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Videos\Data til master\"/>
    </mc:Choice>
  </mc:AlternateContent>
  <xr:revisionPtr revIDLastSave="0" documentId="13_ncr:1_{F9734D56-A190-488C-9EF1-2EBB4728B3B8}" xr6:coauthVersionLast="47" xr6:coauthVersionMax="47" xr10:uidLastSave="{00000000-0000-0000-0000-000000000000}"/>
  <bookViews>
    <workbookView xWindow="-108" yWindow="-108" windowWidth="23256" windowHeight="12576" tabRatio="893" xr2:uid="{00000000-000D-0000-FFFF-FFFF00000000}"/>
  </bookViews>
  <sheets>
    <sheet name="Monthly Prices" sheetId="60" r:id="rId1"/>
    <sheet name="Vann+tilsig Median" sheetId="57" r:id="rId2"/>
    <sheet name="Tilsig pivot" sheetId="37" r:id="rId3"/>
    <sheet name="P&amp;C" sheetId="42" r:id="rId4"/>
    <sheet name="Wind " sheetId="61" r:id="rId5"/>
    <sheet name="Temperature" sheetId="26" r:id="rId6"/>
    <sheet name=" Basis" sheetId="22" r:id="rId7"/>
    <sheet name="Futures last closing" sheetId="2" r:id="rId8"/>
    <sheet name="Futures Average " sheetId="29" r:id="rId9"/>
    <sheet name="FUTURES FIRST CLOSING" sheetId="51" r:id="rId10"/>
    <sheet name="M1 mars" sheetId="17" r:id="rId11"/>
    <sheet name="M2 April" sheetId="18" r:id="rId12"/>
    <sheet name="M3 MAI" sheetId="19" r:id="rId13"/>
    <sheet name="M4 juni" sheetId="20" r:id="rId14"/>
    <sheet name="Spot average" sheetId="23" r:id="rId15"/>
    <sheet name="Spot " sheetId="1" r:id="rId16"/>
    <sheet name=" EURO NB" sheetId="21" r:id="rId17"/>
  </sheets>
  <externalReferences>
    <externalReference r:id="rId18"/>
  </externalReferences>
  <definedNames>
    <definedName name="_xlnm._FilterDatabase" localSheetId="6" hidden="1">' Basis'!$S$1:$AB$241</definedName>
  </definedNames>
  <calcPr calcId="191028"/>
  <pivotCaches>
    <pivotCache cacheId="0" r:id="rId1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23" i="57" l="1"/>
  <c r="BF24" i="57"/>
  <c r="BF25" i="57"/>
  <c r="BF26" i="57"/>
  <c r="BF27" i="57"/>
  <c r="BF28" i="57"/>
  <c r="BF29" i="57"/>
  <c r="BF30" i="57"/>
  <c r="BF31" i="57"/>
  <c r="BF32" i="57"/>
  <c r="BF33" i="57"/>
  <c r="BF22" i="57"/>
  <c r="AF6" i="57" l="1"/>
  <c r="AD48" i="42" l="1"/>
  <c r="AW9" i="57"/>
  <c r="C4" i="61" l="1"/>
  <c r="AW11" i="57"/>
  <c r="Y19" i="57"/>
  <c r="Y8" i="57"/>
  <c r="N14" i="57"/>
  <c r="N13" i="57"/>
  <c r="I12" i="57"/>
  <c r="W10" i="57"/>
  <c r="Y10" i="57"/>
  <c r="U16" i="57"/>
  <c r="W16" i="57"/>
  <c r="N23" i="51"/>
  <c r="N22" i="51"/>
  <c r="AE7" i="57" l="1"/>
  <c r="AE8" i="57"/>
  <c r="AE9" i="57"/>
  <c r="AE10" i="57"/>
  <c r="AE11" i="57"/>
  <c r="AE12" i="57"/>
  <c r="AE13" i="57"/>
  <c r="AE14" i="57"/>
  <c r="AE15" i="57"/>
  <c r="AE16" i="57"/>
  <c r="AE17" i="57"/>
  <c r="AE6" i="57"/>
  <c r="K208" i="29" l="1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J83" i="29"/>
  <c r="J84" i="29"/>
  <c r="J85" i="29"/>
  <c r="J86" i="29"/>
  <c r="J87" i="29"/>
  <c r="J88" i="29"/>
  <c r="J89" i="29"/>
  <c r="J90" i="29"/>
  <c r="J91" i="29"/>
  <c r="J92" i="29"/>
  <c r="J93" i="29"/>
  <c r="J94" i="29"/>
  <c r="J95" i="29"/>
  <c r="J96" i="29"/>
  <c r="J97" i="29"/>
  <c r="J98" i="29"/>
  <c r="J99" i="29"/>
  <c r="J100" i="29"/>
  <c r="J101" i="29"/>
  <c r="J102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I35" i="29"/>
  <c r="I36" i="29"/>
  <c r="I37" i="29"/>
  <c r="I38" i="29"/>
  <c r="I39" i="29"/>
  <c r="I40" i="29"/>
  <c r="I41" i="29"/>
  <c r="I42" i="29"/>
  <c r="I43" i="29"/>
  <c r="I44" i="29"/>
  <c r="I45" i="29"/>
  <c r="I46" i="29"/>
  <c r="I47" i="29"/>
  <c r="I48" i="29"/>
  <c r="I49" i="29"/>
  <c r="I50" i="29"/>
  <c r="I51" i="29"/>
  <c r="I52" i="29"/>
  <c r="I53" i="29"/>
  <c r="I54" i="29"/>
  <c r="I55" i="29"/>
  <c r="I56" i="29"/>
  <c r="I57" i="29"/>
  <c r="I58" i="29"/>
  <c r="I59" i="29"/>
  <c r="I60" i="29"/>
  <c r="I61" i="29"/>
  <c r="I62" i="29"/>
  <c r="I63" i="29"/>
  <c r="I64" i="29"/>
  <c r="I65" i="29"/>
  <c r="I66" i="29"/>
  <c r="I67" i="29"/>
  <c r="I68" i="29"/>
  <c r="I69" i="29"/>
  <c r="I70" i="29"/>
  <c r="I71" i="29"/>
  <c r="I72" i="29"/>
  <c r="I73" i="29"/>
  <c r="I74" i="29"/>
  <c r="I75" i="29"/>
  <c r="I76" i="29"/>
  <c r="I77" i="29"/>
  <c r="I78" i="29"/>
  <c r="I79" i="29"/>
  <c r="I80" i="29"/>
  <c r="I81" i="29"/>
  <c r="I82" i="29"/>
  <c r="I83" i="29"/>
  <c r="I84" i="29"/>
  <c r="I85" i="29"/>
  <c r="I86" i="29"/>
  <c r="I87" i="29"/>
  <c r="I88" i="29"/>
  <c r="I89" i="29"/>
  <c r="I90" i="29"/>
  <c r="I91" i="29"/>
  <c r="I92" i="29"/>
  <c r="I93" i="29"/>
  <c r="I94" i="29"/>
  <c r="I95" i="29"/>
  <c r="I96" i="29"/>
  <c r="I97" i="29"/>
  <c r="I98" i="29"/>
  <c r="I99" i="29"/>
  <c r="I100" i="29"/>
  <c r="I101" i="29"/>
  <c r="I102" i="29"/>
  <c r="I103" i="29"/>
  <c r="I104" i="29"/>
  <c r="I105" i="29"/>
  <c r="I106" i="29"/>
  <c r="I107" i="29"/>
  <c r="I108" i="29"/>
  <c r="I109" i="29"/>
  <c r="I110" i="29"/>
  <c r="I111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H36" i="29"/>
  <c r="H37" i="29"/>
  <c r="H38" i="29"/>
  <c r="H39" i="29"/>
  <c r="H40" i="29"/>
  <c r="H41" i="29"/>
  <c r="H42" i="29"/>
  <c r="H43" i="29"/>
  <c r="H44" i="29"/>
  <c r="H45" i="29"/>
  <c r="H46" i="29"/>
  <c r="H47" i="29"/>
  <c r="H48" i="29"/>
  <c r="H49" i="29"/>
  <c r="H50" i="29"/>
  <c r="H51" i="29"/>
  <c r="H52" i="29"/>
  <c r="H53" i="29"/>
  <c r="H54" i="29"/>
  <c r="H55" i="29"/>
  <c r="H56" i="29"/>
  <c r="H57" i="29"/>
  <c r="H58" i="29"/>
  <c r="H59" i="29"/>
  <c r="H60" i="29"/>
  <c r="H61" i="29"/>
  <c r="H62" i="29"/>
  <c r="H63" i="29"/>
  <c r="H64" i="29"/>
  <c r="H65" i="29"/>
  <c r="H66" i="29"/>
  <c r="H67" i="29"/>
  <c r="H68" i="29"/>
  <c r="H69" i="29"/>
  <c r="H70" i="29"/>
  <c r="H71" i="29"/>
  <c r="H72" i="29"/>
  <c r="H73" i="29"/>
  <c r="H74" i="29"/>
  <c r="H75" i="29"/>
  <c r="H76" i="29"/>
  <c r="H77" i="29"/>
  <c r="H78" i="29"/>
  <c r="H79" i="29"/>
  <c r="H80" i="29"/>
  <c r="H81" i="29"/>
  <c r="H82" i="29"/>
  <c r="H83" i="29"/>
  <c r="H84" i="29"/>
  <c r="H85" i="29"/>
  <c r="H86" i="29"/>
  <c r="H87" i="29"/>
  <c r="H88" i="29"/>
  <c r="H89" i="29"/>
  <c r="H90" i="29"/>
  <c r="H91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H104" i="29"/>
  <c r="H105" i="29"/>
  <c r="H106" i="29"/>
  <c r="H107" i="29"/>
  <c r="H108" i="29"/>
  <c r="H109" i="29"/>
  <c r="H110" i="29"/>
  <c r="H111" i="29"/>
  <c r="H112" i="29"/>
  <c r="H113" i="29"/>
  <c r="H114" i="29"/>
  <c r="H115" i="29"/>
  <c r="H116" i="29"/>
  <c r="H117" i="29"/>
  <c r="H118" i="29"/>
  <c r="H119" i="29"/>
  <c r="H120" i="29"/>
  <c r="H121" i="29"/>
  <c r="H122" i="29"/>
  <c r="H123" i="29"/>
  <c r="H124" i="29"/>
  <c r="H125" i="29"/>
  <c r="H126" i="29"/>
  <c r="H127" i="29"/>
  <c r="H128" i="29"/>
  <c r="H129" i="29"/>
  <c r="H130" i="29"/>
  <c r="H131" i="29"/>
  <c r="H132" i="29"/>
  <c r="H133" i="29"/>
  <c r="H134" i="29"/>
  <c r="H135" i="29"/>
  <c r="H136" i="29"/>
  <c r="H137" i="29"/>
  <c r="H138" i="29"/>
  <c r="H139" i="29"/>
  <c r="H140" i="29"/>
  <c r="H141" i="29"/>
  <c r="H142" i="29"/>
  <c r="H143" i="29"/>
  <c r="H144" i="29"/>
  <c r="H145" i="29"/>
  <c r="H146" i="29"/>
  <c r="H147" i="29"/>
  <c r="H148" i="29"/>
  <c r="H149" i="29"/>
  <c r="H150" i="29"/>
  <c r="H151" i="29"/>
  <c r="H152" i="29"/>
  <c r="H153" i="29"/>
  <c r="H154" i="29"/>
  <c r="H155" i="29"/>
  <c r="H156" i="29"/>
  <c r="H157" i="29"/>
  <c r="H158" i="29"/>
  <c r="H159" i="29"/>
  <c r="H160" i="29"/>
  <c r="H161" i="29"/>
  <c r="H162" i="29"/>
  <c r="H163" i="29"/>
  <c r="H164" i="29"/>
  <c r="H165" i="29"/>
  <c r="H166" i="29"/>
  <c r="H167" i="29"/>
  <c r="H168" i="29"/>
  <c r="H169" i="29"/>
  <c r="H170" i="29"/>
  <c r="H171" i="29"/>
  <c r="H172" i="29"/>
  <c r="H173" i="29"/>
  <c r="H174" i="29"/>
  <c r="H175" i="29"/>
  <c r="H176" i="29"/>
  <c r="H177" i="29"/>
  <c r="H178" i="29"/>
  <c r="H179" i="29"/>
  <c r="H180" i="29"/>
  <c r="H181" i="29"/>
  <c r="H182" i="29"/>
  <c r="H183" i="29"/>
  <c r="H184" i="29"/>
  <c r="H185" i="29"/>
  <c r="H186" i="29"/>
  <c r="H187" i="29"/>
  <c r="H188" i="29"/>
  <c r="H189" i="29"/>
  <c r="H190" i="29"/>
  <c r="H191" i="29"/>
  <c r="H192" i="29"/>
  <c r="H193" i="29"/>
  <c r="H194" i="29"/>
  <c r="H195" i="29"/>
  <c r="H196" i="29"/>
  <c r="H197" i="29"/>
  <c r="H198" i="29"/>
  <c r="H199" i="29"/>
  <c r="H200" i="29"/>
  <c r="H201" i="29"/>
  <c r="H202" i="29"/>
  <c r="H203" i="29"/>
  <c r="H204" i="29"/>
  <c r="H205" i="29"/>
  <c r="H206" i="29"/>
  <c r="H207" i="29"/>
  <c r="H208" i="29"/>
  <c r="H209" i="29"/>
  <c r="H210" i="29"/>
  <c r="H211" i="29"/>
  <c r="H212" i="29"/>
  <c r="H213" i="29"/>
  <c r="H214" i="29"/>
  <c r="H215" i="29"/>
  <c r="H216" i="29"/>
  <c r="H217" i="29"/>
  <c r="H218" i="29"/>
  <c r="H219" i="29"/>
  <c r="H220" i="29"/>
  <c r="H221" i="29"/>
  <c r="H222" i="29"/>
  <c r="H223" i="29"/>
  <c r="H224" i="29"/>
  <c r="H225" i="29"/>
  <c r="H226" i="29"/>
  <c r="H227" i="29"/>
  <c r="H228" i="29"/>
  <c r="H229" i="29"/>
  <c r="H230" i="29"/>
  <c r="H231" i="29"/>
  <c r="AD44" i="42" l="1"/>
  <c r="AC44" i="42"/>
  <c r="AD43" i="42"/>
  <c r="AC43" i="42"/>
  <c r="AD42" i="42"/>
  <c r="AD41" i="42"/>
  <c r="AC41" i="42"/>
  <c r="AD40" i="42"/>
  <c r="AC40" i="42"/>
  <c r="AD39" i="42"/>
  <c r="AC39" i="42"/>
  <c r="AD38" i="42"/>
  <c r="AC38" i="42"/>
  <c r="AD37" i="42"/>
  <c r="AC37" i="42"/>
  <c r="AD36" i="42"/>
  <c r="AC36" i="42"/>
  <c r="H28" i="29" l="1"/>
  <c r="H29" i="29"/>
  <c r="H30" i="29"/>
  <c r="H31" i="29"/>
  <c r="H32" i="29"/>
  <c r="H33" i="29"/>
  <c r="H34" i="29"/>
  <c r="H35" i="29"/>
  <c r="H27" i="29"/>
  <c r="I27" i="29"/>
  <c r="I28" i="29"/>
  <c r="I29" i="29"/>
  <c r="I30" i="29"/>
  <c r="I31" i="29"/>
  <c r="I32" i="29"/>
  <c r="I33" i="29"/>
  <c r="I34" i="29"/>
  <c r="I26" i="29"/>
  <c r="J27" i="29"/>
  <c r="J28" i="29"/>
  <c r="J29" i="29"/>
  <c r="J30" i="29"/>
  <c r="J31" i="29"/>
  <c r="J32" i="29"/>
  <c r="J33" i="29"/>
  <c r="J26" i="29"/>
  <c r="J25" i="29"/>
  <c r="J24" i="29"/>
  <c r="I24" i="29"/>
  <c r="I25" i="29"/>
  <c r="H24" i="29"/>
  <c r="H25" i="29"/>
  <c r="H26" i="29"/>
  <c r="I23" i="29"/>
  <c r="J23" i="29"/>
  <c r="H5" i="29"/>
  <c r="I5" i="29"/>
  <c r="J5" i="29"/>
  <c r="K5" i="29"/>
  <c r="H6" i="29"/>
  <c r="I6" i="29"/>
  <c r="J6" i="29"/>
  <c r="K6" i="29"/>
  <c r="H7" i="29"/>
  <c r="I7" i="29"/>
  <c r="J7" i="29"/>
  <c r="K7" i="29"/>
  <c r="H8" i="29"/>
  <c r="I8" i="29"/>
  <c r="J8" i="29"/>
  <c r="K8" i="29"/>
  <c r="H9" i="29"/>
  <c r="I9" i="29"/>
  <c r="J9" i="29"/>
  <c r="K9" i="29"/>
  <c r="H10" i="29"/>
  <c r="I10" i="29"/>
  <c r="J10" i="29"/>
  <c r="K10" i="29"/>
  <c r="H11" i="29"/>
  <c r="I11" i="29"/>
  <c r="J11" i="29"/>
  <c r="K11" i="29"/>
  <c r="H12" i="29"/>
  <c r="I12" i="29"/>
  <c r="J12" i="29"/>
  <c r="K12" i="29"/>
  <c r="H13" i="29"/>
  <c r="I13" i="29"/>
  <c r="J13" i="29"/>
  <c r="K13" i="29"/>
  <c r="H14" i="29"/>
  <c r="I14" i="29"/>
  <c r="J14" i="29"/>
  <c r="K14" i="29"/>
  <c r="H15" i="29"/>
  <c r="I15" i="29"/>
  <c r="J15" i="29"/>
  <c r="K15" i="29"/>
  <c r="H16" i="29"/>
  <c r="I16" i="29"/>
  <c r="J16" i="29"/>
  <c r="K16" i="29"/>
  <c r="H17" i="29"/>
  <c r="I17" i="29"/>
  <c r="J17" i="29"/>
  <c r="K17" i="29"/>
  <c r="H18" i="29"/>
  <c r="I18" i="29"/>
  <c r="J18" i="29"/>
  <c r="K18" i="29"/>
  <c r="H19" i="29"/>
  <c r="I19" i="29"/>
  <c r="J19" i="29"/>
  <c r="K19" i="29"/>
  <c r="H20" i="29"/>
  <c r="I20" i="29"/>
  <c r="J20" i="29"/>
  <c r="K20" i="29"/>
  <c r="H21" i="29"/>
  <c r="I21" i="29"/>
  <c r="J21" i="29"/>
  <c r="K21" i="29"/>
  <c r="H22" i="29"/>
  <c r="I22" i="29"/>
  <c r="J22" i="29"/>
  <c r="K22" i="29"/>
  <c r="H23" i="29"/>
  <c r="K23" i="29"/>
  <c r="I4" i="29"/>
  <c r="J4" i="29"/>
  <c r="K4" i="29"/>
  <c r="H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9" i="29"/>
  <c r="K30" i="29"/>
  <c r="K31" i="29"/>
  <c r="K32" i="29"/>
  <c r="K33" i="29"/>
  <c r="K34" i="29"/>
  <c r="K25" i="29"/>
  <c r="K26" i="29"/>
  <c r="K27" i="29"/>
  <c r="K28" i="29"/>
  <c r="K24" i="29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7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K36" i="2"/>
  <c r="L34" i="2"/>
  <c r="L33" i="2"/>
  <c r="L32" i="2"/>
  <c r="L31" i="2"/>
  <c r="L11" i="2"/>
  <c r="L10" i="2"/>
  <c r="L9" i="2"/>
  <c r="L8" i="2"/>
  <c r="C5" i="61"/>
  <c r="AF9" i="57"/>
  <c r="Y9" i="57" s="1"/>
  <c r="E51" i="42"/>
  <c r="E52" i="42"/>
  <c r="E53" i="42"/>
  <c r="E54" i="42"/>
  <c r="E55" i="42"/>
  <c r="E56" i="42"/>
  <c r="E57" i="42"/>
  <c r="E58" i="42"/>
  <c r="E59" i="42"/>
  <c r="E50" i="42"/>
  <c r="E49" i="42"/>
  <c r="E48" i="42"/>
  <c r="U7" i="57"/>
  <c r="U8" i="57"/>
  <c r="U9" i="57"/>
  <c r="U10" i="57"/>
  <c r="U11" i="57"/>
  <c r="U12" i="57"/>
  <c r="U13" i="57"/>
  <c r="U14" i="57"/>
  <c r="U15" i="57"/>
  <c r="U17" i="57"/>
  <c r="U18" i="57"/>
  <c r="U19" i="57"/>
  <c r="U20" i="57"/>
  <c r="U21" i="57"/>
  <c r="U22" i="57"/>
  <c r="U23" i="57"/>
  <c r="U24" i="57"/>
  <c r="U25" i="57"/>
  <c r="U26" i="57"/>
  <c r="U27" i="57"/>
  <c r="U28" i="57"/>
  <c r="U29" i="57"/>
  <c r="U30" i="57"/>
  <c r="U31" i="57"/>
  <c r="U32" i="57"/>
  <c r="U33" i="57"/>
  <c r="U34" i="57"/>
  <c r="U35" i="57"/>
  <c r="U36" i="57"/>
  <c r="U37" i="57"/>
  <c r="U38" i="57"/>
  <c r="U39" i="57"/>
  <c r="U40" i="57"/>
  <c r="U41" i="57"/>
  <c r="U42" i="57"/>
  <c r="U43" i="57"/>
  <c r="U44" i="57"/>
  <c r="U45" i="57"/>
  <c r="U46" i="57"/>
  <c r="U47" i="57"/>
  <c r="U48" i="57"/>
  <c r="U49" i="57"/>
  <c r="U50" i="57"/>
  <c r="U51" i="57"/>
  <c r="U52" i="57"/>
  <c r="U53" i="57"/>
  <c r="U54" i="57"/>
  <c r="U55" i="57"/>
  <c r="U56" i="57"/>
  <c r="U57" i="57"/>
  <c r="U58" i="57"/>
  <c r="U59" i="57"/>
  <c r="U60" i="57"/>
  <c r="U61" i="57"/>
  <c r="U62" i="57"/>
  <c r="U63" i="57"/>
  <c r="U64" i="57"/>
  <c r="U65" i="57"/>
  <c r="U66" i="57"/>
  <c r="U67" i="57"/>
  <c r="U68" i="57"/>
  <c r="U69" i="57"/>
  <c r="U70" i="57"/>
  <c r="U71" i="57"/>
  <c r="U72" i="57"/>
  <c r="U73" i="57"/>
  <c r="U74" i="57"/>
  <c r="U75" i="57"/>
  <c r="U76" i="57"/>
  <c r="U77" i="57"/>
  <c r="U78" i="57"/>
  <c r="U79" i="57"/>
  <c r="U80" i="57"/>
  <c r="U81" i="57"/>
  <c r="U82" i="57"/>
  <c r="U83" i="57"/>
  <c r="U84" i="57"/>
  <c r="U85" i="57"/>
  <c r="U86" i="57"/>
  <c r="U87" i="57"/>
  <c r="U88" i="57"/>
  <c r="U89" i="57"/>
  <c r="U90" i="57"/>
  <c r="U91" i="57"/>
  <c r="U92" i="57"/>
  <c r="U93" i="57"/>
  <c r="U94" i="57"/>
  <c r="U95" i="57"/>
  <c r="U96" i="57"/>
  <c r="U97" i="57"/>
  <c r="U98" i="57"/>
  <c r="U99" i="57"/>
  <c r="U100" i="57"/>
  <c r="U101" i="57"/>
  <c r="U102" i="57"/>
  <c r="U103" i="57"/>
  <c r="U104" i="57"/>
  <c r="U105" i="57"/>
  <c r="U106" i="57"/>
  <c r="U107" i="57"/>
  <c r="U108" i="57"/>
  <c r="U109" i="57"/>
  <c r="U110" i="57"/>
  <c r="U111" i="57"/>
  <c r="U112" i="57"/>
  <c r="U113" i="57"/>
  <c r="U114" i="57"/>
  <c r="U115" i="57"/>
  <c r="U116" i="57"/>
  <c r="U117" i="57"/>
  <c r="U118" i="57"/>
  <c r="U119" i="57"/>
  <c r="U120" i="57"/>
  <c r="U121" i="57"/>
  <c r="U122" i="57"/>
  <c r="U123" i="57"/>
  <c r="U124" i="57"/>
  <c r="U125" i="57"/>
  <c r="U126" i="57"/>
  <c r="U127" i="57"/>
  <c r="U128" i="57"/>
  <c r="U129" i="57"/>
  <c r="U130" i="57"/>
  <c r="U131" i="57"/>
  <c r="U132" i="57"/>
  <c r="U133" i="57"/>
  <c r="U134" i="57"/>
  <c r="U135" i="57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59" i="57"/>
  <c r="U160" i="57"/>
  <c r="U161" i="57"/>
  <c r="U162" i="57"/>
  <c r="U163" i="57"/>
  <c r="U164" i="57"/>
  <c r="U165" i="57"/>
  <c r="U166" i="57"/>
  <c r="U167" i="57"/>
  <c r="U168" i="57"/>
  <c r="U169" i="57"/>
  <c r="U170" i="57"/>
  <c r="U171" i="57"/>
  <c r="U172" i="57"/>
  <c r="U173" i="57"/>
  <c r="U174" i="57"/>
  <c r="U175" i="57"/>
  <c r="U176" i="57"/>
  <c r="U177" i="57"/>
  <c r="U178" i="57"/>
  <c r="U179" i="57"/>
  <c r="U180" i="57"/>
  <c r="U181" i="57"/>
  <c r="U182" i="57"/>
  <c r="U183" i="57"/>
  <c r="U184" i="57"/>
  <c r="U185" i="57"/>
  <c r="U186" i="57"/>
  <c r="U187" i="57"/>
  <c r="U188" i="57"/>
  <c r="U189" i="57"/>
  <c r="U190" i="57"/>
  <c r="U191" i="57"/>
  <c r="U192" i="57"/>
  <c r="U193" i="57"/>
  <c r="U194" i="57"/>
  <c r="U195" i="57"/>
  <c r="U196" i="57"/>
  <c r="U197" i="57"/>
  <c r="U198" i="57"/>
  <c r="U199" i="57"/>
  <c r="U200" i="57"/>
  <c r="U201" i="57"/>
  <c r="U202" i="57"/>
  <c r="U203" i="57"/>
  <c r="U204" i="57"/>
  <c r="U205" i="57"/>
  <c r="U206" i="57"/>
  <c r="U207" i="57"/>
  <c r="U208" i="57"/>
  <c r="U209" i="57"/>
  <c r="U210" i="57"/>
  <c r="U211" i="57"/>
  <c r="U212" i="57"/>
  <c r="U213" i="57"/>
  <c r="U214" i="57"/>
  <c r="U215" i="57"/>
  <c r="U216" i="57"/>
  <c r="U217" i="57"/>
  <c r="U218" i="57"/>
  <c r="U219" i="57"/>
  <c r="U220" i="57"/>
  <c r="U221" i="57"/>
  <c r="U6" i="57"/>
  <c r="W6" i="57"/>
  <c r="AN9" i="57"/>
  <c r="I7" i="57"/>
  <c r="Z7" i="57" s="1"/>
  <c r="J7" i="57"/>
  <c r="AD33" i="42"/>
  <c r="K19" i="37"/>
  <c r="K20" i="37"/>
  <c r="K21" i="37"/>
  <c r="K22" i="37"/>
  <c r="K23" i="37"/>
  <c r="K24" i="37"/>
  <c r="K25" i="37"/>
  <c r="K26" i="37"/>
  <c r="K27" i="37"/>
  <c r="K28" i="37"/>
  <c r="K29" i="37"/>
  <c r="K18" i="37"/>
  <c r="L59" i="26"/>
  <c r="Y6" i="57" l="1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5" i="37"/>
  <c r="AN10" i="57"/>
  <c r="AN11" i="57"/>
  <c r="AN12" i="57"/>
  <c r="AN13" i="57"/>
  <c r="AN14" i="57"/>
  <c r="AN15" i="57"/>
  <c r="AN16" i="57"/>
  <c r="AN17" i="57"/>
  <c r="AN18" i="57"/>
  <c r="AN19" i="57"/>
  <c r="AN20" i="57"/>
  <c r="AN21" i="57"/>
  <c r="AN22" i="57"/>
  <c r="AN23" i="57"/>
  <c r="AN24" i="57"/>
  <c r="AN25" i="57"/>
  <c r="AN26" i="57"/>
  <c r="AN27" i="57"/>
  <c r="AN28" i="57"/>
  <c r="AN29" i="57"/>
  <c r="AN30" i="57"/>
  <c r="AN31" i="57"/>
  <c r="AN32" i="57"/>
  <c r="AN33" i="57"/>
  <c r="AN34" i="57"/>
  <c r="AN35" i="57"/>
  <c r="AN36" i="57"/>
  <c r="AN37" i="57"/>
  <c r="AN38" i="57"/>
  <c r="AN39" i="57"/>
  <c r="AN40" i="57"/>
  <c r="AN41" i="57"/>
  <c r="AN42" i="57"/>
  <c r="AN43" i="57"/>
  <c r="AN44" i="57"/>
  <c r="AN45" i="57"/>
  <c r="AN46" i="57"/>
  <c r="AN47" i="57"/>
  <c r="AN48" i="57"/>
  <c r="AN49" i="57"/>
  <c r="AN50" i="57"/>
  <c r="AN51" i="57"/>
  <c r="AN52" i="57"/>
  <c r="AN53" i="57"/>
  <c r="AN54" i="57"/>
  <c r="AN55" i="57"/>
  <c r="AN56" i="57"/>
  <c r="AN57" i="57"/>
  <c r="AN58" i="57"/>
  <c r="AN59" i="57"/>
  <c r="AN60" i="57"/>
  <c r="AN61" i="57"/>
  <c r="AN62" i="57"/>
  <c r="AN63" i="57"/>
  <c r="AN64" i="57"/>
  <c r="AN65" i="57"/>
  <c r="AN66" i="57"/>
  <c r="AN67" i="57"/>
  <c r="AN68" i="57"/>
  <c r="AN69" i="57"/>
  <c r="AN70" i="57"/>
  <c r="AN71" i="57"/>
  <c r="AN72" i="57"/>
  <c r="AN73" i="57"/>
  <c r="AN74" i="57"/>
  <c r="AN75" i="57"/>
  <c r="AN76" i="57"/>
  <c r="AN77" i="57"/>
  <c r="AN78" i="57"/>
  <c r="AN79" i="57"/>
  <c r="AN80" i="57"/>
  <c r="AN81" i="57"/>
  <c r="AN82" i="57"/>
  <c r="AN83" i="57"/>
  <c r="AN84" i="57"/>
  <c r="AN85" i="57"/>
  <c r="AN86" i="57"/>
  <c r="AN87" i="57"/>
  <c r="AN88" i="57"/>
  <c r="AN89" i="57"/>
  <c r="AN90" i="57"/>
  <c r="AN91" i="57"/>
  <c r="AN92" i="57"/>
  <c r="AN93" i="57"/>
  <c r="AN94" i="57"/>
  <c r="AN95" i="57"/>
  <c r="AN96" i="57"/>
  <c r="AN97" i="57"/>
  <c r="AN98" i="57"/>
  <c r="AN99" i="57"/>
  <c r="AN100" i="57"/>
  <c r="AN101" i="57"/>
  <c r="AN102" i="57"/>
  <c r="AN103" i="57"/>
  <c r="AN104" i="57"/>
  <c r="AN105" i="57"/>
  <c r="AN106" i="57"/>
  <c r="AN107" i="57"/>
  <c r="AN108" i="57"/>
  <c r="AN109" i="57"/>
  <c r="AN110" i="57"/>
  <c r="AN111" i="57"/>
  <c r="AN112" i="57"/>
  <c r="AN113" i="57"/>
  <c r="AN114" i="57"/>
  <c r="AN115" i="57"/>
  <c r="AN116" i="57"/>
  <c r="AN117" i="57"/>
  <c r="AN118" i="57"/>
  <c r="AN119" i="57"/>
  <c r="AN120" i="57"/>
  <c r="AN121" i="57"/>
  <c r="AN122" i="57"/>
  <c r="AN123" i="57"/>
  <c r="AN124" i="57"/>
  <c r="AN125" i="57"/>
  <c r="AN126" i="57"/>
  <c r="AN127" i="57"/>
  <c r="AN128" i="57"/>
  <c r="AN129" i="57"/>
  <c r="AN130" i="57"/>
  <c r="AN131" i="57"/>
  <c r="AN132" i="57"/>
  <c r="AN133" i="57"/>
  <c r="AN134" i="57"/>
  <c r="AN135" i="57"/>
  <c r="AN136" i="57"/>
  <c r="AN137" i="57"/>
  <c r="AN138" i="57"/>
  <c r="AN139" i="57"/>
  <c r="AN140" i="57"/>
  <c r="AN141" i="57"/>
  <c r="AN142" i="57"/>
  <c r="AN143" i="57"/>
  <c r="AN144" i="57"/>
  <c r="AN145" i="57"/>
  <c r="AN146" i="57"/>
  <c r="AN147" i="57"/>
  <c r="AN148" i="57"/>
  <c r="AN149" i="57"/>
  <c r="AN150" i="57"/>
  <c r="AN151" i="57"/>
  <c r="AN152" i="57"/>
  <c r="AN153" i="57"/>
  <c r="AN154" i="57"/>
  <c r="AN155" i="57"/>
  <c r="AN156" i="57"/>
  <c r="AN157" i="57"/>
  <c r="AN158" i="57"/>
  <c r="AN159" i="57"/>
  <c r="AN160" i="57"/>
  <c r="AN161" i="57"/>
  <c r="AN162" i="57"/>
  <c r="AN163" i="57"/>
  <c r="AN164" i="57"/>
  <c r="AN165" i="57"/>
  <c r="AN166" i="57"/>
  <c r="AN167" i="57"/>
  <c r="AN168" i="57"/>
  <c r="AN169" i="57"/>
  <c r="AN170" i="57"/>
  <c r="AN171" i="57"/>
  <c r="AN172" i="57"/>
  <c r="AN173" i="57"/>
  <c r="AN174" i="57"/>
  <c r="AN175" i="57"/>
  <c r="AN176" i="57"/>
  <c r="AN177" i="57"/>
  <c r="AN178" i="57"/>
  <c r="AN179" i="57"/>
  <c r="AN180" i="57"/>
  <c r="AN181" i="57"/>
  <c r="AN182" i="57"/>
  <c r="AN183" i="57"/>
  <c r="AN184" i="57"/>
  <c r="AN185" i="57"/>
  <c r="AN186" i="57"/>
  <c r="AN187" i="57"/>
  <c r="AN188" i="57"/>
  <c r="AN189" i="57"/>
  <c r="AN190" i="57"/>
  <c r="AN191" i="57"/>
  <c r="AN192" i="57"/>
  <c r="AN193" i="57"/>
  <c r="AN194" i="57"/>
  <c r="AN195" i="57"/>
  <c r="AN196" i="57"/>
  <c r="AN197" i="57"/>
  <c r="AN198" i="57"/>
  <c r="AN199" i="57"/>
  <c r="AN200" i="57"/>
  <c r="AN201" i="57"/>
  <c r="AN202" i="57"/>
  <c r="AN203" i="57"/>
  <c r="AN204" i="57"/>
  <c r="AN205" i="57"/>
  <c r="AN206" i="57"/>
  <c r="AN207" i="57"/>
  <c r="AN208" i="57"/>
  <c r="AN209" i="57"/>
  <c r="AN210" i="57"/>
  <c r="AN211" i="57"/>
  <c r="AN212" i="57"/>
  <c r="AN213" i="57"/>
  <c r="AN214" i="57"/>
  <c r="AN215" i="57"/>
  <c r="AN216" i="57"/>
  <c r="AN217" i="57"/>
  <c r="AN218" i="57"/>
  <c r="AN219" i="57"/>
  <c r="AN220" i="57"/>
  <c r="AN221" i="57"/>
  <c r="AN222" i="57"/>
  <c r="AN223" i="57"/>
  <c r="AN224" i="57"/>
  <c r="AN225" i="57"/>
  <c r="AN226" i="57"/>
  <c r="AN227" i="57"/>
  <c r="AN228" i="57"/>
  <c r="AN229" i="57"/>
  <c r="AN230" i="57"/>
  <c r="AN231" i="57"/>
  <c r="AN232" i="57"/>
  <c r="AN233" i="57"/>
  <c r="AN234" i="57"/>
  <c r="AN235" i="57"/>
  <c r="AN236" i="57"/>
  <c r="AN237" i="57"/>
  <c r="AN238" i="57"/>
  <c r="AN239" i="57"/>
  <c r="AN240" i="57"/>
  <c r="AN241" i="57"/>
  <c r="AN242" i="57"/>
  <c r="AN243" i="57"/>
  <c r="AN244" i="57"/>
  <c r="AN245" i="57"/>
  <c r="AN246" i="57"/>
  <c r="AN247" i="57"/>
  <c r="AN248" i="57"/>
  <c r="AN249" i="57"/>
  <c r="AN250" i="57"/>
  <c r="AN251" i="57"/>
  <c r="AN252" i="57"/>
  <c r="AN253" i="57"/>
  <c r="AN254" i="57"/>
  <c r="AN255" i="57"/>
  <c r="AN256" i="57"/>
  <c r="AN257" i="57"/>
  <c r="AN258" i="57"/>
  <c r="AN259" i="57"/>
  <c r="AN260" i="57"/>
  <c r="AN261" i="57"/>
  <c r="AN262" i="57"/>
  <c r="AN263" i="57"/>
  <c r="AN264" i="57"/>
  <c r="AN265" i="57"/>
  <c r="AN266" i="57"/>
  <c r="AN267" i="57"/>
  <c r="AN268" i="57"/>
  <c r="AN269" i="57"/>
  <c r="AN270" i="57"/>
  <c r="AN271" i="57"/>
  <c r="AN272" i="57"/>
  <c r="AN273" i="57"/>
  <c r="AN274" i="57"/>
  <c r="AN275" i="57"/>
  <c r="AN276" i="57"/>
  <c r="AN277" i="57"/>
  <c r="AN278" i="57"/>
  <c r="AN279" i="57"/>
  <c r="AN280" i="57"/>
  <c r="AN281" i="57"/>
  <c r="AN282" i="57"/>
  <c r="AN283" i="57"/>
  <c r="AN284" i="57"/>
  <c r="AN285" i="57"/>
  <c r="AN286" i="57"/>
  <c r="AN287" i="57"/>
  <c r="AN288" i="57"/>
  <c r="AN289" i="57"/>
  <c r="AN290" i="57"/>
  <c r="AN291" i="57"/>
  <c r="AN292" i="57"/>
  <c r="AN293" i="57"/>
  <c r="AN294" i="57"/>
  <c r="AN295" i="57"/>
  <c r="AN296" i="57"/>
  <c r="AN297" i="57"/>
  <c r="AN298" i="57"/>
  <c r="AN299" i="57"/>
  <c r="AN300" i="57"/>
  <c r="AN301" i="57"/>
  <c r="AN302" i="57"/>
  <c r="AN303" i="57"/>
  <c r="AN304" i="57"/>
  <c r="AN305" i="57"/>
  <c r="AN306" i="57"/>
  <c r="AN307" i="57"/>
  <c r="AN308" i="57"/>
  <c r="AN309" i="57"/>
  <c r="AN310" i="57"/>
  <c r="AN311" i="57"/>
  <c r="AN312" i="57"/>
  <c r="AN313" i="57"/>
  <c r="AN314" i="57"/>
  <c r="AN315" i="57"/>
  <c r="AN316" i="57"/>
  <c r="AN317" i="57"/>
  <c r="AN318" i="57"/>
  <c r="AN319" i="57"/>
  <c r="AN320" i="57"/>
  <c r="AN321" i="57"/>
  <c r="AN322" i="57"/>
  <c r="AN323" i="57"/>
  <c r="AN324" i="57"/>
  <c r="AN325" i="57"/>
  <c r="AN326" i="57"/>
  <c r="AN327" i="57"/>
  <c r="AN328" i="57"/>
  <c r="AN329" i="57"/>
  <c r="AN330" i="57"/>
  <c r="AN331" i="57"/>
  <c r="AN332" i="57"/>
  <c r="AN333" i="57"/>
  <c r="AN334" i="57"/>
  <c r="AN335" i="57"/>
  <c r="AN336" i="57"/>
  <c r="AN337" i="57"/>
  <c r="AN338" i="57"/>
  <c r="AN339" i="57"/>
  <c r="AN340" i="57"/>
  <c r="AN341" i="57"/>
  <c r="AN342" i="57"/>
  <c r="AN343" i="57"/>
  <c r="AN344" i="57"/>
  <c r="AN345" i="57"/>
  <c r="AN346" i="57"/>
  <c r="AN347" i="57"/>
  <c r="AN348" i="57"/>
  <c r="AN349" i="57"/>
  <c r="AN350" i="57"/>
  <c r="AN351" i="57"/>
  <c r="AN352" i="57"/>
  <c r="AN353" i="57"/>
  <c r="AN354" i="57"/>
  <c r="AN355" i="57"/>
  <c r="AN356" i="57"/>
  <c r="AN357" i="57"/>
  <c r="AN358" i="57"/>
  <c r="AN359" i="57"/>
  <c r="AN360" i="57"/>
  <c r="AN361" i="57"/>
  <c r="AN362" i="57"/>
  <c r="AN363" i="57"/>
  <c r="AN364" i="57"/>
  <c r="AN365" i="57"/>
  <c r="AN366" i="57"/>
  <c r="AN367" i="57"/>
  <c r="AN368" i="57"/>
  <c r="AN369" i="57"/>
  <c r="AN370" i="57"/>
  <c r="AN371" i="57"/>
  <c r="AN372" i="57"/>
  <c r="AN373" i="57"/>
  <c r="AN374" i="57"/>
  <c r="AN375" i="57"/>
  <c r="AN376" i="57"/>
  <c r="AN377" i="57"/>
  <c r="AN378" i="57"/>
  <c r="AN379" i="57"/>
  <c r="AN380" i="57"/>
  <c r="AN381" i="57"/>
  <c r="AN382" i="57"/>
  <c r="AN383" i="57"/>
  <c r="AN384" i="57"/>
  <c r="AN385" i="57"/>
  <c r="AN386" i="57"/>
  <c r="AN387" i="57"/>
  <c r="AN388" i="57"/>
  <c r="AN389" i="57"/>
  <c r="AN390" i="57"/>
  <c r="AN391" i="57"/>
  <c r="AN392" i="57"/>
  <c r="AN393" i="57"/>
  <c r="AN394" i="57"/>
  <c r="AN395" i="57"/>
  <c r="AN396" i="57"/>
  <c r="AN397" i="57"/>
  <c r="AN398" i="57"/>
  <c r="AN399" i="57"/>
  <c r="AN400" i="57"/>
  <c r="AN401" i="57"/>
  <c r="AN402" i="57"/>
  <c r="AN403" i="57"/>
  <c r="AN404" i="57"/>
  <c r="AN405" i="57"/>
  <c r="AN406" i="57"/>
  <c r="AN407" i="57"/>
  <c r="AN408" i="57"/>
  <c r="AN409" i="57"/>
  <c r="AN410" i="57"/>
  <c r="AN411" i="57"/>
  <c r="AN412" i="57"/>
  <c r="AN413" i="57"/>
  <c r="AN414" i="57"/>
  <c r="AN415" i="57"/>
  <c r="AN416" i="57"/>
  <c r="AN417" i="57"/>
  <c r="AN418" i="57"/>
  <c r="AN419" i="57"/>
  <c r="AN420" i="57"/>
  <c r="AN421" i="57"/>
  <c r="AN422" i="57"/>
  <c r="AN423" i="57"/>
  <c r="AN424" i="57"/>
  <c r="AN425" i="57"/>
  <c r="AN426" i="57"/>
  <c r="AN427" i="57"/>
  <c r="AN428" i="57"/>
  <c r="AN429" i="57"/>
  <c r="AN430" i="57"/>
  <c r="AN431" i="57"/>
  <c r="AN432" i="57"/>
  <c r="AN433" i="57"/>
  <c r="AN434" i="57"/>
  <c r="AN435" i="57"/>
  <c r="AN436" i="57"/>
  <c r="AN437" i="57"/>
  <c r="AN438" i="57"/>
  <c r="AN439" i="57"/>
  <c r="AN440" i="57"/>
  <c r="AN441" i="57"/>
  <c r="AN442" i="57"/>
  <c r="AN443" i="57"/>
  <c r="AN444" i="57"/>
  <c r="AN445" i="57"/>
  <c r="AN446" i="57"/>
  <c r="AN447" i="57"/>
  <c r="AN448" i="57"/>
  <c r="AN449" i="57"/>
  <c r="AN450" i="57"/>
  <c r="AN451" i="57"/>
  <c r="AN452" i="57"/>
  <c r="AN453" i="57"/>
  <c r="AN454" i="57"/>
  <c r="AN455" i="57"/>
  <c r="AN456" i="57"/>
  <c r="AN457" i="57"/>
  <c r="AN458" i="57"/>
  <c r="AN459" i="57"/>
  <c r="AN460" i="57"/>
  <c r="AN461" i="57"/>
  <c r="AN462" i="57"/>
  <c r="AN463" i="57"/>
  <c r="AN464" i="57"/>
  <c r="AN465" i="57"/>
  <c r="AN466" i="57"/>
  <c r="AN467" i="57"/>
  <c r="AN468" i="57"/>
  <c r="AN469" i="57"/>
  <c r="AN470" i="57"/>
  <c r="AN471" i="57"/>
  <c r="AN472" i="57"/>
  <c r="AN473" i="57"/>
  <c r="AN474" i="57"/>
  <c r="AN475" i="57"/>
  <c r="AN476" i="57"/>
  <c r="AN477" i="57"/>
  <c r="AN478" i="57"/>
  <c r="AN479" i="57"/>
  <c r="AN480" i="57"/>
  <c r="AN481" i="57"/>
  <c r="AN482" i="57"/>
  <c r="AN483" i="57"/>
  <c r="AN484" i="57"/>
  <c r="AN485" i="57"/>
  <c r="AN486" i="57"/>
  <c r="AN487" i="57"/>
  <c r="AN488" i="57"/>
  <c r="AN489" i="57"/>
  <c r="AN490" i="57"/>
  <c r="AN491" i="57"/>
  <c r="AN492" i="57"/>
  <c r="AN493" i="57"/>
  <c r="AN494" i="57"/>
  <c r="AN495" i="57"/>
  <c r="AN496" i="57"/>
  <c r="AN497" i="57"/>
  <c r="AN498" i="57"/>
  <c r="AN499" i="57"/>
  <c r="AN500" i="57"/>
  <c r="AN501" i="57"/>
  <c r="AN502" i="57"/>
  <c r="AN503" i="57"/>
  <c r="AN504" i="57"/>
  <c r="AN505" i="57"/>
  <c r="AN506" i="57"/>
  <c r="AN507" i="57"/>
  <c r="AN508" i="57"/>
  <c r="AN509" i="57"/>
  <c r="AN510" i="57"/>
  <c r="AN511" i="57"/>
  <c r="AN512" i="57"/>
  <c r="AN513" i="57"/>
  <c r="AN514" i="57"/>
  <c r="AN515" i="57"/>
  <c r="AN516" i="57"/>
  <c r="AN517" i="57"/>
  <c r="AN518" i="57"/>
  <c r="AN519" i="57"/>
  <c r="AN520" i="57"/>
  <c r="AN521" i="57"/>
  <c r="AN522" i="57"/>
  <c r="AN523" i="57"/>
  <c r="AN524" i="57"/>
  <c r="AN525" i="57"/>
  <c r="AN526" i="57"/>
  <c r="AN527" i="57"/>
  <c r="AN528" i="57"/>
  <c r="AN529" i="57"/>
  <c r="AN530" i="57"/>
  <c r="AN531" i="57"/>
  <c r="AN532" i="57"/>
  <c r="AN533" i="57"/>
  <c r="AN534" i="57"/>
  <c r="AN535" i="57"/>
  <c r="AN536" i="57"/>
  <c r="AN537" i="57"/>
  <c r="AN538" i="57"/>
  <c r="AN539" i="57"/>
  <c r="AN540" i="57"/>
  <c r="AN541" i="57"/>
  <c r="AN542" i="57"/>
  <c r="AN543" i="57"/>
  <c r="AN544" i="57"/>
  <c r="AN545" i="57"/>
  <c r="AN546" i="57"/>
  <c r="AN547" i="57"/>
  <c r="AN548" i="57"/>
  <c r="AN549" i="57"/>
  <c r="AN550" i="57"/>
  <c r="AN551" i="57"/>
  <c r="AN552" i="57"/>
  <c r="AN553" i="57"/>
  <c r="AN554" i="57"/>
  <c r="AN555" i="57"/>
  <c r="AN556" i="57"/>
  <c r="AN557" i="57"/>
  <c r="AN558" i="57"/>
  <c r="AN559" i="57"/>
  <c r="AN560" i="57"/>
  <c r="AN561" i="57"/>
  <c r="AN562" i="57"/>
  <c r="AN563" i="57"/>
  <c r="AN564" i="57"/>
  <c r="AN565" i="57"/>
  <c r="AN566" i="57"/>
  <c r="AN567" i="57"/>
  <c r="AN568" i="57"/>
  <c r="AN569" i="57"/>
  <c r="AN570" i="57"/>
  <c r="AN571" i="57"/>
  <c r="AN572" i="57"/>
  <c r="AN573" i="57"/>
  <c r="AN574" i="57"/>
  <c r="AN575" i="57"/>
  <c r="AN576" i="57"/>
  <c r="AN577" i="57"/>
  <c r="AN578" i="57"/>
  <c r="AN579" i="57"/>
  <c r="AN580" i="57"/>
  <c r="AN581" i="57"/>
  <c r="AN582" i="57"/>
  <c r="AN583" i="57"/>
  <c r="AN584" i="57"/>
  <c r="AN585" i="57"/>
  <c r="AN586" i="57"/>
  <c r="AN587" i="57"/>
  <c r="AN588" i="57"/>
  <c r="AN589" i="57"/>
  <c r="AN590" i="57"/>
  <c r="AN591" i="57"/>
  <c r="AN592" i="57"/>
  <c r="AN593" i="57"/>
  <c r="AN594" i="57"/>
  <c r="AN595" i="57"/>
  <c r="AN596" i="57"/>
  <c r="AN597" i="57"/>
  <c r="AN598" i="57"/>
  <c r="AN599" i="57"/>
  <c r="AN600" i="57"/>
  <c r="AN601" i="57"/>
  <c r="AN602" i="57"/>
  <c r="AN603" i="57"/>
  <c r="AN604" i="57"/>
  <c r="AN605" i="57"/>
  <c r="AN606" i="57"/>
  <c r="AN607" i="57"/>
  <c r="AN608" i="57"/>
  <c r="AN609" i="57"/>
  <c r="AN610" i="57"/>
  <c r="AN611" i="57"/>
  <c r="AN612" i="57"/>
  <c r="AN613" i="57"/>
  <c r="AN614" i="57"/>
  <c r="AN615" i="57"/>
  <c r="AN616" i="57"/>
  <c r="AN617" i="57"/>
  <c r="AN618" i="57"/>
  <c r="AN619" i="57"/>
  <c r="AN620" i="57"/>
  <c r="AN621" i="57"/>
  <c r="AN622" i="57"/>
  <c r="AN623" i="57"/>
  <c r="AN624" i="57"/>
  <c r="AN625" i="57"/>
  <c r="AN626" i="57"/>
  <c r="AN627" i="57"/>
  <c r="AN628" i="57"/>
  <c r="AN629" i="57"/>
  <c r="AN630" i="57"/>
  <c r="AN631" i="57"/>
  <c r="AN632" i="57"/>
  <c r="AN633" i="57"/>
  <c r="AN634" i="57"/>
  <c r="AN635" i="57"/>
  <c r="AN636" i="57"/>
  <c r="AN637" i="57"/>
  <c r="AN638" i="57"/>
  <c r="AN639" i="57"/>
  <c r="AN640" i="57"/>
  <c r="AN641" i="57"/>
  <c r="AN642" i="57"/>
  <c r="AN643" i="57"/>
  <c r="AN644" i="57"/>
  <c r="AN645" i="57"/>
  <c r="AN646" i="57"/>
  <c r="AN647" i="57"/>
  <c r="AN648" i="57"/>
  <c r="AN649" i="57"/>
  <c r="AN650" i="57"/>
  <c r="AN651" i="57"/>
  <c r="AN652" i="57"/>
  <c r="AN653" i="57"/>
  <c r="AN654" i="57"/>
  <c r="AN655" i="57"/>
  <c r="AN656" i="57"/>
  <c r="AN657" i="57"/>
  <c r="AN658" i="57"/>
  <c r="AN659" i="57"/>
  <c r="AN660" i="57"/>
  <c r="AN661" i="57"/>
  <c r="AN662" i="57"/>
  <c r="AN663" i="57"/>
  <c r="AN664" i="57"/>
  <c r="AN665" i="57"/>
  <c r="AN666" i="57"/>
  <c r="AN667" i="57"/>
  <c r="AN668" i="57"/>
  <c r="AN669" i="57"/>
  <c r="AN670" i="57"/>
  <c r="AN671" i="57"/>
  <c r="AN672" i="57"/>
  <c r="AN673" i="57"/>
  <c r="AN674" i="57"/>
  <c r="AN675" i="57"/>
  <c r="AN676" i="57"/>
  <c r="AN677" i="57"/>
  <c r="AN678" i="57"/>
  <c r="AN679" i="57"/>
  <c r="AN680" i="57"/>
  <c r="AN681" i="57"/>
  <c r="AN682" i="57"/>
  <c r="AN683" i="57"/>
  <c r="AN684" i="57"/>
  <c r="AN685" i="57"/>
  <c r="AN686" i="57"/>
  <c r="AN687" i="57"/>
  <c r="AN688" i="57"/>
  <c r="AN689" i="57"/>
  <c r="AN690" i="57"/>
  <c r="AN691" i="57"/>
  <c r="AN692" i="57"/>
  <c r="AN693" i="57"/>
  <c r="AN694" i="57"/>
  <c r="AN695" i="57"/>
  <c r="AN696" i="57"/>
  <c r="AN697" i="57"/>
  <c r="AN698" i="57"/>
  <c r="AN699" i="57"/>
  <c r="AN700" i="57"/>
  <c r="AN701" i="57"/>
  <c r="AN702" i="57"/>
  <c r="AN703" i="57"/>
  <c r="AN704" i="57"/>
  <c r="AN705" i="57"/>
  <c r="AN706" i="57"/>
  <c r="AN707" i="57"/>
  <c r="AN708" i="57"/>
  <c r="AN709" i="57"/>
  <c r="AN710" i="57"/>
  <c r="AN711" i="57"/>
  <c r="AN712" i="57"/>
  <c r="AN713" i="57"/>
  <c r="AN714" i="57"/>
  <c r="AN715" i="57"/>
  <c r="AN716" i="57"/>
  <c r="AN717" i="57"/>
  <c r="AN718" i="57"/>
  <c r="AN719" i="57"/>
  <c r="AN720" i="57"/>
  <c r="AN721" i="57"/>
  <c r="AN722" i="57"/>
  <c r="AN723" i="57"/>
  <c r="AN724" i="57"/>
  <c r="AN725" i="57"/>
  <c r="AN726" i="57"/>
  <c r="AN727" i="57"/>
  <c r="AN728" i="57"/>
  <c r="AN729" i="57"/>
  <c r="AN730" i="57"/>
  <c r="AN731" i="57"/>
  <c r="AN732" i="57"/>
  <c r="AN733" i="57"/>
  <c r="AN734" i="57"/>
  <c r="AN735" i="57"/>
  <c r="AN736" i="57"/>
  <c r="AN737" i="57"/>
  <c r="AN738" i="57"/>
  <c r="AN739" i="57"/>
  <c r="AN740" i="57"/>
  <c r="AN741" i="57"/>
  <c r="AN742" i="57"/>
  <c r="AN743" i="57"/>
  <c r="AN744" i="57"/>
  <c r="AN745" i="57"/>
  <c r="AN746" i="57"/>
  <c r="AN747" i="57"/>
  <c r="AN748" i="57"/>
  <c r="AN749" i="57"/>
  <c r="AN750" i="57"/>
  <c r="AN751" i="57"/>
  <c r="AN752" i="57"/>
  <c r="AN753" i="57"/>
  <c r="AN754" i="57"/>
  <c r="AN755" i="57"/>
  <c r="AN756" i="57"/>
  <c r="AN757" i="57"/>
  <c r="AN758" i="57"/>
  <c r="AN759" i="57"/>
  <c r="AN760" i="57"/>
  <c r="AN761" i="57"/>
  <c r="AN762" i="57"/>
  <c r="AN763" i="57"/>
  <c r="AN764" i="57"/>
  <c r="AN765" i="57"/>
  <c r="AN766" i="57"/>
  <c r="AN767" i="57"/>
  <c r="AN768" i="57"/>
  <c r="AN769" i="57"/>
  <c r="AN770" i="57"/>
  <c r="AN771" i="57"/>
  <c r="AN772" i="57"/>
  <c r="AN773" i="57"/>
  <c r="AN774" i="57"/>
  <c r="AN775" i="57"/>
  <c r="AN776" i="57"/>
  <c r="AN777" i="57"/>
  <c r="AN778" i="57"/>
  <c r="AN779" i="57"/>
  <c r="AN780" i="57"/>
  <c r="AN781" i="57"/>
  <c r="AN782" i="57"/>
  <c r="AN783" i="57"/>
  <c r="AN784" i="57"/>
  <c r="AN785" i="57"/>
  <c r="AN786" i="57"/>
  <c r="AN787" i="57"/>
  <c r="AN788" i="57"/>
  <c r="AN789" i="57"/>
  <c r="AN790" i="57"/>
  <c r="AN791" i="57"/>
  <c r="AN792" i="57"/>
  <c r="AN793" i="57"/>
  <c r="AN794" i="57"/>
  <c r="AN795" i="57"/>
  <c r="AN796" i="57"/>
  <c r="AN797" i="57"/>
  <c r="AN798" i="57"/>
  <c r="AN799" i="57"/>
  <c r="AN800" i="57"/>
  <c r="AN801" i="57"/>
  <c r="AN802" i="57"/>
  <c r="AN803" i="57"/>
  <c r="AN804" i="57"/>
  <c r="AN805" i="57"/>
  <c r="AN806" i="57"/>
  <c r="AN807" i="57"/>
  <c r="AN808" i="57"/>
  <c r="AN809" i="57"/>
  <c r="AN810" i="57"/>
  <c r="AN811" i="57"/>
  <c r="AN812" i="57"/>
  <c r="AN813" i="57"/>
  <c r="AN814" i="57"/>
  <c r="AN815" i="57"/>
  <c r="AN816" i="57"/>
  <c r="AN817" i="57"/>
  <c r="AN818" i="57"/>
  <c r="AN819" i="57"/>
  <c r="AN820" i="57"/>
  <c r="AN821" i="57"/>
  <c r="AN822" i="57"/>
  <c r="AN823" i="57"/>
  <c r="AN824" i="57"/>
  <c r="AN825" i="57"/>
  <c r="AN826" i="57"/>
  <c r="AN827" i="57"/>
  <c r="AN828" i="57"/>
  <c r="AN829" i="57"/>
  <c r="AN830" i="57"/>
  <c r="AN831" i="57"/>
  <c r="AN832" i="57"/>
  <c r="AN833" i="57"/>
  <c r="AN834" i="57"/>
  <c r="AN835" i="57"/>
  <c r="AN836" i="57"/>
  <c r="AN837" i="57"/>
  <c r="AN838" i="57"/>
  <c r="AN839" i="57"/>
  <c r="AN840" i="57"/>
  <c r="AN841" i="57"/>
  <c r="AN842" i="57"/>
  <c r="AN843" i="57"/>
  <c r="AN844" i="57"/>
  <c r="AN845" i="57"/>
  <c r="AN846" i="57"/>
  <c r="AN847" i="57"/>
  <c r="AN848" i="57"/>
  <c r="AN849" i="57"/>
  <c r="AN850" i="57"/>
  <c r="AN851" i="57"/>
  <c r="AN852" i="57"/>
  <c r="AN853" i="57"/>
  <c r="AN854" i="57"/>
  <c r="AN855" i="57"/>
  <c r="AN856" i="57"/>
  <c r="AN857" i="57"/>
  <c r="AN858" i="57"/>
  <c r="AN859" i="57"/>
  <c r="AN860" i="57"/>
  <c r="AN861" i="57"/>
  <c r="AN862" i="57"/>
  <c r="AN863" i="57"/>
  <c r="AN864" i="57"/>
  <c r="AN865" i="57"/>
  <c r="AN866" i="57"/>
  <c r="AN867" i="57"/>
  <c r="AN868" i="57"/>
  <c r="AN869" i="57"/>
  <c r="AN870" i="57"/>
  <c r="AN871" i="57"/>
  <c r="AN872" i="57"/>
  <c r="AN873" i="57"/>
  <c r="AN874" i="57"/>
  <c r="AN875" i="57"/>
  <c r="AN876" i="57"/>
  <c r="AN877" i="57"/>
  <c r="AN878" i="57"/>
  <c r="AN879" i="57"/>
  <c r="AN880" i="57"/>
  <c r="AN881" i="57"/>
  <c r="AN882" i="57"/>
  <c r="AN883" i="57"/>
  <c r="AN884" i="57"/>
  <c r="AN885" i="57"/>
  <c r="AN886" i="57"/>
  <c r="AN887" i="57"/>
  <c r="AN888" i="57"/>
  <c r="AN889" i="57"/>
  <c r="AN890" i="57"/>
  <c r="AN891" i="57"/>
  <c r="AN892" i="57"/>
  <c r="AN893" i="57"/>
  <c r="AN894" i="57"/>
  <c r="AN895" i="57"/>
  <c r="AN896" i="57"/>
  <c r="AN897" i="57"/>
  <c r="AN898" i="57"/>
  <c r="AN899" i="57"/>
  <c r="AN900" i="57"/>
  <c r="AN901" i="57"/>
  <c r="AN902" i="57"/>
  <c r="AN903" i="57"/>
  <c r="AN904" i="57"/>
  <c r="AN905" i="57"/>
  <c r="AN906" i="57"/>
  <c r="AN907" i="57"/>
  <c r="AN908" i="57"/>
  <c r="AN909" i="57"/>
  <c r="AN910" i="57"/>
  <c r="AN911" i="57"/>
  <c r="AN912" i="57"/>
  <c r="AN913" i="57"/>
  <c r="AN914" i="57"/>
  <c r="AN915" i="57"/>
  <c r="AN916" i="57"/>
  <c r="AN917" i="57"/>
  <c r="AN918" i="57"/>
  <c r="AN919" i="57"/>
  <c r="AN920" i="57"/>
  <c r="AN921" i="57"/>
  <c r="AN922" i="57"/>
  <c r="AN923" i="57"/>
  <c r="AN924" i="57"/>
  <c r="AN925" i="57"/>
  <c r="AN926" i="57"/>
  <c r="AN927" i="57"/>
  <c r="AN928" i="57"/>
  <c r="AN929" i="57"/>
  <c r="AN930" i="57"/>
  <c r="AN931" i="57"/>
  <c r="AN932" i="57"/>
  <c r="AN933" i="57"/>
  <c r="AN934" i="57"/>
  <c r="AN935" i="57"/>
  <c r="AN936" i="57"/>
  <c r="AN937" i="57"/>
  <c r="AN938" i="57"/>
  <c r="AN939" i="57"/>
  <c r="AN940" i="57"/>
  <c r="AN941" i="57"/>
  <c r="AN942" i="57"/>
  <c r="AN943" i="57"/>
  <c r="AN944" i="57"/>
  <c r="AN945" i="57"/>
  <c r="AN946" i="57"/>
  <c r="AN947" i="57"/>
  <c r="AN948" i="57"/>
  <c r="AN949" i="57"/>
  <c r="AN950" i="57"/>
  <c r="AN951" i="57"/>
  <c r="AN952" i="57"/>
  <c r="AN953" i="57"/>
  <c r="AN954" i="57"/>
  <c r="AN955" i="57"/>
  <c r="AN956" i="57"/>
  <c r="AN957" i="57"/>
  <c r="J59" i="26"/>
  <c r="M59" i="26"/>
  <c r="N59" i="26"/>
  <c r="O59" i="26"/>
  <c r="P59" i="26"/>
  <c r="Q59" i="26"/>
  <c r="R59" i="26"/>
  <c r="K59" i="26"/>
  <c r="H59" i="26"/>
  <c r="I59" i="26"/>
  <c r="G59" i="26"/>
  <c r="AC35" i="42"/>
  <c r="AC34" i="42"/>
  <c r="AC33" i="42"/>
  <c r="Z269" i="22"/>
  <c r="U269" i="22"/>
  <c r="Z268" i="22"/>
  <c r="U268" i="22"/>
  <c r="Z267" i="22"/>
  <c r="U267" i="22"/>
  <c r="Z266" i="22"/>
  <c r="U266" i="22"/>
  <c r="Z261" i="22"/>
  <c r="Z260" i="22"/>
  <c r="Z259" i="22"/>
  <c r="Z258" i="22"/>
  <c r="U259" i="22"/>
  <c r="U260" i="22"/>
  <c r="U261" i="22"/>
  <c r="U258" i="22"/>
  <c r="X13" i="57" l="1"/>
  <c r="X6" i="57"/>
  <c r="X7" i="57"/>
  <c r="X28" i="57"/>
  <c r="X9" i="57"/>
  <c r="X10" i="57"/>
  <c r="X22" i="57"/>
  <c r="S59" i="26"/>
  <c r="AD35" i="42"/>
  <c r="AD34" i="42"/>
  <c r="T47" i="2" l="1"/>
  <c r="T46" i="2"/>
  <c r="T45" i="2"/>
  <c r="T44" i="2"/>
  <c r="T26" i="51"/>
  <c r="T25" i="51"/>
  <c r="T24" i="51"/>
  <c r="T23" i="51"/>
  <c r="X8" i="57" l="1"/>
  <c r="X11" i="57"/>
  <c r="X12" i="57"/>
  <c r="X14" i="57"/>
  <c r="X15" i="57"/>
  <c r="X16" i="57"/>
  <c r="X17" i="57"/>
  <c r="X18" i="57"/>
  <c r="X19" i="57"/>
  <c r="X20" i="57"/>
  <c r="X21" i="57"/>
  <c r="X23" i="57"/>
  <c r="X24" i="57"/>
  <c r="X25" i="57"/>
  <c r="X26" i="57"/>
  <c r="X27" i="57"/>
  <c r="X29" i="57"/>
  <c r="X30" i="57"/>
  <c r="X31" i="57"/>
  <c r="X32" i="57"/>
  <c r="X33" i="57"/>
  <c r="X34" i="57"/>
  <c r="X35" i="57"/>
  <c r="X36" i="57"/>
  <c r="X37" i="57"/>
  <c r="X38" i="57"/>
  <c r="X39" i="57"/>
  <c r="X40" i="57"/>
  <c r="X41" i="57"/>
  <c r="X42" i="57"/>
  <c r="X43" i="57"/>
  <c r="X44" i="57"/>
  <c r="X45" i="57"/>
  <c r="X46" i="57"/>
  <c r="X47" i="57"/>
  <c r="X48" i="57"/>
  <c r="X49" i="57"/>
  <c r="X50" i="57"/>
  <c r="X51" i="57"/>
  <c r="X52" i="57"/>
  <c r="X53" i="57"/>
  <c r="X54" i="57"/>
  <c r="X55" i="57"/>
  <c r="X56" i="57"/>
  <c r="X57" i="57"/>
  <c r="X58" i="57"/>
  <c r="X59" i="57"/>
  <c r="X60" i="57"/>
  <c r="X61" i="57"/>
  <c r="X62" i="57"/>
  <c r="X63" i="57"/>
  <c r="X64" i="57"/>
  <c r="X65" i="57"/>
  <c r="X66" i="57"/>
  <c r="X67" i="57"/>
  <c r="X68" i="57"/>
  <c r="X69" i="57"/>
  <c r="X70" i="57"/>
  <c r="X71" i="57"/>
  <c r="X72" i="57"/>
  <c r="X73" i="57"/>
  <c r="X74" i="57"/>
  <c r="X75" i="57"/>
  <c r="X76" i="57"/>
  <c r="X77" i="57"/>
  <c r="X78" i="57"/>
  <c r="X79" i="57"/>
  <c r="X80" i="57"/>
  <c r="X81" i="57"/>
  <c r="X82" i="57"/>
  <c r="X83" i="57"/>
  <c r="X84" i="57"/>
  <c r="X85" i="57"/>
  <c r="X86" i="57"/>
  <c r="X87" i="57"/>
  <c r="X88" i="57"/>
  <c r="X89" i="57"/>
  <c r="X90" i="57"/>
  <c r="X91" i="57"/>
  <c r="X92" i="57"/>
  <c r="X93" i="57"/>
  <c r="X94" i="57"/>
  <c r="X95" i="57"/>
  <c r="X96" i="57"/>
  <c r="X97" i="57"/>
  <c r="X98" i="57"/>
  <c r="X99" i="57"/>
  <c r="X100" i="57"/>
  <c r="X101" i="57"/>
  <c r="X102" i="57"/>
  <c r="X103" i="57"/>
  <c r="X104" i="57"/>
  <c r="X105" i="57"/>
  <c r="X106" i="57"/>
  <c r="X107" i="57"/>
  <c r="X108" i="57"/>
  <c r="X109" i="57"/>
  <c r="X110" i="57"/>
  <c r="X111" i="57"/>
  <c r="X112" i="57"/>
  <c r="X113" i="57"/>
  <c r="X114" i="57"/>
  <c r="X115" i="57"/>
  <c r="X116" i="57"/>
  <c r="X117" i="57"/>
  <c r="X118" i="57"/>
  <c r="X119" i="57"/>
  <c r="X120" i="57"/>
  <c r="X121" i="57"/>
  <c r="X122" i="57"/>
  <c r="X123" i="57"/>
  <c r="X124" i="57"/>
  <c r="X125" i="57"/>
  <c r="X126" i="57"/>
  <c r="X127" i="57"/>
  <c r="X128" i="57"/>
  <c r="X129" i="57"/>
  <c r="X130" i="57"/>
  <c r="X131" i="57"/>
  <c r="X132" i="57"/>
  <c r="X133" i="57"/>
  <c r="X134" i="57"/>
  <c r="X135" i="57"/>
  <c r="X136" i="57"/>
  <c r="X137" i="57"/>
  <c r="X138" i="57"/>
  <c r="X139" i="57"/>
  <c r="X140" i="57"/>
  <c r="X141" i="57"/>
  <c r="X142" i="57"/>
  <c r="X143" i="57"/>
  <c r="X144" i="57"/>
  <c r="X145" i="57"/>
  <c r="X146" i="57"/>
  <c r="X147" i="57"/>
  <c r="X148" i="57"/>
  <c r="X149" i="57"/>
  <c r="X150" i="57"/>
  <c r="X151" i="57"/>
  <c r="X152" i="57"/>
  <c r="X153" i="57"/>
  <c r="X154" i="57"/>
  <c r="X155" i="57"/>
  <c r="X156" i="57"/>
  <c r="X157" i="57"/>
  <c r="X158" i="57"/>
  <c r="X159" i="57"/>
  <c r="X160" i="57"/>
  <c r="X161" i="57"/>
  <c r="X162" i="57"/>
  <c r="X163" i="57"/>
  <c r="X164" i="57"/>
  <c r="X165" i="57"/>
  <c r="X166" i="57"/>
  <c r="X167" i="57"/>
  <c r="X168" i="57"/>
  <c r="X169" i="57"/>
  <c r="X170" i="57"/>
  <c r="X171" i="57"/>
  <c r="X172" i="57"/>
  <c r="X173" i="57"/>
  <c r="X174" i="57"/>
  <c r="X175" i="57"/>
  <c r="X176" i="57"/>
  <c r="X177" i="57"/>
  <c r="X178" i="57"/>
  <c r="X179" i="57"/>
  <c r="X180" i="57"/>
  <c r="X181" i="57"/>
  <c r="X182" i="57"/>
  <c r="X183" i="57"/>
  <c r="X184" i="57"/>
  <c r="X185" i="57"/>
  <c r="X186" i="57"/>
  <c r="X187" i="57"/>
  <c r="X188" i="57"/>
  <c r="X189" i="57"/>
  <c r="X190" i="57"/>
  <c r="X191" i="57"/>
  <c r="X192" i="57"/>
  <c r="X193" i="57"/>
  <c r="X194" i="57"/>
  <c r="X195" i="57"/>
  <c r="X196" i="57"/>
  <c r="X197" i="57"/>
  <c r="X198" i="57"/>
  <c r="X199" i="57"/>
  <c r="X200" i="57"/>
  <c r="X201" i="57"/>
  <c r="X202" i="57"/>
  <c r="X203" i="57"/>
  <c r="X204" i="57"/>
  <c r="X205" i="57"/>
  <c r="X206" i="57"/>
  <c r="X207" i="57"/>
  <c r="X208" i="57"/>
  <c r="X209" i="57"/>
  <c r="X210" i="57"/>
  <c r="X211" i="57"/>
  <c r="X212" i="57"/>
  <c r="X213" i="57"/>
  <c r="X214" i="57"/>
  <c r="X215" i="57"/>
  <c r="X216" i="57"/>
  <c r="X217" i="57"/>
  <c r="X218" i="57"/>
  <c r="X219" i="57"/>
  <c r="X220" i="57"/>
  <c r="X221" i="57"/>
  <c r="AR21" i="57" l="1"/>
  <c r="AR22" i="57"/>
  <c r="AR23" i="57"/>
  <c r="AR24" i="57"/>
  <c r="AR25" i="57"/>
  <c r="AR26" i="57"/>
  <c r="AR27" i="57"/>
  <c r="AR28" i="57"/>
  <c r="AR29" i="57"/>
  <c r="AR30" i="57"/>
  <c r="AR31" i="57"/>
  <c r="AR32" i="57"/>
  <c r="AR33" i="57"/>
  <c r="AR34" i="57"/>
  <c r="AR35" i="57"/>
  <c r="AR36" i="57"/>
  <c r="AR37" i="57"/>
  <c r="AR38" i="57"/>
  <c r="AR39" i="57"/>
  <c r="AR40" i="57"/>
  <c r="AR41" i="57"/>
  <c r="AR42" i="57"/>
  <c r="AR43" i="57"/>
  <c r="AR44" i="57"/>
  <c r="AR45" i="57"/>
  <c r="AR46" i="57"/>
  <c r="AR47" i="57"/>
  <c r="AR48" i="57"/>
  <c r="AR49" i="57"/>
  <c r="AR50" i="57"/>
  <c r="AR51" i="57"/>
  <c r="AR52" i="57"/>
  <c r="AR53" i="57"/>
  <c r="AR54" i="57"/>
  <c r="AR55" i="57"/>
  <c r="AR56" i="57"/>
  <c r="AR57" i="57"/>
  <c r="AR58" i="57"/>
  <c r="AR59" i="57"/>
  <c r="AR60" i="57"/>
  <c r="AR61" i="57"/>
  <c r="AR62" i="57"/>
  <c r="AR63" i="57"/>
  <c r="AR64" i="57"/>
  <c r="AR65" i="57"/>
  <c r="AR66" i="57"/>
  <c r="AR67" i="57"/>
  <c r="AR68" i="57"/>
  <c r="AR69" i="57"/>
  <c r="AR70" i="57"/>
  <c r="AR71" i="57"/>
  <c r="AR72" i="57"/>
  <c r="AR73" i="57"/>
  <c r="AR74" i="57"/>
  <c r="AR75" i="57"/>
  <c r="AR76" i="57"/>
  <c r="AR77" i="57"/>
  <c r="AR78" i="57"/>
  <c r="AR79" i="57"/>
  <c r="AR80" i="57"/>
  <c r="AR81" i="57"/>
  <c r="AR82" i="57"/>
  <c r="AR83" i="57"/>
  <c r="AR84" i="57"/>
  <c r="AR85" i="57"/>
  <c r="AR86" i="57"/>
  <c r="AR87" i="57"/>
  <c r="AR88" i="57"/>
  <c r="AR89" i="57"/>
  <c r="AR90" i="57"/>
  <c r="AR91" i="57"/>
  <c r="AR92" i="57"/>
  <c r="AR93" i="57"/>
  <c r="AR94" i="57"/>
  <c r="AR95" i="57"/>
  <c r="AR96" i="57"/>
  <c r="AR97" i="57"/>
  <c r="AR98" i="57"/>
  <c r="AR99" i="57"/>
  <c r="AR100" i="57"/>
  <c r="AR101" i="57"/>
  <c r="AR102" i="57"/>
  <c r="AR103" i="57"/>
  <c r="AR104" i="57"/>
  <c r="AR105" i="57"/>
  <c r="AR106" i="57"/>
  <c r="AR107" i="57"/>
  <c r="AR108" i="57"/>
  <c r="AR109" i="57"/>
  <c r="AR110" i="57"/>
  <c r="AR111" i="57"/>
  <c r="AR112" i="57"/>
  <c r="AR113" i="57"/>
  <c r="AR114" i="57"/>
  <c r="AR115" i="57"/>
  <c r="AR116" i="57"/>
  <c r="AR117" i="57"/>
  <c r="AR118" i="57"/>
  <c r="AR119" i="57"/>
  <c r="AR120" i="57"/>
  <c r="AR121" i="57"/>
  <c r="AR122" i="57"/>
  <c r="AR123" i="57"/>
  <c r="AR124" i="57"/>
  <c r="AR125" i="57"/>
  <c r="AR126" i="57"/>
  <c r="AR127" i="57"/>
  <c r="AR128" i="57"/>
  <c r="AR129" i="57"/>
  <c r="AR130" i="57"/>
  <c r="AR131" i="57"/>
  <c r="AR132" i="57"/>
  <c r="AR133" i="57"/>
  <c r="AR134" i="57"/>
  <c r="AR135" i="57"/>
  <c r="AR136" i="57"/>
  <c r="AR137" i="57"/>
  <c r="AR138" i="57"/>
  <c r="AR139" i="57"/>
  <c r="AR140" i="57"/>
  <c r="AR141" i="57"/>
  <c r="AR142" i="57"/>
  <c r="AR143" i="57"/>
  <c r="AR144" i="57"/>
  <c r="AR145" i="57"/>
  <c r="AR146" i="57"/>
  <c r="AR147" i="57"/>
  <c r="AR148" i="57"/>
  <c r="AR149" i="57"/>
  <c r="AR150" i="57"/>
  <c r="AR151" i="57"/>
  <c r="AR152" i="57"/>
  <c r="AR153" i="57"/>
  <c r="AR154" i="57"/>
  <c r="AR155" i="57"/>
  <c r="AR156" i="57"/>
  <c r="AR157" i="57"/>
  <c r="AR158" i="57"/>
  <c r="AR159" i="57"/>
  <c r="AR160" i="57"/>
  <c r="AR161" i="57"/>
  <c r="AR162" i="57"/>
  <c r="AR163" i="57"/>
  <c r="AR164" i="57"/>
  <c r="AR165" i="57"/>
  <c r="AR166" i="57"/>
  <c r="AR167" i="57"/>
  <c r="AR168" i="57"/>
  <c r="AR169" i="57"/>
  <c r="AR170" i="57"/>
  <c r="AR171" i="57"/>
  <c r="AR172" i="57"/>
  <c r="AR173" i="57"/>
  <c r="AR174" i="57"/>
  <c r="AR175" i="57"/>
  <c r="AR176" i="57"/>
  <c r="AR177" i="57"/>
  <c r="AR178" i="57"/>
  <c r="AR179" i="57"/>
  <c r="AR180" i="57"/>
  <c r="AR181" i="57"/>
  <c r="AR182" i="57"/>
  <c r="AR183" i="57"/>
  <c r="AR184" i="57"/>
  <c r="AR185" i="57"/>
  <c r="AR186" i="57"/>
  <c r="AR187" i="57"/>
  <c r="AR188" i="57"/>
  <c r="AR189" i="57"/>
  <c r="AR190" i="57"/>
  <c r="AR191" i="57"/>
  <c r="AR192" i="57"/>
  <c r="AR193" i="57"/>
  <c r="AR194" i="57"/>
  <c r="AR195" i="57"/>
  <c r="AR196" i="57"/>
  <c r="AR197" i="57"/>
  <c r="AR198" i="57"/>
  <c r="AR199" i="57"/>
  <c r="AR200" i="57"/>
  <c r="AR201" i="57"/>
  <c r="AR202" i="57"/>
  <c r="AR203" i="57"/>
  <c r="AR204" i="57"/>
  <c r="AR205" i="57"/>
  <c r="AR206" i="57"/>
  <c r="AR207" i="57"/>
  <c r="AR208" i="57"/>
  <c r="AR209" i="57"/>
  <c r="AR210" i="57"/>
  <c r="AR211" i="57"/>
  <c r="AR212" i="57"/>
  <c r="AR213" i="57"/>
  <c r="AR214" i="57"/>
  <c r="AR215" i="57"/>
  <c r="AR216" i="57"/>
  <c r="AR217" i="57"/>
  <c r="AR218" i="57"/>
  <c r="AR219" i="57"/>
  <c r="AR220" i="57"/>
  <c r="AR221" i="57"/>
  <c r="AR222" i="57"/>
  <c r="AR223" i="57"/>
  <c r="AR224" i="57"/>
  <c r="AR225" i="57"/>
  <c r="AR226" i="57"/>
  <c r="AR227" i="57"/>
  <c r="AR228" i="57"/>
  <c r="AR229" i="57"/>
  <c r="AR230" i="57"/>
  <c r="AR231" i="57"/>
  <c r="AR232" i="57"/>
  <c r="AR233" i="57"/>
  <c r="AR234" i="57"/>
  <c r="AR235" i="57"/>
  <c r="AR236" i="57"/>
  <c r="AR237" i="57"/>
  <c r="AR238" i="57"/>
  <c r="AR239" i="57"/>
  <c r="AR240" i="57"/>
  <c r="AR241" i="57"/>
  <c r="AR242" i="57"/>
  <c r="AR243" i="57"/>
  <c r="AR244" i="57"/>
  <c r="AR245" i="57"/>
  <c r="AR246" i="57"/>
  <c r="AR247" i="57"/>
  <c r="AR248" i="57"/>
  <c r="AR249" i="57"/>
  <c r="AR250" i="57"/>
  <c r="AR251" i="57"/>
  <c r="AR252" i="57"/>
  <c r="AR253" i="57"/>
  <c r="AR254" i="57"/>
  <c r="AR255" i="57"/>
  <c r="AR256" i="57"/>
  <c r="AR257" i="57"/>
  <c r="AR258" i="57"/>
  <c r="AR259" i="57"/>
  <c r="AR260" i="57"/>
  <c r="AR261" i="57"/>
  <c r="AR262" i="57"/>
  <c r="AR263" i="57"/>
  <c r="AR264" i="57"/>
  <c r="AR265" i="57"/>
  <c r="AR266" i="57"/>
  <c r="AR267" i="57"/>
  <c r="AR268" i="57"/>
  <c r="AR269" i="57"/>
  <c r="AR270" i="57"/>
  <c r="AR271" i="57"/>
  <c r="AR272" i="57"/>
  <c r="AR273" i="57"/>
  <c r="AR274" i="57"/>
  <c r="AR275" i="57"/>
  <c r="AR276" i="57"/>
  <c r="AR277" i="57"/>
  <c r="AR278" i="57"/>
  <c r="AR279" i="57"/>
  <c r="AR280" i="57"/>
  <c r="AR281" i="57"/>
  <c r="AR282" i="57"/>
  <c r="AR283" i="57"/>
  <c r="AR284" i="57"/>
  <c r="AR285" i="57"/>
  <c r="AR286" i="57"/>
  <c r="AR287" i="57"/>
  <c r="AR288" i="57"/>
  <c r="AR289" i="57"/>
  <c r="AR290" i="57"/>
  <c r="AR291" i="57"/>
  <c r="AR292" i="57"/>
  <c r="AR293" i="57"/>
  <c r="AR294" i="57"/>
  <c r="AR295" i="57"/>
  <c r="AR296" i="57"/>
  <c r="AR297" i="57"/>
  <c r="AR298" i="57"/>
  <c r="AR299" i="57"/>
  <c r="AR300" i="57"/>
  <c r="AR301" i="57"/>
  <c r="AR302" i="57"/>
  <c r="AR303" i="57"/>
  <c r="AR304" i="57"/>
  <c r="AR305" i="57"/>
  <c r="AR306" i="57"/>
  <c r="AR307" i="57"/>
  <c r="AR308" i="57"/>
  <c r="AR309" i="57"/>
  <c r="AR310" i="57"/>
  <c r="AR311" i="57"/>
  <c r="AR312" i="57"/>
  <c r="AR313" i="57"/>
  <c r="AR314" i="57"/>
  <c r="AR315" i="57"/>
  <c r="AR316" i="57"/>
  <c r="AR317" i="57"/>
  <c r="AR318" i="57"/>
  <c r="AR319" i="57"/>
  <c r="AR320" i="57"/>
  <c r="AR321" i="57"/>
  <c r="AR322" i="57"/>
  <c r="AR323" i="57"/>
  <c r="AR324" i="57"/>
  <c r="AR325" i="57"/>
  <c r="AR326" i="57"/>
  <c r="AR327" i="57"/>
  <c r="AR328" i="57"/>
  <c r="AR329" i="57"/>
  <c r="AR330" i="57"/>
  <c r="AR331" i="57"/>
  <c r="AR332" i="57"/>
  <c r="AR333" i="57"/>
  <c r="AR334" i="57"/>
  <c r="AR335" i="57"/>
  <c r="AR336" i="57"/>
  <c r="AR337" i="57"/>
  <c r="AR338" i="57"/>
  <c r="AR339" i="57"/>
  <c r="AR340" i="57"/>
  <c r="AR341" i="57"/>
  <c r="AR342" i="57"/>
  <c r="AR343" i="57"/>
  <c r="AR344" i="57"/>
  <c r="AR345" i="57"/>
  <c r="AR346" i="57"/>
  <c r="AR347" i="57"/>
  <c r="AR348" i="57"/>
  <c r="AR349" i="57"/>
  <c r="AR350" i="57"/>
  <c r="AR351" i="57"/>
  <c r="AR352" i="57"/>
  <c r="AR353" i="57"/>
  <c r="AR354" i="57"/>
  <c r="AR355" i="57"/>
  <c r="AR356" i="57"/>
  <c r="AR357" i="57"/>
  <c r="AR358" i="57"/>
  <c r="AR359" i="57"/>
  <c r="AR360" i="57"/>
  <c r="AR361" i="57"/>
  <c r="AR362" i="57"/>
  <c r="AR363" i="57"/>
  <c r="AR364" i="57"/>
  <c r="AR365" i="57"/>
  <c r="AR366" i="57"/>
  <c r="AR367" i="57"/>
  <c r="AR368" i="57"/>
  <c r="AR369" i="57"/>
  <c r="AR370" i="57"/>
  <c r="AR371" i="57"/>
  <c r="AR372" i="57"/>
  <c r="AR373" i="57"/>
  <c r="AR374" i="57"/>
  <c r="AR375" i="57"/>
  <c r="AR376" i="57"/>
  <c r="AR377" i="57"/>
  <c r="AR378" i="57"/>
  <c r="AR379" i="57"/>
  <c r="AR380" i="57"/>
  <c r="AR381" i="57"/>
  <c r="AR382" i="57"/>
  <c r="AR383" i="57"/>
  <c r="AR384" i="57"/>
  <c r="AR385" i="57"/>
  <c r="AR386" i="57"/>
  <c r="AR387" i="57"/>
  <c r="AR388" i="57"/>
  <c r="AR389" i="57"/>
  <c r="AR390" i="57"/>
  <c r="AR391" i="57"/>
  <c r="AR392" i="57"/>
  <c r="AR393" i="57"/>
  <c r="AR394" i="57"/>
  <c r="AR395" i="57"/>
  <c r="AR396" i="57"/>
  <c r="AR397" i="57"/>
  <c r="AR398" i="57"/>
  <c r="AR399" i="57"/>
  <c r="AR400" i="57"/>
  <c r="AR401" i="57"/>
  <c r="AR402" i="57"/>
  <c r="AR403" i="57"/>
  <c r="AR404" i="57"/>
  <c r="AR405" i="57"/>
  <c r="AR406" i="57"/>
  <c r="AR407" i="57"/>
  <c r="AR408" i="57"/>
  <c r="AR409" i="57"/>
  <c r="AR410" i="57"/>
  <c r="AR411" i="57"/>
  <c r="AR412" i="57"/>
  <c r="AR413" i="57"/>
  <c r="AR414" i="57"/>
  <c r="AR415" i="57"/>
  <c r="AR416" i="57"/>
  <c r="AR417" i="57"/>
  <c r="AR418" i="57"/>
  <c r="AR419" i="57"/>
  <c r="AR420" i="57"/>
  <c r="AR421" i="57"/>
  <c r="AR422" i="57"/>
  <c r="AR423" i="57"/>
  <c r="AR424" i="57"/>
  <c r="AR425" i="57"/>
  <c r="AR426" i="57"/>
  <c r="AR427" i="57"/>
  <c r="AR428" i="57"/>
  <c r="AR429" i="57"/>
  <c r="AR430" i="57"/>
  <c r="AR431" i="57"/>
  <c r="AR432" i="57"/>
  <c r="AR433" i="57"/>
  <c r="AR434" i="57"/>
  <c r="AR435" i="57"/>
  <c r="AR436" i="57"/>
  <c r="AR437" i="57"/>
  <c r="AR438" i="57"/>
  <c r="AR439" i="57"/>
  <c r="AR440" i="57"/>
  <c r="AR441" i="57"/>
  <c r="AR442" i="57"/>
  <c r="AR443" i="57"/>
  <c r="AR444" i="57"/>
  <c r="AR445" i="57"/>
  <c r="AR446" i="57"/>
  <c r="AR447" i="57"/>
  <c r="AR448" i="57"/>
  <c r="AR449" i="57"/>
  <c r="AR450" i="57"/>
  <c r="AR451" i="57"/>
  <c r="AR452" i="57"/>
  <c r="AR453" i="57"/>
  <c r="AR454" i="57"/>
  <c r="AR455" i="57"/>
  <c r="AR456" i="57"/>
  <c r="AR457" i="57"/>
  <c r="AR458" i="57"/>
  <c r="AR459" i="57"/>
  <c r="AR460" i="57"/>
  <c r="AR461" i="57"/>
  <c r="AR462" i="57"/>
  <c r="AR463" i="57"/>
  <c r="AR464" i="57"/>
  <c r="AR465" i="57"/>
  <c r="AR466" i="57"/>
  <c r="AR467" i="57"/>
  <c r="AR468" i="57"/>
  <c r="AR469" i="57"/>
  <c r="AR470" i="57"/>
  <c r="AR471" i="57"/>
  <c r="AR472" i="57"/>
  <c r="AR473" i="57"/>
  <c r="AR474" i="57"/>
  <c r="AR475" i="57"/>
  <c r="AR476" i="57"/>
  <c r="AR477" i="57"/>
  <c r="AR478" i="57"/>
  <c r="AR479" i="57"/>
  <c r="AR480" i="57"/>
  <c r="AR481" i="57"/>
  <c r="AR482" i="57"/>
  <c r="AR483" i="57"/>
  <c r="AR484" i="57"/>
  <c r="AR485" i="57"/>
  <c r="AR486" i="57"/>
  <c r="AR487" i="57"/>
  <c r="AR488" i="57"/>
  <c r="AR489" i="57"/>
  <c r="AR490" i="57"/>
  <c r="AR491" i="57"/>
  <c r="AR492" i="57"/>
  <c r="AR493" i="57"/>
  <c r="AR494" i="57"/>
  <c r="AR495" i="57"/>
  <c r="AR496" i="57"/>
  <c r="AR497" i="57"/>
  <c r="AR498" i="57"/>
  <c r="AR499" i="57"/>
  <c r="AR500" i="57"/>
  <c r="AR501" i="57"/>
  <c r="AR502" i="57"/>
  <c r="AR503" i="57"/>
  <c r="AR504" i="57"/>
  <c r="AR505" i="57"/>
  <c r="AR506" i="57"/>
  <c r="AR507" i="57"/>
  <c r="AR508" i="57"/>
  <c r="AR509" i="57"/>
  <c r="AR510" i="57"/>
  <c r="AR511" i="57"/>
  <c r="AR512" i="57"/>
  <c r="AR513" i="57"/>
  <c r="AR514" i="57"/>
  <c r="AR515" i="57"/>
  <c r="AR516" i="57"/>
  <c r="AR517" i="57"/>
  <c r="AR518" i="57"/>
  <c r="AR519" i="57"/>
  <c r="AR520" i="57"/>
  <c r="AR521" i="57"/>
  <c r="AR522" i="57"/>
  <c r="AR523" i="57"/>
  <c r="AR524" i="57"/>
  <c r="AR525" i="57"/>
  <c r="AR526" i="57"/>
  <c r="AR527" i="57"/>
  <c r="AR528" i="57"/>
  <c r="AR529" i="57"/>
  <c r="AR530" i="57"/>
  <c r="AR531" i="57"/>
  <c r="AR532" i="57"/>
  <c r="AR533" i="57"/>
  <c r="AR534" i="57"/>
  <c r="AR535" i="57"/>
  <c r="AR536" i="57"/>
  <c r="AR537" i="57"/>
  <c r="AR538" i="57"/>
  <c r="AR539" i="57"/>
  <c r="AR540" i="57"/>
  <c r="AR541" i="57"/>
  <c r="AR542" i="57"/>
  <c r="AR543" i="57"/>
  <c r="AR544" i="57"/>
  <c r="AR545" i="57"/>
  <c r="AR546" i="57"/>
  <c r="AR547" i="57"/>
  <c r="AR548" i="57"/>
  <c r="AR549" i="57"/>
  <c r="AR550" i="57"/>
  <c r="AR551" i="57"/>
  <c r="AR552" i="57"/>
  <c r="AR553" i="57"/>
  <c r="AR554" i="57"/>
  <c r="AR555" i="57"/>
  <c r="AR556" i="57"/>
  <c r="AR557" i="57"/>
  <c r="AR558" i="57"/>
  <c r="AR559" i="57"/>
  <c r="AR560" i="57"/>
  <c r="AR561" i="57"/>
  <c r="AR562" i="57"/>
  <c r="AR563" i="57"/>
  <c r="AR564" i="57"/>
  <c r="AR565" i="57"/>
  <c r="AR566" i="57"/>
  <c r="AR567" i="57"/>
  <c r="AR568" i="57"/>
  <c r="AR569" i="57"/>
  <c r="AR570" i="57"/>
  <c r="AR571" i="57"/>
  <c r="AR572" i="57"/>
  <c r="AR573" i="57"/>
  <c r="AR574" i="57"/>
  <c r="AR575" i="57"/>
  <c r="AR576" i="57"/>
  <c r="AR577" i="57"/>
  <c r="AR578" i="57"/>
  <c r="AR579" i="57"/>
  <c r="AR580" i="57"/>
  <c r="AR581" i="57"/>
  <c r="AR582" i="57"/>
  <c r="AR583" i="57"/>
  <c r="AR584" i="57"/>
  <c r="AR585" i="57"/>
  <c r="AR586" i="57"/>
  <c r="AR587" i="57"/>
  <c r="AR588" i="57"/>
  <c r="AR589" i="57"/>
  <c r="AR590" i="57"/>
  <c r="AR591" i="57"/>
  <c r="AR592" i="57"/>
  <c r="AR593" i="57"/>
  <c r="AR594" i="57"/>
  <c r="AR595" i="57"/>
  <c r="AR596" i="57"/>
  <c r="AR597" i="57"/>
  <c r="AR598" i="57"/>
  <c r="AR599" i="57"/>
  <c r="AR600" i="57"/>
  <c r="AR601" i="57"/>
  <c r="AR602" i="57"/>
  <c r="AR603" i="57"/>
  <c r="AR604" i="57"/>
  <c r="AR605" i="57"/>
  <c r="AR606" i="57"/>
  <c r="AR607" i="57"/>
  <c r="AR608" i="57"/>
  <c r="AR609" i="57"/>
  <c r="AR610" i="57"/>
  <c r="AR611" i="57"/>
  <c r="AR612" i="57"/>
  <c r="AR613" i="57"/>
  <c r="AR614" i="57"/>
  <c r="AR615" i="57"/>
  <c r="AR616" i="57"/>
  <c r="AR617" i="57"/>
  <c r="AR618" i="57"/>
  <c r="AR619" i="57"/>
  <c r="AR620" i="57"/>
  <c r="AR621" i="57"/>
  <c r="AR622" i="57"/>
  <c r="AR623" i="57"/>
  <c r="AR624" i="57"/>
  <c r="AR625" i="57"/>
  <c r="AR626" i="57"/>
  <c r="AR627" i="57"/>
  <c r="AR628" i="57"/>
  <c r="AR629" i="57"/>
  <c r="AR630" i="57"/>
  <c r="AR631" i="57"/>
  <c r="AR632" i="57"/>
  <c r="AR633" i="57"/>
  <c r="AR634" i="57"/>
  <c r="AR635" i="57"/>
  <c r="AR636" i="57"/>
  <c r="AR637" i="57"/>
  <c r="AR638" i="57"/>
  <c r="AR639" i="57"/>
  <c r="AR640" i="57"/>
  <c r="AR641" i="57"/>
  <c r="AR642" i="57"/>
  <c r="AR643" i="57"/>
  <c r="AR644" i="57"/>
  <c r="AR645" i="57"/>
  <c r="AR646" i="57"/>
  <c r="AR647" i="57"/>
  <c r="AR648" i="57"/>
  <c r="AR649" i="57"/>
  <c r="AR650" i="57"/>
  <c r="AR651" i="57"/>
  <c r="AR652" i="57"/>
  <c r="AR653" i="57"/>
  <c r="AR654" i="57"/>
  <c r="AR655" i="57"/>
  <c r="AR656" i="57"/>
  <c r="AR657" i="57"/>
  <c r="AR658" i="57"/>
  <c r="AR659" i="57"/>
  <c r="AR660" i="57"/>
  <c r="AR661" i="57"/>
  <c r="AR662" i="57"/>
  <c r="AR663" i="57"/>
  <c r="AR664" i="57"/>
  <c r="AR665" i="57"/>
  <c r="AR666" i="57"/>
  <c r="AR667" i="57"/>
  <c r="AR668" i="57"/>
  <c r="AR669" i="57"/>
  <c r="AR670" i="57"/>
  <c r="AR671" i="57"/>
  <c r="AR672" i="57"/>
  <c r="AR673" i="57"/>
  <c r="AR674" i="57"/>
  <c r="AR675" i="57"/>
  <c r="AR676" i="57"/>
  <c r="AR677" i="57"/>
  <c r="AR678" i="57"/>
  <c r="AR679" i="57"/>
  <c r="AR680" i="57"/>
  <c r="AR681" i="57"/>
  <c r="AR682" i="57"/>
  <c r="AR683" i="57"/>
  <c r="AR684" i="57"/>
  <c r="AR685" i="57"/>
  <c r="AR686" i="57"/>
  <c r="AR687" i="57"/>
  <c r="AR688" i="57"/>
  <c r="AR689" i="57"/>
  <c r="AR690" i="57"/>
  <c r="AR691" i="57"/>
  <c r="AR692" i="57"/>
  <c r="AR693" i="57"/>
  <c r="AR694" i="57"/>
  <c r="AR695" i="57"/>
  <c r="AR696" i="57"/>
  <c r="AR697" i="57"/>
  <c r="AR698" i="57"/>
  <c r="AR699" i="57"/>
  <c r="AR700" i="57"/>
  <c r="AR701" i="57"/>
  <c r="AR702" i="57"/>
  <c r="AR703" i="57"/>
  <c r="AR704" i="57"/>
  <c r="AR705" i="57"/>
  <c r="AR706" i="57"/>
  <c r="AR707" i="57"/>
  <c r="AR708" i="57"/>
  <c r="AR709" i="57"/>
  <c r="AR710" i="57"/>
  <c r="AR711" i="57"/>
  <c r="AR712" i="57"/>
  <c r="AR713" i="57"/>
  <c r="AR714" i="57"/>
  <c r="AR715" i="57"/>
  <c r="AR716" i="57"/>
  <c r="AR717" i="57"/>
  <c r="AR718" i="57"/>
  <c r="AR719" i="57"/>
  <c r="AR720" i="57"/>
  <c r="AR721" i="57"/>
  <c r="AR722" i="57"/>
  <c r="AR723" i="57"/>
  <c r="AR724" i="57"/>
  <c r="AR725" i="57"/>
  <c r="AR726" i="57"/>
  <c r="AR727" i="57"/>
  <c r="AR728" i="57"/>
  <c r="AR729" i="57"/>
  <c r="AR730" i="57"/>
  <c r="AR731" i="57"/>
  <c r="AR732" i="57"/>
  <c r="AR733" i="57"/>
  <c r="AR734" i="57"/>
  <c r="AR735" i="57"/>
  <c r="AR736" i="57"/>
  <c r="AR737" i="57"/>
  <c r="AR738" i="57"/>
  <c r="AR739" i="57"/>
  <c r="AR740" i="57"/>
  <c r="AR741" i="57"/>
  <c r="AR742" i="57"/>
  <c r="AR743" i="57"/>
  <c r="AR744" i="57"/>
  <c r="AR745" i="57"/>
  <c r="AR746" i="57"/>
  <c r="AR747" i="57"/>
  <c r="AR748" i="57"/>
  <c r="AR749" i="57"/>
  <c r="AR750" i="57"/>
  <c r="AR751" i="57"/>
  <c r="AR752" i="57"/>
  <c r="AR753" i="57"/>
  <c r="AR754" i="57"/>
  <c r="AR755" i="57"/>
  <c r="AR756" i="57"/>
  <c r="AR757" i="57"/>
  <c r="AR758" i="57"/>
  <c r="AR759" i="57"/>
  <c r="AR760" i="57"/>
  <c r="AR761" i="57"/>
  <c r="AR762" i="57"/>
  <c r="AR763" i="57"/>
  <c r="AR764" i="57"/>
  <c r="AR765" i="57"/>
  <c r="AR766" i="57"/>
  <c r="AR767" i="57"/>
  <c r="AR768" i="57"/>
  <c r="AR769" i="57"/>
  <c r="AR770" i="57"/>
  <c r="AR771" i="57"/>
  <c r="AR772" i="57"/>
  <c r="AR773" i="57"/>
  <c r="AR774" i="57"/>
  <c r="AR775" i="57"/>
  <c r="AR776" i="57"/>
  <c r="AR777" i="57"/>
  <c r="AR778" i="57"/>
  <c r="AR779" i="57"/>
  <c r="AR780" i="57"/>
  <c r="AR781" i="57"/>
  <c r="AR782" i="57"/>
  <c r="AR783" i="57"/>
  <c r="AR784" i="57"/>
  <c r="AR785" i="57"/>
  <c r="AR786" i="57"/>
  <c r="AR787" i="57"/>
  <c r="AR788" i="57"/>
  <c r="AR789" i="57"/>
  <c r="AR790" i="57"/>
  <c r="AR791" i="57"/>
  <c r="AR792" i="57"/>
  <c r="AR793" i="57"/>
  <c r="AR794" i="57"/>
  <c r="AR795" i="57"/>
  <c r="AR796" i="57"/>
  <c r="AR797" i="57"/>
  <c r="AR798" i="57"/>
  <c r="AR799" i="57"/>
  <c r="AR800" i="57"/>
  <c r="AR801" i="57"/>
  <c r="AR802" i="57"/>
  <c r="AR803" i="57"/>
  <c r="AR804" i="57"/>
  <c r="AR805" i="57"/>
  <c r="AR806" i="57"/>
  <c r="AR807" i="57"/>
  <c r="AR808" i="57"/>
  <c r="AR809" i="57"/>
  <c r="AR810" i="57"/>
  <c r="AR811" i="57"/>
  <c r="AR812" i="57"/>
  <c r="AR813" i="57"/>
  <c r="AR814" i="57"/>
  <c r="AR815" i="57"/>
  <c r="AR816" i="57"/>
  <c r="AR817" i="57"/>
  <c r="AR818" i="57"/>
  <c r="AR819" i="57"/>
  <c r="AR820" i="57"/>
  <c r="AR821" i="57"/>
  <c r="AR822" i="57"/>
  <c r="AR823" i="57"/>
  <c r="AR824" i="57"/>
  <c r="AR825" i="57"/>
  <c r="AR826" i="57"/>
  <c r="AR827" i="57"/>
  <c r="AR828" i="57"/>
  <c r="AR829" i="57"/>
  <c r="AR830" i="57"/>
  <c r="AR831" i="57"/>
  <c r="AR832" i="57"/>
  <c r="AR833" i="57"/>
  <c r="AR834" i="57"/>
  <c r="AR835" i="57"/>
  <c r="AR836" i="57"/>
  <c r="AR837" i="57"/>
  <c r="AR838" i="57"/>
  <c r="AR839" i="57"/>
  <c r="AR840" i="57"/>
  <c r="AR841" i="57"/>
  <c r="AR842" i="57"/>
  <c r="AR843" i="57"/>
  <c r="AR844" i="57"/>
  <c r="AR845" i="57"/>
  <c r="AR846" i="57"/>
  <c r="AR847" i="57"/>
  <c r="AR848" i="57"/>
  <c r="AR849" i="57"/>
  <c r="AR850" i="57"/>
  <c r="AR851" i="57"/>
  <c r="AR852" i="57"/>
  <c r="AR853" i="57"/>
  <c r="AR854" i="57"/>
  <c r="AR855" i="57"/>
  <c r="AR856" i="57"/>
  <c r="AR857" i="57"/>
  <c r="AR858" i="57"/>
  <c r="AR859" i="57"/>
  <c r="AR860" i="57"/>
  <c r="AR861" i="57"/>
  <c r="AR862" i="57"/>
  <c r="AR863" i="57"/>
  <c r="AR864" i="57"/>
  <c r="AR865" i="57"/>
  <c r="AR866" i="57"/>
  <c r="AR867" i="57"/>
  <c r="AR868" i="57"/>
  <c r="AR869" i="57"/>
  <c r="AR870" i="57"/>
  <c r="AR871" i="57"/>
  <c r="AR872" i="57"/>
  <c r="AR873" i="57"/>
  <c r="AR874" i="57"/>
  <c r="AR875" i="57"/>
  <c r="AR876" i="57"/>
  <c r="AR877" i="57"/>
  <c r="AR878" i="57"/>
  <c r="AR879" i="57"/>
  <c r="AR880" i="57"/>
  <c r="AR881" i="57"/>
  <c r="AR882" i="57"/>
  <c r="AR883" i="57"/>
  <c r="AR884" i="57"/>
  <c r="AR885" i="57"/>
  <c r="AR886" i="57"/>
  <c r="AR887" i="57"/>
  <c r="AR888" i="57"/>
  <c r="AR889" i="57"/>
  <c r="AR890" i="57"/>
  <c r="AR891" i="57"/>
  <c r="AR892" i="57"/>
  <c r="AR893" i="57"/>
  <c r="AR894" i="57"/>
  <c r="AR895" i="57"/>
  <c r="AR896" i="57"/>
  <c r="AR897" i="57"/>
  <c r="AR898" i="57"/>
  <c r="AR899" i="57"/>
  <c r="AR900" i="57"/>
  <c r="AR901" i="57"/>
  <c r="AR902" i="57"/>
  <c r="AR903" i="57"/>
  <c r="AR904" i="57"/>
  <c r="AR905" i="57"/>
  <c r="AR906" i="57"/>
  <c r="AR907" i="57"/>
  <c r="AR908" i="57"/>
  <c r="AR909" i="57"/>
  <c r="AR910" i="57"/>
  <c r="AR911" i="57"/>
  <c r="AR912" i="57"/>
  <c r="AR913" i="57"/>
  <c r="AR914" i="57"/>
  <c r="AR915" i="57"/>
  <c r="AR916" i="57"/>
  <c r="AR917" i="57"/>
  <c r="AR918" i="57"/>
  <c r="AR919" i="57"/>
  <c r="AR920" i="57"/>
  <c r="AR921" i="57"/>
  <c r="AR922" i="57"/>
  <c r="AR923" i="57"/>
  <c r="AR924" i="57"/>
  <c r="AR925" i="57"/>
  <c r="AR926" i="57"/>
  <c r="AR927" i="57"/>
  <c r="AR928" i="57"/>
  <c r="AR929" i="57"/>
  <c r="AR930" i="57"/>
  <c r="AR931" i="57"/>
  <c r="AR932" i="57"/>
  <c r="AR933" i="57"/>
  <c r="AR934" i="57"/>
  <c r="AR935" i="57"/>
  <c r="AR936" i="57"/>
  <c r="AR937" i="57"/>
  <c r="AR938" i="57"/>
  <c r="AR939" i="57"/>
  <c r="AR940" i="57"/>
  <c r="AR941" i="57"/>
  <c r="AR942" i="57"/>
  <c r="AR943" i="57"/>
  <c r="AR944" i="57"/>
  <c r="AR945" i="57"/>
  <c r="AR946" i="57"/>
  <c r="AR947" i="57"/>
  <c r="AR948" i="57"/>
  <c r="AR949" i="57"/>
  <c r="AR950" i="57"/>
  <c r="AR951" i="57"/>
  <c r="AR952" i="57"/>
  <c r="AR953" i="57"/>
  <c r="AR954" i="57"/>
  <c r="AR955" i="57"/>
  <c r="AR956" i="57"/>
  <c r="AR957" i="57"/>
  <c r="W138" i="57"/>
  <c r="Y138" i="57" s="1"/>
  <c r="W142" i="57"/>
  <c r="W146" i="57"/>
  <c r="W150" i="57"/>
  <c r="Y150" i="57" s="1"/>
  <c r="W154" i="57"/>
  <c r="W158" i="57"/>
  <c r="W162" i="57"/>
  <c r="Y162" i="57" s="1"/>
  <c r="W166" i="57"/>
  <c r="W170" i="57"/>
  <c r="W174" i="57"/>
  <c r="Y174" i="57" s="1"/>
  <c r="W178" i="57"/>
  <c r="W182" i="57"/>
  <c r="W186" i="57"/>
  <c r="Y186" i="57" s="1"/>
  <c r="W190" i="57"/>
  <c r="W194" i="57"/>
  <c r="W198" i="57"/>
  <c r="Y198" i="57" s="1"/>
  <c r="W202" i="57"/>
  <c r="W206" i="57"/>
  <c r="W210" i="57"/>
  <c r="Y210" i="57" s="1"/>
  <c r="W214" i="57"/>
  <c r="W218" i="57"/>
  <c r="I8" i="57"/>
  <c r="W7" i="57" s="1"/>
  <c r="I9" i="57"/>
  <c r="W8" i="57" s="1"/>
  <c r="I10" i="57"/>
  <c r="W9" i="57" s="1"/>
  <c r="I11" i="57"/>
  <c r="W11" i="57"/>
  <c r="I13" i="57"/>
  <c r="W12" i="57" s="1"/>
  <c r="I14" i="57"/>
  <c r="W13" i="57" s="1"/>
  <c r="I15" i="57"/>
  <c r="W14" i="57" s="1"/>
  <c r="I16" i="57"/>
  <c r="W15" i="57" s="1"/>
  <c r="I17" i="57"/>
  <c r="I18" i="57"/>
  <c r="W17" i="57" s="1"/>
  <c r="I19" i="57"/>
  <c r="W18" i="57" s="1"/>
  <c r="Y18" i="57" s="1"/>
  <c r="I20" i="57"/>
  <c r="W19" i="57" s="1"/>
  <c r="I21" i="57"/>
  <c r="W20" i="57" s="1"/>
  <c r="I22" i="57"/>
  <c r="W21" i="57" s="1"/>
  <c r="Y21" i="57" s="1"/>
  <c r="I23" i="57"/>
  <c r="W22" i="57" s="1"/>
  <c r="I24" i="57"/>
  <c r="W23" i="57" s="1"/>
  <c r="I25" i="57"/>
  <c r="W24" i="57" s="1"/>
  <c r="I26" i="57"/>
  <c r="W25" i="57" s="1"/>
  <c r="I27" i="57"/>
  <c r="W26" i="57" s="1"/>
  <c r="I28" i="57"/>
  <c r="W27" i="57" s="1"/>
  <c r="I29" i="57"/>
  <c r="W28" i="57" s="1"/>
  <c r="I30" i="57"/>
  <c r="W29" i="57" s="1"/>
  <c r="I31" i="57"/>
  <c r="W30" i="57" s="1"/>
  <c r="Y30" i="57" s="1"/>
  <c r="I32" i="57"/>
  <c r="W31" i="57" s="1"/>
  <c r="I33" i="57"/>
  <c r="W32" i="57" s="1"/>
  <c r="I34" i="57"/>
  <c r="W33" i="57" s="1"/>
  <c r="Y33" i="57" s="1"/>
  <c r="I35" i="57"/>
  <c r="W34" i="57" s="1"/>
  <c r="I36" i="57"/>
  <c r="W35" i="57" s="1"/>
  <c r="I37" i="57"/>
  <c r="W36" i="57" s="1"/>
  <c r="I38" i="57"/>
  <c r="W37" i="57" s="1"/>
  <c r="I39" i="57"/>
  <c r="W38" i="57" s="1"/>
  <c r="I40" i="57"/>
  <c r="W39" i="57" s="1"/>
  <c r="I41" i="57"/>
  <c r="W40" i="57" s="1"/>
  <c r="I42" i="57"/>
  <c r="W41" i="57" s="1"/>
  <c r="I43" i="57"/>
  <c r="W42" i="57" s="1"/>
  <c r="Y42" i="57" s="1"/>
  <c r="I44" i="57"/>
  <c r="W43" i="57" s="1"/>
  <c r="I45" i="57"/>
  <c r="W44" i="57" s="1"/>
  <c r="I46" i="57"/>
  <c r="W45" i="57" s="1"/>
  <c r="Y45" i="57" s="1"/>
  <c r="I47" i="57"/>
  <c r="W46" i="57" s="1"/>
  <c r="I48" i="57"/>
  <c r="W47" i="57" s="1"/>
  <c r="I49" i="57"/>
  <c r="W48" i="57" s="1"/>
  <c r="I50" i="57"/>
  <c r="W49" i="57" s="1"/>
  <c r="I51" i="57"/>
  <c r="W50" i="57" s="1"/>
  <c r="I52" i="57"/>
  <c r="W51" i="57" s="1"/>
  <c r="I53" i="57"/>
  <c r="W52" i="57" s="1"/>
  <c r="I54" i="57"/>
  <c r="W53" i="57" s="1"/>
  <c r="I55" i="57"/>
  <c r="W54" i="57" s="1"/>
  <c r="Y54" i="57" s="1"/>
  <c r="I56" i="57"/>
  <c r="W55" i="57" s="1"/>
  <c r="I57" i="57"/>
  <c r="W56" i="57" s="1"/>
  <c r="I58" i="57"/>
  <c r="W57" i="57" s="1"/>
  <c r="Y57" i="57" s="1"/>
  <c r="I59" i="57"/>
  <c r="W58" i="57" s="1"/>
  <c r="I60" i="57"/>
  <c r="W59" i="57" s="1"/>
  <c r="I61" i="57"/>
  <c r="W60" i="57" s="1"/>
  <c r="I62" i="57"/>
  <c r="W61" i="57" s="1"/>
  <c r="I63" i="57"/>
  <c r="W62" i="57" s="1"/>
  <c r="I64" i="57"/>
  <c r="W63" i="57" s="1"/>
  <c r="I65" i="57"/>
  <c r="W64" i="57" s="1"/>
  <c r="I66" i="57"/>
  <c r="W65" i="57" s="1"/>
  <c r="I67" i="57"/>
  <c r="W66" i="57" s="1"/>
  <c r="Y66" i="57" s="1"/>
  <c r="I68" i="57"/>
  <c r="W67" i="57" s="1"/>
  <c r="I69" i="57"/>
  <c r="W68" i="57" s="1"/>
  <c r="I70" i="57"/>
  <c r="W69" i="57" s="1"/>
  <c r="Y69" i="57" s="1"/>
  <c r="I71" i="57"/>
  <c r="W70" i="57" s="1"/>
  <c r="I72" i="57"/>
  <c r="W71" i="57" s="1"/>
  <c r="I73" i="57"/>
  <c r="W72" i="57" s="1"/>
  <c r="I74" i="57"/>
  <c r="W73" i="57" s="1"/>
  <c r="I75" i="57"/>
  <c r="W74" i="57" s="1"/>
  <c r="I76" i="57"/>
  <c r="W75" i="57" s="1"/>
  <c r="I77" i="57"/>
  <c r="W76" i="57" s="1"/>
  <c r="I78" i="57"/>
  <c r="W77" i="57" s="1"/>
  <c r="I79" i="57"/>
  <c r="W78" i="57" s="1"/>
  <c r="Y78" i="57" s="1"/>
  <c r="I80" i="57"/>
  <c r="W79" i="57" s="1"/>
  <c r="I81" i="57"/>
  <c r="W80" i="57" s="1"/>
  <c r="I82" i="57"/>
  <c r="W81" i="57" s="1"/>
  <c r="Y81" i="57" s="1"/>
  <c r="I83" i="57"/>
  <c r="W82" i="57" s="1"/>
  <c r="I84" i="57"/>
  <c r="W83" i="57" s="1"/>
  <c r="I85" i="57"/>
  <c r="W84" i="57" s="1"/>
  <c r="I86" i="57"/>
  <c r="W85" i="57" s="1"/>
  <c r="I87" i="57"/>
  <c r="W86" i="57" s="1"/>
  <c r="I88" i="57"/>
  <c r="W87" i="57" s="1"/>
  <c r="I89" i="57"/>
  <c r="W88" i="57" s="1"/>
  <c r="I90" i="57"/>
  <c r="W89" i="57" s="1"/>
  <c r="I91" i="57"/>
  <c r="W90" i="57" s="1"/>
  <c r="Y90" i="57" s="1"/>
  <c r="I92" i="57"/>
  <c r="W91" i="57" s="1"/>
  <c r="I93" i="57"/>
  <c r="W92" i="57" s="1"/>
  <c r="I94" i="57"/>
  <c r="W93" i="57" s="1"/>
  <c r="Y93" i="57" s="1"/>
  <c r="I95" i="57"/>
  <c r="W94" i="57" s="1"/>
  <c r="I96" i="57"/>
  <c r="W95" i="57" s="1"/>
  <c r="I97" i="57"/>
  <c r="W96" i="57" s="1"/>
  <c r="I98" i="57"/>
  <c r="W97" i="57" s="1"/>
  <c r="I99" i="57"/>
  <c r="W98" i="57" s="1"/>
  <c r="I100" i="57"/>
  <c r="W99" i="57" s="1"/>
  <c r="I101" i="57"/>
  <c r="W100" i="57" s="1"/>
  <c r="I102" i="57"/>
  <c r="W101" i="57" s="1"/>
  <c r="I103" i="57"/>
  <c r="W102" i="57" s="1"/>
  <c r="Y102" i="57" s="1"/>
  <c r="I104" i="57"/>
  <c r="W103" i="57" s="1"/>
  <c r="I105" i="57"/>
  <c r="W104" i="57" s="1"/>
  <c r="I106" i="57"/>
  <c r="W105" i="57" s="1"/>
  <c r="Y105" i="57" s="1"/>
  <c r="I107" i="57"/>
  <c r="W106" i="57" s="1"/>
  <c r="I108" i="57"/>
  <c r="W107" i="57" s="1"/>
  <c r="I109" i="57"/>
  <c r="W108" i="57" s="1"/>
  <c r="I110" i="57"/>
  <c r="W109" i="57" s="1"/>
  <c r="I111" i="57"/>
  <c r="W110" i="57" s="1"/>
  <c r="I112" i="57"/>
  <c r="W111" i="57" s="1"/>
  <c r="I113" i="57"/>
  <c r="W112" i="57" s="1"/>
  <c r="I114" i="57"/>
  <c r="W113" i="57" s="1"/>
  <c r="I115" i="57"/>
  <c r="W114" i="57" s="1"/>
  <c r="Y114" i="57" s="1"/>
  <c r="I116" i="57"/>
  <c r="W115" i="57" s="1"/>
  <c r="I117" i="57"/>
  <c r="W116" i="57" s="1"/>
  <c r="I118" i="57"/>
  <c r="W117" i="57" s="1"/>
  <c r="Y117" i="57" s="1"/>
  <c r="I119" i="57"/>
  <c r="W118" i="57" s="1"/>
  <c r="I120" i="57"/>
  <c r="W119" i="57" s="1"/>
  <c r="I121" i="57"/>
  <c r="W120" i="57" s="1"/>
  <c r="I122" i="57"/>
  <c r="W121" i="57" s="1"/>
  <c r="I123" i="57"/>
  <c r="W122" i="57" s="1"/>
  <c r="I124" i="57"/>
  <c r="W123" i="57" s="1"/>
  <c r="I125" i="57"/>
  <c r="W124" i="57" s="1"/>
  <c r="I126" i="57"/>
  <c r="W125" i="57" s="1"/>
  <c r="I127" i="57"/>
  <c r="W126" i="57" s="1"/>
  <c r="Y126" i="57" s="1"/>
  <c r="I128" i="57"/>
  <c r="W127" i="57" s="1"/>
  <c r="I129" i="57"/>
  <c r="W128" i="57" s="1"/>
  <c r="I130" i="57"/>
  <c r="W129" i="57" s="1"/>
  <c r="Y129" i="57" s="1"/>
  <c r="I131" i="57"/>
  <c r="W130" i="57" s="1"/>
  <c r="I132" i="57"/>
  <c r="W131" i="57" s="1"/>
  <c r="I133" i="57"/>
  <c r="W132" i="57" s="1"/>
  <c r="I134" i="57"/>
  <c r="W133" i="57" s="1"/>
  <c r="I135" i="57"/>
  <c r="W134" i="57" s="1"/>
  <c r="I136" i="57"/>
  <c r="W135" i="57" s="1"/>
  <c r="I137" i="57"/>
  <c r="W136" i="57" s="1"/>
  <c r="I138" i="57"/>
  <c r="W137" i="57" s="1"/>
  <c r="I139" i="57"/>
  <c r="I140" i="57"/>
  <c r="W139" i="57" s="1"/>
  <c r="I141" i="57"/>
  <c r="W140" i="57" s="1"/>
  <c r="I142" i="57"/>
  <c r="W141" i="57" s="1"/>
  <c r="Y141" i="57" s="1"/>
  <c r="I143" i="57"/>
  <c r="I144" i="57"/>
  <c r="W143" i="57" s="1"/>
  <c r="I145" i="57"/>
  <c r="W144" i="57" s="1"/>
  <c r="I146" i="57"/>
  <c r="W145" i="57" s="1"/>
  <c r="I147" i="57"/>
  <c r="I148" i="57"/>
  <c r="W147" i="57" s="1"/>
  <c r="I149" i="57"/>
  <c r="W148" i="57" s="1"/>
  <c r="I150" i="57"/>
  <c r="W149" i="57" s="1"/>
  <c r="I151" i="57"/>
  <c r="I152" i="57"/>
  <c r="W151" i="57" s="1"/>
  <c r="I153" i="57"/>
  <c r="W152" i="57" s="1"/>
  <c r="I154" i="57"/>
  <c r="W153" i="57" s="1"/>
  <c r="Y153" i="57" s="1"/>
  <c r="I155" i="57"/>
  <c r="I156" i="57"/>
  <c r="W155" i="57" s="1"/>
  <c r="I157" i="57"/>
  <c r="W156" i="57" s="1"/>
  <c r="I158" i="57"/>
  <c r="W157" i="57" s="1"/>
  <c r="I159" i="57"/>
  <c r="I160" i="57"/>
  <c r="W159" i="57" s="1"/>
  <c r="I161" i="57"/>
  <c r="W160" i="57" s="1"/>
  <c r="I162" i="57"/>
  <c r="W161" i="57" s="1"/>
  <c r="I163" i="57"/>
  <c r="I164" i="57"/>
  <c r="W163" i="57" s="1"/>
  <c r="I165" i="57"/>
  <c r="W164" i="57" s="1"/>
  <c r="I166" i="57"/>
  <c r="W165" i="57" s="1"/>
  <c r="Y165" i="57" s="1"/>
  <c r="I167" i="57"/>
  <c r="I168" i="57"/>
  <c r="W167" i="57" s="1"/>
  <c r="I169" i="57"/>
  <c r="W168" i="57" s="1"/>
  <c r="I170" i="57"/>
  <c r="W169" i="57" s="1"/>
  <c r="I171" i="57"/>
  <c r="I172" i="57"/>
  <c r="W171" i="57" s="1"/>
  <c r="I173" i="57"/>
  <c r="W172" i="57" s="1"/>
  <c r="I174" i="57"/>
  <c r="W173" i="57" s="1"/>
  <c r="I175" i="57"/>
  <c r="I176" i="57"/>
  <c r="W175" i="57" s="1"/>
  <c r="I177" i="57"/>
  <c r="W176" i="57" s="1"/>
  <c r="I178" i="57"/>
  <c r="W177" i="57" s="1"/>
  <c r="Y177" i="57" s="1"/>
  <c r="I179" i="57"/>
  <c r="I180" i="57"/>
  <c r="W179" i="57" s="1"/>
  <c r="I181" i="57"/>
  <c r="W180" i="57" s="1"/>
  <c r="I182" i="57"/>
  <c r="W181" i="57" s="1"/>
  <c r="I183" i="57"/>
  <c r="I184" i="57"/>
  <c r="W183" i="57" s="1"/>
  <c r="I185" i="57"/>
  <c r="W184" i="57" s="1"/>
  <c r="I186" i="57"/>
  <c r="W185" i="57" s="1"/>
  <c r="I187" i="57"/>
  <c r="I188" i="57"/>
  <c r="W187" i="57" s="1"/>
  <c r="I189" i="57"/>
  <c r="W188" i="57" s="1"/>
  <c r="I190" i="57"/>
  <c r="W189" i="57" s="1"/>
  <c r="Y189" i="57" s="1"/>
  <c r="I191" i="57"/>
  <c r="I192" i="57"/>
  <c r="W191" i="57" s="1"/>
  <c r="I193" i="57"/>
  <c r="W192" i="57" s="1"/>
  <c r="I194" i="57"/>
  <c r="W193" i="57" s="1"/>
  <c r="I195" i="57"/>
  <c r="I196" i="57"/>
  <c r="W195" i="57" s="1"/>
  <c r="I197" i="57"/>
  <c r="W196" i="57" s="1"/>
  <c r="I198" i="57"/>
  <c r="W197" i="57" s="1"/>
  <c r="I199" i="57"/>
  <c r="I200" i="57"/>
  <c r="W199" i="57" s="1"/>
  <c r="I201" i="57"/>
  <c r="W200" i="57" s="1"/>
  <c r="I202" i="57"/>
  <c r="W201" i="57" s="1"/>
  <c r="Y201" i="57" s="1"/>
  <c r="I203" i="57"/>
  <c r="I204" i="57"/>
  <c r="W203" i="57" s="1"/>
  <c r="I205" i="57"/>
  <c r="W204" i="57" s="1"/>
  <c r="I206" i="57"/>
  <c r="W205" i="57" s="1"/>
  <c r="I207" i="57"/>
  <c r="I208" i="57"/>
  <c r="W207" i="57" s="1"/>
  <c r="I209" i="57"/>
  <c r="W208" i="57" s="1"/>
  <c r="I210" i="57"/>
  <c r="W209" i="57" s="1"/>
  <c r="I211" i="57"/>
  <c r="I212" i="57"/>
  <c r="W211" i="57" s="1"/>
  <c r="I213" i="57"/>
  <c r="W212" i="57" s="1"/>
  <c r="I214" i="57"/>
  <c r="W213" i="57" s="1"/>
  <c r="Y213" i="57" s="1"/>
  <c r="I215" i="57"/>
  <c r="I216" i="57"/>
  <c r="W215" i="57" s="1"/>
  <c r="I217" i="57"/>
  <c r="W216" i="57" s="1"/>
  <c r="I218" i="57"/>
  <c r="W217" i="57" s="1"/>
  <c r="I219" i="57"/>
  <c r="I220" i="57"/>
  <c r="W219" i="57" s="1"/>
  <c r="I221" i="57"/>
  <c r="W220" i="57" s="1"/>
  <c r="I222" i="57"/>
  <c r="W221" i="57" s="1"/>
  <c r="I223" i="57"/>
  <c r="I224" i="57"/>
  <c r="I225" i="57"/>
  <c r="I226" i="57"/>
  <c r="I227" i="57"/>
  <c r="I228" i="57"/>
  <c r="I229" i="57"/>
  <c r="I230" i="57"/>
  <c r="I231" i="57"/>
  <c r="I232" i="57"/>
  <c r="I233" i="57"/>
  <c r="I234" i="57"/>
  <c r="I235" i="57"/>
  <c r="I236" i="57"/>
  <c r="I237" i="57"/>
  <c r="I238" i="57"/>
  <c r="I239" i="57"/>
  <c r="I240" i="57"/>
  <c r="I241" i="57"/>
  <c r="I242" i="57"/>
  <c r="I243" i="57"/>
  <c r="I244" i="57"/>
  <c r="I245" i="57"/>
  <c r="I246" i="57"/>
  <c r="I247" i="57"/>
  <c r="I248" i="57"/>
  <c r="I249" i="57"/>
  <c r="I250" i="57"/>
  <c r="I251" i="57"/>
  <c r="I252" i="57"/>
  <c r="I253" i="57"/>
  <c r="I254" i="57"/>
  <c r="I255" i="57"/>
  <c r="I256" i="57"/>
  <c r="I257" i="57"/>
  <c r="I258" i="57"/>
  <c r="I259" i="57"/>
  <c r="I260" i="57"/>
  <c r="I261" i="57"/>
  <c r="I262" i="57"/>
  <c r="I263" i="57"/>
  <c r="I264" i="57"/>
  <c r="I265" i="57"/>
  <c r="I266" i="57"/>
  <c r="I267" i="57"/>
  <c r="I268" i="57"/>
  <c r="I269" i="57"/>
  <c r="I270" i="57"/>
  <c r="I271" i="57"/>
  <c r="I272" i="57"/>
  <c r="I273" i="57"/>
  <c r="I274" i="57"/>
  <c r="I275" i="57"/>
  <c r="I276" i="57"/>
  <c r="I277" i="57"/>
  <c r="I278" i="57"/>
  <c r="I279" i="57"/>
  <c r="I280" i="57"/>
  <c r="I281" i="57"/>
  <c r="I282" i="57"/>
  <c r="I283" i="57"/>
  <c r="I284" i="57"/>
  <c r="I285" i="57"/>
  <c r="I286" i="57"/>
  <c r="I287" i="57"/>
  <c r="I288" i="57"/>
  <c r="I289" i="57"/>
  <c r="I290" i="57"/>
  <c r="I291" i="57"/>
  <c r="I292" i="57"/>
  <c r="I293" i="57"/>
  <c r="I294" i="57"/>
  <c r="I295" i="57"/>
  <c r="I296" i="57"/>
  <c r="I297" i="57"/>
  <c r="I298" i="57"/>
  <c r="I299" i="57"/>
  <c r="I300" i="57"/>
  <c r="I301" i="57"/>
  <c r="I302" i="57"/>
  <c r="I303" i="57"/>
  <c r="I304" i="57"/>
  <c r="I305" i="57"/>
  <c r="I306" i="57"/>
  <c r="I307" i="57"/>
  <c r="I308" i="57"/>
  <c r="I309" i="57"/>
  <c r="I310" i="57"/>
  <c r="I311" i="57"/>
  <c r="I312" i="57"/>
  <c r="I313" i="57"/>
  <c r="I314" i="57"/>
  <c r="I315" i="57"/>
  <c r="I316" i="57"/>
  <c r="I317" i="57"/>
  <c r="I318" i="57"/>
  <c r="I319" i="57"/>
  <c r="I320" i="57"/>
  <c r="I321" i="57"/>
  <c r="I322" i="57"/>
  <c r="I323" i="57"/>
  <c r="I324" i="57"/>
  <c r="I325" i="57"/>
  <c r="I326" i="57"/>
  <c r="I327" i="57"/>
  <c r="I328" i="57"/>
  <c r="I329" i="57"/>
  <c r="I330" i="57"/>
  <c r="I331" i="57"/>
  <c r="I332" i="57"/>
  <c r="I333" i="57"/>
  <c r="I334" i="57"/>
  <c r="I335" i="57"/>
  <c r="I336" i="57"/>
  <c r="I337" i="57"/>
  <c r="I338" i="57"/>
  <c r="I339" i="57"/>
  <c r="I340" i="57"/>
  <c r="I341" i="57"/>
  <c r="I342" i="57"/>
  <c r="I343" i="57"/>
  <c r="I344" i="57"/>
  <c r="I345" i="57"/>
  <c r="I346" i="57"/>
  <c r="I347" i="57"/>
  <c r="I348" i="57"/>
  <c r="I349" i="57"/>
  <c r="I350" i="57"/>
  <c r="I351" i="57"/>
  <c r="I352" i="57"/>
  <c r="I353" i="57"/>
  <c r="I354" i="57"/>
  <c r="I355" i="57"/>
  <c r="I356" i="57"/>
  <c r="I357" i="57"/>
  <c r="I358" i="57"/>
  <c r="I359" i="57"/>
  <c r="I360" i="57"/>
  <c r="I361" i="57"/>
  <c r="I362" i="57"/>
  <c r="I363" i="57"/>
  <c r="I364" i="57"/>
  <c r="I365" i="57"/>
  <c r="I366" i="57"/>
  <c r="I367" i="57"/>
  <c r="I368" i="57"/>
  <c r="I369" i="57"/>
  <c r="I370" i="57"/>
  <c r="I371" i="57"/>
  <c r="I372" i="57"/>
  <c r="I373" i="57"/>
  <c r="I374" i="57"/>
  <c r="I375" i="57"/>
  <c r="I376" i="57"/>
  <c r="I377" i="57"/>
  <c r="I378" i="57"/>
  <c r="I379" i="57"/>
  <c r="I380" i="57"/>
  <c r="I381" i="57"/>
  <c r="I382" i="57"/>
  <c r="I383" i="57"/>
  <c r="I384" i="57"/>
  <c r="I385" i="57"/>
  <c r="I386" i="57"/>
  <c r="I387" i="57"/>
  <c r="I388" i="57"/>
  <c r="I389" i="57"/>
  <c r="I390" i="57"/>
  <c r="I391" i="57"/>
  <c r="I392" i="57"/>
  <c r="I393" i="57"/>
  <c r="I394" i="57"/>
  <c r="I395" i="57"/>
  <c r="I396" i="57"/>
  <c r="I397" i="57"/>
  <c r="I398" i="57"/>
  <c r="I399" i="57"/>
  <c r="I400" i="57"/>
  <c r="I401" i="57"/>
  <c r="I402" i="57"/>
  <c r="I403" i="57"/>
  <c r="I404" i="57"/>
  <c r="I405" i="57"/>
  <c r="I406" i="57"/>
  <c r="I407" i="57"/>
  <c r="I408" i="57"/>
  <c r="I409" i="57"/>
  <c r="I410" i="57"/>
  <c r="I411" i="57"/>
  <c r="I412" i="57"/>
  <c r="I413" i="57"/>
  <c r="I414" i="57"/>
  <c r="I415" i="57"/>
  <c r="I416" i="57"/>
  <c r="I417" i="57"/>
  <c r="I418" i="57"/>
  <c r="I419" i="57"/>
  <c r="I420" i="57"/>
  <c r="I421" i="57"/>
  <c r="I422" i="57"/>
  <c r="I423" i="57"/>
  <c r="I424" i="57"/>
  <c r="I425" i="57"/>
  <c r="I426" i="57"/>
  <c r="I427" i="57"/>
  <c r="I428" i="57"/>
  <c r="I429" i="57"/>
  <c r="I430" i="57"/>
  <c r="I431" i="57"/>
  <c r="I432" i="57"/>
  <c r="I433" i="57"/>
  <c r="I434" i="57"/>
  <c r="I435" i="57"/>
  <c r="I436" i="57"/>
  <c r="I437" i="57"/>
  <c r="I438" i="57"/>
  <c r="I439" i="57"/>
  <c r="I440" i="57"/>
  <c r="I441" i="57"/>
  <c r="I442" i="57"/>
  <c r="I443" i="57"/>
  <c r="I444" i="57"/>
  <c r="I445" i="57"/>
  <c r="I446" i="57"/>
  <c r="I447" i="57"/>
  <c r="I448" i="57"/>
  <c r="I449" i="57"/>
  <c r="I450" i="57"/>
  <c r="I451" i="57"/>
  <c r="I452" i="57"/>
  <c r="I453" i="57"/>
  <c r="I454" i="57"/>
  <c r="I455" i="57"/>
  <c r="I456" i="57"/>
  <c r="I457" i="57"/>
  <c r="I458" i="57"/>
  <c r="I459" i="57"/>
  <c r="I460" i="57"/>
  <c r="I461" i="57"/>
  <c r="I462" i="57"/>
  <c r="I463" i="57"/>
  <c r="I464" i="57"/>
  <c r="I465" i="57"/>
  <c r="I466" i="57"/>
  <c r="I467" i="57"/>
  <c r="I468" i="57"/>
  <c r="I469" i="57"/>
  <c r="I470" i="57"/>
  <c r="I471" i="57"/>
  <c r="I472" i="57"/>
  <c r="I473" i="57"/>
  <c r="I474" i="57"/>
  <c r="I475" i="57"/>
  <c r="I476" i="57"/>
  <c r="I477" i="57"/>
  <c r="I478" i="57"/>
  <c r="I479" i="57"/>
  <c r="I480" i="57"/>
  <c r="I481" i="57"/>
  <c r="I482" i="57"/>
  <c r="I483" i="57"/>
  <c r="I484" i="57"/>
  <c r="I485" i="57"/>
  <c r="I486" i="57"/>
  <c r="I487" i="57"/>
  <c r="I488" i="57"/>
  <c r="I489" i="57"/>
  <c r="I490" i="57"/>
  <c r="I491" i="57"/>
  <c r="I492" i="57"/>
  <c r="I493" i="57"/>
  <c r="I494" i="57"/>
  <c r="I495" i="57"/>
  <c r="I496" i="57"/>
  <c r="I497" i="57"/>
  <c r="I498" i="57"/>
  <c r="I499" i="57"/>
  <c r="I500" i="57"/>
  <c r="I501" i="57"/>
  <c r="I502" i="57"/>
  <c r="I503" i="57"/>
  <c r="I504" i="57"/>
  <c r="I505" i="57"/>
  <c r="I506" i="57"/>
  <c r="I507" i="57"/>
  <c r="I508" i="57"/>
  <c r="I509" i="57"/>
  <c r="I510" i="57"/>
  <c r="I511" i="57"/>
  <c r="I512" i="57"/>
  <c r="I513" i="57"/>
  <c r="I514" i="57"/>
  <c r="I515" i="57"/>
  <c r="I516" i="57"/>
  <c r="I517" i="57"/>
  <c r="I518" i="57"/>
  <c r="I519" i="57"/>
  <c r="I520" i="57"/>
  <c r="I521" i="57"/>
  <c r="I522" i="57"/>
  <c r="I523" i="57"/>
  <c r="I524" i="57"/>
  <c r="I525" i="57"/>
  <c r="I526" i="57"/>
  <c r="I527" i="57"/>
  <c r="I528" i="57"/>
  <c r="I529" i="57"/>
  <c r="I530" i="57"/>
  <c r="I531" i="57"/>
  <c r="I532" i="57"/>
  <c r="I533" i="57"/>
  <c r="I534" i="57"/>
  <c r="I535" i="57"/>
  <c r="I536" i="57"/>
  <c r="I537" i="57"/>
  <c r="I538" i="57"/>
  <c r="I539" i="57"/>
  <c r="I540" i="57"/>
  <c r="I541" i="57"/>
  <c r="I542" i="57"/>
  <c r="I543" i="57"/>
  <c r="I544" i="57"/>
  <c r="I545" i="57"/>
  <c r="I546" i="57"/>
  <c r="I547" i="57"/>
  <c r="I548" i="57"/>
  <c r="I549" i="57"/>
  <c r="I550" i="57"/>
  <c r="I551" i="57"/>
  <c r="I552" i="57"/>
  <c r="I553" i="57"/>
  <c r="I554" i="57"/>
  <c r="I555" i="57"/>
  <c r="I556" i="57"/>
  <c r="I557" i="57"/>
  <c r="I558" i="57"/>
  <c r="I559" i="57"/>
  <c r="I560" i="57"/>
  <c r="I561" i="57"/>
  <c r="I562" i="57"/>
  <c r="I563" i="57"/>
  <c r="I564" i="57"/>
  <c r="I565" i="57"/>
  <c r="I566" i="57"/>
  <c r="I567" i="57"/>
  <c r="I568" i="57"/>
  <c r="I569" i="57"/>
  <c r="I570" i="57"/>
  <c r="I571" i="57"/>
  <c r="I572" i="57"/>
  <c r="I573" i="57"/>
  <c r="I574" i="57"/>
  <c r="I575" i="57"/>
  <c r="I576" i="57"/>
  <c r="I577" i="57"/>
  <c r="I578" i="57"/>
  <c r="I579" i="57"/>
  <c r="I580" i="57"/>
  <c r="I581" i="57"/>
  <c r="I582" i="57"/>
  <c r="I583" i="57"/>
  <c r="I584" i="57"/>
  <c r="I585" i="57"/>
  <c r="I586" i="57"/>
  <c r="I587" i="57"/>
  <c r="I588" i="57"/>
  <c r="I589" i="57"/>
  <c r="I590" i="57"/>
  <c r="I591" i="57"/>
  <c r="I592" i="57"/>
  <c r="I593" i="57"/>
  <c r="I594" i="57"/>
  <c r="I595" i="57"/>
  <c r="I596" i="57"/>
  <c r="I597" i="57"/>
  <c r="I598" i="57"/>
  <c r="I599" i="57"/>
  <c r="I600" i="57"/>
  <c r="I601" i="57"/>
  <c r="I602" i="57"/>
  <c r="I603" i="57"/>
  <c r="I604" i="57"/>
  <c r="I605" i="57"/>
  <c r="I606" i="57"/>
  <c r="I607" i="57"/>
  <c r="I608" i="57"/>
  <c r="I609" i="57"/>
  <c r="I610" i="57"/>
  <c r="I611" i="57"/>
  <c r="I612" i="57"/>
  <c r="I613" i="57"/>
  <c r="I614" i="57"/>
  <c r="I615" i="57"/>
  <c r="I616" i="57"/>
  <c r="I617" i="57"/>
  <c r="I618" i="57"/>
  <c r="I619" i="57"/>
  <c r="I620" i="57"/>
  <c r="I621" i="57"/>
  <c r="I622" i="57"/>
  <c r="I623" i="57"/>
  <c r="I624" i="57"/>
  <c r="I625" i="57"/>
  <c r="I626" i="57"/>
  <c r="I627" i="57"/>
  <c r="I628" i="57"/>
  <c r="I629" i="57"/>
  <c r="I630" i="57"/>
  <c r="I631" i="57"/>
  <c r="I632" i="57"/>
  <c r="I633" i="57"/>
  <c r="I634" i="57"/>
  <c r="I635" i="57"/>
  <c r="I636" i="57"/>
  <c r="I637" i="57"/>
  <c r="I638" i="57"/>
  <c r="I639" i="57"/>
  <c r="I640" i="57"/>
  <c r="I641" i="57"/>
  <c r="I642" i="57"/>
  <c r="I643" i="57"/>
  <c r="I644" i="57"/>
  <c r="I645" i="57"/>
  <c r="I646" i="57"/>
  <c r="I647" i="57"/>
  <c r="I648" i="57"/>
  <c r="I649" i="57"/>
  <c r="I650" i="57"/>
  <c r="I651" i="57"/>
  <c r="I652" i="57"/>
  <c r="I653" i="57"/>
  <c r="I654" i="57"/>
  <c r="I655" i="57"/>
  <c r="I656" i="57"/>
  <c r="I657" i="57"/>
  <c r="I658" i="57"/>
  <c r="I659" i="57"/>
  <c r="I660" i="57"/>
  <c r="I661" i="57"/>
  <c r="I662" i="57"/>
  <c r="I663" i="57"/>
  <c r="I664" i="57"/>
  <c r="I665" i="57"/>
  <c r="I666" i="57"/>
  <c r="I667" i="57"/>
  <c r="I668" i="57"/>
  <c r="I669" i="57"/>
  <c r="I670" i="57"/>
  <c r="I671" i="57"/>
  <c r="I672" i="57"/>
  <c r="I673" i="57"/>
  <c r="I674" i="57"/>
  <c r="I675" i="57"/>
  <c r="I676" i="57"/>
  <c r="I677" i="57"/>
  <c r="I678" i="57"/>
  <c r="I679" i="57"/>
  <c r="I680" i="57"/>
  <c r="I681" i="57"/>
  <c r="I682" i="57"/>
  <c r="I683" i="57"/>
  <c r="I684" i="57"/>
  <c r="I685" i="57"/>
  <c r="I686" i="57"/>
  <c r="I687" i="57"/>
  <c r="I688" i="57"/>
  <c r="I689" i="57"/>
  <c r="I690" i="57"/>
  <c r="I691" i="57"/>
  <c r="I692" i="57"/>
  <c r="I693" i="57"/>
  <c r="I694" i="57"/>
  <c r="I695" i="57"/>
  <c r="I696" i="57"/>
  <c r="I697" i="57"/>
  <c r="I698" i="57"/>
  <c r="I699" i="57"/>
  <c r="I700" i="57"/>
  <c r="I701" i="57"/>
  <c r="I702" i="57"/>
  <c r="I703" i="57"/>
  <c r="I704" i="57"/>
  <c r="I705" i="57"/>
  <c r="I706" i="57"/>
  <c r="I707" i="57"/>
  <c r="I708" i="57"/>
  <c r="I709" i="57"/>
  <c r="I710" i="57"/>
  <c r="I711" i="57"/>
  <c r="I712" i="57"/>
  <c r="I713" i="57"/>
  <c r="I714" i="57"/>
  <c r="I715" i="57"/>
  <c r="I716" i="57"/>
  <c r="I717" i="57"/>
  <c r="I718" i="57"/>
  <c r="I719" i="57"/>
  <c r="I720" i="57"/>
  <c r="I721" i="57"/>
  <c r="I722" i="57"/>
  <c r="I723" i="57"/>
  <c r="I724" i="57"/>
  <c r="I725" i="57"/>
  <c r="I726" i="57"/>
  <c r="I727" i="57"/>
  <c r="I728" i="57"/>
  <c r="I729" i="57"/>
  <c r="I730" i="57"/>
  <c r="I731" i="57"/>
  <c r="I732" i="57"/>
  <c r="I733" i="57"/>
  <c r="I734" i="57"/>
  <c r="I735" i="57"/>
  <c r="I736" i="57"/>
  <c r="I737" i="57"/>
  <c r="I738" i="57"/>
  <c r="I739" i="57"/>
  <c r="I740" i="57"/>
  <c r="I741" i="57"/>
  <c r="I742" i="57"/>
  <c r="I743" i="57"/>
  <c r="I744" i="57"/>
  <c r="I745" i="57"/>
  <c r="I746" i="57"/>
  <c r="I747" i="57"/>
  <c r="I748" i="57"/>
  <c r="I749" i="57"/>
  <c r="I750" i="57"/>
  <c r="I751" i="57"/>
  <c r="I752" i="57"/>
  <c r="I753" i="57"/>
  <c r="I754" i="57"/>
  <c r="I755" i="57"/>
  <c r="I756" i="57"/>
  <c r="I757" i="57"/>
  <c r="I758" i="57"/>
  <c r="I759" i="57"/>
  <c r="I760" i="57"/>
  <c r="I761" i="57"/>
  <c r="I762" i="57"/>
  <c r="I763" i="57"/>
  <c r="I764" i="57"/>
  <c r="I765" i="57"/>
  <c r="I766" i="57"/>
  <c r="I767" i="57"/>
  <c r="I768" i="57"/>
  <c r="I769" i="57"/>
  <c r="I770" i="57"/>
  <c r="I771" i="57"/>
  <c r="I772" i="57"/>
  <c r="I773" i="57"/>
  <c r="I774" i="57"/>
  <c r="I775" i="57"/>
  <c r="I776" i="57"/>
  <c r="I777" i="57"/>
  <c r="I778" i="57"/>
  <c r="I779" i="57"/>
  <c r="I780" i="57"/>
  <c r="I781" i="57"/>
  <c r="I782" i="57"/>
  <c r="I783" i="57"/>
  <c r="I784" i="57"/>
  <c r="I785" i="57"/>
  <c r="I786" i="57"/>
  <c r="I787" i="57"/>
  <c r="I788" i="57"/>
  <c r="I789" i="57"/>
  <c r="I790" i="57"/>
  <c r="I791" i="57"/>
  <c r="I792" i="57"/>
  <c r="I793" i="57"/>
  <c r="I794" i="57"/>
  <c r="I795" i="57"/>
  <c r="I796" i="57"/>
  <c r="I797" i="57"/>
  <c r="I798" i="57"/>
  <c r="I799" i="57"/>
  <c r="I800" i="57"/>
  <c r="I801" i="57"/>
  <c r="I802" i="57"/>
  <c r="I803" i="57"/>
  <c r="I804" i="57"/>
  <c r="I805" i="57"/>
  <c r="I806" i="57"/>
  <c r="I807" i="57"/>
  <c r="I808" i="57"/>
  <c r="I809" i="57"/>
  <c r="I810" i="57"/>
  <c r="I811" i="57"/>
  <c r="I812" i="57"/>
  <c r="I813" i="57"/>
  <c r="I814" i="57"/>
  <c r="I815" i="57"/>
  <c r="I816" i="57"/>
  <c r="I817" i="57"/>
  <c r="I818" i="57"/>
  <c r="I819" i="57"/>
  <c r="I820" i="57"/>
  <c r="I821" i="57"/>
  <c r="I822" i="57"/>
  <c r="I823" i="57"/>
  <c r="I824" i="57"/>
  <c r="I825" i="57"/>
  <c r="I826" i="57"/>
  <c r="I827" i="57"/>
  <c r="I828" i="57"/>
  <c r="I829" i="57"/>
  <c r="I830" i="57"/>
  <c r="I831" i="57"/>
  <c r="I832" i="57"/>
  <c r="I833" i="57"/>
  <c r="I834" i="57"/>
  <c r="I835" i="57"/>
  <c r="I836" i="57"/>
  <c r="I837" i="57"/>
  <c r="I838" i="57"/>
  <c r="I839" i="57"/>
  <c r="I840" i="57"/>
  <c r="I841" i="57"/>
  <c r="I842" i="57"/>
  <c r="I843" i="57"/>
  <c r="I844" i="57"/>
  <c r="I845" i="57"/>
  <c r="I846" i="57"/>
  <c r="I847" i="57"/>
  <c r="I848" i="57"/>
  <c r="I849" i="57"/>
  <c r="I850" i="57"/>
  <c r="I851" i="57"/>
  <c r="I852" i="57"/>
  <c r="I853" i="57"/>
  <c r="I854" i="57"/>
  <c r="I855" i="57"/>
  <c r="I856" i="57"/>
  <c r="I857" i="57"/>
  <c r="I858" i="57"/>
  <c r="I859" i="57"/>
  <c r="I860" i="57"/>
  <c r="I861" i="57"/>
  <c r="I862" i="57"/>
  <c r="I863" i="57"/>
  <c r="I864" i="57"/>
  <c r="I865" i="57"/>
  <c r="I866" i="57"/>
  <c r="I867" i="57"/>
  <c r="I868" i="57"/>
  <c r="I869" i="57"/>
  <c r="I870" i="57"/>
  <c r="I871" i="57"/>
  <c r="I872" i="57"/>
  <c r="I873" i="57"/>
  <c r="I874" i="57"/>
  <c r="I875" i="57"/>
  <c r="I876" i="57"/>
  <c r="I877" i="57"/>
  <c r="I878" i="57"/>
  <c r="I879" i="57"/>
  <c r="I880" i="57"/>
  <c r="I881" i="57"/>
  <c r="I882" i="57"/>
  <c r="I883" i="57"/>
  <c r="I884" i="57"/>
  <c r="I885" i="57"/>
  <c r="I886" i="57"/>
  <c r="I887" i="57"/>
  <c r="I888" i="57"/>
  <c r="I889" i="57"/>
  <c r="I890" i="57"/>
  <c r="I891" i="57"/>
  <c r="I892" i="57"/>
  <c r="I893" i="57"/>
  <c r="I894" i="57"/>
  <c r="I895" i="57"/>
  <c r="I896" i="57"/>
  <c r="I897" i="57"/>
  <c r="I898" i="57"/>
  <c r="I899" i="57"/>
  <c r="I900" i="57"/>
  <c r="I901" i="57"/>
  <c r="I902" i="57"/>
  <c r="I903" i="57"/>
  <c r="I904" i="57"/>
  <c r="I905" i="57"/>
  <c r="I906" i="57"/>
  <c r="I907" i="57"/>
  <c r="I908" i="57"/>
  <c r="I909" i="57"/>
  <c r="I910" i="57"/>
  <c r="I911" i="57"/>
  <c r="I912" i="57"/>
  <c r="I913" i="57"/>
  <c r="I914" i="57"/>
  <c r="I915" i="57"/>
  <c r="I916" i="57"/>
  <c r="I917" i="57"/>
  <c r="I918" i="57"/>
  <c r="I919" i="57"/>
  <c r="I920" i="57"/>
  <c r="I921" i="57"/>
  <c r="I922" i="57"/>
  <c r="I923" i="57"/>
  <c r="I924" i="57"/>
  <c r="I925" i="57"/>
  <c r="I926" i="57"/>
  <c r="I927" i="57"/>
  <c r="I928" i="57"/>
  <c r="I929" i="57"/>
  <c r="I930" i="57"/>
  <c r="I931" i="57"/>
  <c r="I932" i="57"/>
  <c r="I933" i="57"/>
  <c r="I934" i="57"/>
  <c r="I935" i="57"/>
  <c r="I936" i="57"/>
  <c r="I937" i="57"/>
  <c r="I938" i="57"/>
  <c r="I939" i="57"/>
  <c r="I940" i="57"/>
  <c r="I941" i="57"/>
  <c r="I942" i="57"/>
  <c r="I943" i="57"/>
  <c r="I944" i="57"/>
  <c r="I945" i="57"/>
  <c r="I946" i="57"/>
  <c r="I947" i="57"/>
  <c r="I948" i="57"/>
  <c r="I949" i="57"/>
  <c r="I950" i="57"/>
  <c r="I951" i="57"/>
  <c r="I952" i="57"/>
  <c r="I953" i="57"/>
  <c r="I954" i="57"/>
  <c r="I955" i="57"/>
  <c r="I956" i="57"/>
  <c r="I957" i="57"/>
  <c r="I958" i="57"/>
  <c r="I959" i="57"/>
  <c r="I960" i="57"/>
  <c r="I961" i="57"/>
  <c r="I962" i="57"/>
  <c r="I963" i="57"/>
  <c r="I964" i="57"/>
  <c r="I965" i="57"/>
  <c r="I966" i="57"/>
  <c r="I967" i="57"/>
  <c r="I968" i="57"/>
  <c r="I969" i="57"/>
  <c r="I970" i="57"/>
  <c r="I971" i="57"/>
  <c r="I972" i="57"/>
  <c r="I973" i="57"/>
  <c r="I974" i="57"/>
  <c r="I975" i="57"/>
  <c r="I976" i="57"/>
  <c r="I977" i="57"/>
  <c r="I978" i="57"/>
  <c r="I979" i="57"/>
  <c r="I980" i="57"/>
  <c r="I981" i="57"/>
  <c r="I982" i="57"/>
  <c r="I983" i="57"/>
  <c r="I984" i="57"/>
  <c r="I985" i="57"/>
  <c r="I986" i="57"/>
  <c r="I987" i="57"/>
  <c r="I988" i="57"/>
  <c r="I989" i="57"/>
  <c r="I990" i="57"/>
  <c r="I991" i="57"/>
  <c r="I992" i="57"/>
  <c r="I993" i="57"/>
  <c r="I994" i="57"/>
  <c r="I995" i="57"/>
  <c r="I996" i="57"/>
  <c r="I997" i="57"/>
  <c r="I998" i="57"/>
  <c r="I999" i="57"/>
  <c r="I1000" i="57"/>
  <c r="I1001" i="57"/>
  <c r="I1002" i="57"/>
  <c r="I1003" i="57"/>
  <c r="I1004" i="57"/>
  <c r="I1005" i="57"/>
  <c r="I1006" i="57"/>
  <c r="I1007" i="57"/>
  <c r="I1008" i="57"/>
  <c r="I1009" i="57"/>
  <c r="I1010" i="57"/>
  <c r="I1011" i="57"/>
  <c r="I1012" i="57"/>
  <c r="I1013" i="57"/>
  <c r="I1014" i="57"/>
  <c r="I1015" i="57"/>
  <c r="I1016" i="57"/>
  <c r="I1017" i="57"/>
  <c r="I1018" i="57"/>
  <c r="I1019" i="57"/>
  <c r="I1020" i="57"/>
  <c r="I1021" i="57"/>
  <c r="I1022" i="57"/>
  <c r="I1023" i="57"/>
  <c r="I1024" i="57"/>
  <c r="I1025" i="57"/>
  <c r="I1026" i="57"/>
  <c r="I1027" i="57"/>
  <c r="I1028" i="57"/>
  <c r="I1029" i="57"/>
  <c r="I1030" i="57"/>
  <c r="I1031" i="57"/>
  <c r="I1032" i="57"/>
  <c r="I1033" i="57"/>
  <c r="I1034" i="57"/>
  <c r="I1035" i="57"/>
  <c r="I1036" i="57"/>
  <c r="I1037" i="57"/>
  <c r="I1038" i="57"/>
  <c r="I1039" i="57"/>
  <c r="I1040" i="57"/>
  <c r="I1041" i="57"/>
  <c r="I1042" i="57"/>
  <c r="I1043" i="57"/>
  <c r="I1044" i="57"/>
  <c r="I1045" i="57"/>
  <c r="I1046" i="57"/>
  <c r="I1047" i="57"/>
  <c r="I1048" i="57"/>
  <c r="I1049" i="57"/>
  <c r="I1050" i="57"/>
  <c r="E63" i="42" l="1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E194" i="42"/>
  <c r="E195" i="42"/>
  <c r="E196" i="42"/>
  <c r="E197" i="42"/>
  <c r="E198" i="42"/>
  <c r="E199" i="42"/>
  <c r="E200" i="42"/>
  <c r="E201" i="42"/>
  <c r="E202" i="42"/>
  <c r="E203" i="42"/>
  <c r="E204" i="42"/>
  <c r="E205" i="42"/>
  <c r="E206" i="42"/>
  <c r="E207" i="42"/>
  <c r="E208" i="42"/>
  <c r="E209" i="42"/>
  <c r="E210" i="42"/>
  <c r="E211" i="42"/>
  <c r="E212" i="42"/>
  <c r="E213" i="42"/>
  <c r="E214" i="42"/>
  <c r="E215" i="42"/>
  <c r="E216" i="42"/>
  <c r="E217" i="42"/>
  <c r="E218" i="42"/>
  <c r="E219" i="42"/>
  <c r="E220" i="42"/>
  <c r="E221" i="42"/>
  <c r="E222" i="42"/>
  <c r="E223" i="42"/>
  <c r="E224" i="42"/>
  <c r="E225" i="42"/>
  <c r="E226" i="42"/>
  <c r="E227" i="42"/>
  <c r="E228" i="42"/>
  <c r="E229" i="42"/>
  <c r="E230" i="42"/>
  <c r="E231" i="42"/>
  <c r="E232" i="42"/>
  <c r="E233" i="42"/>
  <c r="E234" i="42"/>
  <c r="E235" i="42"/>
  <c r="E236" i="42"/>
  <c r="E237" i="42"/>
  <c r="E238" i="42"/>
  <c r="E239" i="42"/>
  <c r="E240" i="42"/>
  <c r="E241" i="42"/>
  <c r="E242" i="42"/>
  <c r="E243" i="42"/>
  <c r="E244" i="42"/>
  <c r="E245" i="42"/>
  <c r="E246" i="42"/>
  <c r="E247" i="42"/>
  <c r="E248" i="42"/>
  <c r="E249" i="42"/>
  <c r="E250" i="42"/>
  <c r="E251" i="42"/>
  <c r="E252" i="42"/>
  <c r="E253" i="42"/>
  <c r="E254" i="42"/>
  <c r="E255" i="42"/>
  <c r="E256" i="42"/>
  <c r="E257" i="42"/>
  <c r="E258" i="42"/>
  <c r="E259" i="42"/>
  <c r="E260" i="42"/>
  <c r="E261" i="42"/>
  <c r="E262" i="42"/>
  <c r="E263" i="42"/>
  <c r="E264" i="42"/>
  <c r="E265" i="42"/>
  <c r="E266" i="42"/>
  <c r="E267" i="42"/>
  <c r="E268" i="42"/>
  <c r="E269" i="42"/>
  <c r="E270" i="42"/>
  <c r="E271" i="42"/>
  <c r="E272" i="42"/>
  <c r="E273" i="42"/>
  <c r="E274" i="42"/>
  <c r="E275" i="42"/>
  <c r="E276" i="42"/>
  <c r="E277" i="42"/>
  <c r="E278" i="42"/>
  <c r="E279" i="42"/>
  <c r="E280" i="42"/>
  <c r="E281" i="42"/>
  <c r="E282" i="42"/>
  <c r="E283" i="42"/>
  <c r="E284" i="42"/>
  <c r="E285" i="42"/>
  <c r="E286" i="42"/>
  <c r="E287" i="42"/>
  <c r="E288" i="42"/>
  <c r="E289" i="42"/>
  <c r="E290" i="42"/>
  <c r="E291" i="42"/>
  <c r="E292" i="42"/>
  <c r="E293" i="42"/>
  <c r="E294" i="42"/>
  <c r="E295" i="42"/>
  <c r="E296" i="42"/>
  <c r="E297" i="42"/>
  <c r="E298" i="42"/>
  <c r="E299" i="42"/>
  <c r="E300" i="42"/>
  <c r="E301" i="42"/>
  <c r="E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D242" i="42"/>
  <c r="D243" i="42"/>
  <c r="D244" i="42"/>
  <c r="D245" i="42"/>
  <c r="D246" i="42"/>
  <c r="D247" i="42"/>
  <c r="D248" i="42"/>
  <c r="D249" i="42"/>
  <c r="D250" i="42"/>
  <c r="D251" i="42"/>
  <c r="D252" i="42"/>
  <c r="D253" i="42"/>
  <c r="D254" i="42"/>
  <c r="D255" i="42"/>
  <c r="D256" i="42"/>
  <c r="D257" i="42"/>
  <c r="D258" i="42"/>
  <c r="D259" i="42"/>
  <c r="D260" i="42"/>
  <c r="D261" i="42"/>
  <c r="D262" i="42"/>
  <c r="D263" i="42"/>
  <c r="D264" i="42"/>
  <c r="D265" i="42"/>
  <c r="D266" i="42"/>
  <c r="D267" i="42"/>
  <c r="D268" i="42"/>
  <c r="D269" i="42"/>
  <c r="D270" i="42"/>
  <c r="D271" i="42"/>
  <c r="D272" i="42"/>
  <c r="D273" i="42"/>
  <c r="D274" i="42"/>
  <c r="D275" i="42"/>
  <c r="D276" i="42"/>
  <c r="D277" i="42"/>
  <c r="D278" i="42"/>
  <c r="D279" i="42"/>
  <c r="D280" i="42"/>
  <c r="D281" i="42"/>
  <c r="D282" i="42"/>
  <c r="D283" i="42"/>
  <c r="D284" i="42"/>
  <c r="D285" i="42"/>
  <c r="D286" i="42"/>
  <c r="D287" i="42"/>
  <c r="D288" i="42"/>
  <c r="D289" i="42"/>
  <c r="D290" i="42"/>
  <c r="D291" i="42"/>
  <c r="D292" i="42"/>
  <c r="D293" i="42"/>
  <c r="D294" i="42"/>
  <c r="D295" i="42"/>
  <c r="D296" i="42"/>
  <c r="D297" i="42"/>
  <c r="D298" i="42"/>
  <c r="D299" i="42"/>
  <c r="D300" i="42"/>
  <c r="D301" i="42"/>
  <c r="D62" i="42"/>
  <c r="C85" i="42" l="1"/>
  <c r="B85" i="42"/>
  <c r="C84" i="42"/>
  <c r="B84" i="42"/>
  <c r="C83" i="42"/>
  <c r="B83" i="42"/>
  <c r="C82" i="42"/>
  <c r="B82" i="42"/>
  <c r="C81" i="42"/>
  <c r="B81" i="42"/>
  <c r="C80" i="42"/>
  <c r="B80" i="42"/>
  <c r="C79" i="42"/>
  <c r="B79" i="42"/>
  <c r="C78" i="42"/>
  <c r="B78" i="42"/>
  <c r="C77" i="42"/>
  <c r="B77" i="42"/>
  <c r="C76" i="42"/>
  <c r="B76" i="42"/>
  <c r="C75" i="42"/>
  <c r="B75" i="42"/>
  <c r="C74" i="42"/>
  <c r="B74" i="42"/>
  <c r="C73" i="42"/>
  <c r="B73" i="42"/>
  <c r="C72" i="42"/>
  <c r="B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217" i="61"/>
  <c r="C216" i="61"/>
  <c r="C215" i="61"/>
  <c r="C214" i="61"/>
  <c r="C213" i="61"/>
  <c r="C212" i="61"/>
  <c r="C211" i="61"/>
  <c r="C210" i="61"/>
  <c r="C209" i="61"/>
  <c r="C208" i="61"/>
  <c r="C207" i="61"/>
  <c r="C206" i="61"/>
  <c r="C205" i="61"/>
  <c r="C204" i="61"/>
  <c r="C203" i="61"/>
  <c r="C202" i="61"/>
  <c r="C201" i="61"/>
  <c r="C200" i="61"/>
  <c r="C199" i="61"/>
  <c r="C198" i="61"/>
  <c r="C197" i="61"/>
  <c r="C196" i="61"/>
  <c r="C195" i="61"/>
  <c r="C194" i="61"/>
  <c r="C193" i="61"/>
  <c r="C192" i="61"/>
  <c r="C191" i="61"/>
  <c r="C190" i="61"/>
  <c r="C189" i="61"/>
  <c r="C188" i="61"/>
  <c r="C187" i="61"/>
  <c r="C186" i="61"/>
  <c r="C185" i="61"/>
  <c r="C184" i="61"/>
  <c r="C183" i="61"/>
  <c r="C182" i="61"/>
  <c r="C181" i="61"/>
  <c r="C180" i="61"/>
  <c r="C179" i="61"/>
  <c r="C178" i="61"/>
  <c r="C177" i="61"/>
  <c r="C176" i="61"/>
  <c r="C175" i="61"/>
  <c r="C174" i="61"/>
  <c r="C173" i="61"/>
  <c r="C172" i="61"/>
  <c r="C171" i="61"/>
  <c r="C170" i="61"/>
  <c r="C169" i="61"/>
  <c r="C168" i="61"/>
  <c r="C167" i="61"/>
  <c r="C166" i="61"/>
  <c r="C165" i="61"/>
  <c r="C164" i="61"/>
  <c r="C163" i="61"/>
  <c r="C162" i="61"/>
  <c r="C161" i="61"/>
  <c r="C160" i="61"/>
  <c r="C159" i="61"/>
  <c r="C158" i="61"/>
  <c r="C157" i="61"/>
  <c r="C156" i="61"/>
  <c r="C155" i="61"/>
  <c r="C154" i="61"/>
  <c r="C153" i="61"/>
  <c r="C152" i="61"/>
  <c r="C151" i="61"/>
  <c r="C150" i="61"/>
  <c r="C149" i="61"/>
  <c r="C148" i="61"/>
  <c r="C147" i="61"/>
  <c r="C146" i="61"/>
  <c r="C145" i="61"/>
  <c r="C144" i="61"/>
  <c r="C143" i="61"/>
  <c r="C142" i="61"/>
  <c r="C141" i="61"/>
  <c r="C140" i="61"/>
  <c r="C139" i="61"/>
  <c r="C138" i="61"/>
  <c r="C137" i="61"/>
  <c r="C136" i="61"/>
  <c r="C135" i="61"/>
  <c r="C134" i="61"/>
  <c r="C133" i="61"/>
  <c r="C132" i="61"/>
  <c r="C131" i="61"/>
  <c r="C130" i="61"/>
  <c r="C129" i="61"/>
  <c r="C128" i="61"/>
  <c r="C127" i="61"/>
  <c r="C126" i="61"/>
  <c r="C125" i="61"/>
  <c r="C124" i="61"/>
  <c r="C123" i="61"/>
  <c r="C122" i="61"/>
  <c r="C121" i="61"/>
  <c r="C120" i="61"/>
  <c r="C119" i="61"/>
  <c r="C118" i="61"/>
  <c r="C117" i="61"/>
  <c r="C116" i="61"/>
  <c r="C115" i="61"/>
  <c r="C114" i="61"/>
  <c r="C113" i="61"/>
  <c r="C112" i="61"/>
  <c r="C111" i="61"/>
  <c r="C110" i="61"/>
  <c r="C109" i="61"/>
  <c r="C108" i="61"/>
  <c r="C107" i="61"/>
  <c r="C106" i="61"/>
  <c r="C105" i="61"/>
  <c r="C104" i="61"/>
  <c r="C103" i="61"/>
  <c r="C102" i="61"/>
  <c r="C101" i="61"/>
  <c r="C100" i="61"/>
  <c r="C99" i="61"/>
  <c r="C98" i="61"/>
  <c r="C97" i="61"/>
  <c r="C96" i="61"/>
  <c r="C95" i="61"/>
  <c r="C94" i="61"/>
  <c r="C93" i="61"/>
  <c r="C92" i="61"/>
  <c r="C91" i="61"/>
  <c r="C90" i="61"/>
  <c r="C89" i="61"/>
  <c r="C88" i="61"/>
  <c r="C87" i="61"/>
  <c r="C86" i="61"/>
  <c r="C85" i="61"/>
  <c r="C84" i="61"/>
  <c r="C83" i="61"/>
  <c r="C82" i="61"/>
  <c r="C81" i="61"/>
  <c r="C80" i="61"/>
  <c r="C79" i="61"/>
  <c r="C78" i="61"/>
  <c r="C77" i="61"/>
  <c r="C76" i="61"/>
  <c r="C75" i="61"/>
  <c r="C74" i="61"/>
  <c r="C73" i="61"/>
  <c r="C72" i="61"/>
  <c r="C71" i="61"/>
  <c r="C70" i="61"/>
  <c r="C69" i="61"/>
  <c r="C68" i="61"/>
  <c r="C67" i="61"/>
  <c r="C66" i="61"/>
  <c r="C65" i="61"/>
  <c r="C64" i="61"/>
  <c r="C63" i="61"/>
  <c r="C62" i="61"/>
  <c r="C61" i="61"/>
  <c r="C60" i="61"/>
  <c r="C59" i="61"/>
  <c r="C58" i="61"/>
  <c r="C57" i="61"/>
  <c r="C56" i="61"/>
  <c r="C55" i="61"/>
  <c r="C54" i="61"/>
  <c r="C53" i="61"/>
  <c r="C52" i="61"/>
  <c r="C51" i="61"/>
  <c r="C50" i="61"/>
  <c r="C49" i="61"/>
  <c r="C48" i="61"/>
  <c r="C47" i="61"/>
  <c r="C46" i="61"/>
  <c r="C45" i="61"/>
  <c r="C44" i="61"/>
  <c r="C43" i="61"/>
  <c r="C42" i="61"/>
  <c r="C41" i="61"/>
  <c r="C40" i="61"/>
  <c r="C39" i="61"/>
  <c r="C38" i="61"/>
  <c r="C37" i="61"/>
  <c r="C36" i="61"/>
  <c r="C35" i="61"/>
  <c r="C34" i="61"/>
  <c r="C33" i="61"/>
  <c r="C32" i="61"/>
  <c r="C31" i="61"/>
  <c r="C30" i="61"/>
  <c r="C29" i="61"/>
  <c r="C28" i="61"/>
  <c r="C27" i="61"/>
  <c r="C26" i="61"/>
  <c r="C25" i="61"/>
  <c r="C24" i="61"/>
  <c r="C23" i="61"/>
  <c r="C22" i="61"/>
  <c r="C21" i="61"/>
  <c r="C20" i="61"/>
  <c r="C19" i="61"/>
  <c r="C18" i="61"/>
  <c r="C17" i="61"/>
  <c r="C16" i="61"/>
  <c r="C15" i="61"/>
  <c r="C14" i="61"/>
  <c r="C13" i="61"/>
  <c r="C12" i="61"/>
  <c r="C11" i="61"/>
  <c r="C10" i="61"/>
  <c r="C9" i="61"/>
  <c r="C8" i="61"/>
  <c r="C7" i="61"/>
  <c r="C6" i="61"/>
  <c r="C3" i="61"/>
  <c r="C2" i="61"/>
  <c r="AU9" i="57" l="1"/>
  <c r="M1050" i="57"/>
  <c r="N1050" i="57" s="1"/>
  <c r="J1050" i="57"/>
  <c r="M1049" i="57"/>
  <c r="N1049" i="57" s="1"/>
  <c r="J1049" i="57"/>
  <c r="M1048" i="57"/>
  <c r="N1048" i="57" s="1"/>
  <c r="J1048" i="57"/>
  <c r="M1047" i="57"/>
  <c r="N1047" i="57" s="1"/>
  <c r="J1047" i="57"/>
  <c r="M1046" i="57"/>
  <c r="N1046" i="57" s="1"/>
  <c r="J1046" i="57"/>
  <c r="M1045" i="57"/>
  <c r="N1045" i="57" s="1"/>
  <c r="J1045" i="57"/>
  <c r="M1044" i="57"/>
  <c r="N1044" i="57" s="1"/>
  <c r="J1044" i="57"/>
  <c r="M1043" i="57"/>
  <c r="N1043" i="57" s="1"/>
  <c r="J1043" i="57"/>
  <c r="M1042" i="57"/>
  <c r="N1042" i="57" s="1"/>
  <c r="J1042" i="57"/>
  <c r="M1041" i="57"/>
  <c r="N1041" i="57" s="1"/>
  <c r="J1041" i="57"/>
  <c r="M1040" i="57"/>
  <c r="N1040" i="57" s="1"/>
  <c r="J1040" i="57"/>
  <c r="M1039" i="57"/>
  <c r="N1039" i="57" s="1"/>
  <c r="J1039" i="57"/>
  <c r="M1038" i="57"/>
  <c r="N1038" i="57" s="1"/>
  <c r="J1038" i="57"/>
  <c r="M1037" i="57"/>
  <c r="N1037" i="57" s="1"/>
  <c r="J1037" i="57"/>
  <c r="M1036" i="57"/>
  <c r="N1036" i="57" s="1"/>
  <c r="J1036" i="57"/>
  <c r="M1035" i="57"/>
  <c r="N1035" i="57" s="1"/>
  <c r="J1035" i="57"/>
  <c r="M1034" i="57"/>
  <c r="N1034" i="57" s="1"/>
  <c r="J1034" i="57"/>
  <c r="M1033" i="57"/>
  <c r="N1033" i="57" s="1"/>
  <c r="J1033" i="57"/>
  <c r="M1032" i="57"/>
  <c r="N1032" i="57" s="1"/>
  <c r="J1032" i="57"/>
  <c r="M1031" i="57"/>
  <c r="N1031" i="57" s="1"/>
  <c r="J1031" i="57"/>
  <c r="M1030" i="57"/>
  <c r="N1030" i="57" s="1"/>
  <c r="J1030" i="57"/>
  <c r="M1029" i="57"/>
  <c r="N1029" i="57" s="1"/>
  <c r="J1029" i="57"/>
  <c r="M1028" i="57"/>
  <c r="N1028" i="57" s="1"/>
  <c r="J1028" i="57"/>
  <c r="M1027" i="57"/>
  <c r="N1027" i="57" s="1"/>
  <c r="J1027" i="57"/>
  <c r="M1026" i="57"/>
  <c r="N1026" i="57" s="1"/>
  <c r="J1026" i="57"/>
  <c r="M1025" i="57"/>
  <c r="N1025" i="57" s="1"/>
  <c r="J1025" i="57"/>
  <c r="M1024" i="57"/>
  <c r="N1024" i="57" s="1"/>
  <c r="J1024" i="57"/>
  <c r="M1023" i="57"/>
  <c r="N1023" i="57" s="1"/>
  <c r="J1023" i="57"/>
  <c r="M1022" i="57"/>
  <c r="N1022" i="57" s="1"/>
  <c r="J1022" i="57"/>
  <c r="M1021" i="57"/>
  <c r="N1021" i="57" s="1"/>
  <c r="J1021" i="57"/>
  <c r="M1020" i="57"/>
  <c r="N1020" i="57" s="1"/>
  <c r="J1020" i="57"/>
  <c r="M1019" i="57"/>
  <c r="N1019" i="57" s="1"/>
  <c r="J1019" i="57"/>
  <c r="M1018" i="57"/>
  <c r="N1018" i="57" s="1"/>
  <c r="J1018" i="57"/>
  <c r="M1017" i="57"/>
  <c r="N1017" i="57" s="1"/>
  <c r="J1017" i="57"/>
  <c r="M1016" i="57"/>
  <c r="N1016" i="57" s="1"/>
  <c r="J1016" i="57"/>
  <c r="M1015" i="57"/>
  <c r="N1015" i="57" s="1"/>
  <c r="J1015" i="57"/>
  <c r="M1014" i="57"/>
  <c r="N1014" i="57" s="1"/>
  <c r="J1014" i="57"/>
  <c r="M1013" i="57"/>
  <c r="N1013" i="57" s="1"/>
  <c r="J1013" i="57"/>
  <c r="M1012" i="57"/>
  <c r="N1012" i="57" s="1"/>
  <c r="J1012" i="57"/>
  <c r="M1011" i="57"/>
  <c r="N1011" i="57" s="1"/>
  <c r="J1011" i="57"/>
  <c r="M1010" i="57"/>
  <c r="N1010" i="57" s="1"/>
  <c r="J1010" i="57"/>
  <c r="M1009" i="57"/>
  <c r="N1009" i="57" s="1"/>
  <c r="J1009" i="57"/>
  <c r="M1008" i="57"/>
  <c r="N1008" i="57" s="1"/>
  <c r="J1008" i="57"/>
  <c r="M1007" i="57"/>
  <c r="N1007" i="57" s="1"/>
  <c r="J1007" i="57"/>
  <c r="M1006" i="57"/>
  <c r="N1006" i="57" s="1"/>
  <c r="J1006" i="57"/>
  <c r="M1005" i="57"/>
  <c r="N1005" i="57" s="1"/>
  <c r="J1005" i="57"/>
  <c r="M1004" i="57"/>
  <c r="N1004" i="57" s="1"/>
  <c r="J1004" i="57"/>
  <c r="M1003" i="57"/>
  <c r="N1003" i="57" s="1"/>
  <c r="J1003" i="57"/>
  <c r="M1002" i="57"/>
  <c r="N1002" i="57" s="1"/>
  <c r="J1002" i="57"/>
  <c r="M1001" i="57"/>
  <c r="N1001" i="57" s="1"/>
  <c r="J1001" i="57"/>
  <c r="M1000" i="57"/>
  <c r="N1000" i="57" s="1"/>
  <c r="L1000" i="57"/>
  <c r="L1001" i="57" s="1"/>
  <c r="L1002" i="57" s="1"/>
  <c r="L1003" i="57" s="1"/>
  <c r="L1004" i="57" s="1"/>
  <c r="L1005" i="57" s="1"/>
  <c r="L1006" i="57" s="1"/>
  <c r="L1007" i="57" s="1"/>
  <c r="L1008" i="57" s="1"/>
  <c r="L1009" i="57" s="1"/>
  <c r="L1010" i="57" s="1"/>
  <c r="L1011" i="57" s="1"/>
  <c r="L1012" i="57" s="1"/>
  <c r="L1013" i="57" s="1"/>
  <c r="L1014" i="57" s="1"/>
  <c r="L1015" i="57" s="1"/>
  <c r="L1016" i="57" s="1"/>
  <c r="L1017" i="57" s="1"/>
  <c r="L1018" i="57" s="1"/>
  <c r="L1019" i="57" s="1"/>
  <c r="L1020" i="57" s="1"/>
  <c r="L1021" i="57" s="1"/>
  <c r="L1022" i="57" s="1"/>
  <c r="L1023" i="57" s="1"/>
  <c r="L1024" i="57" s="1"/>
  <c r="L1025" i="57" s="1"/>
  <c r="L1026" i="57" s="1"/>
  <c r="L1027" i="57" s="1"/>
  <c r="L1028" i="57" s="1"/>
  <c r="L1029" i="57" s="1"/>
  <c r="L1030" i="57" s="1"/>
  <c r="L1031" i="57" s="1"/>
  <c r="L1032" i="57" s="1"/>
  <c r="L1033" i="57" s="1"/>
  <c r="L1034" i="57" s="1"/>
  <c r="L1035" i="57" s="1"/>
  <c r="L1036" i="57" s="1"/>
  <c r="L1037" i="57" s="1"/>
  <c r="L1038" i="57" s="1"/>
  <c r="L1039" i="57" s="1"/>
  <c r="L1040" i="57" s="1"/>
  <c r="L1041" i="57" s="1"/>
  <c r="L1042" i="57" s="1"/>
  <c r="L1043" i="57" s="1"/>
  <c r="L1044" i="57" s="1"/>
  <c r="L1045" i="57" s="1"/>
  <c r="L1046" i="57" s="1"/>
  <c r="L1047" i="57" s="1"/>
  <c r="L1048" i="57" s="1"/>
  <c r="L1049" i="57" s="1"/>
  <c r="L1050" i="57" s="1"/>
  <c r="J1000" i="57"/>
  <c r="A1000" i="57"/>
  <c r="A1001" i="57" s="1"/>
  <c r="A1002" i="57" s="1"/>
  <c r="A1003" i="57" s="1"/>
  <c r="A1004" i="57" s="1"/>
  <c r="A1005" i="57" s="1"/>
  <c r="A1006" i="57" s="1"/>
  <c r="A1007" i="57" s="1"/>
  <c r="A1008" i="57" s="1"/>
  <c r="A1009" i="57" s="1"/>
  <c r="A1010" i="57" s="1"/>
  <c r="A1011" i="57" s="1"/>
  <c r="A1012" i="57" s="1"/>
  <c r="A1013" i="57" s="1"/>
  <c r="A1014" i="57" s="1"/>
  <c r="A1015" i="57" s="1"/>
  <c r="A1016" i="57" s="1"/>
  <c r="A1017" i="57" s="1"/>
  <c r="A1018" i="57" s="1"/>
  <c r="A1019" i="57" s="1"/>
  <c r="A1020" i="57" s="1"/>
  <c r="A1021" i="57" s="1"/>
  <c r="A1022" i="57" s="1"/>
  <c r="A1023" i="57" s="1"/>
  <c r="A1024" i="57" s="1"/>
  <c r="A1025" i="57" s="1"/>
  <c r="A1026" i="57" s="1"/>
  <c r="A1027" i="57" s="1"/>
  <c r="A1028" i="57" s="1"/>
  <c r="A1029" i="57" s="1"/>
  <c r="A1030" i="57" s="1"/>
  <c r="A1031" i="57" s="1"/>
  <c r="A1032" i="57" s="1"/>
  <c r="A1033" i="57" s="1"/>
  <c r="A1034" i="57" s="1"/>
  <c r="A1035" i="57" s="1"/>
  <c r="A1036" i="57" s="1"/>
  <c r="A1037" i="57" s="1"/>
  <c r="A1038" i="57" s="1"/>
  <c r="A1039" i="57" s="1"/>
  <c r="A1040" i="57" s="1"/>
  <c r="A1041" i="57" s="1"/>
  <c r="A1042" i="57" s="1"/>
  <c r="A1043" i="57" s="1"/>
  <c r="A1044" i="57" s="1"/>
  <c r="A1045" i="57" s="1"/>
  <c r="A1046" i="57" s="1"/>
  <c r="A1047" i="57" s="1"/>
  <c r="A1048" i="57" s="1"/>
  <c r="A1049" i="57" s="1"/>
  <c r="A1050" i="57" s="1"/>
  <c r="M999" i="57"/>
  <c r="N999" i="57" s="1"/>
  <c r="J999" i="57"/>
  <c r="M998" i="57"/>
  <c r="N998" i="57" s="1"/>
  <c r="J998" i="57"/>
  <c r="M997" i="57"/>
  <c r="N997" i="57" s="1"/>
  <c r="J997" i="57"/>
  <c r="M996" i="57"/>
  <c r="N996" i="57" s="1"/>
  <c r="J996" i="57"/>
  <c r="M995" i="57"/>
  <c r="N995" i="57" s="1"/>
  <c r="J995" i="57"/>
  <c r="M994" i="57"/>
  <c r="N994" i="57" s="1"/>
  <c r="J994" i="57"/>
  <c r="M993" i="57"/>
  <c r="N993" i="57" s="1"/>
  <c r="J993" i="57"/>
  <c r="M992" i="57"/>
  <c r="N992" i="57" s="1"/>
  <c r="J992" i="57"/>
  <c r="M991" i="57"/>
  <c r="N991" i="57" s="1"/>
  <c r="J991" i="57"/>
  <c r="M990" i="57"/>
  <c r="N990" i="57" s="1"/>
  <c r="J990" i="57"/>
  <c r="M989" i="57"/>
  <c r="N989" i="57" s="1"/>
  <c r="J989" i="57"/>
  <c r="M988" i="57"/>
  <c r="N988" i="57" s="1"/>
  <c r="J988" i="57"/>
  <c r="M987" i="57"/>
  <c r="N987" i="57" s="1"/>
  <c r="J987" i="57"/>
  <c r="M986" i="57"/>
  <c r="N986" i="57" s="1"/>
  <c r="J986" i="57"/>
  <c r="M985" i="57"/>
  <c r="N985" i="57" s="1"/>
  <c r="J985" i="57"/>
  <c r="M984" i="57"/>
  <c r="N984" i="57" s="1"/>
  <c r="J984" i="57"/>
  <c r="M983" i="57"/>
  <c r="N983" i="57" s="1"/>
  <c r="J983" i="57"/>
  <c r="M982" i="57"/>
  <c r="N982" i="57" s="1"/>
  <c r="J982" i="57"/>
  <c r="M981" i="57"/>
  <c r="N981" i="57" s="1"/>
  <c r="J981" i="57"/>
  <c r="M980" i="57"/>
  <c r="N980" i="57" s="1"/>
  <c r="J980" i="57"/>
  <c r="M979" i="57"/>
  <c r="N979" i="57" s="1"/>
  <c r="J979" i="57"/>
  <c r="M978" i="57"/>
  <c r="N978" i="57" s="1"/>
  <c r="J978" i="57"/>
  <c r="M977" i="57"/>
  <c r="N977" i="57" s="1"/>
  <c r="J977" i="57"/>
  <c r="M976" i="57"/>
  <c r="N976" i="57" s="1"/>
  <c r="J976" i="57"/>
  <c r="M975" i="57"/>
  <c r="N975" i="57" s="1"/>
  <c r="J975" i="57"/>
  <c r="M974" i="57"/>
  <c r="N974" i="57" s="1"/>
  <c r="J974" i="57"/>
  <c r="M973" i="57"/>
  <c r="N973" i="57" s="1"/>
  <c r="J973" i="57"/>
  <c r="M972" i="57"/>
  <c r="N972" i="57" s="1"/>
  <c r="J972" i="57"/>
  <c r="M971" i="57"/>
  <c r="N971" i="57" s="1"/>
  <c r="J971" i="57"/>
  <c r="M970" i="57"/>
  <c r="N970" i="57" s="1"/>
  <c r="J970" i="57"/>
  <c r="M969" i="57"/>
  <c r="N969" i="57" s="1"/>
  <c r="J969" i="57"/>
  <c r="M968" i="57"/>
  <c r="N968" i="57" s="1"/>
  <c r="J968" i="57"/>
  <c r="M967" i="57"/>
  <c r="N967" i="57" s="1"/>
  <c r="J967" i="57"/>
  <c r="M966" i="57"/>
  <c r="N966" i="57" s="1"/>
  <c r="J966" i="57"/>
  <c r="M965" i="57"/>
  <c r="N965" i="57" s="1"/>
  <c r="J965" i="57"/>
  <c r="M964" i="57"/>
  <c r="N964" i="57" s="1"/>
  <c r="J964" i="57"/>
  <c r="M963" i="57"/>
  <c r="N963" i="57" s="1"/>
  <c r="J963" i="57"/>
  <c r="M962" i="57"/>
  <c r="N962" i="57" s="1"/>
  <c r="J962" i="57"/>
  <c r="M961" i="57"/>
  <c r="N961" i="57" s="1"/>
  <c r="J961" i="57"/>
  <c r="M960" i="57"/>
  <c r="N960" i="57" s="1"/>
  <c r="J960" i="57"/>
  <c r="M959" i="57"/>
  <c r="N959" i="57" s="1"/>
  <c r="J959" i="57"/>
  <c r="M958" i="57"/>
  <c r="N958" i="57" s="1"/>
  <c r="J958" i="57"/>
  <c r="M957" i="57"/>
  <c r="N957" i="57" s="1"/>
  <c r="J957" i="57"/>
  <c r="M956" i="57"/>
  <c r="N956" i="57" s="1"/>
  <c r="J956" i="57"/>
  <c r="M955" i="57"/>
  <c r="N955" i="57" s="1"/>
  <c r="J955" i="57"/>
  <c r="M954" i="57"/>
  <c r="N954" i="57" s="1"/>
  <c r="J954" i="57"/>
  <c r="M953" i="57"/>
  <c r="N953" i="57" s="1"/>
  <c r="J953" i="57"/>
  <c r="M952" i="57"/>
  <c r="N952" i="57" s="1"/>
  <c r="J952" i="57"/>
  <c r="M951" i="57"/>
  <c r="N951" i="57" s="1"/>
  <c r="J951" i="57"/>
  <c r="M950" i="57"/>
  <c r="N950" i="57" s="1"/>
  <c r="J950" i="57"/>
  <c r="M949" i="57"/>
  <c r="N949" i="57" s="1"/>
  <c r="J949" i="57"/>
  <c r="M948" i="57"/>
  <c r="N948" i="57" s="1"/>
  <c r="L948" i="57"/>
  <c r="L949" i="57" s="1"/>
  <c r="L950" i="57" s="1"/>
  <c r="L951" i="57" s="1"/>
  <c r="L952" i="57" s="1"/>
  <c r="L953" i="57" s="1"/>
  <c r="L954" i="57" s="1"/>
  <c r="L955" i="57" s="1"/>
  <c r="L956" i="57" s="1"/>
  <c r="L957" i="57" s="1"/>
  <c r="L958" i="57" s="1"/>
  <c r="L959" i="57" s="1"/>
  <c r="L960" i="57" s="1"/>
  <c r="L961" i="57" s="1"/>
  <c r="L962" i="57" s="1"/>
  <c r="L963" i="57" s="1"/>
  <c r="L964" i="57" s="1"/>
  <c r="L965" i="57" s="1"/>
  <c r="L966" i="57" s="1"/>
  <c r="L967" i="57" s="1"/>
  <c r="L968" i="57" s="1"/>
  <c r="L969" i="57" s="1"/>
  <c r="L970" i="57" s="1"/>
  <c r="L971" i="57" s="1"/>
  <c r="L972" i="57" s="1"/>
  <c r="L973" i="57" s="1"/>
  <c r="L974" i="57" s="1"/>
  <c r="L975" i="57" s="1"/>
  <c r="L976" i="57" s="1"/>
  <c r="L977" i="57" s="1"/>
  <c r="L978" i="57" s="1"/>
  <c r="L979" i="57" s="1"/>
  <c r="L980" i="57" s="1"/>
  <c r="L981" i="57" s="1"/>
  <c r="L982" i="57" s="1"/>
  <c r="L983" i="57" s="1"/>
  <c r="L984" i="57" s="1"/>
  <c r="L985" i="57" s="1"/>
  <c r="L986" i="57" s="1"/>
  <c r="L987" i="57" s="1"/>
  <c r="L988" i="57" s="1"/>
  <c r="L989" i="57" s="1"/>
  <c r="L990" i="57" s="1"/>
  <c r="L991" i="57" s="1"/>
  <c r="L992" i="57" s="1"/>
  <c r="L993" i="57" s="1"/>
  <c r="L994" i="57" s="1"/>
  <c r="L995" i="57" s="1"/>
  <c r="L996" i="57" s="1"/>
  <c r="L997" i="57" s="1"/>
  <c r="L998" i="57" s="1"/>
  <c r="J948" i="57"/>
  <c r="A948" i="57"/>
  <c r="A949" i="57" s="1"/>
  <c r="A950" i="57" s="1"/>
  <c r="A951" i="57" s="1"/>
  <c r="A952" i="57" s="1"/>
  <c r="A953" i="57" s="1"/>
  <c r="A954" i="57" s="1"/>
  <c r="A955" i="57" s="1"/>
  <c r="A956" i="57" s="1"/>
  <c r="A957" i="57" s="1"/>
  <c r="A958" i="57" s="1"/>
  <c r="A959" i="57" s="1"/>
  <c r="A960" i="57" s="1"/>
  <c r="A961" i="57" s="1"/>
  <c r="A962" i="57" s="1"/>
  <c r="A963" i="57" s="1"/>
  <c r="A964" i="57" s="1"/>
  <c r="A965" i="57" s="1"/>
  <c r="A966" i="57" s="1"/>
  <c r="A967" i="57" s="1"/>
  <c r="A968" i="57" s="1"/>
  <c r="A969" i="57" s="1"/>
  <c r="A970" i="57" s="1"/>
  <c r="A971" i="57" s="1"/>
  <c r="A972" i="57" s="1"/>
  <c r="A973" i="57" s="1"/>
  <c r="A974" i="57" s="1"/>
  <c r="A975" i="57" s="1"/>
  <c r="A976" i="57" s="1"/>
  <c r="A977" i="57" s="1"/>
  <c r="A978" i="57" s="1"/>
  <c r="A979" i="57" s="1"/>
  <c r="A980" i="57" s="1"/>
  <c r="A981" i="57" s="1"/>
  <c r="A982" i="57" s="1"/>
  <c r="A983" i="57" s="1"/>
  <c r="A984" i="57" s="1"/>
  <c r="A985" i="57" s="1"/>
  <c r="A986" i="57" s="1"/>
  <c r="A987" i="57" s="1"/>
  <c r="A988" i="57" s="1"/>
  <c r="A989" i="57" s="1"/>
  <c r="A990" i="57" s="1"/>
  <c r="A991" i="57" s="1"/>
  <c r="A992" i="57" s="1"/>
  <c r="A993" i="57" s="1"/>
  <c r="A994" i="57" s="1"/>
  <c r="A995" i="57" s="1"/>
  <c r="A996" i="57" s="1"/>
  <c r="A997" i="57" s="1"/>
  <c r="A998" i="57" s="1"/>
  <c r="M947" i="57"/>
  <c r="N947" i="57" s="1"/>
  <c r="J947" i="57"/>
  <c r="M946" i="57"/>
  <c r="N946" i="57" s="1"/>
  <c r="J946" i="57"/>
  <c r="M945" i="57"/>
  <c r="N945" i="57" s="1"/>
  <c r="J945" i="57"/>
  <c r="M944" i="57"/>
  <c r="N944" i="57" s="1"/>
  <c r="J944" i="57"/>
  <c r="M943" i="57"/>
  <c r="N943" i="57" s="1"/>
  <c r="J943" i="57"/>
  <c r="M942" i="57"/>
  <c r="N942" i="57" s="1"/>
  <c r="J942" i="57"/>
  <c r="M941" i="57"/>
  <c r="N941" i="57" s="1"/>
  <c r="J941" i="57"/>
  <c r="M940" i="57"/>
  <c r="N940" i="57" s="1"/>
  <c r="J940" i="57"/>
  <c r="M939" i="57"/>
  <c r="N939" i="57" s="1"/>
  <c r="J939" i="57"/>
  <c r="M938" i="57"/>
  <c r="N938" i="57" s="1"/>
  <c r="J938" i="57"/>
  <c r="M937" i="57"/>
  <c r="N937" i="57" s="1"/>
  <c r="J937" i="57"/>
  <c r="M936" i="57"/>
  <c r="N936" i="57" s="1"/>
  <c r="J936" i="57"/>
  <c r="M935" i="57"/>
  <c r="N935" i="57" s="1"/>
  <c r="J935" i="57"/>
  <c r="M934" i="57"/>
  <c r="N934" i="57" s="1"/>
  <c r="J934" i="57"/>
  <c r="M933" i="57"/>
  <c r="N933" i="57" s="1"/>
  <c r="J933" i="57"/>
  <c r="M932" i="57"/>
  <c r="N932" i="57" s="1"/>
  <c r="J932" i="57"/>
  <c r="M931" i="57"/>
  <c r="N931" i="57" s="1"/>
  <c r="J931" i="57"/>
  <c r="M930" i="57"/>
  <c r="N930" i="57" s="1"/>
  <c r="J930" i="57"/>
  <c r="M929" i="57"/>
  <c r="N929" i="57" s="1"/>
  <c r="J929" i="57"/>
  <c r="M928" i="57"/>
  <c r="N928" i="57" s="1"/>
  <c r="J928" i="57"/>
  <c r="M927" i="57"/>
  <c r="N927" i="57" s="1"/>
  <c r="J927" i="57"/>
  <c r="M926" i="57"/>
  <c r="N926" i="57" s="1"/>
  <c r="J926" i="57"/>
  <c r="M925" i="57"/>
  <c r="N925" i="57" s="1"/>
  <c r="J925" i="57"/>
  <c r="M924" i="57"/>
  <c r="N924" i="57" s="1"/>
  <c r="J924" i="57"/>
  <c r="M923" i="57"/>
  <c r="N923" i="57" s="1"/>
  <c r="J923" i="57"/>
  <c r="M922" i="57"/>
  <c r="N922" i="57" s="1"/>
  <c r="J922" i="57"/>
  <c r="M921" i="57"/>
  <c r="N921" i="57" s="1"/>
  <c r="J921" i="57"/>
  <c r="M920" i="57"/>
  <c r="N920" i="57" s="1"/>
  <c r="J920" i="57"/>
  <c r="M919" i="57"/>
  <c r="N919" i="57" s="1"/>
  <c r="J919" i="57"/>
  <c r="M918" i="57"/>
  <c r="N918" i="57" s="1"/>
  <c r="J918" i="57"/>
  <c r="M917" i="57"/>
  <c r="N917" i="57" s="1"/>
  <c r="J917" i="57"/>
  <c r="M916" i="57"/>
  <c r="N916" i="57" s="1"/>
  <c r="J916" i="57"/>
  <c r="M915" i="57"/>
  <c r="N915" i="57" s="1"/>
  <c r="J915" i="57"/>
  <c r="M914" i="57"/>
  <c r="N914" i="57" s="1"/>
  <c r="J914" i="57"/>
  <c r="M913" i="57"/>
  <c r="N913" i="57" s="1"/>
  <c r="J913" i="57"/>
  <c r="M912" i="57"/>
  <c r="N912" i="57" s="1"/>
  <c r="J912" i="57"/>
  <c r="M911" i="57"/>
  <c r="N911" i="57" s="1"/>
  <c r="J911" i="57"/>
  <c r="M910" i="57"/>
  <c r="N910" i="57" s="1"/>
  <c r="J910" i="57"/>
  <c r="M909" i="57"/>
  <c r="N909" i="57" s="1"/>
  <c r="J909" i="57"/>
  <c r="M908" i="57"/>
  <c r="N908" i="57" s="1"/>
  <c r="J908" i="57"/>
  <c r="M907" i="57"/>
  <c r="N907" i="57" s="1"/>
  <c r="J907" i="57"/>
  <c r="M906" i="57"/>
  <c r="N906" i="57" s="1"/>
  <c r="J906" i="57"/>
  <c r="M905" i="57"/>
  <c r="N905" i="57" s="1"/>
  <c r="J905" i="57"/>
  <c r="M904" i="57"/>
  <c r="N904" i="57" s="1"/>
  <c r="J904" i="57"/>
  <c r="M903" i="57"/>
  <c r="N903" i="57" s="1"/>
  <c r="J903" i="57"/>
  <c r="M902" i="57"/>
  <c r="N902" i="57" s="1"/>
  <c r="J902" i="57"/>
  <c r="M901" i="57"/>
  <c r="N901" i="57" s="1"/>
  <c r="J901" i="57"/>
  <c r="M900" i="57"/>
  <c r="N900" i="57" s="1"/>
  <c r="J900" i="57"/>
  <c r="M899" i="57"/>
  <c r="N899" i="57" s="1"/>
  <c r="J899" i="57"/>
  <c r="M898" i="57"/>
  <c r="N898" i="57" s="1"/>
  <c r="J898" i="57"/>
  <c r="M897" i="57"/>
  <c r="N897" i="57" s="1"/>
  <c r="J897" i="57"/>
  <c r="M896" i="57"/>
  <c r="N896" i="57" s="1"/>
  <c r="J896" i="57"/>
  <c r="M895" i="57"/>
  <c r="N895" i="57" s="1"/>
  <c r="L895" i="57"/>
  <c r="L896" i="57" s="1"/>
  <c r="L897" i="57" s="1"/>
  <c r="L898" i="57" s="1"/>
  <c r="L899" i="57" s="1"/>
  <c r="L900" i="57" s="1"/>
  <c r="L901" i="57" s="1"/>
  <c r="L902" i="57" s="1"/>
  <c r="L903" i="57" s="1"/>
  <c r="L904" i="57" s="1"/>
  <c r="L905" i="57" s="1"/>
  <c r="L906" i="57" s="1"/>
  <c r="L907" i="57" s="1"/>
  <c r="L908" i="57" s="1"/>
  <c r="L909" i="57" s="1"/>
  <c r="L910" i="57" s="1"/>
  <c r="L911" i="57" s="1"/>
  <c r="L912" i="57" s="1"/>
  <c r="L913" i="57" s="1"/>
  <c r="L914" i="57" s="1"/>
  <c r="L915" i="57" s="1"/>
  <c r="L916" i="57" s="1"/>
  <c r="L917" i="57" s="1"/>
  <c r="L918" i="57" s="1"/>
  <c r="L919" i="57" s="1"/>
  <c r="L920" i="57" s="1"/>
  <c r="L921" i="57" s="1"/>
  <c r="L922" i="57" s="1"/>
  <c r="L923" i="57" s="1"/>
  <c r="L924" i="57" s="1"/>
  <c r="L925" i="57" s="1"/>
  <c r="L926" i="57" s="1"/>
  <c r="L927" i="57" s="1"/>
  <c r="L928" i="57" s="1"/>
  <c r="L929" i="57" s="1"/>
  <c r="L930" i="57" s="1"/>
  <c r="L931" i="57" s="1"/>
  <c r="L932" i="57" s="1"/>
  <c r="L933" i="57" s="1"/>
  <c r="L934" i="57" s="1"/>
  <c r="L935" i="57" s="1"/>
  <c r="L936" i="57" s="1"/>
  <c r="L937" i="57" s="1"/>
  <c r="L938" i="57" s="1"/>
  <c r="L939" i="57" s="1"/>
  <c r="L940" i="57" s="1"/>
  <c r="L941" i="57" s="1"/>
  <c r="L942" i="57" s="1"/>
  <c r="L943" i="57" s="1"/>
  <c r="L944" i="57" s="1"/>
  <c r="L945" i="57" s="1"/>
  <c r="L946" i="57" s="1"/>
  <c r="J895" i="57"/>
  <c r="A895" i="57"/>
  <c r="A896" i="57" s="1"/>
  <c r="A897" i="57" s="1"/>
  <c r="A898" i="57" s="1"/>
  <c r="A899" i="57" s="1"/>
  <c r="A900" i="57" s="1"/>
  <c r="A901" i="57" s="1"/>
  <c r="A902" i="57" s="1"/>
  <c r="A903" i="57" s="1"/>
  <c r="A904" i="57" s="1"/>
  <c r="A905" i="57" s="1"/>
  <c r="A906" i="57" s="1"/>
  <c r="A907" i="57" s="1"/>
  <c r="A908" i="57" s="1"/>
  <c r="A909" i="57" s="1"/>
  <c r="A910" i="57" s="1"/>
  <c r="A911" i="57" s="1"/>
  <c r="A912" i="57" s="1"/>
  <c r="A913" i="57" s="1"/>
  <c r="A914" i="57" s="1"/>
  <c r="A915" i="57" s="1"/>
  <c r="A916" i="57" s="1"/>
  <c r="A917" i="57" s="1"/>
  <c r="A918" i="57" s="1"/>
  <c r="A919" i="57" s="1"/>
  <c r="A920" i="57" s="1"/>
  <c r="A921" i="57" s="1"/>
  <c r="A922" i="57" s="1"/>
  <c r="A923" i="57" s="1"/>
  <c r="A924" i="57" s="1"/>
  <c r="A925" i="57" s="1"/>
  <c r="A926" i="57" s="1"/>
  <c r="A927" i="57" s="1"/>
  <c r="A928" i="57" s="1"/>
  <c r="A929" i="57" s="1"/>
  <c r="A930" i="57" s="1"/>
  <c r="A931" i="57" s="1"/>
  <c r="A932" i="57" s="1"/>
  <c r="A933" i="57" s="1"/>
  <c r="A934" i="57" s="1"/>
  <c r="A935" i="57" s="1"/>
  <c r="A936" i="57" s="1"/>
  <c r="A937" i="57" s="1"/>
  <c r="A938" i="57" s="1"/>
  <c r="A939" i="57" s="1"/>
  <c r="A940" i="57" s="1"/>
  <c r="A941" i="57" s="1"/>
  <c r="A942" i="57" s="1"/>
  <c r="A943" i="57" s="1"/>
  <c r="A944" i="57" s="1"/>
  <c r="A945" i="57" s="1"/>
  <c r="A946" i="57" s="1"/>
  <c r="M894" i="57"/>
  <c r="N894" i="57" s="1"/>
  <c r="J894" i="57"/>
  <c r="M893" i="57"/>
  <c r="N893" i="57" s="1"/>
  <c r="J893" i="57"/>
  <c r="M892" i="57"/>
  <c r="N892" i="57" s="1"/>
  <c r="J892" i="57"/>
  <c r="M891" i="57"/>
  <c r="N891" i="57" s="1"/>
  <c r="J891" i="57"/>
  <c r="M890" i="57"/>
  <c r="N890" i="57" s="1"/>
  <c r="J890" i="57"/>
  <c r="M889" i="57"/>
  <c r="N889" i="57" s="1"/>
  <c r="J889" i="57"/>
  <c r="M888" i="57"/>
  <c r="N888" i="57" s="1"/>
  <c r="J888" i="57"/>
  <c r="M887" i="57"/>
  <c r="N887" i="57" s="1"/>
  <c r="J887" i="57"/>
  <c r="M886" i="57"/>
  <c r="N886" i="57" s="1"/>
  <c r="J886" i="57"/>
  <c r="M885" i="57"/>
  <c r="N885" i="57" s="1"/>
  <c r="J885" i="57"/>
  <c r="M884" i="57"/>
  <c r="N884" i="57" s="1"/>
  <c r="J884" i="57"/>
  <c r="M883" i="57"/>
  <c r="N883" i="57" s="1"/>
  <c r="J883" i="57"/>
  <c r="M882" i="57"/>
  <c r="N882" i="57" s="1"/>
  <c r="J882" i="57"/>
  <c r="M881" i="57"/>
  <c r="N881" i="57" s="1"/>
  <c r="J881" i="57"/>
  <c r="M880" i="57"/>
  <c r="N880" i="57" s="1"/>
  <c r="J880" i="57"/>
  <c r="M879" i="57"/>
  <c r="N879" i="57" s="1"/>
  <c r="J879" i="57"/>
  <c r="M878" i="57"/>
  <c r="N878" i="57" s="1"/>
  <c r="J878" i="57"/>
  <c r="M877" i="57"/>
  <c r="N877" i="57" s="1"/>
  <c r="J877" i="57"/>
  <c r="M876" i="57"/>
  <c r="N876" i="57" s="1"/>
  <c r="J876" i="57"/>
  <c r="M875" i="57"/>
  <c r="N875" i="57" s="1"/>
  <c r="J875" i="57"/>
  <c r="M874" i="57"/>
  <c r="N874" i="57" s="1"/>
  <c r="J874" i="57"/>
  <c r="M873" i="57"/>
  <c r="N873" i="57" s="1"/>
  <c r="J873" i="57"/>
  <c r="M872" i="57"/>
  <c r="N872" i="57" s="1"/>
  <c r="J872" i="57"/>
  <c r="M871" i="57"/>
  <c r="N871" i="57" s="1"/>
  <c r="J871" i="57"/>
  <c r="M870" i="57"/>
  <c r="N870" i="57" s="1"/>
  <c r="J870" i="57"/>
  <c r="M869" i="57"/>
  <c r="N869" i="57" s="1"/>
  <c r="J869" i="57"/>
  <c r="M868" i="57"/>
  <c r="N868" i="57" s="1"/>
  <c r="J868" i="57"/>
  <c r="M867" i="57"/>
  <c r="N867" i="57" s="1"/>
  <c r="J867" i="57"/>
  <c r="M866" i="57"/>
  <c r="N866" i="57" s="1"/>
  <c r="J866" i="57"/>
  <c r="M865" i="57"/>
  <c r="N865" i="57" s="1"/>
  <c r="J865" i="57"/>
  <c r="M864" i="57"/>
  <c r="N864" i="57" s="1"/>
  <c r="J864" i="57"/>
  <c r="M863" i="57"/>
  <c r="N863" i="57" s="1"/>
  <c r="J863" i="57"/>
  <c r="M862" i="57"/>
  <c r="N862" i="57" s="1"/>
  <c r="J862" i="57"/>
  <c r="M861" i="57"/>
  <c r="N861" i="57" s="1"/>
  <c r="J861" i="57"/>
  <c r="M860" i="57"/>
  <c r="N860" i="57" s="1"/>
  <c r="J860" i="57"/>
  <c r="M859" i="57"/>
  <c r="N859" i="57" s="1"/>
  <c r="J859" i="57"/>
  <c r="M858" i="57"/>
  <c r="N858" i="57" s="1"/>
  <c r="J858" i="57"/>
  <c r="M857" i="57"/>
  <c r="N857" i="57" s="1"/>
  <c r="J857" i="57"/>
  <c r="M856" i="57"/>
  <c r="N856" i="57" s="1"/>
  <c r="J856" i="57"/>
  <c r="M855" i="57"/>
  <c r="N855" i="57" s="1"/>
  <c r="J855" i="57"/>
  <c r="M854" i="57"/>
  <c r="N854" i="57" s="1"/>
  <c r="J854" i="57"/>
  <c r="M853" i="57"/>
  <c r="N853" i="57" s="1"/>
  <c r="J853" i="57"/>
  <c r="M852" i="57"/>
  <c r="N852" i="57" s="1"/>
  <c r="J852" i="57"/>
  <c r="M851" i="57"/>
  <c r="N851" i="57" s="1"/>
  <c r="J851" i="57"/>
  <c r="M850" i="57"/>
  <c r="N850" i="57" s="1"/>
  <c r="J850" i="57"/>
  <c r="M849" i="57"/>
  <c r="N849" i="57" s="1"/>
  <c r="J849" i="57"/>
  <c r="M848" i="57"/>
  <c r="N848" i="57" s="1"/>
  <c r="J848" i="57"/>
  <c r="M847" i="57"/>
  <c r="N847" i="57" s="1"/>
  <c r="J847" i="57"/>
  <c r="M846" i="57"/>
  <c r="N846" i="57" s="1"/>
  <c r="J846" i="57"/>
  <c r="M845" i="57"/>
  <c r="N845" i="57" s="1"/>
  <c r="J845" i="57"/>
  <c r="M844" i="57"/>
  <c r="N844" i="57" s="1"/>
  <c r="J844" i="57"/>
  <c r="M843" i="57"/>
  <c r="N843" i="57" s="1"/>
  <c r="L843" i="57"/>
  <c r="L844" i="57" s="1"/>
  <c r="L845" i="57" s="1"/>
  <c r="L846" i="57" s="1"/>
  <c r="L847" i="57" s="1"/>
  <c r="L848" i="57" s="1"/>
  <c r="L849" i="57" s="1"/>
  <c r="L850" i="57" s="1"/>
  <c r="L851" i="57" s="1"/>
  <c r="L852" i="57" s="1"/>
  <c r="L853" i="57" s="1"/>
  <c r="L854" i="57" s="1"/>
  <c r="L855" i="57" s="1"/>
  <c r="L856" i="57" s="1"/>
  <c r="L857" i="57" s="1"/>
  <c r="L858" i="57" s="1"/>
  <c r="L859" i="57" s="1"/>
  <c r="L860" i="57" s="1"/>
  <c r="L861" i="57" s="1"/>
  <c r="L862" i="57" s="1"/>
  <c r="L863" i="57" s="1"/>
  <c r="L864" i="57" s="1"/>
  <c r="L865" i="57" s="1"/>
  <c r="L866" i="57" s="1"/>
  <c r="L867" i="57" s="1"/>
  <c r="L868" i="57" s="1"/>
  <c r="L869" i="57" s="1"/>
  <c r="L870" i="57" s="1"/>
  <c r="L871" i="57" s="1"/>
  <c r="L872" i="57" s="1"/>
  <c r="L873" i="57" s="1"/>
  <c r="L874" i="57" s="1"/>
  <c r="L875" i="57" s="1"/>
  <c r="L876" i="57" s="1"/>
  <c r="L877" i="57" s="1"/>
  <c r="L878" i="57" s="1"/>
  <c r="L879" i="57" s="1"/>
  <c r="L880" i="57" s="1"/>
  <c r="L881" i="57" s="1"/>
  <c r="L882" i="57" s="1"/>
  <c r="L883" i="57" s="1"/>
  <c r="L884" i="57" s="1"/>
  <c r="L885" i="57" s="1"/>
  <c r="L886" i="57" s="1"/>
  <c r="L887" i="57" s="1"/>
  <c r="L888" i="57" s="1"/>
  <c r="L889" i="57" s="1"/>
  <c r="L890" i="57" s="1"/>
  <c r="L891" i="57" s="1"/>
  <c r="L892" i="57" s="1"/>
  <c r="L893" i="57" s="1"/>
  <c r="J843" i="57"/>
  <c r="A843" i="57"/>
  <c r="A844" i="57" s="1"/>
  <c r="A845" i="57" s="1"/>
  <c r="A846" i="57" s="1"/>
  <c r="A847" i="57" s="1"/>
  <c r="A848" i="57" s="1"/>
  <c r="A849" i="57" s="1"/>
  <c r="A850" i="57" s="1"/>
  <c r="A851" i="57" s="1"/>
  <c r="A852" i="57" s="1"/>
  <c r="A853" i="57" s="1"/>
  <c r="A854" i="57" s="1"/>
  <c r="A855" i="57" s="1"/>
  <c r="A856" i="57" s="1"/>
  <c r="A857" i="57" s="1"/>
  <c r="A858" i="57" s="1"/>
  <c r="A859" i="57" s="1"/>
  <c r="A860" i="57" s="1"/>
  <c r="A861" i="57" s="1"/>
  <c r="A862" i="57" s="1"/>
  <c r="A863" i="57" s="1"/>
  <c r="A864" i="57" s="1"/>
  <c r="A865" i="57" s="1"/>
  <c r="A866" i="57" s="1"/>
  <c r="A867" i="57" s="1"/>
  <c r="A868" i="57" s="1"/>
  <c r="A869" i="57" s="1"/>
  <c r="A870" i="57" s="1"/>
  <c r="A871" i="57" s="1"/>
  <c r="A872" i="57" s="1"/>
  <c r="A873" i="57" s="1"/>
  <c r="A874" i="57" s="1"/>
  <c r="A875" i="57" s="1"/>
  <c r="A876" i="57" s="1"/>
  <c r="A877" i="57" s="1"/>
  <c r="A878" i="57" s="1"/>
  <c r="A879" i="57" s="1"/>
  <c r="A880" i="57" s="1"/>
  <c r="A881" i="57" s="1"/>
  <c r="A882" i="57" s="1"/>
  <c r="A883" i="57" s="1"/>
  <c r="A884" i="57" s="1"/>
  <c r="A885" i="57" s="1"/>
  <c r="A886" i="57" s="1"/>
  <c r="A887" i="57" s="1"/>
  <c r="A888" i="57" s="1"/>
  <c r="A889" i="57" s="1"/>
  <c r="A890" i="57" s="1"/>
  <c r="A891" i="57" s="1"/>
  <c r="A892" i="57" s="1"/>
  <c r="A893" i="57" s="1"/>
  <c r="M842" i="57"/>
  <c r="N842" i="57" s="1"/>
  <c r="J842" i="57"/>
  <c r="M841" i="57"/>
  <c r="N841" i="57" s="1"/>
  <c r="J841" i="57"/>
  <c r="M840" i="57"/>
  <c r="N840" i="57" s="1"/>
  <c r="J840" i="57"/>
  <c r="M839" i="57"/>
  <c r="N839" i="57" s="1"/>
  <c r="J839" i="57"/>
  <c r="M838" i="57"/>
  <c r="N838" i="57" s="1"/>
  <c r="J838" i="57"/>
  <c r="M837" i="57"/>
  <c r="N837" i="57" s="1"/>
  <c r="J837" i="57"/>
  <c r="M836" i="57"/>
  <c r="N836" i="57" s="1"/>
  <c r="J836" i="57"/>
  <c r="M835" i="57"/>
  <c r="N835" i="57" s="1"/>
  <c r="J835" i="57"/>
  <c r="M834" i="57"/>
  <c r="N834" i="57" s="1"/>
  <c r="J834" i="57"/>
  <c r="M833" i="57"/>
  <c r="N833" i="57" s="1"/>
  <c r="J833" i="57"/>
  <c r="M832" i="57"/>
  <c r="N832" i="57" s="1"/>
  <c r="J832" i="57"/>
  <c r="M831" i="57"/>
  <c r="N831" i="57" s="1"/>
  <c r="J831" i="57"/>
  <c r="M830" i="57"/>
  <c r="N830" i="57" s="1"/>
  <c r="J830" i="57"/>
  <c r="M829" i="57"/>
  <c r="N829" i="57" s="1"/>
  <c r="J829" i="57"/>
  <c r="M828" i="57"/>
  <c r="N828" i="57" s="1"/>
  <c r="J828" i="57"/>
  <c r="M827" i="57"/>
  <c r="N827" i="57" s="1"/>
  <c r="J827" i="57"/>
  <c r="M826" i="57"/>
  <c r="N826" i="57" s="1"/>
  <c r="J826" i="57"/>
  <c r="M825" i="57"/>
  <c r="N825" i="57" s="1"/>
  <c r="J825" i="57"/>
  <c r="M824" i="57"/>
  <c r="N824" i="57" s="1"/>
  <c r="J824" i="57"/>
  <c r="M823" i="57"/>
  <c r="N823" i="57" s="1"/>
  <c r="J823" i="57"/>
  <c r="M822" i="57"/>
  <c r="N822" i="57" s="1"/>
  <c r="J822" i="57"/>
  <c r="M821" i="57"/>
  <c r="N821" i="57" s="1"/>
  <c r="J821" i="57"/>
  <c r="M820" i="57"/>
  <c r="N820" i="57" s="1"/>
  <c r="J820" i="57"/>
  <c r="M819" i="57"/>
  <c r="N819" i="57" s="1"/>
  <c r="J819" i="57"/>
  <c r="M818" i="57"/>
  <c r="N818" i="57" s="1"/>
  <c r="J818" i="57"/>
  <c r="M817" i="57"/>
  <c r="N817" i="57" s="1"/>
  <c r="J817" i="57"/>
  <c r="M816" i="57"/>
  <c r="N816" i="57" s="1"/>
  <c r="J816" i="57"/>
  <c r="M815" i="57"/>
  <c r="N815" i="57" s="1"/>
  <c r="J815" i="57"/>
  <c r="M814" i="57"/>
  <c r="N814" i="57" s="1"/>
  <c r="J814" i="57"/>
  <c r="M813" i="57"/>
  <c r="N813" i="57" s="1"/>
  <c r="J813" i="57"/>
  <c r="M812" i="57"/>
  <c r="N812" i="57" s="1"/>
  <c r="J812" i="57"/>
  <c r="M811" i="57"/>
  <c r="N811" i="57" s="1"/>
  <c r="J811" i="57"/>
  <c r="M810" i="57"/>
  <c r="N810" i="57" s="1"/>
  <c r="J810" i="57"/>
  <c r="M809" i="57"/>
  <c r="N809" i="57" s="1"/>
  <c r="J809" i="57"/>
  <c r="M808" i="57"/>
  <c r="N808" i="57" s="1"/>
  <c r="J808" i="57"/>
  <c r="M807" i="57"/>
  <c r="N807" i="57" s="1"/>
  <c r="J807" i="57"/>
  <c r="M806" i="57"/>
  <c r="N806" i="57" s="1"/>
  <c r="J806" i="57"/>
  <c r="M805" i="57"/>
  <c r="N805" i="57" s="1"/>
  <c r="J805" i="57"/>
  <c r="M804" i="57"/>
  <c r="N804" i="57" s="1"/>
  <c r="J804" i="57"/>
  <c r="M803" i="57"/>
  <c r="N803" i="57" s="1"/>
  <c r="J803" i="57"/>
  <c r="M802" i="57"/>
  <c r="N802" i="57" s="1"/>
  <c r="J802" i="57"/>
  <c r="M801" i="57"/>
  <c r="N801" i="57" s="1"/>
  <c r="J801" i="57"/>
  <c r="M800" i="57"/>
  <c r="N800" i="57" s="1"/>
  <c r="J800" i="57"/>
  <c r="M799" i="57"/>
  <c r="N799" i="57" s="1"/>
  <c r="J799" i="57"/>
  <c r="M798" i="57"/>
  <c r="N798" i="57" s="1"/>
  <c r="J798" i="57"/>
  <c r="M797" i="57"/>
  <c r="N797" i="57" s="1"/>
  <c r="J797" i="57"/>
  <c r="M796" i="57"/>
  <c r="N796" i="57" s="1"/>
  <c r="J796" i="57"/>
  <c r="M795" i="57"/>
  <c r="N795" i="57" s="1"/>
  <c r="J795" i="57"/>
  <c r="M794" i="57"/>
  <c r="N794" i="57" s="1"/>
  <c r="J794" i="57"/>
  <c r="M793" i="57"/>
  <c r="N793" i="57" s="1"/>
  <c r="J793" i="57"/>
  <c r="M792" i="57"/>
  <c r="N792" i="57" s="1"/>
  <c r="J792" i="57"/>
  <c r="M791" i="57"/>
  <c r="N791" i="57" s="1"/>
  <c r="L791" i="57"/>
  <c r="L792" i="57" s="1"/>
  <c r="L793" i="57" s="1"/>
  <c r="L794" i="57" s="1"/>
  <c r="L795" i="57" s="1"/>
  <c r="L796" i="57" s="1"/>
  <c r="L797" i="57" s="1"/>
  <c r="L798" i="57" s="1"/>
  <c r="L799" i="57" s="1"/>
  <c r="L800" i="57" s="1"/>
  <c r="L801" i="57" s="1"/>
  <c r="L802" i="57" s="1"/>
  <c r="L803" i="57" s="1"/>
  <c r="L804" i="57" s="1"/>
  <c r="L805" i="57" s="1"/>
  <c r="L806" i="57" s="1"/>
  <c r="L807" i="57" s="1"/>
  <c r="L808" i="57" s="1"/>
  <c r="L809" i="57" s="1"/>
  <c r="L810" i="57" s="1"/>
  <c r="L811" i="57" s="1"/>
  <c r="L812" i="57" s="1"/>
  <c r="L813" i="57" s="1"/>
  <c r="L814" i="57" s="1"/>
  <c r="L815" i="57" s="1"/>
  <c r="L816" i="57" s="1"/>
  <c r="L817" i="57" s="1"/>
  <c r="L818" i="57" s="1"/>
  <c r="L819" i="57" s="1"/>
  <c r="L820" i="57" s="1"/>
  <c r="L821" i="57" s="1"/>
  <c r="L822" i="57" s="1"/>
  <c r="L823" i="57" s="1"/>
  <c r="L824" i="57" s="1"/>
  <c r="L825" i="57" s="1"/>
  <c r="L826" i="57" s="1"/>
  <c r="L827" i="57" s="1"/>
  <c r="L828" i="57" s="1"/>
  <c r="L829" i="57" s="1"/>
  <c r="L830" i="57" s="1"/>
  <c r="L831" i="57" s="1"/>
  <c r="L832" i="57" s="1"/>
  <c r="L833" i="57" s="1"/>
  <c r="L834" i="57" s="1"/>
  <c r="L835" i="57" s="1"/>
  <c r="L836" i="57" s="1"/>
  <c r="L837" i="57" s="1"/>
  <c r="L838" i="57" s="1"/>
  <c r="L839" i="57" s="1"/>
  <c r="L840" i="57" s="1"/>
  <c r="L841" i="57" s="1"/>
  <c r="J791" i="57"/>
  <c r="A791" i="57"/>
  <c r="A792" i="57" s="1"/>
  <c r="A793" i="57" s="1"/>
  <c r="A794" i="57" s="1"/>
  <c r="A795" i="57" s="1"/>
  <c r="A796" i="57" s="1"/>
  <c r="A797" i="57" s="1"/>
  <c r="A798" i="57" s="1"/>
  <c r="A799" i="57" s="1"/>
  <c r="A800" i="57" s="1"/>
  <c r="A801" i="57" s="1"/>
  <c r="A802" i="57" s="1"/>
  <c r="A803" i="57" s="1"/>
  <c r="A804" i="57" s="1"/>
  <c r="A805" i="57" s="1"/>
  <c r="A806" i="57" s="1"/>
  <c r="A807" i="57" s="1"/>
  <c r="A808" i="57" s="1"/>
  <c r="A809" i="57" s="1"/>
  <c r="A810" i="57" s="1"/>
  <c r="A811" i="57" s="1"/>
  <c r="A812" i="57" s="1"/>
  <c r="A813" i="57" s="1"/>
  <c r="A814" i="57" s="1"/>
  <c r="A815" i="57" s="1"/>
  <c r="A816" i="57" s="1"/>
  <c r="A817" i="57" s="1"/>
  <c r="A818" i="57" s="1"/>
  <c r="A819" i="57" s="1"/>
  <c r="A820" i="57" s="1"/>
  <c r="A821" i="57" s="1"/>
  <c r="A822" i="57" s="1"/>
  <c r="A823" i="57" s="1"/>
  <c r="A824" i="57" s="1"/>
  <c r="A825" i="57" s="1"/>
  <c r="A826" i="57" s="1"/>
  <c r="A827" i="57" s="1"/>
  <c r="A828" i="57" s="1"/>
  <c r="A829" i="57" s="1"/>
  <c r="A830" i="57" s="1"/>
  <c r="A831" i="57" s="1"/>
  <c r="A832" i="57" s="1"/>
  <c r="A833" i="57" s="1"/>
  <c r="A834" i="57" s="1"/>
  <c r="A835" i="57" s="1"/>
  <c r="A836" i="57" s="1"/>
  <c r="A837" i="57" s="1"/>
  <c r="A838" i="57" s="1"/>
  <c r="A839" i="57" s="1"/>
  <c r="A840" i="57" s="1"/>
  <c r="A841" i="57" s="1"/>
  <c r="M790" i="57"/>
  <c r="N790" i="57" s="1"/>
  <c r="J790" i="57"/>
  <c r="M789" i="57"/>
  <c r="N789" i="57" s="1"/>
  <c r="J789" i="57"/>
  <c r="M788" i="57"/>
  <c r="N788" i="57" s="1"/>
  <c r="J788" i="57"/>
  <c r="M787" i="57"/>
  <c r="N787" i="57" s="1"/>
  <c r="J787" i="57"/>
  <c r="M786" i="57"/>
  <c r="N786" i="57" s="1"/>
  <c r="J786" i="57"/>
  <c r="M785" i="57"/>
  <c r="N785" i="57" s="1"/>
  <c r="J785" i="57"/>
  <c r="M784" i="57"/>
  <c r="N784" i="57" s="1"/>
  <c r="J784" i="57"/>
  <c r="M783" i="57"/>
  <c r="N783" i="57" s="1"/>
  <c r="J783" i="57"/>
  <c r="M782" i="57"/>
  <c r="N782" i="57" s="1"/>
  <c r="J782" i="57"/>
  <c r="M781" i="57"/>
  <c r="N781" i="57" s="1"/>
  <c r="J781" i="57"/>
  <c r="M780" i="57"/>
  <c r="N780" i="57" s="1"/>
  <c r="J780" i="57"/>
  <c r="M779" i="57"/>
  <c r="N779" i="57" s="1"/>
  <c r="J779" i="57"/>
  <c r="M778" i="57"/>
  <c r="N778" i="57" s="1"/>
  <c r="J778" i="57"/>
  <c r="M777" i="57"/>
  <c r="N777" i="57" s="1"/>
  <c r="J777" i="57"/>
  <c r="M776" i="57"/>
  <c r="N776" i="57" s="1"/>
  <c r="J776" i="57"/>
  <c r="M775" i="57"/>
  <c r="N775" i="57" s="1"/>
  <c r="J775" i="57"/>
  <c r="M774" i="57"/>
  <c r="N774" i="57" s="1"/>
  <c r="J774" i="57"/>
  <c r="M773" i="57"/>
  <c r="N773" i="57" s="1"/>
  <c r="J773" i="57"/>
  <c r="M772" i="57"/>
  <c r="N772" i="57" s="1"/>
  <c r="J772" i="57"/>
  <c r="M771" i="57"/>
  <c r="N771" i="57" s="1"/>
  <c r="J771" i="57"/>
  <c r="M770" i="57"/>
  <c r="N770" i="57" s="1"/>
  <c r="J770" i="57"/>
  <c r="M769" i="57"/>
  <c r="N769" i="57" s="1"/>
  <c r="J769" i="57"/>
  <c r="M768" i="57"/>
  <c r="N768" i="57" s="1"/>
  <c r="J768" i="57"/>
  <c r="M767" i="57"/>
  <c r="N767" i="57" s="1"/>
  <c r="J767" i="57"/>
  <c r="M766" i="57"/>
  <c r="N766" i="57" s="1"/>
  <c r="J766" i="57"/>
  <c r="M765" i="57"/>
  <c r="N765" i="57" s="1"/>
  <c r="J765" i="57"/>
  <c r="M764" i="57"/>
  <c r="N764" i="57" s="1"/>
  <c r="J764" i="57"/>
  <c r="M763" i="57"/>
  <c r="N763" i="57" s="1"/>
  <c r="J763" i="57"/>
  <c r="M762" i="57"/>
  <c r="N762" i="57" s="1"/>
  <c r="J762" i="57"/>
  <c r="M761" i="57"/>
  <c r="N761" i="57" s="1"/>
  <c r="J761" i="57"/>
  <c r="M760" i="57"/>
  <c r="N760" i="57" s="1"/>
  <c r="J760" i="57"/>
  <c r="M759" i="57"/>
  <c r="N759" i="57" s="1"/>
  <c r="J759" i="57"/>
  <c r="M758" i="57"/>
  <c r="N758" i="57" s="1"/>
  <c r="J758" i="57"/>
  <c r="M757" i="57"/>
  <c r="N757" i="57" s="1"/>
  <c r="J757" i="57"/>
  <c r="M756" i="57"/>
  <c r="N756" i="57" s="1"/>
  <c r="J756" i="57"/>
  <c r="M755" i="57"/>
  <c r="N755" i="57" s="1"/>
  <c r="J755" i="57"/>
  <c r="M754" i="57"/>
  <c r="N754" i="57" s="1"/>
  <c r="J754" i="57"/>
  <c r="M753" i="57"/>
  <c r="N753" i="57" s="1"/>
  <c r="J753" i="57"/>
  <c r="M752" i="57"/>
  <c r="N752" i="57" s="1"/>
  <c r="J752" i="57"/>
  <c r="M751" i="57"/>
  <c r="N751" i="57" s="1"/>
  <c r="J751" i="57"/>
  <c r="M750" i="57"/>
  <c r="N750" i="57" s="1"/>
  <c r="J750" i="57"/>
  <c r="M749" i="57"/>
  <c r="N749" i="57" s="1"/>
  <c r="J749" i="57"/>
  <c r="M748" i="57"/>
  <c r="N748" i="57" s="1"/>
  <c r="J748" i="57"/>
  <c r="M747" i="57"/>
  <c r="N747" i="57" s="1"/>
  <c r="J747" i="57"/>
  <c r="M746" i="57"/>
  <c r="N746" i="57" s="1"/>
  <c r="J746" i="57"/>
  <c r="M745" i="57"/>
  <c r="N745" i="57" s="1"/>
  <c r="J745" i="57"/>
  <c r="M744" i="57"/>
  <c r="N744" i="57" s="1"/>
  <c r="J744" i="57"/>
  <c r="M743" i="57"/>
  <c r="N743" i="57" s="1"/>
  <c r="J743" i="57"/>
  <c r="M742" i="57"/>
  <c r="N742" i="57" s="1"/>
  <c r="J742" i="57"/>
  <c r="M741" i="57"/>
  <c r="N741" i="57" s="1"/>
  <c r="J741" i="57"/>
  <c r="M740" i="57"/>
  <c r="N740" i="57" s="1"/>
  <c r="J740" i="57"/>
  <c r="M739" i="57"/>
  <c r="N739" i="57" s="1"/>
  <c r="L739" i="57"/>
  <c r="L740" i="57" s="1"/>
  <c r="L741" i="57" s="1"/>
  <c r="L742" i="57" s="1"/>
  <c r="L743" i="57" s="1"/>
  <c r="L744" i="57" s="1"/>
  <c r="L745" i="57" s="1"/>
  <c r="L746" i="57" s="1"/>
  <c r="L747" i="57" s="1"/>
  <c r="L748" i="57" s="1"/>
  <c r="L749" i="57" s="1"/>
  <c r="L750" i="57" s="1"/>
  <c r="L751" i="57" s="1"/>
  <c r="L752" i="57" s="1"/>
  <c r="L753" i="57" s="1"/>
  <c r="L754" i="57" s="1"/>
  <c r="L755" i="57" s="1"/>
  <c r="L756" i="57" s="1"/>
  <c r="L757" i="57" s="1"/>
  <c r="L758" i="57" s="1"/>
  <c r="L759" i="57" s="1"/>
  <c r="L760" i="57" s="1"/>
  <c r="L761" i="57" s="1"/>
  <c r="L762" i="57" s="1"/>
  <c r="L763" i="57" s="1"/>
  <c r="L764" i="57" s="1"/>
  <c r="L765" i="57" s="1"/>
  <c r="L766" i="57" s="1"/>
  <c r="L767" i="57" s="1"/>
  <c r="L768" i="57" s="1"/>
  <c r="L769" i="57" s="1"/>
  <c r="L770" i="57" s="1"/>
  <c r="L771" i="57" s="1"/>
  <c r="L772" i="57" s="1"/>
  <c r="L773" i="57" s="1"/>
  <c r="L774" i="57" s="1"/>
  <c r="L775" i="57" s="1"/>
  <c r="L776" i="57" s="1"/>
  <c r="L777" i="57" s="1"/>
  <c r="L778" i="57" s="1"/>
  <c r="L779" i="57" s="1"/>
  <c r="L780" i="57" s="1"/>
  <c r="L781" i="57" s="1"/>
  <c r="L782" i="57" s="1"/>
  <c r="L783" i="57" s="1"/>
  <c r="L784" i="57" s="1"/>
  <c r="L785" i="57" s="1"/>
  <c r="L786" i="57" s="1"/>
  <c r="L787" i="57" s="1"/>
  <c r="L788" i="57" s="1"/>
  <c r="L789" i="57" s="1"/>
  <c r="J739" i="57"/>
  <c r="A739" i="57"/>
  <c r="A740" i="57" s="1"/>
  <c r="A741" i="57" s="1"/>
  <c r="A742" i="57" s="1"/>
  <c r="A743" i="57" s="1"/>
  <c r="A744" i="57" s="1"/>
  <c r="A745" i="57" s="1"/>
  <c r="A746" i="57" s="1"/>
  <c r="A747" i="57" s="1"/>
  <c r="A748" i="57" s="1"/>
  <c r="A749" i="57" s="1"/>
  <c r="A750" i="57" s="1"/>
  <c r="A751" i="57" s="1"/>
  <c r="A752" i="57" s="1"/>
  <c r="A753" i="57" s="1"/>
  <c r="A754" i="57" s="1"/>
  <c r="A755" i="57" s="1"/>
  <c r="A756" i="57" s="1"/>
  <c r="A757" i="57" s="1"/>
  <c r="A758" i="57" s="1"/>
  <c r="A759" i="57" s="1"/>
  <c r="A760" i="57" s="1"/>
  <c r="A761" i="57" s="1"/>
  <c r="A762" i="57" s="1"/>
  <c r="A763" i="57" s="1"/>
  <c r="A764" i="57" s="1"/>
  <c r="A765" i="57" s="1"/>
  <c r="A766" i="57" s="1"/>
  <c r="A767" i="57" s="1"/>
  <c r="A768" i="57" s="1"/>
  <c r="A769" i="57" s="1"/>
  <c r="A770" i="57" s="1"/>
  <c r="A771" i="57" s="1"/>
  <c r="A772" i="57" s="1"/>
  <c r="A773" i="57" s="1"/>
  <c r="A774" i="57" s="1"/>
  <c r="A775" i="57" s="1"/>
  <c r="A776" i="57" s="1"/>
  <c r="A777" i="57" s="1"/>
  <c r="A778" i="57" s="1"/>
  <c r="A779" i="57" s="1"/>
  <c r="A780" i="57" s="1"/>
  <c r="A781" i="57" s="1"/>
  <c r="A782" i="57" s="1"/>
  <c r="A783" i="57" s="1"/>
  <c r="A784" i="57" s="1"/>
  <c r="A785" i="57" s="1"/>
  <c r="A786" i="57" s="1"/>
  <c r="A787" i="57" s="1"/>
  <c r="A788" i="57" s="1"/>
  <c r="A789" i="57" s="1"/>
  <c r="M738" i="57"/>
  <c r="N738" i="57" s="1"/>
  <c r="J738" i="57"/>
  <c r="M737" i="57"/>
  <c r="N737" i="57" s="1"/>
  <c r="J737" i="57"/>
  <c r="M736" i="57"/>
  <c r="N736" i="57" s="1"/>
  <c r="J736" i="57"/>
  <c r="M735" i="57"/>
  <c r="N735" i="57" s="1"/>
  <c r="J735" i="57"/>
  <c r="M734" i="57"/>
  <c r="N734" i="57" s="1"/>
  <c r="J734" i="57"/>
  <c r="M733" i="57"/>
  <c r="N733" i="57" s="1"/>
  <c r="J733" i="57"/>
  <c r="M732" i="57"/>
  <c r="N732" i="57" s="1"/>
  <c r="J732" i="57"/>
  <c r="M731" i="57"/>
  <c r="N731" i="57" s="1"/>
  <c r="J731" i="57"/>
  <c r="M730" i="57"/>
  <c r="N730" i="57" s="1"/>
  <c r="J730" i="57"/>
  <c r="M729" i="57"/>
  <c r="N729" i="57" s="1"/>
  <c r="J729" i="57"/>
  <c r="M728" i="57"/>
  <c r="N728" i="57" s="1"/>
  <c r="J728" i="57"/>
  <c r="M727" i="57"/>
  <c r="N727" i="57" s="1"/>
  <c r="J727" i="57"/>
  <c r="M726" i="57"/>
  <c r="N726" i="57" s="1"/>
  <c r="J726" i="57"/>
  <c r="M725" i="57"/>
  <c r="N725" i="57" s="1"/>
  <c r="J725" i="57"/>
  <c r="M724" i="57"/>
  <c r="N724" i="57" s="1"/>
  <c r="J724" i="57"/>
  <c r="M723" i="57"/>
  <c r="N723" i="57" s="1"/>
  <c r="J723" i="57"/>
  <c r="M722" i="57"/>
  <c r="N722" i="57" s="1"/>
  <c r="J722" i="57"/>
  <c r="M721" i="57"/>
  <c r="N721" i="57" s="1"/>
  <c r="J721" i="57"/>
  <c r="M720" i="57"/>
  <c r="N720" i="57" s="1"/>
  <c r="J720" i="57"/>
  <c r="M719" i="57"/>
  <c r="N719" i="57" s="1"/>
  <c r="J719" i="57"/>
  <c r="M718" i="57"/>
  <c r="N718" i="57" s="1"/>
  <c r="J718" i="57"/>
  <c r="M717" i="57"/>
  <c r="N717" i="57" s="1"/>
  <c r="J717" i="57"/>
  <c r="M716" i="57"/>
  <c r="N716" i="57" s="1"/>
  <c r="J716" i="57"/>
  <c r="M715" i="57"/>
  <c r="N715" i="57" s="1"/>
  <c r="J715" i="57"/>
  <c r="M714" i="57"/>
  <c r="N714" i="57" s="1"/>
  <c r="J714" i="57"/>
  <c r="M713" i="57"/>
  <c r="N713" i="57" s="1"/>
  <c r="J713" i="57"/>
  <c r="M712" i="57"/>
  <c r="N712" i="57" s="1"/>
  <c r="J712" i="57"/>
  <c r="M711" i="57"/>
  <c r="N711" i="57" s="1"/>
  <c r="J711" i="57"/>
  <c r="M710" i="57"/>
  <c r="N710" i="57" s="1"/>
  <c r="J710" i="57"/>
  <c r="M709" i="57"/>
  <c r="N709" i="57" s="1"/>
  <c r="J709" i="57"/>
  <c r="M708" i="57"/>
  <c r="N708" i="57" s="1"/>
  <c r="J708" i="57"/>
  <c r="M707" i="57"/>
  <c r="N707" i="57" s="1"/>
  <c r="J707" i="57"/>
  <c r="M706" i="57"/>
  <c r="N706" i="57" s="1"/>
  <c r="J706" i="57"/>
  <c r="M705" i="57"/>
  <c r="N705" i="57" s="1"/>
  <c r="J705" i="57"/>
  <c r="M704" i="57"/>
  <c r="N704" i="57" s="1"/>
  <c r="J704" i="57"/>
  <c r="M703" i="57"/>
  <c r="N703" i="57" s="1"/>
  <c r="J703" i="57"/>
  <c r="M702" i="57"/>
  <c r="N702" i="57" s="1"/>
  <c r="J702" i="57"/>
  <c r="M701" i="57"/>
  <c r="N701" i="57" s="1"/>
  <c r="J701" i="57"/>
  <c r="M700" i="57"/>
  <c r="N700" i="57" s="1"/>
  <c r="J700" i="57"/>
  <c r="M699" i="57"/>
  <c r="N699" i="57" s="1"/>
  <c r="J699" i="57"/>
  <c r="M698" i="57"/>
  <c r="N698" i="57" s="1"/>
  <c r="J698" i="57"/>
  <c r="M697" i="57"/>
  <c r="N697" i="57" s="1"/>
  <c r="J697" i="57"/>
  <c r="M696" i="57"/>
  <c r="N696" i="57" s="1"/>
  <c r="J696" i="57"/>
  <c r="M695" i="57"/>
  <c r="N695" i="57" s="1"/>
  <c r="J695" i="57"/>
  <c r="M694" i="57"/>
  <c r="N694" i="57" s="1"/>
  <c r="J694" i="57"/>
  <c r="M693" i="57"/>
  <c r="N693" i="57" s="1"/>
  <c r="J693" i="57"/>
  <c r="M692" i="57"/>
  <c r="N692" i="57" s="1"/>
  <c r="J692" i="57"/>
  <c r="M691" i="57"/>
  <c r="N691" i="57" s="1"/>
  <c r="J691" i="57"/>
  <c r="M690" i="57"/>
  <c r="N690" i="57" s="1"/>
  <c r="J690" i="57"/>
  <c r="M689" i="57"/>
  <c r="N689" i="57" s="1"/>
  <c r="J689" i="57"/>
  <c r="M688" i="57"/>
  <c r="N688" i="57" s="1"/>
  <c r="J688" i="57"/>
  <c r="M687" i="57"/>
  <c r="N687" i="57" s="1"/>
  <c r="L687" i="57"/>
  <c r="L688" i="57" s="1"/>
  <c r="L689" i="57" s="1"/>
  <c r="L690" i="57" s="1"/>
  <c r="L691" i="57" s="1"/>
  <c r="L692" i="57" s="1"/>
  <c r="L693" i="57" s="1"/>
  <c r="L694" i="57" s="1"/>
  <c r="L695" i="57" s="1"/>
  <c r="L696" i="57" s="1"/>
  <c r="L697" i="57" s="1"/>
  <c r="L698" i="57" s="1"/>
  <c r="L699" i="57" s="1"/>
  <c r="L700" i="57" s="1"/>
  <c r="L701" i="57" s="1"/>
  <c r="L702" i="57" s="1"/>
  <c r="L703" i="57" s="1"/>
  <c r="L704" i="57" s="1"/>
  <c r="L705" i="57" s="1"/>
  <c r="L706" i="57" s="1"/>
  <c r="L707" i="57" s="1"/>
  <c r="L708" i="57" s="1"/>
  <c r="L709" i="57" s="1"/>
  <c r="L710" i="57" s="1"/>
  <c r="L711" i="57" s="1"/>
  <c r="L712" i="57" s="1"/>
  <c r="L713" i="57" s="1"/>
  <c r="L714" i="57" s="1"/>
  <c r="L715" i="57" s="1"/>
  <c r="L716" i="57" s="1"/>
  <c r="L717" i="57" s="1"/>
  <c r="L718" i="57" s="1"/>
  <c r="L719" i="57" s="1"/>
  <c r="L720" i="57" s="1"/>
  <c r="L721" i="57" s="1"/>
  <c r="L722" i="57" s="1"/>
  <c r="L723" i="57" s="1"/>
  <c r="L724" i="57" s="1"/>
  <c r="L725" i="57" s="1"/>
  <c r="L726" i="57" s="1"/>
  <c r="L727" i="57" s="1"/>
  <c r="L728" i="57" s="1"/>
  <c r="L729" i="57" s="1"/>
  <c r="L730" i="57" s="1"/>
  <c r="L731" i="57" s="1"/>
  <c r="L732" i="57" s="1"/>
  <c r="L733" i="57" s="1"/>
  <c r="L734" i="57" s="1"/>
  <c r="L735" i="57" s="1"/>
  <c r="L736" i="57" s="1"/>
  <c r="L737" i="57" s="1"/>
  <c r="J687" i="57"/>
  <c r="A687" i="57"/>
  <c r="A688" i="57" s="1"/>
  <c r="A689" i="57" s="1"/>
  <c r="A690" i="57" s="1"/>
  <c r="A691" i="57" s="1"/>
  <c r="A692" i="57" s="1"/>
  <c r="A693" i="57" s="1"/>
  <c r="A694" i="57" s="1"/>
  <c r="A695" i="57" s="1"/>
  <c r="A696" i="57" s="1"/>
  <c r="A697" i="57" s="1"/>
  <c r="A698" i="57" s="1"/>
  <c r="A699" i="57" s="1"/>
  <c r="A700" i="57" s="1"/>
  <c r="A701" i="57" s="1"/>
  <c r="A702" i="57" s="1"/>
  <c r="A703" i="57" s="1"/>
  <c r="A704" i="57" s="1"/>
  <c r="A705" i="57" s="1"/>
  <c r="A706" i="57" s="1"/>
  <c r="A707" i="57" s="1"/>
  <c r="A708" i="57" s="1"/>
  <c r="A709" i="57" s="1"/>
  <c r="A710" i="57" s="1"/>
  <c r="A711" i="57" s="1"/>
  <c r="A712" i="57" s="1"/>
  <c r="A713" i="57" s="1"/>
  <c r="A714" i="57" s="1"/>
  <c r="A715" i="57" s="1"/>
  <c r="A716" i="57" s="1"/>
  <c r="A717" i="57" s="1"/>
  <c r="A718" i="57" s="1"/>
  <c r="A719" i="57" s="1"/>
  <c r="A720" i="57" s="1"/>
  <c r="A721" i="57" s="1"/>
  <c r="A722" i="57" s="1"/>
  <c r="A723" i="57" s="1"/>
  <c r="A724" i="57" s="1"/>
  <c r="A725" i="57" s="1"/>
  <c r="A726" i="57" s="1"/>
  <c r="A727" i="57" s="1"/>
  <c r="A728" i="57" s="1"/>
  <c r="A729" i="57" s="1"/>
  <c r="A730" i="57" s="1"/>
  <c r="A731" i="57" s="1"/>
  <c r="A732" i="57" s="1"/>
  <c r="A733" i="57" s="1"/>
  <c r="A734" i="57" s="1"/>
  <c r="A735" i="57" s="1"/>
  <c r="A736" i="57" s="1"/>
  <c r="A737" i="57" s="1"/>
  <c r="M686" i="57"/>
  <c r="N686" i="57" s="1"/>
  <c r="J686" i="57"/>
  <c r="M685" i="57"/>
  <c r="N685" i="57" s="1"/>
  <c r="J685" i="57"/>
  <c r="M684" i="57"/>
  <c r="N684" i="57" s="1"/>
  <c r="J684" i="57"/>
  <c r="M683" i="57"/>
  <c r="N683" i="57" s="1"/>
  <c r="J683" i="57"/>
  <c r="M682" i="57"/>
  <c r="N682" i="57" s="1"/>
  <c r="J682" i="57"/>
  <c r="M681" i="57"/>
  <c r="N681" i="57" s="1"/>
  <c r="J681" i="57"/>
  <c r="M680" i="57"/>
  <c r="N680" i="57" s="1"/>
  <c r="J680" i="57"/>
  <c r="M679" i="57"/>
  <c r="N679" i="57" s="1"/>
  <c r="J679" i="57"/>
  <c r="M678" i="57"/>
  <c r="N678" i="57" s="1"/>
  <c r="J678" i="57"/>
  <c r="M677" i="57"/>
  <c r="N677" i="57" s="1"/>
  <c r="J677" i="57"/>
  <c r="M676" i="57"/>
  <c r="N676" i="57" s="1"/>
  <c r="J676" i="57"/>
  <c r="M675" i="57"/>
  <c r="N675" i="57" s="1"/>
  <c r="J675" i="57"/>
  <c r="M674" i="57"/>
  <c r="N674" i="57" s="1"/>
  <c r="J674" i="57"/>
  <c r="M673" i="57"/>
  <c r="N673" i="57" s="1"/>
  <c r="J673" i="57"/>
  <c r="M672" i="57"/>
  <c r="N672" i="57" s="1"/>
  <c r="J672" i="57"/>
  <c r="M671" i="57"/>
  <c r="N671" i="57" s="1"/>
  <c r="J671" i="57"/>
  <c r="M670" i="57"/>
  <c r="N670" i="57" s="1"/>
  <c r="J670" i="57"/>
  <c r="M669" i="57"/>
  <c r="N669" i="57" s="1"/>
  <c r="J669" i="57"/>
  <c r="M668" i="57"/>
  <c r="N668" i="57" s="1"/>
  <c r="J668" i="57"/>
  <c r="M667" i="57"/>
  <c r="N667" i="57" s="1"/>
  <c r="J667" i="57"/>
  <c r="M666" i="57"/>
  <c r="N666" i="57" s="1"/>
  <c r="J666" i="57"/>
  <c r="M665" i="57"/>
  <c r="N665" i="57" s="1"/>
  <c r="J665" i="57"/>
  <c r="M664" i="57"/>
  <c r="N664" i="57" s="1"/>
  <c r="J664" i="57"/>
  <c r="M663" i="57"/>
  <c r="N663" i="57" s="1"/>
  <c r="J663" i="57"/>
  <c r="M662" i="57"/>
  <c r="N662" i="57" s="1"/>
  <c r="J662" i="57"/>
  <c r="M661" i="57"/>
  <c r="N661" i="57" s="1"/>
  <c r="J661" i="57"/>
  <c r="M660" i="57"/>
  <c r="N660" i="57" s="1"/>
  <c r="J660" i="57"/>
  <c r="M659" i="57"/>
  <c r="N659" i="57" s="1"/>
  <c r="J659" i="57"/>
  <c r="M658" i="57"/>
  <c r="N658" i="57" s="1"/>
  <c r="J658" i="57"/>
  <c r="M657" i="57"/>
  <c r="N657" i="57" s="1"/>
  <c r="J657" i="57"/>
  <c r="M656" i="57"/>
  <c r="N656" i="57" s="1"/>
  <c r="J656" i="57"/>
  <c r="M655" i="57"/>
  <c r="N655" i="57" s="1"/>
  <c r="J655" i="57"/>
  <c r="M654" i="57"/>
  <c r="N654" i="57" s="1"/>
  <c r="J654" i="57"/>
  <c r="M653" i="57"/>
  <c r="N653" i="57" s="1"/>
  <c r="J653" i="57"/>
  <c r="M652" i="57"/>
  <c r="N652" i="57" s="1"/>
  <c r="J652" i="57"/>
  <c r="M651" i="57"/>
  <c r="N651" i="57" s="1"/>
  <c r="J651" i="57"/>
  <c r="M650" i="57"/>
  <c r="N650" i="57" s="1"/>
  <c r="J650" i="57"/>
  <c r="M649" i="57"/>
  <c r="N649" i="57" s="1"/>
  <c r="J649" i="57"/>
  <c r="M648" i="57"/>
  <c r="N648" i="57" s="1"/>
  <c r="J648" i="57"/>
  <c r="M647" i="57"/>
  <c r="N647" i="57" s="1"/>
  <c r="J647" i="57"/>
  <c r="M646" i="57"/>
  <c r="N646" i="57" s="1"/>
  <c r="J646" i="57"/>
  <c r="M645" i="57"/>
  <c r="N645" i="57" s="1"/>
  <c r="J645" i="57"/>
  <c r="M644" i="57"/>
  <c r="N644" i="57" s="1"/>
  <c r="J644" i="57"/>
  <c r="M643" i="57"/>
  <c r="N643" i="57" s="1"/>
  <c r="J643" i="57"/>
  <c r="M642" i="57"/>
  <c r="N642" i="57" s="1"/>
  <c r="J642" i="57"/>
  <c r="M641" i="57"/>
  <c r="N641" i="57" s="1"/>
  <c r="J641" i="57"/>
  <c r="M640" i="57"/>
  <c r="N640" i="57" s="1"/>
  <c r="J640" i="57"/>
  <c r="M639" i="57"/>
  <c r="N639" i="57" s="1"/>
  <c r="J639" i="57"/>
  <c r="M638" i="57"/>
  <c r="N638" i="57" s="1"/>
  <c r="J638" i="57"/>
  <c r="M637" i="57"/>
  <c r="N637" i="57" s="1"/>
  <c r="J637" i="57"/>
  <c r="M636" i="57"/>
  <c r="N636" i="57" s="1"/>
  <c r="J636" i="57"/>
  <c r="M635" i="57"/>
  <c r="N635" i="57" s="1"/>
  <c r="J635" i="57"/>
  <c r="M634" i="57"/>
  <c r="N634" i="57" s="1"/>
  <c r="L634" i="57"/>
  <c r="L635" i="57" s="1"/>
  <c r="L636" i="57" s="1"/>
  <c r="L637" i="57" s="1"/>
  <c r="L638" i="57" s="1"/>
  <c r="L639" i="57" s="1"/>
  <c r="L640" i="57" s="1"/>
  <c r="L641" i="57" s="1"/>
  <c r="L642" i="57" s="1"/>
  <c r="L643" i="57" s="1"/>
  <c r="L644" i="57" s="1"/>
  <c r="L645" i="57" s="1"/>
  <c r="L646" i="57" s="1"/>
  <c r="L647" i="57" s="1"/>
  <c r="L648" i="57" s="1"/>
  <c r="L649" i="57" s="1"/>
  <c r="L650" i="57" s="1"/>
  <c r="L651" i="57" s="1"/>
  <c r="L652" i="57" s="1"/>
  <c r="L653" i="57" s="1"/>
  <c r="L654" i="57" s="1"/>
  <c r="L655" i="57" s="1"/>
  <c r="L656" i="57" s="1"/>
  <c r="L657" i="57" s="1"/>
  <c r="L658" i="57" s="1"/>
  <c r="L659" i="57" s="1"/>
  <c r="L660" i="57" s="1"/>
  <c r="L661" i="57" s="1"/>
  <c r="L662" i="57" s="1"/>
  <c r="L663" i="57" s="1"/>
  <c r="L664" i="57" s="1"/>
  <c r="L665" i="57" s="1"/>
  <c r="L666" i="57" s="1"/>
  <c r="L667" i="57" s="1"/>
  <c r="L668" i="57" s="1"/>
  <c r="L669" i="57" s="1"/>
  <c r="L670" i="57" s="1"/>
  <c r="L671" i="57" s="1"/>
  <c r="L672" i="57" s="1"/>
  <c r="L673" i="57" s="1"/>
  <c r="L674" i="57" s="1"/>
  <c r="L675" i="57" s="1"/>
  <c r="L676" i="57" s="1"/>
  <c r="L677" i="57" s="1"/>
  <c r="L678" i="57" s="1"/>
  <c r="L679" i="57" s="1"/>
  <c r="L680" i="57" s="1"/>
  <c r="L681" i="57" s="1"/>
  <c r="L682" i="57" s="1"/>
  <c r="L683" i="57" s="1"/>
  <c r="L684" i="57" s="1"/>
  <c r="L685" i="57" s="1"/>
  <c r="J634" i="57"/>
  <c r="A634" i="57"/>
  <c r="A635" i="57" s="1"/>
  <c r="A636" i="57" s="1"/>
  <c r="A637" i="57" s="1"/>
  <c r="A638" i="57" s="1"/>
  <c r="A639" i="57" s="1"/>
  <c r="A640" i="57" s="1"/>
  <c r="A641" i="57" s="1"/>
  <c r="A642" i="57" s="1"/>
  <c r="A643" i="57" s="1"/>
  <c r="A644" i="57" s="1"/>
  <c r="A645" i="57" s="1"/>
  <c r="A646" i="57" s="1"/>
  <c r="A647" i="57" s="1"/>
  <c r="A648" i="57" s="1"/>
  <c r="A649" i="57" s="1"/>
  <c r="A650" i="57" s="1"/>
  <c r="A651" i="57" s="1"/>
  <c r="A652" i="57" s="1"/>
  <c r="A653" i="57" s="1"/>
  <c r="A654" i="57" s="1"/>
  <c r="A655" i="57" s="1"/>
  <c r="A656" i="57" s="1"/>
  <c r="A657" i="57" s="1"/>
  <c r="A658" i="57" s="1"/>
  <c r="A659" i="57" s="1"/>
  <c r="A660" i="57" s="1"/>
  <c r="A661" i="57" s="1"/>
  <c r="A662" i="57" s="1"/>
  <c r="A663" i="57" s="1"/>
  <c r="A664" i="57" s="1"/>
  <c r="A665" i="57" s="1"/>
  <c r="A666" i="57" s="1"/>
  <c r="A667" i="57" s="1"/>
  <c r="A668" i="57" s="1"/>
  <c r="A669" i="57" s="1"/>
  <c r="A670" i="57" s="1"/>
  <c r="A671" i="57" s="1"/>
  <c r="A672" i="57" s="1"/>
  <c r="A673" i="57" s="1"/>
  <c r="A674" i="57" s="1"/>
  <c r="A675" i="57" s="1"/>
  <c r="A676" i="57" s="1"/>
  <c r="A677" i="57" s="1"/>
  <c r="A678" i="57" s="1"/>
  <c r="A679" i="57" s="1"/>
  <c r="A680" i="57" s="1"/>
  <c r="A681" i="57" s="1"/>
  <c r="A682" i="57" s="1"/>
  <c r="A683" i="57" s="1"/>
  <c r="A684" i="57" s="1"/>
  <c r="A685" i="57" s="1"/>
  <c r="M633" i="57"/>
  <c r="N633" i="57" s="1"/>
  <c r="J633" i="57"/>
  <c r="M632" i="57"/>
  <c r="N632" i="57" s="1"/>
  <c r="J632" i="57"/>
  <c r="M631" i="57"/>
  <c r="N631" i="57" s="1"/>
  <c r="J631" i="57"/>
  <c r="M630" i="57"/>
  <c r="N630" i="57" s="1"/>
  <c r="J630" i="57"/>
  <c r="M629" i="57"/>
  <c r="N629" i="57" s="1"/>
  <c r="J629" i="57"/>
  <c r="M628" i="57"/>
  <c r="N628" i="57" s="1"/>
  <c r="J628" i="57"/>
  <c r="M627" i="57"/>
  <c r="N627" i="57" s="1"/>
  <c r="J627" i="57"/>
  <c r="M626" i="57"/>
  <c r="N626" i="57" s="1"/>
  <c r="J626" i="57"/>
  <c r="M625" i="57"/>
  <c r="N625" i="57" s="1"/>
  <c r="J625" i="57"/>
  <c r="M624" i="57"/>
  <c r="N624" i="57" s="1"/>
  <c r="J624" i="57"/>
  <c r="M623" i="57"/>
  <c r="N623" i="57" s="1"/>
  <c r="J623" i="57"/>
  <c r="M622" i="57"/>
  <c r="N622" i="57" s="1"/>
  <c r="J622" i="57"/>
  <c r="M621" i="57"/>
  <c r="N621" i="57" s="1"/>
  <c r="J621" i="57"/>
  <c r="M620" i="57"/>
  <c r="N620" i="57" s="1"/>
  <c r="J620" i="57"/>
  <c r="M619" i="57"/>
  <c r="N619" i="57" s="1"/>
  <c r="J619" i="57"/>
  <c r="M618" i="57"/>
  <c r="N618" i="57" s="1"/>
  <c r="J618" i="57"/>
  <c r="M617" i="57"/>
  <c r="N617" i="57" s="1"/>
  <c r="J617" i="57"/>
  <c r="M616" i="57"/>
  <c r="N616" i="57" s="1"/>
  <c r="J616" i="57"/>
  <c r="M615" i="57"/>
  <c r="N615" i="57" s="1"/>
  <c r="J615" i="57"/>
  <c r="M614" i="57"/>
  <c r="N614" i="57" s="1"/>
  <c r="J614" i="57"/>
  <c r="M613" i="57"/>
  <c r="N613" i="57" s="1"/>
  <c r="J613" i="57"/>
  <c r="M612" i="57"/>
  <c r="N612" i="57" s="1"/>
  <c r="J612" i="57"/>
  <c r="M611" i="57"/>
  <c r="N611" i="57" s="1"/>
  <c r="J611" i="57"/>
  <c r="M610" i="57"/>
  <c r="N610" i="57" s="1"/>
  <c r="J610" i="57"/>
  <c r="M609" i="57"/>
  <c r="N609" i="57" s="1"/>
  <c r="J609" i="57"/>
  <c r="M608" i="57"/>
  <c r="N608" i="57" s="1"/>
  <c r="J608" i="57"/>
  <c r="M607" i="57"/>
  <c r="N607" i="57" s="1"/>
  <c r="J607" i="57"/>
  <c r="M606" i="57"/>
  <c r="N606" i="57" s="1"/>
  <c r="J606" i="57"/>
  <c r="M605" i="57"/>
  <c r="N605" i="57" s="1"/>
  <c r="J605" i="57"/>
  <c r="M604" i="57"/>
  <c r="N604" i="57" s="1"/>
  <c r="J604" i="57"/>
  <c r="M603" i="57"/>
  <c r="N603" i="57" s="1"/>
  <c r="J603" i="57"/>
  <c r="M602" i="57"/>
  <c r="N602" i="57" s="1"/>
  <c r="J602" i="57"/>
  <c r="M601" i="57"/>
  <c r="N601" i="57" s="1"/>
  <c r="J601" i="57"/>
  <c r="M600" i="57"/>
  <c r="N600" i="57" s="1"/>
  <c r="J600" i="57"/>
  <c r="M599" i="57"/>
  <c r="N599" i="57" s="1"/>
  <c r="J599" i="57"/>
  <c r="M598" i="57"/>
  <c r="N598" i="57" s="1"/>
  <c r="J598" i="57"/>
  <c r="M597" i="57"/>
  <c r="N597" i="57" s="1"/>
  <c r="J597" i="57"/>
  <c r="M596" i="57"/>
  <c r="N596" i="57" s="1"/>
  <c r="J596" i="57"/>
  <c r="M595" i="57"/>
  <c r="N595" i="57" s="1"/>
  <c r="J595" i="57"/>
  <c r="M594" i="57"/>
  <c r="N594" i="57" s="1"/>
  <c r="J594" i="57"/>
  <c r="M593" i="57"/>
  <c r="N593" i="57" s="1"/>
  <c r="J593" i="57"/>
  <c r="M592" i="57"/>
  <c r="N592" i="57" s="1"/>
  <c r="J592" i="57"/>
  <c r="M591" i="57"/>
  <c r="N591" i="57" s="1"/>
  <c r="J591" i="57"/>
  <c r="M590" i="57"/>
  <c r="N590" i="57" s="1"/>
  <c r="J590" i="57"/>
  <c r="M589" i="57"/>
  <c r="N589" i="57" s="1"/>
  <c r="J589" i="57"/>
  <c r="M588" i="57"/>
  <c r="N588" i="57" s="1"/>
  <c r="J588" i="57"/>
  <c r="M587" i="57"/>
  <c r="N587" i="57" s="1"/>
  <c r="J587" i="57"/>
  <c r="M586" i="57"/>
  <c r="N586" i="57" s="1"/>
  <c r="J586" i="57"/>
  <c r="M585" i="57"/>
  <c r="N585" i="57" s="1"/>
  <c r="J585" i="57"/>
  <c r="M584" i="57"/>
  <c r="N584" i="57" s="1"/>
  <c r="J584" i="57"/>
  <c r="M583" i="57"/>
  <c r="N583" i="57" s="1"/>
  <c r="J583" i="57"/>
  <c r="M582" i="57"/>
  <c r="N582" i="57" s="1"/>
  <c r="L582" i="57"/>
  <c r="L583" i="57" s="1"/>
  <c r="L584" i="57" s="1"/>
  <c r="L585" i="57" s="1"/>
  <c r="L586" i="57" s="1"/>
  <c r="L587" i="57" s="1"/>
  <c r="L588" i="57" s="1"/>
  <c r="L589" i="57" s="1"/>
  <c r="L590" i="57" s="1"/>
  <c r="L591" i="57" s="1"/>
  <c r="L592" i="57" s="1"/>
  <c r="L593" i="57" s="1"/>
  <c r="L594" i="57" s="1"/>
  <c r="L595" i="57" s="1"/>
  <c r="L596" i="57" s="1"/>
  <c r="L597" i="57" s="1"/>
  <c r="L598" i="57" s="1"/>
  <c r="L599" i="57" s="1"/>
  <c r="L600" i="57" s="1"/>
  <c r="L601" i="57" s="1"/>
  <c r="L602" i="57" s="1"/>
  <c r="L603" i="57" s="1"/>
  <c r="L604" i="57" s="1"/>
  <c r="L605" i="57" s="1"/>
  <c r="L606" i="57" s="1"/>
  <c r="L607" i="57" s="1"/>
  <c r="L608" i="57" s="1"/>
  <c r="L609" i="57" s="1"/>
  <c r="L610" i="57" s="1"/>
  <c r="L611" i="57" s="1"/>
  <c r="L612" i="57" s="1"/>
  <c r="L613" i="57" s="1"/>
  <c r="L614" i="57" s="1"/>
  <c r="L615" i="57" s="1"/>
  <c r="L616" i="57" s="1"/>
  <c r="L617" i="57" s="1"/>
  <c r="L618" i="57" s="1"/>
  <c r="L619" i="57" s="1"/>
  <c r="L620" i="57" s="1"/>
  <c r="L621" i="57" s="1"/>
  <c r="L622" i="57" s="1"/>
  <c r="L623" i="57" s="1"/>
  <c r="L624" i="57" s="1"/>
  <c r="L625" i="57" s="1"/>
  <c r="L626" i="57" s="1"/>
  <c r="L627" i="57" s="1"/>
  <c r="L628" i="57" s="1"/>
  <c r="L629" i="57" s="1"/>
  <c r="L630" i="57" s="1"/>
  <c r="L631" i="57" s="1"/>
  <c r="L632" i="57" s="1"/>
  <c r="J582" i="57"/>
  <c r="A582" i="57"/>
  <c r="A583" i="57" s="1"/>
  <c r="A584" i="57" s="1"/>
  <c r="A585" i="57" s="1"/>
  <c r="A586" i="57" s="1"/>
  <c r="A587" i="57" s="1"/>
  <c r="A588" i="57" s="1"/>
  <c r="A589" i="57" s="1"/>
  <c r="A590" i="57" s="1"/>
  <c r="A591" i="57" s="1"/>
  <c r="A592" i="57" s="1"/>
  <c r="A593" i="57" s="1"/>
  <c r="A594" i="57" s="1"/>
  <c r="A595" i="57" s="1"/>
  <c r="A596" i="57" s="1"/>
  <c r="A597" i="57" s="1"/>
  <c r="A598" i="57" s="1"/>
  <c r="A599" i="57" s="1"/>
  <c r="A600" i="57" s="1"/>
  <c r="A601" i="57" s="1"/>
  <c r="A602" i="57" s="1"/>
  <c r="A603" i="57" s="1"/>
  <c r="A604" i="57" s="1"/>
  <c r="A605" i="57" s="1"/>
  <c r="A606" i="57" s="1"/>
  <c r="A607" i="57" s="1"/>
  <c r="A608" i="57" s="1"/>
  <c r="A609" i="57" s="1"/>
  <c r="A610" i="57" s="1"/>
  <c r="A611" i="57" s="1"/>
  <c r="A612" i="57" s="1"/>
  <c r="A613" i="57" s="1"/>
  <c r="A614" i="57" s="1"/>
  <c r="A615" i="57" s="1"/>
  <c r="A616" i="57" s="1"/>
  <c r="A617" i="57" s="1"/>
  <c r="A618" i="57" s="1"/>
  <c r="A619" i="57" s="1"/>
  <c r="A620" i="57" s="1"/>
  <c r="A621" i="57" s="1"/>
  <c r="A622" i="57" s="1"/>
  <c r="A623" i="57" s="1"/>
  <c r="A624" i="57" s="1"/>
  <c r="A625" i="57" s="1"/>
  <c r="A626" i="57" s="1"/>
  <c r="A627" i="57" s="1"/>
  <c r="A628" i="57" s="1"/>
  <c r="A629" i="57" s="1"/>
  <c r="A630" i="57" s="1"/>
  <c r="A631" i="57" s="1"/>
  <c r="A632" i="57" s="1"/>
  <c r="M581" i="57"/>
  <c r="N581" i="57" s="1"/>
  <c r="J581" i="57"/>
  <c r="M580" i="57"/>
  <c r="N580" i="57" s="1"/>
  <c r="J580" i="57"/>
  <c r="M579" i="57"/>
  <c r="N579" i="57" s="1"/>
  <c r="J579" i="57"/>
  <c r="M578" i="57"/>
  <c r="N578" i="57" s="1"/>
  <c r="J578" i="57"/>
  <c r="M577" i="57"/>
  <c r="N577" i="57" s="1"/>
  <c r="J577" i="57"/>
  <c r="M576" i="57"/>
  <c r="N576" i="57" s="1"/>
  <c r="J576" i="57"/>
  <c r="M575" i="57"/>
  <c r="N575" i="57" s="1"/>
  <c r="J575" i="57"/>
  <c r="M574" i="57"/>
  <c r="N574" i="57" s="1"/>
  <c r="J574" i="57"/>
  <c r="M573" i="57"/>
  <c r="N573" i="57" s="1"/>
  <c r="J573" i="57"/>
  <c r="M572" i="57"/>
  <c r="N572" i="57" s="1"/>
  <c r="J572" i="57"/>
  <c r="M571" i="57"/>
  <c r="N571" i="57" s="1"/>
  <c r="J571" i="57"/>
  <c r="M570" i="57"/>
  <c r="N570" i="57" s="1"/>
  <c r="J570" i="57"/>
  <c r="M569" i="57"/>
  <c r="N569" i="57" s="1"/>
  <c r="J569" i="57"/>
  <c r="M568" i="57"/>
  <c r="N568" i="57" s="1"/>
  <c r="J568" i="57"/>
  <c r="M567" i="57"/>
  <c r="N567" i="57" s="1"/>
  <c r="J567" i="57"/>
  <c r="M566" i="57"/>
  <c r="N566" i="57" s="1"/>
  <c r="J566" i="57"/>
  <c r="M565" i="57"/>
  <c r="N565" i="57" s="1"/>
  <c r="J565" i="57"/>
  <c r="M564" i="57"/>
  <c r="N564" i="57" s="1"/>
  <c r="J564" i="57"/>
  <c r="M563" i="57"/>
  <c r="N563" i="57" s="1"/>
  <c r="J563" i="57"/>
  <c r="M562" i="57"/>
  <c r="N562" i="57" s="1"/>
  <c r="J562" i="57"/>
  <c r="M561" i="57"/>
  <c r="N561" i="57" s="1"/>
  <c r="J561" i="57"/>
  <c r="M560" i="57"/>
  <c r="N560" i="57" s="1"/>
  <c r="J560" i="57"/>
  <c r="M559" i="57"/>
  <c r="N559" i="57" s="1"/>
  <c r="J559" i="57"/>
  <c r="M558" i="57"/>
  <c r="N558" i="57" s="1"/>
  <c r="J558" i="57"/>
  <c r="M557" i="57"/>
  <c r="N557" i="57" s="1"/>
  <c r="J557" i="57"/>
  <c r="M556" i="57"/>
  <c r="N556" i="57" s="1"/>
  <c r="J556" i="57"/>
  <c r="M555" i="57"/>
  <c r="N555" i="57" s="1"/>
  <c r="J555" i="57"/>
  <c r="M554" i="57"/>
  <c r="N554" i="57" s="1"/>
  <c r="J554" i="57"/>
  <c r="M553" i="57"/>
  <c r="N553" i="57" s="1"/>
  <c r="J553" i="57"/>
  <c r="M552" i="57"/>
  <c r="N552" i="57" s="1"/>
  <c r="J552" i="57"/>
  <c r="M551" i="57"/>
  <c r="N551" i="57" s="1"/>
  <c r="J551" i="57"/>
  <c r="M550" i="57"/>
  <c r="N550" i="57" s="1"/>
  <c r="J550" i="57"/>
  <c r="M549" i="57"/>
  <c r="N549" i="57" s="1"/>
  <c r="J549" i="57"/>
  <c r="M548" i="57"/>
  <c r="N548" i="57" s="1"/>
  <c r="J548" i="57"/>
  <c r="M547" i="57"/>
  <c r="N547" i="57" s="1"/>
  <c r="J547" i="57"/>
  <c r="M546" i="57"/>
  <c r="N546" i="57" s="1"/>
  <c r="J546" i="57"/>
  <c r="M545" i="57"/>
  <c r="N545" i="57" s="1"/>
  <c r="J545" i="57"/>
  <c r="M544" i="57"/>
  <c r="N544" i="57" s="1"/>
  <c r="J544" i="57"/>
  <c r="M543" i="57"/>
  <c r="N543" i="57" s="1"/>
  <c r="J543" i="57"/>
  <c r="M542" i="57"/>
  <c r="N542" i="57" s="1"/>
  <c r="J542" i="57"/>
  <c r="M541" i="57"/>
  <c r="N541" i="57" s="1"/>
  <c r="J541" i="57"/>
  <c r="M540" i="57"/>
  <c r="N540" i="57" s="1"/>
  <c r="J540" i="57"/>
  <c r="M539" i="57"/>
  <c r="N539" i="57" s="1"/>
  <c r="J539" i="57"/>
  <c r="M538" i="57"/>
  <c r="N538" i="57" s="1"/>
  <c r="J538" i="57"/>
  <c r="M537" i="57"/>
  <c r="N537" i="57" s="1"/>
  <c r="J537" i="57"/>
  <c r="M536" i="57"/>
  <c r="N536" i="57" s="1"/>
  <c r="J536" i="57"/>
  <c r="M535" i="57"/>
  <c r="N535" i="57" s="1"/>
  <c r="J535" i="57"/>
  <c r="M534" i="57"/>
  <c r="N534" i="57" s="1"/>
  <c r="J534" i="57"/>
  <c r="M533" i="57"/>
  <c r="N533" i="57" s="1"/>
  <c r="J533" i="57"/>
  <c r="M532" i="57"/>
  <c r="N532" i="57" s="1"/>
  <c r="J532" i="57"/>
  <c r="M531" i="57"/>
  <c r="N531" i="57" s="1"/>
  <c r="J531" i="57"/>
  <c r="M530" i="57"/>
  <c r="N530" i="57" s="1"/>
  <c r="L530" i="57"/>
  <c r="L531" i="57" s="1"/>
  <c r="L532" i="57" s="1"/>
  <c r="L533" i="57" s="1"/>
  <c r="L534" i="57" s="1"/>
  <c r="L535" i="57" s="1"/>
  <c r="L536" i="57" s="1"/>
  <c r="L537" i="57" s="1"/>
  <c r="L538" i="57" s="1"/>
  <c r="L539" i="57" s="1"/>
  <c r="L540" i="57" s="1"/>
  <c r="L541" i="57" s="1"/>
  <c r="L542" i="57" s="1"/>
  <c r="L543" i="57" s="1"/>
  <c r="L544" i="57" s="1"/>
  <c r="L545" i="57" s="1"/>
  <c r="L546" i="57" s="1"/>
  <c r="L547" i="57" s="1"/>
  <c r="L548" i="57" s="1"/>
  <c r="L549" i="57" s="1"/>
  <c r="L550" i="57" s="1"/>
  <c r="L551" i="57" s="1"/>
  <c r="L552" i="57" s="1"/>
  <c r="L553" i="57" s="1"/>
  <c r="L554" i="57" s="1"/>
  <c r="L555" i="57" s="1"/>
  <c r="L556" i="57" s="1"/>
  <c r="L557" i="57" s="1"/>
  <c r="L558" i="57" s="1"/>
  <c r="L559" i="57" s="1"/>
  <c r="L560" i="57" s="1"/>
  <c r="L561" i="57" s="1"/>
  <c r="L562" i="57" s="1"/>
  <c r="L563" i="57" s="1"/>
  <c r="L564" i="57" s="1"/>
  <c r="L565" i="57" s="1"/>
  <c r="L566" i="57" s="1"/>
  <c r="L567" i="57" s="1"/>
  <c r="L568" i="57" s="1"/>
  <c r="L569" i="57" s="1"/>
  <c r="L570" i="57" s="1"/>
  <c r="L571" i="57" s="1"/>
  <c r="L572" i="57" s="1"/>
  <c r="L573" i="57" s="1"/>
  <c r="L574" i="57" s="1"/>
  <c r="L575" i="57" s="1"/>
  <c r="L576" i="57" s="1"/>
  <c r="L577" i="57" s="1"/>
  <c r="L578" i="57" s="1"/>
  <c r="L579" i="57" s="1"/>
  <c r="L580" i="57" s="1"/>
  <c r="J530" i="57"/>
  <c r="A530" i="57"/>
  <c r="A531" i="57" s="1"/>
  <c r="A532" i="57" s="1"/>
  <c r="A533" i="57" s="1"/>
  <c r="A534" i="57" s="1"/>
  <c r="A535" i="57" s="1"/>
  <c r="A536" i="57" s="1"/>
  <c r="A537" i="57" s="1"/>
  <c r="A538" i="57" s="1"/>
  <c r="A539" i="57" s="1"/>
  <c r="A540" i="57" s="1"/>
  <c r="A541" i="57" s="1"/>
  <c r="A542" i="57" s="1"/>
  <c r="A543" i="57" s="1"/>
  <c r="A544" i="57" s="1"/>
  <c r="A545" i="57" s="1"/>
  <c r="A546" i="57" s="1"/>
  <c r="A547" i="57" s="1"/>
  <c r="A548" i="57" s="1"/>
  <c r="A549" i="57" s="1"/>
  <c r="A550" i="57" s="1"/>
  <c r="A551" i="57" s="1"/>
  <c r="A552" i="57" s="1"/>
  <c r="A553" i="57" s="1"/>
  <c r="A554" i="57" s="1"/>
  <c r="A555" i="57" s="1"/>
  <c r="A556" i="57" s="1"/>
  <c r="A557" i="57" s="1"/>
  <c r="A558" i="57" s="1"/>
  <c r="A559" i="57" s="1"/>
  <c r="A560" i="57" s="1"/>
  <c r="A561" i="57" s="1"/>
  <c r="A562" i="57" s="1"/>
  <c r="A563" i="57" s="1"/>
  <c r="A564" i="57" s="1"/>
  <c r="A565" i="57" s="1"/>
  <c r="A566" i="57" s="1"/>
  <c r="A567" i="57" s="1"/>
  <c r="A568" i="57" s="1"/>
  <c r="A569" i="57" s="1"/>
  <c r="A570" i="57" s="1"/>
  <c r="A571" i="57" s="1"/>
  <c r="A572" i="57" s="1"/>
  <c r="A573" i="57" s="1"/>
  <c r="A574" i="57" s="1"/>
  <c r="A575" i="57" s="1"/>
  <c r="A576" i="57" s="1"/>
  <c r="A577" i="57" s="1"/>
  <c r="A578" i="57" s="1"/>
  <c r="A579" i="57" s="1"/>
  <c r="A580" i="57" s="1"/>
  <c r="M529" i="57"/>
  <c r="N529" i="57" s="1"/>
  <c r="J529" i="57"/>
  <c r="M528" i="57"/>
  <c r="N528" i="57" s="1"/>
  <c r="J528" i="57"/>
  <c r="M527" i="57"/>
  <c r="N527" i="57" s="1"/>
  <c r="J527" i="57"/>
  <c r="M526" i="57"/>
  <c r="N526" i="57" s="1"/>
  <c r="J526" i="57"/>
  <c r="M525" i="57"/>
  <c r="N525" i="57" s="1"/>
  <c r="J525" i="57"/>
  <c r="M524" i="57"/>
  <c r="N524" i="57" s="1"/>
  <c r="J524" i="57"/>
  <c r="M523" i="57"/>
  <c r="N523" i="57" s="1"/>
  <c r="J523" i="57"/>
  <c r="M522" i="57"/>
  <c r="N522" i="57" s="1"/>
  <c r="J522" i="57"/>
  <c r="M521" i="57"/>
  <c r="N521" i="57" s="1"/>
  <c r="J521" i="57"/>
  <c r="M520" i="57"/>
  <c r="N520" i="57" s="1"/>
  <c r="J520" i="57"/>
  <c r="M519" i="57"/>
  <c r="N519" i="57" s="1"/>
  <c r="J519" i="57"/>
  <c r="M518" i="57"/>
  <c r="N518" i="57" s="1"/>
  <c r="J518" i="57"/>
  <c r="M517" i="57"/>
  <c r="N517" i="57" s="1"/>
  <c r="J517" i="57"/>
  <c r="M516" i="57"/>
  <c r="N516" i="57" s="1"/>
  <c r="J516" i="57"/>
  <c r="M515" i="57"/>
  <c r="N515" i="57" s="1"/>
  <c r="J515" i="57"/>
  <c r="M514" i="57"/>
  <c r="N514" i="57" s="1"/>
  <c r="J514" i="57"/>
  <c r="M513" i="57"/>
  <c r="N513" i="57" s="1"/>
  <c r="J513" i="57"/>
  <c r="M512" i="57"/>
  <c r="N512" i="57" s="1"/>
  <c r="J512" i="57"/>
  <c r="M511" i="57"/>
  <c r="N511" i="57" s="1"/>
  <c r="J511" i="57"/>
  <c r="M510" i="57"/>
  <c r="N510" i="57" s="1"/>
  <c r="J510" i="57"/>
  <c r="M509" i="57"/>
  <c r="N509" i="57" s="1"/>
  <c r="J509" i="57"/>
  <c r="M508" i="57"/>
  <c r="N508" i="57" s="1"/>
  <c r="J508" i="57"/>
  <c r="M507" i="57"/>
  <c r="N507" i="57" s="1"/>
  <c r="J507" i="57"/>
  <c r="M506" i="57"/>
  <c r="N506" i="57" s="1"/>
  <c r="J506" i="57"/>
  <c r="M505" i="57"/>
  <c r="N505" i="57" s="1"/>
  <c r="J505" i="57"/>
  <c r="M504" i="57"/>
  <c r="N504" i="57" s="1"/>
  <c r="J504" i="57"/>
  <c r="M503" i="57"/>
  <c r="N503" i="57" s="1"/>
  <c r="J503" i="57"/>
  <c r="M502" i="57"/>
  <c r="N502" i="57" s="1"/>
  <c r="J502" i="57"/>
  <c r="M501" i="57"/>
  <c r="N501" i="57" s="1"/>
  <c r="J501" i="57"/>
  <c r="M500" i="57"/>
  <c r="N500" i="57" s="1"/>
  <c r="J500" i="57"/>
  <c r="M499" i="57"/>
  <c r="N499" i="57" s="1"/>
  <c r="J499" i="57"/>
  <c r="M498" i="57"/>
  <c r="N498" i="57" s="1"/>
  <c r="J498" i="57"/>
  <c r="M497" i="57"/>
  <c r="N497" i="57" s="1"/>
  <c r="J497" i="57"/>
  <c r="M496" i="57"/>
  <c r="N496" i="57" s="1"/>
  <c r="J496" i="57"/>
  <c r="M495" i="57"/>
  <c r="N495" i="57" s="1"/>
  <c r="J495" i="57"/>
  <c r="M494" i="57"/>
  <c r="N494" i="57" s="1"/>
  <c r="J494" i="57"/>
  <c r="M493" i="57"/>
  <c r="N493" i="57" s="1"/>
  <c r="J493" i="57"/>
  <c r="M492" i="57"/>
  <c r="N492" i="57" s="1"/>
  <c r="J492" i="57"/>
  <c r="M491" i="57"/>
  <c r="N491" i="57" s="1"/>
  <c r="J491" i="57"/>
  <c r="M490" i="57"/>
  <c r="N490" i="57" s="1"/>
  <c r="J490" i="57"/>
  <c r="M489" i="57"/>
  <c r="N489" i="57" s="1"/>
  <c r="J489" i="57"/>
  <c r="M488" i="57"/>
  <c r="N488" i="57" s="1"/>
  <c r="J488" i="57"/>
  <c r="M487" i="57"/>
  <c r="N487" i="57" s="1"/>
  <c r="J487" i="57"/>
  <c r="M486" i="57"/>
  <c r="N486" i="57" s="1"/>
  <c r="J486" i="57"/>
  <c r="M485" i="57"/>
  <c r="N485" i="57" s="1"/>
  <c r="J485" i="57"/>
  <c r="M484" i="57"/>
  <c r="N484" i="57" s="1"/>
  <c r="J484" i="57"/>
  <c r="M483" i="57"/>
  <c r="N483" i="57" s="1"/>
  <c r="J483" i="57"/>
  <c r="M482" i="57"/>
  <c r="N482" i="57" s="1"/>
  <c r="J482" i="57"/>
  <c r="M481" i="57"/>
  <c r="N481" i="57" s="1"/>
  <c r="J481" i="57"/>
  <c r="M480" i="57"/>
  <c r="N480" i="57" s="1"/>
  <c r="J480" i="57"/>
  <c r="M479" i="57"/>
  <c r="N479" i="57" s="1"/>
  <c r="J479" i="57"/>
  <c r="M478" i="57"/>
  <c r="N478" i="57" s="1"/>
  <c r="L478" i="57"/>
  <c r="L479" i="57" s="1"/>
  <c r="L480" i="57" s="1"/>
  <c r="L481" i="57" s="1"/>
  <c r="L482" i="57" s="1"/>
  <c r="L483" i="57" s="1"/>
  <c r="L484" i="57" s="1"/>
  <c r="L485" i="57" s="1"/>
  <c r="L486" i="57" s="1"/>
  <c r="L487" i="57" s="1"/>
  <c r="L488" i="57" s="1"/>
  <c r="L489" i="57" s="1"/>
  <c r="L490" i="57" s="1"/>
  <c r="L491" i="57" s="1"/>
  <c r="L492" i="57" s="1"/>
  <c r="L493" i="57" s="1"/>
  <c r="L494" i="57" s="1"/>
  <c r="L495" i="57" s="1"/>
  <c r="L496" i="57" s="1"/>
  <c r="L497" i="57" s="1"/>
  <c r="L498" i="57" s="1"/>
  <c r="L499" i="57" s="1"/>
  <c r="L500" i="57" s="1"/>
  <c r="L501" i="57" s="1"/>
  <c r="L502" i="57" s="1"/>
  <c r="L503" i="57" s="1"/>
  <c r="L504" i="57" s="1"/>
  <c r="L505" i="57" s="1"/>
  <c r="L506" i="57" s="1"/>
  <c r="L507" i="57" s="1"/>
  <c r="L508" i="57" s="1"/>
  <c r="L509" i="57" s="1"/>
  <c r="L510" i="57" s="1"/>
  <c r="L511" i="57" s="1"/>
  <c r="L512" i="57" s="1"/>
  <c r="L513" i="57" s="1"/>
  <c r="L514" i="57" s="1"/>
  <c r="L515" i="57" s="1"/>
  <c r="L516" i="57" s="1"/>
  <c r="L517" i="57" s="1"/>
  <c r="L518" i="57" s="1"/>
  <c r="L519" i="57" s="1"/>
  <c r="L520" i="57" s="1"/>
  <c r="L521" i="57" s="1"/>
  <c r="L522" i="57" s="1"/>
  <c r="L523" i="57" s="1"/>
  <c r="L524" i="57" s="1"/>
  <c r="L525" i="57" s="1"/>
  <c r="L526" i="57" s="1"/>
  <c r="L527" i="57" s="1"/>
  <c r="L528" i="57" s="1"/>
  <c r="J478" i="57"/>
  <c r="A478" i="57"/>
  <c r="A479" i="57" s="1"/>
  <c r="A480" i="57" s="1"/>
  <c r="A481" i="57" s="1"/>
  <c r="A482" i="57" s="1"/>
  <c r="A483" i="57" s="1"/>
  <c r="A484" i="57" s="1"/>
  <c r="A485" i="57" s="1"/>
  <c r="A486" i="57" s="1"/>
  <c r="A487" i="57" s="1"/>
  <c r="A488" i="57" s="1"/>
  <c r="A489" i="57" s="1"/>
  <c r="A490" i="57" s="1"/>
  <c r="A491" i="57" s="1"/>
  <c r="A492" i="57" s="1"/>
  <c r="A493" i="57" s="1"/>
  <c r="A494" i="57" s="1"/>
  <c r="A495" i="57" s="1"/>
  <c r="A496" i="57" s="1"/>
  <c r="A497" i="57" s="1"/>
  <c r="A498" i="57" s="1"/>
  <c r="A499" i="57" s="1"/>
  <c r="A500" i="57" s="1"/>
  <c r="A501" i="57" s="1"/>
  <c r="A502" i="57" s="1"/>
  <c r="A503" i="57" s="1"/>
  <c r="A504" i="57" s="1"/>
  <c r="A505" i="57" s="1"/>
  <c r="A506" i="57" s="1"/>
  <c r="A507" i="57" s="1"/>
  <c r="A508" i="57" s="1"/>
  <c r="A509" i="57" s="1"/>
  <c r="A510" i="57" s="1"/>
  <c r="A511" i="57" s="1"/>
  <c r="A512" i="57" s="1"/>
  <c r="A513" i="57" s="1"/>
  <c r="A514" i="57" s="1"/>
  <c r="A515" i="57" s="1"/>
  <c r="A516" i="57" s="1"/>
  <c r="A517" i="57" s="1"/>
  <c r="A518" i="57" s="1"/>
  <c r="A519" i="57" s="1"/>
  <c r="A520" i="57" s="1"/>
  <c r="A521" i="57" s="1"/>
  <c r="A522" i="57" s="1"/>
  <c r="A523" i="57" s="1"/>
  <c r="A524" i="57" s="1"/>
  <c r="A525" i="57" s="1"/>
  <c r="A526" i="57" s="1"/>
  <c r="A527" i="57" s="1"/>
  <c r="A528" i="57" s="1"/>
  <c r="M477" i="57"/>
  <c r="N477" i="57" s="1"/>
  <c r="J477" i="57"/>
  <c r="M476" i="57"/>
  <c r="N476" i="57" s="1"/>
  <c r="J476" i="57"/>
  <c r="M475" i="57"/>
  <c r="N475" i="57" s="1"/>
  <c r="J475" i="57"/>
  <c r="M474" i="57"/>
  <c r="N474" i="57" s="1"/>
  <c r="J474" i="57"/>
  <c r="M473" i="57"/>
  <c r="N473" i="57" s="1"/>
  <c r="J473" i="57"/>
  <c r="M472" i="57"/>
  <c r="N472" i="57" s="1"/>
  <c r="J472" i="57"/>
  <c r="M471" i="57"/>
  <c r="N471" i="57" s="1"/>
  <c r="J471" i="57"/>
  <c r="M470" i="57"/>
  <c r="N470" i="57" s="1"/>
  <c r="J470" i="57"/>
  <c r="M469" i="57"/>
  <c r="N469" i="57" s="1"/>
  <c r="J469" i="57"/>
  <c r="M468" i="57"/>
  <c r="N468" i="57" s="1"/>
  <c r="J468" i="57"/>
  <c r="M467" i="57"/>
  <c r="N467" i="57" s="1"/>
  <c r="J467" i="57"/>
  <c r="M466" i="57"/>
  <c r="N466" i="57" s="1"/>
  <c r="J466" i="57"/>
  <c r="M465" i="57"/>
  <c r="N465" i="57" s="1"/>
  <c r="J465" i="57"/>
  <c r="M464" i="57"/>
  <c r="N464" i="57" s="1"/>
  <c r="J464" i="57"/>
  <c r="M463" i="57"/>
  <c r="N463" i="57" s="1"/>
  <c r="J463" i="57"/>
  <c r="M462" i="57"/>
  <c r="N462" i="57" s="1"/>
  <c r="J462" i="57"/>
  <c r="M461" i="57"/>
  <c r="N461" i="57" s="1"/>
  <c r="J461" i="57"/>
  <c r="M460" i="57"/>
  <c r="N460" i="57" s="1"/>
  <c r="J460" i="57"/>
  <c r="M459" i="57"/>
  <c r="N459" i="57" s="1"/>
  <c r="J459" i="57"/>
  <c r="M458" i="57"/>
  <c r="N458" i="57" s="1"/>
  <c r="J458" i="57"/>
  <c r="M457" i="57"/>
  <c r="N457" i="57" s="1"/>
  <c r="J457" i="57"/>
  <c r="M456" i="57"/>
  <c r="N456" i="57" s="1"/>
  <c r="J456" i="57"/>
  <c r="M455" i="57"/>
  <c r="N455" i="57" s="1"/>
  <c r="J455" i="57"/>
  <c r="M454" i="57"/>
  <c r="N454" i="57" s="1"/>
  <c r="J454" i="57"/>
  <c r="M453" i="57"/>
  <c r="N453" i="57" s="1"/>
  <c r="J453" i="57"/>
  <c r="M452" i="57"/>
  <c r="N452" i="57" s="1"/>
  <c r="J452" i="57"/>
  <c r="M451" i="57"/>
  <c r="N451" i="57" s="1"/>
  <c r="J451" i="57"/>
  <c r="M450" i="57"/>
  <c r="N450" i="57" s="1"/>
  <c r="J450" i="57"/>
  <c r="M449" i="57"/>
  <c r="N449" i="57" s="1"/>
  <c r="J449" i="57"/>
  <c r="M448" i="57"/>
  <c r="N448" i="57" s="1"/>
  <c r="J448" i="57"/>
  <c r="M447" i="57"/>
  <c r="N447" i="57" s="1"/>
  <c r="J447" i="57"/>
  <c r="M446" i="57"/>
  <c r="N446" i="57" s="1"/>
  <c r="J446" i="57"/>
  <c r="M445" i="57"/>
  <c r="N445" i="57" s="1"/>
  <c r="J445" i="57"/>
  <c r="M444" i="57"/>
  <c r="N444" i="57" s="1"/>
  <c r="J444" i="57"/>
  <c r="M443" i="57"/>
  <c r="N443" i="57" s="1"/>
  <c r="J443" i="57"/>
  <c r="M442" i="57"/>
  <c r="N442" i="57" s="1"/>
  <c r="J442" i="57"/>
  <c r="M441" i="57"/>
  <c r="N441" i="57" s="1"/>
  <c r="J441" i="57"/>
  <c r="M440" i="57"/>
  <c r="N440" i="57" s="1"/>
  <c r="J440" i="57"/>
  <c r="M439" i="57"/>
  <c r="N439" i="57" s="1"/>
  <c r="J439" i="57"/>
  <c r="M438" i="57"/>
  <c r="N438" i="57" s="1"/>
  <c r="J438" i="57"/>
  <c r="M437" i="57"/>
  <c r="N437" i="57" s="1"/>
  <c r="J437" i="57"/>
  <c r="M436" i="57"/>
  <c r="N436" i="57" s="1"/>
  <c r="J436" i="57"/>
  <c r="M435" i="57"/>
  <c r="N435" i="57" s="1"/>
  <c r="J435" i="57"/>
  <c r="M434" i="57"/>
  <c r="N434" i="57" s="1"/>
  <c r="J434" i="57"/>
  <c r="M433" i="57"/>
  <c r="N433" i="57" s="1"/>
  <c r="J433" i="57"/>
  <c r="M432" i="57"/>
  <c r="N432" i="57" s="1"/>
  <c r="J432" i="57"/>
  <c r="M431" i="57"/>
  <c r="N431" i="57" s="1"/>
  <c r="J431" i="57"/>
  <c r="M430" i="57"/>
  <c r="N430" i="57" s="1"/>
  <c r="J430" i="57"/>
  <c r="M429" i="57"/>
  <c r="N429" i="57" s="1"/>
  <c r="J429" i="57"/>
  <c r="M428" i="57"/>
  <c r="N428" i="57" s="1"/>
  <c r="J428" i="57"/>
  <c r="M427" i="57"/>
  <c r="N427" i="57" s="1"/>
  <c r="J427" i="57"/>
  <c r="M426" i="57"/>
  <c r="N426" i="57" s="1"/>
  <c r="L426" i="57"/>
  <c r="L427" i="57" s="1"/>
  <c r="L428" i="57" s="1"/>
  <c r="L429" i="57" s="1"/>
  <c r="L430" i="57" s="1"/>
  <c r="L431" i="57" s="1"/>
  <c r="L432" i="57" s="1"/>
  <c r="L433" i="57" s="1"/>
  <c r="L434" i="57" s="1"/>
  <c r="L435" i="57" s="1"/>
  <c r="L436" i="57" s="1"/>
  <c r="L437" i="57" s="1"/>
  <c r="L438" i="57" s="1"/>
  <c r="L439" i="57" s="1"/>
  <c r="L440" i="57" s="1"/>
  <c r="L441" i="57" s="1"/>
  <c r="L442" i="57" s="1"/>
  <c r="L443" i="57" s="1"/>
  <c r="L444" i="57" s="1"/>
  <c r="L445" i="57" s="1"/>
  <c r="L446" i="57" s="1"/>
  <c r="L447" i="57" s="1"/>
  <c r="L448" i="57" s="1"/>
  <c r="L449" i="57" s="1"/>
  <c r="L450" i="57" s="1"/>
  <c r="L451" i="57" s="1"/>
  <c r="L452" i="57" s="1"/>
  <c r="L453" i="57" s="1"/>
  <c r="L454" i="57" s="1"/>
  <c r="L455" i="57" s="1"/>
  <c r="L456" i="57" s="1"/>
  <c r="L457" i="57" s="1"/>
  <c r="L458" i="57" s="1"/>
  <c r="L459" i="57" s="1"/>
  <c r="L460" i="57" s="1"/>
  <c r="L461" i="57" s="1"/>
  <c r="L462" i="57" s="1"/>
  <c r="L463" i="57" s="1"/>
  <c r="L464" i="57" s="1"/>
  <c r="L465" i="57" s="1"/>
  <c r="L466" i="57" s="1"/>
  <c r="L467" i="57" s="1"/>
  <c r="L468" i="57" s="1"/>
  <c r="L469" i="57" s="1"/>
  <c r="L470" i="57" s="1"/>
  <c r="L471" i="57" s="1"/>
  <c r="L472" i="57" s="1"/>
  <c r="L473" i="57" s="1"/>
  <c r="L474" i="57" s="1"/>
  <c r="L475" i="57" s="1"/>
  <c r="L476" i="57" s="1"/>
  <c r="J426" i="57"/>
  <c r="A426" i="57"/>
  <c r="A427" i="57" s="1"/>
  <c r="A428" i="57" s="1"/>
  <c r="A429" i="57" s="1"/>
  <c r="A430" i="57" s="1"/>
  <c r="A431" i="57" s="1"/>
  <c r="A432" i="57" s="1"/>
  <c r="A433" i="57" s="1"/>
  <c r="A434" i="57" s="1"/>
  <c r="A435" i="57" s="1"/>
  <c r="A436" i="57" s="1"/>
  <c r="A437" i="57" s="1"/>
  <c r="A438" i="57" s="1"/>
  <c r="A439" i="57" s="1"/>
  <c r="A440" i="57" s="1"/>
  <c r="A441" i="57" s="1"/>
  <c r="A442" i="57" s="1"/>
  <c r="A443" i="57" s="1"/>
  <c r="A444" i="57" s="1"/>
  <c r="A445" i="57" s="1"/>
  <c r="A446" i="57" s="1"/>
  <c r="A447" i="57" s="1"/>
  <c r="A448" i="57" s="1"/>
  <c r="A449" i="57" s="1"/>
  <c r="A450" i="57" s="1"/>
  <c r="A451" i="57" s="1"/>
  <c r="A452" i="57" s="1"/>
  <c r="A453" i="57" s="1"/>
  <c r="A454" i="57" s="1"/>
  <c r="A455" i="57" s="1"/>
  <c r="A456" i="57" s="1"/>
  <c r="A457" i="57" s="1"/>
  <c r="A458" i="57" s="1"/>
  <c r="A459" i="57" s="1"/>
  <c r="A460" i="57" s="1"/>
  <c r="A461" i="57" s="1"/>
  <c r="A462" i="57" s="1"/>
  <c r="A463" i="57" s="1"/>
  <c r="A464" i="57" s="1"/>
  <c r="A465" i="57" s="1"/>
  <c r="A466" i="57" s="1"/>
  <c r="A467" i="57" s="1"/>
  <c r="A468" i="57" s="1"/>
  <c r="A469" i="57" s="1"/>
  <c r="A470" i="57" s="1"/>
  <c r="A471" i="57" s="1"/>
  <c r="A472" i="57" s="1"/>
  <c r="A473" i="57" s="1"/>
  <c r="A474" i="57" s="1"/>
  <c r="A475" i="57" s="1"/>
  <c r="A476" i="57" s="1"/>
  <c r="M425" i="57"/>
  <c r="N425" i="57" s="1"/>
  <c r="J425" i="57"/>
  <c r="M424" i="57"/>
  <c r="N424" i="57" s="1"/>
  <c r="J424" i="57"/>
  <c r="M423" i="57"/>
  <c r="N423" i="57" s="1"/>
  <c r="J423" i="57"/>
  <c r="M422" i="57"/>
  <c r="N422" i="57" s="1"/>
  <c r="J422" i="57"/>
  <c r="M421" i="57"/>
  <c r="N421" i="57" s="1"/>
  <c r="J421" i="57"/>
  <c r="M420" i="57"/>
  <c r="N420" i="57" s="1"/>
  <c r="J420" i="57"/>
  <c r="M419" i="57"/>
  <c r="N419" i="57" s="1"/>
  <c r="J419" i="57"/>
  <c r="M418" i="57"/>
  <c r="N418" i="57" s="1"/>
  <c r="J418" i="57"/>
  <c r="M417" i="57"/>
  <c r="N417" i="57" s="1"/>
  <c r="J417" i="57"/>
  <c r="M416" i="57"/>
  <c r="N416" i="57" s="1"/>
  <c r="J416" i="57"/>
  <c r="M415" i="57"/>
  <c r="N415" i="57" s="1"/>
  <c r="J415" i="57"/>
  <c r="M414" i="57"/>
  <c r="N414" i="57" s="1"/>
  <c r="J414" i="57"/>
  <c r="M413" i="57"/>
  <c r="N413" i="57" s="1"/>
  <c r="J413" i="57"/>
  <c r="M412" i="57"/>
  <c r="N412" i="57" s="1"/>
  <c r="J412" i="57"/>
  <c r="M411" i="57"/>
  <c r="N411" i="57" s="1"/>
  <c r="J411" i="57"/>
  <c r="M410" i="57"/>
  <c r="N410" i="57" s="1"/>
  <c r="J410" i="57"/>
  <c r="M409" i="57"/>
  <c r="N409" i="57" s="1"/>
  <c r="J409" i="57"/>
  <c r="M408" i="57"/>
  <c r="N408" i="57" s="1"/>
  <c r="J408" i="57"/>
  <c r="M407" i="57"/>
  <c r="N407" i="57" s="1"/>
  <c r="J407" i="57"/>
  <c r="M406" i="57"/>
  <c r="N406" i="57" s="1"/>
  <c r="J406" i="57"/>
  <c r="M405" i="57"/>
  <c r="N405" i="57" s="1"/>
  <c r="J405" i="57"/>
  <c r="M404" i="57"/>
  <c r="N404" i="57" s="1"/>
  <c r="J404" i="57"/>
  <c r="M403" i="57"/>
  <c r="N403" i="57" s="1"/>
  <c r="J403" i="57"/>
  <c r="M402" i="57"/>
  <c r="N402" i="57" s="1"/>
  <c r="J402" i="57"/>
  <c r="M401" i="57"/>
  <c r="N401" i="57" s="1"/>
  <c r="J401" i="57"/>
  <c r="M400" i="57"/>
  <c r="N400" i="57" s="1"/>
  <c r="J400" i="57"/>
  <c r="M399" i="57"/>
  <c r="N399" i="57" s="1"/>
  <c r="J399" i="57"/>
  <c r="M398" i="57"/>
  <c r="N398" i="57" s="1"/>
  <c r="J398" i="57"/>
  <c r="M397" i="57"/>
  <c r="N397" i="57" s="1"/>
  <c r="J397" i="57"/>
  <c r="M396" i="57"/>
  <c r="N396" i="57" s="1"/>
  <c r="J396" i="57"/>
  <c r="M395" i="57"/>
  <c r="N395" i="57" s="1"/>
  <c r="J395" i="57"/>
  <c r="M394" i="57"/>
  <c r="N394" i="57" s="1"/>
  <c r="J394" i="57"/>
  <c r="M393" i="57"/>
  <c r="N393" i="57" s="1"/>
  <c r="J393" i="57"/>
  <c r="M392" i="57"/>
  <c r="N392" i="57" s="1"/>
  <c r="J392" i="57"/>
  <c r="M391" i="57"/>
  <c r="N391" i="57" s="1"/>
  <c r="J391" i="57"/>
  <c r="M390" i="57"/>
  <c r="N390" i="57" s="1"/>
  <c r="J390" i="57"/>
  <c r="M389" i="57"/>
  <c r="N389" i="57" s="1"/>
  <c r="J389" i="57"/>
  <c r="M388" i="57"/>
  <c r="N388" i="57" s="1"/>
  <c r="J388" i="57"/>
  <c r="M387" i="57"/>
  <c r="N387" i="57" s="1"/>
  <c r="J387" i="57"/>
  <c r="M386" i="57"/>
  <c r="N386" i="57" s="1"/>
  <c r="J386" i="57"/>
  <c r="M385" i="57"/>
  <c r="N385" i="57" s="1"/>
  <c r="J385" i="57"/>
  <c r="M384" i="57"/>
  <c r="N384" i="57" s="1"/>
  <c r="J384" i="57"/>
  <c r="M383" i="57"/>
  <c r="N383" i="57" s="1"/>
  <c r="J383" i="57"/>
  <c r="M382" i="57"/>
  <c r="N382" i="57" s="1"/>
  <c r="J382" i="57"/>
  <c r="M381" i="57"/>
  <c r="N381" i="57" s="1"/>
  <c r="J381" i="57"/>
  <c r="M380" i="57"/>
  <c r="N380" i="57" s="1"/>
  <c r="J380" i="57"/>
  <c r="M379" i="57"/>
  <c r="N379" i="57" s="1"/>
  <c r="J379" i="57"/>
  <c r="M378" i="57"/>
  <c r="N378" i="57" s="1"/>
  <c r="J378" i="57"/>
  <c r="M377" i="57"/>
  <c r="N377" i="57" s="1"/>
  <c r="J377" i="57"/>
  <c r="M376" i="57"/>
  <c r="N376" i="57" s="1"/>
  <c r="J376" i="57"/>
  <c r="M375" i="57"/>
  <c r="N375" i="57" s="1"/>
  <c r="J375" i="57"/>
  <c r="M374" i="57"/>
  <c r="N374" i="57" s="1"/>
  <c r="L374" i="57"/>
  <c r="L375" i="57" s="1"/>
  <c r="L376" i="57" s="1"/>
  <c r="L377" i="57" s="1"/>
  <c r="L378" i="57" s="1"/>
  <c r="L379" i="57" s="1"/>
  <c r="L380" i="57" s="1"/>
  <c r="L381" i="57" s="1"/>
  <c r="L382" i="57" s="1"/>
  <c r="L383" i="57" s="1"/>
  <c r="L384" i="57" s="1"/>
  <c r="L385" i="57" s="1"/>
  <c r="L386" i="57" s="1"/>
  <c r="L387" i="57" s="1"/>
  <c r="L388" i="57" s="1"/>
  <c r="L389" i="57" s="1"/>
  <c r="L390" i="57" s="1"/>
  <c r="L391" i="57" s="1"/>
  <c r="L392" i="57" s="1"/>
  <c r="L393" i="57" s="1"/>
  <c r="L394" i="57" s="1"/>
  <c r="L395" i="57" s="1"/>
  <c r="L396" i="57" s="1"/>
  <c r="L397" i="57" s="1"/>
  <c r="L398" i="57" s="1"/>
  <c r="L399" i="57" s="1"/>
  <c r="L400" i="57" s="1"/>
  <c r="L401" i="57" s="1"/>
  <c r="L402" i="57" s="1"/>
  <c r="L403" i="57" s="1"/>
  <c r="L404" i="57" s="1"/>
  <c r="L405" i="57" s="1"/>
  <c r="L406" i="57" s="1"/>
  <c r="L407" i="57" s="1"/>
  <c r="L408" i="57" s="1"/>
  <c r="L409" i="57" s="1"/>
  <c r="L410" i="57" s="1"/>
  <c r="L411" i="57" s="1"/>
  <c r="L412" i="57" s="1"/>
  <c r="L413" i="57" s="1"/>
  <c r="L414" i="57" s="1"/>
  <c r="L415" i="57" s="1"/>
  <c r="L416" i="57" s="1"/>
  <c r="L417" i="57" s="1"/>
  <c r="L418" i="57" s="1"/>
  <c r="L419" i="57" s="1"/>
  <c r="L420" i="57" s="1"/>
  <c r="L421" i="57" s="1"/>
  <c r="L422" i="57" s="1"/>
  <c r="L423" i="57" s="1"/>
  <c r="L424" i="57" s="1"/>
  <c r="J374" i="57"/>
  <c r="A374" i="57"/>
  <c r="A375" i="57" s="1"/>
  <c r="A376" i="57" s="1"/>
  <c r="A377" i="57" s="1"/>
  <c r="A378" i="57" s="1"/>
  <c r="A379" i="57" s="1"/>
  <c r="A380" i="57" s="1"/>
  <c r="A381" i="57" s="1"/>
  <c r="A382" i="57" s="1"/>
  <c r="A383" i="57" s="1"/>
  <c r="A384" i="57" s="1"/>
  <c r="A385" i="57" s="1"/>
  <c r="A386" i="57" s="1"/>
  <c r="A387" i="57" s="1"/>
  <c r="A388" i="57" s="1"/>
  <c r="A389" i="57" s="1"/>
  <c r="A390" i="57" s="1"/>
  <c r="A391" i="57" s="1"/>
  <c r="A392" i="57" s="1"/>
  <c r="A393" i="57" s="1"/>
  <c r="A394" i="57" s="1"/>
  <c r="A395" i="57" s="1"/>
  <c r="A396" i="57" s="1"/>
  <c r="A397" i="57" s="1"/>
  <c r="A398" i="57" s="1"/>
  <c r="A399" i="57" s="1"/>
  <c r="A400" i="57" s="1"/>
  <c r="A401" i="57" s="1"/>
  <c r="A402" i="57" s="1"/>
  <c r="A403" i="57" s="1"/>
  <c r="A404" i="57" s="1"/>
  <c r="A405" i="57" s="1"/>
  <c r="A406" i="57" s="1"/>
  <c r="A407" i="57" s="1"/>
  <c r="A408" i="57" s="1"/>
  <c r="A409" i="57" s="1"/>
  <c r="A410" i="57" s="1"/>
  <c r="A411" i="57" s="1"/>
  <c r="A412" i="57" s="1"/>
  <c r="A413" i="57" s="1"/>
  <c r="A414" i="57" s="1"/>
  <c r="A415" i="57" s="1"/>
  <c r="A416" i="57" s="1"/>
  <c r="A417" i="57" s="1"/>
  <c r="A418" i="57" s="1"/>
  <c r="A419" i="57" s="1"/>
  <c r="A420" i="57" s="1"/>
  <c r="A421" i="57" s="1"/>
  <c r="A422" i="57" s="1"/>
  <c r="A423" i="57" s="1"/>
  <c r="A424" i="57" s="1"/>
  <c r="M373" i="57"/>
  <c r="N373" i="57" s="1"/>
  <c r="J373" i="57"/>
  <c r="M372" i="57"/>
  <c r="N372" i="57" s="1"/>
  <c r="J372" i="57"/>
  <c r="M371" i="57"/>
  <c r="N371" i="57" s="1"/>
  <c r="J371" i="57"/>
  <c r="M370" i="57"/>
  <c r="N370" i="57" s="1"/>
  <c r="J370" i="57"/>
  <c r="M369" i="57"/>
  <c r="N369" i="57" s="1"/>
  <c r="J369" i="57"/>
  <c r="M368" i="57"/>
  <c r="N368" i="57" s="1"/>
  <c r="J368" i="57"/>
  <c r="M367" i="57"/>
  <c r="N367" i="57" s="1"/>
  <c r="J367" i="57"/>
  <c r="M366" i="57"/>
  <c r="N366" i="57" s="1"/>
  <c r="J366" i="57"/>
  <c r="M365" i="57"/>
  <c r="N365" i="57" s="1"/>
  <c r="J365" i="57"/>
  <c r="M364" i="57"/>
  <c r="N364" i="57" s="1"/>
  <c r="J364" i="57"/>
  <c r="M363" i="57"/>
  <c r="N363" i="57" s="1"/>
  <c r="J363" i="57"/>
  <c r="M362" i="57"/>
  <c r="N362" i="57" s="1"/>
  <c r="J362" i="57"/>
  <c r="M361" i="57"/>
  <c r="N361" i="57" s="1"/>
  <c r="J361" i="57"/>
  <c r="M360" i="57"/>
  <c r="N360" i="57" s="1"/>
  <c r="J360" i="57"/>
  <c r="M359" i="57"/>
  <c r="N359" i="57" s="1"/>
  <c r="J359" i="57"/>
  <c r="M358" i="57"/>
  <c r="N358" i="57" s="1"/>
  <c r="J358" i="57"/>
  <c r="M357" i="57"/>
  <c r="N357" i="57" s="1"/>
  <c r="J357" i="57"/>
  <c r="M356" i="57"/>
  <c r="N356" i="57" s="1"/>
  <c r="J356" i="57"/>
  <c r="M355" i="57"/>
  <c r="N355" i="57" s="1"/>
  <c r="J355" i="57"/>
  <c r="M354" i="57"/>
  <c r="N354" i="57" s="1"/>
  <c r="J354" i="57"/>
  <c r="M353" i="57"/>
  <c r="N353" i="57" s="1"/>
  <c r="J353" i="57"/>
  <c r="M352" i="57"/>
  <c r="N352" i="57" s="1"/>
  <c r="J352" i="57"/>
  <c r="M351" i="57"/>
  <c r="N351" i="57" s="1"/>
  <c r="J351" i="57"/>
  <c r="M350" i="57"/>
  <c r="N350" i="57" s="1"/>
  <c r="J350" i="57"/>
  <c r="M349" i="57"/>
  <c r="N349" i="57" s="1"/>
  <c r="J349" i="57"/>
  <c r="M348" i="57"/>
  <c r="N348" i="57" s="1"/>
  <c r="J348" i="57"/>
  <c r="M347" i="57"/>
  <c r="N347" i="57" s="1"/>
  <c r="J347" i="57"/>
  <c r="M346" i="57"/>
  <c r="N346" i="57" s="1"/>
  <c r="J346" i="57"/>
  <c r="M345" i="57"/>
  <c r="N345" i="57" s="1"/>
  <c r="J345" i="57"/>
  <c r="M344" i="57"/>
  <c r="N344" i="57" s="1"/>
  <c r="J344" i="57"/>
  <c r="M343" i="57"/>
  <c r="N343" i="57" s="1"/>
  <c r="J343" i="57"/>
  <c r="M342" i="57"/>
  <c r="N342" i="57" s="1"/>
  <c r="J342" i="57"/>
  <c r="M341" i="57"/>
  <c r="N341" i="57" s="1"/>
  <c r="J341" i="57"/>
  <c r="M340" i="57"/>
  <c r="N340" i="57" s="1"/>
  <c r="J340" i="57"/>
  <c r="M339" i="57"/>
  <c r="N339" i="57" s="1"/>
  <c r="J339" i="57"/>
  <c r="M338" i="57"/>
  <c r="N338" i="57" s="1"/>
  <c r="J338" i="57"/>
  <c r="M337" i="57"/>
  <c r="N337" i="57" s="1"/>
  <c r="J337" i="57"/>
  <c r="M336" i="57"/>
  <c r="N336" i="57" s="1"/>
  <c r="J336" i="57"/>
  <c r="M335" i="57"/>
  <c r="N335" i="57" s="1"/>
  <c r="J335" i="57"/>
  <c r="M334" i="57"/>
  <c r="N334" i="57" s="1"/>
  <c r="J334" i="57"/>
  <c r="M333" i="57"/>
  <c r="N333" i="57" s="1"/>
  <c r="J333" i="57"/>
  <c r="M332" i="57"/>
  <c r="N332" i="57" s="1"/>
  <c r="J332" i="57"/>
  <c r="M331" i="57"/>
  <c r="N331" i="57" s="1"/>
  <c r="J331" i="57"/>
  <c r="M330" i="57"/>
  <c r="N330" i="57" s="1"/>
  <c r="J330" i="57"/>
  <c r="M329" i="57"/>
  <c r="N329" i="57" s="1"/>
  <c r="J329" i="57"/>
  <c r="M328" i="57"/>
  <c r="N328" i="57" s="1"/>
  <c r="J328" i="57"/>
  <c r="M327" i="57"/>
  <c r="N327" i="57" s="1"/>
  <c r="J327" i="57"/>
  <c r="M326" i="57"/>
  <c r="N326" i="57" s="1"/>
  <c r="J326" i="57"/>
  <c r="M325" i="57"/>
  <c r="N325" i="57" s="1"/>
  <c r="J325" i="57"/>
  <c r="M324" i="57"/>
  <c r="N324" i="57" s="1"/>
  <c r="J324" i="57"/>
  <c r="M323" i="57"/>
  <c r="N323" i="57" s="1"/>
  <c r="J323" i="57"/>
  <c r="M322" i="57"/>
  <c r="N322" i="57" s="1"/>
  <c r="J322" i="57"/>
  <c r="M321" i="57"/>
  <c r="N321" i="57" s="1"/>
  <c r="L321" i="57"/>
  <c r="L322" i="57" s="1"/>
  <c r="L323" i="57" s="1"/>
  <c r="L324" i="57" s="1"/>
  <c r="L325" i="57" s="1"/>
  <c r="L326" i="57" s="1"/>
  <c r="L327" i="57" s="1"/>
  <c r="L328" i="57" s="1"/>
  <c r="L329" i="57" s="1"/>
  <c r="L330" i="57" s="1"/>
  <c r="L331" i="57" s="1"/>
  <c r="L332" i="57" s="1"/>
  <c r="L333" i="57" s="1"/>
  <c r="L334" i="57" s="1"/>
  <c r="L335" i="57" s="1"/>
  <c r="L336" i="57" s="1"/>
  <c r="L337" i="57" s="1"/>
  <c r="L338" i="57" s="1"/>
  <c r="L339" i="57" s="1"/>
  <c r="L340" i="57" s="1"/>
  <c r="L341" i="57" s="1"/>
  <c r="L342" i="57" s="1"/>
  <c r="L343" i="57" s="1"/>
  <c r="L344" i="57" s="1"/>
  <c r="L345" i="57" s="1"/>
  <c r="L346" i="57" s="1"/>
  <c r="L347" i="57" s="1"/>
  <c r="L348" i="57" s="1"/>
  <c r="L349" i="57" s="1"/>
  <c r="L350" i="57" s="1"/>
  <c r="L351" i="57" s="1"/>
  <c r="L352" i="57" s="1"/>
  <c r="L353" i="57" s="1"/>
  <c r="L354" i="57" s="1"/>
  <c r="L355" i="57" s="1"/>
  <c r="L356" i="57" s="1"/>
  <c r="L357" i="57" s="1"/>
  <c r="L358" i="57" s="1"/>
  <c r="L359" i="57" s="1"/>
  <c r="L360" i="57" s="1"/>
  <c r="L361" i="57" s="1"/>
  <c r="L362" i="57" s="1"/>
  <c r="L363" i="57" s="1"/>
  <c r="L364" i="57" s="1"/>
  <c r="L365" i="57" s="1"/>
  <c r="L366" i="57" s="1"/>
  <c r="L367" i="57" s="1"/>
  <c r="L368" i="57" s="1"/>
  <c r="L369" i="57" s="1"/>
  <c r="L370" i="57" s="1"/>
  <c r="L371" i="57" s="1"/>
  <c r="L372" i="57" s="1"/>
  <c r="J321" i="57"/>
  <c r="A321" i="57"/>
  <c r="A322" i="57" s="1"/>
  <c r="A323" i="57" s="1"/>
  <c r="A324" i="57" s="1"/>
  <c r="A325" i="57" s="1"/>
  <c r="A326" i="57" s="1"/>
  <c r="A327" i="57" s="1"/>
  <c r="A328" i="57" s="1"/>
  <c r="A329" i="57" s="1"/>
  <c r="A330" i="57" s="1"/>
  <c r="A331" i="57" s="1"/>
  <c r="A332" i="57" s="1"/>
  <c r="A333" i="57" s="1"/>
  <c r="A334" i="57" s="1"/>
  <c r="A335" i="57" s="1"/>
  <c r="A336" i="57" s="1"/>
  <c r="A337" i="57" s="1"/>
  <c r="A338" i="57" s="1"/>
  <c r="A339" i="57" s="1"/>
  <c r="A340" i="57" s="1"/>
  <c r="A341" i="57" s="1"/>
  <c r="A342" i="57" s="1"/>
  <c r="A343" i="57" s="1"/>
  <c r="A344" i="57" s="1"/>
  <c r="A345" i="57" s="1"/>
  <c r="A346" i="57" s="1"/>
  <c r="A347" i="57" s="1"/>
  <c r="A348" i="57" s="1"/>
  <c r="A349" i="57" s="1"/>
  <c r="A350" i="57" s="1"/>
  <c r="A351" i="57" s="1"/>
  <c r="A352" i="57" s="1"/>
  <c r="A353" i="57" s="1"/>
  <c r="A354" i="57" s="1"/>
  <c r="A355" i="57" s="1"/>
  <c r="A356" i="57" s="1"/>
  <c r="A357" i="57" s="1"/>
  <c r="A358" i="57" s="1"/>
  <c r="A359" i="57" s="1"/>
  <c r="A360" i="57" s="1"/>
  <c r="A361" i="57" s="1"/>
  <c r="A362" i="57" s="1"/>
  <c r="A363" i="57" s="1"/>
  <c r="A364" i="57" s="1"/>
  <c r="A365" i="57" s="1"/>
  <c r="A366" i="57" s="1"/>
  <c r="A367" i="57" s="1"/>
  <c r="A368" i="57" s="1"/>
  <c r="A369" i="57" s="1"/>
  <c r="A370" i="57" s="1"/>
  <c r="A371" i="57" s="1"/>
  <c r="A372" i="57" s="1"/>
  <c r="M320" i="57"/>
  <c r="N320" i="57" s="1"/>
  <c r="J320" i="57"/>
  <c r="M319" i="57"/>
  <c r="N319" i="57" s="1"/>
  <c r="J319" i="57"/>
  <c r="M318" i="57"/>
  <c r="N318" i="57" s="1"/>
  <c r="J318" i="57"/>
  <c r="M317" i="57"/>
  <c r="N317" i="57" s="1"/>
  <c r="J317" i="57"/>
  <c r="M316" i="57"/>
  <c r="N316" i="57" s="1"/>
  <c r="J316" i="57"/>
  <c r="M315" i="57"/>
  <c r="N315" i="57" s="1"/>
  <c r="J315" i="57"/>
  <c r="M314" i="57"/>
  <c r="N314" i="57" s="1"/>
  <c r="J314" i="57"/>
  <c r="M313" i="57"/>
  <c r="N313" i="57" s="1"/>
  <c r="J313" i="57"/>
  <c r="M312" i="57"/>
  <c r="N312" i="57" s="1"/>
  <c r="J312" i="57"/>
  <c r="M311" i="57"/>
  <c r="N311" i="57" s="1"/>
  <c r="J311" i="57"/>
  <c r="M310" i="57"/>
  <c r="N310" i="57" s="1"/>
  <c r="J310" i="57"/>
  <c r="M309" i="57"/>
  <c r="N309" i="57" s="1"/>
  <c r="J309" i="57"/>
  <c r="M308" i="57"/>
  <c r="N308" i="57" s="1"/>
  <c r="J308" i="57"/>
  <c r="M307" i="57"/>
  <c r="N307" i="57" s="1"/>
  <c r="J307" i="57"/>
  <c r="M306" i="57"/>
  <c r="N306" i="57" s="1"/>
  <c r="J306" i="57"/>
  <c r="M305" i="57"/>
  <c r="N305" i="57" s="1"/>
  <c r="J305" i="57"/>
  <c r="M304" i="57"/>
  <c r="N304" i="57" s="1"/>
  <c r="J304" i="57"/>
  <c r="M303" i="57"/>
  <c r="N303" i="57" s="1"/>
  <c r="J303" i="57"/>
  <c r="M302" i="57"/>
  <c r="N302" i="57" s="1"/>
  <c r="J302" i="57"/>
  <c r="M301" i="57"/>
  <c r="N301" i="57" s="1"/>
  <c r="J301" i="57"/>
  <c r="M300" i="57"/>
  <c r="N300" i="57" s="1"/>
  <c r="J300" i="57"/>
  <c r="M299" i="57"/>
  <c r="N299" i="57" s="1"/>
  <c r="J299" i="57"/>
  <c r="M298" i="57"/>
  <c r="N298" i="57" s="1"/>
  <c r="J298" i="57"/>
  <c r="M297" i="57"/>
  <c r="N297" i="57" s="1"/>
  <c r="J297" i="57"/>
  <c r="M296" i="57"/>
  <c r="N296" i="57" s="1"/>
  <c r="J296" i="57"/>
  <c r="M295" i="57"/>
  <c r="N295" i="57" s="1"/>
  <c r="J295" i="57"/>
  <c r="M294" i="57"/>
  <c r="N294" i="57" s="1"/>
  <c r="J294" i="57"/>
  <c r="M293" i="57"/>
  <c r="N293" i="57" s="1"/>
  <c r="J293" i="57"/>
  <c r="M292" i="57"/>
  <c r="N292" i="57" s="1"/>
  <c r="J292" i="57"/>
  <c r="M291" i="57"/>
  <c r="N291" i="57" s="1"/>
  <c r="J291" i="57"/>
  <c r="M290" i="57"/>
  <c r="N290" i="57" s="1"/>
  <c r="J290" i="57"/>
  <c r="M289" i="57"/>
  <c r="N289" i="57" s="1"/>
  <c r="J289" i="57"/>
  <c r="M288" i="57"/>
  <c r="N288" i="57" s="1"/>
  <c r="J288" i="57"/>
  <c r="M287" i="57"/>
  <c r="N287" i="57" s="1"/>
  <c r="J287" i="57"/>
  <c r="M286" i="57"/>
  <c r="N286" i="57" s="1"/>
  <c r="J286" i="57"/>
  <c r="M285" i="57"/>
  <c r="N285" i="57" s="1"/>
  <c r="J285" i="57"/>
  <c r="M284" i="57"/>
  <c r="N284" i="57" s="1"/>
  <c r="J284" i="57"/>
  <c r="M283" i="57"/>
  <c r="N283" i="57" s="1"/>
  <c r="J283" i="57"/>
  <c r="M282" i="57"/>
  <c r="N282" i="57" s="1"/>
  <c r="J282" i="57"/>
  <c r="M281" i="57"/>
  <c r="N281" i="57" s="1"/>
  <c r="J281" i="57"/>
  <c r="M280" i="57"/>
  <c r="N280" i="57" s="1"/>
  <c r="J280" i="57"/>
  <c r="M279" i="57"/>
  <c r="N279" i="57" s="1"/>
  <c r="J279" i="57"/>
  <c r="M278" i="57"/>
  <c r="N278" i="57" s="1"/>
  <c r="J278" i="57"/>
  <c r="M277" i="57"/>
  <c r="N277" i="57" s="1"/>
  <c r="J277" i="57"/>
  <c r="M276" i="57"/>
  <c r="N276" i="57" s="1"/>
  <c r="J276" i="57"/>
  <c r="M275" i="57"/>
  <c r="N275" i="57" s="1"/>
  <c r="J275" i="57"/>
  <c r="M274" i="57"/>
  <c r="N274" i="57" s="1"/>
  <c r="J274" i="57"/>
  <c r="M273" i="57"/>
  <c r="N273" i="57" s="1"/>
  <c r="J273" i="57"/>
  <c r="M272" i="57"/>
  <c r="N272" i="57" s="1"/>
  <c r="J272" i="57"/>
  <c r="M271" i="57"/>
  <c r="N271" i="57" s="1"/>
  <c r="J271" i="57"/>
  <c r="M270" i="57"/>
  <c r="N270" i="57" s="1"/>
  <c r="J270" i="57"/>
  <c r="M269" i="57"/>
  <c r="N269" i="57" s="1"/>
  <c r="L269" i="57"/>
  <c r="L270" i="57" s="1"/>
  <c r="L271" i="57" s="1"/>
  <c r="L272" i="57" s="1"/>
  <c r="L273" i="57" s="1"/>
  <c r="L274" i="57" s="1"/>
  <c r="L275" i="57" s="1"/>
  <c r="L276" i="57" s="1"/>
  <c r="L277" i="57" s="1"/>
  <c r="L278" i="57" s="1"/>
  <c r="L279" i="57" s="1"/>
  <c r="L280" i="57" s="1"/>
  <c r="L281" i="57" s="1"/>
  <c r="L282" i="57" s="1"/>
  <c r="L283" i="57" s="1"/>
  <c r="L284" i="57" s="1"/>
  <c r="L285" i="57" s="1"/>
  <c r="L286" i="57" s="1"/>
  <c r="L287" i="57" s="1"/>
  <c r="L288" i="57" s="1"/>
  <c r="L289" i="57" s="1"/>
  <c r="L290" i="57" s="1"/>
  <c r="L291" i="57" s="1"/>
  <c r="L292" i="57" s="1"/>
  <c r="L293" i="57" s="1"/>
  <c r="L294" i="57" s="1"/>
  <c r="L295" i="57" s="1"/>
  <c r="L296" i="57" s="1"/>
  <c r="L297" i="57" s="1"/>
  <c r="L298" i="57" s="1"/>
  <c r="L299" i="57" s="1"/>
  <c r="L300" i="57" s="1"/>
  <c r="L301" i="57" s="1"/>
  <c r="L302" i="57" s="1"/>
  <c r="L303" i="57" s="1"/>
  <c r="L304" i="57" s="1"/>
  <c r="L305" i="57" s="1"/>
  <c r="L306" i="57" s="1"/>
  <c r="L307" i="57" s="1"/>
  <c r="L308" i="57" s="1"/>
  <c r="L309" i="57" s="1"/>
  <c r="L310" i="57" s="1"/>
  <c r="L311" i="57" s="1"/>
  <c r="L312" i="57" s="1"/>
  <c r="L313" i="57" s="1"/>
  <c r="L314" i="57" s="1"/>
  <c r="L315" i="57" s="1"/>
  <c r="L316" i="57" s="1"/>
  <c r="L317" i="57" s="1"/>
  <c r="L318" i="57" s="1"/>
  <c r="L319" i="57" s="1"/>
  <c r="J269" i="57"/>
  <c r="A269" i="57"/>
  <c r="A270" i="57" s="1"/>
  <c r="A271" i="57" s="1"/>
  <c r="A272" i="57" s="1"/>
  <c r="A273" i="57" s="1"/>
  <c r="A274" i="57" s="1"/>
  <c r="A275" i="57" s="1"/>
  <c r="A276" i="57" s="1"/>
  <c r="A277" i="57" s="1"/>
  <c r="A278" i="57" s="1"/>
  <c r="A279" i="57" s="1"/>
  <c r="A280" i="57" s="1"/>
  <c r="A281" i="57" s="1"/>
  <c r="A282" i="57" s="1"/>
  <c r="A283" i="57" s="1"/>
  <c r="A284" i="57" s="1"/>
  <c r="A285" i="57" s="1"/>
  <c r="A286" i="57" s="1"/>
  <c r="A287" i="57" s="1"/>
  <c r="A288" i="57" s="1"/>
  <c r="A289" i="57" s="1"/>
  <c r="A290" i="57" s="1"/>
  <c r="A291" i="57" s="1"/>
  <c r="A292" i="57" s="1"/>
  <c r="A293" i="57" s="1"/>
  <c r="A294" i="57" s="1"/>
  <c r="A295" i="57" s="1"/>
  <c r="A296" i="57" s="1"/>
  <c r="A297" i="57" s="1"/>
  <c r="A298" i="57" s="1"/>
  <c r="A299" i="57" s="1"/>
  <c r="A300" i="57" s="1"/>
  <c r="A301" i="57" s="1"/>
  <c r="A302" i="57" s="1"/>
  <c r="A303" i="57" s="1"/>
  <c r="A304" i="57" s="1"/>
  <c r="A305" i="57" s="1"/>
  <c r="A306" i="57" s="1"/>
  <c r="A307" i="57" s="1"/>
  <c r="A308" i="57" s="1"/>
  <c r="A309" i="57" s="1"/>
  <c r="A310" i="57" s="1"/>
  <c r="A311" i="57" s="1"/>
  <c r="A312" i="57" s="1"/>
  <c r="A313" i="57" s="1"/>
  <c r="A314" i="57" s="1"/>
  <c r="A315" i="57" s="1"/>
  <c r="A316" i="57" s="1"/>
  <c r="A317" i="57" s="1"/>
  <c r="A318" i="57" s="1"/>
  <c r="A319" i="57" s="1"/>
  <c r="M268" i="57"/>
  <c r="N268" i="57" s="1"/>
  <c r="J268" i="57"/>
  <c r="M267" i="57"/>
  <c r="N267" i="57" s="1"/>
  <c r="J267" i="57"/>
  <c r="M266" i="57"/>
  <c r="N266" i="57" s="1"/>
  <c r="J266" i="57"/>
  <c r="M265" i="57"/>
  <c r="N265" i="57" s="1"/>
  <c r="J265" i="57"/>
  <c r="M264" i="57"/>
  <c r="N264" i="57" s="1"/>
  <c r="J264" i="57"/>
  <c r="M263" i="57"/>
  <c r="N263" i="57" s="1"/>
  <c r="J263" i="57"/>
  <c r="M262" i="57"/>
  <c r="N262" i="57" s="1"/>
  <c r="J262" i="57"/>
  <c r="M261" i="57"/>
  <c r="N261" i="57" s="1"/>
  <c r="J261" i="57"/>
  <c r="M260" i="57"/>
  <c r="N260" i="57" s="1"/>
  <c r="J260" i="57"/>
  <c r="M259" i="57"/>
  <c r="N259" i="57" s="1"/>
  <c r="J259" i="57"/>
  <c r="M258" i="57"/>
  <c r="N258" i="57" s="1"/>
  <c r="J258" i="57"/>
  <c r="M257" i="57"/>
  <c r="N257" i="57" s="1"/>
  <c r="J257" i="57"/>
  <c r="M256" i="57"/>
  <c r="N256" i="57" s="1"/>
  <c r="J256" i="57"/>
  <c r="M255" i="57"/>
  <c r="N255" i="57" s="1"/>
  <c r="J255" i="57"/>
  <c r="M254" i="57"/>
  <c r="N254" i="57" s="1"/>
  <c r="J254" i="57"/>
  <c r="M253" i="57"/>
  <c r="N253" i="57" s="1"/>
  <c r="J253" i="57"/>
  <c r="M252" i="57"/>
  <c r="N252" i="57" s="1"/>
  <c r="J252" i="57"/>
  <c r="M251" i="57"/>
  <c r="N251" i="57" s="1"/>
  <c r="J251" i="57"/>
  <c r="M250" i="57"/>
  <c r="N250" i="57" s="1"/>
  <c r="J250" i="57"/>
  <c r="M249" i="57"/>
  <c r="N249" i="57" s="1"/>
  <c r="J249" i="57"/>
  <c r="M248" i="57"/>
  <c r="N248" i="57" s="1"/>
  <c r="J248" i="57"/>
  <c r="M247" i="57"/>
  <c r="N247" i="57" s="1"/>
  <c r="J247" i="57"/>
  <c r="M246" i="57"/>
  <c r="N246" i="57" s="1"/>
  <c r="J246" i="57"/>
  <c r="M245" i="57"/>
  <c r="N245" i="57" s="1"/>
  <c r="J245" i="57"/>
  <c r="M244" i="57"/>
  <c r="N244" i="57" s="1"/>
  <c r="J244" i="57"/>
  <c r="M243" i="57"/>
  <c r="N243" i="57" s="1"/>
  <c r="J243" i="57"/>
  <c r="M242" i="57"/>
  <c r="N242" i="57" s="1"/>
  <c r="J242" i="57"/>
  <c r="M241" i="57"/>
  <c r="N241" i="57" s="1"/>
  <c r="J241" i="57"/>
  <c r="M240" i="57"/>
  <c r="N240" i="57" s="1"/>
  <c r="J240" i="57"/>
  <c r="M239" i="57"/>
  <c r="N239" i="57" s="1"/>
  <c r="J239" i="57"/>
  <c r="M238" i="57"/>
  <c r="N238" i="57" s="1"/>
  <c r="J238" i="57"/>
  <c r="M237" i="57"/>
  <c r="N237" i="57" s="1"/>
  <c r="J237" i="57"/>
  <c r="M236" i="57"/>
  <c r="N236" i="57" s="1"/>
  <c r="J236" i="57"/>
  <c r="M235" i="57"/>
  <c r="N235" i="57" s="1"/>
  <c r="J235" i="57"/>
  <c r="M234" i="57"/>
  <c r="N234" i="57" s="1"/>
  <c r="J234" i="57"/>
  <c r="M233" i="57"/>
  <c r="N233" i="57" s="1"/>
  <c r="J233" i="57"/>
  <c r="M232" i="57"/>
  <c r="N232" i="57" s="1"/>
  <c r="J232" i="57"/>
  <c r="M231" i="57"/>
  <c r="N231" i="57" s="1"/>
  <c r="J231" i="57"/>
  <c r="M230" i="57"/>
  <c r="N230" i="57" s="1"/>
  <c r="J230" i="57"/>
  <c r="M229" i="57"/>
  <c r="N229" i="57" s="1"/>
  <c r="J229" i="57"/>
  <c r="M228" i="57"/>
  <c r="N228" i="57" s="1"/>
  <c r="J228" i="57"/>
  <c r="M227" i="57"/>
  <c r="N227" i="57" s="1"/>
  <c r="J227" i="57"/>
  <c r="M226" i="57"/>
  <c r="N226" i="57" s="1"/>
  <c r="J226" i="57"/>
  <c r="M225" i="57"/>
  <c r="N225" i="57" s="1"/>
  <c r="J225" i="57"/>
  <c r="M224" i="57"/>
  <c r="N224" i="57" s="1"/>
  <c r="J224" i="57"/>
  <c r="M223" i="57"/>
  <c r="N223" i="57" s="1"/>
  <c r="J223" i="57"/>
  <c r="M222" i="57"/>
  <c r="N222" i="57" s="1"/>
  <c r="J222" i="57"/>
  <c r="M221" i="57"/>
  <c r="N221" i="57" s="1"/>
  <c r="J221" i="57"/>
  <c r="M220" i="57"/>
  <c r="N220" i="57" s="1"/>
  <c r="J220" i="57"/>
  <c r="M219" i="57"/>
  <c r="N219" i="57" s="1"/>
  <c r="J219" i="57"/>
  <c r="M218" i="57"/>
  <c r="N218" i="57" s="1"/>
  <c r="J218" i="57"/>
  <c r="M217" i="57"/>
  <c r="N217" i="57" s="1"/>
  <c r="L217" i="57"/>
  <c r="L218" i="57" s="1"/>
  <c r="L219" i="57" s="1"/>
  <c r="L220" i="57" s="1"/>
  <c r="L221" i="57" s="1"/>
  <c r="L222" i="57" s="1"/>
  <c r="L223" i="57" s="1"/>
  <c r="L224" i="57" s="1"/>
  <c r="L225" i="57" s="1"/>
  <c r="L226" i="57" s="1"/>
  <c r="L227" i="57" s="1"/>
  <c r="L228" i="57" s="1"/>
  <c r="L229" i="57" s="1"/>
  <c r="L230" i="57" s="1"/>
  <c r="L231" i="57" s="1"/>
  <c r="L232" i="57" s="1"/>
  <c r="L233" i="57" s="1"/>
  <c r="L234" i="57" s="1"/>
  <c r="L235" i="57" s="1"/>
  <c r="L236" i="57" s="1"/>
  <c r="L237" i="57" s="1"/>
  <c r="L238" i="57" s="1"/>
  <c r="L239" i="57" s="1"/>
  <c r="L240" i="57" s="1"/>
  <c r="L241" i="57" s="1"/>
  <c r="L242" i="57" s="1"/>
  <c r="L243" i="57" s="1"/>
  <c r="L244" i="57" s="1"/>
  <c r="L245" i="57" s="1"/>
  <c r="L246" i="57" s="1"/>
  <c r="L247" i="57" s="1"/>
  <c r="L248" i="57" s="1"/>
  <c r="L249" i="57" s="1"/>
  <c r="L250" i="57" s="1"/>
  <c r="L251" i="57" s="1"/>
  <c r="L252" i="57" s="1"/>
  <c r="L253" i="57" s="1"/>
  <c r="L254" i="57" s="1"/>
  <c r="L255" i="57" s="1"/>
  <c r="L256" i="57" s="1"/>
  <c r="L257" i="57" s="1"/>
  <c r="L258" i="57" s="1"/>
  <c r="L259" i="57" s="1"/>
  <c r="L260" i="57" s="1"/>
  <c r="L261" i="57" s="1"/>
  <c r="L262" i="57" s="1"/>
  <c r="L263" i="57" s="1"/>
  <c r="L264" i="57" s="1"/>
  <c r="L265" i="57" s="1"/>
  <c r="L266" i="57" s="1"/>
  <c r="L267" i="57" s="1"/>
  <c r="J217" i="57"/>
  <c r="A217" i="57"/>
  <c r="A218" i="57" s="1"/>
  <c r="A219" i="57" s="1"/>
  <c r="A220" i="57" s="1"/>
  <c r="A221" i="57" s="1"/>
  <c r="A222" i="57" s="1"/>
  <c r="A223" i="57" s="1"/>
  <c r="A224" i="57" s="1"/>
  <c r="A225" i="57" s="1"/>
  <c r="A226" i="57" s="1"/>
  <c r="A227" i="57" s="1"/>
  <c r="A228" i="57" s="1"/>
  <c r="A229" i="57" s="1"/>
  <c r="A230" i="57" s="1"/>
  <c r="A231" i="57" s="1"/>
  <c r="A232" i="57" s="1"/>
  <c r="A233" i="57" s="1"/>
  <c r="A234" i="57" s="1"/>
  <c r="A235" i="57" s="1"/>
  <c r="A236" i="57" s="1"/>
  <c r="A237" i="57" s="1"/>
  <c r="A238" i="57" s="1"/>
  <c r="A239" i="57" s="1"/>
  <c r="A240" i="57" s="1"/>
  <c r="A241" i="57" s="1"/>
  <c r="A242" i="57" s="1"/>
  <c r="A243" i="57" s="1"/>
  <c r="A244" i="57" s="1"/>
  <c r="A245" i="57" s="1"/>
  <c r="A246" i="57" s="1"/>
  <c r="A247" i="57" s="1"/>
  <c r="A248" i="57" s="1"/>
  <c r="A249" i="57" s="1"/>
  <c r="A250" i="57" s="1"/>
  <c r="A251" i="57" s="1"/>
  <c r="A252" i="57" s="1"/>
  <c r="A253" i="57" s="1"/>
  <c r="A254" i="57" s="1"/>
  <c r="A255" i="57" s="1"/>
  <c r="A256" i="57" s="1"/>
  <c r="A257" i="57" s="1"/>
  <c r="A258" i="57" s="1"/>
  <c r="A259" i="57" s="1"/>
  <c r="A260" i="57" s="1"/>
  <c r="A261" i="57" s="1"/>
  <c r="A262" i="57" s="1"/>
  <c r="A263" i="57" s="1"/>
  <c r="A264" i="57" s="1"/>
  <c r="A265" i="57" s="1"/>
  <c r="A266" i="57" s="1"/>
  <c r="A267" i="57" s="1"/>
  <c r="M216" i="57"/>
  <c r="N216" i="57" s="1"/>
  <c r="J216" i="57"/>
  <c r="M215" i="57"/>
  <c r="N215" i="57" s="1"/>
  <c r="J215" i="57"/>
  <c r="M214" i="57"/>
  <c r="N214" i="57" s="1"/>
  <c r="J214" i="57"/>
  <c r="M213" i="57"/>
  <c r="N213" i="57" s="1"/>
  <c r="J213" i="57"/>
  <c r="M212" i="57"/>
  <c r="N212" i="57" s="1"/>
  <c r="J212" i="57"/>
  <c r="M211" i="57"/>
  <c r="N211" i="57" s="1"/>
  <c r="J211" i="57"/>
  <c r="M210" i="57"/>
  <c r="N210" i="57" s="1"/>
  <c r="J210" i="57"/>
  <c r="M209" i="57"/>
  <c r="N209" i="57" s="1"/>
  <c r="J209" i="57"/>
  <c r="M208" i="57"/>
  <c r="N208" i="57" s="1"/>
  <c r="J208" i="57"/>
  <c r="M207" i="57"/>
  <c r="N207" i="57" s="1"/>
  <c r="J207" i="57"/>
  <c r="M206" i="57"/>
  <c r="N206" i="57" s="1"/>
  <c r="J206" i="57"/>
  <c r="M205" i="57"/>
  <c r="N205" i="57" s="1"/>
  <c r="J205" i="57"/>
  <c r="M204" i="57"/>
  <c r="N204" i="57" s="1"/>
  <c r="J204" i="57"/>
  <c r="M203" i="57"/>
  <c r="N203" i="57" s="1"/>
  <c r="J203" i="57"/>
  <c r="M202" i="57"/>
  <c r="N202" i="57" s="1"/>
  <c r="J202" i="57"/>
  <c r="M201" i="57"/>
  <c r="N201" i="57" s="1"/>
  <c r="J201" i="57"/>
  <c r="M200" i="57"/>
  <c r="N200" i="57" s="1"/>
  <c r="J200" i="57"/>
  <c r="M199" i="57"/>
  <c r="N199" i="57" s="1"/>
  <c r="J199" i="57"/>
  <c r="M198" i="57"/>
  <c r="N198" i="57" s="1"/>
  <c r="J198" i="57"/>
  <c r="M197" i="57"/>
  <c r="N197" i="57" s="1"/>
  <c r="J197" i="57"/>
  <c r="M196" i="57"/>
  <c r="N196" i="57" s="1"/>
  <c r="J196" i="57"/>
  <c r="M195" i="57"/>
  <c r="N195" i="57" s="1"/>
  <c r="J195" i="57"/>
  <c r="M194" i="57"/>
  <c r="N194" i="57" s="1"/>
  <c r="J194" i="57"/>
  <c r="M193" i="57"/>
  <c r="N193" i="57" s="1"/>
  <c r="J193" i="57"/>
  <c r="M192" i="57"/>
  <c r="N192" i="57" s="1"/>
  <c r="J192" i="57"/>
  <c r="M191" i="57"/>
  <c r="N191" i="57" s="1"/>
  <c r="J191" i="57"/>
  <c r="M190" i="57"/>
  <c r="N190" i="57" s="1"/>
  <c r="J190" i="57"/>
  <c r="M189" i="57"/>
  <c r="N189" i="57" s="1"/>
  <c r="J189" i="57"/>
  <c r="M188" i="57"/>
  <c r="N188" i="57" s="1"/>
  <c r="J188" i="57"/>
  <c r="M187" i="57"/>
  <c r="N187" i="57" s="1"/>
  <c r="J187" i="57"/>
  <c r="M186" i="57"/>
  <c r="N186" i="57" s="1"/>
  <c r="J186" i="57"/>
  <c r="M185" i="57"/>
  <c r="N185" i="57" s="1"/>
  <c r="J185" i="57"/>
  <c r="M184" i="57"/>
  <c r="N184" i="57" s="1"/>
  <c r="J184" i="57"/>
  <c r="M183" i="57"/>
  <c r="N183" i="57" s="1"/>
  <c r="J183" i="57"/>
  <c r="M182" i="57"/>
  <c r="N182" i="57" s="1"/>
  <c r="J182" i="57"/>
  <c r="M181" i="57"/>
  <c r="N181" i="57" s="1"/>
  <c r="J181" i="57"/>
  <c r="M180" i="57"/>
  <c r="N180" i="57" s="1"/>
  <c r="J180" i="57"/>
  <c r="M179" i="57"/>
  <c r="N179" i="57" s="1"/>
  <c r="J179" i="57"/>
  <c r="M178" i="57"/>
  <c r="N178" i="57" s="1"/>
  <c r="J178" i="57"/>
  <c r="M177" i="57"/>
  <c r="N177" i="57" s="1"/>
  <c r="J177" i="57"/>
  <c r="M176" i="57"/>
  <c r="N176" i="57" s="1"/>
  <c r="J176" i="57"/>
  <c r="M175" i="57"/>
  <c r="N175" i="57" s="1"/>
  <c r="J175" i="57"/>
  <c r="M174" i="57"/>
  <c r="N174" i="57" s="1"/>
  <c r="J174" i="57"/>
  <c r="M173" i="57"/>
  <c r="N173" i="57" s="1"/>
  <c r="J173" i="57"/>
  <c r="M172" i="57"/>
  <c r="N172" i="57" s="1"/>
  <c r="J172" i="57"/>
  <c r="M171" i="57"/>
  <c r="N171" i="57" s="1"/>
  <c r="J171" i="57"/>
  <c r="M170" i="57"/>
  <c r="N170" i="57" s="1"/>
  <c r="J170" i="57"/>
  <c r="M169" i="57"/>
  <c r="N169" i="57" s="1"/>
  <c r="J169" i="57"/>
  <c r="M168" i="57"/>
  <c r="N168" i="57" s="1"/>
  <c r="J168" i="57"/>
  <c r="M167" i="57"/>
  <c r="N167" i="57" s="1"/>
  <c r="J167" i="57"/>
  <c r="M166" i="57"/>
  <c r="N166" i="57" s="1"/>
  <c r="J166" i="57"/>
  <c r="M165" i="57"/>
  <c r="N165" i="57" s="1"/>
  <c r="L165" i="57"/>
  <c r="L166" i="57" s="1"/>
  <c r="L167" i="57" s="1"/>
  <c r="L168" i="57" s="1"/>
  <c r="L169" i="57" s="1"/>
  <c r="L170" i="57" s="1"/>
  <c r="L171" i="57" s="1"/>
  <c r="L172" i="57" s="1"/>
  <c r="L173" i="57" s="1"/>
  <c r="L174" i="57" s="1"/>
  <c r="L175" i="57" s="1"/>
  <c r="L176" i="57" s="1"/>
  <c r="L177" i="57" s="1"/>
  <c r="L178" i="57" s="1"/>
  <c r="L179" i="57" s="1"/>
  <c r="L180" i="57" s="1"/>
  <c r="L181" i="57" s="1"/>
  <c r="L182" i="57" s="1"/>
  <c r="L183" i="57" s="1"/>
  <c r="L184" i="57" s="1"/>
  <c r="L185" i="57" s="1"/>
  <c r="L186" i="57" s="1"/>
  <c r="L187" i="57" s="1"/>
  <c r="L188" i="57" s="1"/>
  <c r="L189" i="57" s="1"/>
  <c r="L190" i="57" s="1"/>
  <c r="L191" i="57" s="1"/>
  <c r="L192" i="57" s="1"/>
  <c r="L193" i="57" s="1"/>
  <c r="L194" i="57" s="1"/>
  <c r="L195" i="57" s="1"/>
  <c r="L196" i="57" s="1"/>
  <c r="L197" i="57" s="1"/>
  <c r="L198" i="57" s="1"/>
  <c r="L199" i="57" s="1"/>
  <c r="L200" i="57" s="1"/>
  <c r="L201" i="57" s="1"/>
  <c r="L202" i="57" s="1"/>
  <c r="L203" i="57" s="1"/>
  <c r="L204" i="57" s="1"/>
  <c r="L205" i="57" s="1"/>
  <c r="L206" i="57" s="1"/>
  <c r="L207" i="57" s="1"/>
  <c r="L208" i="57" s="1"/>
  <c r="L209" i="57" s="1"/>
  <c r="L210" i="57" s="1"/>
  <c r="L211" i="57" s="1"/>
  <c r="L212" i="57" s="1"/>
  <c r="L213" i="57" s="1"/>
  <c r="L214" i="57" s="1"/>
  <c r="L215" i="57" s="1"/>
  <c r="J165" i="57"/>
  <c r="A165" i="57"/>
  <c r="A166" i="57" s="1"/>
  <c r="A167" i="57" s="1"/>
  <c r="A168" i="57" s="1"/>
  <c r="A169" i="57" s="1"/>
  <c r="A170" i="57" s="1"/>
  <c r="A171" i="57" s="1"/>
  <c r="A172" i="57" s="1"/>
  <c r="A173" i="57" s="1"/>
  <c r="A174" i="57" s="1"/>
  <c r="A175" i="57" s="1"/>
  <c r="A176" i="57" s="1"/>
  <c r="A177" i="57" s="1"/>
  <c r="A178" i="57" s="1"/>
  <c r="A179" i="57" s="1"/>
  <c r="A180" i="57" s="1"/>
  <c r="A181" i="57" s="1"/>
  <c r="A182" i="57" s="1"/>
  <c r="A183" i="57" s="1"/>
  <c r="A184" i="57" s="1"/>
  <c r="A185" i="57" s="1"/>
  <c r="A186" i="57" s="1"/>
  <c r="A187" i="57" s="1"/>
  <c r="A188" i="57" s="1"/>
  <c r="A189" i="57" s="1"/>
  <c r="A190" i="57" s="1"/>
  <c r="A191" i="57" s="1"/>
  <c r="A192" i="57" s="1"/>
  <c r="A193" i="57" s="1"/>
  <c r="A194" i="57" s="1"/>
  <c r="A195" i="57" s="1"/>
  <c r="A196" i="57" s="1"/>
  <c r="A197" i="57" s="1"/>
  <c r="A198" i="57" s="1"/>
  <c r="A199" i="57" s="1"/>
  <c r="A200" i="57" s="1"/>
  <c r="A201" i="57" s="1"/>
  <c r="A202" i="57" s="1"/>
  <c r="A203" i="57" s="1"/>
  <c r="A204" i="57" s="1"/>
  <c r="A205" i="57" s="1"/>
  <c r="A206" i="57" s="1"/>
  <c r="A207" i="57" s="1"/>
  <c r="A208" i="57" s="1"/>
  <c r="A209" i="57" s="1"/>
  <c r="A210" i="57" s="1"/>
  <c r="A211" i="57" s="1"/>
  <c r="A212" i="57" s="1"/>
  <c r="A213" i="57" s="1"/>
  <c r="A214" i="57" s="1"/>
  <c r="A215" i="57" s="1"/>
  <c r="M164" i="57"/>
  <c r="N164" i="57" s="1"/>
  <c r="J164" i="57"/>
  <c r="M163" i="57"/>
  <c r="N163" i="57" s="1"/>
  <c r="J163" i="57"/>
  <c r="M162" i="57"/>
  <c r="N162" i="57" s="1"/>
  <c r="J162" i="57"/>
  <c r="M161" i="57"/>
  <c r="N161" i="57" s="1"/>
  <c r="J161" i="57"/>
  <c r="M160" i="57"/>
  <c r="N160" i="57" s="1"/>
  <c r="J160" i="57"/>
  <c r="M159" i="57"/>
  <c r="N159" i="57" s="1"/>
  <c r="J159" i="57"/>
  <c r="M158" i="57"/>
  <c r="N158" i="57" s="1"/>
  <c r="J158" i="57"/>
  <c r="M157" i="57"/>
  <c r="N157" i="57" s="1"/>
  <c r="J157" i="57"/>
  <c r="M156" i="57"/>
  <c r="N156" i="57" s="1"/>
  <c r="J156" i="57"/>
  <c r="M155" i="57"/>
  <c r="N155" i="57" s="1"/>
  <c r="J155" i="57"/>
  <c r="M154" i="57"/>
  <c r="N154" i="57" s="1"/>
  <c r="J154" i="57"/>
  <c r="M153" i="57"/>
  <c r="N153" i="57" s="1"/>
  <c r="J153" i="57"/>
  <c r="M152" i="57"/>
  <c r="N152" i="57" s="1"/>
  <c r="J152" i="57"/>
  <c r="M151" i="57"/>
  <c r="N151" i="57" s="1"/>
  <c r="J151" i="57"/>
  <c r="M150" i="57"/>
  <c r="N150" i="57" s="1"/>
  <c r="J150" i="57"/>
  <c r="M149" i="57"/>
  <c r="N149" i="57" s="1"/>
  <c r="J149" i="57"/>
  <c r="M148" i="57"/>
  <c r="N148" i="57" s="1"/>
  <c r="J148" i="57"/>
  <c r="M147" i="57"/>
  <c r="N147" i="57" s="1"/>
  <c r="J147" i="57"/>
  <c r="M146" i="57"/>
  <c r="N146" i="57" s="1"/>
  <c r="J146" i="57"/>
  <c r="M145" i="57"/>
  <c r="N145" i="57" s="1"/>
  <c r="J145" i="57"/>
  <c r="M144" i="57"/>
  <c r="N144" i="57" s="1"/>
  <c r="J144" i="57"/>
  <c r="M143" i="57"/>
  <c r="N143" i="57" s="1"/>
  <c r="J143" i="57"/>
  <c r="M142" i="57"/>
  <c r="N142" i="57" s="1"/>
  <c r="J142" i="57"/>
  <c r="M141" i="57"/>
  <c r="N141" i="57" s="1"/>
  <c r="J141" i="57"/>
  <c r="M140" i="57"/>
  <c r="N140" i="57" s="1"/>
  <c r="J140" i="57"/>
  <c r="M139" i="57"/>
  <c r="N139" i="57" s="1"/>
  <c r="J139" i="57"/>
  <c r="M138" i="57"/>
  <c r="N138" i="57" s="1"/>
  <c r="J138" i="57"/>
  <c r="M137" i="57"/>
  <c r="N137" i="57" s="1"/>
  <c r="J137" i="57"/>
  <c r="M136" i="57"/>
  <c r="N136" i="57" s="1"/>
  <c r="J136" i="57"/>
  <c r="M135" i="57"/>
  <c r="N135" i="57" s="1"/>
  <c r="J135" i="57"/>
  <c r="M134" i="57"/>
  <c r="N134" i="57" s="1"/>
  <c r="J134" i="57"/>
  <c r="M133" i="57"/>
  <c r="N133" i="57" s="1"/>
  <c r="J133" i="57"/>
  <c r="M132" i="57"/>
  <c r="N132" i="57" s="1"/>
  <c r="J132" i="57"/>
  <c r="M131" i="57"/>
  <c r="N131" i="57" s="1"/>
  <c r="J131" i="57"/>
  <c r="M130" i="57"/>
  <c r="N130" i="57" s="1"/>
  <c r="J130" i="57"/>
  <c r="M129" i="57"/>
  <c r="N129" i="57" s="1"/>
  <c r="J129" i="57"/>
  <c r="M128" i="57"/>
  <c r="N128" i="57" s="1"/>
  <c r="J128" i="57"/>
  <c r="M127" i="57"/>
  <c r="N127" i="57" s="1"/>
  <c r="J127" i="57"/>
  <c r="M126" i="57"/>
  <c r="N126" i="57" s="1"/>
  <c r="J126" i="57"/>
  <c r="M125" i="57"/>
  <c r="N125" i="57" s="1"/>
  <c r="J125" i="57"/>
  <c r="M124" i="57"/>
  <c r="N124" i="57" s="1"/>
  <c r="J124" i="57"/>
  <c r="M123" i="57"/>
  <c r="N123" i="57" s="1"/>
  <c r="J123" i="57"/>
  <c r="M122" i="57"/>
  <c r="N122" i="57" s="1"/>
  <c r="J122" i="57"/>
  <c r="M121" i="57"/>
  <c r="N121" i="57" s="1"/>
  <c r="J121" i="57"/>
  <c r="M120" i="57"/>
  <c r="N120" i="57" s="1"/>
  <c r="J120" i="57"/>
  <c r="M119" i="57"/>
  <c r="N119" i="57" s="1"/>
  <c r="J119" i="57"/>
  <c r="M118" i="57"/>
  <c r="N118" i="57" s="1"/>
  <c r="J118" i="57"/>
  <c r="M117" i="57"/>
  <c r="N117" i="57" s="1"/>
  <c r="J117" i="57"/>
  <c r="M116" i="57"/>
  <c r="N116" i="57" s="1"/>
  <c r="J116" i="57"/>
  <c r="M115" i="57"/>
  <c r="N115" i="57" s="1"/>
  <c r="J115" i="57"/>
  <c r="M114" i="57"/>
  <c r="N114" i="57" s="1"/>
  <c r="J114" i="57"/>
  <c r="M113" i="57"/>
  <c r="N113" i="57" s="1"/>
  <c r="L113" i="57"/>
  <c r="L114" i="57" s="1"/>
  <c r="L115" i="57" s="1"/>
  <c r="L116" i="57" s="1"/>
  <c r="L117" i="57" s="1"/>
  <c r="L118" i="57" s="1"/>
  <c r="L119" i="57" s="1"/>
  <c r="L120" i="57" s="1"/>
  <c r="L121" i="57" s="1"/>
  <c r="L122" i="57" s="1"/>
  <c r="L123" i="57" s="1"/>
  <c r="L124" i="57" s="1"/>
  <c r="L125" i="57" s="1"/>
  <c r="L126" i="57" s="1"/>
  <c r="L127" i="57" s="1"/>
  <c r="L128" i="57" s="1"/>
  <c r="L129" i="57" s="1"/>
  <c r="L130" i="57" s="1"/>
  <c r="L131" i="57" s="1"/>
  <c r="L132" i="57" s="1"/>
  <c r="L133" i="57" s="1"/>
  <c r="L134" i="57" s="1"/>
  <c r="L135" i="57" s="1"/>
  <c r="L136" i="57" s="1"/>
  <c r="L137" i="57" s="1"/>
  <c r="L138" i="57" s="1"/>
  <c r="L139" i="57" s="1"/>
  <c r="L140" i="57" s="1"/>
  <c r="L141" i="57" s="1"/>
  <c r="L142" i="57" s="1"/>
  <c r="L143" i="57" s="1"/>
  <c r="L144" i="57" s="1"/>
  <c r="L145" i="57" s="1"/>
  <c r="L146" i="57" s="1"/>
  <c r="L147" i="57" s="1"/>
  <c r="L148" i="57" s="1"/>
  <c r="L149" i="57" s="1"/>
  <c r="L150" i="57" s="1"/>
  <c r="L151" i="57" s="1"/>
  <c r="L152" i="57" s="1"/>
  <c r="L153" i="57" s="1"/>
  <c r="L154" i="57" s="1"/>
  <c r="L155" i="57" s="1"/>
  <c r="L156" i="57" s="1"/>
  <c r="L157" i="57" s="1"/>
  <c r="L158" i="57" s="1"/>
  <c r="L159" i="57" s="1"/>
  <c r="L160" i="57" s="1"/>
  <c r="L161" i="57" s="1"/>
  <c r="L162" i="57" s="1"/>
  <c r="L163" i="57" s="1"/>
  <c r="J113" i="57"/>
  <c r="A113" i="57"/>
  <c r="A114" i="57" s="1"/>
  <c r="A115" i="57" s="1"/>
  <c r="A116" i="57" s="1"/>
  <c r="A117" i="57" s="1"/>
  <c r="A118" i="57" s="1"/>
  <c r="A119" i="57" s="1"/>
  <c r="A120" i="57" s="1"/>
  <c r="A121" i="57" s="1"/>
  <c r="A122" i="57" s="1"/>
  <c r="A123" i="57" s="1"/>
  <c r="A124" i="57" s="1"/>
  <c r="A125" i="57" s="1"/>
  <c r="A126" i="57" s="1"/>
  <c r="A127" i="57" s="1"/>
  <c r="A128" i="57" s="1"/>
  <c r="A129" i="57" s="1"/>
  <c r="A130" i="57" s="1"/>
  <c r="A131" i="57" s="1"/>
  <c r="A132" i="57" s="1"/>
  <c r="A133" i="57" s="1"/>
  <c r="A134" i="57" s="1"/>
  <c r="A135" i="57" s="1"/>
  <c r="A136" i="57" s="1"/>
  <c r="A137" i="57" s="1"/>
  <c r="A138" i="57" s="1"/>
  <c r="A139" i="57" s="1"/>
  <c r="A140" i="57" s="1"/>
  <c r="A141" i="57" s="1"/>
  <c r="A142" i="57" s="1"/>
  <c r="A143" i="57" s="1"/>
  <c r="A144" i="57" s="1"/>
  <c r="A145" i="57" s="1"/>
  <c r="A146" i="57" s="1"/>
  <c r="A147" i="57" s="1"/>
  <c r="A148" i="57" s="1"/>
  <c r="A149" i="57" s="1"/>
  <c r="A150" i="57" s="1"/>
  <c r="A151" i="57" s="1"/>
  <c r="A152" i="57" s="1"/>
  <c r="A153" i="57" s="1"/>
  <c r="A154" i="57" s="1"/>
  <c r="A155" i="57" s="1"/>
  <c r="A156" i="57" s="1"/>
  <c r="A157" i="57" s="1"/>
  <c r="A158" i="57" s="1"/>
  <c r="A159" i="57" s="1"/>
  <c r="A160" i="57" s="1"/>
  <c r="A161" i="57" s="1"/>
  <c r="A162" i="57" s="1"/>
  <c r="A163" i="57" s="1"/>
  <c r="M112" i="57"/>
  <c r="N112" i="57" s="1"/>
  <c r="J112" i="57"/>
  <c r="M111" i="57"/>
  <c r="N111" i="57" s="1"/>
  <c r="J111" i="57"/>
  <c r="M110" i="57"/>
  <c r="N110" i="57" s="1"/>
  <c r="J110" i="57"/>
  <c r="M109" i="57"/>
  <c r="N109" i="57" s="1"/>
  <c r="J109" i="57"/>
  <c r="M108" i="57"/>
  <c r="N108" i="57" s="1"/>
  <c r="J108" i="57"/>
  <c r="M107" i="57"/>
  <c r="N107" i="57" s="1"/>
  <c r="J107" i="57"/>
  <c r="M106" i="57"/>
  <c r="N106" i="57" s="1"/>
  <c r="J106" i="57"/>
  <c r="M105" i="57"/>
  <c r="N105" i="57" s="1"/>
  <c r="J105" i="57"/>
  <c r="M104" i="57"/>
  <c r="N104" i="57" s="1"/>
  <c r="J104" i="57"/>
  <c r="M103" i="57"/>
  <c r="N103" i="57" s="1"/>
  <c r="J103" i="57"/>
  <c r="M102" i="57"/>
  <c r="N102" i="57" s="1"/>
  <c r="J102" i="57"/>
  <c r="M101" i="57"/>
  <c r="N101" i="57" s="1"/>
  <c r="J101" i="57"/>
  <c r="M100" i="57"/>
  <c r="N100" i="57" s="1"/>
  <c r="J100" i="57"/>
  <c r="M99" i="57"/>
  <c r="N99" i="57" s="1"/>
  <c r="J99" i="57"/>
  <c r="M98" i="57"/>
  <c r="N98" i="57" s="1"/>
  <c r="J98" i="57"/>
  <c r="M97" i="57"/>
  <c r="N97" i="57" s="1"/>
  <c r="J97" i="57"/>
  <c r="M96" i="57"/>
  <c r="N96" i="57" s="1"/>
  <c r="J96" i="57"/>
  <c r="M95" i="57"/>
  <c r="N95" i="57" s="1"/>
  <c r="J95" i="57"/>
  <c r="M94" i="57"/>
  <c r="N94" i="57" s="1"/>
  <c r="J94" i="57"/>
  <c r="M93" i="57"/>
  <c r="N93" i="57" s="1"/>
  <c r="J93" i="57"/>
  <c r="M92" i="57"/>
  <c r="N92" i="57" s="1"/>
  <c r="J92" i="57"/>
  <c r="M91" i="57"/>
  <c r="N91" i="57" s="1"/>
  <c r="J91" i="57"/>
  <c r="M90" i="57"/>
  <c r="N90" i="57" s="1"/>
  <c r="J90" i="57"/>
  <c r="M89" i="57"/>
  <c r="N89" i="57" s="1"/>
  <c r="J89" i="57"/>
  <c r="M88" i="57"/>
  <c r="N88" i="57" s="1"/>
  <c r="J88" i="57"/>
  <c r="M87" i="57"/>
  <c r="N87" i="57" s="1"/>
  <c r="J87" i="57"/>
  <c r="M86" i="57"/>
  <c r="N86" i="57" s="1"/>
  <c r="J86" i="57"/>
  <c r="M85" i="57"/>
  <c r="N85" i="57" s="1"/>
  <c r="J85" i="57"/>
  <c r="M84" i="57"/>
  <c r="N84" i="57" s="1"/>
  <c r="J84" i="57"/>
  <c r="M83" i="57"/>
  <c r="N83" i="57" s="1"/>
  <c r="J83" i="57"/>
  <c r="M82" i="57"/>
  <c r="N82" i="57" s="1"/>
  <c r="J82" i="57"/>
  <c r="M81" i="57"/>
  <c r="N81" i="57" s="1"/>
  <c r="J81" i="57"/>
  <c r="M80" i="57"/>
  <c r="N80" i="57" s="1"/>
  <c r="J80" i="57"/>
  <c r="M79" i="57"/>
  <c r="N79" i="57" s="1"/>
  <c r="J79" i="57"/>
  <c r="M78" i="57"/>
  <c r="N78" i="57" s="1"/>
  <c r="J78" i="57"/>
  <c r="M77" i="57"/>
  <c r="N77" i="57" s="1"/>
  <c r="J77" i="57"/>
  <c r="M76" i="57"/>
  <c r="N76" i="57" s="1"/>
  <c r="J76" i="57"/>
  <c r="M75" i="57"/>
  <c r="N75" i="57" s="1"/>
  <c r="J75" i="57"/>
  <c r="M74" i="57"/>
  <c r="N74" i="57" s="1"/>
  <c r="J74" i="57"/>
  <c r="M73" i="57"/>
  <c r="N73" i="57" s="1"/>
  <c r="J73" i="57"/>
  <c r="M72" i="57"/>
  <c r="N72" i="57" s="1"/>
  <c r="J72" i="57"/>
  <c r="M71" i="57"/>
  <c r="N71" i="57" s="1"/>
  <c r="J71" i="57"/>
  <c r="M70" i="57"/>
  <c r="N70" i="57" s="1"/>
  <c r="J70" i="57"/>
  <c r="M69" i="57"/>
  <c r="N69" i="57" s="1"/>
  <c r="J69" i="57"/>
  <c r="M68" i="57"/>
  <c r="N68" i="57" s="1"/>
  <c r="J68" i="57"/>
  <c r="M67" i="57"/>
  <c r="N67" i="57" s="1"/>
  <c r="J67" i="57"/>
  <c r="M66" i="57"/>
  <c r="N66" i="57" s="1"/>
  <c r="J66" i="57"/>
  <c r="M65" i="57"/>
  <c r="N65" i="57" s="1"/>
  <c r="J65" i="57"/>
  <c r="M64" i="57"/>
  <c r="N64" i="57" s="1"/>
  <c r="J64" i="57"/>
  <c r="M63" i="57"/>
  <c r="N63" i="57" s="1"/>
  <c r="J63" i="57"/>
  <c r="M62" i="57"/>
  <c r="N62" i="57" s="1"/>
  <c r="J62" i="57"/>
  <c r="M61" i="57"/>
  <c r="N61" i="57" s="1"/>
  <c r="J61" i="57"/>
  <c r="M60" i="57"/>
  <c r="N60" i="57" s="1"/>
  <c r="L60" i="57"/>
  <c r="L61" i="57" s="1"/>
  <c r="L62" i="57" s="1"/>
  <c r="L63" i="57" s="1"/>
  <c r="L64" i="57" s="1"/>
  <c r="L65" i="57" s="1"/>
  <c r="L66" i="57" s="1"/>
  <c r="L67" i="57" s="1"/>
  <c r="L68" i="57" s="1"/>
  <c r="L69" i="57" s="1"/>
  <c r="L70" i="57" s="1"/>
  <c r="L71" i="57" s="1"/>
  <c r="L72" i="57" s="1"/>
  <c r="L73" i="57" s="1"/>
  <c r="L74" i="57" s="1"/>
  <c r="L75" i="57" s="1"/>
  <c r="L76" i="57" s="1"/>
  <c r="L77" i="57" s="1"/>
  <c r="L78" i="57" s="1"/>
  <c r="L79" i="57" s="1"/>
  <c r="L80" i="57" s="1"/>
  <c r="L81" i="57" s="1"/>
  <c r="L82" i="57" s="1"/>
  <c r="L83" i="57" s="1"/>
  <c r="L84" i="57" s="1"/>
  <c r="L85" i="57" s="1"/>
  <c r="L86" i="57" s="1"/>
  <c r="L87" i="57" s="1"/>
  <c r="L88" i="57" s="1"/>
  <c r="L89" i="57" s="1"/>
  <c r="L90" i="57" s="1"/>
  <c r="L91" i="57" s="1"/>
  <c r="L92" i="57" s="1"/>
  <c r="L93" i="57" s="1"/>
  <c r="L94" i="57" s="1"/>
  <c r="L95" i="57" s="1"/>
  <c r="L96" i="57" s="1"/>
  <c r="L97" i="57" s="1"/>
  <c r="L98" i="57" s="1"/>
  <c r="L99" i="57" s="1"/>
  <c r="L100" i="57" s="1"/>
  <c r="L101" i="57" s="1"/>
  <c r="L102" i="57" s="1"/>
  <c r="L103" i="57" s="1"/>
  <c r="L104" i="57" s="1"/>
  <c r="L105" i="57" s="1"/>
  <c r="L106" i="57" s="1"/>
  <c r="L107" i="57" s="1"/>
  <c r="L108" i="57" s="1"/>
  <c r="L109" i="57" s="1"/>
  <c r="L110" i="57" s="1"/>
  <c r="L111" i="57" s="1"/>
  <c r="J60" i="57"/>
  <c r="A60" i="57"/>
  <c r="A61" i="57" s="1"/>
  <c r="A62" i="57" s="1"/>
  <c r="A63" i="57" s="1"/>
  <c r="A64" i="57" s="1"/>
  <c r="A65" i="57" s="1"/>
  <c r="A66" i="57" s="1"/>
  <c r="A67" i="57" s="1"/>
  <c r="A68" i="57" s="1"/>
  <c r="A69" i="57" s="1"/>
  <c r="A70" i="57" s="1"/>
  <c r="A71" i="57" s="1"/>
  <c r="A72" i="57" s="1"/>
  <c r="A73" i="57" s="1"/>
  <c r="A74" i="57" s="1"/>
  <c r="A75" i="57" s="1"/>
  <c r="A76" i="57" s="1"/>
  <c r="A77" i="57" s="1"/>
  <c r="A78" i="57" s="1"/>
  <c r="A79" i="57" s="1"/>
  <c r="A80" i="57" s="1"/>
  <c r="A81" i="57" s="1"/>
  <c r="A82" i="57" s="1"/>
  <c r="A83" i="57" s="1"/>
  <c r="A84" i="57" s="1"/>
  <c r="A85" i="57" s="1"/>
  <c r="A86" i="57" s="1"/>
  <c r="A87" i="57" s="1"/>
  <c r="A88" i="57" s="1"/>
  <c r="A89" i="57" s="1"/>
  <c r="A90" i="57" s="1"/>
  <c r="A91" i="57" s="1"/>
  <c r="A92" i="57" s="1"/>
  <c r="A93" i="57" s="1"/>
  <c r="A94" i="57" s="1"/>
  <c r="A95" i="57" s="1"/>
  <c r="A96" i="57" s="1"/>
  <c r="A97" i="57" s="1"/>
  <c r="A98" i="57" s="1"/>
  <c r="A99" i="57" s="1"/>
  <c r="A100" i="57" s="1"/>
  <c r="A101" i="57" s="1"/>
  <c r="A102" i="57" s="1"/>
  <c r="A103" i="57" s="1"/>
  <c r="A104" i="57" s="1"/>
  <c r="A105" i="57" s="1"/>
  <c r="A106" i="57" s="1"/>
  <c r="A107" i="57" s="1"/>
  <c r="A108" i="57" s="1"/>
  <c r="A109" i="57" s="1"/>
  <c r="A110" i="57" s="1"/>
  <c r="A111" i="57" s="1"/>
  <c r="M59" i="57"/>
  <c r="N59" i="57" s="1"/>
  <c r="J59" i="57"/>
  <c r="M58" i="57"/>
  <c r="N58" i="57" s="1"/>
  <c r="J58" i="57"/>
  <c r="M57" i="57"/>
  <c r="N57" i="57" s="1"/>
  <c r="J57" i="57"/>
  <c r="M56" i="57"/>
  <c r="N56" i="57" s="1"/>
  <c r="J56" i="57"/>
  <c r="M55" i="57"/>
  <c r="N55" i="57" s="1"/>
  <c r="J55" i="57"/>
  <c r="M54" i="57"/>
  <c r="N54" i="57" s="1"/>
  <c r="J54" i="57"/>
  <c r="M53" i="57"/>
  <c r="N53" i="57" s="1"/>
  <c r="J53" i="57"/>
  <c r="M52" i="57"/>
  <c r="N52" i="57" s="1"/>
  <c r="J52" i="57"/>
  <c r="M51" i="57"/>
  <c r="N51" i="57" s="1"/>
  <c r="J51" i="57"/>
  <c r="M50" i="57"/>
  <c r="N50" i="57" s="1"/>
  <c r="J50" i="57"/>
  <c r="M49" i="57"/>
  <c r="N49" i="57" s="1"/>
  <c r="J49" i="57"/>
  <c r="M48" i="57"/>
  <c r="N48" i="57" s="1"/>
  <c r="J48" i="57"/>
  <c r="M47" i="57"/>
  <c r="N47" i="57" s="1"/>
  <c r="J47" i="57"/>
  <c r="M46" i="57"/>
  <c r="N46" i="57" s="1"/>
  <c r="J46" i="57"/>
  <c r="M45" i="57"/>
  <c r="N45" i="57" s="1"/>
  <c r="J45" i="57"/>
  <c r="M44" i="57"/>
  <c r="N44" i="57" s="1"/>
  <c r="J44" i="57"/>
  <c r="M43" i="57"/>
  <c r="N43" i="57" s="1"/>
  <c r="J43" i="57"/>
  <c r="M42" i="57"/>
  <c r="N42" i="57" s="1"/>
  <c r="J42" i="57"/>
  <c r="M41" i="57"/>
  <c r="N41" i="57" s="1"/>
  <c r="J41" i="57"/>
  <c r="M40" i="57"/>
  <c r="N40" i="57" s="1"/>
  <c r="J40" i="57"/>
  <c r="M39" i="57"/>
  <c r="N39" i="57" s="1"/>
  <c r="J39" i="57"/>
  <c r="M38" i="57"/>
  <c r="N38" i="57" s="1"/>
  <c r="J38" i="57"/>
  <c r="M37" i="57"/>
  <c r="N37" i="57" s="1"/>
  <c r="J37" i="57"/>
  <c r="M36" i="57"/>
  <c r="N36" i="57" s="1"/>
  <c r="J36" i="57"/>
  <c r="M35" i="57"/>
  <c r="N35" i="57" s="1"/>
  <c r="J35" i="57"/>
  <c r="M34" i="57"/>
  <c r="N34" i="57" s="1"/>
  <c r="J34" i="57"/>
  <c r="M33" i="57"/>
  <c r="N33" i="57" s="1"/>
  <c r="J33" i="57"/>
  <c r="M32" i="57"/>
  <c r="N32" i="57" s="1"/>
  <c r="J32" i="57"/>
  <c r="M31" i="57"/>
  <c r="N31" i="57" s="1"/>
  <c r="J31" i="57"/>
  <c r="M30" i="57"/>
  <c r="N30" i="57" s="1"/>
  <c r="J30" i="57"/>
  <c r="M29" i="57"/>
  <c r="N29" i="57" s="1"/>
  <c r="J29" i="57"/>
  <c r="M28" i="57"/>
  <c r="N28" i="57" s="1"/>
  <c r="J28" i="57"/>
  <c r="M27" i="57"/>
  <c r="N27" i="57" s="1"/>
  <c r="J27" i="57"/>
  <c r="M26" i="57"/>
  <c r="N26" i="57" s="1"/>
  <c r="J26" i="57"/>
  <c r="M25" i="57"/>
  <c r="N25" i="57" s="1"/>
  <c r="J25" i="57"/>
  <c r="M24" i="57"/>
  <c r="N24" i="57" s="1"/>
  <c r="J24" i="57"/>
  <c r="M23" i="57"/>
  <c r="N23" i="57" s="1"/>
  <c r="J23" i="57"/>
  <c r="M22" i="57"/>
  <c r="N22" i="57" s="1"/>
  <c r="J22" i="57"/>
  <c r="M21" i="57"/>
  <c r="N21" i="57" s="1"/>
  <c r="J21" i="57"/>
  <c r="AU20" i="57"/>
  <c r="M20" i="57"/>
  <c r="N20" i="57" s="1"/>
  <c r="J20" i="57"/>
  <c r="AU19" i="57"/>
  <c r="M19" i="57"/>
  <c r="N19" i="57" s="1"/>
  <c r="J19" i="57"/>
  <c r="AU18" i="57"/>
  <c r="M18" i="57"/>
  <c r="N18" i="57" s="1"/>
  <c r="J18" i="57"/>
  <c r="AU17" i="57"/>
  <c r="AF17" i="57"/>
  <c r="M17" i="57"/>
  <c r="N17" i="57" s="1"/>
  <c r="J17" i="57"/>
  <c r="AU16" i="57"/>
  <c r="AF16" i="57"/>
  <c r="M16" i="57"/>
  <c r="N16" i="57" s="1"/>
  <c r="J16" i="57"/>
  <c r="AU15" i="57"/>
  <c r="AF15" i="57"/>
  <c r="M15" i="57"/>
  <c r="N15" i="57" s="1"/>
  <c r="J15" i="57"/>
  <c r="AU14" i="57"/>
  <c r="AF14" i="57"/>
  <c r="M14" i="57"/>
  <c r="J14" i="57"/>
  <c r="AU13" i="57"/>
  <c r="AF13" i="57"/>
  <c r="M13" i="57"/>
  <c r="J13" i="57"/>
  <c r="AU12" i="57"/>
  <c r="AF12" i="57"/>
  <c r="M12" i="57"/>
  <c r="N12" i="57" s="1"/>
  <c r="J12" i="57"/>
  <c r="AU11" i="57"/>
  <c r="AF11" i="57"/>
  <c r="M11" i="57"/>
  <c r="N11" i="57" s="1"/>
  <c r="J11" i="57"/>
  <c r="AU10" i="57"/>
  <c r="AF10" i="57"/>
  <c r="M10" i="57"/>
  <c r="N10" i="57" s="1"/>
  <c r="J10" i="57"/>
  <c r="M9" i="57"/>
  <c r="N9" i="57" s="1"/>
  <c r="J9" i="57"/>
  <c r="AF8" i="57"/>
  <c r="M8" i="57"/>
  <c r="N8" i="57" s="1"/>
  <c r="L8" i="57"/>
  <c r="L9" i="57" s="1"/>
  <c r="L10" i="57" s="1"/>
  <c r="L11" i="57" s="1"/>
  <c r="L12" i="57" s="1"/>
  <c r="L13" i="57" s="1"/>
  <c r="L14" i="57" s="1"/>
  <c r="L15" i="57" s="1"/>
  <c r="L16" i="57" s="1"/>
  <c r="L17" i="57" s="1"/>
  <c r="L18" i="57" s="1"/>
  <c r="L19" i="57" s="1"/>
  <c r="L20" i="57" s="1"/>
  <c r="L21" i="57" s="1"/>
  <c r="L22" i="57" s="1"/>
  <c r="L23" i="57" s="1"/>
  <c r="L24" i="57" s="1"/>
  <c r="L25" i="57" s="1"/>
  <c r="L26" i="57" s="1"/>
  <c r="L27" i="57" s="1"/>
  <c r="L28" i="57" s="1"/>
  <c r="L29" i="57" s="1"/>
  <c r="L30" i="57" s="1"/>
  <c r="L31" i="57" s="1"/>
  <c r="L32" i="57" s="1"/>
  <c r="L33" i="57" s="1"/>
  <c r="L34" i="57" s="1"/>
  <c r="L35" i="57" s="1"/>
  <c r="L36" i="57" s="1"/>
  <c r="L37" i="57" s="1"/>
  <c r="L38" i="57" s="1"/>
  <c r="L39" i="57" s="1"/>
  <c r="L40" i="57" s="1"/>
  <c r="L41" i="57" s="1"/>
  <c r="L42" i="57" s="1"/>
  <c r="L43" i="57" s="1"/>
  <c r="L44" i="57" s="1"/>
  <c r="L45" i="57" s="1"/>
  <c r="L46" i="57" s="1"/>
  <c r="L47" i="57" s="1"/>
  <c r="L48" i="57" s="1"/>
  <c r="L49" i="57" s="1"/>
  <c r="L50" i="57" s="1"/>
  <c r="L51" i="57" s="1"/>
  <c r="L52" i="57" s="1"/>
  <c r="L53" i="57" s="1"/>
  <c r="L54" i="57" s="1"/>
  <c r="L55" i="57" s="1"/>
  <c r="L56" i="57" s="1"/>
  <c r="L57" i="57" s="1"/>
  <c r="L58" i="57" s="1"/>
  <c r="J8" i="57"/>
  <c r="A8" i="57"/>
  <c r="A9" i="57" s="1"/>
  <c r="A10" i="57" s="1"/>
  <c r="A11" i="57" s="1"/>
  <c r="A12" i="57" s="1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 s="1"/>
  <c r="A55" i="57" s="1"/>
  <c r="A56" i="57" s="1"/>
  <c r="A57" i="57" s="1"/>
  <c r="A58" i="57" s="1"/>
  <c r="AF7" i="57"/>
  <c r="M7" i="57"/>
  <c r="N7" i="57" s="1"/>
  <c r="AD241" i="42"/>
  <c r="Q56" i="42"/>
  <c r="Q57" i="42"/>
  <c r="Q58" i="42"/>
  <c r="Q59" i="42"/>
  <c r="Q60" i="42"/>
  <c r="Q61" i="42"/>
  <c r="Q62" i="42"/>
  <c r="Q63" i="42"/>
  <c r="Q64" i="42"/>
  <c r="Q65" i="42"/>
  <c r="Q66" i="42"/>
  <c r="Q55" i="42"/>
  <c r="AD53" i="42"/>
  <c r="AD55" i="42"/>
  <c r="AD56" i="42"/>
  <c r="AD69" i="42"/>
  <c r="AD215" i="42"/>
  <c r="AC232" i="42"/>
  <c r="AC66" i="42"/>
  <c r="AC67" i="42"/>
  <c r="AC248" i="42"/>
  <c r="AC42" i="42"/>
  <c r="AC201" i="42" s="1"/>
  <c r="AC202" i="42"/>
  <c r="AC251" i="42"/>
  <c r="AC97" i="42"/>
  <c r="AC62" i="42"/>
  <c r="AD62" i="42"/>
  <c r="AC63" i="42"/>
  <c r="AD65" i="42"/>
  <c r="AD60" i="42"/>
  <c r="AC60" i="42"/>
  <c r="AC49" i="42"/>
  <c r="AD49" i="42"/>
  <c r="AC50" i="42"/>
  <c r="AD50" i="42"/>
  <c r="AC58" i="42"/>
  <c r="AC59" i="42"/>
  <c r="AC48" i="42"/>
  <c r="AD242" i="42"/>
  <c r="AD244" i="42"/>
  <c r="AD246" i="42"/>
  <c r="AD240" i="42"/>
  <c r="AC241" i="42"/>
  <c r="AC242" i="42"/>
  <c r="AC243" i="42"/>
  <c r="AC246" i="42"/>
  <c r="AC249" i="42"/>
  <c r="AC240" i="42"/>
  <c r="AD229" i="42"/>
  <c r="AD230" i="42"/>
  <c r="AD239" i="42"/>
  <c r="AC229" i="42"/>
  <c r="AC230" i="42"/>
  <c r="AC239" i="42"/>
  <c r="AD228" i="42"/>
  <c r="AC228" i="42"/>
  <c r="AD217" i="42"/>
  <c r="AD218" i="42"/>
  <c r="AD219" i="42"/>
  <c r="AD220" i="42"/>
  <c r="AD222" i="42"/>
  <c r="AD227" i="42"/>
  <c r="AD216" i="42"/>
  <c r="AC217" i="42"/>
  <c r="AC218" i="42"/>
  <c r="AC223" i="42"/>
  <c r="AC227" i="42"/>
  <c r="AC216" i="42"/>
  <c r="AD205" i="42"/>
  <c r="AD206" i="42"/>
  <c r="AC205" i="42"/>
  <c r="AC206" i="42"/>
  <c r="AC207" i="42"/>
  <c r="AC213" i="42"/>
  <c r="AC214" i="42"/>
  <c r="AC215" i="42"/>
  <c r="AD204" i="42"/>
  <c r="AC204" i="42"/>
  <c r="AC193" i="42"/>
  <c r="AC195" i="42"/>
  <c r="AC198" i="42"/>
  <c r="AD194" i="42"/>
  <c r="AD199" i="42"/>
  <c r="AD192" i="42"/>
  <c r="AC192" i="42"/>
  <c r="AD180" i="42"/>
  <c r="AD182" i="42"/>
  <c r="AC181" i="42"/>
  <c r="AC182" i="42"/>
  <c r="AC186" i="42"/>
  <c r="AC187" i="42"/>
  <c r="AC190" i="42"/>
  <c r="AC191" i="42"/>
  <c r="AC180" i="42"/>
  <c r="AD170" i="42"/>
  <c r="AD168" i="42"/>
  <c r="AC169" i="42"/>
  <c r="AC170" i="42"/>
  <c r="AC171" i="42"/>
  <c r="AC174" i="42"/>
  <c r="AC175" i="42"/>
  <c r="AC178" i="42"/>
  <c r="AC168" i="42"/>
  <c r="AD158" i="42"/>
  <c r="AC157" i="42"/>
  <c r="AC158" i="42"/>
  <c r="AC159" i="42"/>
  <c r="AC162" i="42"/>
  <c r="AC166" i="42"/>
  <c r="AC167" i="42"/>
  <c r="AD156" i="42"/>
  <c r="AC156" i="42"/>
  <c r="AD145" i="42"/>
  <c r="AD146" i="42"/>
  <c r="AC145" i="42"/>
  <c r="AC146" i="42"/>
  <c r="AC150" i="42"/>
  <c r="AC153" i="42"/>
  <c r="AC154" i="42"/>
  <c r="AC155" i="42"/>
  <c r="AD144" i="42"/>
  <c r="AC144" i="42"/>
  <c r="AC133" i="42"/>
  <c r="AC138" i="42"/>
  <c r="AD134" i="42"/>
  <c r="AD132" i="42"/>
  <c r="AC132" i="42"/>
  <c r="AD121" i="42"/>
  <c r="AD122" i="42"/>
  <c r="AD130" i="42"/>
  <c r="AC121" i="42"/>
  <c r="AC122" i="42"/>
  <c r="AC123" i="42"/>
  <c r="AC126" i="42"/>
  <c r="AC130" i="42"/>
  <c r="AD120" i="42"/>
  <c r="AC120" i="42"/>
  <c r="AD110" i="42"/>
  <c r="AD115" i="42"/>
  <c r="AC109" i="42"/>
  <c r="AC110" i="42"/>
  <c r="AC111" i="42"/>
  <c r="AC114" i="42"/>
  <c r="AC115" i="42"/>
  <c r="AD98" i="42"/>
  <c r="AC102" i="42"/>
  <c r="AD85" i="42"/>
  <c r="AD86" i="42"/>
  <c r="AC85" i="42"/>
  <c r="AC90" i="42"/>
  <c r="AD73" i="42"/>
  <c r="AD74" i="42"/>
  <c r="AC78" i="42"/>
  <c r="AC79" i="42"/>
  <c r="AD107" i="42"/>
  <c r="AE33" i="42"/>
  <c r="AC108" i="42"/>
  <c r="N24" i="51"/>
  <c r="N25" i="51"/>
  <c r="N26" i="51"/>
  <c r="N27" i="51"/>
  <c r="N28" i="51"/>
  <c r="N29" i="51"/>
  <c r="N30" i="51"/>
  <c r="N31" i="51"/>
  <c r="N32" i="51"/>
  <c r="N33" i="51"/>
  <c r="N34" i="51"/>
  <c r="N35" i="51"/>
  <c r="N36" i="51"/>
  <c r="N37" i="51"/>
  <c r="N38" i="51"/>
  <c r="N39" i="51"/>
  <c r="N40" i="51"/>
  <c r="N41" i="51"/>
  <c r="N42" i="51"/>
  <c r="N43" i="51"/>
  <c r="N44" i="51"/>
  <c r="N45" i="51"/>
  <c r="N46" i="51"/>
  <c r="N47" i="51"/>
  <c r="N48" i="51"/>
  <c r="N49" i="51"/>
  <c r="N50" i="51"/>
  <c r="N51" i="51"/>
  <c r="N52" i="51"/>
  <c r="N53" i="51"/>
  <c r="N54" i="51"/>
  <c r="N55" i="51"/>
  <c r="N56" i="51"/>
  <c r="N57" i="51"/>
  <c r="N58" i="51"/>
  <c r="N59" i="51"/>
  <c r="N60" i="51"/>
  <c r="N61" i="51"/>
  <c r="N62" i="51"/>
  <c r="N63" i="51"/>
  <c r="N64" i="51"/>
  <c r="N65" i="51"/>
  <c r="N66" i="51"/>
  <c r="N67" i="51"/>
  <c r="N68" i="51"/>
  <c r="N69" i="51"/>
  <c r="N70" i="51"/>
  <c r="N71" i="51"/>
  <c r="N72" i="51"/>
  <c r="N73" i="51"/>
  <c r="N74" i="51"/>
  <c r="N75" i="51"/>
  <c r="N76" i="51"/>
  <c r="N77" i="51"/>
  <c r="N78" i="51"/>
  <c r="N79" i="51"/>
  <c r="N80" i="51"/>
  <c r="N81" i="51"/>
  <c r="N82" i="51"/>
  <c r="N83" i="51"/>
  <c r="N84" i="51"/>
  <c r="N85" i="51"/>
  <c r="N86" i="51"/>
  <c r="N87" i="51"/>
  <c r="N88" i="51"/>
  <c r="N89" i="51"/>
  <c r="N90" i="51"/>
  <c r="N91" i="51"/>
  <c r="N92" i="51"/>
  <c r="N93" i="51"/>
  <c r="N94" i="51"/>
  <c r="N95" i="51"/>
  <c r="N96" i="51"/>
  <c r="N97" i="51"/>
  <c r="N98" i="51"/>
  <c r="N99" i="51"/>
  <c r="N100" i="51"/>
  <c r="N101" i="51"/>
  <c r="N102" i="51"/>
  <c r="N103" i="51"/>
  <c r="N104" i="51"/>
  <c r="N105" i="51"/>
  <c r="N106" i="51"/>
  <c r="N107" i="51"/>
  <c r="N108" i="51"/>
  <c r="N109" i="51"/>
  <c r="N110" i="51"/>
  <c r="N111" i="51"/>
  <c r="N112" i="51"/>
  <c r="N113" i="51"/>
  <c r="N114" i="51"/>
  <c r="N115" i="51"/>
  <c r="N116" i="51"/>
  <c r="N117" i="51"/>
  <c r="N118" i="51"/>
  <c r="N119" i="51"/>
  <c r="N120" i="51"/>
  <c r="N121" i="51"/>
  <c r="N122" i="51"/>
  <c r="N123" i="51"/>
  <c r="N124" i="51"/>
  <c r="N125" i="51"/>
  <c r="N126" i="51"/>
  <c r="N127" i="51"/>
  <c r="N128" i="51"/>
  <c r="N129" i="51"/>
  <c r="N130" i="51"/>
  <c r="N131" i="51"/>
  <c r="N132" i="51"/>
  <c r="N133" i="51"/>
  <c r="N134" i="51"/>
  <c r="N135" i="51"/>
  <c r="N136" i="51"/>
  <c r="N137" i="51"/>
  <c r="N138" i="51"/>
  <c r="N139" i="51"/>
  <c r="N140" i="51"/>
  <c r="N141" i="51"/>
  <c r="N142" i="51"/>
  <c r="N143" i="51"/>
  <c r="N144" i="51"/>
  <c r="N145" i="51"/>
  <c r="N146" i="51"/>
  <c r="N147" i="51"/>
  <c r="N148" i="51"/>
  <c r="N149" i="51"/>
  <c r="N150" i="51"/>
  <c r="N151" i="51"/>
  <c r="N152" i="51"/>
  <c r="N153" i="51"/>
  <c r="N154" i="51"/>
  <c r="N155" i="51"/>
  <c r="N156" i="51"/>
  <c r="N157" i="51"/>
  <c r="N158" i="51"/>
  <c r="N159" i="51"/>
  <c r="N160" i="51"/>
  <c r="N161" i="51"/>
  <c r="N162" i="51"/>
  <c r="N163" i="51"/>
  <c r="N164" i="51"/>
  <c r="N165" i="51"/>
  <c r="N166" i="51"/>
  <c r="N167" i="51"/>
  <c r="N168" i="51"/>
  <c r="N169" i="51"/>
  <c r="N170" i="51"/>
  <c r="N171" i="51"/>
  <c r="N172" i="51"/>
  <c r="N173" i="51"/>
  <c r="N174" i="51"/>
  <c r="N175" i="51"/>
  <c r="N176" i="51"/>
  <c r="N177" i="51"/>
  <c r="N178" i="51"/>
  <c r="N179" i="51"/>
  <c r="N180" i="51"/>
  <c r="N181" i="51"/>
  <c r="N182" i="51"/>
  <c r="N183" i="51"/>
  <c r="N184" i="51"/>
  <c r="N185" i="51"/>
  <c r="N186" i="51"/>
  <c r="N187" i="51"/>
  <c r="N188" i="51"/>
  <c r="N189" i="51"/>
  <c r="N190" i="51"/>
  <c r="N191" i="51"/>
  <c r="N192" i="51"/>
  <c r="N193" i="51"/>
  <c r="N194" i="51"/>
  <c r="N195" i="51"/>
  <c r="N196" i="51"/>
  <c r="N197" i="51"/>
  <c r="N198" i="51"/>
  <c r="N199" i="51"/>
  <c r="N200" i="51"/>
  <c r="N201" i="51"/>
  <c r="N202" i="51"/>
  <c r="N203" i="51"/>
  <c r="N204" i="51"/>
  <c r="N205" i="51"/>
  <c r="N206" i="51"/>
  <c r="N207" i="51"/>
  <c r="N208" i="51"/>
  <c r="N209" i="51"/>
  <c r="N210" i="51"/>
  <c r="N211" i="51"/>
  <c r="N212" i="51"/>
  <c r="N213" i="51"/>
  <c r="N214" i="51"/>
  <c r="N215" i="51"/>
  <c r="N216" i="51"/>
  <c r="N217" i="51"/>
  <c r="N218" i="51"/>
  <c r="N219" i="51"/>
  <c r="N220" i="51"/>
  <c r="N221" i="51"/>
  <c r="N222" i="51"/>
  <c r="N223" i="51"/>
  <c r="N224" i="51"/>
  <c r="N225" i="51"/>
  <c r="N226" i="51"/>
  <c r="N227" i="51"/>
  <c r="N228" i="51"/>
  <c r="N229" i="51"/>
  <c r="N230" i="51"/>
  <c r="N231" i="51"/>
  <c r="N4" i="51"/>
  <c r="N5" i="51"/>
  <c r="N6" i="51"/>
  <c r="N7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N20" i="51"/>
  <c r="N21" i="51"/>
  <c r="M26" i="51"/>
  <c r="M27" i="51"/>
  <c r="M28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42" i="51"/>
  <c r="M43" i="51"/>
  <c r="M44" i="51"/>
  <c r="M45" i="51"/>
  <c r="M46" i="51"/>
  <c r="M47" i="51"/>
  <c r="M48" i="51"/>
  <c r="M49" i="51"/>
  <c r="M50" i="51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64" i="51"/>
  <c r="M65" i="51"/>
  <c r="M66" i="51"/>
  <c r="M67" i="51"/>
  <c r="M68" i="51"/>
  <c r="M69" i="51"/>
  <c r="M70" i="51"/>
  <c r="M71" i="51"/>
  <c r="M72" i="51"/>
  <c r="M73" i="51"/>
  <c r="M74" i="51"/>
  <c r="M75" i="51"/>
  <c r="M76" i="51"/>
  <c r="M77" i="51"/>
  <c r="M78" i="51"/>
  <c r="M79" i="51"/>
  <c r="M80" i="51"/>
  <c r="M81" i="51"/>
  <c r="M82" i="51"/>
  <c r="M83" i="51"/>
  <c r="M84" i="51"/>
  <c r="M85" i="51"/>
  <c r="M86" i="51"/>
  <c r="M87" i="51"/>
  <c r="M88" i="51"/>
  <c r="M89" i="51"/>
  <c r="M90" i="51"/>
  <c r="M91" i="51"/>
  <c r="M92" i="51"/>
  <c r="M93" i="51"/>
  <c r="M94" i="51"/>
  <c r="M95" i="51"/>
  <c r="M96" i="51"/>
  <c r="M97" i="51"/>
  <c r="M98" i="51"/>
  <c r="M99" i="51"/>
  <c r="M100" i="51"/>
  <c r="M101" i="51"/>
  <c r="M102" i="51"/>
  <c r="M103" i="51"/>
  <c r="M104" i="51"/>
  <c r="M105" i="51"/>
  <c r="M106" i="51"/>
  <c r="M107" i="51"/>
  <c r="M108" i="51"/>
  <c r="M109" i="51"/>
  <c r="M110" i="51"/>
  <c r="M111" i="51"/>
  <c r="M112" i="51"/>
  <c r="M113" i="51"/>
  <c r="M114" i="51"/>
  <c r="M115" i="51"/>
  <c r="M116" i="51"/>
  <c r="M117" i="51"/>
  <c r="M118" i="51"/>
  <c r="M119" i="51"/>
  <c r="M120" i="51"/>
  <c r="M121" i="51"/>
  <c r="M122" i="51"/>
  <c r="M123" i="51"/>
  <c r="M124" i="51"/>
  <c r="M125" i="51"/>
  <c r="M126" i="51"/>
  <c r="M127" i="51"/>
  <c r="M128" i="51"/>
  <c r="M129" i="51"/>
  <c r="M130" i="51"/>
  <c r="M131" i="51"/>
  <c r="M132" i="51"/>
  <c r="M133" i="51"/>
  <c r="M134" i="51"/>
  <c r="M135" i="51"/>
  <c r="M136" i="51"/>
  <c r="M137" i="51"/>
  <c r="M138" i="51"/>
  <c r="M139" i="51"/>
  <c r="M140" i="51"/>
  <c r="M141" i="51"/>
  <c r="M142" i="51"/>
  <c r="M143" i="51"/>
  <c r="M144" i="51"/>
  <c r="M145" i="51"/>
  <c r="M146" i="51"/>
  <c r="M147" i="51"/>
  <c r="M148" i="51"/>
  <c r="M149" i="51"/>
  <c r="M150" i="51"/>
  <c r="M151" i="51"/>
  <c r="M152" i="51"/>
  <c r="M153" i="51"/>
  <c r="M154" i="51"/>
  <c r="M155" i="51"/>
  <c r="M156" i="51"/>
  <c r="M157" i="51"/>
  <c r="M158" i="51"/>
  <c r="M159" i="51"/>
  <c r="M160" i="51"/>
  <c r="M161" i="51"/>
  <c r="M162" i="51"/>
  <c r="M163" i="51"/>
  <c r="M164" i="51"/>
  <c r="M165" i="51"/>
  <c r="M166" i="51"/>
  <c r="M167" i="51"/>
  <c r="M168" i="51"/>
  <c r="M169" i="51"/>
  <c r="M170" i="51"/>
  <c r="M171" i="51"/>
  <c r="M172" i="51"/>
  <c r="M173" i="51"/>
  <c r="M174" i="51"/>
  <c r="M175" i="51"/>
  <c r="M176" i="51"/>
  <c r="M177" i="51"/>
  <c r="M178" i="51"/>
  <c r="M179" i="51"/>
  <c r="M180" i="51"/>
  <c r="M181" i="51"/>
  <c r="M182" i="51"/>
  <c r="M183" i="51"/>
  <c r="M184" i="51"/>
  <c r="M185" i="51"/>
  <c r="M186" i="51"/>
  <c r="M187" i="51"/>
  <c r="M188" i="51"/>
  <c r="M189" i="51"/>
  <c r="M190" i="51"/>
  <c r="M191" i="51"/>
  <c r="M192" i="51"/>
  <c r="M193" i="51"/>
  <c r="M194" i="51"/>
  <c r="M195" i="51"/>
  <c r="M196" i="51"/>
  <c r="M197" i="51"/>
  <c r="M198" i="51"/>
  <c r="M199" i="51"/>
  <c r="M200" i="51"/>
  <c r="M201" i="51"/>
  <c r="M202" i="51"/>
  <c r="M203" i="51"/>
  <c r="M204" i="51"/>
  <c r="M205" i="51"/>
  <c r="M206" i="51"/>
  <c r="M207" i="51"/>
  <c r="M208" i="51"/>
  <c r="M209" i="51"/>
  <c r="M210" i="51"/>
  <c r="M211" i="51"/>
  <c r="M212" i="51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29" i="51"/>
  <c r="M230" i="51"/>
  <c r="M231" i="51"/>
  <c r="M25" i="51"/>
  <c r="M4" i="51"/>
  <c r="M5" i="51"/>
  <c r="M6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20" i="51"/>
  <c r="M21" i="51"/>
  <c r="M22" i="51"/>
  <c r="M23" i="51"/>
  <c r="M24" i="51"/>
  <c r="L27" i="51"/>
  <c r="L28" i="51"/>
  <c r="L29" i="51"/>
  <c r="L30" i="51"/>
  <c r="L31" i="51"/>
  <c r="L32" i="51"/>
  <c r="L33" i="51"/>
  <c r="L34" i="51"/>
  <c r="L35" i="51"/>
  <c r="L36" i="51"/>
  <c r="L37" i="51"/>
  <c r="L38" i="51"/>
  <c r="L39" i="51"/>
  <c r="L40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L53" i="51"/>
  <c r="L54" i="51"/>
  <c r="L55" i="51"/>
  <c r="L56" i="51"/>
  <c r="L57" i="51"/>
  <c r="L58" i="51"/>
  <c r="L59" i="51"/>
  <c r="L60" i="51"/>
  <c r="L61" i="51"/>
  <c r="L62" i="51"/>
  <c r="L63" i="51"/>
  <c r="L64" i="51"/>
  <c r="L65" i="51"/>
  <c r="L66" i="51"/>
  <c r="L67" i="51"/>
  <c r="L68" i="51"/>
  <c r="L69" i="51"/>
  <c r="L70" i="51"/>
  <c r="L71" i="51"/>
  <c r="L72" i="51"/>
  <c r="L73" i="51"/>
  <c r="L74" i="51"/>
  <c r="L75" i="51"/>
  <c r="L76" i="51"/>
  <c r="L77" i="51"/>
  <c r="L78" i="51"/>
  <c r="L79" i="51"/>
  <c r="L80" i="51"/>
  <c r="L81" i="51"/>
  <c r="L82" i="51"/>
  <c r="L83" i="51"/>
  <c r="L84" i="51"/>
  <c r="L85" i="51"/>
  <c r="L86" i="51"/>
  <c r="L87" i="51"/>
  <c r="L88" i="51"/>
  <c r="L89" i="51"/>
  <c r="L90" i="51"/>
  <c r="L91" i="51"/>
  <c r="L92" i="51"/>
  <c r="L93" i="51"/>
  <c r="L94" i="51"/>
  <c r="L95" i="51"/>
  <c r="L96" i="51"/>
  <c r="L97" i="51"/>
  <c r="L98" i="51"/>
  <c r="L99" i="51"/>
  <c r="L100" i="51"/>
  <c r="L101" i="51"/>
  <c r="L102" i="51"/>
  <c r="L103" i="51"/>
  <c r="L104" i="51"/>
  <c r="L105" i="51"/>
  <c r="L106" i="51"/>
  <c r="L107" i="51"/>
  <c r="L108" i="51"/>
  <c r="L109" i="51"/>
  <c r="L110" i="51"/>
  <c r="L111" i="51"/>
  <c r="L112" i="51"/>
  <c r="L113" i="51"/>
  <c r="L114" i="51"/>
  <c r="L115" i="51"/>
  <c r="L116" i="51"/>
  <c r="L117" i="51"/>
  <c r="L118" i="51"/>
  <c r="L119" i="51"/>
  <c r="L120" i="51"/>
  <c r="L121" i="51"/>
  <c r="L122" i="51"/>
  <c r="L123" i="51"/>
  <c r="L124" i="51"/>
  <c r="L125" i="51"/>
  <c r="L126" i="51"/>
  <c r="L127" i="51"/>
  <c r="L128" i="51"/>
  <c r="L129" i="51"/>
  <c r="L130" i="51"/>
  <c r="L131" i="51"/>
  <c r="L132" i="51"/>
  <c r="L133" i="51"/>
  <c r="L134" i="51"/>
  <c r="L135" i="51"/>
  <c r="L136" i="51"/>
  <c r="L137" i="51"/>
  <c r="L138" i="51"/>
  <c r="L139" i="51"/>
  <c r="L140" i="51"/>
  <c r="L141" i="51"/>
  <c r="L142" i="51"/>
  <c r="L143" i="51"/>
  <c r="L144" i="51"/>
  <c r="L145" i="51"/>
  <c r="L146" i="51"/>
  <c r="L147" i="51"/>
  <c r="L148" i="51"/>
  <c r="L149" i="51"/>
  <c r="L150" i="51"/>
  <c r="L151" i="51"/>
  <c r="L152" i="51"/>
  <c r="L153" i="51"/>
  <c r="L154" i="51"/>
  <c r="L155" i="51"/>
  <c r="L156" i="51"/>
  <c r="L157" i="51"/>
  <c r="L158" i="51"/>
  <c r="L159" i="51"/>
  <c r="L160" i="51"/>
  <c r="L161" i="51"/>
  <c r="L162" i="51"/>
  <c r="L163" i="51"/>
  <c r="L164" i="51"/>
  <c r="L165" i="51"/>
  <c r="L166" i="51"/>
  <c r="L167" i="51"/>
  <c r="L168" i="51"/>
  <c r="L169" i="51"/>
  <c r="L170" i="51"/>
  <c r="L171" i="51"/>
  <c r="L172" i="51"/>
  <c r="L173" i="51"/>
  <c r="L174" i="51"/>
  <c r="L175" i="51"/>
  <c r="L176" i="51"/>
  <c r="L177" i="51"/>
  <c r="L178" i="51"/>
  <c r="L179" i="51"/>
  <c r="L180" i="51"/>
  <c r="L181" i="51"/>
  <c r="L182" i="51"/>
  <c r="L183" i="51"/>
  <c r="L184" i="51"/>
  <c r="L185" i="51"/>
  <c r="L186" i="51"/>
  <c r="L187" i="51"/>
  <c r="L188" i="51"/>
  <c r="L189" i="51"/>
  <c r="L190" i="51"/>
  <c r="L191" i="51"/>
  <c r="L192" i="51"/>
  <c r="L193" i="51"/>
  <c r="L194" i="51"/>
  <c r="L195" i="51"/>
  <c r="L196" i="51"/>
  <c r="L197" i="51"/>
  <c r="L198" i="51"/>
  <c r="L199" i="51"/>
  <c r="L200" i="51"/>
  <c r="L201" i="51"/>
  <c r="L202" i="51"/>
  <c r="L203" i="51"/>
  <c r="L204" i="51"/>
  <c r="L205" i="51"/>
  <c r="L206" i="51"/>
  <c r="L207" i="51"/>
  <c r="L208" i="51"/>
  <c r="L209" i="51"/>
  <c r="L210" i="51"/>
  <c r="L211" i="51"/>
  <c r="L212" i="51"/>
  <c r="L213" i="51"/>
  <c r="L214" i="51"/>
  <c r="L215" i="51"/>
  <c r="L216" i="51"/>
  <c r="L217" i="51"/>
  <c r="L218" i="51"/>
  <c r="L219" i="51"/>
  <c r="L220" i="51"/>
  <c r="L221" i="51"/>
  <c r="L222" i="51"/>
  <c r="L223" i="51"/>
  <c r="L224" i="51"/>
  <c r="L225" i="51"/>
  <c r="L226" i="51"/>
  <c r="L227" i="51"/>
  <c r="L228" i="51"/>
  <c r="L229" i="51"/>
  <c r="L230" i="51"/>
  <c r="L231" i="51"/>
  <c r="L26" i="51"/>
  <c r="L4" i="51"/>
  <c r="L5" i="51"/>
  <c r="L6" i="51"/>
  <c r="L7" i="51"/>
  <c r="L8" i="51"/>
  <c r="L9" i="51"/>
  <c r="L10" i="51"/>
  <c r="L11" i="51"/>
  <c r="L12" i="51"/>
  <c r="L13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K28" i="51"/>
  <c r="K29" i="51"/>
  <c r="K30" i="51"/>
  <c r="K31" i="51"/>
  <c r="K32" i="51"/>
  <c r="K33" i="51"/>
  <c r="K34" i="51"/>
  <c r="K35" i="51"/>
  <c r="K36" i="51"/>
  <c r="K37" i="51"/>
  <c r="K38" i="51"/>
  <c r="K39" i="51"/>
  <c r="K40" i="51"/>
  <c r="K41" i="51"/>
  <c r="K42" i="51"/>
  <c r="K43" i="51"/>
  <c r="K44" i="51"/>
  <c r="K45" i="51"/>
  <c r="K46" i="51"/>
  <c r="K47" i="51"/>
  <c r="K48" i="51"/>
  <c r="K49" i="51"/>
  <c r="K50" i="51"/>
  <c r="K51" i="51"/>
  <c r="K52" i="51"/>
  <c r="K53" i="51"/>
  <c r="K54" i="51"/>
  <c r="K55" i="51"/>
  <c r="K56" i="51"/>
  <c r="K57" i="51"/>
  <c r="K58" i="51"/>
  <c r="K59" i="51"/>
  <c r="K60" i="51"/>
  <c r="K61" i="51"/>
  <c r="K62" i="51"/>
  <c r="K63" i="51"/>
  <c r="K64" i="51"/>
  <c r="K65" i="51"/>
  <c r="K66" i="51"/>
  <c r="K67" i="51"/>
  <c r="K68" i="51"/>
  <c r="K69" i="51"/>
  <c r="K70" i="51"/>
  <c r="K71" i="51"/>
  <c r="K72" i="51"/>
  <c r="K73" i="51"/>
  <c r="K74" i="51"/>
  <c r="K75" i="51"/>
  <c r="K76" i="51"/>
  <c r="K77" i="51"/>
  <c r="K78" i="51"/>
  <c r="K79" i="51"/>
  <c r="K80" i="51"/>
  <c r="K81" i="51"/>
  <c r="K82" i="51"/>
  <c r="K83" i="51"/>
  <c r="K84" i="51"/>
  <c r="K85" i="51"/>
  <c r="K86" i="51"/>
  <c r="K87" i="51"/>
  <c r="K88" i="51"/>
  <c r="K89" i="51"/>
  <c r="K90" i="51"/>
  <c r="K91" i="51"/>
  <c r="K92" i="51"/>
  <c r="K93" i="51"/>
  <c r="K94" i="51"/>
  <c r="K95" i="51"/>
  <c r="K96" i="51"/>
  <c r="K97" i="51"/>
  <c r="K98" i="51"/>
  <c r="K99" i="51"/>
  <c r="K100" i="51"/>
  <c r="K101" i="51"/>
  <c r="K102" i="51"/>
  <c r="K103" i="51"/>
  <c r="K104" i="51"/>
  <c r="K105" i="51"/>
  <c r="K106" i="51"/>
  <c r="K107" i="51"/>
  <c r="K108" i="51"/>
  <c r="K109" i="51"/>
  <c r="K110" i="51"/>
  <c r="K111" i="51"/>
  <c r="K112" i="51"/>
  <c r="K113" i="51"/>
  <c r="K114" i="51"/>
  <c r="K115" i="51"/>
  <c r="K116" i="51"/>
  <c r="K117" i="51"/>
  <c r="K118" i="51"/>
  <c r="K119" i="51"/>
  <c r="K120" i="51"/>
  <c r="K121" i="51"/>
  <c r="K122" i="51"/>
  <c r="K123" i="51"/>
  <c r="K124" i="51"/>
  <c r="K125" i="51"/>
  <c r="K126" i="51"/>
  <c r="K127" i="51"/>
  <c r="K128" i="51"/>
  <c r="K129" i="51"/>
  <c r="K130" i="51"/>
  <c r="K131" i="51"/>
  <c r="K132" i="51"/>
  <c r="K133" i="51"/>
  <c r="K134" i="51"/>
  <c r="K135" i="51"/>
  <c r="K136" i="51"/>
  <c r="K137" i="51"/>
  <c r="K138" i="51"/>
  <c r="K139" i="51"/>
  <c r="K140" i="51"/>
  <c r="K141" i="51"/>
  <c r="K142" i="51"/>
  <c r="K143" i="51"/>
  <c r="K144" i="51"/>
  <c r="K145" i="51"/>
  <c r="K146" i="51"/>
  <c r="K147" i="51"/>
  <c r="K148" i="51"/>
  <c r="K149" i="51"/>
  <c r="K150" i="51"/>
  <c r="K151" i="51"/>
  <c r="K152" i="51"/>
  <c r="K153" i="51"/>
  <c r="K154" i="51"/>
  <c r="K155" i="51"/>
  <c r="K156" i="51"/>
  <c r="K157" i="51"/>
  <c r="K158" i="51"/>
  <c r="K159" i="51"/>
  <c r="K160" i="51"/>
  <c r="K161" i="51"/>
  <c r="K162" i="51"/>
  <c r="K163" i="51"/>
  <c r="K164" i="51"/>
  <c r="K165" i="51"/>
  <c r="K166" i="51"/>
  <c r="K167" i="51"/>
  <c r="K168" i="51"/>
  <c r="K169" i="51"/>
  <c r="K170" i="51"/>
  <c r="K171" i="51"/>
  <c r="K172" i="51"/>
  <c r="K173" i="51"/>
  <c r="K174" i="51"/>
  <c r="K175" i="51"/>
  <c r="K176" i="51"/>
  <c r="K177" i="51"/>
  <c r="K178" i="51"/>
  <c r="K179" i="51"/>
  <c r="K180" i="51"/>
  <c r="K181" i="51"/>
  <c r="K182" i="51"/>
  <c r="K183" i="51"/>
  <c r="K184" i="51"/>
  <c r="K185" i="51"/>
  <c r="K186" i="51"/>
  <c r="K187" i="51"/>
  <c r="K188" i="51"/>
  <c r="K189" i="51"/>
  <c r="K190" i="51"/>
  <c r="K191" i="51"/>
  <c r="K192" i="51"/>
  <c r="K193" i="51"/>
  <c r="K194" i="51"/>
  <c r="K195" i="51"/>
  <c r="K196" i="51"/>
  <c r="K197" i="51"/>
  <c r="K198" i="51"/>
  <c r="K199" i="51"/>
  <c r="K200" i="51"/>
  <c r="K201" i="51"/>
  <c r="K202" i="51"/>
  <c r="K203" i="51"/>
  <c r="K204" i="51"/>
  <c r="K205" i="51"/>
  <c r="K206" i="51"/>
  <c r="K207" i="51"/>
  <c r="K208" i="51"/>
  <c r="K209" i="51"/>
  <c r="K210" i="51"/>
  <c r="K211" i="51"/>
  <c r="K212" i="51"/>
  <c r="K213" i="51"/>
  <c r="K214" i="51"/>
  <c r="K215" i="51"/>
  <c r="K216" i="51"/>
  <c r="K217" i="51"/>
  <c r="K218" i="51"/>
  <c r="K219" i="51"/>
  <c r="K220" i="51"/>
  <c r="K221" i="51"/>
  <c r="K222" i="51"/>
  <c r="K223" i="51"/>
  <c r="K224" i="51"/>
  <c r="K225" i="51"/>
  <c r="K226" i="51"/>
  <c r="K227" i="51"/>
  <c r="K228" i="51"/>
  <c r="K229" i="51"/>
  <c r="K230" i="51"/>
  <c r="K231" i="51"/>
  <c r="K27" i="51"/>
  <c r="K4" i="51"/>
  <c r="K5" i="51"/>
  <c r="K6" i="51"/>
  <c r="K7" i="51"/>
  <c r="K8" i="51"/>
  <c r="K9" i="51"/>
  <c r="K10" i="51"/>
  <c r="K11" i="51"/>
  <c r="K12" i="51"/>
  <c r="K13" i="51"/>
  <c r="K14" i="51"/>
  <c r="K15" i="51"/>
  <c r="K16" i="51"/>
  <c r="K17" i="51"/>
  <c r="K18" i="51"/>
  <c r="K19" i="51"/>
  <c r="K20" i="51"/>
  <c r="K21" i="51"/>
  <c r="K22" i="51"/>
  <c r="K23" i="51"/>
  <c r="K24" i="51"/>
  <c r="K25" i="51"/>
  <c r="K26" i="51"/>
  <c r="Y32" i="57" l="1"/>
  <c r="Y212" i="57"/>
  <c r="Y20" i="57"/>
  <c r="Y152" i="57"/>
  <c r="Y140" i="57"/>
  <c r="Y80" i="57"/>
  <c r="Y68" i="57"/>
  <c r="Y200" i="57"/>
  <c r="Y188" i="57"/>
  <c r="Y128" i="57"/>
  <c r="Y116" i="57"/>
  <c r="Y56" i="57"/>
  <c r="Y44" i="57"/>
  <c r="Y176" i="57"/>
  <c r="Y104" i="57"/>
  <c r="Y92" i="57"/>
  <c r="Y164" i="57"/>
  <c r="Y183" i="57"/>
  <c r="Y159" i="57"/>
  <c r="Y195" i="57"/>
  <c r="Y63" i="57"/>
  <c r="Y123" i="57"/>
  <c r="Y147" i="57"/>
  <c r="Y51" i="57"/>
  <c r="Y111" i="57"/>
  <c r="Y135" i="57"/>
  <c r="Y171" i="57"/>
  <c r="Y39" i="57"/>
  <c r="Y207" i="57"/>
  <c r="Y99" i="57"/>
  <c r="Y219" i="57"/>
  <c r="Y27" i="57"/>
  <c r="Y87" i="57"/>
  <c r="Y15" i="57"/>
  <c r="Y75" i="57"/>
  <c r="Y96" i="57"/>
  <c r="Y84" i="57"/>
  <c r="Y216" i="57"/>
  <c r="Y24" i="57"/>
  <c r="Y204" i="57"/>
  <c r="Y12" i="57"/>
  <c r="Y144" i="57"/>
  <c r="Y132" i="57"/>
  <c r="Y72" i="57"/>
  <c r="Y60" i="57"/>
  <c r="Y36" i="57"/>
  <c r="Y192" i="57"/>
  <c r="Y180" i="57"/>
  <c r="Y120" i="57"/>
  <c r="Y108" i="57"/>
  <c r="Y48" i="57"/>
  <c r="Y168" i="57"/>
  <c r="Y156" i="57"/>
  <c r="Y149" i="57"/>
  <c r="Y53" i="57"/>
  <c r="Y137" i="57"/>
  <c r="Y41" i="57"/>
  <c r="Y221" i="57"/>
  <c r="Y125" i="57"/>
  <c r="Y29" i="57"/>
  <c r="Y209" i="57"/>
  <c r="Y113" i="57"/>
  <c r="Y17" i="57"/>
  <c r="Y197" i="57"/>
  <c r="Y101" i="57"/>
  <c r="Y185" i="57"/>
  <c r="Y89" i="57"/>
  <c r="Y173" i="57"/>
  <c r="Y77" i="57"/>
  <c r="Y161" i="57"/>
  <c r="Y65" i="57"/>
  <c r="Y154" i="57"/>
  <c r="Y190" i="57"/>
  <c r="Y70" i="57"/>
  <c r="Y142" i="57"/>
  <c r="Y58" i="57"/>
  <c r="Y178" i="57"/>
  <c r="Y46" i="57"/>
  <c r="Y130" i="57"/>
  <c r="Y34" i="57"/>
  <c r="Y166" i="57"/>
  <c r="Y214" i="57"/>
  <c r="Y118" i="57"/>
  <c r="Y22" i="57"/>
  <c r="Y106" i="57"/>
  <c r="Y202" i="57"/>
  <c r="Y94" i="57"/>
  <c r="Y82" i="57"/>
  <c r="Y86" i="57"/>
  <c r="Y206" i="57"/>
  <c r="Y74" i="57"/>
  <c r="Y158" i="57"/>
  <c r="Y62" i="57"/>
  <c r="Y50" i="57"/>
  <c r="Y146" i="57"/>
  <c r="Y194" i="57"/>
  <c r="Y134" i="57"/>
  <c r="Y38" i="57"/>
  <c r="Y122" i="57"/>
  <c r="Y26" i="57"/>
  <c r="Y182" i="57"/>
  <c r="Y98" i="57"/>
  <c r="Y110" i="57"/>
  <c r="Y14" i="57"/>
  <c r="Y218" i="57"/>
  <c r="Y170" i="57"/>
  <c r="Y71" i="57"/>
  <c r="Y131" i="57"/>
  <c r="Y143" i="57"/>
  <c r="Y59" i="57"/>
  <c r="Y119" i="57"/>
  <c r="Y179" i="57"/>
  <c r="Y191" i="57"/>
  <c r="Y47" i="57"/>
  <c r="Y107" i="57"/>
  <c r="Y35" i="57"/>
  <c r="Y83" i="57"/>
  <c r="Y215" i="57"/>
  <c r="Y95" i="57"/>
  <c r="Y155" i="57"/>
  <c r="Y23" i="57"/>
  <c r="Y167" i="57"/>
  <c r="Y203" i="57"/>
  <c r="Y11" i="57"/>
  <c r="Y7" i="57"/>
  <c r="Y67" i="57"/>
  <c r="Y175" i="57"/>
  <c r="Y127" i="57"/>
  <c r="Y187" i="57"/>
  <c r="Y55" i="57"/>
  <c r="Y115" i="57"/>
  <c r="Y43" i="57"/>
  <c r="Y103" i="57"/>
  <c r="Y163" i="57"/>
  <c r="Y31" i="57"/>
  <c r="Y91" i="57"/>
  <c r="Y199" i="57"/>
  <c r="Y151" i="57"/>
  <c r="Y211" i="57"/>
  <c r="Y79" i="57"/>
  <c r="Y139" i="57"/>
  <c r="Y160" i="57"/>
  <c r="Y148" i="57"/>
  <c r="Y100" i="57"/>
  <c r="Y88" i="57"/>
  <c r="Y76" i="57"/>
  <c r="Y208" i="57"/>
  <c r="Y16" i="57"/>
  <c r="Y196" i="57"/>
  <c r="Y136" i="57"/>
  <c r="Y124" i="57"/>
  <c r="Y64" i="57"/>
  <c r="Y52" i="57"/>
  <c r="Y184" i="57"/>
  <c r="Y172" i="57"/>
  <c r="Y112" i="57"/>
  <c r="Y40" i="57"/>
  <c r="Y220" i="57"/>
  <c r="Y28" i="57"/>
  <c r="Y133" i="57"/>
  <c r="Y37" i="57"/>
  <c r="Y217" i="57"/>
  <c r="Y121" i="57"/>
  <c r="Y25" i="57"/>
  <c r="Y205" i="57"/>
  <c r="Y109" i="57"/>
  <c r="Y13" i="57"/>
  <c r="Y193" i="57"/>
  <c r="Y97" i="57"/>
  <c r="Y181" i="57"/>
  <c r="Y85" i="57"/>
  <c r="Y169" i="57"/>
  <c r="Y73" i="57"/>
  <c r="Y157" i="57"/>
  <c r="Y61" i="57"/>
  <c r="Y145" i="57"/>
  <c r="Y49" i="57"/>
  <c r="AV9" i="57"/>
  <c r="AC71" i="42"/>
  <c r="AC54" i="42"/>
  <c r="AC161" i="42"/>
  <c r="AC173" i="42"/>
  <c r="AC135" i="42"/>
  <c r="AC219" i="42"/>
  <c r="AC51" i="42"/>
  <c r="AD100" i="42"/>
  <c r="AD237" i="42"/>
  <c r="AD93" i="42"/>
  <c r="AD177" i="42"/>
  <c r="AD88" i="42"/>
  <c r="AD141" i="42"/>
  <c r="AD213" i="42"/>
  <c r="AD221" i="42"/>
  <c r="AD51" i="42"/>
  <c r="AD174" i="42"/>
  <c r="AD210" i="42"/>
  <c r="AD231" i="42"/>
  <c r="AE44" i="42"/>
  <c r="AD81" i="42"/>
  <c r="AD153" i="42"/>
  <c r="AD189" i="42"/>
  <c r="AD57" i="42"/>
  <c r="AD148" i="42"/>
  <c r="AD184" i="42"/>
  <c r="AD99" i="42"/>
  <c r="AD76" i="42"/>
  <c r="AD111" i="42"/>
  <c r="AD123" i="42"/>
  <c r="AD135" i="42"/>
  <c r="AD147" i="42"/>
  <c r="AD167" i="42"/>
  <c r="AD179" i="42"/>
  <c r="AD171" i="42"/>
  <c r="AD183" i="42"/>
  <c r="AD195" i="42"/>
  <c r="AD208" i="42"/>
  <c r="AD251" i="42"/>
  <c r="AD64" i="42"/>
  <c r="AD112" i="42"/>
  <c r="AD124" i="42"/>
  <c r="AD136" i="42"/>
  <c r="AD172" i="42"/>
  <c r="AD196" i="42"/>
  <c r="AD119" i="42"/>
  <c r="AD131" i="42"/>
  <c r="AD143" i="42"/>
  <c r="AD155" i="42"/>
  <c r="AD159" i="42"/>
  <c r="AD191" i="42"/>
  <c r="AD203" i="42"/>
  <c r="AD207" i="42"/>
  <c r="AD232" i="42"/>
  <c r="AD63" i="42"/>
  <c r="AE43" i="42"/>
  <c r="AE39" i="42"/>
  <c r="AD106" i="42"/>
  <c r="AD114" i="42"/>
  <c r="AC129" i="42"/>
  <c r="AD126" i="42"/>
  <c r="AD142" i="42"/>
  <c r="AC137" i="42"/>
  <c r="AD150" i="42"/>
  <c r="AD166" i="42"/>
  <c r="AC177" i="42"/>
  <c r="AD186" i="42"/>
  <c r="AD202" i="42"/>
  <c r="AC197" i="42"/>
  <c r="AC209" i="42"/>
  <c r="AC221" i="42"/>
  <c r="AC237" i="42"/>
  <c r="AD234" i="42"/>
  <c r="AD70" i="42"/>
  <c r="AE38" i="42"/>
  <c r="AD82" i="42"/>
  <c r="AD94" i="42"/>
  <c r="AD118" i="42"/>
  <c r="AC149" i="42"/>
  <c r="AC165" i="42"/>
  <c r="AD162" i="42"/>
  <c r="AD178" i="42"/>
  <c r="AC185" i="42"/>
  <c r="AD214" i="42"/>
  <c r="AC233" i="42"/>
  <c r="AD58" i="42"/>
  <c r="AC53" i="42"/>
  <c r="AD66" i="42"/>
  <c r="AE36" i="42"/>
  <c r="AC81" i="42"/>
  <c r="AC93" i="42"/>
  <c r="AC103" i="42"/>
  <c r="AD116" i="42"/>
  <c r="AC131" i="42"/>
  <c r="AC125" i="42"/>
  <c r="AD138" i="42"/>
  <c r="AC143" i="42"/>
  <c r="AC147" i="42"/>
  <c r="AD154" i="42"/>
  <c r="AD160" i="42"/>
  <c r="AC179" i="42"/>
  <c r="AC189" i="42"/>
  <c r="AC183" i="42"/>
  <c r="AD190" i="42"/>
  <c r="AD198" i="42"/>
  <c r="AC203" i="42"/>
  <c r="AC225" i="42"/>
  <c r="AD226" i="42"/>
  <c r="AC231" i="42"/>
  <c r="AD238" i="42"/>
  <c r="AD250" i="42"/>
  <c r="AD52" i="42"/>
  <c r="AE37" i="42"/>
  <c r="AD101" i="42"/>
  <c r="AD117" i="42"/>
  <c r="AD113" i="42"/>
  <c r="AD129" i="42"/>
  <c r="AC136" i="42"/>
  <c r="AD161" i="42"/>
  <c r="AC176" i="42"/>
  <c r="AC172" i="42"/>
  <c r="AC196" i="42"/>
  <c r="AC210" i="42"/>
  <c r="AC226" i="42"/>
  <c r="AC222" i="42"/>
  <c r="AC234" i="42"/>
  <c r="AC250" i="42"/>
  <c r="AC245" i="42"/>
  <c r="AD249" i="42"/>
  <c r="AD243" i="42"/>
  <c r="AD54" i="42"/>
  <c r="AC70" i="42"/>
  <c r="AC65" i="42"/>
  <c r="AD137" i="42"/>
  <c r="AD149" i="42"/>
  <c r="AD173" i="42"/>
  <c r="AC188" i="42"/>
  <c r="AC184" i="42"/>
  <c r="AD185" i="42"/>
  <c r="AD197" i="42"/>
  <c r="AD209" i="42"/>
  <c r="AD225" i="42"/>
  <c r="AD233" i="42"/>
  <c r="AC244" i="42"/>
  <c r="AC52" i="42"/>
  <c r="AD59" i="42"/>
  <c r="AD71" i="42"/>
  <c r="AE42" i="42"/>
  <c r="AD105" i="42"/>
  <c r="AD125" i="42"/>
  <c r="AD165" i="42"/>
  <c r="AD201" i="42"/>
  <c r="AC224" i="42"/>
  <c r="AC220" i="42"/>
  <c r="AD245" i="42"/>
  <c r="AC64" i="42"/>
  <c r="AV11" i="57"/>
  <c r="AW15" i="57"/>
  <c r="AV15" i="57"/>
  <c r="AW19" i="57"/>
  <c r="AV19" i="57"/>
  <c r="AW12" i="57"/>
  <c r="AV12" i="57"/>
  <c r="AW16" i="57"/>
  <c r="AV16" i="57"/>
  <c r="AW18" i="57"/>
  <c r="AV18" i="57"/>
  <c r="AV13" i="57"/>
  <c r="AW13" i="57"/>
  <c r="AV17" i="57"/>
  <c r="AW17" i="57"/>
  <c r="AV10" i="57"/>
  <c r="AW10" i="57"/>
  <c r="AW14" i="57"/>
  <c r="AV14" i="57"/>
  <c r="AW20" i="57"/>
  <c r="AV20" i="57"/>
  <c r="AD157" i="42"/>
  <c r="AD193" i="42"/>
  <c r="AD61" i="42"/>
  <c r="AE34" i="42"/>
  <c r="AD181" i="42"/>
  <c r="AD133" i="42"/>
  <c r="AD97" i="42"/>
  <c r="AD109" i="42"/>
  <c r="AD169" i="42"/>
  <c r="AD140" i="42"/>
  <c r="AD164" i="42"/>
  <c r="AD176" i="42"/>
  <c r="AD187" i="42"/>
  <c r="AD212" i="42"/>
  <c r="AD224" i="42"/>
  <c r="AD139" i="42"/>
  <c r="AD163" i="42"/>
  <c r="AD175" i="42"/>
  <c r="AD211" i="42"/>
  <c r="AD223" i="42"/>
  <c r="AD68" i="42"/>
  <c r="AD104" i="42"/>
  <c r="AD67" i="42"/>
  <c r="AD103" i="42"/>
  <c r="AD91" i="42"/>
  <c r="AD128" i="42"/>
  <c r="AD152" i="42"/>
  <c r="AD248" i="42"/>
  <c r="AD127" i="42"/>
  <c r="AD151" i="42"/>
  <c r="AD236" i="42"/>
  <c r="AD247" i="42"/>
  <c r="AD188" i="42"/>
  <c r="AD200" i="42"/>
  <c r="AD235" i="42"/>
  <c r="AC68" i="42"/>
  <c r="AC238" i="42"/>
  <c r="AC104" i="42"/>
  <c r="AC128" i="42"/>
  <c r="AC164" i="42"/>
  <c r="AE40" i="42"/>
  <c r="AC91" i="42"/>
  <c r="AC127" i="42"/>
  <c r="AC142" i="42"/>
  <c r="AC134" i="42"/>
  <c r="AC151" i="42"/>
  <c r="AC163" i="42"/>
  <c r="AC194" i="42"/>
  <c r="AC211" i="42"/>
  <c r="AC235" i="42"/>
  <c r="AC57" i="42"/>
  <c r="AC69" i="42"/>
  <c r="AC152" i="42"/>
  <c r="AC212" i="42"/>
  <c r="AC236" i="42"/>
  <c r="AC247" i="42"/>
  <c r="AC76" i="42"/>
  <c r="AC105" i="42"/>
  <c r="AC117" i="42"/>
  <c r="AC141" i="42"/>
  <c r="AC140" i="42"/>
  <c r="AC200" i="42"/>
  <c r="AC56" i="42"/>
  <c r="AC124" i="42"/>
  <c r="AC139" i="42"/>
  <c r="AC148" i="42"/>
  <c r="AC160" i="42"/>
  <c r="AC199" i="42"/>
  <c r="AC208" i="42"/>
  <c r="AC55" i="42"/>
  <c r="AC73" i="42"/>
  <c r="AC61" i="42"/>
  <c r="AE41" i="42"/>
  <c r="AD80" i="42"/>
  <c r="AD83" i="42"/>
  <c r="AC89" i="42"/>
  <c r="AC113" i="42"/>
  <c r="AC72" i="42"/>
  <c r="AC77" i="42"/>
  <c r="AD79" i="42"/>
  <c r="AC84" i="42"/>
  <c r="AC88" i="42"/>
  <c r="AD92" i="42"/>
  <c r="AC96" i="42"/>
  <c r="AC101" i="42"/>
  <c r="AC112" i="42"/>
  <c r="AD108" i="42"/>
  <c r="AD72" i="42"/>
  <c r="AD78" i="42"/>
  <c r="AC87" i="42"/>
  <c r="AD96" i="42"/>
  <c r="AC83" i="42"/>
  <c r="AC75" i="42"/>
  <c r="AD77" i="42"/>
  <c r="AC94" i="42"/>
  <c r="AC86" i="42"/>
  <c r="AD90" i="42"/>
  <c r="AC107" i="42"/>
  <c r="AC99" i="42"/>
  <c r="AD102" i="42"/>
  <c r="AC118" i="42"/>
  <c r="AC95" i="42"/>
  <c r="AC100" i="42"/>
  <c r="AC119" i="42"/>
  <c r="AC82" i="42"/>
  <c r="AC74" i="42"/>
  <c r="AD84" i="42"/>
  <c r="AD89" i="42"/>
  <c r="AC106" i="42"/>
  <c r="AC98" i="42"/>
  <c r="AD75" i="42"/>
  <c r="AC92" i="42"/>
  <c r="AC116" i="42"/>
  <c r="AE35" i="42"/>
  <c r="AC80" i="42"/>
  <c r="AD95" i="42"/>
  <c r="AD87" i="42"/>
  <c r="AM228" i="22" l="1"/>
  <c r="AM239" i="22"/>
  <c r="AL223" i="22"/>
  <c r="AL235" i="22"/>
  <c r="AK222" i="22"/>
  <c r="AJ4" i="22"/>
  <c r="AH218" i="22"/>
  <c r="AH222" i="22"/>
  <c r="AH226" i="22"/>
  <c r="AH230" i="22"/>
  <c r="AH234" i="22"/>
  <c r="AH238" i="22"/>
  <c r="AG26" i="22"/>
  <c r="AG219" i="22"/>
  <c r="AG220" i="22"/>
  <c r="AG224" i="22"/>
  <c r="AG227" i="22"/>
  <c r="AG228" i="22"/>
  <c r="AG232" i="22"/>
  <c r="AG235" i="22"/>
  <c r="AG240" i="22"/>
  <c r="AF67" i="22"/>
  <c r="AF122" i="22"/>
  <c r="AF139" i="22"/>
  <c r="AF154" i="22"/>
  <c r="AF186" i="22"/>
  <c r="AF203" i="22"/>
  <c r="AF214" i="22"/>
  <c r="AF220" i="22"/>
  <c r="AF223" i="22"/>
  <c r="AF228" i="22"/>
  <c r="AF231" i="22"/>
  <c r="AF236" i="22"/>
  <c r="AF239" i="22"/>
  <c r="AF240" i="22"/>
  <c r="AE32" i="22"/>
  <c r="AE56" i="22"/>
  <c r="AE68" i="22"/>
  <c r="AE104" i="22"/>
  <c r="AE112" i="22"/>
  <c r="AE139" i="22"/>
  <c r="AE183" i="22"/>
  <c r="AE215" i="22"/>
  <c r="AE217" i="22"/>
  <c r="AE221" i="22"/>
  <c r="AE224" i="22"/>
  <c r="AE225" i="22"/>
  <c r="AE229" i="22"/>
  <c r="AE232" i="22"/>
  <c r="AE233" i="22"/>
  <c r="AE240" i="22"/>
  <c r="AF4" i="22"/>
  <c r="AK4" i="22" s="1"/>
  <c r="AG4" i="22"/>
  <c r="AL4" i="22" s="1"/>
  <c r="AH4" i="22"/>
  <c r="AM4" i="22" s="1"/>
  <c r="AE4" i="22"/>
  <c r="AB5" i="22"/>
  <c r="AH5" i="22" s="1"/>
  <c r="AB6" i="22"/>
  <c r="AH6" i="22" s="1"/>
  <c r="AB7" i="22"/>
  <c r="AH7" i="22" s="1"/>
  <c r="AB8" i="22"/>
  <c r="AH8" i="22" s="1"/>
  <c r="AB9" i="22"/>
  <c r="AH9" i="22" s="1"/>
  <c r="AB10" i="22"/>
  <c r="AH10" i="22" s="1"/>
  <c r="AB11" i="22"/>
  <c r="AH11" i="22" s="1"/>
  <c r="AB12" i="22"/>
  <c r="AH12" i="22" s="1"/>
  <c r="AB13" i="22"/>
  <c r="AH13" i="22" s="1"/>
  <c r="AB14" i="22"/>
  <c r="AH14" i="22" s="1"/>
  <c r="AB15" i="22"/>
  <c r="AH15" i="22" s="1"/>
  <c r="AB16" i="22"/>
  <c r="AH16" i="22" s="1"/>
  <c r="AB17" i="22"/>
  <c r="AH17" i="22" s="1"/>
  <c r="AB18" i="22"/>
  <c r="AH18" i="22" s="1"/>
  <c r="AB19" i="22"/>
  <c r="AH19" i="22" s="1"/>
  <c r="AB20" i="22"/>
  <c r="AH20" i="22" s="1"/>
  <c r="AB21" i="22"/>
  <c r="AH21" i="22" s="1"/>
  <c r="AB22" i="22"/>
  <c r="AH22" i="22" s="1"/>
  <c r="AB23" i="22"/>
  <c r="AH23" i="22" s="1"/>
  <c r="AB24" i="22"/>
  <c r="AH24" i="22" s="1"/>
  <c r="AB25" i="22"/>
  <c r="AH25" i="22" s="1"/>
  <c r="AB26" i="22"/>
  <c r="AH26" i="22" s="1"/>
  <c r="AB27" i="22"/>
  <c r="AH27" i="22" s="1"/>
  <c r="AB28" i="22"/>
  <c r="AH28" i="22" s="1"/>
  <c r="AB29" i="22"/>
  <c r="AH29" i="22" s="1"/>
  <c r="AB30" i="22"/>
  <c r="AH30" i="22" s="1"/>
  <c r="AB31" i="22"/>
  <c r="AH31" i="22" s="1"/>
  <c r="AB32" i="22"/>
  <c r="AH32" i="22" s="1"/>
  <c r="AB33" i="22"/>
  <c r="AH33" i="22" s="1"/>
  <c r="AB34" i="22"/>
  <c r="AH34" i="22" s="1"/>
  <c r="AB35" i="22"/>
  <c r="AH35" i="22" s="1"/>
  <c r="AB36" i="22"/>
  <c r="AH36" i="22" s="1"/>
  <c r="AB37" i="22"/>
  <c r="AH37" i="22" s="1"/>
  <c r="AB38" i="22"/>
  <c r="AH38" i="22" s="1"/>
  <c r="AB39" i="22"/>
  <c r="AH39" i="22" s="1"/>
  <c r="AB40" i="22"/>
  <c r="AH40" i="22" s="1"/>
  <c r="AB41" i="22"/>
  <c r="AH41" i="22" s="1"/>
  <c r="AB42" i="22"/>
  <c r="AH42" i="22" s="1"/>
  <c r="AB43" i="22"/>
  <c r="AH43" i="22" s="1"/>
  <c r="AB44" i="22"/>
  <c r="AH44" i="22" s="1"/>
  <c r="AB45" i="22"/>
  <c r="AH45" i="22" s="1"/>
  <c r="AB46" i="22"/>
  <c r="AH46" i="22" s="1"/>
  <c r="AB47" i="22"/>
  <c r="AH47" i="22" s="1"/>
  <c r="AB48" i="22"/>
  <c r="AH48" i="22" s="1"/>
  <c r="AB49" i="22"/>
  <c r="AH49" i="22" s="1"/>
  <c r="AB50" i="22"/>
  <c r="AH50" i="22" s="1"/>
  <c r="AB51" i="22"/>
  <c r="AH51" i="22" s="1"/>
  <c r="AB52" i="22"/>
  <c r="AH52" i="22" s="1"/>
  <c r="AB53" i="22"/>
  <c r="AH53" i="22" s="1"/>
  <c r="AB54" i="22"/>
  <c r="AH54" i="22" s="1"/>
  <c r="AB55" i="22"/>
  <c r="AH55" i="22" s="1"/>
  <c r="AB56" i="22"/>
  <c r="AH56" i="22" s="1"/>
  <c r="AB57" i="22"/>
  <c r="AH57" i="22" s="1"/>
  <c r="AB58" i="22"/>
  <c r="AH58" i="22" s="1"/>
  <c r="AB59" i="22"/>
  <c r="AH59" i="22" s="1"/>
  <c r="AB60" i="22"/>
  <c r="AH60" i="22" s="1"/>
  <c r="AB61" i="22"/>
  <c r="AH61" i="22" s="1"/>
  <c r="AB62" i="22"/>
  <c r="AH62" i="22" s="1"/>
  <c r="AB63" i="22"/>
  <c r="AH63" i="22" s="1"/>
  <c r="AB64" i="22"/>
  <c r="AH64" i="22" s="1"/>
  <c r="AB65" i="22"/>
  <c r="AH65" i="22" s="1"/>
  <c r="AB66" i="22"/>
  <c r="AH66" i="22" s="1"/>
  <c r="AB67" i="22"/>
  <c r="AH67" i="22" s="1"/>
  <c r="AB68" i="22"/>
  <c r="AH68" i="22" s="1"/>
  <c r="AB69" i="22"/>
  <c r="AH69" i="22" s="1"/>
  <c r="AB70" i="22"/>
  <c r="AH70" i="22" s="1"/>
  <c r="AB71" i="22"/>
  <c r="AH71" i="22" s="1"/>
  <c r="AB72" i="22"/>
  <c r="AH72" i="22" s="1"/>
  <c r="AB73" i="22"/>
  <c r="AH73" i="22" s="1"/>
  <c r="AB74" i="22"/>
  <c r="AH74" i="22" s="1"/>
  <c r="AB75" i="22"/>
  <c r="AH75" i="22" s="1"/>
  <c r="AB76" i="22"/>
  <c r="AH76" i="22" s="1"/>
  <c r="AB77" i="22"/>
  <c r="AH77" i="22" s="1"/>
  <c r="AB78" i="22"/>
  <c r="AH78" i="22" s="1"/>
  <c r="AB79" i="22"/>
  <c r="AH79" i="22" s="1"/>
  <c r="AB80" i="22"/>
  <c r="AH80" i="22" s="1"/>
  <c r="AB81" i="22"/>
  <c r="AH81" i="22" s="1"/>
  <c r="AB82" i="22"/>
  <c r="AH82" i="22" s="1"/>
  <c r="AB83" i="22"/>
  <c r="AH83" i="22" s="1"/>
  <c r="AB84" i="22"/>
  <c r="AH84" i="22" s="1"/>
  <c r="AB85" i="22"/>
  <c r="AH85" i="22" s="1"/>
  <c r="AB86" i="22"/>
  <c r="AH86" i="22" s="1"/>
  <c r="AB87" i="22"/>
  <c r="AH87" i="22" s="1"/>
  <c r="AB88" i="22"/>
  <c r="AH88" i="22" s="1"/>
  <c r="AB89" i="22"/>
  <c r="AH89" i="22" s="1"/>
  <c r="AB90" i="22"/>
  <c r="AH90" i="22" s="1"/>
  <c r="AB91" i="22"/>
  <c r="AH91" i="22" s="1"/>
  <c r="AB92" i="22"/>
  <c r="AH92" i="22" s="1"/>
  <c r="AB93" i="22"/>
  <c r="AH93" i="22" s="1"/>
  <c r="AB94" i="22"/>
  <c r="AH94" i="22" s="1"/>
  <c r="AB95" i="22"/>
  <c r="AH95" i="22" s="1"/>
  <c r="AB96" i="22"/>
  <c r="AH96" i="22" s="1"/>
  <c r="AB97" i="22"/>
  <c r="AH97" i="22" s="1"/>
  <c r="AB98" i="22"/>
  <c r="AH98" i="22" s="1"/>
  <c r="AB99" i="22"/>
  <c r="AH99" i="22" s="1"/>
  <c r="AB100" i="22"/>
  <c r="AH100" i="22" s="1"/>
  <c r="AB101" i="22"/>
  <c r="AH101" i="22" s="1"/>
  <c r="AB102" i="22"/>
  <c r="AH102" i="22" s="1"/>
  <c r="AB103" i="22"/>
  <c r="AH103" i="22" s="1"/>
  <c r="AB104" i="22"/>
  <c r="AH104" i="22" s="1"/>
  <c r="AB105" i="22"/>
  <c r="AH105" i="22" s="1"/>
  <c r="AB106" i="22"/>
  <c r="AH106" i="22" s="1"/>
  <c r="AB107" i="22"/>
  <c r="AH107" i="22" s="1"/>
  <c r="AB108" i="22"/>
  <c r="AH108" i="22" s="1"/>
  <c r="AB109" i="22"/>
  <c r="AH109" i="22" s="1"/>
  <c r="AB110" i="22"/>
  <c r="AH110" i="22" s="1"/>
  <c r="AB111" i="22"/>
  <c r="AH111" i="22" s="1"/>
  <c r="AB112" i="22"/>
  <c r="AH112" i="22" s="1"/>
  <c r="AB113" i="22"/>
  <c r="AH113" i="22" s="1"/>
  <c r="AB114" i="22"/>
  <c r="AH114" i="22" s="1"/>
  <c r="AB115" i="22"/>
  <c r="AH115" i="22" s="1"/>
  <c r="AB116" i="22"/>
  <c r="AH116" i="22" s="1"/>
  <c r="AB117" i="22"/>
  <c r="AH117" i="22" s="1"/>
  <c r="AB118" i="22"/>
  <c r="AH118" i="22" s="1"/>
  <c r="AB119" i="22"/>
  <c r="AH119" i="22" s="1"/>
  <c r="AB120" i="22"/>
  <c r="AH120" i="22" s="1"/>
  <c r="AB121" i="22"/>
  <c r="AH121" i="22" s="1"/>
  <c r="AB122" i="22"/>
  <c r="AH122" i="22" s="1"/>
  <c r="AB123" i="22"/>
  <c r="AH123" i="22" s="1"/>
  <c r="AB124" i="22"/>
  <c r="AH124" i="22" s="1"/>
  <c r="AB125" i="22"/>
  <c r="AH125" i="22" s="1"/>
  <c r="AB126" i="22"/>
  <c r="AH126" i="22" s="1"/>
  <c r="AB127" i="22"/>
  <c r="AH127" i="22" s="1"/>
  <c r="AB128" i="22"/>
  <c r="AH128" i="22" s="1"/>
  <c r="AB129" i="22"/>
  <c r="AH129" i="22" s="1"/>
  <c r="AB130" i="22"/>
  <c r="AH130" i="22" s="1"/>
  <c r="AB131" i="22"/>
  <c r="AH131" i="22" s="1"/>
  <c r="AB132" i="22"/>
  <c r="AH132" i="22" s="1"/>
  <c r="AB133" i="22"/>
  <c r="AH133" i="22" s="1"/>
  <c r="AB134" i="22"/>
  <c r="AH134" i="22" s="1"/>
  <c r="AB135" i="22"/>
  <c r="AH135" i="22" s="1"/>
  <c r="AB136" i="22"/>
  <c r="AH136" i="22" s="1"/>
  <c r="AB137" i="22"/>
  <c r="AH137" i="22" s="1"/>
  <c r="AB138" i="22"/>
  <c r="AH138" i="22" s="1"/>
  <c r="AB139" i="22"/>
  <c r="AH139" i="22" s="1"/>
  <c r="AB140" i="22"/>
  <c r="AH140" i="22" s="1"/>
  <c r="AB141" i="22"/>
  <c r="AH141" i="22" s="1"/>
  <c r="AB142" i="22"/>
  <c r="AH142" i="22" s="1"/>
  <c r="AB143" i="22"/>
  <c r="AH143" i="22" s="1"/>
  <c r="AB144" i="22"/>
  <c r="AH144" i="22" s="1"/>
  <c r="AB145" i="22"/>
  <c r="AH145" i="22" s="1"/>
  <c r="AB146" i="22"/>
  <c r="AH146" i="22" s="1"/>
  <c r="AB147" i="22"/>
  <c r="AH147" i="22" s="1"/>
  <c r="AB148" i="22"/>
  <c r="AH148" i="22" s="1"/>
  <c r="AB149" i="22"/>
  <c r="AH149" i="22" s="1"/>
  <c r="AB150" i="22"/>
  <c r="AH150" i="22" s="1"/>
  <c r="AB151" i="22"/>
  <c r="AH151" i="22" s="1"/>
  <c r="AB152" i="22"/>
  <c r="AH152" i="22" s="1"/>
  <c r="AB153" i="22"/>
  <c r="AH153" i="22" s="1"/>
  <c r="AB154" i="22"/>
  <c r="AH154" i="22" s="1"/>
  <c r="AB155" i="22"/>
  <c r="AH155" i="22" s="1"/>
  <c r="AB156" i="22"/>
  <c r="AH156" i="22" s="1"/>
  <c r="AB157" i="22"/>
  <c r="AH157" i="22" s="1"/>
  <c r="AB158" i="22"/>
  <c r="AH158" i="22" s="1"/>
  <c r="AB159" i="22"/>
  <c r="AH159" i="22" s="1"/>
  <c r="AB160" i="22"/>
  <c r="AH160" i="22" s="1"/>
  <c r="AB161" i="22"/>
  <c r="AH161" i="22" s="1"/>
  <c r="AB162" i="22"/>
  <c r="AH162" i="22" s="1"/>
  <c r="AB163" i="22"/>
  <c r="AH163" i="22" s="1"/>
  <c r="AB164" i="22"/>
  <c r="AH164" i="22" s="1"/>
  <c r="AB165" i="22"/>
  <c r="AH165" i="22" s="1"/>
  <c r="AB166" i="22"/>
  <c r="AH166" i="22" s="1"/>
  <c r="AB167" i="22"/>
  <c r="AH167" i="22" s="1"/>
  <c r="AB168" i="22"/>
  <c r="AH168" i="22" s="1"/>
  <c r="AB169" i="22"/>
  <c r="AH169" i="22" s="1"/>
  <c r="AB170" i="22"/>
  <c r="AH170" i="22" s="1"/>
  <c r="AB171" i="22"/>
  <c r="AH171" i="22" s="1"/>
  <c r="AB172" i="22"/>
  <c r="AH172" i="22" s="1"/>
  <c r="AB173" i="22"/>
  <c r="AH173" i="22" s="1"/>
  <c r="AB174" i="22"/>
  <c r="AH174" i="22" s="1"/>
  <c r="AB175" i="22"/>
  <c r="AH175" i="22" s="1"/>
  <c r="AB176" i="22"/>
  <c r="AH176" i="22" s="1"/>
  <c r="AB177" i="22"/>
  <c r="AH177" i="22" s="1"/>
  <c r="AB178" i="22"/>
  <c r="AH178" i="22" s="1"/>
  <c r="AB179" i="22"/>
  <c r="AH179" i="22" s="1"/>
  <c r="AB180" i="22"/>
  <c r="AH180" i="22" s="1"/>
  <c r="AB181" i="22"/>
  <c r="AH181" i="22" s="1"/>
  <c r="AB182" i="22"/>
  <c r="AH182" i="22" s="1"/>
  <c r="AB183" i="22"/>
  <c r="AH183" i="22" s="1"/>
  <c r="AB184" i="22"/>
  <c r="AH184" i="22" s="1"/>
  <c r="AB185" i="22"/>
  <c r="AH185" i="22" s="1"/>
  <c r="AB186" i="22"/>
  <c r="AH186" i="22" s="1"/>
  <c r="AB187" i="22"/>
  <c r="AH187" i="22" s="1"/>
  <c r="AB188" i="22"/>
  <c r="AH188" i="22" s="1"/>
  <c r="AB189" i="22"/>
  <c r="AH189" i="22" s="1"/>
  <c r="AB190" i="22"/>
  <c r="AH190" i="22" s="1"/>
  <c r="AB191" i="22"/>
  <c r="AH191" i="22" s="1"/>
  <c r="AB192" i="22"/>
  <c r="AH192" i="22" s="1"/>
  <c r="AB193" i="22"/>
  <c r="AH193" i="22" s="1"/>
  <c r="AB194" i="22"/>
  <c r="AH194" i="22" s="1"/>
  <c r="AB195" i="22"/>
  <c r="AH195" i="22" s="1"/>
  <c r="AB196" i="22"/>
  <c r="AH196" i="22" s="1"/>
  <c r="AB197" i="22"/>
  <c r="AH197" i="22" s="1"/>
  <c r="AB198" i="22"/>
  <c r="AH198" i="22" s="1"/>
  <c r="AB199" i="22"/>
  <c r="AH199" i="22" s="1"/>
  <c r="AB200" i="22"/>
  <c r="AH200" i="22" s="1"/>
  <c r="AB201" i="22"/>
  <c r="AH201" i="22" s="1"/>
  <c r="AB202" i="22"/>
  <c r="AH202" i="22" s="1"/>
  <c r="AB203" i="22"/>
  <c r="AH203" i="22" s="1"/>
  <c r="AB204" i="22"/>
  <c r="AH204" i="22" s="1"/>
  <c r="AB205" i="22"/>
  <c r="AH205" i="22" s="1"/>
  <c r="AB206" i="22"/>
  <c r="AH206" i="22" s="1"/>
  <c r="AB207" i="22"/>
  <c r="AH207" i="22" s="1"/>
  <c r="AB208" i="22"/>
  <c r="AH208" i="22" s="1"/>
  <c r="AB209" i="22"/>
  <c r="AH209" i="22" s="1"/>
  <c r="AB210" i="22"/>
  <c r="AH210" i="22" s="1"/>
  <c r="AB211" i="22"/>
  <c r="AH211" i="22" s="1"/>
  <c r="AB212" i="22"/>
  <c r="AH212" i="22" s="1"/>
  <c r="AB213" i="22"/>
  <c r="AH213" i="22" s="1"/>
  <c r="AB214" i="22"/>
  <c r="AH214" i="22" s="1"/>
  <c r="AB215" i="22"/>
  <c r="AH215" i="22" s="1"/>
  <c r="AB216" i="22"/>
  <c r="AH216" i="22" s="1"/>
  <c r="AB217" i="22"/>
  <c r="AH217" i="22" s="1"/>
  <c r="AB218" i="22"/>
  <c r="AB219" i="22"/>
  <c r="AH219" i="22" s="1"/>
  <c r="AB220" i="22"/>
  <c r="AH220" i="22" s="1"/>
  <c r="AB221" i="22"/>
  <c r="AH221" i="22" s="1"/>
  <c r="AB222" i="22"/>
  <c r="AB223" i="22"/>
  <c r="AH223" i="22" s="1"/>
  <c r="AM223" i="22" s="1"/>
  <c r="AB224" i="22"/>
  <c r="AH224" i="22" s="1"/>
  <c r="AB225" i="22"/>
  <c r="AH225" i="22" s="1"/>
  <c r="AB226" i="22"/>
  <c r="AB227" i="22"/>
  <c r="AH227" i="22" s="1"/>
  <c r="AB228" i="22"/>
  <c r="AH228" i="22" s="1"/>
  <c r="AB229" i="22"/>
  <c r="AH229" i="22" s="1"/>
  <c r="AB230" i="22"/>
  <c r="AB231" i="22"/>
  <c r="AH231" i="22" s="1"/>
  <c r="AM231" i="22" s="1"/>
  <c r="AB232" i="22"/>
  <c r="AH232" i="22" s="1"/>
  <c r="AB233" i="22"/>
  <c r="AH233" i="22" s="1"/>
  <c r="AB234" i="22"/>
  <c r="AB235" i="22"/>
  <c r="AH235" i="22" s="1"/>
  <c r="AB236" i="22"/>
  <c r="AH236" i="22" s="1"/>
  <c r="AB237" i="22"/>
  <c r="AH237" i="22" s="1"/>
  <c r="AB238" i="22"/>
  <c r="AB239" i="22"/>
  <c r="AH239" i="22" s="1"/>
  <c r="AB240" i="22"/>
  <c r="AH240" i="22" s="1"/>
  <c r="AA5" i="22"/>
  <c r="AG5" i="22" s="1"/>
  <c r="AA6" i="22"/>
  <c r="AG6" i="22" s="1"/>
  <c r="AA7" i="22"/>
  <c r="AG7" i="22" s="1"/>
  <c r="AA8" i="22"/>
  <c r="AG8" i="22" s="1"/>
  <c r="AA9" i="22"/>
  <c r="AG9" i="22" s="1"/>
  <c r="AA10" i="22"/>
  <c r="AG10" i="22" s="1"/>
  <c r="AA11" i="22"/>
  <c r="AG11" i="22" s="1"/>
  <c r="AA12" i="22"/>
  <c r="AG12" i="22" s="1"/>
  <c r="AA13" i="22"/>
  <c r="AG13" i="22" s="1"/>
  <c r="AA14" i="22"/>
  <c r="AG14" i="22" s="1"/>
  <c r="AA15" i="22"/>
  <c r="AG15" i="22" s="1"/>
  <c r="AA16" i="22"/>
  <c r="AG16" i="22" s="1"/>
  <c r="AA17" i="22"/>
  <c r="AG17" i="22" s="1"/>
  <c r="AA18" i="22"/>
  <c r="AG18" i="22" s="1"/>
  <c r="AA19" i="22"/>
  <c r="AG19" i="22" s="1"/>
  <c r="AA20" i="22"/>
  <c r="AG20" i="22" s="1"/>
  <c r="AA21" i="22"/>
  <c r="AG21" i="22" s="1"/>
  <c r="AA22" i="22"/>
  <c r="AG22" i="22" s="1"/>
  <c r="AA23" i="22"/>
  <c r="AG23" i="22" s="1"/>
  <c r="AA24" i="22"/>
  <c r="AG24" i="22" s="1"/>
  <c r="AA25" i="22"/>
  <c r="AG25" i="22" s="1"/>
  <c r="AA26" i="22"/>
  <c r="AA27" i="22"/>
  <c r="AG27" i="22" s="1"/>
  <c r="AA28" i="22"/>
  <c r="AG28" i="22" s="1"/>
  <c r="AA29" i="22"/>
  <c r="AG29" i="22" s="1"/>
  <c r="AA30" i="22"/>
  <c r="AG30" i="22" s="1"/>
  <c r="AA31" i="22"/>
  <c r="AG31" i="22" s="1"/>
  <c r="AA32" i="22"/>
  <c r="AG32" i="22" s="1"/>
  <c r="AA33" i="22"/>
  <c r="AG33" i="22" s="1"/>
  <c r="AA34" i="22"/>
  <c r="AG34" i="22" s="1"/>
  <c r="AA35" i="22"/>
  <c r="AG35" i="22" s="1"/>
  <c r="AA36" i="22"/>
  <c r="AG36" i="22" s="1"/>
  <c r="AA37" i="22"/>
  <c r="AG37" i="22" s="1"/>
  <c r="AA38" i="22"/>
  <c r="AG38" i="22" s="1"/>
  <c r="AA39" i="22"/>
  <c r="AG39" i="22" s="1"/>
  <c r="AA40" i="22"/>
  <c r="AG40" i="22" s="1"/>
  <c r="AA41" i="22"/>
  <c r="AG41" i="22" s="1"/>
  <c r="AA42" i="22"/>
  <c r="AG42" i="22" s="1"/>
  <c r="AA43" i="22"/>
  <c r="AG43" i="22" s="1"/>
  <c r="AA44" i="22"/>
  <c r="AG44" i="22" s="1"/>
  <c r="AA45" i="22"/>
  <c r="AG45" i="22" s="1"/>
  <c r="AA46" i="22"/>
  <c r="AG46" i="22" s="1"/>
  <c r="AA47" i="22"/>
  <c r="AG47" i="22" s="1"/>
  <c r="AA48" i="22"/>
  <c r="AG48" i="22" s="1"/>
  <c r="AA49" i="22"/>
  <c r="AG49" i="22" s="1"/>
  <c r="AA50" i="22"/>
  <c r="AG50" i="22" s="1"/>
  <c r="AA51" i="22"/>
  <c r="AG51" i="22" s="1"/>
  <c r="AA52" i="22"/>
  <c r="AG52" i="22" s="1"/>
  <c r="AA53" i="22"/>
  <c r="AG53" i="22" s="1"/>
  <c r="AA54" i="22"/>
  <c r="AG54" i="22" s="1"/>
  <c r="AA55" i="22"/>
  <c r="AG55" i="22" s="1"/>
  <c r="AA56" i="22"/>
  <c r="AG56" i="22" s="1"/>
  <c r="AA57" i="22"/>
  <c r="AG57" i="22" s="1"/>
  <c r="AA58" i="22"/>
  <c r="AG58" i="22" s="1"/>
  <c r="AA59" i="22"/>
  <c r="AG59" i="22" s="1"/>
  <c r="AA60" i="22"/>
  <c r="AG60" i="22" s="1"/>
  <c r="AA61" i="22"/>
  <c r="AG61" i="22" s="1"/>
  <c r="AA62" i="22"/>
  <c r="AG62" i="22" s="1"/>
  <c r="AA63" i="22"/>
  <c r="AG63" i="22" s="1"/>
  <c r="AA64" i="22"/>
  <c r="AG64" i="22" s="1"/>
  <c r="AA65" i="22"/>
  <c r="AG65" i="22" s="1"/>
  <c r="AA66" i="22"/>
  <c r="AG66" i="22" s="1"/>
  <c r="AA67" i="22"/>
  <c r="AG67" i="22" s="1"/>
  <c r="AA68" i="22"/>
  <c r="AG68" i="22" s="1"/>
  <c r="AA69" i="22"/>
  <c r="AG69" i="22" s="1"/>
  <c r="AA70" i="22"/>
  <c r="AG70" i="22" s="1"/>
  <c r="AA71" i="22"/>
  <c r="AG71" i="22" s="1"/>
  <c r="AA72" i="22"/>
  <c r="AG72" i="22" s="1"/>
  <c r="AA73" i="22"/>
  <c r="AG73" i="22" s="1"/>
  <c r="AA74" i="22"/>
  <c r="AG74" i="22" s="1"/>
  <c r="AA75" i="22"/>
  <c r="AG75" i="22" s="1"/>
  <c r="AA76" i="22"/>
  <c r="AG76" i="22" s="1"/>
  <c r="AA77" i="22"/>
  <c r="AG77" i="22" s="1"/>
  <c r="AA78" i="22"/>
  <c r="AG78" i="22" s="1"/>
  <c r="AA79" i="22"/>
  <c r="AG79" i="22" s="1"/>
  <c r="AA80" i="22"/>
  <c r="AG80" i="22" s="1"/>
  <c r="AA81" i="22"/>
  <c r="AG81" i="22" s="1"/>
  <c r="AA82" i="22"/>
  <c r="AG82" i="22" s="1"/>
  <c r="AA83" i="22"/>
  <c r="AG83" i="22" s="1"/>
  <c r="AA84" i="22"/>
  <c r="AG84" i="22" s="1"/>
  <c r="AA85" i="22"/>
  <c r="AG85" i="22" s="1"/>
  <c r="AA86" i="22"/>
  <c r="AG86" i="22" s="1"/>
  <c r="AA87" i="22"/>
  <c r="AG87" i="22" s="1"/>
  <c r="AA88" i="22"/>
  <c r="AG88" i="22" s="1"/>
  <c r="AA89" i="22"/>
  <c r="AG89" i="22" s="1"/>
  <c r="AA90" i="22"/>
  <c r="AG90" i="22" s="1"/>
  <c r="AA91" i="22"/>
  <c r="AG91" i="22" s="1"/>
  <c r="AA92" i="22"/>
  <c r="AG92" i="22" s="1"/>
  <c r="AA93" i="22"/>
  <c r="AG93" i="22" s="1"/>
  <c r="AA94" i="22"/>
  <c r="AG94" i="22" s="1"/>
  <c r="AA95" i="22"/>
  <c r="AG95" i="22" s="1"/>
  <c r="AA96" i="22"/>
  <c r="AG96" i="22" s="1"/>
  <c r="AA97" i="22"/>
  <c r="AG97" i="22" s="1"/>
  <c r="AA98" i="22"/>
  <c r="AG98" i="22" s="1"/>
  <c r="AA99" i="22"/>
  <c r="AG99" i="22" s="1"/>
  <c r="AA100" i="22"/>
  <c r="AG100" i="22" s="1"/>
  <c r="AA101" i="22"/>
  <c r="AG101" i="22" s="1"/>
  <c r="AA102" i="22"/>
  <c r="AG102" i="22" s="1"/>
  <c r="AA103" i="22"/>
  <c r="AG103" i="22" s="1"/>
  <c r="AA104" i="22"/>
  <c r="AG104" i="22" s="1"/>
  <c r="AA105" i="22"/>
  <c r="AG105" i="22" s="1"/>
  <c r="AA106" i="22"/>
  <c r="AG106" i="22" s="1"/>
  <c r="AA107" i="22"/>
  <c r="AG107" i="22" s="1"/>
  <c r="AA108" i="22"/>
  <c r="AG108" i="22" s="1"/>
  <c r="AA109" i="22"/>
  <c r="AG109" i="22" s="1"/>
  <c r="AA110" i="22"/>
  <c r="AG110" i="22" s="1"/>
  <c r="AA111" i="22"/>
  <c r="AG111" i="22" s="1"/>
  <c r="AA112" i="22"/>
  <c r="AG112" i="22" s="1"/>
  <c r="AA113" i="22"/>
  <c r="AG113" i="22" s="1"/>
  <c r="AA114" i="22"/>
  <c r="AG114" i="22" s="1"/>
  <c r="AA115" i="22"/>
  <c r="AG115" i="22" s="1"/>
  <c r="AA116" i="22"/>
  <c r="AG116" i="22" s="1"/>
  <c r="AA117" i="22"/>
  <c r="AG117" i="22" s="1"/>
  <c r="AA118" i="22"/>
  <c r="AG118" i="22" s="1"/>
  <c r="AA119" i="22"/>
  <c r="AG119" i="22" s="1"/>
  <c r="AA120" i="22"/>
  <c r="AG120" i="22" s="1"/>
  <c r="AA121" i="22"/>
  <c r="AG121" i="22" s="1"/>
  <c r="AA122" i="22"/>
  <c r="AG122" i="22" s="1"/>
  <c r="AA123" i="22"/>
  <c r="AG123" i="22" s="1"/>
  <c r="AA124" i="22"/>
  <c r="AG124" i="22" s="1"/>
  <c r="AA125" i="22"/>
  <c r="AG125" i="22" s="1"/>
  <c r="AA126" i="22"/>
  <c r="AG126" i="22" s="1"/>
  <c r="AA127" i="22"/>
  <c r="AG127" i="22" s="1"/>
  <c r="AA128" i="22"/>
  <c r="AG128" i="22" s="1"/>
  <c r="AA129" i="22"/>
  <c r="AG129" i="22" s="1"/>
  <c r="AA130" i="22"/>
  <c r="AG130" i="22" s="1"/>
  <c r="AA131" i="22"/>
  <c r="AG131" i="22" s="1"/>
  <c r="AA132" i="22"/>
  <c r="AG132" i="22" s="1"/>
  <c r="AA133" i="22"/>
  <c r="AG133" i="22" s="1"/>
  <c r="AA134" i="22"/>
  <c r="AG134" i="22" s="1"/>
  <c r="AA135" i="22"/>
  <c r="AG135" i="22" s="1"/>
  <c r="AA136" i="22"/>
  <c r="AG136" i="22" s="1"/>
  <c r="AA137" i="22"/>
  <c r="AG137" i="22" s="1"/>
  <c r="AA138" i="22"/>
  <c r="AG138" i="22" s="1"/>
  <c r="AA139" i="22"/>
  <c r="AG139" i="22" s="1"/>
  <c r="AA140" i="22"/>
  <c r="AG140" i="22" s="1"/>
  <c r="AA141" i="22"/>
  <c r="AG141" i="22" s="1"/>
  <c r="AA142" i="22"/>
  <c r="AG142" i="22" s="1"/>
  <c r="AA143" i="22"/>
  <c r="AG143" i="22" s="1"/>
  <c r="AA144" i="22"/>
  <c r="AG144" i="22" s="1"/>
  <c r="AA145" i="22"/>
  <c r="AG145" i="22" s="1"/>
  <c r="AA146" i="22"/>
  <c r="AG146" i="22" s="1"/>
  <c r="AA147" i="22"/>
  <c r="AG147" i="22" s="1"/>
  <c r="AA148" i="22"/>
  <c r="AG148" i="22" s="1"/>
  <c r="AA149" i="22"/>
  <c r="AG149" i="22" s="1"/>
  <c r="AA150" i="22"/>
  <c r="AG150" i="22" s="1"/>
  <c r="AA151" i="22"/>
  <c r="AG151" i="22" s="1"/>
  <c r="AA152" i="22"/>
  <c r="AG152" i="22" s="1"/>
  <c r="AA153" i="22"/>
  <c r="AG153" i="22" s="1"/>
  <c r="AA154" i="22"/>
  <c r="AG154" i="22" s="1"/>
  <c r="AA155" i="22"/>
  <c r="AG155" i="22" s="1"/>
  <c r="AA156" i="22"/>
  <c r="AG156" i="22" s="1"/>
  <c r="AA157" i="22"/>
  <c r="AG157" i="22" s="1"/>
  <c r="AA158" i="22"/>
  <c r="AG158" i="22" s="1"/>
  <c r="AA159" i="22"/>
  <c r="AG159" i="22" s="1"/>
  <c r="AA160" i="22"/>
  <c r="AG160" i="22" s="1"/>
  <c r="AA161" i="22"/>
  <c r="AG161" i="22" s="1"/>
  <c r="AA162" i="22"/>
  <c r="AG162" i="22" s="1"/>
  <c r="AA163" i="22"/>
  <c r="AG163" i="22" s="1"/>
  <c r="AA164" i="22"/>
  <c r="AG164" i="22" s="1"/>
  <c r="AA165" i="22"/>
  <c r="AG165" i="22" s="1"/>
  <c r="AA166" i="22"/>
  <c r="AG166" i="22" s="1"/>
  <c r="AA167" i="22"/>
  <c r="AG167" i="22" s="1"/>
  <c r="AA168" i="22"/>
  <c r="AG168" i="22" s="1"/>
  <c r="AA169" i="22"/>
  <c r="AG169" i="22" s="1"/>
  <c r="AA170" i="22"/>
  <c r="AG170" i="22" s="1"/>
  <c r="AA171" i="22"/>
  <c r="AG171" i="22" s="1"/>
  <c r="AA172" i="22"/>
  <c r="AG172" i="22" s="1"/>
  <c r="AA173" i="22"/>
  <c r="AG173" i="22" s="1"/>
  <c r="AA174" i="22"/>
  <c r="AG174" i="22" s="1"/>
  <c r="AA175" i="22"/>
  <c r="AG175" i="22" s="1"/>
  <c r="AA176" i="22"/>
  <c r="AG176" i="22" s="1"/>
  <c r="AA177" i="22"/>
  <c r="AG177" i="22" s="1"/>
  <c r="AA178" i="22"/>
  <c r="AG178" i="22" s="1"/>
  <c r="AA179" i="22"/>
  <c r="AG179" i="22" s="1"/>
  <c r="AA180" i="22"/>
  <c r="AG180" i="22" s="1"/>
  <c r="AA181" i="22"/>
  <c r="AG181" i="22" s="1"/>
  <c r="AA182" i="22"/>
  <c r="AG182" i="22" s="1"/>
  <c r="AA183" i="22"/>
  <c r="AG183" i="22" s="1"/>
  <c r="AA184" i="22"/>
  <c r="AG184" i="22" s="1"/>
  <c r="AA185" i="22"/>
  <c r="AG185" i="22" s="1"/>
  <c r="AA186" i="22"/>
  <c r="AG186" i="22" s="1"/>
  <c r="AA187" i="22"/>
  <c r="AG187" i="22" s="1"/>
  <c r="AA188" i="22"/>
  <c r="AG188" i="22" s="1"/>
  <c r="AA189" i="22"/>
  <c r="AG189" i="22" s="1"/>
  <c r="AA190" i="22"/>
  <c r="AG190" i="22" s="1"/>
  <c r="AA191" i="22"/>
  <c r="AG191" i="22" s="1"/>
  <c r="AA192" i="22"/>
  <c r="AG192" i="22" s="1"/>
  <c r="AA193" i="22"/>
  <c r="AG193" i="22" s="1"/>
  <c r="AA194" i="22"/>
  <c r="AG194" i="22" s="1"/>
  <c r="AA195" i="22"/>
  <c r="AG195" i="22" s="1"/>
  <c r="AA196" i="22"/>
  <c r="AG196" i="22" s="1"/>
  <c r="AA197" i="22"/>
  <c r="AG197" i="22" s="1"/>
  <c r="AA198" i="22"/>
  <c r="AG198" i="22" s="1"/>
  <c r="AA199" i="22"/>
  <c r="AG199" i="22" s="1"/>
  <c r="AA200" i="22"/>
  <c r="AG200" i="22" s="1"/>
  <c r="AA201" i="22"/>
  <c r="AG201" i="22" s="1"/>
  <c r="AA202" i="22"/>
  <c r="AG202" i="22" s="1"/>
  <c r="AA203" i="22"/>
  <c r="AG203" i="22" s="1"/>
  <c r="AA204" i="22"/>
  <c r="AG204" i="22" s="1"/>
  <c r="AA205" i="22"/>
  <c r="AG205" i="22" s="1"/>
  <c r="AA206" i="22"/>
  <c r="AG206" i="22" s="1"/>
  <c r="AA207" i="22"/>
  <c r="AG207" i="22" s="1"/>
  <c r="AA208" i="22"/>
  <c r="AG208" i="22" s="1"/>
  <c r="AA209" i="22"/>
  <c r="AG209" i="22" s="1"/>
  <c r="AA210" i="22"/>
  <c r="AG210" i="22" s="1"/>
  <c r="AA211" i="22"/>
  <c r="AG211" i="22" s="1"/>
  <c r="AA212" i="22"/>
  <c r="AG212" i="22" s="1"/>
  <c r="AA213" i="22"/>
  <c r="AG213" i="22" s="1"/>
  <c r="AA214" i="22"/>
  <c r="AG214" i="22" s="1"/>
  <c r="AA215" i="22"/>
  <c r="AG215" i="22" s="1"/>
  <c r="AA216" i="22"/>
  <c r="AG216" i="22" s="1"/>
  <c r="AA217" i="22"/>
  <c r="AG217" i="22" s="1"/>
  <c r="AA218" i="22"/>
  <c r="AG218" i="22" s="1"/>
  <c r="AA219" i="22"/>
  <c r="AA220" i="22"/>
  <c r="AA221" i="22"/>
  <c r="AG221" i="22" s="1"/>
  <c r="AA222" i="22"/>
  <c r="AG222" i="22" s="1"/>
  <c r="AL222" i="22" s="1"/>
  <c r="AA223" i="22"/>
  <c r="AG223" i="22" s="1"/>
  <c r="AA224" i="22"/>
  <c r="AA225" i="22"/>
  <c r="AG225" i="22" s="1"/>
  <c r="AA226" i="22"/>
  <c r="AG226" i="22" s="1"/>
  <c r="AA227" i="22"/>
  <c r="AA228" i="22"/>
  <c r="AA229" i="22"/>
  <c r="AG229" i="22" s="1"/>
  <c r="AA230" i="22"/>
  <c r="AG230" i="22" s="1"/>
  <c r="AL230" i="22" s="1"/>
  <c r="AA231" i="22"/>
  <c r="AG231" i="22" s="1"/>
  <c r="AA232" i="22"/>
  <c r="AA233" i="22"/>
  <c r="AG233" i="22" s="1"/>
  <c r="AA234" i="22"/>
  <c r="AG234" i="22" s="1"/>
  <c r="AA235" i="22"/>
  <c r="AA236" i="22"/>
  <c r="AG236" i="22" s="1"/>
  <c r="AA237" i="22"/>
  <c r="AG237" i="22" s="1"/>
  <c r="AA238" i="22"/>
  <c r="AG238" i="22" s="1"/>
  <c r="AL238" i="22" s="1"/>
  <c r="AA239" i="22"/>
  <c r="AG239" i="22" s="1"/>
  <c r="AA240" i="22"/>
  <c r="Z5" i="22"/>
  <c r="AF5" i="22" s="1"/>
  <c r="Z6" i="22"/>
  <c r="AF6" i="22" s="1"/>
  <c r="Z7" i="22"/>
  <c r="AF7" i="22" s="1"/>
  <c r="Z8" i="22"/>
  <c r="AF8" i="22" s="1"/>
  <c r="Z9" i="22"/>
  <c r="AF9" i="22" s="1"/>
  <c r="Z10" i="22"/>
  <c r="AF10" i="22" s="1"/>
  <c r="Z11" i="22"/>
  <c r="AF11" i="22" s="1"/>
  <c r="Z12" i="22"/>
  <c r="AF12" i="22" s="1"/>
  <c r="Z13" i="22"/>
  <c r="AF13" i="22" s="1"/>
  <c r="Z14" i="22"/>
  <c r="AF14" i="22" s="1"/>
  <c r="Z15" i="22"/>
  <c r="AF15" i="22" s="1"/>
  <c r="Z16" i="22"/>
  <c r="AF16" i="22" s="1"/>
  <c r="Z17" i="22"/>
  <c r="AF17" i="22" s="1"/>
  <c r="Z18" i="22"/>
  <c r="AF18" i="22" s="1"/>
  <c r="Z19" i="22"/>
  <c r="AF19" i="22" s="1"/>
  <c r="Z20" i="22"/>
  <c r="AF20" i="22" s="1"/>
  <c r="Z21" i="22"/>
  <c r="AF21" i="22" s="1"/>
  <c r="Z22" i="22"/>
  <c r="AF22" i="22" s="1"/>
  <c r="Z23" i="22"/>
  <c r="AF23" i="22" s="1"/>
  <c r="Z24" i="22"/>
  <c r="AF24" i="22" s="1"/>
  <c r="Z25" i="22"/>
  <c r="AF25" i="22" s="1"/>
  <c r="Z26" i="22"/>
  <c r="AF26" i="22" s="1"/>
  <c r="Z27" i="22"/>
  <c r="AF27" i="22" s="1"/>
  <c r="Z28" i="22"/>
  <c r="AF28" i="22" s="1"/>
  <c r="Z29" i="22"/>
  <c r="AF29" i="22" s="1"/>
  <c r="Z30" i="22"/>
  <c r="AF30" i="22" s="1"/>
  <c r="Z31" i="22"/>
  <c r="AF31" i="22" s="1"/>
  <c r="Z32" i="22"/>
  <c r="AF32" i="22" s="1"/>
  <c r="Z33" i="22"/>
  <c r="AF33" i="22" s="1"/>
  <c r="Z34" i="22"/>
  <c r="AF34" i="22" s="1"/>
  <c r="Z35" i="22"/>
  <c r="AF35" i="22" s="1"/>
  <c r="Z36" i="22"/>
  <c r="AF36" i="22" s="1"/>
  <c r="Z37" i="22"/>
  <c r="AF37" i="22" s="1"/>
  <c r="Z38" i="22"/>
  <c r="AF38" i="22" s="1"/>
  <c r="Z39" i="22"/>
  <c r="AF39" i="22" s="1"/>
  <c r="Z40" i="22"/>
  <c r="AF40" i="22" s="1"/>
  <c r="Z41" i="22"/>
  <c r="AF41" i="22" s="1"/>
  <c r="Z42" i="22"/>
  <c r="AF42" i="22" s="1"/>
  <c r="Z43" i="22"/>
  <c r="AF43" i="22" s="1"/>
  <c r="Z44" i="22"/>
  <c r="AF44" i="22" s="1"/>
  <c r="Z45" i="22"/>
  <c r="AF45" i="22" s="1"/>
  <c r="Z46" i="22"/>
  <c r="AF46" i="22" s="1"/>
  <c r="Z47" i="22"/>
  <c r="AF47" i="22" s="1"/>
  <c r="Z48" i="22"/>
  <c r="AF48" i="22" s="1"/>
  <c r="Z49" i="22"/>
  <c r="AF49" i="22" s="1"/>
  <c r="Z50" i="22"/>
  <c r="AF50" i="22" s="1"/>
  <c r="Z51" i="22"/>
  <c r="AF51" i="22" s="1"/>
  <c r="Z52" i="22"/>
  <c r="AF52" i="22" s="1"/>
  <c r="Z53" i="22"/>
  <c r="AF53" i="22" s="1"/>
  <c r="Z54" i="22"/>
  <c r="AF54" i="22" s="1"/>
  <c r="Z55" i="22"/>
  <c r="AF55" i="22" s="1"/>
  <c r="Z56" i="22"/>
  <c r="AF56" i="22" s="1"/>
  <c r="Z57" i="22"/>
  <c r="AF57" i="22" s="1"/>
  <c r="Z58" i="22"/>
  <c r="AF58" i="22" s="1"/>
  <c r="Z59" i="22"/>
  <c r="AF59" i="22" s="1"/>
  <c r="Z60" i="22"/>
  <c r="AF60" i="22" s="1"/>
  <c r="Z61" i="22"/>
  <c r="AF61" i="22" s="1"/>
  <c r="Z62" i="22"/>
  <c r="AF62" i="22" s="1"/>
  <c r="Z63" i="22"/>
  <c r="AF63" i="22" s="1"/>
  <c r="Z64" i="22"/>
  <c r="AF64" i="22" s="1"/>
  <c r="Z65" i="22"/>
  <c r="AF65" i="22" s="1"/>
  <c r="Z66" i="22"/>
  <c r="AF66" i="22" s="1"/>
  <c r="Z67" i="22"/>
  <c r="Z68" i="22"/>
  <c r="AF68" i="22" s="1"/>
  <c r="Z69" i="22"/>
  <c r="AF69" i="22" s="1"/>
  <c r="Z70" i="22"/>
  <c r="AF70" i="22" s="1"/>
  <c r="Z71" i="22"/>
  <c r="AF71" i="22" s="1"/>
  <c r="Z72" i="22"/>
  <c r="AF72" i="22" s="1"/>
  <c r="Z73" i="22"/>
  <c r="AF73" i="22" s="1"/>
  <c r="Z74" i="22"/>
  <c r="AF74" i="22" s="1"/>
  <c r="Z75" i="22"/>
  <c r="AF75" i="22" s="1"/>
  <c r="Z76" i="22"/>
  <c r="AF76" i="22" s="1"/>
  <c r="Z77" i="22"/>
  <c r="AF77" i="22" s="1"/>
  <c r="Z78" i="22"/>
  <c r="AF78" i="22" s="1"/>
  <c r="Z79" i="22"/>
  <c r="AF79" i="22" s="1"/>
  <c r="Z80" i="22"/>
  <c r="AF80" i="22" s="1"/>
  <c r="Z81" i="22"/>
  <c r="AF81" i="22" s="1"/>
  <c r="Z82" i="22"/>
  <c r="AF82" i="22" s="1"/>
  <c r="Z83" i="22"/>
  <c r="AF83" i="22" s="1"/>
  <c r="Z84" i="22"/>
  <c r="AF84" i="22" s="1"/>
  <c r="Z85" i="22"/>
  <c r="AF85" i="22" s="1"/>
  <c r="Z86" i="22"/>
  <c r="AF86" i="22" s="1"/>
  <c r="Z87" i="22"/>
  <c r="AF87" i="22" s="1"/>
  <c r="Z88" i="22"/>
  <c r="AF88" i="22" s="1"/>
  <c r="Z89" i="22"/>
  <c r="AF89" i="22" s="1"/>
  <c r="Z90" i="22"/>
  <c r="AF90" i="22" s="1"/>
  <c r="Z91" i="22"/>
  <c r="AF91" i="22" s="1"/>
  <c r="Z92" i="22"/>
  <c r="AF92" i="22" s="1"/>
  <c r="Z93" i="22"/>
  <c r="AF93" i="22" s="1"/>
  <c r="Z94" i="22"/>
  <c r="AF94" i="22" s="1"/>
  <c r="Z95" i="22"/>
  <c r="AF95" i="22" s="1"/>
  <c r="Z96" i="22"/>
  <c r="AF96" i="22" s="1"/>
  <c r="Z97" i="22"/>
  <c r="AF97" i="22" s="1"/>
  <c r="Z98" i="22"/>
  <c r="AF98" i="22" s="1"/>
  <c r="Z99" i="22"/>
  <c r="AF99" i="22" s="1"/>
  <c r="Z100" i="22"/>
  <c r="AF100" i="22" s="1"/>
  <c r="Z101" i="22"/>
  <c r="AF101" i="22" s="1"/>
  <c r="Z102" i="22"/>
  <c r="AF102" i="22" s="1"/>
  <c r="Z103" i="22"/>
  <c r="AF103" i="22" s="1"/>
  <c r="Z104" i="22"/>
  <c r="AF104" i="22" s="1"/>
  <c r="Z105" i="22"/>
  <c r="AF105" i="22" s="1"/>
  <c r="Z106" i="22"/>
  <c r="AF106" i="22" s="1"/>
  <c r="Z107" i="22"/>
  <c r="AF107" i="22" s="1"/>
  <c r="Z108" i="22"/>
  <c r="AF108" i="22" s="1"/>
  <c r="Z109" i="22"/>
  <c r="AF109" i="22" s="1"/>
  <c r="Z110" i="22"/>
  <c r="AF110" i="22" s="1"/>
  <c r="Z111" i="22"/>
  <c r="AF111" i="22" s="1"/>
  <c r="Z112" i="22"/>
  <c r="AF112" i="22" s="1"/>
  <c r="Z113" i="22"/>
  <c r="AF113" i="22" s="1"/>
  <c r="Z114" i="22"/>
  <c r="AF114" i="22" s="1"/>
  <c r="Z115" i="22"/>
  <c r="AF115" i="22" s="1"/>
  <c r="Z116" i="22"/>
  <c r="AF116" i="22" s="1"/>
  <c r="Z117" i="22"/>
  <c r="AF117" i="22" s="1"/>
  <c r="Z118" i="22"/>
  <c r="AF118" i="22" s="1"/>
  <c r="Z119" i="22"/>
  <c r="AF119" i="22" s="1"/>
  <c r="Z120" i="22"/>
  <c r="AF120" i="22" s="1"/>
  <c r="Z121" i="22"/>
  <c r="AF121" i="22" s="1"/>
  <c r="Z122" i="22"/>
  <c r="Z123" i="22"/>
  <c r="AF123" i="22" s="1"/>
  <c r="Z124" i="22"/>
  <c r="AF124" i="22" s="1"/>
  <c r="Z125" i="22"/>
  <c r="AF125" i="22" s="1"/>
  <c r="Z126" i="22"/>
  <c r="AF126" i="22" s="1"/>
  <c r="Z127" i="22"/>
  <c r="AF127" i="22" s="1"/>
  <c r="Z128" i="22"/>
  <c r="AF128" i="22" s="1"/>
  <c r="Z129" i="22"/>
  <c r="AF129" i="22" s="1"/>
  <c r="Z130" i="22"/>
  <c r="AF130" i="22" s="1"/>
  <c r="Z131" i="22"/>
  <c r="AF131" i="22" s="1"/>
  <c r="Z132" i="22"/>
  <c r="AF132" i="22" s="1"/>
  <c r="Z133" i="22"/>
  <c r="AF133" i="22" s="1"/>
  <c r="Z134" i="22"/>
  <c r="AF134" i="22" s="1"/>
  <c r="Z135" i="22"/>
  <c r="AF135" i="22" s="1"/>
  <c r="Z136" i="22"/>
  <c r="AF136" i="22" s="1"/>
  <c r="Z137" i="22"/>
  <c r="AF137" i="22" s="1"/>
  <c r="Z138" i="22"/>
  <c r="AF138" i="22" s="1"/>
  <c r="Z139" i="22"/>
  <c r="Z140" i="22"/>
  <c r="AF140" i="22" s="1"/>
  <c r="Z141" i="22"/>
  <c r="AF141" i="22" s="1"/>
  <c r="Z142" i="22"/>
  <c r="AF142" i="22" s="1"/>
  <c r="Z143" i="22"/>
  <c r="AF143" i="22" s="1"/>
  <c r="Z144" i="22"/>
  <c r="AF144" i="22" s="1"/>
  <c r="Z145" i="22"/>
  <c r="AF145" i="22" s="1"/>
  <c r="Z146" i="22"/>
  <c r="AF146" i="22" s="1"/>
  <c r="Z147" i="22"/>
  <c r="AF147" i="22" s="1"/>
  <c r="Z148" i="22"/>
  <c r="AF148" i="22" s="1"/>
  <c r="Z149" i="22"/>
  <c r="AF149" i="22" s="1"/>
  <c r="Z150" i="22"/>
  <c r="AF150" i="22" s="1"/>
  <c r="Z151" i="22"/>
  <c r="AF151" i="22" s="1"/>
  <c r="Z152" i="22"/>
  <c r="AF152" i="22" s="1"/>
  <c r="Z153" i="22"/>
  <c r="AF153" i="22" s="1"/>
  <c r="Z154" i="22"/>
  <c r="Z155" i="22"/>
  <c r="AF155" i="22" s="1"/>
  <c r="Z156" i="22"/>
  <c r="AF156" i="22" s="1"/>
  <c r="Z157" i="22"/>
  <c r="AF157" i="22" s="1"/>
  <c r="Z158" i="22"/>
  <c r="AF158" i="22" s="1"/>
  <c r="Z159" i="22"/>
  <c r="AF159" i="22" s="1"/>
  <c r="Z160" i="22"/>
  <c r="AF160" i="22" s="1"/>
  <c r="Z161" i="22"/>
  <c r="AF161" i="22" s="1"/>
  <c r="Z162" i="22"/>
  <c r="AF162" i="22" s="1"/>
  <c r="Z163" i="22"/>
  <c r="AF163" i="22" s="1"/>
  <c r="Z164" i="22"/>
  <c r="AF164" i="22" s="1"/>
  <c r="Z165" i="22"/>
  <c r="AF165" i="22" s="1"/>
  <c r="Z166" i="22"/>
  <c r="AF166" i="22" s="1"/>
  <c r="Z167" i="22"/>
  <c r="AF167" i="22" s="1"/>
  <c r="Z168" i="22"/>
  <c r="AF168" i="22" s="1"/>
  <c r="Z169" i="22"/>
  <c r="AF169" i="22" s="1"/>
  <c r="Z170" i="22"/>
  <c r="AF170" i="22" s="1"/>
  <c r="Z171" i="22"/>
  <c r="AF171" i="22" s="1"/>
  <c r="Z172" i="22"/>
  <c r="AF172" i="22" s="1"/>
  <c r="Z173" i="22"/>
  <c r="AF173" i="22" s="1"/>
  <c r="Z174" i="22"/>
  <c r="AF174" i="22" s="1"/>
  <c r="Z175" i="22"/>
  <c r="AF175" i="22" s="1"/>
  <c r="Z176" i="22"/>
  <c r="AF176" i="22" s="1"/>
  <c r="Z177" i="22"/>
  <c r="AF177" i="22" s="1"/>
  <c r="Z178" i="22"/>
  <c r="AF178" i="22" s="1"/>
  <c r="Z179" i="22"/>
  <c r="AF179" i="22" s="1"/>
  <c r="Z180" i="22"/>
  <c r="AF180" i="22" s="1"/>
  <c r="Z181" i="22"/>
  <c r="AF181" i="22" s="1"/>
  <c r="Z182" i="22"/>
  <c r="AF182" i="22" s="1"/>
  <c r="Z183" i="22"/>
  <c r="AF183" i="22" s="1"/>
  <c r="Z184" i="22"/>
  <c r="AF184" i="22" s="1"/>
  <c r="Z185" i="22"/>
  <c r="AF185" i="22" s="1"/>
  <c r="Z186" i="22"/>
  <c r="Z187" i="22"/>
  <c r="AF187" i="22" s="1"/>
  <c r="Z188" i="22"/>
  <c r="AF188" i="22" s="1"/>
  <c r="Z189" i="22"/>
  <c r="AF189" i="22" s="1"/>
  <c r="Z190" i="22"/>
  <c r="AF190" i="22" s="1"/>
  <c r="Z191" i="22"/>
  <c r="AF191" i="22" s="1"/>
  <c r="Z192" i="22"/>
  <c r="AF192" i="22" s="1"/>
  <c r="Z193" i="22"/>
  <c r="AF193" i="22" s="1"/>
  <c r="Z194" i="22"/>
  <c r="AF194" i="22" s="1"/>
  <c r="Z195" i="22"/>
  <c r="AF195" i="22" s="1"/>
  <c r="Z196" i="22"/>
  <c r="AF196" i="22" s="1"/>
  <c r="Z197" i="22"/>
  <c r="AF197" i="22" s="1"/>
  <c r="Z198" i="22"/>
  <c r="AF198" i="22" s="1"/>
  <c r="Z199" i="22"/>
  <c r="AF199" i="22" s="1"/>
  <c r="Z200" i="22"/>
  <c r="AF200" i="22" s="1"/>
  <c r="Z201" i="22"/>
  <c r="AF201" i="22" s="1"/>
  <c r="Z202" i="22"/>
  <c r="AF202" i="22" s="1"/>
  <c r="Z203" i="22"/>
  <c r="Z204" i="22"/>
  <c r="AF204" i="22" s="1"/>
  <c r="Z205" i="22"/>
  <c r="AF205" i="22" s="1"/>
  <c r="Z206" i="22"/>
  <c r="AF206" i="22" s="1"/>
  <c r="Z207" i="22"/>
  <c r="AF207" i="22" s="1"/>
  <c r="Z208" i="22"/>
  <c r="AF208" i="22" s="1"/>
  <c r="Z209" i="22"/>
  <c r="AF209" i="22" s="1"/>
  <c r="Z210" i="22"/>
  <c r="AF210" i="22" s="1"/>
  <c r="Z211" i="22"/>
  <c r="AF211" i="22" s="1"/>
  <c r="Z212" i="22"/>
  <c r="AF212" i="22" s="1"/>
  <c r="Z213" i="22"/>
  <c r="AF213" i="22" s="1"/>
  <c r="Z214" i="22"/>
  <c r="Z215" i="22"/>
  <c r="AF215" i="22" s="1"/>
  <c r="Z216" i="22"/>
  <c r="AF216" i="22" s="1"/>
  <c r="Z217" i="22"/>
  <c r="AF217" i="22" s="1"/>
  <c r="Z218" i="22"/>
  <c r="AF218" i="22" s="1"/>
  <c r="Z219" i="22"/>
  <c r="AF219" i="22" s="1"/>
  <c r="Z220" i="22"/>
  <c r="Z221" i="22"/>
  <c r="AF221" i="22" s="1"/>
  <c r="Z222" i="22"/>
  <c r="AF222" i="22" s="1"/>
  <c r="Z223" i="22"/>
  <c r="Z224" i="22"/>
  <c r="AF224" i="22" s="1"/>
  <c r="Z225" i="22"/>
  <c r="AF225" i="22" s="1"/>
  <c r="Z226" i="22"/>
  <c r="AF226" i="22" s="1"/>
  <c r="Z227" i="22"/>
  <c r="AF227" i="22" s="1"/>
  <c r="Z228" i="22"/>
  <c r="Z229" i="22"/>
  <c r="AF229" i="22" s="1"/>
  <c r="Z230" i="22"/>
  <c r="AF230" i="22" s="1"/>
  <c r="Z231" i="22"/>
  <c r="Z232" i="22"/>
  <c r="AF232" i="22" s="1"/>
  <c r="Z233" i="22"/>
  <c r="AF233" i="22" s="1"/>
  <c r="Z234" i="22"/>
  <c r="AF234" i="22" s="1"/>
  <c r="Z235" i="22"/>
  <c r="AF235" i="22" s="1"/>
  <c r="Z236" i="22"/>
  <c r="Z237" i="22"/>
  <c r="AF237" i="22" s="1"/>
  <c r="Z238" i="22"/>
  <c r="AF238" i="22" s="1"/>
  <c r="Z239" i="22"/>
  <c r="Z240" i="22"/>
  <c r="Y6" i="22"/>
  <c r="AE6" i="22" s="1"/>
  <c r="Y7" i="22"/>
  <c r="AE7" i="22" s="1"/>
  <c r="Y8" i="22"/>
  <c r="AE8" i="22" s="1"/>
  <c r="Y9" i="22"/>
  <c r="AE9" i="22" s="1"/>
  <c r="Y10" i="22"/>
  <c r="AE10" i="22" s="1"/>
  <c r="Y11" i="22"/>
  <c r="AE11" i="22" s="1"/>
  <c r="Y12" i="22"/>
  <c r="AE12" i="22" s="1"/>
  <c r="Y13" i="22"/>
  <c r="AE13" i="22" s="1"/>
  <c r="Y14" i="22"/>
  <c r="AE14" i="22" s="1"/>
  <c r="Y15" i="22"/>
  <c r="AE15" i="22" s="1"/>
  <c r="Y16" i="22"/>
  <c r="AE16" i="22" s="1"/>
  <c r="Y17" i="22"/>
  <c r="AE17" i="22" s="1"/>
  <c r="Y18" i="22"/>
  <c r="AE18" i="22" s="1"/>
  <c r="Y19" i="22"/>
  <c r="AE19" i="22" s="1"/>
  <c r="Y20" i="22"/>
  <c r="AE20" i="22" s="1"/>
  <c r="Y21" i="22"/>
  <c r="AE21" i="22" s="1"/>
  <c r="Y22" i="22"/>
  <c r="AE22" i="22" s="1"/>
  <c r="Y23" i="22"/>
  <c r="AE23" i="22" s="1"/>
  <c r="Y24" i="22"/>
  <c r="AE24" i="22" s="1"/>
  <c r="Y25" i="22"/>
  <c r="AE25" i="22" s="1"/>
  <c r="Y26" i="22"/>
  <c r="AE26" i="22" s="1"/>
  <c r="Y27" i="22"/>
  <c r="AE27" i="22" s="1"/>
  <c r="Y28" i="22"/>
  <c r="AE28" i="22" s="1"/>
  <c r="Y29" i="22"/>
  <c r="AE29" i="22" s="1"/>
  <c r="Y30" i="22"/>
  <c r="AE30" i="22" s="1"/>
  <c r="Y31" i="22"/>
  <c r="AE31" i="22" s="1"/>
  <c r="Y32" i="22"/>
  <c r="Y33" i="22"/>
  <c r="AE33" i="22" s="1"/>
  <c r="Y34" i="22"/>
  <c r="AE34" i="22" s="1"/>
  <c r="Y35" i="22"/>
  <c r="AE35" i="22" s="1"/>
  <c r="Y36" i="22"/>
  <c r="AE36" i="22" s="1"/>
  <c r="Y37" i="22"/>
  <c r="AE37" i="22" s="1"/>
  <c r="Y38" i="22"/>
  <c r="AE38" i="22" s="1"/>
  <c r="Y39" i="22"/>
  <c r="AE39" i="22" s="1"/>
  <c r="Y40" i="22"/>
  <c r="AE40" i="22" s="1"/>
  <c r="Y41" i="22"/>
  <c r="AE41" i="22" s="1"/>
  <c r="Y42" i="22"/>
  <c r="AE42" i="22" s="1"/>
  <c r="Y43" i="22"/>
  <c r="AE43" i="22" s="1"/>
  <c r="Y44" i="22"/>
  <c r="AE44" i="22" s="1"/>
  <c r="Y45" i="22"/>
  <c r="AE45" i="22" s="1"/>
  <c r="Y46" i="22"/>
  <c r="AE46" i="22" s="1"/>
  <c r="Y47" i="22"/>
  <c r="AE47" i="22" s="1"/>
  <c r="Y48" i="22"/>
  <c r="AE48" i="22" s="1"/>
  <c r="Y49" i="22"/>
  <c r="AE49" i="22" s="1"/>
  <c r="Y50" i="22"/>
  <c r="AE50" i="22" s="1"/>
  <c r="Y51" i="22"/>
  <c r="AE51" i="22" s="1"/>
  <c r="Y52" i="22"/>
  <c r="AE52" i="22" s="1"/>
  <c r="Y53" i="22"/>
  <c r="AE53" i="22" s="1"/>
  <c r="Y54" i="22"/>
  <c r="AE54" i="22" s="1"/>
  <c r="Y55" i="22"/>
  <c r="AE55" i="22" s="1"/>
  <c r="Y56" i="22"/>
  <c r="Y57" i="22"/>
  <c r="AE57" i="22" s="1"/>
  <c r="Y58" i="22"/>
  <c r="AE58" i="22" s="1"/>
  <c r="Y59" i="22"/>
  <c r="AE59" i="22" s="1"/>
  <c r="Y60" i="22"/>
  <c r="AE60" i="22" s="1"/>
  <c r="Y61" i="22"/>
  <c r="AE61" i="22" s="1"/>
  <c r="Y62" i="22"/>
  <c r="AE62" i="22" s="1"/>
  <c r="Y63" i="22"/>
  <c r="AE63" i="22" s="1"/>
  <c r="Y64" i="22"/>
  <c r="AE64" i="22" s="1"/>
  <c r="Y65" i="22"/>
  <c r="AE65" i="22" s="1"/>
  <c r="Y66" i="22"/>
  <c r="AE66" i="22" s="1"/>
  <c r="Y67" i="22"/>
  <c r="AE67" i="22" s="1"/>
  <c r="Y68" i="22"/>
  <c r="Y69" i="22"/>
  <c r="AE69" i="22" s="1"/>
  <c r="Y70" i="22"/>
  <c r="AE70" i="22" s="1"/>
  <c r="Y71" i="22"/>
  <c r="AE71" i="22" s="1"/>
  <c r="Y72" i="22"/>
  <c r="AE72" i="22" s="1"/>
  <c r="Y73" i="22"/>
  <c r="AE73" i="22" s="1"/>
  <c r="Y74" i="22"/>
  <c r="AE74" i="22" s="1"/>
  <c r="Y75" i="22"/>
  <c r="AE75" i="22" s="1"/>
  <c r="Y76" i="22"/>
  <c r="AE76" i="22" s="1"/>
  <c r="Y77" i="22"/>
  <c r="AE77" i="22" s="1"/>
  <c r="Y78" i="22"/>
  <c r="AE78" i="22" s="1"/>
  <c r="Y79" i="22"/>
  <c r="AE79" i="22" s="1"/>
  <c r="Y80" i="22"/>
  <c r="AE80" i="22" s="1"/>
  <c r="Y81" i="22"/>
  <c r="AE81" i="22" s="1"/>
  <c r="Y82" i="22"/>
  <c r="AE82" i="22" s="1"/>
  <c r="Y83" i="22"/>
  <c r="AE83" i="22" s="1"/>
  <c r="Y84" i="22"/>
  <c r="AE84" i="22" s="1"/>
  <c r="Y85" i="22"/>
  <c r="AE85" i="22" s="1"/>
  <c r="Y86" i="22"/>
  <c r="AE86" i="22" s="1"/>
  <c r="Y87" i="22"/>
  <c r="AE87" i="22" s="1"/>
  <c r="Y88" i="22"/>
  <c r="AE88" i="22" s="1"/>
  <c r="Y89" i="22"/>
  <c r="AE89" i="22" s="1"/>
  <c r="Y90" i="22"/>
  <c r="AE90" i="22" s="1"/>
  <c r="Y91" i="22"/>
  <c r="AE91" i="22" s="1"/>
  <c r="Y92" i="22"/>
  <c r="AE92" i="22" s="1"/>
  <c r="Y93" i="22"/>
  <c r="AE93" i="22" s="1"/>
  <c r="Y94" i="22"/>
  <c r="AE94" i="22" s="1"/>
  <c r="Y95" i="22"/>
  <c r="AE95" i="22" s="1"/>
  <c r="Y96" i="22"/>
  <c r="AE96" i="22" s="1"/>
  <c r="Y97" i="22"/>
  <c r="AE97" i="22" s="1"/>
  <c r="Y98" i="22"/>
  <c r="AE98" i="22" s="1"/>
  <c r="Y99" i="22"/>
  <c r="AE99" i="22" s="1"/>
  <c r="Y100" i="22"/>
  <c r="AE100" i="22" s="1"/>
  <c r="Y101" i="22"/>
  <c r="AE101" i="22" s="1"/>
  <c r="Y102" i="22"/>
  <c r="AE102" i="22" s="1"/>
  <c r="Y103" i="22"/>
  <c r="AE103" i="22" s="1"/>
  <c r="Y104" i="22"/>
  <c r="Y105" i="22"/>
  <c r="AE105" i="22" s="1"/>
  <c r="Y106" i="22"/>
  <c r="AE106" i="22" s="1"/>
  <c r="Y107" i="22"/>
  <c r="AE107" i="22" s="1"/>
  <c r="Y108" i="22"/>
  <c r="AE108" i="22" s="1"/>
  <c r="Y109" i="22"/>
  <c r="AE109" i="22" s="1"/>
  <c r="Y110" i="22"/>
  <c r="AE110" i="22" s="1"/>
  <c r="Y111" i="22"/>
  <c r="AE111" i="22" s="1"/>
  <c r="Y112" i="22"/>
  <c r="Y113" i="22"/>
  <c r="AE113" i="22" s="1"/>
  <c r="Y114" i="22"/>
  <c r="AE114" i="22" s="1"/>
  <c r="Y115" i="22"/>
  <c r="AE115" i="22" s="1"/>
  <c r="Y116" i="22"/>
  <c r="AE116" i="22" s="1"/>
  <c r="Y117" i="22"/>
  <c r="AE117" i="22" s="1"/>
  <c r="Y118" i="22"/>
  <c r="AE118" i="22" s="1"/>
  <c r="Y119" i="22"/>
  <c r="AE119" i="22" s="1"/>
  <c r="Y120" i="22"/>
  <c r="AE120" i="22" s="1"/>
  <c r="Y121" i="22"/>
  <c r="AE121" i="22" s="1"/>
  <c r="Y122" i="22"/>
  <c r="AE122" i="22" s="1"/>
  <c r="Y123" i="22"/>
  <c r="AE123" i="22" s="1"/>
  <c r="Y124" i="22"/>
  <c r="AE124" i="22" s="1"/>
  <c r="Y125" i="22"/>
  <c r="AE125" i="22" s="1"/>
  <c r="Y126" i="22"/>
  <c r="AE126" i="22" s="1"/>
  <c r="Y127" i="22"/>
  <c r="AE127" i="22" s="1"/>
  <c r="Y128" i="22"/>
  <c r="AE128" i="22" s="1"/>
  <c r="Y129" i="22"/>
  <c r="AE129" i="22" s="1"/>
  <c r="Y130" i="22"/>
  <c r="AE130" i="22" s="1"/>
  <c r="Y131" i="22"/>
  <c r="AE131" i="22" s="1"/>
  <c r="Y132" i="22"/>
  <c r="AE132" i="22" s="1"/>
  <c r="Y133" i="22"/>
  <c r="AE133" i="22" s="1"/>
  <c r="Y134" i="22"/>
  <c r="AE134" i="22" s="1"/>
  <c r="Y135" i="22"/>
  <c r="AE135" i="22" s="1"/>
  <c r="Y136" i="22"/>
  <c r="AE136" i="22" s="1"/>
  <c r="Y137" i="22"/>
  <c r="AE137" i="22" s="1"/>
  <c r="Y138" i="22"/>
  <c r="AE138" i="22" s="1"/>
  <c r="Y139" i="22"/>
  <c r="Y140" i="22"/>
  <c r="AE140" i="22" s="1"/>
  <c r="Y141" i="22"/>
  <c r="AE141" i="22" s="1"/>
  <c r="Y142" i="22"/>
  <c r="AE142" i="22" s="1"/>
  <c r="Y143" i="22"/>
  <c r="AE143" i="22" s="1"/>
  <c r="Y144" i="22"/>
  <c r="AE144" i="22" s="1"/>
  <c r="Y145" i="22"/>
  <c r="AE145" i="22" s="1"/>
  <c r="Y146" i="22"/>
  <c r="AE146" i="22" s="1"/>
  <c r="Y147" i="22"/>
  <c r="AE147" i="22" s="1"/>
  <c r="Y148" i="22"/>
  <c r="AE148" i="22" s="1"/>
  <c r="Y149" i="22"/>
  <c r="AE149" i="22" s="1"/>
  <c r="Y150" i="22"/>
  <c r="AE150" i="22" s="1"/>
  <c r="Y151" i="22"/>
  <c r="AE151" i="22" s="1"/>
  <c r="Y152" i="22"/>
  <c r="AE152" i="22" s="1"/>
  <c r="Y153" i="22"/>
  <c r="AE153" i="22" s="1"/>
  <c r="Y154" i="22"/>
  <c r="AE154" i="22" s="1"/>
  <c r="Y155" i="22"/>
  <c r="AE155" i="22" s="1"/>
  <c r="Y156" i="22"/>
  <c r="AE156" i="22" s="1"/>
  <c r="Y157" i="22"/>
  <c r="AE157" i="22" s="1"/>
  <c r="Y158" i="22"/>
  <c r="AE158" i="22" s="1"/>
  <c r="Y159" i="22"/>
  <c r="AE159" i="22" s="1"/>
  <c r="Y160" i="22"/>
  <c r="AE160" i="22" s="1"/>
  <c r="Y161" i="22"/>
  <c r="AE161" i="22" s="1"/>
  <c r="Y162" i="22"/>
  <c r="AE162" i="22" s="1"/>
  <c r="Y163" i="22"/>
  <c r="AE163" i="22" s="1"/>
  <c r="Y164" i="22"/>
  <c r="AE164" i="22" s="1"/>
  <c r="Y165" i="22"/>
  <c r="AE165" i="22" s="1"/>
  <c r="Y166" i="22"/>
  <c r="AE166" i="22" s="1"/>
  <c r="Y167" i="22"/>
  <c r="AE167" i="22" s="1"/>
  <c r="Y168" i="22"/>
  <c r="AE168" i="22" s="1"/>
  <c r="Y169" i="22"/>
  <c r="AE169" i="22" s="1"/>
  <c r="Y170" i="22"/>
  <c r="AE170" i="22" s="1"/>
  <c r="Y171" i="22"/>
  <c r="AE171" i="22" s="1"/>
  <c r="Y172" i="22"/>
  <c r="AE172" i="22" s="1"/>
  <c r="Y173" i="22"/>
  <c r="AE173" i="22" s="1"/>
  <c r="Y174" i="22"/>
  <c r="AE174" i="22" s="1"/>
  <c r="Y175" i="22"/>
  <c r="AE175" i="22" s="1"/>
  <c r="Y176" i="22"/>
  <c r="AE176" i="22" s="1"/>
  <c r="Y177" i="22"/>
  <c r="AE177" i="22" s="1"/>
  <c r="Y178" i="22"/>
  <c r="AE178" i="22" s="1"/>
  <c r="Y179" i="22"/>
  <c r="AE179" i="22" s="1"/>
  <c r="Y180" i="22"/>
  <c r="AE180" i="22" s="1"/>
  <c r="Y181" i="22"/>
  <c r="AE181" i="22" s="1"/>
  <c r="Y182" i="22"/>
  <c r="AE182" i="22" s="1"/>
  <c r="Y183" i="22"/>
  <c r="Y184" i="22"/>
  <c r="AE184" i="22" s="1"/>
  <c r="Y185" i="22"/>
  <c r="AE185" i="22" s="1"/>
  <c r="Y186" i="22"/>
  <c r="AE186" i="22" s="1"/>
  <c r="Y187" i="22"/>
  <c r="AE187" i="22" s="1"/>
  <c r="Y188" i="22"/>
  <c r="AE188" i="22" s="1"/>
  <c r="Y189" i="22"/>
  <c r="AE189" i="22" s="1"/>
  <c r="Y190" i="22"/>
  <c r="AE190" i="22" s="1"/>
  <c r="Y191" i="22"/>
  <c r="AE191" i="22" s="1"/>
  <c r="Y192" i="22"/>
  <c r="AE192" i="22" s="1"/>
  <c r="Y193" i="22"/>
  <c r="AE193" i="22" s="1"/>
  <c r="Y194" i="22"/>
  <c r="AE194" i="22" s="1"/>
  <c r="Y195" i="22"/>
  <c r="AE195" i="22" s="1"/>
  <c r="Y196" i="22"/>
  <c r="AE196" i="22" s="1"/>
  <c r="Y197" i="22"/>
  <c r="AE197" i="22" s="1"/>
  <c r="Y198" i="22"/>
  <c r="AE198" i="22" s="1"/>
  <c r="Y199" i="22"/>
  <c r="AE199" i="22" s="1"/>
  <c r="Y200" i="22"/>
  <c r="AE200" i="22" s="1"/>
  <c r="Y201" i="22"/>
  <c r="AE201" i="22" s="1"/>
  <c r="Y202" i="22"/>
  <c r="AE202" i="22" s="1"/>
  <c r="Y203" i="22"/>
  <c r="AE203" i="22" s="1"/>
  <c r="Y204" i="22"/>
  <c r="AE204" i="22" s="1"/>
  <c r="Y205" i="22"/>
  <c r="AE205" i="22" s="1"/>
  <c r="Y206" i="22"/>
  <c r="AE206" i="22" s="1"/>
  <c r="Y207" i="22"/>
  <c r="AE207" i="22" s="1"/>
  <c r="Y208" i="22"/>
  <c r="AE208" i="22" s="1"/>
  <c r="Y209" i="22"/>
  <c r="AE209" i="22" s="1"/>
  <c r="Y210" i="22"/>
  <c r="AE210" i="22" s="1"/>
  <c r="Y211" i="22"/>
  <c r="AE211" i="22" s="1"/>
  <c r="Y212" i="22"/>
  <c r="AE212" i="22" s="1"/>
  <c r="Y213" i="22"/>
  <c r="AE213" i="22" s="1"/>
  <c r="Y214" i="22"/>
  <c r="AE214" i="22" s="1"/>
  <c r="Y215" i="22"/>
  <c r="Y216" i="22"/>
  <c r="AE216" i="22" s="1"/>
  <c r="Y217" i="22"/>
  <c r="Y218" i="22"/>
  <c r="AE218" i="22" s="1"/>
  <c r="Y219" i="22"/>
  <c r="AE219" i="22" s="1"/>
  <c r="Y220" i="22"/>
  <c r="AE220" i="22" s="1"/>
  <c r="Y221" i="22"/>
  <c r="Y222" i="22"/>
  <c r="AE222" i="22" s="1"/>
  <c r="Y223" i="22"/>
  <c r="AE223" i="22" s="1"/>
  <c r="Y224" i="22"/>
  <c r="Y225" i="22"/>
  <c r="Y226" i="22"/>
  <c r="AE226" i="22" s="1"/>
  <c r="Y227" i="22"/>
  <c r="AE227" i="22" s="1"/>
  <c r="Y228" i="22"/>
  <c r="AE228" i="22" s="1"/>
  <c r="Y229" i="22"/>
  <c r="Y230" i="22"/>
  <c r="AE230" i="22" s="1"/>
  <c r="AJ230" i="22" s="1"/>
  <c r="Y231" i="22"/>
  <c r="AE231" i="22" s="1"/>
  <c r="Y232" i="22"/>
  <c r="Y233" i="22"/>
  <c r="Y234" i="22"/>
  <c r="AE234" i="22" s="1"/>
  <c r="Y235" i="22"/>
  <c r="AE235" i="22" s="1"/>
  <c r="Y236" i="22"/>
  <c r="AE236" i="22" s="1"/>
  <c r="Y237" i="22"/>
  <c r="AE237" i="22" s="1"/>
  <c r="Y238" i="22"/>
  <c r="AE238" i="22" s="1"/>
  <c r="Y239" i="22"/>
  <c r="AE239" i="22" s="1"/>
  <c r="Y240" i="22"/>
  <c r="Y5" i="22"/>
  <c r="AE5" i="22" s="1"/>
  <c r="Z4" i="22"/>
  <c r="AA4" i="22"/>
  <c r="AB4" i="22"/>
  <c r="Y4" i="22"/>
  <c r="J233" i="2"/>
  <c r="K233" i="2"/>
  <c r="L233" i="2"/>
  <c r="J232" i="2"/>
  <c r="K232" i="2"/>
  <c r="L232" i="2"/>
  <c r="J231" i="2"/>
  <c r="K231" i="2"/>
  <c r="L231" i="2"/>
  <c r="J230" i="2"/>
  <c r="K230" i="2"/>
  <c r="L230" i="2"/>
  <c r="J229" i="2"/>
  <c r="K229" i="2"/>
  <c r="L229" i="2"/>
  <c r="J228" i="2"/>
  <c r="K228" i="2"/>
  <c r="L228" i="2"/>
  <c r="J227" i="2"/>
  <c r="K227" i="2"/>
  <c r="L227" i="2"/>
  <c r="J226" i="2"/>
  <c r="K226" i="2"/>
  <c r="L226" i="2"/>
  <c r="J225" i="2"/>
  <c r="K225" i="2"/>
  <c r="L225" i="2"/>
  <c r="J224" i="2"/>
  <c r="K224" i="2"/>
  <c r="L224" i="2"/>
  <c r="J223" i="2"/>
  <c r="K223" i="2"/>
  <c r="L223" i="2"/>
  <c r="J222" i="2"/>
  <c r="K222" i="2"/>
  <c r="L222" i="2"/>
  <c r="J221" i="2"/>
  <c r="K221" i="2"/>
  <c r="L221" i="2"/>
  <c r="J220" i="2"/>
  <c r="K220" i="2"/>
  <c r="L220" i="2"/>
  <c r="J219" i="2"/>
  <c r="K219" i="2"/>
  <c r="L219" i="2"/>
  <c r="J218" i="2"/>
  <c r="K218" i="2"/>
  <c r="L218" i="2"/>
  <c r="J217" i="2"/>
  <c r="K217" i="2"/>
  <c r="L217" i="2"/>
  <c r="J216" i="2"/>
  <c r="K216" i="2"/>
  <c r="L216" i="2"/>
  <c r="J215" i="2"/>
  <c r="K215" i="2"/>
  <c r="L215" i="2"/>
  <c r="J214" i="2"/>
  <c r="K214" i="2"/>
  <c r="L214" i="2"/>
  <c r="J213" i="2"/>
  <c r="K213" i="2"/>
  <c r="L213" i="2"/>
  <c r="J212" i="2"/>
  <c r="K212" i="2"/>
  <c r="L212" i="2"/>
  <c r="J211" i="2"/>
  <c r="K211" i="2"/>
  <c r="L211" i="2"/>
  <c r="J210" i="2"/>
  <c r="K210" i="2"/>
  <c r="J209" i="2"/>
  <c r="K209" i="2"/>
  <c r="J208" i="2"/>
  <c r="K208" i="2"/>
  <c r="J207" i="2"/>
  <c r="K207" i="2"/>
  <c r="J206" i="2"/>
  <c r="K206" i="2"/>
  <c r="I206" i="2"/>
  <c r="J205" i="2"/>
  <c r="K205" i="2"/>
  <c r="J204" i="2"/>
  <c r="K204" i="2"/>
  <c r="J203" i="2"/>
  <c r="K203" i="2"/>
  <c r="I203" i="2"/>
  <c r="J202" i="2"/>
  <c r="K202" i="2"/>
  <c r="J201" i="2"/>
  <c r="K201" i="2"/>
  <c r="J200" i="2"/>
  <c r="K200" i="2"/>
  <c r="J199" i="2"/>
  <c r="K199" i="2"/>
  <c r="J198" i="2"/>
  <c r="K198" i="2"/>
  <c r="J197" i="2"/>
  <c r="K197" i="2"/>
  <c r="J196" i="2"/>
  <c r="K196" i="2"/>
  <c r="J195" i="2"/>
  <c r="K195" i="2"/>
  <c r="J194" i="2"/>
  <c r="K194" i="2"/>
  <c r="J193" i="2"/>
  <c r="K193" i="2"/>
  <c r="J192" i="2"/>
  <c r="K192" i="2"/>
  <c r="J191" i="2"/>
  <c r="K191" i="2"/>
  <c r="J190" i="2"/>
  <c r="K190" i="2"/>
  <c r="J189" i="2"/>
  <c r="K189" i="2"/>
  <c r="J188" i="2"/>
  <c r="K188" i="2"/>
  <c r="J187" i="2"/>
  <c r="K187" i="2"/>
  <c r="L234" i="2"/>
  <c r="J234" i="2"/>
  <c r="K234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19" i="2"/>
  <c r="I220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5" i="2"/>
  <c r="I204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J185" i="2"/>
  <c r="K185" i="2"/>
  <c r="J184" i="2"/>
  <c r="K184" i="2"/>
  <c r="J183" i="2"/>
  <c r="K183" i="2"/>
  <c r="J182" i="2"/>
  <c r="K182" i="2"/>
  <c r="J181" i="2"/>
  <c r="K181" i="2"/>
  <c r="J180" i="2"/>
  <c r="K180" i="2"/>
  <c r="J179" i="2"/>
  <c r="K179" i="2"/>
  <c r="J178" i="2"/>
  <c r="K178" i="2"/>
  <c r="J177" i="2"/>
  <c r="K177" i="2"/>
  <c r="J176" i="2"/>
  <c r="K176" i="2"/>
  <c r="J175" i="2"/>
  <c r="K175" i="2"/>
  <c r="J174" i="2"/>
  <c r="K174" i="2"/>
  <c r="J173" i="2"/>
  <c r="K173" i="2"/>
  <c r="J172" i="2"/>
  <c r="K172" i="2"/>
  <c r="J171" i="2"/>
  <c r="K171" i="2"/>
  <c r="I171" i="2"/>
  <c r="J170" i="2"/>
  <c r="K170" i="2"/>
  <c r="J168" i="2"/>
  <c r="K168" i="2"/>
  <c r="J167" i="2"/>
  <c r="K167" i="2"/>
  <c r="J166" i="2"/>
  <c r="K166" i="2"/>
  <c r="J165" i="2"/>
  <c r="K165" i="2"/>
  <c r="J164" i="2"/>
  <c r="K164" i="2"/>
  <c r="J163" i="2"/>
  <c r="K163" i="2"/>
  <c r="J186" i="2"/>
  <c r="K186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0" i="2"/>
  <c r="J169" i="2"/>
  <c r="K169" i="2"/>
  <c r="I169" i="2"/>
  <c r="I168" i="2"/>
  <c r="I167" i="2"/>
  <c r="I166" i="2"/>
  <c r="I165" i="2"/>
  <c r="I164" i="2"/>
  <c r="I163" i="2"/>
  <c r="J147" i="2"/>
  <c r="K147" i="2"/>
  <c r="J146" i="2"/>
  <c r="K146" i="2"/>
  <c r="J145" i="2"/>
  <c r="K145" i="2"/>
  <c r="J144" i="2"/>
  <c r="K144" i="2"/>
  <c r="J143" i="2"/>
  <c r="K143" i="2"/>
  <c r="J142" i="2"/>
  <c r="K142" i="2"/>
  <c r="J141" i="2"/>
  <c r="K141" i="2"/>
  <c r="J140" i="2"/>
  <c r="K140" i="2"/>
  <c r="J139" i="2"/>
  <c r="K139" i="2"/>
  <c r="J138" i="2"/>
  <c r="K138" i="2"/>
  <c r="J137" i="2"/>
  <c r="K137" i="2"/>
  <c r="J136" i="2"/>
  <c r="K136" i="2"/>
  <c r="J135" i="2"/>
  <c r="K135" i="2"/>
  <c r="J134" i="2"/>
  <c r="K134" i="2"/>
  <c r="J133" i="2"/>
  <c r="K133" i="2"/>
  <c r="J132" i="2"/>
  <c r="K132" i="2"/>
  <c r="J131" i="2"/>
  <c r="K131" i="2"/>
  <c r="J130" i="2"/>
  <c r="K130" i="2"/>
  <c r="J129" i="2"/>
  <c r="K129" i="2"/>
  <c r="J128" i="2"/>
  <c r="K128" i="2"/>
  <c r="J149" i="2"/>
  <c r="K149" i="2"/>
  <c r="J150" i="2"/>
  <c r="K150" i="2"/>
  <c r="J151" i="2"/>
  <c r="K151" i="2"/>
  <c r="J152" i="2"/>
  <c r="K152" i="2"/>
  <c r="J155" i="2"/>
  <c r="K155" i="2"/>
  <c r="J156" i="2"/>
  <c r="K156" i="2"/>
  <c r="J157" i="2"/>
  <c r="K157" i="2"/>
  <c r="J158" i="2"/>
  <c r="K158" i="2"/>
  <c r="J159" i="2"/>
  <c r="K159" i="2"/>
  <c r="J160" i="2"/>
  <c r="K160" i="2"/>
  <c r="J161" i="2"/>
  <c r="K161" i="2"/>
  <c r="I161" i="2"/>
  <c r="J162" i="2"/>
  <c r="K162" i="2"/>
  <c r="I162" i="2"/>
  <c r="I160" i="2"/>
  <c r="I159" i="2"/>
  <c r="I158" i="2"/>
  <c r="I157" i="2"/>
  <c r="I156" i="2"/>
  <c r="I155" i="2"/>
  <c r="J154" i="2"/>
  <c r="K154" i="2"/>
  <c r="I154" i="2"/>
  <c r="J153" i="2"/>
  <c r="K153" i="2"/>
  <c r="I153" i="2"/>
  <c r="I152" i="2"/>
  <c r="I151" i="2"/>
  <c r="I150" i="2"/>
  <c r="I149" i="2"/>
  <c r="J148" i="2"/>
  <c r="K148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J127" i="2"/>
  <c r="K127" i="2"/>
  <c r="J126" i="2"/>
  <c r="K126" i="2"/>
  <c r="J125" i="2"/>
  <c r="K125" i="2"/>
  <c r="I125" i="2"/>
  <c r="J124" i="2"/>
  <c r="K124" i="2"/>
  <c r="J123" i="2"/>
  <c r="K123" i="2"/>
  <c r="J122" i="2"/>
  <c r="K122" i="2"/>
  <c r="J121" i="2"/>
  <c r="K121" i="2"/>
  <c r="J120" i="2"/>
  <c r="K120" i="2"/>
  <c r="J119" i="2"/>
  <c r="K119" i="2"/>
  <c r="J118" i="2"/>
  <c r="K118" i="2"/>
  <c r="I118" i="2"/>
  <c r="J117" i="2"/>
  <c r="K117" i="2"/>
  <c r="J116" i="2"/>
  <c r="K116" i="2"/>
  <c r="J115" i="2"/>
  <c r="K115" i="2"/>
  <c r="J114" i="2"/>
  <c r="K114" i="2"/>
  <c r="I127" i="2"/>
  <c r="I126" i="2"/>
  <c r="I124" i="2"/>
  <c r="I123" i="2"/>
  <c r="I122" i="2"/>
  <c r="I121" i="2"/>
  <c r="I120" i="2"/>
  <c r="I119" i="2"/>
  <c r="I117" i="2"/>
  <c r="I116" i="2"/>
  <c r="I115" i="2"/>
  <c r="I114" i="2"/>
  <c r="J113" i="2"/>
  <c r="K113" i="2"/>
  <c r="J112" i="2"/>
  <c r="K112" i="2"/>
  <c r="J111" i="2"/>
  <c r="K111" i="2"/>
  <c r="J110" i="2"/>
  <c r="K110" i="2"/>
  <c r="I113" i="2"/>
  <c r="I112" i="2"/>
  <c r="I111" i="2"/>
  <c r="I110" i="2"/>
  <c r="I109" i="2"/>
  <c r="I108" i="2"/>
  <c r="J109" i="2"/>
  <c r="K109" i="2"/>
  <c r="J108" i="2"/>
  <c r="K108" i="2"/>
  <c r="J107" i="2"/>
  <c r="K107" i="2"/>
  <c r="J106" i="2"/>
  <c r="K106" i="2"/>
  <c r="J105" i="2"/>
  <c r="K105" i="2"/>
  <c r="I105" i="2"/>
  <c r="J104" i="2"/>
  <c r="K104" i="2"/>
  <c r="J103" i="2"/>
  <c r="K103" i="2"/>
  <c r="J102" i="2"/>
  <c r="K102" i="2"/>
  <c r="I102" i="2"/>
  <c r="J101" i="2"/>
  <c r="K101" i="2"/>
  <c r="J100" i="2"/>
  <c r="K100" i="2"/>
  <c r="J99" i="2"/>
  <c r="K99" i="2"/>
  <c r="J98" i="2"/>
  <c r="K98" i="2"/>
  <c r="I98" i="2"/>
  <c r="J97" i="2"/>
  <c r="K97" i="2"/>
  <c r="I97" i="2"/>
  <c r="J96" i="2"/>
  <c r="K96" i="2"/>
  <c r="J95" i="2"/>
  <c r="K95" i="2"/>
  <c r="J94" i="2"/>
  <c r="K94" i="2"/>
  <c r="I94" i="2"/>
  <c r="J93" i="2"/>
  <c r="K93" i="2"/>
  <c r="I106" i="2"/>
  <c r="I107" i="2"/>
  <c r="I103" i="2"/>
  <c r="I101" i="2"/>
  <c r="I100" i="2"/>
  <c r="I99" i="2"/>
  <c r="I96" i="2"/>
  <c r="I95" i="2"/>
  <c r="I93" i="2"/>
  <c r="I92" i="2"/>
  <c r="J91" i="2"/>
  <c r="K91" i="2"/>
  <c r="I91" i="2"/>
  <c r="I86" i="2"/>
  <c r="I87" i="2"/>
  <c r="I88" i="2"/>
  <c r="I89" i="2"/>
  <c r="J90" i="2"/>
  <c r="K90" i="2"/>
  <c r="J89" i="2"/>
  <c r="K89" i="2"/>
  <c r="J88" i="2"/>
  <c r="K88" i="2"/>
  <c r="J87" i="2"/>
  <c r="K87" i="2"/>
  <c r="J86" i="2"/>
  <c r="K86" i="2"/>
  <c r="J85" i="2"/>
  <c r="K85" i="2"/>
  <c r="J84" i="2"/>
  <c r="K84" i="2"/>
  <c r="I104" i="2"/>
  <c r="J92" i="2"/>
  <c r="K92" i="2"/>
  <c r="I90" i="2"/>
  <c r="I85" i="2"/>
  <c r="I84" i="2"/>
  <c r="J83" i="2"/>
  <c r="K83" i="2"/>
  <c r="I83" i="2"/>
  <c r="J82" i="2"/>
  <c r="K82" i="2"/>
  <c r="J81" i="2"/>
  <c r="K81" i="2"/>
  <c r="J80" i="2"/>
  <c r="K80" i="2"/>
  <c r="J79" i="2"/>
  <c r="K79" i="2"/>
  <c r="J78" i="2"/>
  <c r="K78" i="2"/>
  <c r="I82" i="2"/>
  <c r="I81" i="2"/>
  <c r="I80" i="2"/>
  <c r="I79" i="2"/>
  <c r="I78" i="2"/>
  <c r="J77" i="2"/>
  <c r="K77" i="2"/>
  <c r="I77" i="2"/>
  <c r="J76" i="2"/>
  <c r="K76" i="2"/>
  <c r="J75" i="2"/>
  <c r="K75" i="2"/>
  <c r="J74" i="2"/>
  <c r="K74" i="2"/>
  <c r="J73" i="2"/>
  <c r="K73" i="2"/>
  <c r="J72" i="2"/>
  <c r="K72" i="2"/>
  <c r="J71" i="2"/>
  <c r="K71" i="2"/>
  <c r="I76" i="2"/>
  <c r="I75" i="2"/>
  <c r="I74" i="2"/>
  <c r="I73" i="2"/>
  <c r="I72" i="2"/>
  <c r="I71" i="2"/>
  <c r="J70" i="2"/>
  <c r="K70" i="2"/>
  <c r="J69" i="2"/>
  <c r="K69" i="2"/>
  <c r="J68" i="2"/>
  <c r="K68" i="2"/>
  <c r="I70" i="2"/>
  <c r="I69" i="2"/>
  <c r="I68" i="2"/>
  <c r="J67" i="2"/>
  <c r="K67" i="2"/>
  <c r="J66" i="2"/>
  <c r="K66" i="2"/>
  <c r="I67" i="2"/>
  <c r="I66" i="2"/>
  <c r="J65" i="2"/>
  <c r="K65" i="2"/>
  <c r="I65" i="2"/>
  <c r="J64" i="2"/>
  <c r="K64" i="2"/>
  <c r="J63" i="2"/>
  <c r="K63" i="2"/>
  <c r="I63" i="2"/>
  <c r="I64" i="2"/>
  <c r="J61" i="2"/>
  <c r="K61" i="2"/>
  <c r="J62" i="2"/>
  <c r="K62" i="2"/>
  <c r="I62" i="2"/>
  <c r="I61" i="2"/>
  <c r="J60" i="2"/>
  <c r="K60" i="2"/>
  <c r="J59" i="2"/>
  <c r="K59" i="2"/>
  <c r="J58" i="2"/>
  <c r="K58" i="2"/>
  <c r="I60" i="2"/>
  <c r="I59" i="2"/>
  <c r="I58" i="2"/>
  <c r="J57" i="2"/>
  <c r="K57" i="2"/>
  <c r="I57" i="2"/>
  <c r="J56" i="2"/>
  <c r="K56" i="2"/>
  <c r="J55" i="2"/>
  <c r="K55" i="2"/>
  <c r="I56" i="2"/>
  <c r="I55" i="2"/>
  <c r="J54" i="2"/>
  <c r="K54" i="2"/>
  <c r="J53" i="2"/>
  <c r="K53" i="2"/>
  <c r="I54" i="2"/>
  <c r="I53" i="2"/>
  <c r="J52" i="2"/>
  <c r="K52" i="2"/>
  <c r="I52" i="2"/>
  <c r="J51" i="2"/>
  <c r="K51" i="2"/>
  <c r="J50" i="2"/>
  <c r="K50" i="2"/>
  <c r="I51" i="2"/>
  <c r="I50" i="2"/>
  <c r="J49" i="2"/>
  <c r="K49" i="2"/>
  <c r="I49" i="2"/>
  <c r="J48" i="2"/>
  <c r="K48" i="2"/>
  <c r="I48" i="2"/>
  <c r="J47" i="2"/>
  <c r="K47" i="2"/>
  <c r="I47" i="2"/>
  <c r="J46" i="2"/>
  <c r="K46" i="2"/>
  <c r="I46" i="2"/>
  <c r="J45" i="2"/>
  <c r="K45" i="2"/>
  <c r="I45" i="2"/>
  <c r="J44" i="2"/>
  <c r="K44" i="2"/>
  <c r="I44" i="2"/>
  <c r="J43" i="2"/>
  <c r="K43" i="2"/>
  <c r="I43" i="2"/>
  <c r="J42" i="2"/>
  <c r="K42" i="2"/>
  <c r="I42" i="2"/>
  <c r="J41" i="2"/>
  <c r="K41" i="2"/>
  <c r="I41" i="2"/>
  <c r="J40" i="2"/>
  <c r="K40" i="2"/>
  <c r="I40" i="2"/>
  <c r="J39" i="2"/>
  <c r="K39" i="2"/>
  <c r="I39" i="2"/>
  <c r="J38" i="2"/>
  <c r="K38" i="2"/>
  <c r="I38" i="2"/>
  <c r="J37" i="2"/>
  <c r="K37" i="2"/>
  <c r="I37" i="2"/>
  <c r="J36" i="2"/>
  <c r="I36" i="2"/>
  <c r="J35" i="2"/>
  <c r="K35" i="2"/>
  <c r="I35" i="2"/>
  <c r="Q5" i="22"/>
  <c r="Q6" i="22"/>
  <c r="AM6" i="22" s="1"/>
  <c r="Q7" i="22"/>
  <c r="AM7" i="22" s="1"/>
  <c r="Q8" i="22"/>
  <c r="Q9" i="22"/>
  <c r="AM9" i="22" s="1"/>
  <c r="Q10" i="22"/>
  <c r="AM10" i="22" s="1"/>
  <c r="Q11" i="22"/>
  <c r="AM11" i="22" s="1"/>
  <c r="Q12" i="22"/>
  <c r="Q13" i="22"/>
  <c r="Q14" i="22"/>
  <c r="AM14" i="22" s="1"/>
  <c r="Q15" i="22"/>
  <c r="Q16" i="22"/>
  <c r="Q17" i="22"/>
  <c r="AM17" i="22" s="1"/>
  <c r="Q18" i="22"/>
  <c r="AM18" i="22" s="1"/>
  <c r="Q19" i="22"/>
  <c r="AM19" i="22" s="1"/>
  <c r="Q20" i="22"/>
  <c r="Q21" i="22"/>
  <c r="Q22" i="22"/>
  <c r="AM22" i="22" s="1"/>
  <c r="Q23" i="22"/>
  <c r="AM23" i="22" s="1"/>
  <c r="Q24" i="22"/>
  <c r="Q25" i="22"/>
  <c r="AM25" i="22" s="1"/>
  <c r="Q26" i="22"/>
  <c r="AM26" i="22" s="1"/>
  <c r="Q27" i="22"/>
  <c r="AM27" i="22" s="1"/>
  <c r="Q28" i="22"/>
  <c r="Q29" i="22"/>
  <c r="Q30" i="22"/>
  <c r="AM30" i="22" s="1"/>
  <c r="Q31" i="22"/>
  <c r="AM31" i="22" s="1"/>
  <c r="Q32" i="22"/>
  <c r="Q33" i="22"/>
  <c r="AM33" i="22" s="1"/>
  <c r="Q34" i="22"/>
  <c r="AM34" i="22" s="1"/>
  <c r="Q35" i="22"/>
  <c r="AM35" i="22" s="1"/>
  <c r="Q36" i="22"/>
  <c r="Q37" i="22"/>
  <c r="Q38" i="22"/>
  <c r="AM38" i="22" s="1"/>
  <c r="Q39" i="22"/>
  <c r="AM39" i="22" s="1"/>
  <c r="Q40" i="22"/>
  <c r="Q41" i="22"/>
  <c r="AM41" i="22" s="1"/>
  <c r="Q42" i="22"/>
  <c r="AM42" i="22" s="1"/>
  <c r="Q43" i="22"/>
  <c r="AM43" i="22" s="1"/>
  <c r="Q44" i="22"/>
  <c r="Q45" i="22"/>
  <c r="Q46" i="22"/>
  <c r="AM46" i="22" s="1"/>
  <c r="Q47" i="22"/>
  <c r="AM47" i="22" s="1"/>
  <c r="Q48" i="22"/>
  <c r="Q49" i="22"/>
  <c r="AM49" i="22" s="1"/>
  <c r="Q50" i="22"/>
  <c r="AM50" i="22" s="1"/>
  <c r="Q51" i="22"/>
  <c r="AM51" i="22" s="1"/>
  <c r="Q52" i="22"/>
  <c r="Q53" i="22"/>
  <c r="Q54" i="22"/>
  <c r="AM54" i="22" s="1"/>
  <c r="Q55" i="22"/>
  <c r="AM55" i="22" s="1"/>
  <c r="Q56" i="22"/>
  <c r="Q57" i="22"/>
  <c r="AM57" i="22" s="1"/>
  <c r="Q58" i="22"/>
  <c r="AM58" i="22" s="1"/>
  <c r="Q59" i="22"/>
  <c r="AM59" i="22" s="1"/>
  <c r="Q60" i="22"/>
  <c r="Q61" i="22"/>
  <c r="Q62" i="22"/>
  <c r="AM62" i="22" s="1"/>
  <c r="Q63" i="22"/>
  <c r="AM63" i="22" s="1"/>
  <c r="Q64" i="22"/>
  <c r="Q65" i="22"/>
  <c r="AM65" i="22" s="1"/>
  <c r="Q66" i="22"/>
  <c r="AM66" i="22" s="1"/>
  <c r="Q67" i="22"/>
  <c r="AM67" i="22" s="1"/>
  <c r="Q68" i="22"/>
  <c r="Q69" i="22"/>
  <c r="Q70" i="22"/>
  <c r="AM70" i="22" s="1"/>
  <c r="Q71" i="22"/>
  <c r="Q72" i="22"/>
  <c r="Q73" i="22"/>
  <c r="AM73" i="22" s="1"/>
  <c r="Q74" i="22"/>
  <c r="AM74" i="22" s="1"/>
  <c r="Q75" i="22"/>
  <c r="AM75" i="22" s="1"/>
  <c r="Q76" i="22"/>
  <c r="Q77" i="22"/>
  <c r="Q78" i="22"/>
  <c r="AM78" i="22" s="1"/>
  <c r="Q79" i="22"/>
  <c r="AM79" i="22" s="1"/>
  <c r="Q80" i="22"/>
  <c r="Q81" i="22"/>
  <c r="AM81" i="22" s="1"/>
  <c r="Q82" i="22"/>
  <c r="AM82" i="22" s="1"/>
  <c r="Q83" i="22"/>
  <c r="AM83" i="22" s="1"/>
  <c r="Q84" i="22"/>
  <c r="Q85" i="22"/>
  <c r="Q86" i="22"/>
  <c r="AM86" i="22" s="1"/>
  <c r="Q87" i="22"/>
  <c r="AM87" i="22" s="1"/>
  <c r="Q88" i="22"/>
  <c r="Q89" i="22"/>
  <c r="AM89" i="22" s="1"/>
  <c r="Q90" i="22"/>
  <c r="AM90" i="22" s="1"/>
  <c r="Q91" i="22"/>
  <c r="AM91" i="22" s="1"/>
  <c r="Q92" i="22"/>
  <c r="Q93" i="22"/>
  <c r="Q94" i="22"/>
  <c r="AM94" i="22" s="1"/>
  <c r="Q95" i="22"/>
  <c r="AM95" i="22" s="1"/>
  <c r="Q96" i="22"/>
  <c r="Q97" i="22"/>
  <c r="AM97" i="22" s="1"/>
  <c r="Q98" i="22"/>
  <c r="AM98" i="22" s="1"/>
  <c r="Q99" i="22"/>
  <c r="AM99" i="22" s="1"/>
  <c r="Q100" i="22"/>
  <c r="Q101" i="22"/>
  <c r="Q102" i="22"/>
  <c r="AM102" i="22" s="1"/>
  <c r="Q103" i="22"/>
  <c r="AM103" i="22" s="1"/>
  <c r="Q104" i="22"/>
  <c r="Q105" i="22"/>
  <c r="AM105" i="22" s="1"/>
  <c r="Q106" i="22"/>
  <c r="AM106" i="22" s="1"/>
  <c r="Q107" i="22"/>
  <c r="AM107" i="22" s="1"/>
  <c r="Q108" i="22"/>
  <c r="Q109" i="22"/>
  <c r="Q110" i="22"/>
  <c r="AM110" i="22" s="1"/>
  <c r="Q111" i="22"/>
  <c r="AM111" i="22" s="1"/>
  <c r="Q112" i="22"/>
  <c r="Q113" i="22"/>
  <c r="AM113" i="22" s="1"/>
  <c r="Q114" i="22"/>
  <c r="AM114" i="22" s="1"/>
  <c r="Q115" i="22"/>
  <c r="AM115" i="22" s="1"/>
  <c r="Q116" i="22"/>
  <c r="Q117" i="22"/>
  <c r="Q118" i="22"/>
  <c r="AM118" i="22" s="1"/>
  <c r="Q119" i="22"/>
  <c r="AM119" i="22" s="1"/>
  <c r="Q120" i="22"/>
  <c r="Q121" i="22"/>
  <c r="AM121" i="22" s="1"/>
  <c r="Q122" i="22"/>
  <c r="AM122" i="22" s="1"/>
  <c r="Q123" i="22"/>
  <c r="AM123" i="22" s="1"/>
  <c r="Q124" i="22"/>
  <c r="Q125" i="22"/>
  <c r="Q126" i="22"/>
  <c r="AM126" i="22" s="1"/>
  <c r="Q127" i="22"/>
  <c r="AM127" i="22" s="1"/>
  <c r="Q128" i="22"/>
  <c r="Q129" i="22"/>
  <c r="AM129" i="22" s="1"/>
  <c r="Q130" i="22"/>
  <c r="AM130" i="22" s="1"/>
  <c r="Q131" i="22"/>
  <c r="AM131" i="22" s="1"/>
  <c r="Q132" i="22"/>
  <c r="Q133" i="22"/>
  <c r="Q134" i="22"/>
  <c r="AM134" i="22" s="1"/>
  <c r="Q135" i="22"/>
  <c r="AM135" i="22" s="1"/>
  <c r="Q136" i="22"/>
  <c r="Q137" i="22"/>
  <c r="AM137" i="22" s="1"/>
  <c r="Q138" i="22"/>
  <c r="AM138" i="22" s="1"/>
  <c r="Q139" i="22"/>
  <c r="Q140" i="22"/>
  <c r="Q141" i="22"/>
  <c r="Q142" i="22"/>
  <c r="AM142" i="22" s="1"/>
  <c r="Q143" i="22"/>
  <c r="AM143" i="22" s="1"/>
  <c r="Q144" i="22"/>
  <c r="Q145" i="22"/>
  <c r="AM145" i="22" s="1"/>
  <c r="Q146" i="22"/>
  <c r="AM146" i="22" s="1"/>
  <c r="Q147" i="22"/>
  <c r="AM147" i="22" s="1"/>
  <c r="Q148" i="22"/>
  <c r="Q149" i="22"/>
  <c r="Q150" i="22"/>
  <c r="AM150" i="22" s="1"/>
  <c r="Q151" i="22"/>
  <c r="AM151" i="22" s="1"/>
  <c r="Q152" i="22"/>
  <c r="Q153" i="22"/>
  <c r="AM153" i="22" s="1"/>
  <c r="Q154" i="22"/>
  <c r="AM154" i="22" s="1"/>
  <c r="Q155" i="22"/>
  <c r="AM155" i="22" s="1"/>
  <c r="Q156" i="22"/>
  <c r="Q157" i="22"/>
  <c r="Q158" i="22"/>
  <c r="AM158" i="22" s="1"/>
  <c r="Q159" i="22"/>
  <c r="AM159" i="22" s="1"/>
  <c r="Q160" i="22"/>
  <c r="Q161" i="22"/>
  <c r="AM161" i="22" s="1"/>
  <c r="Q162" i="22"/>
  <c r="AM162" i="22" s="1"/>
  <c r="Q163" i="22"/>
  <c r="AM163" i="22" s="1"/>
  <c r="Q164" i="22"/>
  <c r="Q165" i="22"/>
  <c r="Q166" i="22"/>
  <c r="AM166" i="22" s="1"/>
  <c r="Q167" i="22"/>
  <c r="AM167" i="22" s="1"/>
  <c r="Q168" i="22"/>
  <c r="Q169" i="22"/>
  <c r="AM169" i="22" s="1"/>
  <c r="Q170" i="22"/>
  <c r="AM170" i="22" s="1"/>
  <c r="Q171" i="22"/>
  <c r="Q172" i="22"/>
  <c r="Q173" i="22"/>
  <c r="Q174" i="22"/>
  <c r="AM174" i="22" s="1"/>
  <c r="Q175" i="22"/>
  <c r="AM175" i="22" s="1"/>
  <c r="Q176" i="22"/>
  <c r="Q177" i="22"/>
  <c r="AM177" i="22" s="1"/>
  <c r="Q178" i="22"/>
  <c r="AM178" i="22" s="1"/>
  <c r="Q179" i="22"/>
  <c r="AM179" i="22" s="1"/>
  <c r="Q180" i="22"/>
  <c r="Q181" i="22"/>
  <c r="Q182" i="22"/>
  <c r="AM182" i="22" s="1"/>
  <c r="Q183" i="22"/>
  <c r="AM183" i="22" s="1"/>
  <c r="Q184" i="22"/>
  <c r="AM184" i="22" s="1"/>
  <c r="Q185" i="22"/>
  <c r="AM185" i="22" s="1"/>
  <c r="Q186" i="22"/>
  <c r="AM186" i="22" s="1"/>
  <c r="Q187" i="22"/>
  <c r="AM187" i="22" s="1"/>
  <c r="Q188" i="22"/>
  <c r="Q189" i="22"/>
  <c r="Q190" i="22"/>
  <c r="AM190" i="22" s="1"/>
  <c r="Q191" i="22"/>
  <c r="AM191" i="22" s="1"/>
  <c r="Q192" i="22"/>
  <c r="AM192" i="22" s="1"/>
  <c r="Q193" i="22"/>
  <c r="AM193" i="22" s="1"/>
  <c r="Q194" i="22"/>
  <c r="AM194" i="22" s="1"/>
  <c r="Q195" i="22"/>
  <c r="AM195" i="22" s="1"/>
  <c r="Q196" i="22"/>
  <c r="Q197" i="22"/>
  <c r="Q198" i="22"/>
  <c r="AM198" i="22" s="1"/>
  <c r="Q199" i="22"/>
  <c r="AM199" i="22" s="1"/>
  <c r="Q200" i="22"/>
  <c r="AM200" i="22" s="1"/>
  <c r="Q201" i="22"/>
  <c r="AM201" i="22" s="1"/>
  <c r="Q202" i="22"/>
  <c r="AM202" i="22" s="1"/>
  <c r="Q203" i="22"/>
  <c r="Q204" i="22"/>
  <c r="Q205" i="22"/>
  <c r="Q206" i="22"/>
  <c r="AM206" i="22" s="1"/>
  <c r="Q207" i="22"/>
  <c r="AM207" i="22" s="1"/>
  <c r="Q208" i="22"/>
  <c r="AM208" i="22" s="1"/>
  <c r="Q209" i="22"/>
  <c r="AM209" i="22" s="1"/>
  <c r="Q210" i="22"/>
  <c r="AM210" i="22" s="1"/>
  <c r="Q211" i="22"/>
  <c r="AM211" i="22" s="1"/>
  <c r="Q212" i="22"/>
  <c r="Q213" i="22"/>
  <c r="Q214" i="22"/>
  <c r="Q215" i="22"/>
  <c r="AM215" i="22" s="1"/>
  <c r="Q216" i="22"/>
  <c r="AM216" i="22" s="1"/>
  <c r="Q217" i="22"/>
  <c r="Q218" i="22"/>
  <c r="Q219" i="22"/>
  <c r="AM219" i="22" s="1"/>
  <c r="Q220" i="22"/>
  <c r="AM220" i="22" s="1"/>
  <c r="Q221" i="22"/>
  <c r="AM221" i="22" s="1"/>
  <c r="Q222" i="22"/>
  <c r="AM222" i="22" s="1"/>
  <c r="Q223" i="22"/>
  <c r="Q224" i="22"/>
  <c r="AM224" i="22" s="1"/>
  <c r="Q225" i="22"/>
  <c r="Q226" i="22"/>
  <c r="AM226" i="22" s="1"/>
  <c r="Q227" i="22"/>
  <c r="AM227" i="22" s="1"/>
  <c r="Q228" i="22"/>
  <c r="Q229" i="22"/>
  <c r="AM229" i="22" s="1"/>
  <c r="Q230" i="22"/>
  <c r="Q231" i="22"/>
  <c r="Q232" i="22"/>
  <c r="AM232" i="22" s="1"/>
  <c r="Q233" i="22"/>
  <c r="Q234" i="22"/>
  <c r="AM234" i="22" s="1"/>
  <c r="Q235" i="22"/>
  <c r="AM235" i="22" s="1"/>
  <c r="Q236" i="22"/>
  <c r="AM236" i="22" s="1"/>
  <c r="Q237" i="22"/>
  <c r="AM237" i="22" s="1"/>
  <c r="Q238" i="22"/>
  <c r="Q239" i="22"/>
  <c r="Q240" i="22"/>
  <c r="AM240" i="22" s="1"/>
  <c r="Q4" i="22"/>
  <c r="P5" i="22"/>
  <c r="P6" i="22"/>
  <c r="AL6" i="22" s="1"/>
  <c r="P7" i="22"/>
  <c r="AL7" i="22" s="1"/>
  <c r="P8" i="22"/>
  <c r="P9" i="22"/>
  <c r="P10" i="22"/>
  <c r="AL10" i="22" s="1"/>
  <c r="P11" i="22"/>
  <c r="AL11" i="22" s="1"/>
  <c r="P12" i="22"/>
  <c r="AL12" i="22" s="1"/>
  <c r="P13" i="22"/>
  <c r="P14" i="22"/>
  <c r="AL14" i="22" s="1"/>
  <c r="P15" i="22"/>
  <c r="P16" i="22"/>
  <c r="P17" i="22"/>
  <c r="P18" i="22"/>
  <c r="AL18" i="22" s="1"/>
  <c r="P19" i="22"/>
  <c r="AL19" i="22" s="1"/>
  <c r="P20" i="22"/>
  <c r="AL20" i="22" s="1"/>
  <c r="P21" i="22"/>
  <c r="P22" i="22"/>
  <c r="AL22" i="22" s="1"/>
  <c r="P23" i="22"/>
  <c r="AL23" i="22" s="1"/>
  <c r="P24" i="22"/>
  <c r="P25" i="22"/>
  <c r="P26" i="22"/>
  <c r="P27" i="22"/>
  <c r="AL27" i="22" s="1"/>
  <c r="P28" i="22"/>
  <c r="AL28" i="22" s="1"/>
  <c r="P29" i="22"/>
  <c r="P30" i="22"/>
  <c r="AL30" i="22" s="1"/>
  <c r="P31" i="22"/>
  <c r="AL31" i="22" s="1"/>
  <c r="P32" i="22"/>
  <c r="P33" i="22"/>
  <c r="P34" i="22"/>
  <c r="AL34" i="22" s="1"/>
  <c r="P35" i="22"/>
  <c r="AL35" i="22" s="1"/>
  <c r="P36" i="22"/>
  <c r="AL36" i="22" s="1"/>
  <c r="P37" i="22"/>
  <c r="P38" i="22"/>
  <c r="AL38" i="22" s="1"/>
  <c r="P39" i="22"/>
  <c r="AL39" i="22" s="1"/>
  <c r="P40" i="22"/>
  <c r="P41" i="22"/>
  <c r="P42" i="22"/>
  <c r="AL42" i="22" s="1"/>
  <c r="P43" i="22"/>
  <c r="AL43" i="22" s="1"/>
  <c r="P44" i="22"/>
  <c r="AL44" i="22" s="1"/>
  <c r="P45" i="22"/>
  <c r="P46" i="22"/>
  <c r="AL46" i="22" s="1"/>
  <c r="P47" i="22"/>
  <c r="AL47" i="22" s="1"/>
  <c r="P48" i="22"/>
  <c r="P49" i="22"/>
  <c r="P50" i="22"/>
  <c r="AL50" i="22" s="1"/>
  <c r="P51" i="22"/>
  <c r="AL51" i="22" s="1"/>
  <c r="P52" i="22"/>
  <c r="P53" i="22"/>
  <c r="P54" i="22"/>
  <c r="AL54" i="22" s="1"/>
  <c r="P55" i="22"/>
  <c r="P56" i="22"/>
  <c r="P57" i="22"/>
  <c r="P58" i="22"/>
  <c r="AL58" i="22" s="1"/>
  <c r="P59" i="22"/>
  <c r="AL59" i="22" s="1"/>
  <c r="P60" i="22"/>
  <c r="AL60" i="22" s="1"/>
  <c r="P61" i="22"/>
  <c r="P62" i="22"/>
  <c r="AL62" i="22" s="1"/>
  <c r="P63" i="22"/>
  <c r="AL63" i="22" s="1"/>
  <c r="P64" i="22"/>
  <c r="P65" i="22"/>
  <c r="P66" i="22"/>
  <c r="P67" i="22"/>
  <c r="AL67" i="22" s="1"/>
  <c r="P68" i="22"/>
  <c r="AL68" i="22" s="1"/>
  <c r="P69" i="22"/>
  <c r="P70" i="22"/>
  <c r="AL70" i="22" s="1"/>
  <c r="P71" i="22"/>
  <c r="AL71" i="22" s="1"/>
  <c r="P72" i="22"/>
  <c r="P73" i="22"/>
  <c r="P74" i="22"/>
  <c r="AL74" i="22" s="1"/>
  <c r="P75" i="22"/>
  <c r="AL75" i="22" s="1"/>
  <c r="P76" i="22"/>
  <c r="AL76" i="22" s="1"/>
  <c r="P77" i="22"/>
  <c r="P78" i="22"/>
  <c r="AL78" i="22" s="1"/>
  <c r="P79" i="22"/>
  <c r="P80" i="22"/>
  <c r="AL80" i="22" s="1"/>
  <c r="P81" i="22"/>
  <c r="P82" i="22"/>
  <c r="AL82" i="22" s="1"/>
  <c r="P83" i="22"/>
  <c r="AL83" i="22" s="1"/>
  <c r="P84" i="22"/>
  <c r="AL84" i="22" s="1"/>
  <c r="P85" i="22"/>
  <c r="P86" i="22"/>
  <c r="AL86" i="22" s="1"/>
  <c r="P87" i="22"/>
  <c r="AL87" i="22" s="1"/>
  <c r="P88" i="22"/>
  <c r="AL88" i="22" s="1"/>
  <c r="P89" i="22"/>
  <c r="P90" i="22"/>
  <c r="P91" i="22"/>
  <c r="AL91" i="22" s="1"/>
  <c r="P92" i="22"/>
  <c r="AL92" i="22" s="1"/>
  <c r="P93" i="22"/>
  <c r="P94" i="22"/>
  <c r="AL94" i="22" s="1"/>
  <c r="P95" i="22"/>
  <c r="AL95" i="22" s="1"/>
  <c r="P96" i="22"/>
  <c r="AL96" i="22" s="1"/>
  <c r="P97" i="22"/>
  <c r="P98" i="22"/>
  <c r="AL98" i="22" s="1"/>
  <c r="P99" i="22"/>
  <c r="AL99" i="22" s="1"/>
  <c r="P100" i="22"/>
  <c r="AL100" i="22" s="1"/>
  <c r="P101" i="22"/>
  <c r="P102" i="22"/>
  <c r="AL102" i="22" s="1"/>
  <c r="P103" i="22"/>
  <c r="AL103" i="22" s="1"/>
  <c r="P104" i="22"/>
  <c r="AL104" i="22" s="1"/>
  <c r="P105" i="22"/>
  <c r="P106" i="22"/>
  <c r="AL106" i="22" s="1"/>
  <c r="P107" i="22"/>
  <c r="AL107" i="22" s="1"/>
  <c r="P108" i="22"/>
  <c r="AL108" i="22" s="1"/>
  <c r="P109" i="22"/>
  <c r="P110" i="22"/>
  <c r="AL110" i="22" s="1"/>
  <c r="P111" i="22"/>
  <c r="AL111" i="22" s="1"/>
  <c r="P112" i="22"/>
  <c r="AL112" i="22" s="1"/>
  <c r="P113" i="22"/>
  <c r="P114" i="22"/>
  <c r="AL114" i="22" s="1"/>
  <c r="P115" i="22"/>
  <c r="AL115" i="22" s="1"/>
  <c r="P116" i="22"/>
  <c r="AL116" i="22" s="1"/>
  <c r="P117" i="22"/>
  <c r="P118" i="22"/>
  <c r="AL118" i="22" s="1"/>
  <c r="P119" i="22"/>
  <c r="AL119" i="22" s="1"/>
  <c r="P120" i="22"/>
  <c r="AL120" i="22" s="1"/>
  <c r="P121" i="22"/>
  <c r="P122" i="22"/>
  <c r="AL122" i="22" s="1"/>
  <c r="P123" i="22"/>
  <c r="AL123" i="22" s="1"/>
  <c r="P124" i="22"/>
  <c r="AL124" i="22" s="1"/>
  <c r="P125" i="22"/>
  <c r="P126" i="22"/>
  <c r="AL126" i="22" s="1"/>
  <c r="P127" i="22"/>
  <c r="AL127" i="22" s="1"/>
  <c r="P128" i="22"/>
  <c r="AL128" i="22" s="1"/>
  <c r="P129" i="22"/>
  <c r="P130" i="22"/>
  <c r="P131" i="22"/>
  <c r="AL131" i="22" s="1"/>
  <c r="P132" i="22"/>
  <c r="AL132" i="22" s="1"/>
  <c r="P133" i="22"/>
  <c r="P134" i="22"/>
  <c r="AL134" i="22" s="1"/>
  <c r="P135" i="22"/>
  <c r="AL135" i="22" s="1"/>
  <c r="P136" i="22"/>
  <c r="AL136" i="22" s="1"/>
  <c r="P137" i="22"/>
  <c r="P138" i="22"/>
  <c r="AL138" i="22" s="1"/>
  <c r="P139" i="22"/>
  <c r="AL139" i="22" s="1"/>
  <c r="P140" i="22"/>
  <c r="AL140" i="22" s="1"/>
  <c r="P141" i="22"/>
  <c r="P142" i="22"/>
  <c r="AL142" i="22" s="1"/>
  <c r="P143" i="22"/>
  <c r="P144" i="22"/>
  <c r="AL144" i="22" s="1"/>
  <c r="P145" i="22"/>
  <c r="P146" i="22"/>
  <c r="AL146" i="22" s="1"/>
  <c r="P147" i="22"/>
  <c r="AL147" i="22" s="1"/>
  <c r="P148" i="22"/>
  <c r="AL148" i="22" s="1"/>
  <c r="P149" i="22"/>
  <c r="P150" i="22"/>
  <c r="AL150" i="22" s="1"/>
  <c r="P151" i="22"/>
  <c r="AL151" i="22" s="1"/>
  <c r="P152" i="22"/>
  <c r="AL152" i="22" s="1"/>
  <c r="P153" i="22"/>
  <c r="P154" i="22"/>
  <c r="P155" i="22"/>
  <c r="AL155" i="22" s="1"/>
  <c r="P156" i="22"/>
  <c r="AL156" i="22" s="1"/>
  <c r="P157" i="22"/>
  <c r="P158" i="22"/>
  <c r="AL158" i="22" s="1"/>
  <c r="P159" i="22"/>
  <c r="AL159" i="22" s="1"/>
  <c r="P160" i="22"/>
  <c r="AL160" i="22" s="1"/>
  <c r="P161" i="22"/>
  <c r="P162" i="22"/>
  <c r="AL162" i="22" s="1"/>
  <c r="P163" i="22"/>
  <c r="AL163" i="22" s="1"/>
  <c r="P164" i="22"/>
  <c r="AL164" i="22" s="1"/>
  <c r="P165" i="22"/>
  <c r="P166" i="22"/>
  <c r="AL166" i="22" s="1"/>
  <c r="P167" i="22"/>
  <c r="AL167" i="22" s="1"/>
  <c r="P168" i="22"/>
  <c r="AL168" i="22" s="1"/>
  <c r="P169" i="22"/>
  <c r="P170" i="22"/>
  <c r="AL170" i="22" s="1"/>
  <c r="P171" i="22"/>
  <c r="AL171" i="22" s="1"/>
  <c r="P172" i="22"/>
  <c r="AL172" i="22" s="1"/>
  <c r="P173" i="22"/>
  <c r="P174" i="22"/>
  <c r="AL174" i="22" s="1"/>
  <c r="P175" i="22"/>
  <c r="AL175" i="22" s="1"/>
  <c r="P176" i="22"/>
  <c r="AL176" i="22" s="1"/>
  <c r="P177" i="22"/>
  <c r="P178" i="22"/>
  <c r="AL178" i="22" s="1"/>
  <c r="P179" i="22"/>
  <c r="AL179" i="22" s="1"/>
  <c r="P180" i="22"/>
  <c r="P181" i="22"/>
  <c r="P182" i="22"/>
  <c r="AL182" i="22" s="1"/>
  <c r="P183" i="22"/>
  <c r="P184" i="22"/>
  <c r="AL184" i="22" s="1"/>
  <c r="P185" i="22"/>
  <c r="P186" i="22"/>
  <c r="AL186" i="22" s="1"/>
  <c r="P187" i="22"/>
  <c r="AL187" i="22" s="1"/>
  <c r="P188" i="22"/>
  <c r="AL188" i="22" s="1"/>
  <c r="P189" i="22"/>
  <c r="P190" i="22"/>
  <c r="AL190" i="22" s="1"/>
  <c r="P191" i="22"/>
  <c r="AL191" i="22" s="1"/>
  <c r="P192" i="22"/>
  <c r="AL192" i="22" s="1"/>
  <c r="P193" i="22"/>
  <c r="P194" i="22"/>
  <c r="P195" i="22"/>
  <c r="AL195" i="22" s="1"/>
  <c r="P196" i="22"/>
  <c r="AL196" i="22" s="1"/>
  <c r="P197" i="22"/>
  <c r="P198" i="22"/>
  <c r="AL198" i="22" s="1"/>
  <c r="P199" i="22"/>
  <c r="AL199" i="22" s="1"/>
  <c r="P200" i="22"/>
  <c r="AL200" i="22" s="1"/>
  <c r="P201" i="22"/>
  <c r="P202" i="22"/>
  <c r="AL202" i="22" s="1"/>
  <c r="P203" i="22"/>
  <c r="AL203" i="22" s="1"/>
  <c r="P204" i="22"/>
  <c r="AL204" i="22" s="1"/>
  <c r="P205" i="22"/>
  <c r="P206" i="22"/>
  <c r="AL206" i="22" s="1"/>
  <c r="P207" i="22"/>
  <c r="P208" i="22"/>
  <c r="AL208" i="22" s="1"/>
  <c r="P209" i="22"/>
  <c r="P210" i="22"/>
  <c r="AL210" i="22" s="1"/>
  <c r="P211" i="22"/>
  <c r="AL211" i="22" s="1"/>
  <c r="P212" i="22"/>
  <c r="AL212" i="22" s="1"/>
  <c r="P213" i="22"/>
  <c r="P214" i="22"/>
  <c r="AL214" i="22" s="1"/>
  <c r="P215" i="22"/>
  <c r="AL215" i="22" s="1"/>
  <c r="P216" i="22"/>
  <c r="AL216" i="22" s="1"/>
  <c r="P217" i="22"/>
  <c r="P218" i="22"/>
  <c r="AL218" i="22" s="1"/>
  <c r="P219" i="22"/>
  <c r="AL219" i="22" s="1"/>
  <c r="P220" i="22"/>
  <c r="AL220" i="22" s="1"/>
  <c r="P221" i="22"/>
  <c r="P222" i="22"/>
  <c r="P223" i="22"/>
  <c r="P224" i="22"/>
  <c r="AL224" i="22" s="1"/>
  <c r="P225" i="22"/>
  <c r="P226" i="22"/>
  <c r="AL226" i="22" s="1"/>
  <c r="P227" i="22"/>
  <c r="AL227" i="22" s="1"/>
  <c r="P228" i="22"/>
  <c r="AL228" i="22" s="1"/>
  <c r="P229" i="22"/>
  <c r="P230" i="22"/>
  <c r="P231" i="22"/>
  <c r="AL231" i="22" s="1"/>
  <c r="P232" i="22"/>
  <c r="AL232" i="22" s="1"/>
  <c r="P233" i="22"/>
  <c r="P234" i="22"/>
  <c r="AL234" i="22" s="1"/>
  <c r="P235" i="22"/>
  <c r="P236" i="22"/>
  <c r="P237" i="22"/>
  <c r="P238" i="22"/>
  <c r="P239" i="22"/>
  <c r="AL239" i="22" s="1"/>
  <c r="P240" i="22"/>
  <c r="AL240" i="22" s="1"/>
  <c r="P4" i="22"/>
  <c r="O5" i="22"/>
  <c r="O6" i="22"/>
  <c r="AK6" i="22" s="1"/>
  <c r="O7" i="22"/>
  <c r="AK7" i="22" s="1"/>
  <c r="O8" i="22"/>
  <c r="O9" i="22"/>
  <c r="O10" i="22"/>
  <c r="AK10" i="22" s="1"/>
  <c r="O11" i="22"/>
  <c r="AK11" i="22" s="1"/>
  <c r="O12" i="22"/>
  <c r="O13" i="22"/>
  <c r="O14" i="22"/>
  <c r="AK14" i="22" s="1"/>
  <c r="O15" i="22"/>
  <c r="AK15" i="22" s="1"/>
  <c r="O16" i="22"/>
  <c r="O17" i="22"/>
  <c r="O18" i="22"/>
  <c r="AK18" i="22" s="1"/>
  <c r="O19" i="22"/>
  <c r="AK19" i="22" s="1"/>
  <c r="O20" i="22"/>
  <c r="O21" i="22"/>
  <c r="O22" i="22"/>
  <c r="AK22" i="22" s="1"/>
  <c r="O23" i="22"/>
  <c r="AK23" i="22" s="1"/>
  <c r="O24" i="22"/>
  <c r="O25" i="22"/>
  <c r="O26" i="22"/>
  <c r="AK26" i="22" s="1"/>
  <c r="O27" i="22"/>
  <c r="AK27" i="22" s="1"/>
  <c r="O28" i="22"/>
  <c r="O29" i="22"/>
  <c r="O30" i="22"/>
  <c r="AK30" i="22" s="1"/>
  <c r="O31" i="22"/>
  <c r="AK31" i="22" s="1"/>
  <c r="O32" i="22"/>
  <c r="O33" i="22"/>
  <c r="O34" i="22"/>
  <c r="AK34" i="22" s="1"/>
  <c r="O35" i="22"/>
  <c r="AK35" i="22" s="1"/>
  <c r="O36" i="22"/>
  <c r="O37" i="22"/>
  <c r="O38" i="22"/>
  <c r="AK38" i="22" s="1"/>
  <c r="O39" i="22"/>
  <c r="AK39" i="22" s="1"/>
  <c r="O40" i="22"/>
  <c r="O41" i="22"/>
  <c r="O42" i="22"/>
  <c r="AK42" i="22" s="1"/>
  <c r="O43" i="22"/>
  <c r="AK43" i="22" s="1"/>
  <c r="O44" i="22"/>
  <c r="O45" i="22"/>
  <c r="O46" i="22"/>
  <c r="AK46" i="22" s="1"/>
  <c r="O47" i="22"/>
  <c r="AK47" i="22" s="1"/>
  <c r="O48" i="22"/>
  <c r="O49" i="22"/>
  <c r="O50" i="22"/>
  <c r="AK50" i="22" s="1"/>
  <c r="O51" i="22"/>
  <c r="AK51" i="22" s="1"/>
  <c r="O52" i="22"/>
  <c r="O53" i="22"/>
  <c r="O54" i="22"/>
  <c r="AK54" i="22" s="1"/>
  <c r="O55" i="22"/>
  <c r="AK55" i="22" s="1"/>
  <c r="O56" i="22"/>
  <c r="O57" i="22"/>
  <c r="O58" i="22"/>
  <c r="AK58" i="22" s="1"/>
  <c r="O59" i="22"/>
  <c r="AK59" i="22" s="1"/>
  <c r="O60" i="22"/>
  <c r="O61" i="22"/>
  <c r="O62" i="22"/>
  <c r="AK62" i="22" s="1"/>
  <c r="O63" i="22"/>
  <c r="AK63" i="22" s="1"/>
  <c r="O64" i="22"/>
  <c r="O65" i="22"/>
  <c r="O66" i="22"/>
  <c r="AK66" i="22" s="1"/>
  <c r="O67" i="22"/>
  <c r="AK67" i="22" s="1"/>
  <c r="O68" i="22"/>
  <c r="O69" i="22"/>
  <c r="O70" i="22"/>
  <c r="AK70" i="22" s="1"/>
  <c r="O71" i="22"/>
  <c r="AK71" i="22" s="1"/>
  <c r="O72" i="22"/>
  <c r="O73" i="22"/>
  <c r="O74" i="22"/>
  <c r="AK74" i="22" s="1"/>
  <c r="O75" i="22"/>
  <c r="AK75" i="22" s="1"/>
  <c r="O76" i="22"/>
  <c r="O77" i="22"/>
  <c r="O78" i="22"/>
  <c r="AK78" i="22" s="1"/>
  <c r="O79" i="22"/>
  <c r="AK79" i="22" s="1"/>
  <c r="O80" i="22"/>
  <c r="O81" i="22"/>
  <c r="O82" i="22"/>
  <c r="AK82" i="22" s="1"/>
  <c r="O83" i="22"/>
  <c r="AK83" i="22" s="1"/>
  <c r="O84" i="22"/>
  <c r="O85" i="22"/>
  <c r="O86" i="22"/>
  <c r="AK86" i="22" s="1"/>
  <c r="O87" i="22"/>
  <c r="AK87" i="22" s="1"/>
  <c r="O88" i="22"/>
  <c r="O89" i="22"/>
  <c r="O90" i="22"/>
  <c r="AK90" i="22" s="1"/>
  <c r="O91" i="22"/>
  <c r="AK91" i="22" s="1"/>
  <c r="O92" i="22"/>
  <c r="O93" i="22"/>
  <c r="O94" i="22"/>
  <c r="AK94" i="22" s="1"/>
  <c r="O95" i="22"/>
  <c r="AK95" i="22" s="1"/>
  <c r="O96" i="22"/>
  <c r="O97" i="22"/>
  <c r="O98" i="22"/>
  <c r="O99" i="22"/>
  <c r="AK99" i="22" s="1"/>
  <c r="O100" i="22"/>
  <c r="O101" i="22"/>
  <c r="O102" i="22"/>
  <c r="AK102" i="22" s="1"/>
  <c r="O103" i="22"/>
  <c r="AK103" i="22" s="1"/>
  <c r="O104" i="22"/>
  <c r="O105" i="22"/>
  <c r="O106" i="22"/>
  <c r="O107" i="22"/>
  <c r="AK107" i="22" s="1"/>
  <c r="O108" i="22"/>
  <c r="O109" i="22"/>
  <c r="O110" i="22"/>
  <c r="AK110" i="22" s="1"/>
  <c r="O111" i="22"/>
  <c r="AK111" i="22" s="1"/>
  <c r="O112" i="22"/>
  <c r="O113" i="22"/>
  <c r="O114" i="22"/>
  <c r="O115" i="22"/>
  <c r="AK115" i="22" s="1"/>
  <c r="O116" i="22"/>
  <c r="O117" i="22"/>
  <c r="O118" i="22"/>
  <c r="AK118" i="22" s="1"/>
  <c r="O119" i="22"/>
  <c r="AK119" i="22" s="1"/>
  <c r="O120" i="22"/>
  <c r="O121" i="22"/>
  <c r="O122" i="22"/>
  <c r="O123" i="22"/>
  <c r="O124" i="22"/>
  <c r="O125" i="22"/>
  <c r="O126" i="22"/>
  <c r="AK126" i="22" s="1"/>
  <c r="O127" i="22"/>
  <c r="AK127" i="22" s="1"/>
  <c r="O128" i="22"/>
  <c r="O129" i="22"/>
  <c r="O130" i="22"/>
  <c r="O131" i="22"/>
  <c r="AK131" i="22" s="1"/>
  <c r="O132" i="22"/>
  <c r="O133" i="22"/>
  <c r="O134" i="22"/>
  <c r="AK134" i="22" s="1"/>
  <c r="O135" i="22"/>
  <c r="AK135" i="22" s="1"/>
  <c r="O136" i="22"/>
  <c r="O137" i="22"/>
  <c r="O138" i="22"/>
  <c r="O139" i="22"/>
  <c r="AK139" i="22" s="1"/>
  <c r="O140" i="22"/>
  <c r="O141" i="22"/>
  <c r="O142" i="22"/>
  <c r="AK142" i="22" s="1"/>
  <c r="O143" i="22"/>
  <c r="AK143" i="22" s="1"/>
  <c r="O144" i="22"/>
  <c r="O145" i="22"/>
  <c r="O146" i="22"/>
  <c r="O147" i="22"/>
  <c r="AK147" i="22" s="1"/>
  <c r="O148" i="22"/>
  <c r="O149" i="22"/>
  <c r="O150" i="22"/>
  <c r="AK150" i="22" s="1"/>
  <c r="O151" i="22"/>
  <c r="AK151" i="22" s="1"/>
  <c r="O152" i="22"/>
  <c r="O153" i="22"/>
  <c r="O154" i="22"/>
  <c r="O155" i="22"/>
  <c r="AK155" i="22" s="1"/>
  <c r="O156" i="22"/>
  <c r="O157" i="22"/>
  <c r="O158" i="22"/>
  <c r="AK158" i="22" s="1"/>
  <c r="O159" i="22"/>
  <c r="AK159" i="22" s="1"/>
  <c r="O160" i="22"/>
  <c r="O161" i="22"/>
  <c r="O162" i="22"/>
  <c r="O163" i="22"/>
  <c r="AK163" i="22" s="1"/>
  <c r="O164" i="22"/>
  <c r="O165" i="22"/>
  <c r="O166" i="22"/>
  <c r="AK166" i="22" s="1"/>
  <c r="O167" i="22"/>
  <c r="AK167" i="22" s="1"/>
  <c r="O168" i="22"/>
  <c r="O169" i="22"/>
  <c r="O170" i="22"/>
  <c r="O171" i="22"/>
  <c r="AK171" i="22" s="1"/>
  <c r="O172" i="22"/>
  <c r="AK172" i="22" s="1"/>
  <c r="O173" i="22"/>
  <c r="O174" i="22"/>
  <c r="AK174" i="22" s="1"/>
  <c r="O175" i="22"/>
  <c r="AK175" i="22" s="1"/>
  <c r="O176" i="22"/>
  <c r="O177" i="22"/>
  <c r="O178" i="22"/>
  <c r="O179" i="22"/>
  <c r="AK179" i="22" s="1"/>
  <c r="O180" i="22"/>
  <c r="AK180" i="22" s="1"/>
  <c r="O181" i="22"/>
  <c r="O182" i="22"/>
  <c r="AK182" i="22" s="1"/>
  <c r="O183" i="22"/>
  <c r="AK183" i="22" s="1"/>
  <c r="O184" i="22"/>
  <c r="O185" i="22"/>
  <c r="O186" i="22"/>
  <c r="O187" i="22"/>
  <c r="O188" i="22"/>
  <c r="AK188" i="22" s="1"/>
  <c r="O189" i="22"/>
  <c r="O190" i="22"/>
  <c r="AK190" i="22" s="1"/>
  <c r="O191" i="22"/>
  <c r="AK191" i="22" s="1"/>
  <c r="O192" i="22"/>
  <c r="O193" i="22"/>
  <c r="O194" i="22"/>
  <c r="O195" i="22"/>
  <c r="AK195" i="22" s="1"/>
  <c r="O196" i="22"/>
  <c r="AK196" i="22" s="1"/>
  <c r="O197" i="22"/>
  <c r="O198" i="22"/>
  <c r="AK198" i="22" s="1"/>
  <c r="O199" i="22"/>
  <c r="AK199" i="22" s="1"/>
  <c r="O200" i="22"/>
  <c r="O201" i="22"/>
  <c r="O202" i="22"/>
  <c r="AK202" i="22" s="1"/>
  <c r="O203" i="22"/>
  <c r="AK203" i="22" s="1"/>
  <c r="O204" i="22"/>
  <c r="AK204" i="22" s="1"/>
  <c r="O205" i="22"/>
  <c r="O206" i="22"/>
  <c r="AK206" i="22" s="1"/>
  <c r="O207" i="22"/>
  <c r="AK207" i="22" s="1"/>
  <c r="O208" i="22"/>
  <c r="O209" i="22"/>
  <c r="O210" i="22"/>
  <c r="O211" i="22"/>
  <c r="AK211" i="22" s="1"/>
  <c r="O212" i="22"/>
  <c r="AK212" i="22" s="1"/>
  <c r="O213" i="22"/>
  <c r="O214" i="22"/>
  <c r="AK214" i="22" s="1"/>
  <c r="O215" i="22"/>
  <c r="AK215" i="22" s="1"/>
  <c r="O216" i="22"/>
  <c r="O217" i="22"/>
  <c r="O218" i="22"/>
  <c r="AK218" i="22" s="1"/>
  <c r="O219" i="22"/>
  <c r="AK219" i="22" s="1"/>
  <c r="O220" i="22"/>
  <c r="O221" i="22"/>
  <c r="O222" i="22"/>
  <c r="O223" i="22"/>
  <c r="AK223" i="22" s="1"/>
  <c r="O224" i="22"/>
  <c r="O225" i="22"/>
  <c r="O226" i="22"/>
  <c r="AK226" i="22" s="1"/>
  <c r="O227" i="22"/>
  <c r="AK227" i="22" s="1"/>
  <c r="O228" i="22"/>
  <c r="O229" i="22"/>
  <c r="O230" i="22"/>
  <c r="AK230" i="22" s="1"/>
  <c r="O231" i="22"/>
  <c r="AK231" i="22" s="1"/>
  <c r="O232" i="22"/>
  <c r="O233" i="22"/>
  <c r="O234" i="22"/>
  <c r="AK234" i="22" s="1"/>
  <c r="O235" i="22"/>
  <c r="AK235" i="22" s="1"/>
  <c r="O236" i="22"/>
  <c r="AK236" i="22" s="1"/>
  <c r="O237" i="22"/>
  <c r="O238" i="22"/>
  <c r="AK238" i="22" s="1"/>
  <c r="O239" i="22"/>
  <c r="AK239" i="22" s="1"/>
  <c r="O240" i="22"/>
  <c r="O4" i="22"/>
  <c r="N6" i="22"/>
  <c r="N7" i="22"/>
  <c r="AJ7" i="22" s="1"/>
  <c r="N8" i="22"/>
  <c r="AJ8" i="22" s="1"/>
  <c r="N9" i="22"/>
  <c r="N10" i="22"/>
  <c r="N11" i="22"/>
  <c r="AJ11" i="22" s="1"/>
  <c r="N12" i="22"/>
  <c r="N13" i="22"/>
  <c r="N14" i="22"/>
  <c r="N15" i="22"/>
  <c r="N16" i="22"/>
  <c r="AJ16" i="22" s="1"/>
  <c r="N17" i="22"/>
  <c r="N18" i="22"/>
  <c r="N19" i="22"/>
  <c r="AJ19" i="22" s="1"/>
  <c r="N20" i="22"/>
  <c r="AJ20" i="22" s="1"/>
  <c r="N21" i="22"/>
  <c r="N22" i="22"/>
  <c r="N23" i="22"/>
  <c r="N24" i="22"/>
  <c r="AJ24" i="22" s="1"/>
  <c r="N25" i="22"/>
  <c r="N26" i="22"/>
  <c r="N27" i="22"/>
  <c r="AJ27" i="22" s="1"/>
  <c r="N28" i="22"/>
  <c r="AJ28" i="22" s="1"/>
  <c r="N29" i="22"/>
  <c r="N30" i="22"/>
  <c r="N31" i="22"/>
  <c r="AJ31" i="22" s="1"/>
  <c r="N32" i="22"/>
  <c r="N33" i="22"/>
  <c r="N34" i="22"/>
  <c r="N35" i="22"/>
  <c r="AJ35" i="22" s="1"/>
  <c r="N36" i="22"/>
  <c r="AJ36" i="22" s="1"/>
  <c r="N37" i="22"/>
  <c r="N38" i="22"/>
  <c r="N39" i="22"/>
  <c r="N40" i="22"/>
  <c r="AJ40" i="22" s="1"/>
  <c r="N41" i="22"/>
  <c r="N42" i="22"/>
  <c r="N43" i="22"/>
  <c r="AJ43" i="22" s="1"/>
  <c r="N44" i="22"/>
  <c r="N45" i="22"/>
  <c r="N46" i="22"/>
  <c r="N47" i="22"/>
  <c r="N48" i="22"/>
  <c r="AJ48" i="22" s="1"/>
  <c r="N49" i="22"/>
  <c r="AJ49" i="22" s="1"/>
  <c r="N50" i="22"/>
  <c r="N51" i="22"/>
  <c r="AJ51" i="22" s="1"/>
  <c r="N52" i="22"/>
  <c r="AJ52" i="22" s="1"/>
  <c r="N53" i="22"/>
  <c r="N54" i="22"/>
  <c r="N55" i="22"/>
  <c r="AJ55" i="22" s="1"/>
  <c r="N56" i="22"/>
  <c r="N57" i="22"/>
  <c r="N58" i="22"/>
  <c r="N59" i="22"/>
  <c r="AJ59" i="22" s="1"/>
  <c r="N60" i="22"/>
  <c r="AJ60" i="22" s="1"/>
  <c r="N61" i="22"/>
  <c r="N62" i="22"/>
  <c r="N63" i="22"/>
  <c r="N64" i="22"/>
  <c r="AJ64" i="22" s="1"/>
  <c r="N65" i="22"/>
  <c r="N66" i="22"/>
  <c r="N67" i="22"/>
  <c r="AJ67" i="22" s="1"/>
  <c r="N68" i="22"/>
  <c r="N69" i="22"/>
  <c r="N70" i="22"/>
  <c r="N71" i="22"/>
  <c r="AJ71" i="22" s="1"/>
  <c r="N72" i="22"/>
  <c r="AJ72" i="22" s="1"/>
  <c r="N73" i="22"/>
  <c r="N74" i="22"/>
  <c r="N75" i="22"/>
  <c r="AJ75" i="22" s="1"/>
  <c r="N76" i="22"/>
  <c r="AJ76" i="22" s="1"/>
  <c r="N77" i="22"/>
  <c r="N78" i="22"/>
  <c r="N79" i="22"/>
  <c r="N80" i="22"/>
  <c r="AJ80" i="22" s="1"/>
  <c r="N81" i="22"/>
  <c r="N82" i="22"/>
  <c r="N83" i="22"/>
  <c r="N84" i="22"/>
  <c r="AJ84" i="22" s="1"/>
  <c r="N85" i="22"/>
  <c r="N86" i="22"/>
  <c r="N87" i="22"/>
  <c r="N88" i="22"/>
  <c r="AJ88" i="22" s="1"/>
  <c r="N89" i="22"/>
  <c r="N90" i="22"/>
  <c r="N91" i="22"/>
  <c r="AJ91" i="22" s="1"/>
  <c r="N92" i="22"/>
  <c r="AJ92" i="22" s="1"/>
  <c r="N93" i="22"/>
  <c r="N94" i="22"/>
  <c r="N95" i="22"/>
  <c r="AJ95" i="22" s="1"/>
  <c r="N96" i="22"/>
  <c r="AJ96" i="22" s="1"/>
  <c r="N97" i="22"/>
  <c r="N98" i="22"/>
  <c r="N99" i="22"/>
  <c r="AJ99" i="22" s="1"/>
  <c r="N100" i="22"/>
  <c r="AJ100" i="22" s="1"/>
  <c r="N101" i="22"/>
  <c r="N102" i="22"/>
  <c r="N103" i="22"/>
  <c r="AJ103" i="22" s="1"/>
  <c r="N104" i="22"/>
  <c r="N105" i="22"/>
  <c r="N106" i="22"/>
  <c r="N107" i="22"/>
  <c r="AJ107" i="22" s="1"/>
  <c r="N108" i="22"/>
  <c r="AJ108" i="22" s="1"/>
  <c r="N109" i="22"/>
  <c r="N110" i="22"/>
  <c r="N111" i="22"/>
  <c r="N112" i="22"/>
  <c r="N113" i="22"/>
  <c r="N114" i="22"/>
  <c r="N115" i="22"/>
  <c r="AJ115" i="22" s="1"/>
  <c r="N116" i="22"/>
  <c r="AJ116" i="22" s="1"/>
  <c r="N117" i="22"/>
  <c r="N118" i="22"/>
  <c r="N119" i="22"/>
  <c r="N120" i="22"/>
  <c r="AJ120" i="22" s="1"/>
  <c r="N121" i="22"/>
  <c r="N122" i="22"/>
  <c r="N123" i="22"/>
  <c r="AJ123" i="22" s="1"/>
  <c r="N124" i="22"/>
  <c r="AJ124" i="22" s="1"/>
  <c r="N125" i="22"/>
  <c r="N126" i="22"/>
  <c r="N127" i="22"/>
  <c r="N128" i="22"/>
  <c r="AJ128" i="22" s="1"/>
  <c r="N129" i="22"/>
  <c r="N130" i="22"/>
  <c r="N131" i="22"/>
  <c r="AJ131" i="22" s="1"/>
  <c r="N132" i="22"/>
  <c r="AJ132" i="22" s="1"/>
  <c r="N133" i="22"/>
  <c r="N134" i="22"/>
  <c r="N135" i="22"/>
  <c r="N136" i="22"/>
  <c r="AJ136" i="22" s="1"/>
  <c r="N137" i="22"/>
  <c r="N138" i="22"/>
  <c r="N139" i="22"/>
  <c r="AJ139" i="22" s="1"/>
  <c r="N140" i="22"/>
  <c r="AJ140" i="22" s="1"/>
  <c r="N141" i="22"/>
  <c r="N142" i="22"/>
  <c r="N143" i="22"/>
  <c r="N144" i="22"/>
  <c r="AJ144" i="22" s="1"/>
  <c r="N145" i="22"/>
  <c r="N146" i="22"/>
  <c r="N147" i="22"/>
  <c r="AJ147" i="22" s="1"/>
  <c r="N148" i="22"/>
  <c r="AJ148" i="22" s="1"/>
  <c r="N149" i="22"/>
  <c r="N150" i="22"/>
  <c r="N151" i="22"/>
  <c r="N152" i="22"/>
  <c r="AJ152" i="22" s="1"/>
  <c r="N153" i="22"/>
  <c r="N154" i="22"/>
  <c r="N155" i="22"/>
  <c r="AJ155" i="22" s="1"/>
  <c r="N156" i="22"/>
  <c r="AJ156" i="22" s="1"/>
  <c r="N157" i="22"/>
  <c r="N158" i="22"/>
  <c r="N159" i="22"/>
  <c r="AJ159" i="22" s="1"/>
  <c r="N160" i="22"/>
  <c r="AJ160" i="22" s="1"/>
  <c r="N161" i="22"/>
  <c r="N162" i="22"/>
  <c r="N163" i="22"/>
  <c r="AJ163" i="22" s="1"/>
  <c r="N164" i="22"/>
  <c r="AJ164" i="22" s="1"/>
  <c r="N165" i="22"/>
  <c r="N166" i="22"/>
  <c r="N167" i="22"/>
  <c r="AJ167" i="22" s="1"/>
  <c r="N168" i="22"/>
  <c r="AJ168" i="22" s="1"/>
  <c r="N169" i="22"/>
  <c r="N170" i="22"/>
  <c r="N171" i="22"/>
  <c r="AJ171" i="22" s="1"/>
  <c r="N172" i="22"/>
  <c r="AJ172" i="22" s="1"/>
  <c r="N173" i="22"/>
  <c r="N174" i="22"/>
  <c r="N175" i="22"/>
  <c r="AJ175" i="22" s="1"/>
  <c r="N176" i="22"/>
  <c r="AJ176" i="22" s="1"/>
  <c r="N177" i="22"/>
  <c r="N178" i="22"/>
  <c r="N179" i="22"/>
  <c r="AJ179" i="22" s="1"/>
  <c r="N180" i="22"/>
  <c r="AJ180" i="22" s="1"/>
  <c r="N181" i="22"/>
  <c r="N182" i="22"/>
  <c r="N183" i="22"/>
  <c r="AJ183" i="22" s="1"/>
  <c r="N184" i="22"/>
  <c r="AJ184" i="22" s="1"/>
  <c r="N185" i="22"/>
  <c r="N186" i="22"/>
  <c r="N187" i="22"/>
  <c r="AJ187" i="22" s="1"/>
  <c r="N188" i="22"/>
  <c r="AJ188" i="22" s="1"/>
  <c r="N189" i="22"/>
  <c r="N190" i="22"/>
  <c r="N191" i="22"/>
  <c r="N192" i="22"/>
  <c r="AJ192" i="22" s="1"/>
  <c r="N193" i="22"/>
  <c r="N194" i="22"/>
  <c r="N195" i="22"/>
  <c r="AJ195" i="22" s="1"/>
  <c r="N196" i="22"/>
  <c r="AJ196" i="22" s="1"/>
  <c r="N197" i="22"/>
  <c r="N198" i="22"/>
  <c r="N199" i="22"/>
  <c r="AJ199" i="22" s="1"/>
  <c r="N200" i="22"/>
  <c r="AJ200" i="22" s="1"/>
  <c r="N201" i="22"/>
  <c r="N202" i="22"/>
  <c r="N203" i="22"/>
  <c r="AJ203" i="22" s="1"/>
  <c r="N204" i="22"/>
  <c r="AJ204" i="22" s="1"/>
  <c r="N205" i="22"/>
  <c r="N206" i="22"/>
  <c r="N207" i="22"/>
  <c r="AJ207" i="22" s="1"/>
  <c r="N208" i="22"/>
  <c r="AJ208" i="22" s="1"/>
  <c r="N209" i="22"/>
  <c r="N210" i="22"/>
  <c r="N211" i="22"/>
  <c r="AJ211" i="22" s="1"/>
  <c r="N212" i="22"/>
  <c r="AJ212" i="22" s="1"/>
  <c r="N213" i="22"/>
  <c r="N214" i="22"/>
  <c r="N215" i="22"/>
  <c r="AJ215" i="22" s="1"/>
  <c r="N216" i="22"/>
  <c r="AJ216" i="22" s="1"/>
  <c r="N217" i="22"/>
  <c r="AJ217" i="22" s="1"/>
  <c r="N218" i="22"/>
  <c r="N219" i="22"/>
  <c r="AJ219" i="22" s="1"/>
  <c r="N220" i="22"/>
  <c r="AJ220" i="22" s="1"/>
  <c r="N221" i="22"/>
  <c r="N222" i="22"/>
  <c r="AJ222" i="22" s="1"/>
  <c r="N223" i="22"/>
  <c r="AJ223" i="22" s="1"/>
  <c r="N224" i="22"/>
  <c r="AJ224" i="22" s="1"/>
  <c r="N225" i="22"/>
  <c r="AJ225" i="22" s="1"/>
  <c r="N226" i="22"/>
  <c r="N227" i="22"/>
  <c r="AJ227" i="22" s="1"/>
  <c r="N228" i="22"/>
  <c r="AJ228" i="22" s="1"/>
  <c r="N229" i="22"/>
  <c r="N230" i="22"/>
  <c r="N231" i="22"/>
  <c r="AJ231" i="22" s="1"/>
  <c r="N232" i="22"/>
  <c r="N233" i="22"/>
  <c r="AJ233" i="22" s="1"/>
  <c r="N234" i="22"/>
  <c r="N235" i="22"/>
  <c r="AJ235" i="22" s="1"/>
  <c r="N236" i="22"/>
  <c r="AJ236" i="22" s="1"/>
  <c r="N237" i="22"/>
  <c r="N238" i="22"/>
  <c r="AJ238" i="22" s="1"/>
  <c r="N239" i="22"/>
  <c r="AJ239" i="22" s="1"/>
  <c r="N240" i="22"/>
  <c r="AJ240" i="22" s="1"/>
  <c r="N5" i="22"/>
  <c r="N4" i="22"/>
  <c r="K6" i="22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83" i="22"/>
  <c r="K84" i="22"/>
  <c r="K85" i="22"/>
  <c r="K86" i="22"/>
  <c r="K87" i="22"/>
  <c r="K88" i="22"/>
  <c r="K89" i="22"/>
  <c r="K90" i="22"/>
  <c r="K91" i="22"/>
  <c r="K92" i="22"/>
  <c r="K93" i="22"/>
  <c r="K94" i="22"/>
  <c r="K95" i="22"/>
  <c r="K96" i="22"/>
  <c r="K97" i="22"/>
  <c r="K98" i="22"/>
  <c r="K99" i="22"/>
  <c r="K100" i="22"/>
  <c r="K101" i="22"/>
  <c r="K102" i="22"/>
  <c r="K103" i="22"/>
  <c r="K104" i="22"/>
  <c r="K105" i="22"/>
  <c r="K106" i="22"/>
  <c r="K107" i="22"/>
  <c r="K108" i="22"/>
  <c r="K109" i="22"/>
  <c r="K110" i="22"/>
  <c r="K111" i="22"/>
  <c r="K112" i="22"/>
  <c r="K113" i="22"/>
  <c r="K114" i="22"/>
  <c r="K115" i="22"/>
  <c r="K116" i="22"/>
  <c r="K117" i="22"/>
  <c r="K118" i="22"/>
  <c r="K119" i="22"/>
  <c r="K120" i="22"/>
  <c r="K121" i="22"/>
  <c r="K122" i="22"/>
  <c r="K123" i="22"/>
  <c r="K124" i="22"/>
  <c r="K125" i="22"/>
  <c r="K126" i="22"/>
  <c r="K127" i="22"/>
  <c r="K128" i="22"/>
  <c r="K129" i="22"/>
  <c r="K130" i="22"/>
  <c r="K131" i="22"/>
  <c r="K132" i="22"/>
  <c r="K133" i="22"/>
  <c r="K134" i="22"/>
  <c r="K135" i="22"/>
  <c r="K136" i="22"/>
  <c r="K137" i="22"/>
  <c r="K138" i="22"/>
  <c r="K139" i="22"/>
  <c r="K140" i="22"/>
  <c r="K141" i="22"/>
  <c r="K142" i="22"/>
  <c r="K143" i="22"/>
  <c r="K144" i="22"/>
  <c r="K145" i="22"/>
  <c r="K146" i="22"/>
  <c r="K147" i="22"/>
  <c r="K148" i="22"/>
  <c r="K149" i="22"/>
  <c r="K150" i="22"/>
  <c r="K151" i="22"/>
  <c r="K152" i="22"/>
  <c r="K153" i="22"/>
  <c r="K154" i="22"/>
  <c r="K155" i="22"/>
  <c r="K156" i="22"/>
  <c r="K157" i="22"/>
  <c r="K158" i="22"/>
  <c r="K159" i="22"/>
  <c r="K160" i="22"/>
  <c r="K161" i="22"/>
  <c r="K162" i="22"/>
  <c r="K163" i="22"/>
  <c r="K164" i="22"/>
  <c r="K165" i="22"/>
  <c r="K166" i="22"/>
  <c r="K167" i="22"/>
  <c r="K168" i="22"/>
  <c r="K169" i="22"/>
  <c r="K170" i="22"/>
  <c r="K171" i="22"/>
  <c r="K172" i="22"/>
  <c r="K173" i="22"/>
  <c r="K174" i="22"/>
  <c r="K175" i="22"/>
  <c r="K176" i="22"/>
  <c r="K177" i="22"/>
  <c r="K178" i="22"/>
  <c r="K179" i="22"/>
  <c r="K180" i="22"/>
  <c r="K181" i="22"/>
  <c r="K182" i="22"/>
  <c r="K183" i="22"/>
  <c r="K184" i="22"/>
  <c r="K185" i="22"/>
  <c r="K186" i="22"/>
  <c r="K187" i="22"/>
  <c r="K188" i="22"/>
  <c r="K189" i="22"/>
  <c r="K190" i="22"/>
  <c r="K191" i="22"/>
  <c r="K192" i="22"/>
  <c r="K193" i="22"/>
  <c r="K194" i="22"/>
  <c r="K195" i="22"/>
  <c r="K196" i="22"/>
  <c r="K197" i="22"/>
  <c r="K198" i="22"/>
  <c r="K199" i="22"/>
  <c r="K200" i="22"/>
  <c r="K201" i="22"/>
  <c r="K202" i="22"/>
  <c r="K203" i="22"/>
  <c r="K204" i="22"/>
  <c r="K205" i="22"/>
  <c r="K206" i="22"/>
  <c r="K207" i="22"/>
  <c r="K208" i="22"/>
  <c r="K209" i="22"/>
  <c r="K210" i="22"/>
  <c r="K211" i="22"/>
  <c r="K212" i="22"/>
  <c r="K213" i="22"/>
  <c r="K214" i="22"/>
  <c r="K215" i="22"/>
  <c r="K216" i="22"/>
  <c r="K217" i="22"/>
  <c r="K218" i="22"/>
  <c r="K219" i="22"/>
  <c r="K220" i="22"/>
  <c r="K221" i="22"/>
  <c r="K222" i="22"/>
  <c r="K223" i="22"/>
  <c r="K224" i="22"/>
  <c r="K225" i="22"/>
  <c r="K226" i="22"/>
  <c r="K227" i="22"/>
  <c r="K228" i="22"/>
  <c r="K229" i="22"/>
  <c r="K230" i="22"/>
  <c r="K231" i="22"/>
  <c r="K232" i="22"/>
  <c r="K233" i="22"/>
  <c r="K234" i="22"/>
  <c r="K235" i="22"/>
  <c r="K236" i="22"/>
  <c r="K237" i="22"/>
  <c r="K238" i="22"/>
  <c r="K239" i="22"/>
  <c r="K240" i="22"/>
  <c r="K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J111" i="22"/>
  <c r="J112" i="22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J128" i="22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J143" i="22"/>
  <c r="J144" i="22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J175" i="22"/>
  <c r="J176" i="22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5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I179" i="22"/>
  <c r="I180" i="22"/>
  <c r="I181" i="22"/>
  <c r="I182" i="22"/>
  <c r="I183" i="22"/>
  <c r="I184" i="22"/>
  <c r="I185" i="22"/>
  <c r="I186" i="22"/>
  <c r="I187" i="22"/>
  <c r="I188" i="22"/>
  <c r="I189" i="22"/>
  <c r="I190" i="22"/>
  <c r="I191" i="22"/>
  <c r="I192" i="22"/>
  <c r="I193" i="22"/>
  <c r="I194" i="22"/>
  <c r="I195" i="22"/>
  <c r="I196" i="22"/>
  <c r="I197" i="22"/>
  <c r="I198" i="22"/>
  <c r="I199" i="22"/>
  <c r="I200" i="22"/>
  <c r="I201" i="22"/>
  <c r="I202" i="22"/>
  <c r="I203" i="22"/>
  <c r="I204" i="22"/>
  <c r="I205" i="22"/>
  <c r="I206" i="22"/>
  <c r="I207" i="22"/>
  <c r="I208" i="22"/>
  <c r="I209" i="22"/>
  <c r="I210" i="22"/>
  <c r="I211" i="22"/>
  <c r="I212" i="22"/>
  <c r="I213" i="22"/>
  <c r="I214" i="22"/>
  <c r="I215" i="22"/>
  <c r="I216" i="22"/>
  <c r="I217" i="22"/>
  <c r="I218" i="22"/>
  <c r="I219" i="22"/>
  <c r="I220" i="22"/>
  <c r="I221" i="22"/>
  <c r="I222" i="22"/>
  <c r="I223" i="22"/>
  <c r="I224" i="22"/>
  <c r="I225" i="22"/>
  <c r="I226" i="22"/>
  <c r="I227" i="22"/>
  <c r="I228" i="22"/>
  <c r="I229" i="22"/>
  <c r="I230" i="22"/>
  <c r="I231" i="22"/>
  <c r="I232" i="22"/>
  <c r="I233" i="22"/>
  <c r="I234" i="22"/>
  <c r="I235" i="22"/>
  <c r="I236" i="22"/>
  <c r="I237" i="22"/>
  <c r="I238" i="22"/>
  <c r="I239" i="22"/>
  <c r="I240" i="22"/>
  <c r="I6" i="22"/>
  <c r="I5" i="22"/>
  <c r="H225" i="22"/>
  <c r="H226" i="22"/>
  <c r="H227" i="22"/>
  <c r="H228" i="22"/>
  <c r="H229" i="22"/>
  <c r="H230" i="22"/>
  <c r="H231" i="22"/>
  <c r="H232" i="22"/>
  <c r="H233" i="22"/>
  <c r="H234" i="22"/>
  <c r="H235" i="22"/>
  <c r="H236" i="22"/>
  <c r="H237" i="22"/>
  <c r="H238" i="22"/>
  <c r="H239" i="22"/>
  <c r="H240" i="22"/>
  <c r="H223" i="22"/>
  <c r="H221" i="22"/>
  <c r="H219" i="22"/>
  <c r="H217" i="22"/>
  <c r="H215" i="22"/>
  <c r="H213" i="22"/>
  <c r="H211" i="22"/>
  <c r="H209" i="22"/>
  <c r="H207" i="22"/>
  <c r="H205" i="22"/>
  <c r="H203" i="22"/>
  <c r="H201" i="22"/>
  <c r="H199" i="22"/>
  <c r="H197" i="22"/>
  <c r="H195" i="22"/>
  <c r="H193" i="22"/>
  <c r="H191" i="22"/>
  <c r="H189" i="22"/>
  <c r="H187" i="22"/>
  <c r="H185" i="22"/>
  <c r="H183" i="22"/>
  <c r="H181" i="22"/>
  <c r="H179" i="22"/>
  <c r="H177" i="22"/>
  <c r="H175" i="22"/>
  <c r="H173" i="22"/>
  <c r="H171" i="22"/>
  <c r="H169" i="22"/>
  <c r="H167" i="22"/>
  <c r="H165" i="22"/>
  <c r="H163" i="22"/>
  <c r="H161" i="22"/>
  <c r="H159" i="22"/>
  <c r="H157" i="22"/>
  <c r="H155" i="22"/>
  <c r="H153" i="22"/>
  <c r="H151" i="22"/>
  <c r="H149" i="22"/>
  <c r="H147" i="22"/>
  <c r="H145" i="22"/>
  <c r="H143" i="22"/>
  <c r="H141" i="22"/>
  <c r="H139" i="22"/>
  <c r="H137" i="22"/>
  <c r="H135" i="22"/>
  <c r="H133" i="22"/>
  <c r="H131" i="22"/>
  <c r="H129" i="22"/>
  <c r="H127" i="22"/>
  <c r="H125" i="22"/>
  <c r="H123" i="22"/>
  <c r="H121" i="22"/>
  <c r="H119" i="22"/>
  <c r="H117" i="22"/>
  <c r="H115" i="22"/>
  <c r="H113" i="22"/>
  <c r="H111" i="22"/>
  <c r="H109" i="22"/>
  <c r="H107" i="22"/>
  <c r="H105" i="22"/>
  <c r="H103" i="22"/>
  <c r="H101" i="22"/>
  <c r="H99" i="22"/>
  <c r="H97" i="22"/>
  <c r="H95" i="22"/>
  <c r="H93" i="22"/>
  <c r="H91" i="22"/>
  <c r="H89" i="22"/>
  <c r="H87" i="22"/>
  <c r="H85" i="22"/>
  <c r="H83" i="22"/>
  <c r="H81" i="22"/>
  <c r="H79" i="22"/>
  <c r="H77" i="22"/>
  <c r="H75" i="22"/>
  <c r="H73" i="22"/>
  <c r="H71" i="22"/>
  <c r="H69" i="22"/>
  <c r="H67" i="22"/>
  <c r="H65" i="22"/>
  <c r="H63" i="22"/>
  <c r="H61" i="22"/>
  <c r="H59" i="22"/>
  <c r="H57" i="22"/>
  <c r="H55" i="22"/>
  <c r="H53" i="22"/>
  <c r="H51" i="22"/>
  <c r="H49" i="22"/>
  <c r="H47" i="22"/>
  <c r="H45" i="22"/>
  <c r="H43" i="22"/>
  <c r="H41" i="22"/>
  <c r="H39" i="22"/>
  <c r="H37" i="22"/>
  <c r="H8" i="22"/>
  <c r="H9" i="22"/>
  <c r="H10" i="22"/>
  <c r="H11" i="22"/>
  <c r="H12" i="22"/>
  <c r="H13" i="22"/>
  <c r="H14" i="22"/>
  <c r="H15" i="22"/>
  <c r="H16" i="22"/>
  <c r="H17" i="22"/>
  <c r="H18" i="22"/>
  <c r="H19" i="22"/>
  <c r="H20" i="22"/>
  <c r="H21" i="22"/>
  <c r="H22" i="22"/>
  <c r="H23" i="22"/>
  <c r="H24" i="22"/>
  <c r="H25" i="22"/>
  <c r="H26" i="22"/>
  <c r="H27" i="22"/>
  <c r="H28" i="22"/>
  <c r="H29" i="22"/>
  <c r="H30" i="22"/>
  <c r="H31" i="22"/>
  <c r="H32" i="22"/>
  <c r="H33" i="22"/>
  <c r="H34" i="22"/>
  <c r="H35" i="22"/>
  <c r="H36" i="22"/>
  <c r="H38" i="22"/>
  <c r="H40" i="22"/>
  <c r="H42" i="22"/>
  <c r="H44" i="22"/>
  <c r="H46" i="22"/>
  <c r="H48" i="22"/>
  <c r="H50" i="22"/>
  <c r="H52" i="22"/>
  <c r="H54" i="22"/>
  <c r="H56" i="22"/>
  <c r="H58" i="22"/>
  <c r="H60" i="22"/>
  <c r="H62" i="22"/>
  <c r="H64" i="22"/>
  <c r="H66" i="22"/>
  <c r="H68" i="22"/>
  <c r="H70" i="22"/>
  <c r="H72" i="22"/>
  <c r="H74" i="22"/>
  <c r="H76" i="22"/>
  <c r="H78" i="22"/>
  <c r="H80" i="22"/>
  <c r="H82" i="22"/>
  <c r="H84" i="22"/>
  <c r="H86" i="22"/>
  <c r="H88" i="22"/>
  <c r="H90" i="22"/>
  <c r="H92" i="22"/>
  <c r="H94" i="22"/>
  <c r="H96" i="22"/>
  <c r="H98" i="22"/>
  <c r="H100" i="22"/>
  <c r="H102" i="22"/>
  <c r="H104" i="22"/>
  <c r="H106" i="22"/>
  <c r="H108" i="22"/>
  <c r="H110" i="22"/>
  <c r="H112" i="22"/>
  <c r="H114" i="22"/>
  <c r="H116" i="22"/>
  <c r="H118" i="22"/>
  <c r="H120" i="22"/>
  <c r="H122" i="22"/>
  <c r="H124" i="22"/>
  <c r="H126" i="22"/>
  <c r="H128" i="22"/>
  <c r="H130" i="22"/>
  <c r="H132" i="22"/>
  <c r="H134" i="22"/>
  <c r="H136" i="22"/>
  <c r="H138" i="22"/>
  <c r="H140" i="22"/>
  <c r="H142" i="22"/>
  <c r="H144" i="22"/>
  <c r="H146" i="22"/>
  <c r="H148" i="22"/>
  <c r="H150" i="22"/>
  <c r="H152" i="22"/>
  <c r="H154" i="22"/>
  <c r="H156" i="22"/>
  <c r="H158" i="22"/>
  <c r="H160" i="22"/>
  <c r="H162" i="22"/>
  <c r="H164" i="22"/>
  <c r="H166" i="22"/>
  <c r="H168" i="22"/>
  <c r="H170" i="22"/>
  <c r="H172" i="22"/>
  <c r="H174" i="22"/>
  <c r="H176" i="22"/>
  <c r="H178" i="22"/>
  <c r="H180" i="22"/>
  <c r="H182" i="22"/>
  <c r="H184" i="22"/>
  <c r="H186" i="22"/>
  <c r="H188" i="22"/>
  <c r="H190" i="22"/>
  <c r="H192" i="22"/>
  <c r="H194" i="22"/>
  <c r="H196" i="22"/>
  <c r="H198" i="22"/>
  <c r="H200" i="22"/>
  <c r="H202" i="22"/>
  <c r="H204" i="22"/>
  <c r="H206" i="22"/>
  <c r="H208" i="22"/>
  <c r="H210" i="22"/>
  <c r="H212" i="22"/>
  <c r="H214" i="22"/>
  <c r="H216" i="22"/>
  <c r="H218" i="22"/>
  <c r="H220" i="22"/>
  <c r="H222" i="22"/>
  <c r="H224" i="22"/>
  <c r="H7" i="22"/>
  <c r="H6" i="22"/>
  <c r="H5" i="22"/>
  <c r="I4" i="22"/>
  <c r="J4" i="22"/>
  <c r="K4" i="22"/>
  <c r="H4" i="22"/>
  <c r="J34" i="2"/>
  <c r="K34" i="2"/>
  <c r="I34" i="2"/>
  <c r="J33" i="2"/>
  <c r="K33" i="2"/>
  <c r="I33" i="2"/>
  <c r="J32" i="2"/>
  <c r="K32" i="2"/>
  <c r="I32" i="2"/>
  <c r="J31" i="2"/>
  <c r="K31" i="2"/>
  <c r="I31" i="2"/>
  <c r="K29" i="2"/>
  <c r="J29" i="2"/>
  <c r="J28" i="2"/>
  <c r="K28" i="2"/>
  <c r="K30" i="2"/>
  <c r="J30" i="2"/>
  <c r="I30" i="2"/>
  <c r="AL236" i="22" l="1"/>
  <c r="AM225" i="22"/>
  <c r="AJ234" i="22"/>
  <c r="AJ218" i="22"/>
  <c r="AJ202" i="22"/>
  <c r="AJ186" i="22"/>
  <c r="AJ170" i="22"/>
  <c r="AJ154" i="22"/>
  <c r="AJ138" i="22"/>
  <c r="AJ106" i="22"/>
  <c r="AJ90" i="22"/>
  <c r="AJ74" i="22"/>
  <c r="AJ58" i="22"/>
  <c r="AJ42" i="22"/>
  <c r="AJ26" i="22"/>
  <c r="AJ18" i="22"/>
  <c r="AK237" i="22"/>
  <c r="AK229" i="22"/>
  <c r="AK221" i="22"/>
  <c r="AL180" i="22"/>
  <c r="AL52" i="22"/>
  <c r="AM233" i="22"/>
  <c r="AM217" i="22"/>
  <c r="AJ226" i="22"/>
  <c r="AJ210" i="22"/>
  <c r="AJ194" i="22"/>
  <c r="AJ178" i="22"/>
  <c r="AJ162" i="22"/>
  <c r="AJ146" i="22"/>
  <c r="AJ114" i="22"/>
  <c r="AJ98" i="22"/>
  <c r="AJ82" i="22"/>
  <c r="AJ66" i="22"/>
  <c r="AJ50" i="22"/>
  <c r="AJ34" i="22"/>
  <c r="AJ10" i="22"/>
  <c r="AJ232" i="22"/>
  <c r="AK228" i="22"/>
  <c r="AK220" i="22"/>
  <c r="AL233" i="22"/>
  <c r="AL225" i="22"/>
  <c r="AL217" i="22"/>
  <c r="AM238" i="22"/>
  <c r="AM230" i="22"/>
  <c r="AJ206" i="22"/>
  <c r="AJ182" i="22"/>
  <c r="AJ150" i="22"/>
  <c r="AJ86" i="22"/>
  <c r="AJ62" i="22"/>
  <c r="AJ38" i="22"/>
  <c r="AJ14" i="22"/>
  <c r="AJ214" i="22"/>
  <c r="AJ166" i="22"/>
  <c r="AJ94" i="22"/>
  <c r="AJ46" i="22"/>
  <c r="AJ237" i="22"/>
  <c r="AJ229" i="22"/>
  <c r="AJ221" i="22"/>
  <c r="AK233" i="22"/>
  <c r="AK225" i="22"/>
  <c r="AK217" i="22"/>
  <c r="AJ198" i="22"/>
  <c r="AJ174" i="22"/>
  <c r="AJ78" i="22"/>
  <c r="AJ70" i="22"/>
  <c r="AJ54" i="22"/>
  <c r="AJ30" i="22"/>
  <c r="AJ22" i="22"/>
  <c r="AK240" i="22"/>
  <c r="AK232" i="22"/>
  <c r="AK224" i="22"/>
  <c r="AL237" i="22"/>
  <c r="AL229" i="22"/>
  <c r="AL221" i="22"/>
  <c r="AM218" i="22"/>
  <c r="AJ213" i="22"/>
  <c r="AJ205" i="22"/>
  <c r="AJ197" i="22"/>
  <c r="AJ189" i="22"/>
  <c r="AJ181" i="22"/>
  <c r="AJ173" i="22"/>
  <c r="AJ165" i="22"/>
  <c r="AJ157" i="22"/>
  <c r="AJ149" i="22"/>
  <c r="AJ141" i="22"/>
  <c r="AJ133" i="22"/>
  <c r="AJ125" i="22"/>
  <c r="AJ117" i="22"/>
  <c r="AJ109" i="22"/>
  <c r="AJ101" i="22"/>
  <c r="AJ93" i="22"/>
  <c r="AJ85" i="22"/>
  <c r="AJ77" i="22"/>
  <c r="AJ69" i="22"/>
  <c r="AJ61" i="22"/>
  <c r="AJ53" i="22"/>
  <c r="AJ45" i="22"/>
  <c r="AJ37" i="22"/>
  <c r="AJ29" i="22"/>
  <c r="AJ21" i="22"/>
  <c r="AJ13" i="22"/>
  <c r="AK201" i="22"/>
  <c r="AK193" i="22"/>
  <c r="AK185" i="22"/>
  <c r="AK177" i="22"/>
  <c r="AK169" i="22"/>
  <c r="AK161" i="22"/>
  <c r="AK153" i="22"/>
  <c r="AK145" i="22"/>
  <c r="AK137" i="22"/>
  <c r="AK129" i="22"/>
  <c r="AK121" i="22"/>
  <c r="AK113" i="22"/>
  <c r="AK105" i="22"/>
  <c r="AK97" i="22"/>
  <c r="AK81" i="22"/>
  <c r="AK73" i="22"/>
  <c r="AK65" i="22"/>
  <c r="AK57" i="22"/>
  <c r="AK49" i="22"/>
  <c r="AK41" i="22"/>
  <c r="AK33" i="22"/>
  <c r="AK25" i="22"/>
  <c r="AK17" i="22"/>
  <c r="AK9" i="22"/>
  <c r="AJ68" i="22"/>
  <c r="AJ44" i="22"/>
  <c r="AK216" i="22"/>
  <c r="AK208" i="22"/>
  <c r="AK200" i="22"/>
  <c r="AK192" i="22"/>
  <c r="AK184" i="22"/>
  <c r="AK176" i="22"/>
  <c r="AK168" i="22"/>
  <c r="AK160" i="22"/>
  <c r="AK152" i="22"/>
  <c r="AK144" i="22"/>
  <c r="AK136" i="22"/>
  <c r="AK128" i="22"/>
  <c r="AK120" i="22"/>
  <c r="AK112" i="22"/>
  <c r="AK104" i="22"/>
  <c r="AK96" i="22"/>
  <c r="AK88" i="22"/>
  <c r="AK64" i="22"/>
  <c r="AK56" i="22"/>
  <c r="AK48" i="22"/>
  <c r="AK40" i="22"/>
  <c r="AK24" i="22"/>
  <c r="AK16" i="22"/>
  <c r="AL213" i="22"/>
  <c r="AL205" i="22"/>
  <c r="AL197" i="22"/>
  <c r="AL189" i="22"/>
  <c r="AL181" i="22"/>
  <c r="AL173" i="22"/>
  <c r="AL165" i="22"/>
  <c r="AL157" i="22"/>
  <c r="AL149" i="22"/>
  <c r="AL141" i="22"/>
  <c r="AL133" i="22"/>
  <c r="AL125" i="22"/>
  <c r="AL117" i="22"/>
  <c r="AL109" i="22"/>
  <c r="AL101" i="22"/>
  <c r="AL93" i="22"/>
  <c r="AL85" i="22"/>
  <c r="AL77" i="22"/>
  <c r="AL69" i="22"/>
  <c r="AL61" i="22"/>
  <c r="AL53" i="22"/>
  <c r="AL45" i="22"/>
  <c r="AL37" i="22"/>
  <c r="AL29" i="22"/>
  <c r="AL21" i="22"/>
  <c r="AL13" i="22"/>
  <c r="AL5" i="22"/>
  <c r="AM176" i="22"/>
  <c r="AM168" i="22"/>
  <c r="AM160" i="22"/>
  <c r="AM152" i="22"/>
  <c r="AM144" i="22"/>
  <c r="AM136" i="22"/>
  <c r="AM128" i="22"/>
  <c r="AM120" i="22"/>
  <c r="AM112" i="22"/>
  <c r="AM104" i="22"/>
  <c r="AM96" i="22"/>
  <c r="AM88" i="22"/>
  <c r="AM80" i="22"/>
  <c r="AM72" i="22"/>
  <c r="AM64" i="22"/>
  <c r="AM56" i="22"/>
  <c r="AM48" i="22"/>
  <c r="AM40" i="22"/>
  <c r="AM32" i="22"/>
  <c r="AM24" i="22"/>
  <c r="AM16" i="22"/>
  <c r="AM8" i="22"/>
  <c r="AJ112" i="22"/>
  <c r="AJ104" i="22"/>
  <c r="AJ56" i="22"/>
  <c r="AJ32" i="22"/>
  <c r="AJ191" i="22"/>
  <c r="AJ143" i="22"/>
  <c r="AJ111" i="22"/>
  <c r="AJ23" i="22"/>
  <c r="AJ135" i="22"/>
  <c r="AJ79" i="22"/>
  <c r="AJ39" i="22"/>
  <c r="AK187" i="22"/>
  <c r="AJ190" i="22"/>
  <c r="AJ158" i="22"/>
  <c r="AJ142" i="22"/>
  <c r="AJ134" i="22"/>
  <c r="AJ126" i="22"/>
  <c r="AJ118" i="22"/>
  <c r="AJ110" i="22"/>
  <c r="AJ102" i="22"/>
  <c r="AJ6" i="22"/>
  <c r="AK210" i="22"/>
  <c r="AK194" i="22"/>
  <c r="AK186" i="22"/>
  <c r="AK178" i="22"/>
  <c r="AJ127" i="22"/>
  <c r="AJ63" i="22"/>
  <c r="AK123" i="22"/>
  <c r="AJ151" i="22"/>
  <c r="AJ119" i="22"/>
  <c r="AJ87" i="22"/>
  <c r="AJ47" i="22"/>
  <c r="AJ15" i="22"/>
  <c r="AJ122" i="22"/>
  <c r="AJ83" i="22"/>
  <c r="AJ130" i="22"/>
  <c r="AJ5" i="22"/>
  <c r="AJ209" i="22"/>
  <c r="AJ201" i="22"/>
  <c r="AJ193" i="22"/>
  <c r="AJ185" i="22"/>
  <c r="AJ177" i="22"/>
  <c r="AJ169" i="22"/>
  <c r="AJ161" i="22"/>
  <c r="AJ153" i="22"/>
  <c r="AJ145" i="22"/>
  <c r="AJ137" i="22"/>
  <c r="AJ129" i="22"/>
  <c r="AJ121" i="22"/>
  <c r="AJ113" i="22"/>
  <c r="AJ105" i="22"/>
  <c r="AJ97" i="22"/>
  <c r="AJ89" i="22"/>
  <c r="AJ81" i="22"/>
  <c r="AJ73" i="22"/>
  <c r="AJ65" i="22"/>
  <c r="AJ57" i="22"/>
  <c r="AJ41" i="22"/>
  <c r="AJ33" i="22"/>
  <c r="AJ25" i="22"/>
  <c r="AJ17" i="22"/>
  <c r="AJ9" i="22"/>
  <c r="AK213" i="22"/>
  <c r="AK205" i="22"/>
  <c r="AK197" i="22"/>
  <c r="AK189" i="22"/>
  <c r="AK181" i="22"/>
  <c r="AK173" i="22"/>
  <c r="AK165" i="22"/>
  <c r="AK157" i="22"/>
  <c r="AK149" i="22"/>
  <c r="AK141" i="22"/>
  <c r="AK133" i="22"/>
  <c r="AK125" i="22"/>
  <c r="AK117" i="22"/>
  <c r="AK109" i="22"/>
  <c r="AK101" i="22"/>
  <c r="AK93" i="22"/>
  <c r="AK85" i="22"/>
  <c r="AK77" i="22"/>
  <c r="AK69" i="22"/>
  <c r="AK61" i="22"/>
  <c r="AK53" i="22"/>
  <c r="AK45" i="22"/>
  <c r="AK37" i="22"/>
  <c r="AK29" i="22"/>
  <c r="AK21" i="22"/>
  <c r="AK13" i="22"/>
  <c r="AK5" i="22"/>
  <c r="AL194" i="22"/>
  <c r="AL154" i="22"/>
  <c r="AL130" i="22"/>
  <c r="AL90" i="22"/>
  <c r="AL66" i="22"/>
  <c r="AL26" i="22"/>
  <c r="AM71" i="22"/>
  <c r="AM15" i="22"/>
  <c r="AK164" i="22"/>
  <c r="AK156" i="22"/>
  <c r="AK148" i="22"/>
  <c r="AK140" i="22"/>
  <c r="AK132" i="22"/>
  <c r="AK124" i="22"/>
  <c r="AK116" i="22"/>
  <c r="AK108" i="22"/>
  <c r="AK100" i="22"/>
  <c r="AK92" i="22"/>
  <c r="AK84" i="22"/>
  <c r="AK76" i="22"/>
  <c r="AK68" i="22"/>
  <c r="AK60" i="22"/>
  <c r="AK52" i="22"/>
  <c r="AK44" i="22"/>
  <c r="AK36" i="22"/>
  <c r="AK28" i="22"/>
  <c r="AK20" i="22"/>
  <c r="AK12" i="22"/>
  <c r="AL209" i="22"/>
  <c r="AL201" i="22"/>
  <c r="AL193" i="22"/>
  <c r="AL185" i="22"/>
  <c r="AL177" i="22"/>
  <c r="AL169" i="22"/>
  <c r="AL161" i="22"/>
  <c r="AL153" i="22"/>
  <c r="AL145" i="22"/>
  <c r="AL137" i="22"/>
  <c r="AL129" i="22"/>
  <c r="AL121" i="22"/>
  <c r="AL113" i="22"/>
  <c r="AL105" i="22"/>
  <c r="AL97" i="22"/>
  <c r="AL89" i="22"/>
  <c r="AL81" i="22"/>
  <c r="AL73" i="22"/>
  <c r="AL65" i="22"/>
  <c r="AL57" i="22"/>
  <c r="AL49" i="22"/>
  <c r="AL41" i="22"/>
  <c r="AL33" i="22"/>
  <c r="AL25" i="22"/>
  <c r="AL17" i="22"/>
  <c r="AL9" i="22"/>
  <c r="AM214" i="22"/>
  <c r="AL72" i="22"/>
  <c r="AL64" i="22"/>
  <c r="AL56" i="22"/>
  <c r="AL48" i="22"/>
  <c r="AL40" i="22"/>
  <c r="AL32" i="22"/>
  <c r="AL24" i="22"/>
  <c r="AL16" i="22"/>
  <c r="AL8" i="22"/>
  <c r="AM213" i="22"/>
  <c r="AM205" i="22"/>
  <c r="AM197" i="22"/>
  <c r="AM189" i="22"/>
  <c r="AM181" i="22"/>
  <c r="AM173" i="22"/>
  <c r="AM165" i="22"/>
  <c r="AM157" i="22"/>
  <c r="AM149" i="22"/>
  <c r="AM141" i="22"/>
  <c r="AM133" i="22"/>
  <c r="AM125" i="22"/>
  <c r="AM117" i="22"/>
  <c r="AM109" i="22"/>
  <c r="AM101" i="22"/>
  <c r="AM93" i="22"/>
  <c r="AM85" i="22"/>
  <c r="AM77" i="22"/>
  <c r="AM69" i="22"/>
  <c r="AM61" i="22"/>
  <c r="AM53" i="22"/>
  <c r="AM45" i="22"/>
  <c r="AM37" i="22"/>
  <c r="AM29" i="22"/>
  <c r="AM21" i="22"/>
  <c r="AM13" i="22"/>
  <c r="AM5" i="22"/>
  <c r="AK170" i="22"/>
  <c r="AK162" i="22"/>
  <c r="AK154" i="22"/>
  <c r="AK146" i="22"/>
  <c r="AK138" i="22"/>
  <c r="AK130" i="22"/>
  <c r="AK122" i="22"/>
  <c r="AK114" i="22"/>
  <c r="AK106" i="22"/>
  <c r="AK98" i="22"/>
  <c r="AL207" i="22"/>
  <c r="AL183" i="22"/>
  <c r="AL143" i="22"/>
  <c r="AL79" i="22"/>
  <c r="AL55" i="22"/>
  <c r="AL15" i="22"/>
  <c r="AM212" i="22"/>
  <c r="AM204" i="22"/>
  <c r="AM196" i="22"/>
  <c r="AM188" i="22"/>
  <c r="AM180" i="22"/>
  <c r="AM172" i="22"/>
  <c r="AM164" i="22"/>
  <c r="AM156" i="22"/>
  <c r="AM148" i="22"/>
  <c r="AM140" i="22"/>
  <c r="AM132" i="22"/>
  <c r="AM124" i="22"/>
  <c r="AM116" i="22"/>
  <c r="AM108" i="22"/>
  <c r="AM100" i="22"/>
  <c r="AM92" i="22"/>
  <c r="AM84" i="22"/>
  <c r="AM76" i="22"/>
  <c r="AM68" i="22"/>
  <c r="AM60" i="22"/>
  <c r="AM52" i="22"/>
  <c r="AM44" i="22"/>
  <c r="AM36" i="22"/>
  <c r="AM28" i="22"/>
  <c r="AM20" i="22"/>
  <c r="AM12" i="22"/>
  <c r="AK209" i="22"/>
  <c r="AK89" i="22"/>
  <c r="AM203" i="22"/>
  <c r="AM171" i="22"/>
  <c r="AM139" i="22"/>
  <c r="AJ12" i="22"/>
  <c r="AK80" i="22"/>
  <c r="AK72" i="22"/>
  <c r="AK32" i="22"/>
  <c r="AK8" i="22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K39" i="23" s="1"/>
  <c r="G40" i="23"/>
  <c r="G41" i="23"/>
  <c r="G42" i="23"/>
  <c r="K42" i="23" s="1"/>
  <c r="G43" i="23"/>
  <c r="G44" i="23"/>
  <c r="G45" i="23"/>
  <c r="G46" i="23"/>
  <c r="G47" i="23"/>
  <c r="K47" i="23" s="1"/>
  <c r="G48" i="23"/>
  <c r="G49" i="23"/>
  <c r="G50" i="23"/>
  <c r="K50" i="23" s="1"/>
  <c r="G51" i="23"/>
  <c r="G52" i="23"/>
  <c r="G53" i="23"/>
  <c r="G54" i="23"/>
  <c r="G55" i="23"/>
  <c r="K55" i="23" s="1"/>
  <c r="G56" i="23"/>
  <c r="G57" i="23"/>
  <c r="G58" i="23"/>
  <c r="K58" i="23" s="1"/>
  <c r="G59" i="23"/>
  <c r="G60" i="23"/>
  <c r="G61" i="23"/>
  <c r="K61" i="23" s="1"/>
  <c r="G62" i="23"/>
  <c r="G63" i="23"/>
  <c r="K63" i="23" s="1"/>
  <c r="G64" i="23"/>
  <c r="G65" i="23"/>
  <c r="G66" i="23"/>
  <c r="K66" i="23" s="1"/>
  <c r="G67" i="23"/>
  <c r="G68" i="23"/>
  <c r="G69" i="23"/>
  <c r="K69" i="23" s="1"/>
  <c r="G70" i="23"/>
  <c r="G71" i="23"/>
  <c r="K71" i="23" s="1"/>
  <c r="G72" i="23"/>
  <c r="G73" i="23"/>
  <c r="G74" i="23"/>
  <c r="G75" i="23"/>
  <c r="K75" i="23" s="1"/>
  <c r="G76" i="23"/>
  <c r="G77" i="23"/>
  <c r="K77" i="23" s="1"/>
  <c r="G78" i="23"/>
  <c r="G79" i="23"/>
  <c r="K79" i="23" s="1"/>
  <c r="G80" i="23"/>
  <c r="G81" i="23"/>
  <c r="G82" i="23"/>
  <c r="K82" i="23" s="1"/>
  <c r="G83" i="23"/>
  <c r="K83" i="23" s="1"/>
  <c r="G84" i="23"/>
  <c r="G85" i="23"/>
  <c r="K85" i="23" s="1"/>
  <c r="G86" i="23"/>
  <c r="G87" i="23"/>
  <c r="G88" i="23"/>
  <c r="G89" i="23"/>
  <c r="G90" i="23"/>
  <c r="K90" i="23" s="1"/>
  <c r="G91" i="23"/>
  <c r="K91" i="23" s="1"/>
  <c r="G92" i="23"/>
  <c r="G93" i="23"/>
  <c r="K93" i="23" s="1"/>
  <c r="G94" i="23"/>
  <c r="G95" i="23"/>
  <c r="G96" i="23"/>
  <c r="G97" i="23"/>
  <c r="G98" i="23"/>
  <c r="K98" i="23" s="1"/>
  <c r="G99" i="23"/>
  <c r="K99" i="23" s="1"/>
  <c r="G100" i="23"/>
  <c r="G101" i="23"/>
  <c r="K101" i="23" s="1"/>
  <c r="G102" i="23"/>
  <c r="G103" i="23"/>
  <c r="G104" i="23"/>
  <c r="G105" i="23"/>
  <c r="G106" i="23"/>
  <c r="K106" i="23" s="1"/>
  <c r="G107" i="23"/>
  <c r="K107" i="23" s="1"/>
  <c r="G108" i="23"/>
  <c r="G109" i="23"/>
  <c r="K109" i="23" s="1"/>
  <c r="G110" i="23"/>
  <c r="G111" i="23"/>
  <c r="G112" i="23"/>
  <c r="G113" i="23"/>
  <c r="G114" i="23"/>
  <c r="G115" i="23"/>
  <c r="K115" i="23" s="1"/>
  <c r="G116" i="23"/>
  <c r="G117" i="23"/>
  <c r="K117" i="23" s="1"/>
  <c r="G118" i="23"/>
  <c r="G119" i="23"/>
  <c r="G120" i="23"/>
  <c r="G121" i="23"/>
  <c r="G122" i="23"/>
  <c r="G123" i="23"/>
  <c r="K123" i="23" s="1"/>
  <c r="G124" i="23"/>
  <c r="G125" i="23"/>
  <c r="K125" i="23" s="1"/>
  <c r="G126" i="23"/>
  <c r="G127" i="23"/>
  <c r="G128" i="23"/>
  <c r="K128" i="23" s="1"/>
  <c r="G129" i="23"/>
  <c r="G130" i="23"/>
  <c r="G131" i="23"/>
  <c r="K131" i="23" s="1"/>
  <c r="G132" i="23"/>
  <c r="G133" i="23"/>
  <c r="K133" i="23" s="1"/>
  <c r="G134" i="23"/>
  <c r="G135" i="23"/>
  <c r="G136" i="23"/>
  <c r="K136" i="23" s="1"/>
  <c r="G137" i="23"/>
  <c r="G138" i="23"/>
  <c r="G139" i="23"/>
  <c r="K139" i="23" s="1"/>
  <c r="G140" i="23"/>
  <c r="G141" i="23"/>
  <c r="K141" i="23" s="1"/>
  <c r="G142" i="23"/>
  <c r="G143" i="23"/>
  <c r="G144" i="23"/>
  <c r="K144" i="23" s="1"/>
  <c r="G145" i="23"/>
  <c r="G146" i="23"/>
  <c r="G147" i="23"/>
  <c r="K147" i="23" s="1"/>
  <c r="G148" i="23"/>
  <c r="G149" i="23"/>
  <c r="K149" i="23" s="1"/>
  <c r="G150" i="23"/>
  <c r="G151" i="23"/>
  <c r="G152" i="23"/>
  <c r="K152" i="23" s="1"/>
  <c r="G153" i="23"/>
  <c r="G154" i="23"/>
  <c r="G155" i="23"/>
  <c r="K155" i="23" s="1"/>
  <c r="G156" i="23"/>
  <c r="G157" i="23"/>
  <c r="K157" i="23" s="1"/>
  <c r="G158" i="23"/>
  <c r="G159" i="23"/>
  <c r="G160" i="23"/>
  <c r="K160" i="23" s="1"/>
  <c r="G161" i="23"/>
  <c r="G162" i="23"/>
  <c r="G163" i="23"/>
  <c r="K163" i="23" s="1"/>
  <c r="G164" i="23"/>
  <c r="G165" i="23"/>
  <c r="K165" i="23" s="1"/>
  <c r="G166" i="23"/>
  <c r="G167" i="23"/>
  <c r="G168" i="23"/>
  <c r="K168" i="23" s="1"/>
  <c r="G169" i="23"/>
  <c r="G170" i="23"/>
  <c r="G171" i="23"/>
  <c r="K171" i="23" s="1"/>
  <c r="G172" i="23"/>
  <c r="G173" i="23"/>
  <c r="K173" i="23" s="1"/>
  <c r="G174" i="23"/>
  <c r="G175" i="23"/>
  <c r="G176" i="23"/>
  <c r="K176" i="23" s="1"/>
  <c r="G177" i="23"/>
  <c r="G178" i="23"/>
  <c r="G179" i="23"/>
  <c r="K179" i="23" s="1"/>
  <c r="G180" i="23"/>
  <c r="G181" i="23"/>
  <c r="K181" i="23" s="1"/>
  <c r="G182" i="23"/>
  <c r="G183" i="23"/>
  <c r="G184" i="23"/>
  <c r="K184" i="23" s="1"/>
  <c r="G185" i="23"/>
  <c r="G186" i="23"/>
  <c r="G187" i="23"/>
  <c r="K187" i="23" s="1"/>
  <c r="G188" i="23"/>
  <c r="G189" i="23"/>
  <c r="K189" i="23" s="1"/>
  <c r="G190" i="23"/>
  <c r="G191" i="23"/>
  <c r="G192" i="23"/>
  <c r="K192" i="23" s="1"/>
  <c r="G193" i="23"/>
  <c r="G194" i="23"/>
  <c r="G195" i="23"/>
  <c r="K195" i="23" s="1"/>
  <c r="G196" i="23"/>
  <c r="G197" i="23"/>
  <c r="K197" i="23" s="1"/>
  <c r="G198" i="23"/>
  <c r="G199" i="23"/>
  <c r="G200" i="23"/>
  <c r="K200" i="23" s="1"/>
  <c r="G201" i="23"/>
  <c r="G202" i="23"/>
  <c r="G203" i="23"/>
  <c r="K203" i="23" s="1"/>
  <c r="G204" i="23"/>
  <c r="G205" i="23"/>
  <c r="K205" i="23" s="1"/>
  <c r="G206" i="23"/>
  <c r="G207" i="23"/>
  <c r="G208" i="23"/>
  <c r="K208" i="23" s="1"/>
  <c r="G209" i="23"/>
  <c r="G210" i="23"/>
  <c r="G211" i="23"/>
  <c r="K211" i="23" s="1"/>
  <c r="G212" i="23"/>
  <c r="G213" i="23"/>
  <c r="K213" i="23" s="1"/>
  <c r="G214" i="23"/>
  <c r="G215" i="23"/>
  <c r="G216" i="23"/>
  <c r="K216" i="23" s="1"/>
  <c r="G217" i="23"/>
  <c r="G218" i="23"/>
  <c r="G219" i="23"/>
  <c r="K219" i="23" s="1"/>
  <c r="G220" i="23"/>
  <c r="G221" i="23"/>
  <c r="K221" i="23" s="1"/>
  <c r="G222" i="23"/>
  <c r="G223" i="23"/>
  <c r="G224" i="23"/>
  <c r="K224" i="23" s="1"/>
  <c r="G225" i="23"/>
  <c r="G226" i="23"/>
  <c r="G227" i="23"/>
  <c r="K227" i="23" s="1"/>
  <c r="G228" i="23"/>
  <c r="G229" i="23"/>
  <c r="K229" i="23" s="1"/>
  <c r="G230" i="23"/>
  <c r="G231" i="23"/>
  <c r="G232" i="23"/>
  <c r="K232" i="23" s="1"/>
  <c r="G233" i="23"/>
  <c r="G234" i="23"/>
  <c r="G235" i="23"/>
  <c r="K235" i="23" s="1"/>
  <c r="G236" i="23"/>
  <c r="G237" i="23"/>
  <c r="K237" i="23" s="1"/>
  <c r="G238" i="23"/>
  <c r="G239" i="23"/>
  <c r="G240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K16" i="23" s="1"/>
  <c r="G17" i="23"/>
  <c r="G18" i="23"/>
  <c r="G19" i="23"/>
  <c r="G20" i="23"/>
  <c r="G21" i="23"/>
  <c r="G22" i="23"/>
  <c r="K22" i="23" s="1"/>
  <c r="G23" i="23"/>
  <c r="K23" i="23" s="1"/>
  <c r="G3" i="23"/>
  <c r="K120" i="23" l="1"/>
  <c r="K112" i="23"/>
  <c r="K104" i="23"/>
  <c r="K96" i="23"/>
  <c r="K88" i="23"/>
  <c r="K80" i="23"/>
  <c r="K72" i="23"/>
  <c r="K64" i="23"/>
  <c r="K56" i="23"/>
  <c r="K48" i="23"/>
  <c r="K40" i="23"/>
  <c r="K32" i="23"/>
  <c r="N13" i="23"/>
  <c r="K24" i="23"/>
  <c r="N5" i="23"/>
  <c r="K31" i="23"/>
  <c r="N12" i="23"/>
  <c r="N11" i="23"/>
  <c r="K53" i="23"/>
  <c r="K45" i="23"/>
  <c r="N10" i="23"/>
  <c r="K100" i="23"/>
  <c r="K92" i="23"/>
  <c r="K76" i="23"/>
  <c r="K68" i="23"/>
  <c r="K60" i="23"/>
  <c r="K52" i="23"/>
  <c r="K44" i="23"/>
  <c r="K36" i="23"/>
  <c r="K28" i="23"/>
  <c r="O9" i="23" s="1"/>
  <c r="N9" i="23"/>
  <c r="K67" i="23"/>
  <c r="K59" i="23"/>
  <c r="K51" i="23"/>
  <c r="K43" i="23"/>
  <c r="K35" i="23"/>
  <c r="N16" i="23"/>
  <c r="K27" i="23"/>
  <c r="N8" i="23"/>
  <c r="K34" i="23"/>
  <c r="N15" i="23"/>
  <c r="K26" i="23"/>
  <c r="N7" i="23"/>
  <c r="K20" i="23"/>
  <c r="N14" i="23"/>
  <c r="N6" i="23"/>
  <c r="K18" i="23"/>
  <c r="K10" i="23"/>
  <c r="K239" i="23"/>
  <c r="K231" i="23"/>
  <c r="K223" i="23"/>
  <c r="K215" i="23"/>
  <c r="K207" i="23"/>
  <c r="K199" i="23"/>
  <c r="K191" i="23"/>
  <c r="K183" i="23"/>
  <c r="K175" i="23"/>
  <c r="K167" i="23"/>
  <c r="K159" i="23"/>
  <c r="K151" i="23"/>
  <c r="K143" i="23"/>
  <c r="O16" i="23" s="1"/>
  <c r="K135" i="23"/>
  <c r="K127" i="23"/>
  <c r="K119" i="23"/>
  <c r="K111" i="23"/>
  <c r="K103" i="23"/>
  <c r="K95" i="23"/>
  <c r="K87" i="23"/>
  <c r="K17" i="23"/>
  <c r="O10" i="23" s="1"/>
  <c r="K9" i="23"/>
  <c r="K238" i="23"/>
  <c r="K230" i="23"/>
  <c r="K222" i="23"/>
  <c r="K214" i="23"/>
  <c r="K206" i="23"/>
  <c r="K198" i="23"/>
  <c r="K190" i="23"/>
  <c r="K182" i="23"/>
  <c r="K174" i="23"/>
  <c r="K166" i="23"/>
  <c r="K158" i="23"/>
  <c r="K150" i="23"/>
  <c r="K142" i="23"/>
  <c r="K134" i="23"/>
  <c r="K126" i="23"/>
  <c r="K118" i="23"/>
  <c r="K110" i="23"/>
  <c r="K102" i="23"/>
  <c r="K94" i="23"/>
  <c r="K86" i="23"/>
  <c r="K78" i="23"/>
  <c r="K70" i="23"/>
  <c r="K62" i="23"/>
  <c r="K54" i="23"/>
  <c r="K46" i="23"/>
  <c r="O15" i="23" s="1"/>
  <c r="K38" i="23"/>
  <c r="K30" i="23"/>
  <c r="K3" i="23"/>
  <c r="K8" i="23"/>
  <c r="K37" i="23"/>
  <c r="K29" i="23"/>
  <c r="K15" i="23"/>
  <c r="K7" i="23"/>
  <c r="K236" i="23"/>
  <c r="K228" i="23"/>
  <c r="K220" i="23"/>
  <c r="K212" i="23"/>
  <c r="K204" i="23"/>
  <c r="K196" i="23"/>
  <c r="K188" i="23"/>
  <c r="K180" i="23"/>
  <c r="K172" i="23"/>
  <c r="K164" i="23"/>
  <c r="K156" i="23"/>
  <c r="K148" i="23"/>
  <c r="K140" i="23"/>
  <c r="K132" i="23"/>
  <c r="K124" i="23"/>
  <c r="K116" i="23"/>
  <c r="K108" i="23"/>
  <c r="K84" i="23"/>
  <c r="K14" i="23"/>
  <c r="K6" i="23"/>
  <c r="K21" i="23"/>
  <c r="K13" i="23"/>
  <c r="O6" i="23" s="1"/>
  <c r="K5" i="23"/>
  <c r="K234" i="23"/>
  <c r="K226" i="23"/>
  <c r="K218" i="23"/>
  <c r="K210" i="23"/>
  <c r="K202" i="23"/>
  <c r="K194" i="23"/>
  <c r="K186" i="23"/>
  <c r="K178" i="23"/>
  <c r="K170" i="23"/>
  <c r="K162" i="23"/>
  <c r="K154" i="23"/>
  <c r="K146" i="23"/>
  <c r="K138" i="23"/>
  <c r="K130" i="23"/>
  <c r="K122" i="23"/>
  <c r="K114" i="23"/>
  <c r="K74" i="23"/>
  <c r="K12" i="23"/>
  <c r="K4" i="23"/>
  <c r="K233" i="23"/>
  <c r="K225" i="23"/>
  <c r="K217" i="23"/>
  <c r="K209" i="23"/>
  <c r="K201" i="23"/>
  <c r="K193" i="23"/>
  <c r="K185" i="23"/>
  <c r="K177" i="23"/>
  <c r="K169" i="23"/>
  <c r="K161" i="23"/>
  <c r="K153" i="23"/>
  <c r="K145" i="23"/>
  <c r="K137" i="23"/>
  <c r="K129" i="23"/>
  <c r="K121" i="23"/>
  <c r="K113" i="23"/>
  <c r="K105" i="23"/>
  <c r="K97" i="23"/>
  <c r="K89" i="23"/>
  <c r="K81" i="23"/>
  <c r="K73" i="23"/>
  <c r="K65" i="23"/>
  <c r="K57" i="23"/>
  <c r="K49" i="23"/>
  <c r="K41" i="23"/>
  <c r="K33" i="23"/>
  <c r="K25" i="23"/>
  <c r="K19" i="23"/>
  <c r="O12" i="23" s="1"/>
  <c r="K11" i="23"/>
  <c r="O14" i="23" l="1"/>
  <c r="O13" i="23"/>
  <c r="O7" i="23"/>
  <c r="O5" i="23"/>
  <c r="O11" i="23"/>
  <c r="O8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tc={F595CF95-3419-491E-893B-74F340EC140A}</author>
  </authors>
  <commentList>
    <comment ref="B10" authorId="0" shapeId="0" xr:uid="{F595CF95-3419-491E-893B-74F340EC140A}">
      <text>
        <t>[Kommentartråd]
Din versjon av Excel lar deg lese denne kommentartråden. Eventuelle endringer i den vil imidlertid bli fjernet hvis filen åpnes i en nyere versjon av Excel. Finn ut mer: https://go.microsoft.com/fwlink/?linkid=870924
Kommentar:
    Ingen observasjon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tc={4C1E9AE3-F4C1-4B32-A481-26F196B5546A}</author>
  </authors>
  <commentList>
    <comment ref="H10" authorId="0" shapeId="0" xr:uid="{4C1E9AE3-F4C1-4B32-A481-26F196B5546A}">
      <text>
        <t>[Kommentartråd]
Din versjon av Excel lar deg lese denne kommentartråden. Eventuelle endringer i den vil imidlertid bli fjernet hvis filen åpnes i en nyere versjon av Excel. Finn ut mer: https://go.microsoft.com/fwlink/?linkid=870924
Kommentar:
    Ingen observasjon</t>
      </text>
    </comment>
  </commentList>
</comments>
</file>

<file path=xl/sharedStrings.xml><?xml version="1.0" encoding="utf-8"?>
<sst xmlns="http://schemas.openxmlformats.org/spreadsheetml/2006/main" count="5446" uniqueCount="547">
  <si>
    <t>Date</t>
  </si>
  <si>
    <t>Spot</t>
  </si>
  <si>
    <t>Average M1</t>
  </si>
  <si>
    <t>Average M2</t>
  </si>
  <si>
    <t>Average M3</t>
  </si>
  <si>
    <t>Average M4</t>
  </si>
  <si>
    <t>Last closing M1</t>
  </si>
  <si>
    <t>Last closing M2</t>
  </si>
  <si>
    <t>Last closing M3</t>
  </si>
  <si>
    <t>Last closing M4</t>
  </si>
  <si>
    <t>First closing M1</t>
  </si>
  <si>
    <t>First closing M2</t>
  </si>
  <si>
    <t>First closing M3</t>
  </si>
  <si>
    <t>First closing M4</t>
  </si>
  <si>
    <t>CONSD</t>
  </si>
  <si>
    <t>INFD</t>
  </si>
  <si>
    <t>WIND</t>
  </si>
  <si>
    <t>RESM</t>
  </si>
  <si>
    <t>RESD</t>
  </si>
  <si>
    <t>VAR</t>
  </si>
  <si>
    <t>2003-4</t>
  </si>
  <si>
    <t>2003-5</t>
  </si>
  <si>
    <t>2003-6</t>
  </si>
  <si>
    <t>2003-7</t>
  </si>
  <si>
    <t>2003-8</t>
  </si>
  <si>
    <t>2003-9</t>
  </si>
  <si>
    <t>2003-10</t>
  </si>
  <si>
    <t>2003-11</t>
  </si>
  <si>
    <t>2003-12</t>
  </si>
  <si>
    <t>2004-1</t>
  </si>
  <si>
    <t>2004-2</t>
  </si>
  <si>
    <t>2004-3</t>
  </si>
  <si>
    <t>2004-4</t>
  </si>
  <si>
    <t>2004-5</t>
  </si>
  <si>
    <t>2004-6</t>
  </si>
  <si>
    <t>2004-7</t>
  </si>
  <si>
    <t>2004-8</t>
  </si>
  <si>
    <t>2004-9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</si>
  <si>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</si>
  <si>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</si>
  <si>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</si>
  <si>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</si>
  <si>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</si>
  <si>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</si>
  <si>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</si>
  <si>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</si>
  <si>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</si>
  <si>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</si>
  <si>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</si>
  <si>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</si>
  <si>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</si>
  <si>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</si>
  <si>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</si>
  <si>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</si>
  <si>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</si>
  <si>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</si>
  <si>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</si>
  <si>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</si>
  <si>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</si>
  <si>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</si>
  <si>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</si>
  <si>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</si>
  <si>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</si>
  <si>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</si>
  <si>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</si>
  <si>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</si>
  <si>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</si>
  <si>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</si>
  <si>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</si>
  <si>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</si>
  <si>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</si>
  <si>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</si>
  <si>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</si>
  <si>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</si>
  <si>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</si>
  <si>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</si>
  <si>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</si>
  <si>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</si>
  <si>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</si>
  <si>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</si>
  <si>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</si>
  <si>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</si>
  <si>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</si>
  <si>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</si>
  <si>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</si>
  <si>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</si>
  <si>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</si>
  <si>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</si>
  <si>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</si>
  <si>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</si>
  <si>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</si>
  <si>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</si>
  <si>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</si>
  <si>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</si>
  <si>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</si>
  <si>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</si>
  <si>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</si>
  <si>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</si>
  <si>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</si>
  <si>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</si>
  <si>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</si>
  <si>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</si>
  <si>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</si>
  <si>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</si>
  <si>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</si>
  <si>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</si>
  <si>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</si>
  <si>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</si>
  <si>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</si>
  <si>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</si>
  <si>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</si>
  <si>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</si>
  <si>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</si>
  <si>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</si>
  <si>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</si>
  <si>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</si>
  <si>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</si>
  <si>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</si>
  <si>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</si>
  <si>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</si>
  <si>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</si>
  <si>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</si>
  <si>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</si>
  <si>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</si>
  <si>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</si>
  <si>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</si>
  <si>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</si>
  <si>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</si>
  <si>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</si>
  <si>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</si>
  <si>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</si>
  <si>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</si>
  <si>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</si>
  <si>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</si>
  <si>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</si>
  <si>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</si>
  <si>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</si>
  <si>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</si>
  <si>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</si>
  <si>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</si>
  <si>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</si>
  <si>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</si>
  <si>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</si>
  <si>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</si>
  <si>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</si>
  <si>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</si>
  <si>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</si>
  <si>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</si>
  <si>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</si>
  <si>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</si>
  <si>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</si>
  <si>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</si>
  <si>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</si>
  <si>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</si>
  <si>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</si>
  <si>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</si>
  <si>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</si>
  <si>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</si>
  <si>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</si>
  <si>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</si>
  <si>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</si>
  <si>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</si>
  <si>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</si>
  <si>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</si>
  <si>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</si>
  <si>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</si>
  <si>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</si>
  <si>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</si>
  <si>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</si>
  <si>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</si>
  <si>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</si>
  <si>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</si>
  <si>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</si>
  <si>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</si>
  <si>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</si>
  <si>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</si>
  <si>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</si>
  <si>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</si>
  <si>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</si>
  <si>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</si>
  <si>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</si>
  <si>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</si>
  <si>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</si>
  <si>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</si>
  <si>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</si>
  <si>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</si>
  <si>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</si>
  <si>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</si>
  <si>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</si>
  <si>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</si>
  <si>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</si>
  <si>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</si>
  <si>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</si>
  <si>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</si>
  <si>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</si>
  <si>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</si>
  <si>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</si>
  <si>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</si>
  <si>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</si>
  <si>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</si>
  <si>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</si>
  <si>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</si>
  <si>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</si>
  <si>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</si>
  <si>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</si>
  <si>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</si>
  <si>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</si>
  <si>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</si>
  <si>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</si>
  <si>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</si>
  <si>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</si>
  <si>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</si>
  <si>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</si>
  <si>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</si>
  <si>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</si>
  <si>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</si>
  <si>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</si>
  <si>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</si>
  <si>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</si>
  <si>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</si>
  <si>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</si>
  <si>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</si>
  <si>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</si>
  <si>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</si>
  <si>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</si>
  <si>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</si>
  <si>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</si>
  <si>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</si>
  <si>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</si>
  <si>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</si>
  <si>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</si>
  <si>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</si>
  <si>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</si>
  <si>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</si>
  <si>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</si>
  <si>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</si>
  <si>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</si>
  <si>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</si>
  <si>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</si>
  <si>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</si>
  <si>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</si>
  <si>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</si>
  <si>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</si>
  <si>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</si>
  <si>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</si>
  <si>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</si>
  <si>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</si>
  <si>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</si>
  <si>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</si>
  <si>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</si>
  <si>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</si>
  <si>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</si>
  <si>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</si>
  <si>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</si>
  <si>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</si>
  <si>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</si>
  <si>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</si>
  <si>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Bruk denne</t>
  </si>
  <si>
    <t>EURO FOM OKT 2005, NOK før det</t>
  </si>
  <si>
    <t>Alt i NOK</t>
  </si>
  <si>
    <t>Dato</t>
  </si>
  <si>
    <t>Gjennomsnitt av Closing M1</t>
  </si>
  <si>
    <t>Gjennomsnitt av Closing M2</t>
  </si>
  <si>
    <t>Gjennomsnitt av Closing M3</t>
  </si>
  <si>
    <t>Gjennomsnitt av Closing M4</t>
  </si>
  <si>
    <t>EURO/NOK</t>
  </si>
  <si>
    <t>2023-01</t>
  </si>
  <si>
    <t>Magasinfylling totalt i Norge og Sverige</t>
  </si>
  <si>
    <t>FYLLINGSGRAD</t>
  </si>
  <si>
    <t>TILSIG</t>
  </si>
  <si>
    <t>Inflow</t>
  </si>
  <si>
    <t>MEDIAN 2003-2020</t>
  </si>
  <si>
    <t>Fylling</t>
  </si>
  <si>
    <t>Per uke</t>
  </si>
  <si>
    <t>Per måned</t>
  </si>
  <si>
    <t>Norden</t>
  </si>
  <si>
    <t>Total per måned 2003-2020</t>
  </si>
  <si>
    <t>Norge</t>
  </si>
  <si>
    <t>Sverige</t>
  </si>
  <si>
    <t>Finland</t>
  </si>
  <si>
    <t>Fyllingsgrad norden</t>
  </si>
  <si>
    <t>median</t>
  </si>
  <si>
    <t>Avvik</t>
  </si>
  <si>
    <t>RESD Avvik</t>
  </si>
  <si>
    <t>Average</t>
  </si>
  <si>
    <t>Median</t>
  </si>
  <si>
    <t>År/Uke</t>
  </si>
  <si>
    <t>GWh</t>
  </si>
  <si>
    <t>Total</t>
  </si>
  <si>
    <t>Total Fylling norden</t>
  </si>
  <si>
    <t>jan</t>
  </si>
  <si>
    <t>2003-1</t>
  </si>
  <si>
    <t>Jan</t>
  </si>
  <si>
    <t>Totalt</t>
  </si>
  <si>
    <t>feb</t>
  </si>
  <si>
    <t>2003-2</t>
  </si>
  <si>
    <t>Feb</t>
  </si>
  <si>
    <t>Tilsig</t>
  </si>
  <si>
    <t>mar</t>
  </si>
  <si>
    <t>2003-3</t>
  </si>
  <si>
    <t>Mar</t>
  </si>
  <si>
    <t>Uke</t>
  </si>
  <si>
    <t>Mwh</t>
  </si>
  <si>
    <t>gwh</t>
  </si>
  <si>
    <t>kwh</t>
  </si>
  <si>
    <t>mvh</t>
  </si>
  <si>
    <t>apr</t>
  </si>
  <si>
    <t>Apr</t>
  </si>
  <si>
    <t>mai</t>
  </si>
  <si>
    <t>May</t>
  </si>
  <si>
    <t>jun</t>
  </si>
  <si>
    <t>Jun</t>
  </si>
  <si>
    <t>jul</t>
  </si>
  <si>
    <t>Jul</t>
  </si>
  <si>
    <t>aug</t>
  </si>
  <si>
    <t>Aug</t>
  </si>
  <si>
    <t>sep</t>
  </si>
  <si>
    <t>Sep</t>
  </si>
  <si>
    <t>okt</t>
  </si>
  <si>
    <t>Oct</t>
  </si>
  <si>
    <t>nov</t>
  </si>
  <si>
    <t>des</t>
  </si>
  <si>
    <t>dec</t>
  </si>
  <si>
    <t>Ser lik ut</t>
  </si>
  <si>
    <t>GwH</t>
  </si>
  <si>
    <t>INFD (MwH)</t>
  </si>
  <si>
    <t>Average of Production</t>
  </si>
  <si>
    <t>Average of Consumption</t>
  </si>
  <si>
    <t>Avvik fra Average</t>
  </si>
  <si>
    <t>Demand</t>
  </si>
  <si>
    <t>Production</t>
  </si>
  <si>
    <t>Consumption</t>
  </si>
  <si>
    <t>Reservoir levels</t>
  </si>
  <si>
    <t>January</t>
  </si>
  <si>
    <t>February</t>
  </si>
  <si>
    <t>March</t>
  </si>
  <si>
    <t>April</t>
  </si>
  <si>
    <t>Nov</t>
  </si>
  <si>
    <t>Dec</t>
  </si>
  <si>
    <t>June</t>
  </si>
  <si>
    <t>Average P</t>
  </si>
  <si>
    <t>Average C</t>
  </si>
  <si>
    <t>July</t>
  </si>
  <si>
    <t>August</t>
  </si>
  <si>
    <t>September</t>
  </si>
  <si>
    <t>October</t>
  </si>
  <si>
    <t>Novemebr</t>
  </si>
  <si>
    <t>Gjennomsnitt</t>
  </si>
  <si>
    <t>December</t>
  </si>
  <si>
    <t>Standardfeil</t>
  </si>
  <si>
    <t>Modus</t>
  </si>
  <si>
    <t>Standardavvik</t>
  </si>
  <si>
    <t>Utvalgsvarians</t>
  </si>
  <si>
    <t>Kurstosis</t>
  </si>
  <si>
    <t>Skjevhet</t>
  </si>
  <si>
    <t>Område</t>
  </si>
  <si>
    <t>Minimum</t>
  </si>
  <si>
    <t>Maksimum</t>
  </si>
  <si>
    <t>Sum</t>
  </si>
  <si>
    <t>Antall</t>
  </si>
  <si>
    <t>Row Labels</t>
  </si>
  <si>
    <t>Grand Total</t>
  </si>
  <si>
    <t>DATA</t>
  </si>
  <si>
    <t>Data</t>
  </si>
  <si>
    <t xml:space="preserve">Basis=F-S </t>
  </si>
  <si>
    <t xml:space="preserve">Relativ basis= (F-S)/S </t>
  </si>
  <si>
    <t>Last closing date each month</t>
  </si>
  <si>
    <t>F-s</t>
  </si>
  <si>
    <t>Comparison Average VS last closing price</t>
  </si>
  <si>
    <t>Average base Spot in NOK</t>
  </si>
  <si>
    <t>Basis m1</t>
  </si>
  <si>
    <t>Basis m2</t>
  </si>
  <si>
    <t>Basis m3</t>
  </si>
  <si>
    <t>Basis m4</t>
  </si>
  <si>
    <t>R Basis m1</t>
  </si>
  <si>
    <t>R Basis m2</t>
  </si>
  <si>
    <t>R Basis m3</t>
  </si>
  <si>
    <t>R Basis m4</t>
  </si>
  <si>
    <t>m1</t>
  </si>
  <si>
    <t>m2</t>
  </si>
  <si>
    <t>m3</t>
  </si>
  <si>
    <t xml:space="preserve">m4 </t>
  </si>
  <si>
    <t>Basis</t>
  </si>
  <si>
    <t>Column1</t>
  </si>
  <si>
    <t>Column2</t>
  </si>
  <si>
    <t>Column3</t>
  </si>
  <si>
    <t>Column4</t>
  </si>
  <si>
    <t>Descriptive Statistics</t>
  </si>
  <si>
    <t>Mean</t>
  </si>
  <si>
    <t>Standard deviation</t>
  </si>
  <si>
    <t>CV</t>
  </si>
  <si>
    <t>Kurtosis</t>
  </si>
  <si>
    <t>Skewness</t>
  </si>
  <si>
    <t>Min</t>
  </si>
  <si>
    <t>Max</t>
  </si>
  <si>
    <t>Positive Values</t>
  </si>
  <si>
    <t>1 Month</t>
  </si>
  <si>
    <t>Standard Error</t>
  </si>
  <si>
    <t>2 Month</t>
  </si>
  <si>
    <t>3 Month</t>
  </si>
  <si>
    <t>Mode</t>
  </si>
  <si>
    <t>4 Month</t>
  </si>
  <si>
    <t>Standard Deviation</t>
  </si>
  <si>
    <t>Sample Variance</t>
  </si>
  <si>
    <t>Relative basis</t>
  </si>
  <si>
    <t>Range</t>
  </si>
  <si>
    <t>Maximum</t>
  </si>
  <si>
    <t>Count</t>
  </si>
  <si>
    <r>
      <t>GR0</t>
    </r>
    <r>
      <rPr>
        <sz val="11"/>
        <color theme="1"/>
        <rFont val="Roboto"/>
      </rPr>
      <t>: Norge</t>
    </r>
  </si>
  <si>
    <t>Tam Norge - observerte verdier</t>
  </si>
  <si>
    <t>Tama Norge - obeserverte verdier fra normalen</t>
  </si>
  <si>
    <t>Average of jan</t>
  </si>
  <si>
    <t>Average of feb</t>
  </si>
  <si>
    <t>Average of mar</t>
  </si>
  <si>
    <t>Average of apr</t>
  </si>
  <si>
    <t>Average of mai</t>
  </si>
  <si>
    <t>Average av jun</t>
  </si>
  <si>
    <t>Average of jul</t>
  </si>
  <si>
    <t>Average of aug</t>
  </si>
  <si>
    <t>Average of sep</t>
  </si>
  <si>
    <t>Average of okt</t>
  </si>
  <si>
    <t>Average of nov</t>
  </si>
  <si>
    <t>Average of des</t>
  </si>
  <si>
    <t>Temperature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</si>
  <si>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</si>
  <si>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</si>
  <si>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</si>
  <si>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</si>
  <si>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</si>
  <si>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</si>
  <si>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</si>
  <si>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</si>
  <si>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</si>
  <si>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</si>
  <si>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</si>
  <si>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</si>
  <si>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</si>
  <si>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</si>
  <si>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</si>
  <si>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</si>
  <si>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</si>
  <si>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</si>
  <si>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Kwh</t>
  </si>
  <si>
    <t>Gwh</t>
  </si>
  <si>
    <t xml:space="preserve">Jan </t>
  </si>
  <si>
    <t>Mai</t>
  </si>
  <si>
    <t>Okt</t>
  </si>
  <si>
    <t>Des</t>
  </si>
  <si>
    <t>(All)</t>
  </si>
  <si>
    <t>Average of GWh</t>
  </si>
  <si>
    <t>Inflow GWH</t>
  </si>
  <si>
    <t>02.mai</t>
  </si>
  <si>
    <t>02.jun</t>
  </si>
  <si>
    <t>03.jun</t>
  </si>
  <si>
    <t>01.jul</t>
  </si>
  <si>
    <t>02.jul</t>
  </si>
  <si>
    <t>03.jul</t>
  </si>
  <si>
    <t>01.aug</t>
  </si>
  <si>
    <t>01.sep</t>
  </si>
  <si>
    <t>02.sep</t>
  </si>
  <si>
    <t>03.sep</t>
  </si>
  <si>
    <t>01.okt</t>
  </si>
  <si>
    <t>02.okt</t>
  </si>
  <si>
    <t>03.okt</t>
  </si>
  <si>
    <t>03.nov</t>
  </si>
  <si>
    <t>01.des</t>
  </si>
  <si>
    <t>02.des</t>
  </si>
  <si>
    <t>03.des</t>
  </si>
  <si>
    <t>02.jan</t>
  </si>
  <si>
    <t>02.feb</t>
  </si>
  <si>
    <t>03.feb</t>
  </si>
  <si>
    <t>01.mar</t>
  </si>
  <si>
    <t>02.mar</t>
  </si>
  <si>
    <t>03.mar</t>
  </si>
  <si>
    <t>01.apr</t>
  </si>
  <si>
    <t>02.apr</t>
  </si>
  <si>
    <t>06.apr</t>
  </si>
  <si>
    <t>03.mai</t>
  </si>
  <si>
    <t>04.mai</t>
  </si>
  <si>
    <t>01.jun</t>
  </si>
  <si>
    <t>02.aug</t>
  </si>
  <si>
    <t>03.aug</t>
  </si>
  <si>
    <t>01.nov</t>
  </si>
  <si>
    <t>02.nov</t>
  </si>
  <si>
    <t>03.jan</t>
  </si>
  <si>
    <t>04.jan</t>
  </si>
  <si>
    <t>01.feb</t>
  </si>
  <si>
    <t>03.apr</t>
  </si>
  <si>
    <t>m4</t>
  </si>
  <si>
    <t>Descriptive statistics</t>
  </si>
  <si>
    <t>Futures contract period(month)</t>
  </si>
  <si>
    <t>Coeffsient of variation (CV)</t>
  </si>
  <si>
    <t>Monthly futures (NOK/MWh)</t>
  </si>
  <si>
    <t>F1</t>
  </si>
  <si>
    <t>F2</t>
  </si>
  <si>
    <t>F3</t>
  </si>
  <si>
    <t>F4</t>
  </si>
  <si>
    <t>dato</t>
  </si>
  <si>
    <t>dag</t>
  </si>
  <si>
    <t>First closing prices</t>
  </si>
  <si>
    <t>Daily Futures</t>
  </si>
  <si>
    <t>Closing M1</t>
  </si>
  <si>
    <t>Closing M2</t>
  </si>
  <si>
    <t>Closing M3</t>
  </si>
  <si>
    <t>Closing M4</t>
  </si>
  <si>
    <t>BRUK DENNE</t>
  </si>
  <si>
    <t>Last closing price</t>
  </si>
  <si>
    <t>Spot base</t>
  </si>
  <si>
    <t>Average base Spot in EURO</t>
  </si>
  <si>
    <t>Montly Change spot</t>
  </si>
  <si>
    <t>Monthly change</t>
  </si>
  <si>
    <t>November</t>
  </si>
  <si>
    <t>Open</t>
  </si>
  <si>
    <t>High</t>
  </si>
  <si>
    <t>Low</t>
  </si>
  <si>
    <t>Close</t>
  </si>
  <si>
    <t>Volume</t>
  </si>
  <si>
    <t>Settlement</t>
  </si>
  <si>
    <t>Contract</t>
  </si>
  <si>
    <t>NPE ENOAFUTBL M2</t>
  </si>
  <si>
    <t>NPE ENOAFUTBL M3</t>
  </si>
  <si>
    <t>NPE ENOAFUTBL M4</t>
  </si>
  <si>
    <t>Nord Pool</t>
  </si>
  <si>
    <t>DateTime</t>
  </si>
  <si>
    <t>Nord Pool, Base</t>
  </si>
  <si>
    <t>Nord Pool, Peak</t>
  </si>
  <si>
    <t>2003-03</t>
  </si>
  <si>
    <t>2003-04</t>
  </si>
  <si>
    <t>2003-05</t>
  </si>
  <si>
    <t>2003-06</t>
  </si>
  <si>
    <t>2003-07</t>
  </si>
  <si>
    <t>2003-08</t>
  </si>
  <si>
    <t>2003-09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</si>
  <si>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</si>
  <si>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</si>
  <si>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</si>
  <si>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</si>
  <si>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</si>
  <si>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</si>
  <si>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</si>
  <si>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</si>
  <si>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</si>
  <si>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EUR</t>
  </si>
  <si>
    <t>Total 2004-2020</t>
  </si>
  <si>
    <t>Total per måned 2004-2022</t>
  </si>
  <si>
    <t>Average spot NOK 2004-2022</t>
  </si>
  <si>
    <t>TEMPNY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</si>
</sst>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;@"/>
    <numFmt numFmtId="165" formatCode="yyyy\-mm\-dd\ hh:mm:ss"/>
    <numFmt numFmtId="166" formatCode="0.0\ %"/>
    <numFmt numFmtId="167" formatCode="0.0"/>
    <numFmt numFmtId="168" formatCode="0.00000\ %"/>
  </numFmts>
  <fonts count="48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sz val="11"/>
      <color indexed="8"/>
      <name val="Calibri"/>
      <family val="2"/>
      <scheme val="minor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Roboto"/>
    </font>
    <font>
      <i/>
      <sz val="11"/>
      <color theme="1"/>
      <name val="Roboto"/>
    </font>
    <font>
      <i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sz val="12"/>
      <color rgb="FF00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0">
    <xf numFmtId="0" fontId="0" fillId="0" borderId="0"/>
    <xf numFmtId="0" fontId="7" fillId="0" borderId="0" applyNumberForma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4" applyNumberFormat="0" applyAlignment="0" applyProtection="0"/>
    <xf numFmtId="0" fontId="15" fillId="6" borderId="5" applyNumberFormat="0" applyAlignment="0" applyProtection="0"/>
    <xf numFmtId="0" fontId="16" fillId="6" borderId="4" applyNumberFormat="0" applyAlignment="0" applyProtection="0"/>
    <xf numFmtId="0" fontId="17" fillId="0" borderId="6" applyNumberFormat="0" applyFill="0" applyAlignment="0" applyProtection="0"/>
    <xf numFmtId="0" fontId="18" fillId="7" borderId="7" applyNumberFormat="0" applyAlignment="0" applyProtection="0"/>
    <xf numFmtId="0" fontId="19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5" fillId="0" borderId="0"/>
    <xf numFmtId="0" fontId="28" fillId="0" borderId="0"/>
    <xf numFmtId="9" fontId="6" fillId="0" borderId="0" applyFont="0" applyFill="0" applyBorder="0" applyAlignment="0" applyProtection="0"/>
    <xf numFmtId="0" fontId="5" fillId="0" borderId="0"/>
    <xf numFmtId="0" fontId="36" fillId="0" borderId="0"/>
    <xf numFmtId="0" fontId="4" fillId="0" borderId="0"/>
    <xf numFmtId="0" fontId="38" fillId="0" borderId="0"/>
    <xf numFmtId="0" fontId="2" fillId="0" borderId="0"/>
  </cellStyleXfs>
  <cellXfs count="191">
    <xf numFmtId="0" fontId="0" fillId="0" borderId="0" xfId="0"/>
    <xf numFmtId="49" fontId="24" fillId="0" borderId="0" xfId="0" applyNumberFormat="1" applyFont="1" applyAlignment="1">
      <alignment horizontal="center" vertical="center" wrapText="1"/>
    </xf>
    <xf numFmtId="2" fontId="23" fillId="0" borderId="0" xfId="0" applyNumberFormat="1" applyFont="1" applyAlignment="1">
      <alignment wrapText="1"/>
    </xf>
    <xf numFmtId="0" fontId="25" fillId="0" borderId="0" xfId="42"/>
    <xf numFmtId="0" fontId="0" fillId="0" borderId="0" xfId="0" applyAlignment="1">
      <alignment horizontal="left"/>
    </xf>
    <xf numFmtId="164" fontId="24" fillId="0" borderId="0" xfId="0" applyNumberFormat="1" applyFont="1" applyAlignment="1">
      <alignment horizontal="center" vertical="center" wrapText="1"/>
    </xf>
    <xf numFmtId="14" fontId="25" fillId="0" borderId="0" xfId="42" applyNumberFormat="1"/>
    <xf numFmtId="0" fontId="27" fillId="0" borderId="0" xfId="42" applyFont="1"/>
    <xf numFmtId="165" fontId="25" fillId="0" borderId="0" xfId="42" applyNumberFormat="1"/>
    <xf numFmtId="0" fontId="28" fillId="0" borderId="0" xfId="43"/>
    <xf numFmtId="0" fontId="27" fillId="33" borderId="0" xfId="43" applyFont="1" applyFill="1"/>
    <xf numFmtId="0" fontId="25" fillId="34" borderId="0" xfId="42" applyFill="1"/>
    <xf numFmtId="0" fontId="27" fillId="0" borderId="0" xfId="43" applyFont="1"/>
    <xf numFmtId="0" fontId="28" fillId="36" borderId="0" xfId="43" applyFill="1"/>
    <xf numFmtId="0" fontId="29" fillId="0" borderId="0" xfId="42" applyFont="1"/>
    <xf numFmtId="164" fontId="30" fillId="0" borderId="0" xfId="0" applyNumberFormat="1" applyFont="1" applyAlignment="1">
      <alignment horizontal="center" vertical="center" wrapText="1"/>
    </xf>
    <xf numFmtId="2" fontId="30" fillId="0" borderId="0" xfId="0" applyNumberFormat="1" applyFont="1" applyAlignment="1">
      <alignment wrapText="1"/>
    </xf>
    <xf numFmtId="0" fontId="0" fillId="0" borderId="0" xfId="0" pivotButton="1"/>
    <xf numFmtId="14" fontId="0" fillId="0" borderId="0" xfId="0" applyNumberFormat="1" applyAlignment="1">
      <alignment horizontal="left" indent="1"/>
    </xf>
    <xf numFmtId="0" fontId="21" fillId="38" borderId="10" xfId="0" applyFont="1" applyFill="1" applyBorder="1"/>
    <xf numFmtId="0" fontId="0" fillId="34" borderId="0" xfId="0" applyFill="1"/>
    <xf numFmtId="0" fontId="21" fillId="38" borderId="0" xfId="0" applyFont="1" applyFill="1"/>
    <xf numFmtId="166" fontId="0" fillId="0" borderId="0" xfId="44" applyNumberFormat="1" applyFont="1"/>
    <xf numFmtId="0" fontId="21" fillId="0" borderId="0" xfId="0" applyFont="1"/>
    <xf numFmtId="0" fontId="31" fillId="34" borderId="0" xfId="0" applyFont="1" applyFill="1"/>
    <xf numFmtId="0" fontId="31" fillId="0" borderId="0" xfId="0" applyFont="1"/>
    <xf numFmtId="166" fontId="0" fillId="0" borderId="0" xfId="0" applyNumberFormat="1"/>
    <xf numFmtId="2" fontId="0" fillId="0" borderId="0" xfId="0" applyNumberFormat="1"/>
    <xf numFmtId="14" fontId="0" fillId="0" borderId="0" xfId="0" applyNumberFormat="1"/>
    <xf numFmtId="0" fontId="34" fillId="0" borderId="0" xfId="0" applyFont="1" applyAlignment="1">
      <alignment horizontal="left" vertical="center" wrapText="1" indent="1"/>
    </xf>
    <xf numFmtId="0" fontId="0" fillId="37" borderId="0" xfId="0" applyFill="1"/>
    <xf numFmtId="0" fontId="0" fillId="0" borderId="11" xfId="0" applyBorder="1"/>
    <xf numFmtId="0" fontId="35" fillId="0" borderId="12" xfId="0" applyFont="1" applyBorder="1" applyAlignment="1">
      <alignment horizontal="center"/>
    </xf>
    <xf numFmtId="0" fontId="35" fillId="0" borderId="12" xfId="0" applyFont="1" applyBorder="1" applyAlignment="1">
      <alignment horizontal="centerContinuous"/>
    </xf>
    <xf numFmtId="0" fontId="37" fillId="0" borderId="0" xfId="46" applyFont="1"/>
    <xf numFmtId="0" fontId="36" fillId="0" borderId="0" xfId="46"/>
    <xf numFmtId="9" fontId="36" fillId="0" borderId="13" xfId="46" applyNumberFormat="1" applyBorder="1" applyAlignment="1">
      <alignment horizontal="center"/>
    </xf>
    <xf numFmtId="0" fontId="36" fillId="0" borderId="13" xfId="46" applyBorder="1" applyAlignment="1">
      <alignment horizontal="center"/>
    </xf>
    <xf numFmtId="0" fontId="36" fillId="0" borderId="14" xfId="46" applyBorder="1" applyAlignment="1">
      <alignment horizontal="center"/>
    </xf>
    <xf numFmtId="0" fontId="36" fillId="0" borderId="15" xfId="46" applyBorder="1" applyAlignment="1">
      <alignment horizontal="center"/>
    </xf>
    <xf numFmtId="0" fontId="36" fillId="0" borderId="16" xfId="46" applyBorder="1" applyAlignment="1">
      <alignment horizontal="center"/>
    </xf>
    <xf numFmtId="0" fontId="36" fillId="0" borderId="0" xfId="46" applyAlignment="1">
      <alignment horizontal="center"/>
    </xf>
    <xf numFmtId="14" fontId="36" fillId="0" borderId="0" xfId="46" applyNumberFormat="1" applyAlignment="1">
      <alignment horizontal="center"/>
    </xf>
    <xf numFmtId="1" fontId="36" fillId="0" borderId="0" xfId="46" applyNumberFormat="1"/>
    <xf numFmtId="167" fontId="36" fillId="0" borderId="0" xfId="46" applyNumberFormat="1"/>
    <xf numFmtId="0" fontId="36" fillId="0" borderId="0" xfId="46" applyAlignment="1">
      <alignment horizontal="right"/>
    </xf>
    <xf numFmtId="0" fontId="36" fillId="40" borderId="0" xfId="46" applyFill="1"/>
    <xf numFmtId="3" fontId="36" fillId="0" borderId="0" xfId="46" applyNumberFormat="1"/>
    <xf numFmtId="166" fontId="36" fillId="0" borderId="0" xfId="44" applyNumberFormat="1" applyFont="1"/>
    <xf numFmtId="166" fontId="36" fillId="0" borderId="0" xfId="46" applyNumberFormat="1"/>
    <xf numFmtId="0" fontId="32" fillId="0" borderId="0" xfId="46" applyFont="1"/>
    <xf numFmtId="0" fontId="32" fillId="0" borderId="0" xfId="46" applyFont="1" applyAlignment="1">
      <alignment wrapText="1"/>
    </xf>
    <xf numFmtId="166" fontId="32" fillId="0" borderId="0" xfId="46" applyNumberFormat="1" applyFont="1"/>
    <xf numFmtId="166" fontId="32" fillId="0" borderId="0" xfId="46" applyNumberFormat="1" applyFont="1" applyAlignment="1">
      <alignment wrapText="1"/>
    </xf>
    <xf numFmtId="14" fontId="32" fillId="0" borderId="0" xfId="46" applyNumberFormat="1" applyFont="1"/>
    <xf numFmtId="9" fontId="0" fillId="0" borderId="0" xfId="44" applyFont="1"/>
    <xf numFmtId="0" fontId="31" fillId="38" borderId="10" xfId="0" applyFont="1" applyFill="1" applyBorder="1"/>
    <xf numFmtId="0" fontId="31" fillId="0" borderId="10" xfId="0" applyFont="1" applyBorder="1" applyAlignment="1">
      <alignment horizontal="left"/>
    </xf>
    <xf numFmtId="0" fontId="31" fillId="0" borderId="10" xfId="0" applyFont="1" applyBorder="1"/>
    <xf numFmtId="0" fontId="4" fillId="0" borderId="0" xfId="47"/>
    <xf numFmtId="0" fontId="31" fillId="38" borderId="0" xfId="0" applyFont="1" applyFill="1"/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36" fillId="35" borderId="0" xfId="46" applyFill="1"/>
    <xf numFmtId="0" fontId="36" fillId="37" borderId="0" xfId="46" applyFill="1"/>
    <xf numFmtId="9" fontId="36" fillId="0" borderId="0" xfId="44" applyFont="1"/>
    <xf numFmtId="0" fontId="39" fillId="0" borderId="0" xfId="46" applyFont="1"/>
    <xf numFmtId="0" fontId="21" fillId="38" borderId="17" xfId="0" applyFont="1" applyFill="1" applyBorder="1"/>
    <xf numFmtId="2" fontId="25" fillId="0" borderId="23" xfId="43" applyNumberFormat="1" applyFont="1" applyBorder="1"/>
    <xf numFmtId="2" fontId="0" fillId="0" borderId="0" xfId="0" applyNumberFormat="1" applyAlignment="1">
      <alignment horizontal="right"/>
    </xf>
    <xf numFmtId="2" fontId="0" fillId="0" borderId="22" xfId="0" applyNumberFormat="1" applyBorder="1" applyAlignment="1">
      <alignment horizontal="right"/>
    </xf>
    <xf numFmtId="2" fontId="0" fillId="0" borderId="23" xfId="0" applyNumberFormat="1" applyBorder="1" applyAlignment="1">
      <alignment horizontal="right"/>
    </xf>
    <xf numFmtId="2" fontId="0" fillId="0" borderId="22" xfId="0" applyNumberFormat="1" applyBorder="1"/>
    <xf numFmtId="14" fontId="27" fillId="33" borderId="23" xfId="43" applyNumberFormat="1" applyFont="1" applyFill="1" applyBorder="1"/>
    <xf numFmtId="2" fontId="0" fillId="0" borderId="23" xfId="0" applyNumberFormat="1" applyBorder="1"/>
    <xf numFmtId="2" fontId="25" fillId="0" borderId="0" xfId="43" applyNumberFormat="1" applyFont="1"/>
    <xf numFmtId="0" fontId="4" fillId="0" borderId="24" xfId="47" applyBorder="1"/>
    <xf numFmtId="0" fontId="4" fillId="0" borderId="11" xfId="47" applyBorder="1"/>
    <xf numFmtId="0" fontId="31" fillId="0" borderId="0" xfId="47" applyFont="1"/>
    <xf numFmtId="3" fontId="31" fillId="0" borderId="0" xfId="47" applyNumberFormat="1" applyFont="1"/>
    <xf numFmtId="3" fontId="31" fillId="0" borderId="25" xfId="47" applyNumberFormat="1" applyFont="1" applyBorder="1"/>
    <xf numFmtId="3" fontId="4" fillId="0" borderId="0" xfId="47" applyNumberFormat="1"/>
    <xf numFmtId="14" fontId="27" fillId="0" borderId="0" xfId="43" applyNumberFormat="1" applyFont="1"/>
    <xf numFmtId="0" fontId="3" fillId="0" borderId="10" xfId="0" applyFont="1" applyBorder="1"/>
    <xf numFmtId="0" fontId="21" fillId="0" borderId="10" xfId="0" applyFont="1" applyBorder="1"/>
    <xf numFmtId="1" fontId="27" fillId="33" borderId="0" xfId="43" applyNumberFormat="1" applyFont="1" applyFill="1"/>
    <xf numFmtId="166" fontId="21" fillId="0" borderId="0" xfId="44" applyNumberFormat="1" applyFont="1"/>
    <xf numFmtId="168" fontId="36" fillId="0" borderId="0" xfId="44" applyNumberFormat="1" applyFont="1"/>
    <xf numFmtId="17" fontId="27" fillId="33" borderId="0" xfId="43" applyNumberFormat="1" applyFont="1" applyFill="1"/>
    <xf numFmtId="0" fontId="21" fillId="0" borderId="10" xfId="0" applyFont="1" applyBorder="1" applyAlignment="1">
      <alignment horizontal="left"/>
    </xf>
    <xf numFmtId="17" fontId="27" fillId="0" borderId="0" xfId="43" applyNumberFormat="1" applyFont="1"/>
    <xf numFmtId="0" fontId="0" fillId="0" borderId="26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7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2" fontId="0" fillId="0" borderId="0" xfId="0" applyNumberFormat="1" applyAlignment="1">
      <alignment vertical="center"/>
    </xf>
    <xf numFmtId="2" fontId="0" fillId="0" borderId="30" xfId="0" applyNumberFormat="1" applyBorder="1"/>
    <xf numFmtId="2" fontId="0" fillId="0" borderId="30" xfId="0" applyNumberFormat="1" applyBorder="1" applyAlignment="1">
      <alignment vertical="center"/>
    </xf>
    <xf numFmtId="2" fontId="0" fillId="0" borderId="31" xfId="0" applyNumberFormat="1" applyBorder="1"/>
    <xf numFmtId="1" fontId="0" fillId="0" borderId="0" xfId="44" applyNumberFormat="1" applyFont="1"/>
    <xf numFmtId="1" fontId="0" fillId="0" borderId="0" xfId="0" applyNumberFormat="1"/>
    <xf numFmtId="0" fontId="0" fillId="0" borderId="28" xfId="0" applyBorder="1"/>
    <xf numFmtId="9" fontId="0" fillId="0" borderId="23" xfId="44" applyFont="1" applyBorder="1"/>
    <xf numFmtId="0" fontId="0" fillId="0" borderId="29" xfId="0" applyBorder="1"/>
    <xf numFmtId="0" fontId="0" fillId="0" borderId="26" xfId="0" applyBorder="1" applyAlignment="1">
      <alignment wrapText="1"/>
    </xf>
    <xf numFmtId="0" fontId="0" fillId="0" borderId="24" xfId="0" applyBorder="1"/>
    <xf numFmtId="0" fontId="0" fillId="0" borderId="24" xfId="0" applyBorder="1" applyAlignment="1">
      <alignment wrapText="1"/>
    </xf>
    <xf numFmtId="0" fontId="0" fillId="0" borderId="27" xfId="0" applyBorder="1" applyAlignment="1">
      <alignment wrapText="1"/>
    </xf>
    <xf numFmtId="9" fontId="0" fillId="0" borderId="31" xfId="44" applyFont="1" applyBorder="1"/>
    <xf numFmtId="0" fontId="0" fillId="0" borderId="26" xfId="0" applyBorder="1"/>
    <xf numFmtId="0" fontId="0" fillId="0" borderId="27" xfId="0" applyBorder="1"/>
    <xf numFmtId="0" fontId="35" fillId="0" borderId="0" xfId="0" applyFont="1" applyAlignment="1">
      <alignment horizontal="centerContinuous"/>
    </xf>
    <xf numFmtId="0" fontId="35" fillId="0" borderId="0" xfId="0" applyFont="1" applyAlignment="1">
      <alignment horizontal="center"/>
    </xf>
    <xf numFmtId="14" fontId="31" fillId="0" borderId="0" xfId="47" applyNumberFormat="1" applyFont="1"/>
    <xf numFmtId="1" fontId="27" fillId="0" borderId="0" xfId="43" applyNumberFormat="1" applyFont="1"/>
    <xf numFmtId="10" fontId="36" fillId="0" borderId="0" xfId="46" applyNumberFormat="1"/>
    <xf numFmtId="0" fontId="32" fillId="0" borderId="0" xfId="46" applyFont="1" applyAlignment="1">
      <alignment horizontal="center"/>
    </xf>
    <xf numFmtId="0" fontId="19" fillId="0" borderId="0" xfId="0" applyFont="1"/>
    <xf numFmtId="0" fontId="45" fillId="38" borderId="10" xfId="0" applyFont="1" applyFill="1" applyBorder="1"/>
    <xf numFmtId="0" fontId="45" fillId="0" borderId="10" xfId="0" applyFont="1" applyBorder="1" applyAlignment="1">
      <alignment horizontal="left"/>
    </xf>
    <xf numFmtId="0" fontId="45" fillId="0" borderId="10" xfId="0" applyFont="1" applyBorder="1"/>
    <xf numFmtId="2" fontId="0" fillId="41" borderId="0" xfId="0" applyNumberFormat="1" applyFill="1"/>
    <xf numFmtId="0" fontId="36" fillId="42" borderId="0" xfId="46" applyFill="1"/>
    <xf numFmtId="0" fontId="43" fillId="42" borderId="0" xfId="46" applyFont="1" applyFill="1" applyAlignment="1">
      <alignment horizontal="center"/>
    </xf>
    <xf numFmtId="0" fontId="44" fillId="42" borderId="30" xfId="46" applyFont="1" applyFill="1" applyBorder="1" applyAlignment="1">
      <alignment horizontal="center"/>
    </xf>
    <xf numFmtId="166" fontId="21" fillId="42" borderId="0" xfId="44" applyNumberFormat="1" applyFont="1" applyFill="1"/>
    <xf numFmtId="166" fontId="0" fillId="42" borderId="0" xfId="0" applyNumberFormat="1" applyFill="1"/>
    <xf numFmtId="0" fontId="42" fillId="42" borderId="0" xfId="46" applyFont="1" applyFill="1"/>
    <xf numFmtId="0" fontId="42" fillId="42" borderId="30" xfId="46" applyFont="1" applyFill="1" applyBorder="1" applyAlignment="1">
      <alignment horizontal="center"/>
    </xf>
    <xf numFmtId="166" fontId="32" fillId="42" borderId="0" xfId="46" applyNumberFormat="1" applyFont="1" applyFill="1"/>
    <xf numFmtId="166" fontId="32" fillId="0" borderId="0" xfId="44" applyNumberFormat="1" applyFont="1"/>
    <xf numFmtId="10" fontId="36" fillId="0" borderId="0" xfId="44" applyNumberFormat="1" applyFont="1"/>
    <xf numFmtId="166" fontId="6" fillId="42" borderId="0" xfId="44" applyNumberFormat="1" applyFont="1" applyFill="1"/>
    <xf numFmtId="166" fontId="36" fillId="42" borderId="0" xfId="46" applyNumberFormat="1" applyFill="1"/>
    <xf numFmtId="0" fontId="0" fillId="42" borderId="0" xfId="0" applyFill="1"/>
    <xf numFmtId="2" fontId="0" fillId="42" borderId="0" xfId="0" applyNumberFormat="1" applyFill="1"/>
    <xf numFmtId="0" fontId="21" fillId="0" borderId="30" xfId="0" applyFont="1" applyBorder="1" applyAlignment="1">
      <alignment horizontal="center"/>
    </xf>
    <xf numFmtId="0" fontId="21" fillId="42" borderId="30" xfId="0" applyFont="1" applyFill="1" applyBorder="1" applyAlignment="1">
      <alignment horizontal="center"/>
    </xf>
    <xf numFmtId="0" fontId="36" fillId="0" borderId="0" xfId="46" applyAlignment="1">
      <alignment horizontal="left"/>
    </xf>
    <xf numFmtId="14" fontId="27" fillId="37" borderId="23" xfId="43" applyNumberFormat="1" applyFont="1" applyFill="1" applyBorder="1"/>
    <xf numFmtId="2" fontId="25" fillId="37" borderId="23" xfId="43" applyNumberFormat="1" applyFont="1" applyFill="1" applyBorder="1"/>
    <xf numFmtId="2" fontId="0" fillId="37" borderId="0" xfId="0" applyNumberFormat="1" applyFill="1" applyAlignment="1">
      <alignment horizontal="right"/>
    </xf>
    <xf numFmtId="2" fontId="0" fillId="37" borderId="23" xfId="0" applyNumberFormat="1" applyFill="1" applyBorder="1" applyAlignment="1">
      <alignment horizontal="right"/>
    </xf>
    <xf numFmtId="2" fontId="0" fillId="37" borderId="0" xfId="0" applyNumberFormat="1" applyFill="1"/>
    <xf numFmtId="2" fontId="0" fillId="37" borderId="23" xfId="0" applyNumberFormat="1" applyFill="1" applyBorder="1"/>
    <xf numFmtId="166" fontId="21" fillId="37" borderId="0" xfId="44" applyNumberFormat="1" applyFont="1" applyFill="1"/>
    <xf numFmtId="166" fontId="32" fillId="37" borderId="0" xfId="44" applyNumberFormat="1" applyFont="1" applyFill="1"/>
    <xf numFmtId="0" fontId="40" fillId="43" borderId="19" xfId="42" applyFont="1" applyFill="1" applyBorder="1" applyAlignment="1">
      <alignment horizontal="center"/>
    </xf>
    <xf numFmtId="0" fontId="41" fillId="39" borderId="20" xfId="0" applyFont="1" applyFill="1" applyBorder="1" applyAlignment="1">
      <alignment horizontal="center"/>
    </xf>
    <xf numFmtId="0" fontId="21" fillId="39" borderId="20" xfId="0" applyFont="1" applyFill="1" applyBorder="1"/>
    <xf numFmtId="0" fontId="41" fillId="39" borderId="21" xfId="0" applyFont="1" applyFill="1" applyBorder="1" applyAlignment="1">
      <alignment horizontal="center"/>
    </xf>
    <xf numFmtId="0" fontId="46" fillId="0" borderId="0" xfId="0" applyFont="1"/>
    <xf numFmtId="0" fontId="41" fillId="39" borderId="19" xfId="0" applyFont="1" applyFill="1" applyBorder="1" applyAlignment="1">
      <alignment horizontal="center"/>
    </xf>
    <xf numFmtId="0" fontId="40" fillId="39" borderId="18" xfId="42" applyFont="1" applyFill="1" applyBorder="1" applyAlignment="1">
      <alignment horizontal="center"/>
    </xf>
    <xf numFmtId="0" fontId="21" fillId="39" borderId="11" xfId="0" applyFont="1" applyFill="1" applyBorder="1" applyAlignment="1">
      <alignment horizontal="center"/>
    </xf>
    <xf numFmtId="0" fontId="41" fillId="39" borderId="11" xfId="0" applyFont="1" applyFill="1" applyBorder="1" applyAlignment="1">
      <alignment horizontal="center"/>
    </xf>
    <xf numFmtId="0" fontId="21" fillId="39" borderId="20" xfId="0" applyFont="1" applyFill="1" applyBorder="1" applyAlignment="1">
      <alignment horizontal="center"/>
    </xf>
    <xf numFmtId="1" fontId="0" fillId="39" borderId="0" xfId="0" applyNumberFormat="1" applyFill="1"/>
    <xf numFmtId="0" fontId="21" fillId="37" borderId="0" xfId="0" applyFont="1" applyFill="1"/>
    <xf numFmtId="0" fontId="27" fillId="34" borderId="0" xfId="43" applyFont="1" applyFill="1"/>
    <xf numFmtId="0" fontId="28" fillId="34" borderId="0" xfId="43" applyFill="1"/>
    <xf numFmtId="0" fontId="46" fillId="34" borderId="0" xfId="0" applyFont="1" applyFill="1"/>
    <xf numFmtId="2" fontId="0" fillId="41" borderId="0" xfId="0" applyNumberFormat="1" applyFill="1" applyAlignment="1">
      <alignment horizontal="right"/>
    </xf>
    <xf numFmtId="1" fontId="25" fillId="0" borderId="0" xfId="42" applyNumberFormat="1"/>
    <xf numFmtId="0" fontId="47" fillId="0" borderId="0" xfId="0" applyFont="1"/>
    <xf numFmtId="2" fontId="47" fillId="0" borderId="0" xfId="0" applyNumberFormat="1" applyFont="1"/>
    <xf numFmtId="0" fontId="41" fillId="39" borderId="0" xfId="0" applyFont="1" applyFill="1" applyAlignment="1">
      <alignment horizontal="center"/>
    </xf>
    <xf numFmtId="0" fontId="1" fillId="0" borderId="0" xfId="47" applyFont="1"/>
    <xf numFmtId="2" fontId="0" fillId="0" borderId="0" xfId="0" applyNumberFormat="1" applyAlignment="1">
      <alignment horizontal="left" indent="1"/>
    </xf>
    <xf numFmtId="2" fontId="36" fillId="0" borderId="0" xfId="46" applyNumberFormat="1"/>
    <xf numFmtId="14" fontId="46" fillId="44" borderId="0" xfId="0" applyNumberFormat="1" applyFont="1" applyFill="1" applyAlignment="1">
      <alignment horizontal="left" indent="1"/>
    </xf>
    <xf numFmtId="0" fontId="36" fillId="0" borderId="0" xfId="46" applyAlignment="1">
      <alignment horizontal="center"/>
    </xf>
    <xf numFmtId="0" fontId="36" fillId="37" borderId="0" xfId="46" applyFill="1" applyAlignment="1">
      <alignment horizontal="center"/>
    </xf>
    <xf numFmtId="0" fontId="21" fillId="0" borderId="0" xfId="0" applyFont="1" applyAlignment="1">
      <alignment horizontal="center"/>
    </xf>
    <xf numFmtId="0" fontId="21" fillId="37" borderId="0" xfId="0" applyFont="1" applyFill="1" applyAlignment="1">
      <alignment horizontal="center"/>
    </xf>
    <xf numFmtId="0" fontId="0" fillId="39" borderId="0" xfId="0" applyFill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/>
    </xf>
    <xf numFmtId="0" fontId="29" fillId="0" borderId="0" xfId="42" applyFont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25" fillId="0" borderId="0" xfId="42" applyAlignment="1">
      <alignment horizontal="center"/>
    </xf>
    <xf numFmtId="0" fontId="27" fillId="0" borderId="0" xfId="42" applyFont="1" applyAlignment="1">
      <alignment horizontal="center"/>
    </xf>
    <xf numFmtId="0" fontId="25" fillId="35" borderId="0" xfId="42" applyFill="1" applyAlignment="1">
      <alignment horizontal="center"/>
    </xf>
    <xf numFmtId="0" fontId="0" fillId="34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/>
  </cellXfs>
  <cellStyles count="50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ormal 2" xfId="42" xr:uid="{A4FBC25C-EA87-425F-9A26-EECBFBFCC5CB}"/>
    <cellStyle name="Normal 3" xfId="43" xr:uid="{7FE76899-E724-475A-B096-D756A2BCFCB6}"/>
    <cellStyle name="Normal 4" xfId="45" xr:uid="{9A37E381-8A56-42A5-9591-D92767C19E64}"/>
    <cellStyle name="Normal 5" xfId="46" xr:uid="{17FA1D50-E0B6-4F00-BE7D-5CD6B007076A}"/>
    <cellStyle name="Normal 6" xfId="47" xr:uid="{EFABF0DE-63F1-499A-8C11-E90B73F1F3A8}"/>
    <cellStyle name="Normal 7" xfId="48" xr:uid="{8B52B7C5-8402-45AA-9619-89AB1E109403}"/>
    <cellStyle name="Normal 8" xfId="49" xr:uid="{2E99BEBC-4E86-454A-9EDF-A4FF5992DBA8}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Prosent" xfId="44" builtinId="5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32" Type="http://schemas.openxmlformats.org/officeDocument/2006/relationships/customXml" Target="../customXml/item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31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Relationship Id="rId30" Type="http://schemas.openxmlformats.org/officeDocument/2006/relationships/customXml" Target="../customXml/item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'Monthly Prices'!$B$1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'Monthly Prices'!$A$2:$A$229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'Monthly Prices'!$B$2:$B$229</c:f>
              <c:numCache>
                <c:formatCode>0.00</c:formatCode>
                <c:ptCount val="228"/>
                <c:pt idx="0">
                  <c:v>249.48462338709672</c:v>
                </c:pt>
                <c:pt idx="1">
                  <c:v>241.30617231034481</c:v>
                </c:pt>
                <c:pt idx="2">
                  <c:v>249.303033</c:v>
                </c:pt>
                <c:pt idx="3">
                  <c:v>238.51586499999993</c:v>
                </c:pt>
                <c:pt idx="4">
                  <c:v>228.68563509677418</c:v>
                </c:pt>
                <c:pt idx="5">
                  <c:v>265.27453146666664</c:v>
                </c:pt>
                <c:pt idx="6">
                  <c:v>238.56039548387099</c:v>
                </c:pt>
                <c:pt idx="7">
                  <c:v>271.91865935483872</c:v>
                </c:pt>
                <c:pt idx="8">
                  <c:v>242.10603680000003</c:v>
                </c:pt>
                <c:pt idx="9">
                  <c:v>228.4759722903226</c:v>
                </c:pt>
                <c:pt idx="10">
                  <c:v>237.73660866666668</c:v>
                </c:pt>
                <c:pt idx="11">
                  <c:v>213.333923</c:v>
                </c:pt>
                <c:pt idx="12">
                  <c:v>188.98552016129031</c:v>
                </c:pt>
                <c:pt idx="13">
                  <c:v>208.91863178571438</c:v>
                </c:pt>
                <c:pt idx="14">
                  <c:v>241.09160799999995</c:v>
                </c:pt>
                <c:pt idx="15">
                  <c:v>251.20864119999999</c:v>
                </c:pt>
                <c:pt idx="16">
                  <c:v>249.56511977419351</c:v>
                </c:pt>
                <c:pt idx="17">
                  <c:v>207.30963586666675</c:v>
                </c:pt>
                <c:pt idx="18">
                  <c:v>228.3795870967742</c:v>
                </c:pt>
                <c:pt idx="19">
                  <c:v>245.50343354838705</c:v>
                </c:pt>
                <c:pt idx="20">
                  <c:v>229.37015090000006</c:v>
                </c:pt>
                <c:pt idx="21">
                  <c:v>251.78703941935484</c:v>
                </c:pt>
                <c:pt idx="22">
                  <c:v>238.83367783333333</c:v>
                </c:pt>
                <c:pt idx="23">
                  <c:v>273.15066822580638</c:v>
                </c:pt>
                <c:pt idx="24">
                  <c:v>324.04867425806447</c:v>
                </c:pt>
                <c:pt idx="25">
                  <c:v>349.5404759642858</c:v>
                </c:pt>
                <c:pt idx="26">
                  <c:v>418.00298629032267</c:v>
                </c:pt>
                <c:pt idx="27">
                  <c:v>405.65653240000006</c:v>
                </c:pt>
                <c:pt idx="28">
                  <c:v>293.30807070967751</c:v>
                </c:pt>
                <c:pt idx="29">
                  <c:v>346.37114613333341</c:v>
                </c:pt>
                <c:pt idx="30">
                  <c:v>393.10922864516135</c:v>
                </c:pt>
                <c:pt idx="31">
                  <c:v>531.29269161290335</c:v>
                </c:pt>
                <c:pt idx="32">
                  <c:v>525.39187399999992</c:v>
                </c:pt>
                <c:pt idx="33">
                  <c:v>450.73248903225812</c:v>
                </c:pt>
                <c:pt idx="34">
                  <c:v>385.41031620000007</c:v>
                </c:pt>
                <c:pt idx="35">
                  <c:v>272.70785645161294</c:v>
                </c:pt>
                <c:pt idx="36">
                  <c:v>228.24582258064521</c:v>
                </c:pt>
                <c:pt idx="37">
                  <c:v>233.11640471428572</c:v>
                </c:pt>
                <c:pt idx="38">
                  <c:v>193.71776967741931</c:v>
                </c:pt>
                <c:pt idx="39">
                  <c:v>182.07305999999997</c:v>
                </c:pt>
                <c:pt idx="40">
                  <c:v>174.01744516129031</c:v>
                </c:pt>
                <c:pt idx="41">
                  <c:v>190.86129699999998</c:v>
                </c:pt>
                <c:pt idx="42">
                  <c:v>140.06216903225805</c:v>
                </c:pt>
                <c:pt idx="43">
                  <c:v>131.80967129032254</c:v>
                </c:pt>
                <c:pt idx="44">
                  <c:v>197.3885444</c:v>
                </c:pt>
                <c:pt idx="45">
                  <c:v>281.64237448387104</c:v>
                </c:pt>
                <c:pt idx="46">
                  <c:v>363.58472369999987</c:v>
                </c:pt>
                <c:pt idx="47">
                  <c:v>368.35761000000002</c:v>
                </c:pt>
                <c:pt idx="48">
                  <c:v>364.73054400000001</c:v>
                </c:pt>
                <c:pt idx="49">
                  <c:v>306.31866068965519</c:v>
                </c:pt>
                <c:pt idx="50">
                  <c:v>235.6812905806452</c:v>
                </c:pt>
                <c:pt idx="51">
                  <c:v>301.48070259999997</c:v>
                </c:pt>
                <c:pt idx="52">
                  <c:v>202.94280000000001</c:v>
                </c:pt>
                <c:pt idx="53">
                  <c:v>323.30678783333332</c:v>
                </c:pt>
                <c:pt idx="54">
                  <c:v>357.64008996774203</c:v>
                </c:pt>
                <c:pt idx="55">
                  <c:v>435.42388061290308</c:v>
                </c:pt>
                <c:pt idx="56">
                  <c:v>550.30133219999993</c:v>
                </c:pt>
                <c:pt idx="57">
                  <c:v>485.4377625806452</c:v>
                </c:pt>
                <c:pt idx="58">
                  <c:v>451.64325566666668</c:v>
                </c:pt>
                <c:pt idx="59">
                  <c:v>418.65252745161297</c:v>
                </c:pt>
                <c:pt idx="60">
                  <c:v>381.64517793548379</c:v>
                </c:pt>
                <c:pt idx="61">
                  <c:v>335.61017557142856</c:v>
                </c:pt>
                <c:pt idx="62">
                  <c:v>309.86551819354838</c:v>
                </c:pt>
                <c:pt idx="63">
                  <c:v>299.07433199999997</c:v>
                </c:pt>
                <c:pt idx="64">
                  <c:v>287.26300129032256</c:v>
                </c:pt>
                <c:pt idx="65">
                  <c:v>316.39061333333331</c:v>
                </c:pt>
                <c:pt idx="66">
                  <c:v>293.59228425806452</c:v>
                </c:pt>
                <c:pt idx="67">
                  <c:v>280.70501812903228</c:v>
                </c:pt>
                <c:pt idx="68">
                  <c:v>245.94873493333327</c:v>
                </c:pt>
                <c:pt idx="69">
                  <c:v>282.2362758709678</c:v>
                </c:pt>
                <c:pt idx="70">
                  <c:v>306.14308643333345</c:v>
                </c:pt>
                <c:pt idx="71">
                  <c:v>333.07457251612897</c:v>
                </c:pt>
                <c:pt idx="72">
                  <c:v>436.75762080645137</c:v>
                </c:pt>
                <c:pt idx="73">
                  <c:v>558.08683385714278</c:v>
                </c:pt>
                <c:pt idx="74">
                  <c:v>458.26092851612896</c:v>
                </c:pt>
                <c:pt idx="75">
                  <c:v>371.54691740000004</c:v>
                </c:pt>
                <c:pt idx="76">
                  <c:v>339.40891858064526</c:v>
                </c:pt>
                <c:pt idx="77">
                  <c:v>353.88678279999993</c:v>
                </c:pt>
                <c:pt idx="78">
                  <c:v>364.33503309677411</c:v>
                </c:pt>
                <c:pt idx="79">
                  <c:v>340.23260161290341</c:v>
                </c:pt>
                <c:pt idx="80">
                  <c:v>390.78261786666667</c:v>
                </c:pt>
                <c:pt idx="81">
                  <c:v>402.7844106451613</c:v>
                </c:pt>
                <c:pt idx="82">
                  <c:v>446.24345226666668</c:v>
                </c:pt>
                <c:pt idx="83">
                  <c:v>645.52745032258053</c:v>
                </c:pt>
                <c:pt idx="84">
                  <c:v>544.40378016129046</c:v>
                </c:pt>
                <c:pt idx="85">
                  <c:v>504.1493928571428</c:v>
                </c:pt>
                <c:pt idx="86">
                  <c:v>502.79028483870962</c:v>
                </c:pt>
                <c:pt idx="87">
                  <c:v>420.35472359999989</c:v>
                </c:pt>
                <c:pt idx="88">
                  <c:v>426.88318761290321</c:v>
                </c:pt>
                <c:pt idx="89">
                  <c:v>379.08707466666658</c:v>
                </c:pt>
                <c:pt idx="90">
                  <c:v>301.82839383870959</c:v>
                </c:pt>
                <c:pt idx="91">
                  <c:v>312.61081103225808</c:v>
                </c:pt>
                <c:pt idx="92">
                  <c:v>223.5283681666667</c:v>
                </c:pt>
                <c:pt idx="93">
                  <c:v>216.52233587096768</c:v>
                </c:pt>
                <c:pt idx="94">
                  <c:v>320.63446800000003</c:v>
                </c:pt>
                <c:pt idx="95">
                  <c:v>261.28719454838711</c:v>
                </c:pt>
                <c:pt idx="96">
                  <c:v>285.35155664516128</c:v>
                </c:pt>
                <c:pt idx="97">
                  <c:v>370.52916144827583</c:v>
                </c:pt>
                <c:pt idx="98">
                  <c:v>219.8979343548387</c:v>
                </c:pt>
                <c:pt idx="99">
                  <c:v>240.04845106666667</c:v>
                </c:pt>
                <c:pt idx="100">
                  <c:v>215.63954999999996</c:v>
                </c:pt>
                <c:pt idx="101">
                  <c:v>188.83426439999997</c:v>
                </c:pt>
                <c:pt idx="102">
                  <c:v>102.1780415483871</c:v>
                </c:pt>
                <c:pt idx="103">
                  <c:v>172.65503612903223</c:v>
                </c:pt>
                <c:pt idx="104">
                  <c:v>187.68473416666666</c:v>
                </c:pt>
                <c:pt idx="105">
                  <c:v>257.44755367741936</c:v>
                </c:pt>
                <c:pt idx="106">
                  <c:v>251.00708239999997</c:v>
                </c:pt>
                <c:pt idx="107">
                  <c:v>315.57124845161292</c:v>
                </c:pt>
                <c:pt idx="108">
                  <c:v>305.53797503225809</c:v>
                </c:pt>
                <c:pt idx="109">
                  <c:v>294.48894857142858</c:v>
                </c:pt>
                <c:pt idx="110">
                  <c:v>335.61498216129036</c:v>
                </c:pt>
                <c:pt idx="111">
                  <c:v>346.32819680000011</c:v>
                </c:pt>
                <c:pt idx="112">
                  <c:v>278.8599529032258</c:v>
                </c:pt>
                <c:pt idx="113">
                  <c:v>258.98612199999997</c:v>
                </c:pt>
                <c:pt idx="114">
                  <c:v>266.52755196774194</c:v>
                </c:pt>
                <c:pt idx="115">
                  <c:v>281.02900083870969</c:v>
                </c:pt>
                <c:pt idx="116">
                  <c:v>306.30876500000011</c:v>
                </c:pt>
                <c:pt idx="117">
                  <c:v>311.33575432258061</c:v>
                </c:pt>
                <c:pt idx="118">
                  <c:v>301.14184999999998</c:v>
                </c:pt>
                <c:pt idx="119">
                  <c:v>274.52516903225808</c:v>
                </c:pt>
                <c:pt idx="120">
                  <c:v>281.98930535483868</c:v>
                </c:pt>
                <c:pt idx="121">
                  <c:v>252.61687907142849</c:v>
                </c:pt>
                <c:pt idx="122">
                  <c:v>221.66657451612909</c:v>
                </c:pt>
                <c:pt idx="123">
                  <c:v>210.52666266666665</c:v>
                </c:pt>
                <c:pt idx="124">
                  <c:v>214.46861135483869</c:v>
                </c:pt>
                <c:pt idx="125">
                  <c:v>207.08765370000006</c:v>
                </c:pt>
                <c:pt idx="126">
                  <c:v>239.25822967741934</c:v>
                </c:pt>
                <c:pt idx="127">
                  <c:v>264.65870200000006</c:v>
                </c:pt>
                <c:pt idx="128">
                  <c:v>285.55954460000009</c:v>
                </c:pt>
                <c:pt idx="129">
                  <c:v>254.60534090322571</c:v>
                </c:pt>
                <c:pt idx="130">
                  <c:v>253.61233119999997</c:v>
                </c:pt>
                <c:pt idx="131">
                  <c:v>284.12713199999996</c:v>
                </c:pt>
                <c:pt idx="132">
                  <c:v>268.68608516129035</c:v>
                </c:pt>
                <c:pt idx="133">
                  <c:v>250.36690557142856</c:v>
                </c:pt>
                <c:pt idx="134">
                  <c:v>219.01260322580643</c:v>
                </c:pt>
                <c:pt idx="135">
                  <c:v>215.06213399999996</c:v>
                </c:pt>
                <c:pt idx="136">
                  <c:v>187.81061787096772</c:v>
                </c:pt>
                <c:pt idx="137">
                  <c:v>126.35799666666668</c:v>
                </c:pt>
                <c:pt idx="138">
                  <c:v>85.318640096774203</c:v>
                </c:pt>
                <c:pt idx="139">
                  <c:v>119.85707806451612</c:v>
                </c:pt>
                <c:pt idx="140">
                  <c:v>162.44379749999996</c:v>
                </c:pt>
                <c:pt idx="141">
                  <c:v>205.59996116129028</c:v>
                </c:pt>
                <c:pt idx="142">
                  <c:v>230.26667853333331</c:v>
                </c:pt>
                <c:pt idx="143">
                  <c:v>178.38527225806456</c:v>
                </c:pt>
                <c:pt idx="144">
                  <c:v>286.24304741935481</c:v>
                </c:pt>
                <c:pt idx="145">
                  <c:v>190.66574441379302</c:v>
                </c:pt>
                <c:pt idx="146">
                  <c:v>206.53858890322573</c:v>
                </c:pt>
                <c:pt idx="147">
                  <c:v>206.23324026666668</c:v>
                </c:pt>
                <c:pt idx="148">
                  <c:v>216.03773109677419</c:v>
                </c:pt>
                <c:pt idx="149">
                  <c:v>247.47275253333331</c:v>
                </c:pt>
                <c:pt idx="150">
                  <c:v>237.19890193548389</c:v>
                </c:pt>
                <c:pt idx="151">
                  <c:v>234.21052741935486</c:v>
                </c:pt>
                <c:pt idx="152">
                  <c:v>231.70254030000001</c:v>
                </c:pt>
                <c:pt idx="153">
                  <c:v>295.03208090322585</c:v>
                </c:pt>
                <c:pt idx="154">
                  <c:v>352.56423129999996</c:v>
                </c:pt>
                <c:pt idx="155">
                  <c:v>286.95186696774186</c:v>
                </c:pt>
                <c:pt idx="156">
                  <c:v>277.29692774193558</c:v>
                </c:pt>
                <c:pt idx="157">
                  <c:v>285.99149764285715</c:v>
                </c:pt>
                <c:pt idx="158">
                  <c:v>276.38202851612903</c:v>
                </c:pt>
                <c:pt idx="159">
                  <c:v>269.08684170000004</c:v>
                </c:pt>
                <c:pt idx="160">
                  <c:v>267.68450322580645</c:v>
                </c:pt>
                <c:pt idx="161">
                  <c:v>233.7939501333334</c:v>
                </c:pt>
                <c:pt idx="162">
                  <c:v>247.82513290322572</c:v>
                </c:pt>
                <c:pt idx="163">
                  <c:v>257.03933854838704</c:v>
                </c:pt>
                <c:pt idx="164">
                  <c:v>294.62774250000001</c:v>
                </c:pt>
                <c:pt idx="165">
                  <c:v>269.335216</c:v>
                </c:pt>
                <c:pt idx="166">
                  <c:v>310.09184406666662</c:v>
                </c:pt>
                <c:pt idx="167">
                  <c:v>304.28038025806444</c:v>
                </c:pt>
                <c:pt idx="168">
                  <c:v>317.67462245161295</c:v>
                </c:pt>
                <c:pt idx="169">
                  <c:v>382.80681999999996</c:v>
                </c:pt>
                <c:pt idx="170">
                  <c:v>415.98957448387108</c:v>
                </c:pt>
                <c:pt idx="171">
                  <c:v>375.1813865333333</c:v>
                </c:pt>
                <c:pt idx="172">
                  <c:v>320.08199638709675</c:v>
                </c:pt>
                <c:pt idx="173">
                  <c:v>424.47787099999999</c:v>
                </c:pt>
                <c:pt idx="174">
                  <c:v>491.05138709677419</c:v>
                </c:pt>
                <c:pt idx="175">
                  <c:v>497.40983332258054</c:v>
                </c:pt>
                <c:pt idx="176">
                  <c:v>461.56593533333341</c:v>
                </c:pt>
                <c:pt idx="177">
                  <c:v>407.94320441935486</c:v>
                </c:pt>
                <c:pt idx="178">
                  <c:v>465.69654560000015</c:v>
                </c:pt>
                <c:pt idx="179">
                  <c:v>505.01589509677427</c:v>
                </c:pt>
                <c:pt idx="180">
                  <c:v>525.04692045161289</c:v>
                </c:pt>
                <c:pt idx="181">
                  <c:v>446.88514428571449</c:v>
                </c:pt>
                <c:pt idx="182">
                  <c:v>396.97811525806446</c:v>
                </c:pt>
                <c:pt idx="183">
                  <c:v>392.8642128333334</c:v>
                </c:pt>
                <c:pt idx="184">
                  <c:v>372.32003329032256</c:v>
                </c:pt>
                <c:pt idx="185">
                  <c:v>272.48454963333336</c:v>
                </c:pt>
                <c:pt idx="186">
                  <c:v>339.52823067741946</c:v>
                </c:pt>
                <c:pt idx="187">
                  <c:v>360.13618716129031</c:v>
                </c:pt>
                <c:pt idx="188">
                  <c:v>326.59280983333332</c:v>
                </c:pt>
                <c:pt idx="189">
                  <c:v>375.380890967742</c:v>
                </c:pt>
                <c:pt idx="190">
                  <c:v>426.05137890000003</c:v>
                </c:pt>
                <c:pt idx="191">
                  <c:v>369.76780258064508</c:v>
                </c:pt>
                <c:pt idx="192">
                  <c:v>239.51864593548387</c:v>
                </c:pt>
                <c:pt idx="193">
                  <c:v>132.51125775862067</c:v>
                </c:pt>
                <c:pt idx="194">
                  <c:v>101.65234332258063</c:v>
                </c:pt>
                <c:pt idx="195">
                  <c:v>59.625844333333326</c:v>
                </c:pt>
                <c:pt idx="196">
                  <c:v>91.707693612903242</c:v>
                </c:pt>
                <c:pt idx="197">
                  <c:v>33.765020333333339</c:v>
                </c:pt>
                <c:pt idx="198">
                  <c:v>25.041276903225796</c:v>
                </c:pt>
                <c:pt idx="199">
                  <c:v>92.968260548387107</c:v>
                </c:pt>
                <c:pt idx="200">
                  <c:v>169.54219080000001</c:v>
                </c:pt>
                <c:pt idx="201">
                  <c:v>159.86637096774197</c:v>
                </c:pt>
                <c:pt idx="202">
                  <c:v>67.874478333333329</c:v>
                </c:pt>
                <c:pt idx="203">
                  <c:v>213.09550161290321</c:v>
                </c:pt>
                <c:pt idx="204">
                  <c:v>474.91451174193554</c:v>
                </c:pt>
                <c:pt idx="205">
                  <c:v>481.47671510714275</c:v>
                </c:pt>
                <c:pt idx="206">
                  <c:v>346.97160890322584</c:v>
                </c:pt>
                <c:pt idx="207">
                  <c:v>379.98963750000007</c:v>
                </c:pt>
                <c:pt idx="208">
                  <c:v>446.57255932258073</c:v>
                </c:pt>
                <c:pt idx="209">
                  <c:v>441.7311350666667</c:v>
                </c:pt>
                <c:pt idx="210">
                  <c:v>560.28154819354847</c:v>
                </c:pt>
                <c:pt idx="211">
                  <c:v>681.32102161290334</c:v>
                </c:pt>
                <c:pt idx="212">
                  <c:v>876.1166470999998</c:v>
                </c:pt>
                <c:pt idx="213">
                  <c:v>560.88724499999989</c:v>
                </c:pt>
                <c:pt idx="214">
                  <c:v>837.68060330000014</c:v>
                </c:pt>
                <c:pt idx="215">
                  <c:v>1491.9244072258059</c:v>
                </c:pt>
                <c:pt idx="216">
                  <c:v>933.12046935483875</c:v>
                </c:pt>
                <c:pt idx="217">
                  <c:v>907.37010057142868</c:v>
                </c:pt>
                <c:pt idx="218">
                  <c:v>1409.4438606774193</c:v>
                </c:pt>
                <c:pt idx="219">
                  <c:v>1287.6457403333336</c:v>
                </c:pt>
                <c:pt idx="220">
                  <c:v>1151.7182735806455</c:v>
                </c:pt>
                <c:pt idx="221">
                  <c:v>1196.8239637333334</c:v>
                </c:pt>
                <c:pt idx="222">
                  <c:v>957.30699987096784</c:v>
                </c:pt>
                <c:pt idx="223">
                  <c:v>2190.9334015483873</c:v>
                </c:pt>
                <c:pt idx="224">
                  <c:v>2158.7188290999998</c:v>
                </c:pt>
                <c:pt idx="225">
                  <c:v>764.28737051612916</c:v>
                </c:pt>
                <c:pt idx="226">
                  <c:v>1129.2441296666664</c:v>
                </c:pt>
                <c:pt idx="227">
                  <c:v>2331.7037522580649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6-4031-A336-D104C232DCA1}"/>
            </c:ext>
          </c:extLst>
        </c:ser>
        <c:ser>
          <c:idx val="1"/>
          <c:order val="1"/>
          <c:tx>
            <c:v>F1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'Monthly Prices'!$A$2:$A$229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'Monthly Prices'!$C$2:$C$229</c:f>
              <c:numCache>
                <c:formatCode>0.00</c:formatCode>
                <c:ptCount val="228"/>
                <c:pt idx="0">
                  <c:v>257.65300000000002</c:v>
                </c:pt>
                <c:pt idx="1">
                  <c:v>238.47649999999999</c:v>
                </c:pt>
                <c:pt idx="2">
                  <c:v>243</c:v>
                </c:pt>
                <c:pt idx="3">
                  <c:v>239.57842105263157</c:v>
                </c:pt>
                <c:pt idx="4">
                  <c:v>244.22388888888887</c:v>
                </c:pt>
                <c:pt idx="5">
                  <c:v>260.89714285714285</c:v>
                </c:pt>
                <c:pt idx="6">
                  <c:v>268.05272727272728</c:v>
                </c:pt>
                <c:pt idx="7">
                  <c:v>280.54227272727275</c:v>
                </c:pt>
                <c:pt idx="8">
                  <c:v>256.26045454545459</c:v>
                </c:pt>
                <c:pt idx="9">
                  <c:v>252.21666666666667</c:v>
                </c:pt>
                <c:pt idx="10">
                  <c:v>251.22045454545457</c:v>
                </c:pt>
                <c:pt idx="11">
                  <c:v>229.73523809523809</c:v>
                </c:pt>
                <c:pt idx="12">
                  <c:v>194.83750000000001</c:v>
                </c:pt>
                <c:pt idx="13">
                  <c:v>191.72499999999999</c:v>
                </c:pt>
                <c:pt idx="14">
                  <c:v>222.0625</c:v>
                </c:pt>
                <c:pt idx="15">
                  <c:v>252.0952380952381</c:v>
                </c:pt>
                <c:pt idx="16">
                  <c:v>247.78947368421052</c:v>
                </c:pt>
                <c:pt idx="17">
                  <c:v>205.76190476190476</c:v>
                </c:pt>
                <c:pt idx="18">
                  <c:v>264.79761904761904</c:v>
                </c:pt>
                <c:pt idx="19">
                  <c:v>268.13043478260869</c:v>
                </c:pt>
                <c:pt idx="20">
                  <c:v>255.65909090909091</c:v>
                </c:pt>
                <c:pt idx="21">
                  <c:v>286.82142857142856</c:v>
                </c:pt>
                <c:pt idx="22">
                  <c:v>289.13636363636363</c:v>
                </c:pt>
                <c:pt idx="23">
                  <c:v>317.37224499999996</c:v>
                </c:pt>
                <c:pt idx="24">
                  <c:v>344.64228500000002</c:v>
                </c:pt>
                <c:pt idx="25">
                  <c:v>358.84839180000012</c:v>
                </c:pt>
                <c:pt idx="26">
                  <c:v>411.44823369565222</c:v>
                </c:pt>
                <c:pt idx="27">
                  <c:v>394.6530494117647</c:v>
                </c:pt>
                <c:pt idx="28">
                  <c:v>327.12254079999997</c:v>
                </c:pt>
                <c:pt idx="29">
                  <c:v>358.14976838095248</c:v>
                </c:pt>
                <c:pt idx="30">
                  <c:v>432.72552542857142</c:v>
                </c:pt>
                <c:pt idx="31">
                  <c:v>553.91162086956524</c:v>
                </c:pt>
                <c:pt idx="32">
                  <c:v>545.68689199999983</c:v>
                </c:pt>
                <c:pt idx="33">
                  <c:v>510.17530727272725</c:v>
                </c:pt>
                <c:pt idx="34">
                  <c:v>416.46472636363643</c:v>
                </c:pt>
                <c:pt idx="35">
                  <c:v>323.94338888888888</c:v>
                </c:pt>
                <c:pt idx="36">
                  <c:v>254.98497636363643</c:v>
                </c:pt>
                <c:pt idx="37">
                  <c:v>227.16046499999996</c:v>
                </c:pt>
                <c:pt idx="38">
                  <c:v>194.34714090909097</c:v>
                </c:pt>
                <c:pt idx="39">
                  <c:v>183.38115333333329</c:v>
                </c:pt>
                <c:pt idx="40">
                  <c:v>174.46462000000005</c:v>
                </c:pt>
                <c:pt idx="41">
                  <c:v>196.77391666666665</c:v>
                </c:pt>
                <c:pt idx="42">
                  <c:v>183.05749636363637</c:v>
                </c:pt>
                <c:pt idx="43">
                  <c:v>192.23068478260865</c:v>
                </c:pt>
                <c:pt idx="44">
                  <c:v>228.26198999999997</c:v>
                </c:pt>
                <c:pt idx="45">
                  <c:v>339.92549369565216</c:v>
                </c:pt>
                <c:pt idx="46">
                  <c:v>397.95645000000002</c:v>
                </c:pt>
                <c:pt idx="47">
                  <c:v>417.99578823529419</c:v>
                </c:pt>
                <c:pt idx="48">
                  <c:v>383.12837318181818</c:v>
                </c:pt>
                <c:pt idx="49">
                  <c:v>301.30489523809524</c:v>
                </c:pt>
                <c:pt idx="50">
                  <c:v>236.87415583333336</c:v>
                </c:pt>
                <c:pt idx="51">
                  <c:v>280.13482199999999</c:v>
                </c:pt>
                <c:pt idx="52">
                  <c:v>284.55255</c:v>
                </c:pt>
                <c:pt idx="53">
                  <c:v>356.90800095238097</c:v>
                </c:pt>
                <c:pt idx="54">
                  <c:v>445.19809304347831</c:v>
                </c:pt>
                <c:pt idx="55">
                  <c:v>483.61490333333336</c:v>
                </c:pt>
                <c:pt idx="56">
                  <c:v>555.77960136363629</c:v>
                </c:pt>
                <c:pt idx="57">
                  <c:v>501.35252000000003</c:v>
                </c:pt>
                <c:pt idx="58">
                  <c:v>467.27259950000007</c:v>
                </c:pt>
                <c:pt idx="59">
                  <c:v>419.99797168421048</c:v>
                </c:pt>
                <c:pt idx="60">
                  <c:v>381.33952190476191</c:v>
                </c:pt>
                <c:pt idx="61">
                  <c:v>330.09520400000002</c:v>
                </c:pt>
                <c:pt idx="62">
                  <c:v>301.8851963636364</c:v>
                </c:pt>
                <c:pt idx="63">
                  <c:v>285.18439736842106</c:v>
                </c:pt>
                <c:pt idx="64">
                  <c:v>305.37546666666657</c:v>
                </c:pt>
                <c:pt idx="65">
                  <c:v>302.34100000000001</c:v>
                </c:pt>
                <c:pt idx="66">
                  <c:v>312.79857647619059</c:v>
                </c:pt>
                <c:pt idx="67">
                  <c:v>294.95816419047617</c:v>
                </c:pt>
                <c:pt idx="68">
                  <c:v>261.58454454545455</c:v>
                </c:pt>
                <c:pt idx="69">
                  <c:v>294.3529154545455</c:v>
                </c:pt>
                <c:pt idx="70">
                  <c:v>308.4241630952381</c:v>
                </c:pt>
                <c:pt idx="71">
                  <c:v>338.69888899999995</c:v>
                </c:pt>
                <c:pt idx="72">
                  <c:v>413.73220559999999</c:v>
                </c:pt>
                <c:pt idx="73">
                  <c:v>522.16173624999988</c:v>
                </c:pt>
                <c:pt idx="74">
                  <c:v>401.22850434782606</c:v>
                </c:pt>
                <c:pt idx="75">
                  <c:v>343.81616842105262</c:v>
                </c:pt>
                <c:pt idx="76">
                  <c:v>361.64788666666669</c:v>
                </c:pt>
                <c:pt idx="77">
                  <c:v>360.32506500000011</c:v>
                </c:pt>
                <c:pt idx="78">
                  <c:v>355.91381049999995</c:v>
                </c:pt>
                <c:pt idx="79">
                  <c:v>368.04997159090902</c:v>
                </c:pt>
                <c:pt idx="80">
                  <c:v>402.70255200000003</c:v>
                </c:pt>
                <c:pt idx="81">
                  <c:v>411.03458095238096</c:v>
                </c:pt>
                <c:pt idx="82">
                  <c:v>463.15788649999996</c:v>
                </c:pt>
                <c:pt idx="83">
                  <c:v>609.25141904761892</c:v>
                </c:pt>
                <c:pt idx="84">
                  <c:v>513.41367261904759</c:v>
                </c:pt>
                <c:pt idx="85">
                  <c:v>501.89482559999999</c:v>
                </c:pt>
                <c:pt idx="86">
                  <c:v>494.79035869565229</c:v>
                </c:pt>
                <c:pt idx="87">
                  <c:v>422.41834749999992</c:v>
                </c:pt>
                <c:pt idx="88">
                  <c:v>428.15473371428578</c:v>
                </c:pt>
                <c:pt idx="89">
                  <c:v>360.88681199999985</c:v>
                </c:pt>
                <c:pt idx="90">
                  <c:v>340.89102000000003</c:v>
                </c:pt>
                <c:pt idx="91">
                  <c:v>352.8054600000001</c:v>
                </c:pt>
                <c:pt idx="92">
                  <c:v>320.89199931818189</c:v>
                </c:pt>
                <c:pt idx="93">
                  <c:v>343.68942095238094</c:v>
                </c:pt>
                <c:pt idx="94">
                  <c:v>348.24693272727274</c:v>
                </c:pt>
                <c:pt idx="95">
                  <c:v>296.62995371428565</c:v>
                </c:pt>
                <c:pt idx="96">
                  <c:v>312.34575272727272</c:v>
                </c:pt>
                <c:pt idx="97">
                  <c:v>290.61944485714281</c:v>
                </c:pt>
                <c:pt idx="98">
                  <c:v>215.21261250000001</c:v>
                </c:pt>
                <c:pt idx="99">
                  <c:v>206.31910444444443</c:v>
                </c:pt>
                <c:pt idx="100">
                  <c:v>195.34295025000003</c:v>
                </c:pt>
                <c:pt idx="101">
                  <c:v>177.69861385714282</c:v>
                </c:pt>
                <c:pt idx="102">
                  <c:v>154.93787250000003</c:v>
                </c:pt>
                <c:pt idx="103">
                  <c:v>212.78795373913042</c:v>
                </c:pt>
                <c:pt idx="104">
                  <c:v>228.00571025000002</c:v>
                </c:pt>
                <c:pt idx="105">
                  <c:v>290.89001060869566</c:v>
                </c:pt>
                <c:pt idx="106">
                  <c:v>289.95218686363643</c:v>
                </c:pt>
                <c:pt idx="107">
                  <c:v>313.43058500000001</c:v>
                </c:pt>
                <c:pt idx="108">
                  <c:v>324.31578600000006</c:v>
                </c:pt>
                <c:pt idx="109">
                  <c:v>283.02805800000004</c:v>
                </c:pt>
                <c:pt idx="110">
                  <c:v>304.53326326315789</c:v>
                </c:pt>
                <c:pt idx="111">
                  <c:v>287.10753085714282</c:v>
                </c:pt>
                <c:pt idx="112">
                  <c:v>264.62237199999998</c:v>
                </c:pt>
                <c:pt idx="113">
                  <c:v>230.83147469999997</c:v>
                </c:pt>
                <c:pt idx="114">
                  <c:v>273.24904200000003</c:v>
                </c:pt>
                <c:pt idx="115">
                  <c:v>283.14821127272728</c:v>
                </c:pt>
                <c:pt idx="116">
                  <c:v>313.88491785714285</c:v>
                </c:pt>
                <c:pt idx="117">
                  <c:v>328.20036660869562</c:v>
                </c:pt>
                <c:pt idx="118">
                  <c:v>324.29698952380954</c:v>
                </c:pt>
                <c:pt idx="119">
                  <c:v>306.72850666666665</c:v>
                </c:pt>
                <c:pt idx="120">
                  <c:v>295.88463849999994</c:v>
                </c:pt>
                <c:pt idx="121">
                  <c:v>248.07468750000004</c:v>
                </c:pt>
                <c:pt idx="122">
                  <c:v>218.16121714285714</c:v>
                </c:pt>
                <c:pt idx="123">
                  <c:v>206.92630842105262</c:v>
                </c:pt>
                <c:pt idx="124">
                  <c:v>212.18963249999999</c:v>
                </c:pt>
                <c:pt idx="125">
                  <c:v>190.35030850000001</c:v>
                </c:pt>
                <c:pt idx="126">
                  <c:v>253.48171304347824</c:v>
                </c:pt>
                <c:pt idx="127">
                  <c:v>269.24963790476193</c:v>
                </c:pt>
                <c:pt idx="128">
                  <c:v>282.03578590909098</c:v>
                </c:pt>
                <c:pt idx="129">
                  <c:v>264.41224069565214</c:v>
                </c:pt>
                <c:pt idx="130">
                  <c:v>278.4986232</c:v>
                </c:pt>
                <c:pt idx="131">
                  <c:v>300.7779894736841</c:v>
                </c:pt>
                <c:pt idx="132">
                  <c:v>281.46433333333334</c:v>
                </c:pt>
                <c:pt idx="133">
                  <c:v>227.41134739999998</c:v>
                </c:pt>
                <c:pt idx="134">
                  <c:v>213.78664136363639</c:v>
                </c:pt>
                <c:pt idx="135">
                  <c:v>198.55880631578941</c:v>
                </c:pt>
                <c:pt idx="136">
                  <c:v>156.56988999999999</c:v>
                </c:pt>
                <c:pt idx="137">
                  <c:v>101.95595454545455</c:v>
                </c:pt>
                <c:pt idx="138">
                  <c:v>131.47134260869564</c:v>
                </c:pt>
                <c:pt idx="139">
                  <c:v>186.20956428571426</c:v>
                </c:pt>
                <c:pt idx="140">
                  <c:v>221.58196022727273</c:v>
                </c:pt>
                <c:pt idx="141">
                  <c:v>230.47771909090912</c:v>
                </c:pt>
                <c:pt idx="142">
                  <c:v>228.10181619047611</c:v>
                </c:pt>
                <c:pt idx="143">
                  <c:v>206.09542800000003</c:v>
                </c:pt>
                <c:pt idx="144">
                  <c:v>225.56883284999998</c:v>
                </c:pt>
                <c:pt idx="145">
                  <c:v>178.15951771428576</c:v>
                </c:pt>
                <c:pt idx="146">
                  <c:v>191.11203879999999</c:v>
                </c:pt>
                <c:pt idx="147">
                  <c:v>188.52556342857145</c:v>
                </c:pt>
                <c:pt idx="148">
                  <c:v>211.03093326315792</c:v>
                </c:pt>
                <c:pt idx="149">
                  <c:v>212.02513390909087</c:v>
                </c:pt>
                <c:pt idx="150">
                  <c:v>233.35948285714281</c:v>
                </c:pt>
                <c:pt idx="151">
                  <c:v>237.51772434782612</c:v>
                </c:pt>
                <c:pt idx="152">
                  <c:v>234.92319749999999</c:v>
                </c:pt>
                <c:pt idx="153">
                  <c:v>326.2954834285714</c:v>
                </c:pt>
                <c:pt idx="154">
                  <c:v>374.04228818181815</c:v>
                </c:pt>
                <c:pt idx="155">
                  <c:v>300.79702285714285</c:v>
                </c:pt>
                <c:pt idx="156">
                  <c:v>273.16873545454553</c:v>
                </c:pt>
                <c:pt idx="157">
                  <c:v>264.54640724999996</c:v>
                </c:pt>
                <c:pt idx="158">
                  <c:v>245.29155599999993</c:v>
                </c:pt>
                <c:pt idx="159">
                  <c:v>240.54569558823528</c:v>
                </c:pt>
                <c:pt idx="160">
                  <c:v>227.05080749999999</c:v>
                </c:pt>
                <c:pt idx="161">
                  <c:v>213.254694</c:v>
                </c:pt>
                <c:pt idx="162">
                  <c:v>251.1225091428571</c:v>
                </c:pt>
                <c:pt idx="163">
                  <c:v>266.8952462608695</c:v>
                </c:pt>
                <c:pt idx="164">
                  <c:v>283.14736666666664</c:v>
                </c:pt>
                <c:pt idx="165">
                  <c:v>279.97159054545455</c:v>
                </c:pt>
                <c:pt idx="166">
                  <c:v>316.24080090909086</c:v>
                </c:pt>
                <c:pt idx="167">
                  <c:v>332.01101052631583</c:v>
                </c:pt>
                <c:pt idx="168">
                  <c:v>331.97208654545449</c:v>
                </c:pt>
                <c:pt idx="169">
                  <c:v>345.09259400000008</c:v>
                </c:pt>
                <c:pt idx="170">
                  <c:v>346.31582495000004</c:v>
                </c:pt>
                <c:pt idx="171">
                  <c:v>310.54005599999994</c:v>
                </c:pt>
                <c:pt idx="172">
                  <c:v>353.86791315789469</c:v>
                </c:pt>
                <c:pt idx="173">
                  <c:v>404.23155314285708</c:v>
                </c:pt>
                <c:pt idx="174">
                  <c:v>494.66001931818181</c:v>
                </c:pt>
                <c:pt idx="175">
                  <c:v>499.99539086956514</c:v>
                </c:pt>
                <c:pt idx="176">
                  <c:v>463.68404875000004</c:v>
                </c:pt>
                <c:pt idx="177">
                  <c:v>449.07565534782606</c:v>
                </c:pt>
                <c:pt idx="178">
                  <c:v>479.5877200000001</c:v>
                </c:pt>
                <c:pt idx="179">
                  <c:v>538.91041505882356</c:v>
                </c:pt>
                <c:pt idx="180">
                  <c:v>571.84695586363648</c:v>
                </c:pt>
                <c:pt idx="181">
                  <c:v>427.87173180000002</c:v>
                </c:pt>
                <c:pt idx="182">
                  <c:v>387.63649833333335</c:v>
                </c:pt>
                <c:pt idx="183">
                  <c:v>387.31819052631579</c:v>
                </c:pt>
                <c:pt idx="184">
                  <c:v>375.34909259999995</c:v>
                </c:pt>
                <c:pt idx="185">
                  <c:v>289.19705205263159</c:v>
                </c:pt>
                <c:pt idx="186">
                  <c:v>354.42809621739133</c:v>
                </c:pt>
                <c:pt idx="187">
                  <c:v>361.96825172727279</c:v>
                </c:pt>
                <c:pt idx="188">
                  <c:v>344.56508666666667</c:v>
                </c:pt>
                <c:pt idx="189">
                  <c:v>396.42165021739135</c:v>
                </c:pt>
                <c:pt idx="190">
                  <c:v>415.26539600000007</c:v>
                </c:pt>
                <c:pt idx="191">
                  <c:v>413.68885055555563</c:v>
                </c:pt>
                <c:pt idx="192">
                  <c:v>268.21482872727267</c:v>
                </c:pt>
                <c:pt idx="193">
                  <c:v>143.64622155000001</c:v>
                </c:pt>
                <c:pt idx="194">
                  <c:v>112.69657890909089</c:v>
                </c:pt>
                <c:pt idx="195">
                  <c:v>70.743876315789464</c:v>
                </c:pt>
                <c:pt idx="196">
                  <c:v>62.507591368421053</c:v>
                </c:pt>
                <c:pt idx="197">
                  <c:v>67.687370000000001</c:v>
                </c:pt>
                <c:pt idx="198">
                  <c:v>74.886534956521743</c:v>
                </c:pt>
                <c:pt idx="199">
                  <c:v>139.95431714285712</c:v>
                </c:pt>
                <c:pt idx="200">
                  <c:v>211.01170199999999</c:v>
                </c:pt>
                <c:pt idx="201">
                  <c:v>226.30880454545459</c:v>
                </c:pt>
                <c:pt idx="202">
                  <c:v>140.20058095238096</c:v>
                </c:pt>
                <c:pt idx="203">
                  <c:v>255.15629999999999</c:v>
                </c:pt>
                <c:pt idx="204">
                  <c:v>439.47080949999992</c:v>
                </c:pt>
                <c:pt idx="205">
                  <c:v>365.29351624999993</c:v>
                </c:pt>
                <c:pt idx="206">
                  <c:v>317.68620391304347</c:v>
                </c:pt>
                <c:pt idx="207">
                  <c:v>336.78453947368416</c:v>
                </c:pt>
                <c:pt idx="208">
                  <c:v>369.1305625</c:v>
                </c:pt>
                <c:pt idx="209">
                  <c:v>401.97646109090903</c:v>
                </c:pt>
                <c:pt idx="210">
                  <c:v>524.0563667727273</c:v>
                </c:pt>
                <c:pt idx="211">
                  <c:v>660.95151022727282</c:v>
                </c:pt>
                <c:pt idx="212">
                  <c:v>748.21534545454529</c:v>
                </c:pt>
                <c:pt idx="213">
                  <c:v>671.84491671428566</c:v>
                </c:pt>
                <c:pt idx="214">
                  <c:v>775.56643204545469</c:v>
                </c:pt>
                <c:pt idx="215">
                  <c:v>1345.1268199999997</c:v>
                </c:pt>
                <c:pt idx="216">
                  <c:v>934.33929428571423</c:v>
                </c:pt>
                <c:pt idx="217">
                  <c:v>757.6493119999999</c:v>
                </c:pt>
                <c:pt idx="218">
                  <c:v>1277.8318079565217</c:v>
                </c:pt>
                <c:pt idx="219">
                  <c:v>1014.1986616666668</c:v>
                </c:pt>
                <c:pt idx="220">
                  <c:v>854.90385225000011</c:v>
                </c:pt>
                <c:pt idx="221">
                  <c:v>971.42905904761915</c:v>
                </c:pt>
                <c:pt idx="222">
                  <c:v>1366.7313392857143</c:v>
                </c:pt>
                <c:pt idx="223">
                  <c:v>2199.5570173913043</c:v>
                </c:pt>
                <c:pt idx="224">
                  <c:v>2062.9190224090912</c:v>
                </c:pt>
                <c:pt idx="225">
                  <c:v>1907.2847892857142</c:v>
                </c:pt>
                <c:pt idx="226">
                  <c:v>2041.3007499999999</c:v>
                </c:pt>
                <c:pt idx="227">
                  <c:v>2725.7637942857145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6-4031-A336-D104C232D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9767368"/>
        <c:axId val="819763048"/>
      </c:lineChart>
      <c:catAx>
        <c:axId val="819767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97630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819763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9767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'P&amp;C'!$Y$61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'P&amp;C'!$W$62:$W$73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'P&amp;C'!$Y$62:$Y$73</c:f>
              <c:numCache>
                <c:formatCode>General</c:formatCode>
                <c:ptCount val="12"/>
                <c:pt idx="0">
                  <c:v>14067490.918864094</c:v>
                </c:pt>
                <c:pt idx="1">
                  <c:v>12670033.860040568</c:v>
                </c:pt>
                <c:pt idx="2">
                  <c:v>12730142.547145911</c:v>
                </c:pt>
                <c:pt idx="3">
                  <c:v>10764645.756862745</c:v>
                </c:pt>
                <c:pt idx="4">
                  <c:v>9910853.7647058815</c:v>
                </c:pt>
                <c:pt idx="5">
                  <c:v>9704178.912658954</c:v>
                </c:pt>
                <c:pt idx="6">
                  <c:v>9356028.159392789</c:v>
                </c:pt>
                <c:pt idx="7">
                  <c:v>9966656.2352941185</c:v>
                </c:pt>
                <c:pt idx="8">
                  <c:v>10559330.847058825</c:v>
                </c:pt>
                <c:pt idx="9">
                  <c:v>11046348.70169761</c:v>
                </c:pt>
                <c:pt idx="10">
                  <c:v>12916844.058244208</c:v>
                </c:pt>
                <c:pt idx="11">
                  <c:v>13891908.692630883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E-4374-ADCC-7CA749E2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151784"/>
        <c:axId val="840152768"/>
      </c:lineChart>
      <c:lineChart>
        <c:grouping val="standard"/>
        <c:varyColors val="0"/>
        <c:ser>
          <c:idx val="0"/>
          <c:order val="0"/>
          <c:tx>
            <c:strRef>
              <c:f>'P&amp;C'!$X$61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'P&amp;C'!$W$62:$W$73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'P&amp;C'!$X$62:$X$73</c:f>
              <c:numCache>
                <c:formatCode>0</c:formatCode>
                <c:ptCount val="12"/>
                <c:pt idx="0">
                  <c:v>370.23317817741935</c:v>
                </c:pt>
                <c:pt idx="1">
                  <c:v>360.63609721565405</c:v>
                </c:pt>
                <c:pt idx="2">
                  <c:v>361.6421444677419</c:v>
                </c:pt>
                <c:pt idx="3">
                  <c:v>345.22151429074074</c:v>
                </c:pt>
                <c:pt idx="4">
                  <c:v>318.68278143189968</c:v>
                </c:pt>
                <c:pt idx="5">
                  <c:v>319.39047871296293</c:v>
                </c:pt>
                <c:pt idx="6">
                  <c:v>312.80348482258069</c:v>
                </c:pt>
                <c:pt idx="7">
                  <c:v>412.76647194623661</c:v>
                </c:pt>
                <c:pt idx="8">
                  <c:v>434.64306437222217</c:v>
                </c:pt>
                <c:pt idx="9">
                  <c:v>346.27020426344086</c:v>
                </c:pt>
                <c:pt idx="10">
                  <c:v>396.5402296333333</c:v>
                </c:pt>
                <c:pt idx="11">
                  <c:v>507.11701706989254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E-4374-ADCC-7CA749E20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910928"/>
        <c:axId val="1016901744"/>
      </c:lineChart>
      <c:catAx>
        <c:axId val="84015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0152768"/>
        <c:crosses val="autoZero"/>
        <c:auto val="1"/>
        <c:lblAlgn val="ctr"/>
        <c:lblOffset val="100"/>
        <c:noMultiLvlLbl val="0"/>
      </c:catAx>
      <c:valAx>
        <c:axId val="84015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0151784"/>
        <c:crosses val="autoZero"/>
        <c:crossBetween val="between"/>
      </c:valAx>
      <c:valAx>
        <c:axId val="101690174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6910928"/>
        <c:crosses val="max"/>
        <c:crossBetween val="between"/>
      </c:valAx>
      <c:catAx>
        <c:axId val="101691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6901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'P&amp;C'!$P$54</c:f>
              <c:strCache>
                <c:ptCount val="1"/>
                <c:pt idx="0">
                  <c:v>Reservoir levels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'P&amp;C'!$O$55:$O$66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Novemebr</c:v>
                </c:pt>
                <c:pt idx="11">
                  <c:v>December</c:v>
                </c:pt>
              </c:strCache>
            </c:strRef>
          </c:cat>
          <c:val>
            <c:numRef>
              <c:f>'P&amp;C'!$P$55:$P$66</c:f>
              <c:numCache>
                <c:formatCode>0.0\ %</c:formatCode>
                <c:ptCount val="12"/>
                <c:pt idx="0">
                  <c:v>0.58352733613635155</c:v>
                </c:pt>
                <c:pt idx="1">
                  <c:v>0.45639205113390835</c:v>
                </c:pt>
                <c:pt idx="2">
                  <c:v>0.35257607285984477</c:v>
                </c:pt>
                <c:pt idx="3">
                  <c:v>0.29321066930792544</c:v>
                </c:pt>
                <c:pt idx="4">
                  <c:v>0.41109126924548434</c:v>
                </c:pt>
                <c:pt idx="5">
                  <c:v>0.60214692982232232</c:v>
                </c:pt>
                <c:pt idx="6">
                  <c:v>0.7219181035287956</c:v>
                </c:pt>
                <c:pt idx="7">
                  <c:v>0.765041524084077</c:v>
                </c:pt>
                <c:pt idx="8">
                  <c:v>0.78246799293121394</c:v>
                </c:pt>
                <c:pt idx="9">
                  <c:v>0.79332900985822175</c:v>
                </c:pt>
                <c:pt idx="10">
                  <c:v>0.76558169239931051</c:v>
                </c:pt>
                <c:pt idx="11">
                  <c:v>0.69275263647477869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4-4D00-A85B-F5B3EC1BA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9095784"/>
        <c:axId val="1019098736"/>
      </c:lineChart>
      <c:lineChart>
        <c:grouping val="standard"/>
        <c:varyColors val="0"/>
        <c:ser>
          <c:idx val="1"/>
          <c:order val="1"/>
          <c:tx>
            <c:strRef>
              <c:f>'P&amp;C'!$Q$54</c:f>
              <c:strCache>
                <c:ptCount val="1"/>
                <c:pt idx="0">
                  <c:v>Average of 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'P&amp;C'!$O$55:$O$66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Novemebr</c:v>
                </c:pt>
                <c:pt idx="11">
                  <c:v>December</c:v>
                </c:pt>
              </c:strCache>
            </c:strRef>
          </c:cat>
          <c:val>
            <c:numRef>
              <c:f>'P&amp;C'!$Q$55:$Q$66</c:f>
              <c:numCache>
                <c:formatCode>General</c:formatCode>
                <c:ptCount val="12"/>
                <c:pt idx="0">
                  <c:v>14067490.918864094</c:v>
                </c:pt>
                <c:pt idx="1">
                  <c:v>12670033.860040568</c:v>
                </c:pt>
                <c:pt idx="2">
                  <c:v>12730142.547145911</c:v>
                </c:pt>
                <c:pt idx="3">
                  <c:v>10764645.756862745</c:v>
                </c:pt>
                <c:pt idx="4">
                  <c:v>9910853.7647058815</c:v>
                </c:pt>
                <c:pt idx="5">
                  <c:v>9704178.912658954</c:v>
                </c:pt>
                <c:pt idx="6">
                  <c:v>9356028.159392789</c:v>
                </c:pt>
                <c:pt idx="7">
                  <c:v>9966656.2352941185</c:v>
                </c:pt>
                <c:pt idx="8">
                  <c:v>10559330.847058825</c:v>
                </c:pt>
                <c:pt idx="9">
                  <c:v>11046348.70169761</c:v>
                </c:pt>
                <c:pt idx="10">
                  <c:v>12916844.058244208</c:v>
                </c:pt>
                <c:pt idx="11">
                  <c:v>13891908.692630883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4-4D00-A85B-F5B3EC1BA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9475592"/>
        <c:axId val="1029483792"/>
      </c:lineChart>
      <c:catAx>
        <c:axId val="101909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098736"/>
        <c:crosses val="autoZero"/>
        <c:auto val="1"/>
        <c:lblAlgn val="ctr"/>
        <c:lblOffset val="100"/>
        <c:noMultiLvlLbl val="0"/>
      </c:catAx>
      <c:valAx>
        <c:axId val="101909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095784"/>
        <c:crosses val="autoZero"/>
        <c:crossBetween val="between"/>
      </c:valAx>
      <c:valAx>
        <c:axId val="10294837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9475592"/>
        <c:crosses val="max"/>
        <c:crossBetween val="between"/>
      </c:valAx>
      <c:catAx>
        <c:axId val="1029475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9483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'P&amp;C'!$Y$61</c:f>
              <c:strCache>
                <c:ptCount val="1"/>
                <c:pt idx="0">
                  <c:v>Production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'P&amp;C'!$W$62:$W$73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'P&amp;C'!$Y$62:$Y$73</c:f>
              <c:numCache>
                <c:formatCode>General</c:formatCode>
                <c:ptCount val="12"/>
                <c:pt idx="0">
                  <c:v>14067490.918864094</c:v>
                </c:pt>
                <c:pt idx="1">
                  <c:v>12670033.860040568</c:v>
                </c:pt>
                <c:pt idx="2">
                  <c:v>12730142.547145911</c:v>
                </c:pt>
                <c:pt idx="3">
                  <c:v>10764645.756862745</c:v>
                </c:pt>
                <c:pt idx="4">
                  <c:v>9910853.7647058815</c:v>
                </c:pt>
                <c:pt idx="5">
                  <c:v>9704178.912658954</c:v>
                </c:pt>
                <c:pt idx="6">
                  <c:v>9356028.159392789</c:v>
                </c:pt>
                <c:pt idx="7">
                  <c:v>9966656.2352941185</c:v>
                </c:pt>
                <c:pt idx="8">
                  <c:v>10559330.847058825</c:v>
                </c:pt>
                <c:pt idx="9">
                  <c:v>11046348.70169761</c:v>
                </c:pt>
                <c:pt idx="10">
                  <c:v>12916844.058244208</c:v>
                </c:pt>
                <c:pt idx="11">
                  <c:v>13891908.692630883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D-428E-B9A5-49BB641A262B}"/>
            </c:ext>
          </c:extLst>
        </c:ser>
        <c:ser>
          <c:idx val="2"/>
          <c:order val="2"/>
          <c:tx>
            <c:strRef>
              <c:f>'P&amp;C'!$Z$61</c:f>
              <c:strCache>
                <c:ptCount val="1"/>
                <c:pt idx="0">
                  <c:v>Demand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'P&amp;C'!$W$62:$W$73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'P&amp;C'!$Z$62:$Z$73</c:f>
              <c:numCache>
                <c:formatCode>0</c:formatCode>
                <c:ptCount val="12"/>
                <c:pt idx="0">
                  <c:v>13660675.626774848</c:v>
                </c:pt>
                <c:pt idx="1">
                  <c:v>12232963.466531441</c:v>
                </c:pt>
                <c:pt idx="2">
                  <c:v>12473521.910695907</c:v>
                </c:pt>
                <c:pt idx="3">
                  <c:v>10647065.184313726</c:v>
                </c:pt>
                <c:pt idx="4">
                  <c:v>9335958.5882352944</c:v>
                </c:pt>
                <c:pt idx="5">
                  <c:v>8559375.1912954301</c:v>
                </c:pt>
                <c:pt idx="6">
                  <c:v>7973936.0376976589</c:v>
                </c:pt>
                <c:pt idx="7">
                  <c:v>8378015.2941176472</c:v>
                </c:pt>
                <c:pt idx="8">
                  <c:v>9125748.4960784316</c:v>
                </c:pt>
                <c:pt idx="9">
                  <c:v>10627066.425830826</c:v>
                </c:pt>
                <c:pt idx="10">
                  <c:v>12189786.96737968</c:v>
                </c:pt>
                <c:pt idx="11">
                  <c:v>13200645.327131661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D-428E-B9A5-49BB641A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770464"/>
        <c:axId val="857771544"/>
      </c:lineChart>
      <c:lineChart>
        <c:grouping val="standard"/>
        <c:varyColors val="0"/>
        <c:ser>
          <c:idx val="0"/>
          <c:order val="0"/>
          <c:tx>
            <c:strRef>
              <c:f>'P&amp;C'!$X$61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'P&amp;C'!$W$62:$W$73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'P&amp;C'!$X$62:$X$73</c:f>
              <c:numCache>
                <c:formatCode>0</c:formatCode>
                <c:ptCount val="12"/>
                <c:pt idx="0">
                  <c:v>370.23317817741935</c:v>
                </c:pt>
                <c:pt idx="1">
                  <c:v>360.63609721565405</c:v>
                </c:pt>
                <c:pt idx="2">
                  <c:v>361.6421444677419</c:v>
                </c:pt>
                <c:pt idx="3">
                  <c:v>345.22151429074074</c:v>
                </c:pt>
                <c:pt idx="4">
                  <c:v>318.68278143189968</c:v>
                </c:pt>
                <c:pt idx="5">
                  <c:v>319.39047871296293</c:v>
                </c:pt>
                <c:pt idx="6">
                  <c:v>312.80348482258069</c:v>
                </c:pt>
                <c:pt idx="7">
                  <c:v>412.76647194623661</c:v>
                </c:pt>
                <c:pt idx="8">
                  <c:v>434.64306437222217</c:v>
                </c:pt>
                <c:pt idx="9">
                  <c:v>346.27020426344086</c:v>
                </c:pt>
                <c:pt idx="10">
                  <c:v>396.5402296333333</c:v>
                </c:pt>
                <c:pt idx="11">
                  <c:v>507.11701706989254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D-428E-B9A5-49BB641A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758224"/>
        <c:axId val="857757864"/>
      </c:lineChart>
      <c:catAx>
        <c:axId val="8577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7771544"/>
        <c:crosses val="autoZero"/>
        <c:auto val="1"/>
        <c:lblAlgn val="ctr"/>
        <c:lblOffset val="100"/>
        <c:noMultiLvlLbl val="0"/>
      </c:catAx>
      <c:valAx>
        <c:axId val="857771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7770464"/>
        <c:crosses val="autoZero"/>
        <c:crossBetween val="between"/>
      </c:valAx>
      <c:valAx>
        <c:axId val="857757864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7758224"/>
        <c:crosses val="max"/>
        <c:crossBetween val="between"/>
      </c:valAx>
      <c:catAx>
        <c:axId val="8577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57757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2"/>
          <c:tx>
            <c:v>Spot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'Wind '!$A$17:$A$217</c:f>
              <c:strCache>
                <c:ptCount val="201"/>
                <c:pt idx="0">
                  <c:v>2004</c:v>
                </c:pt>
                <c:pt idx="1">
                  <c:v>2004-5</c:v>
                </c:pt>
                <c:pt idx="2">
                  <c:v>2004-6</c:v>
                </c:pt>
                <c:pt idx="3">
                  <c:v>2004-7</c:v>
                </c:pt>
                <c:pt idx="4">
                  <c:v>2004-8</c:v>
                </c:pt>
                <c:pt idx="5">
                  <c:v>2004-9</c:v>
                </c:pt>
                <c:pt idx="6">
                  <c:v>2004-10</c:v>
                </c:pt>
                <c:pt idx="7">
                  <c:v>2004-11</c:v>
                </c:pt>
                <c:pt idx="8">
                  <c:v>2004-12</c:v>
                </c:pt>
                <c:pt idx="9">
                  <c:v>2005-01</c:v>
                </c:pt>
                <c:pt idx="10">
                  <c:v>2005-02</c:v>
                </c:pt>
                <c:pt idx="11">
                  <c:v>2005-03</c:v>
                </c:pt>
                <c:pt idx="12">
                  <c:v>2005</c:v>
                </c:pt>
                <c:pt idx="13">
                  <c:v>2005-05</c:v>
                </c:pt>
                <c:pt idx="14">
                  <c:v>2005-06</c:v>
                </c:pt>
                <c:pt idx="15">
                  <c:v>2005-07</c:v>
                </c:pt>
                <c:pt idx="16">
                  <c:v>2005-08</c:v>
                </c:pt>
                <c:pt idx="17">
                  <c:v>2005-09</c:v>
                </c:pt>
                <c:pt idx="18">
                  <c:v>2005-10</c:v>
                </c:pt>
                <c:pt idx="19">
                  <c:v>2005-11</c:v>
                </c:pt>
                <c:pt idx="20">
                  <c:v>2005-12</c:v>
                </c:pt>
                <c:pt idx="21">
                  <c:v>2006-01</c:v>
                </c:pt>
                <c:pt idx="22">
                  <c:v>2006-02</c:v>
                </c:pt>
                <c:pt idx="23">
                  <c:v>2006-03</c:v>
                </c:pt>
                <c:pt idx="24">
                  <c:v>2006</c:v>
                </c:pt>
                <c:pt idx="25">
                  <c:v>2006-05</c:v>
                </c:pt>
                <c:pt idx="26">
                  <c:v>2006-06</c:v>
                </c:pt>
                <c:pt idx="27">
                  <c:v>2006-07</c:v>
                </c:pt>
                <c:pt idx="28">
                  <c:v>2006-08</c:v>
                </c:pt>
                <c:pt idx="29">
                  <c:v>2006-09</c:v>
                </c:pt>
                <c:pt idx="30">
                  <c:v>2006-10</c:v>
                </c:pt>
                <c:pt idx="31">
                  <c:v>2006-11</c:v>
                </c:pt>
                <c:pt idx="32">
                  <c:v>2006-12</c:v>
                </c:pt>
                <c:pt idx="33">
                  <c:v>2007-01</c:v>
                </c:pt>
                <c:pt idx="34">
                  <c:v>2007-02</c:v>
                </c:pt>
                <c:pt idx="35">
                  <c:v>2007-03</c:v>
                </c:pt>
                <c:pt idx="36">
                  <c:v>2007</c:v>
                </c:pt>
                <c:pt idx="37">
                  <c:v>2007-05</c:v>
                </c:pt>
                <c:pt idx="38">
                  <c:v>2007-06</c:v>
                </c:pt>
                <c:pt idx="39">
                  <c:v>2007-07</c:v>
                </c:pt>
                <c:pt idx="40">
                  <c:v>2007-08</c:v>
                </c:pt>
                <c:pt idx="41">
                  <c:v>2007-09</c:v>
                </c:pt>
                <c:pt idx="42">
                  <c:v>2007-10</c:v>
                </c:pt>
                <c:pt idx="43">
                  <c:v>2007-11</c:v>
                </c:pt>
                <c:pt idx="44">
                  <c:v>2007-12</c:v>
                </c:pt>
                <c:pt idx="45">
                  <c:v>2008-01</c:v>
                </c:pt>
                <c:pt idx="46">
                  <c:v>2008-02</c:v>
                </c:pt>
                <c:pt idx="47">
                  <c:v>2008-03</c:v>
                </c:pt>
                <c:pt idx="48">
                  <c:v>2008</c:v>
                </c:pt>
                <c:pt idx="49">
                  <c:v>2008-05</c:v>
                </c:pt>
                <c:pt idx="50">
                  <c:v>2008-06</c:v>
                </c:pt>
                <c:pt idx="51">
                  <c:v>2008-07</c:v>
                </c:pt>
                <c:pt idx="52">
                  <c:v>2008-08</c:v>
                </c:pt>
                <c:pt idx="53">
                  <c:v>2008-09</c:v>
                </c:pt>
                <c:pt idx="54">
                  <c:v>2008-10</c:v>
                </c:pt>
                <c:pt idx="55">
                  <c:v>2008-11</c:v>
                </c:pt>
                <c:pt idx="56">
                  <c:v>2008-12</c:v>
                </c:pt>
                <c:pt idx="57">
                  <c:v>2009-01</c:v>
                </c:pt>
                <c:pt idx="58">
                  <c:v>2009-02</c:v>
                </c:pt>
                <c:pt idx="59">
                  <c:v>2009-03</c:v>
                </c:pt>
                <c:pt idx="60">
                  <c:v>2009</c:v>
                </c:pt>
                <c:pt idx="61">
                  <c:v>2009-05</c:v>
                </c:pt>
                <c:pt idx="62">
                  <c:v>2009-06</c:v>
                </c:pt>
                <c:pt idx="63">
                  <c:v>2009-07</c:v>
                </c:pt>
                <c:pt idx="64">
                  <c:v>2009-08</c:v>
                </c:pt>
                <c:pt idx="65">
                  <c:v>2009-09</c:v>
                </c:pt>
                <c:pt idx="66">
                  <c:v>2009-10</c:v>
                </c:pt>
                <c:pt idx="67">
                  <c:v>2009-11</c:v>
                </c:pt>
                <c:pt idx="68">
                  <c:v>2009-12</c:v>
                </c:pt>
                <c:pt idx="69">
                  <c:v>2010-01</c:v>
                </c:pt>
                <c:pt idx="70">
                  <c:v>2010-02</c:v>
                </c:pt>
                <c:pt idx="71">
                  <c:v>2010-03</c:v>
                </c:pt>
                <c:pt idx="72">
                  <c:v>2010</c:v>
                </c:pt>
                <c:pt idx="73">
                  <c:v>2010-05</c:v>
                </c:pt>
                <c:pt idx="74">
                  <c:v>2010-06</c:v>
                </c:pt>
                <c:pt idx="75">
                  <c:v>2010-07</c:v>
                </c:pt>
                <c:pt idx="76">
                  <c:v>2010-08</c:v>
                </c:pt>
                <c:pt idx="77">
                  <c:v>2010-09</c:v>
                </c:pt>
                <c:pt idx="78">
                  <c:v>2010-10</c:v>
                </c:pt>
                <c:pt idx="79">
                  <c:v>2010-11</c:v>
                </c:pt>
                <c:pt idx="80">
                  <c:v>2010-12</c:v>
                </c:pt>
                <c:pt idx="81">
                  <c:v>2011-01</c:v>
                </c:pt>
                <c:pt idx="82">
                  <c:v>2011-02</c:v>
                </c:pt>
                <c:pt idx="83">
                  <c:v>2011-03</c:v>
                </c:pt>
                <c:pt idx="84">
                  <c:v>2011</c:v>
                </c:pt>
                <c:pt idx="85">
                  <c:v>2011-05</c:v>
                </c:pt>
                <c:pt idx="86">
                  <c:v>2011-06</c:v>
                </c:pt>
                <c:pt idx="87">
                  <c:v>2011-07</c:v>
                </c:pt>
                <c:pt idx="88">
                  <c:v>2011-08</c:v>
                </c:pt>
                <c:pt idx="89">
                  <c:v>2011-09</c:v>
                </c:pt>
                <c:pt idx="90">
                  <c:v>2011-10</c:v>
                </c:pt>
                <c:pt idx="91">
                  <c:v>2011-11</c:v>
                </c:pt>
                <c:pt idx="92">
                  <c:v>2011-12</c:v>
                </c:pt>
                <c:pt idx="93">
                  <c:v>2012-01</c:v>
                </c:pt>
                <c:pt idx="94">
                  <c:v>2012-02</c:v>
                </c:pt>
                <c:pt idx="95">
                  <c:v>2012-03</c:v>
                </c:pt>
                <c:pt idx="96">
                  <c:v>2012</c:v>
                </c:pt>
                <c:pt idx="97">
                  <c:v>2012-05</c:v>
                </c:pt>
                <c:pt idx="98">
                  <c:v>2012-06</c:v>
                </c:pt>
                <c:pt idx="99">
                  <c:v>2012-07</c:v>
                </c:pt>
                <c:pt idx="100">
                  <c:v>2012-08</c:v>
                </c:pt>
                <c:pt idx="101">
                  <c:v>2012-09</c:v>
                </c:pt>
                <c:pt idx="102">
                  <c:v>2012-10</c:v>
                </c:pt>
                <c:pt idx="103">
                  <c:v>2012-11</c:v>
                </c:pt>
                <c:pt idx="104">
                  <c:v>2012-12</c:v>
                </c:pt>
                <c:pt idx="105">
                  <c:v>2013-01</c:v>
                </c:pt>
                <c:pt idx="106">
                  <c:v>2013-02</c:v>
                </c:pt>
                <c:pt idx="107">
                  <c:v>2013-03</c:v>
                </c:pt>
                <c:pt idx="108">
                  <c:v>2013</c:v>
                </c:pt>
                <c:pt idx="109">
                  <c:v>2013-05</c:v>
                </c:pt>
                <c:pt idx="110">
                  <c:v>2013-06</c:v>
                </c:pt>
                <c:pt idx="111">
                  <c:v>2013-07</c:v>
                </c:pt>
                <c:pt idx="112">
                  <c:v>2013-08</c:v>
                </c:pt>
                <c:pt idx="113">
                  <c:v>2013-09</c:v>
                </c:pt>
                <c:pt idx="114">
                  <c:v>2013-10</c:v>
                </c:pt>
                <c:pt idx="115">
                  <c:v>2013-11</c:v>
                </c:pt>
                <c:pt idx="116">
                  <c:v>2013-12</c:v>
                </c:pt>
                <c:pt idx="117">
                  <c:v>2014-01</c:v>
                </c:pt>
                <c:pt idx="118">
                  <c:v>2014-02</c:v>
                </c:pt>
                <c:pt idx="119">
                  <c:v>2014-03</c:v>
                </c:pt>
                <c:pt idx="120">
                  <c:v>2014</c:v>
                </c:pt>
                <c:pt idx="121">
                  <c:v>2014-05</c:v>
                </c:pt>
                <c:pt idx="122">
                  <c:v>2014-06</c:v>
                </c:pt>
                <c:pt idx="123">
                  <c:v>2014-07</c:v>
                </c:pt>
                <c:pt idx="124">
                  <c:v>2014-08</c:v>
                </c:pt>
                <c:pt idx="125">
                  <c:v>2014-09</c:v>
                </c:pt>
                <c:pt idx="126">
                  <c:v>2014-10</c:v>
                </c:pt>
                <c:pt idx="127">
                  <c:v>2014-11</c:v>
                </c:pt>
                <c:pt idx="128">
                  <c:v>2014-12</c:v>
                </c:pt>
                <c:pt idx="129">
                  <c:v>2015-01</c:v>
                </c:pt>
                <c:pt idx="130">
                  <c:v>2015-02</c:v>
                </c:pt>
                <c:pt idx="131">
                  <c:v>2015-03</c:v>
                </c:pt>
                <c:pt idx="132">
                  <c:v>2015</c:v>
                </c:pt>
                <c:pt idx="133">
                  <c:v>2015-05</c:v>
                </c:pt>
                <c:pt idx="134">
                  <c:v>2015-06</c:v>
                </c:pt>
                <c:pt idx="135">
                  <c:v>2015-07</c:v>
                </c:pt>
                <c:pt idx="136">
                  <c:v>2015-08</c:v>
                </c:pt>
                <c:pt idx="137">
                  <c:v>2015-09</c:v>
                </c:pt>
                <c:pt idx="138">
                  <c:v>2015-10</c:v>
                </c:pt>
                <c:pt idx="139">
                  <c:v>2015-11</c:v>
                </c:pt>
                <c:pt idx="140">
                  <c:v>2015-12</c:v>
                </c:pt>
                <c:pt idx="141">
                  <c:v>2016-01</c:v>
                </c:pt>
                <c:pt idx="142">
                  <c:v>2016-02</c:v>
                </c:pt>
                <c:pt idx="143">
                  <c:v>2016-03</c:v>
                </c:pt>
                <c:pt idx="144">
                  <c:v>2016</c:v>
                </c:pt>
                <c:pt idx="145">
                  <c:v>2016-05</c:v>
                </c:pt>
                <c:pt idx="146">
                  <c:v>2016-06</c:v>
                </c:pt>
                <c:pt idx="147">
                  <c:v>2016-07</c:v>
                </c:pt>
                <c:pt idx="148">
                  <c:v>2016-08</c:v>
                </c:pt>
                <c:pt idx="149">
                  <c:v>2016-09</c:v>
                </c:pt>
                <c:pt idx="150">
                  <c:v>2016-10</c:v>
                </c:pt>
                <c:pt idx="151">
                  <c:v>2016-11</c:v>
                </c:pt>
                <c:pt idx="152">
                  <c:v>2016-12</c:v>
                </c:pt>
                <c:pt idx="153">
                  <c:v>2017-01</c:v>
                </c:pt>
                <c:pt idx="154">
                  <c:v>2017-02</c:v>
                </c:pt>
                <c:pt idx="155">
                  <c:v>2017-03</c:v>
                </c:pt>
                <c:pt idx="156">
                  <c:v>2017</c:v>
                </c:pt>
                <c:pt idx="157">
                  <c:v>2017-05</c:v>
                </c:pt>
                <c:pt idx="158">
                  <c:v>2017-06</c:v>
                </c:pt>
                <c:pt idx="159">
                  <c:v>2017-07</c:v>
                </c:pt>
                <c:pt idx="160">
                  <c:v>2017-08</c:v>
                </c:pt>
                <c:pt idx="161">
                  <c:v>2017-09</c:v>
                </c:pt>
                <c:pt idx="162">
                  <c:v>2017-10</c:v>
                </c:pt>
                <c:pt idx="163">
                  <c:v>2017-11</c:v>
                </c:pt>
                <c:pt idx="164">
                  <c:v>2017-12</c:v>
                </c:pt>
                <c:pt idx="165">
                  <c:v>2018-01</c:v>
                </c:pt>
                <c:pt idx="166">
                  <c:v>2018-02</c:v>
                </c:pt>
                <c:pt idx="167">
                  <c:v>2018-03</c:v>
                </c:pt>
                <c:pt idx="168">
                  <c:v>2018</c:v>
                </c:pt>
                <c:pt idx="169">
                  <c:v>2018-05</c:v>
                </c:pt>
                <c:pt idx="170">
                  <c:v>2018-06</c:v>
                </c:pt>
                <c:pt idx="171">
                  <c:v>2018-07</c:v>
                </c:pt>
                <c:pt idx="172">
                  <c:v>2018-08</c:v>
                </c:pt>
                <c:pt idx="173">
                  <c:v>2018-09</c:v>
                </c:pt>
                <c:pt idx="174">
                  <c:v>2018-10</c:v>
                </c:pt>
                <c:pt idx="175">
                  <c:v>2018-11</c:v>
                </c:pt>
                <c:pt idx="176">
                  <c:v>2018-12</c:v>
                </c:pt>
                <c:pt idx="177">
                  <c:v>2019-01</c:v>
                </c:pt>
                <c:pt idx="178">
                  <c:v>2019-02</c:v>
                </c:pt>
                <c:pt idx="179">
                  <c:v>2019-03</c:v>
                </c:pt>
                <c:pt idx="180">
                  <c:v>2019</c:v>
                </c:pt>
                <c:pt idx="181">
                  <c:v>2019-05</c:v>
                </c:pt>
                <c:pt idx="182">
                  <c:v>2019-06</c:v>
                </c:pt>
                <c:pt idx="183">
                  <c:v>2019-07</c:v>
                </c:pt>
                <c:pt idx="184">
                  <c:v>2019-08</c:v>
                </c:pt>
                <c:pt idx="185">
                  <c:v>2019-09</c:v>
                </c:pt>
                <c:pt idx="186">
                  <c:v>2019-10</c:v>
                </c:pt>
                <c:pt idx="187">
                  <c:v>2019-11</c:v>
                </c:pt>
                <c:pt idx="188">
                  <c:v>2019-12</c:v>
                </c:pt>
                <c:pt idx="189">
                  <c:v>2020-01</c:v>
                </c:pt>
                <c:pt idx="190">
                  <c:v>2020-02</c:v>
                </c:pt>
                <c:pt idx="191">
                  <c:v>2020-03</c:v>
                </c:pt>
                <c:pt idx="192">
                  <c:v>2020</c:v>
                </c:pt>
                <c:pt idx="193">
                  <c:v>2020-05</c:v>
                </c:pt>
                <c:pt idx="194">
                  <c:v>2020-06</c:v>
                </c:pt>
                <c:pt idx="195">
                  <c:v>2020-07</c:v>
                </c:pt>
                <c:pt idx="196">
                  <c:v>2020-08</c:v>
                </c:pt>
                <c:pt idx="197">
                  <c:v>2020-09</c:v>
                </c:pt>
                <c:pt idx="198">
                  <c:v>2020-10</c:v>
                </c:pt>
                <c:pt idx="199">
                  <c:v>2020-11</c:v>
                </c:pt>
                <c:pt idx="200">
                  <c:v>2020-12</c:v>
                </c:pt>
              </c:strCache>
            </c:strRef>
          </c:cat>
          <c:val>
            <c:numRef>
              <c:f>'Spot average'!$G$12:$G$215</c:f>
              <c:numCache>
                <c:formatCode>General</c:formatCode>
                <c:ptCount val="204"/>
                <c:pt idx="0">
                  <c:v>249.48462338709672</c:v>
                </c:pt>
                <c:pt idx="1">
                  <c:v>241.30617231034481</c:v>
                </c:pt>
                <c:pt idx="2">
                  <c:v>249.303033</c:v>
                </c:pt>
                <c:pt idx="3">
                  <c:v>238.51586499999993</c:v>
                </c:pt>
                <c:pt idx="4">
                  <c:v>228.68563509677418</c:v>
                </c:pt>
                <c:pt idx="5">
                  <c:v>265.27453146666664</c:v>
                </c:pt>
                <c:pt idx="6">
                  <c:v>238.56039548387099</c:v>
                </c:pt>
                <c:pt idx="7">
                  <c:v>271.91865935483872</c:v>
                </c:pt>
                <c:pt idx="8">
                  <c:v>242.10603680000003</c:v>
                </c:pt>
                <c:pt idx="9">
                  <c:v>228.4759722903226</c:v>
                </c:pt>
                <c:pt idx="10">
                  <c:v>237.73660866666668</c:v>
                </c:pt>
                <c:pt idx="11">
                  <c:v>213.333923</c:v>
                </c:pt>
                <c:pt idx="12">
                  <c:v>188.98552016129031</c:v>
                </c:pt>
                <c:pt idx="13">
                  <c:v>208.91863178571438</c:v>
                </c:pt>
                <c:pt idx="14">
                  <c:v>241.09160799999995</c:v>
                </c:pt>
                <c:pt idx="15">
                  <c:v>251.20864119999999</c:v>
                </c:pt>
                <c:pt idx="16">
                  <c:v>249.56511977419351</c:v>
                </c:pt>
                <c:pt idx="17">
                  <c:v>207.30963586666675</c:v>
                </c:pt>
                <c:pt idx="18">
                  <c:v>228.3795870967742</c:v>
                </c:pt>
                <c:pt idx="19">
                  <c:v>245.50343354838705</c:v>
                </c:pt>
                <c:pt idx="20">
                  <c:v>229.37015090000006</c:v>
                </c:pt>
                <c:pt idx="21">
                  <c:v>251.78703941935484</c:v>
                </c:pt>
                <c:pt idx="22">
                  <c:v>238.83367783333333</c:v>
                </c:pt>
                <c:pt idx="23">
                  <c:v>273.15066822580638</c:v>
                </c:pt>
                <c:pt idx="24">
                  <c:v>324.04867425806447</c:v>
                </c:pt>
                <c:pt idx="25">
                  <c:v>349.5404759642858</c:v>
                </c:pt>
                <c:pt idx="26">
                  <c:v>418.00298629032267</c:v>
                </c:pt>
                <c:pt idx="27">
                  <c:v>405.65653240000006</c:v>
                </c:pt>
                <c:pt idx="28">
                  <c:v>293.30807070967751</c:v>
                </c:pt>
                <c:pt idx="29">
                  <c:v>346.37114613333341</c:v>
                </c:pt>
                <c:pt idx="30">
                  <c:v>393.10922864516135</c:v>
                </c:pt>
                <c:pt idx="31">
                  <c:v>531.29269161290335</c:v>
                </c:pt>
                <c:pt idx="32">
                  <c:v>525.39187399999992</c:v>
                </c:pt>
                <c:pt idx="33">
                  <c:v>450.73248903225812</c:v>
                </c:pt>
                <c:pt idx="34">
                  <c:v>385.41031620000007</c:v>
                </c:pt>
                <c:pt idx="35">
                  <c:v>272.70785645161294</c:v>
                </c:pt>
                <c:pt idx="36">
                  <c:v>228.24582258064521</c:v>
                </c:pt>
                <c:pt idx="37">
                  <c:v>233.11640471428572</c:v>
                </c:pt>
                <c:pt idx="38">
                  <c:v>193.71776967741931</c:v>
                </c:pt>
                <c:pt idx="39">
                  <c:v>182.07305999999997</c:v>
                </c:pt>
                <c:pt idx="40">
                  <c:v>174.01744516129031</c:v>
                </c:pt>
                <c:pt idx="41">
                  <c:v>190.86129699999998</c:v>
                </c:pt>
                <c:pt idx="42">
                  <c:v>140.06216903225805</c:v>
                </c:pt>
                <c:pt idx="43">
                  <c:v>131.80967129032254</c:v>
                </c:pt>
                <c:pt idx="44">
                  <c:v>197.3885444</c:v>
                </c:pt>
                <c:pt idx="45">
                  <c:v>281.64237448387104</c:v>
                </c:pt>
                <c:pt idx="46">
                  <c:v>363.58472369999987</c:v>
                </c:pt>
                <c:pt idx="47">
                  <c:v>368.35761000000002</c:v>
                </c:pt>
                <c:pt idx="48">
                  <c:v>364.73054400000001</c:v>
                </c:pt>
                <c:pt idx="49">
                  <c:v>306.31866068965519</c:v>
                </c:pt>
                <c:pt idx="50">
                  <c:v>235.6812905806452</c:v>
                </c:pt>
                <c:pt idx="51">
                  <c:v>301.48070259999997</c:v>
                </c:pt>
                <c:pt idx="52">
                  <c:v>202.94280000000001</c:v>
                </c:pt>
                <c:pt idx="53">
                  <c:v>323.30678783333332</c:v>
                </c:pt>
                <c:pt idx="54">
                  <c:v>357.64008996774203</c:v>
                </c:pt>
                <c:pt idx="55">
                  <c:v>435.42388061290308</c:v>
                </c:pt>
                <c:pt idx="56">
                  <c:v>550.30133219999993</c:v>
                </c:pt>
                <c:pt idx="57">
                  <c:v>485.4377625806452</c:v>
                </c:pt>
                <c:pt idx="58">
                  <c:v>451.64325566666668</c:v>
                </c:pt>
                <c:pt idx="59">
                  <c:v>418.65252745161297</c:v>
                </c:pt>
                <c:pt idx="60">
                  <c:v>381.64517793548379</c:v>
                </c:pt>
                <c:pt idx="61">
                  <c:v>335.61017557142856</c:v>
                </c:pt>
                <c:pt idx="62">
                  <c:v>309.86551819354838</c:v>
                </c:pt>
                <c:pt idx="63">
                  <c:v>299.07433199999997</c:v>
                </c:pt>
                <c:pt idx="64">
                  <c:v>287.26300129032256</c:v>
                </c:pt>
                <c:pt idx="65">
                  <c:v>316.39061333333331</c:v>
                </c:pt>
                <c:pt idx="66">
                  <c:v>293.59228425806452</c:v>
                </c:pt>
                <c:pt idx="67">
                  <c:v>280.70501812903228</c:v>
                </c:pt>
                <c:pt idx="68">
                  <c:v>245.94873493333327</c:v>
                </c:pt>
                <c:pt idx="69">
                  <c:v>282.2362758709678</c:v>
                </c:pt>
                <c:pt idx="70">
                  <c:v>306.14308643333345</c:v>
                </c:pt>
                <c:pt idx="71">
                  <c:v>333.07457251612897</c:v>
                </c:pt>
                <c:pt idx="72">
                  <c:v>436.75762080645137</c:v>
                </c:pt>
                <c:pt idx="73">
                  <c:v>558.08683385714278</c:v>
                </c:pt>
                <c:pt idx="74">
                  <c:v>458.26092851612896</c:v>
                </c:pt>
                <c:pt idx="75">
                  <c:v>371.54691740000004</c:v>
                </c:pt>
                <c:pt idx="76">
                  <c:v>339.40891858064526</c:v>
                </c:pt>
                <c:pt idx="77">
                  <c:v>353.88678279999993</c:v>
                </c:pt>
                <c:pt idx="78">
                  <c:v>364.33503309677411</c:v>
                </c:pt>
                <c:pt idx="79">
                  <c:v>340.23260161290341</c:v>
                </c:pt>
                <c:pt idx="80">
                  <c:v>390.78261786666667</c:v>
                </c:pt>
                <c:pt idx="81">
                  <c:v>402.7844106451613</c:v>
                </c:pt>
                <c:pt idx="82">
                  <c:v>446.24345226666668</c:v>
                </c:pt>
                <c:pt idx="83">
                  <c:v>645.52745032258053</c:v>
                </c:pt>
                <c:pt idx="84">
                  <c:v>544.40378016129046</c:v>
                </c:pt>
                <c:pt idx="85">
                  <c:v>504.1493928571428</c:v>
                </c:pt>
                <c:pt idx="86">
                  <c:v>502.79028483870962</c:v>
                </c:pt>
                <c:pt idx="87">
                  <c:v>420.35472359999989</c:v>
                </c:pt>
                <c:pt idx="88">
                  <c:v>426.88318761290321</c:v>
                </c:pt>
                <c:pt idx="89">
                  <c:v>379.08707466666658</c:v>
                </c:pt>
                <c:pt idx="90">
                  <c:v>301.82839383870959</c:v>
                </c:pt>
                <c:pt idx="91">
                  <c:v>312.61081103225808</c:v>
                </c:pt>
                <c:pt idx="92">
                  <c:v>223.5283681666667</c:v>
                </c:pt>
                <c:pt idx="93">
                  <c:v>216.52233587096768</c:v>
                </c:pt>
                <c:pt idx="94">
                  <c:v>320.63446800000003</c:v>
                </c:pt>
                <c:pt idx="95">
                  <c:v>261.28719454838711</c:v>
                </c:pt>
                <c:pt idx="96">
                  <c:v>285.35155664516128</c:v>
                </c:pt>
                <c:pt idx="97">
                  <c:v>370.52916144827583</c:v>
                </c:pt>
                <c:pt idx="98">
                  <c:v>219.8979343548387</c:v>
                </c:pt>
                <c:pt idx="99">
                  <c:v>240.04845106666667</c:v>
                </c:pt>
                <c:pt idx="100">
                  <c:v>215.63954999999996</c:v>
                </c:pt>
                <c:pt idx="101">
                  <c:v>188.83426439999997</c:v>
                </c:pt>
                <c:pt idx="102">
                  <c:v>102.1780415483871</c:v>
                </c:pt>
                <c:pt idx="103">
                  <c:v>172.65503612903223</c:v>
                </c:pt>
                <c:pt idx="104">
                  <c:v>187.68473416666666</c:v>
                </c:pt>
                <c:pt idx="105">
                  <c:v>257.44755367741936</c:v>
                </c:pt>
                <c:pt idx="106">
                  <c:v>251.00708239999997</c:v>
                </c:pt>
                <c:pt idx="107">
                  <c:v>315.57124845161292</c:v>
                </c:pt>
                <c:pt idx="108">
                  <c:v>305.53797503225809</c:v>
                </c:pt>
                <c:pt idx="109">
                  <c:v>294.48894857142858</c:v>
                </c:pt>
                <c:pt idx="110">
                  <c:v>335.61498216129036</c:v>
                </c:pt>
                <c:pt idx="111">
                  <c:v>346.32819680000011</c:v>
                </c:pt>
                <c:pt idx="112">
                  <c:v>278.8599529032258</c:v>
                </c:pt>
                <c:pt idx="113">
                  <c:v>258.98612199999997</c:v>
                </c:pt>
                <c:pt idx="114">
                  <c:v>266.52755196774194</c:v>
                </c:pt>
                <c:pt idx="115">
                  <c:v>281.02900083870969</c:v>
                </c:pt>
                <c:pt idx="116">
                  <c:v>306.30876500000011</c:v>
                </c:pt>
                <c:pt idx="117">
                  <c:v>311.33575432258061</c:v>
                </c:pt>
                <c:pt idx="118">
                  <c:v>301.14184999999998</c:v>
                </c:pt>
                <c:pt idx="119">
                  <c:v>274.52516903225808</c:v>
                </c:pt>
                <c:pt idx="120">
                  <c:v>281.98930535483868</c:v>
                </c:pt>
                <c:pt idx="121">
                  <c:v>252.61687907142849</c:v>
                </c:pt>
                <c:pt idx="122">
                  <c:v>221.66657451612909</c:v>
                </c:pt>
                <c:pt idx="123">
                  <c:v>210.52666266666665</c:v>
                </c:pt>
                <c:pt idx="124">
                  <c:v>214.46861135483869</c:v>
                </c:pt>
                <c:pt idx="125">
                  <c:v>207.08765370000006</c:v>
                </c:pt>
                <c:pt idx="126">
                  <c:v>239.25822967741934</c:v>
                </c:pt>
                <c:pt idx="127">
                  <c:v>264.65870200000006</c:v>
                </c:pt>
                <c:pt idx="128">
                  <c:v>285.55954460000009</c:v>
                </c:pt>
                <c:pt idx="129">
                  <c:v>254.60534090322571</c:v>
                </c:pt>
                <c:pt idx="130">
                  <c:v>253.61233119999997</c:v>
                </c:pt>
                <c:pt idx="131">
                  <c:v>284.12713199999996</c:v>
                </c:pt>
                <c:pt idx="132">
                  <c:v>268.68608516129035</c:v>
                </c:pt>
                <c:pt idx="133">
                  <c:v>250.36690557142856</c:v>
                </c:pt>
                <c:pt idx="134">
                  <c:v>219.01260322580643</c:v>
                </c:pt>
                <c:pt idx="135">
                  <c:v>215.06213399999996</c:v>
                </c:pt>
                <c:pt idx="136">
                  <c:v>187.81061787096772</c:v>
                </c:pt>
                <c:pt idx="137">
                  <c:v>126.35799666666668</c:v>
                </c:pt>
                <c:pt idx="138">
                  <c:v>85.318640096774203</c:v>
                </c:pt>
                <c:pt idx="139">
                  <c:v>119.85707806451612</c:v>
                </c:pt>
                <c:pt idx="140">
                  <c:v>162.44379749999996</c:v>
                </c:pt>
                <c:pt idx="141">
                  <c:v>205.59996116129028</c:v>
                </c:pt>
                <c:pt idx="142">
                  <c:v>230.26667853333331</c:v>
                </c:pt>
                <c:pt idx="143">
                  <c:v>178.38527225806456</c:v>
                </c:pt>
                <c:pt idx="144">
                  <c:v>286.24304741935481</c:v>
                </c:pt>
                <c:pt idx="145">
                  <c:v>190.66574441379302</c:v>
                </c:pt>
                <c:pt idx="146">
                  <c:v>206.53858890322573</c:v>
                </c:pt>
                <c:pt idx="147">
                  <c:v>206.23324026666668</c:v>
                </c:pt>
                <c:pt idx="148">
                  <c:v>216.03773109677419</c:v>
                </c:pt>
                <c:pt idx="149">
                  <c:v>247.47275253333331</c:v>
                </c:pt>
                <c:pt idx="150">
                  <c:v>237.19890193548389</c:v>
                </c:pt>
                <c:pt idx="151">
                  <c:v>234.21052741935486</c:v>
                </c:pt>
                <c:pt idx="152">
                  <c:v>231.70254030000001</c:v>
                </c:pt>
                <c:pt idx="153">
                  <c:v>295.03208090322585</c:v>
                </c:pt>
                <c:pt idx="154">
                  <c:v>352.56423129999996</c:v>
                </c:pt>
                <c:pt idx="155">
                  <c:v>286.95186696774186</c:v>
                </c:pt>
                <c:pt idx="156">
                  <c:v>277.29692774193558</c:v>
                </c:pt>
                <c:pt idx="157">
                  <c:v>285.99149764285715</c:v>
                </c:pt>
                <c:pt idx="158">
                  <c:v>276.38202851612903</c:v>
                </c:pt>
                <c:pt idx="159">
                  <c:v>269.08684170000004</c:v>
                </c:pt>
                <c:pt idx="160">
                  <c:v>267.68450322580645</c:v>
                </c:pt>
                <c:pt idx="161">
                  <c:v>233.7939501333334</c:v>
                </c:pt>
                <c:pt idx="162">
                  <c:v>247.82513290322572</c:v>
                </c:pt>
                <c:pt idx="163">
                  <c:v>257.03933854838704</c:v>
                </c:pt>
                <c:pt idx="164">
                  <c:v>294.62774250000001</c:v>
                </c:pt>
                <c:pt idx="165">
                  <c:v>269.335216</c:v>
                </c:pt>
                <c:pt idx="166">
                  <c:v>310.09184406666662</c:v>
                </c:pt>
                <c:pt idx="167">
                  <c:v>304.28038025806444</c:v>
                </c:pt>
                <c:pt idx="168">
                  <c:v>317.67462245161295</c:v>
                </c:pt>
                <c:pt idx="169">
                  <c:v>382.80681999999996</c:v>
                </c:pt>
                <c:pt idx="170">
                  <c:v>415.98957448387108</c:v>
                </c:pt>
                <c:pt idx="171">
                  <c:v>375.1813865333333</c:v>
                </c:pt>
                <c:pt idx="172">
                  <c:v>320.08199638709675</c:v>
                </c:pt>
                <c:pt idx="173">
                  <c:v>424.47787099999999</c:v>
                </c:pt>
                <c:pt idx="174">
                  <c:v>491.05138709677419</c:v>
                </c:pt>
                <c:pt idx="175">
                  <c:v>497.40983332258054</c:v>
                </c:pt>
                <c:pt idx="176">
                  <c:v>461.56593533333341</c:v>
                </c:pt>
                <c:pt idx="177">
                  <c:v>407.94320441935486</c:v>
                </c:pt>
                <c:pt idx="178">
                  <c:v>465.69654560000015</c:v>
                </c:pt>
                <c:pt idx="179">
                  <c:v>505.01589509677427</c:v>
                </c:pt>
                <c:pt idx="180">
                  <c:v>525.04692045161289</c:v>
                </c:pt>
                <c:pt idx="181">
                  <c:v>446.88514428571449</c:v>
                </c:pt>
                <c:pt idx="182">
                  <c:v>396.97811525806446</c:v>
                </c:pt>
                <c:pt idx="183">
                  <c:v>392.8642128333334</c:v>
                </c:pt>
                <c:pt idx="184">
                  <c:v>372.32003329032256</c:v>
                </c:pt>
                <c:pt idx="185">
                  <c:v>272.48454963333336</c:v>
                </c:pt>
                <c:pt idx="186">
                  <c:v>339.52823067741946</c:v>
                </c:pt>
                <c:pt idx="187">
                  <c:v>360.13618716129031</c:v>
                </c:pt>
                <c:pt idx="188">
                  <c:v>326.59280983333332</c:v>
                </c:pt>
                <c:pt idx="189">
                  <c:v>375.380890967742</c:v>
                </c:pt>
                <c:pt idx="190">
                  <c:v>426.05137890000003</c:v>
                </c:pt>
                <c:pt idx="191">
                  <c:v>369.76780258064508</c:v>
                </c:pt>
                <c:pt idx="192">
                  <c:v>239.51864593548387</c:v>
                </c:pt>
                <c:pt idx="193">
                  <c:v>132.51125775862067</c:v>
                </c:pt>
                <c:pt idx="194">
                  <c:v>101.65234332258063</c:v>
                </c:pt>
                <c:pt idx="195">
                  <c:v>59.625844333333326</c:v>
                </c:pt>
                <c:pt idx="196">
                  <c:v>91.707693612903242</c:v>
                </c:pt>
                <c:pt idx="197">
                  <c:v>33.765020333333339</c:v>
                </c:pt>
                <c:pt idx="198">
                  <c:v>25.041276903225796</c:v>
                </c:pt>
                <c:pt idx="199">
                  <c:v>92.968260548387107</c:v>
                </c:pt>
                <c:pt idx="200">
                  <c:v>169.54219080000001</c:v>
                </c:pt>
                <c:pt idx="201">
                  <c:v>159.86637096774197</c:v>
                </c:pt>
                <c:pt idx="202">
                  <c:v>67.874478333333329</c:v>
                </c:pt>
                <c:pt idx="203">
                  <c:v>213.09550161290321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7-4948-ABA0-92535FF7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2656336"/>
        <c:axId val="1122661584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'Wind '!$A$17:$A$217</c15:sqref>
                        </c15:formulaRef>
                      </c:ext>
                    </c:extLst>
                    <c:strCache>
                      <c:ptCount val="201"/>
                      <c:pt idx="0">
                        <c:v>2004</c:v>
                      </c:pt>
                      <c:pt idx="1">
                        <c:v>2004-5</c:v>
                      </c:pt>
                      <c:pt idx="2">
                        <c:v>2004-6</c:v>
                      </c:pt>
                      <c:pt idx="3">
                        <c:v>2004-7</c:v>
                      </c:pt>
                      <c:pt idx="4">
                        <c:v>2004-8</c:v>
                      </c:pt>
                      <c:pt idx="5">
                        <c:v>2004-9</c:v>
                      </c:pt>
                      <c:pt idx="6">
                        <c:v>2004-10</c:v>
                      </c:pt>
                      <c:pt idx="7">
                        <c:v>2004-11</c:v>
                      </c:pt>
                      <c:pt idx="8">
                        <c:v>2004-12</c:v>
                      </c:pt>
                      <c:pt idx="9">
                        <c:v>2005-01</c:v>
                      </c:pt>
                      <c:pt idx="10">
                        <c:v>2005-02</c:v>
                      </c:pt>
                      <c:pt idx="11">
                        <c:v>2005-03</c:v>
                      </c:pt>
                      <c:pt idx="12">
                        <c:v>2005</c:v>
                      </c:pt>
                      <c:pt idx="13">
                        <c:v>2005-05</c:v>
                      </c:pt>
                      <c:pt idx="14">
                        <c:v>2005-06</c:v>
                      </c:pt>
                      <c:pt idx="15">
                        <c:v>2005-07</c:v>
                      </c:pt>
                      <c:pt idx="16">
                        <c:v>2005-08</c:v>
                      </c:pt>
                      <c:pt idx="17">
                        <c:v>2005-09</c:v>
                      </c:pt>
                      <c:pt idx="18">
                        <c:v>2005-10</c:v>
                      </c:pt>
                      <c:pt idx="19">
                        <c:v>2005-11</c:v>
                      </c:pt>
                      <c:pt idx="20">
                        <c:v>2005-12</c:v>
                      </c:pt>
                      <c:pt idx="21">
                        <c:v>2006-01</c:v>
                      </c:pt>
                      <c:pt idx="22">
                        <c:v>2006-02</c:v>
                      </c:pt>
                      <c:pt idx="23">
                        <c:v>2006-03</c:v>
                      </c:pt>
                      <c:pt idx="24">
                        <c:v>2006</c:v>
                      </c:pt>
                      <c:pt idx="25">
                        <c:v>2006-05</c:v>
                      </c:pt>
                      <c:pt idx="26">
                        <c:v>2006-06</c:v>
                      </c:pt>
                      <c:pt idx="27">
                        <c:v>2006-07</c:v>
                      </c:pt>
                      <c:pt idx="28">
                        <c:v>2006-08</c:v>
                      </c:pt>
                      <c:pt idx="29">
                        <c:v>2006-09</c:v>
                      </c:pt>
                      <c:pt idx="30">
                        <c:v>2006-10</c:v>
                      </c:pt>
                      <c:pt idx="31">
                        <c:v>2006-11</c:v>
                      </c:pt>
                      <c:pt idx="32">
                        <c:v>2006-12</c:v>
                      </c:pt>
                      <c:pt idx="33">
                        <c:v>2007-01</c:v>
                      </c:pt>
                      <c:pt idx="34">
                        <c:v>2007-02</c:v>
                      </c:pt>
                      <c:pt idx="35">
                        <c:v>2007-03</c:v>
                      </c:pt>
                      <c:pt idx="36">
                        <c:v>2007</c:v>
                      </c:pt>
                      <c:pt idx="37">
                        <c:v>2007-05</c:v>
                      </c:pt>
                      <c:pt idx="38">
                        <c:v>2007-06</c:v>
                      </c:pt>
                      <c:pt idx="39">
                        <c:v>2007-07</c:v>
                      </c:pt>
                      <c:pt idx="40">
                        <c:v>2007-08</c:v>
                      </c:pt>
                      <c:pt idx="41">
                        <c:v>2007-09</c:v>
                      </c:pt>
                      <c:pt idx="42">
                        <c:v>2007-10</c:v>
                      </c:pt>
                      <c:pt idx="43">
                        <c:v>2007-11</c:v>
                      </c:pt>
                      <c:pt idx="44">
                        <c:v>2007-12</c:v>
                      </c:pt>
                      <c:pt idx="45">
                        <c:v>2008-01</c:v>
                      </c:pt>
                      <c:pt idx="46">
                        <c:v>2008-02</c:v>
                      </c:pt>
                      <c:pt idx="47">
                        <c:v>2008-03</c:v>
                      </c:pt>
                      <c:pt idx="48">
                        <c:v>2008</c:v>
                      </c:pt>
                      <c:pt idx="49">
                        <c:v>2008-05</c:v>
                      </c:pt>
                      <c:pt idx="50">
                        <c:v>2008-06</c:v>
                      </c:pt>
                      <c:pt idx="51">
                        <c:v>2008-07</c:v>
                      </c:pt>
                      <c:pt idx="52">
                        <c:v>2008-08</c:v>
                      </c:pt>
                      <c:pt idx="53">
                        <c:v>2008-09</c:v>
                      </c:pt>
                      <c:pt idx="54">
                        <c:v>2008-10</c:v>
                      </c:pt>
                      <c:pt idx="55">
                        <c:v>2008-11</c:v>
                      </c:pt>
                      <c:pt idx="56">
                        <c:v>2008-12</c:v>
                      </c:pt>
                      <c:pt idx="57">
                        <c:v>2009-01</c:v>
                      </c:pt>
                      <c:pt idx="58">
                        <c:v>2009-02</c:v>
                      </c:pt>
                      <c:pt idx="59">
                        <c:v>2009-03</c:v>
                      </c:pt>
                      <c:pt idx="60">
                        <c:v>2009</c:v>
                      </c:pt>
                      <c:pt idx="61">
                        <c:v>2009-05</c:v>
                      </c:pt>
                      <c:pt idx="62">
                        <c:v>2009-06</c:v>
                      </c:pt>
                      <c:pt idx="63">
                        <c:v>2009-07</c:v>
                      </c:pt>
                      <c:pt idx="64">
                        <c:v>2009-08</c:v>
                      </c:pt>
                      <c:pt idx="65">
                        <c:v>2009-09</c:v>
                      </c:pt>
                      <c:pt idx="66">
                        <c:v>2009-10</c:v>
                      </c:pt>
                      <c:pt idx="67">
                        <c:v>2009-11</c:v>
                      </c:pt>
                      <c:pt idx="68">
                        <c:v>2009-12</c:v>
                      </c:pt>
                      <c:pt idx="69">
                        <c:v>2010-01</c:v>
                      </c:pt>
                      <c:pt idx="70">
                        <c:v>2010-02</c:v>
                      </c:pt>
                      <c:pt idx="71">
                        <c:v>2010-03</c:v>
                      </c:pt>
                      <c:pt idx="72">
                        <c:v>2010</c:v>
                      </c:pt>
                      <c:pt idx="73">
                        <c:v>2010-05</c:v>
                      </c:pt>
                      <c:pt idx="74">
                        <c:v>2010-06</c:v>
                      </c:pt>
                      <c:pt idx="75">
                        <c:v>2010-07</c:v>
                      </c:pt>
                      <c:pt idx="76">
                        <c:v>2010-08</c:v>
                      </c:pt>
                      <c:pt idx="77">
                        <c:v>2010-09</c:v>
                      </c:pt>
                      <c:pt idx="78">
                        <c:v>2010-10</c:v>
                      </c:pt>
                      <c:pt idx="79">
                        <c:v>2010-11</c:v>
                      </c:pt>
                      <c:pt idx="80">
                        <c:v>2010-12</c:v>
                      </c:pt>
                      <c:pt idx="81">
                        <c:v>2011-01</c:v>
                      </c:pt>
                      <c:pt idx="82">
                        <c:v>2011-02</c:v>
                      </c:pt>
                      <c:pt idx="83">
                        <c:v>2011-03</c:v>
                      </c:pt>
                      <c:pt idx="84">
                        <c:v>2011</c:v>
                      </c:pt>
                      <c:pt idx="85">
                        <c:v>2011-05</c:v>
                      </c:pt>
                      <c:pt idx="86">
                        <c:v>2011-06</c:v>
                      </c:pt>
                      <c:pt idx="87">
                        <c:v>2011-07</c:v>
                      </c:pt>
                      <c:pt idx="88">
                        <c:v>2011-08</c:v>
                      </c:pt>
                      <c:pt idx="89">
                        <c:v>2011-09</c:v>
                      </c:pt>
                      <c:pt idx="90">
                        <c:v>2011-10</c:v>
                      </c:pt>
                      <c:pt idx="91">
                        <c:v>2011-11</c:v>
                      </c:pt>
                      <c:pt idx="92">
                        <c:v>2011-12</c:v>
                      </c:pt>
                      <c:pt idx="93">
                        <c:v>2012-01</c:v>
                      </c:pt>
                      <c:pt idx="94">
                        <c:v>2012-02</c:v>
                      </c:pt>
                      <c:pt idx="95">
                        <c:v>2012-03</c:v>
                      </c:pt>
                      <c:pt idx="96">
                        <c:v>2012</c:v>
                      </c:pt>
                      <c:pt idx="97">
                        <c:v>2012-05</c:v>
                      </c:pt>
                      <c:pt idx="98">
                        <c:v>2012-06</c:v>
                      </c:pt>
                      <c:pt idx="99">
                        <c:v>2012-07</c:v>
                      </c:pt>
                      <c:pt idx="100">
                        <c:v>2012-08</c:v>
                      </c:pt>
                      <c:pt idx="101">
                        <c:v>2012-09</c:v>
                      </c:pt>
                      <c:pt idx="102">
                        <c:v>2012-10</c:v>
                      </c:pt>
                      <c:pt idx="103">
                        <c:v>2012-11</c:v>
                      </c:pt>
                      <c:pt idx="104">
                        <c:v>2012-12</c:v>
                      </c:pt>
                      <c:pt idx="105">
                        <c:v>2013-01</c:v>
                      </c:pt>
                      <c:pt idx="106">
                        <c:v>2013-02</c:v>
                      </c:pt>
                      <c:pt idx="107">
                        <c:v>2013-03</c:v>
                      </c:pt>
                      <c:pt idx="108">
                        <c:v>2013</c:v>
                      </c:pt>
                      <c:pt idx="109">
                        <c:v>2013-05</c:v>
                      </c:pt>
                      <c:pt idx="110">
                        <c:v>2013-06</c:v>
                      </c:pt>
                      <c:pt idx="111">
                        <c:v>2013-07</c:v>
                      </c:pt>
                      <c:pt idx="112">
                        <c:v>2013-08</c:v>
                      </c:pt>
                      <c:pt idx="113">
                        <c:v>2013-09</c:v>
                      </c:pt>
                      <c:pt idx="114">
                        <c:v>2013-10</c:v>
                      </c:pt>
                      <c:pt idx="115">
                        <c:v>2013-11</c:v>
                      </c:pt>
                      <c:pt idx="116">
                        <c:v>2013-12</c:v>
                      </c:pt>
                      <c:pt idx="117">
                        <c:v>2014-01</c:v>
                      </c:pt>
                      <c:pt idx="118">
                        <c:v>2014-02</c:v>
                      </c:pt>
                      <c:pt idx="119">
                        <c:v>2014-03</c:v>
                      </c:pt>
                      <c:pt idx="120">
                        <c:v>2014</c:v>
                      </c:pt>
                      <c:pt idx="121">
                        <c:v>2014-05</c:v>
                      </c:pt>
                      <c:pt idx="122">
                        <c:v>2014-06</c:v>
                      </c:pt>
                      <c:pt idx="123">
                        <c:v>2014-07</c:v>
                      </c:pt>
                      <c:pt idx="124">
                        <c:v>2014-08</c:v>
                      </c:pt>
                      <c:pt idx="125">
                        <c:v>2014-09</c:v>
                      </c:pt>
                      <c:pt idx="126">
                        <c:v>2014-10</c:v>
                      </c:pt>
                      <c:pt idx="127">
                        <c:v>2014-11</c:v>
                      </c:pt>
                      <c:pt idx="128">
                        <c:v>2014-12</c:v>
                      </c:pt>
                      <c:pt idx="129">
                        <c:v>2015-01</c:v>
                      </c:pt>
                      <c:pt idx="130">
                        <c:v>2015-02</c:v>
                      </c:pt>
                      <c:pt idx="131">
                        <c:v>2015-03</c:v>
                      </c:pt>
                      <c:pt idx="132">
                        <c:v>2015</c:v>
                      </c:pt>
                      <c:pt idx="133">
                        <c:v>2015-05</c:v>
                      </c:pt>
                      <c:pt idx="134">
                        <c:v>2015-06</c:v>
                      </c:pt>
                      <c:pt idx="135">
                        <c:v>2015-07</c:v>
                      </c:pt>
                      <c:pt idx="136">
                        <c:v>2015-08</c:v>
                      </c:pt>
                      <c:pt idx="137">
                        <c:v>2015-09</c:v>
                      </c:pt>
                      <c:pt idx="138">
                        <c:v>2015-10</c:v>
                      </c:pt>
                      <c:pt idx="139">
                        <c:v>2015-11</c:v>
                      </c:pt>
                      <c:pt idx="140">
                        <c:v>2015-12</c:v>
                      </c:pt>
                      <c:pt idx="141">
                        <c:v>2016-01</c:v>
                      </c:pt>
                      <c:pt idx="142">
                        <c:v>2016-02</c:v>
                      </c:pt>
                      <c:pt idx="143">
                        <c:v>2016-03</c:v>
                      </c:pt>
                      <c:pt idx="144">
                        <c:v>2016</c:v>
                      </c:pt>
                      <c:pt idx="145">
                        <c:v>2016-05</c:v>
                      </c:pt>
                      <c:pt idx="146">
                        <c:v>2016-06</c:v>
                      </c:pt>
                      <c:pt idx="147">
                        <c:v>2016-07</c:v>
                      </c:pt>
                      <c:pt idx="148">
                        <c:v>2016-08</c:v>
                      </c:pt>
                      <c:pt idx="149">
                        <c:v>2016-09</c:v>
                      </c:pt>
                      <c:pt idx="150">
                        <c:v>2016-10</c:v>
                      </c:pt>
                      <c:pt idx="151">
                        <c:v>2016-11</c:v>
                      </c:pt>
                      <c:pt idx="152">
                        <c:v>2016-12</c:v>
                      </c:pt>
                      <c:pt idx="153">
                        <c:v>2017-01</c:v>
                      </c:pt>
                      <c:pt idx="154">
                        <c:v>2017-02</c:v>
                      </c:pt>
                      <c:pt idx="155">
                        <c:v>2017-03</c:v>
                      </c:pt>
                      <c:pt idx="156">
                        <c:v>2017</c:v>
                      </c:pt>
                      <c:pt idx="157">
                        <c:v>2017-05</c:v>
                      </c:pt>
                      <c:pt idx="158">
                        <c:v>2017-06</c:v>
                      </c:pt>
                      <c:pt idx="159">
                        <c:v>2017-07</c:v>
                      </c:pt>
                      <c:pt idx="160">
                        <c:v>2017-08</c:v>
                      </c:pt>
                      <c:pt idx="161">
                        <c:v>2017-09</c:v>
                      </c:pt>
                      <c:pt idx="162">
                        <c:v>2017-10</c:v>
                      </c:pt>
                      <c:pt idx="163">
                        <c:v>2017-11</c:v>
                      </c:pt>
                      <c:pt idx="164">
                        <c:v>2017-12</c:v>
                      </c:pt>
                      <c:pt idx="165">
                        <c:v>2018-01</c:v>
                      </c:pt>
                      <c:pt idx="166">
                        <c:v>2018-02</c:v>
                      </c:pt>
                      <c:pt idx="167">
                        <c:v>2018-03</c:v>
                      </c:pt>
                      <c:pt idx="168">
                        <c:v>2018</c:v>
                      </c:pt>
                      <c:pt idx="169">
                        <c:v>2018-05</c:v>
                      </c:pt>
                      <c:pt idx="170">
                        <c:v>2018-06</c:v>
                      </c:pt>
                      <c:pt idx="171">
                        <c:v>2018-07</c:v>
                      </c:pt>
                      <c:pt idx="172">
                        <c:v>2018-08</c:v>
                      </c:pt>
                      <c:pt idx="173">
                        <c:v>2018-09</c:v>
                      </c:pt>
                      <c:pt idx="174">
                        <c:v>2018-10</c:v>
                      </c:pt>
                      <c:pt idx="175">
                        <c:v>2018-11</c:v>
                      </c:pt>
                      <c:pt idx="176">
                        <c:v>2018-12</c:v>
                      </c:pt>
                      <c:pt idx="177">
                        <c:v>2019-01</c:v>
                      </c:pt>
                      <c:pt idx="178">
                        <c:v>2019-02</c:v>
                      </c:pt>
                      <c:pt idx="179">
                        <c:v>2019-03</c:v>
                      </c:pt>
                      <c:pt idx="180">
                        <c:v>2019</c:v>
                      </c:pt>
                      <c:pt idx="181">
                        <c:v>2019-05</c:v>
                      </c:pt>
                      <c:pt idx="182">
                        <c:v>2019-06</c:v>
                      </c:pt>
                      <c:pt idx="183">
                        <c:v>2019-07</c:v>
                      </c:pt>
                      <c:pt idx="184">
                        <c:v>2019-08</c:v>
                      </c:pt>
                      <c:pt idx="185">
                        <c:v>2019-09</c:v>
                      </c:pt>
                      <c:pt idx="186">
                        <c:v>2019-10</c:v>
                      </c:pt>
                      <c:pt idx="187">
                        <c:v>2019-11</c:v>
                      </c:pt>
                      <c:pt idx="188">
                        <c:v>2019-12</c:v>
                      </c:pt>
                      <c:pt idx="189">
                        <c:v>2020-01</c:v>
                      </c:pt>
                      <c:pt idx="190">
                        <c:v>2020-02</c:v>
                      </c:pt>
                      <c:pt idx="191">
                        <c:v>2020-03</c:v>
                      </c:pt>
                      <c:pt idx="192">
                        <c:v>2020</c:v>
                      </c:pt>
                      <c:pt idx="193">
                        <c:v>2020-05</c:v>
                      </c:pt>
                      <c:pt idx="194">
                        <c:v>2020-06</c:v>
                      </c:pt>
                      <c:pt idx="195">
                        <c:v>2020-07</c:v>
                      </c:pt>
                      <c:pt idx="196">
                        <c:v>2020-08</c:v>
                      </c:pt>
                      <c:pt idx="197">
                        <c:v>2020-09</c:v>
                      </c:pt>
                      <c:pt idx="198">
                        <c:v>2020-10</c:v>
                      </c:pt>
                      <c:pt idx="199">
                        <c:v>2020-11</c:v>
                      </c:pt>
                      <c:pt idx="200">
                        <c:v>2020-12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'Wind '!$B$5:$B$217</c15:sqref>
                        </c15:formulaRef>
                      </c:ext>
                    </c:extLst>
                    <c:numCache>
                      <c:formatCode>General</c:formatCode>
                      <c:ptCount val="213"/>
                      <c:pt idx="0">
                        <c:v>566395940.50746822</c:v>
                      </c:pt>
                      <c:pt idx="1">
                        <c:v>349576143.65697122</c:v>
                      </c:pt>
                      <c:pt idx="2">
                        <c:v>437830950.66680598</c:v>
                      </c:pt>
                      <c:pt idx="3">
                        <c:v>277059565.65129769</c:v>
                      </c:pt>
                      <c:pt idx="4">
                        <c:v>390317405.76627493</c:v>
                      </c:pt>
                      <c:pt idx="5">
                        <c:v>400205079.15205836</c:v>
                      </c:pt>
                      <c:pt idx="6">
                        <c:v>461915773.07045603</c:v>
                      </c:pt>
                      <c:pt idx="7">
                        <c:v>521384022.20224953</c:v>
                      </c:pt>
                      <c:pt idx="8">
                        <c:v>777000635.85925961</c:v>
                      </c:pt>
                      <c:pt idx="9">
                        <c:v>530113418.04633522</c:v>
                      </c:pt>
                      <c:pt idx="10">
                        <c:v>529535908.62932587</c:v>
                      </c:pt>
                      <c:pt idx="11">
                        <c:v>662033019.19508362</c:v>
                      </c:pt>
                      <c:pt idx="12">
                        <c:v>464803293.470384</c:v>
                      </c:pt>
                      <c:pt idx="13">
                        <c:v>564540985.09689879</c:v>
                      </c:pt>
                      <c:pt idx="14">
                        <c:v>564965955.95290947</c:v>
                      </c:pt>
                      <c:pt idx="15">
                        <c:v>376190939.74525821</c:v>
                      </c:pt>
                      <c:pt idx="16">
                        <c:v>354085959.45734477</c:v>
                      </c:pt>
                      <c:pt idx="17">
                        <c:v>586931180.50619364</c:v>
                      </c:pt>
                      <c:pt idx="18">
                        <c:v>640491263.16503251</c:v>
                      </c:pt>
                      <c:pt idx="19">
                        <c:v>575972043.2271111</c:v>
                      </c:pt>
                      <c:pt idx="20">
                        <c:v>730215435.7706573</c:v>
                      </c:pt>
                      <c:pt idx="21">
                        <c:v>1076047315.5102544</c:v>
                      </c:pt>
                      <c:pt idx="22">
                        <c:v>638851742.59820771</c:v>
                      </c:pt>
                      <c:pt idx="23">
                        <c:v>585587475.75191689</c:v>
                      </c:pt>
                      <c:pt idx="24">
                        <c:v>501602679.63462448</c:v>
                      </c:pt>
                      <c:pt idx="25">
                        <c:v>437921482.3218928</c:v>
                      </c:pt>
                      <c:pt idx="26">
                        <c:v>462011035.37573469</c:v>
                      </c:pt>
                      <c:pt idx="27">
                        <c:v>305237415.24547654</c:v>
                      </c:pt>
                      <c:pt idx="28">
                        <c:v>433454774.150029</c:v>
                      </c:pt>
                      <c:pt idx="29">
                        <c:v>383382005.92835593</c:v>
                      </c:pt>
                      <c:pt idx="30">
                        <c:v>449360145.33029747</c:v>
                      </c:pt>
                      <c:pt idx="31">
                        <c:v>601812206.16804504</c:v>
                      </c:pt>
                      <c:pt idx="32">
                        <c:v>737370301.24731636</c:v>
                      </c:pt>
                      <c:pt idx="33">
                        <c:v>511866147.98073006</c:v>
                      </c:pt>
                      <c:pt idx="34">
                        <c:v>385631963.40765667</c:v>
                      </c:pt>
                      <c:pt idx="35">
                        <c:v>517103307.56084442</c:v>
                      </c:pt>
                      <c:pt idx="36">
                        <c:v>499062989.21612763</c:v>
                      </c:pt>
                      <c:pt idx="37">
                        <c:v>601861777.80935264</c:v>
                      </c:pt>
                      <c:pt idx="38">
                        <c:v>323736368.78636152</c:v>
                      </c:pt>
                      <c:pt idx="39">
                        <c:v>193484976.71143454</c:v>
                      </c:pt>
                      <c:pt idx="40">
                        <c:v>257494557.248864</c:v>
                      </c:pt>
                      <c:pt idx="41">
                        <c:v>504694251.56804031</c:v>
                      </c:pt>
                      <c:pt idx="42">
                        <c:v>501387772.96438646</c:v>
                      </c:pt>
                      <c:pt idx="43">
                        <c:v>866888722.0137732</c:v>
                      </c:pt>
                      <c:pt idx="44">
                        <c:v>942306246.37679172</c:v>
                      </c:pt>
                      <c:pt idx="45">
                        <c:v>1220921326.5190754</c:v>
                      </c:pt>
                      <c:pt idx="46">
                        <c:v>675875304.34168518</c:v>
                      </c:pt>
                      <c:pt idx="47">
                        <c:v>750221478.13794363</c:v>
                      </c:pt>
                      <c:pt idx="48">
                        <c:v>581461229.80313969</c:v>
                      </c:pt>
                      <c:pt idx="49">
                        <c:v>424569552.12199908</c:v>
                      </c:pt>
                      <c:pt idx="50">
                        <c:v>264156121.20145258</c:v>
                      </c:pt>
                      <c:pt idx="51">
                        <c:v>504077159.65812612</c:v>
                      </c:pt>
                      <c:pt idx="52">
                        <c:v>432204354.65104753</c:v>
                      </c:pt>
                      <c:pt idx="53">
                        <c:v>682833772.82641912</c:v>
                      </c:pt>
                      <c:pt idx="54">
                        <c:v>305217053.87302494</c:v>
                      </c:pt>
                      <c:pt idx="55">
                        <c:v>707510060.61214447</c:v>
                      </c:pt>
                      <c:pt idx="56">
                        <c:v>589257661.84889984</c:v>
                      </c:pt>
                      <c:pt idx="57">
                        <c:v>1087178769.0626221</c:v>
                      </c:pt>
                      <c:pt idx="58">
                        <c:v>875357388.7749939</c:v>
                      </c:pt>
                      <c:pt idx="59">
                        <c:v>807063232.65147352</c:v>
                      </c:pt>
                      <c:pt idx="60">
                        <c:v>285756025.81473213</c:v>
                      </c:pt>
                      <c:pt idx="61">
                        <c:v>234103652.59869671</c:v>
                      </c:pt>
                      <c:pt idx="62">
                        <c:v>552106292.41997528</c:v>
                      </c:pt>
                      <c:pt idx="63">
                        <c:v>384374279.0437811</c:v>
                      </c:pt>
                      <c:pt idx="64">
                        <c:v>480978339.27301562</c:v>
                      </c:pt>
                      <c:pt idx="65">
                        <c:v>376963390.02934265</c:v>
                      </c:pt>
                      <c:pt idx="66">
                        <c:v>686479150.6922226</c:v>
                      </c:pt>
                      <c:pt idx="67">
                        <c:v>760193524.71322632</c:v>
                      </c:pt>
                      <c:pt idx="68">
                        <c:v>444650631.61843991</c:v>
                      </c:pt>
                      <c:pt idx="69">
                        <c:v>628376427.93304336</c:v>
                      </c:pt>
                      <c:pt idx="70">
                        <c:v>440784194.72241586</c:v>
                      </c:pt>
                      <c:pt idx="71">
                        <c:v>588920321.41407013</c:v>
                      </c:pt>
                      <c:pt idx="72">
                        <c:v>337567847.22177887</c:v>
                      </c:pt>
                      <c:pt idx="73">
                        <c:v>563323777.22463357</c:v>
                      </c:pt>
                      <c:pt idx="74">
                        <c:v>490468004.02216113</c:v>
                      </c:pt>
                      <c:pt idx="75">
                        <c:v>403145576.41366172</c:v>
                      </c:pt>
                      <c:pt idx="76">
                        <c:v>481941283.97182775</c:v>
                      </c:pt>
                      <c:pt idx="77">
                        <c:v>632268423.64791203</c:v>
                      </c:pt>
                      <c:pt idx="78">
                        <c:v>687776686.24343109</c:v>
                      </c:pt>
                      <c:pt idx="79">
                        <c:v>871456705.29464626</c:v>
                      </c:pt>
                      <c:pt idx="80">
                        <c:v>590149073.07255173</c:v>
                      </c:pt>
                      <c:pt idx="81">
                        <c:v>760945868.35422039</c:v>
                      </c:pt>
                      <c:pt idx="82">
                        <c:v>516072258.8227607</c:v>
                      </c:pt>
                      <c:pt idx="83">
                        <c:v>676371813.03714883</c:v>
                      </c:pt>
                      <c:pt idx="84">
                        <c:v>632294245.27187896</c:v>
                      </c:pt>
                      <c:pt idx="85">
                        <c:v>607211315.74802196</c:v>
                      </c:pt>
                      <c:pt idx="86">
                        <c:v>405063216.26237631</c:v>
                      </c:pt>
                      <c:pt idx="87">
                        <c:v>425148853.80500627</c:v>
                      </c:pt>
                      <c:pt idx="88">
                        <c:v>543450554.02524471</c:v>
                      </c:pt>
                      <c:pt idx="89">
                        <c:v>772801492.19282937</c:v>
                      </c:pt>
                      <c:pt idx="90">
                        <c:v>881647336.28146243</c:v>
                      </c:pt>
                      <c:pt idx="91">
                        <c:v>905148250.55270064</c:v>
                      </c:pt>
                      <c:pt idx="92">
                        <c:v>730191964.1495316</c:v>
                      </c:pt>
                      <c:pt idx="93">
                        <c:v>738834752.57234836</c:v>
                      </c:pt>
                      <c:pt idx="94">
                        <c:v>1157367199.1199677</c:v>
                      </c:pt>
                      <c:pt idx="95">
                        <c:v>907693895.81042695</c:v>
                      </c:pt>
                      <c:pt idx="96">
                        <c:v>733317044.81995928</c:v>
                      </c:pt>
                      <c:pt idx="97">
                        <c:v>791310035.03224504</c:v>
                      </c:pt>
                      <c:pt idx="98">
                        <c:v>503279955.87480533</c:v>
                      </c:pt>
                      <c:pt idx="99">
                        <c:v>560442142.99906147</c:v>
                      </c:pt>
                      <c:pt idx="100">
                        <c:v>652542557.00113416</c:v>
                      </c:pt>
                      <c:pt idx="101">
                        <c:v>734397039.25540316</c:v>
                      </c:pt>
                      <c:pt idx="102">
                        <c:v>977097610.02131152</c:v>
                      </c:pt>
                      <c:pt idx="103">
                        <c:v>729200773.49295723</c:v>
                      </c:pt>
                      <c:pt idx="104">
                        <c:v>1308261405.7832005</c:v>
                      </c:pt>
                      <c:pt idx="105">
                        <c:v>1144638010.4415762</c:v>
                      </c:pt>
                      <c:pt idx="106">
                        <c:v>942875204.78583896</c:v>
                      </c:pt>
                      <c:pt idx="107">
                        <c:v>1071167129.1243689</c:v>
                      </c:pt>
                      <c:pt idx="108">
                        <c:v>724320082.83915293</c:v>
                      </c:pt>
                      <c:pt idx="109">
                        <c:v>733945613.39421201</c:v>
                      </c:pt>
                      <c:pt idx="110">
                        <c:v>760599302.54304767</c:v>
                      </c:pt>
                      <c:pt idx="111">
                        <c:v>594639149.20306563</c:v>
                      </c:pt>
                      <c:pt idx="112">
                        <c:v>518013928.89448863</c:v>
                      </c:pt>
                      <c:pt idx="113">
                        <c:v>931172123.36337733</c:v>
                      </c:pt>
                      <c:pt idx="114">
                        <c:v>877406754.77742636</c:v>
                      </c:pt>
                      <c:pt idx="115">
                        <c:v>875110289.25127363</c:v>
                      </c:pt>
                      <c:pt idx="116">
                        <c:v>1077180851.2180068</c:v>
                      </c:pt>
                      <c:pt idx="117">
                        <c:v>955567184.9499867</c:v>
                      </c:pt>
                      <c:pt idx="118">
                        <c:v>612458234.80399978</c:v>
                      </c:pt>
                      <c:pt idx="119">
                        <c:v>1161013943.6245022</c:v>
                      </c:pt>
                      <c:pt idx="120">
                        <c:v>888077344.41802537</c:v>
                      </c:pt>
                      <c:pt idx="121">
                        <c:v>684525537.62663865</c:v>
                      </c:pt>
                      <c:pt idx="122">
                        <c:v>870822655.86317277</c:v>
                      </c:pt>
                      <c:pt idx="123">
                        <c:v>548131037.44985127</c:v>
                      </c:pt>
                      <c:pt idx="124">
                        <c:v>736884774.78507316</c:v>
                      </c:pt>
                      <c:pt idx="125">
                        <c:v>734396181.857512</c:v>
                      </c:pt>
                      <c:pt idx="126">
                        <c:v>1211634622.5409966</c:v>
                      </c:pt>
                      <c:pt idx="127">
                        <c:v>1051067628.6145738</c:v>
                      </c:pt>
                      <c:pt idx="128">
                        <c:v>1673950559.5577602</c:v>
                      </c:pt>
                      <c:pt idx="129">
                        <c:v>2030341330.1534038</c:v>
                      </c:pt>
                      <c:pt idx="130">
                        <c:v>1410154352.9147801</c:v>
                      </c:pt>
                      <c:pt idx="131">
                        <c:v>1200657043.000741</c:v>
                      </c:pt>
                      <c:pt idx="132">
                        <c:v>1027151613.2701627</c:v>
                      </c:pt>
                      <c:pt idx="133">
                        <c:v>653238558.23602283</c:v>
                      </c:pt>
                      <c:pt idx="134">
                        <c:v>637924856.00256503</c:v>
                      </c:pt>
                      <c:pt idx="135">
                        <c:v>579652684.6993494</c:v>
                      </c:pt>
                      <c:pt idx="136">
                        <c:v>1017516958.9224164</c:v>
                      </c:pt>
                      <c:pt idx="137">
                        <c:v>744861843.93460298</c:v>
                      </c:pt>
                      <c:pt idx="138">
                        <c:v>1120464396.2553957</c:v>
                      </c:pt>
                      <c:pt idx="139">
                        <c:v>1215777635.9738808</c:v>
                      </c:pt>
                      <c:pt idx="140">
                        <c:v>1438781638.5450022</c:v>
                      </c:pt>
                      <c:pt idx="141">
                        <c:v>1568175356.6699846</c:v>
                      </c:pt>
                      <c:pt idx="142">
                        <c:v>1196613936.5110002</c:v>
                      </c:pt>
                      <c:pt idx="143">
                        <c:v>1138739151.8429997</c:v>
                      </c:pt>
                      <c:pt idx="144">
                        <c:v>1070706483.5660006</c:v>
                      </c:pt>
                      <c:pt idx="145">
                        <c:v>1260444053.7880049</c:v>
                      </c:pt>
                      <c:pt idx="146">
                        <c:v>993222428.96204674</c:v>
                      </c:pt>
                      <c:pt idx="147">
                        <c:v>1074404986.9089975</c:v>
                      </c:pt>
                      <c:pt idx="148">
                        <c:v>807575747.43600321</c:v>
                      </c:pt>
                      <c:pt idx="149">
                        <c:v>975637502.32500803</c:v>
                      </c:pt>
                      <c:pt idx="150">
                        <c:v>937291780.39199972</c:v>
                      </c:pt>
                      <c:pt idx="151">
                        <c:v>1227147146.9699929</c:v>
                      </c:pt>
                      <c:pt idx="152">
                        <c:v>1876178928.7339988</c:v>
                      </c:pt>
                      <c:pt idx="153">
                        <c:v>1461229669.9679885</c:v>
                      </c:pt>
                      <c:pt idx="154">
                        <c:v>1276383245.5400145</c:v>
                      </c:pt>
                      <c:pt idx="155">
                        <c:v>823398227.67300475</c:v>
                      </c:pt>
                      <c:pt idx="156">
                        <c:v>1043059859.599003</c:v>
                      </c:pt>
                      <c:pt idx="157">
                        <c:v>829459708.90900087</c:v>
                      </c:pt>
                      <c:pt idx="158">
                        <c:v>670967931.89499807</c:v>
                      </c:pt>
                      <c:pt idx="159">
                        <c:v>811346771.37199473</c:v>
                      </c:pt>
                      <c:pt idx="160">
                        <c:v>1022576962.1680088</c:v>
                      </c:pt>
                      <c:pt idx="161">
                        <c:v>745154331.77299786</c:v>
                      </c:pt>
                      <c:pt idx="162">
                        <c:v>1289146588.5600057</c:v>
                      </c:pt>
                      <c:pt idx="163">
                        <c:v>1347189402.0300052</c:v>
                      </c:pt>
                      <c:pt idx="164">
                        <c:v>1451080120.3450091</c:v>
                      </c:pt>
                      <c:pt idx="165">
                        <c:v>1160626122.5670006</c:v>
                      </c:pt>
                      <c:pt idx="166">
                        <c:v>1466642305.0689983</c:v>
                      </c:pt>
                      <c:pt idx="167">
                        <c:v>1257935651.5600042</c:v>
                      </c:pt>
                      <c:pt idx="168">
                        <c:v>1380107933.800998</c:v>
                      </c:pt>
                      <c:pt idx="169">
                        <c:v>1014238722.3239993</c:v>
                      </c:pt>
                      <c:pt idx="170">
                        <c:v>1270409746.347003</c:v>
                      </c:pt>
                      <c:pt idx="171">
                        <c:v>895860794.09800279</c:v>
                      </c:pt>
                      <c:pt idx="172">
                        <c:v>935347153.28900111</c:v>
                      </c:pt>
                      <c:pt idx="173">
                        <c:v>832102145.08900428</c:v>
                      </c:pt>
                      <c:pt idx="174">
                        <c:v>1547588648.7809873</c:v>
                      </c:pt>
                      <c:pt idx="175">
                        <c:v>1317294286.3389926</c:v>
                      </c:pt>
                      <c:pt idx="176">
                        <c:v>1693668932.3620217</c:v>
                      </c:pt>
                      <c:pt idx="177">
                        <c:v>1368049714.7840064</c:v>
                      </c:pt>
                      <c:pt idx="178">
                        <c:v>1159547972.849997</c:v>
                      </c:pt>
                      <c:pt idx="179">
                        <c:v>1310509043.0100026</c:v>
                      </c:pt>
                      <c:pt idx="180">
                        <c:v>1193466745.3979971</c:v>
                      </c:pt>
                      <c:pt idx="181">
                        <c:v>726669129.00700831</c:v>
                      </c:pt>
                      <c:pt idx="182">
                        <c:v>939240194.90599585</c:v>
                      </c:pt>
                      <c:pt idx="183">
                        <c:v>718013592.72799826</c:v>
                      </c:pt>
                      <c:pt idx="184">
                        <c:v>940268631.94899523</c:v>
                      </c:pt>
                      <c:pt idx="185">
                        <c:v>1450712904.2170012</c:v>
                      </c:pt>
                      <c:pt idx="186">
                        <c:v>1506981125.6120002</c:v>
                      </c:pt>
                      <c:pt idx="187">
                        <c:v>1132078357.4259958</c:v>
                      </c:pt>
                      <c:pt idx="188">
                        <c:v>1449156132.8879967</c:v>
                      </c:pt>
                      <c:pt idx="189">
                        <c:v>1562880787.3179877</c:v>
                      </c:pt>
                      <c:pt idx="190">
                        <c:v>1344291617.9930053</c:v>
                      </c:pt>
                      <c:pt idx="191">
                        <c:v>1875859881.0580044</c:v>
                      </c:pt>
                      <c:pt idx="192">
                        <c:v>1000666745.898007</c:v>
                      </c:pt>
                      <c:pt idx="193">
                        <c:v>1480925216.0719981</c:v>
                      </c:pt>
                      <c:pt idx="194">
                        <c:v>979319747.61900711</c:v>
                      </c:pt>
                      <c:pt idx="195">
                        <c:v>1111101902.6510065</c:v>
                      </c:pt>
                      <c:pt idx="196">
                        <c:v>945267826.91800082</c:v>
                      </c:pt>
                      <c:pt idx="197">
                        <c:v>1509277809.9180052</c:v>
                      </c:pt>
                      <c:pt idx="198">
                        <c:v>1260621355.6030045</c:v>
                      </c:pt>
                      <c:pt idx="199">
                        <c:v>1253194631.0039947</c:v>
                      </c:pt>
                      <c:pt idx="200">
                        <c:v>1835571490.9659991</c:v>
                      </c:pt>
                      <c:pt idx="201">
                        <c:v>2169235447.1740122</c:v>
                      </c:pt>
                      <c:pt idx="202">
                        <c:v>2075372430.4540071</c:v>
                      </c:pt>
                      <c:pt idx="203">
                        <c:v>1563752070.7030003</c:v>
                      </c:pt>
                      <c:pt idx="204">
                        <c:v>1213553907.9549985</c:v>
                      </c:pt>
                      <c:pt idx="205">
                        <c:v>1251553737.3460066</c:v>
                      </c:pt>
                      <c:pt idx="206">
                        <c:v>777514461.96400654</c:v>
                      </c:pt>
                      <c:pt idx="207">
                        <c:v>1309088837.4230006</c:v>
                      </c:pt>
                      <c:pt idx="208">
                        <c:v>696172030.4339987</c:v>
                      </c:pt>
                      <c:pt idx="209">
                        <c:v>1083195916.0620022</c:v>
                      </c:pt>
                      <c:pt idx="210">
                        <c:v>1439467996.8489997</c:v>
                      </c:pt>
                      <c:pt idx="211">
                        <c:v>1452393379.4930103</c:v>
                      </c:pt>
                      <c:pt idx="212">
                        <c:v>1321814071.9759974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617-4948-ABA0-92535FF7ED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"/>
          <c:order val="1"/>
          <c:tx>
            <c:v>Wind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'Wind '!$A$17:$A$217</c:f>
              <c:strCache>
                <c:ptCount val="201"/>
                <c:pt idx="0">
                  <c:v>2004</c:v>
                </c:pt>
                <c:pt idx="1">
                  <c:v>2004-5</c:v>
                </c:pt>
                <c:pt idx="2">
                  <c:v>2004-6</c:v>
                </c:pt>
                <c:pt idx="3">
                  <c:v>2004-7</c:v>
                </c:pt>
                <c:pt idx="4">
                  <c:v>2004-8</c:v>
                </c:pt>
                <c:pt idx="5">
                  <c:v>2004-9</c:v>
                </c:pt>
                <c:pt idx="6">
                  <c:v>2004-10</c:v>
                </c:pt>
                <c:pt idx="7">
                  <c:v>2004-11</c:v>
                </c:pt>
                <c:pt idx="8">
                  <c:v>2004-12</c:v>
                </c:pt>
                <c:pt idx="9">
                  <c:v>2005-01</c:v>
                </c:pt>
                <c:pt idx="10">
                  <c:v>2005-02</c:v>
                </c:pt>
                <c:pt idx="11">
                  <c:v>2005-03</c:v>
                </c:pt>
                <c:pt idx="12">
                  <c:v>2005</c:v>
                </c:pt>
                <c:pt idx="13">
                  <c:v>2005-05</c:v>
                </c:pt>
                <c:pt idx="14">
                  <c:v>2005-06</c:v>
                </c:pt>
                <c:pt idx="15">
                  <c:v>2005-07</c:v>
                </c:pt>
                <c:pt idx="16">
                  <c:v>2005-08</c:v>
                </c:pt>
                <c:pt idx="17">
                  <c:v>2005-09</c:v>
                </c:pt>
                <c:pt idx="18">
                  <c:v>2005-10</c:v>
                </c:pt>
                <c:pt idx="19">
                  <c:v>2005-11</c:v>
                </c:pt>
                <c:pt idx="20">
                  <c:v>2005-12</c:v>
                </c:pt>
                <c:pt idx="21">
                  <c:v>2006-01</c:v>
                </c:pt>
                <c:pt idx="22">
                  <c:v>2006-02</c:v>
                </c:pt>
                <c:pt idx="23">
                  <c:v>2006-03</c:v>
                </c:pt>
                <c:pt idx="24">
                  <c:v>2006</c:v>
                </c:pt>
                <c:pt idx="25">
                  <c:v>2006-05</c:v>
                </c:pt>
                <c:pt idx="26">
                  <c:v>2006-06</c:v>
                </c:pt>
                <c:pt idx="27">
                  <c:v>2006-07</c:v>
                </c:pt>
                <c:pt idx="28">
                  <c:v>2006-08</c:v>
                </c:pt>
                <c:pt idx="29">
                  <c:v>2006-09</c:v>
                </c:pt>
                <c:pt idx="30">
                  <c:v>2006-10</c:v>
                </c:pt>
                <c:pt idx="31">
                  <c:v>2006-11</c:v>
                </c:pt>
                <c:pt idx="32">
                  <c:v>2006-12</c:v>
                </c:pt>
                <c:pt idx="33">
                  <c:v>2007-01</c:v>
                </c:pt>
                <c:pt idx="34">
                  <c:v>2007-02</c:v>
                </c:pt>
                <c:pt idx="35">
                  <c:v>2007-03</c:v>
                </c:pt>
                <c:pt idx="36">
                  <c:v>2007</c:v>
                </c:pt>
                <c:pt idx="37">
                  <c:v>2007-05</c:v>
                </c:pt>
                <c:pt idx="38">
                  <c:v>2007-06</c:v>
                </c:pt>
                <c:pt idx="39">
                  <c:v>2007-07</c:v>
                </c:pt>
                <c:pt idx="40">
                  <c:v>2007-08</c:v>
                </c:pt>
                <c:pt idx="41">
                  <c:v>2007-09</c:v>
                </c:pt>
                <c:pt idx="42">
                  <c:v>2007-10</c:v>
                </c:pt>
                <c:pt idx="43">
                  <c:v>2007-11</c:v>
                </c:pt>
                <c:pt idx="44">
                  <c:v>2007-12</c:v>
                </c:pt>
                <c:pt idx="45">
                  <c:v>2008-01</c:v>
                </c:pt>
                <c:pt idx="46">
                  <c:v>2008-02</c:v>
                </c:pt>
                <c:pt idx="47">
                  <c:v>2008-03</c:v>
                </c:pt>
                <c:pt idx="48">
                  <c:v>2008</c:v>
                </c:pt>
                <c:pt idx="49">
                  <c:v>2008-05</c:v>
                </c:pt>
                <c:pt idx="50">
                  <c:v>2008-06</c:v>
                </c:pt>
                <c:pt idx="51">
                  <c:v>2008-07</c:v>
                </c:pt>
                <c:pt idx="52">
                  <c:v>2008-08</c:v>
                </c:pt>
                <c:pt idx="53">
                  <c:v>2008-09</c:v>
                </c:pt>
                <c:pt idx="54">
                  <c:v>2008-10</c:v>
                </c:pt>
                <c:pt idx="55">
                  <c:v>2008-11</c:v>
                </c:pt>
                <c:pt idx="56">
                  <c:v>2008-12</c:v>
                </c:pt>
                <c:pt idx="57">
                  <c:v>2009-01</c:v>
                </c:pt>
                <c:pt idx="58">
                  <c:v>2009-02</c:v>
                </c:pt>
                <c:pt idx="59">
                  <c:v>2009-03</c:v>
                </c:pt>
                <c:pt idx="60">
                  <c:v>2009</c:v>
                </c:pt>
                <c:pt idx="61">
                  <c:v>2009-05</c:v>
                </c:pt>
                <c:pt idx="62">
                  <c:v>2009-06</c:v>
                </c:pt>
                <c:pt idx="63">
                  <c:v>2009-07</c:v>
                </c:pt>
                <c:pt idx="64">
                  <c:v>2009-08</c:v>
                </c:pt>
                <c:pt idx="65">
                  <c:v>2009-09</c:v>
                </c:pt>
                <c:pt idx="66">
                  <c:v>2009-10</c:v>
                </c:pt>
                <c:pt idx="67">
                  <c:v>2009-11</c:v>
                </c:pt>
                <c:pt idx="68">
                  <c:v>2009-12</c:v>
                </c:pt>
                <c:pt idx="69">
                  <c:v>2010-01</c:v>
                </c:pt>
                <c:pt idx="70">
                  <c:v>2010-02</c:v>
                </c:pt>
                <c:pt idx="71">
                  <c:v>2010-03</c:v>
                </c:pt>
                <c:pt idx="72">
                  <c:v>2010</c:v>
                </c:pt>
                <c:pt idx="73">
                  <c:v>2010-05</c:v>
                </c:pt>
                <c:pt idx="74">
                  <c:v>2010-06</c:v>
                </c:pt>
                <c:pt idx="75">
                  <c:v>2010-07</c:v>
                </c:pt>
                <c:pt idx="76">
                  <c:v>2010-08</c:v>
                </c:pt>
                <c:pt idx="77">
                  <c:v>2010-09</c:v>
                </c:pt>
                <c:pt idx="78">
                  <c:v>2010-10</c:v>
                </c:pt>
                <c:pt idx="79">
                  <c:v>2010-11</c:v>
                </c:pt>
                <c:pt idx="80">
                  <c:v>2010-12</c:v>
                </c:pt>
                <c:pt idx="81">
                  <c:v>2011-01</c:v>
                </c:pt>
                <c:pt idx="82">
                  <c:v>2011-02</c:v>
                </c:pt>
                <c:pt idx="83">
                  <c:v>2011-03</c:v>
                </c:pt>
                <c:pt idx="84">
                  <c:v>2011</c:v>
                </c:pt>
                <c:pt idx="85">
                  <c:v>2011-05</c:v>
                </c:pt>
                <c:pt idx="86">
                  <c:v>2011-06</c:v>
                </c:pt>
                <c:pt idx="87">
                  <c:v>2011-07</c:v>
                </c:pt>
                <c:pt idx="88">
                  <c:v>2011-08</c:v>
                </c:pt>
                <c:pt idx="89">
                  <c:v>2011-09</c:v>
                </c:pt>
                <c:pt idx="90">
                  <c:v>2011-10</c:v>
                </c:pt>
                <c:pt idx="91">
                  <c:v>2011-11</c:v>
                </c:pt>
                <c:pt idx="92">
                  <c:v>2011-12</c:v>
                </c:pt>
                <c:pt idx="93">
                  <c:v>2012-01</c:v>
                </c:pt>
                <c:pt idx="94">
                  <c:v>2012-02</c:v>
                </c:pt>
                <c:pt idx="95">
                  <c:v>2012-03</c:v>
                </c:pt>
                <c:pt idx="96">
                  <c:v>2012</c:v>
                </c:pt>
                <c:pt idx="97">
                  <c:v>2012-05</c:v>
                </c:pt>
                <c:pt idx="98">
                  <c:v>2012-06</c:v>
                </c:pt>
                <c:pt idx="99">
                  <c:v>2012-07</c:v>
                </c:pt>
                <c:pt idx="100">
                  <c:v>2012-08</c:v>
                </c:pt>
                <c:pt idx="101">
                  <c:v>2012-09</c:v>
                </c:pt>
                <c:pt idx="102">
                  <c:v>2012-10</c:v>
                </c:pt>
                <c:pt idx="103">
                  <c:v>2012-11</c:v>
                </c:pt>
                <c:pt idx="104">
                  <c:v>2012-12</c:v>
                </c:pt>
                <c:pt idx="105">
                  <c:v>2013-01</c:v>
                </c:pt>
                <c:pt idx="106">
                  <c:v>2013-02</c:v>
                </c:pt>
                <c:pt idx="107">
                  <c:v>2013-03</c:v>
                </c:pt>
                <c:pt idx="108">
                  <c:v>2013</c:v>
                </c:pt>
                <c:pt idx="109">
                  <c:v>2013-05</c:v>
                </c:pt>
                <c:pt idx="110">
                  <c:v>2013-06</c:v>
                </c:pt>
                <c:pt idx="111">
                  <c:v>2013-07</c:v>
                </c:pt>
                <c:pt idx="112">
                  <c:v>2013-08</c:v>
                </c:pt>
                <c:pt idx="113">
                  <c:v>2013-09</c:v>
                </c:pt>
                <c:pt idx="114">
                  <c:v>2013-10</c:v>
                </c:pt>
                <c:pt idx="115">
                  <c:v>2013-11</c:v>
                </c:pt>
                <c:pt idx="116">
                  <c:v>2013-12</c:v>
                </c:pt>
                <c:pt idx="117">
                  <c:v>2014-01</c:v>
                </c:pt>
                <c:pt idx="118">
                  <c:v>2014-02</c:v>
                </c:pt>
                <c:pt idx="119">
                  <c:v>2014-03</c:v>
                </c:pt>
                <c:pt idx="120">
                  <c:v>2014</c:v>
                </c:pt>
                <c:pt idx="121">
                  <c:v>2014-05</c:v>
                </c:pt>
                <c:pt idx="122">
                  <c:v>2014-06</c:v>
                </c:pt>
                <c:pt idx="123">
                  <c:v>2014-07</c:v>
                </c:pt>
                <c:pt idx="124">
                  <c:v>2014-08</c:v>
                </c:pt>
                <c:pt idx="125">
                  <c:v>2014-09</c:v>
                </c:pt>
                <c:pt idx="126">
                  <c:v>2014-10</c:v>
                </c:pt>
                <c:pt idx="127">
                  <c:v>2014-11</c:v>
                </c:pt>
                <c:pt idx="128">
                  <c:v>2014-12</c:v>
                </c:pt>
                <c:pt idx="129">
                  <c:v>2015-01</c:v>
                </c:pt>
                <c:pt idx="130">
                  <c:v>2015-02</c:v>
                </c:pt>
                <c:pt idx="131">
                  <c:v>2015-03</c:v>
                </c:pt>
                <c:pt idx="132">
                  <c:v>2015</c:v>
                </c:pt>
                <c:pt idx="133">
                  <c:v>2015-05</c:v>
                </c:pt>
                <c:pt idx="134">
                  <c:v>2015-06</c:v>
                </c:pt>
                <c:pt idx="135">
                  <c:v>2015-07</c:v>
                </c:pt>
                <c:pt idx="136">
                  <c:v>2015-08</c:v>
                </c:pt>
                <c:pt idx="137">
                  <c:v>2015-09</c:v>
                </c:pt>
                <c:pt idx="138">
                  <c:v>2015-10</c:v>
                </c:pt>
                <c:pt idx="139">
                  <c:v>2015-11</c:v>
                </c:pt>
                <c:pt idx="140">
                  <c:v>2015-12</c:v>
                </c:pt>
                <c:pt idx="141">
                  <c:v>2016-01</c:v>
                </c:pt>
                <c:pt idx="142">
                  <c:v>2016-02</c:v>
                </c:pt>
                <c:pt idx="143">
                  <c:v>2016-03</c:v>
                </c:pt>
                <c:pt idx="144">
                  <c:v>2016</c:v>
                </c:pt>
                <c:pt idx="145">
                  <c:v>2016-05</c:v>
                </c:pt>
                <c:pt idx="146">
                  <c:v>2016-06</c:v>
                </c:pt>
                <c:pt idx="147">
                  <c:v>2016-07</c:v>
                </c:pt>
                <c:pt idx="148">
                  <c:v>2016-08</c:v>
                </c:pt>
                <c:pt idx="149">
                  <c:v>2016-09</c:v>
                </c:pt>
                <c:pt idx="150">
                  <c:v>2016-10</c:v>
                </c:pt>
                <c:pt idx="151">
                  <c:v>2016-11</c:v>
                </c:pt>
                <c:pt idx="152">
                  <c:v>2016-12</c:v>
                </c:pt>
                <c:pt idx="153">
                  <c:v>2017-01</c:v>
                </c:pt>
                <c:pt idx="154">
                  <c:v>2017-02</c:v>
                </c:pt>
                <c:pt idx="155">
                  <c:v>2017-03</c:v>
                </c:pt>
                <c:pt idx="156">
                  <c:v>2017</c:v>
                </c:pt>
                <c:pt idx="157">
                  <c:v>2017-05</c:v>
                </c:pt>
                <c:pt idx="158">
                  <c:v>2017-06</c:v>
                </c:pt>
                <c:pt idx="159">
                  <c:v>2017-07</c:v>
                </c:pt>
                <c:pt idx="160">
                  <c:v>2017-08</c:v>
                </c:pt>
                <c:pt idx="161">
                  <c:v>2017-09</c:v>
                </c:pt>
                <c:pt idx="162">
                  <c:v>2017-10</c:v>
                </c:pt>
                <c:pt idx="163">
                  <c:v>2017-11</c:v>
                </c:pt>
                <c:pt idx="164">
                  <c:v>2017-12</c:v>
                </c:pt>
                <c:pt idx="165">
                  <c:v>2018-01</c:v>
                </c:pt>
                <c:pt idx="166">
                  <c:v>2018-02</c:v>
                </c:pt>
                <c:pt idx="167">
                  <c:v>2018-03</c:v>
                </c:pt>
                <c:pt idx="168">
                  <c:v>2018</c:v>
                </c:pt>
                <c:pt idx="169">
                  <c:v>2018-05</c:v>
                </c:pt>
                <c:pt idx="170">
                  <c:v>2018-06</c:v>
                </c:pt>
                <c:pt idx="171">
                  <c:v>2018-07</c:v>
                </c:pt>
                <c:pt idx="172">
                  <c:v>2018-08</c:v>
                </c:pt>
                <c:pt idx="173">
                  <c:v>2018-09</c:v>
                </c:pt>
                <c:pt idx="174">
                  <c:v>2018-10</c:v>
                </c:pt>
                <c:pt idx="175">
                  <c:v>2018-11</c:v>
                </c:pt>
                <c:pt idx="176">
                  <c:v>2018-12</c:v>
                </c:pt>
                <c:pt idx="177">
                  <c:v>2019-01</c:v>
                </c:pt>
                <c:pt idx="178">
                  <c:v>2019-02</c:v>
                </c:pt>
                <c:pt idx="179">
                  <c:v>2019-03</c:v>
                </c:pt>
                <c:pt idx="180">
                  <c:v>2019</c:v>
                </c:pt>
                <c:pt idx="181">
                  <c:v>2019-05</c:v>
                </c:pt>
                <c:pt idx="182">
                  <c:v>2019-06</c:v>
                </c:pt>
                <c:pt idx="183">
                  <c:v>2019-07</c:v>
                </c:pt>
                <c:pt idx="184">
                  <c:v>2019-08</c:v>
                </c:pt>
                <c:pt idx="185">
                  <c:v>2019-09</c:v>
                </c:pt>
                <c:pt idx="186">
                  <c:v>2019-10</c:v>
                </c:pt>
                <c:pt idx="187">
                  <c:v>2019-11</c:v>
                </c:pt>
                <c:pt idx="188">
                  <c:v>2019-12</c:v>
                </c:pt>
                <c:pt idx="189">
                  <c:v>2020-01</c:v>
                </c:pt>
                <c:pt idx="190">
                  <c:v>2020-02</c:v>
                </c:pt>
                <c:pt idx="191">
                  <c:v>2020-03</c:v>
                </c:pt>
                <c:pt idx="192">
                  <c:v>2020</c:v>
                </c:pt>
                <c:pt idx="193">
                  <c:v>2020-05</c:v>
                </c:pt>
                <c:pt idx="194">
                  <c:v>2020-06</c:v>
                </c:pt>
                <c:pt idx="195">
                  <c:v>2020-07</c:v>
                </c:pt>
                <c:pt idx="196">
                  <c:v>2020-08</c:v>
                </c:pt>
                <c:pt idx="197">
                  <c:v>2020-09</c:v>
                </c:pt>
                <c:pt idx="198">
                  <c:v>2020-10</c:v>
                </c:pt>
                <c:pt idx="199">
                  <c:v>2020-11</c:v>
                </c:pt>
                <c:pt idx="200">
                  <c:v>2020-12</c:v>
                </c:pt>
              </c:strCache>
            </c:strRef>
          </c:cat>
          <c:val>
            <c:numRef>
              <c:f>'Wind '!$C$17:$C$217</c:f>
              <c:numCache>
                <c:formatCode>General</c:formatCode>
                <c:ptCount val="201"/>
                <c:pt idx="0">
                  <c:v>464.80329347038401</c:v>
                </c:pt>
                <c:pt idx="1">
                  <c:v>564.54098509689879</c:v>
                </c:pt>
                <c:pt idx="2">
                  <c:v>564.96595595290944</c:v>
                </c:pt>
                <c:pt idx="3">
                  <c:v>376.19093974525822</c:v>
                </c:pt>
                <c:pt idx="4">
                  <c:v>354.08595945734476</c:v>
                </c:pt>
                <c:pt idx="5">
                  <c:v>586.93118050619364</c:v>
                </c:pt>
                <c:pt idx="6">
                  <c:v>640.49126316503248</c:v>
                </c:pt>
                <c:pt idx="7">
                  <c:v>575.97204322711116</c:v>
                </c:pt>
                <c:pt idx="8">
                  <c:v>730.21543577065734</c:v>
                </c:pt>
                <c:pt idx="9">
                  <c:v>1076.0473155102543</c:v>
                </c:pt>
                <c:pt idx="10">
                  <c:v>638.85174259820769</c:v>
                </c:pt>
                <c:pt idx="11">
                  <c:v>585.58747575191694</c:v>
                </c:pt>
                <c:pt idx="12">
                  <c:v>501.60267963462451</c:v>
                </c:pt>
                <c:pt idx="13">
                  <c:v>437.92148232189282</c:v>
                </c:pt>
                <c:pt idx="14">
                  <c:v>462.01103537573471</c:v>
                </c:pt>
                <c:pt idx="15">
                  <c:v>305.23741524547654</c:v>
                </c:pt>
                <c:pt idx="16">
                  <c:v>433.45477415002898</c:v>
                </c:pt>
                <c:pt idx="17">
                  <c:v>383.38200592835591</c:v>
                </c:pt>
                <c:pt idx="18">
                  <c:v>449.36014533029748</c:v>
                </c:pt>
                <c:pt idx="19">
                  <c:v>601.81220616804501</c:v>
                </c:pt>
                <c:pt idx="20">
                  <c:v>737.37030124731632</c:v>
                </c:pt>
                <c:pt idx="21">
                  <c:v>511.86614798073003</c:v>
                </c:pt>
                <c:pt idx="22">
                  <c:v>385.63196340765666</c:v>
                </c:pt>
                <c:pt idx="23">
                  <c:v>517.10330756084443</c:v>
                </c:pt>
                <c:pt idx="24">
                  <c:v>499.06298921612762</c:v>
                </c:pt>
                <c:pt idx="25">
                  <c:v>601.86177780935259</c:v>
                </c:pt>
                <c:pt idx="26">
                  <c:v>323.73636878636154</c:v>
                </c:pt>
                <c:pt idx="27">
                  <c:v>193.48497671143454</c:v>
                </c:pt>
                <c:pt idx="28">
                  <c:v>257.494557248864</c:v>
                </c:pt>
                <c:pt idx="29">
                  <c:v>504.69425156804033</c:v>
                </c:pt>
                <c:pt idx="30">
                  <c:v>501.38777296438644</c:v>
                </c:pt>
                <c:pt idx="31">
                  <c:v>866.88872201377319</c:v>
                </c:pt>
                <c:pt idx="32">
                  <c:v>942.30624637679171</c:v>
                </c:pt>
                <c:pt idx="33">
                  <c:v>1220.9213265190754</c:v>
                </c:pt>
                <c:pt idx="34">
                  <c:v>675.87530434168514</c:v>
                </c:pt>
                <c:pt idx="35">
                  <c:v>750.22147813794368</c:v>
                </c:pt>
                <c:pt idx="36">
                  <c:v>581.46122980313964</c:v>
                </c:pt>
                <c:pt idx="37">
                  <c:v>424.5695521219991</c:v>
                </c:pt>
                <c:pt idx="38">
                  <c:v>264.15612120145261</c:v>
                </c:pt>
                <c:pt idx="39">
                  <c:v>504.07715965812611</c:v>
                </c:pt>
                <c:pt idx="40">
                  <c:v>432.20435465104754</c:v>
                </c:pt>
                <c:pt idx="41">
                  <c:v>682.83377282641914</c:v>
                </c:pt>
                <c:pt idx="42">
                  <c:v>305.21705387302495</c:v>
                </c:pt>
                <c:pt idx="43">
                  <c:v>707.51006061214446</c:v>
                </c:pt>
                <c:pt idx="44">
                  <c:v>589.25766184889983</c:v>
                </c:pt>
                <c:pt idx="45">
                  <c:v>1087.178769062622</c:v>
                </c:pt>
                <c:pt idx="46">
                  <c:v>875.35738877499386</c:v>
                </c:pt>
                <c:pt idx="47">
                  <c:v>807.06323265147353</c:v>
                </c:pt>
                <c:pt idx="48">
                  <c:v>285.75602581473214</c:v>
                </c:pt>
                <c:pt idx="49">
                  <c:v>234.1036525986967</c:v>
                </c:pt>
                <c:pt idx="50">
                  <c:v>552.10629241997526</c:v>
                </c:pt>
                <c:pt idx="51">
                  <c:v>384.37427904378109</c:v>
                </c:pt>
                <c:pt idx="52">
                  <c:v>480.97833927301559</c:v>
                </c:pt>
                <c:pt idx="53">
                  <c:v>376.96339002934263</c:v>
                </c:pt>
                <c:pt idx="54">
                  <c:v>686.47915069222256</c:v>
                </c:pt>
                <c:pt idx="55">
                  <c:v>760.19352471322634</c:v>
                </c:pt>
                <c:pt idx="56">
                  <c:v>444.65063161843989</c:v>
                </c:pt>
                <c:pt idx="57">
                  <c:v>628.37642793304337</c:v>
                </c:pt>
                <c:pt idx="58">
                  <c:v>440.78419472241586</c:v>
                </c:pt>
                <c:pt idx="59">
                  <c:v>588.92032141407014</c:v>
                </c:pt>
                <c:pt idx="60">
                  <c:v>337.56784722177889</c:v>
                </c:pt>
                <c:pt idx="61">
                  <c:v>563.32377722463355</c:v>
                </c:pt>
                <c:pt idx="62">
                  <c:v>490.46800402216115</c:v>
                </c:pt>
                <c:pt idx="63">
                  <c:v>403.14557641366173</c:v>
                </c:pt>
                <c:pt idx="64">
                  <c:v>481.94128397182777</c:v>
                </c:pt>
                <c:pt idx="65">
                  <c:v>632.26842364791207</c:v>
                </c:pt>
                <c:pt idx="66">
                  <c:v>687.77668624343107</c:v>
                </c:pt>
                <c:pt idx="67">
                  <c:v>871.45670529464621</c:v>
                </c:pt>
                <c:pt idx="68">
                  <c:v>590.14907307255169</c:v>
                </c:pt>
                <c:pt idx="69">
                  <c:v>760.94586835422035</c:v>
                </c:pt>
                <c:pt idx="70">
                  <c:v>516.07225882276066</c:v>
                </c:pt>
                <c:pt idx="71">
                  <c:v>676.37181303714885</c:v>
                </c:pt>
                <c:pt idx="72">
                  <c:v>632.29424527187894</c:v>
                </c:pt>
                <c:pt idx="73">
                  <c:v>607.211315748022</c:v>
                </c:pt>
                <c:pt idx="74">
                  <c:v>405.06321626237633</c:v>
                </c:pt>
                <c:pt idx="75">
                  <c:v>425.14885380500624</c:v>
                </c:pt>
                <c:pt idx="76">
                  <c:v>543.45055402524474</c:v>
                </c:pt>
                <c:pt idx="77">
                  <c:v>772.80149219282941</c:v>
                </c:pt>
                <c:pt idx="78">
                  <c:v>881.64733628146246</c:v>
                </c:pt>
                <c:pt idx="79">
                  <c:v>905.14825055270069</c:v>
                </c:pt>
                <c:pt idx="80">
                  <c:v>730.1919641495316</c:v>
                </c:pt>
                <c:pt idx="81">
                  <c:v>738.83475257234841</c:v>
                </c:pt>
                <c:pt idx="82">
                  <c:v>1157.3671991199676</c:v>
                </c:pt>
                <c:pt idx="83">
                  <c:v>907.69389581042697</c:v>
                </c:pt>
                <c:pt idx="84">
                  <c:v>733.31704481995928</c:v>
                </c:pt>
                <c:pt idx="85">
                  <c:v>791.31003503224508</c:v>
                </c:pt>
                <c:pt idx="86">
                  <c:v>503.27995587480535</c:v>
                </c:pt>
                <c:pt idx="87">
                  <c:v>560.4421429990615</c:v>
                </c:pt>
                <c:pt idx="88">
                  <c:v>652.54255700113413</c:v>
                </c:pt>
                <c:pt idx="89">
                  <c:v>734.39703925540312</c:v>
                </c:pt>
                <c:pt idx="90">
                  <c:v>977.09761002131154</c:v>
                </c:pt>
                <c:pt idx="91">
                  <c:v>729.20077349295718</c:v>
                </c:pt>
                <c:pt idx="92">
                  <c:v>1308.2614057832004</c:v>
                </c:pt>
                <c:pt idx="93">
                  <c:v>1144.6380104415762</c:v>
                </c:pt>
                <c:pt idx="94">
                  <c:v>942.87520478583895</c:v>
                </c:pt>
                <c:pt idx="95">
                  <c:v>1071.167129124369</c:v>
                </c:pt>
                <c:pt idx="96">
                  <c:v>724.32008283915297</c:v>
                </c:pt>
                <c:pt idx="97">
                  <c:v>733.94561339421205</c:v>
                </c:pt>
                <c:pt idx="98">
                  <c:v>760.59930254304766</c:v>
                </c:pt>
                <c:pt idx="99">
                  <c:v>594.63914920306559</c:v>
                </c:pt>
                <c:pt idx="100">
                  <c:v>518.01392889448869</c:v>
                </c:pt>
                <c:pt idx="101">
                  <c:v>931.1721233633773</c:v>
                </c:pt>
                <c:pt idx="102">
                  <c:v>877.40675477742639</c:v>
                </c:pt>
                <c:pt idx="103">
                  <c:v>875.11028925127368</c:v>
                </c:pt>
                <c:pt idx="104">
                  <c:v>1077.1808512180069</c:v>
                </c:pt>
                <c:pt idx="105">
                  <c:v>955.56718494998665</c:v>
                </c:pt>
                <c:pt idx="106">
                  <c:v>612.45823480399974</c:v>
                </c:pt>
                <c:pt idx="107">
                  <c:v>1161.0139436245022</c:v>
                </c:pt>
                <c:pt idx="108">
                  <c:v>888.0773444180254</c:v>
                </c:pt>
                <c:pt idx="109">
                  <c:v>684.52553762663865</c:v>
                </c:pt>
                <c:pt idx="110">
                  <c:v>870.82265586317271</c:v>
                </c:pt>
                <c:pt idx="111">
                  <c:v>548.13103744985131</c:v>
                </c:pt>
                <c:pt idx="112">
                  <c:v>736.8847747850732</c:v>
                </c:pt>
                <c:pt idx="113">
                  <c:v>734.39618185751203</c:v>
                </c:pt>
                <c:pt idx="114">
                  <c:v>1211.6346225409966</c:v>
                </c:pt>
                <c:pt idx="115">
                  <c:v>1051.0676286145738</c:v>
                </c:pt>
                <c:pt idx="116">
                  <c:v>1673.9505595577602</c:v>
                </c:pt>
                <c:pt idx="117">
                  <c:v>2030.3413301534038</c:v>
                </c:pt>
                <c:pt idx="118">
                  <c:v>1410.1543529147802</c:v>
                </c:pt>
                <c:pt idx="119">
                  <c:v>1200.6570430007409</c:v>
                </c:pt>
                <c:pt idx="120">
                  <c:v>1027.1516132701627</c:v>
                </c:pt>
                <c:pt idx="121">
                  <c:v>653.23855823602287</c:v>
                </c:pt>
                <c:pt idx="122">
                  <c:v>637.92485600256498</c:v>
                </c:pt>
                <c:pt idx="123">
                  <c:v>579.65268469934938</c:v>
                </c:pt>
                <c:pt idx="124">
                  <c:v>1017.5169589224164</c:v>
                </c:pt>
                <c:pt idx="125">
                  <c:v>744.86184393460303</c:v>
                </c:pt>
                <c:pt idx="126">
                  <c:v>1120.4643962553957</c:v>
                </c:pt>
                <c:pt idx="127">
                  <c:v>1215.7776359738807</c:v>
                </c:pt>
                <c:pt idx="128">
                  <c:v>1438.7816385450021</c:v>
                </c:pt>
                <c:pt idx="129">
                  <c:v>1568.1753566699845</c:v>
                </c:pt>
                <c:pt idx="130">
                  <c:v>1196.6139365110002</c:v>
                </c:pt>
                <c:pt idx="131">
                  <c:v>1138.7391518429997</c:v>
                </c:pt>
                <c:pt idx="132">
                  <c:v>1070.7064835660005</c:v>
                </c:pt>
                <c:pt idx="133">
                  <c:v>1260.4440537880048</c:v>
                </c:pt>
                <c:pt idx="134">
                  <c:v>993.22242896204671</c:v>
                </c:pt>
                <c:pt idx="135">
                  <c:v>1074.4049869089974</c:v>
                </c:pt>
                <c:pt idx="136">
                  <c:v>807.57574743600321</c:v>
                </c:pt>
                <c:pt idx="137">
                  <c:v>975.63750232500809</c:v>
                </c:pt>
                <c:pt idx="138">
                  <c:v>937.29178039199974</c:v>
                </c:pt>
                <c:pt idx="139">
                  <c:v>1227.1471469699929</c:v>
                </c:pt>
                <c:pt idx="140">
                  <c:v>1876.1789287339989</c:v>
                </c:pt>
                <c:pt idx="141">
                  <c:v>1461.2296699679885</c:v>
                </c:pt>
                <c:pt idx="142">
                  <c:v>1276.3832455400145</c:v>
                </c:pt>
                <c:pt idx="143">
                  <c:v>823.39822767300473</c:v>
                </c:pt>
                <c:pt idx="144">
                  <c:v>1043.0598595990029</c:v>
                </c:pt>
                <c:pt idx="145">
                  <c:v>829.45970890900082</c:v>
                </c:pt>
                <c:pt idx="146">
                  <c:v>670.96793189499806</c:v>
                </c:pt>
                <c:pt idx="147">
                  <c:v>811.34677137199469</c:v>
                </c:pt>
                <c:pt idx="148">
                  <c:v>1022.5769621680088</c:v>
                </c:pt>
                <c:pt idx="149">
                  <c:v>745.15433177299781</c:v>
                </c:pt>
                <c:pt idx="150">
                  <c:v>1289.1465885600057</c:v>
                </c:pt>
                <c:pt idx="151">
                  <c:v>1347.1894020300051</c:v>
                </c:pt>
                <c:pt idx="152">
                  <c:v>1451.0801203450092</c:v>
                </c:pt>
                <c:pt idx="153">
                  <c:v>1160.6261225670007</c:v>
                </c:pt>
                <c:pt idx="154">
                  <c:v>1466.6423050689984</c:v>
                </c:pt>
                <c:pt idx="155">
                  <c:v>1257.9356515600043</c:v>
                </c:pt>
                <c:pt idx="156">
                  <c:v>1380.1079338009979</c:v>
                </c:pt>
                <c:pt idx="157">
                  <c:v>1014.2387223239992</c:v>
                </c:pt>
                <c:pt idx="158">
                  <c:v>1270.409746347003</c:v>
                </c:pt>
                <c:pt idx="159">
                  <c:v>895.86079409800277</c:v>
                </c:pt>
                <c:pt idx="160">
                  <c:v>935.34715328900108</c:v>
                </c:pt>
                <c:pt idx="161">
                  <c:v>832.10214508900424</c:v>
                </c:pt>
                <c:pt idx="162">
                  <c:v>1547.5886487809873</c:v>
                </c:pt>
                <c:pt idx="163">
                  <c:v>1317.2942863389926</c:v>
                </c:pt>
                <c:pt idx="164">
                  <c:v>1693.6689323620217</c:v>
                </c:pt>
                <c:pt idx="165">
                  <c:v>1368.0497147840063</c:v>
                </c:pt>
                <c:pt idx="166">
                  <c:v>1159.547972849997</c:v>
                </c:pt>
                <c:pt idx="167">
                  <c:v>1310.5090430100026</c:v>
                </c:pt>
                <c:pt idx="168">
                  <c:v>1193.4667453979971</c:v>
                </c:pt>
                <c:pt idx="169">
                  <c:v>726.66912900700834</c:v>
                </c:pt>
                <c:pt idx="170">
                  <c:v>939.24019490599585</c:v>
                </c:pt>
                <c:pt idx="171">
                  <c:v>718.01359272799823</c:v>
                </c:pt>
                <c:pt idx="172">
                  <c:v>940.26863194899522</c:v>
                </c:pt>
                <c:pt idx="173">
                  <c:v>1450.7129042170011</c:v>
                </c:pt>
                <c:pt idx="174">
                  <c:v>1506.9811256120001</c:v>
                </c:pt>
                <c:pt idx="175">
                  <c:v>1132.0783574259958</c:v>
                </c:pt>
                <c:pt idx="176">
                  <c:v>1449.1561328879966</c:v>
                </c:pt>
                <c:pt idx="177">
                  <c:v>1562.8807873179876</c:v>
                </c:pt>
                <c:pt idx="178">
                  <c:v>1344.2916179930053</c:v>
                </c:pt>
                <c:pt idx="179">
                  <c:v>1875.8598810580045</c:v>
                </c:pt>
                <c:pt idx="180">
                  <c:v>1000.666745898007</c:v>
                </c:pt>
                <c:pt idx="181">
                  <c:v>1480.9252160719982</c:v>
                </c:pt>
                <c:pt idx="182">
                  <c:v>979.3197476190071</c:v>
                </c:pt>
                <c:pt idx="183">
                  <c:v>1111.1019026510064</c:v>
                </c:pt>
                <c:pt idx="184">
                  <c:v>945.26782691800076</c:v>
                </c:pt>
                <c:pt idx="185">
                  <c:v>1509.2778099180052</c:v>
                </c:pt>
                <c:pt idx="186">
                  <c:v>1260.6213556030045</c:v>
                </c:pt>
                <c:pt idx="187">
                  <c:v>1253.1946310039948</c:v>
                </c:pt>
                <c:pt idx="188">
                  <c:v>1835.5714909659991</c:v>
                </c:pt>
                <c:pt idx="189">
                  <c:v>2169.2354471740123</c:v>
                </c:pt>
                <c:pt idx="190">
                  <c:v>2075.3724304540074</c:v>
                </c:pt>
                <c:pt idx="191">
                  <c:v>1563.7520707030003</c:v>
                </c:pt>
                <c:pt idx="192">
                  <c:v>1213.5539079549985</c:v>
                </c:pt>
                <c:pt idx="193">
                  <c:v>1251.5537373460065</c:v>
                </c:pt>
                <c:pt idx="194">
                  <c:v>777.5144619640065</c:v>
                </c:pt>
                <c:pt idx="195">
                  <c:v>1309.0888374230005</c:v>
                </c:pt>
                <c:pt idx="196">
                  <c:v>696.17203043399866</c:v>
                </c:pt>
                <c:pt idx="197">
                  <c:v>1083.1959160620022</c:v>
                </c:pt>
                <c:pt idx="198">
                  <c:v>1439.4679968489997</c:v>
                </c:pt>
                <c:pt idx="199">
                  <c:v>1452.3933794930103</c:v>
                </c:pt>
                <c:pt idx="200">
                  <c:v>1321.8140719759974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7-4948-ABA0-92535FF7E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9965208"/>
        <c:axId val="1319969800"/>
      </c:lineChart>
      <c:catAx>
        <c:axId val="112265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2661584"/>
        <c:crosses val="autoZero"/>
        <c:auto val="1"/>
        <c:lblAlgn val="ctr"/>
        <c:lblOffset val="100"/>
        <c:tickLblSkip val="12"/>
        <c:noMultiLvlLbl val="0"/>
      </c:catAx>
      <c:valAx>
        <c:axId val="112266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2656336"/>
        <c:crosses val="autoZero"/>
        <c:crossBetween val="between"/>
      </c:valAx>
      <c:valAx>
        <c:axId val="1319969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9965208"/>
        <c:crosses val="max"/>
        <c:crossBetween val="between"/>
      </c:valAx>
      <c:catAx>
        <c:axId val="1319965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9969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Temperature!$B$2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Temperature!$B$3:$B$21</c:f>
              <c:numCache>
                <c:formatCode>General</c:formatCode>
                <c:ptCount val="19"/>
                <c:pt idx="0">
                  <c:v>-9.09</c:v>
                </c:pt>
                <c:pt idx="1">
                  <c:v>-8.17</c:v>
                </c:pt>
                <c:pt idx="2">
                  <c:v>-3.57</c:v>
                </c:pt>
                <c:pt idx="3">
                  <c:v>-5.3</c:v>
                </c:pt>
                <c:pt idx="4">
                  <c:v>-5.9</c:v>
                </c:pt>
                <c:pt idx="5">
                  <c:v>-3.99</c:v>
                </c:pt>
                <c:pt idx="6">
                  <c:v>-5.66</c:v>
                </c:pt>
                <c:pt idx="7">
                  <c:v>-11.23</c:v>
                </c:pt>
                <c:pt idx="8">
                  <c:v>-7.13</c:v>
                </c:pt>
                <c:pt idx="9">
                  <c:v>-6.88</c:v>
                </c:pt>
                <c:pt idx="10">
                  <c:v>-8.43</c:v>
                </c:pt>
                <c:pt idx="11">
                  <c:v>-7.62</c:v>
                </c:pt>
                <c:pt idx="12">
                  <c:v>-5.77</c:v>
                </c:pt>
                <c:pt idx="13">
                  <c:v>-9.84</c:v>
                </c:pt>
                <c:pt idx="14">
                  <c:v>-4.55</c:v>
                </c:pt>
                <c:pt idx="15">
                  <c:v>-6.83</c:v>
                </c:pt>
                <c:pt idx="16">
                  <c:v>-7.23</c:v>
                </c:pt>
                <c:pt idx="17">
                  <c:v>-2.27</c:v>
                </c:pt>
                <c:pt idx="18">
                  <c:v>-9.74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7-4099-AE77-D7363A0A8501}"/>
            </c:ext>
          </c:extLst>
        </c:ser>
        <c:ser>
          <c:idx val="1"/>
          <c:order val="1"/>
          <c:tx>
            <c:strRef>
              <c:f>Temperature!$C$2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Temperature!$C$3:$C$21</c:f>
              <c:numCache>
                <c:formatCode>General</c:formatCode>
                <c:ptCount val="19"/>
                <c:pt idx="0">
                  <c:v>-5.46</c:v>
                </c:pt>
                <c:pt idx="1">
                  <c:v>-6.31</c:v>
                </c:pt>
                <c:pt idx="2">
                  <c:v>-5.85</c:v>
                </c:pt>
                <c:pt idx="3">
                  <c:v>-6.51</c:v>
                </c:pt>
                <c:pt idx="4">
                  <c:v>-9.07</c:v>
                </c:pt>
                <c:pt idx="5">
                  <c:v>-3.43</c:v>
                </c:pt>
                <c:pt idx="6">
                  <c:v>-8.9</c:v>
                </c:pt>
                <c:pt idx="7">
                  <c:v>-11.58</c:v>
                </c:pt>
                <c:pt idx="8">
                  <c:v>-9.2100000000000009</c:v>
                </c:pt>
                <c:pt idx="9">
                  <c:v>-6.78</c:v>
                </c:pt>
                <c:pt idx="10">
                  <c:v>-7.83</c:v>
                </c:pt>
                <c:pt idx="11">
                  <c:v>-1.91</c:v>
                </c:pt>
                <c:pt idx="12">
                  <c:v>-3.73</c:v>
                </c:pt>
                <c:pt idx="13">
                  <c:v>-5.54</c:v>
                </c:pt>
                <c:pt idx="14">
                  <c:v>-5.3</c:v>
                </c:pt>
                <c:pt idx="15">
                  <c:v>-8.7100000000000009</c:v>
                </c:pt>
                <c:pt idx="16">
                  <c:v>-4.47</c:v>
                </c:pt>
                <c:pt idx="17">
                  <c:v>-3.91</c:v>
                </c:pt>
                <c:pt idx="18">
                  <c:v>-8.5299999999999994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7-4099-AE77-D7363A0A8501}"/>
            </c:ext>
          </c:extLst>
        </c:ser>
        <c:ser>
          <c:idx val="2"/>
          <c:order val="2"/>
          <c:tx>
            <c:strRef>
              <c:f>Temperature!$D$2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Temperature!$D$3:$D$21</c:f>
              <c:numCache>
                <c:formatCode>General</c:formatCode>
                <c:ptCount val="19"/>
                <c:pt idx="0">
                  <c:v>-2.3199999999999998</c:v>
                </c:pt>
                <c:pt idx="1">
                  <c:v>-2.9</c:v>
                </c:pt>
                <c:pt idx="2">
                  <c:v>-5.54</c:v>
                </c:pt>
                <c:pt idx="3">
                  <c:v>-8.7200000000000006</c:v>
                </c:pt>
                <c:pt idx="4">
                  <c:v>-1.1000000000000001</c:v>
                </c:pt>
                <c:pt idx="5">
                  <c:v>-5.19</c:v>
                </c:pt>
                <c:pt idx="6">
                  <c:v>-3.57</c:v>
                </c:pt>
                <c:pt idx="7">
                  <c:v>-5.51</c:v>
                </c:pt>
                <c:pt idx="8">
                  <c:v>-3.98</c:v>
                </c:pt>
                <c:pt idx="9">
                  <c:v>-0.91</c:v>
                </c:pt>
                <c:pt idx="10">
                  <c:v>-8.3699999999999992</c:v>
                </c:pt>
                <c:pt idx="11">
                  <c:v>-1.43</c:v>
                </c:pt>
                <c:pt idx="12">
                  <c:v>-1.51</c:v>
                </c:pt>
                <c:pt idx="13">
                  <c:v>-2.27</c:v>
                </c:pt>
                <c:pt idx="14">
                  <c:v>-3.25</c:v>
                </c:pt>
                <c:pt idx="15">
                  <c:v>-8.08</c:v>
                </c:pt>
                <c:pt idx="16">
                  <c:v>-4.0999999999999996</c:v>
                </c:pt>
                <c:pt idx="17">
                  <c:v>-2.9</c:v>
                </c:pt>
                <c:pt idx="18">
                  <c:v>-2.4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87-4099-AE77-D7363A0A8501}"/>
            </c:ext>
          </c:extLst>
        </c:ser>
        <c:ser>
          <c:idx val="3"/>
          <c:order val="3"/>
          <c:tx>
            <c:strRef>
              <c:f>Temperature!$E$2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Temperature!$E$3:$E$21</c:f>
              <c:numCache>
                <c:formatCode>0.00</c:formatCode>
                <c:ptCount val="19"/>
                <c:pt idx="0" formatCode="General">
                  <c:v>0.35</c:v>
                </c:pt>
                <c:pt idx="1">
                  <c:v>1.91</c:v>
                </c:pt>
                <c:pt idx="2" formatCode="General">
                  <c:v>0.95</c:v>
                </c:pt>
                <c:pt idx="3" formatCode="General">
                  <c:v>-0.2</c:v>
                </c:pt>
                <c:pt idx="4" formatCode="General">
                  <c:v>0.83</c:v>
                </c:pt>
                <c:pt idx="5" formatCode="General">
                  <c:v>0.01</c:v>
                </c:pt>
                <c:pt idx="6">
                  <c:v>1.6</c:v>
                </c:pt>
                <c:pt idx="7" formatCode="General">
                  <c:v>0.17</c:v>
                </c:pt>
                <c:pt idx="8">
                  <c:v>2.75</c:v>
                </c:pt>
                <c:pt idx="9" formatCode="General">
                  <c:v>-1.37</c:v>
                </c:pt>
                <c:pt idx="10" formatCode="General">
                  <c:v>-1.32</c:v>
                </c:pt>
                <c:pt idx="11">
                  <c:v>1.1599999999999999</c:v>
                </c:pt>
                <c:pt idx="12" formatCode="General">
                  <c:v>0.57999999999999996</c:v>
                </c:pt>
                <c:pt idx="13" formatCode="General">
                  <c:v>0.18</c:v>
                </c:pt>
                <c:pt idx="14" formatCode="General">
                  <c:v>-1.01</c:v>
                </c:pt>
                <c:pt idx="15" formatCode="General">
                  <c:v>0.15</c:v>
                </c:pt>
                <c:pt idx="16">
                  <c:v>2.0499999999999998</c:v>
                </c:pt>
                <c:pt idx="17" formatCode="General">
                  <c:v>0.02</c:v>
                </c:pt>
                <c:pt idx="18" formatCode="General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87-4099-AE77-D7363A0A8501}"/>
            </c:ext>
          </c:extLst>
        </c:ser>
        <c:ser>
          <c:idx val="4"/>
          <c:order val="4"/>
          <c:tx>
            <c:strRef>
              <c:f>Temperature!$F$2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Temperature!$F$3:$F$21</c:f>
              <c:numCache>
                <c:formatCode>0.00</c:formatCode>
                <c:ptCount val="19"/>
                <c:pt idx="0">
                  <c:v>4.5999999999999996</c:v>
                </c:pt>
                <c:pt idx="1">
                  <c:v>5.4</c:v>
                </c:pt>
                <c:pt idx="2">
                  <c:v>3.4</c:v>
                </c:pt>
                <c:pt idx="3">
                  <c:v>5.34</c:v>
                </c:pt>
                <c:pt idx="4">
                  <c:v>4.54</c:v>
                </c:pt>
                <c:pt idx="5">
                  <c:v>5.01</c:v>
                </c:pt>
                <c:pt idx="6">
                  <c:v>5.85</c:v>
                </c:pt>
                <c:pt idx="7">
                  <c:v>4.43</c:v>
                </c:pt>
                <c:pt idx="8">
                  <c:v>5.17</c:v>
                </c:pt>
                <c:pt idx="9">
                  <c:v>4.53</c:v>
                </c:pt>
                <c:pt idx="10">
                  <c:v>7.07</c:v>
                </c:pt>
                <c:pt idx="11">
                  <c:v>5.05</c:v>
                </c:pt>
                <c:pt idx="12">
                  <c:v>3.67</c:v>
                </c:pt>
                <c:pt idx="13">
                  <c:v>6.49</c:v>
                </c:pt>
                <c:pt idx="14">
                  <c:v>4.4800000000000004</c:v>
                </c:pt>
                <c:pt idx="15">
                  <c:v>8.84</c:v>
                </c:pt>
                <c:pt idx="16">
                  <c:v>4.1399999999999997</c:v>
                </c:pt>
                <c:pt idx="17">
                  <c:v>3.25</c:v>
                </c:pt>
                <c:pt idx="18">
                  <c:v>4.59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87-4099-AE77-D7363A0A8501}"/>
            </c:ext>
          </c:extLst>
        </c:ser>
        <c:ser>
          <c:idx val="5"/>
          <c:order val="5"/>
          <c:tx>
            <c:strRef>
              <c:f>Temperature!$G$2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Temperature!$G$3:$G$21</c:f>
              <c:numCache>
                <c:formatCode>0.00</c:formatCode>
                <c:ptCount val="19"/>
                <c:pt idx="0">
                  <c:v>9.7200000000000006</c:v>
                </c:pt>
                <c:pt idx="1">
                  <c:v>8.41</c:v>
                </c:pt>
                <c:pt idx="2">
                  <c:v>8.7200000000000006</c:v>
                </c:pt>
                <c:pt idx="3">
                  <c:v>9.83</c:v>
                </c:pt>
                <c:pt idx="4">
                  <c:v>10.6</c:v>
                </c:pt>
                <c:pt idx="5">
                  <c:v>9.15</c:v>
                </c:pt>
                <c:pt idx="6">
                  <c:v>8.73</c:v>
                </c:pt>
                <c:pt idx="7">
                  <c:v>8.25</c:v>
                </c:pt>
                <c:pt idx="8">
                  <c:v>10.32</c:v>
                </c:pt>
                <c:pt idx="9">
                  <c:v>7.86</c:v>
                </c:pt>
                <c:pt idx="10">
                  <c:v>10.050000000000001</c:v>
                </c:pt>
                <c:pt idx="11">
                  <c:v>9.36</c:v>
                </c:pt>
                <c:pt idx="12">
                  <c:v>7.43</c:v>
                </c:pt>
                <c:pt idx="13">
                  <c:v>9.09</c:v>
                </c:pt>
                <c:pt idx="14">
                  <c:v>9.0500000000000007</c:v>
                </c:pt>
                <c:pt idx="15">
                  <c:v>9.68</c:v>
                </c:pt>
                <c:pt idx="16">
                  <c:v>9.6300000000000008</c:v>
                </c:pt>
                <c:pt idx="17">
                  <c:v>12.31</c:v>
                </c:pt>
                <c:pt idx="18">
                  <c:v>11.45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187-4099-AE77-D7363A0A8501}"/>
            </c:ext>
          </c:extLst>
        </c:ser>
        <c:ser>
          <c:idx val="6"/>
          <c:order val="6"/>
          <c:tx>
            <c:strRef>
              <c:f>Temperature!$H$2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Temperature!$H$3:$H$21</c:f>
              <c:numCache>
                <c:formatCode>0.00</c:formatCode>
                <c:ptCount val="19"/>
                <c:pt idx="0">
                  <c:v>14.34</c:v>
                </c:pt>
                <c:pt idx="1">
                  <c:v>12.02</c:v>
                </c:pt>
                <c:pt idx="2">
                  <c:v>13.16</c:v>
                </c:pt>
                <c:pt idx="3">
                  <c:v>13.24</c:v>
                </c:pt>
                <c:pt idx="4">
                  <c:v>12.08</c:v>
                </c:pt>
                <c:pt idx="5">
                  <c:v>12.07</c:v>
                </c:pt>
                <c:pt idx="6">
                  <c:v>12.25</c:v>
                </c:pt>
                <c:pt idx="7">
                  <c:v>12.44</c:v>
                </c:pt>
                <c:pt idx="8">
                  <c:v>12.42</c:v>
                </c:pt>
                <c:pt idx="9">
                  <c:v>10.86</c:v>
                </c:pt>
                <c:pt idx="10">
                  <c:v>12.04</c:v>
                </c:pt>
                <c:pt idx="11">
                  <c:v>15.46</c:v>
                </c:pt>
                <c:pt idx="12">
                  <c:v>10.49</c:v>
                </c:pt>
                <c:pt idx="13">
                  <c:v>12.13</c:v>
                </c:pt>
                <c:pt idx="14">
                  <c:v>11.32</c:v>
                </c:pt>
                <c:pt idx="15">
                  <c:v>15.51</c:v>
                </c:pt>
                <c:pt idx="16">
                  <c:v>12.54</c:v>
                </c:pt>
                <c:pt idx="17">
                  <c:v>10.52</c:v>
                </c:pt>
                <c:pt idx="18">
                  <c:v>13.85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87-4099-AE77-D7363A0A8501}"/>
            </c:ext>
          </c:extLst>
        </c:ser>
        <c:ser>
          <c:idx val="7"/>
          <c:order val="7"/>
          <c:tx>
            <c:strRef>
              <c:f>Temperature!$I$2</c:f>
              <c:strCache>
                <c:ptCount val="1"/>
                <c:pt idx="0">
                  <c:v>aug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Temperature!$I$3:$I$21</c:f>
              <c:numCache>
                <c:formatCode>0.00</c:formatCode>
                <c:ptCount val="19"/>
                <c:pt idx="0">
                  <c:v>11.45</c:v>
                </c:pt>
                <c:pt idx="1">
                  <c:v>12.14</c:v>
                </c:pt>
                <c:pt idx="2">
                  <c:v>10.69</c:v>
                </c:pt>
                <c:pt idx="3">
                  <c:v>12.92</c:v>
                </c:pt>
                <c:pt idx="4">
                  <c:v>10.87</c:v>
                </c:pt>
                <c:pt idx="5">
                  <c:v>10.14</c:v>
                </c:pt>
                <c:pt idx="6">
                  <c:v>11.59</c:v>
                </c:pt>
                <c:pt idx="7">
                  <c:v>10.84</c:v>
                </c:pt>
                <c:pt idx="8">
                  <c:v>11.27</c:v>
                </c:pt>
                <c:pt idx="9">
                  <c:v>10.45</c:v>
                </c:pt>
                <c:pt idx="10">
                  <c:v>11.3</c:v>
                </c:pt>
                <c:pt idx="11">
                  <c:v>11.25</c:v>
                </c:pt>
                <c:pt idx="12">
                  <c:v>11.98</c:v>
                </c:pt>
                <c:pt idx="13">
                  <c:v>10.29</c:v>
                </c:pt>
                <c:pt idx="14">
                  <c:v>10.18</c:v>
                </c:pt>
                <c:pt idx="15">
                  <c:v>10.8</c:v>
                </c:pt>
                <c:pt idx="16">
                  <c:v>11.89</c:v>
                </c:pt>
                <c:pt idx="17">
                  <c:v>11.58</c:v>
                </c:pt>
                <c:pt idx="18">
                  <c:v>10.68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87-4099-AE77-D7363A0A8501}"/>
            </c:ext>
          </c:extLst>
        </c:ser>
        <c:ser>
          <c:idx val="8"/>
          <c:order val="8"/>
          <c:tx>
            <c:strRef>
              <c:f>Temperature!$K$2</c:f>
              <c:strCache>
                <c:ptCount val="1"/>
                <c:pt idx="0">
                  <c:v>okt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Temperature!$K$3:$K$21</c:f>
              <c:numCache>
                <c:formatCode>0.00</c:formatCode>
                <c:ptCount val="19"/>
                <c:pt idx="0">
                  <c:v>-0.17</c:v>
                </c:pt>
                <c:pt idx="1">
                  <c:v>1.98</c:v>
                </c:pt>
                <c:pt idx="2">
                  <c:v>3.49</c:v>
                </c:pt>
                <c:pt idx="3">
                  <c:v>2.2400000000000002</c:v>
                </c:pt>
                <c:pt idx="4">
                  <c:v>3.1</c:v>
                </c:pt>
                <c:pt idx="5">
                  <c:v>2.16</c:v>
                </c:pt>
                <c:pt idx="6">
                  <c:v>-0.19</c:v>
                </c:pt>
                <c:pt idx="7">
                  <c:v>1.7</c:v>
                </c:pt>
                <c:pt idx="8">
                  <c:v>3.51</c:v>
                </c:pt>
                <c:pt idx="9">
                  <c:v>0.64</c:v>
                </c:pt>
                <c:pt idx="10">
                  <c:v>2.36</c:v>
                </c:pt>
                <c:pt idx="11">
                  <c:v>3.54</c:v>
                </c:pt>
                <c:pt idx="12">
                  <c:v>2.82</c:v>
                </c:pt>
                <c:pt idx="13">
                  <c:v>1.83</c:v>
                </c:pt>
                <c:pt idx="14">
                  <c:v>2.68</c:v>
                </c:pt>
                <c:pt idx="15">
                  <c:v>2.14</c:v>
                </c:pt>
                <c:pt idx="16">
                  <c:v>0.27</c:v>
                </c:pt>
                <c:pt idx="17">
                  <c:v>3.18</c:v>
                </c:pt>
                <c:pt idx="18">
                  <c:v>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87-4099-AE77-D7363A0A8501}"/>
            </c:ext>
          </c:extLst>
        </c:ser>
        <c:ser>
          <c:idx val="9"/>
          <c:order val="9"/>
          <c:tx>
            <c:strRef>
              <c:f>Temperature!$L$2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Temperature!$L$3:$L$21</c:f>
              <c:numCache>
                <c:formatCode>General</c:formatCode>
                <c:ptCount val="19"/>
                <c:pt idx="0">
                  <c:v>-1.2</c:v>
                </c:pt>
                <c:pt idx="1">
                  <c:v>-3.34</c:v>
                </c:pt>
                <c:pt idx="2">
                  <c:v>-0.33</c:v>
                </c:pt>
                <c:pt idx="3">
                  <c:v>-0.8</c:v>
                </c:pt>
                <c:pt idx="4">
                  <c:v>-2.99</c:v>
                </c:pt>
                <c:pt idx="5">
                  <c:v>-2.75</c:v>
                </c:pt>
                <c:pt idx="6">
                  <c:v>-0.71</c:v>
                </c:pt>
                <c:pt idx="7">
                  <c:v>-7.62</c:v>
                </c:pt>
                <c:pt idx="8">
                  <c:v>0.98</c:v>
                </c:pt>
                <c:pt idx="9">
                  <c:v>-1.23</c:v>
                </c:pt>
                <c:pt idx="10">
                  <c:v>-2.14</c:v>
                </c:pt>
                <c:pt idx="11">
                  <c:v>-1.31</c:v>
                </c:pt>
                <c:pt idx="12">
                  <c:v>-0.89</c:v>
                </c:pt>
                <c:pt idx="13">
                  <c:v>-3.49</c:v>
                </c:pt>
                <c:pt idx="14">
                  <c:v>-3.28</c:v>
                </c:pt>
                <c:pt idx="15">
                  <c:v>-0.01</c:v>
                </c:pt>
                <c:pt idx="16">
                  <c:v>-4.6399999999999997</c:v>
                </c:pt>
                <c:pt idx="17">
                  <c:v>0.98</c:v>
                </c:pt>
                <c:pt idx="18">
                  <c:v>-2.56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87-4099-AE77-D7363A0A8501}"/>
            </c:ext>
          </c:extLst>
        </c:ser>
        <c:ser>
          <c:idx val="10"/>
          <c:order val="10"/>
          <c:tx>
            <c:strRef>
              <c:f>Temperature!$M$2</c:f>
              <c:strCache>
                <c:ptCount val="1"/>
                <c:pt idx="0">
                  <c:v>des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Temperature!$M$3:$M$21</c:f>
              <c:numCache>
                <c:formatCode>General</c:formatCode>
                <c:ptCount val="19"/>
                <c:pt idx="0">
                  <c:v>-4.8</c:v>
                </c:pt>
                <c:pt idx="1">
                  <c:v>-3.22</c:v>
                </c:pt>
                <c:pt idx="2">
                  <c:v>-5.9</c:v>
                </c:pt>
                <c:pt idx="3">
                  <c:v>-0.78</c:v>
                </c:pt>
                <c:pt idx="4">
                  <c:v>-4.0199999999999996</c:v>
                </c:pt>
                <c:pt idx="5">
                  <c:v>-4.95</c:v>
                </c:pt>
                <c:pt idx="6">
                  <c:v>-7.92</c:v>
                </c:pt>
                <c:pt idx="7">
                  <c:v>-11.63</c:v>
                </c:pt>
                <c:pt idx="8">
                  <c:v>-3.57</c:v>
                </c:pt>
                <c:pt idx="9">
                  <c:v>-9.49</c:v>
                </c:pt>
                <c:pt idx="10">
                  <c:v>-2.59</c:v>
                </c:pt>
                <c:pt idx="11">
                  <c:v>-5.31</c:v>
                </c:pt>
                <c:pt idx="12">
                  <c:v>-2.39</c:v>
                </c:pt>
                <c:pt idx="13">
                  <c:v>-2.1800000000000002</c:v>
                </c:pt>
                <c:pt idx="14">
                  <c:v>-5.84</c:v>
                </c:pt>
                <c:pt idx="15">
                  <c:v>-4.66</c:v>
                </c:pt>
                <c:pt idx="16">
                  <c:v>-3.4</c:v>
                </c:pt>
                <c:pt idx="17">
                  <c:v>-2.17</c:v>
                </c:pt>
                <c:pt idx="18">
                  <c:v>-7.14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87-4099-AE77-D7363A0A8501}"/>
            </c:ext>
          </c:extLst>
        </c:ser>
        <c:ser>
          <c:idx val="11"/>
          <c:order val="11"/>
          <c:tx>
            <c:strRef>
              <c:f>Temperature!$N$2</c:f>
              <c:strCache>
                <c:ptCount val="1"/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Temperature!$A$3:$A$21</c:f>
              <c:numCache>
                <c:formatCode>General</c:formatCode>
                <c:ptCount val="19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</c:numCache>
            </c:numRef>
          </c:cat>
          <c:val>
            <c:numRef>
              <c:f>Temperature!$N$3:$N$21</c:f>
              <c:numCache>
                <c:formatCode>General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B-9187-4099-AE77-D7363A0A8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080928"/>
        <c:axId val="573085968"/>
      </c:areaChart>
      <c:catAx>
        <c:axId val="5730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3085968"/>
        <c:crosses val="autoZero"/>
        <c:auto val="1"/>
        <c:lblAlgn val="ctr"/>
        <c:lblOffset val="100"/>
        <c:noMultiLvlLbl val="0"/>
      </c:catAx>
      <c:valAx>
        <c:axId val="57308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73080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Temperature!$U$41</c:f>
              <c:strCache>
                <c:ptCount val="1"/>
                <c:pt idx="0">
                  <c:v>Inflow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Temperature!$T$42:$T$58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Temperature!$U$42:$U$58</c:f>
              <c:numCache>
                <c:formatCode>General</c:formatCode>
                <c:ptCount val="17"/>
                <c:pt idx="0">
                  <c:v>3794799.2452830183</c:v>
                </c:pt>
                <c:pt idx="1">
                  <c:v>4292750.9433962274</c:v>
                </c:pt>
                <c:pt idx="2">
                  <c:v>3433000.9433962279</c:v>
                </c:pt>
                <c:pt idx="3">
                  <c:v>4199619.4339622632</c:v>
                </c:pt>
                <c:pt idx="4">
                  <c:v>3950550.943396226</c:v>
                </c:pt>
                <c:pt idx="5">
                  <c:v>3838895.4716981123</c:v>
                </c:pt>
                <c:pt idx="6">
                  <c:v>3297107.16981132</c:v>
                </c:pt>
                <c:pt idx="7">
                  <c:v>4561004.3396226419</c:v>
                </c:pt>
                <c:pt idx="8">
                  <c:v>4286086.9811320752</c:v>
                </c:pt>
                <c:pt idx="9">
                  <c:v>3762849.4339622632</c:v>
                </c:pt>
                <c:pt idx="10">
                  <c:v>3983203.0188679248</c:v>
                </c:pt>
                <c:pt idx="11">
                  <c:v>4759213.5849056626</c:v>
                </c:pt>
                <c:pt idx="12">
                  <c:v>3824697.5000000014</c:v>
                </c:pt>
                <c:pt idx="13">
                  <c:v>4432850.384615385</c:v>
                </c:pt>
                <c:pt idx="14">
                  <c:v>3896167.3076923075</c:v>
                </c:pt>
                <c:pt idx="15">
                  <c:v>3883722.6923076934</c:v>
                </c:pt>
                <c:pt idx="16">
                  <c:v>4847683.0188679248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F-46DF-9801-39667A432FC2}"/>
            </c:ext>
          </c:extLst>
        </c:ser>
        <c:ser>
          <c:idx val="1"/>
          <c:order val="1"/>
          <c:tx>
            <c:strRef>
              <c:f>Temperature!$V$41</c:f>
              <c:strCache>
                <c:ptCount val="1"/>
                <c:pt idx="0">
                  <c:v>Consumption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Temperature!$T$42:$T$58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Temperature!$V$42:$V$58</c:f>
              <c:numCache>
                <c:formatCode>General</c:formatCode>
                <c:ptCount val="17"/>
                <c:pt idx="0">
                  <c:v>9974945.2583333328</c:v>
                </c:pt>
                <c:pt idx="1">
                  <c:v>10110008.369113831</c:v>
                </c:pt>
                <c:pt idx="2">
                  <c:v>10079970.417167639</c:v>
                </c:pt>
                <c:pt idx="3">
                  <c:v>10508350.335468074</c:v>
                </c:pt>
                <c:pt idx="4">
                  <c:v>10602838.257880816</c:v>
                </c:pt>
                <c:pt idx="5">
                  <c:v>10130114.29389487</c:v>
                </c:pt>
                <c:pt idx="6">
                  <c:v>11041569.971306264</c:v>
                </c:pt>
                <c:pt idx="7">
                  <c:v>10379115.8075742</c:v>
                </c:pt>
                <c:pt idx="8">
                  <c:v>10767862.22474286</c:v>
                </c:pt>
                <c:pt idx="9">
                  <c:v>10786097.733649811</c:v>
                </c:pt>
                <c:pt idx="10">
                  <c:v>10615039.610235101</c:v>
                </c:pt>
                <c:pt idx="11">
                  <c:v>10829769.004225945</c:v>
                </c:pt>
                <c:pt idx="12">
                  <c:v>11103455.805548444</c:v>
                </c:pt>
                <c:pt idx="13">
                  <c:v>11189143.529714495</c:v>
                </c:pt>
                <c:pt idx="14">
                  <c:v>11401799.571605453</c:v>
                </c:pt>
                <c:pt idx="15">
                  <c:v>11238314.358209783</c:v>
                </c:pt>
                <c:pt idx="16">
                  <c:v>11148346.682446025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F-46DF-9801-39667A43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434888"/>
        <c:axId val="866428048"/>
      </c:lineChart>
      <c:lineChart>
        <c:grouping val="standard"/>
        <c:varyColors val="0"/>
        <c:ser>
          <c:idx val="2"/>
          <c:order val="2"/>
          <c:tx>
            <c:strRef>
              <c:f>Temperature!$W$41</c:f>
              <c:strCache>
                <c:ptCount val="1"/>
                <c:pt idx="0">
                  <c:v>Temperature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Temperature!$T$42:$T$58</c:f>
              <c:strCach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</c:strCache>
            </c:strRef>
          </c:cat>
          <c:val>
            <c:numRef>
              <c:f>Temperature!$W$42:$W$58</c:f>
              <c:numCache>
                <c:formatCode>General</c:formatCode>
                <c:ptCount val="17"/>
                <c:pt idx="0">
                  <c:v>1.5209090909090912</c:v>
                </c:pt>
                <c:pt idx="1">
                  <c:v>1.5936363636363637</c:v>
                </c:pt>
                <c:pt idx="2">
                  <c:v>1.8545454545454547</c:v>
                </c:pt>
                <c:pt idx="3">
                  <c:v>1.2736363636363637</c:v>
                </c:pt>
                <c:pt idx="4">
                  <c:v>1.4145454545454548</c:v>
                </c:pt>
                <c:pt idx="5">
                  <c:v>1.0927272727272725</c:v>
                </c:pt>
                <c:pt idx="6">
                  <c:v>-1.0327272727272727</c:v>
                </c:pt>
                <c:pt idx="7">
                  <c:v>1.8836363636363631</c:v>
                </c:pt>
                <c:pt idx="8">
                  <c:v>0.52181818181818151</c:v>
                </c:pt>
                <c:pt idx="9">
                  <c:v>0.91181818181818219</c:v>
                </c:pt>
                <c:pt idx="10">
                  <c:v>2.4127272727272735</c:v>
                </c:pt>
                <c:pt idx="11">
                  <c:v>2.1309090909090909</c:v>
                </c:pt>
                <c:pt idx="12">
                  <c:v>1.5554545454545454</c:v>
                </c:pt>
                <c:pt idx="13">
                  <c:v>1.2272727272727273</c:v>
                </c:pt>
                <c:pt idx="14">
                  <c:v>1.5054545454545454</c:v>
                </c:pt>
                <c:pt idx="15">
                  <c:v>1.2418181818181817</c:v>
                </c:pt>
                <c:pt idx="16">
                  <c:v>2.3536363636363635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F-46DF-9801-39667A43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6488528"/>
        <c:axId val="866487808"/>
      </c:lineChart>
      <c:catAx>
        <c:axId val="866434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66428048"/>
        <c:crosses val="autoZero"/>
        <c:auto val="1"/>
        <c:lblAlgn val="ctr"/>
        <c:lblOffset val="100"/>
        <c:noMultiLvlLbl val="0"/>
      </c:catAx>
      <c:valAx>
        <c:axId val="86642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66434888"/>
        <c:crosses val="autoZero"/>
        <c:crossBetween val="between"/>
      </c:valAx>
      <c:valAx>
        <c:axId val="866487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66488528"/>
        <c:crosses val="max"/>
        <c:crossBetween val="between"/>
      </c:valAx>
      <c:catAx>
        <c:axId val="86648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6487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Inflow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Temperature!$G$62:$R$62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Temperature!$G$64:$R$64</c:f>
              <c:numCache>
                <c:formatCode>General</c:formatCode>
                <c:ptCount val="12"/>
                <c:pt idx="0">
                  <c:v>18217.76528189758</c:v>
                </c:pt>
                <c:pt idx="1">
                  <c:v>18051.017934113301</c:v>
                </c:pt>
                <c:pt idx="2">
                  <c:v>16620.864955333811</c:v>
                </c:pt>
                <c:pt idx="3">
                  <c:v>14234.131481481481</c:v>
                </c:pt>
                <c:pt idx="4">
                  <c:v>12485.793757467145</c:v>
                </c:pt>
                <c:pt idx="5">
                  <c:v>11449.134743530141</c:v>
                </c:pt>
                <c:pt idx="6">
                  <c:v>10681.950502787733</c:v>
                </c:pt>
                <c:pt idx="7">
                  <c:v>11196.178166069294</c:v>
                </c:pt>
                <c:pt idx="8">
                  <c:v>12228.057253086419</c:v>
                </c:pt>
                <c:pt idx="9">
                  <c:v>14256.35530459409</c:v>
                </c:pt>
                <c:pt idx="10">
                  <c:v>16308.921127946129</c:v>
                </c:pt>
                <c:pt idx="11">
                  <c:v>17610.085092685054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5-4E7A-90E1-D3CA4B1EA0B7}"/>
            </c:ext>
          </c:extLst>
        </c:ser>
        <c:ser>
          <c:idx val="2"/>
          <c:order val="2"/>
          <c:tx>
            <c:v>Demand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Temperature!$G$62:$R$62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Temperature!$G$65:$R$65</c:f>
              <c:numCache>
                <c:formatCode>General</c:formatCode>
                <c:ptCount val="12"/>
                <c:pt idx="0">
                  <c:v>1742.7997777777778</c:v>
                </c:pt>
                <c:pt idx="1">
                  <c:v>1286.6815277777778</c:v>
                </c:pt>
                <c:pt idx="2">
                  <c:v>1380.0966666666666</c:v>
                </c:pt>
                <c:pt idx="3">
                  <c:v>3403.5894444444448</c:v>
                </c:pt>
                <c:pt idx="4">
                  <c:v>9270.4020833333343</c:v>
                </c:pt>
                <c:pt idx="5">
                  <c:v>8747.8991666666661</c:v>
                </c:pt>
                <c:pt idx="6">
                  <c:v>5697.9375555555544</c:v>
                </c:pt>
                <c:pt idx="7">
                  <c:v>4177.6452777777777</c:v>
                </c:pt>
                <c:pt idx="8">
                  <c:v>4397.8042222222221</c:v>
                </c:pt>
                <c:pt idx="9">
                  <c:v>3750.4746666666665</c:v>
                </c:pt>
                <c:pt idx="10">
                  <c:v>2984.7154166666664</c:v>
                </c:pt>
                <c:pt idx="11">
                  <c:v>2123.0541388888892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5-4E7A-90E1-D3CA4B1E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505632"/>
        <c:axId val="789498072"/>
      </c:lineChart>
      <c:lineChart>
        <c:grouping val="standard"/>
        <c:varyColors val="0"/>
        <c:ser>
          <c:idx val="0"/>
          <c:order val="0"/>
          <c:tx>
            <c:v>Temperature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Temperature!$G$62:$R$62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Temperature!$G$63:$R$63</c:f>
              <c:numCache>
                <c:formatCode>0.00</c:formatCode>
                <c:ptCount val="12"/>
                <c:pt idx="0">
                  <c:v>-6.4923529411764713</c:v>
                </c:pt>
                <c:pt idx="1">
                  <c:v>-6.4141176470588235</c:v>
                </c:pt>
                <c:pt idx="2">
                  <c:v>-4.078235294117647</c:v>
                </c:pt>
                <c:pt idx="3">
                  <c:v>0.48944444444444435</c:v>
                </c:pt>
                <c:pt idx="4">
                  <c:v>5.07</c:v>
                </c:pt>
                <c:pt idx="5">
                  <c:v>9.3438888888888894</c:v>
                </c:pt>
                <c:pt idx="6">
                  <c:v>12.493888888888888</c:v>
                </c:pt>
                <c:pt idx="7">
                  <c:v>11.201666666666668</c:v>
                </c:pt>
                <c:pt idx="8">
                  <c:v>7.4394444444444439</c:v>
                </c:pt>
                <c:pt idx="9">
                  <c:v>2.0711111111111111</c:v>
                </c:pt>
                <c:pt idx="10">
                  <c:v>-1.9316666666666669</c:v>
                </c:pt>
                <c:pt idx="11">
                  <c:v>-4.7122222222222234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5-4E7A-90E1-D3CA4B1E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9510672"/>
        <c:axId val="789516432"/>
      </c:lineChart>
      <c:catAx>
        <c:axId val="78950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9498072"/>
        <c:crosses val="autoZero"/>
        <c:auto val="1"/>
        <c:lblAlgn val="ctr"/>
        <c:lblOffset val="100"/>
        <c:noMultiLvlLbl val="0"/>
      </c:catAx>
      <c:valAx>
        <c:axId val="789498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9505632"/>
        <c:crosses val="autoZero"/>
        <c:crossBetween val="between"/>
      </c:valAx>
      <c:valAx>
        <c:axId val="78951643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89510672"/>
        <c:crosses val="max"/>
        <c:crossBetween val="between"/>
      </c:valAx>
      <c:catAx>
        <c:axId val="789510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89516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Compariosn</a:t>
            </a:r>
            <a:r>
              <a:rPr lang="nb-NO" baseline="0"/>
              <a:t> spot vs f4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 Basis'!$E$3</c:f>
              <c:strCache>
                <c:ptCount val="1"/>
                <c:pt idx="0">
                  <c:v>Gjennomsnitt av Closing M4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 Basis'!$G$4:$G$240</c:f>
              <c:strCache>
                <c:ptCount val="237"/>
                <c:pt idx="0">
                  <c:v>2003-4</c:v>
                </c:pt>
                <c:pt idx="1">
                  <c:v>2003-5</c:v>
                </c:pt>
                <c:pt idx="2">
                  <c:v>2003-6</c:v>
                </c:pt>
                <c:pt idx="3">
                  <c:v>2003-7</c:v>
                </c:pt>
                <c:pt idx="4">
                  <c:v>2003-8</c:v>
                </c:pt>
                <c:pt idx="5">
                  <c:v>2003-9</c:v>
                </c:pt>
                <c:pt idx="6">
                  <c:v>2003-10</c:v>
                </c:pt>
                <c:pt idx="7">
                  <c:v>2003-11</c:v>
                </c:pt>
                <c:pt idx="8">
                  <c:v>2003-12</c:v>
                </c:pt>
                <c:pt idx="9">
                  <c:v>2004-1</c:v>
                </c:pt>
                <c:pt idx="10">
                  <c:v>2004-2</c:v>
                </c:pt>
                <c:pt idx="11">
                  <c:v>2004-3</c:v>
                </c:pt>
                <c:pt idx="12">
                  <c:v>2004-4</c:v>
                </c:pt>
                <c:pt idx="13">
                  <c:v>2004-5</c:v>
                </c:pt>
                <c:pt idx="14">
                  <c:v>2004-6</c:v>
                </c:pt>
                <c:pt idx="15">
                  <c:v>2004-7</c:v>
                </c:pt>
                <c:pt idx="16">
                  <c:v>2004-8</c:v>
                </c:pt>
                <c:pt idx="17">
                  <c:v>2004-9</c:v>
                </c:pt>
                <c:pt idx="18">
                  <c:v>2004-10</c:v>
                </c:pt>
                <c:pt idx="19">
                  <c:v>2004-11</c:v>
                </c:pt>
                <c:pt idx="20">
                  <c:v>2004-12</c:v>
                </c:pt>
                <c:pt idx="21">
                  <c:v>2005-01</c:v>
                </c:pt>
                <c:pt idx="22">
                  <c:v>2005-02</c:v>
                </c:pt>
                <c:pt idx="23">
                  <c:v>2005-03</c:v>
                </c:pt>
                <c:pt idx="24">
                  <c:v>2005-04</c:v>
                </c:pt>
                <c:pt idx="25">
                  <c:v>2005-05</c:v>
                </c:pt>
                <c:pt idx="26">
                  <c:v>2005-06</c:v>
                </c:pt>
                <c:pt idx="27">
                  <c:v>2005-07</c:v>
                </c:pt>
                <c:pt idx="28">
                  <c:v>2005-08</c:v>
                </c:pt>
                <c:pt idx="29">
                  <c:v>2005-09</c:v>
                </c:pt>
                <c:pt idx="30">
                  <c:v>2005-10</c:v>
                </c:pt>
                <c:pt idx="31">
                  <c:v>2005-11</c:v>
                </c:pt>
                <c:pt idx="32">
                  <c:v>2005-12</c:v>
                </c:pt>
                <c:pt idx="33">
                  <c:v>2006-01</c:v>
                </c:pt>
                <c:pt idx="34">
                  <c:v>2006-02</c:v>
                </c:pt>
                <c:pt idx="35">
                  <c:v>2006-03</c:v>
                </c:pt>
                <c:pt idx="36">
                  <c:v>2006-04</c:v>
                </c:pt>
                <c:pt idx="37">
                  <c:v>2006-05</c:v>
                </c:pt>
                <c:pt idx="38">
                  <c:v>2006-06</c:v>
                </c:pt>
                <c:pt idx="39">
                  <c:v>2006-07</c:v>
                </c:pt>
                <c:pt idx="40">
                  <c:v>2006-08</c:v>
                </c:pt>
                <c:pt idx="41">
                  <c:v>2006-09</c:v>
                </c:pt>
                <c:pt idx="42">
                  <c:v>2006-10</c:v>
                </c:pt>
                <c:pt idx="43">
                  <c:v>2006-11</c:v>
                </c:pt>
                <c:pt idx="44">
                  <c:v>2006-12</c:v>
                </c:pt>
                <c:pt idx="45">
                  <c:v>2007-01</c:v>
                </c:pt>
                <c:pt idx="46">
                  <c:v>2007-02</c:v>
                </c:pt>
                <c:pt idx="47">
                  <c:v>2007-03</c:v>
                </c:pt>
                <c:pt idx="48">
                  <c:v>2007-04</c:v>
                </c:pt>
                <c:pt idx="49">
                  <c:v>2007-05</c:v>
                </c:pt>
                <c:pt idx="50">
                  <c:v>2007-06</c:v>
                </c:pt>
                <c:pt idx="51">
                  <c:v>2007-07</c:v>
                </c:pt>
                <c:pt idx="52">
                  <c:v>2007-08</c:v>
                </c:pt>
                <c:pt idx="53">
                  <c:v>2007-09</c:v>
                </c:pt>
                <c:pt idx="54">
                  <c:v>2007-10</c:v>
                </c:pt>
                <c:pt idx="55">
                  <c:v>2007-11</c:v>
                </c:pt>
                <c:pt idx="56">
                  <c:v>2007-12</c:v>
                </c:pt>
                <c:pt idx="57">
                  <c:v>2008-01</c:v>
                </c:pt>
                <c:pt idx="58">
                  <c:v>2008-02</c:v>
                </c:pt>
                <c:pt idx="59">
                  <c:v>2008-03</c:v>
                </c:pt>
                <c:pt idx="60">
                  <c:v>2008-04</c:v>
                </c:pt>
                <c:pt idx="61">
                  <c:v>2008-05</c:v>
                </c:pt>
                <c:pt idx="62">
                  <c:v>2008-06</c:v>
                </c:pt>
                <c:pt idx="63">
                  <c:v>2008-07</c:v>
                </c:pt>
                <c:pt idx="64">
                  <c:v>2008-08</c:v>
                </c:pt>
                <c:pt idx="65">
                  <c:v>2008-09</c:v>
                </c:pt>
                <c:pt idx="66">
                  <c:v>2008-10</c:v>
                </c:pt>
                <c:pt idx="67">
                  <c:v>2008-11</c:v>
                </c:pt>
                <c:pt idx="68">
                  <c:v>2008-12</c:v>
                </c:pt>
                <c:pt idx="69">
                  <c:v>2009-01</c:v>
                </c:pt>
                <c:pt idx="70">
                  <c:v>2009-02</c:v>
                </c:pt>
                <c:pt idx="71">
                  <c:v>2009-03</c:v>
                </c:pt>
                <c:pt idx="72">
                  <c:v>2009-04</c:v>
                </c:pt>
                <c:pt idx="73">
                  <c:v>2009-05</c:v>
                </c:pt>
                <c:pt idx="74">
                  <c:v>2009-06</c:v>
                </c:pt>
                <c:pt idx="75">
                  <c:v>2009-07</c:v>
                </c:pt>
                <c:pt idx="76">
                  <c:v>2009-08</c:v>
                </c:pt>
                <c:pt idx="77">
                  <c:v>2009-09</c:v>
                </c:pt>
                <c:pt idx="78">
                  <c:v>2009-10</c:v>
                </c:pt>
                <c:pt idx="79">
                  <c:v>2009-11</c:v>
                </c:pt>
                <c:pt idx="80">
                  <c:v>2009-12</c:v>
                </c:pt>
                <c:pt idx="81">
                  <c:v>2010-01</c:v>
                </c:pt>
                <c:pt idx="82">
                  <c:v>2010-02</c:v>
                </c:pt>
                <c:pt idx="83">
                  <c:v>2010-03</c:v>
                </c:pt>
                <c:pt idx="84">
                  <c:v>2010-04</c:v>
                </c:pt>
                <c:pt idx="85">
                  <c:v>2010-05</c:v>
                </c:pt>
                <c:pt idx="86">
                  <c:v>2010-06</c:v>
                </c:pt>
                <c:pt idx="87">
                  <c:v>2010-07</c:v>
                </c:pt>
                <c:pt idx="88">
                  <c:v>2010-08</c:v>
                </c:pt>
                <c:pt idx="89">
                  <c:v>2010-09</c:v>
                </c:pt>
                <c:pt idx="90">
                  <c:v>2010-10</c:v>
                </c:pt>
                <c:pt idx="91">
                  <c:v>2010-11</c:v>
                </c:pt>
                <c:pt idx="92">
                  <c:v>2010-12</c:v>
                </c:pt>
                <c:pt idx="93">
                  <c:v>2011-01</c:v>
                </c:pt>
                <c:pt idx="94">
                  <c:v>2011-02</c:v>
                </c:pt>
                <c:pt idx="95">
                  <c:v>2011-03</c:v>
                </c:pt>
                <c:pt idx="96">
                  <c:v>2011-04</c:v>
                </c:pt>
                <c:pt idx="97">
                  <c:v>2011-05</c:v>
                </c:pt>
                <c:pt idx="98">
                  <c:v>2011-06</c:v>
                </c:pt>
                <c:pt idx="99">
                  <c:v>2011-07</c:v>
                </c:pt>
                <c:pt idx="100">
                  <c:v>2011-08</c:v>
                </c:pt>
                <c:pt idx="101">
                  <c:v>2011-09</c:v>
                </c:pt>
                <c:pt idx="102">
                  <c:v>2011-10</c:v>
                </c:pt>
                <c:pt idx="103">
                  <c:v>2011-11</c:v>
                </c:pt>
                <c:pt idx="104">
                  <c:v>2011-12</c:v>
                </c:pt>
                <c:pt idx="105">
                  <c:v>2012-01</c:v>
                </c:pt>
                <c:pt idx="106">
                  <c:v>2012-02</c:v>
                </c:pt>
                <c:pt idx="107">
                  <c:v>2012-03</c:v>
                </c:pt>
                <c:pt idx="108">
                  <c:v>2012-04</c:v>
                </c:pt>
                <c:pt idx="109">
                  <c:v>2012-05</c:v>
                </c:pt>
                <c:pt idx="110">
                  <c:v>2012-06</c:v>
                </c:pt>
                <c:pt idx="111">
                  <c:v>2012-07</c:v>
                </c:pt>
                <c:pt idx="112">
                  <c:v>2012-08</c:v>
                </c:pt>
                <c:pt idx="113">
                  <c:v>2012-09</c:v>
                </c:pt>
                <c:pt idx="114">
                  <c:v>2012-10</c:v>
                </c:pt>
                <c:pt idx="115">
                  <c:v>2012-11</c:v>
                </c:pt>
                <c:pt idx="116">
                  <c:v>2012-12</c:v>
                </c:pt>
                <c:pt idx="117">
                  <c:v>2013-01</c:v>
                </c:pt>
                <c:pt idx="118">
                  <c:v>2013-02</c:v>
                </c:pt>
                <c:pt idx="119">
                  <c:v>2013-03</c:v>
                </c:pt>
                <c:pt idx="120">
                  <c:v>2013-04</c:v>
                </c:pt>
                <c:pt idx="121">
                  <c:v>2013-05</c:v>
                </c:pt>
                <c:pt idx="122">
                  <c:v>2013-06</c:v>
                </c:pt>
                <c:pt idx="123">
                  <c:v>2013-07</c:v>
                </c:pt>
                <c:pt idx="124">
                  <c:v>2013-08</c:v>
                </c:pt>
                <c:pt idx="125">
                  <c:v>2013-09</c:v>
                </c:pt>
                <c:pt idx="126">
                  <c:v>2013-10</c:v>
                </c:pt>
                <c:pt idx="127">
                  <c:v>2013-11</c:v>
                </c:pt>
                <c:pt idx="128">
                  <c:v>2013-12</c:v>
                </c:pt>
                <c:pt idx="129">
                  <c:v>2014-01</c:v>
                </c:pt>
                <c:pt idx="130">
                  <c:v>2014-02</c:v>
                </c:pt>
                <c:pt idx="131">
                  <c:v>2014-03</c:v>
                </c:pt>
                <c:pt idx="132">
                  <c:v>2014-04</c:v>
                </c:pt>
                <c:pt idx="133">
                  <c:v>2014-05</c:v>
                </c:pt>
                <c:pt idx="134">
                  <c:v>2014-06</c:v>
                </c:pt>
                <c:pt idx="135">
                  <c:v>2014-07</c:v>
                </c:pt>
                <c:pt idx="136">
                  <c:v>2014-08</c:v>
                </c:pt>
                <c:pt idx="137">
                  <c:v>2014-09</c:v>
                </c:pt>
                <c:pt idx="138">
                  <c:v>2014-10</c:v>
                </c:pt>
                <c:pt idx="139">
                  <c:v>2014-11</c:v>
                </c:pt>
                <c:pt idx="140">
                  <c:v>2014-12</c:v>
                </c:pt>
                <c:pt idx="141">
                  <c:v>2015-01</c:v>
                </c:pt>
                <c:pt idx="142">
                  <c:v>2015-02</c:v>
                </c:pt>
                <c:pt idx="143">
                  <c:v>2015-03</c:v>
                </c:pt>
                <c:pt idx="144">
                  <c:v>2015-04</c:v>
                </c:pt>
                <c:pt idx="145">
                  <c:v>2015-05</c:v>
                </c:pt>
                <c:pt idx="146">
                  <c:v>2015-06</c:v>
                </c:pt>
                <c:pt idx="147">
                  <c:v>2015-07</c:v>
                </c:pt>
                <c:pt idx="148">
                  <c:v>2015-08</c:v>
                </c:pt>
                <c:pt idx="149">
                  <c:v>2015-09</c:v>
                </c:pt>
                <c:pt idx="150">
                  <c:v>2015-10</c:v>
                </c:pt>
                <c:pt idx="151">
                  <c:v>2015-11</c:v>
                </c:pt>
                <c:pt idx="152">
                  <c:v>2015-12</c:v>
                </c:pt>
                <c:pt idx="153">
                  <c:v>2016-01</c:v>
                </c:pt>
                <c:pt idx="154">
                  <c:v>2016-02</c:v>
                </c:pt>
                <c:pt idx="155">
                  <c:v>2016-03</c:v>
                </c:pt>
                <c:pt idx="156">
                  <c:v>2016-04</c:v>
                </c:pt>
                <c:pt idx="157">
                  <c:v>2016-05</c:v>
                </c:pt>
                <c:pt idx="158">
                  <c:v>2016-06</c:v>
                </c:pt>
                <c:pt idx="159">
                  <c:v>2016-07</c:v>
                </c:pt>
                <c:pt idx="160">
                  <c:v>2016-08</c:v>
                </c:pt>
                <c:pt idx="161">
                  <c:v>2016-09</c:v>
                </c:pt>
                <c:pt idx="162">
                  <c:v>2016-10</c:v>
                </c:pt>
                <c:pt idx="163">
                  <c:v>2016-11</c:v>
                </c:pt>
                <c:pt idx="164">
                  <c:v>2016-12</c:v>
                </c:pt>
                <c:pt idx="165">
                  <c:v>2017-01</c:v>
                </c:pt>
                <c:pt idx="166">
                  <c:v>2017-02</c:v>
                </c:pt>
                <c:pt idx="167">
                  <c:v>2017-03</c:v>
                </c:pt>
                <c:pt idx="168">
                  <c:v>2017-04</c:v>
                </c:pt>
                <c:pt idx="169">
                  <c:v>2017-05</c:v>
                </c:pt>
                <c:pt idx="170">
                  <c:v>2017-06</c:v>
                </c:pt>
                <c:pt idx="171">
                  <c:v>2017-07</c:v>
                </c:pt>
                <c:pt idx="172">
                  <c:v>2017-08</c:v>
                </c:pt>
                <c:pt idx="173">
                  <c:v>2017-09</c:v>
                </c:pt>
                <c:pt idx="174">
                  <c:v>2017-10</c:v>
                </c:pt>
                <c:pt idx="175">
                  <c:v>2017-11</c:v>
                </c:pt>
                <c:pt idx="176">
                  <c:v>2017-12</c:v>
                </c:pt>
                <c:pt idx="177">
                  <c:v>2018-01</c:v>
                </c:pt>
                <c:pt idx="178">
                  <c:v>2018-02</c:v>
                </c:pt>
                <c:pt idx="179">
                  <c:v>2018-03</c:v>
                </c:pt>
                <c:pt idx="180">
                  <c:v>2018-04</c:v>
                </c:pt>
                <c:pt idx="181">
                  <c:v>2018-05</c:v>
                </c:pt>
                <c:pt idx="182">
                  <c:v>2018-06</c:v>
                </c:pt>
                <c:pt idx="183">
                  <c:v>2018-07</c:v>
                </c:pt>
                <c:pt idx="184">
                  <c:v>2018-08</c:v>
                </c:pt>
                <c:pt idx="185">
                  <c:v>2018-09</c:v>
                </c:pt>
                <c:pt idx="186">
                  <c:v>2018-10</c:v>
                </c:pt>
                <c:pt idx="187">
                  <c:v>2018-11</c:v>
                </c:pt>
                <c:pt idx="188">
                  <c:v>2018-12</c:v>
                </c:pt>
                <c:pt idx="189">
                  <c:v>2019-01</c:v>
                </c:pt>
                <c:pt idx="190">
                  <c:v>2019-02</c:v>
                </c:pt>
                <c:pt idx="191">
                  <c:v>2019-03</c:v>
                </c:pt>
                <c:pt idx="192">
                  <c:v>2019-04</c:v>
                </c:pt>
                <c:pt idx="193">
                  <c:v>2019-05</c:v>
                </c:pt>
                <c:pt idx="194">
                  <c:v>2019-06</c:v>
                </c:pt>
                <c:pt idx="195">
                  <c:v>2019-07</c:v>
                </c:pt>
                <c:pt idx="196">
                  <c:v>2019-08</c:v>
                </c:pt>
                <c:pt idx="197">
                  <c:v>2019-09</c:v>
                </c:pt>
                <c:pt idx="198">
                  <c:v>2019-10</c:v>
                </c:pt>
                <c:pt idx="199">
                  <c:v>2019-11</c:v>
                </c:pt>
                <c:pt idx="200">
                  <c:v>2019-12</c:v>
                </c:pt>
                <c:pt idx="201">
                  <c:v>2020-01</c:v>
                </c:pt>
                <c:pt idx="202">
                  <c:v>2020-02</c:v>
                </c:pt>
                <c:pt idx="203">
                  <c:v>2020-03</c:v>
                </c:pt>
                <c:pt idx="204">
                  <c:v>2020-04</c:v>
                </c:pt>
                <c:pt idx="205">
                  <c:v>2020-05</c:v>
                </c:pt>
                <c:pt idx="206">
                  <c:v>2020-06</c:v>
                </c:pt>
                <c:pt idx="207">
                  <c:v>2020-07</c:v>
                </c:pt>
                <c:pt idx="208">
                  <c:v>2020-08</c:v>
                </c:pt>
                <c:pt idx="209">
                  <c:v>2020-09</c:v>
                </c:pt>
                <c:pt idx="210">
                  <c:v>2020-10</c:v>
                </c:pt>
                <c:pt idx="211">
                  <c:v>2020-11</c:v>
                </c:pt>
                <c:pt idx="212">
                  <c:v>2020-12</c:v>
                </c:pt>
                <c:pt idx="213">
                  <c:v>2021-01</c:v>
                </c:pt>
                <c:pt idx="214">
                  <c:v>2021-02</c:v>
                </c:pt>
                <c:pt idx="215">
                  <c:v>2021-03</c:v>
                </c:pt>
                <c:pt idx="216">
                  <c:v>2021-04</c:v>
                </c:pt>
                <c:pt idx="217">
                  <c:v>2021-05</c:v>
                </c:pt>
                <c:pt idx="218">
                  <c:v>2021-06</c:v>
                </c:pt>
                <c:pt idx="219">
                  <c:v>2021-07</c:v>
                </c:pt>
                <c:pt idx="220">
                  <c:v>2021-08</c:v>
                </c:pt>
                <c:pt idx="221">
                  <c:v>2021-09</c:v>
                </c:pt>
                <c:pt idx="222">
                  <c:v>2021-10</c:v>
                </c:pt>
                <c:pt idx="223">
                  <c:v>2021-11</c:v>
                </c:pt>
                <c:pt idx="224">
                  <c:v>2021-12</c:v>
                </c:pt>
                <c:pt idx="225">
                  <c:v>2022-01</c:v>
                </c:pt>
                <c:pt idx="226">
                  <c:v>2022-02</c:v>
                </c:pt>
                <c:pt idx="227">
                  <c:v>2022-03</c:v>
                </c:pt>
                <c:pt idx="228">
                  <c:v>2022-04</c:v>
                </c:pt>
                <c:pt idx="229">
                  <c:v>2022-05</c:v>
                </c:pt>
                <c:pt idx="230">
                  <c:v>2022-06</c:v>
                </c:pt>
                <c:pt idx="231">
                  <c:v>2022-07</c:v>
                </c:pt>
                <c:pt idx="232">
                  <c:v>2022-08</c:v>
                </c:pt>
                <c:pt idx="233">
                  <c:v>2022-09</c:v>
                </c:pt>
                <c:pt idx="234">
                  <c:v>2022-10</c:v>
                </c:pt>
                <c:pt idx="235">
                  <c:v>2022-11</c:v>
                </c:pt>
                <c:pt idx="236">
                  <c:v>2022-12</c:v>
                </c:pt>
              </c:strCache>
            </c:strRef>
          </c:cat>
          <c:val>
            <c:numRef>
              <c:f>' Basis'!$E$4:$E$240</c:f>
              <c:numCache>
                <c:formatCode>General</c:formatCode>
                <c:ptCount val="237"/>
                <c:pt idx="0">
                  <c:v>306.76666666666665</c:v>
                </c:pt>
                <c:pt idx="1">
                  <c:v>351.43411764705883</c:v>
                </c:pt>
                <c:pt idx="2">
                  <c:v>345.31578947368422</c:v>
                </c:pt>
                <c:pt idx="3">
                  <c:v>327.67090909090911</c:v>
                </c:pt>
                <c:pt idx="4">
                  <c:v>360.15649999999999</c:v>
                </c:pt>
                <c:pt idx="5">
                  <c:v>330.75590909090909</c:v>
                </c:pt>
                <c:pt idx="6">
                  <c:v>237.48391304347825</c:v>
                </c:pt>
                <c:pt idx="7">
                  <c:v>212.48684210526315</c:v>
                </c:pt>
                <c:pt idx="8">
                  <c:v>214.73736842105265</c:v>
                </c:pt>
                <c:pt idx="9">
                  <c:v>230.94400000000002</c:v>
                </c:pt>
                <c:pt idx="10">
                  <c:v>251.994</c:v>
                </c:pt>
                <c:pt idx="11">
                  <c:v>280.22391304347826</c:v>
                </c:pt>
                <c:pt idx="12">
                  <c:v>294.15789473684208</c:v>
                </c:pt>
                <c:pt idx="13">
                  <c:v>301.84055555555557</c:v>
                </c:pt>
                <c:pt idx="14">
                  <c:v>305.29761904761904</c:v>
                </c:pt>
                <c:pt idx="15">
                  <c:v>287.44318181818181</c:v>
                </c:pt>
                <c:pt idx="16">
                  <c:v>274.21636363636367</c:v>
                </c:pt>
                <c:pt idx="17">
                  <c:v>239.04</c:v>
                </c:pt>
                <c:pt idx="18">
                  <c:v>191.8452380952381</c:v>
                </c:pt>
                <c:pt idx="19">
                  <c:v>161.46590909090909</c:v>
                </c:pt>
                <c:pt idx="20">
                  <c:v>178.97666666666669</c:v>
                </c:pt>
                <c:pt idx="21">
                  <c:v>221.55</c:v>
                </c:pt>
                <c:pt idx="22">
                  <c:v>262.63749999999999</c:v>
                </c:pt>
                <c:pt idx="23">
                  <c:v>260.96249999999998</c:v>
                </c:pt>
                <c:pt idx="24">
                  <c:v>304.25</c:v>
                </c:pt>
                <c:pt idx="25">
                  <c:v>314.98684210526318</c:v>
                </c:pt>
                <c:pt idx="26">
                  <c:v>229.25952380952381</c:v>
                </c:pt>
                <c:pt idx="27">
                  <c:v>322.12902857142859</c:v>
                </c:pt>
                <c:pt idx="28">
                  <c:v>314.35733108695661</c:v>
                </c:pt>
                <c:pt idx="29">
                  <c:v>285.4931708181818</c:v>
                </c:pt>
                <c:pt idx="30">
                  <c:v>292.99912595238101</c:v>
                </c:pt>
                <c:pt idx="31">
                  <c:v>313.84906636363644</c:v>
                </c:pt>
                <c:pt idx="32">
                  <c:v>346.86734100000001</c:v>
                </c:pt>
                <c:pt idx="33">
                  <c:v>409.13965299999995</c:v>
                </c:pt>
                <c:pt idx="34">
                  <c:v>382.49034834999998</c:v>
                </c:pt>
                <c:pt idx="35">
                  <c:v>387.35618369565225</c:v>
                </c:pt>
                <c:pt idx="36">
                  <c:v>428.16811552941181</c:v>
                </c:pt>
                <c:pt idx="37">
                  <c:v>498.16873920000006</c:v>
                </c:pt>
                <c:pt idx="38">
                  <c:v>594.6954057142857</c:v>
                </c:pt>
                <c:pt idx="39">
                  <c:v>588.07258657142847</c:v>
                </c:pt>
                <c:pt idx="40">
                  <c:v>507.89507478260873</c:v>
                </c:pt>
                <c:pt idx="41">
                  <c:v>360.01391999999998</c:v>
                </c:pt>
                <c:pt idx="42">
                  <c:v>266.2638745454546</c:v>
                </c:pt>
                <c:pt idx="43">
                  <c:v>221.22510327272724</c:v>
                </c:pt>
                <c:pt idx="44">
                  <c:v>199.32851250000002</c:v>
                </c:pt>
                <c:pt idx="45">
                  <c:v>200.15451454545453</c:v>
                </c:pt>
                <c:pt idx="46">
                  <c:v>220.45988839999998</c:v>
                </c:pt>
                <c:pt idx="47">
                  <c:v>244.09394545454543</c:v>
                </c:pt>
                <c:pt idx="48">
                  <c:v>300.20290933333337</c:v>
                </c:pt>
                <c:pt idx="49">
                  <c:v>324.29353000000009</c:v>
                </c:pt>
                <c:pt idx="50">
                  <c:v>351.73313619047627</c:v>
                </c:pt>
                <c:pt idx="51">
                  <c:v>395.47837636363636</c:v>
                </c:pt>
                <c:pt idx="52">
                  <c:v>449.19578934782601</c:v>
                </c:pt>
                <c:pt idx="53">
                  <c:v>407.4456945</c:v>
                </c:pt>
                <c:pt idx="54">
                  <c:v>377.52359230434786</c:v>
                </c:pt>
                <c:pt idx="55">
                  <c:v>328.77853450000003</c:v>
                </c:pt>
                <c:pt idx="56">
                  <c:v>275.08157647058823</c:v>
                </c:pt>
                <c:pt idx="57">
                  <c:v>283.67087318181814</c:v>
                </c:pt>
                <c:pt idx="58">
                  <c:v>361.27066285714284</c:v>
                </c:pt>
                <c:pt idx="59">
                  <c:v>464.16186483333337</c:v>
                </c:pt>
                <c:pt idx="60">
                  <c:v>527.67242699999997</c:v>
                </c:pt>
                <c:pt idx="61">
                  <c:v>520.57188000000008</c:v>
                </c:pt>
                <c:pt idx="62">
                  <c:v>598.46821309523818</c:v>
                </c:pt>
                <c:pt idx="63">
                  <c:v>576.26942282608707</c:v>
                </c:pt>
                <c:pt idx="64">
                  <c:v>451.9762613333333</c:v>
                </c:pt>
                <c:pt idx="65">
                  <c:v>354.70087363636361</c:v>
                </c:pt>
                <c:pt idx="66">
                  <c:v>318.08677600000004</c:v>
                </c:pt>
                <c:pt idx="67">
                  <c:v>303.5058535</c:v>
                </c:pt>
                <c:pt idx="68">
                  <c:v>263.04193126315789</c:v>
                </c:pt>
                <c:pt idx="69">
                  <c:v>294.11726780952381</c:v>
                </c:pt>
                <c:pt idx="70">
                  <c:v>322.57627120000001</c:v>
                </c:pt>
                <c:pt idx="71">
                  <c:v>339.41795527272728</c:v>
                </c:pt>
                <c:pt idx="72">
                  <c:v>342.97048421052631</c:v>
                </c:pt>
                <c:pt idx="73">
                  <c:v>328.24932000000007</c:v>
                </c:pt>
                <c:pt idx="74">
                  <c:v>330.55182619047622</c:v>
                </c:pt>
                <c:pt idx="75">
                  <c:v>310.33536066666665</c:v>
                </c:pt>
                <c:pt idx="76">
                  <c:v>327.89579152380946</c:v>
                </c:pt>
                <c:pt idx="77">
                  <c:v>298.49826763636355</c:v>
                </c:pt>
                <c:pt idx="78">
                  <c:v>333.54424018181822</c:v>
                </c:pt>
                <c:pt idx="79">
                  <c:v>367.01974557142859</c:v>
                </c:pt>
                <c:pt idx="80">
                  <c:v>382.03502075</c:v>
                </c:pt>
                <c:pt idx="81">
                  <c:v>340.98871089999994</c:v>
                </c:pt>
                <c:pt idx="82">
                  <c:v>385.82681499999995</c:v>
                </c:pt>
                <c:pt idx="83">
                  <c:v>411.92094260869567</c:v>
                </c:pt>
                <c:pt idx="84">
                  <c:v>387.94897926315798</c:v>
                </c:pt>
                <c:pt idx="85">
                  <c:v>364.2144766666666</c:v>
                </c:pt>
                <c:pt idx="86">
                  <c:v>394.35766227272728</c:v>
                </c:pt>
                <c:pt idx="87">
                  <c:v>414.47876799999989</c:v>
                </c:pt>
                <c:pt idx="88">
                  <c:v>400.98787499999997</c:v>
                </c:pt>
                <c:pt idx="89">
                  <c:v>484.18286000000006</c:v>
                </c:pt>
                <c:pt idx="90">
                  <c:v>497.68323523809522</c:v>
                </c:pt>
                <c:pt idx="91">
                  <c:v>407.29278281818176</c:v>
                </c:pt>
                <c:pt idx="92">
                  <c:v>396.03789333333333</c:v>
                </c:pt>
                <c:pt idx="93">
                  <c:v>417.10229471428573</c:v>
                </c:pt>
                <c:pt idx="94">
                  <c:v>447.74108090000004</c:v>
                </c:pt>
                <c:pt idx="95">
                  <c:v>433.69642978260867</c:v>
                </c:pt>
                <c:pt idx="96">
                  <c:v>391.40760583333332</c:v>
                </c:pt>
                <c:pt idx="97">
                  <c:v>392.53050514285712</c:v>
                </c:pt>
                <c:pt idx="98">
                  <c:v>397.47399999999999</c:v>
                </c:pt>
                <c:pt idx="99">
                  <c:v>377.03703128571425</c:v>
                </c:pt>
                <c:pt idx="100">
                  <c:v>370.27811739130425</c:v>
                </c:pt>
                <c:pt idx="101">
                  <c:v>324.46975463636369</c:v>
                </c:pt>
                <c:pt idx="102">
                  <c:v>263.17548876190472</c:v>
                </c:pt>
                <c:pt idx="103">
                  <c:v>268.98438763636364</c:v>
                </c:pt>
                <c:pt idx="104">
                  <c:v>256.37387442857141</c:v>
                </c:pt>
                <c:pt idx="105">
                  <c:v>223.7774334545455</c:v>
                </c:pt>
                <c:pt idx="106">
                  <c:v>244.78118714285711</c:v>
                </c:pt>
                <c:pt idx="107">
                  <c:v>254.30794431818188</c:v>
                </c:pt>
                <c:pt idx="108">
                  <c:v>275.37250222222218</c:v>
                </c:pt>
                <c:pt idx="109">
                  <c:v>306.33300495000003</c:v>
                </c:pt>
                <c:pt idx="110">
                  <c:v>326.24935542857139</c:v>
                </c:pt>
                <c:pt idx="111">
                  <c:v>320.7269895</c:v>
                </c:pt>
                <c:pt idx="112">
                  <c:v>304.29212347826092</c:v>
                </c:pt>
                <c:pt idx="113">
                  <c:v>283.74175400000001</c:v>
                </c:pt>
                <c:pt idx="114">
                  <c:v>272.19709304347828</c:v>
                </c:pt>
                <c:pt idx="115">
                  <c:v>259.55991763636365</c:v>
                </c:pt>
                <c:pt idx="116">
                  <c:v>258.55591641176477</c:v>
                </c:pt>
                <c:pt idx="117">
                  <c:v>275.07717900000006</c:v>
                </c:pt>
                <c:pt idx="118">
                  <c:v>279.90289080000002</c:v>
                </c:pt>
                <c:pt idx="119">
                  <c:v>281.39248568421044</c:v>
                </c:pt>
                <c:pt idx="120">
                  <c:v>276.57770400000004</c:v>
                </c:pt>
                <c:pt idx="121">
                  <c:v>292.33406336842108</c:v>
                </c:pt>
                <c:pt idx="122">
                  <c:v>311.35606200000001</c:v>
                </c:pt>
                <c:pt idx="123">
                  <c:v>348.44925691304348</c:v>
                </c:pt>
                <c:pt idx="124">
                  <c:v>328.20698318181826</c:v>
                </c:pt>
                <c:pt idx="125">
                  <c:v>302.13497142857142</c:v>
                </c:pt>
                <c:pt idx="126">
                  <c:v>251.70949217391305</c:v>
                </c:pt>
                <c:pt idx="127">
                  <c:v>240.39379833333342</c:v>
                </c:pt>
                <c:pt idx="128">
                  <c:v>211.79162133333327</c:v>
                </c:pt>
                <c:pt idx="129">
                  <c:v>195.55372486363632</c:v>
                </c:pt>
                <c:pt idx="130">
                  <c:v>227.92788930000003</c:v>
                </c:pt>
                <c:pt idx="131">
                  <c:v>247.47441000000001</c:v>
                </c:pt>
                <c:pt idx="132">
                  <c:v>264.87783031578954</c:v>
                </c:pt>
                <c:pt idx="133">
                  <c:v>284.77030910000002</c:v>
                </c:pt>
                <c:pt idx="134">
                  <c:v>300.26106749999997</c:v>
                </c:pt>
                <c:pt idx="135">
                  <c:v>316.51935652173916</c:v>
                </c:pt>
                <c:pt idx="136">
                  <c:v>278.79468257142861</c:v>
                </c:pt>
                <c:pt idx="137">
                  <c:v>266.75443227272723</c:v>
                </c:pt>
                <c:pt idx="138">
                  <c:v>237.57738573913042</c:v>
                </c:pt>
                <c:pt idx="139">
                  <c:v>215.14577999999995</c:v>
                </c:pt>
                <c:pt idx="140">
                  <c:v>212.12167031578946</c:v>
                </c:pt>
                <c:pt idx="141">
                  <c:v>201.71858666666668</c:v>
                </c:pt>
                <c:pt idx="142">
                  <c:v>205.93329779999996</c:v>
                </c:pt>
                <c:pt idx="143">
                  <c:v>215.56246718181819</c:v>
                </c:pt>
                <c:pt idx="144">
                  <c:v>234.24929326315785</c:v>
                </c:pt>
                <c:pt idx="145">
                  <c:v>238.23293200000001</c:v>
                </c:pt>
                <c:pt idx="146">
                  <c:v>255.22018863636364</c:v>
                </c:pt>
                <c:pt idx="147">
                  <c:v>251.17864191304349</c:v>
                </c:pt>
                <c:pt idx="148">
                  <c:v>242.21671428571426</c:v>
                </c:pt>
                <c:pt idx="149">
                  <c:v>192.14064545454542</c:v>
                </c:pt>
                <c:pt idx="150">
                  <c:v>158.39352709090906</c:v>
                </c:pt>
                <c:pt idx="151">
                  <c:v>146.59878247619045</c:v>
                </c:pt>
                <c:pt idx="152">
                  <c:v>146.43846630000002</c:v>
                </c:pt>
                <c:pt idx="153">
                  <c:v>162.64470400000002</c:v>
                </c:pt>
                <c:pt idx="154">
                  <c:v>192.7997091428571</c:v>
                </c:pt>
                <c:pt idx="155">
                  <c:v>225.41758279999999</c:v>
                </c:pt>
                <c:pt idx="156">
                  <c:v>238.20063771428568</c:v>
                </c:pt>
                <c:pt idx="157">
                  <c:v>257.00713942105267</c:v>
                </c:pt>
                <c:pt idx="158">
                  <c:v>259.77922999999998</c:v>
                </c:pt>
                <c:pt idx="159">
                  <c:v>292.62063857142857</c:v>
                </c:pt>
                <c:pt idx="160">
                  <c:v>366.95076782608703</c:v>
                </c:pt>
                <c:pt idx="161">
                  <c:v>277.34691149999998</c:v>
                </c:pt>
                <c:pt idx="162">
                  <c:v>231.78174728571432</c:v>
                </c:pt>
                <c:pt idx="163">
                  <c:v>205.09999227272732</c:v>
                </c:pt>
                <c:pt idx="164">
                  <c:v>214.06914857142857</c:v>
                </c:pt>
                <c:pt idx="165">
                  <c:v>201.48761000000005</c:v>
                </c:pt>
                <c:pt idx="166">
                  <c:v>220.1961756</c:v>
                </c:pt>
                <c:pt idx="167">
                  <c:v>237.78480900000002</c:v>
                </c:pt>
                <c:pt idx="168">
                  <c:v>265.45307205882358</c:v>
                </c:pt>
                <c:pt idx="169">
                  <c:v>290.57217750000001</c:v>
                </c:pt>
                <c:pt idx="170">
                  <c:v>310.12449200000009</c:v>
                </c:pt>
                <c:pt idx="171">
                  <c:v>326.64410495238093</c:v>
                </c:pt>
                <c:pt idx="172">
                  <c:v>299.53990956521739</c:v>
                </c:pt>
                <c:pt idx="173">
                  <c:v>263.59514999999999</c:v>
                </c:pt>
                <c:pt idx="174">
                  <c:v>236.50341890909098</c:v>
                </c:pt>
                <c:pt idx="175">
                  <c:v>232.25203081818182</c:v>
                </c:pt>
                <c:pt idx="176">
                  <c:v>247.41294757894741</c:v>
                </c:pt>
                <c:pt idx="177">
                  <c:v>273.4140538181818</c:v>
                </c:pt>
                <c:pt idx="178">
                  <c:v>335.28599720000005</c:v>
                </c:pt>
                <c:pt idx="179">
                  <c:v>403.51860205000008</c:v>
                </c:pt>
                <c:pt idx="180">
                  <c:v>467.07995040000003</c:v>
                </c:pt>
                <c:pt idx="181">
                  <c:v>488.43087642105252</c:v>
                </c:pt>
                <c:pt idx="182">
                  <c:v>513.45564428571436</c:v>
                </c:pt>
                <c:pt idx="183">
                  <c:v>471.36092500000007</c:v>
                </c:pt>
                <c:pt idx="184">
                  <c:v>453.41583865217387</c:v>
                </c:pt>
                <c:pt idx="185">
                  <c:v>444.54406399999999</c:v>
                </c:pt>
                <c:pt idx="186">
                  <c:v>457.00529586956515</c:v>
                </c:pt>
                <c:pt idx="187">
                  <c:v>414.33718400000009</c:v>
                </c:pt>
                <c:pt idx="188">
                  <c:v>365.07354964705888</c:v>
                </c:pt>
                <c:pt idx="189">
                  <c:v>356.49959650000005</c:v>
                </c:pt>
                <c:pt idx="190">
                  <c:v>414.98476280000006</c:v>
                </c:pt>
                <c:pt idx="191">
                  <c:v>356.61724866666663</c:v>
                </c:pt>
                <c:pt idx="192">
                  <c:v>371.91867052631579</c:v>
                </c:pt>
                <c:pt idx="193">
                  <c:v>417.34140679999996</c:v>
                </c:pt>
                <c:pt idx="194">
                  <c:v>398.39410873684216</c:v>
                </c:pt>
                <c:pt idx="195">
                  <c:v>418.93561391304354</c:v>
                </c:pt>
                <c:pt idx="196">
                  <c:v>428.25587818181828</c:v>
                </c:pt>
                <c:pt idx="197">
                  <c:v>399.25900733333322</c:v>
                </c:pt>
                <c:pt idx="198">
                  <c:v>309.7276436956522</c:v>
                </c:pt>
                <c:pt idx="199">
                  <c:v>168.19914066666669</c:v>
                </c:pt>
                <c:pt idx="200">
                  <c:v>105.79089466666667</c:v>
                </c:pt>
                <c:pt idx="201">
                  <c:v>72.749088000000015</c:v>
                </c:pt>
                <c:pt idx="202">
                  <c:v>113.84595085000002</c:v>
                </c:pt>
                <c:pt idx="203">
                  <c:v>193.74858272727269</c:v>
                </c:pt>
                <c:pt idx="204">
                  <c:v>222.39247936842114</c:v>
                </c:pt>
                <c:pt idx="205">
                  <c:v>223.75126242105267</c:v>
                </c:pt>
                <c:pt idx="206">
                  <c:v>286.63054809523811</c:v>
                </c:pt>
                <c:pt idx="207">
                  <c:v>319.20119165217397</c:v>
                </c:pt>
                <c:pt idx="208">
                  <c:v>247.88237100000001</c:v>
                </c:pt>
                <c:pt idx="209">
                  <c:v>157.61216249999998</c:v>
                </c:pt>
                <c:pt idx="210">
                  <c:v>234.63931181818185</c:v>
                </c:pt>
                <c:pt idx="211">
                  <c:v>293.82255328571438</c:v>
                </c:pt>
                <c:pt idx="212">
                  <c:v>241.57129500000005</c:v>
                </c:pt>
                <c:pt idx="213">
                  <c:v>269.85549825000004</c:v>
                </c:pt>
                <c:pt idx="214">
                  <c:v>335.72568509999991</c:v>
                </c:pt>
                <c:pt idx="215">
                  <c:v>389.36743486956527</c:v>
                </c:pt>
                <c:pt idx="216">
                  <c:v>444.41823684210527</c:v>
                </c:pt>
                <c:pt idx="217">
                  <c:v>529.25617850000003</c:v>
                </c:pt>
                <c:pt idx="218">
                  <c:v>668.37301618181812</c:v>
                </c:pt>
                <c:pt idx="219">
                  <c:v>831.39535404545438</c:v>
                </c:pt>
                <c:pt idx="220">
                  <c:v>625.07054113636343</c:v>
                </c:pt>
                <c:pt idx="221">
                  <c:v>642.58085840909087</c:v>
                </c:pt>
                <c:pt idx="222">
                  <c:v>682.98648395238092</c:v>
                </c:pt>
                <c:pt idx="223">
                  <c:v>433.16294636363637</c:v>
                </c:pt>
                <c:pt idx="224">
                  <c:v>471.9697499047619</c:v>
                </c:pt>
                <c:pt idx="225">
                  <c:v>614.24872095238095</c:v>
                </c:pt>
                <c:pt idx="226">
                  <c:v>963.52823360000002</c:v>
                </c:pt>
                <c:pt idx="227">
                  <c:v>1062.4433039130436</c:v>
                </c:pt>
                <c:pt idx="228">
                  <c:v>1702.3075116666666</c:v>
                </c:pt>
                <c:pt idx="229">
                  <c:v>2874.2438749499997</c:v>
                </c:pt>
                <c:pt idx="230">
                  <c:v>4127.248289523809</c:v>
                </c:pt>
                <c:pt idx="231">
                  <c:v>4300.5089511428578</c:v>
                </c:pt>
                <c:pt idx="232">
                  <c:v>2475.3052137826085</c:v>
                </c:pt>
                <c:pt idx="233">
                  <c:v>2348.7523086818182</c:v>
                </c:pt>
                <c:pt idx="234">
                  <c:v>1486.3188173333335</c:v>
                </c:pt>
                <c:pt idx="235">
                  <c:v>730.37224049999998</c:v>
                </c:pt>
                <c:pt idx="236">
                  <c:v>707.85199999999998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4-4591-9954-8DF56C2F08EC}"/>
            </c:ext>
          </c:extLst>
        </c:ser>
        <c:ser>
          <c:idx val="1"/>
          <c:order val="1"/>
          <c:tx>
            <c:strRef>
              <c:f>' Basis'!$F$3</c:f>
              <c:strCache>
                <c:ptCount val="1"/>
                <c:pt idx="0">
                  <c:v>Average base Spot in NOK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 Basis'!$G$4:$G$240</c:f>
              <c:strCache>
                <c:ptCount val="237"/>
                <c:pt idx="0">
                  <c:v>2003-4</c:v>
                </c:pt>
                <c:pt idx="1">
                  <c:v>2003-5</c:v>
                </c:pt>
                <c:pt idx="2">
                  <c:v>2003-6</c:v>
                </c:pt>
                <c:pt idx="3">
                  <c:v>2003-7</c:v>
                </c:pt>
                <c:pt idx="4">
                  <c:v>2003-8</c:v>
                </c:pt>
                <c:pt idx="5">
                  <c:v>2003-9</c:v>
                </c:pt>
                <c:pt idx="6">
                  <c:v>2003-10</c:v>
                </c:pt>
                <c:pt idx="7">
                  <c:v>2003-11</c:v>
                </c:pt>
                <c:pt idx="8">
                  <c:v>2003-12</c:v>
                </c:pt>
                <c:pt idx="9">
                  <c:v>2004-1</c:v>
                </c:pt>
                <c:pt idx="10">
                  <c:v>2004-2</c:v>
                </c:pt>
                <c:pt idx="11">
                  <c:v>2004-3</c:v>
                </c:pt>
                <c:pt idx="12">
                  <c:v>2004-4</c:v>
                </c:pt>
                <c:pt idx="13">
                  <c:v>2004-5</c:v>
                </c:pt>
                <c:pt idx="14">
                  <c:v>2004-6</c:v>
                </c:pt>
                <c:pt idx="15">
                  <c:v>2004-7</c:v>
                </c:pt>
                <c:pt idx="16">
                  <c:v>2004-8</c:v>
                </c:pt>
                <c:pt idx="17">
                  <c:v>2004-9</c:v>
                </c:pt>
                <c:pt idx="18">
                  <c:v>2004-10</c:v>
                </c:pt>
                <c:pt idx="19">
                  <c:v>2004-11</c:v>
                </c:pt>
                <c:pt idx="20">
                  <c:v>2004-12</c:v>
                </c:pt>
                <c:pt idx="21">
                  <c:v>2005-01</c:v>
                </c:pt>
                <c:pt idx="22">
                  <c:v>2005-02</c:v>
                </c:pt>
                <c:pt idx="23">
                  <c:v>2005-03</c:v>
                </c:pt>
                <c:pt idx="24">
                  <c:v>2005-04</c:v>
                </c:pt>
                <c:pt idx="25">
                  <c:v>2005-05</c:v>
                </c:pt>
                <c:pt idx="26">
                  <c:v>2005-06</c:v>
                </c:pt>
                <c:pt idx="27">
                  <c:v>2005-07</c:v>
                </c:pt>
                <c:pt idx="28">
                  <c:v>2005-08</c:v>
                </c:pt>
                <c:pt idx="29">
                  <c:v>2005-09</c:v>
                </c:pt>
                <c:pt idx="30">
                  <c:v>2005-10</c:v>
                </c:pt>
                <c:pt idx="31">
                  <c:v>2005-11</c:v>
                </c:pt>
                <c:pt idx="32">
                  <c:v>2005-12</c:v>
                </c:pt>
                <c:pt idx="33">
                  <c:v>2006-01</c:v>
                </c:pt>
                <c:pt idx="34">
                  <c:v>2006-02</c:v>
                </c:pt>
                <c:pt idx="35">
                  <c:v>2006-03</c:v>
                </c:pt>
                <c:pt idx="36">
                  <c:v>2006-04</c:v>
                </c:pt>
                <c:pt idx="37">
                  <c:v>2006-05</c:v>
                </c:pt>
                <c:pt idx="38">
                  <c:v>2006-06</c:v>
                </c:pt>
                <c:pt idx="39">
                  <c:v>2006-07</c:v>
                </c:pt>
                <c:pt idx="40">
                  <c:v>2006-08</c:v>
                </c:pt>
                <c:pt idx="41">
                  <c:v>2006-09</c:v>
                </c:pt>
                <c:pt idx="42">
                  <c:v>2006-10</c:v>
                </c:pt>
                <c:pt idx="43">
                  <c:v>2006-11</c:v>
                </c:pt>
                <c:pt idx="44">
                  <c:v>2006-12</c:v>
                </c:pt>
                <c:pt idx="45">
                  <c:v>2007-01</c:v>
                </c:pt>
                <c:pt idx="46">
                  <c:v>2007-02</c:v>
                </c:pt>
                <c:pt idx="47">
                  <c:v>2007-03</c:v>
                </c:pt>
                <c:pt idx="48">
                  <c:v>2007-04</c:v>
                </c:pt>
                <c:pt idx="49">
                  <c:v>2007-05</c:v>
                </c:pt>
                <c:pt idx="50">
                  <c:v>2007-06</c:v>
                </c:pt>
                <c:pt idx="51">
                  <c:v>2007-07</c:v>
                </c:pt>
                <c:pt idx="52">
                  <c:v>2007-08</c:v>
                </c:pt>
                <c:pt idx="53">
                  <c:v>2007-09</c:v>
                </c:pt>
                <c:pt idx="54">
                  <c:v>2007-10</c:v>
                </c:pt>
                <c:pt idx="55">
                  <c:v>2007-11</c:v>
                </c:pt>
                <c:pt idx="56">
                  <c:v>2007-12</c:v>
                </c:pt>
                <c:pt idx="57">
                  <c:v>2008-01</c:v>
                </c:pt>
                <c:pt idx="58">
                  <c:v>2008-02</c:v>
                </c:pt>
                <c:pt idx="59">
                  <c:v>2008-03</c:v>
                </c:pt>
                <c:pt idx="60">
                  <c:v>2008-04</c:v>
                </c:pt>
                <c:pt idx="61">
                  <c:v>2008-05</c:v>
                </c:pt>
                <c:pt idx="62">
                  <c:v>2008-06</c:v>
                </c:pt>
                <c:pt idx="63">
                  <c:v>2008-07</c:v>
                </c:pt>
                <c:pt idx="64">
                  <c:v>2008-08</c:v>
                </c:pt>
                <c:pt idx="65">
                  <c:v>2008-09</c:v>
                </c:pt>
                <c:pt idx="66">
                  <c:v>2008-10</c:v>
                </c:pt>
                <c:pt idx="67">
                  <c:v>2008-11</c:v>
                </c:pt>
                <c:pt idx="68">
                  <c:v>2008-12</c:v>
                </c:pt>
                <c:pt idx="69">
                  <c:v>2009-01</c:v>
                </c:pt>
                <c:pt idx="70">
                  <c:v>2009-02</c:v>
                </c:pt>
                <c:pt idx="71">
                  <c:v>2009-03</c:v>
                </c:pt>
                <c:pt idx="72">
                  <c:v>2009-04</c:v>
                </c:pt>
                <c:pt idx="73">
                  <c:v>2009-05</c:v>
                </c:pt>
                <c:pt idx="74">
                  <c:v>2009-06</c:v>
                </c:pt>
                <c:pt idx="75">
                  <c:v>2009-07</c:v>
                </c:pt>
                <c:pt idx="76">
                  <c:v>2009-08</c:v>
                </c:pt>
                <c:pt idx="77">
                  <c:v>2009-09</c:v>
                </c:pt>
                <c:pt idx="78">
                  <c:v>2009-10</c:v>
                </c:pt>
                <c:pt idx="79">
                  <c:v>2009-11</c:v>
                </c:pt>
                <c:pt idx="80">
                  <c:v>2009-12</c:v>
                </c:pt>
                <c:pt idx="81">
                  <c:v>2010-01</c:v>
                </c:pt>
                <c:pt idx="82">
                  <c:v>2010-02</c:v>
                </c:pt>
                <c:pt idx="83">
                  <c:v>2010-03</c:v>
                </c:pt>
                <c:pt idx="84">
                  <c:v>2010-04</c:v>
                </c:pt>
                <c:pt idx="85">
                  <c:v>2010-05</c:v>
                </c:pt>
                <c:pt idx="86">
                  <c:v>2010-06</c:v>
                </c:pt>
                <c:pt idx="87">
                  <c:v>2010-07</c:v>
                </c:pt>
                <c:pt idx="88">
                  <c:v>2010-08</c:v>
                </c:pt>
                <c:pt idx="89">
                  <c:v>2010-09</c:v>
                </c:pt>
                <c:pt idx="90">
                  <c:v>2010-10</c:v>
                </c:pt>
                <c:pt idx="91">
                  <c:v>2010-11</c:v>
                </c:pt>
                <c:pt idx="92">
                  <c:v>2010-12</c:v>
                </c:pt>
                <c:pt idx="93">
                  <c:v>2011-01</c:v>
                </c:pt>
                <c:pt idx="94">
                  <c:v>2011-02</c:v>
                </c:pt>
                <c:pt idx="95">
                  <c:v>2011-03</c:v>
                </c:pt>
                <c:pt idx="96">
                  <c:v>2011-04</c:v>
                </c:pt>
                <c:pt idx="97">
                  <c:v>2011-05</c:v>
                </c:pt>
                <c:pt idx="98">
                  <c:v>2011-06</c:v>
                </c:pt>
                <c:pt idx="99">
                  <c:v>2011-07</c:v>
                </c:pt>
                <c:pt idx="100">
                  <c:v>2011-08</c:v>
                </c:pt>
                <c:pt idx="101">
                  <c:v>2011-09</c:v>
                </c:pt>
                <c:pt idx="102">
                  <c:v>2011-10</c:v>
                </c:pt>
                <c:pt idx="103">
                  <c:v>2011-11</c:v>
                </c:pt>
                <c:pt idx="104">
                  <c:v>2011-12</c:v>
                </c:pt>
                <c:pt idx="105">
                  <c:v>2012-01</c:v>
                </c:pt>
                <c:pt idx="106">
                  <c:v>2012-02</c:v>
                </c:pt>
                <c:pt idx="107">
                  <c:v>2012-03</c:v>
                </c:pt>
                <c:pt idx="108">
                  <c:v>2012-04</c:v>
                </c:pt>
                <c:pt idx="109">
                  <c:v>2012-05</c:v>
                </c:pt>
                <c:pt idx="110">
                  <c:v>2012-06</c:v>
                </c:pt>
                <c:pt idx="111">
                  <c:v>2012-07</c:v>
                </c:pt>
                <c:pt idx="112">
                  <c:v>2012-08</c:v>
                </c:pt>
                <c:pt idx="113">
                  <c:v>2012-09</c:v>
                </c:pt>
                <c:pt idx="114">
                  <c:v>2012-10</c:v>
                </c:pt>
                <c:pt idx="115">
                  <c:v>2012-11</c:v>
                </c:pt>
                <c:pt idx="116">
                  <c:v>2012-12</c:v>
                </c:pt>
                <c:pt idx="117">
                  <c:v>2013-01</c:v>
                </c:pt>
                <c:pt idx="118">
                  <c:v>2013-02</c:v>
                </c:pt>
                <c:pt idx="119">
                  <c:v>2013-03</c:v>
                </c:pt>
                <c:pt idx="120">
                  <c:v>2013-04</c:v>
                </c:pt>
                <c:pt idx="121">
                  <c:v>2013-05</c:v>
                </c:pt>
                <c:pt idx="122">
                  <c:v>2013-06</c:v>
                </c:pt>
                <c:pt idx="123">
                  <c:v>2013-07</c:v>
                </c:pt>
                <c:pt idx="124">
                  <c:v>2013-08</c:v>
                </c:pt>
                <c:pt idx="125">
                  <c:v>2013-09</c:v>
                </c:pt>
                <c:pt idx="126">
                  <c:v>2013-10</c:v>
                </c:pt>
                <c:pt idx="127">
                  <c:v>2013-11</c:v>
                </c:pt>
                <c:pt idx="128">
                  <c:v>2013-12</c:v>
                </c:pt>
                <c:pt idx="129">
                  <c:v>2014-01</c:v>
                </c:pt>
                <c:pt idx="130">
                  <c:v>2014-02</c:v>
                </c:pt>
                <c:pt idx="131">
                  <c:v>2014-03</c:v>
                </c:pt>
                <c:pt idx="132">
                  <c:v>2014-04</c:v>
                </c:pt>
                <c:pt idx="133">
                  <c:v>2014-05</c:v>
                </c:pt>
                <c:pt idx="134">
                  <c:v>2014-06</c:v>
                </c:pt>
                <c:pt idx="135">
                  <c:v>2014-07</c:v>
                </c:pt>
                <c:pt idx="136">
                  <c:v>2014-08</c:v>
                </c:pt>
                <c:pt idx="137">
                  <c:v>2014-09</c:v>
                </c:pt>
                <c:pt idx="138">
                  <c:v>2014-10</c:v>
                </c:pt>
                <c:pt idx="139">
                  <c:v>2014-11</c:v>
                </c:pt>
                <c:pt idx="140">
                  <c:v>2014-12</c:v>
                </c:pt>
                <c:pt idx="141">
                  <c:v>2015-01</c:v>
                </c:pt>
                <c:pt idx="142">
                  <c:v>2015-02</c:v>
                </c:pt>
                <c:pt idx="143">
                  <c:v>2015-03</c:v>
                </c:pt>
                <c:pt idx="144">
                  <c:v>2015-04</c:v>
                </c:pt>
                <c:pt idx="145">
                  <c:v>2015-05</c:v>
                </c:pt>
                <c:pt idx="146">
                  <c:v>2015-06</c:v>
                </c:pt>
                <c:pt idx="147">
                  <c:v>2015-07</c:v>
                </c:pt>
                <c:pt idx="148">
                  <c:v>2015-08</c:v>
                </c:pt>
                <c:pt idx="149">
                  <c:v>2015-09</c:v>
                </c:pt>
                <c:pt idx="150">
                  <c:v>2015-10</c:v>
                </c:pt>
                <c:pt idx="151">
                  <c:v>2015-11</c:v>
                </c:pt>
                <c:pt idx="152">
                  <c:v>2015-12</c:v>
                </c:pt>
                <c:pt idx="153">
                  <c:v>2016-01</c:v>
                </c:pt>
                <c:pt idx="154">
                  <c:v>2016-02</c:v>
                </c:pt>
                <c:pt idx="155">
                  <c:v>2016-03</c:v>
                </c:pt>
                <c:pt idx="156">
                  <c:v>2016-04</c:v>
                </c:pt>
                <c:pt idx="157">
                  <c:v>2016-05</c:v>
                </c:pt>
                <c:pt idx="158">
                  <c:v>2016-06</c:v>
                </c:pt>
                <c:pt idx="159">
                  <c:v>2016-07</c:v>
                </c:pt>
                <c:pt idx="160">
                  <c:v>2016-08</c:v>
                </c:pt>
                <c:pt idx="161">
                  <c:v>2016-09</c:v>
                </c:pt>
                <c:pt idx="162">
                  <c:v>2016-10</c:v>
                </c:pt>
                <c:pt idx="163">
                  <c:v>2016-11</c:v>
                </c:pt>
                <c:pt idx="164">
                  <c:v>2016-12</c:v>
                </c:pt>
                <c:pt idx="165">
                  <c:v>2017-01</c:v>
                </c:pt>
                <c:pt idx="166">
                  <c:v>2017-02</c:v>
                </c:pt>
                <c:pt idx="167">
                  <c:v>2017-03</c:v>
                </c:pt>
                <c:pt idx="168">
                  <c:v>2017-04</c:v>
                </c:pt>
                <c:pt idx="169">
                  <c:v>2017-05</c:v>
                </c:pt>
                <c:pt idx="170">
                  <c:v>2017-06</c:v>
                </c:pt>
                <c:pt idx="171">
                  <c:v>2017-07</c:v>
                </c:pt>
                <c:pt idx="172">
                  <c:v>2017-08</c:v>
                </c:pt>
                <c:pt idx="173">
                  <c:v>2017-09</c:v>
                </c:pt>
                <c:pt idx="174">
                  <c:v>2017-10</c:v>
                </c:pt>
                <c:pt idx="175">
                  <c:v>2017-11</c:v>
                </c:pt>
                <c:pt idx="176">
                  <c:v>2017-12</c:v>
                </c:pt>
                <c:pt idx="177">
                  <c:v>2018-01</c:v>
                </c:pt>
                <c:pt idx="178">
                  <c:v>2018-02</c:v>
                </c:pt>
                <c:pt idx="179">
                  <c:v>2018-03</c:v>
                </c:pt>
                <c:pt idx="180">
                  <c:v>2018-04</c:v>
                </c:pt>
                <c:pt idx="181">
                  <c:v>2018-05</c:v>
                </c:pt>
                <c:pt idx="182">
                  <c:v>2018-06</c:v>
                </c:pt>
                <c:pt idx="183">
                  <c:v>2018-07</c:v>
                </c:pt>
                <c:pt idx="184">
                  <c:v>2018-08</c:v>
                </c:pt>
                <c:pt idx="185">
                  <c:v>2018-09</c:v>
                </c:pt>
                <c:pt idx="186">
                  <c:v>2018-10</c:v>
                </c:pt>
                <c:pt idx="187">
                  <c:v>2018-11</c:v>
                </c:pt>
                <c:pt idx="188">
                  <c:v>2018-12</c:v>
                </c:pt>
                <c:pt idx="189">
                  <c:v>2019-01</c:v>
                </c:pt>
                <c:pt idx="190">
                  <c:v>2019-02</c:v>
                </c:pt>
                <c:pt idx="191">
                  <c:v>2019-03</c:v>
                </c:pt>
                <c:pt idx="192">
                  <c:v>2019-04</c:v>
                </c:pt>
                <c:pt idx="193">
                  <c:v>2019-05</c:v>
                </c:pt>
                <c:pt idx="194">
                  <c:v>2019-06</c:v>
                </c:pt>
                <c:pt idx="195">
                  <c:v>2019-07</c:v>
                </c:pt>
                <c:pt idx="196">
                  <c:v>2019-08</c:v>
                </c:pt>
                <c:pt idx="197">
                  <c:v>2019-09</c:v>
                </c:pt>
                <c:pt idx="198">
                  <c:v>2019-10</c:v>
                </c:pt>
                <c:pt idx="199">
                  <c:v>2019-11</c:v>
                </c:pt>
                <c:pt idx="200">
                  <c:v>2019-12</c:v>
                </c:pt>
                <c:pt idx="201">
                  <c:v>2020-01</c:v>
                </c:pt>
                <c:pt idx="202">
                  <c:v>2020-02</c:v>
                </c:pt>
                <c:pt idx="203">
                  <c:v>2020-03</c:v>
                </c:pt>
                <c:pt idx="204">
                  <c:v>2020-04</c:v>
                </c:pt>
                <c:pt idx="205">
                  <c:v>2020-05</c:v>
                </c:pt>
                <c:pt idx="206">
                  <c:v>2020-06</c:v>
                </c:pt>
                <c:pt idx="207">
                  <c:v>2020-07</c:v>
                </c:pt>
                <c:pt idx="208">
                  <c:v>2020-08</c:v>
                </c:pt>
                <c:pt idx="209">
                  <c:v>2020-09</c:v>
                </c:pt>
                <c:pt idx="210">
                  <c:v>2020-10</c:v>
                </c:pt>
                <c:pt idx="211">
                  <c:v>2020-11</c:v>
                </c:pt>
                <c:pt idx="212">
                  <c:v>2020-12</c:v>
                </c:pt>
                <c:pt idx="213">
                  <c:v>2021-01</c:v>
                </c:pt>
                <c:pt idx="214">
                  <c:v>2021-02</c:v>
                </c:pt>
                <c:pt idx="215">
                  <c:v>2021-03</c:v>
                </c:pt>
                <c:pt idx="216">
                  <c:v>2021-04</c:v>
                </c:pt>
                <c:pt idx="217">
                  <c:v>2021-05</c:v>
                </c:pt>
                <c:pt idx="218">
                  <c:v>2021-06</c:v>
                </c:pt>
                <c:pt idx="219">
                  <c:v>2021-07</c:v>
                </c:pt>
                <c:pt idx="220">
                  <c:v>2021-08</c:v>
                </c:pt>
                <c:pt idx="221">
                  <c:v>2021-09</c:v>
                </c:pt>
                <c:pt idx="222">
                  <c:v>2021-10</c:v>
                </c:pt>
                <c:pt idx="223">
                  <c:v>2021-11</c:v>
                </c:pt>
                <c:pt idx="224">
                  <c:v>2021-12</c:v>
                </c:pt>
                <c:pt idx="225">
                  <c:v>2022-01</c:v>
                </c:pt>
                <c:pt idx="226">
                  <c:v>2022-02</c:v>
                </c:pt>
                <c:pt idx="227">
                  <c:v>2022-03</c:v>
                </c:pt>
                <c:pt idx="228">
                  <c:v>2022-04</c:v>
                </c:pt>
                <c:pt idx="229">
                  <c:v>2022-05</c:v>
                </c:pt>
                <c:pt idx="230">
                  <c:v>2022-06</c:v>
                </c:pt>
                <c:pt idx="231">
                  <c:v>2022-07</c:v>
                </c:pt>
                <c:pt idx="232">
                  <c:v>2022-08</c:v>
                </c:pt>
                <c:pt idx="233">
                  <c:v>2022-09</c:v>
                </c:pt>
                <c:pt idx="234">
                  <c:v>2022-10</c:v>
                </c:pt>
                <c:pt idx="235">
                  <c:v>2022-11</c:v>
                </c:pt>
                <c:pt idx="236">
                  <c:v>2022-12</c:v>
                </c:pt>
              </c:strCache>
            </c:strRef>
          </c:cat>
          <c:val>
            <c:numRef>
              <c:f>' Basis'!$F$4:$F$240</c:f>
              <c:numCache>
                <c:formatCode>General</c:formatCode>
                <c:ptCount val="237"/>
                <c:pt idx="0">
                  <c:v>246.96689546666667</c:v>
                </c:pt>
                <c:pt idx="1">
                  <c:v>232.25838754838716</c:v>
                </c:pt>
                <c:pt idx="2">
                  <c:v>202.46881246666666</c:v>
                </c:pt>
                <c:pt idx="3">
                  <c:v>229.20984087096775</c:v>
                </c:pt>
                <c:pt idx="4">
                  <c:v>272.53993696774194</c:v>
                </c:pt>
                <c:pt idx="5">
                  <c:v>264.79237546666667</c:v>
                </c:pt>
                <c:pt idx="6">
                  <c:v>288.96564425806451</c:v>
                </c:pt>
                <c:pt idx="7">
                  <c:v>297.17587719999995</c:v>
                </c:pt>
                <c:pt idx="8">
                  <c:v>256.04168838709688</c:v>
                </c:pt>
                <c:pt idx="9">
                  <c:v>249.48462338709672</c:v>
                </c:pt>
                <c:pt idx="10">
                  <c:v>241.30617231034481</c:v>
                </c:pt>
                <c:pt idx="11">
                  <c:v>249.303033</c:v>
                </c:pt>
                <c:pt idx="12">
                  <c:v>238.51586499999993</c:v>
                </c:pt>
                <c:pt idx="13">
                  <c:v>228.68563509677418</c:v>
                </c:pt>
                <c:pt idx="14">
                  <c:v>265.27453146666664</c:v>
                </c:pt>
                <c:pt idx="15">
                  <c:v>238.56039548387099</c:v>
                </c:pt>
                <c:pt idx="16">
                  <c:v>271.91865935483872</c:v>
                </c:pt>
                <c:pt idx="17">
                  <c:v>242.10603680000003</c:v>
                </c:pt>
                <c:pt idx="18">
                  <c:v>228.4759722903226</c:v>
                </c:pt>
                <c:pt idx="19">
                  <c:v>237.73660866666668</c:v>
                </c:pt>
                <c:pt idx="20">
                  <c:v>213.333923</c:v>
                </c:pt>
                <c:pt idx="21">
                  <c:v>188.98552016129031</c:v>
                </c:pt>
                <c:pt idx="22">
                  <c:v>208.91863178571438</c:v>
                </c:pt>
                <c:pt idx="23">
                  <c:v>241.09160799999995</c:v>
                </c:pt>
                <c:pt idx="24">
                  <c:v>251.20864119999999</c:v>
                </c:pt>
                <c:pt idx="25">
                  <c:v>249.56511977419351</c:v>
                </c:pt>
                <c:pt idx="26">
                  <c:v>207.30963586666675</c:v>
                </c:pt>
                <c:pt idx="27">
                  <c:v>228.3795870967742</c:v>
                </c:pt>
                <c:pt idx="28">
                  <c:v>245.50343354838705</c:v>
                </c:pt>
                <c:pt idx="29">
                  <c:v>229.37015090000006</c:v>
                </c:pt>
                <c:pt idx="30">
                  <c:v>251.78703941935484</c:v>
                </c:pt>
                <c:pt idx="31">
                  <c:v>238.83367783333333</c:v>
                </c:pt>
                <c:pt idx="32">
                  <c:v>273.15066822580638</c:v>
                </c:pt>
                <c:pt idx="33">
                  <c:v>324.04867425806447</c:v>
                </c:pt>
                <c:pt idx="34">
                  <c:v>349.5404759642858</c:v>
                </c:pt>
                <c:pt idx="35">
                  <c:v>418.00298629032267</c:v>
                </c:pt>
                <c:pt idx="36">
                  <c:v>405.65653240000006</c:v>
                </c:pt>
                <c:pt idx="37">
                  <c:v>293.30807070967751</c:v>
                </c:pt>
                <c:pt idx="38">
                  <c:v>346.37114613333341</c:v>
                </c:pt>
                <c:pt idx="39">
                  <c:v>393.10922864516135</c:v>
                </c:pt>
                <c:pt idx="40">
                  <c:v>531.29269161290335</c:v>
                </c:pt>
                <c:pt idx="41">
                  <c:v>525.39187399999992</c:v>
                </c:pt>
                <c:pt idx="42">
                  <c:v>450.73248903225812</c:v>
                </c:pt>
                <c:pt idx="43">
                  <c:v>385.41031620000007</c:v>
                </c:pt>
                <c:pt idx="44">
                  <c:v>272.70785645161294</c:v>
                </c:pt>
                <c:pt idx="45">
                  <c:v>228.24582258064521</c:v>
                </c:pt>
                <c:pt idx="46">
                  <c:v>233.11640471428572</c:v>
                </c:pt>
                <c:pt idx="47">
                  <c:v>193.71776967741931</c:v>
                </c:pt>
                <c:pt idx="48">
                  <c:v>182.07305999999997</c:v>
                </c:pt>
                <c:pt idx="49">
                  <c:v>174.01744516129031</c:v>
                </c:pt>
                <c:pt idx="50">
                  <c:v>190.86129699999998</c:v>
                </c:pt>
                <c:pt idx="51">
                  <c:v>140.06216903225805</c:v>
                </c:pt>
                <c:pt idx="52">
                  <c:v>131.80967129032254</c:v>
                </c:pt>
                <c:pt idx="53">
                  <c:v>197.3885444</c:v>
                </c:pt>
                <c:pt idx="54">
                  <c:v>281.64237448387104</c:v>
                </c:pt>
                <c:pt idx="55">
                  <c:v>363.58472369999987</c:v>
                </c:pt>
                <c:pt idx="56">
                  <c:v>368.35761000000002</c:v>
                </c:pt>
                <c:pt idx="57">
                  <c:v>364.73054400000001</c:v>
                </c:pt>
                <c:pt idx="58">
                  <c:v>306.31866068965519</c:v>
                </c:pt>
                <c:pt idx="59">
                  <c:v>235.6812905806452</c:v>
                </c:pt>
                <c:pt idx="60">
                  <c:v>301.48070259999997</c:v>
                </c:pt>
                <c:pt idx="61">
                  <c:v>202.94280000000001</c:v>
                </c:pt>
                <c:pt idx="62">
                  <c:v>323.30678783333332</c:v>
                </c:pt>
                <c:pt idx="63">
                  <c:v>357.64008996774203</c:v>
                </c:pt>
                <c:pt idx="64">
                  <c:v>435.42388061290308</c:v>
                </c:pt>
                <c:pt idx="65">
                  <c:v>550.30133219999993</c:v>
                </c:pt>
                <c:pt idx="66">
                  <c:v>485.4377625806452</c:v>
                </c:pt>
                <c:pt idx="67">
                  <c:v>451.64325566666668</c:v>
                </c:pt>
                <c:pt idx="68">
                  <c:v>418.65252745161297</c:v>
                </c:pt>
                <c:pt idx="69">
                  <c:v>381.64517793548379</c:v>
                </c:pt>
                <c:pt idx="70">
                  <c:v>335.61017557142856</c:v>
                </c:pt>
                <c:pt idx="71">
                  <c:v>309.86551819354838</c:v>
                </c:pt>
                <c:pt idx="72">
                  <c:v>299.07433199999997</c:v>
                </c:pt>
                <c:pt idx="73">
                  <c:v>287.26300129032256</c:v>
                </c:pt>
                <c:pt idx="74">
                  <c:v>316.39061333333331</c:v>
                </c:pt>
                <c:pt idx="75">
                  <c:v>293.59228425806452</c:v>
                </c:pt>
                <c:pt idx="76">
                  <c:v>280.70501812903228</c:v>
                </c:pt>
                <c:pt idx="77">
                  <c:v>245.94873493333327</c:v>
                </c:pt>
                <c:pt idx="78">
                  <c:v>282.2362758709678</c:v>
                </c:pt>
                <c:pt idx="79">
                  <c:v>306.14308643333345</c:v>
                </c:pt>
                <c:pt idx="80">
                  <c:v>333.07457251612897</c:v>
                </c:pt>
                <c:pt idx="81">
                  <c:v>436.75762080645137</c:v>
                </c:pt>
                <c:pt idx="82">
                  <c:v>558.08683385714278</c:v>
                </c:pt>
                <c:pt idx="83">
                  <c:v>458.26092851612896</c:v>
                </c:pt>
                <c:pt idx="84">
                  <c:v>371.54691740000004</c:v>
                </c:pt>
                <c:pt idx="85">
                  <c:v>339.40891858064526</c:v>
                </c:pt>
                <c:pt idx="86">
                  <c:v>353.88678279999993</c:v>
                </c:pt>
                <c:pt idx="87">
                  <c:v>364.33503309677411</c:v>
                </c:pt>
                <c:pt idx="88">
                  <c:v>340.23260161290341</c:v>
                </c:pt>
                <c:pt idx="89">
                  <c:v>390.78261786666667</c:v>
                </c:pt>
                <c:pt idx="90">
                  <c:v>402.7844106451613</c:v>
                </c:pt>
                <c:pt idx="91">
                  <c:v>446.24345226666668</c:v>
                </c:pt>
                <c:pt idx="92">
                  <c:v>645.52745032258053</c:v>
                </c:pt>
                <c:pt idx="93">
                  <c:v>544.40378016129046</c:v>
                </c:pt>
                <c:pt idx="94">
                  <c:v>504.1493928571428</c:v>
                </c:pt>
                <c:pt idx="95">
                  <c:v>502.79028483870962</c:v>
                </c:pt>
                <c:pt idx="96">
                  <c:v>420.35472359999989</c:v>
                </c:pt>
                <c:pt idx="97">
                  <c:v>426.88318761290321</c:v>
                </c:pt>
                <c:pt idx="98">
                  <c:v>379.08707466666658</c:v>
                </c:pt>
                <c:pt idx="99">
                  <c:v>301.82839383870959</c:v>
                </c:pt>
                <c:pt idx="100">
                  <c:v>312.61081103225808</c:v>
                </c:pt>
                <c:pt idx="101">
                  <c:v>223.5283681666667</c:v>
                </c:pt>
                <c:pt idx="102">
                  <c:v>216.52233587096768</c:v>
                </c:pt>
                <c:pt idx="103">
                  <c:v>320.63446800000003</c:v>
                </c:pt>
                <c:pt idx="104">
                  <c:v>261.28719454838711</c:v>
                </c:pt>
                <c:pt idx="105">
                  <c:v>285.35155664516128</c:v>
                </c:pt>
                <c:pt idx="106">
                  <c:v>370.52916144827583</c:v>
                </c:pt>
                <c:pt idx="107">
                  <c:v>219.8979343548387</c:v>
                </c:pt>
                <c:pt idx="108">
                  <c:v>240.04845106666667</c:v>
                </c:pt>
                <c:pt idx="109">
                  <c:v>215.63954999999996</c:v>
                </c:pt>
                <c:pt idx="110">
                  <c:v>188.83426439999997</c:v>
                </c:pt>
                <c:pt idx="111">
                  <c:v>102.1780415483871</c:v>
                </c:pt>
                <c:pt idx="112">
                  <c:v>172.65503612903223</c:v>
                </c:pt>
                <c:pt idx="113">
                  <c:v>187.68473416666666</c:v>
                </c:pt>
                <c:pt idx="114">
                  <c:v>257.44755367741936</c:v>
                </c:pt>
                <c:pt idx="115">
                  <c:v>251.00708239999997</c:v>
                </c:pt>
                <c:pt idx="116">
                  <c:v>315.57124845161292</c:v>
                </c:pt>
                <c:pt idx="117">
                  <c:v>305.53797503225809</c:v>
                </c:pt>
                <c:pt idx="118">
                  <c:v>294.48894857142858</c:v>
                </c:pt>
                <c:pt idx="119">
                  <c:v>335.61498216129036</c:v>
                </c:pt>
                <c:pt idx="120">
                  <c:v>346.32819680000011</c:v>
                </c:pt>
                <c:pt idx="121">
                  <c:v>278.8599529032258</c:v>
                </c:pt>
                <c:pt idx="122">
                  <c:v>258.98612199999997</c:v>
                </c:pt>
                <c:pt idx="123">
                  <c:v>266.52755196774194</c:v>
                </c:pt>
                <c:pt idx="124">
                  <c:v>281.02900083870969</c:v>
                </c:pt>
                <c:pt idx="125">
                  <c:v>306.30876500000011</c:v>
                </c:pt>
                <c:pt idx="126">
                  <c:v>311.33575432258061</c:v>
                </c:pt>
                <c:pt idx="127">
                  <c:v>301.14184999999998</c:v>
                </c:pt>
                <c:pt idx="128">
                  <c:v>274.52516903225808</c:v>
                </c:pt>
                <c:pt idx="129">
                  <c:v>281.98930535483868</c:v>
                </c:pt>
                <c:pt idx="130">
                  <c:v>252.61687907142849</c:v>
                </c:pt>
                <c:pt idx="131">
                  <c:v>221.66657451612909</c:v>
                </c:pt>
                <c:pt idx="132">
                  <c:v>210.52666266666665</c:v>
                </c:pt>
                <c:pt idx="133">
                  <c:v>214.46861135483869</c:v>
                </c:pt>
                <c:pt idx="134">
                  <c:v>207.08765370000006</c:v>
                </c:pt>
                <c:pt idx="135">
                  <c:v>239.25822967741934</c:v>
                </c:pt>
                <c:pt idx="136">
                  <c:v>264.65870200000006</c:v>
                </c:pt>
                <c:pt idx="137">
                  <c:v>285.55954460000009</c:v>
                </c:pt>
                <c:pt idx="138">
                  <c:v>254.60534090322571</c:v>
                </c:pt>
                <c:pt idx="139">
                  <c:v>253.61233119999997</c:v>
                </c:pt>
                <c:pt idx="140">
                  <c:v>284.12713199999996</c:v>
                </c:pt>
                <c:pt idx="141">
                  <c:v>268.68608516129035</c:v>
                </c:pt>
                <c:pt idx="142">
                  <c:v>250.36690557142856</c:v>
                </c:pt>
                <c:pt idx="143">
                  <c:v>219.01260322580643</c:v>
                </c:pt>
                <c:pt idx="144">
                  <c:v>215.06213399999996</c:v>
                </c:pt>
                <c:pt idx="145">
                  <c:v>187.81061787096772</c:v>
                </c:pt>
                <c:pt idx="146">
                  <c:v>126.35799666666668</c:v>
                </c:pt>
                <c:pt idx="147">
                  <c:v>85.318640096774203</c:v>
                </c:pt>
                <c:pt idx="148">
                  <c:v>119.85707806451612</c:v>
                </c:pt>
                <c:pt idx="149">
                  <c:v>162.44379749999996</c:v>
                </c:pt>
                <c:pt idx="150">
                  <c:v>205.59996116129028</c:v>
                </c:pt>
                <c:pt idx="151">
                  <c:v>230.26667853333331</c:v>
                </c:pt>
                <c:pt idx="152">
                  <c:v>178.38527225806456</c:v>
                </c:pt>
                <c:pt idx="153">
                  <c:v>286.24304741935481</c:v>
                </c:pt>
                <c:pt idx="154">
                  <c:v>190.66574441379302</c:v>
                </c:pt>
                <c:pt idx="155">
                  <c:v>206.53858890322573</c:v>
                </c:pt>
                <c:pt idx="156">
                  <c:v>206.23324026666668</c:v>
                </c:pt>
                <c:pt idx="157">
                  <c:v>216.03773109677419</c:v>
                </c:pt>
                <c:pt idx="158">
                  <c:v>247.47275253333331</c:v>
                </c:pt>
                <c:pt idx="159">
                  <c:v>237.19890193548389</c:v>
                </c:pt>
                <c:pt idx="160">
                  <c:v>234.21052741935486</c:v>
                </c:pt>
                <c:pt idx="161">
                  <c:v>231.70254030000001</c:v>
                </c:pt>
                <c:pt idx="162">
                  <c:v>295.03208090322585</c:v>
                </c:pt>
                <c:pt idx="163">
                  <c:v>352.56423129999996</c:v>
                </c:pt>
                <c:pt idx="164">
                  <c:v>286.95186696774186</c:v>
                </c:pt>
                <c:pt idx="165">
                  <c:v>277.29692774193558</c:v>
                </c:pt>
                <c:pt idx="166">
                  <c:v>285.99149764285715</c:v>
                </c:pt>
                <c:pt idx="167">
                  <c:v>276.38202851612903</c:v>
                </c:pt>
                <c:pt idx="168">
                  <c:v>269.08684170000004</c:v>
                </c:pt>
                <c:pt idx="169">
                  <c:v>267.68450322580645</c:v>
                </c:pt>
                <c:pt idx="170">
                  <c:v>233.7939501333334</c:v>
                </c:pt>
                <c:pt idx="171">
                  <c:v>247.82513290322572</c:v>
                </c:pt>
                <c:pt idx="172">
                  <c:v>257.03933854838704</c:v>
                </c:pt>
                <c:pt idx="173">
                  <c:v>294.62774250000001</c:v>
                </c:pt>
                <c:pt idx="174">
                  <c:v>269.335216</c:v>
                </c:pt>
                <c:pt idx="175">
                  <c:v>310.09184406666662</c:v>
                </c:pt>
                <c:pt idx="176">
                  <c:v>304.28038025806444</c:v>
                </c:pt>
                <c:pt idx="177">
                  <c:v>317.67462245161295</c:v>
                </c:pt>
                <c:pt idx="178">
                  <c:v>382.80681999999996</c:v>
                </c:pt>
                <c:pt idx="179">
                  <c:v>415.98957448387108</c:v>
                </c:pt>
                <c:pt idx="180">
                  <c:v>375.1813865333333</c:v>
                </c:pt>
                <c:pt idx="181">
                  <c:v>320.08199638709675</c:v>
                </c:pt>
                <c:pt idx="182">
                  <c:v>424.47787099999999</c:v>
                </c:pt>
                <c:pt idx="183">
                  <c:v>491.05138709677419</c:v>
                </c:pt>
                <c:pt idx="184">
                  <c:v>497.40983332258054</c:v>
                </c:pt>
                <c:pt idx="185">
                  <c:v>461.56593533333341</c:v>
                </c:pt>
                <c:pt idx="186">
                  <c:v>407.94320441935486</c:v>
                </c:pt>
                <c:pt idx="187">
                  <c:v>465.69654560000015</c:v>
                </c:pt>
                <c:pt idx="188">
                  <c:v>505.01589509677427</c:v>
                </c:pt>
                <c:pt idx="189">
                  <c:v>525.04692045161289</c:v>
                </c:pt>
                <c:pt idx="190">
                  <c:v>446.88514428571449</c:v>
                </c:pt>
                <c:pt idx="191">
                  <c:v>396.97811525806446</c:v>
                </c:pt>
                <c:pt idx="192">
                  <c:v>392.8642128333334</c:v>
                </c:pt>
                <c:pt idx="193">
                  <c:v>372.32003329032256</c:v>
                </c:pt>
                <c:pt idx="194">
                  <c:v>272.48454963333336</c:v>
                </c:pt>
                <c:pt idx="195">
                  <c:v>339.52823067741946</c:v>
                </c:pt>
                <c:pt idx="196">
                  <c:v>360.13618716129031</c:v>
                </c:pt>
                <c:pt idx="197">
                  <c:v>326.59280983333332</c:v>
                </c:pt>
                <c:pt idx="198">
                  <c:v>375.380890967742</c:v>
                </c:pt>
                <c:pt idx="199">
                  <c:v>426.05137890000003</c:v>
                </c:pt>
                <c:pt idx="200">
                  <c:v>369.76780258064508</c:v>
                </c:pt>
                <c:pt idx="201">
                  <c:v>239.51864593548387</c:v>
                </c:pt>
                <c:pt idx="202">
                  <c:v>132.51125775862067</c:v>
                </c:pt>
                <c:pt idx="203">
                  <c:v>101.65234332258063</c:v>
                </c:pt>
                <c:pt idx="204">
                  <c:v>59.625844333333326</c:v>
                </c:pt>
                <c:pt idx="205">
                  <c:v>91.707693612903242</c:v>
                </c:pt>
                <c:pt idx="206">
                  <c:v>33.765020333333339</c:v>
                </c:pt>
                <c:pt idx="207">
                  <c:v>25.041276903225796</c:v>
                </c:pt>
                <c:pt idx="208">
                  <c:v>92.968260548387107</c:v>
                </c:pt>
                <c:pt idx="209">
                  <c:v>169.54219080000001</c:v>
                </c:pt>
                <c:pt idx="210">
                  <c:v>159.86637096774197</c:v>
                </c:pt>
                <c:pt idx="211">
                  <c:v>67.874478333333329</c:v>
                </c:pt>
                <c:pt idx="212">
                  <c:v>213.09550161290321</c:v>
                </c:pt>
                <c:pt idx="213">
                  <c:v>474.91451174193554</c:v>
                </c:pt>
                <c:pt idx="214">
                  <c:v>481.47671510714275</c:v>
                </c:pt>
                <c:pt idx="215">
                  <c:v>346.97160890322584</c:v>
                </c:pt>
                <c:pt idx="216">
                  <c:v>379.98963750000007</c:v>
                </c:pt>
                <c:pt idx="217">
                  <c:v>446.57255932258073</c:v>
                </c:pt>
                <c:pt idx="218">
                  <c:v>441.7311350666667</c:v>
                </c:pt>
                <c:pt idx="219">
                  <c:v>560.28154819354847</c:v>
                </c:pt>
                <c:pt idx="220">
                  <c:v>681.32102161290334</c:v>
                </c:pt>
                <c:pt idx="221">
                  <c:v>876.1166470999998</c:v>
                </c:pt>
                <c:pt idx="222">
                  <c:v>560.88724499999989</c:v>
                </c:pt>
                <c:pt idx="223">
                  <c:v>837.68060330000014</c:v>
                </c:pt>
                <c:pt idx="224">
                  <c:v>1491.9244072258059</c:v>
                </c:pt>
                <c:pt idx="225">
                  <c:v>933.12046935483875</c:v>
                </c:pt>
                <c:pt idx="226">
                  <c:v>907.37010057142868</c:v>
                </c:pt>
                <c:pt idx="227">
                  <c:v>1409.4438606774193</c:v>
                </c:pt>
                <c:pt idx="228">
                  <c:v>1287.6457403333336</c:v>
                </c:pt>
                <c:pt idx="229">
                  <c:v>1151.7182735806455</c:v>
                </c:pt>
                <c:pt idx="230">
                  <c:v>1196.8239637333334</c:v>
                </c:pt>
                <c:pt idx="231">
                  <c:v>957.30699987096784</c:v>
                </c:pt>
                <c:pt idx="232">
                  <c:v>2190.9334015483873</c:v>
                </c:pt>
                <c:pt idx="233">
                  <c:v>2158.7188290999998</c:v>
                </c:pt>
                <c:pt idx="234">
                  <c:v>764.28737051612916</c:v>
                </c:pt>
                <c:pt idx="235">
                  <c:v>1129.2441296666664</c:v>
                </c:pt>
                <c:pt idx="236">
                  <c:v>2331.7037522580649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A4-4591-9954-8DF56C2F0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1970936"/>
        <c:axId val="1071971264"/>
      </c:lineChart>
      <c:catAx>
        <c:axId val="107197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1971264"/>
        <c:crosses val="autoZero"/>
        <c:auto val="1"/>
        <c:lblAlgn val="ctr"/>
        <c:lblOffset val="100"/>
        <c:noMultiLvlLbl val="0"/>
      </c:catAx>
      <c:valAx>
        <c:axId val="107197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71970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F1 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 Basis'!$G$13:$G$240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'[1] Basis'!$H$13:$H$240</c:f>
              <c:numCache>
                <c:formatCode>General</c:formatCode>
                <c:ptCount val="228"/>
                <c:pt idx="0">
                  <c:v>8.1683766129033017</c:v>
                </c:pt>
                <c:pt idx="1">
                  <c:v>-2.8296723103448187</c:v>
                </c:pt>
                <c:pt idx="2">
                  <c:v>-6.3030329999999992</c:v>
                </c:pt>
                <c:pt idx="3">
                  <c:v>1.0625560526316349</c:v>
                </c:pt>
                <c:pt idx="4">
                  <c:v>15.538253792114688</c:v>
                </c:pt>
                <c:pt idx="5">
                  <c:v>-4.3773886095237913</c:v>
                </c:pt>
                <c:pt idx="6">
                  <c:v>29.492331788856291</c:v>
                </c:pt>
                <c:pt idx="7">
                  <c:v>8.623613372434022</c:v>
                </c:pt>
                <c:pt idx="8">
                  <c:v>14.154417745454566</c:v>
                </c:pt>
                <c:pt idx="9">
                  <c:v>23.740694376344067</c:v>
                </c:pt>
                <c:pt idx="10">
                  <c:v>13.483845878787889</c:v>
                </c:pt>
                <c:pt idx="11">
                  <c:v>16.40131509523809</c:v>
                </c:pt>
                <c:pt idx="12">
                  <c:v>5.8519798387096955</c:v>
                </c:pt>
                <c:pt idx="13">
                  <c:v>-17.193631785714388</c:v>
                </c:pt>
                <c:pt idx="14">
                  <c:v>-19.029107999999951</c:v>
                </c:pt>
                <c:pt idx="15">
                  <c:v>0.8865968952381138</c:v>
                </c:pt>
                <c:pt idx="16">
                  <c:v>-1.7756460899829847</c:v>
                </c:pt>
                <c:pt idx="17">
                  <c:v>-1.5477311047619935</c:v>
                </c:pt>
                <c:pt idx="18">
                  <c:v>36.418031950844835</c:v>
                </c:pt>
                <c:pt idx="19">
                  <c:v>22.627001234221638</c:v>
                </c:pt>
                <c:pt idx="20">
                  <c:v>26.288940009090851</c:v>
                </c:pt>
                <c:pt idx="21">
                  <c:v>35.034389152073715</c:v>
                </c:pt>
                <c:pt idx="22">
                  <c:v>50.3026858030303</c:v>
                </c:pt>
                <c:pt idx="23">
                  <c:v>44.221576774193579</c:v>
                </c:pt>
                <c:pt idx="24">
                  <c:v>20.593610741935549</c:v>
                </c:pt>
                <c:pt idx="25">
                  <c:v>9.3079158357143115</c:v>
                </c:pt>
                <c:pt idx="26">
                  <c:v>-6.5547525946704468</c:v>
                </c:pt>
                <c:pt idx="27">
                  <c:v>-11.003482988235362</c:v>
                </c:pt>
                <c:pt idx="28">
                  <c:v>33.814470090322459</c:v>
                </c:pt>
                <c:pt idx="29">
                  <c:v>11.778622247619069</c:v>
                </c:pt>
                <c:pt idx="30">
                  <c:v>39.616296783410064</c:v>
                </c:pt>
                <c:pt idx="31">
                  <c:v>22.618929256661886</c:v>
                </c:pt>
                <c:pt idx="32">
                  <c:v>20.295017999999914</c:v>
                </c:pt>
                <c:pt idx="33">
                  <c:v>59.442818240469137</c:v>
                </c:pt>
                <c:pt idx="34">
                  <c:v>31.054410163636362</c:v>
                </c:pt>
                <c:pt idx="35">
                  <c:v>51.235532437275936</c:v>
                </c:pt>
                <c:pt idx="36">
                  <c:v>26.739153782991224</c:v>
                </c:pt>
                <c:pt idx="37">
                  <c:v>-5.955939714285762</c:v>
                </c:pt>
                <c:pt idx="38">
                  <c:v>0.6293712316716551</c:v>
                </c:pt>
                <c:pt idx="39">
                  <c:v>1.3080933333333178</c:v>
                </c:pt>
                <c:pt idx="40">
                  <c:v>0.44717483870974206</c:v>
                </c:pt>
                <c:pt idx="41">
                  <c:v>5.9126196666666715</c:v>
                </c:pt>
                <c:pt idx="42">
                  <c:v>42.99532733137832</c:v>
                </c:pt>
                <c:pt idx="43">
                  <c:v>60.421013492286107</c:v>
                </c:pt>
                <c:pt idx="44">
                  <c:v>30.873445599999968</c:v>
                </c:pt>
                <c:pt idx="45">
                  <c:v>58.283119211781127</c:v>
                </c:pt>
                <c:pt idx="46">
                  <c:v>34.371726300000148</c:v>
                </c:pt>
                <c:pt idx="47">
                  <c:v>49.638178235294163</c:v>
                </c:pt>
                <c:pt idx="48">
                  <c:v>18.397829181818167</c:v>
                </c:pt>
                <c:pt idx="49">
                  <c:v>-5.0137654515599479</c:v>
                </c:pt>
                <c:pt idx="50">
                  <c:v>1.1928652526881649</c:v>
                </c:pt>
                <c:pt idx="51">
                  <c:v>-21.345880599999987</c:v>
                </c:pt>
                <c:pt idx="52">
                  <c:v>81.609749999999991</c:v>
                </c:pt>
                <c:pt idx="53">
                  <c:v>33.601213119047657</c:v>
                </c:pt>
                <c:pt idx="54">
                  <c:v>87.558003075736281</c:v>
                </c:pt>
                <c:pt idx="55">
                  <c:v>48.191022720430283</c:v>
                </c:pt>
                <c:pt idx="56">
                  <c:v>5.4782691636363552</c:v>
                </c:pt>
                <c:pt idx="57">
                  <c:v>15.914757419354828</c:v>
                </c:pt>
                <c:pt idx="58">
                  <c:v>15.629343833333394</c:v>
                </c:pt>
                <c:pt idx="59">
                  <c:v>1.3454442325975151</c:v>
                </c:pt>
                <c:pt idx="60">
                  <c:v>-0.30565603072187741</c:v>
                </c:pt>
                <c:pt idx="61">
                  <c:v>-5.5149715714285321</c:v>
                </c:pt>
                <c:pt idx="62">
                  <c:v>-7.9803218299119862</c:v>
                </c:pt>
                <c:pt idx="63">
                  <c:v>-13.88993463157891</c:v>
                </c:pt>
                <c:pt idx="64">
                  <c:v>18.112465376344005</c:v>
                </c:pt>
                <c:pt idx="65">
                  <c:v>-14.049613333333298</c:v>
                </c:pt>
                <c:pt idx="66">
                  <c:v>19.206292218126066</c:v>
                </c:pt>
                <c:pt idx="67">
                  <c:v>14.253146061443886</c:v>
                </c:pt>
                <c:pt idx="68">
                  <c:v>15.635809612121278</c:v>
                </c:pt>
                <c:pt idx="69">
                  <c:v>12.116639583577694</c:v>
                </c:pt>
                <c:pt idx="70">
                  <c:v>2.281076661904649</c:v>
                </c:pt>
                <c:pt idx="71">
                  <c:v>5.6243164838709845</c:v>
                </c:pt>
                <c:pt idx="72">
                  <c:v>-23.025415206451385</c:v>
                </c:pt>
                <c:pt idx="73">
                  <c:v>-35.925097607142902</c:v>
                </c:pt>
                <c:pt idx="74">
                  <c:v>-57.032424168302896</c:v>
                </c:pt>
                <c:pt idx="75">
                  <c:v>-27.730748978947418</c:v>
                </c:pt>
                <c:pt idx="76">
                  <c:v>22.23896808602143</c:v>
                </c:pt>
                <c:pt idx="77">
                  <c:v>6.4382822000001738</c:v>
                </c:pt>
                <c:pt idx="78">
                  <c:v>-8.4212225967741574</c:v>
                </c:pt>
                <c:pt idx="79">
                  <c:v>27.817369978005615</c:v>
                </c:pt>
                <c:pt idx="80">
                  <c:v>11.919934133333356</c:v>
                </c:pt>
                <c:pt idx="81">
                  <c:v>8.2501703072196619</c:v>
                </c:pt>
                <c:pt idx="82">
                  <c:v>16.914434233333282</c:v>
                </c:pt>
                <c:pt idx="83">
                  <c:v>-36.276031274961611</c:v>
                </c:pt>
                <c:pt idx="84">
                  <c:v>-30.990107542242868</c:v>
                </c:pt>
                <c:pt idx="85">
                  <c:v>-2.2545672571428099</c:v>
                </c:pt>
                <c:pt idx="86">
                  <c:v>-7.999926143057337</c:v>
                </c:pt>
                <c:pt idx="87">
                  <c:v>2.0636239000000387</c:v>
                </c:pt>
                <c:pt idx="88">
                  <c:v>1.2715461013825688</c:v>
                </c:pt>
                <c:pt idx="89">
                  <c:v>-18.200262666666731</c:v>
                </c:pt>
                <c:pt idx="90">
                  <c:v>39.062626161290439</c:v>
                </c:pt>
                <c:pt idx="91">
                  <c:v>40.194648967742012</c:v>
                </c:pt>
                <c:pt idx="92">
                  <c:v>97.363631151515193</c:v>
                </c:pt>
                <c:pt idx="93">
                  <c:v>127.16708508141326</c:v>
                </c:pt>
                <c:pt idx="94">
                  <c:v>27.612464727272709</c:v>
                </c:pt>
                <c:pt idx="95">
                  <c:v>35.342759165898542</c:v>
                </c:pt>
                <c:pt idx="96">
                  <c:v>26.994196082111444</c:v>
                </c:pt>
                <c:pt idx="97">
                  <c:v>-79.909716591133019</c:v>
                </c:pt>
                <c:pt idx="98">
                  <c:v>-4.6853218548386906</c:v>
                </c:pt>
                <c:pt idx="99">
                  <c:v>-33.729346622222238</c:v>
                </c:pt>
                <c:pt idx="100">
                  <c:v>-20.296599749999928</c:v>
                </c:pt>
                <c:pt idx="101">
                  <c:v>-11.13565054285715</c:v>
                </c:pt>
                <c:pt idx="102">
                  <c:v>52.759830951612926</c:v>
                </c:pt>
                <c:pt idx="103">
                  <c:v>40.13291761009819</c:v>
                </c:pt>
                <c:pt idx="104">
                  <c:v>40.320976083333363</c:v>
                </c:pt>
                <c:pt idx="105">
                  <c:v>33.442456931276297</c:v>
                </c:pt>
                <c:pt idx="106">
                  <c:v>38.945104463636454</c:v>
                </c:pt>
                <c:pt idx="107">
                  <c:v>-2.1406634516129088</c:v>
                </c:pt>
                <c:pt idx="108">
                  <c:v>18.777810967741971</c:v>
                </c:pt>
                <c:pt idx="109">
                  <c:v>-11.460890571428536</c:v>
                </c:pt>
                <c:pt idx="110">
                  <c:v>-31.081718898132465</c:v>
                </c:pt>
                <c:pt idx="111">
                  <c:v>-59.220665942857295</c:v>
                </c:pt>
                <c:pt idx="112">
                  <c:v>-14.237580903225819</c:v>
                </c:pt>
                <c:pt idx="113">
                  <c:v>-28.154647299999993</c:v>
                </c:pt>
                <c:pt idx="114">
                  <c:v>6.7214900322580888</c:v>
                </c:pt>
                <c:pt idx="115">
                  <c:v>2.1192104340175888</c:v>
                </c:pt>
                <c:pt idx="116">
                  <c:v>7.5761528571427448</c:v>
                </c:pt>
                <c:pt idx="117">
                  <c:v>16.864612286115005</c:v>
                </c:pt>
                <c:pt idx="118">
                  <c:v>23.155139523809567</c:v>
                </c:pt>
                <c:pt idx="119">
                  <c:v>32.20333763440857</c:v>
                </c:pt>
                <c:pt idx="120">
                  <c:v>13.89533314516126</c:v>
                </c:pt>
                <c:pt idx="121">
                  <c:v>-4.5421915714284467</c:v>
                </c:pt>
                <c:pt idx="122">
                  <c:v>-3.5053573732719485</c:v>
                </c:pt>
                <c:pt idx="123">
                  <c:v>-3.6003542456140281</c:v>
                </c:pt>
                <c:pt idx="124">
                  <c:v>-2.278978854838698</c:v>
                </c:pt>
                <c:pt idx="125">
                  <c:v>-16.73734520000005</c:v>
                </c:pt>
                <c:pt idx="126">
                  <c:v>14.2234833660589</c:v>
                </c:pt>
                <c:pt idx="127">
                  <c:v>4.5909359047618636</c:v>
                </c:pt>
                <c:pt idx="128">
                  <c:v>-3.5237586909091192</c:v>
                </c:pt>
                <c:pt idx="129">
                  <c:v>9.8068997924264352</c:v>
                </c:pt>
                <c:pt idx="130">
                  <c:v>24.886292000000026</c:v>
                </c:pt>
                <c:pt idx="131">
                  <c:v>16.650857473684141</c:v>
                </c:pt>
                <c:pt idx="132">
                  <c:v>12.778248172042993</c:v>
                </c:pt>
                <c:pt idx="133">
                  <c:v>-22.955558171428578</c:v>
                </c:pt>
                <c:pt idx="134">
                  <c:v>-5.2259618621700383</c:v>
                </c:pt>
                <c:pt idx="135">
                  <c:v>-16.503327684210547</c:v>
                </c:pt>
                <c:pt idx="136">
                  <c:v>-31.240727870967731</c:v>
                </c:pt>
                <c:pt idx="137">
                  <c:v>-24.402042121212133</c:v>
                </c:pt>
                <c:pt idx="138">
                  <c:v>46.152702511921433</c:v>
                </c:pt>
                <c:pt idx="139">
                  <c:v>66.352486221198149</c:v>
                </c:pt>
                <c:pt idx="140">
                  <c:v>59.138162727272771</c:v>
                </c:pt>
                <c:pt idx="141">
                  <c:v>24.877757929618838</c:v>
                </c:pt>
                <c:pt idx="142">
                  <c:v>-2.1648623428571909</c:v>
                </c:pt>
                <c:pt idx="143">
                  <c:v>27.710155741935466</c:v>
                </c:pt>
                <c:pt idx="144">
                  <c:v>-60.674214569354831</c:v>
                </c:pt>
                <c:pt idx="145">
                  <c:v>-12.506226699507266</c:v>
                </c:pt>
                <c:pt idx="146">
                  <c:v>-15.426550103225736</c:v>
                </c:pt>
                <c:pt idx="147">
                  <c:v>-17.707676838095239</c:v>
                </c:pt>
                <c:pt idx="148">
                  <c:v>-5.0067978336162753</c:v>
                </c:pt>
                <c:pt idx="149">
                  <c:v>-35.447618624242438</c:v>
                </c:pt>
                <c:pt idx="150">
                  <c:v>-3.8394190783410806</c:v>
                </c:pt>
                <c:pt idx="151">
                  <c:v>3.3071969284712566</c:v>
                </c:pt>
                <c:pt idx="152">
                  <c:v>3.2206571999999767</c:v>
                </c:pt>
                <c:pt idx="153">
                  <c:v>31.263402525345555</c:v>
                </c:pt>
                <c:pt idx="154">
                  <c:v>21.478056881818191</c:v>
                </c:pt>
                <c:pt idx="155">
                  <c:v>13.845155889400985</c:v>
                </c:pt>
                <c:pt idx="156">
                  <c:v>-4.1281922873900498</c:v>
                </c:pt>
                <c:pt idx="157">
                  <c:v>-21.445090392857196</c:v>
                </c:pt>
                <c:pt idx="158">
                  <c:v>-31.090472516129097</c:v>
                </c:pt>
                <c:pt idx="159">
                  <c:v>-28.54114611176476</c:v>
                </c:pt>
                <c:pt idx="160">
                  <c:v>-40.633695725806461</c:v>
                </c:pt>
                <c:pt idx="161">
                  <c:v>-20.539256133333396</c:v>
                </c:pt>
                <c:pt idx="162">
                  <c:v>3.2973762396313759</c:v>
                </c:pt>
                <c:pt idx="163">
                  <c:v>9.8559077124824626</c:v>
                </c:pt>
                <c:pt idx="164">
                  <c:v>-11.480375833333369</c:v>
                </c:pt>
                <c:pt idx="165">
                  <c:v>10.636374545454544</c:v>
                </c:pt>
                <c:pt idx="166">
                  <c:v>6.1489568424242407</c:v>
                </c:pt>
                <c:pt idx="167">
                  <c:v>27.730630268251389</c:v>
                </c:pt>
                <c:pt idx="168">
                  <c:v>14.29746409384154</c:v>
                </c:pt>
                <c:pt idx="169">
                  <c:v>-37.714225999999883</c:v>
                </c:pt>
                <c:pt idx="170">
                  <c:v>-69.673749533871046</c:v>
                </c:pt>
                <c:pt idx="171">
                  <c:v>-64.64133053333336</c:v>
                </c:pt>
                <c:pt idx="172">
                  <c:v>33.78591677079794</c:v>
                </c:pt>
                <c:pt idx="173">
                  <c:v>-20.246317857142913</c:v>
                </c:pt>
                <c:pt idx="174">
                  <c:v>3.6086322214076176</c:v>
                </c:pt>
                <c:pt idx="175">
                  <c:v>2.5855575469846031</c:v>
                </c:pt>
                <c:pt idx="176">
                  <c:v>2.1181134166666311</c:v>
                </c:pt>
                <c:pt idx="177">
                  <c:v>41.132450928471201</c:v>
                </c:pt>
                <c:pt idx="178">
                  <c:v>13.891174399999954</c:v>
                </c:pt>
                <c:pt idx="179">
                  <c:v>33.894519962049287</c:v>
                </c:pt>
                <c:pt idx="180">
                  <c:v>46.80003541202359</c:v>
                </c:pt>
                <c:pt idx="181">
                  <c:v>-19.013412485714468</c:v>
                </c:pt>
                <c:pt idx="182">
                  <c:v>-9.3416169247311132</c:v>
                </c:pt>
                <c:pt idx="183">
                  <c:v>-5.5460223070176085</c:v>
                </c:pt>
                <c:pt idx="184">
                  <c:v>3.0290593096773932</c:v>
                </c:pt>
                <c:pt idx="185">
                  <c:v>16.712502419298232</c:v>
                </c:pt>
                <c:pt idx="186">
                  <c:v>14.89986553997187</c:v>
                </c:pt>
                <c:pt idx="187">
                  <c:v>1.8320645659824777</c:v>
                </c:pt>
                <c:pt idx="188">
                  <c:v>17.972276833333353</c:v>
                </c:pt>
                <c:pt idx="189">
                  <c:v>21.040759249649341</c:v>
                </c:pt>
                <c:pt idx="190">
                  <c:v>-10.785982899999965</c:v>
                </c:pt>
                <c:pt idx="191">
                  <c:v>43.92104797491055</c:v>
                </c:pt>
                <c:pt idx="192">
                  <c:v>28.6961827917888</c:v>
                </c:pt>
                <c:pt idx="193">
                  <c:v>11.134963791379334</c:v>
                </c:pt>
                <c:pt idx="194">
                  <c:v>11.044235586510254</c:v>
                </c:pt>
                <c:pt idx="195">
                  <c:v>11.118031982456138</c:v>
                </c:pt>
                <c:pt idx="196">
                  <c:v>-29.200102244482188</c:v>
                </c:pt>
                <c:pt idx="197">
                  <c:v>33.922349666666662</c:v>
                </c:pt>
                <c:pt idx="198">
                  <c:v>49.84525805329595</c:v>
                </c:pt>
                <c:pt idx="199">
                  <c:v>46.986056594470014</c:v>
                </c:pt>
                <c:pt idx="200">
                  <c:v>41.469511199999971</c:v>
                </c:pt>
                <c:pt idx="201">
                  <c:v>66.44243357771262</c:v>
                </c:pt>
                <c:pt idx="202">
                  <c:v>72.326102619047631</c:v>
                </c:pt>
                <c:pt idx="203">
                  <c:v>42.060798387096781</c:v>
                </c:pt>
                <c:pt idx="204">
                  <c:v>-35.443702241935625</c:v>
                </c:pt>
                <c:pt idx="205">
                  <c:v>-116.18319885714283</c:v>
                </c:pt>
                <c:pt idx="206">
                  <c:v>-29.285404990182371</c:v>
                </c:pt>
                <c:pt idx="207">
                  <c:v>-43.205098026315909</c:v>
                </c:pt>
                <c:pt idx="208">
                  <c:v>-77.441996822580734</c:v>
                </c:pt>
                <c:pt idx="209">
                  <c:v>-39.754673975757669</c:v>
                </c:pt>
                <c:pt idx="210">
                  <c:v>-36.225181420821173</c:v>
                </c:pt>
                <c:pt idx="211">
                  <c:v>-20.369511385630517</c:v>
                </c:pt>
                <c:pt idx="212">
                  <c:v>-127.90130164545451</c:v>
                </c:pt>
                <c:pt idx="213">
                  <c:v>110.95767171428577</c:v>
                </c:pt>
                <c:pt idx="214">
                  <c:v>-62.114171254545454</c:v>
                </c:pt>
                <c:pt idx="215">
                  <c:v>-146.79758722580618</c:v>
                </c:pt>
                <c:pt idx="216">
                  <c:v>1.2188249308754848</c:v>
                </c:pt>
                <c:pt idx="217">
                  <c:v>-149.72078857142878</c:v>
                </c:pt>
                <c:pt idx="218">
                  <c:v>-131.61205272089751</c:v>
                </c:pt>
                <c:pt idx="219">
                  <c:v>-273.44707866666681</c:v>
                </c:pt>
                <c:pt idx="220">
                  <c:v>-296.81442133064536</c:v>
                </c:pt>
                <c:pt idx="221">
                  <c:v>-225.39490468571421</c:v>
                </c:pt>
                <c:pt idx="222">
                  <c:v>409.42433941474644</c:v>
                </c:pt>
                <c:pt idx="223">
                  <c:v>8.6236158429169336</c:v>
                </c:pt>
                <c:pt idx="224">
                  <c:v>-95.799806690908554</c:v>
                </c:pt>
                <c:pt idx="225">
                  <c:v>1142.997418769585</c:v>
                </c:pt>
                <c:pt idx="226">
                  <c:v>912.05662033333351</c:v>
                </c:pt>
                <c:pt idx="227">
                  <c:v>394.06004202764962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5-43DB-9C4F-D2759A92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3622952"/>
        <c:axId val="1253624920"/>
      </c:lineChart>
      <c:catAx>
        <c:axId val="125362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3624920"/>
        <c:crosses val="autoZero"/>
        <c:auto val="1"/>
        <c:lblAlgn val="ctr"/>
        <c:lblOffset val="100"/>
        <c:tickLblSkip val="12"/>
        <c:noMultiLvlLbl val="0"/>
      </c:catAx>
      <c:valAx>
        <c:axId val="125362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3622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F2 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 Basis'!$I$3</c:f>
              <c:strCache>
                <c:ptCount val="1"/>
                <c:pt idx="0">
                  <c:v>Basis m2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 Basis'!$G$13:$G$240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'[1] Basis'!$I$13:$I$240</c:f>
              <c:numCache>
                <c:formatCode>General</c:formatCode>
                <c:ptCount val="228"/>
                <c:pt idx="0">
                  <c:v>-4.1216233870967187</c:v>
                </c:pt>
                <c:pt idx="1">
                  <c:v>-13.724672310344801</c:v>
                </c:pt>
                <c:pt idx="2">
                  <c:v>-15.819119956521746</c:v>
                </c:pt>
                <c:pt idx="3">
                  <c:v>-2.9295492105262326</c:v>
                </c:pt>
                <c:pt idx="4">
                  <c:v>12.988253792114705</c:v>
                </c:pt>
                <c:pt idx="5">
                  <c:v>18.523087580952392</c:v>
                </c:pt>
                <c:pt idx="6">
                  <c:v>38.724149970674489</c:v>
                </c:pt>
                <c:pt idx="7">
                  <c:v>11.996340645161297</c:v>
                </c:pt>
                <c:pt idx="8">
                  <c:v>31.524872290909059</c:v>
                </c:pt>
                <c:pt idx="9">
                  <c:v>39.828313423963152</c:v>
                </c:pt>
                <c:pt idx="10">
                  <c:v>26.229300424242382</c:v>
                </c:pt>
                <c:pt idx="11">
                  <c:v>16.969886523809521</c:v>
                </c:pt>
                <c:pt idx="12">
                  <c:v>-11.098020161290322</c:v>
                </c:pt>
                <c:pt idx="13">
                  <c:v>-24.568631785714388</c:v>
                </c:pt>
                <c:pt idx="14">
                  <c:v>-29.60410799999994</c:v>
                </c:pt>
                <c:pt idx="15">
                  <c:v>-1.5657840571428494</c:v>
                </c:pt>
                <c:pt idx="16">
                  <c:v>-12.657225037351395</c:v>
                </c:pt>
                <c:pt idx="17">
                  <c:v>32.40464984761897</c:v>
                </c:pt>
                <c:pt idx="18">
                  <c:v>54.894222427035317</c:v>
                </c:pt>
                <c:pt idx="19">
                  <c:v>36.22482732117814</c:v>
                </c:pt>
                <c:pt idx="20">
                  <c:v>57.345758190909009</c:v>
                </c:pt>
                <c:pt idx="21">
                  <c:v>45.379627247311845</c:v>
                </c:pt>
                <c:pt idx="22">
                  <c:v>74.75203262121218</c:v>
                </c:pt>
                <c:pt idx="23">
                  <c:v>47.316131774193593</c:v>
                </c:pt>
                <c:pt idx="24">
                  <c:v>11.322296741935588</c:v>
                </c:pt>
                <c:pt idx="25">
                  <c:v>-1.6204949642857969</c:v>
                </c:pt>
                <c:pt idx="26">
                  <c:v>-21.618353681627013</c:v>
                </c:pt>
                <c:pt idx="27">
                  <c:v>-11.626182400000005</c:v>
                </c:pt>
                <c:pt idx="28">
                  <c:v>32.621559690322556</c:v>
                </c:pt>
                <c:pt idx="29">
                  <c:v>39.129071199999942</c:v>
                </c:pt>
                <c:pt idx="30">
                  <c:v>50.942032783410127</c:v>
                </c:pt>
                <c:pt idx="31">
                  <c:v>19.001680561009721</c:v>
                </c:pt>
                <c:pt idx="32">
                  <c:v>50.292245999999977</c:v>
                </c:pt>
                <c:pt idx="33">
                  <c:v>103.61341096774203</c:v>
                </c:pt>
                <c:pt idx="34">
                  <c:v>56.762571981818155</c:v>
                </c:pt>
                <c:pt idx="35">
                  <c:v>61.296449103942621</c:v>
                </c:pt>
                <c:pt idx="36">
                  <c:v>15.560091055718431</c:v>
                </c:pt>
                <c:pt idx="37">
                  <c:v>-14.848255914285716</c:v>
                </c:pt>
                <c:pt idx="38">
                  <c:v>9.3266686217077677E-2</c:v>
                </c:pt>
                <c:pt idx="39">
                  <c:v>6.9419160000000204</c:v>
                </c:pt>
                <c:pt idx="40">
                  <c:v>-0.67614516129032154</c:v>
                </c:pt>
                <c:pt idx="41">
                  <c:v>40.393626809523823</c:v>
                </c:pt>
                <c:pt idx="42">
                  <c:v>75.793700058650984</c:v>
                </c:pt>
                <c:pt idx="43">
                  <c:v>95.608415666199107</c:v>
                </c:pt>
                <c:pt idx="44">
                  <c:v>92.731270300000006</c:v>
                </c:pt>
                <c:pt idx="45">
                  <c:v>95.79421616830291</c:v>
                </c:pt>
                <c:pt idx="46">
                  <c:v>78.830076300000087</c:v>
                </c:pt>
                <c:pt idx="47">
                  <c:v>60.130494705882313</c:v>
                </c:pt>
                <c:pt idx="48">
                  <c:v>5.106690545454569</c:v>
                </c:pt>
                <c:pt idx="49">
                  <c:v>-5.922108308702775</c:v>
                </c:pt>
                <c:pt idx="50">
                  <c:v>3.1481995860214909</c:v>
                </c:pt>
                <c:pt idx="51">
                  <c:v>-25.475730099999964</c:v>
                </c:pt>
                <c:pt idx="52">
                  <c:v>99.563894999999974</c:v>
                </c:pt>
                <c:pt idx="53">
                  <c:v>105.68454311904759</c:v>
                </c:pt>
                <c:pt idx="54">
                  <c:v>128.06046124964934</c:v>
                </c:pt>
                <c:pt idx="55">
                  <c:v>72.202831053763646</c:v>
                </c:pt>
                <c:pt idx="56">
                  <c:v>23.849156890909057</c:v>
                </c:pt>
                <c:pt idx="57">
                  <c:v>22.564837419354888</c:v>
                </c:pt>
                <c:pt idx="58">
                  <c:v>10.123468833333277</c:v>
                </c:pt>
                <c:pt idx="59">
                  <c:v>-7.0339256095077189</c:v>
                </c:pt>
                <c:pt idx="60">
                  <c:v>-11.145897935483731</c:v>
                </c:pt>
                <c:pt idx="61">
                  <c:v>-20.693377971428617</c:v>
                </c:pt>
                <c:pt idx="62">
                  <c:v>-34.195399102639271</c:v>
                </c:pt>
                <c:pt idx="63">
                  <c:v>-6.0741293684209268</c:v>
                </c:pt>
                <c:pt idx="64">
                  <c:v>14.204909820788544</c:v>
                </c:pt>
                <c:pt idx="65">
                  <c:v>8.6749461904761915</c:v>
                </c:pt>
                <c:pt idx="66">
                  <c:v>31.820684599078334</c:v>
                </c:pt>
                <c:pt idx="67">
                  <c:v>16.855329966205716</c:v>
                </c:pt>
                <c:pt idx="68">
                  <c:v>37.767632157575832</c:v>
                </c:pt>
                <c:pt idx="69">
                  <c:v>18.055755401759484</c:v>
                </c:pt>
                <c:pt idx="70">
                  <c:v>4.6811555666666322</c:v>
                </c:pt>
                <c:pt idx="71">
                  <c:v>-0.32625376612901391</c:v>
                </c:pt>
                <c:pt idx="72">
                  <c:v>-40.886066306451369</c:v>
                </c:pt>
                <c:pt idx="73">
                  <c:v>-88.029936107142873</c:v>
                </c:pt>
                <c:pt idx="74">
                  <c:v>-110.5505236465637</c:v>
                </c:pt>
                <c:pt idx="75">
                  <c:v>-17.362021084210483</c:v>
                </c:pt>
                <c:pt idx="76">
                  <c:v>24.498444752688044</c:v>
                </c:pt>
                <c:pt idx="77">
                  <c:v>24.967540018181921</c:v>
                </c:pt>
                <c:pt idx="78">
                  <c:v>0.70710940322584293</c:v>
                </c:pt>
                <c:pt idx="79">
                  <c:v>36.665713159823781</c:v>
                </c:pt>
                <c:pt idx="80">
                  <c:v>13.434692133333442</c:v>
                </c:pt>
                <c:pt idx="81">
                  <c:v>3.2290750691244057</c:v>
                </c:pt>
                <c:pt idx="82">
                  <c:v>31.851786142424316</c:v>
                </c:pt>
                <c:pt idx="83">
                  <c:v>-64.790337941628309</c:v>
                </c:pt>
                <c:pt idx="84">
                  <c:v>-54.185420447004788</c:v>
                </c:pt>
                <c:pt idx="85">
                  <c:v>-21.262535557142769</c:v>
                </c:pt>
                <c:pt idx="86">
                  <c:v>-72.99498853436171</c:v>
                </c:pt>
                <c:pt idx="87">
                  <c:v>5.5550430666667694</c:v>
                </c:pt>
                <c:pt idx="88">
                  <c:v>-8.9643578986175498</c:v>
                </c:pt>
                <c:pt idx="89">
                  <c:v>-5.3949426666666227</c:v>
                </c:pt>
                <c:pt idx="90">
                  <c:v>71.157823304147485</c:v>
                </c:pt>
                <c:pt idx="91">
                  <c:v>63.457663750350605</c:v>
                </c:pt>
                <c:pt idx="92">
                  <c:v>143.04935460606058</c:v>
                </c:pt>
                <c:pt idx="93">
                  <c:v>145.77929127188949</c:v>
                </c:pt>
                <c:pt idx="94">
                  <c:v>39.073218545454552</c:v>
                </c:pt>
                <c:pt idx="95">
                  <c:v>44.802845594470057</c:v>
                </c:pt>
                <c:pt idx="96">
                  <c:v>3.5359939002933629</c:v>
                </c:pt>
                <c:pt idx="97">
                  <c:v>-99.656921448275853</c:v>
                </c:pt>
                <c:pt idx="98">
                  <c:v>-6.6400884457478071</c:v>
                </c:pt>
                <c:pt idx="99">
                  <c:v>-21.634488399999981</c:v>
                </c:pt>
                <c:pt idx="100">
                  <c:v>-24.836379749999935</c:v>
                </c:pt>
                <c:pt idx="101">
                  <c:v>16.525744885714289</c:v>
                </c:pt>
                <c:pt idx="102">
                  <c:v>104.06340304252204</c:v>
                </c:pt>
                <c:pt idx="103">
                  <c:v>75.752546044880802</c:v>
                </c:pt>
                <c:pt idx="104">
                  <c:v>97.217956333333348</c:v>
                </c:pt>
                <c:pt idx="105">
                  <c:v>47.049896061711081</c:v>
                </c:pt>
                <c:pt idx="106">
                  <c:v>53.085697190909144</c:v>
                </c:pt>
                <c:pt idx="107">
                  <c:v>-0.77463262808350919</c:v>
                </c:pt>
                <c:pt idx="108">
                  <c:v>-12.998774032258041</c:v>
                </c:pt>
                <c:pt idx="109">
                  <c:v>-15.428590971428548</c:v>
                </c:pt>
                <c:pt idx="110">
                  <c:v>-55.451628687606103</c:v>
                </c:pt>
                <c:pt idx="111">
                  <c:v>-65.231037942857256</c:v>
                </c:pt>
                <c:pt idx="112">
                  <c:v>-27.58393269269942</c:v>
                </c:pt>
                <c:pt idx="113">
                  <c:v>-9.4330386999999689</c:v>
                </c:pt>
                <c:pt idx="114">
                  <c:v>17.871783988779725</c:v>
                </c:pt>
                <c:pt idx="115">
                  <c:v>9.7510917976539986</c:v>
                </c:pt>
                <c:pt idx="116">
                  <c:v>16.88119928571416</c:v>
                </c:pt>
                <c:pt idx="117">
                  <c:v>25.589176112201983</c:v>
                </c:pt>
                <c:pt idx="118">
                  <c:v>36.190162380952358</c:v>
                </c:pt>
                <c:pt idx="119">
                  <c:v>39.408118967741871</c:v>
                </c:pt>
                <c:pt idx="120">
                  <c:v>-5.6253240821114332</c:v>
                </c:pt>
                <c:pt idx="121">
                  <c:v>-11.937428571428512</c:v>
                </c:pt>
                <c:pt idx="122">
                  <c:v>-8.2467909923196032</c:v>
                </c:pt>
                <c:pt idx="123">
                  <c:v>-9.6347100350877781</c:v>
                </c:pt>
                <c:pt idx="124">
                  <c:v>-24.048289854838714</c:v>
                </c:pt>
                <c:pt idx="125">
                  <c:v>18.397926599999977</c:v>
                </c:pt>
                <c:pt idx="126">
                  <c:v>29.183299018232759</c:v>
                </c:pt>
                <c:pt idx="127">
                  <c:v>5.3532819999999219</c:v>
                </c:pt>
                <c:pt idx="128">
                  <c:v>6.2362299454545109</c:v>
                </c:pt>
                <c:pt idx="129">
                  <c:v>23.831581531556907</c:v>
                </c:pt>
                <c:pt idx="130">
                  <c:v>39.270384799999988</c:v>
                </c:pt>
                <c:pt idx="131">
                  <c:v>22.36422273684218</c:v>
                </c:pt>
                <c:pt idx="132">
                  <c:v>-15.961525161290353</c:v>
                </c:pt>
                <c:pt idx="133">
                  <c:v>-30.372035571428569</c:v>
                </c:pt>
                <c:pt idx="134">
                  <c:v>-7.4339576803518526</c:v>
                </c:pt>
                <c:pt idx="135">
                  <c:v>-25.740181368420991</c:v>
                </c:pt>
                <c:pt idx="136">
                  <c:v>-52.25221087096773</c:v>
                </c:pt>
                <c:pt idx="137">
                  <c:v>14.318935151515149</c:v>
                </c:pt>
                <c:pt idx="138">
                  <c:v>97.218285468443213</c:v>
                </c:pt>
                <c:pt idx="139">
                  <c:v>111.44239550691242</c:v>
                </c:pt>
                <c:pt idx="140">
                  <c:v>76.060890000000029</c:v>
                </c:pt>
                <c:pt idx="141">
                  <c:v>36.278139747800623</c:v>
                </c:pt>
                <c:pt idx="142">
                  <c:v>4.4870970857142822</c:v>
                </c:pt>
                <c:pt idx="143">
                  <c:v>35.947349041935439</c:v>
                </c:pt>
                <c:pt idx="144">
                  <c:v>-98.995454969354796</c:v>
                </c:pt>
                <c:pt idx="145">
                  <c:v>-24.609999270935901</c:v>
                </c:pt>
                <c:pt idx="146">
                  <c:v>-38.403724903225765</c:v>
                </c:pt>
                <c:pt idx="147">
                  <c:v>-26.652741600000041</c:v>
                </c:pt>
                <c:pt idx="148">
                  <c:v>-25.361179202037334</c:v>
                </c:pt>
                <c:pt idx="149">
                  <c:v>-30.075653806060558</c:v>
                </c:pt>
                <c:pt idx="150">
                  <c:v>2.3262752073732429</c:v>
                </c:pt>
                <c:pt idx="151">
                  <c:v>5.9767534502103956</c:v>
                </c:pt>
                <c:pt idx="152">
                  <c:v>18.567272700000046</c:v>
                </c:pt>
                <c:pt idx="153">
                  <c:v>49.179479668202703</c:v>
                </c:pt>
                <c:pt idx="154">
                  <c:v>27.644677700000102</c:v>
                </c:pt>
                <c:pt idx="155">
                  <c:v>10.901221603686736</c:v>
                </c:pt>
                <c:pt idx="156">
                  <c:v>-27.390607287390083</c:v>
                </c:pt>
                <c:pt idx="157">
                  <c:v>-42.873725942857106</c:v>
                </c:pt>
                <c:pt idx="158">
                  <c:v>-57.978778516128955</c:v>
                </c:pt>
                <c:pt idx="159">
                  <c:v>-49.279244347058892</c:v>
                </c:pt>
                <c:pt idx="160">
                  <c:v>-59.923350725806472</c:v>
                </c:pt>
                <c:pt idx="161">
                  <c:v>-6.0997121333334121</c:v>
                </c:pt>
                <c:pt idx="162">
                  <c:v>21.137193763440905</c:v>
                </c:pt>
                <c:pt idx="163">
                  <c:v>7.4975171907433946</c:v>
                </c:pt>
                <c:pt idx="164">
                  <c:v>2.9106241666666506</c:v>
                </c:pt>
                <c:pt idx="165">
                  <c:v>26.091154909090903</c:v>
                </c:pt>
                <c:pt idx="166">
                  <c:v>21.260035024242313</c:v>
                </c:pt>
                <c:pt idx="167">
                  <c:v>22.835928162988182</c:v>
                </c:pt>
                <c:pt idx="168">
                  <c:v>-26.914587542522099</c:v>
                </c:pt>
                <c:pt idx="169">
                  <c:v>-72.85453119999994</c:v>
                </c:pt>
                <c:pt idx="170">
                  <c:v>-143.46925983387104</c:v>
                </c:pt>
                <c:pt idx="171">
                  <c:v>-76.522277533333295</c:v>
                </c:pt>
                <c:pt idx="172">
                  <c:v>26.988027297113831</c:v>
                </c:pt>
                <c:pt idx="173">
                  <c:v>-18.229581571428525</c:v>
                </c:pt>
                <c:pt idx="174">
                  <c:v>8.1069935850439947</c:v>
                </c:pt>
                <c:pt idx="175">
                  <c:v>-7.0221806269284457</c:v>
                </c:pt>
                <c:pt idx="176">
                  <c:v>19.002090916666646</c:v>
                </c:pt>
                <c:pt idx="177">
                  <c:v>38.053739145862494</c:v>
                </c:pt>
                <c:pt idx="178">
                  <c:v>37.171494399999801</c:v>
                </c:pt>
                <c:pt idx="179">
                  <c:v>33.571874314990339</c:v>
                </c:pt>
                <c:pt idx="180">
                  <c:v>5.4044914120235035</c:v>
                </c:pt>
                <c:pt idx="181">
                  <c:v>-36.402294285714504</c:v>
                </c:pt>
                <c:pt idx="182">
                  <c:v>-32.503088591397727</c:v>
                </c:pt>
                <c:pt idx="183">
                  <c:v>-1.6302890964913104</c:v>
                </c:pt>
                <c:pt idx="184">
                  <c:v>-4.6281325903225365</c:v>
                </c:pt>
                <c:pt idx="185">
                  <c:v>41.602517735087645</c:v>
                </c:pt>
                <c:pt idx="186">
                  <c:v>36.157404409537037</c:v>
                </c:pt>
                <c:pt idx="187">
                  <c:v>-1.6997089794721205</c:v>
                </c:pt>
                <c:pt idx="188">
                  <c:v>52.253999261904596</c:v>
                </c:pt>
                <c:pt idx="189">
                  <c:v>30.765794684432024</c:v>
                </c:pt>
                <c:pt idx="190">
                  <c:v>19.650831433333337</c:v>
                </c:pt>
                <c:pt idx="191">
                  <c:v>48.164296863799393</c:v>
                </c:pt>
                <c:pt idx="192">
                  <c:v>13.481395882697967</c:v>
                </c:pt>
                <c:pt idx="193">
                  <c:v>10.790451991379314</c:v>
                </c:pt>
                <c:pt idx="194">
                  <c:v>8.2360619046921073</c:v>
                </c:pt>
                <c:pt idx="195">
                  <c:v>3.9839448771929966</c:v>
                </c:pt>
                <c:pt idx="196">
                  <c:v>-35.505235928692706</c:v>
                </c:pt>
                <c:pt idx="197">
                  <c:v>99.913832047619067</c:v>
                </c:pt>
                <c:pt idx="198">
                  <c:v>92.462858053295946</c:v>
                </c:pt>
                <c:pt idx="199">
                  <c:v>83.057795642089118</c:v>
                </c:pt>
                <c:pt idx="200">
                  <c:v>91.724155336363651</c:v>
                </c:pt>
                <c:pt idx="201">
                  <c:v>95.658783577712541</c:v>
                </c:pt>
                <c:pt idx="202">
                  <c:v>130.33025538095239</c:v>
                </c:pt>
                <c:pt idx="203">
                  <c:v>41.329053387096877</c:v>
                </c:pt>
                <c:pt idx="204">
                  <c:v>-99.765352741935601</c:v>
                </c:pt>
                <c:pt idx="205">
                  <c:v>-157.05804000714278</c:v>
                </c:pt>
                <c:pt idx="206">
                  <c:v>-61.323138816269307</c:v>
                </c:pt>
                <c:pt idx="207">
                  <c:v>-75.932630921052805</c:v>
                </c:pt>
                <c:pt idx="208">
                  <c:v>-98.976247322580718</c:v>
                </c:pt>
                <c:pt idx="209">
                  <c:v>-42.198552157575818</c:v>
                </c:pt>
                <c:pt idx="210">
                  <c:v>-54.007071875366591</c:v>
                </c:pt>
                <c:pt idx="211">
                  <c:v>-45.949383885630709</c:v>
                </c:pt>
                <c:pt idx="212">
                  <c:v>-137.45771546363619</c:v>
                </c:pt>
                <c:pt idx="213">
                  <c:v>113.24767504761905</c:v>
                </c:pt>
                <c:pt idx="214">
                  <c:v>-24.179570618181856</c:v>
                </c:pt>
                <c:pt idx="215">
                  <c:v>-318.01441513056807</c:v>
                </c:pt>
                <c:pt idx="216">
                  <c:v>-231.6297693548388</c:v>
                </c:pt>
                <c:pt idx="217">
                  <c:v>-212.91269257142881</c:v>
                </c:pt>
                <c:pt idx="218">
                  <c:v>-501.22141806872321</c:v>
                </c:pt>
                <c:pt idx="219">
                  <c:v>-498.61960561111141</c:v>
                </c:pt>
                <c:pt idx="220">
                  <c:v>-377.3502011806454</c:v>
                </c:pt>
                <c:pt idx="221">
                  <c:v>-44.047082971428608</c:v>
                </c:pt>
                <c:pt idx="222">
                  <c:v>720.78452727188926</c:v>
                </c:pt>
                <c:pt idx="223">
                  <c:v>-39.846995461430652</c:v>
                </c:pt>
                <c:pt idx="224">
                  <c:v>555.99013408181872</c:v>
                </c:pt>
                <c:pt idx="225">
                  <c:v>1804.9367061505372</c:v>
                </c:pt>
                <c:pt idx="226">
                  <c:v>1672.4352771515153</c:v>
                </c:pt>
                <c:pt idx="227">
                  <c:v>334.95918869431625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A-4615-B287-C3028FE77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9825880"/>
        <c:axId val="889826208"/>
      </c:lineChart>
      <c:catAx>
        <c:axId val="889825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9826208"/>
        <c:crosses val="autoZero"/>
        <c:auto val="1"/>
        <c:lblAlgn val="ctr"/>
        <c:lblOffset val="100"/>
        <c:tickLblSkip val="12"/>
        <c:noMultiLvlLbl val="0"/>
      </c:catAx>
      <c:valAx>
        <c:axId val="88982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89825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'Monthly Prices'!$B$1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'Monthly Prices'!$A$2:$A$229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'Monthly Prices'!$B$2:$B$229</c:f>
              <c:numCache>
                <c:formatCode>0.00</c:formatCode>
                <c:ptCount val="228"/>
                <c:pt idx="0">
                  <c:v>249.48462338709672</c:v>
                </c:pt>
                <c:pt idx="1">
                  <c:v>241.30617231034481</c:v>
                </c:pt>
                <c:pt idx="2">
                  <c:v>249.303033</c:v>
                </c:pt>
                <c:pt idx="3">
                  <c:v>238.51586499999993</c:v>
                </c:pt>
                <c:pt idx="4">
                  <c:v>228.68563509677418</c:v>
                </c:pt>
                <c:pt idx="5">
                  <c:v>265.27453146666664</c:v>
                </c:pt>
                <c:pt idx="6">
                  <c:v>238.56039548387099</c:v>
                </c:pt>
                <c:pt idx="7">
                  <c:v>271.91865935483872</c:v>
                </c:pt>
                <c:pt idx="8">
                  <c:v>242.10603680000003</c:v>
                </c:pt>
                <c:pt idx="9">
                  <c:v>228.4759722903226</c:v>
                </c:pt>
                <c:pt idx="10">
                  <c:v>237.73660866666668</c:v>
                </c:pt>
                <c:pt idx="11">
                  <c:v>213.333923</c:v>
                </c:pt>
                <c:pt idx="12">
                  <c:v>188.98552016129031</c:v>
                </c:pt>
                <c:pt idx="13">
                  <c:v>208.91863178571438</c:v>
                </c:pt>
                <c:pt idx="14">
                  <c:v>241.09160799999995</c:v>
                </c:pt>
                <c:pt idx="15">
                  <c:v>251.20864119999999</c:v>
                </c:pt>
                <c:pt idx="16">
                  <c:v>249.56511977419351</c:v>
                </c:pt>
                <c:pt idx="17">
                  <c:v>207.30963586666675</c:v>
                </c:pt>
                <c:pt idx="18">
                  <c:v>228.3795870967742</c:v>
                </c:pt>
                <c:pt idx="19">
                  <c:v>245.50343354838705</c:v>
                </c:pt>
                <c:pt idx="20">
                  <c:v>229.37015090000006</c:v>
                </c:pt>
                <c:pt idx="21">
                  <c:v>251.78703941935484</c:v>
                </c:pt>
                <c:pt idx="22">
                  <c:v>238.83367783333333</c:v>
                </c:pt>
                <c:pt idx="23">
                  <c:v>273.15066822580638</c:v>
                </c:pt>
                <c:pt idx="24">
                  <c:v>324.04867425806447</c:v>
                </c:pt>
                <c:pt idx="25">
                  <c:v>349.5404759642858</c:v>
                </c:pt>
                <c:pt idx="26">
                  <c:v>418.00298629032267</c:v>
                </c:pt>
                <c:pt idx="27">
                  <c:v>405.65653240000006</c:v>
                </c:pt>
                <c:pt idx="28">
                  <c:v>293.30807070967751</c:v>
                </c:pt>
                <c:pt idx="29">
                  <c:v>346.37114613333341</c:v>
                </c:pt>
                <c:pt idx="30">
                  <c:v>393.10922864516135</c:v>
                </c:pt>
                <c:pt idx="31">
                  <c:v>531.29269161290335</c:v>
                </c:pt>
                <c:pt idx="32">
                  <c:v>525.39187399999992</c:v>
                </c:pt>
                <c:pt idx="33">
                  <c:v>450.73248903225812</c:v>
                </c:pt>
                <c:pt idx="34">
                  <c:v>385.41031620000007</c:v>
                </c:pt>
                <c:pt idx="35">
                  <c:v>272.70785645161294</c:v>
                </c:pt>
                <c:pt idx="36">
                  <c:v>228.24582258064521</c:v>
                </c:pt>
                <c:pt idx="37">
                  <c:v>233.11640471428572</c:v>
                </c:pt>
                <c:pt idx="38">
                  <c:v>193.71776967741931</c:v>
                </c:pt>
                <c:pt idx="39">
                  <c:v>182.07305999999997</c:v>
                </c:pt>
                <c:pt idx="40">
                  <c:v>174.01744516129031</c:v>
                </c:pt>
                <c:pt idx="41">
                  <c:v>190.86129699999998</c:v>
                </c:pt>
                <c:pt idx="42">
                  <c:v>140.06216903225805</c:v>
                </c:pt>
                <c:pt idx="43">
                  <c:v>131.80967129032254</c:v>
                </c:pt>
                <c:pt idx="44">
                  <c:v>197.3885444</c:v>
                </c:pt>
                <c:pt idx="45">
                  <c:v>281.64237448387104</c:v>
                </c:pt>
                <c:pt idx="46">
                  <c:v>363.58472369999987</c:v>
                </c:pt>
                <c:pt idx="47">
                  <c:v>368.35761000000002</c:v>
                </c:pt>
                <c:pt idx="48">
                  <c:v>364.73054400000001</c:v>
                </c:pt>
                <c:pt idx="49">
                  <c:v>306.31866068965519</c:v>
                </c:pt>
                <c:pt idx="50">
                  <c:v>235.6812905806452</c:v>
                </c:pt>
                <c:pt idx="51">
                  <c:v>301.48070259999997</c:v>
                </c:pt>
                <c:pt idx="52">
                  <c:v>202.94280000000001</c:v>
                </c:pt>
                <c:pt idx="53">
                  <c:v>323.30678783333332</c:v>
                </c:pt>
                <c:pt idx="54">
                  <c:v>357.64008996774203</c:v>
                </c:pt>
                <c:pt idx="55">
                  <c:v>435.42388061290308</c:v>
                </c:pt>
                <c:pt idx="56">
                  <c:v>550.30133219999993</c:v>
                </c:pt>
                <c:pt idx="57">
                  <c:v>485.4377625806452</c:v>
                </c:pt>
                <c:pt idx="58">
                  <c:v>451.64325566666668</c:v>
                </c:pt>
                <c:pt idx="59">
                  <c:v>418.65252745161297</c:v>
                </c:pt>
                <c:pt idx="60">
                  <c:v>381.64517793548379</c:v>
                </c:pt>
                <c:pt idx="61">
                  <c:v>335.61017557142856</c:v>
                </c:pt>
                <c:pt idx="62">
                  <c:v>309.86551819354838</c:v>
                </c:pt>
                <c:pt idx="63">
                  <c:v>299.07433199999997</c:v>
                </c:pt>
                <c:pt idx="64">
                  <c:v>287.26300129032256</c:v>
                </c:pt>
                <c:pt idx="65">
                  <c:v>316.39061333333331</c:v>
                </c:pt>
                <c:pt idx="66">
                  <c:v>293.59228425806452</c:v>
                </c:pt>
                <c:pt idx="67">
                  <c:v>280.70501812903228</c:v>
                </c:pt>
                <c:pt idx="68">
                  <c:v>245.94873493333327</c:v>
                </c:pt>
                <c:pt idx="69">
                  <c:v>282.2362758709678</c:v>
                </c:pt>
                <c:pt idx="70">
                  <c:v>306.14308643333345</c:v>
                </c:pt>
                <c:pt idx="71">
                  <c:v>333.07457251612897</c:v>
                </c:pt>
                <c:pt idx="72">
                  <c:v>436.75762080645137</c:v>
                </c:pt>
                <c:pt idx="73">
                  <c:v>558.08683385714278</c:v>
                </c:pt>
                <c:pt idx="74">
                  <c:v>458.26092851612896</c:v>
                </c:pt>
                <c:pt idx="75">
                  <c:v>371.54691740000004</c:v>
                </c:pt>
                <c:pt idx="76">
                  <c:v>339.40891858064526</c:v>
                </c:pt>
                <c:pt idx="77">
                  <c:v>353.88678279999993</c:v>
                </c:pt>
                <c:pt idx="78">
                  <c:v>364.33503309677411</c:v>
                </c:pt>
                <c:pt idx="79">
                  <c:v>340.23260161290341</c:v>
                </c:pt>
                <c:pt idx="80">
                  <c:v>390.78261786666667</c:v>
                </c:pt>
                <c:pt idx="81">
                  <c:v>402.7844106451613</c:v>
                </c:pt>
                <c:pt idx="82">
                  <c:v>446.24345226666668</c:v>
                </c:pt>
                <c:pt idx="83">
                  <c:v>645.52745032258053</c:v>
                </c:pt>
                <c:pt idx="84">
                  <c:v>544.40378016129046</c:v>
                </c:pt>
                <c:pt idx="85">
                  <c:v>504.1493928571428</c:v>
                </c:pt>
                <c:pt idx="86">
                  <c:v>502.79028483870962</c:v>
                </c:pt>
                <c:pt idx="87">
                  <c:v>420.35472359999989</c:v>
                </c:pt>
                <c:pt idx="88">
                  <c:v>426.88318761290321</c:v>
                </c:pt>
                <c:pt idx="89">
                  <c:v>379.08707466666658</c:v>
                </c:pt>
                <c:pt idx="90">
                  <c:v>301.82839383870959</c:v>
                </c:pt>
                <c:pt idx="91">
                  <c:v>312.61081103225808</c:v>
                </c:pt>
                <c:pt idx="92">
                  <c:v>223.5283681666667</c:v>
                </c:pt>
                <c:pt idx="93">
                  <c:v>216.52233587096768</c:v>
                </c:pt>
                <c:pt idx="94">
                  <c:v>320.63446800000003</c:v>
                </c:pt>
                <c:pt idx="95">
                  <c:v>261.28719454838711</c:v>
                </c:pt>
                <c:pt idx="96">
                  <c:v>285.35155664516128</c:v>
                </c:pt>
                <c:pt idx="97">
                  <c:v>370.52916144827583</c:v>
                </c:pt>
                <c:pt idx="98">
                  <c:v>219.8979343548387</c:v>
                </c:pt>
                <c:pt idx="99">
                  <c:v>240.04845106666667</c:v>
                </c:pt>
                <c:pt idx="100">
                  <c:v>215.63954999999996</c:v>
                </c:pt>
                <c:pt idx="101">
                  <c:v>188.83426439999997</c:v>
                </c:pt>
                <c:pt idx="102">
                  <c:v>102.1780415483871</c:v>
                </c:pt>
                <c:pt idx="103">
                  <c:v>172.65503612903223</c:v>
                </c:pt>
                <c:pt idx="104">
                  <c:v>187.68473416666666</c:v>
                </c:pt>
                <c:pt idx="105">
                  <c:v>257.44755367741936</c:v>
                </c:pt>
                <c:pt idx="106">
                  <c:v>251.00708239999997</c:v>
                </c:pt>
                <c:pt idx="107">
                  <c:v>315.57124845161292</c:v>
                </c:pt>
                <c:pt idx="108">
                  <c:v>305.53797503225809</c:v>
                </c:pt>
                <c:pt idx="109">
                  <c:v>294.48894857142858</c:v>
                </c:pt>
                <c:pt idx="110">
                  <c:v>335.61498216129036</c:v>
                </c:pt>
                <c:pt idx="111">
                  <c:v>346.32819680000011</c:v>
                </c:pt>
                <c:pt idx="112">
                  <c:v>278.8599529032258</c:v>
                </c:pt>
                <c:pt idx="113">
                  <c:v>258.98612199999997</c:v>
                </c:pt>
                <c:pt idx="114">
                  <c:v>266.52755196774194</c:v>
                </c:pt>
                <c:pt idx="115">
                  <c:v>281.02900083870969</c:v>
                </c:pt>
                <c:pt idx="116">
                  <c:v>306.30876500000011</c:v>
                </c:pt>
                <c:pt idx="117">
                  <c:v>311.33575432258061</c:v>
                </c:pt>
                <c:pt idx="118">
                  <c:v>301.14184999999998</c:v>
                </c:pt>
                <c:pt idx="119">
                  <c:v>274.52516903225808</c:v>
                </c:pt>
                <c:pt idx="120">
                  <c:v>281.98930535483868</c:v>
                </c:pt>
                <c:pt idx="121">
                  <c:v>252.61687907142849</c:v>
                </c:pt>
                <c:pt idx="122">
                  <c:v>221.66657451612909</c:v>
                </c:pt>
                <c:pt idx="123">
                  <c:v>210.52666266666665</c:v>
                </c:pt>
                <c:pt idx="124">
                  <c:v>214.46861135483869</c:v>
                </c:pt>
                <c:pt idx="125">
                  <c:v>207.08765370000006</c:v>
                </c:pt>
                <c:pt idx="126">
                  <c:v>239.25822967741934</c:v>
                </c:pt>
                <c:pt idx="127">
                  <c:v>264.65870200000006</c:v>
                </c:pt>
                <c:pt idx="128">
                  <c:v>285.55954460000009</c:v>
                </c:pt>
                <c:pt idx="129">
                  <c:v>254.60534090322571</c:v>
                </c:pt>
                <c:pt idx="130">
                  <c:v>253.61233119999997</c:v>
                </c:pt>
                <c:pt idx="131">
                  <c:v>284.12713199999996</c:v>
                </c:pt>
                <c:pt idx="132">
                  <c:v>268.68608516129035</c:v>
                </c:pt>
                <c:pt idx="133">
                  <c:v>250.36690557142856</c:v>
                </c:pt>
                <c:pt idx="134">
                  <c:v>219.01260322580643</c:v>
                </c:pt>
                <c:pt idx="135">
                  <c:v>215.06213399999996</c:v>
                </c:pt>
                <c:pt idx="136">
                  <c:v>187.81061787096772</c:v>
                </c:pt>
                <c:pt idx="137">
                  <c:v>126.35799666666668</c:v>
                </c:pt>
                <c:pt idx="138">
                  <c:v>85.318640096774203</c:v>
                </c:pt>
                <c:pt idx="139">
                  <c:v>119.85707806451612</c:v>
                </c:pt>
                <c:pt idx="140">
                  <c:v>162.44379749999996</c:v>
                </c:pt>
                <c:pt idx="141">
                  <c:v>205.59996116129028</c:v>
                </c:pt>
                <c:pt idx="142">
                  <c:v>230.26667853333331</c:v>
                </c:pt>
                <c:pt idx="143">
                  <c:v>178.38527225806456</c:v>
                </c:pt>
                <c:pt idx="144">
                  <c:v>286.24304741935481</c:v>
                </c:pt>
                <c:pt idx="145">
                  <c:v>190.66574441379302</c:v>
                </c:pt>
                <c:pt idx="146">
                  <c:v>206.53858890322573</c:v>
                </c:pt>
                <c:pt idx="147">
                  <c:v>206.23324026666668</c:v>
                </c:pt>
                <c:pt idx="148">
                  <c:v>216.03773109677419</c:v>
                </c:pt>
                <c:pt idx="149">
                  <c:v>247.47275253333331</c:v>
                </c:pt>
                <c:pt idx="150">
                  <c:v>237.19890193548389</c:v>
                </c:pt>
                <c:pt idx="151">
                  <c:v>234.21052741935486</c:v>
                </c:pt>
                <c:pt idx="152">
                  <c:v>231.70254030000001</c:v>
                </c:pt>
                <c:pt idx="153">
                  <c:v>295.03208090322585</c:v>
                </c:pt>
                <c:pt idx="154">
                  <c:v>352.56423129999996</c:v>
                </c:pt>
                <c:pt idx="155">
                  <c:v>286.95186696774186</c:v>
                </c:pt>
                <c:pt idx="156">
                  <c:v>277.29692774193558</c:v>
                </c:pt>
                <c:pt idx="157">
                  <c:v>285.99149764285715</c:v>
                </c:pt>
                <c:pt idx="158">
                  <c:v>276.38202851612903</c:v>
                </c:pt>
                <c:pt idx="159">
                  <c:v>269.08684170000004</c:v>
                </c:pt>
                <c:pt idx="160">
                  <c:v>267.68450322580645</c:v>
                </c:pt>
                <c:pt idx="161">
                  <c:v>233.7939501333334</c:v>
                </c:pt>
                <c:pt idx="162">
                  <c:v>247.82513290322572</c:v>
                </c:pt>
                <c:pt idx="163">
                  <c:v>257.03933854838704</c:v>
                </c:pt>
                <c:pt idx="164">
                  <c:v>294.62774250000001</c:v>
                </c:pt>
                <c:pt idx="165">
                  <c:v>269.335216</c:v>
                </c:pt>
                <c:pt idx="166">
                  <c:v>310.09184406666662</c:v>
                </c:pt>
                <c:pt idx="167">
                  <c:v>304.28038025806444</c:v>
                </c:pt>
                <c:pt idx="168">
                  <c:v>317.67462245161295</c:v>
                </c:pt>
                <c:pt idx="169">
                  <c:v>382.80681999999996</c:v>
                </c:pt>
                <c:pt idx="170">
                  <c:v>415.98957448387108</c:v>
                </c:pt>
                <c:pt idx="171">
                  <c:v>375.1813865333333</c:v>
                </c:pt>
                <c:pt idx="172">
                  <c:v>320.08199638709675</c:v>
                </c:pt>
                <c:pt idx="173">
                  <c:v>424.47787099999999</c:v>
                </c:pt>
                <c:pt idx="174">
                  <c:v>491.05138709677419</c:v>
                </c:pt>
                <c:pt idx="175">
                  <c:v>497.40983332258054</c:v>
                </c:pt>
                <c:pt idx="176">
                  <c:v>461.56593533333341</c:v>
                </c:pt>
                <c:pt idx="177">
                  <c:v>407.94320441935486</c:v>
                </c:pt>
                <c:pt idx="178">
                  <c:v>465.69654560000015</c:v>
                </c:pt>
                <c:pt idx="179">
                  <c:v>505.01589509677427</c:v>
                </c:pt>
                <c:pt idx="180">
                  <c:v>525.04692045161289</c:v>
                </c:pt>
                <c:pt idx="181">
                  <c:v>446.88514428571449</c:v>
                </c:pt>
                <c:pt idx="182">
                  <c:v>396.97811525806446</c:v>
                </c:pt>
                <c:pt idx="183">
                  <c:v>392.8642128333334</c:v>
                </c:pt>
                <c:pt idx="184">
                  <c:v>372.32003329032256</c:v>
                </c:pt>
                <c:pt idx="185">
                  <c:v>272.48454963333336</c:v>
                </c:pt>
                <c:pt idx="186">
                  <c:v>339.52823067741946</c:v>
                </c:pt>
                <c:pt idx="187">
                  <c:v>360.13618716129031</c:v>
                </c:pt>
                <c:pt idx="188">
                  <c:v>326.59280983333332</c:v>
                </c:pt>
                <c:pt idx="189">
                  <c:v>375.380890967742</c:v>
                </c:pt>
                <c:pt idx="190">
                  <c:v>426.05137890000003</c:v>
                </c:pt>
                <c:pt idx="191">
                  <c:v>369.76780258064508</c:v>
                </c:pt>
                <c:pt idx="192">
                  <c:v>239.51864593548387</c:v>
                </c:pt>
                <c:pt idx="193">
                  <c:v>132.51125775862067</c:v>
                </c:pt>
                <c:pt idx="194">
                  <c:v>101.65234332258063</c:v>
                </c:pt>
                <c:pt idx="195">
                  <c:v>59.625844333333326</c:v>
                </c:pt>
                <c:pt idx="196">
                  <c:v>91.707693612903242</c:v>
                </c:pt>
                <c:pt idx="197">
                  <c:v>33.765020333333339</c:v>
                </c:pt>
                <c:pt idx="198">
                  <c:v>25.041276903225796</c:v>
                </c:pt>
                <c:pt idx="199">
                  <c:v>92.968260548387107</c:v>
                </c:pt>
                <c:pt idx="200">
                  <c:v>169.54219080000001</c:v>
                </c:pt>
                <c:pt idx="201">
                  <c:v>159.86637096774197</c:v>
                </c:pt>
                <c:pt idx="202">
                  <c:v>67.874478333333329</c:v>
                </c:pt>
                <c:pt idx="203">
                  <c:v>213.09550161290321</c:v>
                </c:pt>
                <c:pt idx="204">
                  <c:v>474.91451174193554</c:v>
                </c:pt>
                <c:pt idx="205">
                  <c:v>481.47671510714275</c:v>
                </c:pt>
                <c:pt idx="206">
                  <c:v>346.97160890322584</c:v>
                </c:pt>
                <c:pt idx="207">
                  <c:v>379.98963750000007</c:v>
                </c:pt>
                <c:pt idx="208">
                  <c:v>446.57255932258073</c:v>
                </c:pt>
                <c:pt idx="209">
                  <c:v>441.7311350666667</c:v>
                </c:pt>
                <c:pt idx="210">
                  <c:v>560.28154819354847</c:v>
                </c:pt>
                <c:pt idx="211">
                  <c:v>681.32102161290334</c:v>
                </c:pt>
                <c:pt idx="212">
                  <c:v>876.1166470999998</c:v>
                </c:pt>
                <c:pt idx="213">
                  <c:v>560.88724499999989</c:v>
                </c:pt>
                <c:pt idx="214">
                  <c:v>837.68060330000014</c:v>
                </c:pt>
                <c:pt idx="215">
                  <c:v>1491.9244072258059</c:v>
                </c:pt>
                <c:pt idx="216">
                  <c:v>933.12046935483875</c:v>
                </c:pt>
                <c:pt idx="217">
                  <c:v>907.37010057142868</c:v>
                </c:pt>
                <c:pt idx="218">
                  <c:v>1409.4438606774193</c:v>
                </c:pt>
                <c:pt idx="219">
                  <c:v>1287.6457403333336</c:v>
                </c:pt>
                <c:pt idx="220">
                  <c:v>1151.7182735806455</c:v>
                </c:pt>
                <c:pt idx="221">
                  <c:v>1196.8239637333334</c:v>
                </c:pt>
                <c:pt idx="222">
                  <c:v>957.30699987096784</c:v>
                </c:pt>
                <c:pt idx="223">
                  <c:v>2190.9334015483873</c:v>
                </c:pt>
                <c:pt idx="224">
                  <c:v>2158.7188290999998</c:v>
                </c:pt>
                <c:pt idx="225">
                  <c:v>764.28737051612916</c:v>
                </c:pt>
                <c:pt idx="226">
                  <c:v>1129.2441296666664</c:v>
                </c:pt>
                <c:pt idx="227">
                  <c:v>2331.7037522580649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0E-4F1B-B292-75C574D1F915}"/>
            </c:ext>
          </c:extLst>
        </c:ser>
        <c:ser>
          <c:idx val="1"/>
          <c:order val="1"/>
          <c:tx>
            <c:v>F4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'Monthly Prices'!$A$2:$A$229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'Monthly Prices'!$F$2:$F$229</c:f>
              <c:numCache>
                <c:formatCode>0.00</c:formatCode>
                <c:ptCount val="228"/>
                <c:pt idx="0">
                  <c:v>219.8065</c:v>
                </c:pt>
                <c:pt idx="1">
                  <c:v>211.01300000000001</c:v>
                </c:pt>
                <c:pt idx="2">
                  <c:v>217.79913043478263</c:v>
                </c:pt>
                <c:pt idx="3">
                  <c:v>245.48684210526315</c:v>
                </c:pt>
                <c:pt idx="4">
                  <c:v>264.93111111111114</c:v>
                </c:pt>
                <c:pt idx="5">
                  <c:v>289.41761904761904</c:v>
                </c:pt>
                <c:pt idx="6">
                  <c:v>293.10227272727275</c:v>
                </c:pt>
                <c:pt idx="7">
                  <c:v>307.1990909090909</c:v>
                </c:pt>
                <c:pt idx="8">
                  <c:v>295.60227272727275</c:v>
                </c:pt>
                <c:pt idx="9">
                  <c:v>283.22047619047618</c:v>
                </c:pt>
                <c:pt idx="10">
                  <c:v>251.77318181818183</c:v>
                </c:pt>
                <c:pt idx="11">
                  <c:v>216</c:v>
                </c:pt>
                <c:pt idx="12">
                  <c:v>164.41249999999999</c:v>
                </c:pt>
                <c:pt idx="13">
                  <c:v>165.83150000000001</c:v>
                </c:pt>
                <c:pt idx="14">
                  <c:v>188.25650000000002</c:v>
                </c:pt>
                <c:pt idx="15">
                  <c:v>249.76190476190476</c:v>
                </c:pt>
                <c:pt idx="16">
                  <c:v>263.43421052631578</c:v>
                </c:pt>
                <c:pt idx="17">
                  <c:v>266.60714285714283</c:v>
                </c:pt>
                <c:pt idx="18">
                  <c:v>322.16666666666669</c:v>
                </c:pt>
                <c:pt idx="19">
                  <c:v>321.80434782608694</c:v>
                </c:pt>
                <c:pt idx="20">
                  <c:v>321.48772840909083</c:v>
                </c:pt>
                <c:pt idx="21">
                  <c:v>325.6474400952381</c:v>
                </c:pt>
                <c:pt idx="22">
                  <c:v>285.5774536363636</c:v>
                </c:pt>
                <c:pt idx="23">
                  <c:v>290.12117599999999</c:v>
                </c:pt>
                <c:pt idx="24">
                  <c:v>318.91785900000002</c:v>
                </c:pt>
                <c:pt idx="25">
                  <c:v>332.12375300000008</c:v>
                </c:pt>
                <c:pt idx="26">
                  <c:v>384.80685217391306</c:v>
                </c:pt>
                <c:pt idx="27">
                  <c:v>408.26018470588235</c:v>
                </c:pt>
                <c:pt idx="28">
                  <c:v>353.45623280000001</c:v>
                </c:pt>
                <c:pt idx="29">
                  <c:v>394.60705219047628</c:v>
                </c:pt>
                <c:pt idx="30">
                  <c:v>467.16014799999999</c:v>
                </c:pt>
                <c:pt idx="31">
                  <c:v>579.77790260869563</c:v>
                </c:pt>
                <c:pt idx="32">
                  <c:v>625.82891599999994</c:v>
                </c:pt>
                <c:pt idx="33">
                  <c:v>579.70945272727283</c:v>
                </c:pt>
                <c:pt idx="34">
                  <c:v>407.82663409090912</c:v>
                </c:pt>
                <c:pt idx="35">
                  <c:v>300.28210694444448</c:v>
                </c:pt>
                <c:pt idx="36">
                  <c:v>225.58302545454546</c:v>
                </c:pt>
                <c:pt idx="37">
                  <c:v>211.26833100000002</c:v>
                </c:pt>
                <c:pt idx="38">
                  <c:v>188.9639118181818</c:v>
                </c:pt>
                <c:pt idx="39">
                  <c:v>206.20963733333332</c:v>
                </c:pt>
                <c:pt idx="40">
                  <c:v>227.65545000000003</c:v>
                </c:pt>
                <c:pt idx="41">
                  <c:v>268.00012619047624</c:v>
                </c:pt>
                <c:pt idx="42">
                  <c:v>301.36617000000001</c:v>
                </c:pt>
                <c:pt idx="43">
                  <c:v>336.05875782608689</c:v>
                </c:pt>
                <c:pt idx="44">
                  <c:v>383.93823329999992</c:v>
                </c:pt>
                <c:pt idx="45">
                  <c:v>426.94722317391296</c:v>
                </c:pt>
                <c:pt idx="46">
                  <c:v>422.86758400000002</c:v>
                </c:pt>
                <c:pt idx="47">
                  <c:v>398.92484823529406</c:v>
                </c:pt>
                <c:pt idx="48">
                  <c:v>358.82096018181818</c:v>
                </c:pt>
                <c:pt idx="49">
                  <c:v>314.17308571428578</c:v>
                </c:pt>
                <c:pt idx="50">
                  <c:v>245.89877583333342</c:v>
                </c:pt>
                <c:pt idx="51">
                  <c:v>315.707268</c:v>
                </c:pt>
                <c:pt idx="52">
                  <c:v>419.68256399999996</c:v>
                </c:pt>
                <c:pt idx="53">
                  <c:v>497.94655952380953</c:v>
                </c:pt>
                <c:pt idx="54">
                  <c:v>547.54256269565212</c:v>
                </c:pt>
                <c:pt idx="55">
                  <c:v>563.43281166666668</c:v>
                </c:pt>
                <c:pt idx="56">
                  <c:v>607.38863409090902</c:v>
                </c:pt>
                <c:pt idx="57">
                  <c:v>531.28161599999999</c:v>
                </c:pt>
                <c:pt idx="58">
                  <c:v>419.67541130000006</c:v>
                </c:pt>
                <c:pt idx="59">
                  <c:v>374.06239489473683</c:v>
                </c:pt>
                <c:pt idx="60">
                  <c:v>319.39214761904753</c:v>
                </c:pt>
                <c:pt idx="61">
                  <c:v>279.87382749999995</c:v>
                </c:pt>
                <c:pt idx="62">
                  <c:v>255.59800781818188</c:v>
                </c:pt>
                <c:pt idx="63">
                  <c:v>305.26038000000005</c:v>
                </c:pt>
                <c:pt idx="64">
                  <c:v>335.60040888888892</c:v>
                </c:pt>
                <c:pt idx="65">
                  <c:v>346.50800238095241</c:v>
                </c:pt>
                <c:pt idx="66">
                  <c:v>340.47353057142857</c:v>
                </c:pt>
                <c:pt idx="67">
                  <c:v>322.34501571428569</c:v>
                </c:pt>
                <c:pt idx="68">
                  <c:v>305.94978345454547</c:v>
                </c:pt>
                <c:pt idx="69">
                  <c:v>309.96256854545453</c:v>
                </c:pt>
                <c:pt idx="70">
                  <c:v>297.41345052380956</c:v>
                </c:pt>
                <c:pt idx="71">
                  <c:v>308.55073485000003</c:v>
                </c:pt>
                <c:pt idx="72">
                  <c:v>350.34448484999996</c:v>
                </c:pt>
                <c:pt idx="73">
                  <c:v>371.69332694999997</c:v>
                </c:pt>
                <c:pt idx="74">
                  <c:v>334.27497182608693</c:v>
                </c:pt>
                <c:pt idx="75">
                  <c:v>357.06393947368417</c:v>
                </c:pt>
                <c:pt idx="76">
                  <c:v>394.63624600000003</c:v>
                </c:pt>
                <c:pt idx="77">
                  <c:v>406.53321027272716</c:v>
                </c:pt>
                <c:pt idx="78">
                  <c:v>375.70522999999997</c:v>
                </c:pt>
                <c:pt idx="79">
                  <c:v>381.5893068181818</c:v>
                </c:pt>
                <c:pt idx="80">
                  <c:v>408.50252799999998</c:v>
                </c:pt>
                <c:pt idx="81">
                  <c:v>419.76356190476196</c:v>
                </c:pt>
                <c:pt idx="82">
                  <c:v>452.3233075</c:v>
                </c:pt>
                <c:pt idx="83">
                  <c:v>520.88869238095231</c:v>
                </c:pt>
                <c:pt idx="84">
                  <c:v>399.87617214285706</c:v>
                </c:pt>
                <c:pt idx="85">
                  <c:v>391.22551499999992</c:v>
                </c:pt>
                <c:pt idx="86">
                  <c:v>404.40388739130441</c:v>
                </c:pt>
                <c:pt idx="87">
                  <c:v>427.15453350000001</c:v>
                </c:pt>
                <c:pt idx="88">
                  <c:v>454.64349257142857</c:v>
                </c:pt>
                <c:pt idx="89">
                  <c:v>407.98062799999997</c:v>
                </c:pt>
                <c:pt idx="90">
                  <c:v>393.41818271428571</c:v>
                </c:pt>
                <c:pt idx="91">
                  <c:v>391.15387956521732</c:v>
                </c:pt>
                <c:pt idx="92">
                  <c:v>384.49458772727274</c:v>
                </c:pt>
                <c:pt idx="93">
                  <c:v>369.76495580952377</c:v>
                </c:pt>
                <c:pt idx="94">
                  <c:v>347.9602369090909</c:v>
                </c:pt>
                <c:pt idx="95">
                  <c:v>286.7088494285714</c:v>
                </c:pt>
                <c:pt idx="96">
                  <c:v>247.94035854545456</c:v>
                </c:pt>
                <c:pt idx="97">
                  <c:v>267.14648800000003</c:v>
                </c:pt>
                <c:pt idx="98">
                  <c:v>219.76232318181818</c:v>
                </c:pt>
                <c:pt idx="99">
                  <c:v>237.09454688888891</c:v>
                </c:pt>
                <c:pt idx="100">
                  <c:v>253.96285950000004</c:v>
                </c:pt>
                <c:pt idx="101">
                  <c:v>254.69380642857135</c:v>
                </c:pt>
                <c:pt idx="102">
                  <c:v>289.0207446363637</c:v>
                </c:pt>
                <c:pt idx="103">
                  <c:v>314.02654186956522</c:v>
                </c:pt>
                <c:pt idx="104">
                  <c:v>317.29799499999996</c:v>
                </c:pt>
                <c:pt idx="105">
                  <c:v>322.57199373913045</c:v>
                </c:pt>
                <c:pt idx="106">
                  <c:v>281.23104300000006</c:v>
                </c:pt>
                <c:pt idx="107">
                  <c:v>275.95119500000004</c:v>
                </c:pt>
                <c:pt idx="108">
                  <c:v>263.68525650000004</c:v>
                </c:pt>
                <c:pt idx="109">
                  <c:v>265.43507400000004</c:v>
                </c:pt>
                <c:pt idx="110">
                  <c:v>265.48073889473687</c:v>
                </c:pt>
                <c:pt idx="111">
                  <c:v>283.42873771428572</c:v>
                </c:pt>
                <c:pt idx="112">
                  <c:v>290.05328210526318</c:v>
                </c:pt>
                <c:pt idx="113">
                  <c:v>279.62839169999995</c:v>
                </c:pt>
                <c:pt idx="114">
                  <c:v>302.69294765217393</c:v>
                </c:pt>
                <c:pt idx="115">
                  <c:v>309.20125309090906</c:v>
                </c:pt>
                <c:pt idx="116">
                  <c:v>345.09156071428572</c:v>
                </c:pt>
                <c:pt idx="117">
                  <c:v>353.54785495652175</c:v>
                </c:pt>
                <c:pt idx="118">
                  <c:v>318.52969523809531</c:v>
                </c:pt>
                <c:pt idx="119">
                  <c:v>283.93749066666658</c:v>
                </c:pt>
                <c:pt idx="120">
                  <c:v>250.04523704545451</c:v>
                </c:pt>
                <c:pt idx="121">
                  <c:v>234.77161710000001</c:v>
                </c:pt>
                <c:pt idx="122">
                  <c:v>189.98502085714284</c:v>
                </c:pt>
                <c:pt idx="123">
                  <c:v>204.04370968421051</c:v>
                </c:pt>
                <c:pt idx="124">
                  <c:v>235.70782635</c:v>
                </c:pt>
                <c:pt idx="125">
                  <c:v>248.39256085000002</c:v>
                </c:pt>
                <c:pt idx="126">
                  <c:v>285.5311669565217</c:v>
                </c:pt>
                <c:pt idx="127">
                  <c:v>293.66043142857148</c:v>
                </c:pt>
                <c:pt idx="128">
                  <c:v>311.4830659090909</c:v>
                </c:pt>
                <c:pt idx="129">
                  <c:v>294.52554573913039</c:v>
                </c:pt>
                <c:pt idx="130">
                  <c:v>278.23539599999998</c:v>
                </c:pt>
                <c:pt idx="131">
                  <c:v>282.10331210526311</c:v>
                </c:pt>
                <c:pt idx="132">
                  <c:v>233.20176000000001</c:v>
                </c:pt>
                <c:pt idx="133">
                  <c:v>213.48336659999998</c:v>
                </c:pt>
                <c:pt idx="134">
                  <c:v>190.5712547272727</c:v>
                </c:pt>
                <c:pt idx="135">
                  <c:v>201.05924273684207</c:v>
                </c:pt>
                <c:pt idx="136">
                  <c:v>199.67683733333334</c:v>
                </c:pt>
                <c:pt idx="137">
                  <c:v>232.1985181818182</c:v>
                </c:pt>
                <c:pt idx="138">
                  <c:v>248.46685121739131</c:v>
                </c:pt>
                <c:pt idx="139">
                  <c:v>268.7818542857143</c:v>
                </c:pt>
                <c:pt idx="140">
                  <c:v>263.68993636363632</c:v>
                </c:pt>
                <c:pt idx="141">
                  <c:v>261.93010581818174</c:v>
                </c:pt>
                <c:pt idx="142">
                  <c:v>202.55635238095235</c:v>
                </c:pt>
                <c:pt idx="143">
                  <c:v>169.88205780000004</c:v>
                </c:pt>
                <c:pt idx="144">
                  <c:v>160.95208665000004</c:v>
                </c:pt>
                <c:pt idx="145">
                  <c:v>147.8044582857143</c:v>
                </c:pt>
                <c:pt idx="146">
                  <c:v>146.31691499999997</c:v>
                </c:pt>
                <c:pt idx="147">
                  <c:v>171.85178514285715</c:v>
                </c:pt>
                <c:pt idx="148">
                  <c:v>208.13996431578948</c:v>
                </c:pt>
                <c:pt idx="149">
                  <c:v>227.15736945454552</c:v>
                </c:pt>
                <c:pt idx="150">
                  <c:v>255.03756428571432</c:v>
                </c:pt>
                <c:pt idx="151">
                  <c:v>257.38165173913046</c:v>
                </c:pt>
                <c:pt idx="152">
                  <c:v>269.92652400000003</c:v>
                </c:pt>
                <c:pt idx="153">
                  <c:v>347.97050785714288</c:v>
                </c:pt>
                <c:pt idx="154">
                  <c:v>314.29953736363638</c:v>
                </c:pt>
                <c:pt idx="155">
                  <c:v>243.25492628571428</c:v>
                </c:pt>
                <c:pt idx="156">
                  <c:v>200.35455409090912</c:v>
                </c:pt>
                <c:pt idx="157">
                  <c:v>211.98267749999999</c:v>
                </c:pt>
                <c:pt idx="158">
                  <c:v>201.75321400000001</c:v>
                </c:pt>
                <c:pt idx="159">
                  <c:v>219.37442558823534</c:v>
                </c:pt>
                <c:pt idx="160">
                  <c:v>242.92644750000002</c:v>
                </c:pt>
                <c:pt idx="161">
                  <c:v>249.42593266666668</c:v>
                </c:pt>
                <c:pt idx="162">
                  <c:v>289.33982019047619</c:v>
                </c:pt>
                <c:pt idx="163">
                  <c:v>293.63988104347834</c:v>
                </c:pt>
                <c:pt idx="164">
                  <c:v>327.941575</c:v>
                </c:pt>
                <c:pt idx="165">
                  <c:v>313.58509709090902</c:v>
                </c:pt>
                <c:pt idx="166">
                  <c:v>279.41955809090916</c:v>
                </c:pt>
                <c:pt idx="167">
                  <c:v>262.94132526315792</c:v>
                </c:pt>
                <c:pt idx="168">
                  <c:v>231.08828145454544</c:v>
                </c:pt>
                <c:pt idx="169">
                  <c:v>243.6030212</c:v>
                </c:pt>
                <c:pt idx="170">
                  <c:v>238.65945119999998</c:v>
                </c:pt>
                <c:pt idx="171">
                  <c:v>300.33783389999996</c:v>
                </c:pt>
                <c:pt idx="172">
                  <c:v>376.96059547368424</c:v>
                </c:pt>
                <c:pt idx="173">
                  <c:v>408.72070885714288</c:v>
                </c:pt>
                <c:pt idx="174">
                  <c:v>495.3334784090909</c:v>
                </c:pt>
                <c:pt idx="175">
                  <c:v>495.68905043478253</c:v>
                </c:pt>
                <c:pt idx="176">
                  <c:v>495.86462124999997</c:v>
                </c:pt>
                <c:pt idx="177">
                  <c:v>469.41081456521738</c:v>
                </c:pt>
                <c:pt idx="178">
                  <c:v>438.39205600000003</c:v>
                </c:pt>
                <c:pt idx="179">
                  <c:v>472.07091235294126</c:v>
                </c:pt>
                <c:pt idx="180">
                  <c:v>459.37604386363637</c:v>
                </c:pt>
                <c:pt idx="181">
                  <c:v>372.49430659999996</c:v>
                </c:pt>
                <c:pt idx="182">
                  <c:v>345.46919966666667</c:v>
                </c:pt>
                <c:pt idx="183">
                  <c:v>395.50425115789477</c:v>
                </c:pt>
                <c:pt idx="184">
                  <c:v>400.91707244999992</c:v>
                </c:pt>
                <c:pt idx="185">
                  <c:v>339.38738584210523</c:v>
                </c:pt>
                <c:pt idx="186">
                  <c:v>408.63859982608705</c:v>
                </c:pt>
                <c:pt idx="187">
                  <c:v>407.51860963636358</c:v>
                </c:pt>
                <c:pt idx="188">
                  <c:v>430.58825952380954</c:v>
                </c:pt>
                <c:pt idx="189">
                  <c:v>435.20743152173912</c:v>
                </c:pt>
                <c:pt idx="190">
                  <c:v>419.8624476666667</c:v>
                </c:pt>
                <c:pt idx="191">
                  <c:v>373.23840555555557</c:v>
                </c:pt>
                <c:pt idx="192">
                  <c:v>227.68422654545452</c:v>
                </c:pt>
                <c:pt idx="193">
                  <c:v>129.15646055000002</c:v>
                </c:pt>
                <c:pt idx="194">
                  <c:v>85.497850999999983</c:v>
                </c:pt>
                <c:pt idx="195">
                  <c:v>90.373063263157889</c:v>
                </c:pt>
                <c:pt idx="196">
                  <c:v>163.16413378947368</c:v>
                </c:pt>
                <c:pt idx="197">
                  <c:v>195.09348142857147</c:v>
                </c:pt>
                <c:pt idx="198">
                  <c:v>213.74116104347829</c:v>
                </c:pt>
                <c:pt idx="199">
                  <c:v>253.29816980952387</c:v>
                </c:pt>
                <c:pt idx="200">
                  <c:v>323.28250704545457</c:v>
                </c:pt>
                <c:pt idx="201">
                  <c:v>308.41245727272724</c:v>
                </c:pt>
                <c:pt idx="202">
                  <c:v>159.67004119047621</c:v>
                </c:pt>
                <c:pt idx="203">
                  <c:v>176.03239500000004</c:v>
                </c:pt>
                <c:pt idx="204">
                  <c:v>285.54977364999996</c:v>
                </c:pt>
                <c:pt idx="205">
                  <c:v>255.73372890000002</c:v>
                </c:pt>
                <c:pt idx="206">
                  <c:v>237.02276060869565</c:v>
                </c:pt>
                <c:pt idx="207">
                  <c:v>299.65107236842101</c:v>
                </c:pt>
                <c:pt idx="208">
                  <c:v>375.1823425</c:v>
                </c:pt>
                <c:pt idx="209">
                  <c:v>390.9790092727273</c:v>
                </c:pt>
                <c:pt idx="210">
                  <c:v>500.08147309090907</c:v>
                </c:pt>
                <c:pt idx="211">
                  <c:v>636.71196431818169</c:v>
                </c:pt>
                <c:pt idx="212">
                  <c:v>807.23453486363633</c:v>
                </c:pt>
                <c:pt idx="213">
                  <c:v>702.51226747619035</c:v>
                </c:pt>
                <c:pt idx="214">
                  <c:v>544.90557759090893</c:v>
                </c:pt>
                <c:pt idx="215">
                  <c:v>795.18730828571438</c:v>
                </c:pt>
                <c:pt idx="216">
                  <c:v>465.9211547619048</c:v>
                </c:pt>
                <c:pt idx="217">
                  <c:v>379.20169600000003</c:v>
                </c:pt>
                <c:pt idx="218">
                  <c:v>529.06687791304364</c:v>
                </c:pt>
                <c:pt idx="219">
                  <c:v>776.6968495000001</c:v>
                </c:pt>
                <c:pt idx="220">
                  <c:v>1082.0351273999997</c:v>
                </c:pt>
                <c:pt idx="221">
                  <c:v>1273.0226392380953</c:v>
                </c:pt>
                <c:pt idx="222">
                  <c:v>2320.9583107142857</c:v>
                </c:pt>
                <c:pt idx="223">
                  <c:v>3588.5477811739133</c:v>
                </c:pt>
                <c:pt idx="224">
                  <c:v>4413.6636677727283</c:v>
                </c:pt>
                <c:pt idx="225">
                  <c:v>3365.2436166666662</c:v>
                </c:pt>
                <c:pt idx="226">
                  <c:v>1906.1755666363636</c:v>
                </c:pt>
                <c:pt idx="227">
                  <c:v>2286.5995276190479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E-4F1B-B292-75C574D1F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19809128"/>
        <c:axId val="819817768"/>
      </c:lineChart>
      <c:catAx>
        <c:axId val="819809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9817768"/>
        <c:crosses val="autoZero"/>
        <c:auto val="1"/>
        <c:lblAlgn val="ctr"/>
        <c:lblOffset val="100"/>
        <c:tickLblSkip val="12"/>
        <c:noMultiLvlLbl val="0"/>
      </c:catAx>
      <c:valAx>
        <c:axId val="8198177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9809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F3 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 Basis'!$G$13:$G$240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'[1] Basis'!$J$13:$J$240</c:f>
              <c:numCache>
                <c:formatCode>General</c:formatCode>
                <c:ptCount val="228"/>
                <c:pt idx="0">
                  <c:v>-14.47212338709673</c:v>
                </c:pt>
                <c:pt idx="1">
                  <c:v>-24.162172310344801</c:v>
                </c:pt>
                <c:pt idx="2">
                  <c:v>-21.476511260869557</c:v>
                </c:pt>
                <c:pt idx="3">
                  <c:v>-9.2132334210525642</c:v>
                </c:pt>
                <c:pt idx="4">
                  <c:v>30.086031569892526</c:v>
                </c:pt>
                <c:pt idx="5">
                  <c:v>22.446420914285738</c:v>
                </c:pt>
                <c:pt idx="6">
                  <c:v>41.990968152492655</c:v>
                </c:pt>
                <c:pt idx="7">
                  <c:v>24.962249736070362</c:v>
                </c:pt>
                <c:pt idx="8">
                  <c:v>44.786235927272685</c:v>
                </c:pt>
                <c:pt idx="9">
                  <c:v>54.381170566820231</c:v>
                </c:pt>
                <c:pt idx="10">
                  <c:v>29.042482242424256</c:v>
                </c:pt>
                <c:pt idx="11">
                  <c:v>10.51179128571431</c:v>
                </c:pt>
                <c:pt idx="12">
                  <c:v>-14.67302016129031</c:v>
                </c:pt>
                <c:pt idx="13">
                  <c:v>-36.193631785714388</c:v>
                </c:pt>
                <c:pt idx="14">
                  <c:v>-37.629107999999945</c:v>
                </c:pt>
                <c:pt idx="15">
                  <c:v>-18.482450723809507</c:v>
                </c:pt>
                <c:pt idx="16">
                  <c:v>5.7901433837012348</c:v>
                </c:pt>
                <c:pt idx="17">
                  <c:v>49.607030799999933</c:v>
                </c:pt>
                <c:pt idx="18">
                  <c:v>65.668031950844835</c:v>
                </c:pt>
                <c:pt idx="19">
                  <c:v>62.127001234221638</c:v>
                </c:pt>
                <c:pt idx="20">
                  <c:v>79.663940009090879</c:v>
                </c:pt>
                <c:pt idx="21">
                  <c:v>74.621485818740354</c:v>
                </c:pt>
                <c:pt idx="22">
                  <c:v>75.360598303030343</c:v>
                </c:pt>
                <c:pt idx="23">
                  <c:v>25.369471774193585</c:v>
                </c:pt>
                <c:pt idx="24">
                  <c:v>1.3970957419355727</c:v>
                </c:pt>
                <c:pt idx="25">
                  <c:v>-14.515374964285854</c:v>
                </c:pt>
                <c:pt idx="26">
                  <c:v>-23.637008029453114</c:v>
                </c:pt>
                <c:pt idx="27">
                  <c:v>-15.772899223529407</c:v>
                </c:pt>
                <c:pt idx="28">
                  <c:v>54.452599690322529</c:v>
                </c:pt>
                <c:pt idx="29">
                  <c:v>45.832869485714241</c:v>
                </c:pt>
                <c:pt idx="30">
                  <c:v>49.342971926267239</c:v>
                </c:pt>
                <c:pt idx="31">
                  <c:v>33.578393604487928</c:v>
                </c:pt>
                <c:pt idx="32">
                  <c:v>88.334345999999982</c:v>
                </c:pt>
                <c:pt idx="33">
                  <c:v>129.18304733137819</c:v>
                </c:pt>
                <c:pt idx="34">
                  <c:v>66.011514163636264</c:v>
                </c:pt>
                <c:pt idx="35">
                  <c:v>46.603885215053765</c:v>
                </c:pt>
                <c:pt idx="36">
                  <c:v>5.626491055718418</c:v>
                </c:pt>
                <c:pt idx="37">
                  <c:v>-18.855661714285731</c:v>
                </c:pt>
                <c:pt idx="38">
                  <c:v>3.60567577712618</c:v>
                </c:pt>
                <c:pt idx="39">
                  <c:v>0.30672533333333263</c:v>
                </c:pt>
                <c:pt idx="40">
                  <c:v>27.032414838709684</c:v>
                </c:pt>
                <c:pt idx="41">
                  <c:v>60.709982047619008</c:v>
                </c:pt>
                <c:pt idx="42">
                  <c:v>95.559320058651025</c:v>
                </c:pt>
                <c:pt idx="43">
                  <c:v>162.49914718793829</c:v>
                </c:pt>
                <c:pt idx="44">
                  <c:v>129.14747560000001</c:v>
                </c:pt>
                <c:pt idx="45">
                  <c:v>136.70172377699845</c:v>
                </c:pt>
                <c:pt idx="46">
                  <c:v>91.769986300000085</c:v>
                </c:pt>
                <c:pt idx="47">
                  <c:v>38.250291176470569</c:v>
                </c:pt>
                <c:pt idx="48">
                  <c:v>6.46292918181814</c:v>
                </c:pt>
                <c:pt idx="49">
                  <c:v>-2.6558587848932689</c:v>
                </c:pt>
                <c:pt idx="50">
                  <c:v>14.6191994193548</c:v>
                </c:pt>
                <c:pt idx="51">
                  <c:v>-42.270210099999929</c:v>
                </c:pt>
                <c:pt idx="52">
                  <c:v>161.65023299999993</c:v>
                </c:pt>
                <c:pt idx="53">
                  <c:v>147.98241097619052</c:v>
                </c:pt>
                <c:pt idx="54">
                  <c:v>147.9022564670405</c:v>
                </c:pt>
                <c:pt idx="55">
                  <c:v>103.07841005376372</c:v>
                </c:pt>
                <c:pt idx="56">
                  <c:v>38.642263254545469</c:v>
                </c:pt>
                <c:pt idx="57">
                  <c:v>42.462773419354789</c:v>
                </c:pt>
                <c:pt idx="58">
                  <c:v>9.8944244333332563</c:v>
                </c:pt>
                <c:pt idx="59">
                  <c:v>-27.643314872665599</c:v>
                </c:pt>
                <c:pt idx="60">
                  <c:v>-25.716587459293294</c:v>
                </c:pt>
                <c:pt idx="61">
                  <c:v>-49.565728571428508</c:v>
                </c:pt>
                <c:pt idx="62">
                  <c:v>-39.418326375366519</c:v>
                </c:pt>
                <c:pt idx="63">
                  <c:v>-16.387292526315719</c:v>
                </c:pt>
                <c:pt idx="64">
                  <c:v>38.421985376344082</c:v>
                </c:pt>
                <c:pt idx="65">
                  <c:v>26.50957238095242</c:v>
                </c:pt>
                <c:pt idx="66">
                  <c:v>36.026902599078255</c:v>
                </c:pt>
                <c:pt idx="67">
                  <c:v>30.443596156681963</c:v>
                </c:pt>
                <c:pt idx="68">
                  <c:v>47.247116884848623</c:v>
                </c:pt>
                <c:pt idx="69">
                  <c:v>23.299504492668575</c:v>
                </c:pt>
                <c:pt idx="70">
                  <c:v>6.9209620904761096</c:v>
                </c:pt>
                <c:pt idx="71">
                  <c:v>-18.993802416128915</c:v>
                </c:pt>
                <c:pt idx="72">
                  <c:v>-54.999498806451413</c:v>
                </c:pt>
                <c:pt idx="73">
                  <c:v>-178.57575685714284</c:v>
                </c:pt>
                <c:pt idx="74">
                  <c:v>-111.66519286395499</c:v>
                </c:pt>
                <c:pt idx="75">
                  <c:v>-28.356627926315809</c:v>
                </c:pt>
                <c:pt idx="76">
                  <c:v>40.937782752688065</c:v>
                </c:pt>
                <c:pt idx="77">
                  <c:v>48.44176656363652</c:v>
                </c:pt>
                <c:pt idx="78">
                  <c:v>7.290882403225794</c:v>
                </c:pt>
                <c:pt idx="79">
                  <c:v>38.612781341642005</c:v>
                </c:pt>
                <c:pt idx="80">
                  <c:v>6.8071761333332574</c:v>
                </c:pt>
                <c:pt idx="81">
                  <c:v>11.819010307219628</c:v>
                </c:pt>
                <c:pt idx="82">
                  <c:v>29.518982051515138</c:v>
                </c:pt>
                <c:pt idx="83">
                  <c:v>-102.73537317972341</c:v>
                </c:pt>
                <c:pt idx="84">
                  <c:v>-70.555077780338081</c:v>
                </c:pt>
                <c:pt idx="85">
                  <c:v>-98.604359257142846</c:v>
                </c:pt>
                <c:pt idx="86">
                  <c:v>-85.304324186535666</c:v>
                </c:pt>
                <c:pt idx="87">
                  <c:v>-4.7674135999997702</c:v>
                </c:pt>
                <c:pt idx="88">
                  <c:v>4.5616581013825339</c:v>
                </c:pt>
                <c:pt idx="89">
                  <c:v>21.695945333333384</c:v>
                </c:pt>
                <c:pt idx="90">
                  <c:v>83.002655875576124</c:v>
                </c:pt>
                <c:pt idx="91">
                  <c:v>72.854296359046202</c:v>
                </c:pt>
                <c:pt idx="92">
                  <c:v>153.26298583333332</c:v>
                </c:pt>
                <c:pt idx="93">
                  <c:v>151.86653412903232</c:v>
                </c:pt>
                <c:pt idx="94">
                  <c:v>43.646193818181814</c:v>
                </c:pt>
                <c:pt idx="95">
                  <c:v>34.476045594470008</c:v>
                </c:pt>
                <c:pt idx="96">
                  <c:v>-14.378620645161391</c:v>
                </c:pt>
                <c:pt idx="97">
                  <c:v>-113.95934973399017</c:v>
                </c:pt>
                <c:pt idx="98">
                  <c:v>14.561084054252262</c:v>
                </c:pt>
                <c:pt idx="99">
                  <c:v>-32.635931066666672</c:v>
                </c:pt>
                <c:pt idx="100">
                  <c:v>7.3771424999999908</c:v>
                </c:pt>
                <c:pt idx="101">
                  <c:v>50.492100123809536</c:v>
                </c:pt>
                <c:pt idx="102">
                  <c:v>133.67465599706742</c:v>
                </c:pt>
                <c:pt idx="103">
                  <c:v>127.3605666100982</c:v>
                </c:pt>
                <c:pt idx="104">
                  <c:v>117.18310633333334</c:v>
                </c:pt>
                <c:pt idx="105">
                  <c:v>60.534948757363338</c:v>
                </c:pt>
                <c:pt idx="106">
                  <c:v>58.798630054545441</c:v>
                </c:pt>
                <c:pt idx="107">
                  <c:v>-31.799959275142328</c:v>
                </c:pt>
                <c:pt idx="108">
                  <c:v>-20.716424032258146</c:v>
                </c:pt>
                <c:pt idx="109">
                  <c:v>-30.427166571428586</c:v>
                </c:pt>
                <c:pt idx="110">
                  <c:v>-58.347180529711352</c:v>
                </c:pt>
                <c:pt idx="111">
                  <c:v>-77.844556228571491</c:v>
                </c:pt>
                <c:pt idx="112">
                  <c:v>-9.0272097453311062</c:v>
                </c:pt>
                <c:pt idx="113">
                  <c:v>14.4662285</c:v>
                </c:pt>
                <c:pt idx="114">
                  <c:v>21.74165238008419</c:v>
                </c:pt>
                <c:pt idx="115">
                  <c:v>18.905740979472114</c:v>
                </c:pt>
                <c:pt idx="116">
                  <c:v>23.524949285714172</c:v>
                </c:pt>
                <c:pt idx="117">
                  <c:v>40.196023764375809</c:v>
                </c:pt>
                <c:pt idx="118">
                  <c:v>41.035314761904885</c:v>
                </c:pt>
                <c:pt idx="119">
                  <c:v>20.072409634408643</c:v>
                </c:pt>
                <c:pt idx="120">
                  <c:v>-13.934097082111407</c:v>
                </c:pt>
                <c:pt idx="121">
                  <c:v>-14.745111771428469</c:v>
                </c:pt>
                <c:pt idx="122">
                  <c:v>-8.8784557542243761</c:v>
                </c:pt>
                <c:pt idx="123">
                  <c:v>-32.79534898245609</c:v>
                </c:pt>
                <c:pt idx="124">
                  <c:v>1.8588208951613012</c:v>
                </c:pt>
                <c:pt idx="125">
                  <c:v>34.617367699999988</c:v>
                </c:pt>
                <c:pt idx="126">
                  <c:v>30.346678148667564</c:v>
                </c:pt>
                <c:pt idx="127">
                  <c:v>18.077388476190379</c:v>
                </c:pt>
                <c:pt idx="128">
                  <c:v>13.523688127272635</c:v>
                </c:pt>
                <c:pt idx="129">
                  <c:v>36.721276140252513</c:v>
                </c:pt>
                <c:pt idx="130">
                  <c:v>44.237736799999993</c:v>
                </c:pt>
                <c:pt idx="131">
                  <c:v>4.6386250526315962</c:v>
                </c:pt>
                <c:pt idx="132">
                  <c:v>-23.468658494623639</c:v>
                </c:pt>
                <c:pt idx="133">
                  <c:v>-35.844973571428511</c:v>
                </c:pt>
                <c:pt idx="134">
                  <c:v>-8.6597489530791734</c:v>
                </c:pt>
                <c:pt idx="135">
                  <c:v>-41.386919473684173</c:v>
                </c:pt>
                <c:pt idx="136">
                  <c:v>-18.088109537634381</c:v>
                </c:pt>
                <c:pt idx="137">
                  <c:v>58.308830606060582</c:v>
                </c:pt>
                <c:pt idx="138">
                  <c:v>146.37629072931273</c:v>
                </c:pt>
                <c:pt idx="139">
                  <c:v>130.16828336405533</c:v>
                </c:pt>
                <c:pt idx="140">
                  <c:v>95.873172954545396</c:v>
                </c:pt>
                <c:pt idx="141">
                  <c:v>50.701733929618769</c:v>
                </c:pt>
                <c:pt idx="142">
                  <c:v>11.297751371428603</c:v>
                </c:pt>
                <c:pt idx="143">
                  <c:v>-3.7482579580645847</c:v>
                </c:pt>
                <c:pt idx="144">
                  <c:v>-108.00996096935478</c:v>
                </c:pt>
                <c:pt idx="145">
                  <c:v>-38.940538128078771</c:v>
                </c:pt>
                <c:pt idx="146">
                  <c:v>-43.667364003225714</c:v>
                </c:pt>
                <c:pt idx="147">
                  <c:v>-46.269734742857167</c:v>
                </c:pt>
                <c:pt idx="148">
                  <c:v>-17.756460886247822</c:v>
                </c:pt>
                <c:pt idx="149">
                  <c:v>-23.567393351515165</c:v>
                </c:pt>
                <c:pt idx="150">
                  <c:v>3.7003952073732762</c:v>
                </c:pt>
                <c:pt idx="151">
                  <c:v>15.935008232819087</c:v>
                </c:pt>
                <c:pt idx="152">
                  <c:v>23.111476200000055</c:v>
                </c:pt>
                <c:pt idx="153">
                  <c:v>53.041294382488388</c:v>
                </c:pt>
                <c:pt idx="154">
                  <c:v>12.533567381818273</c:v>
                </c:pt>
                <c:pt idx="155">
                  <c:v>-31.929798967741817</c:v>
                </c:pt>
                <c:pt idx="156">
                  <c:v>-48.006498196481033</c:v>
                </c:pt>
                <c:pt idx="157">
                  <c:v>-71.851337092857193</c:v>
                </c:pt>
                <c:pt idx="158">
                  <c:v>-61.014682516129</c:v>
                </c:pt>
                <c:pt idx="159">
                  <c:v>-67.932703464705895</c:v>
                </c:pt>
                <c:pt idx="160">
                  <c:v>-45.674775725806427</c:v>
                </c:pt>
                <c:pt idx="161">
                  <c:v>16.993606199999988</c:v>
                </c:pt>
                <c:pt idx="162">
                  <c:v>19.239531287250486</c:v>
                </c:pt>
                <c:pt idx="163">
                  <c:v>27.479001147265137</c:v>
                </c:pt>
                <c:pt idx="164">
                  <c:v>13.69499083333335</c:v>
                </c:pt>
                <c:pt idx="165">
                  <c:v>42.165322545454444</c:v>
                </c:pt>
                <c:pt idx="166">
                  <c:v>21.893302751515193</c:v>
                </c:pt>
                <c:pt idx="167">
                  <c:v>-28.410825942274926</c:v>
                </c:pt>
                <c:pt idx="168">
                  <c:v>-44.400879906158423</c:v>
                </c:pt>
                <c:pt idx="169">
                  <c:v>-126.39429439999998</c:v>
                </c:pt>
                <c:pt idx="170">
                  <c:v>-157.82503968387113</c:v>
                </c:pt>
                <c:pt idx="171">
                  <c:v>-98.037854833333256</c:v>
                </c:pt>
                <c:pt idx="172">
                  <c:v>38.650184349745246</c:v>
                </c:pt>
                <c:pt idx="173">
                  <c:v>-11.240936142857095</c:v>
                </c:pt>
                <c:pt idx="174">
                  <c:v>-11.220418914955985</c:v>
                </c:pt>
                <c:pt idx="175">
                  <c:v>-0.7340874095369827</c:v>
                </c:pt>
                <c:pt idx="176">
                  <c:v>20.623145166666518</c:v>
                </c:pt>
                <c:pt idx="177">
                  <c:v>59.852007711080034</c:v>
                </c:pt>
                <c:pt idx="178">
                  <c:v>34.003270399999792</c:v>
                </c:pt>
                <c:pt idx="179">
                  <c:v>-15.718009802656695</c:v>
                </c:pt>
                <c:pt idx="180">
                  <c:v>-9.6218070425219366</c:v>
                </c:pt>
                <c:pt idx="181">
                  <c:v>-63.486854085714469</c:v>
                </c:pt>
                <c:pt idx="182">
                  <c:v>-37.616660258064485</c:v>
                </c:pt>
                <c:pt idx="183">
                  <c:v>-10.844672938596489</c:v>
                </c:pt>
                <c:pt idx="184">
                  <c:v>7.1070274096773574</c:v>
                </c:pt>
                <c:pt idx="185">
                  <c:v>70.426314577192954</c:v>
                </c:pt>
                <c:pt idx="186">
                  <c:v>32.327519887797905</c:v>
                </c:pt>
                <c:pt idx="187">
                  <c:v>25.856285384164266</c:v>
                </c:pt>
                <c:pt idx="188">
                  <c:v>71.447417785714322</c:v>
                </c:pt>
                <c:pt idx="189">
                  <c:v>58.841281423562293</c:v>
                </c:pt>
                <c:pt idx="190">
                  <c:v>25.629405433333261</c:v>
                </c:pt>
                <c:pt idx="191">
                  <c:v>27.701787419354787</c:v>
                </c:pt>
                <c:pt idx="192">
                  <c:v>7.6403271554252399</c:v>
                </c:pt>
                <c:pt idx="193">
                  <c:v>7.7607746913793392</c:v>
                </c:pt>
                <c:pt idx="194">
                  <c:v>5.6589079956012256</c:v>
                </c:pt>
                <c:pt idx="195">
                  <c:v>-1.0845404385964841</c:v>
                </c:pt>
                <c:pt idx="196">
                  <c:v>3.2510903870967667</c:v>
                </c:pt>
                <c:pt idx="197">
                  <c:v>151.93467395238093</c:v>
                </c:pt>
                <c:pt idx="198">
                  <c:v>112.62746814025249</c:v>
                </c:pt>
                <c:pt idx="199">
                  <c:v>137.6843133087558</c:v>
                </c:pt>
                <c:pt idx="200">
                  <c:v>111.52915838181815</c:v>
                </c:pt>
                <c:pt idx="201">
                  <c:v>143.5070726686217</c:v>
                </c:pt>
                <c:pt idx="202">
                  <c:v>140.95275195238094</c:v>
                </c:pt>
                <c:pt idx="203">
                  <c:v>-22.454719112903177</c:v>
                </c:pt>
                <c:pt idx="204">
                  <c:v>-140.18795969193565</c:v>
                </c:pt>
                <c:pt idx="205">
                  <c:v>-199.93730565714276</c:v>
                </c:pt>
                <c:pt idx="206">
                  <c:v>-80.831656990182353</c:v>
                </c:pt>
                <c:pt idx="207">
                  <c:v>-103.8844269736843</c:v>
                </c:pt>
                <c:pt idx="208">
                  <c:v>-90.128320822580804</c:v>
                </c:pt>
                <c:pt idx="209">
                  <c:v>-51.766565793939492</c:v>
                </c:pt>
                <c:pt idx="210">
                  <c:v>-88.325648784457542</c:v>
                </c:pt>
                <c:pt idx="211">
                  <c:v>-54.270775476539711</c:v>
                </c:pt>
                <c:pt idx="212">
                  <c:v>-136.4761458272726</c:v>
                </c:pt>
                <c:pt idx="213">
                  <c:v>143.80286238095232</c:v>
                </c:pt>
                <c:pt idx="214">
                  <c:v>-63.767637845454715</c:v>
                </c:pt>
                <c:pt idx="215">
                  <c:v>-618.04812122580597</c:v>
                </c:pt>
                <c:pt idx="216">
                  <c:v>-318.83362649769583</c:v>
                </c:pt>
                <c:pt idx="217">
                  <c:v>-415.41836297142868</c:v>
                </c:pt>
                <c:pt idx="218">
                  <c:v>-766.41102593828884</c:v>
                </c:pt>
                <c:pt idx="219">
                  <c:v>-602.78228327777811</c:v>
                </c:pt>
                <c:pt idx="220">
                  <c:v>-267.69502708064556</c:v>
                </c:pt>
                <c:pt idx="221">
                  <c:v>82.314280838095101</c:v>
                </c:pt>
                <c:pt idx="222">
                  <c:v>724.87199341474627</c:v>
                </c:pt>
                <c:pt idx="223">
                  <c:v>788.79101692987342</c:v>
                </c:pt>
                <c:pt idx="224">
                  <c:v>1429.5673640818186</c:v>
                </c:pt>
                <c:pt idx="225">
                  <c:v>2634.754663769585</c:v>
                </c:pt>
                <c:pt idx="226">
                  <c:v>1648.8698811515153</c:v>
                </c:pt>
                <c:pt idx="227">
                  <c:v>37.907622980030737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E-45E7-ABBF-97E0989DA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4422056"/>
        <c:axId val="924422384"/>
      </c:lineChart>
      <c:catAx>
        <c:axId val="924422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4422384"/>
        <c:crosses val="autoZero"/>
        <c:auto val="1"/>
        <c:lblAlgn val="ctr"/>
        <c:lblOffset val="100"/>
        <c:tickLblSkip val="12"/>
        <c:noMultiLvlLbl val="0"/>
      </c:catAx>
      <c:valAx>
        <c:axId val="9244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24422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F4 basis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'[1] Basis'!$G$13:$G$240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'[1] Basis'!$K$13:$K$240</c:f>
              <c:numCache>
                <c:formatCode>General</c:formatCode>
                <c:ptCount val="228"/>
                <c:pt idx="0">
                  <c:v>-18.540623387096701</c:v>
                </c:pt>
                <c:pt idx="1">
                  <c:v>10.687827689655194</c:v>
                </c:pt>
                <c:pt idx="2">
                  <c:v>30.920880043478263</c:v>
                </c:pt>
                <c:pt idx="3">
                  <c:v>55.642029736842147</c:v>
                </c:pt>
                <c:pt idx="4">
                  <c:v>73.15492045878139</c:v>
                </c:pt>
                <c:pt idx="5">
                  <c:v>40.023087580952392</c:v>
                </c:pt>
                <c:pt idx="6">
                  <c:v>48.882786334310822</c:v>
                </c:pt>
                <c:pt idx="7">
                  <c:v>2.2977042815249433</c:v>
                </c:pt>
                <c:pt idx="8">
                  <c:v>-3.0660368000000346</c:v>
                </c:pt>
                <c:pt idx="9">
                  <c:v>-36.6307341950845</c:v>
                </c:pt>
                <c:pt idx="10">
                  <c:v>-76.27069957575759</c:v>
                </c:pt>
                <c:pt idx="11">
                  <c:v>-34.357256333333311</c:v>
                </c:pt>
                <c:pt idx="12">
                  <c:v>32.564479838709701</c:v>
                </c:pt>
                <c:pt idx="13">
                  <c:v>53.718868214285607</c:v>
                </c:pt>
                <c:pt idx="14">
                  <c:v>19.870892000000026</c:v>
                </c:pt>
                <c:pt idx="15">
                  <c:v>53.041358800000012</c:v>
                </c:pt>
                <c:pt idx="16">
                  <c:v>65.421722331069674</c:v>
                </c:pt>
                <c:pt idx="17">
                  <c:v>21.94988794285706</c:v>
                </c:pt>
                <c:pt idx="18">
                  <c:v>93.74944147465439</c:v>
                </c:pt>
                <c:pt idx="19">
                  <c:v>68.853897538569555</c:v>
                </c:pt>
                <c:pt idx="20">
                  <c:v>56.12301991818174</c:v>
                </c:pt>
                <c:pt idx="21">
                  <c:v>41.212086533026167</c:v>
                </c:pt>
                <c:pt idx="22">
                  <c:v>75.015388530303113</c:v>
                </c:pt>
                <c:pt idx="23">
                  <c:v>73.716672774193626</c:v>
                </c:pt>
                <c:pt idx="24">
                  <c:v>85.090978741935487</c:v>
                </c:pt>
                <c:pt idx="25">
                  <c:v>32.949872385714173</c:v>
                </c:pt>
                <c:pt idx="26">
                  <c:v>-30.646802594670419</c:v>
                </c:pt>
                <c:pt idx="27">
                  <c:v>22.511583129411747</c:v>
                </c:pt>
                <c:pt idx="28">
                  <c:v>204.86066849032255</c:v>
                </c:pt>
                <c:pt idx="29">
                  <c:v>248.32425958095229</c:v>
                </c:pt>
                <c:pt idx="30">
                  <c:v>194.96335792626712</c:v>
                </c:pt>
                <c:pt idx="31">
                  <c:v>-23.397616830294623</c:v>
                </c:pt>
                <c:pt idx="32">
                  <c:v>-165.37795399999993</c:v>
                </c:pt>
                <c:pt idx="33">
                  <c:v>-184.46861448680352</c:v>
                </c:pt>
                <c:pt idx="34">
                  <c:v>-164.18521292727283</c:v>
                </c:pt>
                <c:pt idx="35">
                  <c:v>-73.379343951612924</c:v>
                </c:pt>
                <c:pt idx="36">
                  <c:v>-28.091308035190679</c:v>
                </c:pt>
                <c:pt idx="37">
                  <c:v>-12.656516314285739</c:v>
                </c:pt>
                <c:pt idx="38">
                  <c:v>50.376175777126122</c:v>
                </c:pt>
                <c:pt idx="39">
                  <c:v>118.1298493333334</c:v>
                </c:pt>
                <c:pt idx="40">
                  <c:v>150.27608483870978</c:v>
                </c:pt>
                <c:pt idx="41">
                  <c:v>160.87183919047629</c:v>
                </c:pt>
                <c:pt idx="42">
                  <c:v>255.4162073313783</c:v>
                </c:pt>
                <c:pt idx="43">
                  <c:v>317.3861180575035</c:v>
                </c:pt>
                <c:pt idx="44">
                  <c:v>210.0571501</c:v>
                </c:pt>
                <c:pt idx="45">
                  <c:v>95.88121782047682</c:v>
                </c:pt>
                <c:pt idx="46">
                  <c:v>-34.806189199999835</c:v>
                </c:pt>
                <c:pt idx="47">
                  <c:v>-93.276033529411791</c:v>
                </c:pt>
                <c:pt idx="48">
                  <c:v>-81.059670818181871</c:v>
                </c:pt>
                <c:pt idx="49">
                  <c:v>54.952002167487649</c:v>
                </c:pt>
                <c:pt idx="50">
                  <c:v>228.48057425268817</c:v>
                </c:pt>
                <c:pt idx="51">
                  <c:v>226.1917244</c:v>
                </c:pt>
                <c:pt idx="52">
                  <c:v>317.62908000000004</c:v>
                </c:pt>
                <c:pt idx="53">
                  <c:v>275.16142526190487</c:v>
                </c:pt>
                <c:pt idx="54">
                  <c:v>218.62933285834504</c:v>
                </c:pt>
                <c:pt idx="55">
                  <c:v>16.552380720430222</c:v>
                </c:pt>
                <c:pt idx="56">
                  <c:v>-195.60045856363632</c:v>
                </c:pt>
                <c:pt idx="57">
                  <c:v>-167.35098658064516</c:v>
                </c:pt>
                <c:pt idx="58">
                  <c:v>-148.13740216666667</c:v>
                </c:pt>
                <c:pt idx="59">
                  <c:v>-155.61059618845508</c:v>
                </c:pt>
                <c:pt idx="60">
                  <c:v>-87.527910125959977</c:v>
                </c:pt>
                <c:pt idx="61">
                  <c:v>-13.033904371428548</c:v>
                </c:pt>
                <c:pt idx="62">
                  <c:v>29.552437079178901</c:v>
                </c:pt>
                <c:pt idx="63">
                  <c:v>43.896152210526338</c:v>
                </c:pt>
                <c:pt idx="64">
                  <c:v>40.986318709677505</c:v>
                </c:pt>
                <c:pt idx="65">
                  <c:v>14.161212857142914</c:v>
                </c:pt>
                <c:pt idx="66">
                  <c:v>16.743076408602121</c:v>
                </c:pt>
                <c:pt idx="67">
                  <c:v>47.190773394777182</c:v>
                </c:pt>
                <c:pt idx="68">
                  <c:v>52.54953270303028</c:v>
                </c:pt>
                <c:pt idx="69">
                  <c:v>51.307964310850423</c:v>
                </c:pt>
                <c:pt idx="70">
                  <c:v>60.876659138095135</c:v>
                </c:pt>
                <c:pt idx="71">
                  <c:v>48.960448233871034</c:v>
                </c:pt>
                <c:pt idx="72">
                  <c:v>-95.768909906451427</c:v>
                </c:pt>
                <c:pt idx="73">
                  <c:v>-172.26001885714282</c:v>
                </c:pt>
                <c:pt idx="74">
                  <c:v>-46.339985907433288</c:v>
                </c:pt>
                <c:pt idx="75">
                  <c:v>16.40206186315794</c:v>
                </c:pt>
                <c:pt idx="76">
                  <c:v>24.805558086021335</c:v>
                </c:pt>
                <c:pt idx="77">
                  <c:v>40.470879472727347</c:v>
                </c:pt>
                <c:pt idx="78">
                  <c:v>50.143734903225777</c:v>
                </c:pt>
                <c:pt idx="79">
                  <c:v>60.755273387096565</c:v>
                </c:pt>
                <c:pt idx="80">
                  <c:v>93.400242133333393</c:v>
                </c:pt>
                <c:pt idx="81">
                  <c:v>94.89882459293392</c:v>
                </c:pt>
                <c:pt idx="82">
                  <c:v>-38.950669448484916</c:v>
                </c:pt>
                <c:pt idx="83">
                  <c:v>-249.48955698924721</c:v>
                </c:pt>
                <c:pt idx="84">
                  <c:v>-127.30148544700472</c:v>
                </c:pt>
                <c:pt idx="85">
                  <c:v>-56.408311957142757</c:v>
                </c:pt>
                <c:pt idx="86">
                  <c:v>-69.093855056100949</c:v>
                </c:pt>
                <c:pt idx="87">
                  <c:v>-28.947117766666565</c:v>
                </c:pt>
                <c:pt idx="88">
                  <c:v>-34.352682470046091</c:v>
                </c:pt>
                <c:pt idx="89">
                  <c:v>18.386925333333409</c:v>
                </c:pt>
                <c:pt idx="90">
                  <c:v>75.208637447004662</c:v>
                </c:pt>
                <c:pt idx="91">
                  <c:v>57.667306359046165</c:v>
                </c:pt>
                <c:pt idx="92">
                  <c:v>100.94138646969699</c:v>
                </c:pt>
                <c:pt idx="93">
                  <c:v>46.653152890937037</c:v>
                </c:pt>
                <c:pt idx="94">
                  <c:v>-51.650080363636391</c:v>
                </c:pt>
                <c:pt idx="95">
                  <c:v>-4.9133201198156939</c:v>
                </c:pt>
                <c:pt idx="96">
                  <c:v>-61.574123190615779</c:v>
                </c:pt>
                <c:pt idx="97">
                  <c:v>-125.74797430541872</c:v>
                </c:pt>
                <c:pt idx="98">
                  <c:v>34.410009963343185</c:v>
                </c:pt>
                <c:pt idx="99">
                  <c:v>35.324051155555509</c:v>
                </c:pt>
                <c:pt idx="100">
                  <c:v>90.693454950000074</c:v>
                </c:pt>
                <c:pt idx="101">
                  <c:v>137.41509102857142</c:v>
                </c:pt>
                <c:pt idx="102">
                  <c:v>218.54894795161289</c:v>
                </c:pt>
                <c:pt idx="103">
                  <c:v>131.63708734922869</c:v>
                </c:pt>
                <c:pt idx="104">
                  <c:v>96.057019833333356</c:v>
                </c:pt>
                <c:pt idx="105">
                  <c:v>14.749539366058912</c:v>
                </c:pt>
                <c:pt idx="106">
                  <c:v>8.552835236363677</c:v>
                </c:pt>
                <c:pt idx="107">
                  <c:v>-57.015332039848147</c:v>
                </c:pt>
                <c:pt idx="108">
                  <c:v>-30.460796032258031</c:v>
                </c:pt>
                <c:pt idx="109">
                  <c:v>-14.586057771428557</c:v>
                </c:pt>
                <c:pt idx="110">
                  <c:v>-54.222496477079915</c:v>
                </c:pt>
                <c:pt idx="111">
                  <c:v>-69.750492800000075</c:v>
                </c:pt>
                <c:pt idx="112">
                  <c:v>13.474110465195281</c:v>
                </c:pt>
                <c:pt idx="113">
                  <c:v>52.369940000000042</c:v>
                </c:pt>
                <c:pt idx="114">
                  <c:v>81.921704945301542</c:v>
                </c:pt>
                <c:pt idx="115">
                  <c:v>47.177982343108567</c:v>
                </c:pt>
                <c:pt idx="116">
                  <c:v>-4.1737935714286891</c:v>
                </c:pt>
                <c:pt idx="117">
                  <c:v>-59.626262148667564</c:v>
                </c:pt>
                <c:pt idx="118">
                  <c:v>-60.748051666666555</c:v>
                </c:pt>
                <c:pt idx="119">
                  <c:v>-62.733547698924809</c:v>
                </c:pt>
                <c:pt idx="120">
                  <c:v>-86.435580491202359</c:v>
                </c:pt>
                <c:pt idx="121">
                  <c:v>-24.688989771428453</c:v>
                </c:pt>
                <c:pt idx="122">
                  <c:v>25.807835483870917</c:v>
                </c:pt>
                <c:pt idx="123">
                  <c:v>54.351167649122885</c:v>
                </c:pt>
                <c:pt idx="124">
                  <c:v>70.301697745161334</c:v>
                </c:pt>
                <c:pt idx="125">
                  <c:v>93.173413799999906</c:v>
                </c:pt>
                <c:pt idx="126">
                  <c:v>77.261126844319818</c:v>
                </c:pt>
                <c:pt idx="127">
                  <c:v>14.135980571428547</c:v>
                </c:pt>
                <c:pt idx="128">
                  <c:v>-18.805112327272866</c:v>
                </c:pt>
                <c:pt idx="129">
                  <c:v>-17.027955164095289</c:v>
                </c:pt>
                <c:pt idx="130">
                  <c:v>-38.466551200000026</c:v>
                </c:pt>
                <c:pt idx="131">
                  <c:v>-72.005461684210502</c:v>
                </c:pt>
                <c:pt idx="132">
                  <c:v>-66.967498494623669</c:v>
                </c:pt>
                <c:pt idx="133">
                  <c:v>-44.433607771428598</c:v>
                </c:pt>
                <c:pt idx="134">
                  <c:v>-3.4501360439882376</c:v>
                </c:pt>
                <c:pt idx="135">
                  <c:v>19.187159263157895</c:v>
                </c:pt>
                <c:pt idx="136">
                  <c:v>50.422314129032287</c:v>
                </c:pt>
                <c:pt idx="137">
                  <c:v>128.86219196969697</c:v>
                </c:pt>
                <c:pt idx="138">
                  <c:v>165.86000181626929</c:v>
                </c:pt>
                <c:pt idx="139">
                  <c:v>122.35963622119814</c:v>
                </c:pt>
                <c:pt idx="140">
                  <c:v>29.696847954545461</c:v>
                </c:pt>
                <c:pt idx="141">
                  <c:v>-47.206434070381221</c:v>
                </c:pt>
                <c:pt idx="142">
                  <c:v>-83.667896057142855</c:v>
                </c:pt>
                <c:pt idx="143">
                  <c:v>-31.946805958064544</c:v>
                </c:pt>
                <c:pt idx="144">
                  <c:v>-123.59834341935479</c:v>
                </c:pt>
                <c:pt idx="145">
                  <c:v>2.1339647290640755</c:v>
                </c:pt>
                <c:pt idx="146">
                  <c:v>18.878993896774261</c:v>
                </c:pt>
                <c:pt idx="147">
                  <c:v>31.967397447618993</c:v>
                </c:pt>
                <c:pt idx="148">
                  <c:v>40.969408324278476</c:v>
                </c:pt>
                <c:pt idx="149">
                  <c:v>12.306477466666678</c:v>
                </c:pt>
                <c:pt idx="150">
                  <c:v>55.421736635944683</c:v>
                </c:pt>
                <c:pt idx="151">
                  <c:v>132.74024040673217</c:v>
                </c:pt>
                <c:pt idx="152">
                  <c:v>45.644371199999966</c:v>
                </c:pt>
                <c:pt idx="153">
                  <c:v>-63.250333617511529</c:v>
                </c:pt>
                <c:pt idx="154">
                  <c:v>-147.46423902727264</c:v>
                </c:pt>
                <c:pt idx="155">
                  <c:v>-72.882718396313294</c:v>
                </c:pt>
                <c:pt idx="156">
                  <c:v>-75.80931774193553</c:v>
                </c:pt>
                <c:pt idx="157">
                  <c:v>-65.795322042857151</c:v>
                </c:pt>
                <c:pt idx="158">
                  <c:v>-38.597219516129002</c:v>
                </c:pt>
                <c:pt idx="159">
                  <c:v>-3.6337696411764568</c:v>
                </c:pt>
                <c:pt idx="160">
                  <c:v>22.887674274193557</c:v>
                </c:pt>
                <c:pt idx="161">
                  <c:v>76.330541866666692</c:v>
                </c:pt>
                <c:pt idx="162">
                  <c:v>78.818972049155207</c:v>
                </c:pt>
                <c:pt idx="163">
                  <c:v>42.500571016830349</c:v>
                </c:pt>
                <c:pt idx="164">
                  <c:v>-31.032592500000021</c:v>
                </c:pt>
                <c:pt idx="165">
                  <c:v>-32.831797090909021</c:v>
                </c:pt>
                <c:pt idx="166">
                  <c:v>-77.839813248484802</c:v>
                </c:pt>
                <c:pt idx="167">
                  <c:v>-56.86743267911703</c:v>
                </c:pt>
                <c:pt idx="168">
                  <c:v>-44.260568633431149</c:v>
                </c:pt>
                <c:pt idx="169">
                  <c:v>-47.520822799999905</c:v>
                </c:pt>
                <c:pt idx="170">
                  <c:v>-12.470972433870998</c:v>
                </c:pt>
                <c:pt idx="171">
                  <c:v>91.898563866666734</c:v>
                </c:pt>
                <c:pt idx="172">
                  <c:v>168.34888003395577</c:v>
                </c:pt>
                <c:pt idx="173">
                  <c:v>88.977773285714363</c:v>
                </c:pt>
                <c:pt idx="174">
                  <c:v>-19.690462096774127</c:v>
                </c:pt>
                <c:pt idx="175">
                  <c:v>-43.993994670406664</c:v>
                </c:pt>
                <c:pt idx="176">
                  <c:v>-17.021871333333422</c:v>
                </c:pt>
                <c:pt idx="177">
                  <c:v>49.062091450210289</c:v>
                </c:pt>
                <c:pt idx="178">
                  <c:v>-51.359361600000057</c:v>
                </c:pt>
                <c:pt idx="179">
                  <c:v>-139.94234544971539</c:v>
                </c:pt>
                <c:pt idx="180">
                  <c:v>-168.54732395161284</c:v>
                </c:pt>
                <c:pt idx="181">
                  <c:v>-31.900381485714433</c:v>
                </c:pt>
                <c:pt idx="182">
                  <c:v>-40.360866591397837</c:v>
                </c:pt>
                <c:pt idx="183">
                  <c:v>-20.945542307017604</c:v>
                </c:pt>
                <c:pt idx="184">
                  <c:v>45.021373509677403</c:v>
                </c:pt>
                <c:pt idx="185">
                  <c:v>125.9095591035088</c:v>
                </c:pt>
                <c:pt idx="186">
                  <c:v>79.407383235624081</c:v>
                </c:pt>
                <c:pt idx="187">
                  <c:v>68.119691020527966</c:v>
                </c:pt>
                <c:pt idx="188">
                  <c:v>72.666197499999896</c:v>
                </c:pt>
                <c:pt idx="189">
                  <c:v>-65.6532472720898</c:v>
                </c:pt>
                <c:pt idx="190">
                  <c:v>-257.85223823333331</c:v>
                </c:pt>
                <c:pt idx="191">
                  <c:v>-263.97690791397838</c:v>
                </c:pt>
                <c:pt idx="192">
                  <c:v>-166.76955793548387</c:v>
                </c:pt>
                <c:pt idx="193">
                  <c:v>-18.66530690862065</c:v>
                </c:pt>
                <c:pt idx="194">
                  <c:v>92.096239404692056</c:v>
                </c:pt>
                <c:pt idx="195">
                  <c:v>162.7666350350878</c:v>
                </c:pt>
                <c:pt idx="196">
                  <c:v>132.04356880814942</c:v>
                </c:pt>
                <c:pt idx="197">
                  <c:v>252.86552776190479</c:v>
                </c:pt>
                <c:pt idx="198">
                  <c:v>294.15991474894815</c:v>
                </c:pt>
                <c:pt idx="199">
                  <c:v>154.91411045161288</c:v>
                </c:pt>
                <c:pt idx="200">
                  <c:v>-11.930028300000032</c:v>
                </c:pt>
                <c:pt idx="201">
                  <c:v>74.77294085043988</c:v>
                </c:pt>
                <c:pt idx="202">
                  <c:v>225.94807495238103</c:v>
                </c:pt>
                <c:pt idx="203">
                  <c:v>28.475793387096843</c:v>
                </c:pt>
                <c:pt idx="204">
                  <c:v>-205.0590134919355</c:v>
                </c:pt>
                <c:pt idx="205">
                  <c:v>-145.75103000714284</c:v>
                </c:pt>
                <c:pt idx="206">
                  <c:v>42.39582596633943</c:v>
                </c:pt>
                <c:pt idx="207">
                  <c:v>64.428599342105201</c:v>
                </c:pt>
                <c:pt idx="208">
                  <c:v>82.683619177419303</c:v>
                </c:pt>
                <c:pt idx="209">
                  <c:v>226.64188111515142</c:v>
                </c:pt>
                <c:pt idx="210">
                  <c:v>271.11380585190591</c:v>
                </c:pt>
                <c:pt idx="211">
                  <c:v>-56.250480476539906</c:v>
                </c:pt>
                <c:pt idx="212">
                  <c:v>-233.53578869090893</c:v>
                </c:pt>
                <c:pt idx="213">
                  <c:v>122.09923895238103</c:v>
                </c:pt>
                <c:pt idx="214">
                  <c:v>-404.51765693636378</c:v>
                </c:pt>
                <c:pt idx="215">
                  <c:v>-1019.954657321044</c:v>
                </c:pt>
                <c:pt idx="216">
                  <c:v>-318.8717484024578</c:v>
                </c:pt>
                <c:pt idx="217">
                  <c:v>56.158133028571342</c:v>
                </c:pt>
                <c:pt idx="218">
                  <c:v>-347.00055676437569</c:v>
                </c:pt>
                <c:pt idx="219">
                  <c:v>414.66177133333304</c:v>
                </c:pt>
                <c:pt idx="220">
                  <c:v>1722.5256013693543</c:v>
                </c:pt>
                <c:pt idx="221">
                  <c:v>2930.4243257904755</c:v>
                </c:pt>
                <c:pt idx="222">
                  <c:v>3343.2019512718898</c:v>
                </c:pt>
                <c:pt idx="223">
                  <c:v>284.37181223422112</c:v>
                </c:pt>
                <c:pt idx="224">
                  <c:v>190.03347958181848</c:v>
                </c:pt>
                <c:pt idx="225">
                  <c:v>722.03144681720437</c:v>
                </c:pt>
                <c:pt idx="226">
                  <c:v>-398.87188916666639</c:v>
                </c:pt>
                <c:pt idx="227">
                  <c:v>-1623.8517522580651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0C9-9658-3EF6F845A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3603096"/>
        <c:axId val="1253603752"/>
      </c:lineChart>
      <c:catAx>
        <c:axId val="125360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3603752"/>
        <c:crosses val="autoZero"/>
        <c:auto val="1"/>
        <c:lblAlgn val="ctr"/>
        <c:lblOffset val="100"/>
        <c:tickLblSkip val="12"/>
        <c:noMultiLvlLbl val="0"/>
      </c:catAx>
      <c:valAx>
        <c:axId val="1253603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5360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27500597920571E-2"/>
          <c:y val="2.1927043109682364E-2"/>
          <c:w val="0.88914453274296257"/>
          <c:h val="0.90373456988929568"/>
        </c:manualLayout>
      </c:layout>
      <c:lineChart>
        <c:grouping val="standard"/>
        <c:varyColors val="0"/>
        <c:ser>
          <c:idx val="0"/>
          <c:order val="0"/>
          <c:tx>
            <c:v>Spot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#REF!</c:f>
            </c:multiLvlStrRef>
          </c:cat>
          <c:val>
            <c:numRef>
              <c:f>'Spot average'!$G$12:$G$239</c:f>
              <c:numCache>
                <c:formatCode>General</c:formatCode>
                <c:ptCount val="228"/>
                <c:pt idx="0">
                  <c:v>249.48462338709672</c:v>
                </c:pt>
                <c:pt idx="1">
                  <c:v>241.30617231034481</c:v>
                </c:pt>
                <c:pt idx="2">
                  <c:v>249.303033</c:v>
                </c:pt>
                <c:pt idx="3">
                  <c:v>238.51586499999993</c:v>
                </c:pt>
                <c:pt idx="4">
                  <c:v>228.68563509677418</c:v>
                </c:pt>
                <c:pt idx="5">
                  <c:v>265.27453146666664</c:v>
                </c:pt>
                <c:pt idx="6">
                  <c:v>238.56039548387099</c:v>
                </c:pt>
                <c:pt idx="7">
                  <c:v>271.91865935483872</c:v>
                </c:pt>
                <c:pt idx="8">
                  <c:v>242.10603680000003</c:v>
                </c:pt>
                <c:pt idx="9">
                  <c:v>228.4759722903226</c:v>
                </c:pt>
                <c:pt idx="10">
                  <c:v>237.73660866666668</c:v>
                </c:pt>
                <c:pt idx="11">
                  <c:v>213.333923</c:v>
                </c:pt>
                <c:pt idx="12">
                  <c:v>188.98552016129031</c:v>
                </c:pt>
                <c:pt idx="13">
                  <c:v>208.91863178571438</c:v>
                </c:pt>
                <c:pt idx="14">
                  <c:v>241.09160799999995</c:v>
                </c:pt>
                <c:pt idx="15">
                  <c:v>251.20864119999999</c:v>
                </c:pt>
                <c:pt idx="16">
                  <c:v>249.56511977419351</c:v>
                </c:pt>
                <c:pt idx="17">
                  <c:v>207.30963586666675</c:v>
                </c:pt>
                <c:pt idx="18">
                  <c:v>228.3795870967742</c:v>
                </c:pt>
                <c:pt idx="19">
                  <c:v>245.50343354838705</c:v>
                </c:pt>
                <c:pt idx="20">
                  <c:v>229.37015090000006</c:v>
                </c:pt>
                <c:pt idx="21">
                  <c:v>251.78703941935484</c:v>
                </c:pt>
                <c:pt idx="22">
                  <c:v>238.83367783333333</c:v>
                </c:pt>
                <c:pt idx="23">
                  <c:v>273.15066822580638</c:v>
                </c:pt>
                <c:pt idx="24">
                  <c:v>324.04867425806447</c:v>
                </c:pt>
                <c:pt idx="25">
                  <c:v>349.5404759642858</c:v>
                </c:pt>
                <c:pt idx="26">
                  <c:v>418.00298629032267</c:v>
                </c:pt>
                <c:pt idx="27">
                  <c:v>405.65653240000006</c:v>
                </c:pt>
                <c:pt idx="28">
                  <c:v>293.30807070967751</c:v>
                </c:pt>
                <c:pt idx="29">
                  <c:v>346.37114613333341</c:v>
                </c:pt>
                <c:pt idx="30">
                  <c:v>393.10922864516135</c:v>
                </c:pt>
                <c:pt idx="31">
                  <c:v>531.29269161290335</c:v>
                </c:pt>
                <c:pt idx="32">
                  <c:v>525.39187399999992</c:v>
                </c:pt>
                <c:pt idx="33">
                  <c:v>450.73248903225812</c:v>
                </c:pt>
                <c:pt idx="34">
                  <c:v>385.41031620000007</c:v>
                </c:pt>
                <c:pt idx="35">
                  <c:v>272.70785645161294</c:v>
                </c:pt>
                <c:pt idx="36">
                  <c:v>228.24582258064521</c:v>
                </c:pt>
                <c:pt idx="37">
                  <c:v>233.11640471428572</c:v>
                </c:pt>
                <c:pt idx="38">
                  <c:v>193.71776967741931</c:v>
                </c:pt>
                <c:pt idx="39">
                  <c:v>182.07305999999997</c:v>
                </c:pt>
                <c:pt idx="40">
                  <c:v>174.01744516129031</c:v>
                </c:pt>
                <c:pt idx="41">
                  <c:v>190.86129699999998</c:v>
                </c:pt>
                <c:pt idx="42">
                  <c:v>140.06216903225805</c:v>
                </c:pt>
                <c:pt idx="43">
                  <c:v>131.80967129032254</c:v>
                </c:pt>
                <c:pt idx="44">
                  <c:v>197.3885444</c:v>
                </c:pt>
                <c:pt idx="45">
                  <c:v>281.64237448387104</c:v>
                </c:pt>
                <c:pt idx="46">
                  <c:v>363.58472369999987</c:v>
                </c:pt>
                <c:pt idx="47">
                  <c:v>368.35761000000002</c:v>
                </c:pt>
                <c:pt idx="48">
                  <c:v>364.73054400000001</c:v>
                </c:pt>
                <c:pt idx="49">
                  <c:v>306.31866068965519</c:v>
                </c:pt>
                <c:pt idx="50">
                  <c:v>235.6812905806452</c:v>
                </c:pt>
                <c:pt idx="51">
                  <c:v>301.48070259999997</c:v>
                </c:pt>
                <c:pt idx="52">
                  <c:v>202.94280000000001</c:v>
                </c:pt>
                <c:pt idx="53">
                  <c:v>323.30678783333332</c:v>
                </c:pt>
                <c:pt idx="54">
                  <c:v>357.64008996774203</c:v>
                </c:pt>
                <c:pt idx="55">
                  <c:v>435.42388061290308</c:v>
                </c:pt>
                <c:pt idx="56">
                  <c:v>550.30133219999993</c:v>
                </c:pt>
                <c:pt idx="57">
                  <c:v>485.4377625806452</c:v>
                </c:pt>
                <c:pt idx="58">
                  <c:v>451.64325566666668</c:v>
                </c:pt>
                <c:pt idx="59">
                  <c:v>418.65252745161297</c:v>
                </c:pt>
                <c:pt idx="60">
                  <c:v>381.64517793548379</c:v>
                </c:pt>
                <c:pt idx="61">
                  <c:v>335.61017557142856</c:v>
                </c:pt>
                <c:pt idx="62">
                  <c:v>309.86551819354838</c:v>
                </c:pt>
                <c:pt idx="63">
                  <c:v>299.07433199999997</c:v>
                </c:pt>
                <c:pt idx="64">
                  <c:v>287.26300129032256</c:v>
                </c:pt>
                <c:pt idx="65">
                  <c:v>316.39061333333331</c:v>
                </c:pt>
                <c:pt idx="66">
                  <c:v>293.59228425806452</c:v>
                </c:pt>
                <c:pt idx="67">
                  <c:v>280.70501812903228</c:v>
                </c:pt>
                <c:pt idx="68">
                  <c:v>245.94873493333327</c:v>
                </c:pt>
                <c:pt idx="69">
                  <c:v>282.2362758709678</c:v>
                </c:pt>
                <c:pt idx="70">
                  <c:v>306.14308643333345</c:v>
                </c:pt>
                <c:pt idx="71">
                  <c:v>333.07457251612897</c:v>
                </c:pt>
                <c:pt idx="72">
                  <c:v>436.75762080645137</c:v>
                </c:pt>
                <c:pt idx="73">
                  <c:v>558.08683385714278</c:v>
                </c:pt>
                <c:pt idx="74">
                  <c:v>458.26092851612896</c:v>
                </c:pt>
                <c:pt idx="75">
                  <c:v>371.54691740000004</c:v>
                </c:pt>
                <c:pt idx="76">
                  <c:v>339.40891858064526</c:v>
                </c:pt>
                <c:pt idx="77">
                  <c:v>353.88678279999993</c:v>
                </c:pt>
                <c:pt idx="78">
                  <c:v>364.33503309677411</c:v>
                </c:pt>
                <c:pt idx="79">
                  <c:v>340.23260161290341</c:v>
                </c:pt>
                <c:pt idx="80">
                  <c:v>390.78261786666667</c:v>
                </c:pt>
                <c:pt idx="81">
                  <c:v>402.7844106451613</c:v>
                </c:pt>
                <c:pt idx="82">
                  <c:v>446.24345226666668</c:v>
                </c:pt>
                <c:pt idx="83">
                  <c:v>645.52745032258053</c:v>
                </c:pt>
                <c:pt idx="84">
                  <c:v>544.40378016129046</c:v>
                </c:pt>
                <c:pt idx="85">
                  <c:v>504.1493928571428</c:v>
                </c:pt>
                <c:pt idx="86">
                  <c:v>502.79028483870962</c:v>
                </c:pt>
                <c:pt idx="87">
                  <c:v>420.35472359999989</c:v>
                </c:pt>
                <c:pt idx="88">
                  <c:v>426.88318761290321</c:v>
                </c:pt>
                <c:pt idx="89">
                  <c:v>379.08707466666658</c:v>
                </c:pt>
                <c:pt idx="90">
                  <c:v>301.82839383870959</c:v>
                </c:pt>
                <c:pt idx="91">
                  <c:v>312.61081103225808</c:v>
                </c:pt>
                <c:pt idx="92">
                  <c:v>223.5283681666667</c:v>
                </c:pt>
                <c:pt idx="93">
                  <c:v>216.52233587096768</c:v>
                </c:pt>
                <c:pt idx="94">
                  <c:v>320.63446800000003</c:v>
                </c:pt>
                <c:pt idx="95">
                  <c:v>261.28719454838711</c:v>
                </c:pt>
                <c:pt idx="96">
                  <c:v>285.35155664516128</c:v>
                </c:pt>
                <c:pt idx="97">
                  <c:v>370.52916144827583</c:v>
                </c:pt>
                <c:pt idx="98">
                  <c:v>219.8979343548387</c:v>
                </c:pt>
                <c:pt idx="99">
                  <c:v>240.04845106666667</c:v>
                </c:pt>
                <c:pt idx="100">
                  <c:v>215.63954999999996</c:v>
                </c:pt>
                <c:pt idx="101">
                  <c:v>188.83426439999997</c:v>
                </c:pt>
                <c:pt idx="102">
                  <c:v>102.1780415483871</c:v>
                </c:pt>
                <c:pt idx="103">
                  <c:v>172.65503612903223</c:v>
                </c:pt>
                <c:pt idx="104">
                  <c:v>187.68473416666666</c:v>
                </c:pt>
                <c:pt idx="105">
                  <c:v>257.44755367741936</c:v>
                </c:pt>
                <c:pt idx="106">
                  <c:v>251.00708239999997</c:v>
                </c:pt>
                <c:pt idx="107">
                  <c:v>315.57124845161292</c:v>
                </c:pt>
                <c:pt idx="108">
                  <c:v>305.53797503225809</c:v>
                </c:pt>
                <c:pt idx="109">
                  <c:v>294.48894857142858</c:v>
                </c:pt>
                <c:pt idx="110">
                  <c:v>335.61498216129036</c:v>
                </c:pt>
                <c:pt idx="111">
                  <c:v>346.32819680000011</c:v>
                </c:pt>
                <c:pt idx="112">
                  <c:v>278.8599529032258</c:v>
                </c:pt>
                <c:pt idx="113">
                  <c:v>258.98612199999997</c:v>
                </c:pt>
                <c:pt idx="114">
                  <c:v>266.52755196774194</c:v>
                </c:pt>
                <c:pt idx="115">
                  <c:v>281.02900083870969</c:v>
                </c:pt>
                <c:pt idx="116">
                  <c:v>306.30876500000011</c:v>
                </c:pt>
                <c:pt idx="117">
                  <c:v>311.33575432258061</c:v>
                </c:pt>
                <c:pt idx="118">
                  <c:v>301.14184999999998</c:v>
                </c:pt>
                <c:pt idx="119">
                  <c:v>274.52516903225808</c:v>
                </c:pt>
                <c:pt idx="120">
                  <c:v>281.98930535483868</c:v>
                </c:pt>
                <c:pt idx="121">
                  <c:v>252.61687907142849</c:v>
                </c:pt>
                <c:pt idx="122">
                  <c:v>221.66657451612909</c:v>
                </c:pt>
                <c:pt idx="123">
                  <c:v>210.52666266666665</c:v>
                </c:pt>
                <c:pt idx="124">
                  <c:v>214.46861135483869</c:v>
                </c:pt>
                <c:pt idx="125">
                  <c:v>207.08765370000006</c:v>
                </c:pt>
                <c:pt idx="126">
                  <c:v>239.25822967741934</c:v>
                </c:pt>
                <c:pt idx="127">
                  <c:v>264.65870200000006</c:v>
                </c:pt>
                <c:pt idx="128">
                  <c:v>285.55954460000009</c:v>
                </c:pt>
                <c:pt idx="129">
                  <c:v>254.60534090322571</c:v>
                </c:pt>
                <c:pt idx="130">
                  <c:v>253.61233119999997</c:v>
                </c:pt>
                <c:pt idx="131">
                  <c:v>284.12713199999996</c:v>
                </c:pt>
                <c:pt idx="132">
                  <c:v>268.68608516129035</c:v>
                </c:pt>
                <c:pt idx="133">
                  <c:v>250.36690557142856</c:v>
                </c:pt>
                <c:pt idx="134">
                  <c:v>219.01260322580643</c:v>
                </c:pt>
                <c:pt idx="135">
                  <c:v>215.06213399999996</c:v>
                </c:pt>
                <c:pt idx="136">
                  <c:v>187.81061787096772</c:v>
                </c:pt>
                <c:pt idx="137">
                  <c:v>126.35799666666668</c:v>
                </c:pt>
                <c:pt idx="138">
                  <c:v>85.318640096774203</c:v>
                </c:pt>
                <c:pt idx="139">
                  <c:v>119.85707806451612</c:v>
                </c:pt>
                <c:pt idx="140">
                  <c:v>162.44379749999996</c:v>
                </c:pt>
                <c:pt idx="141">
                  <c:v>205.59996116129028</c:v>
                </c:pt>
                <c:pt idx="142">
                  <c:v>230.26667853333331</c:v>
                </c:pt>
                <c:pt idx="143">
                  <c:v>178.38527225806456</c:v>
                </c:pt>
                <c:pt idx="144">
                  <c:v>286.24304741935481</c:v>
                </c:pt>
                <c:pt idx="145">
                  <c:v>190.66574441379302</c:v>
                </c:pt>
                <c:pt idx="146">
                  <c:v>206.53858890322573</c:v>
                </c:pt>
                <c:pt idx="147">
                  <c:v>206.23324026666668</c:v>
                </c:pt>
                <c:pt idx="148">
                  <c:v>216.03773109677419</c:v>
                </c:pt>
                <c:pt idx="149">
                  <c:v>247.47275253333331</c:v>
                </c:pt>
                <c:pt idx="150">
                  <c:v>237.19890193548389</c:v>
                </c:pt>
                <c:pt idx="151">
                  <c:v>234.21052741935486</c:v>
                </c:pt>
                <c:pt idx="152">
                  <c:v>231.70254030000001</c:v>
                </c:pt>
                <c:pt idx="153">
                  <c:v>295.03208090322585</c:v>
                </c:pt>
                <c:pt idx="154">
                  <c:v>352.56423129999996</c:v>
                </c:pt>
                <c:pt idx="155">
                  <c:v>286.95186696774186</c:v>
                </c:pt>
                <c:pt idx="156">
                  <c:v>277.29692774193558</c:v>
                </c:pt>
                <c:pt idx="157">
                  <c:v>285.99149764285715</c:v>
                </c:pt>
                <c:pt idx="158">
                  <c:v>276.38202851612903</c:v>
                </c:pt>
                <c:pt idx="159">
                  <c:v>269.08684170000004</c:v>
                </c:pt>
                <c:pt idx="160">
                  <c:v>267.68450322580645</c:v>
                </c:pt>
                <c:pt idx="161">
                  <c:v>233.7939501333334</c:v>
                </c:pt>
                <c:pt idx="162">
                  <c:v>247.82513290322572</c:v>
                </c:pt>
                <c:pt idx="163">
                  <c:v>257.03933854838704</c:v>
                </c:pt>
                <c:pt idx="164">
                  <c:v>294.62774250000001</c:v>
                </c:pt>
                <c:pt idx="165">
                  <c:v>269.335216</c:v>
                </c:pt>
                <c:pt idx="166">
                  <c:v>310.09184406666662</c:v>
                </c:pt>
                <c:pt idx="167">
                  <c:v>304.28038025806444</c:v>
                </c:pt>
                <c:pt idx="168">
                  <c:v>317.67462245161295</c:v>
                </c:pt>
                <c:pt idx="169">
                  <c:v>382.80681999999996</c:v>
                </c:pt>
                <c:pt idx="170">
                  <c:v>415.98957448387108</c:v>
                </c:pt>
                <c:pt idx="171">
                  <c:v>375.1813865333333</c:v>
                </c:pt>
                <c:pt idx="172">
                  <c:v>320.08199638709675</c:v>
                </c:pt>
                <c:pt idx="173">
                  <c:v>424.47787099999999</c:v>
                </c:pt>
                <c:pt idx="174">
                  <c:v>491.05138709677419</c:v>
                </c:pt>
                <c:pt idx="175">
                  <c:v>497.40983332258054</c:v>
                </c:pt>
                <c:pt idx="176">
                  <c:v>461.56593533333341</c:v>
                </c:pt>
                <c:pt idx="177">
                  <c:v>407.94320441935486</c:v>
                </c:pt>
                <c:pt idx="178">
                  <c:v>465.69654560000015</c:v>
                </c:pt>
                <c:pt idx="179">
                  <c:v>505.01589509677427</c:v>
                </c:pt>
                <c:pt idx="180">
                  <c:v>525.04692045161289</c:v>
                </c:pt>
                <c:pt idx="181">
                  <c:v>446.88514428571449</c:v>
                </c:pt>
                <c:pt idx="182">
                  <c:v>396.97811525806446</c:v>
                </c:pt>
                <c:pt idx="183">
                  <c:v>392.8642128333334</c:v>
                </c:pt>
                <c:pt idx="184">
                  <c:v>372.32003329032256</c:v>
                </c:pt>
                <c:pt idx="185">
                  <c:v>272.48454963333336</c:v>
                </c:pt>
                <c:pt idx="186">
                  <c:v>339.52823067741946</c:v>
                </c:pt>
                <c:pt idx="187">
                  <c:v>360.13618716129031</c:v>
                </c:pt>
                <c:pt idx="188">
                  <c:v>326.59280983333332</c:v>
                </c:pt>
                <c:pt idx="189">
                  <c:v>375.380890967742</c:v>
                </c:pt>
                <c:pt idx="190">
                  <c:v>426.05137890000003</c:v>
                </c:pt>
                <c:pt idx="191">
                  <c:v>369.76780258064508</c:v>
                </c:pt>
                <c:pt idx="192">
                  <c:v>239.51864593548387</c:v>
                </c:pt>
                <c:pt idx="193">
                  <c:v>132.51125775862067</c:v>
                </c:pt>
                <c:pt idx="194">
                  <c:v>101.65234332258063</c:v>
                </c:pt>
                <c:pt idx="195">
                  <c:v>59.625844333333326</c:v>
                </c:pt>
                <c:pt idx="196">
                  <c:v>91.707693612903242</c:v>
                </c:pt>
                <c:pt idx="197">
                  <c:v>33.765020333333339</c:v>
                </c:pt>
                <c:pt idx="198">
                  <c:v>25.041276903225796</c:v>
                </c:pt>
                <c:pt idx="199">
                  <c:v>92.968260548387107</c:v>
                </c:pt>
                <c:pt idx="200">
                  <c:v>169.54219080000001</c:v>
                </c:pt>
                <c:pt idx="201">
                  <c:v>159.86637096774197</c:v>
                </c:pt>
                <c:pt idx="202">
                  <c:v>67.874478333333329</c:v>
                </c:pt>
                <c:pt idx="203">
                  <c:v>213.09550161290321</c:v>
                </c:pt>
                <c:pt idx="204">
                  <c:v>474.91451174193554</c:v>
                </c:pt>
                <c:pt idx="205">
                  <c:v>481.47671510714275</c:v>
                </c:pt>
                <c:pt idx="206">
                  <c:v>346.97160890322584</c:v>
                </c:pt>
                <c:pt idx="207">
                  <c:v>379.98963750000007</c:v>
                </c:pt>
                <c:pt idx="208">
                  <c:v>446.57255932258073</c:v>
                </c:pt>
                <c:pt idx="209">
                  <c:v>441.7311350666667</c:v>
                </c:pt>
                <c:pt idx="210">
                  <c:v>560.28154819354847</c:v>
                </c:pt>
                <c:pt idx="211">
                  <c:v>681.32102161290334</c:v>
                </c:pt>
                <c:pt idx="212">
                  <c:v>876.1166470999998</c:v>
                </c:pt>
                <c:pt idx="213">
                  <c:v>560.88724499999989</c:v>
                </c:pt>
                <c:pt idx="214">
                  <c:v>837.68060330000014</c:v>
                </c:pt>
                <c:pt idx="215">
                  <c:v>1491.9244072258059</c:v>
                </c:pt>
                <c:pt idx="216">
                  <c:v>933.12046935483875</c:v>
                </c:pt>
                <c:pt idx="217">
                  <c:v>907.37010057142868</c:v>
                </c:pt>
                <c:pt idx="218">
                  <c:v>1409.4438606774193</c:v>
                </c:pt>
                <c:pt idx="219">
                  <c:v>1287.6457403333336</c:v>
                </c:pt>
                <c:pt idx="220">
                  <c:v>1151.7182735806455</c:v>
                </c:pt>
                <c:pt idx="221">
                  <c:v>1196.8239637333334</c:v>
                </c:pt>
                <c:pt idx="222">
                  <c:v>957.30699987096784</c:v>
                </c:pt>
                <c:pt idx="223">
                  <c:v>2190.9334015483873</c:v>
                </c:pt>
                <c:pt idx="224">
                  <c:v>2158.7188290999998</c:v>
                </c:pt>
                <c:pt idx="225">
                  <c:v>764.28737051612916</c:v>
                </c:pt>
                <c:pt idx="226">
                  <c:v>1129.2441296666664</c:v>
                </c:pt>
                <c:pt idx="227">
                  <c:v>2331.7037522580649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6-4F11-BAE2-79D976E6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038136"/>
        <c:axId val="1008038464"/>
      </c:lineChart>
      <c:lineChart>
        <c:grouping val="standard"/>
        <c:varyColors val="0"/>
        <c:ser>
          <c:idx val="1"/>
          <c:order val="1"/>
          <c:tx>
            <c:strRef>
              <c:f>'Spot average'!$O$4</c:f>
              <c:strCache>
                <c:ptCount val="1"/>
                <c:pt idx="0">
                  <c:v>Monthly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'Spot average'!$J$12:$J$239</c:f>
              <c:strCache>
                <c:ptCount val="228"/>
                <c:pt idx="0">
                  <c:v>2004-1</c:v>
                </c:pt>
                <c:pt idx="1">
                  <c:v>2004-2</c:v>
                </c:pt>
                <c:pt idx="2">
                  <c:v>2004-3</c:v>
                </c:pt>
                <c:pt idx="3">
                  <c:v>2004-4</c:v>
                </c:pt>
                <c:pt idx="4">
                  <c:v>2004-5</c:v>
                </c:pt>
                <c:pt idx="5">
                  <c:v>2004-6</c:v>
                </c:pt>
                <c:pt idx="6">
                  <c:v>2004-7</c:v>
                </c:pt>
                <c:pt idx="7">
                  <c:v>2004-8</c:v>
                </c:pt>
                <c:pt idx="8">
                  <c:v>2004-9</c:v>
                </c:pt>
                <c:pt idx="9">
                  <c:v>2004-10</c:v>
                </c:pt>
                <c:pt idx="10">
                  <c:v>2004-11</c:v>
                </c:pt>
                <c:pt idx="11">
                  <c:v>2004-12</c:v>
                </c:pt>
                <c:pt idx="12">
                  <c:v>2005-01</c:v>
                </c:pt>
                <c:pt idx="13">
                  <c:v>2005-02</c:v>
                </c:pt>
                <c:pt idx="14">
                  <c:v>2005-03</c:v>
                </c:pt>
                <c:pt idx="15">
                  <c:v>2005-04</c:v>
                </c:pt>
                <c:pt idx="16">
                  <c:v>2005-05</c:v>
                </c:pt>
                <c:pt idx="17">
                  <c:v>2005-06</c:v>
                </c:pt>
                <c:pt idx="18">
                  <c:v>2005-07</c:v>
                </c:pt>
                <c:pt idx="19">
                  <c:v>2005-08</c:v>
                </c:pt>
                <c:pt idx="20">
                  <c:v>2005-09</c:v>
                </c:pt>
                <c:pt idx="21">
                  <c:v>2005-10</c:v>
                </c:pt>
                <c:pt idx="22">
                  <c:v>2005-11</c:v>
                </c:pt>
                <c:pt idx="23">
                  <c:v>2005-12</c:v>
                </c:pt>
                <c:pt idx="24">
                  <c:v>2006-01</c:v>
                </c:pt>
                <c:pt idx="25">
                  <c:v>2006-02</c:v>
                </c:pt>
                <c:pt idx="26">
                  <c:v>2006-03</c:v>
                </c:pt>
                <c:pt idx="27">
                  <c:v>2006-04</c:v>
                </c:pt>
                <c:pt idx="28">
                  <c:v>2006-05</c:v>
                </c:pt>
                <c:pt idx="29">
                  <c:v>2006-06</c:v>
                </c:pt>
                <c:pt idx="30">
                  <c:v>2006-07</c:v>
                </c:pt>
                <c:pt idx="31">
                  <c:v>2006-08</c:v>
                </c:pt>
                <c:pt idx="32">
                  <c:v>2006-09</c:v>
                </c:pt>
                <c:pt idx="33">
                  <c:v>2006-10</c:v>
                </c:pt>
                <c:pt idx="34">
                  <c:v>2006-11</c:v>
                </c:pt>
                <c:pt idx="35">
                  <c:v>2006-12</c:v>
                </c:pt>
                <c:pt idx="36">
                  <c:v>2007-01</c:v>
                </c:pt>
                <c:pt idx="37">
                  <c:v>2007-02</c:v>
                </c:pt>
                <c:pt idx="38">
                  <c:v>2007-03</c:v>
                </c:pt>
                <c:pt idx="39">
                  <c:v>2007-04</c:v>
                </c:pt>
                <c:pt idx="40">
                  <c:v>2007-05</c:v>
                </c:pt>
                <c:pt idx="41">
                  <c:v>2007-06</c:v>
                </c:pt>
                <c:pt idx="42">
                  <c:v>2007-07</c:v>
                </c:pt>
                <c:pt idx="43">
                  <c:v>2007-08</c:v>
                </c:pt>
                <c:pt idx="44">
                  <c:v>2007-09</c:v>
                </c:pt>
                <c:pt idx="45">
                  <c:v>2007-10</c:v>
                </c:pt>
                <c:pt idx="46">
                  <c:v>2007-11</c:v>
                </c:pt>
                <c:pt idx="47">
                  <c:v>2007-12</c:v>
                </c:pt>
                <c:pt idx="48">
                  <c:v>2008-01</c:v>
                </c:pt>
                <c:pt idx="49">
                  <c:v>2008-02</c:v>
                </c:pt>
                <c:pt idx="50">
                  <c:v>2008-03</c:v>
                </c:pt>
                <c:pt idx="51">
                  <c:v>2008-04</c:v>
                </c:pt>
                <c:pt idx="52">
                  <c:v>2008-05</c:v>
                </c:pt>
                <c:pt idx="53">
                  <c:v>2008-06</c:v>
                </c:pt>
                <c:pt idx="54">
                  <c:v>2008-07</c:v>
                </c:pt>
                <c:pt idx="55">
                  <c:v>2008-08</c:v>
                </c:pt>
                <c:pt idx="56">
                  <c:v>2008-09</c:v>
                </c:pt>
                <c:pt idx="57">
                  <c:v>2008-10</c:v>
                </c:pt>
                <c:pt idx="58">
                  <c:v>2008-11</c:v>
                </c:pt>
                <c:pt idx="59">
                  <c:v>2008-12</c:v>
                </c:pt>
                <c:pt idx="60">
                  <c:v>2009-01</c:v>
                </c:pt>
                <c:pt idx="61">
                  <c:v>2009-02</c:v>
                </c:pt>
                <c:pt idx="62">
                  <c:v>2009-03</c:v>
                </c:pt>
                <c:pt idx="63">
                  <c:v>2009-04</c:v>
                </c:pt>
                <c:pt idx="64">
                  <c:v>2009-05</c:v>
                </c:pt>
                <c:pt idx="65">
                  <c:v>2009-06</c:v>
                </c:pt>
                <c:pt idx="66">
                  <c:v>2009-07</c:v>
                </c:pt>
                <c:pt idx="67">
                  <c:v>2009-08</c:v>
                </c:pt>
                <c:pt idx="68">
                  <c:v>2009-09</c:v>
                </c:pt>
                <c:pt idx="69">
                  <c:v>2009-10</c:v>
                </c:pt>
                <c:pt idx="70">
                  <c:v>2009-11</c:v>
                </c:pt>
                <c:pt idx="71">
                  <c:v>2009-12</c:v>
                </c:pt>
                <c:pt idx="72">
                  <c:v>2010-01</c:v>
                </c:pt>
                <c:pt idx="73">
                  <c:v>2010-02</c:v>
                </c:pt>
                <c:pt idx="74">
                  <c:v>2010-03</c:v>
                </c:pt>
                <c:pt idx="75">
                  <c:v>2010-04</c:v>
                </c:pt>
                <c:pt idx="76">
                  <c:v>2010-05</c:v>
                </c:pt>
                <c:pt idx="77">
                  <c:v>2010-06</c:v>
                </c:pt>
                <c:pt idx="78">
                  <c:v>2010-07</c:v>
                </c:pt>
                <c:pt idx="79">
                  <c:v>2010-08</c:v>
                </c:pt>
                <c:pt idx="80">
                  <c:v>2010-09</c:v>
                </c:pt>
                <c:pt idx="81">
                  <c:v>2010-10</c:v>
                </c:pt>
                <c:pt idx="82">
                  <c:v>2010-11</c:v>
                </c:pt>
                <c:pt idx="83">
                  <c:v>2010-12</c:v>
                </c:pt>
                <c:pt idx="84">
                  <c:v>2011-01</c:v>
                </c:pt>
                <c:pt idx="85">
                  <c:v>2011-02</c:v>
                </c:pt>
                <c:pt idx="86">
                  <c:v>2011-03</c:v>
                </c:pt>
                <c:pt idx="87">
                  <c:v>2011-04</c:v>
                </c:pt>
                <c:pt idx="88">
                  <c:v>2011-05</c:v>
                </c:pt>
                <c:pt idx="89">
                  <c:v>2011-06</c:v>
                </c:pt>
                <c:pt idx="90">
                  <c:v>2011-07</c:v>
                </c:pt>
                <c:pt idx="91">
                  <c:v>2011-08</c:v>
                </c:pt>
                <c:pt idx="92">
                  <c:v>2011-09</c:v>
                </c:pt>
                <c:pt idx="93">
                  <c:v>2011-10</c:v>
                </c:pt>
                <c:pt idx="94">
                  <c:v>2011-11</c:v>
                </c:pt>
                <c:pt idx="95">
                  <c:v>2011-12</c:v>
                </c:pt>
                <c:pt idx="96">
                  <c:v>2012-01</c:v>
                </c:pt>
                <c:pt idx="97">
                  <c:v>2012-02</c:v>
                </c:pt>
                <c:pt idx="98">
                  <c:v>2012-03</c:v>
                </c:pt>
                <c:pt idx="99">
                  <c:v>2012-04</c:v>
                </c:pt>
                <c:pt idx="100">
                  <c:v>2012-05</c:v>
                </c:pt>
                <c:pt idx="101">
                  <c:v>2012-06</c:v>
                </c:pt>
                <c:pt idx="102">
                  <c:v>2012-07</c:v>
                </c:pt>
                <c:pt idx="103">
                  <c:v>2012-08</c:v>
                </c:pt>
                <c:pt idx="104">
                  <c:v>2012-09</c:v>
                </c:pt>
                <c:pt idx="105">
                  <c:v>2012-10</c:v>
                </c:pt>
                <c:pt idx="106">
                  <c:v>2012-11</c:v>
                </c:pt>
                <c:pt idx="107">
                  <c:v>2012-12</c:v>
                </c:pt>
                <c:pt idx="108">
                  <c:v>2013-01</c:v>
                </c:pt>
                <c:pt idx="109">
                  <c:v>2013-02</c:v>
                </c:pt>
                <c:pt idx="110">
                  <c:v>2013-03</c:v>
                </c:pt>
                <c:pt idx="111">
                  <c:v>2013-04</c:v>
                </c:pt>
                <c:pt idx="112">
                  <c:v>2013-05</c:v>
                </c:pt>
                <c:pt idx="113">
                  <c:v>2013-06</c:v>
                </c:pt>
                <c:pt idx="114">
                  <c:v>2013-07</c:v>
                </c:pt>
                <c:pt idx="115">
                  <c:v>2013-08</c:v>
                </c:pt>
                <c:pt idx="116">
                  <c:v>2013-09</c:v>
                </c:pt>
                <c:pt idx="117">
                  <c:v>2013-10</c:v>
                </c:pt>
                <c:pt idx="118">
                  <c:v>2013-11</c:v>
                </c:pt>
                <c:pt idx="119">
                  <c:v>2013-12</c:v>
                </c:pt>
                <c:pt idx="120">
                  <c:v>2014-01</c:v>
                </c:pt>
                <c:pt idx="121">
                  <c:v>2014-02</c:v>
                </c:pt>
                <c:pt idx="122">
                  <c:v>2014-03</c:v>
                </c:pt>
                <c:pt idx="123">
                  <c:v>2014-04</c:v>
                </c:pt>
                <c:pt idx="124">
                  <c:v>2014-05</c:v>
                </c:pt>
                <c:pt idx="125">
                  <c:v>2014-06</c:v>
                </c:pt>
                <c:pt idx="126">
                  <c:v>2014-07</c:v>
                </c:pt>
                <c:pt idx="127">
                  <c:v>2014-08</c:v>
                </c:pt>
                <c:pt idx="128">
                  <c:v>2014-09</c:v>
                </c:pt>
                <c:pt idx="129">
                  <c:v>2014-10</c:v>
                </c:pt>
                <c:pt idx="130">
                  <c:v>2014-11</c:v>
                </c:pt>
                <c:pt idx="131">
                  <c:v>2014-12</c:v>
                </c:pt>
                <c:pt idx="132">
                  <c:v>2015-01</c:v>
                </c:pt>
                <c:pt idx="133">
                  <c:v>2015-02</c:v>
                </c:pt>
                <c:pt idx="134">
                  <c:v>2015-03</c:v>
                </c:pt>
                <c:pt idx="135">
                  <c:v>2015-04</c:v>
                </c:pt>
                <c:pt idx="136">
                  <c:v>2015-05</c:v>
                </c:pt>
                <c:pt idx="137">
                  <c:v>2015-06</c:v>
                </c:pt>
                <c:pt idx="138">
                  <c:v>2015-07</c:v>
                </c:pt>
                <c:pt idx="139">
                  <c:v>2015-08</c:v>
                </c:pt>
                <c:pt idx="140">
                  <c:v>2015-09</c:v>
                </c:pt>
                <c:pt idx="141">
                  <c:v>2015-10</c:v>
                </c:pt>
                <c:pt idx="142">
                  <c:v>2015-11</c:v>
                </c:pt>
                <c:pt idx="143">
                  <c:v>2015-12</c:v>
                </c:pt>
                <c:pt idx="144">
                  <c:v>2016-01</c:v>
                </c:pt>
                <c:pt idx="145">
                  <c:v>2016-02</c:v>
                </c:pt>
                <c:pt idx="146">
                  <c:v>2016-03</c:v>
                </c:pt>
                <c:pt idx="147">
                  <c:v>2016-04</c:v>
                </c:pt>
                <c:pt idx="148">
                  <c:v>2016-05</c:v>
                </c:pt>
                <c:pt idx="149">
                  <c:v>2016-06</c:v>
                </c:pt>
                <c:pt idx="150">
                  <c:v>2016-07</c:v>
                </c:pt>
                <c:pt idx="151">
                  <c:v>2016-08</c:v>
                </c:pt>
                <c:pt idx="152">
                  <c:v>2016-09</c:v>
                </c:pt>
                <c:pt idx="153">
                  <c:v>2016-10</c:v>
                </c:pt>
                <c:pt idx="154">
                  <c:v>2016-11</c:v>
                </c:pt>
                <c:pt idx="155">
                  <c:v>2016-12</c:v>
                </c:pt>
                <c:pt idx="156">
                  <c:v>2017-01</c:v>
                </c:pt>
                <c:pt idx="157">
                  <c:v>2017-02</c:v>
                </c:pt>
                <c:pt idx="158">
                  <c:v>2017-03</c:v>
                </c:pt>
                <c:pt idx="159">
                  <c:v>2017-04</c:v>
                </c:pt>
                <c:pt idx="160">
                  <c:v>2017-05</c:v>
                </c:pt>
                <c:pt idx="161">
                  <c:v>2017-06</c:v>
                </c:pt>
                <c:pt idx="162">
                  <c:v>2017-07</c:v>
                </c:pt>
                <c:pt idx="163">
                  <c:v>2017-08</c:v>
                </c:pt>
                <c:pt idx="164">
                  <c:v>2017-09</c:v>
                </c:pt>
                <c:pt idx="165">
                  <c:v>2017-10</c:v>
                </c:pt>
                <c:pt idx="166">
                  <c:v>2017-11</c:v>
                </c:pt>
                <c:pt idx="167">
                  <c:v>2017-12</c:v>
                </c:pt>
                <c:pt idx="168">
                  <c:v>2018-01</c:v>
                </c:pt>
                <c:pt idx="169">
                  <c:v>2018-02</c:v>
                </c:pt>
                <c:pt idx="170">
                  <c:v>2018-03</c:v>
                </c:pt>
                <c:pt idx="171">
                  <c:v>2018-04</c:v>
                </c:pt>
                <c:pt idx="172">
                  <c:v>2018-05</c:v>
                </c:pt>
                <c:pt idx="173">
                  <c:v>2018-06</c:v>
                </c:pt>
                <c:pt idx="174">
                  <c:v>2018-07</c:v>
                </c:pt>
                <c:pt idx="175">
                  <c:v>2018-08</c:v>
                </c:pt>
                <c:pt idx="176">
                  <c:v>2018-09</c:v>
                </c:pt>
                <c:pt idx="177">
                  <c:v>2018-10</c:v>
                </c:pt>
                <c:pt idx="178">
                  <c:v>2018-11</c:v>
                </c:pt>
                <c:pt idx="179">
                  <c:v>2018-12</c:v>
                </c:pt>
                <c:pt idx="180">
                  <c:v>2019-01</c:v>
                </c:pt>
                <c:pt idx="181">
                  <c:v>2019-02</c:v>
                </c:pt>
                <c:pt idx="182">
                  <c:v>2019-03</c:v>
                </c:pt>
                <c:pt idx="183">
                  <c:v>2019-04</c:v>
                </c:pt>
                <c:pt idx="184">
                  <c:v>2019-05</c:v>
                </c:pt>
                <c:pt idx="185">
                  <c:v>2019-06</c:v>
                </c:pt>
                <c:pt idx="186">
                  <c:v>2019-07</c:v>
                </c:pt>
                <c:pt idx="187">
                  <c:v>2019-08</c:v>
                </c:pt>
                <c:pt idx="188">
                  <c:v>2019-09</c:v>
                </c:pt>
                <c:pt idx="189">
                  <c:v>2019-10</c:v>
                </c:pt>
                <c:pt idx="190">
                  <c:v>2019-11</c:v>
                </c:pt>
                <c:pt idx="191">
                  <c:v>2019-12</c:v>
                </c:pt>
                <c:pt idx="192">
                  <c:v>2020-01</c:v>
                </c:pt>
                <c:pt idx="193">
                  <c:v>2020-02</c:v>
                </c:pt>
                <c:pt idx="194">
                  <c:v>2020-03</c:v>
                </c:pt>
                <c:pt idx="195">
                  <c:v>2020-04</c:v>
                </c:pt>
                <c:pt idx="196">
                  <c:v>2020-05</c:v>
                </c:pt>
                <c:pt idx="197">
                  <c:v>2020-06</c:v>
                </c:pt>
                <c:pt idx="198">
                  <c:v>2020-07</c:v>
                </c:pt>
                <c:pt idx="199">
                  <c:v>2020-08</c:v>
                </c:pt>
                <c:pt idx="200">
                  <c:v>2020-09</c:v>
                </c:pt>
                <c:pt idx="201">
                  <c:v>2020-10</c:v>
                </c:pt>
                <c:pt idx="202">
                  <c:v>2020-11</c:v>
                </c:pt>
                <c:pt idx="203">
                  <c:v>2020-12</c:v>
                </c:pt>
                <c:pt idx="204">
                  <c:v>2021-01</c:v>
                </c:pt>
                <c:pt idx="205">
                  <c:v>2021-02</c:v>
                </c:pt>
                <c:pt idx="206">
                  <c:v>2021-03</c:v>
                </c:pt>
                <c:pt idx="207">
                  <c:v>2021-04</c:v>
                </c:pt>
                <c:pt idx="208">
                  <c:v>2021-05</c:v>
                </c:pt>
                <c:pt idx="209">
                  <c:v>2021-06</c:v>
                </c:pt>
                <c:pt idx="210">
                  <c:v>2021-07</c:v>
                </c:pt>
                <c:pt idx="211">
                  <c:v>2021-08</c:v>
                </c:pt>
                <c:pt idx="212">
                  <c:v>2021-09</c:v>
                </c:pt>
                <c:pt idx="213">
                  <c:v>2021-10</c:v>
                </c:pt>
                <c:pt idx="214">
                  <c:v>2021-11</c:v>
                </c:pt>
                <c:pt idx="215">
                  <c:v>2021-12</c:v>
                </c:pt>
                <c:pt idx="216">
                  <c:v>2022-01</c:v>
                </c:pt>
                <c:pt idx="217">
                  <c:v>2022-02</c:v>
                </c:pt>
                <c:pt idx="218">
                  <c:v>2022-03</c:v>
                </c:pt>
                <c:pt idx="219">
                  <c:v>2022-04</c:v>
                </c:pt>
                <c:pt idx="220">
                  <c:v>2022-05</c:v>
                </c:pt>
                <c:pt idx="221">
                  <c:v>2022-06</c:v>
                </c:pt>
                <c:pt idx="222">
                  <c:v>2022-07</c:v>
                </c:pt>
                <c:pt idx="223">
                  <c:v>2022-08</c:v>
                </c:pt>
                <c:pt idx="224">
                  <c:v>2022-09</c:v>
                </c:pt>
                <c:pt idx="225">
                  <c:v>2022-10</c:v>
                </c:pt>
                <c:pt idx="226">
                  <c:v>2022-11</c:v>
                </c:pt>
                <c:pt idx="227">
                  <c:v>2022-12</c:v>
                </c:pt>
              </c:strCache>
            </c:strRef>
          </c:cat>
          <c:val>
            <c:numRef>
              <c:f>'Spot average'!$K$12:$K$239</c:f>
              <c:numCache>
                <c:formatCode>0.0\ %</c:formatCode>
                <c:ptCount val="228"/>
                <c:pt idx="0">
                  <c:v>3.389242387979019E-2</c:v>
                </c:pt>
                <c:pt idx="1">
                  <c:v>-3.2076868834785444E-2</c:v>
                </c:pt>
                <c:pt idx="2">
                  <c:v>4.5226207489384773E-2</c:v>
                </c:pt>
                <c:pt idx="3">
                  <c:v>4.2985777830189642E-2</c:v>
                </c:pt>
                <c:pt idx="4">
                  <c:v>-0.13792841765697395</c:v>
                </c:pt>
                <c:pt idx="5">
                  <c:v>0.11198059899511614</c:v>
                </c:pt>
                <c:pt idx="6">
                  <c:v>-0.12267736223072889</c:v>
                </c:pt>
                <c:pt idx="7">
                  <c:v>0.12313869967425228</c:v>
                </c:pt>
                <c:pt idx="8">
                  <c:v>5.9656446028196752E-2</c:v>
                </c:pt>
                <c:pt idx="9">
                  <c:v>-3.8953346008769429E-2</c:v>
                </c:pt>
                <c:pt idx="10">
                  <c:v>0.11438727288892858</c:v>
                </c:pt>
                <c:pt idx="11">
                  <c:v>0.12883739885431145</c:v>
                </c:pt>
                <c:pt idx="12">
                  <c:v>-9.5410885348269248E-2</c:v>
                </c:pt>
                <c:pt idx="13">
                  <c:v>-0.1334471012126045</c:v>
                </c:pt>
                <c:pt idx="14">
                  <c:v>-4.0273428301159986E-2</c:v>
                </c:pt>
                <c:pt idx="15">
                  <c:v>6.5855413901332316E-3</c:v>
                </c:pt>
                <c:pt idx="16">
                  <c:v>0.2038278815689194</c:v>
                </c:pt>
                <c:pt idx="17">
                  <c:v>-9.2258469760606143E-2</c:v>
                </c:pt>
                <c:pt idx="18">
                  <c:v>-6.9749926524908856E-2</c:v>
                </c:pt>
                <c:pt idx="19">
                  <c:v>7.0337324124710277E-2</c:v>
                </c:pt>
                <c:pt idx="20">
                  <c:v>-8.9031145411814228E-2</c:v>
                </c:pt>
                <c:pt idx="21">
                  <c:v>5.4235908869857186E-2</c:v>
                </c:pt>
                <c:pt idx="22">
                  <c:v>-0.12563392436625531</c:v>
                </c:pt>
                <c:pt idx="23">
                  <c:v>-0.15706901485955205</c:v>
                </c:pt>
                <c:pt idx="24">
                  <c:v>-7.2929470144756481E-2</c:v>
                </c:pt>
                <c:pt idx="25">
                  <c:v>-0.16378473975419505</c:v>
                </c:pt>
                <c:pt idx="26">
                  <c:v>3.0435732951906047E-2</c:v>
                </c:pt>
                <c:pt idx="27">
                  <c:v>0.38303910771527128</c:v>
                </c:pt>
                <c:pt idx="28">
                  <c:v>-0.15319715864331729</c:v>
                </c:pt>
                <c:pt idx="29">
                  <c:v>-0.11889337391775123</c:v>
                </c:pt>
                <c:pt idx="30">
                  <c:v>-0.2600891469977562</c:v>
                </c:pt>
                <c:pt idx="31">
                  <c:v>1.1231269277117706E-2</c:v>
                </c:pt>
                <c:pt idx="32">
                  <c:v>0.16564012309837861</c:v>
                </c:pt>
                <c:pt idx="33">
                  <c:v>0.16948734916156361</c:v>
                </c:pt>
                <c:pt idx="34">
                  <c:v>0.41327177447263663</c:v>
                </c:pt>
                <c:pt idx="35">
                  <c:v>0.19479889431605324</c:v>
                </c:pt>
                <c:pt idx="36">
                  <c:v>-2.0893347851731137E-2</c:v>
                </c:pt>
                <c:pt idx="37">
                  <c:v>0.20338162628277923</c:v>
                </c:pt>
                <c:pt idx="38">
                  <c:v>6.395624743945838E-2</c:v>
                </c:pt>
                <c:pt idx="39">
                  <c:v>4.6291995789520923E-2</c:v>
                </c:pt>
                <c:pt idx="40">
                  <c:v>-8.8251793860070427E-2</c:v>
                </c:pt>
                <c:pt idx="41">
                  <c:v>0.36268985635973028</c:v>
                </c:pt>
                <c:pt idx="42">
                  <c:v>6.2609197497797142E-2</c:v>
                </c:pt>
                <c:pt idx="43">
                  <c:v>-0.33223241657218205</c:v>
                </c:pt>
                <c:pt idx="44">
                  <c:v>-0.29915182414674624</c:v>
                </c:pt>
                <c:pt idx="45">
                  <c:v>-0.22537346559076255</c:v>
                </c:pt>
                <c:pt idx="46">
                  <c:v>-1.2957208349788529E-2</c:v>
                </c:pt>
                <c:pt idx="47">
                  <c:v>9.9445085136604661E-3</c:v>
                </c:pt>
                <c:pt idx="48">
                  <c:v>0.19068992786412209</c:v>
                </c:pt>
                <c:pt idx="49">
                  <c:v>0.29971564537423201</c:v>
                </c:pt>
                <c:pt idx="50">
                  <c:v>-0.21825414181370151</c:v>
                </c:pt>
                <c:pt idx="51">
                  <c:v>0.48554520091375486</c:v>
                </c:pt>
                <c:pt idx="52">
                  <c:v>-0.37229032102902126</c:v>
                </c:pt>
                <c:pt idx="53">
                  <c:v>-9.5999590363332721E-2</c:v>
                </c:pt>
                <c:pt idx="54">
                  <c:v>-0.17863923893120537</c:v>
                </c:pt>
                <c:pt idx="55">
                  <c:v>-0.2087537224884386</c:v>
                </c:pt>
                <c:pt idx="56">
                  <c:v>0.1336187141159606</c:v>
                </c:pt>
                <c:pt idx="57">
                  <c:v>7.4825664924620172E-2</c:v>
                </c:pt>
                <c:pt idx="58">
                  <c:v>7.8802171375560892E-2</c:v>
                </c:pt>
                <c:pt idx="59">
                  <c:v>9.6967947338732596E-2</c:v>
                </c:pt>
                <c:pt idx="60">
                  <c:v>0.13716807687869847</c:v>
                </c:pt>
                <c:pt idx="61">
                  <c:v>8.3083324430437422E-2</c:v>
                </c:pt>
                <c:pt idx="62">
                  <c:v>3.6081953678152479E-2</c:v>
                </c:pt>
                <c:pt idx="63">
                  <c:v>4.1116783771747434E-2</c:v>
                </c:pt>
                <c:pt idx="64">
                  <c:v>-9.2062187737293466E-2</c:v>
                </c:pt>
                <c:pt idx="65">
                  <c:v>7.7653025292821809E-2</c:v>
                </c:pt>
                <c:pt idx="66">
                  <c:v>4.5910351781129677E-2</c:v>
                </c:pt>
                <c:pt idx="67">
                  <c:v>0.14131515335958134</c:v>
                </c:pt>
                <c:pt idx="68">
                  <c:v>-0.12857149856322647</c:v>
                </c:pt>
                <c:pt idx="69">
                  <c:v>-7.8090316658421921E-2</c:v>
                </c:pt>
                <c:pt idx="70">
                  <c:v>-8.0857226294244855E-2</c:v>
                </c:pt>
                <c:pt idx="71">
                  <c:v>-0.23739264835007745</c:v>
                </c:pt>
                <c:pt idx="72">
                  <c:v>-0.21740203439694272</c:v>
                </c:pt>
                <c:pt idx="73">
                  <c:v>0.21783638780695291</c:v>
                </c:pt>
                <c:pt idx="74">
                  <c:v>0.23338643669266235</c:v>
                </c:pt>
                <c:pt idx="75">
                  <c:v>9.4688138879057249E-2</c:v>
                </c:pt>
                <c:pt idx="76">
                  <c:v>-4.0911005787794164E-2</c:v>
                </c:pt>
                <c:pt idx="77">
                  <c:v>-2.8677588888354144E-2</c:v>
                </c:pt>
                <c:pt idx="78">
                  <c:v>7.0841040422378487E-2</c:v>
                </c:pt>
                <c:pt idx="79">
                  <c:v>-0.12935584630074493</c:v>
                </c:pt>
                <c:pt idx="80">
                  <c:v>-2.9797063792192713E-2</c:v>
                </c:pt>
                <c:pt idx="81">
                  <c:v>-9.7388637078612117E-2</c:v>
                </c:pt>
                <c:pt idx="82">
                  <c:v>-0.30871498641355744</c:v>
                </c:pt>
                <c:pt idx="83">
                  <c:v>0.18575122702368119</c:v>
                </c:pt>
                <c:pt idx="84">
                  <c:v>7.9846148531521166E-2</c:v>
                </c:pt>
                <c:pt idx="85">
                  <c:v>2.7031310258294194E-3</c:v>
                </c:pt>
                <c:pt idx="86">
                  <c:v>0.19610951563173962</c:v>
                </c:pt>
                <c:pt idx="87">
                  <c:v>-1.5293326610986924E-2</c:v>
                </c:pt>
                <c:pt idx="88">
                  <c:v>0.12608214877350821</c:v>
                </c:pt>
                <c:pt idx="89">
                  <c:v>0.25596889625050423</c:v>
                </c:pt>
                <c:pt idx="90">
                  <c:v>-3.4491504493860514E-2</c:v>
                </c:pt>
                <c:pt idx="91">
                  <c:v>0.398528578704471</c:v>
                </c:pt>
                <c:pt idx="92">
                  <c:v>3.235708809216864E-2</c:v>
                </c:pt>
                <c:pt idx="93">
                  <c:v>-0.32470661304271364</c:v>
                </c:pt>
                <c:pt idx="94">
                  <c:v>0.22713425950395183</c:v>
                </c:pt>
                <c:pt idx="95">
                  <c:v>-8.4332331597190335E-2</c:v>
                </c:pt>
                <c:pt idx="96">
                  <c:v>-0.22988097473943347</c:v>
                </c:pt>
                <c:pt idx="97">
                  <c:v>0.68500519359300016</c:v>
                </c:pt>
                <c:pt idx="98">
                  <c:v>-8.3943539824098856E-2</c:v>
                </c:pt>
                <c:pt idx="99">
                  <c:v>0.11319306252803218</c:v>
                </c:pt>
                <c:pt idx="100">
                  <c:v>0.14195138623369452</c:v>
                </c:pt>
                <c:pt idx="101">
                  <c:v>0.84809046580302905</c:v>
                </c:pt>
                <c:pt idx="102">
                  <c:v>-0.40819541764176959</c:v>
                </c:pt>
                <c:pt idx="103">
                  <c:v>-8.0079491304219985E-2</c:v>
                </c:pt>
                <c:pt idx="104">
                  <c:v>-0.27097876252561015</c:v>
                </c:pt>
                <c:pt idx="105">
                  <c:v>2.5658524117482706E-2</c:v>
                </c:pt>
                <c:pt idx="106">
                  <c:v>-0.20459457687734395</c:v>
                </c:pt>
                <c:pt idx="107">
                  <c:v>3.2838056933170101E-2</c:v>
                </c:pt>
                <c:pt idx="108">
                  <c:v>3.751932462806673E-2</c:v>
                </c:pt>
                <c:pt idx="109">
                  <c:v>-0.12253932564338665</c:v>
                </c:pt>
                <c:pt idx="110">
                  <c:v>-3.0933706055982779E-2</c:v>
                </c:pt>
                <c:pt idx="111">
                  <c:v>0.2419431086979642</c:v>
                </c:pt>
                <c:pt idx="112">
                  <c:v>7.6737049652513267E-2</c:v>
                </c:pt>
                <c:pt idx="113">
                  <c:v>-2.829512338242135E-2</c:v>
                </c:pt>
                <c:pt idx="114">
                  <c:v>-5.1601254061642288E-2</c:v>
                </c:pt>
                <c:pt idx="115">
                  <c:v>-8.2530332298164644E-2</c:v>
                </c:pt>
                <c:pt idx="116">
                  <c:v>-1.6146521087879728E-2</c:v>
                </c:pt>
                <c:pt idx="117">
                  <c:v>3.3850839139696554E-2</c:v>
                </c:pt>
                <c:pt idx="118">
                  <c:v>9.6955339510652605E-2</c:v>
                </c:pt>
                <c:pt idx="119">
                  <c:v>-2.6469572359094196E-2</c:v>
                </c:pt>
                <c:pt idx="120">
                  <c:v>0.11627261959445323</c:v>
                </c:pt>
                <c:pt idx="121">
                  <c:v>0.13962549212870767</c:v>
                </c:pt>
                <c:pt idx="122">
                  <c:v>5.2914494099498555E-2</c:v>
                </c:pt>
                <c:pt idx="123">
                  <c:v>-1.8380072791398194E-2</c:v>
                </c:pt>
                <c:pt idx="124">
                  <c:v>3.5641707861209015E-2</c:v>
                </c:pt>
                <c:pt idx="125">
                  <c:v>-0.13445964229022911</c:v>
                </c:pt>
                <c:pt idx="126">
                  <c:v>-9.5974446071985686E-2</c:v>
                </c:pt>
                <c:pt idx="127">
                  <c:v>-7.3192589760139426E-2</c:v>
                </c:pt>
                <c:pt idx="128">
                  <c:v>0.12157719703350578</c:v>
                </c:pt>
                <c:pt idx="129">
                  <c:v>3.9154630160418424E-3</c:v>
                </c:pt>
                <c:pt idx="130">
                  <c:v>-0.10739840502103115</c:v>
                </c:pt>
                <c:pt idx="131">
                  <c:v>5.7468725369385742E-2</c:v>
                </c:pt>
                <c:pt idx="132">
                  <c:v>7.3169333415096238E-2</c:v>
                </c:pt>
                <c:pt idx="133">
                  <c:v>0.14316209151349701</c:v>
                </c:pt>
                <c:pt idx="134">
                  <c:v>1.8368966922863716E-2</c:v>
                </c:pt>
                <c:pt idx="135">
                  <c:v>0.14510104081418307</c:v>
                </c:pt>
                <c:pt idx="136">
                  <c:v>0.48633741294912669</c:v>
                </c:pt>
                <c:pt idx="137">
                  <c:v>0.48101278364660804</c:v>
                </c:pt>
                <c:pt idx="138">
                  <c:v>-0.28816352380249688</c:v>
                </c:pt>
                <c:pt idx="139">
                  <c:v>-0.26216279162941791</c:v>
                </c:pt>
                <c:pt idx="140">
                  <c:v>-0.20990355940502792</c:v>
                </c:pt>
                <c:pt idx="141">
                  <c:v>-0.10712239186822803</c:v>
                </c:pt>
                <c:pt idx="142">
                  <c:v>0.29083906770180823</c:v>
                </c:pt>
                <c:pt idx="143">
                  <c:v>-0.37680487310937305</c:v>
                </c:pt>
                <c:pt idx="144">
                  <c:v>0.50128198591423323</c:v>
                </c:pt>
                <c:pt idx="145">
                  <c:v>-7.6851713637251517E-2</c:v>
                </c:pt>
                <c:pt idx="146">
                  <c:v>1.480598550283263E-3</c:v>
                </c:pt>
                <c:pt idx="147">
                  <c:v>-4.5383233661695832E-2</c:v>
                </c:pt>
                <c:pt idx="148">
                  <c:v>-0.12702417181190473</c:v>
                </c:pt>
                <c:pt idx="149">
                  <c:v>4.3313230010836312E-2</c:v>
                </c:pt>
                <c:pt idx="150">
                  <c:v>1.275935180649812E-2</c:v>
                </c:pt>
                <c:pt idx="151">
                  <c:v>1.0824167555986142E-2</c:v>
                </c:pt>
                <c:pt idx="152">
                  <c:v>-0.21465306555594099</c:v>
                </c:pt>
                <c:pt idx="153">
                  <c:v>-0.16318203972262724</c:v>
                </c:pt>
                <c:pt idx="154">
                  <c:v>0.22865285744815878</c:v>
                </c:pt>
                <c:pt idx="155">
                  <c:v>3.4818053356839185E-2</c:v>
                </c:pt>
                <c:pt idx="156">
                  <c:v>-3.0401497850748194E-2</c:v>
                </c:pt>
                <c:pt idx="157">
                  <c:v>3.4768791510506381E-2</c:v>
                </c:pt>
                <c:pt idx="158">
                  <c:v>2.7110901335942073E-2</c:v>
                </c:pt>
                <c:pt idx="159">
                  <c:v>5.2387734713601475E-3</c:v>
                </c:pt>
                <c:pt idx="160">
                  <c:v>0.14495906790207869</c:v>
                </c:pt>
                <c:pt idx="161">
                  <c:v>-5.6617271240893108E-2</c:v>
                </c:pt>
                <c:pt idx="162">
                  <c:v>-3.5847453145491093E-2</c:v>
                </c:pt>
                <c:pt idx="163">
                  <c:v>-0.1275793095133021</c:v>
                </c:pt>
                <c:pt idx="164">
                  <c:v>9.3907238999893838E-2</c:v>
                </c:pt>
                <c:pt idx="165">
                  <c:v>-0.13143405364090888</c:v>
                </c:pt>
                <c:pt idx="166">
                  <c:v>1.9099042152088241E-2</c:v>
                </c:pt>
                <c:pt idx="167">
                  <c:v>-4.2163400054370581E-2</c:v>
                </c:pt>
                <c:pt idx="168">
                  <c:v>-0.17014377525558977</c:v>
                </c:pt>
                <c:pt idx="169">
                  <c:v>-7.9768235838702961E-2</c:v>
                </c:pt>
                <c:pt idx="170">
                  <c:v>0.10876922314191662</c:v>
                </c:pt>
                <c:pt idx="171">
                  <c:v>0.17214148489501779</c:v>
                </c:pt>
                <c:pt idx="172">
                  <c:v>-0.24593949825220274</c:v>
                </c:pt>
                <c:pt idx="173">
                  <c:v>-0.13557342031019293</c:v>
                </c:pt>
                <c:pt idx="174">
                  <c:v>-1.2783113239505983E-2</c:v>
                </c:pt>
                <c:pt idx="175">
                  <c:v>7.7657156313672537E-2</c:v>
                </c:pt>
                <c:pt idx="176">
                  <c:v>0.13144656004333344</c:v>
                </c:pt>
                <c:pt idx="177">
                  <c:v>-0.12401496581048566</c:v>
                </c:pt>
                <c:pt idx="178">
                  <c:v>-7.7857647409770192E-2</c:v>
                </c:pt>
                <c:pt idx="179">
                  <c:v>-3.8150924373785866E-2</c:v>
                </c:pt>
                <c:pt idx="180">
                  <c:v>0.17490350074364058</c:v>
                </c:pt>
                <c:pt idx="181">
                  <c:v>0.1257173307783146</c:v>
                </c:pt>
                <c:pt idx="182">
                  <c:v>1.0471563177164134E-2</c:v>
                </c:pt>
                <c:pt idx="183">
                  <c:v>5.5178818505828842E-2</c:v>
                </c:pt>
                <c:pt idx="184">
                  <c:v>0.36638952113553591</c:v>
                </c:pt>
                <c:pt idx="185">
                  <c:v>-0.19746128594468271</c:v>
                </c:pt>
                <c:pt idx="186">
                  <c:v>-5.7222676361154967E-2</c:v>
                </c:pt>
                <c:pt idx="187">
                  <c:v>0.10270702942013576</c:v>
                </c:pt>
                <c:pt idx="188">
                  <c:v>-0.1299695384297046</c:v>
                </c:pt>
                <c:pt idx="189">
                  <c:v>-0.11893046341753788</c:v>
                </c:pt>
                <c:pt idx="190">
                  <c:v>0.15221329690293861</c:v>
                </c:pt>
                <c:pt idx="191">
                  <c:v>0.54379547837058495</c:v>
                </c:pt>
                <c:pt idx="192">
                  <c:v>0.80753431811646736</c:v>
                </c:pt>
                <c:pt idx="193">
                  <c:v>0.30357307492768015</c:v>
                </c:pt>
                <c:pt idx="194">
                  <c:v>0.70483696221225234</c:v>
                </c:pt>
                <c:pt idx="195">
                  <c:v>-0.3498272393043369</c:v>
                </c:pt>
                <c:pt idx="196">
                  <c:v>1.7160562234984948</c:v>
                </c:pt>
                <c:pt idx="197">
                  <c:v>0.34837454431022885</c:v>
                </c:pt>
                <c:pt idx="198">
                  <c:v>-0.73064703205678905</c:v>
                </c:pt>
                <c:pt idx="199">
                  <c:v>-0.45165117833084467</c:v>
                </c:pt>
                <c:pt idx="200">
                  <c:v>6.0524422826927271E-2</c:v>
                </c:pt>
                <c:pt idx="201">
                  <c:v>1.3553237519209218</c:v>
                </c:pt>
                <c:pt idx="202">
                  <c:v>-0.681483288855951</c:v>
                </c:pt>
                <c:pt idx="203">
                  <c:v>-0.55129713591759555</c:v>
                </c:pt>
                <c:pt idx="204">
                  <c:v>-1.3629326526718777E-2</c:v>
                </c:pt>
                <c:pt idx="205">
                  <c:v>0.38765450184551509</c:v>
                </c:pt>
                <c:pt idx="206">
                  <c:v>-8.6891918458629647E-2</c:v>
                </c:pt>
                <c:pt idx="207">
                  <c:v>-0.14909765598580949</c:v>
                </c:pt>
                <c:pt idx="208">
                  <c:v>1.0960115490123545E-2</c:v>
                </c:pt>
                <c:pt idx="209">
                  <c:v>-0.21159078593451863</c:v>
                </c:pt>
                <c:pt idx="210">
                  <c:v>-0.17765410075387955</c:v>
                </c:pt>
                <c:pt idx="211">
                  <c:v>-0.22233982898496685</c:v>
                </c:pt>
                <c:pt idx="212">
                  <c:v>0.56201920245128756</c:v>
                </c:pt>
                <c:pt idx="213">
                  <c:v>-0.33042827685108966</c:v>
                </c:pt>
                <c:pt idx="214">
                  <c:v>-0.43852342702962732</c:v>
                </c:pt>
                <c:pt idx="215">
                  <c:v>0.5988550848716514</c:v>
                </c:pt>
                <c:pt idx="216">
                  <c:v>2.8379124204327866E-2</c:v>
                </c:pt>
                <c:pt idx="217">
                  <c:v>-0.3562211834848672</c:v>
                </c:pt>
                <c:pt idx="218">
                  <c:v>9.458977460101381E-2</c:v>
                </c:pt>
                <c:pt idx="219">
                  <c:v>0.11802145530789843</c:v>
                </c:pt>
                <c:pt idx="220">
                  <c:v>-3.7687823372107854E-2</c:v>
                </c:pt>
                <c:pt idx="221">
                  <c:v>0.25019869685967944</c:v>
                </c:pt>
                <c:pt idx="222">
                  <c:v>-0.56305974467575548</c:v>
                </c:pt>
                <c:pt idx="223">
                  <c:v>1.4923005263181244E-2</c:v>
                </c:pt>
                <c:pt idx="224">
                  <c:v>1.8244858051784898</c:v>
                </c:pt>
                <c:pt idx="225">
                  <c:v>-0.32318676676075897</c:v>
                </c:pt>
                <c:pt idx="226">
                  <c:v>-0.51569999895008722</c:v>
                </c:pt>
                <c:pt idx="227">
                  <c:v>1.3084035966219196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F6-4F11-BAE2-79D976E6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977976"/>
        <c:axId val="776977256"/>
      </c:lineChart>
      <c:catAx>
        <c:axId val="100803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8038464"/>
        <c:crosses val="autoZero"/>
        <c:auto val="1"/>
        <c:lblAlgn val="ctr"/>
        <c:lblOffset val="100"/>
        <c:tickLblSkip val="12"/>
        <c:noMultiLvlLbl val="0"/>
      </c:catAx>
      <c:valAx>
        <c:axId val="100803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8038136"/>
        <c:crosses val="autoZero"/>
        <c:crossBetween val="between"/>
      </c:valAx>
      <c:valAx>
        <c:axId val="776977256"/>
        <c:scaling>
          <c:orientation val="minMax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76977976"/>
        <c:crosses val="max"/>
        <c:crossBetween val="between"/>
      </c:valAx>
      <c:catAx>
        <c:axId val="776977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76977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'Spot average'!$J$3:$J$215</c:f>
              <c:strCache>
                <c:ptCount val="213"/>
                <c:pt idx="0">
                  <c:v>2003-4</c:v>
                </c:pt>
                <c:pt idx="1">
                  <c:v>2003-5</c:v>
                </c:pt>
                <c:pt idx="2">
                  <c:v>2003-6</c:v>
                </c:pt>
                <c:pt idx="3">
                  <c:v>2003-7</c:v>
                </c:pt>
                <c:pt idx="4">
                  <c:v>2003-8</c:v>
                </c:pt>
                <c:pt idx="5">
                  <c:v>2003-9</c:v>
                </c:pt>
                <c:pt idx="6">
                  <c:v>2003-10</c:v>
                </c:pt>
                <c:pt idx="7">
                  <c:v>2003-11</c:v>
                </c:pt>
                <c:pt idx="8">
                  <c:v>2003-12</c:v>
                </c:pt>
                <c:pt idx="9">
                  <c:v>2004-1</c:v>
                </c:pt>
                <c:pt idx="10">
                  <c:v>2004-2</c:v>
                </c:pt>
                <c:pt idx="11">
                  <c:v>2004-3</c:v>
                </c:pt>
                <c:pt idx="12">
                  <c:v>2004-4</c:v>
                </c:pt>
                <c:pt idx="13">
                  <c:v>2004-5</c:v>
                </c:pt>
                <c:pt idx="14">
                  <c:v>2004-6</c:v>
                </c:pt>
                <c:pt idx="15">
                  <c:v>2004-7</c:v>
                </c:pt>
                <c:pt idx="16">
                  <c:v>2004-8</c:v>
                </c:pt>
                <c:pt idx="17">
                  <c:v>2004-9</c:v>
                </c:pt>
                <c:pt idx="18">
                  <c:v>2004-10</c:v>
                </c:pt>
                <c:pt idx="19">
                  <c:v>2004-11</c:v>
                </c:pt>
                <c:pt idx="20">
                  <c:v>2004-12</c:v>
                </c:pt>
                <c:pt idx="21">
                  <c:v>2005-01</c:v>
                </c:pt>
                <c:pt idx="22">
                  <c:v>2005-02</c:v>
                </c:pt>
                <c:pt idx="23">
                  <c:v>2005-03</c:v>
                </c:pt>
                <c:pt idx="24">
                  <c:v>2005-04</c:v>
                </c:pt>
                <c:pt idx="25">
                  <c:v>2005-05</c:v>
                </c:pt>
                <c:pt idx="26">
                  <c:v>2005-06</c:v>
                </c:pt>
                <c:pt idx="27">
                  <c:v>2005-07</c:v>
                </c:pt>
                <c:pt idx="28">
                  <c:v>2005-08</c:v>
                </c:pt>
                <c:pt idx="29">
                  <c:v>2005-09</c:v>
                </c:pt>
                <c:pt idx="30">
                  <c:v>2005-10</c:v>
                </c:pt>
                <c:pt idx="31">
                  <c:v>2005-11</c:v>
                </c:pt>
                <c:pt idx="32">
                  <c:v>2005-12</c:v>
                </c:pt>
                <c:pt idx="33">
                  <c:v>2006-01</c:v>
                </c:pt>
                <c:pt idx="34">
                  <c:v>2006-02</c:v>
                </c:pt>
                <c:pt idx="35">
                  <c:v>2006-03</c:v>
                </c:pt>
                <c:pt idx="36">
                  <c:v>2006-04</c:v>
                </c:pt>
                <c:pt idx="37">
                  <c:v>2006-05</c:v>
                </c:pt>
                <c:pt idx="38">
                  <c:v>2006-06</c:v>
                </c:pt>
                <c:pt idx="39">
                  <c:v>2006-07</c:v>
                </c:pt>
                <c:pt idx="40">
                  <c:v>2006-08</c:v>
                </c:pt>
                <c:pt idx="41">
                  <c:v>2006-09</c:v>
                </c:pt>
                <c:pt idx="42">
                  <c:v>2006-10</c:v>
                </c:pt>
                <c:pt idx="43">
                  <c:v>2006-11</c:v>
                </c:pt>
                <c:pt idx="44">
                  <c:v>2006-12</c:v>
                </c:pt>
                <c:pt idx="45">
                  <c:v>2007-01</c:v>
                </c:pt>
                <c:pt idx="46">
                  <c:v>2007-02</c:v>
                </c:pt>
                <c:pt idx="47">
                  <c:v>2007-03</c:v>
                </c:pt>
                <c:pt idx="48">
                  <c:v>2007-04</c:v>
                </c:pt>
                <c:pt idx="49">
                  <c:v>2007-05</c:v>
                </c:pt>
                <c:pt idx="50">
                  <c:v>2007-06</c:v>
                </c:pt>
                <c:pt idx="51">
                  <c:v>2007-07</c:v>
                </c:pt>
                <c:pt idx="52">
                  <c:v>2007-08</c:v>
                </c:pt>
                <c:pt idx="53">
                  <c:v>2007-09</c:v>
                </c:pt>
                <c:pt idx="54">
                  <c:v>2007-10</c:v>
                </c:pt>
                <c:pt idx="55">
                  <c:v>2007-11</c:v>
                </c:pt>
                <c:pt idx="56">
                  <c:v>2007-12</c:v>
                </c:pt>
                <c:pt idx="57">
                  <c:v>2008-01</c:v>
                </c:pt>
                <c:pt idx="58">
                  <c:v>2008-02</c:v>
                </c:pt>
                <c:pt idx="59">
                  <c:v>2008-03</c:v>
                </c:pt>
                <c:pt idx="60">
                  <c:v>2008-04</c:v>
                </c:pt>
                <c:pt idx="61">
                  <c:v>2008-05</c:v>
                </c:pt>
                <c:pt idx="62">
                  <c:v>2008-06</c:v>
                </c:pt>
                <c:pt idx="63">
                  <c:v>2008-07</c:v>
                </c:pt>
                <c:pt idx="64">
                  <c:v>2008-08</c:v>
                </c:pt>
                <c:pt idx="65">
                  <c:v>2008-09</c:v>
                </c:pt>
                <c:pt idx="66">
                  <c:v>2008-10</c:v>
                </c:pt>
                <c:pt idx="67">
                  <c:v>2008-11</c:v>
                </c:pt>
                <c:pt idx="68">
                  <c:v>2008-12</c:v>
                </c:pt>
                <c:pt idx="69">
                  <c:v>2009-01</c:v>
                </c:pt>
                <c:pt idx="70">
                  <c:v>2009-02</c:v>
                </c:pt>
                <c:pt idx="71">
                  <c:v>2009-03</c:v>
                </c:pt>
                <c:pt idx="72">
                  <c:v>2009-04</c:v>
                </c:pt>
                <c:pt idx="73">
                  <c:v>2009-05</c:v>
                </c:pt>
                <c:pt idx="74">
                  <c:v>2009-06</c:v>
                </c:pt>
                <c:pt idx="75">
                  <c:v>2009-07</c:v>
                </c:pt>
                <c:pt idx="76">
                  <c:v>2009-08</c:v>
                </c:pt>
                <c:pt idx="77">
                  <c:v>2009-09</c:v>
                </c:pt>
                <c:pt idx="78">
                  <c:v>2009-10</c:v>
                </c:pt>
                <c:pt idx="79">
                  <c:v>2009-11</c:v>
                </c:pt>
                <c:pt idx="80">
                  <c:v>2009-12</c:v>
                </c:pt>
                <c:pt idx="81">
                  <c:v>2010-01</c:v>
                </c:pt>
                <c:pt idx="82">
                  <c:v>2010-02</c:v>
                </c:pt>
                <c:pt idx="83">
                  <c:v>2010-03</c:v>
                </c:pt>
                <c:pt idx="84">
                  <c:v>2010-04</c:v>
                </c:pt>
                <c:pt idx="85">
                  <c:v>2010-05</c:v>
                </c:pt>
                <c:pt idx="86">
                  <c:v>2010-06</c:v>
                </c:pt>
                <c:pt idx="87">
                  <c:v>2010-07</c:v>
                </c:pt>
                <c:pt idx="88">
                  <c:v>2010-08</c:v>
                </c:pt>
                <c:pt idx="89">
                  <c:v>2010-09</c:v>
                </c:pt>
                <c:pt idx="90">
                  <c:v>2010-10</c:v>
                </c:pt>
                <c:pt idx="91">
                  <c:v>2010-11</c:v>
                </c:pt>
                <c:pt idx="92">
                  <c:v>2010-12</c:v>
                </c:pt>
                <c:pt idx="93">
                  <c:v>2011-01</c:v>
                </c:pt>
                <c:pt idx="94">
                  <c:v>2011-02</c:v>
                </c:pt>
                <c:pt idx="95">
                  <c:v>2011-03</c:v>
                </c:pt>
                <c:pt idx="96">
                  <c:v>2011-04</c:v>
                </c:pt>
                <c:pt idx="97">
                  <c:v>2011-05</c:v>
                </c:pt>
                <c:pt idx="98">
                  <c:v>2011-06</c:v>
                </c:pt>
                <c:pt idx="99">
                  <c:v>2011-07</c:v>
                </c:pt>
                <c:pt idx="100">
                  <c:v>2011-08</c:v>
                </c:pt>
                <c:pt idx="101">
                  <c:v>2011-09</c:v>
                </c:pt>
                <c:pt idx="102">
                  <c:v>2011-10</c:v>
                </c:pt>
                <c:pt idx="103">
                  <c:v>2011-11</c:v>
                </c:pt>
                <c:pt idx="104">
                  <c:v>2011-12</c:v>
                </c:pt>
                <c:pt idx="105">
                  <c:v>2012-01</c:v>
                </c:pt>
                <c:pt idx="106">
                  <c:v>2012-02</c:v>
                </c:pt>
                <c:pt idx="107">
                  <c:v>2012-03</c:v>
                </c:pt>
                <c:pt idx="108">
                  <c:v>2012-04</c:v>
                </c:pt>
                <c:pt idx="109">
                  <c:v>2012-05</c:v>
                </c:pt>
                <c:pt idx="110">
                  <c:v>2012-06</c:v>
                </c:pt>
                <c:pt idx="111">
                  <c:v>2012-07</c:v>
                </c:pt>
                <c:pt idx="112">
                  <c:v>2012-08</c:v>
                </c:pt>
                <c:pt idx="113">
                  <c:v>2012-09</c:v>
                </c:pt>
                <c:pt idx="114">
                  <c:v>2012-10</c:v>
                </c:pt>
                <c:pt idx="115">
                  <c:v>2012-11</c:v>
                </c:pt>
                <c:pt idx="116">
                  <c:v>2012-12</c:v>
                </c:pt>
                <c:pt idx="117">
                  <c:v>2013-01</c:v>
                </c:pt>
                <c:pt idx="118">
                  <c:v>2013-02</c:v>
                </c:pt>
                <c:pt idx="119">
                  <c:v>2013-03</c:v>
                </c:pt>
                <c:pt idx="120">
                  <c:v>2013-04</c:v>
                </c:pt>
                <c:pt idx="121">
                  <c:v>2013-05</c:v>
                </c:pt>
                <c:pt idx="122">
                  <c:v>2013-06</c:v>
                </c:pt>
                <c:pt idx="123">
                  <c:v>2013-07</c:v>
                </c:pt>
                <c:pt idx="124">
                  <c:v>2013-08</c:v>
                </c:pt>
                <c:pt idx="125">
                  <c:v>2013-09</c:v>
                </c:pt>
                <c:pt idx="126">
                  <c:v>2013-10</c:v>
                </c:pt>
                <c:pt idx="127">
                  <c:v>2013-11</c:v>
                </c:pt>
                <c:pt idx="128">
                  <c:v>2013-12</c:v>
                </c:pt>
                <c:pt idx="129">
                  <c:v>2014-01</c:v>
                </c:pt>
                <c:pt idx="130">
                  <c:v>2014-02</c:v>
                </c:pt>
                <c:pt idx="131">
                  <c:v>2014-03</c:v>
                </c:pt>
                <c:pt idx="132">
                  <c:v>2014-04</c:v>
                </c:pt>
                <c:pt idx="133">
                  <c:v>2014-05</c:v>
                </c:pt>
                <c:pt idx="134">
                  <c:v>2014-06</c:v>
                </c:pt>
                <c:pt idx="135">
                  <c:v>2014-07</c:v>
                </c:pt>
                <c:pt idx="136">
                  <c:v>2014-08</c:v>
                </c:pt>
                <c:pt idx="137">
                  <c:v>2014-09</c:v>
                </c:pt>
                <c:pt idx="138">
                  <c:v>2014-10</c:v>
                </c:pt>
                <c:pt idx="139">
                  <c:v>2014-11</c:v>
                </c:pt>
                <c:pt idx="140">
                  <c:v>2014-12</c:v>
                </c:pt>
                <c:pt idx="141">
                  <c:v>2015-01</c:v>
                </c:pt>
                <c:pt idx="142">
                  <c:v>2015-02</c:v>
                </c:pt>
                <c:pt idx="143">
                  <c:v>2015-03</c:v>
                </c:pt>
                <c:pt idx="144">
                  <c:v>2015-04</c:v>
                </c:pt>
                <c:pt idx="145">
                  <c:v>2015-05</c:v>
                </c:pt>
                <c:pt idx="146">
                  <c:v>2015-06</c:v>
                </c:pt>
                <c:pt idx="147">
                  <c:v>2015-07</c:v>
                </c:pt>
                <c:pt idx="148">
                  <c:v>2015-08</c:v>
                </c:pt>
                <c:pt idx="149">
                  <c:v>2015-09</c:v>
                </c:pt>
                <c:pt idx="150">
                  <c:v>2015-10</c:v>
                </c:pt>
                <c:pt idx="151">
                  <c:v>2015-11</c:v>
                </c:pt>
                <c:pt idx="152">
                  <c:v>2015-12</c:v>
                </c:pt>
                <c:pt idx="153">
                  <c:v>2016-01</c:v>
                </c:pt>
                <c:pt idx="154">
                  <c:v>2016-02</c:v>
                </c:pt>
                <c:pt idx="155">
                  <c:v>2016-03</c:v>
                </c:pt>
                <c:pt idx="156">
                  <c:v>2016-04</c:v>
                </c:pt>
                <c:pt idx="157">
                  <c:v>2016-05</c:v>
                </c:pt>
                <c:pt idx="158">
                  <c:v>2016-06</c:v>
                </c:pt>
                <c:pt idx="159">
                  <c:v>2016-07</c:v>
                </c:pt>
                <c:pt idx="160">
                  <c:v>2016-08</c:v>
                </c:pt>
                <c:pt idx="161">
                  <c:v>2016-09</c:v>
                </c:pt>
                <c:pt idx="162">
                  <c:v>2016-10</c:v>
                </c:pt>
                <c:pt idx="163">
                  <c:v>2016-11</c:v>
                </c:pt>
                <c:pt idx="164">
                  <c:v>2016-12</c:v>
                </c:pt>
                <c:pt idx="165">
                  <c:v>2017-01</c:v>
                </c:pt>
                <c:pt idx="166">
                  <c:v>2017-02</c:v>
                </c:pt>
                <c:pt idx="167">
                  <c:v>2017-03</c:v>
                </c:pt>
                <c:pt idx="168">
                  <c:v>2017-04</c:v>
                </c:pt>
                <c:pt idx="169">
                  <c:v>2017-05</c:v>
                </c:pt>
                <c:pt idx="170">
                  <c:v>2017-06</c:v>
                </c:pt>
                <c:pt idx="171">
                  <c:v>2017-07</c:v>
                </c:pt>
                <c:pt idx="172">
                  <c:v>2017-08</c:v>
                </c:pt>
                <c:pt idx="173">
                  <c:v>2017-09</c:v>
                </c:pt>
                <c:pt idx="174">
                  <c:v>2017-10</c:v>
                </c:pt>
                <c:pt idx="175">
                  <c:v>2017-11</c:v>
                </c:pt>
                <c:pt idx="176">
                  <c:v>2017-12</c:v>
                </c:pt>
                <c:pt idx="177">
                  <c:v>2018-01</c:v>
                </c:pt>
                <c:pt idx="178">
                  <c:v>2018-02</c:v>
                </c:pt>
                <c:pt idx="179">
                  <c:v>2018-03</c:v>
                </c:pt>
                <c:pt idx="180">
                  <c:v>2018-04</c:v>
                </c:pt>
                <c:pt idx="181">
                  <c:v>2018-05</c:v>
                </c:pt>
                <c:pt idx="182">
                  <c:v>2018-06</c:v>
                </c:pt>
                <c:pt idx="183">
                  <c:v>2018-07</c:v>
                </c:pt>
                <c:pt idx="184">
                  <c:v>2018-08</c:v>
                </c:pt>
                <c:pt idx="185">
                  <c:v>2018-09</c:v>
                </c:pt>
                <c:pt idx="186">
                  <c:v>2018-10</c:v>
                </c:pt>
                <c:pt idx="187">
                  <c:v>2018-11</c:v>
                </c:pt>
                <c:pt idx="188">
                  <c:v>2018-12</c:v>
                </c:pt>
                <c:pt idx="189">
                  <c:v>2019-01</c:v>
                </c:pt>
                <c:pt idx="190">
                  <c:v>2019-02</c:v>
                </c:pt>
                <c:pt idx="191">
                  <c:v>2019-03</c:v>
                </c:pt>
                <c:pt idx="192">
                  <c:v>2019-04</c:v>
                </c:pt>
                <c:pt idx="193">
                  <c:v>2019-05</c:v>
                </c:pt>
                <c:pt idx="194">
                  <c:v>2019-06</c:v>
                </c:pt>
                <c:pt idx="195">
                  <c:v>2019-07</c:v>
                </c:pt>
                <c:pt idx="196">
                  <c:v>2019-08</c:v>
                </c:pt>
                <c:pt idx="197">
                  <c:v>2019-09</c:v>
                </c:pt>
                <c:pt idx="198">
                  <c:v>2019-10</c:v>
                </c:pt>
                <c:pt idx="199">
                  <c:v>2019-11</c:v>
                </c:pt>
                <c:pt idx="200">
                  <c:v>2019-12</c:v>
                </c:pt>
                <c:pt idx="201">
                  <c:v>2020-01</c:v>
                </c:pt>
                <c:pt idx="202">
                  <c:v>2020-02</c:v>
                </c:pt>
                <c:pt idx="203">
                  <c:v>2020-03</c:v>
                </c:pt>
                <c:pt idx="204">
                  <c:v>2020-04</c:v>
                </c:pt>
                <c:pt idx="205">
                  <c:v>2020-05</c:v>
                </c:pt>
                <c:pt idx="206">
                  <c:v>2020-06</c:v>
                </c:pt>
                <c:pt idx="207">
                  <c:v>2020-07</c:v>
                </c:pt>
                <c:pt idx="208">
                  <c:v>2020-08</c:v>
                </c:pt>
                <c:pt idx="209">
                  <c:v>2020-09</c:v>
                </c:pt>
                <c:pt idx="210">
                  <c:v>2020-10</c:v>
                </c:pt>
                <c:pt idx="211">
                  <c:v>2020-11</c:v>
                </c:pt>
                <c:pt idx="212">
                  <c:v>2020-12</c:v>
                </c:pt>
              </c:strCache>
            </c:strRef>
          </c:cat>
          <c:val>
            <c:numRef>
              <c:f>'Spot average'!$K$3:$K$215</c:f>
              <c:numCache>
                <c:formatCode>0.0\ %</c:formatCode>
                <c:ptCount val="213"/>
                <c:pt idx="0">
                  <c:v>6.332820990249588E-2</c:v>
                </c:pt>
                <c:pt idx="1">
                  <c:v>0.14713167286751827</c:v>
                </c:pt>
                <c:pt idx="2">
                  <c:v>-0.11666614444950807</c:v>
                </c:pt>
                <c:pt idx="3">
                  <c:v>-0.15898622630819337</c:v>
                </c:pt>
                <c:pt idx="4">
                  <c:v>2.9259005239184344E-2</c:v>
                </c:pt>
                <c:pt idx="5">
                  <c:v>-8.3654473366424176E-2</c:v>
                </c:pt>
                <c:pt idx="6">
                  <c:v>-2.7627521517871845E-2</c:v>
                </c:pt>
                <c:pt idx="7">
                  <c:v>0.16065426326479426</c:v>
                </c:pt>
                <c:pt idx="8">
                  <c:v>2.6282441422557312E-2</c:v>
                </c:pt>
                <c:pt idx="9">
                  <c:v>3.389242387979019E-2</c:v>
                </c:pt>
                <c:pt idx="10">
                  <c:v>-3.2076868834785444E-2</c:v>
                </c:pt>
                <c:pt idx="11">
                  <c:v>4.5226207489384773E-2</c:v>
                </c:pt>
                <c:pt idx="12">
                  <c:v>4.2985777830189642E-2</c:v>
                </c:pt>
                <c:pt idx="13">
                  <c:v>-0.13792841765697395</c:v>
                </c:pt>
                <c:pt idx="14">
                  <c:v>0.11198059899511614</c:v>
                </c:pt>
                <c:pt idx="15">
                  <c:v>-0.12267736223072889</c:v>
                </c:pt>
                <c:pt idx="16">
                  <c:v>0.12313869967425228</c:v>
                </c:pt>
                <c:pt idx="17">
                  <c:v>5.9656446028196752E-2</c:v>
                </c:pt>
                <c:pt idx="18">
                  <c:v>-3.8953346008769429E-2</c:v>
                </c:pt>
                <c:pt idx="19">
                  <c:v>0.11438727288892858</c:v>
                </c:pt>
                <c:pt idx="20">
                  <c:v>0.12883739885431145</c:v>
                </c:pt>
                <c:pt idx="21">
                  <c:v>-9.5410885348269248E-2</c:v>
                </c:pt>
                <c:pt idx="22">
                  <c:v>-0.1334471012126045</c:v>
                </c:pt>
                <c:pt idx="23">
                  <c:v>-4.0273428301159986E-2</c:v>
                </c:pt>
                <c:pt idx="24">
                  <c:v>6.5855413901332316E-3</c:v>
                </c:pt>
                <c:pt idx="25">
                  <c:v>0.2038278815689194</c:v>
                </c:pt>
                <c:pt idx="26">
                  <c:v>-9.2258469760606143E-2</c:v>
                </c:pt>
                <c:pt idx="27">
                  <c:v>-6.9749926524908856E-2</c:v>
                </c:pt>
                <c:pt idx="28">
                  <c:v>7.0337324124710277E-2</c:v>
                </c:pt>
                <c:pt idx="29">
                  <c:v>-8.9031145411814228E-2</c:v>
                </c:pt>
                <c:pt idx="30">
                  <c:v>5.4235908869857186E-2</c:v>
                </c:pt>
                <c:pt idx="31">
                  <c:v>-0.12563392436625531</c:v>
                </c:pt>
                <c:pt idx="32">
                  <c:v>-0.15706901485955205</c:v>
                </c:pt>
                <c:pt idx="33">
                  <c:v>-7.2929470144756481E-2</c:v>
                </c:pt>
                <c:pt idx="34">
                  <c:v>-0.16378473975419505</c:v>
                </c:pt>
                <c:pt idx="35">
                  <c:v>3.0435732951906047E-2</c:v>
                </c:pt>
                <c:pt idx="36">
                  <c:v>0.38303910771527128</c:v>
                </c:pt>
                <c:pt idx="37">
                  <c:v>-0.15319715864331729</c:v>
                </c:pt>
                <c:pt idx="38">
                  <c:v>-0.11889337391775123</c:v>
                </c:pt>
                <c:pt idx="39">
                  <c:v>-0.2600891469977562</c:v>
                </c:pt>
                <c:pt idx="40">
                  <c:v>1.1231269277117706E-2</c:v>
                </c:pt>
                <c:pt idx="41">
                  <c:v>0.16564012309837861</c:v>
                </c:pt>
                <c:pt idx="42">
                  <c:v>0.16948734916156361</c:v>
                </c:pt>
                <c:pt idx="43">
                  <c:v>0.41327177447263663</c:v>
                </c:pt>
                <c:pt idx="44">
                  <c:v>0.19479889431605324</c:v>
                </c:pt>
                <c:pt idx="45">
                  <c:v>-2.0893347851731137E-2</c:v>
                </c:pt>
                <c:pt idx="46">
                  <c:v>0.20338162628277923</c:v>
                </c:pt>
                <c:pt idx="47">
                  <c:v>6.395624743945838E-2</c:v>
                </c:pt>
                <c:pt idx="48">
                  <c:v>4.6291995789520923E-2</c:v>
                </c:pt>
                <c:pt idx="49">
                  <c:v>-8.8251793860070427E-2</c:v>
                </c:pt>
                <c:pt idx="50">
                  <c:v>0.36268985635973028</c:v>
                </c:pt>
                <c:pt idx="51">
                  <c:v>6.2609197497797142E-2</c:v>
                </c:pt>
                <c:pt idx="52">
                  <c:v>-0.33223241657218205</c:v>
                </c:pt>
                <c:pt idx="53">
                  <c:v>-0.29915182414674624</c:v>
                </c:pt>
                <c:pt idx="54">
                  <c:v>-0.22537346559076255</c:v>
                </c:pt>
                <c:pt idx="55">
                  <c:v>-1.2957208349788529E-2</c:v>
                </c:pt>
                <c:pt idx="56">
                  <c:v>9.9445085136604661E-3</c:v>
                </c:pt>
                <c:pt idx="57">
                  <c:v>0.19068992786412209</c:v>
                </c:pt>
                <c:pt idx="58">
                  <c:v>0.29971564537423201</c:v>
                </c:pt>
                <c:pt idx="59">
                  <c:v>-0.21825414181370151</c:v>
                </c:pt>
                <c:pt idx="60">
                  <c:v>0.48554520091375486</c:v>
                </c:pt>
                <c:pt idx="61">
                  <c:v>-0.37229032102902126</c:v>
                </c:pt>
                <c:pt idx="62">
                  <c:v>-9.5999590363332721E-2</c:v>
                </c:pt>
                <c:pt idx="63">
                  <c:v>-0.17863923893120537</c:v>
                </c:pt>
                <c:pt idx="64">
                  <c:v>-0.2087537224884386</c:v>
                </c:pt>
                <c:pt idx="65">
                  <c:v>0.1336187141159606</c:v>
                </c:pt>
                <c:pt idx="66">
                  <c:v>7.4825664924620172E-2</c:v>
                </c:pt>
                <c:pt idx="67">
                  <c:v>7.8802171375560892E-2</c:v>
                </c:pt>
                <c:pt idx="68">
                  <c:v>9.6967947338732596E-2</c:v>
                </c:pt>
                <c:pt idx="69">
                  <c:v>0.13716807687869847</c:v>
                </c:pt>
                <c:pt idx="70">
                  <c:v>8.3083324430437422E-2</c:v>
                </c:pt>
                <c:pt idx="71">
                  <c:v>3.6081953678152479E-2</c:v>
                </c:pt>
                <c:pt idx="72">
                  <c:v>4.1116783771747434E-2</c:v>
                </c:pt>
                <c:pt idx="73">
                  <c:v>-9.2062187737293466E-2</c:v>
                </c:pt>
                <c:pt idx="74">
                  <c:v>7.7653025292821809E-2</c:v>
                </c:pt>
                <c:pt idx="75">
                  <c:v>4.5910351781129677E-2</c:v>
                </c:pt>
                <c:pt idx="76">
                  <c:v>0.14131515335958134</c:v>
                </c:pt>
                <c:pt idx="77">
                  <c:v>-0.12857149856322647</c:v>
                </c:pt>
                <c:pt idx="78">
                  <c:v>-7.8090316658421921E-2</c:v>
                </c:pt>
                <c:pt idx="79">
                  <c:v>-8.0857226294244855E-2</c:v>
                </c:pt>
                <c:pt idx="80">
                  <c:v>-0.23739264835007745</c:v>
                </c:pt>
                <c:pt idx="81">
                  <c:v>-0.21740203439694272</c:v>
                </c:pt>
                <c:pt idx="82">
                  <c:v>0.21783638780695291</c:v>
                </c:pt>
                <c:pt idx="83">
                  <c:v>0.23338643669266235</c:v>
                </c:pt>
                <c:pt idx="84">
                  <c:v>9.4688138879057249E-2</c:v>
                </c:pt>
                <c:pt idx="85">
                  <c:v>-4.0911005787794164E-2</c:v>
                </c:pt>
                <c:pt idx="86">
                  <c:v>-2.8677588888354144E-2</c:v>
                </c:pt>
                <c:pt idx="87">
                  <c:v>7.0841040422378487E-2</c:v>
                </c:pt>
                <c:pt idx="88">
                  <c:v>-0.12935584630074493</c:v>
                </c:pt>
                <c:pt idx="89">
                  <c:v>-2.9797063792192713E-2</c:v>
                </c:pt>
                <c:pt idx="90">
                  <c:v>-9.7388637078612117E-2</c:v>
                </c:pt>
                <c:pt idx="91">
                  <c:v>-0.30871498641355744</c:v>
                </c:pt>
                <c:pt idx="92">
                  <c:v>0.18575122702368119</c:v>
                </c:pt>
                <c:pt idx="93">
                  <c:v>7.9846148531521166E-2</c:v>
                </c:pt>
                <c:pt idx="94">
                  <c:v>2.7031310258294194E-3</c:v>
                </c:pt>
                <c:pt idx="95">
                  <c:v>0.19610951563173962</c:v>
                </c:pt>
                <c:pt idx="96">
                  <c:v>-1.5293326610986924E-2</c:v>
                </c:pt>
                <c:pt idx="97">
                  <c:v>0.12608214877350821</c:v>
                </c:pt>
                <c:pt idx="98">
                  <c:v>0.25596889625050423</c:v>
                </c:pt>
                <c:pt idx="99">
                  <c:v>-3.4491504493860514E-2</c:v>
                </c:pt>
                <c:pt idx="100">
                  <c:v>0.398528578704471</c:v>
                </c:pt>
                <c:pt idx="101">
                  <c:v>3.235708809216864E-2</c:v>
                </c:pt>
                <c:pt idx="102">
                  <c:v>-0.32470661304271364</c:v>
                </c:pt>
                <c:pt idx="103">
                  <c:v>0.22713425950395183</c:v>
                </c:pt>
                <c:pt idx="104">
                  <c:v>-8.4332331597190335E-2</c:v>
                </c:pt>
                <c:pt idx="105">
                  <c:v>-0.22988097473943347</c:v>
                </c:pt>
                <c:pt idx="106">
                  <c:v>0.68500519359300016</c:v>
                </c:pt>
                <c:pt idx="107">
                  <c:v>-8.3943539824098856E-2</c:v>
                </c:pt>
                <c:pt idx="108">
                  <c:v>0.11319306252803218</c:v>
                </c:pt>
                <c:pt idx="109">
                  <c:v>0.14195138623369452</c:v>
                </c:pt>
                <c:pt idx="110">
                  <c:v>0.84809046580302905</c:v>
                </c:pt>
                <c:pt idx="111">
                  <c:v>-0.40819541764176959</c:v>
                </c:pt>
                <c:pt idx="112">
                  <c:v>-8.0079491304219985E-2</c:v>
                </c:pt>
                <c:pt idx="113">
                  <c:v>-0.27097876252561015</c:v>
                </c:pt>
                <c:pt idx="114">
                  <c:v>2.5658524117482706E-2</c:v>
                </c:pt>
                <c:pt idx="115">
                  <c:v>-0.20459457687734395</c:v>
                </c:pt>
                <c:pt idx="116">
                  <c:v>3.2838056933170101E-2</c:v>
                </c:pt>
                <c:pt idx="117">
                  <c:v>3.751932462806673E-2</c:v>
                </c:pt>
                <c:pt idx="118">
                  <c:v>-0.12253932564338665</c:v>
                </c:pt>
                <c:pt idx="119">
                  <c:v>-3.0933706055982779E-2</c:v>
                </c:pt>
                <c:pt idx="120">
                  <c:v>0.2419431086979642</c:v>
                </c:pt>
                <c:pt idx="121">
                  <c:v>7.6737049652513267E-2</c:v>
                </c:pt>
                <c:pt idx="122">
                  <c:v>-2.829512338242135E-2</c:v>
                </c:pt>
                <c:pt idx="123">
                  <c:v>-5.1601254061642288E-2</c:v>
                </c:pt>
                <c:pt idx="124">
                  <c:v>-8.2530332298164644E-2</c:v>
                </c:pt>
                <c:pt idx="125">
                  <c:v>-1.6146521087879728E-2</c:v>
                </c:pt>
                <c:pt idx="126">
                  <c:v>3.3850839139696554E-2</c:v>
                </c:pt>
                <c:pt idx="127">
                  <c:v>9.6955339510652605E-2</c:v>
                </c:pt>
                <c:pt idx="128">
                  <c:v>-2.6469572359094196E-2</c:v>
                </c:pt>
                <c:pt idx="129">
                  <c:v>0.11627261959445323</c:v>
                </c:pt>
                <c:pt idx="130">
                  <c:v>0.13962549212870767</c:v>
                </c:pt>
                <c:pt idx="131">
                  <c:v>5.2914494099498555E-2</c:v>
                </c:pt>
                <c:pt idx="132">
                  <c:v>-1.8380072791398194E-2</c:v>
                </c:pt>
                <c:pt idx="133">
                  <c:v>3.5641707861209015E-2</c:v>
                </c:pt>
                <c:pt idx="134">
                  <c:v>-0.13445964229022911</c:v>
                </c:pt>
                <c:pt idx="135">
                  <c:v>-9.5974446071985686E-2</c:v>
                </c:pt>
                <c:pt idx="136">
                  <c:v>-7.3192589760139426E-2</c:v>
                </c:pt>
                <c:pt idx="137">
                  <c:v>0.12157719703350578</c:v>
                </c:pt>
                <c:pt idx="138">
                  <c:v>3.9154630160418424E-3</c:v>
                </c:pt>
                <c:pt idx="139">
                  <c:v>-0.10739840502103115</c:v>
                </c:pt>
                <c:pt idx="140">
                  <c:v>5.7468725369385742E-2</c:v>
                </c:pt>
                <c:pt idx="141">
                  <c:v>7.3169333415096238E-2</c:v>
                </c:pt>
                <c:pt idx="142">
                  <c:v>0.14316209151349701</c:v>
                </c:pt>
                <c:pt idx="143">
                  <c:v>1.8368966922863716E-2</c:v>
                </c:pt>
                <c:pt idx="144">
                  <c:v>0.14510104081418307</c:v>
                </c:pt>
                <c:pt idx="145">
                  <c:v>0.48633741294912669</c:v>
                </c:pt>
                <c:pt idx="146">
                  <c:v>0.48101278364660804</c:v>
                </c:pt>
                <c:pt idx="147">
                  <c:v>-0.28816352380249688</c:v>
                </c:pt>
                <c:pt idx="148">
                  <c:v>-0.26216279162941791</c:v>
                </c:pt>
                <c:pt idx="149">
                  <c:v>-0.20990355940502792</c:v>
                </c:pt>
                <c:pt idx="150">
                  <c:v>-0.10712239186822803</c:v>
                </c:pt>
                <c:pt idx="151">
                  <c:v>0.29083906770180823</c:v>
                </c:pt>
                <c:pt idx="152">
                  <c:v>-0.37680487310937305</c:v>
                </c:pt>
                <c:pt idx="153">
                  <c:v>0.50128198591423323</c:v>
                </c:pt>
                <c:pt idx="154">
                  <c:v>-7.6851713637251517E-2</c:v>
                </c:pt>
                <c:pt idx="155">
                  <c:v>1.480598550283263E-3</c:v>
                </c:pt>
                <c:pt idx="156">
                  <c:v>-4.5383233661695832E-2</c:v>
                </c:pt>
                <c:pt idx="157">
                  <c:v>-0.12702417181190473</c:v>
                </c:pt>
                <c:pt idx="158">
                  <c:v>4.3313230010836312E-2</c:v>
                </c:pt>
                <c:pt idx="159">
                  <c:v>1.275935180649812E-2</c:v>
                </c:pt>
                <c:pt idx="160">
                  <c:v>1.0824167555986142E-2</c:v>
                </c:pt>
                <c:pt idx="161">
                  <c:v>-0.21465306555594099</c:v>
                </c:pt>
                <c:pt idx="162">
                  <c:v>-0.16318203972262724</c:v>
                </c:pt>
                <c:pt idx="163">
                  <c:v>0.22865285744815878</c:v>
                </c:pt>
                <c:pt idx="164">
                  <c:v>3.4818053356839185E-2</c:v>
                </c:pt>
                <c:pt idx="165">
                  <c:v>-3.0401497850748194E-2</c:v>
                </c:pt>
                <c:pt idx="166">
                  <c:v>3.4768791510506381E-2</c:v>
                </c:pt>
                <c:pt idx="167">
                  <c:v>2.7110901335942073E-2</c:v>
                </c:pt>
                <c:pt idx="168">
                  <c:v>5.2387734713601475E-3</c:v>
                </c:pt>
                <c:pt idx="169">
                  <c:v>0.14495906790207869</c:v>
                </c:pt>
                <c:pt idx="170">
                  <c:v>-5.6617271240893108E-2</c:v>
                </c:pt>
                <c:pt idx="171">
                  <c:v>-3.5847453145491093E-2</c:v>
                </c:pt>
                <c:pt idx="172">
                  <c:v>-0.1275793095133021</c:v>
                </c:pt>
                <c:pt idx="173">
                  <c:v>9.3907238999893838E-2</c:v>
                </c:pt>
                <c:pt idx="174">
                  <c:v>-0.13143405364090888</c:v>
                </c:pt>
                <c:pt idx="175">
                  <c:v>1.9099042152088241E-2</c:v>
                </c:pt>
                <c:pt idx="176">
                  <c:v>-4.2163400054370581E-2</c:v>
                </c:pt>
                <c:pt idx="177">
                  <c:v>-0.17014377525558977</c:v>
                </c:pt>
                <c:pt idx="178">
                  <c:v>-7.9768235838702961E-2</c:v>
                </c:pt>
                <c:pt idx="179">
                  <c:v>0.10876922314191662</c:v>
                </c:pt>
                <c:pt idx="180">
                  <c:v>0.17214148489501779</c:v>
                </c:pt>
                <c:pt idx="181">
                  <c:v>-0.24593949825220274</c:v>
                </c:pt>
                <c:pt idx="182">
                  <c:v>-0.13557342031019293</c:v>
                </c:pt>
                <c:pt idx="183">
                  <c:v>-1.2783113239505983E-2</c:v>
                </c:pt>
                <c:pt idx="184">
                  <c:v>7.7657156313672537E-2</c:v>
                </c:pt>
                <c:pt idx="185">
                  <c:v>0.13144656004333344</c:v>
                </c:pt>
                <c:pt idx="186">
                  <c:v>-0.12401496581048566</c:v>
                </c:pt>
                <c:pt idx="187">
                  <c:v>-7.7857647409770192E-2</c:v>
                </c:pt>
                <c:pt idx="188">
                  <c:v>-3.8150924373785866E-2</c:v>
                </c:pt>
                <c:pt idx="189">
                  <c:v>0.17490350074364058</c:v>
                </c:pt>
                <c:pt idx="190">
                  <c:v>0.1257173307783146</c:v>
                </c:pt>
                <c:pt idx="191">
                  <c:v>1.0471563177164134E-2</c:v>
                </c:pt>
                <c:pt idx="192">
                  <c:v>5.5178818505828842E-2</c:v>
                </c:pt>
                <c:pt idx="193">
                  <c:v>0.36638952113553591</c:v>
                </c:pt>
                <c:pt idx="194">
                  <c:v>-0.19746128594468271</c:v>
                </c:pt>
                <c:pt idx="195">
                  <c:v>-5.7222676361154967E-2</c:v>
                </c:pt>
                <c:pt idx="196">
                  <c:v>0.10270702942013576</c:v>
                </c:pt>
                <c:pt idx="197">
                  <c:v>-0.1299695384297046</c:v>
                </c:pt>
                <c:pt idx="198">
                  <c:v>-0.11893046341753788</c:v>
                </c:pt>
                <c:pt idx="199">
                  <c:v>0.15221329690293861</c:v>
                </c:pt>
                <c:pt idx="200">
                  <c:v>0.54379547837058495</c:v>
                </c:pt>
                <c:pt idx="201">
                  <c:v>0.80753431811646736</c:v>
                </c:pt>
                <c:pt idx="202">
                  <c:v>0.30357307492768015</c:v>
                </c:pt>
                <c:pt idx="203">
                  <c:v>0.70483696221225234</c:v>
                </c:pt>
                <c:pt idx="204">
                  <c:v>-0.3498272393043369</c:v>
                </c:pt>
                <c:pt idx="205">
                  <c:v>1.7160562234984948</c:v>
                </c:pt>
                <c:pt idx="206">
                  <c:v>0.34837454431022885</c:v>
                </c:pt>
                <c:pt idx="207">
                  <c:v>-0.73064703205678905</c:v>
                </c:pt>
                <c:pt idx="208">
                  <c:v>-0.45165117833084467</c:v>
                </c:pt>
                <c:pt idx="209">
                  <c:v>6.0524422826927271E-2</c:v>
                </c:pt>
                <c:pt idx="210">
                  <c:v>1.3553237519209218</c:v>
                </c:pt>
                <c:pt idx="211">
                  <c:v>-0.681483288855951</c:v>
                </c:pt>
                <c:pt idx="212">
                  <c:v>-0.55129713591759555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B-4D8C-A108-F6A81C217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5104760"/>
        <c:axId val="1035105416"/>
      </c:lineChart>
      <c:catAx>
        <c:axId val="103510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5105416"/>
        <c:crosses val="autoZero"/>
        <c:auto val="1"/>
        <c:lblAlgn val="ctr"/>
        <c:lblOffset val="100"/>
        <c:tickLblSkip val="8"/>
        <c:noMultiLvlLbl val="0"/>
      </c:catAx>
      <c:valAx>
        <c:axId val="1035105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3510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'Spot average'!$N$4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'Spot average'!$M$5:$M$16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'Spot average'!$N$5:$N$16</c:f>
              <c:numCache>
                <c:formatCode>0</c:formatCode>
                <c:ptCount val="12"/>
                <c:pt idx="0">
                  <c:v>370.23317817741935</c:v>
                </c:pt>
                <c:pt idx="1">
                  <c:v>360.63609721565405</c:v>
                </c:pt>
                <c:pt idx="2">
                  <c:v>361.6421444677419</c:v>
                </c:pt>
                <c:pt idx="3">
                  <c:v>345.22151429074074</c:v>
                </c:pt>
                <c:pt idx="4">
                  <c:v>318.68278143189968</c:v>
                </c:pt>
                <c:pt idx="5">
                  <c:v>319.39047871296293</c:v>
                </c:pt>
                <c:pt idx="6">
                  <c:v>312.80348482258069</c:v>
                </c:pt>
                <c:pt idx="7">
                  <c:v>412.76647194623661</c:v>
                </c:pt>
                <c:pt idx="8">
                  <c:v>434.64306437222217</c:v>
                </c:pt>
                <c:pt idx="9">
                  <c:v>346.27020426344086</c:v>
                </c:pt>
                <c:pt idx="10">
                  <c:v>396.5402296333333</c:v>
                </c:pt>
                <c:pt idx="11">
                  <c:v>507.11701706989254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F-45DB-8D0D-4997E4E8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marker val="1"/>
        <c:smooth val="0"/>
        <c:axId val="765194064"/>
        <c:axId val="765189384"/>
      </c:lineChart>
      <c:lineChart>
        <c:grouping val="standard"/>
        <c:varyColors val="0"/>
        <c:ser>
          <c:idx val="1"/>
          <c:order val="1"/>
          <c:tx>
            <c:strRef>
              <c:f>'Spot average'!$O$4</c:f>
              <c:strCache>
                <c:ptCount val="1"/>
                <c:pt idx="0">
                  <c:v>Monthly change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'Spot average'!$M$5:$M$16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'Spot average'!$O$5:$O$16</c:f>
              <c:numCache>
                <c:formatCode>0.0\ %</c:formatCode>
                <c:ptCount val="12"/>
                <c:pt idx="0">
                  <c:v>6.9998182718748816E-2</c:v>
                </c:pt>
                <c:pt idx="1">
                  <c:v>8.7449338042718885E-2</c:v>
                </c:pt>
                <c:pt idx="2">
                  <c:v>6.1233781235298171E-2</c:v>
                </c:pt>
                <c:pt idx="3">
                  <c:v>7.226782958714377E-2</c:v>
                </c:pt>
                <c:pt idx="4">
                  <c:v>0.10598158615339569</c:v>
                </c:pt>
                <c:pt idx="5">
                  <c:v>8.8392397131345904E-2</c:v>
                </c:pt>
                <c:pt idx="6">
                  <c:v>-0.1523513683937435</c:v>
                </c:pt>
                <c:pt idx="7">
                  <c:v>-5.3642901236279621E-2</c:v>
                </c:pt>
                <c:pt idx="8">
                  <c:v>9.4580516786842053E-2</c:v>
                </c:pt>
                <c:pt idx="9">
                  <c:v>-1.8184938700038532E-2</c:v>
                </c:pt>
                <c:pt idx="10">
                  <c:v>-4.9071874084785923E-2</c:v>
                </c:pt>
                <c:pt idx="11">
                  <c:v>8.835784583941847E-2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F-45DB-8D0D-4997E4E8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723160"/>
        <c:axId val="701729640"/>
      </c:lineChart>
      <c:catAx>
        <c:axId val="76519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5189384"/>
        <c:crosses val="autoZero"/>
        <c:auto val="1"/>
        <c:lblAlgn val="ctr"/>
        <c:lblOffset val="100"/>
        <c:noMultiLvlLbl val="0"/>
      </c:catAx>
      <c:valAx>
        <c:axId val="765189384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5194064"/>
        <c:crosses val="autoZero"/>
        <c:crossBetween val="between"/>
      </c:valAx>
      <c:valAx>
        <c:axId val="701729640"/>
        <c:scaling>
          <c:orientation val="minMax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01723160"/>
        <c:crosses val="max"/>
        <c:crossBetween val="between"/>
      </c:valAx>
      <c:catAx>
        <c:axId val="7017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17296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'Vann+tilsig Median'!$AD$6:$AD$17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'Vann+tilsig Median'!$AE$6:$AE$17</c:f>
              <c:numCache>
                <c:formatCode>0%</c:formatCode>
                <c:ptCount val="12"/>
                <c:pt idx="0">
                  <c:v>0.59310134015284388</c:v>
                </c:pt>
                <c:pt idx="1">
                  <c:v>0.46492986720066898</c:v>
                </c:pt>
                <c:pt idx="2">
                  <c:v>0.36014208190219327</c:v>
                </c:pt>
                <c:pt idx="3">
                  <c:v>0.30002618655697533</c:v>
                </c:pt>
                <c:pt idx="4">
                  <c:v>0.4182800296459504</c:v>
                </c:pt>
                <c:pt idx="5">
                  <c:v>0.607217994220977</c:v>
                </c:pt>
                <c:pt idx="6">
                  <c:v>0.72752547714909344</c:v>
                </c:pt>
                <c:pt idx="7">
                  <c:v>0.77087901630247457</c:v>
                </c:pt>
                <c:pt idx="8">
                  <c:v>0.78796762438819368</c:v>
                </c:pt>
                <c:pt idx="9">
                  <c:v>0.79911066680072718</c:v>
                </c:pt>
                <c:pt idx="10">
                  <c:v>0.77292600838670644</c:v>
                </c:pt>
                <c:pt idx="11">
                  <c:v>0.69946813308324496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3-473C-B7FA-8548B2986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89866576"/>
        <c:axId val="989869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Median</c:v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nb-NO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'Vann+tilsig Median'!$AF$6:$AF$17</c15:sqref>
                        </c15:formulaRef>
                      </c:ext>
                    </c:extLst>
                    <c:numCache>
                      <c:formatCode>0.0\ %</c:formatCode>
                      <c:ptCount val="12"/>
                      <c:pt idx="0">
                        <c:v>0.61403453870162816</c:v>
                      </c:pt>
                      <c:pt idx="1">
                        <c:v>0.48057918619110762</c:v>
                      </c:pt>
                      <c:pt idx="2">
                        <c:v>0.3651362481019344</c:v>
                      </c:pt>
                      <c:pt idx="3">
                        <c:v>0.29857892652010298</c:v>
                      </c:pt>
                      <c:pt idx="4">
                        <c:v>0.41369648107124329</c:v>
                      </c:pt>
                      <c:pt idx="5">
                        <c:v>0.61355797819623392</c:v>
                      </c:pt>
                      <c:pt idx="6">
                        <c:v>0.73761110009910813</c:v>
                      </c:pt>
                      <c:pt idx="7">
                        <c:v>0.78149783000765871</c:v>
                      </c:pt>
                      <c:pt idx="8">
                        <c:v>0.80368884927708462</c:v>
                      </c:pt>
                      <c:pt idx="9">
                        <c:v>0.80369462599854757</c:v>
                      </c:pt>
                      <c:pt idx="10">
                        <c:v>0.77392344497607657</c:v>
                      </c:pt>
                      <c:pt idx="11">
                        <c:v>0.69299343649375356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043-473C-B7FA-8548B2986D56}"/>
                  </c:ext>
                </c:extLst>
              </c15:ser>
            </c15:filteredBarSeries>
          </c:ext>
        </c:extLst>
      </c:barChart>
      <c:catAx>
        <c:axId val="98986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89869528"/>
        <c:crosses val="autoZero"/>
        <c:auto val="1"/>
        <c:lblAlgn val="ctr"/>
        <c:lblOffset val="100"/>
        <c:noMultiLvlLbl val="0"/>
      </c:catAx>
      <c:valAx>
        <c:axId val="989869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8986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'Vann+tilsig Median'!$AD$6:$AD$17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'Vann+tilsig Median'!$AE$6:$AE$17</c:f>
              <c:numCache>
                <c:formatCode>0%</c:formatCode>
                <c:ptCount val="12"/>
                <c:pt idx="0">
                  <c:v>0.59310134015284388</c:v>
                </c:pt>
                <c:pt idx="1">
                  <c:v>0.46492986720066898</c:v>
                </c:pt>
                <c:pt idx="2">
                  <c:v>0.36014208190219327</c:v>
                </c:pt>
                <c:pt idx="3">
                  <c:v>0.30002618655697533</c:v>
                </c:pt>
                <c:pt idx="4">
                  <c:v>0.4182800296459504</c:v>
                </c:pt>
                <c:pt idx="5">
                  <c:v>0.607217994220977</c:v>
                </c:pt>
                <c:pt idx="6">
                  <c:v>0.72752547714909344</c:v>
                </c:pt>
                <c:pt idx="7">
                  <c:v>0.77087901630247457</c:v>
                </c:pt>
                <c:pt idx="8">
                  <c:v>0.78796762438819368</c:v>
                </c:pt>
                <c:pt idx="9">
                  <c:v>0.79911066680072718</c:v>
                </c:pt>
                <c:pt idx="10">
                  <c:v>0.77292600838670644</c:v>
                </c:pt>
                <c:pt idx="11">
                  <c:v>0.69946813308324496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2-4508-8224-98A3FDA8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3598776"/>
        <c:axId val="908866416"/>
      </c:lineChart>
      <c:catAx>
        <c:axId val="483598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08866416"/>
        <c:crosses val="autoZero"/>
        <c:auto val="1"/>
        <c:lblAlgn val="ctr"/>
        <c:lblOffset val="100"/>
        <c:noMultiLvlLbl val="0"/>
      </c:catAx>
      <c:valAx>
        <c:axId val="908866416"/>
        <c:scaling>
          <c:orientation val="minMax"/>
          <c:max val="0.9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83598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'Vann+tilsig Median'!$AT$9:$AT$20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'Vann+tilsig Median'!$AU$9:$AU$20</c:f>
              <c:numCache>
                <c:formatCode>General</c:formatCode>
                <c:ptCount val="12"/>
                <c:pt idx="0">
                  <c:v>8937.5105882352927</c:v>
                </c:pt>
                <c:pt idx="1">
                  <c:v>5285.8276470588244</c:v>
                </c:pt>
                <c:pt idx="2">
                  <c:v>5593.4976470588226</c:v>
                </c:pt>
                <c:pt idx="3">
                  <c:v>17317.00294117647</c:v>
                </c:pt>
                <c:pt idx="4">
                  <c:v>37181.80294117648</c:v>
                </c:pt>
                <c:pt idx="5">
                  <c:v>34980.237647058821</c:v>
                </c:pt>
                <c:pt idx="6">
                  <c:v>28841.451764705878</c:v>
                </c:pt>
                <c:pt idx="7">
                  <c:v>16927.644705882354</c:v>
                </c:pt>
                <c:pt idx="8">
                  <c:v>18914.794705882348</c:v>
                </c:pt>
                <c:pt idx="9">
                  <c:v>18083.895882352936</c:v>
                </c:pt>
                <c:pt idx="10">
                  <c:v>12184.001764705883</c:v>
                </c:pt>
                <c:pt idx="11">
                  <c:v>10064.407647058822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2-4581-BA62-2AA1CD423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9626488"/>
        <c:axId val="1019625504"/>
      </c:lineChart>
      <c:catAx>
        <c:axId val="101962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625504"/>
        <c:crosses val="autoZero"/>
        <c:auto val="1"/>
        <c:lblAlgn val="ctr"/>
        <c:lblOffset val="100"/>
        <c:noMultiLvlLbl val="0"/>
      </c:catAx>
      <c:valAx>
        <c:axId val="101962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9626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'Vann+tilsig Median'!$AT$9:$AT$20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'Vann+tilsig Median'!$AU$9:$AU$20</c:f>
              <c:numCache>
                <c:formatCode>General</c:formatCode>
                <c:ptCount val="12"/>
                <c:pt idx="0">
                  <c:v>8937.5105882352927</c:v>
                </c:pt>
                <c:pt idx="1">
                  <c:v>5285.8276470588244</c:v>
                </c:pt>
                <c:pt idx="2">
                  <c:v>5593.4976470588226</c:v>
                </c:pt>
                <c:pt idx="3">
                  <c:v>17317.00294117647</c:v>
                </c:pt>
                <c:pt idx="4">
                  <c:v>37181.80294117648</c:v>
                </c:pt>
                <c:pt idx="5">
                  <c:v>34980.237647058821</c:v>
                </c:pt>
                <c:pt idx="6">
                  <c:v>28841.451764705878</c:v>
                </c:pt>
                <c:pt idx="7">
                  <c:v>16927.644705882354</c:v>
                </c:pt>
                <c:pt idx="8">
                  <c:v>18914.794705882348</c:v>
                </c:pt>
                <c:pt idx="9">
                  <c:v>18083.895882352936</c:v>
                </c:pt>
                <c:pt idx="10">
                  <c:v>12184.001764705883</c:v>
                </c:pt>
                <c:pt idx="11">
                  <c:v>10064.407647058822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4-4CF6-8DF1-8C1C428D5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91655272"/>
        <c:axId val="991655600"/>
      </c:barChart>
      <c:catAx>
        <c:axId val="99165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1655600"/>
        <c:crosses val="autoZero"/>
        <c:auto val="1"/>
        <c:lblAlgn val="ctr"/>
        <c:lblOffset val="100"/>
        <c:noMultiLvlLbl val="0"/>
      </c:catAx>
      <c:valAx>
        <c:axId val="991655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91655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Fyllingsgrad vs tilsig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Fyllingsgrad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'Vann+tilsig Median'!$AD$6:$AD$17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'Vann+tilsig Median'!$AE$6:$AE$17</c:f>
              <c:numCache>
                <c:formatCode>0%</c:formatCode>
                <c:ptCount val="12"/>
                <c:pt idx="0">
                  <c:v>0.59310134015284388</c:v>
                </c:pt>
                <c:pt idx="1">
                  <c:v>0.46492986720066898</c:v>
                </c:pt>
                <c:pt idx="2">
                  <c:v>0.36014208190219327</c:v>
                </c:pt>
                <c:pt idx="3">
                  <c:v>0.30002618655697533</c:v>
                </c:pt>
                <c:pt idx="4">
                  <c:v>0.4182800296459504</c:v>
                </c:pt>
                <c:pt idx="5">
                  <c:v>0.607217994220977</c:v>
                </c:pt>
                <c:pt idx="6">
                  <c:v>0.72752547714909344</c:v>
                </c:pt>
                <c:pt idx="7">
                  <c:v>0.77087901630247457</c:v>
                </c:pt>
                <c:pt idx="8">
                  <c:v>0.78796762438819368</c:v>
                </c:pt>
                <c:pt idx="9">
                  <c:v>0.79911066680072718</c:v>
                </c:pt>
                <c:pt idx="10">
                  <c:v>0.77292600838670644</c:v>
                </c:pt>
                <c:pt idx="11">
                  <c:v>0.69946813308324496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7-430B-9105-E3B98A8DC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8692448"/>
        <c:axId val="1018694088"/>
      </c:barChart>
      <c:lineChart>
        <c:grouping val="standard"/>
        <c:varyColors val="0"/>
        <c:ser>
          <c:idx val="1"/>
          <c:order val="1"/>
          <c:tx>
            <c:v>Tilsig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'Vann+tilsig Median'!$AU$9:$AU$20</c:f>
              <c:numCache>
                <c:formatCode>General</c:formatCode>
                <c:ptCount val="12"/>
                <c:pt idx="0">
                  <c:v>8937.5105882352927</c:v>
                </c:pt>
                <c:pt idx="1">
                  <c:v>5285.8276470588244</c:v>
                </c:pt>
                <c:pt idx="2">
                  <c:v>5593.4976470588226</c:v>
                </c:pt>
                <c:pt idx="3">
                  <c:v>17317.00294117647</c:v>
                </c:pt>
                <c:pt idx="4">
                  <c:v>37181.80294117648</c:v>
                </c:pt>
                <c:pt idx="5">
                  <c:v>34980.237647058821</c:v>
                </c:pt>
                <c:pt idx="6">
                  <c:v>28841.451764705878</c:v>
                </c:pt>
                <c:pt idx="7">
                  <c:v>16927.644705882354</c:v>
                </c:pt>
                <c:pt idx="8">
                  <c:v>18914.794705882348</c:v>
                </c:pt>
                <c:pt idx="9">
                  <c:v>18083.895882352936</c:v>
                </c:pt>
                <c:pt idx="10">
                  <c:v>12184.001764705883</c:v>
                </c:pt>
                <c:pt idx="11">
                  <c:v>10064.407647058822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7-430B-9105-E3B98A8DC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8686872"/>
        <c:axId val="1018684248"/>
      </c:lineChart>
      <c:catAx>
        <c:axId val="101869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8694088"/>
        <c:crosses val="autoZero"/>
        <c:auto val="1"/>
        <c:lblAlgn val="ctr"/>
        <c:lblOffset val="100"/>
        <c:noMultiLvlLbl val="0"/>
      </c:catAx>
      <c:valAx>
        <c:axId val="1018694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8692448"/>
        <c:crosses val="autoZero"/>
        <c:crossBetween val="between"/>
      </c:valAx>
      <c:valAx>
        <c:axId val="10186842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8686872"/>
        <c:crosses val="max"/>
        <c:crossBetween val="between"/>
      </c:valAx>
      <c:catAx>
        <c:axId val="1018686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018684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v>Spot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'Spot average'!$G$3:$G$215</c:f>
              <c:numCache>
                <c:formatCode>General</c:formatCode>
                <c:ptCount val="213"/>
                <c:pt idx="0">
                  <c:v>246.96689546666667</c:v>
                </c:pt>
                <c:pt idx="1">
                  <c:v>232.25838754838716</c:v>
                </c:pt>
                <c:pt idx="2">
                  <c:v>202.46881246666666</c:v>
                </c:pt>
                <c:pt idx="3">
                  <c:v>229.20984087096775</c:v>
                </c:pt>
                <c:pt idx="4">
                  <c:v>272.53993696774194</c:v>
                </c:pt>
                <c:pt idx="5">
                  <c:v>264.79237546666667</c:v>
                </c:pt>
                <c:pt idx="6">
                  <c:v>288.96564425806451</c:v>
                </c:pt>
                <c:pt idx="7">
                  <c:v>297.17587719999995</c:v>
                </c:pt>
                <c:pt idx="8">
                  <c:v>256.04168838709688</c:v>
                </c:pt>
                <c:pt idx="9">
                  <c:v>249.48462338709672</c:v>
                </c:pt>
                <c:pt idx="10">
                  <c:v>241.30617231034481</c:v>
                </c:pt>
                <c:pt idx="11">
                  <c:v>249.303033</c:v>
                </c:pt>
                <c:pt idx="12">
                  <c:v>238.51586499999993</c:v>
                </c:pt>
                <c:pt idx="13">
                  <c:v>228.68563509677418</c:v>
                </c:pt>
                <c:pt idx="14">
                  <c:v>265.27453146666664</c:v>
                </c:pt>
                <c:pt idx="15">
                  <c:v>238.56039548387099</c:v>
                </c:pt>
                <c:pt idx="16">
                  <c:v>271.91865935483872</c:v>
                </c:pt>
                <c:pt idx="17">
                  <c:v>242.10603680000003</c:v>
                </c:pt>
                <c:pt idx="18">
                  <c:v>228.4759722903226</c:v>
                </c:pt>
                <c:pt idx="19">
                  <c:v>237.73660866666668</c:v>
                </c:pt>
                <c:pt idx="20">
                  <c:v>213.333923</c:v>
                </c:pt>
                <c:pt idx="21">
                  <c:v>188.98552016129031</c:v>
                </c:pt>
                <c:pt idx="22">
                  <c:v>208.91863178571438</c:v>
                </c:pt>
                <c:pt idx="23">
                  <c:v>241.09160799999995</c:v>
                </c:pt>
                <c:pt idx="24">
                  <c:v>251.20864119999999</c:v>
                </c:pt>
                <c:pt idx="25">
                  <c:v>249.56511977419351</c:v>
                </c:pt>
                <c:pt idx="26">
                  <c:v>207.30963586666675</c:v>
                </c:pt>
                <c:pt idx="27">
                  <c:v>228.3795870967742</c:v>
                </c:pt>
                <c:pt idx="28">
                  <c:v>245.50343354838705</c:v>
                </c:pt>
                <c:pt idx="29">
                  <c:v>229.37015090000006</c:v>
                </c:pt>
                <c:pt idx="30">
                  <c:v>251.78703941935484</c:v>
                </c:pt>
                <c:pt idx="31">
                  <c:v>238.83367783333333</c:v>
                </c:pt>
                <c:pt idx="32">
                  <c:v>273.15066822580638</c:v>
                </c:pt>
                <c:pt idx="33">
                  <c:v>324.04867425806447</c:v>
                </c:pt>
                <c:pt idx="34">
                  <c:v>349.5404759642858</c:v>
                </c:pt>
                <c:pt idx="35">
                  <c:v>418.00298629032267</c:v>
                </c:pt>
                <c:pt idx="36">
                  <c:v>405.65653240000006</c:v>
                </c:pt>
                <c:pt idx="37">
                  <c:v>293.30807070967751</c:v>
                </c:pt>
                <c:pt idx="38">
                  <c:v>346.37114613333341</c:v>
                </c:pt>
                <c:pt idx="39">
                  <c:v>393.10922864516135</c:v>
                </c:pt>
                <c:pt idx="40">
                  <c:v>531.29269161290335</c:v>
                </c:pt>
                <c:pt idx="41">
                  <c:v>525.39187399999992</c:v>
                </c:pt>
                <c:pt idx="42">
                  <c:v>450.73248903225812</c:v>
                </c:pt>
                <c:pt idx="43">
                  <c:v>385.41031620000007</c:v>
                </c:pt>
                <c:pt idx="44">
                  <c:v>272.70785645161294</c:v>
                </c:pt>
                <c:pt idx="45">
                  <c:v>228.24582258064521</c:v>
                </c:pt>
                <c:pt idx="46">
                  <c:v>233.11640471428572</c:v>
                </c:pt>
                <c:pt idx="47">
                  <c:v>193.71776967741931</c:v>
                </c:pt>
                <c:pt idx="48">
                  <c:v>182.07305999999997</c:v>
                </c:pt>
                <c:pt idx="49">
                  <c:v>174.01744516129031</c:v>
                </c:pt>
                <c:pt idx="50">
                  <c:v>190.86129699999998</c:v>
                </c:pt>
                <c:pt idx="51">
                  <c:v>140.06216903225805</c:v>
                </c:pt>
                <c:pt idx="52">
                  <c:v>131.80967129032254</c:v>
                </c:pt>
                <c:pt idx="53">
                  <c:v>197.3885444</c:v>
                </c:pt>
                <c:pt idx="54">
                  <c:v>281.64237448387104</c:v>
                </c:pt>
                <c:pt idx="55">
                  <c:v>363.58472369999987</c:v>
                </c:pt>
                <c:pt idx="56">
                  <c:v>368.35761000000002</c:v>
                </c:pt>
                <c:pt idx="57">
                  <c:v>364.73054400000001</c:v>
                </c:pt>
                <c:pt idx="58">
                  <c:v>306.31866068965519</c:v>
                </c:pt>
                <c:pt idx="59">
                  <c:v>235.6812905806452</c:v>
                </c:pt>
                <c:pt idx="60">
                  <c:v>301.48070259999997</c:v>
                </c:pt>
                <c:pt idx="61">
                  <c:v>202.94280000000001</c:v>
                </c:pt>
                <c:pt idx="62">
                  <c:v>323.30678783333332</c:v>
                </c:pt>
                <c:pt idx="63">
                  <c:v>357.64008996774203</c:v>
                </c:pt>
                <c:pt idx="64">
                  <c:v>435.42388061290308</c:v>
                </c:pt>
                <c:pt idx="65">
                  <c:v>550.30133219999993</c:v>
                </c:pt>
                <c:pt idx="66">
                  <c:v>485.4377625806452</c:v>
                </c:pt>
                <c:pt idx="67">
                  <c:v>451.64325566666668</c:v>
                </c:pt>
                <c:pt idx="68">
                  <c:v>418.65252745161297</c:v>
                </c:pt>
                <c:pt idx="69">
                  <c:v>381.64517793548379</c:v>
                </c:pt>
                <c:pt idx="70">
                  <c:v>335.61017557142856</c:v>
                </c:pt>
                <c:pt idx="71">
                  <c:v>309.86551819354838</c:v>
                </c:pt>
                <c:pt idx="72">
                  <c:v>299.07433199999997</c:v>
                </c:pt>
                <c:pt idx="73">
                  <c:v>287.26300129032256</c:v>
                </c:pt>
                <c:pt idx="74">
                  <c:v>316.39061333333331</c:v>
                </c:pt>
                <c:pt idx="75">
                  <c:v>293.59228425806452</c:v>
                </c:pt>
                <c:pt idx="76">
                  <c:v>280.70501812903228</c:v>
                </c:pt>
                <c:pt idx="77">
                  <c:v>245.94873493333327</c:v>
                </c:pt>
                <c:pt idx="78">
                  <c:v>282.2362758709678</c:v>
                </c:pt>
                <c:pt idx="79">
                  <c:v>306.14308643333345</c:v>
                </c:pt>
                <c:pt idx="80">
                  <c:v>333.07457251612897</c:v>
                </c:pt>
                <c:pt idx="81">
                  <c:v>436.75762080645137</c:v>
                </c:pt>
                <c:pt idx="82">
                  <c:v>558.08683385714278</c:v>
                </c:pt>
                <c:pt idx="83">
                  <c:v>458.26092851612896</c:v>
                </c:pt>
                <c:pt idx="84">
                  <c:v>371.54691740000004</c:v>
                </c:pt>
                <c:pt idx="85">
                  <c:v>339.40891858064526</c:v>
                </c:pt>
                <c:pt idx="86">
                  <c:v>353.88678279999993</c:v>
                </c:pt>
                <c:pt idx="87">
                  <c:v>364.33503309677411</c:v>
                </c:pt>
                <c:pt idx="88">
                  <c:v>340.23260161290341</c:v>
                </c:pt>
                <c:pt idx="89">
                  <c:v>390.78261786666667</c:v>
                </c:pt>
                <c:pt idx="90">
                  <c:v>402.7844106451613</c:v>
                </c:pt>
                <c:pt idx="91">
                  <c:v>446.24345226666668</c:v>
                </c:pt>
                <c:pt idx="92">
                  <c:v>645.52745032258053</c:v>
                </c:pt>
                <c:pt idx="93">
                  <c:v>544.40378016129046</c:v>
                </c:pt>
                <c:pt idx="94">
                  <c:v>504.1493928571428</c:v>
                </c:pt>
                <c:pt idx="95">
                  <c:v>502.79028483870962</c:v>
                </c:pt>
                <c:pt idx="96">
                  <c:v>420.35472359999989</c:v>
                </c:pt>
                <c:pt idx="97">
                  <c:v>426.88318761290321</c:v>
                </c:pt>
                <c:pt idx="98">
                  <c:v>379.08707466666658</c:v>
                </c:pt>
                <c:pt idx="99">
                  <c:v>301.82839383870959</c:v>
                </c:pt>
                <c:pt idx="100">
                  <c:v>312.61081103225808</c:v>
                </c:pt>
                <c:pt idx="101">
                  <c:v>223.5283681666667</c:v>
                </c:pt>
                <c:pt idx="102">
                  <c:v>216.52233587096768</c:v>
                </c:pt>
                <c:pt idx="103">
                  <c:v>320.63446800000003</c:v>
                </c:pt>
                <c:pt idx="104">
                  <c:v>261.28719454838711</c:v>
                </c:pt>
                <c:pt idx="105">
                  <c:v>285.35155664516128</c:v>
                </c:pt>
                <c:pt idx="106">
                  <c:v>370.52916144827583</c:v>
                </c:pt>
                <c:pt idx="107">
                  <c:v>219.8979343548387</c:v>
                </c:pt>
                <c:pt idx="108">
                  <c:v>240.04845106666667</c:v>
                </c:pt>
                <c:pt idx="109">
                  <c:v>215.63954999999996</c:v>
                </c:pt>
                <c:pt idx="110">
                  <c:v>188.83426439999997</c:v>
                </c:pt>
                <c:pt idx="111">
                  <c:v>102.1780415483871</c:v>
                </c:pt>
                <c:pt idx="112">
                  <c:v>172.65503612903223</c:v>
                </c:pt>
                <c:pt idx="113">
                  <c:v>187.68473416666666</c:v>
                </c:pt>
                <c:pt idx="114">
                  <c:v>257.44755367741936</c:v>
                </c:pt>
                <c:pt idx="115">
                  <c:v>251.00708239999997</c:v>
                </c:pt>
                <c:pt idx="116">
                  <c:v>315.57124845161292</c:v>
                </c:pt>
                <c:pt idx="117">
                  <c:v>305.53797503225809</c:v>
                </c:pt>
                <c:pt idx="118">
                  <c:v>294.48894857142858</c:v>
                </c:pt>
                <c:pt idx="119">
                  <c:v>335.61498216129036</c:v>
                </c:pt>
                <c:pt idx="120">
                  <c:v>346.32819680000011</c:v>
                </c:pt>
                <c:pt idx="121">
                  <c:v>278.8599529032258</c:v>
                </c:pt>
                <c:pt idx="122">
                  <c:v>258.98612199999997</c:v>
                </c:pt>
                <c:pt idx="123">
                  <c:v>266.52755196774194</c:v>
                </c:pt>
                <c:pt idx="124">
                  <c:v>281.02900083870969</c:v>
                </c:pt>
                <c:pt idx="125">
                  <c:v>306.30876500000011</c:v>
                </c:pt>
                <c:pt idx="126">
                  <c:v>311.33575432258061</c:v>
                </c:pt>
                <c:pt idx="127">
                  <c:v>301.14184999999998</c:v>
                </c:pt>
                <c:pt idx="128">
                  <c:v>274.52516903225808</c:v>
                </c:pt>
                <c:pt idx="129">
                  <c:v>281.98930535483868</c:v>
                </c:pt>
                <c:pt idx="130">
                  <c:v>252.61687907142849</c:v>
                </c:pt>
                <c:pt idx="131">
                  <c:v>221.66657451612909</c:v>
                </c:pt>
                <c:pt idx="132">
                  <c:v>210.52666266666665</c:v>
                </c:pt>
                <c:pt idx="133">
                  <c:v>214.46861135483869</c:v>
                </c:pt>
                <c:pt idx="134">
                  <c:v>207.08765370000006</c:v>
                </c:pt>
                <c:pt idx="135">
                  <c:v>239.25822967741934</c:v>
                </c:pt>
                <c:pt idx="136">
                  <c:v>264.65870200000006</c:v>
                </c:pt>
                <c:pt idx="137">
                  <c:v>285.55954460000009</c:v>
                </c:pt>
                <c:pt idx="138">
                  <c:v>254.60534090322571</c:v>
                </c:pt>
                <c:pt idx="139">
                  <c:v>253.61233119999997</c:v>
                </c:pt>
                <c:pt idx="140">
                  <c:v>284.12713199999996</c:v>
                </c:pt>
                <c:pt idx="141">
                  <c:v>268.68608516129035</c:v>
                </c:pt>
                <c:pt idx="142">
                  <c:v>250.36690557142856</c:v>
                </c:pt>
                <c:pt idx="143">
                  <c:v>219.01260322580643</c:v>
                </c:pt>
                <c:pt idx="144">
                  <c:v>215.06213399999996</c:v>
                </c:pt>
                <c:pt idx="145">
                  <c:v>187.81061787096772</c:v>
                </c:pt>
                <c:pt idx="146">
                  <c:v>126.35799666666668</c:v>
                </c:pt>
                <c:pt idx="147">
                  <c:v>85.318640096774203</c:v>
                </c:pt>
                <c:pt idx="148">
                  <c:v>119.85707806451612</c:v>
                </c:pt>
                <c:pt idx="149">
                  <c:v>162.44379749999996</c:v>
                </c:pt>
                <c:pt idx="150">
                  <c:v>205.59996116129028</c:v>
                </c:pt>
                <c:pt idx="151">
                  <c:v>230.26667853333331</c:v>
                </c:pt>
                <c:pt idx="152">
                  <c:v>178.38527225806456</c:v>
                </c:pt>
                <c:pt idx="153">
                  <c:v>286.24304741935481</c:v>
                </c:pt>
                <c:pt idx="154">
                  <c:v>190.66574441379302</c:v>
                </c:pt>
                <c:pt idx="155">
                  <c:v>206.53858890322573</c:v>
                </c:pt>
                <c:pt idx="156">
                  <c:v>206.23324026666668</c:v>
                </c:pt>
                <c:pt idx="157">
                  <c:v>216.03773109677419</c:v>
                </c:pt>
                <c:pt idx="158">
                  <c:v>247.47275253333331</c:v>
                </c:pt>
                <c:pt idx="159">
                  <c:v>237.19890193548389</c:v>
                </c:pt>
                <c:pt idx="160">
                  <c:v>234.21052741935486</c:v>
                </c:pt>
                <c:pt idx="161">
                  <c:v>231.70254030000001</c:v>
                </c:pt>
                <c:pt idx="162">
                  <c:v>295.03208090322585</c:v>
                </c:pt>
                <c:pt idx="163">
                  <c:v>352.56423129999996</c:v>
                </c:pt>
                <c:pt idx="164">
                  <c:v>286.95186696774186</c:v>
                </c:pt>
                <c:pt idx="165">
                  <c:v>277.29692774193558</c:v>
                </c:pt>
                <c:pt idx="166">
                  <c:v>285.99149764285715</c:v>
                </c:pt>
                <c:pt idx="167">
                  <c:v>276.38202851612903</c:v>
                </c:pt>
                <c:pt idx="168">
                  <c:v>269.08684170000004</c:v>
                </c:pt>
                <c:pt idx="169">
                  <c:v>267.68450322580645</c:v>
                </c:pt>
                <c:pt idx="170">
                  <c:v>233.7939501333334</c:v>
                </c:pt>
                <c:pt idx="171">
                  <c:v>247.82513290322572</c:v>
                </c:pt>
                <c:pt idx="172">
                  <c:v>257.03933854838704</c:v>
                </c:pt>
                <c:pt idx="173">
                  <c:v>294.62774250000001</c:v>
                </c:pt>
                <c:pt idx="174">
                  <c:v>269.335216</c:v>
                </c:pt>
                <c:pt idx="175">
                  <c:v>310.09184406666662</c:v>
                </c:pt>
                <c:pt idx="176">
                  <c:v>304.28038025806444</c:v>
                </c:pt>
                <c:pt idx="177">
                  <c:v>317.67462245161295</c:v>
                </c:pt>
                <c:pt idx="178">
                  <c:v>382.80681999999996</c:v>
                </c:pt>
                <c:pt idx="179">
                  <c:v>415.98957448387108</c:v>
                </c:pt>
                <c:pt idx="180">
                  <c:v>375.1813865333333</c:v>
                </c:pt>
                <c:pt idx="181">
                  <c:v>320.08199638709675</c:v>
                </c:pt>
                <c:pt idx="182">
                  <c:v>424.47787099999999</c:v>
                </c:pt>
                <c:pt idx="183">
                  <c:v>491.05138709677419</c:v>
                </c:pt>
                <c:pt idx="184">
                  <c:v>497.40983332258054</c:v>
                </c:pt>
                <c:pt idx="185">
                  <c:v>461.56593533333341</c:v>
                </c:pt>
                <c:pt idx="186">
                  <c:v>407.94320441935486</c:v>
                </c:pt>
                <c:pt idx="187">
                  <c:v>465.69654560000015</c:v>
                </c:pt>
                <c:pt idx="188">
                  <c:v>505.01589509677427</c:v>
                </c:pt>
                <c:pt idx="189">
                  <c:v>525.04692045161289</c:v>
                </c:pt>
                <c:pt idx="190">
                  <c:v>446.88514428571449</c:v>
                </c:pt>
                <c:pt idx="191">
                  <c:v>396.97811525806446</c:v>
                </c:pt>
                <c:pt idx="192">
                  <c:v>392.8642128333334</c:v>
                </c:pt>
                <c:pt idx="193">
                  <c:v>372.32003329032256</c:v>
                </c:pt>
                <c:pt idx="194">
                  <c:v>272.48454963333336</c:v>
                </c:pt>
                <c:pt idx="195">
                  <c:v>339.52823067741946</c:v>
                </c:pt>
                <c:pt idx="196">
                  <c:v>360.13618716129031</c:v>
                </c:pt>
                <c:pt idx="197">
                  <c:v>326.59280983333332</c:v>
                </c:pt>
                <c:pt idx="198">
                  <c:v>375.380890967742</c:v>
                </c:pt>
                <c:pt idx="199">
                  <c:v>426.05137890000003</c:v>
                </c:pt>
                <c:pt idx="200">
                  <c:v>369.76780258064508</c:v>
                </c:pt>
                <c:pt idx="201">
                  <c:v>239.51864593548387</c:v>
                </c:pt>
                <c:pt idx="202">
                  <c:v>132.51125775862067</c:v>
                </c:pt>
                <c:pt idx="203">
                  <c:v>101.65234332258063</c:v>
                </c:pt>
                <c:pt idx="204">
                  <c:v>59.625844333333326</c:v>
                </c:pt>
                <c:pt idx="205">
                  <c:v>91.707693612903242</c:v>
                </c:pt>
                <c:pt idx="206">
                  <c:v>33.765020333333339</c:v>
                </c:pt>
                <c:pt idx="207">
                  <c:v>25.041276903225796</c:v>
                </c:pt>
                <c:pt idx="208">
                  <c:v>92.968260548387107</c:v>
                </c:pt>
                <c:pt idx="209">
                  <c:v>169.54219080000001</c:v>
                </c:pt>
                <c:pt idx="210">
                  <c:v>159.86637096774197</c:v>
                </c:pt>
                <c:pt idx="211">
                  <c:v>67.874478333333329</c:v>
                </c:pt>
                <c:pt idx="212">
                  <c:v>213.09550161290321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B9-4417-90DD-726BA6378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625136"/>
        <c:axId val="1117627432"/>
      </c:lineChart>
      <c:lineChart>
        <c:grouping val="standard"/>
        <c:varyColors val="0"/>
        <c:ser>
          <c:idx val="0"/>
          <c:order val="0"/>
          <c:tx>
            <c:v>Reservoir level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'Vann+tilsig Median'!$AA$98:$AA$115</c:f>
              <c:numCache>
                <c:formatCode>General</c:formatCode>
                <c:ptCount val="18"/>
              </c:numCache>
            </c:numRef>
          </c:cat>
          <c:val>
            <c:numRef>
              <c:f>'Vann+tilsig Median'!$W$6:$W$221</c:f>
              <c:numCache>
                <c:formatCode>0.0\ %</c:formatCode>
                <c:ptCount val="216"/>
                <c:pt idx="0">
                  <c:v>0.40305081104307661</c:v>
                </c:pt>
                <c:pt idx="1">
                  <c:v>0.29406199129047983</c:v>
                </c:pt>
                <c:pt idx="2">
                  <c:v>0.20746671955179852</c:v>
                </c:pt>
                <c:pt idx="3">
                  <c:v>0.16409264814034391</c:v>
                </c:pt>
                <c:pt idx="4">
                  <c:v>0.26659064428964524</c:v>
                </c:pt>
                <c:pt idx="5">
                  <c:v>0.50797408628539797</c:v>
                </c:pt>
                <c:pt idx="6">
                  <c:v>0.61397985407008937</c:v>
                </c:pt>
                <c:pt idx="7">
                  <c:v>0.65543683945230835</c:v>
                </c:pt>
                <c:pt idx="8">
                  <c:v>0.67315749026996208</c:v>
                </c:pt>
                <c:pt idx="9">
                  <c:v>0.68901063486948111</c:v>
                </c:pt>
                <c:pt idx="10">
                  <c:v>0.62640786005271987</c:v>
                </c:pt>
                <c:pt idx="11">
                  <c:v>0.56339192014345096</c:v>
                </c:pt>
                <c:pt idx="12">
                  <c:v>0.47518943619491477</c:v>
                </c:pt>
                <c:pt idx="13">
                  <c:v>0.36430005701678275</c:v>
                </c:pt>
                <c:pt idx="14">
                  <c:v>0.26821025145227528</c:v>
                </c:pt>
                <c:pt idx="15">
                  <c:v>0.22579472305543849</c:v>
                </c:pt>
                <c:pt idx="16">
                  <c:v>0.44230975813315487</c:v>
                </c:pt>
                <c:pt idx="17">
                  <c:v>0.52873563218390807</c:v>
                </c:pt>
                <c:pt idx="18">
                  <c:v>0.66488179346703358</c:v>
                </c:pt>
                <c:pt idx="19">
                  <c:v>0.70702463290281525</c:v>
                </c:pt>
                <c:pt idx="20">
                  <c:v>0.75676971004073812</c:v>
                </c:pt>
                <c:pt idx="21">
                  <c:v>0.79980911772726149</c:v>
                </c:pt>
                <c:pt idx="22">
                  <c:v>0.78229504945586159</c:v>
                </c:pt>
                <c:pt idx="23">
                  <c:v>0.72090698001107278</c:v>
                </c:pt>
                <c:pt idx="24">
                  <c:v>0.64143880611814874</c:v>
                </c:pt>
                <c:pt idx="25">
                  <c:v>0.49784327821711</c:v>
                </c:pt>
                <c:pt idx="26">
                  <c:v>0.36362659791599528</c:v>
                </c:pt>
                <c:pt idx="27">
                  <c:v>0.30158572762504443</c:v>
                </c:pt>
                <c:pt idx="28">
                  <c:v>0.36359354470859467</c:v>
                </c:pt>
                <c:pt idx="29">
                  <c:v>0.60905492616739798</c:v>
                </c:pt>
                <c:pt idx="30">
                  <c:v>0.78932711933034205</c:v>
                </c:pt>
                <c:pt idx="31">
                  <c:v>0.83182135567730153</c:v>
                </c:pt>
                <c:pt idx="32">
                  <c:v>0.87967393010899297</c:v>
                </c:pt>
                <c:pt idx="33">
                  <c:v>0.87746349686407699</c:v>
                </c:pt>
                <c:pt idx="34">
                  <c:v>0.87688919738549131</c:v>
                </c:pt>
                <c:pt idx="35">
                  <c:v>0.7832742507251047</c:v>
                </c:pt>
                <c:pt idx="36">
                  <c:v>0.6454795607228736</c:v>
                </c:pt>
                <c:pt idx="37">
                  <c:v>0.50175595164315756</c:v>
                </c:pt>
                <c:pt idx="38">
                  <c:v>0.36626259120619414</c:v>
                </c:pt>
                <c:pt idx="39">
                  <c:v>0.28276192601039524</c:v>
                </c:pt>
                <c:pt idx="40">
                  <c:v>0.42784071659353645</c:v>
                </c:pt>
                <c:pt idx="41">
                  <c:v>0.56342910500177656</c:v>
                </c:pt>
                <c:pt idx="42">
                  <c:v>0.61665716386953895</c:v>
                </c:pt>
                <c:pt idx="43">
                  <c:v>0.60121718436252758</c:v>
                </c:pt>
                <c:pt idx="44">
                  <c:v>0.61666129552046411</c:v>
                </c:pt>
                <c:pt idx="45">
                  <c:v>0.64424832874720084</c:v>
                </c:pt>
                <c:pt idx="46">
                  <c:v>0.65388747035540462</c:v>
                </c:pt>
                <c:pt idx="47">
                  <c:v>0.67029425617888394</c:v>
                </c:pt>
                <c:pt idx="48">
                  <c:v>0.63185337597197089</c:v>
                </c:pt>
                <c:pt idx="49">
                  <c:v>0.4916334068767198</c:v>
                </c:pt>
                <c:pt idx="50">
                  <c:v>0.39120949949180694</c:v>
                </c:pt>
                <c:pt idx="51">
                  <c:v>0.3413156829205814</c:v>
                </c:pt>
                <c:pt idx="52">
                  <c:v>0.4769867043473231</c:v>
                </c:pt>
                <c:pt idx="53">
                  <c:v>0.67383508102167466</c:v>
                </c:pt>
                <c:pt idx="54">
                  <c:v>0.84536056917623148</c:v>
                </c:pt>
                <c:pt idx="55">
                  <c:v>0.89607658428154724</c:v>
                </c:pt>
                <c:pt idx="56">
                  <c:v>0.89726649974796935</c:v>
                </c:pt>
                <c:pt idx="57">
                  <c:v>0.8879000471008206</c:v>
                </c:pt>
                <c:pt idx="58">
                  <c:v>0.85471875852153001</c:v>
                </c:pt>
                <c:pt idx="59">
                  <c:v>0.77557698505168693</c:v>
                </c:pt>
                <c:pt idx="60">
                  <c:v>0.68477982432220263</c:v>
                </c:pt>
                <c:pt idx="61">
                  <c:v>0.56680466380756422</c:v>
                </c:pt>
                <c:pt idx="62">
                  <c:v>0.46492228364609933</c:v>
                </c:pt>
                <c:pt idx="63">
                  <c:v>0.36905558723154597</c:v>
                </c:pt>
                <c:pt idx="64">
                  <c:v>0.52172008891312793</c:v>
                </c:pt>
                <c:pt idx="65">
                  <c:v>0.70040572812084256</c:v>
                </c:pt>
                <c:pt idx="66">
                  <c:v>0.80767164943768233</c:v>
                </c:pt>
                <c:pt idx="67">
                  <c:v>0.82417722981448471</c:v>
                </c:pt>
                <c:pt idx="68">
                  <c:v>0.80179243414537538</c:v>
                </c:pt>
                <c:pt idx="69">
                  <c:v>0.80324486697035713</c:v>
                </c:pt>
                <c:pt idx="70">
                  <c:v>0.77585082854690701</c:v>
                </c:pt>
                <c:pt idx="71">
                  <c:v>0.67839753746616493</c:v>
                </c:pt>
                <c:pt idx="72">
                  <c:v>0.56869347065425502</c:v>
                </c:pt>
                <c:pt idx="73">
                  <c:v>0.43063395391826764</c:v>
                </c:pt>
                <c:pt idx="74">
                  <c:v>0.3145754934970621</c:v>
                </c:pt>
                <c:pt idx="75">
                  <c:v>0.25722915428797782</c:v>
                </c:pt>
                <c:pt idx="76">
                  <c:v>0.40127170396778239</c:v>
                </c:pt>
                <c:pt idx="77">
                  <c:v>0.54302006998085428</c:v>
                </c:pt>
                <c:pt idx="78">
                  <c:v>0.67264144715125107</c:v>
                </c:pt>
                <c:pt idx="79">
                  <c:v>0.76519690367729587</c:v>
                </c:pt>
                <c:pt idx="80">
                  <c:v>0.82216726084373148</c:v>
                </c:pt>
                <c:pt idx="81">
                  <c:v>0.82101241169868622</c:v>
                </c:pt>
                <c:pt idx="82">
                  <c:v>0.74757377698554173</c:v>
                </c:pt>
                <c:pt idx="83">
                  <c:v>0.6713540635109263</c:v>
                </c:pt>
                <c:pt idx="84">
                  <c:v>0.50889615105301378</c:v>
                </c:pt>
                <c:pt idx="85">
                  <c:v>0.35410064699280386</c:v>
                </c:pt>
                <c:pt idx="86">
                  <c:v>0.25410147223872714</c:v>
                </c:pt>
                <c:pt idx="87">
                  <c:v>0.21269063180827888</c:v>
                </c:pt>
                <c:pt idx="88">
                  <c:v>0.38536508879646136</c:v>
                </c:pt>
                <c:pt idx="89">
                  <c:v>0.54290412292863266</c:v>
                </c:pt>
                <c:pt idx="90">
                  <c:v>0.64538357430514293</c:v>
                </c:pt>
                <c:pt idx="91">
                  <c:v>0.68688655344292604</c:v>
                </c:pt>
                <c:pt idx="92">
                  <c:v>0.69085301544860367</c:v>
                </c:pt>
                <c:pt idx="93">
                  <c:v>0.6865138311216743</c:v>
                </c:pt>
                <c:pt idx="94">
                  <c:v>0.61925628837393543</c:v>
                </c:pt>
                <c:pt idx="95">
                  <c:v>0.49187347329504189</c:v>
                </c:pt>
                <c:pt idx="96">
                  <c:v>0.38101604278074869</c:v>
                </c:pt>
                <c:pt idx="97">
                  <c:v>0.26895589885785964</c:v>
                </c:pt>
                <c:pt idx="98">
                  <c:v>0.18522232125173302</c:v>
                </c:pt>
                <c:pt idx="99">
                  <c:v>0.21637948108536345</c:v>
                </c:pt>
                <c:pt idx="100">
                  <c:v>0.38270387700534758</c:v>
                </c:pt>
                <c:pt idx="101">
                  <c:v>0.61979843368323762</c:v>
                </c:pt>
                <c:pt idx="102">
                  <c:v>0.74787334125569427</c:v>
                </c:pt>
                <c:pt idx="103">
                  <c:v>0.78632319931339534</c:v>
                </c:pt>
                <c:pt idx="104">
                  <c:v>0.84448240575691558</c:v>
                </c:pt>
                <c:pt idx="105">
                  <c:v>0.87000726216412494</c:v>
                </c:pt>
                <c:pt idx="106">
                  <c:v>0.85078315838119756</c:v>
                </c:pt>
                <c:pt idx="107">
                  <c:v>0.79797979797979801</c:v>
                </c:pt>
                <c:pt idx="108">
                  <c:v>0.71224499900970484</c:v>
                </c:pt>
                <c:pt idx="109">
                  <c:v>0.55234947514359278</c:v>
                </c:pt>
                <c:pt idx="110">
                  <c:v>0.46951541559384696</c:v>
                </c:pt>
                <c:pt idx="111">
                  <c:v>0.40303360401399618</c:v>
                </c:pt>
                <c:pt idx="112">
                  <c:v>0.45120733478576613</c:v>
                </c:pt>
                <c:pt idx="113">
                  <c:v>0.63221677559912859</c:v>
                </c:pt>
                <c:pt idx="114">
                  <c:v>0.83273090380933523</c:v>
                </c:pt>
                <c:pt idx="115">
                  <c:v>0.87217765894236488</c:v>
                </c:pt>
                <c:pt idx="116">
                  <c:v>0.90014524328249823</c:v>
                </c:pt>
                <c:pt idx="117">
                  <c:v>0.88465537730243615</c:v>
                </c:pt>
                <c:pt idx="118">
                  <c:v>0.84543143856869352</c:v>
                </c:pt>
                <c:pt idx="119">
                  <c:v>0.73618950947382322</c:v>
                </c:pt>
                <c:pt idx="120">
                  <c:v>0.60906450122136402</c:v>
                </c:pt>
                <c:pt idx="121">
                  <c:v>0.45780930217204729</c:v>
                </c:pt>
                <c:pt idx="122">
                  <c:v>0.33281342840166367</c:v>
                </c:pt>
                <c:pt idx="123">
                  <c:v>0.2401218062982769</c:v>
                </c:pt>
                <c:pt idx="124">
                  <c:v>0.40369380075262429</c:v>
                </c:pt>
                <c:pt idx="125">
                  <c:v>0.62507839836271206</c:v>
                </c:pt>
                <c:pt idx="126">
                  <c:v>0.72317125503400015</c:v>
                </c:pt>
                <c:pt idx="127">
                  <c:v>0.75206724103782929</c:v>
                </c:pt>
                <c:pt idx="128">
                  <c:v>0.74816382782069057</c:v>
                </c:pt>
                <c:pt idx="129">
                  <c:v>0.73633392751039806</c:v>
                </c:pt>
                <c:pt idx="130">
                  <c:v>0.72891496666006472</c:v>
                </c:pt>
                <c:pt idx="131">
                  <c:v>0.68315920644352013</c:v>
                </c:pt>
                <c:pt idx="132">
                  <c:v>0.61922327853700398</c:v>
                </c:pt>
                <c:pt idx="133">
                  <c:v>0.48644120948042519</c:v>
                </c:pt>
                <c:pt idx="134">
                  <c:v>0.40499768931141478</c:v>
                </c:pt>
                <c:pt idx="135">
                  <c:v>0.33239255298078829</c:v>
                </c:pt>
                <c:pt idx="136">
                  <c:v>0.4019814154618076</c:v>
                </c:pt>
                <c:pt idx="137">
                  <c:v>0.66688123060672078</c:v>
                </c:pt>
                <c:pt idx="138">
                  <c:v>0.76613355780022452</c:v>
                </c:pt>
                <c:pt idx="139">
                  <c:v>0.78285304020598134</c:v>
                </c:pt>
                <c:pt idx="140">
                  <c:v>0.76419835611012077</c:v>
                </c:pt>
                <c:pt idx="141">
                  <c:v>0.76090975110582959</c:v>
                </c:pt>
                <c:pt idx="142">
                  <c:v>0.77871443190070644</c:v>
                </c:pt>
                <c:pt idx="143">
                  <c:v>0.69533158381197602</c:v>
                </c:pt>
                <c:pt idx="144">
                  <c:v>0.60811546840958608</c:v>
                </c:pt>
                <c:pt idx="145">
                  <c:v>0.48177031755463129</c:v>
                </c:pt>
                <c:pt idx="146">
                  <c:v>0.389965834818776</c:v>
                </c:pt>
                <c:pt idx="147">
                  <c:v>0.29993563081798374</c:v>
                </c:pt>
                <c:pt idx="148">
                  <c:v>0.36284000132039346</c:v>
                </c:pt>
                <c:pt idx="149">
                  <c:v>0.51072407077309034</c:v>
                </c:pt>
                <c:pt idx="150">
                  <c:v>0.74072423582227509</c:v>
                </c:pt>
                <c:pt idx="151">
                  <c:v>0.85971231927114278</c:v>
                </c:pt>
                <c:pt idx="152">
                  <c:v>0.89860203340595501</c:v>
                </c:pt>
                <c:pt idx="153">
                  <c:v>0.88829471182412356</c:v>
                </c:pt>
                <c:pt idx="154">
                  <c:v>0.85164554037103057</c:v>
                </c:pt>
                <c:pt idx="155">
                  <c:v>0.81066382782069057</c:v>
                </c:pt>
                <c:pt idx="156">
                  <c:v>0.67576087674126895</c:v>
                </c:pt>
                <c:pt idx="157">
                  <c:v>0.55246088334323629</c:v>
                </c:pt>
                <c:pt idx="158">
                  <c:v>0.42384217996963097</c:v>
                </c:pt>
                <c:pt idx="159">
                  <c:v>0.35523536013732093</c:v>
                </c:pt>
                <c:pt idx="160">
                  <c:v>0.44917310358486828</c:v>
                </c:pt>
                <c:pt idx="161">
                  <c:v>0.62828447877467486</c:v>
                </c:pt>
                <c:pt idx="162">
                  <c:v>0.72329504192249294</c:v>
                </c:pt>
                <c:pt idx="163">
                  <c:v>0.77781491384432566</c:v>
                </c:pt>
                <c:pt idx="164">
                  <c:v>0.80038951607579056</c:v>
                </c:pt>
                <c:pt idx="165">
                  <c:v>0.75162986069848814</c:v>
                </c:pt>
                <c:pt idx="166">
                  <c:v>0.67685432758962172</c:v>
                </c:pt>
                <c:pt idx="167">
                  <c:v>0.62365484914504521</c:v>
                </c:pt>
                <c:pt idx="168">
                  <c:v>0.57897603485838778</c:v>
                </c:pt>
                <c:pt idx="169">
                  <c:v>0.45033257410708394</c:v>
                </c:pt>
                <c:pt idx="170">
                  <c:v>0.35186423054070115</c:v>
                </c:pt>
                <c:pt idx="171">
                  <c:v>0.29963028982636825</c:v>
                </c:pt>
                <c:pt idx="172">
                  <c:v>0.38071895424836599</c:v>
                </c:pt>
                <c:pt idx="173">
                  <c:v>0.64868868422789994</c:v>
                </c:pt>
                <c:pt idx="174">
                  <c:v>0.76938502673796794</c:v>
                </c:pt>
                <c:pt idx="175">
                  <c:v>0.83799597279989435</c:v>
                </c:pt>
                <c:pt idx="176">
                  <c:v>0.85167442397834558</c:v>
                </c:pt>
                <c:pt idx="177">
                  <c:v>0.87670000660196734</c:v>
                </c:pt>
                <c:pt idx="178">
                  <c:v>0.83819815805109921</c:v>
                </c:pt>
                <c:pt idx="179">
                  <c:v>0.75647405426817194</c:v>
                </c:pt>
                <c:pt idx="180">
                  <c:v>0.64005248564072093</c:v>
                </c:pt>
                <c:pt idx="181">
                  <c:v>0.48220357166435596</c:v>
                </c:pt>
                <c:pt idx="182">
                  <c:v>0.33192628903413218</c:v>
                </c:pt>
                <c:pt idx="183">
                  <c:v>0.26021654453027004</c:v>
                </c:pt>
                <c:pt idx="184">
                  <c:v>0.52724549415725885</c:v>
                </c:pt>
                <c:pt idx="185">
                  <c:v>0.64038671023965144</c:v>
                </c:pt>
                <c:pt idx="186">
                  <c:v>0.64332871195616292</c:v>
                </c:pt>
                <c:pt idx="187">
                  <c:v>0.67726282432164786</c:v>
                </c:pt>
                <c:pt idx="188">
                  <c:v>0.7215826566316762</c:v>
                </c:pt>
                <c:pt idx="189">
                  <c:v>0.79858222750379615</c:v>
                </c:pt>
                <c:pt idx="190">
                  <c:v>0.776849376114082</c:v>
                </c:pt>
                <c:pt idx="191">
                  <c:v>0.67134993728130987</c:v>
                </c:pt>
                <c:pt idx="192">
                  <c:v>0.56914735591206178</c:v>
                </c:pt>
                <c:pt idx="193">
                  <c:v>0.43556479830989636</c:v>
                </c:pt>
                <c:pt idx="194">
                  <c:v>0.35173631742259193</c:v>
                </c:pt>
                <c:pt idx="195">
                  <c:v>0.31815706080411965</c:v>
                </c:pt>
                <c:pt idx="196">
                  <c:v>0.47615864527629231</c:v>
                </c:pt>
                <c:pt idx="197">
                  <c:v>0.7037573446887172</c:v>
                </c:pt>
                <c:pt idx="198">
                  <c:v>0.77003697101736313</c:v>
                </c:pt>
                <c:pt idx="199">
                  <c:v>0.79338730441671623</c:v>
                </c:pt>
                <c:pt idx="200">
                  <c:v>0.8392792302106028</c:v>
                </c:pt>
                <c:pt idx="201">
                  <c:v>0.82782894302502141</c:v>
                </c:pt>
                <c:pt idx="202">
                  <c:v>0.75149369512114605</c:v>
                </c:pt>
                <c:pt idx="203">
                  <c:v>0.67814171122994649</c:v>
                </c:pt>
                <c:pt idx="204">
                  <c:v>0.64485541691424042</c:v>
                </c:pt>
                <c:pt idx="205">
                  <c:v>0.57409470522215622</c:v>
                </c:pt>
                <c:pt idx="206">
                  <c:v>0.46838482867894632</c:v>
                </c:pt>
                <c:pt idx="207">
                  <c:v>0.36067373077177001</c:v>
                </c:pt>
                <c:pt idx="208">
                  <c:v>0.32628160691886182</c:v>
                </c:pt>
                <c:pt idx="209">
                  <c:v>0.63359493629101471</c:v>
                </c:pt>
                <c:pt idx="210">
                  <c:v>0.86091305208952262</c:v>
                </c:pt>
                <c:pt idx="211">
                  <c:v>0.93065045883673336</c:v>
                </c:pt>
                <c:pt idx="212">
                  <c:v>0.92895457846438234</c:v>
                </c:pt>
                <c:pt idx="213">
                  <c:v>0.94302914768601043</c:v>
                </c:pt>
                <c:pt idx="214">
                  <c:v>0.96569040073942036</c:v>
                </c:pt>
                <c:pt idx="215">
                  <c:v>0.88968937743447551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9-4417-90DD-726BA6378AD7}"/>
            </c:ext>
          </c:extLst>
        </c:ser>
        <c:ser>
          <c:idx val="1"/>
          <c:order val="1"/>
          <c:tx>
            <c:v>Deviation in res.level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'Vann+tilsig Median'!$AA$98:$AA$115</c:f>
              <c:numCache>
                <c:formatCode>General</c:formatCode>
                <c:ptCount val="18"/>
              </c:numCache>
            </c:numRef>
          </c:cat>
          <c:val>
            <c:numRef>
              <c:f>'Vann+tilsig Median'!$X$6:$X$221</c:f>
              <c:numCache>
                <c:formatCode>0.00000\ %</c:formatCode>
                <c:ptCount val="216"/>
                <c:pt idx="0">
                  <c:v>-0.24717188494178505</c:v>
                </c:pt>
                <c:pt idx="1">
                  <c:v>-0.35616070469438177</c:v>
                </c:pt>
                <c:pt idx="2">
                  <c:v>-0.44275597643306314</c:v>
                </c:pt>
                <c:pt idx="3">
                  <c:v>-0.48613004784451769</c:v>
                </c:pt>
                <c:pt idx="4">
                  <c:v>-0.38363205169521636</c:v>
                </c:pt>
                <c:pt idx="5">
                  <c:v>-0.14224860969946371</c:v>
                </c:pt>
                <c:pt idx="6">
                  <c:v>-3.6242841914772304E-2</c:v>
                </c:pt>
                <c:pt idx="7">
                  <c:v>5.214143467446722E-3</c:v>
                </c:pt>
                <c:pt idx="8">
                  <c:v>2.2934794285100441E-2</c:v>
                </c:pt>
                <c:pt idx="9">
                  <c:v>3.8787938884619517E-2</c:v>
                </c:pt>
                <c:pt idx="10">
                  <c:v>-2.3814835932141766E-2</c:v>
                </c:pt>
                <c:pt idx="11">
                  <c:v>-8.6830775841410718E-2</c:v>
                </c:pt>
                <c:pt idx="12">
                  <c:v>-0.17503325978994685</c:v>
                </c:pt>
                <c:pt idx="13">
                  <c:v>-0.28592263896807885</c:v>
                </c:pt>
                <c:pt idx="14">
                  <c:v>-0.38201244453258631</c:v>
                </c:pt>
                <c:pt idx="15">
                  <c:v>-0.42442797292942314</c:v>
                </c:pt>
                <c:pt idx="16">
                  <c:v>-0.20791293785170678</c:v>
                </c:pt>
                <c:pt idx="17">
                  <c:v>-0.12148706380095359</c:v>
                </c:pt>
                <c:pt idx="18">
                  <c:v>1.4659097482171927E-2</c:v>
                </c:pt>
                <c:pt idx="19">
                  <c:v>5.6801936917953676E-2</c:v>
                </c:pt>
                <c:pt idx="20">
                  <c:v>0.10654701405587645</c:v>
                </c:pt>
                <c:pt idx="21">
                  <c:v>0.14958642174239983</c:v>
                </c:pt>
                <c:pt idx="22">
                  <c:v>0.13207235347099994</c:v>
                </c:pt>
                <c:pt idx="23">
                  <c:v>7.06842840262112E-2</c:v>
                </c:pt>
                <c:pt idx="24">
                  <c:v>-8.7838898667129406E-3</c:v>
                </c:pt>
                <c:pt idx="25">
                  <c:v>-0.15237941776775163</c:v>
                </c:pt>
                <c:pt idx="26">
                  <c:v>-0.28659609806886638</c:v>
                </c:pt>
                <c:pt idx="27">
                  <c:v>-0.34863696835981722</c:v>
                </c:pt>
                <c:pt idx="28">
                  <c:v>-0.28662915127626698</c:v>
                </c:pt>
                <c:pt idx="29">
                  <c:v>-4.1167769817463659E-2</c:v>
                </c:pt>
                <c:pt idx="30">
                  <c:v>0.1391044233454804</c:v>
                </c:pt>
                <c:pt idx="31">
                  <c:v>0.18159865969243985</c:v>
                </c:pt>
                <c:pt idx="32">
                  <c:v>0.22945123412413132</c:v>
                </c:pt>
                <c:pt idx="33">
                  <c:v>0.2272408008792153</c:v>
                </c:pt>
                <c:pt idx="34">
                  <c:v>0.22666650140062966</c:v>
                </c:pt>
                <c:pt idx="35">
                  <c:v>0.13305155474024311</c:v>
                </c:pt>
                <c:pt idx="36">
                  <c:v>-4.743135261987985E-3</c:v>
                </c:pt>
                <c:pt idx="37">
                  <c:v>-0.14846674434170407</c:v>
                </c:pt>
                <c:pt idx="38">
                  <c:v>-0.28396010477866745</c:v>
                </c:pt>
                <c:pt idx="39">
                  <c:v>-0.36746076997446642</c:v>
                </c:pt>
                <c:pt idx="40">
                  <c:v>-0.22238197939132517</c:v>
                </c:pt>
                <c:pt idx="41">
                  <c:v>-8.679359098308502E-2</c:v>
                </c:pt>
                <c:pt idx="42">
                  <c:v>-3.3565532115322642E-2</c:v>
                </c:pt>
                <c:pt idx="43">
                  <c:v>-4.9005511622334054E-2</c:v>
                </c:pt>
                <c:pt idx="44">
                  <c:v>-3.3561400464397567E-2</c:v>
                </c:pt>
                <c:pt idx="45">
                  <c:v>-5.9743672376608246E-3</c:v>
                </c:pt>
                <c:pt idx="46">
                  <c:v>3.6647743705429817E-3</c:v>
                </c:pt>
                <c:pt idx="47">
                  <c:v>2.0071560194022328E-2</c:v>
                </c:pt>
                <c:pt idx="48">
                  <c:v>-1.8369320012890752E-2</c:v>
                </c:pt>
                <c:pt idx="49">
                  <c:v>-0.15858928910814182</c:v>
                </c:pt>
                <c:pt idx="50">
                  <c:v>-0.25901319649305471</c:v>
                </c:pt>
                <c:pt idx="51">
                  <c:v>-0.3089070130642802</c:v>
                </c:pt>
                <c:pt idx="52">
                  <c:v>-0.17323599163753853</c:v>
                </c:pt>
                <c:pt idx="53">
                  <c:v>2.3612385036813011E-2</c:v>
                </c:pt>
                <c:pt idx="54">
                  <c:v>0.1951378731913698</c:v>
                </c:pt>
                <c:pt idx="55">
                  <c:v>0.24585388829668559</c:v>
                </c:pt>
                <c:pt idx="56">
                  <c:v>0.24704380376310767</c:v>
                </c:pt>
                <c:pt idx="57">
                  <c:v>0.23767735111595892</c:v>
                </c:pt>
                <c:pt idx="58">
                  <c:v>0.20449606253666841</c:v>
                </c:pt>
                <c:pt idx="59">
                  <c:v>0.12535428906682533</c:v>
                </c:pt>
                <c:pt idx="60">
                  <c:v>3.4557128337341037E-2</c:v>
                </c:pt>
                <c:pt idx="61">
                  <c:v>-8.3418032177297402E-2</c:v>
                </c:pt>
                <c:pt idx="62">
                  <c:v>-0.18530041233876232</c:v>
                </c:pt>
                <c:pt idx="63">
                  <c:v>-0.28116710875331563</c:v>
                </c:pt>
                <c:pt idx="64">
                  <c:v>-0.12850260707173372</c:v>
                </c:pt>
                <c:pt idx="65">
                  <c:v>5.0183032135980896E-2</c:v>
                </c:pt>
                <c:pt idx="66">
                  <c:v>0.15744895345282067</c:v>
                </c:pt>
                <c:pt idx="67">
                  <c:v>0.17503739144087194</c:v>
                </c:pt>
                <c:pt idx="68">
                  <c:v>0.15262318517233117</c:v>
                </c:pt>
                <c:pt idx="69">
                  <c:v>0.15407752629795815</c:v>
                </c:pt>
                <c:pt idx="70">
                  <c:v>0.1266474958063743</c:v>
                </c:pt>
                <c:pt idx="71">
                  <c:v>2.9066164257914178E-2</c:v>
                </c:pt>
                <c:pt idx="72">
                  <c:v>-8.0782038887098506E-2</c:v>
                </c:pt>
                <c:pt idx="73">
                  <c:v>-0.21902294718923787</c:v>
                </c:pt>
                <c:pt idx="74">
                  <c:v>-0.33523389275886861</c:v>
                </c:pt>
                <c:pt idx="75">
                  <c:v>-0.39265557731558376</c:v>
                </c:pt>
                <c:pt idx="76">
                  <c:v>-0.24842377517208325</c:v>
                </c:pt>
                <c:pt idx="77">
                  <c:v>-0.10648917094292537</c:v>
                </c:pt>
                <c:pt idx="78">
                  <c:v>2.3302511217432261E-2</c:v>
                </c:pt>
                <c:pt idx="79">
                  <c:v>0.11597957311782642</c:v>
                </c:pt>
                <c:pt idx="80">
                  <c:v>0.17302478164224863</c:v>
                </c:pt>
                <c:pt idx="81">
                  <c:v>0.17186841518133816</c:v>
                </c:pt>
                <c:pt idx="82">
                  <c:v>9.8333292016824086E-2</c:v>
                </c:pt>
                <c:pt idx="83">
                  <c:v>2.201343612880835E-2</c:v>
                </c:pt>
                <c:pt idx="84">
                  <c:v>-0.14065792409330921</c:v>
                </c:pt>
                <c:pt idx="85">
                  <c:v>-0.29565680854755944</c:v>
                </c:pt>
                <c:pt idx="86">
                  <c:v>-0.39578736871679188</c:v>
                </c:pt>
                <c:pt idx="87">
                  <c:v>-0.43725261740086102</c:v>
                </c:pt>
                <c:pt idx="88">
                  <c:v>-0.2643512894882537</c:v>
                </c:pt>
                <c:pt idx="89">
                  <c:v>-0.10660527033392005</c:v>
                </c:pt>
                <c:pt idx="90">
                  <c:v>-3.9911747936240364E-3</c:v>
                </c:pt>
                <c:pt idx="91">
                  <c:v>3.756633365560217E-2</c:v>
                </c:pt>
                <c:pt idx="92">
                  <c:v>4.153800705685972E-2</c:v>
                </c:pt>
                <c:pt idx="93">
                  <c:v>3.7193121627539932E-2</c:v>
                </c:pt>
                <c:pt idx="94">
                  <c:v>-3.0152788451209334E-2</c:v>
                </c:pt>
                <c:pt idx="95">
                  <c:v>-0.15770296735169442</c:v>
                </c:pt>
                <c:pt idx="96">
                  <c:v>-0.26870604956328448</c:v>
                </c:pt>
                <c:pt idx="97">
                  <c:v>-0.38091342538651596</c:v>
                </c:pt>
                <c:pt idx="98">
                  <c:v>-0.46475701760909627</c:v>
                </c:pt>
                <c:pt idx="99">
                  <c:v>-0.43355892147384251</c:v>
                </c:pt>
                <c:pt idx="100">
                  <c:v>-0.26701599775238188</c:v>
                </c:pt>
                <c:pt idx="101">
                  <c:v>-2.9609930836163458E-2</c:v>
                </c:pt>
                <c:pt idx="102">
                  <c:v>9.8633249873984669E-2</c:v>
                </c:pt>
                <c:pt idx="103">
                  <c:v>0.13713362585421882</c:v>
                </c:pt>
                <c:pt idx="104">
                  <c:v>0.19536924564317409</c:v>
                </c:pt>
                <c:pt idx="105">
                  <c:v>0.2209276382656982</c:v>
                </c:pt>
                <c:pt idx="106">
                  <c:v>0.20167827660576612</c:v>
                </c:pt>
                <c:pt idx="107">
                  <c:v>0.14880553971756033</c:v>
                </c:pt>
                <c:pt idx="108">
                  <c:v>6.2958096796317878E-2</c:v>
                </c:pt>
                <c:pt idx="109">
                  <c:v>-9.7147508201327087E-2</c:v>
                </c:pt>
                <c:pt idx="110">
                  <c:v>-0.18009040052224068</c:v>
                </c:pt>
                <c:pt idx="111">
                  <c:v>-0.24665956022707552</c:v>
                </c:pt>
                <c:pt idx="112">
                  <c:v>-0.19842253567680573</c:v>
                </c:pt>
                <c:pt idx="113">
                  <c:v>-1.7175272895543603E-2</c:v>
                </c:pt>
                <c:pt idx="114">
                  <c:v>0.18360230380855583</c:v>
                </c:pt>
                <c:pt idx="115">
                  <c:v>0.22310088665228853</c:v>
                </c:pt>
                <c:pt idx="116">
                  <c:v>0.25110521662245799</c:v>
                </c:pt>
                <c:pt idx="117">
                  <c:v>0.23559499904972028</c:v>
                </c:pt>
                <c:pt idx="118">
                  <c:v>0.19631952535594172</c:v>
                </c:pt>
                <c:pt idx="119">
                  <c:v>8.6934067114537633E-2</c:v>
                </c:pt>
                <c:pt idx="120">
                  <c:v>-4.0357966236148637E-2</c:v>
                </c:pt>
                <c:pt idx="121">
                  <c:v>-0.1918118941966831</c:v>
                </c:pt>
                <c:pt idx="122">
                  <c:v>-0.31697199567002982</c:v>
                </c:pt>
                <c:pt idx="123">
                  <c:v>-0.40978540205095154</c:v>
                </c:pt>
                <c:pt idx="124">
                  <c:v>-0.24599849607906327</c:v>
                </c:pt>
                <c:pt idx="125">
                  <c:v>-2.4323028995926192E-2</c:v>
                </c:pt>
                <c:pt idx="126">
                  <c:v>7.3898708445920822E-2</c:v>
                </c:pt>
                <c:pt idx="127">
                  <c:v>0.10283265987423254</c:v>
                </c:pt>
                <c:pt idx="128">
                  <c:v>9.8924118099110045E-2</c:v>
                </c:pt>
                <c:pt idx="129">
                  <c:v>8.7078674896915315E-2</c:v>
                </c:pt>
                <c:pt idx="130">
                  <c:v>7.9649966533627506E-2</c:v>
                </c:pt>
                <c:pt idx="131">
                  <c:v>3.3834089425452622E-2</c:v>
                </c:pt>
                <c:pt idx="132">
                  <c:v>-3.0185841658609946E-2</c:v>
                </c:pt>
                <c:pt idx="133">
                  <c:v>-0.16314236842757629</c:v>
                </c:pt>
                <c:pt idx="134">
                  <c:v>-0.24469289438673905</c:v>
                </c:pt>
                <c:pt idx="135">
                  <c:v>-0.31739342406438764</c:v>
                </c:pt>
                <c:pt idx="136">
                  <c:v>-0.24771313121297009</c:v>
                </c:pt>
                <c:pt idx="137">
                  <c:v>1.7534726526025269E-2</c:v>
                </c:pt>
                <c:pt idx="138">
                  <c:v>0.11691745787781882</c:v>
                </c:pt>
                <c:pt idx="139">
                  <c:v>0.13365890742622938</c:v>
                </c:pt>
                <c:pt idx="140">
                  <c:v>0.11497971359395788</c:v>
                </c:pt>
                <c:pt idx="141">
                  <c:v>0.11168678780667179</c:v>
                </c:pt>
                <c:pt idx="142">
                  <c:v>0.12951486154837749</c:v>
                </c:pt>
                <c:pt idx="143">
                  <c:v>4.6022459654428714E-2</c:v>
                </c:pt>
                <c:pt idx="144">
                  <c:v>-4.1308245948916265E-2</c:v>
                </c:pt>
                <c:pt idx="145">
                  <c:v>-0.16781939727476305</c:v>
                </c:pt>
                <c:pt idx="146">
                  <c:v>-0.25974449870679328</c:v>
                </c:pt>
                <c:pt idx="147">
                  <c:v>-0.34989299024104054</c:v>
                </c:pt>
                <c:pt idx="148">
                  <c:v>-0.28690597188824712</c:v>
                </c:pt>
                <c:pt idx="149">
                  <c:v>-0.13882760273350025</c:v>
                </c:pt>
                <c:pt idx="150">
                  <c:v>9.1474751481196853E-2</c:v>
                </c:pt>
                <c:pt idx="151">
                  <c:v>0.21061916920763199</c:v>
                </c:pt>
                <c:pt idx="152">
                  <c:v>0.24955997917647935</c:v>
                </c:pt>
                <c:pt idx="153">
                  <c:v>0.23923911516563789</c:v>
                </c:pt>
                <c:pt idx="154">
                  <c:v>0.20254179164910716</c:v>
                </c:pt>
                <c:pt idx="155">
                  <c:v>0.16150623466124595</c:v>
                </c:pt>
                <c:pt idx="156">
                  <c:v>2.6426039316790204E-2</c:v>
                </c:pt>
                <c:pt idx="157">
                  <c:v>-9.7035953626350022E-2</c:v>
                </c:pt>
                <c:pt idx="158">
                  <c:v>-0.22582364461191404</c:v>
                </c:pt>
                <c:pt idx="159">
                  <c:v>-0.29452060454316337</c:v>
                </c:pt>
                <c:pt idx="160">
                  <c:v>-0.20045943958286852</c:v>
                </c:pt>
                <c:pt idx="161">
                  <c:v>-2.1112736227141642E-2</c:v>
                </c:pt>
                <c:pt idx="162">
                  <c:v>7.402265797367312E-2</c:v>
                </c:pt>
                <c:pt idx="163">
                  <c:v>0.1286141616467108</c:v>
                </c:pt>
                <c:pt idx="164">
                  <c:v>0.1512184238578051</c:v>
                </c:pt>
                <c:pt idx="165">
                  <c:v>0.10239470487617443</c:v>
                </c:pt>
                <c:pt idx="166">
                  <c:v>2.7520926811935513E-2</c:v>
                </c:pt>
                <c:pt idx="167">
                  <c:v>-2.5748448565077634E-2</c:v>
                </c:pt>
                <c:pt idx="168">
                  <c:v>-7.048596478180752E-2</c:v>
                </c:pt>
                <c:pt idx="169">
                  <c:v>-0.19929844567292199</c:v>
                </c:pt>
                <c:pt idx="170">
                  <c:v>-0.29789616334895097</c:v>
                </c:pt>
                <c:pt idx="171">
                  <c:v>-0.35019873240949617</c:v>
                </c:pt>
                <c:pt idx="172">
                  <c:v>-0.26900352842989</c:v>
                </c:pt>
                <c:pt idx="173">
                  <c:v>-6.8172240263764594E-4</c:v>
                </c:pt>
                <c:pt idx="174">
                  <c:v>0.12017319880677921</c:v>
                </c:pt>
                <c:pt idx="175">
                  <c:v>0.18887429038895362</c:v>
                </c:pt>
                <c:pt idx="176">
                  <c:v>0.20257071320558268</c:v>
                </c:pt>
                <c:pt idx="177">
                  <c:v>0.22762917606617253</c:v>
                </c:pt>
                <c:pt idx="178">
                  <c:v>0.18907674128428237</c:v>
                </c:pt>
                <c:pt idx="179">
                  <c:v>0.10724526306221439</c:v>
                </c:pt>
                <c:pt idx="180">
                  <c:v>-9.3292677888230577E-3</c:v>
                </c:pt>
                <c:pt idx="181">
                  <c:v>-0.16738557392763001</c:v>
                </c:pt>
                <c:pt idx="182">
                  <c:v>-0.31786030061892129</c:v>
                </c:pt>
                <c:pt idx="183">
                  <c:v>-0.38966426204582827</c:v>
                </c:pt>
                <c:pt idx="184">
                  <c:v>-0.12228447242949338</c:v>
                </c:pt>
                <c:pt idx="185">
                  <c:v>-8.9946040638918499E-3</c:v>
                </c:pt>
                <c:pt idx="186">
                  <c:v>-6.0487369543122038E-3</c:v>
                </c:pt>
                <c:pt idx="187">
                  <c:v>2.7929960253518099E-2</c:v>
                </c:pt>
                <c:pt idx="188">
                  <c:v>7.2308022839766312E-2</c:v>
                </c:pt>
                <c:pt idx="189">
                  <c:v>0.14940876075262152</c:v>
                </c:pt>
                <c:pt idx="190">
                  <c:v>0.12764735533024285</c:v>
                </c:pt>
                <c:pt idx="191">
                  <c:v>2.2009304477883272E-2</c:v>
                </c:pt>
                <c:pt idx="192">
                  <c:v>-8.0327557285340079E-2</c:v>
                </c:pt>
                <c:pt idx="193">
                  <c:v>-0.21408562433377129</c:v>
                </c:pt>
                <c:pt idx="194">
                  <c:v>-0.29802424452762832</c:v>
                </c:pt>
                <c:pt idx="195">
                  <c:v>-0.33164761975590207</c:v>
                </c:pt>
                <c:pt idx="196">
                  <c:v>-0.17343844253286728</c:v>
                </c:pt>
                <c:pt idx="197">
                  <c:v>5.4459290843435218E-2</c:v>
                </c:pt>
                <c:pt idx="198">
                  <c:v>0.12082599965294132</c:v>
                </c:pt>
                <c:pt idx="199">
                  <c:v>0.14420701223795004</c:v>
                </c:pt>
                <c:pt idx="200">
                  <c:v>0.19015923382665245</c:v>
                </c:pt>
                <c:pt idx="201">
                  <c:v>0.17869390250956477</c:v>
                </c:pt>
                <c:pt idx="202">
                  <c:v>0.1022583603956469</c:v>
                </c:pt>
                <c:pt idx="203">
                  <c:v>2.8810001900559424E-2</c:v>
                </c:pt>
                <c:pt idx="204">
                  <c:v>-4.5200261120338465E-3</c:v>
                </c:pt>
                <c:pt idx="205">
                  <c:v>-7.5373707826173184E-2</c:v>
                </c:pt>
                <c:pt idx="206">
                  <c:v>-0.18122247287571167</c:v>
                </c:pt>
                <c:pt idx="207">
                  <c:v>-0.28907508862391235</c:v>
                </c:pt>
                <c:pt idx="208">
                  <c:v>-0.32351239908442614</c:v>
                </c:pt>
                <c:pt idx="209">
                  <c:v>-1.5795301486568002E-2</c:v>
                </c:pt>
                <c:pt idx="210">
                  <c:v>0.21182147962682929</c:v>
                </c:pt>
                <c:pt idx="211">
                  <c:v>0.28165051191154961</c:v>
                </c:pt>
                <c:pt idx="212">
                  <c:v>0.27995240338134314</c:v>
                </c:pt>
                <c:pt idx="213">
                  <c:v>0.29404546468677956</c:v>
                </c:pt>
                <c:pt idx="214">
                  <c:v>0.31673649156730044</c:v>
                </c:pt>
                <c:pt idx="215">
                  <c:v>0.24063561317831378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B9-4417-90DD-726BA6378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5392448"/>
        <c:axId val="805394088"/>
      </c:lineChart>
      <c:catAx>
        <c:axId val="111762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7627432"/>
        <c:crosses val="autoZero"/>
        <c:auto val="1"/>
        <c:lblAlgn val="ctr"/>
        <c:lblOffset val="100"/>
        <c:tickLblSkip val="12"/>
        <c:noMultiLvlLbl val="0"/>
      </c:catAx>
      <c:valAx>
        <c:axId val="1117627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17625136"/>
        <c:crosses val="autoZero"/>
        <c:crossBetween val="between"/>
      </c:valAx>
      <c:valAx>
        <c:axId val="805394088"/>
        <c:scaling>
          <c:orientation val="minMax"/>
        </c:scaling>
        <c:delete val="0"/>
        <c:axPos val="r"/>
        <c:numFmt formatCode="0.0\ 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05392448"/>
        <c:crosses val="max"/>
        <c:crossBetween val="between"/>
      </c:valAx>
      <c:catAx>
        <c:axId val="80539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5394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'P&amp;C'!$Y$47</c:f>
              <c:strCache>
                <c:ptCount val="1"/>
                <c:pt idx="0">
                  <c:v>Demand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'P&amp;C'!$W$48:$W$59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'P&amp;C'!$Y$48:$Y$59</c:f>
              <c:numCache>
                <c:formatCode>0</c:formatCode>
                <c:ptCount val="12"/>
                <c:pt idx="0">
                  <c:v>13660675.626774848</c:v>
                </c:pt>
                <c:pt idx="1">
                  <c:v>12232963.466531441</c:v>
                </c:pt>
                <c:pt idx="2">
                  <c:v>12473521.910695907</c:v>
                </c:pt>
                <c:pt idx="3">
                  <c:v>10647065.184313726</c:v>
                </c:pt>
                <c:pt idx="4">
                  <c:v>9335958.5882352944</c:v>
                </c:pt>
                <c:pt idx="5">
                  <c:v>8559375.1912954301</c:v>
                </c:pt>
                <c:pt idx="6">
                  <c:v>7973936.0376976589</c:v>
                </c:pt>
                <c:pt idx="7">
                  <c:v>8378015.2941176472</c:v>
                </c:pt>
                <c:pt idx="8">
                  <c:v>9125748.4960784316</c:v>
                </c:pt>
                <c:pt idx="9">
                  <c:v>10627066.425830826</c:v>
                </c:pt>
                <c:pt idx="10">
                  <c:v>12189786.96737968</c:v>
                </c:pt>
                <c:pt idx="11">
                  <c:v>13200645.327131661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76-48B3-A005-E0480FEE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500824"/>
        <c:axId val="848505088"/>
      </c:lineChart>
      <c:lineChart>
        <c:grouping val="standard"/>
        <c:varyColors val="0"/>
        <c:ser>
          <c:idx val="0"/>
          <c:order val="0"/>
          <c:tx>
            <c:strRef>
              <c:f>'P&amp;C'!$X$47</c:f>
              <c:strCache>
                <c:ptCount val="1"/>
                <c:pt idx="0">
                  <c:v>Spot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'P&amp;C'!$W$48:$W$59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'P&amp;C'!$X$48:$X$59</c:f>
              <c:numCache>
                <c:formatCode>0</c:formatCode>
                <c:ptCount val="12"/>
                <c:pt idx="0">
                  <c:v>370.23317817741935</c:v>
                </c:pt>
                <c:pt idx="1">
                  <c:v>360.63609721565405</c:v>
                </c:pt>
                <c:pt idx="2">
                  <c:v>361.6421444677419</c:v>
                </c:pt>
                <c:pt idx="3">
                  <c:v>345.22151429074074</c:v>
                </c:pt>
                <c:pt idx="4">
                  <c:v>318.68278143189968</c:v>
                </c:pt>
                <c:pt idx="5">
                  <c:v>319.39047871296293</c:v>
                </c:pt>
                <c:pt idx="6">
                  <c:v>312.80348482258069</c:v>
                </c:pt>
                <c:pt idx="7">
                  <c:v>412.76647194623661</c:v>
                </c:pt>
                <c:pt idx="8">
                  <c:v>434.64306437222217</c:v>
                </c:pt>
                <c:pt idx="9">
                  <c:v>346.27020426344086</c:v>
                </c:pt>
                <c:pt idx="10">
                  <c:v>396.5402296333333</c:v>
                </c:pt>
                <c:pt idx="11">
                  <c:v>507.11701706989254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6-48B3-A005-E0480FEE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910288"/>
        <c:axId val="1014912256"/>
      </c:lineChart>
      <c:catAx>
        <c:axId val="848500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505088"/>
        <c:crosses val="autoZero"/>
        <c:auto val="1"/>
        <c:lblAlgn val="ctr"/>
        <c:lblOffset val="100"/>
        <c:noMultiLvlLbl val="0"/>
      </c:catAx>
      <c:valAx>
        <c:axId val="84850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500824"/>
        <c:crosses val="autoZero"/>
        <c:crossBetween val="between"/>
      </c:valAx>
      <c:valAx>
        <c:axId val="1014912256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4910288"/>
        <c:crosses val="max"/>
        <c:crossBetween val="between"/>
      </c:valAx>
      <c:catAx>
        <c:axId val="101491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4912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.png"/><Relationship Id="rId7" Type="http://schemas.openxmlformats.org/officeDocument/2006/relationships/chart" Target="../charts/chart8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240</xdr:row>
      <xdr:rowOff>26670</xdr:rowOff>
    </xdr:from>
    <xdr:to>
      <xdr:col>7</xdr:col>
      <xdr:colOff>599440</xdr:colOff>
      <xdr:row>262</xdr:row>
      <xdr:rowOff>132080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37B649B-5F45-A523-5F1E-B6440DC706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529590</xdr:colOff>
      <xdr:row>241</xdr:row>
      <xdr:rowOff>148590</xdr:rowOff>
    </xdr:from>
    <xdr:to>
      <xdr:col>13</xdr:col>
      <xdr:colOff>690880</xdr:colOff>
      <xdr:row>260</xdr:row>
      <xdr:rowOff>132080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377244A-8170-2139-E460-60354A1D07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123824</xdr:colOff>
      <xdr:row>19</xdr:row>
      <xdr:rowOff>47625</xdr:rowOff>
    </xdr:from>
    <xdr:to>
      <xdr:col>34</xdr:col>
      <xdr:colOff>114300</xdr:colOff>
      <xdr:row>29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D92F5-4F5E-4F8E-BC72-9F6D7CC55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104775</xdr:colOff>
      <xdr:row>31</xdr:row>
      <xdr:rowOff>9525</xdr:rowOff>
    </xdr:from>
    <xdr:to>
      <xdr:col>31</xdr:col>
      <xdr:colOff>1</xdr:colOff>
      <xdr:row>37</xdr:row>
      <xdr:rowOff>90486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10A5AC-DB5E-4333-A5CD-C6F3FB08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25</xdr:col>
      <xdr:colOff>369093</xdr:colOff>
      <xdr:row>41</xdr:row>
      <xdr:rowOff>76200</xdr:rowOff>
    </xdr:from>
    <xdr:to>
      <xdr:col>34</xdr:col>
      <xdr:colOff>380100</xdr:colOff>
      <xdr:row>69</xdr:row>
      <xdr:rowOff>23812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70717A-FF36-4364-8D86-516B7C73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21937" y="8291513"/>
          <a:ext cx="7928663" cy="5614987"/>
        </a:xfrm>
        <a:prstGeom prst="rect">
          <a:avLst/>
        </a:prstGeom>
      </xdr:spPr>
    </xdr:pic>
    <xdr:clientData/>
  </xdr:twoCellAnchor>
  <xdr:twoCellAnchor>
    <xdr:from>
      <xdr:col>44</xdr:col>
      <xdr:colOff>133349</xdr:colOff>
      <xdr:row>21</xdr:row>
      <xdr:rowOff>190499</xdr:rowOff>
    </xdr:from>
    <xdr:to>
      <xdr:col>51</xdr:col>
      <xdr:colOff>71436</xdr:colOff>
      <xdr:row>33</xdr:row>
      <xdr:rowOff>52386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CFC05-9B11-45E2-B98E-D90B3032D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0</xdr:colOff>
      <xdr:row>6</xdr:row>
      <xdr:rowOff>123825</xdr:rowOff>
    </xdr:from>
    <xdr:to>
      <xdr:col>56</xdr:col>
      <xdr:colOff>95250</xdr:colOff>
      <xdr:row>17</xdr:row>
      <xdr:rowOff>157162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4F98FA-D92D-47F2-A5A3-04A70BB26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23811</xdr:colOff>
      <xdr:row>35</xdr:row>
      <xdr:rowOff>138111</xdr:rowOff>
    </xdr:from>
    <xdr:to>
      <xdr:col>52</xdr:col>
      <xdr:colOff>400050</xdr:colOff>
      <xdr:row>52</xdr:row>
      <xdr:rowOff>47625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D4C5550-7718-49DC-B2EB-DB4CB4BDF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423862</xdr:colOff>
      <xdr:row>71</xdr:row>
      <xdr:rowOff>31750</xdr:rowOff>
    </xdr:from>
    <xdr:to>
      <xdr:col>34</xdr:col>
      <xdr:colOff>583405</xdr:colOff>
      <xdr:row>95</xdr:row>
      <xdr:rowOff>174625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29437FD-C47A-4DF1-B9F6-9649F298C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25</xdr:col>
      <xdr:colOff>79374</xdr:colOff>
      <xdr:row>9</xdr:row>
      <xdr:rowOff>142874</xdr:rowOff>
    </xdr:from>
    <xdr:to>
      <xdr:col>30</xdr:col>
      <xdr:colOff>88356</xdr:colOff>
      <xdr:row>14</xdr:row>
      <xdr:rowOff>79374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ADBE7C2F-55D3-0A06-03BD-22C5C0FA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499" y="1936749"/>
          <a:ext cx="5644607" cy="968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410526</xdr:colOff>
      <xdr:row>45</xdr:row>
      <xdr:rowOff>104775</xdr:rowOff>
    </xdr:from>
    <xdr:to>
      <xdr:col>21</xdr:col>
      <xdr:colOff>304800</xdr:colOff>
      <xdr:row>60</xdr:row>
      <xdr:rowOff>64769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4587D7-B0CD-B0B9-9179-615F2F5725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1262062</xdr:colOff>
      <xdr:row>63</xdr:row>
      <xdr:rowOff>57150</xdr:rowOff>
    </xdr:from>
    <xdr:to>
      <xdr:col>21</xdr:col>
      <xdr:colOff>119062</xdr:colOff>
      <xdr:row>77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48F7B-0E50-E1A6-51CB-1EDFEE4094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1359693</xdr:colOff>
      <xdr:row>66</xdr:row>
      <xdr:rowOff>197644</xdr:rowOff>
    </xdr:from>
    <xdr:to>
      <xdr:col>16</xdr:col>
      <xdr:colOff>311944</xdr:colOff>
      <xdr:row>82</xdr:row>
      <xdr:rowOff>11906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481D7FB-38C7-9F7E-446A-06DA5DA723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428625</xdr:colOff>
      <xdr:row>77</xdr:row>
      <xdr:rowOff>38099</xdr:rowOff>
    </xdr:from>
    <xdr:to>
      <xdr:col>25</xdr:col>
      <xdr:colOff>223838</xdr:colOff>
      <xdr:row>93</xdr:row>
      <xdr:rowOff>190499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7E3DF45-128D-C1D0-9344-F41E43820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24</xdr:row>
      <xdr:rowOff>190499</xdr:rowOff>
    </xdr:from>
    <xdr:to>
      <xdr:col>16</xdr:col>
      <xdr:colOff>400050</xdr:colOff>
      <xdr:row>47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BB3133-E59A-4664-AA63-AC97C802B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403860</xdr:colOff>
      <xdr:row>21</xdr:row>
      <xdr:rowOff>106680</xdr:rowOff>
    </xdr:from>
    <xdr:to>
      <xdr:col>7</xdr:col>
      <xdr:colOff>662940</xdr:colOff>
      <xdr:row>28</xdr:row>
      <xdr:rowOff>167640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7EF153E5-26F9-AFD9-FCF8-131A7B8A4EB8}"/>
            </a:ext>
          </a:extLst>
        </xdr:cNvPr>
        <xdr:cNvSpPr txBox="1"/>
      </xdr:nvSpPr>
      <xdr:spPr>
        <a:xfrm>
          <a:off x="2550160" y="4551680"/>
          <a:ext cx="4450080" cy="14833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tam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</a:t>
          </a:r>
          <a:r>
            <a:rPr lang="nb-N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Regional middeltemperatur</a:t>
          </a:r>
          <a:endParaRPr lang="nb-NO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lvl="1"/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hvert gridpunkt blir normalen lagt til temperaturavviket for å finne f.eks. årsverdien. Verdiene er tilpasset temperaturnormalene for perioden1991-2020.</a:t>
          </a:r>
        </a:p>
        <a:p>
          <a:endParaRPr lang="nb-NO" sz="1100"/>
        </a:p>
      </xdr:txBody>
    </xdr:sp>
    <xdr:clientData/>
  </xdr:twoCellAnchor>
  <xdr:twoCellAnchor>
    <xdr:from>
      <xdr:col>19</xdr:col>
      <xdr:colOff>358140</xdr:colOff>
      <xdr:row>22</xdr:row>
      <xdr:rowOff>182880</xdr:rowOff>
    </xdr:from>
    <xdr:to>
      <xdr:col>22</xdr:col>
      <xdr:colOff>563880</xdr:colOff>
      <xdr:row>28</xdr:row>
      <xdr:rowOff>144780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6215058E-CC4C-D0F0-0F00-A1C1709E5B07}"/>
            </a:ext>
          </a:extLst>
        </xdr:cNvPr>
        <xdr:cNvSpPr txBox="1"/>
      </xdr:nvSpPr>
      <xdr:spPr>
        <a:xfrm>
          <a:off x="15918180" y="4541520"/>
          <a:ext cx="2720340" cy="11506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tama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 </a:t>
          </a:r>
          <a:r>
            <a:rPr lang="nb-N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Regional middeltemperatur som avvik fra normalen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1991-2020</a:t>
          </a:r>
        </a:p>
        <a:p>
          <a:endParaRPr lang="nb-NO" sz="1100"/>
        </a:p>
      </xdr:txBody>
    </xdr:sp>
    <xdr:clientData/>
  </xdr:twoCellAnchor>
  <xdr:twoCellAnchor>
    <xdr:from>
      <xdr:col>8</xdr:col>
      <xdr:colOff>80010</xdr:colOff>
      <xdr:row>21</xdr:row>
      <xdr:rowOff>179070</xdr:rowOff>
    </xdr:from>
    <xdr:to>
      <xdr:col>14</xdr:col>
      <xdr:colOff>461010</xdr:colOff>
      <xdr:row>35</xdr:row>
      <xdr:rowOff>148590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BA562C9-3577-8085-1F45-BE916E1C86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363940</xdr:colOff>
      <xdr:row>67</xdr:row>
      <xdr:rowOff>34289</xdr:rowOff>
    </xdr:from>
    <xdr:to>
      <xdr:col>23</xdr:col>
      <xdr:colOff>95250</xdr:colOff>
      <xdr:row>85</xdr:row>
      <xdr:rowOff>56865</xdr:rowOff>
    </xdr:to>
    <xdr:graphicFrame macro="">
      <xdr:nvGraphicFramePr>
        <xdr:cNvPr id="7" name="Diagram 4">
          <a:extLst>
            <a:ext uri="{FF2B5EF4-FFF2-40B4-BE49-F238E27FC236}">
              <a16:creationId xmlns:a16="http://schemas.microsoft.com/office/drawing/2014/main" id="{EBA00502-4F2A-0E4D-18D0-CAA04D96E6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537210</xdr:colOff>
      <xdr:row>65</xdr:row>
      <xdr:rowOff>171450</xdr:rowOff>
    </xdr:from>
    <xdr:to>
      <xdr:col>13</xdr:col>
      <xdr:colOff>11430</xdr:colOff>
      <xdr:row>79</xdr:row>
      <xdr:rowOff>140970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E781832-8C1E-6CB5-DEB4-95773D0E15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591501</xdr:colOff>
      <xdr:row>241</xdr:row>
      <xdr:rowOff>144780</xdr:rowOff>
    </xdr:from>
    <xdr:to>
      <xdr:col>9</xdr:col>
      <xdr:colOff>106680</xdr:colOff>
      <xdr:row>256</xdr:row>
      <xdr:rowOff>59055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476206-A733-2B09-0631-72081583FE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0</xdr:colOff>
      <xdr:row>4</xdr:row>
      <xdr:rowOff>0</xdr:rowOff>
    </xdr:from>
    <xdr:to>
      <xdr:col>44</xdr:col>
      <xdr:colOff>762000</xdr:colOff>
      <xdr:row>15</xdr:row>
      <xdr:rowOff>129540</xdr:rowOff>
    </xdr:to>
    <xdr:graphicFrame macro="">
      <xdr:nvGraphicFramePr>
        <xdr:cNvPr id="3" name="Chart 19">
          <a:extLst>
            <a:ext uri="{FF2B5EF4-FFF2-40B4-BE49-F238E27FC236}">
              <a16:creationId xmlns:a16="http://schemas.microsoft.com/office/drawing/2014/main" id="{D6E10585-4578-4810-B8D2-AB70485D8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0</xdr:colOff>
      <xdr:row>18</xdr:row>
      <xdr:rowOff>0</xdr:rowOff>
    </xdr:from>
    <xdr:to>
      <xdr:col>44</xdr:col>
      <xdr:colOff>781050</xdr:colOff>
      <xdr:row>28</xdr:row>
      <xdr:rowOff>64770</xdr:rowOff>
    </xdr:to>
    <xdr:graphicFrame macro="">
      <xdr:nvGraphicFramePr>
        <xdr:cNvPr id="5" name="Chart 20">
          <a:extLst>
            <a:ext uri="{FF2B5EF4-FFF2-40B4-BE49-F238E27FC236}">
              <a16:creationId xmlns:a16="http://schemas.microsoft.com/office/drawing/2014/main" id="{03490790-6103-4ADE-8015-8031F265F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0</xdr:colOff>
      <xdr:row>5</xdr:row>
      <xdr:rowOff>0</xdr:rowOff>
    </xdr:from>
    <xdr:to>
      <xdr:col>50</xdr:col>
      <xdr:colOff>287655</xdr:colOff>
      <xdr:row>16</xdr:row>
      <xdr:rowOff>28575</xdr:rowOff>
    </xdr:to>
    <xdr:graphicFrame macro="">
      <xdr:nvGraphicFramePr>
        <xdr:cNvPr id="6" name="Chart 21">
          <a:extLst>
            <a:ext uri="{FF2B5EF4-FFF2-40B4-BE49-F238E27FC236}">
              <a16:creationId xmlns:a16="http://schemas.microsoft.com/office/drawing/2014/main" id="{433A5A9B-CAA4-4B7A-8634-36B9B9916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49</xdr:col>
      <xdr:colOff>662940</xdr:colOff>
      <xdr:row>28</xdr:row>
      <xdr:rowOff>91440</xdr:rowOff>
    </xdr:to>
    <xdr:graphicFrame macro="">
      <xdr:nvGraphicFramePr>
        <xdr:cNvPr id="7" name="Chart 22">
          <a:extLst>
            <a:ext uri="{FF2B5EF4-FFF2-40B4-BE49-F238E27FC236}">
              <a16:creationId xmlns:a16="http://schemas.microsoft.com/office/drawing/2014/main" id="{CD9D3CA5-C71B-4ECF-9656-E1F9C893A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552450</xdr:colOff>
      <xdr:row>21</xdr:row>
      <xdr:rowOff>114297</xdr:rowOff>
    </xdr:from>
    <xdr:to>
      <xdr:col>21</xdr:col>
      <xdr:colOff>1273968</xdr:colOff>
      <xdr:row>59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E9071F9-C4FD-AEE2-1EE7-E50B08D53D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416719</xdr:colOff>
      <xdr:row>192</xdr:row>
      <xdr:rowOff>152400</xdr:rowOff>
    </xdr:from>
    <xdr:to>
      <xdr:col>19</xdr:col>
      <xdr:colOff>321469</xdr:colOff>
      <xdr:row>215</xdr:row>
      <xdr:rowOff>35717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98ECD2-1648-CECC-69FC-0A82795815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652462</xdr:colOff>
      <xdr:row>5</xdr:row>
      <xdr:rowOff>38100</xdr:rowOff>
    </xdr:from>
    <xdr:to>
      <xdr:col>19</xdr:col>
      <xdr:colOff>619124</xdr:colOff>
      <xdr:row>20</xdr:row>
      <xdr:rowOff>161925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35D9BD-8012-373E-4F76-F8B94EE541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-Endelig2%20(1).xlsx" TargetMode="External"/><Relationship Id="rId1" Type="http://schemas.openxmlformats.org/officeDocument/2006/relationships/externalLinkPath" Target="file:///D:\Data-Endelig2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nthly Prices"/>
      <sheetName val="Futures Average "/>
      <sheetName val="Spot average"/>
      <sheetName val="Figurer"/>
      <sheetName val=" Basis"/>
      <sheetName val="Wind "/>
      <sheetName val="Vann+tilsig Median"/>
      <sheetName val="P&amp;C"/>
      <sheetName val="Vann+tilsig"/>
      <sheetName val="M4 PIVOT FUTURES"/>
      <sheetName val="FUTURES FIRST CLOSING"/>
      <sheetName val="Futures last closing"/>
      <sheetName val="Pivot first closing day"/>
      <sheetName val="Sheet3"/>
      <sheetName val="Temperature"/>
      <sheetName val="Tilsig pivot"/>
      <sheetName val="Vann pivot"/>
      <sheetName val="Pivot raw data månedtlig"/>
      <sheetName val="Power pivot median"/>
      <sheetName val="Pivot Spot"/>
      <sheetName val="MAX&amp;MIN Future pivot"/>
      <sheetName val="MAX&amp;MIN fut"/>
      <sheetName val="SPOT varians"/>
      <sheetName val="SPOT pivot"/>
      <sheetName val="Sheet2"/>
      <sheetName val="M1 mars"/>
      <sheetName val="M2 April"/>
      <sheetName val="M3 MAI"/>
      <sheetName val="M4 juni"/>
      <sheetName val="Spot DATA"/>
      <sheetName val=" EURO NB"/>
      <sheetName val="ProductionConsumption-2006 (1)"/>
      <sheetName val="PIvot eksport"/>
      <sheetName val="Physicalflow-2019"/>
    </sheetNames>
    <sheetDataSet>
      <sheetData sheetId="0"/>
      <sheetData sheetId="1"/>
      <sheetData sheetId="2"/>
      <sheetData sheetId="3"/>
      <sheetData sheetId="4">
        <row r="3">
          <cell r="I3" t="str">
            <v>Basis m2</v>
          </cell>
        </row>
        <row r="13">
          <cell r="G13" t="str">
            <v>2004-1</v>
          </cell>
          <cell r="H13">
            <v>8.1683766129033017</v>
          </cell>
          <cell r="I13">
            <v>-4.1216233870967187</v>
          </cell>
          <cell r="J13">
            <v>-14.47212338709673</v>
          </cell>
          <cell r="K13">
            <v>-18.540623387096701</v>
          </cell>
        </row>
        <row r="14">
          <cell r="G14" t="str">
            <v>2004-2</v>
          </cell>
          <cell r="H14">
            <v>-2.8296723103448187</v>
          </cell>
          <cell r="I14">
            <v>-13.724672310344801</v>
          </cell>
          <cell r="J14">
            <v>-24.162172310344801</v>
          </cell>
          <cell r="K14">
            <v>10.687827689655194</v>
          </cell>
        </row>
        <row r="15">
          <cell r="G15" t="str">
            <v>2004-3</v>
          </cell>
          <cell r="H15">
            <v>-6.3030329999999992</v>
          </cell>
          <cell r="I15">
            <v>-15.819119956521746</v>
          </cell>
          <cell r="J15">
            <v>-21.476511260869557</v>
          </cell>
          <cell r="K15">
            <v>30.920880043478263</v>
          </cell>
        </row>
        <row r="16">
          <cell r="G16" t="str">
            <v>2004-4</v>
          </cell>
          <cell r="H16">
            <v>1.0625560526316349</v>
          </cell>
          <cell r="I16">
            <v>-2.9295492105262326</v>
          </cell>
          <cell r="J16">
            <v>-9.2132334210525642</v>
          </cell>
          <cell r="K16">
            <v>55.642029736842147</v>
          </cell>
        </row>
        <row r="17">
          <cell r="G17" t="str">
            <v>2004-5</v>
          </cell>
          <cell r="H17">
            <v>15.538253792114688</v>
          </cell>
          <cell r="I17">
            <v>12.988253792114705</v>
          </cell>
          <cell r="J17">
            <v>30.086031569892526</v>
          </cell>
          <cell r="K17">
            <v>73.15492045878139</v>
          </cell>
        </row>
        <row r="18">
          <cell r="G18" t="str">
            <v>2004-6</v>
          </cell>
          <cell r="H18">
            <v>-4.3773886095237913</v>
          </cell>
          <cell r="I18">
            <v>18.523087580952392</v>
          </cell>
          <cell r="J18">
            <v>22.446420914285738</v>
          </cell>
          <cell r="K18">
            <v>40.023087580952392</v>
          </cell>
        </row>
        <row r="19">
          <cell r="G19" t="str">
            <v>2004-7</v>
          </cell>
          <cell r="H19">
            <v>29.492331788856291</v>
          </cell>
          <cell r="I19">
            <v>38.724149970674489</v>
          </cell>
          <cell r="J19">
            <v>41.990968152492655</v>
          </cell>
          <cell r="K19">
            <v>48.882786334310822</v>
          </cell>
        </row>
        <row r="20">
          <cell r="G20" t="str">
            <v>2004-8</v>
          </cell>
          <cell r="H20">
            <v>8.623613372434022</v>
          </cell>
          <cell r="I20">
            <v>11.996340645161297</v>
          </cell>
          <cell r="J20">
            <v>24.962249736070362</v>
          </cell>
          <cell r="K20">
            <v>2.2977042815249433</v>
          </cell>
        </row>
        <row r="21">
          <cell r="G21" t="str">
            <v>2004-9</v>
          </cell>
          <cell r="H21">
            <v>14.154417745454566</v>
          </cell>
          <cell r="I21">
            <v>31.524872290909059</v>
          </cell>
          <cell r="J21">
            <v>44.786235927272685</v>
          </cell>
          <cell r="K21">
            <v>-3.0660368000000346</v>
          </cell>
        </row>
        <row r="22">
          <cell r="G22" t="str">
            <v>2004-10</v>
          </cell>
          <cell r="H22">
            <v>23.740694376344067</v>
          </cell>
          <cell r="I22">
            <v>39.828313423963152</v>
          </cell>
          <cell r="J22">
            <v>54.381170566820231</v>
          </cell>
          <cell r="K22">
            <v>-36.6307341950845</v>
          </cell>
        </row>
        <row r="23">
          <cell r="G23" t="str">
            <v>2004-11</v>
          </cell>
          <cell r="H23">
            <v>13.483845878787889</v>
          </cell>
          <cell r="I23">
            <v>26.229300424242382</v>
          </cell>
          <cell r="J23">
            <v>29.042482242424256</v>
          </cell>
          <cell r="K23">
            <v>-76.27069957575759</v>
          </cell>
        </row>
        <row r="24">
          <cell r="G24" t="str">
            <v>2004-12</v>
          </cell>
          <cell r="H24">
            <v>16.40131509523809</v>
          </cell>
          <cell r="I24">
            <v>16.969886523809521</v>
          </cell>
          <cell r="J24">
            <v>10.51179128571431</v>
          </cell>
          <cell r="K24">
            <v>-34.357256333333311</v>
          </cell>
        </row>
        <row r="25">
          <cell r="G25" t="str">
            <v>2005-01</v>
          </cell>
          <cell r="H25">
            <v>5.8519798387096955</v>
          </cell>
          <cell r="I25">
            <v>-11.098020161290322</v>
          </cell>
          <cell r="J25">
            <v>-14.67302016129031</v>
          </cell>
          <cell r="K25">
            <v>32.564479838709701</v>
          </cell>
        </row>
        <row r="26">
          <cell r="G26" t="str">
            <v>2005-02</v>
          </cell>
          <cell r="H26">
            <v>-17.193631785714388</v>
          </cell>
          <cell r="I26">
            <v>-24.568631785714388</v>
          </cell>
          <cell r="J26">
            <v>-36.193631785714388</v>
          </cell>
          <cell r="K26">
            <v>53.718868214285607</v>
          </cell>
        </row>
        <row r="27">
          <cell r="G27" t="str">
            <v>2005-03</v>
          </cell>
          <cell r="H27">
            <v>-19.029107999999951</v>
          </cell>
          <cell r="I27">
            <v>-29.60410799999994</v>
          </cell>
          <cell r="J27">
            <v>-37.629107999999945</v>
          </cell>
          <cell r="K27">
            <v>19.870892000000026</v>
          </cell>
        </row>
        <row r="28">
          <cell r="G28" t="str">
            <v>2005-04</v>
          </cell>
          <cell r="H28">
            <v>0.8865968952381138</v>
          </cell>
          <cell r="I28">
            <v>-1.5657840571428494</v>
          </cell>
          <cell r="J28">
            <v>-18.482450723809507</v>
          </cell>
          <cell r="K28">
            <v>53.041358800000012</v>
          </cell>
        </row>
        <row r="29">
          <cell r="G29" t="str">
            <v>2005-05</v>
          </cell>
          <cell r="H29">
            <v>-1.7756460899829847</v>
          </cell>
          <cell r="I29">
            <v>-12.657225037351395</v>
          </cell>
          <cell r="J29">
            <v>5.7901433837012348</v>
          </cell>
          <cell r="K29">
            <v>65.421722331069674</v>
          </cell>
        </row>
        <row r="30">
          <cell r="G30" t="str">
            <v>2005-06</v>
          </cell>
          <cell r="H30">
            <v>-1.5477311047619935</v>
          </cell>
          <cell r="I30">
            <v>32.40464984761897</v>
          </cell>
          <cell r="J30">
            <v>49.607030799999933</v>
          </cell>
          <cell r="K30">
            <v>21.94988794285706</v>
          </cell>
        </row>
        <row r="31">
          <cell r="G31" t="str">
            <v>2005-07</v>
          </cell>
          <cell r="H31">
            <v>36.418031950844835</v>
          </cell>
          <cell r="I31">
            <v>54.894222427035317</v>
          </cell>
          <cell r="J31">
            <v>65.668031950844835</v>
          </cell>
          <cell r="K31">
            <v>93.74944147465439</v>
          </cell>
        </row>
        <row r="32">
          <cell r="G32" t="str">
            <v>2005-08</v>
          </cell>
          <cell r="H32">
            <v>22.627001234221638</v>
          </cell>
          <cell r="I32">
            <v>36.22482732117814</v>
          </cell>
          <cell r="J32">
            <v>62.127001234221638</v>
          </cell>
          <cell r="K32">
            <v>68.853897538569555</v>
          </cell>
        </row>
        <row r="33">
          <cell r="G33" t="str">
            <v>2005-09</v>
          </cell>
          <cell r="H33">
            <v>26.288940009090851</v>
          </cell>
          <cell r="I33">
            <v>57.345758190909009</v>
          </cell>
          <cell r="J33">
            <v>79.663940009090879</v>
          </cell>
          <cell r="K33">
            <v>56.12301991818174</v>
          </cell>
        </row>
        <row r="34">
          <cell r="G34" t="str">
            <v>2005-10</v>
          </cell>
          <cell r="H34">
            <v>35.034389152073715</v>
          </cell>
          <cell r="I34">
            <v>45.379627247311845</v>
          </cell>
          <cell r="J34">
            <v>74.621485818740354</v>
          </cell>
          <cell r="K34">
            <v>41.212086533026167</v>
          </cell>
        </row>
        <row r="35">
          <cell r="G35" t="str">
            <v>2005-11</v>
          </cell>
          <cell r="H35">
            <v>50.3026858030303</v>
          </cell>
          <cell r="I35">
            <v>74.75203262121218</v>
          </cell>
          <cell r="J35">
            <v>75.360598303030343</v>
          </cell>
          <cell r="K35">
            <v>75.015388530303113</v>
          </cell>
        </row>
        <row r="36">
          <cell r="G36" t="str">
            <v>2005-12</v>
          </cell>
          <cell r="H36">
            <v>44.221576774193579</v>
          </cell>
          <cell r="I36">
            <v>47.316131774193593</v>
          </cell>
          <cell r="J36">
            <v>25.369471774193585</v>
          </cell>
          <cell r="K36">
            <v>73.716672774193626</v>
          </cell>
        </row>
        <row r="37">
          <cell r="G37" t="str">
            <v>2006-01</v>
          </cell>
          <cell r="H37">
            <v>20.593610741935549</v>
          </cell>
          <cell r="I37">
            <v>11.322296741935588</v>
          </cell>
          <cell r="J37">
            <v>1.3970957419355727</v>
          </cell>
          <cell r="K37">
            <v>85.090978741935487</v>
          </cell>
        </row>
        <row r="38">
          <cell r="G38" t="str">
            <v>2006-02</v>
          </cell>
          <cell r="H38">
            <v>9.3079158357143115</v>
          </cell>
          <cell r="I38">
            <v>-1.6204949642857969</v>
          </cell>
          <cell r="J38">
            <v>-14.515374964285854</v>
          </cell>
          <cell r="K38">
            <v>32.949872385714173</v>
          </cell>
        </row>
        <row r="39">
          <cell r="G39" t="str">
            <v>2006-03</v>
          </cell>
          <cell r="H39">
            <v>-6.5547525946704468</v>
          </cell>
          <cell r="I39">
            <v>-21.618353681627013</v>
          </cell>
          <cell r="J39">
            <v>-23.637008029453114</v>
          </cell>
          <cell r="K39">
            <v>-30.646802594670419</v>
          </cell>
        </row>
        <row r="40">
          <cell r="G40" t="str">
            <v>2006-04</v>
          </cell>
          <cell r="H40">
            <v>-11.003482988235362</v>
          </cell>
          <cell r="I40">
            <v>-11.626182400000005</v>
          </cell>
          <cell r="J40">
            <v>-15.772899223529407</v>
          </cell>
          <cell r="K40">
            <v>22.511583129411747</v>
          </cell>
        </row>
        <row r="41">
          <cell r="G41" t="str">
            <v>2006-05</v>
          </cell>
          <cell r="H41">
            <v>33.814470090322459</v>
          </cell>
          <cell r="I41">
            <v>32.621559690322556</v>
          </cell>
          <cell r="J41">
            <v>54.452599690322529</v>
          </cell>
          <cell r="K41">
            <v>204.86066849032255</v>
          </cell>
        </row>
        <row r="42">
          <cell r="G42" t="str">
            <v>2006-06</v>
          </cell>
          <cell r="H42">
            <v>11.778622247619069</v>
          </cell>
          <cell r="I42">
            <v>39.129071199999942</v>
          </cell>
          <cell r="J42">
            <v>45.832869485714241</v>
          </cell>
          <cell r="K42">
            <v>248.32425958095229</v>
          </cell>
        </row>
        <row r="43">
          <cell r="G43" t="str">
            <v>2006-07</v>
          </cell>
          <cell r="H43">
            <v>39.616296783410064</v>
          </cell>
          <cell r="I43">
            <v>50.942032783410127</v>
          </cell>
          <cell r="J43">
            <v>49.342971926267239</v>
          </cell>
          <cell r="K43">
            <v>194.96335792626712</v>
          </cell>
        </row>
        <row r="44">
          <cell r="G44" t="str">
            <v>2006-08</v>
          </cell>
          <cell r="H44">
            <v>22.618929256661886</v>
          </cell>
          <cell r="I44">
            <v>19.001680561009721</v>
          </cell>
          <cell r="J44">
            <v>33.578393604487928</v>
          </cell>
          <cell r="K44">
            <v>-23.397616830294623</v>
          </cell>
        </row>
        <row r="45">
          <cell r="G45" t="str">
            <v>2006-09</v>
          </cell>
          <cell r="H45">
            <v>20.295017999999914</v>
          </cell>
          <cell r="I45">
            <v>50.292245999999977</v>
          </cell>
          <cell r="J45">
            <v>88.334345999999982</v>
          </cell>
          <cell r="K45">
            <v>-165.37795399999993</v>
          </cell>
        </row>
        <row r="46">
          <cell r="G46" t="str">
            <v>2006-10</v>
          </cell>
          <cell r="H46">
            <v>59.442818240469137</v>
          </cell>
          <cell r="I46">
            <v>103.61341096774203</v>
          </cell>
          <cell r="J46">
            <v>129.18304733137819</v>
          </cell>
          <cell r="K46">
            <v>-184.46861448680352</v>
          </cell>
        </row>
        <row r="47">
          <cell r="G47" t="str">
            <v>2006-11</v>
          </cell>
          <cell r="H47">
            <v>31.054410163636362</v>
          </cell>
          <cell r="I47">
            <v>56.762571981818155</v>
          </cell>
          <cell r="J47">
            <v>66.011514163636264</v>
          </cell>
          <cell r="K47">
            <v>-164.18521292727283</v>
          </cell>
        </row>
        <row r="48">
          <cell r="G48" t="str">
            <v>2006-12</v>
          </cell>
          <cell r="H48">
            <v>51.235532437275936</v>
          </cell>
          <cell r="I48">
            <v>61.296449103942621</v>
          </cell>
          <cell r="J48">
            <v>46.603885215053765</v>
          </cell>
          <cell r="K48">
            <v>-73.379343951612924</v>
          </cell>
        </row>
        <row r="49">
          <cell r="G49" t="str">
            <v>2007-01</v>
          </cell>
          <cell r="H49">
            <v>26.739153782991224</v>
          </cell>
          <cell r="I49">
            <v>15.560091055718431</v>
          </cell>
          <cell r="J49">
            <v>5.626491055718418</v>
          </cell>
          <cell r="K49">
            <v>-28.091308035190679</v>
          </cell>
        </row>
        <row r="50">
          <cell r="G50" t="str">
            <v>2007-02</v>
          </cell>
          <cell r="H50">
            <v>-5.955939714285762</v>
          </cell>
          <cell r="I50">
            <v>-14.848255914285716</v>
          </cell>
          <cell r="J50">
            <v>-18.855661714285731</v>
          </cell>
          <cell r="K50">
            <v>-12.656516314285739</v>
          </cell>
        </row>
        <row r="51">
          <cell r="G51" t="str">
            <v>2007-03</v>
          </cell>
          <cell r="H51">
            <v>0.6293712316716551</v>
          </cell>
          <cell r="I51">
            <v>9.3266686217077677E-2</v>
          </cell>
          <cell r="J51">
            <v>3.60567577712618</v>
          </cell>
          <cell r="K51">
            <v>50.376175777126122</v>
          </cell>
        </row>
        <row r="52">
          <cell r="G52" t="str">
            <v>2007-04</v>
          </cell>
          <cell r="H52">
            <v>1.3080933333333178</v>
          </cell>
          <cell r="I52">
            <v>6.9419160000000204</v>
          </cell>
          <cell r="J52">
            <v>0.30672533333333263</v>
          </cell>
          <cell r="K52">
            <v>118.1298493333334</v>
          </cell>
        </row>
        <row r="53">
          <cell r="G53" t="str">
            <v>2007-05</v>
          </cell>
          <cell r="H53">
            <v>0.44717483870974206</v>
          </cell>
          <cell r="I53">
            <v>-0.67614516129032154</v>
          </cell>
          <cell r="J53">
            <v>27.032414838709684</v>
          </cell>
          <cell r="K53">
            <v>150.27608483870978</v>
          </cell>
        </row>
        <row r="54">
          <cell r="G54" t="str">
            <v>2007-06</v>
          </cell>
          <cell r="H54">
            <v>5.9126196666666715</v>
          </cell>
          <cell r="I54">
            <v>40.393626809523823</v>
          </cell>
          <cell r="J54">
            <v>60.709982047619008</v>
          </cell>
          <cell r="K54">
            <v>160.87183919047629</v>
          </cell>
        </row>
        <row r="55">
          <cell r="G55" t="str">
            <v>2007-07</v>
          </cell>
          <cell r="H55">
            <v>42.99532733137832</v>
          </cell>
          <cell r="I55">
            <v>75.793700058650984</v>
          </cell>
          <cell r="J55">
            <v>95.559320058651025</v>
          </cell>
          <cell r="K55">
            <v>255.4162073313783</v>
          </cell>
        </row>
        <row r="56">
          <cell r="G56" t="str">
            <v>2007-08</v>
          </cell>
          <cell r="H56">
            <v>60.421013492286107</v>
          </cell>
          <cell r="I56">
            <v>95.608415666199107</v>
          </cell>
          <cell r="J56">
            <v>162.49914718793829</v>
          </cell>
          <cell r="K56">
            <v>317.3861180575035</v>
          </cell>
        </row>
        <row r="57">
          <cell r="G57" t="str">
            <v>2007-09</v>
          </cell>
          <cell r="H57">
            <v>30.873445599999968</v>
          </cell>
          <cell r="I57">
            <v>92.731270300000006</v>
          </cell>
          <cell r="J57">
            <v>129.14747560000001</v>
          </cell>
          <cell r="K57">
            <v>210.0571501</v>
          </cell>
        </row>
        <row r="58">
          <cell r="G58" t="str">
            <v>2007-10</v>
          </cell>
          <cell r="H58">
            <v>58.283119211781127</v>
          </cell>
          <cell r="I58">
            <v>95.79421616830291</v>
          </cell>
          <cell r="J58">
            <v>136.70172377699845</v>
          </cell>
          <cell r="K58">
            <v>95.88121782047682</v>
          </cell>
        </row>
        <row r="59">
          <cell r="G59" t="str">
            <v>2007-11</v>
          </cell>
          <cell r="H59">
            <v>34.371726300000148</v>
          </cell>
          <cell r="I59">
            <v>78.830076300000087</v>
          </cell>
          <cell r="J59">
            <v>91.769986300000085</v>
          </cell>
          <cell r="K59">
            <v>-34.806189199999835</v>
          </cell>
        </row>
        <row r="60">
          <cell r="G60" t="str">
            <v>2007-12</v>
          </cell>
          <cell r="H60">
            <v>49.638178235294163</v>
          </cell>
          <cell r="I60">
            <v>60.130494705882313</v>
          </cell>
          <cell r="J60">
            <v>38.250291176470569</v>
          </cell>
          <cell r="K60">
            <v>-93.276033529411791</v>
          </cell>
        </row>
        <row r="61">
          <cell r="G61" t="str">
            <v>2008-01</v>
          </cell>
          <cell r="H61">
            <v>18.397829181818167</v>
          </cell>
          <cell r="I61">
            <v>5.106690545454569</v>
          </cell>
          <cell r="J61">
            <v>6.46292918181814</v>
          </cell>
          <cell r="K61">
            <v>-81.059670818181871</v>
          </cell>
        </row>
        <row r="62">
          <cell r="G62" t="str">
            <v>2008-02</v>
          </cell>
          <cell r="H62">
            <v>-5.0137654515599479</v>
          </cell>
          <cell r="I62">
            <v>-5.922108308702775</v>
          </cell>
          <cell r="J62">
            <v>-2.6558587848932689</v>
          </cell>
          <cell r="K62">
            <v>54.952002167487649</v>
          </cell>
        </row>
        <row r="63">
          <cell r="G63" t="str">
            <v>2008-03</v>
          </cell>
          <cell r="H63">
            <v>1.1928652526881649</v>
          </cell>
          <cell r="I63">
            <v>3.1481995860214909</v>
          </cell>
          <cell r="J63">
            <v>14.6191994193548</v>
          </cell>
          <cell r="K63">
            <v>228.48057425268817</v>
          </cell>
        </row>
        <row r="64">
          <cell r="G64" t="str">
            <v>2008-04</v>
          </cell>
          <cell r="H64">
            <v>-21.345880599999987</v>
          </cell>
          <cell r="I64">
            <v>-25.475730099999964</v>
          </cell>
          <cell r="J64">
            <v>-42.270210099999929</v>
          </cell>
          <cell r="K64">
            <v>226.1917244</v>
          </cell>
        </row>
        <row r="65">
          <cell r="G65" t="str">
            <v>2008-05</v>
          </cell>
          <cell r="H65">
            <v>81.609749999999991</v>
          </cell>
          <cell r="I65">
            <v>99.563894999999974</v>
          </cell>
          <cell r="J65">
            <v>161.65023299999993</v>
          </cell>
          <cell r="K65">
            <v>317.62908000000004</v>
          </cell>
        </row>
        <row r="66">
          <cell r="G66" t="str">
            <v>2008-06</v>
          </cell>
          <cell r="H66">
            <v>33.601213119047657</v>
          </cell>
          <cell r="I66">
            <v>105.68454311904759</v>
          </cell>
          <cell r="J66">
            <v>147.98241097619052</v>
          </cell>
          <cell r="K66">
            <v>275.16142526190487</v>
          </cell>
        </row>
        <row r="67">
          <cell r="G67" t="str">
            <v>2008-07</v>
          </cell>
          <cell r="H67">
            <v>87.558003075736281</v>
          </cell>
          <cell r="I67">
            <v>128.06046124964934</v>
          </cell>
          <cell r="J67">
            <v>147.9022564670405</v>
          </cell>
          <cell r="K67">
            <v>218.62933285834504</v>
          </cell>
        </row>
        <row r="68">
          <cell r="G68" t="str">
            <v>2008-08</v>
          </cell>
          <cell r="H68">
            <v>48.191022720430283</v>
          </cell>
          <cell r="I68">
            <v>72.202831053763646</v>
          </cell>
          <cell r="J68">
            <v>103.07841005376372</v>
          </cell>
          <cell r="K68">
            <v>16.552380720430222</v>
          </cell>
        </row>
        <row r="69">
          <cell r="G69" t="str">
            <v>2008-09</v>
          </cell>
          <cell r="H69">
            <v>5.4782691636363552</v>
          </cell>
          <cell r="I69">
            <v>23.849156890909057</v>
          </cell>
          <cell r="J69">
            <v>38.642263254545469</v>
          </cell>
          <cell r="K69">
            <v>-195.60045856363632</v>
          </cell>
        </row>
        <row r="70">
          <cell r="G70" t="str">
            <v>2008-10</v>
          </cell>
          <cell r="H70">
            <v>15.914757419354828</v>
          </cell>
          <cell r="I70">
            <v>22.564837419354888</v>
          </cell>
          <cell r="J70">
            <v>42.462773419354789</v>
          </cell>
          <cell r="K70">
            <v>-167.35098658064516</v>
          </cell>
        </row>
        <row r="71">
          <cell r="G71" t="str">
            <v>2008-11</v>
          </cell>
          <cell r="H71">
            <v>15.629343833333394</v>
          </cell>
          <cell r="I71">
            <v>10.123468833333277</v>
          </cell>
          <cell r="J71">
            <v>9.8944244333332563</v>
          </cell>
          <cell r="K71">
            <v>-148.13740216666667</v>
          </cell>
        </row>
        <row r="72">
          <cell r="G72" t="str">
            <v>2008-12</v>
          </cell>
          <cell r="H72">
            <v>1.3454442325975151</v>
          </cell>
          <cell r="I72">
            <v>-7.0339256095077189</v>
          </cell>
          <cell r="J72">
            <v>-27.643314872665599</v>
          </cell>
          <cell r="K72">
            <v>-155.61059618845508</v>
          </cell>
        </row>
        <row r="73">
          <cell r="G73" t="str">
            <v>2009-01</v>
          </cell>
          <cell r="H73">
            <v>-0.30565603072187741</v>
          </cell>
          <cell r="I73">
            <v>-11.145897935483731</v>
          </cell>
          <cell r="J73">
            <v>-25.716587459293294</v>
          </cell>
          <cell r="K73">
            <v>-87.527910125959977</v>
          </cell>
        </row>
        <row r="74">
          <cell r="G74" t="str">
            <v>2009-02</v>
          </cell>
          <cell r="H74">
            <v>-5.5149715714285321</v>
          </cell>
          <cell r="I74">
            <v>-20.693377971428617</v>
          </cell>
          <cell r="J74">
            <v>-49.565728571428508</v>
          </cell>
          <cell r="K74">
            <v>-13.033904371428548</v>
          </cell>
        </row>
        <row r="75">
          <cell r="G75" t="str">
            <v>2009-03</v>
          </cell>
          <cell r="H75">
            <v>-7.9803218299119862</v>
          </cell>
          <cell r="I75">
            <v>-34.195399102639271</v>
          </cell>
          <cell r="J75">
            <v>-39.418326375366519</v>
          </cell>
          <cell r="K75">
            <v>29.552437079178901</v>
          </cell>
        </row>
        <row r="76">
          <cell r="G76" t="str">
            <v>2009-04</v>
          </cell>
          <cell r="H76">
            <v>-13.88993463157891</v>
          </cell>
          <cell r="I76">
            <v>-6.0741293684209268</v>
          </cell>
          <cell r="J76">
            <v>-16.387292526315719</v>
          </cell>
          <cell r="K76">
            <v>43.896152210526338</v>
          </cell>
        </row>
        <row r="77">
          <cell r="G77" t="str">
            <v>2009-05</v>
          </cell>
          <cell r="H77">
            <v>18.112465376344005</v>
          </cell>
          <cell r="I77">
            <v>14.204909820788544</v>
          </cell>
          <cell r="J77">
            <v>38.421985376344082</v>
          </cell>
          <cell r="K77">
            <v>40.986318709677505</v>
          </cell>
        </row>
        <row r="78">
          <cell r="G78" t="str">
            <v>2009-06</v>
          </cell>
          <cell r="H78">
            <v>-14.049613333333298</v>
          </cell>
          <cell r="I78">
            <v>8.6749461904761915</v>
          </cell>
          <cell r="J78">
            <v>26.50957238095242</v>
          </cell>
          <cell r="K78">
            <v>14.161212857142914</v>
          </cell>
        </row>
        <row r="79">
          <cell r="G79" t="str">
            <v>2009-07</v>
          </cell>
          <cell r="H79">
            <v>19.206292218126066</v>
          </cell>
          <cell r="I79">
            <v>31.820684599078334</v>
          </cell>
          <cell r="J79">
            <v>36.026902599078255</v>
          </cell>
          <cell r="K79">
            <v>16.743076408602121</v>
          </cell>
        </row>
        <row r="80">
          <cell r="G80" t="str">
            <v>2009-08</v>
          </cell>
          <cell r="H80">
            <v>14.253146061443886</v>
          </cell>
          <cell r="I80">
            <v>16.855329966205716</v>
          </cell>
          <cell r="J80">
            <v>30.443596156681963</v>
          </cell>
          <cell r="K80">
            <v>47.190773394777182</v>
          </cell>
        </row>
        <row r="81">
          <cell r="G81" t="str">
            <v>2009-09</v>
          </cell>
          <cell r="H81">
            <v>15.635809612121278</v>
          </cell>
          <cell r="I81">
            <v>37.767632157575832</v>
          </cell>
          <cell r="J81">
            <v>47.247116884848623</v>
          </cell>
          <cell r="K81">
            <v>52.54953270303028</v>
          </cell>
        </row>
        <row r="82">
          <cell r="G82" t="str">
            <v>2009-10</v>
          </cell>
          <cell r="H82">
            <v>12.116639583577694</v>
          </cell>
          <cell r="I82">
            <v>18.055755401759484</v>
          </cell>
          <cell r="J82">
            <v>23.299504492668575</v>
          </cell>
          <cell r="K82">
            <v>51.307964310850423</v>
          </cell>
        </row>
        <row r="83">
          <cell r="G83" t="str">
            <v>2009-11</v>
          </cell>
          <cell r="H83">
            <v>2.281076661904649</v>
          </cell>
          <cell r="I83">
            <v>4.6811555666666322</v>
          </cell>
          <cell r="J83">
            <v>6.9209620904761096</v>
          </cell>
          <cell r="K83">
            <v>60.876659138095135</v>
          </cell>
        </row>
        <row r="84">
          <cell r="G84" t="str">
            <v>2009-12</v>
          </cell>
          <cell r="H84">
            <v>5.6243164838709845</v>
          </cell>
          <cell r="I84">
            <v>-0.32625376612901391</v>
          </cell>
          <cell r="J84">
            <v>-18.993802416128915</v>
          </cell>
          <cell r="K84">
            <v>48.960448233871034</v>
          </cell>
        </row>
        <row r="85">
          <cell r="G85" t="str">
            <v>2010-01</v>
          </cell>
          <cell r="H85">
            <v>-23.025415206451385</v>
          </cell>
          <cell r="I85">
            <v>-40.886066306451369</v>
          </cell>
          <cell r="J85">
            <v>-54.999498806451413</v>
          </cell>
          <cell r="K85">
            <v>-95.768909906451427</v>
          </cell>
        </row>
        <row r="86">
          <cell r="G86" t="str">
            <v>2010-02</v>
          </cell>
          <cell r="H86">
            <v>-35.925097607142902</v>
          </cell>
          <cell r="I86">
            <v>-88.029936107142873</v>
          </cell>
          <cell r="J86">
            <v>-178.57575685714284</v>
          </cell>
          <cell r="K86">
            <v>-172.26001885714282</v>
          </cell>
        </row>
        <row r="87">
          <cell r="G87" t="str">
            <v>2010-03</v>
          </cell>
          <cell r="H87">
            <v>-57.032424168302896</v>
          </cell>
          <cell r="I87">
            <v>-110.5505236465637</v>
          </cell>
          <cell r="J87">
            <v>-111.66519286395499</v>
          </cell>
          <cell r="K87">
            <v>-46.339985907433288</v>
          </cell>
        </row>
        <row r="88">
          <cell r="G88" t="str">
            <v>2010-04</v>
          </cell>
          <cell r="H88">
            <v>-27.730748978947418</v>
          </cell>
          <cell r="I88">
            <v>-17.362021084210483</v>
          </cell>
          <cell r="J88">
            <v>-28.356627926315809</v>
          </cell>
          <cell r="K88">
            <v>16.40206186315794</v>
          </cell>
        </row>
        <row r="89">
          <cell r="G89" t="str">
            <v>2010-05</v>
          </cell>
          <cell r="H89">
            <v>22.23896808602143</v>
          </cell>
          <cell r="I89">
            <v>24.498444752688044</v>
          </cell>
          <cell r="J89">
            <v>40.937782752688065</v>
          </cell>
          <cell r="K89">
            <v>24.805558086021335</v>
          </cell>
        </row>
        <row r="90">
          <cell r="G90" t="str">
            <v>2010-06</v>
          </cell>
          <cell r="H90">
            <v>6.4382822000001738</v>
          </cell>
          <cell r="I90">
            <v>24.967540018181921</v>
          </cell>
          <cell r="J90">
            <v>48.44176656363652</v>
          </cell>
          <cell r="K90">
            <v>40.470879472727347</v>
          </cell>
        </row>
        <row r="91">
          <cell r="G91" t="str">
            <v>2010-07</v>
          </cell>
          <cell r="H91">
            <v>-8.4212225967741574</v>
          </cell>
          <cell r="I91">
            <v>0.70710940322584293</v>
          </cell>
          <cell r="J91">
            <v>7.290882403225794</v>
          </cell>
          <cell r="K91">
            <v>50.143734903225777</v>
          </cell>
        </row>
        <row r="92">
          <cell r="G92" t="str">
            <v>2010-08</v>
          </cell>
          <cell r="H92">
            <v>27.817369978005615</v>
          </cell>
          <cell r="I92">
            <v>36.665713159823781</v>
          </cell>
          <cell r="J92">
            <v>38.612781341642005</v>
          </cell>
          <cell r="K92">
            <v>60.755273387096565</v>
          </cell>
        </row>
        <row r="93">
          <cell r="G93" t="str">
            <v>2010-09</v>
          </cell>
          <cell r="H93">
            <v>11.919934133333356</v>
          </cell>
          <cell r="I93">
            <v>13.434692133333442</v>
          </cell>
          <cell r="J93">
            <v>6.8071761333332574</v>
          </cell>
          <cell r="K93">
            <v>93.400242133333393</v>
          </cell>
        </row>
        <row r="94">
          <cell r="G94" t="str">
            <v>2010-10</v>
          </cell>
          <cell r="H94">
            <v>8.2501703072196619</v>
          </cell>
          <cell r="I94">
            <v>3.2290750691244057</v>
          </cell>
          <cell r="J94">
            <v>11.819010307219628</v>
          </cell>
          <cell r="K94">
            <v>94.89882459293392</v>
          </cell>
        </row>
        <row r="95">
          <cell r="G95" t="str">
            <v>2010-11</v>
          </cell>
          <cell r="H95">
            <v>16.914434233333282</v>
          </cell>
          <cell r="I95">
            <v>31.851786142424316</v>
          </cell>
          <cell r="J95">
            <v>29.518982051515138</v>
          </cell>
          <cell r="K95">
            <v>-38.950669448484916</v>
          </cell>
        </row>
        <row r="96">
          <cell r="G96" t="str">
            <v>2010-12</v>
          </cell>
          <cell r="H96">
            <v>-36.276031274961611</v>
          </cell>
          <cell r="I96">
            <v>-64.790337941628309</v>
          </cell>
          <cell r="J96">
            <v>-102.73537317972341</v>
          </cell>
          <cell r="K96">
            <v>-249.48955698924721</v>
          </cell>
        </row>
        <row r="97">
          <cell r="G97" t="str">
            <v>2011-01</v>
          </cell>
          <cell r="H97">
            <v>-30.990107542242868</v>
          </cell>
          <cell r="I97">
            <v>-54.185420447004788</v>
          </cell>
          <cell r="J97">
            <v>-70.555077780338081</v>
          </cell>
          <cell r="K97">
            <v>-127.30148544700472</v>
          </cell>
        </row>
        <row r="98">
          <cell r="G98" t="str">
            <v>2011-02</v>
          </cell>
          <cell r="H98">
            <v>-2.2545672571428099</v>
          </cell>
          <cell r="I98">
            <v>-21.262535557142769</v>
          </cell>
          <cell r="J98">
            <v>-98.604359257142846</v>
          </cell>
          <cell r="K98">
            <v>-56.408311957142757</v>
          </cell>
        </row>
        <row r="99">
          <cell r="G99" t="str">
            <v>2011-03</v>
          </cell>
          <cell r="H99">
            <v>-7.999926143057337</v>
          </cell>
          <cell r="I99">
            <v>-72.99498853436171</v>
          </cell>
          <cell r="J99">
            <v>-85.304324186535666</v>
          </cell>
          <cell r="K99">
            <v>-69.093855056100949</v>
          </cell>
        </row>
        <row r="100">
          <cell r="G100" t="str">
            <v>2011-04</v>
          </cell>
          <cell r="H100">
            <v>2.0636239000000387</v>
          </cell>
          <cell r="I100">
            <v>5.5550430666667694</v>
          </cell>
          <cell r="J100">
            <v>-4.7674135999997702</v>
          </cell>
          <cell r="K100">
            <v>-28.947117766666565</v>
          </cell>
        </row>
        <row r="101">
          <cell r="G101" t="str">
            <v>2011-05</v>
          </cell>
          <cell r="H101">
            <v>1.2715461013825688</v>
          </cell>
          <cell r="I101">
            <v>-8.9643578986175498</v>
          </cell>
          <cell r="J101">
            <v>4.5616581013825339</v>
          </cell>
          <cell r="K101">
            <v>-34.352682470046091</v>
          </cell>
        </row>
        <row r="102">
          <cell r="G102" t="str">
            <v>2011-06</v>
          </cell>
          <cell r="H102">
            <v>-18.200262666666731</v>
          </cell>
          <cell r="I102">
            <v>-5.3949426666666227</v>
          </cell>
          <cell r="J102">
            <v>21.695945333333384</v>
          </cell>
          <cell r="K102">
            <v>18.386925333333409</v>
          </cell>
        </row>
        <row r="103">
          <cell r="G103" t="str">
            <v>2011-07</v>
          </cell>
          <cell r="H103">
            <v>39.062626161290439</v>
          </cell>
          <cell r="I103">
            <v>71.157823304147485</v>
          </cell>
          <cell r="J103">
            <v>83.002655875576124</v>
          </cell>
          <cell r="K103">
            <v>75.208637447004662</v>
          </cell>
        </row>
        <row r="104">
          <cell r="G104" t="str">
            <v>2011-08</v>
          </cell>
          <cell r="H104">
            <v>40.194648967742012</v>
          </cell>
          <cell r="I104">
            <v>63.457663750350605</v>
          </cell>
          <cell r="J104">
            <v>72.854296359046202</v>
          </cell>
          <cell r="K104">
            <v>57.667306359046165</v>
          </cell>
        </row>
        <row r="105">
          <cell r="G105" t="str">
            <v>2011-09</v>
          </cell>
          <cell r="H105">
            <v>97.363631151515193</v>
          </cell>
          <cell r="I105">
            <v>143.04935460606058</v>
          </cell>
          <cell r="J105">
            <v>153.26298583333332</v>
          </cell>
          <cell r="K105">
            <v>100.94138646969699</v>
          </cell>
        </row>
        <row r="106">
          <cell r="G106" t="str">
            <v>2011-10</v>
          </cell>
          <cell r="H106">
            <v>127.16708508141326</v>
          </cell>
          <cell r="I106">
            <v>145.77929127188949</v>
          </cell>
          <cell r="J106">
            <v>151.86653412903232</v>
          </cell>
          <cell r="K106">
            <v>46.653152890937037</v>
          </cell>
        </row>
        <row r="107">
          <cell r="G107" t="str">
            <v>2011-11</v>
          </cell>
          <cell r="H107">
            <v>27.612464727272709</v>
          </cell>
          <cell r="I107">
            <v>39.073218545454552</v>
          </cell>
          <cell r="J107">
            <v>43.646193818181814</v>
          </cell>
          <cell r="K107">
            <v>-51.650080363636391</v>
          </cell>
        </row>
        <row r="108">
          <cell r="G108" t="str">
            <v>2011-12</v>
          </cell>
          <cell r="H108">
            <v>35.342759165898542</v>
          </cell>
          <cell r="I108">
            <v>44.802845594470057</v>
          </cell>
          <cell r="J108">
            <v>34.476045594470008</v>
          </cell>
          <cell r="K108">
            <v>-4.9133201198156939</v>
          </cell>
        </row>
        <row r="109">
          <cell r="G109" t="str">
            <v>2012-01</v>
          </cell>
          <cell r="H109">
            <v>26.994196082111444</v>
          </cell>
          <cell r="I109">
            <v>3.5359939002933629</v>
          </cell>
          <cell r="J109">
            <v>-14.378620645161391</v>
          </cell>
          <cell r="K109">
            <v>-61.574123190615779</v>
          </cell>
        </row>
        <row r="110">
          <cell r="G110" t="str">
            <v>2012-02</v>
          </cell>
          <cell r="H110">
            <v>-79.909716591133019</v>
          </cell>
          <cell r="I110">
            <v>-99.656921448275853</v>
          </cell>
          <cell r="J110">
            <v>-113.95934973399017</v>
          </cell>
          <cell r="K110">
            <v>-125.74797430541872</v>
          </cell>
        </row>
        <row r="111">
          <cell r="G111" t="str">
            <v>2012-03</v>
          </cell>
          <cell r="H111">
            <v>-4.6853218548386906</v>
          </cell>
          <cell r="I111">
            <v>-6.6400884457478071</v>
          </cell>
          <cell r="J111">
            <v>14.561084054252262</v>
          </cell>
          <cell r="K111">
            <v>34.410009963343185</v>
          </cell>
        </row>
        <row r="112">
          <cell r="G112" t="str">
            <v>2012-04</v>
          </cell>
          <cell r="H112">
            <v>-33.729346622222238</v>
          </cell>
          <cell r="I112">
            <v>-21.634488399999981</v>
          </cell>
          <cell r="J112">
            <v>-32.635931066666672</v>
          </cell>
          <cell r="K112">
            <v>35.324051155555509</v>
          </cell>
        </row>
        <row r="113">
          <cell r="G113" t="str">
            <v>2012-05</v>
          </cell>
          <cell r="H113">
            <v>-20.296599749999928</v>
          </cell>
          <cell r="I113">
            <v>-24.836379749999935</v>
          </cell>
          <cell r="J113">
            <v>7.3771424999999908</v>
          </cell>
          <cell r="K113">
            <v>90.693454950000074</v>
          </cell>
        </row>
        <row r="114">
          <cell r="G114" t="str">
            <v>2012-06</v>
          </cell>
          <cell r="H114">
            <v>-11.13565054285715</v>
          </cell>
          <cell r="I114">
            <v>16.525744885714289</v>
          </cell>
          <cell r="J114">
            <v>50.492100123809536</v>
          </cell>
          <cell r="K114">
            <v>137.41509102857142</v>
          </cell>
        </row>
        <row r="115">
          <cell r="G115" t="str">
            <v>2012-07</v>
          </cell>
          <cell r="H115">
            <v>52.759830951612926</v>
          </cell>
          <cell r="I115">
            <v>104.06340304252204</v>
          </cell>
          <cell r="J115">
            <v>133.67465599706742</v>
          </cell>
          <cell r="K115">
            <v>218.54894795161289</v>
          </cell>
        </row>
        <row r="116">
          <cell r="G116" t="str">
            <v>2012-08</v>
          </cell>
          <cell r="H116">
            <v>40.13291761009819</v>
          </cell>
          <cell r="I116">
            <v>75.752546044880802</v>
          </cell>
          <cell r="J116">
            <v>127.3605666100982</v>
          </cell>
          <cell r="K116">
            <v>131.63708734922869</v>
          </cell>
        </row>
        <row r="117">
          <cell r="G117" t="str">
            <v>2012-09</v>
          </cell>
          <cell r="H117">
            <v>40.320976083333363</v>
          </cell>
          <cell r="I117">
            <v>97.217956333333348</v>
          </cell>
          <cell r="J117">
            <v>117.18310633333334</v>
          </cell>
          <cell r="K117">
            <v>96.057019833333356</v>
          </cell>
        </row>
        <row r="118">
          <cell r="G118" t="str">
            <v>2012-10</v>
          </cell>
          <cell r="H118">
            <v>33.442456931276297</v>
          </cell>
          <cell r="I118">
            <v>47.049896061711081</v>
          </cell>
          <cell r="J118">
            <v>60.534948757363338</v>
          </cell>
          <cell r="K118">
            <v>14.749539366058912</v>
          </cell>
        </row>
        <row r="119">
          <cell r="G119" t="str">
            <v>2012-11</v>
          </cell>
          <cell r="H119">
            <v>38.945104463636454</v>
          </cell>
          <cell r="I119">
            <v>53.085697190909144</v>
          </cell>
          <cell r="J119">
            <v>58.798630054545441</v>
          </cell>
          <cell r="K119">
            <v>8.552835236363677</v>
          </cell>
        </row>
        <row r="120">
          <cell r="G120" t="str">
            <v>2012-12</v>
          </cell>
          <cell r="H120">
            <v>-2.1406634516129088</v>
          </cell>
          <cell r="I120">
            <v>-0.77463262808350919</v>
          </cell>
          <cell r="J120">
            <v>-31.799959275142328</v>
          </cell>
          <cell r="K120">
            <v>-57.015332039848147</v>
          </cell>
        </row>
        <row r="121">
          <cell r="G121" t="str">
            <v>2013-01</v>
          </cell>
          <cell r="H121">
            <v>18.777810967741971</v>
          </cell>
          <cell r="I121">
            <v>-12.998774032258041</v>
          </cell>
          <cell r="J121">
            <v>-20.716424032258146</v>
          </cell>
          <cell r="K121">
            <v>-30.460796032258031</v>
          </cell>
        </row>
        <row r="122">
          <cell r="G122" t="str">
            <v>2013-02</v>
          </cell>
          <cell r="H122">
            <v>-11.460890571428536</v>
          </cell>
          <cell r="I122">
            <v>-15.428590971428548</v>
          </cell>
          <cell r="J122">
            <v>-30.427166571428586</v>
          </cell>
          <cell r="K122">
            <v>-14.586057771428557</v>
          </cell>
        </row>
        <row r="123">
          <cell r="G123" t="str">
            <v>2013-03</v>
          </cell>
          <cell r="H123">
            <v>-31.081718898132465</v>
          </cell>
          <cell r="I123">
            <v>-55.451628687606103</v>
          </cell>
          <cell r="J123">
            <v>-58.347180529711352</v>
          </cell>
          <cell r="K123">
            <v>-54.222496477079915</v>
          </cell>
        </row>
        <row r="124">
          <cell r="G124" t="str">
            <v>2013-04</v>
          </cell>
          <cell r="H124">
            <v>-59.220665942857295</v>
          </cell>
          <cell r="I124">
            <v>-65.231037942857256</v>
          </cell>
          <cell r="J124">
            <v>-77.844556228571491</v>
          </cell>
          <cell r="K124">
            <v>-69.750492800000075</v>
          </cell>
        </row>
        <row r="125">
          <cell r="G125" t="str">
            <v>2013-05</v>
          </cell>
          <cell r="H125">
            <v>-14.237580903225819</v>
          </cell>
          <cell r="I125">
            <v>-27.58393269269942</v>
          </cell>
          <cell r="J125">
            <v>-9.0272097453311062</v>
          </cell>
          <cell r="K125">
            <v>13.474110465195281</v>
          </cell>
        </row>
        <row r="126">
          <cell r="G126" t="str">
            <v>2013-06</v>
          </cell>
          <cell r="H126">
            <v>-28.154647299999993</v>
          </cell>
          <cell r="I126">
            <v>-9.4330386999999689</v>
          </cell>
          <cell r="J126">
            <v>14.4662285</v>
          </cell>
          <cell r="K126">
            <v>52.369940000000042</v>
          </cell>
        </row>
        <row r="127">
          <cell r="G127" t="str">
            <v>2013-07</v>
          </cell>
          <cell r="H127">
            <v>6.7214900322580888</v>
          </cell>
          <cell r="I127">
            <v>17.871783988779725</v>
          </cell>
          <cell r="J127">
            <v>21.74165238008419</v>
          </cell>
          <cell r="K127">
            <v>81.921704945301542</v>
          </cell>
        </row>
        <row r="128">
          <cell r="G128" t="str">
            <v>2013-08</v>
          </cell>
          <cell r="H128">
            <v>2.1192104340175888</v>
          </cell>
          <cell r="I128">
            <v>9.7510917976539986</v>
          </cell>
          <cell r="J128">
            <v>18.905740979472114</v>
          </cell>
          <cell r="K128">
            <v>47.177982343108567</v>
          </cell>
        </row>
        <row r="129">
          <cell r="G129" t="str">
            <v>2013-09</v>
          </cell>
          <cell r="H129">
            <v>7.5761528571427448</v>
          </cell>
          <cell r="I129">
            <v>16.88119928571416</v>
          </cell>
          <cell r="J129">
            <v>23.524949285714172</v>
          </cell>
          <cell r="K129">
            <v>-4.1737935714286891</v>
          </cell>
        </row>
        <row r="130">
          <cell r="G130" t="str">
            <v>2013-10</v>
          </cell>
          <cell r="H130">
            <v>16.864612286115005</v>
          </cell>
          <cell r="I130">
            <v>25.589176112201983</v>
          </cell>
          <cell r="J130">
            <v>40.196023764375809</v>
          </cell>
          <cell r="K130">
            <v>-59.626262148667564</v>
          </cell>
        </row>
        <row r="131">
          <cell r="G131" t="str">
            <v>2013-11</v>
          </cell>
          <cell r="H131">
            <v>23.155139523809567</v>
          </cell>
          <cell r="I131">
            <v>36.190162380952358</v>
          </cell>
          <cell r="J131">
            <v>41.035314761904885</v>
          </cell>
          <cell r="K131">
            <v>-60.748051666666555</v>
          </cell>
        </row>
        <row r="132">
          <cell r="G132" t="str">
            <v>2013-12</v>
          </cell>
          <cell r="H132">
            <v>32.20333763440857</v>
          </cell>
          <cell r="I132">
            <v>39.408118967741871</v>
          </cell>
          <cell r="J132">
            <v>20.072409634408643</v>
          </cell>
          <cell r="K132">
            <v>-62.733547698924809</v>
          </cell>
        </row>
        <row r="133">
          <cell r="G133" t="str">
            <v>2014-01</v>
          </cell>
          <cell r="H133">
            <v>13.89533314516126</v>
          </cell>
          <cell r="I133">
            <v>-5.6253240821114332</v>
          </cell>
          <cell r="J133">
            <v>-13.934097082111407</v>
          </cell>
          <cell r="K133">
            <v>-86.435580491202359</v>
          </cell>
        </row>
        <row r="134">
          <cell r="G134" t="str">
            <v>2014-02</v>
          </cell>
          <cell r="H134">
            <v>-4.5421915714284467</v>
          </cell>
          <cell r="I134">
            <v>-11.937428571428512</v>
          </cell>
          <cell r="J134">
            <v>-14.745111771428469</v>
          </cell>
          <cell r="K134">
            <v>-24.688989771428453</v>
          </cell>
        </row>
        <row r="135">
          <cell r="G135" t="str">
            <v>2014-03</v>
          </cell>
          <cell r="H135">
            <v>-3.5053573732719485</v>
          </cell>
          <cell r="I135">
            <v>-8.2467909923196032</v>
          </cell>
          <cell r="J135">
            <v>-8.8784557542243761</v>
          </cell>
          <cell r="K135">
            <v>25.807835483870917</v>
          </cell>
        </row>
        <row r="136">
          <cell r="G136" t="str">
            <v>2014-04</v>
          </cell>
          <cell r="H136">
            <v>-3.6003542456140281</v>
          </cell>
          <cell r="I136">
            <v>-9.6347100350877781</v>
          </cell>
          <cell r="J136">
            <v>-32.79534898245609</v>
          </cell>
          <cell r="K136">
            <v>54.351167649122885</v>
          </cell>
        </row>
        <row r="137">
          <cell r="G137" t="str">
            <v>2014-05</v>
          </cell>
          <cell r="H137">
            <v>-2.278978854838698</v>
          </cell>
          <cell r="I137">
            <v>-24.048289854838714</v>
          </cell>
          <cell r="J137">
            <v>1.8588208951613012</v>
          </cell>
          <cell r="K137">
            <v>70.301697745161334</v>
          </cell>
        </row>
        <row r="138">
          <cell r="G138" t="str">
            <v>2014-06</v>
          </cell>
          <cell r="H138">
            <v>-16.73734520000005</v>
          </cell>
          <cell r="I138">
            <v>18.397926599999977</v>
          </cell>
          <cell r="J138">
            <v>34.617367699999988</v>
          </cell>
          <cell r="K138">
            <v>93.173413799999906</v>
          </cell>
        </row>
        <row r="139">
          <cell r="G139" t="str">
            <v>2014-07</v>
          </cell>
          <cell r="H139">
            <v>14.2234833660589</v>
          </cell>
          <cell r="I139">
            <v>29.183299018232759</v>
          </cell>
          <cell r="J139">
            <v>30.346678148667564</v>
          </cell>
          <cell r="K139">
            <v>77.261126844319818</v>
          </cell>
        </row>
        <row r="140">
          <cell r="G140" t="str">
            <v>2014-08</v>
          </cell>
          <cell r="H140">
            <v>4.5909359047618636</v>
          </cell>
          <cell r="I140">
            <v>5.3532819999999219</v>
          </cell>
          <cell r="J140">
            <v>18.077388476190379</v>
          </cell>
          <cell r="K140">
            <v>14.135980571428547</v>
          </cell>
        </row>
        <row r="141">
          <cell r="G141" t="str">
            <v>2014-09</v>
          </cell>
          <cell r="H141">
            <v>-3.5237586909091192</v>
          </cell>
          <cell r="I141">
            <v>6.2362299454545109</v>
          </cell>
          <cell r="J141">
            <v>13.523688127272635</v>
          </cell>
          <cell r="K141">
            <v>-18.805112327272866</v>
          </cell>
        </row>
        <row r="142">
          <cell r="G142" t="str">
            <v>2014-10</v>
          </cell>
          <cell r="H142">
            <v>9.8068997924264352</v>
          </cell>
          <cell r="I142">
            <v>23.831581531556907</v>
          </cell>
          <cell r="J142">
            <v>36.721276140252513</v>
          </cell>
          <cell r="K142">
            <v>-17.027955164095289</v>
          </cell>
        </row>
        <row r="143">
          <cell r="G143" t="str">
            <v>2014-11</v>
          </cell>
          <cell r="H143">
            <v>24.886292000000026</v>
          </cell>
          <cell r="I143">
            <v>39.270384799999988</v>
          </cell>
          <cell r="J143">
            <v>44.237736799999993</v>
          </cell>
          <cell r="K143">
            <v>-38.466551200000026</v>
          </cell>
        </row>
        <row r="144">
          <cell r="G144" t="str">
            <v>2014-12</v>
          </cell>
          <cell r="H144">
            <v>16.650857473684141</v>
          </cell>
          <cell r="I144">
            <v>22.36422273684218</v>
          </cell>
          <cell r="J144">
            <v>4.6386250526315962</v>
          </cell>
          <cell r="K144">
            <v>-72.005461684210502</v>
          </cell>
        </row>
        <row r="145">
          <cell r="G145" t="str">
            <v>2015-01</v>
          </cell>
          <cell r="H145">
            <v>12.778248172042993</v>
          </cell>
          <cell r="I145">
            <v>-15.961525161290353</v>
          </cell>
          <cell r="J145">
            <v>-23.468658494623639</v>
          </cell>
          <cell r="K145">
            <v>-66.967498494623669</v>
          </cell>
        </row>
        <row r="146">
          <cell r="G146" t="str">
            <v>2015-02</v>
          </cell>
          <cell r="H146">
            <v>-22.955558171428578</v>
          </cell>
          <cell r="I146">
            <v>-30.372035571428569</v>
          </cell>
          <cell r="J146">
            <v>-35.844973571428511</v>
          </cell>
          <cell r="K146">
            <v>-44.433607771428598</v>
          </cell>
        </row>
        <row r="147">
          <cell r="G147" t="str">
            <v>2015-03</v>
          </cell>
          <cell r="H147">
            <v>-5.2259618621700383</v>
          </cell>
          <cell r="I147">
            <v>-7.4339576803518526</v>
          </cell>
          <cell r="J147">
            <v>-8.6597489530791734</v>
          </cell>
          <cell r="K147">
            <v>-3.4501360439882376</v>
          </cell>
        </row>
        <row r="148">
          <cell r="G148" t="str">
            <v>2015-04</v>
          </cell>
          <cell r="H148">
            <v>-16.503327684210547</v>
          </cell>
          <cell r="I148">
            <v>-25.740181368420991</v>
          </cell>
          <cell r="J148">
            <v>-41.386919473684173</v>
          </cell>
          <cell r="K148">
            <v>19.187159263157895</v>
          </cell>
        </row>
        <row r="149">
          <cell r="G149" t="str">
            <v>2015-05</v>
          </cell>
          <cell r="H149">
            <v>-31.240727870967731</v>
          </cell>
          <cell r="I149">
            <v>-52.25221087096773</v>
          </cell>
          <cell r="J149">
            <v>-18.088109537634381</v>
          </cell>
          <cell r="K149">
            <v>50.422314129032287</v>
          </cell>
        </row>
        <row r="150">
          <cell r="G150" t="str">
            <v>2015-06</v>
          </cell>
          <cell r="H150">
            <v>-24.402042121212133</v>
          </cell>
          <cell r="I150">
            <v>14.318935151515149</v>
          </cell>
          <cell r="J150">
            <v>58.308830606060582</v>
          </cell>
          <cell r="K150">
            <v>128.86219196969697</v>
          </cell>
        </row>
        <row r="151">
          <cell r="G151" t="str">
            <v>2015-07</v>
          </cell>
          <cell r="H151">
            <v>46.152702511921433</v>
          </cell>
          <cell r="I151">
            <v>97.218285468443213</v>
          </cell>
          <cell r="J151">
            <v>146.37629072931273</v>
          </cell>
          <cell r="K151">
            <v>165.86000181626929</v>
          </cell>
        </row>
        <row r="152">
          <cell r="G152" t="str">
            <v>2015-08</v>
          </cell>
          <cell r="H152">
            <v>66.352486221198149</v>
          </cell>
          <cell r="I152">
            <v>111.44239550691242</v>
          </cell>
          <cell r="J152">
            <v>130.16828336405533</v>
          </cell>
          <cell r="K152">
            <v>122.35963622119814</v>
          </cell>
        </row>
        <row r="153">
          <cell r="G153" t="str">
            <v>2015-09</v>
          </cell>
          <cell r="H153">
            <v>59.138162727272771</v>
          </cell>
          <cell r="I153">
            <v>76.060890000000029</v>
          </cell>
          <cell r="J153">
            <v>95.873172954545396</v>
          </cell>
          <cell r="K153">
            <v>29.696847954545461</v>
          </cell>
        </row>
        <row r="154">
          <cell r="G154" t="str">
            <v>2015-10</v>
          </cell>
          <cell r="H154">
            <v>24.877757929618838</v>
          </cell>
          <cell r="I154">
            <v>36.278139747800623</v>
          </cell>
          <cell r="J154">
            <v>50.701733929618769</v>
          </cell>
          <cell r="K154">
            <v>-47.206434070381221</v>
          </cell>
        </row>
        <row r="155">
          <cell r="G155" t="str">
            <v>2015-11</v>
          </cell>
          <cell r="H155">
            <v>-2.1648623428571909</v>
          </cell>
          <cell r="I155">
            <v>4.4870970857142822</v>
          </cell>
          <cell r="J155">
            <v>11.297751371428603</v>
          </cell>
          <cell r="K155">
            <v>-83.667896057142855</v>
          </cell>
        </row>
        <row r="156">
          <cell r="G156" t="str">
            <v>2015-12</v>
          </cell>
          <cell r="H156">
            <v>27.710155741935466</v>
          </cell>
          <cell r="I156">
            <v>35.947349041935439</v>
          </cell>
          <cell r="J156">
            <v>-3.7482579580645847</v>
          </cell>
          <cell r="K156">
            <v>-31.946805958064544</v>
          </cell>
        </row>
        <row r="157">
          <cell r="G157" t="str">
            <v>2016-01</v>
          </cell>
          <cell r="H157">
            <v>-60.674214569354831</v>
          </cell>
          <cell r="I157">
            <v>-98.995454969354796</v>
          </cell>
          <cell r="J157">
            <v>-108.00996096935478</v>
          </cell>
          <cell r="K157">
            <v>-123.59834341935479</v>
          </cell>
        </row>
        <row r="158">
          <cell r="G158" t="str">
            <v>2016-02</v>
          </cell>
          <cell r="H158">
            <v>-12.506226699507266</v>
          </cell>
          <cell r="I158">
            <v>-24.609999270935901</v>
          </cell>
          <cell r="J158">
            <v>-38.940538128078771</v>
          </cell>
          <cell r="K158">
            <v>2.1339647290640755</v>
          </cell>
        </row>
        <row r="159">
          <cell r="G159" t="str">
            <v>2016-03</v>
          </cell>
          <cell r="H159">
            <v>-15.426550103225736</v>
          </cell>
          <cell r="I159">
            <v>-38.403724903225765</v>
          </cell>
          <cell r="J159">
            <v>-43.667364003225714</v>
          </cell>
          <cell r="K159">
            <v>18.878993896774261</v>
          </cell>
        </row>
        <row r="160">
          <cell r="G160" t="str">
            <v>2016-04</v>
          </cell>
          <cell r="H160">
            <v>-17.707676838095239</v>
          </cell>
          <cell r="I160">
            <v>-26.652741600000041</v>
          </cell>
          <cell r="J160">
            <v>-46.269734742857167</v>
          </cell>
          <cell r="K160">
            <v>31.967397447618993</v>
          </cell>
        </row>
        <row r="161">
          <cell r="G161" t="str">
            <v>2016-05</v>
          </cell>
          <cell r="H161">
            <v>-5.0067978336162753</v>
          </cell>
          <cell r="I161">
            <v>-25.361179202037334</v>
          </cell>
          <cell r="J161">
            <v>-17.756460886247822</v>
          </cell>
          <cell r="K161">
            <v>40.969408324278476</v>
          </cell>
        </row>
        <row r="162">
          <cell r="G162" t="str">
            <v>2016-06</v>
          </cell>
          <cell r="H162">
            <v>-35.447618624242438</v>
          </cell>
          <cell r="I162">
            <v>-30.075653806060558</v>
          </cell>
          <cell r="J162">
            <v>-23.567393351515165</v>
          </cell>
          <cell r="K162">
            <v>12.306477466666678</v>
          </cell>
        </row>
        <row r="163">
          <cell r="G163" t="str">
            <v>2016-07</v>
          </cell>
          <cell r="H163">
            <v>-3.8394190783410806</v>
          </cell>
          <cell r="I163">
            <v>2.3262752073732429</v>
          </cell>
          <cell r="J163">
            <v>3.7003952073732762</v>
          </cell>
          <cell r="K163">
            <v>55.421736635944683</v>
          </cell>
        </row>
        <row r="164">
          <cell r="G164" t="str">
            <v>2016-08</v>
          </cell>
          <cell r="H164">
            <v>3.3071969284712566</v>
          </cell>
          <cell r="I164">
            <v>5.9767534502103956</v>
          </cell>
          <cell r="J164">
            <v>15.935008232819087</v>
          </cell>
          <cell r="K164">
            <v>132.74024040673217</v>
          </cell>
        </row>
        <row r="165">
          <cell r="G165" t="str">
            <v>2016-09</v>
          </cell>
          <cell r="H165">
            <v>3.2206571999999767</v>
          </cell>
          <cell r="I165">
            <v>18.567272700000046</v>
          </cell>
          <cell r="J165">
            <v>23.111476200000055</v>
          </cell>
          <cell r="K165">
            <v>45.644371199999966</v>
          </cell>
        </row>
        <row r="166">
          <cell r="G166" t="str">
            <v>2016-10</v>
          </cell>
          <cell r="H166">
            <v>31.263402525345555</v>
          </cell>
          <cell r="I166">
            <v>49.179479668202703</v>
          </cell>
          <cell r="J166">
            <v>53.041294382488388</v>
          </cell>
          <cell r="K166">
            <v>-63.250333617511529</v>
          </cell>
        </row>
        <row r="167">
          <cell r="G167" t="str">
            <v>2016-11</v>
          </cell>
          <cell r="H167">
            <v>21.478056881818191</v>
          </cell>
          <cell r="I167">
            <v>27.644677700000102</v>
          </cell>
          <cell r="J167">
            <v>12.533567381818273</v>
          </cell>
          <cell r="K167">
            <v>-147.46423902727264</v>
          </cell>
        </row>
        <row r="168">
          <cell r="G168" t="str">
            <v>2016-12</v>
          </cell>
          <cell r="H168">
            <v>13.845155889400985</v>
          </cell>
          <cell r="I168">
            <v>10.901221603686736</v>
          </cell>
          <cell r="J168">
            <v>-31.929798967741817</v>
          </cell>
          <cell r="K168">
            <v>-72.882718396313294</v>
          </cell>
        </row>
        <row r="169">
          <cell r="G169" t="str">
            <v>2017-01</v>
          </cell>
          <cell r="H169">
            <v>-4.1281922873900498</v>
          </cell>
          <cell r="I169">
            <v>-27.390607287390083</v>
          </cell>
          <cell r="J169">
            <v>-48.006498196481033</v>
          </cell>
          <cell r="K169">
            <v>-75.80931774193553</v>
          </cell>
        </row>
        <row r="170">
          <cell r="G170" t="str">
            <v>2017-02</v>
          </cell>
          <cell r="H170">
            <v>-21.445090392857196</v>
          </cell>
          <cell r="I170">
            <v>-42.873725942857106</v>
          </cell>
          <cell r="J170">
            <v>-71.851337092857193</v>
          </cell>
          <cell r="K170">
            <v>-65.795322042857151</v>
          </cell>
        </row>
        <row r="171">
          <cell r="G171" t="str">
            <v>2017-03</v>
          </cell>
          <cell r="H171">
            <v>-31.090472516129097</v>
          </cell>
          <cell r="I171">
            <v>-57.978778516128955</v>
          </cell>
          <cell r="J171">
            <v>-61.014682516129</v>
          </cell>
          <cell r="K171">
            <v>-38.597219516129002</v>
          </cell>
        </row>
        <row r="172">
          <cell r="G172" t="str">
            <v>2017-04</v>
          </cell>
          <cell r="H172">
            <v>-28.54114611176476</v>
          </cell>
          <cell r="I172">
            <v>-49.279244347058892</v>
          </cell>
          <cell r="J172">
            <v>-67.932703464705895</v>
          </cell>
          <cell r="K172">
            <v>-3.6337696411764568</v>
          </cell>
        </row>
        <row r="173">
          <cell r="G173" t="str">
            <v>2017-05</v>
          </cell>
          <cell r="H173">
            <v>-40.633695725806461</v>
          </cell>
          <cell r="I173">
            <v>-59.923350725806472</v>
          </cell>
          <cell r="J173">
            <v>-45.674775725806427</v>
          </cell>
          <cell r="K173">
            <v>22.887674274193557</v>
          </cell>
        </row>
        <row r="174">
          <cell r="G174" t="str">
            <v>2017-06</v>
          </cell>
          <cell r="H174">
            <v>-20.539256133333396</v>
          </cell>
          <cell r="I174">
            <v>-6.0997121333334121</v>
          </cell>
          <cell r="J174">
            <v>16.993606199999988</v>
          </cell>
          <cell r="K174">
            <v>76.330541866666692</v>
          </cell>
        </row>
        <row r="175">
          <cell r="G175" t="str">
            <v>2017-07</v>
          </cell>
          <cell r="H175">
            <v>3.2973762396313759</v>
          </cell>
          <cell r="I175">
            <v>21.137193763440905</v>
          </cell>
          <cell r="J175">
            <v>19.239531287250486</v>
          </cell>
          <cell r="K175">
            <v>78.818972049155207</v>
          </cell>
        </row>
        <row r="176">
          <cell r="G176" t="str">
            <v>2017-08</v>
          </cell>
          <cell r="H176">
            <v>9.8559077124824626</v>
          </cell>
          <cell r="I176">
            <v>7.4975171907433946</v>
          </cell>
          <cell r="J176">
            <v>27.479001147265137</v>
          </cell>
          <cell r="K176">
            <v>42.500571016830349</v>
          </cell>
        </row>
        <row r="177">
          <cell r="G177" t="str">
            <v>2017-09</v>
          </cell>
          <cell r="H177">
            <v>-11.480375833333369</v>
          </cell>
          <cell r="I177">
            <v>2.9106241666666506</v>
          </cell>
          <cell r="J177">
            <v>13.69499083333335</v>
          </cell>
          <cell r="K177">
            <v>-31.032592500000021</v>
          </cell>
        </row>
        <row r="178">
          <cell r="G178" t="str">
            <v>2017-10</v>
          </cell>
          <cell r="H178">
            <v>10.636374545454544</v>
          </cell>
          <cell r="I178">
            <v>26.091154909090903</v>
          </cell>
          <cell r="J178">
            <v>42.165322545454444</v>
          </cell>
          <cell r="K178">
            <v>-32.831797090909021</v>
          </cell>
        </row>
        <row r="179">
          <cell r="G179" t="str">
            <v>2017-11</v>
          </cell>
          <cell r="H179">
            <v>6.1489568424242407</v>
          </cell>
          <cell r="I179">
            <v>21.260035024242313</v>
          </cell>
          <cell r="J179">
            <v>21.893302751515193</v>
          </cell>
          <cell r="K179">
            <v>-77.839813248484802</v>
          </cell>
        </row>
        <row r="180">
          <cell r="G180" t="str">
            <v>2017-12</v>
          </cell>
          <cell r="H180">
            <v>27.730630268251389</v>
          </cell>
          <cell r="I180">
            <v>22.835928162988182</v>
          </cell>
          <cell r="J180">
            <v>-28.410825942274926</v>
          </cell>
          <cell r="K180">
            <v>-56.86743267911703</v>
          </cell>
        </row>
        <row r="181">
          <cell r="G181" t="str">
            <v>2018-01</v>
          </cell>
          <cell r="H181">
            <v>14.29746409384154</v>
          </cell>
          <cell r="I181">
            <v>-26.914587542522099</v>
          </cell>
          <cell r="J181">
            <v>-44.400879906158423</v>
          </cell>
          <cell r="K181">
            <v>-44.260568633431149</v>
          </cell>
        </row>
        <row r="182">
          <cell r="G182" t="str">
            <v>2018-02</v>
          </cell>
          <cell r="H182">
            <v>-37.714225999999883</v>
          </cell>
          <cell r="I182">
            <v>-72.85453119999994</v>
          </cell>
          <cell r="J182">
            <v>-126.39429439999998</v>
          </cell>
          <cell r="K182">
            <v>-47.520822799999905</v>
          </cell>
        </row>
        <row r="183">
          <cell r="G183" t="str">
            <v>2018-03</v>
          </cell>
          <cell r="H183">
            <v>-69.673749533871046</v>
          </cell>
          <cell r="I183">
            <v>-143.46925983387104</v>
          </cell>
          <cell r="J183">
            <v>-157.82503968387113</v>
          </cell>
          <cell r="K183">
            <v>-12.470972433870998</v>
          </cell>
        </row>
        <row r="184">
          <cell r="G184" t="str">
            <v>2018-04</v>
          </cell>
          <cell r="H184">
            <v>-64.64133053333336</v>
          </cell>
          <cell r="I184">
            <v>-76.522277533333295</v>
          </cell>
          <cell r="J184">
            <v>-98.037854833333256</v>
          </cell>
          <cell r="K184">
            <v>91.898563866666734</v>
          </cell>
        </row>
        <row r="185">
          <cell r="G185" t="str">
            <v>2018-05</v>
          </cell>
          <cell r="H185">
            <v>33.78591677079794</v>
          </cell>
          <cell r="I185">
            <v>26.988027297113831</v>
          </cell>
          <cell r="J185">
            <v>38.650184349745246</v>
          </cell>
          <cell r="K185">
            <v>168.34888003395577</v>
          </cell>
        </row>
        <row r="186">
          <cell r="G186" t="str">
            <v>2018-06</v>
          </cell>
          <cell r="H186">
            <v>-20.246317857142913</v>
          </cell>
          <cell r="I186">
            <v>-18.229581571428525</v>
          </cell>
          <cell r="J186">
            <v>-11.240936142857095</v>
          </cell>
          <cell r="K186">
            <v>88.977773285714363</v>
          </cell>
        </row>
        <row r="187">
          <cell r="G187" t="str">
            <v>2018-07</v>
          </cell>
          <cell r="H187">
            <v>3.6086322214076176</v>
          </cell>
          <cell r="I187">
            <v>8.1069935850439947</v>
          </cell>
          <cell r="J187">
            <v>-11.220418914955985</v>
          </cell>
          <cell r="K187">
            <v>-19.690462096774127</v>
          </cell>
        </row>
        <row r="188">
          <cell r="G188" t="str">
            <v>2018-08</v>
          </cell>
          <cell r="H188">
            <v>2.5855575469846031</v>
          </cell>
          <cell r="I188">
            <v>-7.0221806269284457</v>
          </cell>
          <cell r="J188">
            <v>-0.7340874095369827</v>
          </cell>
          <cell r="K188">
            <v>-43.993994670406664</v>
          </cell>
        </row>
        <row r="189">
          <cell r="G189" t="str">
            <v>2018-09</v>
          </cell>
          <cell r="H189">
            <v>2.1181134166666311</v>
          </cell>
          <cell r="I189">
            <v>19.002090916666646</v>
          </cell>
          <cell r="J189">
            <v>20.623145166666518</v>
          </cell>
          <cell r="K189">
            <v>-17.021871333333422</v>
          </cell>
        </row>
        <row r="190">
          <cell r="G190" t="str">
            <v>2018-10</v>
          </cell>
          <cell r="H190">
            <v>41.132450928471201</v>
          </cell>
          <cell r="I190">
            <v>38.053739145862494</v>
          </cell>
          <cell r="J190">
            <v>59.852007711080034</v>
          </cell>
          <cell r="K190">
            <v>49.062091450210289</v>
          </cell>
        </row>
        <row r="191">
          <cell r="G191" t="str">
            <v>2018-11</v>
          </cell>
          <cell r="H191">
            <v>13.891174399999954</v>
          </cell>
          <cell r="I191">
            <v>37.171494399999801</v>
          </cell>
          <cell r="J191">
            <v>34.003270399999792</v>
          </cell>
          <cell r="K191">
            <v>-51.359361600000057</v>
          </cell>
        </row>
        <row r="192">
          <cell r="G192" t="str">
            <v>2018-12</v>
          </cell>
          <cell r="H192">
            <v>33.894519962049287</v>
          </cell>
          <cell r="I192">
            <v>33.571874314990339</v>
          </cell>
          <cell r="J192">
            <v>-15.718009802656695</v>
          </cell>
          <cell r="K192">
            <v>-139.94234544971539</v>
          </cell>
        </row>
        <row r="193">
          <cell r="G193" t="str">
            <v>2019-01</v>
          </cell>
          <cell r="H193">
            <v>46.80003541202359</v>
          </cell>
          <cell r="I193">
            <v>5.4044914120235035</v>
          </cell>
          <cell r="J193">
            <v>-9.6218070425219366</v>
          </cell>
          <cell r="K193">
            <v>-168.54732395161284</v>
          </cell>
        </row>
        <row r="194">
          <cell r="G194" t="str">
            <v>2019-02</v>
          </cell>
          <cell r="H194">
            <v>-19.013412485714468</v>
          </cell>
          <cell r="I194">
            <v>-36.402294285714504</v>
          </cell>
          <cell r="J194">
            <v>-63.486854085714469</v>
          </cell>
          <cell r="K194">
            <v>-31.900381485714433</v>
          </cell>
        </row>
        <row r="195">
          <cell r="G195" t="str">
            <v>2019-03</v>
          </cell>
          <cell r="H195">
            <v>-9.3416169247311132</v>
          </cell>
          <cell r="I195">
            <v>-32.503088591397727</v>
          </cell>
          <cell r="J195">
            <v>-37.616660258064485</v>
          </cell>
          <cell r="K195">
            <v>-40.360866591397837</v>
          </cell>
        </row>
        <row r="196">
          <cell r="G196" t="str">
            <v>2019-04</v>
          </cell>
          <cell r="H196">
            <v>-5.5460223070176085</v>
          </cell>
          <cell r="I196">
            <v>-1.6302890964913104</v>
          </cell>
          <cell r="J196">
            <v>-10.844672938596489</v>
          </cell>
          <cell r="K196">
            <v>-20.945542307017604</v>
          </cell>
        </row>
        <row r="197">
          <cell r="G197" t="str">
            <v>2019-05</v>
          </cell>
          <cell r="H197">
            <v>3.0290593096773932</v>
          </cell>
          <cell r="I197">
            <v>-4.6281325903225365</v>
          </cell>
          <cell r="J197">
            <v>7.1070274096773574</v>
          </cell>
          <cell r="K197">
            <v>45.021373509677403</v>
          </cell>
        </row>
        <row r="198">
          <cell r="G198" t="str">
            <v>2019-06</v>
          </cell>
          <cell r="H198">
            <v>16.712502419298232</v>
          </cell>
          <cell r="I198">
            <v>41.602517735087645</v>
          </cell>
          <cell r="J198">
            <v>70.426314577192954</v>
          </cell>
          <cell r="K198">
            <v>125.9095591035088</v>
          </cell>
        </row>
        <row r="199">
          <cell r="G199" t="str">
            <v>2019-07</v>
          </cell>
          <cell r="H199">
            <v>14.89986553997187</v>
          </cell>
          <cell r="I199">
            <v>36.157404409537037</v>
          </cell>
          <cell r="J199">
            <v>32.327519887797905</v>
          </cell>
          <cell r="K199">
            <v>79.407383235624081</v>
          </cell>
        </row>
        <row r="200">
          <cell r="G200" t="str">
            <v>2019-08</v>
          </cell>
          <cell r="H200">
            <v>1.8320645659824777</v>
          </cell>
          <cell r="I200">
            <v>-1.6997089794721205</v>
          </cell>
          <cell r="J200">
            <v>25.856285384164266</v>
          </cell>
          <cell r="K200">
            <v>68.119691020527966</v>
          </cell>
        </row>
        <row r="201">
          <cell r="G201" t="str">
            <v>2019-09</v>
          </cell>
          <cell r="H201">
            <v>17.972276833333353</v>
          </cell>
          <cell r="I201">
            <v>52.253999261904596</v>
          </cell>
          <cell r="J201">
            <v>71.447417785714322</v>
          </cell>
          <cell r="K201">
            <v>72.666197499999896</v>
          </cell>
        </row>
        <row r="202">
          <cell r="G202" t="str">
            <v>2019-10</v>
          </cell>
          <cell r="H202">
            <v>21.040759249649341</v>
          </cell>
          <cell r="I202">
            <v>30.765794684432024</v>
          </cell>
          <cell r="J202">
            <v>58.841281423562293</v>
          </cell>
          <cell r="K202">
            <v>-65.6532472720898</v>
          </cell>
        </row>
        <row r="203">
          <cell r="G203" t="str">
            <v>2019-11</v>
          </cell>
          <cell r="H203">
            <v>-10.785982899999965</v>
          </cell>
          <cell r="I203">
            <v>19.650831433333337</v>
          </cell>
          <cell r="J203">
            <v>25.629405433333261</v>
          </cell>
          <cell r="K203">
            <v>-257.85223823333331</v>
          </cell>
        </row>
        <row r="204">
          <cell r="G204" t="str">
            <v>2019-12</v>
          </cell>
          <cell r="H204">
            <v>43.92104797491055</v>
          </cell>
          <cell r="I204">
            <v>48.164296863799393</v>
          </cell>
          <cell r="J204">
            <v>27.701787419354787</v>
          </cell>
          <cell r="K204">
            <v>-263.97690791397838</v>
          </cell>
        </row>
        <row r="205">
          <cell r="G205" t="str">
            <v>2020-01</v>
          </cell>
          <cell r="H205">
            <v>28.6961827917888</v>
          </cell>
          <cell r="I205">
            <v>13.481395882697967</v>
          </cell>
          <cell r="J205">
            <v>7.6403271554252399</v>
          </cell>
          <cell r="K205">
            <v>-166.76955793548387</v>
          </cell>
        </row>
        <row r="206">
          <cell r="G206" t="str">
            <v>2020-02</v>
          </cell>
          <cell r="H206">
            <v>11.134963791379334</v>
          </cell>
          <cell r="I206">
            <v>10.790451991379314</v>
          </cell>
          <cell r="J206">
            <v>7.7607746913793392</v>
          </cell>
          <cell r="K206">
            <v>-18.66530690862065</v>
          </cell>
        </row>
        <row r="207">
          <cell r="G207" t="str">
            <v>2020-03</v>
          </cell>
          <cell r="H207">
            <v>11.044235586510254</v>
          </cell>
          <cell r="I207">
            <v>8.2360619046921073</v>
          </cell>
          <cell r="J207">
            <v>5.6589079956012256</v>
          </cell>
          <cell r="K207">
            <v>92.096239404692056</v>
          </cell>
        </row>
        <row r="208">
          <cell r="G208" t="str">
            <v>2020-04</v>
          </cell>
          <cell r="H208">
            <v>11.118031982456138</v>
          </cell>
          <cell r="I208">
            <v>3.9839448771929966</v>
          </cell>
          <cell r="J208">
            <v>-1.0845404385964841</v>
          </cell>
          <cell r="K208">
            <v>162.7666350350878</v>
          </cell>
        </row>
        <row r="209">
          <cell r="G209" t="str">
            <v>2020-05</v>
          </cell>
          <cell r="H209">
            <v>-29.200102244482188</v>
          </cell>
          <cell r="I209">
            <v>-35.505235928692706</v>
          </cell>
          <cell r="J209">
            <v>3.2510903870967667</v>
          </cell>
          <cell r="K209">
            <v>132.04356880814942</v>
          </cell>
        </row>
        <row r="210">
          <cell r="G210" t="str">
            <v>2020-06</v>
          </cell>
          <cell r="H210">
            <v>33.922349666666662</v>
          </cell>
          <cell r="I210">
            <v>99.913832047619067</v>
          </cell>
          <cell r="J210">
            <v>151.93467395238093</v>
          </cell>
          <cell r="K210">
            <v>252.86552776190479</v>
          </cell>
        </row>
        <row r="211">
          <cell r="G211" t="str">
            <v>2020-07</v>
          </cell>
          <cell r="H211">
            <v>49.84525805329595</v>
          </cell>
          <cell r="I211">
            <v>92.462858053295946</v>
          </cell>
          <cell r="J211">
            <v>112.62746814025249</v>
          </cell>
          <cell r="K211">
            <v>294.15991474894815</v>
          </cell>
        </row>
        <row r="212">
          <cell r="G212" t="str">
            <v>2020-08</v>
          </cell>
          <cell r="H212">
            <v>46.986056594470014</v>
          </cell>
          <cell r="I212">
            <v>83.057795642089118</v>
          </cell>
          <cell r="J212">
            <v>137.6843133087558</v>
          </cell>
          <cell r="K212">
            <v>154.91411045161288</v>
          </cell>
        </row>
        <row r="213">
          <cell r="G213" t="str">
            <v>2020-09</v>
          </cell>
          <cell r="H213">
            <v>41.469511199999971</v>
          </cell>
          <cell r="I213">
            <v>91.724155336363651</v>
          </cell>
          <cell r="J213">
            <v>111.52915838181815</v>
          </cell>
          <cell r="K213">
            <v>-11.930028300000032</v>
          </cell>
        </row>
        <row r="214">
          <cell r="G214" t="str">
            <v>2020-10</v>
          </cell>
          <cell r="H214">
            <v>66.44243357771262</v>
          </cell>
          <cell r="I214">
            <v>95.658783577712541</v>
          </cell>
          <cell r="J214">
            <v>143.5070726686217</v>
          </cell>
          <cell r="K214">
            <v>74.77294085043988</v>
          </cell>
        </row>
        <row r="215">
          <cell r="G215" t="str">
            <v>2020-11</v>
          </cell>
          <cell r="H215">
            <v>72.326102619047631</v>
          </cell>
          <cell r="I215">
            <v>130.33025538095239</v>
          </cell>
          <cell r="J215">
            <v>140.95275195238094</v>
          </cell>
          <cell r="K215">
            <v>225.94807495238103</v>
          </cell>
        </row>
        <row r="216">
          <cell r="G216" t="str">
            <v>2020-12</v>
          </cell>
          <cell r="H216">
            <v>42.060798387096781</v>
          </cell>
          <cell r="I216">
            <v>41.329053387096877</v>
          </cell>
          <cell r="J216">
            <v>-22.454719112903177</v>
          </cell>
          <cell r="K216">
            <v>28.475793387096843</v>
          </cell>
        </row>
        <row r="217">
          <cell r="G217" t="str">
            <v>2021-01</v>
          </cell>
          <cell r="H217">
            <v>-35.443702241935625</v>
          </cell>
          <cell r="I217">
            <v>-99.765352741935601</v>
          </cell>
          <cell r="J217">
            <v>-140.18795969193565</v>
          </cell>
          <cell r="K217">
            <v>-205.0590134919355</v>
          </cell>
        </row>
        <row r="218">
          <cell r="G218" t="str">
            <v>2021-02</v>
          </cell>
          <cell r="H218">
            <v>-116.18319885714283</v>
          </cell>
          <cell r="I218">
            <v>-157.05804000714278</v>
          </cell>
          <cell r="J218">
            <v>-199.93730565714276</v>
          </cell>
          <cell r="K218">
            <v>-145.75103000714284</v>
          </cell>
        </row>
        <row r="219">
          <cell r="G219" t="str">
            <v>2021-03</v>
          </cell>
          <cell r="H219">
            <v>-29.285404990182371</v>
          </cell>
          <cell r="I219">
            <v>-61.323138816269307</v>
          </cell>
          <cell r="J219">
            <v>-80.831656990182353</v>
          </cell>
          <cell r="K219">
            <v>42.39582596633943</v>
          </cell>
        </row>
        <row r="220">
          <cell r="G220" t="str">
            <v>2021-04</v>
          </cell>
          <cell r="H220">
            <v>-43.205098026315909</v>
          </cell>
          <cell r="I220">
            <v>-75.932630921052805</v>
          </cell>
          <cell r="J220">
            <v>-103.8844269736843</v>
          </cell>
          <cell r="K220">
            <v>64.428599342105201</v>
          </cell>
        </row>
        <row r="221">
          <cell r="G221" t="str">
            <v>2021-05</v>
          </cell>
          <cell r="H221">
            <v>-77.441996822580734</v>
          </cell>
          <cell r="I221">
            <v>-98.976247322580718</v>
          </cell>
          <cell r="J221">
            <v>-90.128320822580804</v>
          </cell>
          <cell r="K221">
            <v>82.683619177419303</v>
          </cell>
        </row>
        <row r="222">
          <cell r="G222" t="str">
            <v>2021-06</v>
          </cell>
          <cell r="H222">
            <v>-39.754673975757669</v>
          </cell>
          <cell r="I222">
            <v>-42.198552157575818</v>
          </cell>
          <cell r="J222">
            <v>-51.766565793939492</v>
          </cell>
          <cell r="K222">
            <v>226.64188111515142</v>
          </cell>
        </row>
        <row r="223">
          <cell r="G223" t="str">
            <v>2021-07</v>
          </cell>
          <cell r="H223">
            <v>-36.225181420821173</v>
          </cell>
          <cell r="I223">
            <v>-54.007071875366591</v>
          </cell>
          <cell r="J223">
            <v>-88.325648784457542</v>
          </cell>
          <cell r="K223">
            <v>271.11380585190591</v>
          </cell>
        </row>
        <row r="224">
          <cell r="G224" t="str">
            <v>2021-08</v>
          </cell>
          <cell r="H224">
            <v>-20.369511385630517</v>
          </cell>
          <cell r="I224">
            <v>-45.949383885630709</v>
          </cell>
          <cell r="J224">
            <v>-54.270775476539711</v>
          </cell>
          <cell r="K224">
            <v>-56.250480476539906</v>
          </cell>
        </row>
        <row r="225">
          <cell r="G225" t="str">
            <v>2021-09</v>
          </cell>
          <cell r="H225">
            <v>-127.90130164545451</v>
          </cell>
          <cell r="I225">
            <v>-137.45771546363619</v>
          </cell>
          <cell r="J225">
            <v>-136.4761458272726</v>
          </cell>
          <cell r="K225">
            <v>-233.53578869090893</v>
          </cell>
        </row>
        <row r="226">
          <cell r="G226" t="str">
            <v>2021-10</v>
          </cell>
          <cell r="H226">
            <v>110.95767171428577</v>
          </cell>
          <cell r="I226">
            <v>113.24767504761905</v>
          </cell>
          <cell r="J226">
            <v>143.80286238095232</v>
          </cell>
          <cell r="K226">
            <v>122.09923895238103</v>
          </cell>
        </row>
        <row r="227">
          <cell r="G227" t="str">
            <v>2021-11</v>
          </cell>
          <cell r="H227">
            <v>-62.114171254545454</v>
          </cell>
          <cell r="I227">
            <v>-24.179570618181856</v>
          </cell>
          <cell r="J227">
            <v>-63.767637845454715</v>
          </cell>
          <cell r="K227">
            <v>-404.51765693636378</v>
          </cell>
        </row>
        <row r="228">
          <cell r="G228" t="str">
            <v>2021-12</v>
          </cell>
          <cell r="H228">
            <v>-146.79758722580618</v>
          </cell>
          <cell r="I228">
            <v>-318.01441513056807</v>
          </cell>
          <cell r="J228">
            <v>-618.04812122580597</v>
          </cell>
          <cell r="K228">
            <v>-1019.954657321044</v>
          </cell>
        </row>
        <row r="229">
          <cell r="G229" t="str">
            <v>2022-01</v>
          </cell>
          <cell r="H229">
            <v>1.2188249308754848</v>
          </cell>
          <cell r="I229">
            <v>-231.6297693548388</v>
          </cell>
          <cell r="J229">
            <v>-318.83362649769583</v>
          </cell>
          <cell r="K229">
            <v>-318.8717484024578</v>
          </cell>
        </row>
        <row r="230">
          <cell r="G230" t="str">
            <v>2022-02</v>
          </cell>
          <cell r="H230">
            <v>-149.72078857142878</v>
          </cell>
          <cell r="I230">
            <v>-212.91269257142881</v>
          </cell>
          <cell r="J230">
            <v>-415.41836297142868</v>
          </cell>
          <cell r="K230">
            <v>56.158133028571342</v>
          </cell>
        </row>
        <row r="231">
          <cell r="G231" t="str">
            <v>2022-03</v>
          </cell>
          <cell r="H231">
            <v>-131.61205272089751</v>
          </cell>
          <cell r="I231">
            <v>-501.22141806872321</v>
          </cell>
          <cell r="J231">
            <v>-766.41102593828884</v>
          </cell>
          <cell r="K231">
            <v>-347.00055676437569</v>
          </cell>
        </row>
        <row r="232">
          <cell r="G232" t="str">
            <v>2022-04</v>
          </cell>
          <cell r="H232">
            <v>-273.44707866666681</v>
          </cell>
          <cell r="I232">
            <v>-498.61960561111141</v>
          </cell>
          <cell r="J232">
            <v>-602.78228327777811</v>
          </cell>
          <cell r="K232">
            <v>414.66177133333304</v>
          </cell>
        </row>
        <row r="233">
          <cell r="G233" t="str">
            <v>2022-05</v>
          </cell>
          <cell r="H233">
            <v>-296.81442133064536</v>
          </cell>
          <cell r="I233">
            <v>-377.3502011806454</v>
          </cell>
          <cell r="J233">
            <v>-267.69502708064556</v>
          </cell>
          <cell r="K233">
            <v>1722.5256013693543</v>
          </cell>
        </row>
        <row r="234">
          <cell r="G234" t="str">
            <v>2022-06</v>
          </cell>
          <cell r="H234">
            <v>-225.39490468571421</v>
          </cell>
          <cell r="I234">
            <v>-44.047082971428608</v>
          </cell>
          <cell r="J234">
            <v>82.314280838095101</v>
          </cell>
          <cell r="K234">
            <v>2930.4243257904755</v>
          </cell>
        </row>
        <row r="235">
          <cell r="G235" t="str">
            <v>2022-07</v>
          </cell>
          <cell r="H235">
            <v>409.42433941474644</v>
          </cell>
          <cell r="I235">
            <v>720.78452727188926</v>
          </cell>
          <cell r="J235">
            <v>724.87199341474627</v>
          </cell>
          <cell r="K235">
            <v>3343.2019512718898</v>
          </cell>
        </row>
        <row r="236">
          <cell r="G236" t="str">
            <v>2022-08</v>
          </cell>
          <cell r="H236">
            <v>8.6236158429169336</v>
          </cell>
          <cell r="I236">
            <v>-39.846995461430652</v>
          </cell>
          <cell r="J236">
            <v>788.79101692987342</v>
          </cell>
          <cell r="K236">
            <v>284.37181223422112</v>
          </cell>
        </row>
        <row r="237">
          <cell r="G237" t="str">
            <v>2022-09</v>
          </cell>
          <cell r="H237">
            <v>-95.799806690908554</v>
          </cell>
          <cell r="I237">
            <v>555.99013408181872</v>
          </cell>
          <cell r="J237">
            <v>1429.5673640818186</v>
          </cell>
          <cell r="K237">
            <v>190.03347958181848</v>
          </cell>
        </row>
        <row r="238">
          <cell r="G238" t="str">
            <v>2022-10</v>
          </cell>
          <cell r="H238">
            <v>1142.997418769585</v>
          </cell>
          <cell r="I238">
            <v>1804.9367061505372</v>
          </cell>
          <cell r="J238">
            <v>2634.754663769585</v>
          </cell>
          <cell r="K238">
            <v>722.03144681720437</v>
          </cell>
        </row>
        <row r="239">
          <cell r="G239" t="str">
            <v>2022-11</v>
          </cell>
          <cell r="H239">
            <v>912.05662033333351</v>
          </cell>
          <cell r="I239">
            <v>1672.4352771515153</v>
          </cell>
          <cell r="J239">
            <v>1648.8698811515153</v>
          </cell>
          <cell r="K239">
            <v>-398.87188916666639</v>
          </cell>
        </row>
        <row r="240">
          <cell r="G240" t="str">
            <v>2022-12</v>
          </cell>
          <cell r="H240">
            <v>394.06004202764962</v>
          </cell>
          <cell r="I240">
            <v>334.95918869431625</v>
          </cell>
          <cell r="J240">
            <v>37.907622980030737</v>
          </cell>
          <cell r="K240">
            <v>-1623.8517522580651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Kristian Holm" id="{17CD646B-42E6-4905-94FF-F1DA7B7C7A15}" userId="033e3699e4c98acd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m, Kristian" refreshedDate="44987.415176273149" createdVersion="8" refreshedVersion="8" minRefreshableVersion="3" recordCount="949" xr:uid="{A51DB8D6-9F4A-4378-A445-1FE9C81BDEE2}">
  <cacheSource type="worksheet">
    <worksheetSource ref="AS8:AT957" sheet="Vann+tilsig"/>
  </cacheSource>
  <cacheFields count="3">
    <cacheField name="Uke" numFmtId="14">
      <sharedItems containsSemiMixedTypes="0" containsNonDate="0" containsDate="1" containsString="0" minDate="2003-01-01T00:00:00" maxDate="2020-12-31T00:00:00" count="949">
        <d v="2003-01-01T00:00:00"/>
        <d v="2003-01-08T00:00:00"/>
        <d v="2003-01-15T00:00:00"/>
        <d v="2003-01-22T00:00:00"/>
        <d v="2003-01-29T00:00:00"/>
        <d v="2003-02-05T00:00:00"/>
        <d v="2003-02-12T00:00:00"/>
        <d v="2003-02-19T00:00:00"/>
        <d v="2003-02-26T00:00:00"/>
        <d v="2003-03-05T00:00:00"/>
        <d v="2003-03-12T00:00:00"/>
        <d v="2003-03-19T00:00:00"/>
        <d v="2003-03-26T00:00:00"/>
        <d v="2003-04-02T00:00:00"/>
        <d v="2003-04-09T00:00:00"/>
        <d v="2003-04-16T00:00:00"/>
        <d v="2003-04-23T00:00:00"/>
        <d v="2003-04-30T00:00:00"/>
        <d v="2003-05-07T00:00:00"/>
        <d v="2003-05-14T00:00:00"/>
        <d v="2003-05-21T00:00:00"/>
        <d v="2003-05-28T00:00:00"/>
        <d v="2003-06-04T00:00:00"/>
        <d v="2003-06-11T00:00:00"/>
        <d v="2003-06-18T00:00:00"/>
        <d v="2003-06-25T00:00:00"/>
        <d v="2003-07-02T00:00:00"/>
        <d v="2003-07-09T00:00:00"/>
        <d v="2003-07-16T00:00:00"/>
        <d v="2003-07-23T00:00:00"/>
        <d v="2003-07-30T00:00:00"/>
        <d v="2003-08-06T00:00:00"/>
        <d v="2003-08-13T00:00:00"/>
        <d v="2003-08-20T00:00:00"/>
        <d v="2003-08-27T00:00:00"/>
        <d v="2003-09-03T00:00:00"/>
        <d v="2003-09-10T00:00:00"/>
        <d v="2003-09-17T00:00:00"/>
        <d v="2003-09-24T00:00:00"/>
        <d v="2003-10-01T00:00:00"/>
        <d v="2003-10-08T00:00:00"/>
        <d v="2003-10-15T00:00:00"/>
        <d v="2003-10-22T00:00:00"/>
        <d v="2003-10-29T00:00:00"/>
        <d v="2003-11-05T00:00:00"/>
        <d v="2003-11-12T00:00:00"/>
        <d v="2003-11-19T00:00:00"/>
        <d v="2003-11-26T00:00:00"/>
        <d v="2003-12-03T00:00:00"/>
        <d v="2003-12-10T00:00:00"/>
        <d v="2003-12-17T00:00:00"/>
        <d v="2003-12-24T00:00:00"/>
        <d v="2004-01-01T00:00:00"/>
        <d v="2004-01-08T00:00:00"/>
        <d v="2004-01-15T00:00:00"/>
        <d v="2004-01-22T00:00:00"/>
        <d v="2004-01-29T00:00:00"/>
        <d v="2004-02-05T00:00:00"/>
        <d v="2004-02-12T00:00:00"/>
        <d v="2004-02-19T00:00:00"/>
        <d v="2004-02-26T00:00:00"/>
        <d v="2004-03-04T00:00:00"/>
        <d v="2004-03-11T00:00:00"/>
        <d v="2004-03-18T00:00:00"/>
        <d v="2004-03-25T00:00:00"/>
        <d v="2004-04-01T00:00:00"/>
        <d v="2004-04-08T00:00:00"/>
        <d v="2004-04-15T00:00:00"/>
        <d v="2004-04-22T00:00:00"/>
        <d v="2004-04-29T00:00:00"/>
        <d v="2004-05-06T00:00:00"/>
        <d v="2004-05-13T00:00:00"/>
        <d v="2004-05-20T00:00:00"/>
        <d v="2004-05-27T00:00:00"/>
        <d v="2004-06-03T00:00:00"/>
        <d v="2004-06-10T00:00:00"/>
        <d v="2004-06-17T00:00:00"/>
        <d v="2004-06-24T00:00:00"/>
        <d v="2004-07-01T00:00:00"/>
        <d v="2004-07-08T00:00:00"/>
        <d v="2004-07-15T00:00:00"/>
        <d v="2004-07-22T00:00:00"/>
        <d v="2004-07-29T00:00:00"/>
        <d v="2004-08-05T00:00:00"/>
        <d v="2004-08-12T00:00:00"/>
        <d v="2004-08-19T00:00:00"/>
        <d v="2004-08-26T00:00:00"/>
        <d v="2004-09-02T00:00:00"/>
        <d v="2004-09-09T00:00:00"/>
        <d v="2004-09-16T00:00:00"/>
        <d v="2004-09-23T00:00:00"/>
        <d v="2004-09-30T00:00:00"/>
        <d v="2004-10-07T00:00:00"/>
        <d v="2004-10-14T00:00:00"/>
        <d v="2004-10-21T00:00:00"/>
        <d v="2004-10-28T00:00:00"/>
        <d v="2004-11-04T00:00:00"/>
        <d v="2004-11-11T00:00:00"/>
        <d v="2004-11-18T00:00:00"/>
        <d v="2004-11-25T00:00:00"/>
        <d v="2004-12-02T00:00:00"/>
        <d v="2004-12-09T00:00:00"/>
        <d v="2004-12-16T00:00:00"/>
        <d v="2004-12-23T00:00:00"/>
        <d v="2004-12-30T00:00:00"/>
        <d v="2005-01-01T00:00:00"/>
        <d v="2005-01-08T00:00:00"/>
        <d v="2005-01-15T00:00:00"/>
        <d v="2005-01-22T00:00:00"/>
        <d v="2005-01-29T00:00:00"/>
        <d v="2005-02-05T00:00:00"/>
        <d v="2005-02-12T00:00:00"/>
        <d v="2005-02-19T00:00:00"/>
        <d v="2005-02-26T00:00:00"/>
        <d v="2005-03-05T00:00:00"/>
        <d v="2005-03-12T00:00:00"/>
        <d v="2005-03-19T00:00:00"/>
        <d v="2005-03-26T00:00:00"/>
        <d v="2005-04-02T00:00:00"/>
        <d v="2005-04-09T00:00:00"/>
        <d v="2005-04-16T00:00:00"/>
        <d v="2005-04-23T00:00:00"/>
        <d v="2005-04-30T00:00:00"/>
        <d v="2005-05-07T00:00:00"/>
        <d v="2005-05-14T00:00:00"/>
        <d v="2005-05-21T00:00:00"/>
        <d v="2005-05-28T00:00:00"/>
        <d v="2005-06-04T00:00:00"/>
        <d v="2005-06-11T00:00:00"/>
        <d v="2005-06-18T00:00:00"/>
        <d v="2005-06-25T00:00:00"/>
        <d v="2005-07-02T00:00:00"/>
        <d v="2005-07-09T00:00:00"/>
        <d v="2005-07-16T00:00:00"/>
        <d v="2005-07-23T00:00:00"/>
        <d v="2005-07-30T00:00:00"/>
        <d v="2005-08-06T00:00:00"/>
        <d v="2005-08-13T00:00:00"/>
        <d v="2005-08-20T00:00:00"/>
        <d v="2005-08-27T00:00:00"/>
        <d v="2005-09-03T00:00:00"/>
        <d v="2005-09-10T00:00:00"/>
        <d v="2005-09-17T00:00:00"/>
        <d v="2005-09-24T00:00:00"/>
        <d v="2005-10-01T00:00:00"/>
        <d v="2005-10-08T00:00:00"/>
        <d v="2005-10-15T00:00:00"/>
        <d v="2005-10-22T00:00:00"/>
        <d v="2005-10-29T00:00:00"/>
        <d v="2005-11-05T00:00:00"/>
        <d v="2005-11-12T00:00:00"/>
        <d v="2005-11-19T00:00:00"/>
        <d v="2005-11-26T00:00:00"/>
        <d v="2005-12-03T00:00:00"/>
        <d v="2005-12-10T00:00:00"/>
        <d v="2005-12-17T00:00:00"/>
        <d v="2005-12-24T00:00:00"/>
        <d v="2005-12-31T00:00:00"/>
        <d v="2006-01-01T00:00:00"/>
        <d v="2006-01-08T00:00:00"/>
        <d v="2006-01-15T00:00:00"/>
        <d v="2006-01-22T00:00:00"/>
        <d v="2006-01-29T00:00:00"/>
        <d v="2006-02-05T00:00:00"/>
        <d v="2006-02-12T00:00:00"/>
        <d v="2006-02-19T00:00:00"/>
        <d v="2006-02-26T00:00:00"/>
        <d v="2006-03-05T00:00:00"/>
        <d v="2006-03-12T00:00:00"/>
        <d v="2006-03-19T00:00:00"/>
        <d v="2006-03-26T00:00:00"/>
        <d v="2006-04-02T00:00:00"/>
        <d v="2006-04-09T00:00:00"/>
        <d v="2006-04-16T00:00:00"/>
        <d v="2006-04-23T00:00:00"/>
        <d v="2006-04-30T00:00:00"/>
        <d v="2006-05-07T00:00:00"/>
        <d v="2006-05-14T00:00:00"/>
        <d v="2006-05-21T00:00:00"/>
        <d v="2006-05-28T00:00:00"/>
        <d v="2006-06-04T00:00:00"/>
        <d v="2006-06-11T00:00:00"/>
        <d v="2006-06-18T00:00:00"/>
        <d v="2006-06-25T00:00:00"/>
        <d v="2006-07-02T00:00:00"/>
        <d v="2006-07-09T00:00:00"/>
        <d v="2006-07-16T00:00:00"/>
        <d v="2006-07-23T00:00:00"/>
        <d v="2006-07-30T00:00:00"/>
        <d v="2006-08-06T00:00:00"/>
        <d v="2006-08-13T00:00:00"/>
        <d v="2006-08-20T00:00:00"/>
        <d v="2006-08-27T00:00:00"/>
        <d v="2006-09-03T00:00:00"/>
        <d v="2006-09-10T00:00:00"/>
        <d v="2006-09-17T00:00:00"/>
        <d v="2006-09-24T00:00:00"/>
        <d v="2006-10-01T00:00:00"/>
        <d v="2006-10-08T00:00:00"/>
        <d v="2006-10-15T00:00:00"/>
        <d v="2006-10-22T00:00:00"/>
        <d v="2006-10-29T00:00:00"/>
        <d v="2006-11-05T00:00:00"/>
        <d v="2006-11-12T00:00:00"/>
        <d v="2006-11-19T00:00:00"/>
        <d v="2006-11-26T00:00:00"/>
        <d v="2006-12-03T00:00:00"/>
        <d v="2006-12-10T00:00:00"/>
        <d v="2006-12-17T00:00:00"/>
        <d v="2006-12-24T00:00:00"/>
        <d v="2006-12-31T00:00:00"/>
        <d v="2007-01-01T00:00:00"/>
        <d v="2007-01-08T00:00:00"/>
        <d v="2007-01-15T00:00:00"/>
        <d v="2007-01-22T00:00:00"/>
        <d v="2007-01-29T00:00:00"/>
        <d v="2007-02-05T00:00:00"/>
        <d v="2007-02-12T00:00:00"/>
        <d v="2007-02-19T00:00:00"/>
        <d v="2007-02-26T00:00:00"/>
        <d v="2007-03-05T00:00:00"/>
        <d v="2007-03-12T00:00:00"/>
        <d v="2007-03-19T00:00:00"/>
        <d v="2007-03-26T00:00:00"/>
        <d v="2007-04-02T00:00:00"/>
        <d v="2007-04-09T00:00:00"/>
        <d v="2007-04-16T00:00:00"/>
        <d v="2007-04-23T00:00:00"/>
        <d v="2007-04-30T00:00:00"/>
        <d v="2007-05-07T00:00:00"/>
        <d v="2007-05-14T00:00:00"/>
        <d v="2007-05-21T00:00:00"/>
        <d v="2007-05-28T00:00:00"/>
        <d v="2007-06-04T00:00:00"/>
        <d v="2007-06-11T00:00:00"/>
        <d v="2007-06-18T00:00:00"/>
        <d v="2007-06-25T00:00:00"/>
        <d v="2007-07-02T00:00:00"/>
        <d v="2007-07-09T00:00:00"/>
        <d v="2007-07-16T00:00:00"/>
        <d v="2007-07-23T00:00:00"/>
        <d v="2007-07-30T00:00:00"/>
        <d v="2007-08-06T00:00:00"/>
        <d v="2007-08-13T00:00:00"/>
        <d v="2007-08-20T00:00:00"/>
        <d v="2007-08-27T00:00:00"/>
        <d v="2007-09-03T00:00:00"/>
        <d v="2007-09-10T00:00:00"/>
        <d v="2007-09-17T00:00:00"/>
        <d v="2007-09-24T00:00:00"/>
        <d v="2007-10-01T00:00:00"/>
        <d v="2007-10-08T00:00:00"/>
        <d v="2007-10-15T00:00:00"/>
        <d v="2007-10-22T00:00:00"/>
        <d v="2007-10-29T00:00:00"/>
        <d v="2007-11-05T00:00:00"/>
        <d v="2007-11-12T00:00:00"/>
        <d v="2007-11-19T00:00:00"/>
        <d v="2007-11-26T00:00:00"/>
        <d v="2007-12-03T00:00:00"/>
        <d v="2007-12-10T00:00:00"/>
        <d v="2007-12-17T00:00:00"/>
        <d v="2007-12-24T00:00:00"/>
        <d v="2007-12-31T00:00:00"/>
        <d v="2008-01-01T00:00:00"/>
        <d v="2008-01-08T00:00:00"/>
        <d v="2008-01-15T00:00:00"/>
        <d v="2008-01-22T00:00:00"/>
        <d v="2008-01-29T00:00:00"/>
        <d v="2008-02-05T00:00:00"/>
        <d v="2008-02-12T00:00:00"/>
        <d v="2008-02-19T00:00:00"/>
        <d v="2008-02-26T00:00:00"/>
        <d v="2008-03-04T00:00:00"/>
        <d v="2008-03-11T00:00:00"/>
        <d v="2008-03-18T00:00:00"/>
        <d v="2008-03-25T00:00:00"/>
        <d v="2008-04-01T00:00:00"/>
        <d v="2008-04-08T00:00:00"/>
        <d v="2008-04-15T00:00:00"/>
        <d v="2008-04-22T00:00:00"/>
        <d v="2008-04-29T00:00:00"/>
        <d v="2008-05-06T00:00:00"/>
        <d v="2008-05-13T00:00:00"/>
        <d v="2008-05-20T00:00:00"/>
        <d v="2008-05-27T00:00:00"/>
        <d v="2008-06-03T00:00:00"/>
        <d v="2008-06-10T00:00:00"/>
        <d v="2008-06-17T00:00:00"/>
        <d v="2008-06-24T00:00:00"/>
        <d v="2008-07-01T00:00:00"/>
        <d v="2008-07-08T00:00:00"/>
        <d v="2008-07-15T00:00:00"/>
        <d v="2008-07-22T00:00:00"/>
        <d v="2008-07-29T00:00:00"/>
        <d v="2008-08-05T00:00:00"/>
        <d v="2008-08-12T00:00:00"/>
        <d v="2008-08-19T00:00:00"/>
        <d v="2008-08-26T00:00:00"/>
        <d v="2008-09-02T00:00:00"/>
        <d v="2008-09-09T00:00:00"/>
        <d v="2008-09-16T00:00:00"/>
        <d v="2008-09-23T00:00:00"/>
        <d v="2008-09-30T00:00:00"/>
        <d v="2008-10-07T00:00:00"/>
        <d v="2008-10-14T00:00:00"/>
        <d v="2008-10-21T00:00:00"/>
        <d v="2008-10-28T00:00:00"/>
        <d v="2008-11-04T00:00:00"/>
        <d v="2008-11-11T00:00:00"/>
        <d v="2008-11-18T00:00:00"/>
        <d v="2008-11-25T00:00:00"/>
        <d v="2008-12-02T00:00:00"/>
        <d v="2008-12-09T00:00:00"/>
        <d v="2008-12-16T00:00:00"/>
        <d v="2008-12-23T00:00:00"/>
        <d v="2008-12-30T00:00:00"/>
        <d v="2009-01-01T00:00:00"/>
        <d v="2009-01-08T00:00:00"/>
        <d v="2009-01-15T00:00:00"/>
        <d v="2009-01-22T00:00:00"/>
        <d v="2009-01-29T00:00:00"/>
        <d v="2009-02-05T00:00:00"/>
        <d v="2009-02-12T00:00:00"/>
        <d v="2009-02-19T00:00:00"/>
        <d v="2009-02-26T00:00:00"/>
        <d v="2009-03-05T00:00:00"/>
        <d v="2009-03-12T00:00:00"/>
        <d v="2009-03-19T00:00:00"/>
        <d v="2009-03-26T00:00:00"/>
        <d v="2009-04-02T00:00:00"/>
        <d v="2009-04-09T00:00:00"/>
        <d v="2009-04-16T00:00:00"/>
        <d v="2009-04-23T00:00:00"/>
        <d v="2009-04-30T00:00:00"/>
        <d v="2009-05-07T00:00:00"/>
        <d v="2009-05-14T00:00:00"/>
        <d v="2009-05-21T00:00:00"/>
        <d v="2009-05-28T00:00:00"/>
        <d v="2009-06-04T00:00:00"/>
        <d v="2009-06-11T00:00:00"/>
        <d v="2009-06-18T00:00:00"/>
        <d v="2009-06-25T00:00:00"/>
        <d v="2009-07-02T00:00:00"/>
        <d v="2009-07-09T00:00:00"/>
        <d v="2009-07-16T00:00:00"/>
        <d v="2009-07-23T00:00:00"/>
        <d v="2009-07-30T00:00:00"/>
        <d v="2009-08-06T00:00:00"/>
        <d v="2009-08-13T00:00:00"/>
        <d v="2009-08-20T00:00:00"/>
        <d v="2009-08-27T00:00:00"/>
        <d v="2009-09-03T00:00:00"/>
        <d v="2009-09-10T00:00:00"/>
        <d v="2009-09-17T00:00:00"/>
        <d v="2009-09-24T00:00:00"/>
        <d v="2009-10-01T00:00:00"/>
        <d v="2009-10-08T00:00:00"/>
        <d v="2009-10-15T00:00:00"/>
        <d v="2009-10-22T00:00:00"/>
        <d v="2009-10-29T00:00:00"/>
        <d v="2009-11-05T00:00:00"/>
        <d v="2009-11-12T00:00:00"/>
        <d v="2009-11-19T00:00:00"/>
        <d v="2009-11-26T00:00:00"/>
        <d v="2009-12-03T00:00:00"/>
        <d v="2009-12-10T00:00:00"/>
        <d v="2009-12-17T00:00:00"/>
        <d v="2009-12-24T00:00:00"/>
        <d v="2009-12-31T00:00:00"/>
        <d v="2010-01-01T00:00:00"/>
        <d v="2010-01-08T00:00:00"/>
        <d v="2010-01-15T00:00:00"/>
        <d v="2010-01-22T00:00:00"/>
        <d v="2010-01-29T00:00:00"/>
        <d v="2010-02-05T00:00:00"/>
        <d v="2010-02-12T00:00:00"/>
        <d v="2010-02-19T00:00:00"/>
        <d v="2010-02-26T00:00:00"/>
        <d v="2010-03-05T00:00:00"/>
        <d v="2010-03-12T00:00:00"/>
        <d v="2010-03-19T00:00:00"/>
        <d v="2010-03-26T00:00:00"/>
        <d v="2010-04-02T00:00:00"/>
        <d v="2010-04-09T00:00:00"/>
        <d v="2010-04-16T00:00:00"/>
        <d v="2010-04-23T00:00:00"/>
        <d v="2010-04-30T00:00:00"/>
        <d v="2010-05-07T00:00:00"/>
        <d v="2010-05-14T00:00:00"/>
        <d v="2010-05-21T00:00:00"/>
        <d v="2010-05-28T00:00:00"/>
        <d v="2010-06-04T00:00:00"/>
        <d v="2010-06-11T00:00:00"/>
        <d v="2010-06-18T00:00:00"/>
        <d v="2010-06-25T00:00:00"/>
        <d v="2010-07-02T00:00:00"/>
        <d v="2010-07-09T00:00:00"/>
        <d v="2010-07-16T00:00:00"/>
        <d v="2010-07-23T00:00:00"/>
        <d v="2010-07-30T00:00:00"/>
        <d v="2010-08-06T00:00:00"/>
        <d v="2010-08-13T00:00:00"/>
        <d v="2010-08-20T00:00:00"/>
        <d v="2010-08-27T00:00:00"/>
        <d v="2010-09-03T00:00:00"/>
        <d v="2010-09-10T00:00:00"/>
        <d v="2010-09-17T00:00:00"/>
        <d v="2010-09-24T00:00:00"/>
        <d v="2010-10-01T00:00:00"/>
        <d v="2010-10-08T00:00:00"/>
        <d v="2010-10-15T00:00:00"/>
        <d v="2010-10-22T00:00:00"/>
        <d v="2010-10-29T00:00:00"/>
        <d v="2010-11-05T00:00:00"/>
        <d v="2010-11-12T00:00:00"/>
        <d v="2010-11-19T00:00:00"/>
        <d v="2010-11-26T00:00:00"/>
        <d v="2010-12-03T00:00:00"/>
        <d v="2010-12-10T00:00:00"/>
        <d v="2010-12-17T00:00:00"/>
        <d v="2010-12-24T00:00:00"/>
        <d v="2010-12-31T00:00:00"/>
        <d v="2011-01-01T00:00:00"/>
        <d v="2011-01-08T00:00:00"/>
        <d v="2011-01-15T00:00:00"/>
        <d v="2011-01-22T00:00:00"/>
        <d v="2011-01-29T00:00:00"/>
        <d v="2011-02-05T00:00:00"/>
        <d v="2011-02-12T00:00:00"/>
        <d v="2011-02-19T00:00:00"/>
        <d v="2011-02-26T00:00:00"/>
        <d v="2011-03-05T00:00:00"/>
        <d v="2011-03-12T00:00:00"/>
        <d v="2011-03-19T00:00:00"/>
        <d v="2011-03-26T00:00:00"/>
        <d v="2011-04-02T00:00:00"/>
        <d v="2011-04-09T00:00:00"/>
        <d v="2011-04-16T00:00:00"/>
        <d v="2011-04-23T00:00:00"/>
        <d v="2011-04-30T00:00:00"/>
        <d v="2011-05-07T00:00:00"/>
        <d v="2011-05-14T00:00:00"/>
        <d v="2011-05-21T00:00:00"/>
        <d v="2011-05-28T00:00:00"/>
        <d v="2011-06-04T00:00:00"/>
        <d v="2011-06-11T00:00:00"/>
        <d v="2011-06-18T00:00:00"/>
        <d v="2011-06-25T00:00:00"/>
        <d v="2011-07-02T00:00:00"/>
        <d v="2011-07-09T00:00:00"/>
        <d v="2011-07-16T00:00:00"/>
        <d v="2011-07-23T00:00:00"/>
        <d v="2011-07-30T00:00:00"/>
        <d v="2011-08-06T00:00:00"/>
        <d v="2011-08-13T00:00:00"/>
        <d v="2011-08-20T00:00:00"/>
        <d v="2011-08-27T00:00:00"/>
        <d v="2011-09-03T00:00:00"/>
        <d v="2011-09-10T00:00:00"/>
        <d v="2011-09-17T00:00:00"/>
        <d v="2011-09-24T00:00:00"/>
        <d v="2011-10-01T00:00:00"/>
        <d v="2011-10-08T00:00:00"/>
        <d v="2011-10-15T00:00:00"/>
        <d v="2011-10-22T00:00:00"/>
        <d v="2011-10-29T00:00:00"/>
        <d v="2011-11-05T00:00:00"/>
        <d v="2011-11-12T00:00:00"/>
        <d v="2011-11-19T00:00:00"/>
        <d v="2011-11-26T00:00:00"/>
        <d v="2011-12-03T00:00:00"/>
        <d v="2011-12-10T00:00:00"/>
        <d v="2011-12-17T00:00:00"/>
        <d v="2011-12-24T00:00:00"/>
        <d v="2011-12-31T00:00:00"/>
        <d v="2012-01-01T00:00:00"/>
        <d v="2012-01-08T00:00:00"/>
        <d v="2012-01-15T00:00:00"/>
        <d v="2012-01-22T00:00:00"/>
        <d v="2012-01-29T00:00:00"/>
        <d v="2012-02-05T00:00:00"/>
        <d v="2012-02-12T00:00:00"/>
        <d v="2012-02-19T00:00:00"/>
        <d v="2012-02-26T00:00:00"/>
        <d v="2012-03-04T00:00:00"/>
        <d v="2012-03-11T00:00:00"/>
        <d v="2012-03-18T00:00:00"/>
        <d v="2012-03-25T00:00:00"/>
        <d v="2012-04-01T00:00:00"/>
        <d v="2012-04-08T00:00:00"/>
        <d v="2012-04-15T00:00:00"/>
        <d v="2012-04-22T00:00:00"/>
        <d v="2012-04-29T00:00:00"/>
        <d v="2012-05-06T00:00:00"/>
        <d v="2012-05-13T00:00:00"/>
        <d v="2012-05-20T00:00:00"/>
        <d v="2012-05-27T00:00:00"/>
        <d v="2012-06-03T00:00:00"/>
        <d v="2012-06-10T00:00:00"/>
        <d v="2012-06-17T00:00:00"/>
        <d v="2012-06-24T00:00:00"/>
        <d v="2012-07-01T00:00:00"/>
        <d v="2012-07-08T00:00:00"/>
        <d v="2012-07-15T00:00:00"/>
        <d v="2012-07-22T00:00:00"/>
        <d v="2012-07-29T00:00:00"/>
        <d v="2012-08-05T00:00:00"/>
        <d v="2012-08-12T00:00:00"/>
        <d v="2012-08-19T00:00:00"/>
        <d v="2012-08-26T00:00:00"/>
        <d v="2012-09-02T00:00:00"/>
        <d v="2012-09-09T00:00:00"/>
        <d v="2012-09-16T00:00:00"/>
        <d v="2012-09-23T00:00:00"/>
        <d v="2012-09-30T00:00:00"/>
        <d v="2012-10-07T00:00:00"/>
        <d v="2012-10-14T00:00:00"/>
        <d v="2012-10-21T00:00:00"/>
        <d v="2012-10-28T00:00:00"/>
        <d v="2012-11-04T00:00:00"/>
        <d v="2012-11-11T00:00:00"/>
        <d v="2012-11-18T00:00:00"/>
        <d v="2012-11-25T00:00:00"/>
        <d v="2012-12-02T00:00:00"/>
        <d v="2012-12-09T00:00:00"/>
        <d v="2012-12-16T00:00:00"/>
        <d v="2012-12-23T00:00:00"/>
        <d v="2012-12-30T00:00:00"/>
        <d v="2013-01-01T00:00:00"/>
        <d v="2013-01-08T00:00:00"/>
        <d v="2013-01-15T00:00:00"/>
        <d v="2013-01-22T00:00:00"/>
        <d v="2013-01-29T00:00:00"/>
        <d v="2013-02-05T00:00:00"/>
        <d v="2013-02-12T00:00:00"/>
        <d v="2013-02-19T00:00:00"/>
        <d v="2013-02-26T00:00:00"/>
        <d v="2013-03-05T00:00:00"/>
        <d v="2013-03-12T00:00:00"/>
        <d v="2013-03-19T00:00:00"/>
        <d v="2013-03-26T00:00:00"/>
        <d v="2013-04-02T00:00:00"/>
        <d v="2013-04-09T00:00:00"/>
        <d v="2013-04-16T00:00:00"/>
        <d v="2013-04-23T00:00:00"/>
        <d v="2013-04-30T00:00:00"/>
        <d v="2013-05-07T00:00:00"/>
        <d v="2013-05-14T00:00:00"/>
        <d v="2013-05-21T00:00:00"/>
        <d v="2013-05-28T00:00:00"/>
        <d v="2013-06-04T00:00:00"/>
        <d v="2013-06-11T00:00:00"/>
        <d v="2013-06-18T00:00:00"/>
        <d v="2013-06-25T00:00:00"/>
        <d v="2013-07-02T00:00:00"/>
        <d v="2013-07-09T00:00:00"/>
        <d v="2013-07-16T00:00:00"/>
        <d v="2013-07-23T00:00:00"/>
        <d v="2013-07-30T00:00:00"/>
        <d v="2013-08-06T00:00:00"/>
        <d v="2013-08-13T00:00:00"/>
        <d v="2013-08-20T00:00:00"/>
        <d v="2013-08-27T00:00:00"/>
        <d v="2013-09-03T00:00:00"/>
        <d v="2013-09-10T00:00:00"/>
        <d v="2013-09-17T00:00:00"/>
        <d v="2013-09-24T00:00:00"/>
        <d v="2013-10-01T00:00:00"/>
        <d v="2013-10-08T00:00:00"/>
        <d v="2013-10-15T00:00:00"/>
        <d v="2013-10-22T00:00:00"/>
        <d v="2013-10-29T00:00:00"/>
        <d v="2013-11-05T00:00:00"/>
        <d v="2013-11-12T00:00:00"/>
        <d v="2013-11-19T00:00:00"/>
        <d v="2013-11-26T00:00:00"/>
        <d v="2013-12-03T00:00:00"/>
        <d v="2013-12-10T00:00:00"/>
        <d v="2013-12-17T00:00:00"/>
        <d v="2013-12-24T00:00:00"/>
        <d v="2013-12-31T00:00:00"/>
        <d v="2014-01-01T00:00:00"/>
        <d v="2014-01-08T00:00:00"/>
        <d v="2014-01-15T00:00:00"/>
        <d v="2014-01-22T00:00:00"/>
        <d v="2014-01-29T00:00:00"/>
        <d v="2014-02-05T00:00:00"/>
        <d v="2014-02-12T00:00:00"/>
        <d v="2014-02-19T00:00:00"/>
        <d v="2014-02-26T00:00:00"/>
        <d v="2014-03-05T00:00:00"/>
        <d v="2014-03-12T00:00:00"/>
        <d v="2014-03-19T00:00:00"/>
        <d v="2014-03-26T00:00:00"/>
        <d v="2014-04-02T00:00:00"/>
        <d v="2014-04-09T00:00:00"/>
        <d v="2014-04-16T00:00:00"/>
        <d v="2014-04-23T00:00:00"/>
        <d v="2014-04-30T00:00:00"/>
        <d v="2014-05-07T00:00:00"/>
        <d v="2014-05-14T00:00:00"/>
        <d v="2014-05-21T00:00:00"/>
        <d v="2014-05-28T00:00:00"/>
        <d v="2014-06-04T00:00:00"/>
        <d v="2014-06-11T00:00:00"/>
        <d v="2014-06-18T00:00:00"/>
        <d v="2014-06-25T00:00:00"/>
        <d v="2014-07-02T00:00:00"/>
        <d v="2014-07-09T00:00:00"/>
        <d v="2014-07-16T00:00:00"/>
        <d v="2014-07-23T00:00:00"/>
        <d v="2014-07-30T00:00:00"/>
        <d v="2014-08-06T00:00:00"/>
        <d v="2014-08-13T00:00:00"/>
        <d v="2014-08-20T00:00:00"/>
        <d v="2014-08-27T00:00:00"/>
        <d v="2014-09-03T00:00:00"/>
        <d v="2014-09-10T00:00:00"/>
        <d v="2014-09-17T00:00:00"/>
        <d v="2014-09-24T00:00:00"/>
        <d v="2014-10-01T00:00:00"/>
        <d v="2014-10-08T00:00:00"/>
        <d v="2014-10-15T00:00:00"/>
        <d v="2014-10-22T00:00:00"/>
        <d v="2014-10-29T00:00:00"/>
        <d v="2014-11-05T00:00:00"/>
        <d v="2014-11-12T00:00:00"/>
        <d v="2014-11-19T00:00:00"/>
        <d v="2014-11-26T00:00:00"/>
        <d v="2014-12-03T00:00:00"/>
        <d v="2014-12-10T00:00:00"/>
        <d v="2014-12-17T00:00:00"/>
        <d v="2014-12-24T00:00:00"/>
        <d v="2014-12-31T00:00:00"/>
        <d v="2015-01-01T00:00:00"/>
        <d v="2015-01-08T00:00:00"/>
        <d v="2015-01-15T00:00:00"/>
        <d v="2015-01-22T00:00:00"/>
        <d v="2015-01-29T00:00:00"/>
        <d v="2015-02-05T00:00:00"/>
        <d v="2015-02-12T00:00:00"/>
        <d v="2015-02-19T00:00:00"/>
        <d v="2015-02-26T00:00:00"/>
        <d v="2015-03-05T00:00:00"/>
        <d v="2015-03-12T00:00:00"/>
        <d v="2015-03-19T00:00:00"/>
        <d v="2015-03-26T00:00:00"/>
        <d v="2015-04-02T00:00:00"/>
        <d v="2015-04-09T00:00:00"/>
        <d v="2015-04-16T00:00:00"/>
        <d v="2015-04-23T00:00:00"/>
        <d v="2015-04-30T00:00:00"/>
        <d v="2015-05-07T00:00:00"/>
        <d v="2015-05-14T00:00:00"/>
        <d v="2015-05-21T00:00:00"/>
        <d v="2015-05-28T00:00:00"/>
        <d v="2015-06-04T00:00:00"/>
        <d v="2015-06-11T00:00:00"/>
        <d v="2015-06-18T00:00:00"/>
        <d v="2015-06-25T00:00:00"/>
        <d v="2015-07-02T00:00:00"/>
        <d v="2015-07-09T00:00:00"/>
        <d v="2015-07-16T00:00:00"/>
        <d v="2015-07-23T00:00:00"/>
        <d v="2015-07-30T00:00:00"/>
        <d v="2015-08-06T00:00:00"/>
        <d v="2015-08-13T00:00:00"/>
        <d v="2015-08-20T00:00:00"/>
        <d v="2015-08-27T00:00:00"/>
        <d v="2015-09-03T00:00:00"/>
        <d v="2015-09-10T00:00:00"/>
        <d v="2015-09-17T00:00:00"/>
        <d v="2015-09-24T00:00:00"/>
        <d v="2015-10-01T00:00:00"/>
        <d v="2015-10-08T00:00:00"/>
        <d v="2015-10-15T00:00:00"/>
        <d v="2015-10-22T00:00:00"/>
        <d v="2015-10-29T00:00:00"/>
        <d v="2015-11-05T00:00:00"/>
        <d v="2015-11-12T00:00:00"/>
        <d v="2015-11-19T00:00:00"/>
        <d v="2015-11-26T00:00:00"/>
        <d v="2015-12-03T00:00:00"/>
        <d v="2015-12-10T00:00:00"/>
        <d v="2015-12-17T00:00:00"/>
        <d v="2015-12-24T00:00:00"/>
        <d v="2015-12-31T00:00:00"/>
        <d v="2016-01-01T00:00:00"/>
        <d v="2016-01-08T00:00:00"/>
        <d v="2016-01-15T00:00:00"/>
        <d v="2016-01-22T00:00:00"/>
        <d v="2016-01-29T00:00:00"/>
        <d v="2016-02-05T00:00:00"/>
        <d v="2016-02-12T00:00:00"/>
        <d v="2016-02-19T00:00:00"/>
        <d v="2016-02-26T00:00:00"/>
        <d v="2016-03-04T00:00:00"/>
        <d v="2016-03-11T00:00:00"/>
        <d v="2016-03-18T00:00:00"/>
        <d v="2016-03-25T00:00:00"/>
        <d v="2016-04-01T00:00:00"/>
        <d v="2016-04-08T00:00:00"/>
        <d v="2016-04-15T00:00:00"/>
        <d v="2016-04-22T00:00:00"/>
        <d v="2016-04-29T00:00:00"/>
        <d v="2016-05-06T00:00:00"/>
        <d v="2016-05-13T00:00:00"/>
        <d v="2016-05-20T00:00:00"/>
        <d v="2016-05-27T00:00:00"/>
        <d v="2016-06-03T00:00:00"/>
        <d v="2016-06-10T00:00:00"/>
        <d v="2016-06-17T00:00:00"/>
        <d v="2016-06-24T00:00:00"/>
        <d v="2016-07-01T00:00:00"/>
        <d v="2016-07-08T00:00:00"/>
        <d v="2016-07-15T00:00:00"/>
        <d v="2016-07-22T00:00:00"/>
        <d v="2016-07-29T00:00:00"/>
        <d v="2016-08-05T00:00:00"/>
        <d v="2016-08-12T00:00:00"/>
        <d v="2016-08-19T00:00:00"/>
        <d v="2016-08-26T00:00:00"/>
        <d v="2016-09-02T00:00:00"/>
        <d v="2016-09-09T00:00:00"/>
        <d v="2016-09-16T00:00:00"/>
        <d v="2016-09-23T00:00:00"/>
        <d v="2016-09-30T00:00:00"/>
        <d v="2016-10-07T00:00:00"/>
        <d v="2016-10-14T00:00:00"/>
        <d v="2016-10-21T00:00:00"/>
        <d v="2016-10-28T00:00:00"/>
        <d v="2016-11-04T00:00:00"/>
        <d v="2016-11-11T00:00:00"/>
        <d v="2016-11-18T00:00:00"/>
        <d v="2016-11-25T00:00:00"/>
        <d v="2016-12-02T00:00:00"/>
        <d v="2016-12-09T00:00:00"/>
        <d v="2016-12-16T00:00:00"/>
        <d v="2016-12-23T00:00:00"/>
        <d v="2017-01-01T00:00:00"/>
        <d v="2017-01-08T00:00:00"/>
        <d v="2017-01-15T00:00:00"/>
        <d v="2017-01-22T00:00:00"/>
        <d v="2017-01-29T00:00:00"/>
        <d v="2017-02-05T00:00:00"/>
        <d v="2017-02-12T00:00:00"/>
        <d v="2017-02-19T00:00:00"/>
        <d v="2017-02-26T00:00:00"/>
        <d v="2017-03-05T00:00:00"/>
        <d v="2017-03-12T00:00:00"/>
        <d v="2017-03-19T00:00:00"/>
        <d v="2017-03-26T00:00:00"/>
        <d v="2017-04-02T00:00:00"/>
        <d v="2017-04-09T00:00:00"/>
        <d v="2017-04-16T00:00:00"/>
        <d v="2017-04-23T00:00:00"/>
        <d v="2017-04-30T00:00:00"/>
        <d v="2017-05-07T00:00:00"/>
        <d v="2017-05-14T00:00:00"/>
        <d v="2017-05-21T00:00:00"/>
        <d v="2017-05-28T00:00:00"/>
        <d v="2017-06-04T00:00:00"/>
        <d v="2017-06-11T00:00:00"/>
        <d v="2017-06-18T00:00:00"/>
        <d v="2017-06-25T00:00:00"/>
        <d v="2017-07-02T00:00:00"/>
        <d v="2017-07-09T00:00:00"/>
        <d v="2017-07-16T00:00:00"/>
        <d v="2017-07-23T00:00:00"/>
        <d v="2017-07-30T00:00:00"/>
        <d v="2017-08-06T00:00:00"/>
        <d v="2017-08-13T00:00:00"/>
        <d v="2017-08-20T00:00:00"/>
        <d v="2017-08-27T00:00:00"/>
        <d v="2017-09-03T00:00:00"/>
        <d v="2017-09-10T00:00:00"/>
        <d v="2017-09-17T00:00:00"/>
        <d v="2017-09-24T00:00:00"/>
        <d v="2017-10-01T00:00:00"/>
        <d v="2017-10-08T00:00:00"/>
        <d v="2017-10-15T00:00:00"/>
        <d v="2017-10-22T00:00:00"/>
        <d v="2017-10-29T00:00:00"/>
        <d v="2017-11-05T00:00:00"/>
        <d v="2017-11-12T00:00:00"/>
        <d v="2017-11-19T00:00:00"/>
        <d v="2017-11-26T00:00:00"/>
        <d v="2017-12-03T00:00:00"/>
        <d v="2017-12-10T00:00:00"/>
        <d v="2017-12-17T00:00:00"/>
        <d v="2017-12-24T00:00:00"/>
        <d v="2018-01-01T00:00:00"/>
        <d v="2018-01-08T00:00:00"/>
        <d v="2018-01-15T00:00:00"/>
        <d v="2018-01-22T00:00:00"/>
        <d v="2018-01-29T00:00:00"/>
        <d v="2018-02-05T00:00:00"/>
        <d v="2018-02-12T00:00:00"/>
        <d v="2018-02-19T00:00:00"/>
        <d v="2018-02-26T00:00:00"/>
        <d v="2018-03-05T00:00:00"/>
        <d v="2018-03-12T00:00:00"/>
        <d v="2018-03-19T00:00:00"/>
        <d v="2018-03-26T00:00:00"/>
        <d v="2018-04-02T00:00:00"/>
        <d v="2018-04-09T00:00:00"/>
        <d v="2018-04-16T00:00:00"/>
        <d v="2018-04-23T00:00:00"/>
        <d v="2018-04-30T00:00:00"/>
        <d v="2018-05-07T00:00:00"/>
        <d v="2018-05-14T00:00:00"/>
        <d v="2018-05-21T00:00:00"/>
        <d v="2018-05-28T00:00:00"/>
        <d v="2018-06-04T00:00:00"/>
        <d v="2018-06-11T00:00:00"/>
        <d v="2018-06-18T00:00:00"/>
        <d v="2018-06-25T00:00:00"/>
        <d v="2018-07-02T00:00:00"/>
        <d v="2018-07-09T00:00:00"/>
        <d v="2018-07-16T00:00:00"/>
        <d v="2018-07-23T00:00:00"/>
        <d v="2018-07-30T00:00:00"/>
        <d v="2018-08-06T00:00:00"/>
        <d v="2018-08-13T00:00:00"/>
        <d v="2018-08-20T00:00:00"/>
        <d v="2018-08-27T00:00:00"/>
        <d v="2018-09-03T00:00:00"/>
        <d v="2018-09-10T00:00:00"/>
        <d v="2018-09-17T00:00:00"/>
        <d v="2018-09-24T00:00:00"/>
        <d v="2018-10-01T00:00:00"/>
        <d v="2018-10-08T00:00:00"/>
        <d v="2018-10-15T00:00:00"/>
        <d v="2018-10-22T00:00:00"/>
        <d v="2018-10-29T00:00:00"/>
        <d v="2018-11-05T00:00:00"/>
        <d v="2018-11-12T00:00:00"/>
        <d v="2018-11-19T00:00:00"/>
        <d v="2018-11-26T00:00:00"/>
        <d v="2018-12-03T00:00:00"/>
        <d v="2018-12-10T00:00:00"/>
        <d v="2018-12-17T00:00:00"/>
        <d v="2018-12-24T00:00:00"/>
        <d v="2019-01-01T00:00:00"/>
        <d v="2019-01-08T00:00:00"/>
        <d v="2019-01-15T00:00:00"/>
        <d v="2019-01-22T00:00:00"/>
        <d v="2019-01-29T00:00:00"/>
        <d v="2019-02-05T00:00:00"/>
        <d v="2019-02-12T00:00:00"/>
        <d v="2019-02-19T00:00:00"/>
        <d v="2019-02-26T00:00:00"/>
        <d v="2019-03-05T00:00:00"/>
        <d v="2019-03-12T00:00:00"/>
        <d v="2019-03-19T00:00:00"/>
        <d v="2019-03-26T00:00:00"/>
        <d v="2019-04-02T00:00:00"/>
        <d v="2019-04-09T00:00:00"/>
        <d v="2019-04-16T00:00:00"/>
        <d v="2019-04-23T00:00:00"/>
        <d v="2019-04-30T00:00:00"/>
        <d v="2019-05-07T00:00:00"/>
        <d v="2019-05-14T00:00:00"/>
        <d v="2019-05-21T00:00:00"/>
        <d v="2019-05-28T00:00:00"/>
        <d v="2019-06-04T00:00:00"/>
        <d v="2019-06-11T00:00:00"/>
        <d v="2019-06-18T00:00:00"/>
        <d v="2019-06-25T00:00:00"/>
        <d v="2019-07-02T00:00:00"/>
        <d v="2019-07-09T00:00:00"/>
        <d v="2019-07-16T00:00:00"/>
        <d v="2019-07-23T00:00:00"/>
        <d v="2019-07-30T00:00:00"/>
        <d v="2019-08-06T00:00:00"/>
        <d v="2019-08-13T00:00:00"/>
        <d v="2019-08-20T00:00:00"/>
        <d v="2019-08-27T00:00:00"/>
        <d v="2019-09-03T00:00:00"/>
        <d v="2019-09-10T00:00:00"/>
        <d v="2019-09-17T00:00:00"/>
        <d v="2019-09-24T00:00:00"/>
        <d v="2019-10-01T00:00:00"/>
        <d v="2019-10-08T00:00:00"/>
        <d v="2019-10-15T00:00:00"/>
        <d v="2019-10-22T00:00:00"/>
        <d v="2019-10-29T00:00:00"/>
        <d v="2019-11-05T00:00:00"/>
        <d v="2019-11-12T00:00:00"/>
        <d v="2019-11-19T00:00:00"/>
        <d v="2019-11-26T00:00:00"/>
        <d v="2019-12-03T00:00:00"/>
        <d v="2019-12-10T00:00:00"/>
        <d v="2019-12-17T00:00:00"/>
        <d v="2019-12-24T00:00:00"/>
        <d v="2020-01-01T00:00:00"/>
        <d v="2020-01-08T00:00:00"/>
        <d v="2020-01-15T00:00:00"/>
        <d v="2020-01-22T00:00:00"/>
        <d v="2020-01-29T00:00:00"/>
        <d v="2020-02-05T00:00:00"/>
        <d v="2020-02-12T00:00:00"/>
        <d v="2020-02-19T00:00:00"/>
        <d v="2020-02-26T00:00:00"/>
        <d v="2020-03-04T00:00:00"/>
        <d v="2020-03-11T00:00:00"/>
        <d v="2020-03-18T00:00:00"/>
        <d v="2020-03-25T00:00:00"/>
        <d v="2020-04-01T00:00:00"/>
        <d v="2020-04-08T00:00:00"/>
        <d v="2020-04-15T00:00:00"/>
        <d v="2020-04-22T00:00:00"/>
        <d v="2020-04-29T00:00:00"/>
        <d v="2020-05-06T00:00:00"/>
        <d v="2020-05-13T00:00:00"/>
        <d v="2020-05-20T00:00:00"/>
        <d v="2020-05-27T00:00:00"/>
        <d v="2020-06-03T00:00:00"/>
        <d v="2020-06-10T00:00:00"/>
        <d v="2020-06-17T00:00:00"/>
        <d v="2020-06-24T00:00:00"/>
        <d v="2020-07-01T00:00:00"/>
        <d v="2020-07-08T00:00:00"/>
        <d v="2020-07-15T00:00:00"/>
        <d v="2020-07-22T00:00:00"/>
        <d v="2020-07-29T00:00:00"/>
        <d v="2020-08-05T00:00:00"/>
        <d v="2020-08-12T00:00:00"/>
        <d v="2020-08-19T00:00:00"/>
        <d v="2020-08-26T00:00:00"/>
        <d v="2020-09-02T00:00:00"/>
        <d v="2020-09-09T00:00:00"/>
        <d v="2020-09-16T00:00:00"/>
        <d v="2020-09-23T00:00:00"/>
        <d v="2020-09-30T00:00:00"/>
        <d v="2020-10-07T00:00:00"/>
        <d v="2020-10-14T00:00:00"/>
        <d v="2020-10-21T00:00:00"/>
        <d v="2020-10-28T00:00:00"/>
        <d v="2020-11-04T00:00:00"/>
        <d v="2020-11-11T00:00:00"/>
        <d v="2020-11-18T00:00:00"/>
        <d v="2020-11-25T00:00:00"/>
        <d v="2020-12-02T00:00:00"/>
        <d v="2020-12-09T00:00:00"/>
        <d v="2020-12-16T00:00:00"/>
        <d v="2020-12-23T00:00:00"/>
        <d v="2020-12-30T00:00:00"/>
      </sharedItems>
      <fieldGroup par="2" base="0">
        <rangePr groupBy="months" startDate="2003-01-01T00:00:00" endDate="2020-12-31T00:00:00"/>
        <groupItems count="14">
          <s v="&lt;01.01.2003"/>
          <s v="jan"/>
          <s v="feb"/>
          <s v="mar"/>
          <s v="apr"/>
          <s v="mai"/>
          <s v="jun"/>
          <s v="jul"/>
          <s v="aug"/>
          <s v="sep"/>
          <s v="okt"/>
          <s v="nov"/>
          <s v="des"/>
          <s v="&gt;31.12.2020"/>
        </groupItems>
      </fieldGroup>
    </cacheField>
    <cacheField name="GWh" numFmtId="0">
      <sharedItems containsSemiMixedTypes="0" containsString="0" containsNumber="1" minValue="0" maxValue="18595" count="941">
        <n v="399"/>
        <n v="724.5"/>
        <n v="1618.1"/>
        <n v="1220.5999999999999"/>
        <n v="952.1"/>
        <n v="1013"/>
        <n v="618.5"/>
        <n v="595.6"/>
        <n v="554.9"/>
        <n v="720.1"/>
        <n v="954.2"/>
        <n v="1132.3"/>
        <n v="1470.9"/>
        <n v="1308.5999999999999"/>
        <n v="941.7"/>
        <n v="1876.3"/>
        <n v="4000.5"/>
        <n v="3806.9"/>
        <n v="5168.8999999999996"/>
        <n v="7578.8"/>
        <n v="11149.5"/>
        <n v="11481.099999999999"/>
        <n v="12420.300000000001"/>
        <n v="8376.1"/>
        <n v="7050.2"/>
        <n v="7338.0999999999995"/>
        <n v="5975.8"/>
        <n v="4466.7"/>
        <n v="3692.7"/>
        <n v="4613.1000000000004"/>
        <n v="3761.4"/>
        <n v="2185"/>
        <n v="3707.5"/>
        <n v="3862.5"/>
        <n v="3265.5"/>
        <n v="2596.5"/>
        <n v="3318.99"/>
        <n v="4084.2"/>
        <n v="6148.5"/>
        <n v="3513.6"/>
        <n v="3094.7999999999997"/>
        <n v="2079.6999999999998"/>
        <n v="1400.5"/>
        <n v="2326"/>
        <n v="2672.5"/>
        <n v="1752.71"/>
        <n v="1684.54"/>
        <n v="1661.73"/>
        <n v="1878.31"/>
        <n v="1874.81"/>
        <n v="2204.4"/>
        <n v="2274.52"/>
        <n v="1392.3999999999999"/>
        <n v="1335.8999999999999"/>
        <n v="876.59999999999991"/>
        <n v="957.1"/>
        <n v="1020.9000000000001"/>
        <n v="2207.5"/>
        <n v="1204.5"/>
        <n v="1195.4000000000001"/>
        <n v="1105.3"/>
        <n v="975.8"/>
        <n v="709.5"/>
        <n v="1846.3"/>
        <n v="1230.3999999999999"/>
        <n v="1213.1000000000001"/>
        <n v="1506.3"/>
        <n v="2708.6"/>
        <n v="6702.4"/>
        <n v="6846.5"/>
        <n v="15384.1"/>
        <n v="9726.1"/>
        <n v="6043.3"/>
        <n v="4375.1000000000004"/>
        <n v="5181"/>
        <n v="5979.4"/>
        <n v="5693.16"/>
        <n v="5862.6"/>
        <n v="7592.5"/>
        <n v="7139.7"/>
        <n v="5183.8399999999992"/>
        <n v="5578.16"/>
        <n v="4000"/>
        <n v="3627.2"/>
        <n v="2434.5"/>
        <n v="3255.1"/>
        <n v="3977.2000000000003"/>
        <n v="4849"/>
        <n v="3956.2999999999997"/>
        <n v="5647.7"/>
        <n v="6869.2"/>
        <n v="4892.6000000000004"/>
        <n v="5401.9"/>
        <n v="2668.8"/>
        <n v="2941.9"/>
        <n v="2863.7"/>
        <n v="3060.4"/>
        <n v="4156.1000000000004"/>
        <n v="3036.9"/>
        <n v="2405.7999999999997"/>
        <n v="2381.6"/>
        <n v="2657.2000000000003"/>
        <n v="3114.5"/>
        <n v="1924.3000000000002"/>
        <n v="2229"/>
        <n v="3197.1"/>
        <n v="3468.1"/>
        <n v="2282"/>
        <n v="1694.6"/>
        <n v="1581"/>
        <n v="1513.6000000000001"/>
        <n v="1128.2"/>
        <n v="869.5"/>
        <n v="897.5"/>
        <n v="836.5"/>
        <n v="1025.3999999999999"/>
        <n v="1174.9000000000001"/>
        <n v="1150.9000000000001"/>
        <n v="2319.5"/>
        <n v="2746.2000000000003"/>
        <n v="2396.9"/>
        <n v="3196.7000000000003"/>
        <n v="6030"/>
        <n v="5010.2"/>
        <n v="5767.1"/>
        <n v="12024.9"/>
        <n v="8941.6"/>
        <n v="9182.4"/>
        <n v="14632.900000000001"/>
        <n v="13080.779999999999"/>
        <n v="8491.9"/>
        <n v="9455.1999999999989"/>
        <n v="6322.4"/>
        <n v="6389.9000000000005"/>
        <n v="4850.42"/>
        <n v="4057.9"/>
        <n v="5757.8"/>
        <n v="3989.51"/>
        <n v="5183.95"/>
        <n v="5479.4000000000005"/>
        <n v="4718.42"/>
        <n v="5750.9"/>
        <n v="4660.2"/>
        <n v="4131.1000000000004"/>
        <n v="3802.6"/>
        <n v="3037.34"/>
        <n v="2432.9"/>
        <n v="3606.7"/>
        <n v="6489.72"/>
        <n v="5753"/>
        <n v="4303.1000000000004"/>
        <n v="2965.06"/>
        <n v="1868.23"/>
        <n v="2149.79"/>
        <n v="2433.3199999999997"/>
        <n v="1998.15"/>
        <n v="1288.4099999999999"/>
        <n v="0"/>
        <n v="1079"/>
        <n v="1592.6000000000001"/>
        <n v="1403.0500000000002"/>
        <n v="1271.5999999999999"/>
        <n v="1825.1200000000001"/>
        <n v="1235.6299999999999"/>
        <n v="855.43"/>
        <n v="966.7"/>
        <n v="805.89"/>
        <n v="761.5"/>
        <n v="651.70000000000005"/>
        <n v="703.5"/>
        <n v="885.44"/>
        <n v="968.75"/>
        <n v="1085.2"/>
        <n v="1422"/>
        <n v="3449.1"/>
        <n v="8683.4"/>
        <n v="10994.070000000002"/>
        <n v="6480.58"/>
        <n v="8655.2999999999993"/>
        <n v="6848.71"/>
        <n v="6245.65"/>
        <n v="7601.03"/>
        <n v="7475.26"/>
        <n v="4219.6000000000004"/>
        <n v="3818.97"/>
        <n v="4628.82"/>
        <n v="2625.15"/>
        <n v="1991.1"/>
        <n v="2204.6"/>
        <n v="1736.6000000000001"/>
        <n v="2225.31"/>
        <n v="2313.8000000000002"/>
        <n v="3939.75"/>
        <n v="4517.1000000000004"/>
        <n v="2812.6"/>
        <n v="3214.4700000000003"/>
        <n v="3306.9"/>
        <n v="4320.6000000000004"/>
        <n v="3842.2999999999997"/>
        <n v="3497.6"/>
        <n v="3940.6699999999996"/>
        <n v="3996.8100000000004"/>
        <n v="4220.7"/>
        <n v="3743.6"/>
        <n v="4250.43"/>
        <n v="5785.64"/>
        <n v="4556.8600000000006"/>
        <n v="4925.66"/>
        <n v="4003"/>
        <n v="3364.2000000000003"/>
        <n v="2955.7"/>
        <n v="3353.8"/>
        <n v="2800.73"/>
        <n v="1726.75"/>
        <n v="1923.9"/>
        <n v="1471.8"/>
        <n v="1180"/>
        <n v="1007.26"/>
        <n v="1051.2"/>
        <n v="1423.8"/>
        <n v="2392.0700000000002"/>
        <n v="1440.6"/>
        <n v="1411.3"/>
        <n v="1910.62"/>
        <n v="2340.8000000000002"/>
        <n v="3702.9"/>
        <n v="7669.27"/>
        <n v="7923.73"/>
        <n v="6854.98"/>
        <n v="8099.77"/>
        <n v="9895.2000000000007"/>
        <n v="11344.55"/>
        <n v="11743.67"/>
        <n v="7795.75"/>
        <n v="7179.53"/>
        <n v="7773.59"/>
        <n v="10323.44"/>
        <n v="7984.19"/>
        <n v="6763.89"/>
        <n v="5329.4"/>
        <n v="5399.9"/>
        <n v="4550.6000000000004"/>
        <n v="5761.4"/>
        <n v="3727.48"/>
        <n v="3181.56"/>
        <n v="3691.9"/>
        <n v="3875"/>
        <n v="4440.3"/>
        <n v="4342.1099999999997"/>
        <n v="2939.3"/>
        <n v="2647.3"/>
        <n v="3591.74"/>
        <n v="3456.61"/>
        <n v="4619.16"/>
        <n v="3084.9"/>
        <n v="1669.46"/>
        <n v="1795.95"/>
        <n v="1938"/>
        <n v="2711.98"/>
        <n v="1737.45"/>
        <n v="2131.1999999999998"/>
        <n v="2512.34"/>
        <n v="1666.9"/>
        <n v="1696.9"/>
        <n v="2213.9"/>
        <n v="2020.6399999999999"/>
        <n v="2145"/>
        <n v="1731"/>
        <n v="1533.6"/>
        <n v="2317.6"/>
        <n v="1993.55"/>
        <n v="1586.6"/>
        <n v="1710.31"/>
        <n v="1249.97"/>
        <n v="1142"/>
        <n v="1538.66"/>
        <n v="1601.42"/>
        <n v="1526.26"/>
        <n v="2503.54"/>
        <n v="10294.33"/>
        <n v="14324"/>
        <n v="10317.36"/>
        <n v="6372.22"/>
        <n v="9401.7000000000007"/>
        <n v="12737.07"/>
        <n v="8727.4"/>
        <n v="8030.25"/>
        <n v="7256.61"/>
        <n v="7377.8"/>
        <n v="5617.06"/>
        <n v="5414.49"/>
        <n v="4906.88"/>
        <n v="3627.47"/>
        <n v="3359.5"/>
        <n v="4094.07"/>
        <n v="2999.86"/>
        <n v="3175.15"/>
        <n v="3986.05"/>
        <n v="2545.56"/>
        <n v="1841.07"/>
        <n v="2223.46"/>
        <n v="2994"/>
        <n v="4981.53"/>
        <n v="4748.87"/>
        <n v="5968.07"/>
        <n v="3589.37"/>
        <n v="2530.16"/>
        <n v="3512.5"/>
        <n v="2630.93"/>
        <n v="2506.98"/>
        <n v="1858.85"/>
        <n v="1538.73"/>
        <n v="1970"/>
        <n v="1742"/>
        <n v="1385.4"/>
        <n v="1618.06"/>
        <n v="2437.4"/>
        <n v="1505.19"/>
        <n v="972.1"/>
        <n v="1119.43"/>
        <n v="945.7"/>
        <n v="949.42"/>
        <n v="985.2"/>
        <n v="858.84"/>
        <n v="824.9"/>
        <n v="941.71"/>
        <n v="763"/>
        <n v="1374.26"/>
        <n v="2677.5"/>
        <n v="4042.3"/>
        <n v="4212.38"/>
        <n v="9196.27"/>
        <n v="8781.7999999999993"/>
        <n v="6969"/>
        <n v="7963.79"/>
        <n v="8957.7000000000007"/>
        <n v="6995.5"/>
        <n v="5626.13"/>
        <n v="6853.98"/>
        <n v="6503.5"/>
        <n v="6537.6"/>
        <n v="6078.5"/>
        <n v="5554.57"/>
        <n v="7344.53"/>
        <n v="7045"/>
        <n v="4751.97"/>
        <n v="4079.2"/>
        <n v="5256"/>
        <n v="4718.8999999999996"/>
        <n v="6499.86"/>
        <n v="6063.78"/>
        <n v="3821.31"/>
        <n v="5698.19"/>
        <n v="4559.75"/>
        <n v="3232.22"/>
        <n v="2391.8000000000002"/>
        <n v="2253.4899999999998"/>
        <n v="1860.04"/>
        <n v="2164.4699999999998"/>
        <n v="1812.08"/>
        <n v="4292.04"/>
        <n v="4152.93"/>
        <n v="2209.61"/>
        <n v="1927.1399999999999"/>
        <n v="1399.9"/>
        <n v="1238"/>
        <n v="1058.1199999999999"/>
        <n v="1001.1"/>
        <n v="796.7"/>
        <n v="842.67"/>
        <n v="826.25"/>
        <n v="768.97"/>
        <n v="801.05"/>
        <n v="679.23"/>
        <n v="743.59"/>
        <n v="641.59"/>
        <n v="863.95"/>
        <n v="796.11"/>
        <n v="1123"/>
        <n v="1193.54"/>
        <n v="1529.47"/>
        <n v="2423.2399999999998"/>
        <n v="1953.06"/>
        <n v="3714.41"/>
        <n v="3234.41"/>
        <n v="5798.3"/>
        <n v="18595"/>
        <n v="10560.78"/>
        <n v="8152.5"/>
        <n v="7354.29"/>
        <n v="7636.87"/>
        <n v="6150.1"/>
        <n v="5847.25"/>
        <n v="5035.6000000000004"/>
        <n v="6186.62"/>
        <n v="5979.9"/>
        <n v="4445.88"/>
        <n v="4249.18"/>
        <n v="4237.3"/>
        <n v="3284.65"/>
        <n v="4455.49"/>
        <n v="2609.64"/>
        <n v="2061.17"/>
        <n v="4217.8"/>
        <n v="4359.83"/>
        <n v="2849.27"/>
        <n v="6337.5"/>
        <n v="2669.35"/>
        <n v="2480.06"/>
        <n v="3360.18"/>
        <n v="3325.48"/>
        <n v="1735.6100000000001"/>
        <n v="1428.7"/>
        <n v="1066.46"/>
        <n v="904"/>
        <n v="944.34"/>
        <n v="965.18000000000006"/>
        <n v="792.36"/>
        <n v="737.7"/>
        <n v="851.8"/>
        <n v="929.80000000000007"/>
        <n v="1257.3599999999999"/>
        <n v="1047.51"/>
        <n v="1188.69"/>
        <n v="1097.8400000000001"/>
        <n v="717.31"/>
        <n v="642.36"/>
        <n v="739.9"/>
        <n v="820.74"/>
        <n v="634.16999999999996"/>
        <n v="1735.8"/>
        <n v="1139.4599999999998"/>
        <n v="3469.92"/>
        <n v="4912.87"/>
        <n v="7171.7"/>
        <n v="7575.2999999999993"/>
        <n v="4779.3"/>
        <n v="8964.66"/>
        <n v="7730.29"/>
        <n v="8329.24"/>
        <n v="9534"/>
        <n v="14626.02"/>
        <n v="10098.42"/>
        <n v="7916.56"/>
        <n v="8940.15"/>
        <n v="6758.47"/>
        <n v="4977.6500000000005"/>
        <n v="6362.67"/>
        <n v="5455.55"/>
        <n v="3916.48"/>
        <n v="3959.87"/>
        <n v="5301.8"/>
        <n v="5088.3500000000004"/>
        <n v="4733.3099999999995"/>
        <n v="7380.76"/>
        <n v="7361.69"/>
        <n v="6228.39"/>
        <n v="6246.8899999999994"/>
        <n v="6327.65"/>
        <n v="4525.68"/>
        <n v="4602.37"/>
        <n v="4067.4500000000003"/>
        <n v="5563.82"/>
        <n v="3757.46"/>
        <n v="3007.39"/>
        <n v="3800.39"/>
        <n v="4513.1499999999996"/>
        <n v="2443.38"/>
        <n v="2419.38"/>
        <n v="2156"/>
        <n v="3926.06"/>
        <n v="2759.05"/>
        <n v="2140.35"/>
        <n v="1766.94"/>
        <n v="1473.5"/>
        <n v="1166.44"/>
        <n v="1111.7"/>
        <n v="1080.3"/>
        <n v="1609.1100000000001"/>
        <n v="2233.91"/>
        <n v="1673.43"/>
        <n v="2516.64"/>
        <n v="3385.8"/>
        <n v="4572.59"/>
        <n v="2404"/>
        <n v="1979.32"/>
        <n v="1856.88"/>
        <n v="3123.4"/>
        <n v="4478.33"/>
        <n v="4681.43"/>
        <n v="7522.8600000000006"/>
        <n v="11903.99"/>
        <n v="10147.59"/>
        <n v="8358.2800000000007"/>
        <n v="9486.25"/>
        <n v="10875.560000000001"/>
        <n v="10025.74"/>
        <n v="10746.86"/>
        <n v="9938.23"/>
        <n v="6348"/>
        <n v="6697.1"/>
        <n v="5648"/>
        <n v="4603.18"/>
        <n v="3956.32"/>
        <n v="4037.68"/>
        <n v="4609.51"/>
        <n v="5340.99"/>
        <n v="5353.41"/>
        <n v="4584.74"/>
        <n v="3593.88"/>
        <n v="5061.41"/>
        <n v="3727.54"/>
        <n v="3715.4700000000003"/>
        <n v="2934.9"/>
        <n v="2790.58"/>
        <n v="3037.37"/>
        <n v="3827.23"/>
        <n v="4155.9399999999996"/>
        <n v="2371.5299999999997"/>
        <n v="1522.57"/>
        <n v="1461.05"/>
        <n v="1290.73"/>
        <n v="1475"/>
        <n v="2127.87"/>
        <n v="1421.44"/>
        <n v="962.96"/>
        <n v="956.22"/>
        <n v="1189.8499999999999"/>
        <n v="884.63"/>
        <n v="825.45"/>
        <n v="728.22"/>
        <n v="1011.63"/>
        <n v="807.06999999999994"/>
        <n v="713.95"/>
        <n v="558.63"/>
        <n v="499"/>
        <n v="487.19"/>
        <n v="504.68"/>
        <n v="3460.43"/>
        <n v="3521.63"/>
        <n v="3132.52"/>
        <n v="7622.23"/>
        <n v="12772.16"/>
        <n v="17060.79"/>
        <n v="12877.06"/>
        <n v="8823.81"/>
        <n v="7077.38"/>
        <n v="7003.16"/>
        <n v="7718.85"/>
        <n v="5840.07"/>
        <n v="4394.8"/>
        <n v="4712"/>
        <n v="2910.67"/>
        <n v="4059.24"/>
        <n v="4798.6000000000004"/>
        <n v="4330.55"/>
        <n v="4211.01"/>
        <n v="2569.0500000000002"/>
        <n v="3057"/>
        <n v="2458"/>
        <n v="5723.15"/>
        <n v="2924.69"/>
        <n v="2133.15"/>
        <n v="4237.0200000000004"/>
        <n v="2107.61"/>
        <n v="4912"/>
        <n v="4484.8900000000003"/>
        <n v="2936.02"/>
        <n v="3367.27"/>
        <n v="2794.93"/>
        <n v="2671.11"/>
        <n v="2648.73"/>
        <n v="3752.65"/>
        <n v="3356"/>
        <n v="3292"/>
        <n v="2832.9"/>
        <n v="2670.9"/>
        <n v="1467.01"/>
        <n v="1323.54"/>
        <n v="1134.46"/>
        <n v="1358.33"/>
        <n v="1581.9099999999999"/>
        <n v="1577.55"/>
        <n v="2060.69"/>
        <n v="1952.65"/>
        <n v="2189.85"/>
        <n v="2598.41"/>
        <n v="1616.83"/>
        <n v="1516.42"/>
        <n v="2780.65"/>
        <n v="2576.13"/>
        <n v="4497.42"/>
        <n v="4831.6499999999996"/>
        <n v="3826"/>
        <n v="6746.46"/>
        <n v="16177.740000000002"/>
        <n v="13139.2"/>
        <n v="12540.8"/>
        <n v="11276.150000000001"/>
        <n v="7148.07"/>
        <n v="4761.88"/>
        <n v="5941"/>
        <n v="8044.61"/>
        <n v="5397.34"/>
        <n v="3510.45"/>
        <n v="3395.03"/>
        <n v="3731.77"/>
        <n v="3480.19"/>
        <n v="3927.92"/>
        <n v="2959.8"/>
        <n v="2783.54"/>
        <n v="2941.36"/>
        <n v="1642.27"/>
        <n v="2851.14"/>
        <n v="3627.78"/>
        <n v="4285.75"/>
        <n v="3254.7"/>
        <n v="6110.18"/>
        <n v="7398.74"/>
        <n v="4195.1499999999996"/>
        <n v="3302.82"/>
        <n v="2123.6999999999998"/>
        <n v="2131.09"/>
        <n v="2135.83"/>
        <n v="2013.52"/>
        <n v="2056.1"/>
        <n v="1684.38"/>
        <n v="2687.46"/>
        <n v="2301.3399999999997"/>
        <n v="2046.62"/>
        <n v="1458.66"/>
        <n v="1584.15"/>
        <n v="1348.8300000000002"/>
        <n v="2163.14"/>
        <n v="2060.98"/>
        <n v="1700.54"/>
        <n v="1784.4699999999998"/>
        <n v="2110.0700000000002"/>
        <n v="1365.48"/>
        <n v="1603.7"/>
        <n v="1265.1500000000001"/>
        <n v="2045.08"/>
        <n v="2543.91"/>
        <n v="3981.79"/>
        <n v="3368.76"/>
        <n v="6713.84"/>
        <n v="9286.61"/>
        <n v="7689.7199999999993"/>
        <n v="9002.09"/>
        <n v="10902.67"/>
        <n v="9482.33"/>
        <n v="7730.3799999999992"/>
        <n v="9991.07"/>
        <n v="11371.9"/>
        <n v="12722.96"/>
        <n v="8596.82"/>
        <n v="8120.95"/>
        <n v="8763.73"/>
        <n v="7727.6100000000006"/>
        <n v="6432.01"/>
        <n v="5328.38"/>
        <n v="6754.1"/>
        <n v="5028.42"/>
        <n v="2899.98"/>
        <n v="6015.58"/>
        <n v="5173.2800000000007"/>
        <n v="5023.43"/>
        <n v="2924.98"/>
        <n v="2675.06"/>
        <n v="3427.4"/>
        <n v="3085.7"/>
        <n v="3883.42"/>
        <n v="4134.29"/>
        <n v="2413.5899999999997"/>
        <n v="2865.04"/>
        <n v="4284.6000000000004"/>
        <n v="3802.94"/>
        <n v="3836.73"/>
        <n v="4506.2"/>
        <n v="2220.38"/>
        <n v="1480.3200000000002"/>
        <n v="1350.21"/>
        <n v="1154.52"/>
        <n v="2248.87"/>
        <n v="1843.1999999999998"/>
        <n v="1608.3899999999999"/>
        <n v="1345.6000000000001"/>
        <n v="1125.44"/>
        <n v="1080.24"/>
        <n v="948.67"/>
        <n v="1635.71"/>
        <n v="1456.1"/>
        <n v="2029.55"/>
        <n v="2639.05"/>
        <n v="2232.98"/>
        <n v="2490.9299999999998"/>
        <n v="2811.9300000000003"/>
        <n v="6085.96"/>
        <n v="8893.4500000000007"/>
        <n v="7122.9"/>
        <n v="12153.97"/>
        <n v="13597.2"/>
        <n v="7739.46"/>
        <n v="6345.96"/>
        <n v="7502.13"/>
        <n v="8168.8399999999992"/>
        <n v="5395.8499999999995"/>
        <n v="5309.6"/>
        <n v="4520.7"/>
        <n v="5243.4000000000005"/>
        <n v="4989.6099999999997"/>
        <n v="5761.76"/>
        <n v="3516.0099999999998"/>
        <n v="4469.29"/>
        <n v="5091.2"/>
        <n v="4478.8"/>
        <n v="3980.9300000000003"/>
        <n v="2531.48"/>
        <n v="5810.1"/>
        <n v="2678.8900000000003"/>
        <n v="1581.52"/>
        <n v="1481.58"/>
        <n v="1890.92"/>
        <n v="1962.8500000000001"/>
        <n v="971.53"/>
        <n v="2253.6"/>
        <n v="2867.11"/>
        <n v="2114.98"/>
        <n v="3786.3"/>
        <n v="2088.2600000000002"/>
        <n v="3111.4399999999996"/>
        <n v="3904.98"/>
        <n v="2204"/>
        <n v="2014.27"/>
        <n v="2424.6999999999998"/>
        <n v="2418.9299999999998"/>
        <n v="1587.78"/>
        <n v="1145.2"/>
        <n v="1389.16"/>
        <n v="1649.3400000000001"/>
        <n v="1325.17"/>
        <n v="982.45"/>
        <n v="1462.54"/>
        <n v="1391.32"/>
        <n v="2721.4"/>
        <n v="3397"/>
        <n v="2906.1299999999997"/>
        <n v="1967.22"/>
        <n v="1663.11"/>
        <n v="2914.29"/>
        <n v="3823.31"/>
        <n v="11229.740000000002"/>
        <n v="12458.72"/>
        <n v="10127.99"/>
        <n v="13432.57"/>
        <n v="12023.609999999999"/>
        <n v="9337.4"/>
        <n v="7354.8"/>
        <n v="5989.6"/>
        <n v="7593.1500000000005"/>
        <n v="6211.24"/>
        <n v="5721.41"/>
        <n v="6418.7800000000007"/>
        <n v="5362.24"/>
        <n v="5441.12"/>
        <n v="4272.05"/>
        <n v="3676.3799999999997"/>
        <n v="4364.45"/>
        <n v="6318.14"/>
        <n v="3999.32"/>
        <n v="3541.79"/>
        <n v="6625.12"/>
        <n v="4425.57"/>
        <n v="5027.5200000000004"/>
        <n v="4366.34"/>
        <n v="3856.34"/>
        <n v="3048.45"/>
        <n v="2420.91"/>
        <n v="3030.67"/>
        <n v="2225.61"/>
        <n v="3438.17"/>
        <n v="1921.97"/>
        <n v="3040.73"/>
        <n v="2819"/>
        <n v="1939.07"/>
        <n v="1439.15"/>
        <n v="1423.36"/>
        <n v="1789.75"/>
        <n v="1411.5100000000002"/>
        <n v="1278.04"/>
        <n v="1075.19"/>
        <n v="891.14"/>
        <n v="745.1"/>
        <n v="786.76"/>
        <n v="786.93"/>
        <n v="855.55000000000007"/>
        <n v="683.73"/>
        <n v="914.28"/>
        <n v="1195.26"/>
        <n v="4311.95"/>
        <n v="6492.1200000000008"/>
        <n v="7076.58"/>
        <n v="18557.34"/>
        <n v="15694.529999999999"/>
        <n v="9684.7899999999991"/>
        <n v="8830.8900000000012"/>
        <n v="5399.31"/>
        <n v="5556.26"/>
        <n v="5401.4900000000007"/>
        <n v="3391.74"/>
        <n v="2657"/>
        <n v="2228.4"/>
        <n v="2307"/>
        <n v="2457.46"/>
        <n v="3632.35"/>
        <n v="4358.18"/>
        <n v="5008.37"/>
        <n v="4681.8"/>
        <n v="3150"/>
        <n v="3197.03"/>
        <n v="6782.5499999999993"/>
        <n v="7055.5"/>
        <n v="6869.79"/>
        <n v="4528.84"/>
        <n v="6123.9"/>
        <n v="5737.2199999999993"/>
        <n v="4059.3900000000003"/>
        <n v="2567.5"/>
        <n v="3338.13"/>
        <n v="4832.78"/>
        <n v="1899.1499999999999"/>
        <n v="1721.1799999999998"/>
        <n v="1942.18"/>
        <n v="1493.2"/>
        <n v="872.38"/>
        <n v="1487.6"/>
        <n v="2308.27"/>
        <n v="1811.02"/>
        <n v="1262.6500000000001"/>
        <n v="1081.96"/>
        <n v="1025.3699999999999"/>
        <n v="1162.2199999999998"/>
        <n v="1538.7800000000002"/>
        <n v="1815.8500000000001"/>
        <n v="1967.8200000000002"/>
        <n v="1539.14"/>
        <n v="1179.07"/>
        <n v="1819.4"/>
        <n v="2497.58"/>
        <n v="1952"/>
        <n v="1590.1"/>
        <n v="1860.3999999999999"/>
        <n v="8833.74"/>
        <n v="10627.37"/>
        <n v="5256.69"/>
        <n v="6972.66"/>
        <n v="13191.54"/>
        <n v="7495.22"/>
        <n v="11994.76"/>
        <n v="10430.030000000001"/>
        <n v="8495.130000000001"/>
        <n v="6277.9000000000005"/>
        <n v="5563.7"/>
        <n v="3850.2"/>
        <n v="3679"/>
        <n v="4148.24"/>
        <n v="2602.5299999999997"/>
        <n v="2639.42"/>
        <n v="4730.2300000000005"/>
        <n v="4793.6000000000004"/>
        <n v="4361.6099999999997"/>
        <n v="4630.8500000000004"/>
        <n v="5659.57"/>
        <n v="4730.57"/>
        <n v="3364.62"/>
        <n v="2717.33"/>
        <n v="3042.24"/>
        <n v="3242.17"/>
        <n v="4230.2"/>
        <n v="2602.41"/>
        <n v="1375.94"/>
        <n v="1536.21"/>
        <n v="1835.2"/>
        <n v="1777.71"/>
        <n v="2564.66"/>
        <n v="2275.6999999999998"/>
        <n v="2029"/>
        <n v="1984"/>
        <n v="4487.6500000000005"/>
        <n v="3730.37"/>
        <n v="2906.87"/>
        <n v="3665.52"/>
        <n v="2546.41"/>
        <n v="2145.6"/>
        <n v="2348.54"/>
        <n v="2830.15"/>
        <n v="1721.4"/>
        <n v="1557.7"/>
        <n v="1780.62"/>
        <n v="1518.12"/>
        <n v="1504.84"/>
        <n v="1447.63"/>
        <n v="1948.26"/>
        <n v="2109.14"/>
        <n v="3076.85"/>
        <n v="2936.86"/>
        <n v="3515.08"/>
        <n v="2535.98"/>
        <n v="5354.38"/>
        <n v="11226.599999999999"/>
        <n v="16833.850000000002"/>
        <n v="15916.01"/>
        <n v="16596.189999999999"/>
        <n v="13825.9"/>
        <n v="8465.2000000000007"/>
        <n v="6559.9699999999993"/>
        <n v="7773.5700000000006"/>
        <n v="7000.28"/>
        <n v="8315.2999999999993"/>
        <n v="5498.43"/>
        <n v="3328.99"/>
        <n v="3788.85"/>
        <n v="3136.53"/>
        <n v="2785.76"/>
        <n v="4875"/>
        <n v="4599.45"/>
        <n v="5473.6"/>
        <n v="4335.6000000000004"/>
        <n v="5263.91"/>
        <n v="3345.27"/>
        <n v="4157.53"/>
        <n v="4791.3500000000004"/>
        <n v="7934"/>
        <n v="4093.2200000000003"/>
        <n v="5988.89"/>
        <n v="3799.74"/>
        <n v="2308.3200000000002"/>
        <n v="2022.24"/>
        <n v="2659.65"/>
        <n v="2472.4499999999998"/>
        <n v="2087.58"/>
      </sharedItems>
    </cacheField>
    <cacheField name="Years" numFmtId="0" databaseField="0">
      <fieldGroup base="0">
        <rangePr groupBy="years" startDate="2003-01-01T00:00:00" endDate="2020-12-31T00:00:00"/>
        <groupItems count="20">
          <s v="&lt;01.01.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&gt;31.12.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49"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7"/>
    <x v="7"/>
  </r>
  <r>
    <x v="8"/>
    <x v="8"/>
  </r>
  <r>
    <x v="9"/>
    <x v="9"/>
  </r>
  <r>
    <x v="10"/>
    <x v="10"/>
  </r>
  <r>
    <x v="11"/>
    <x v="11"/>
  </r>
  <r>
    <x v="12"/>
    <x v="12"/>
  </r>
  <r>
    <x v="13"/>
    <x v="13"/>
  </r>
  <r>
    <x v="14"/>
    <x v="14"/>
  </r>
  <r>
    <x v="15"/>
    <x v="15"/>
  </r>
  <r>
    <x v="16"/>
    <x v="16"/>
  </r>
  <r>
    <x v="17"/>
    <x v="17"/>
  </r>
  <r>
    <x v="18"/>
    <x v="18"/>
  </r>
  <r>
    <x v="19"/>
    <x v="19"/>
  </r>
  <r>
    <x v="20"/>
    <x v="20"/>
  </r>
  <r>
    <x v="21"/>
    <x v="21"/>
  </r>
  <r>
    <x v="22"/>
    <x v="22"/>
  </r>
  <r>
    <x v="23"/>
    <x v="23"/>
  </r>
  <r>
    <x v="24"/>
    <x v="24"/>
  </r>
  <r>
    <x v="25"/>
    <x v="25"/>
  </r>
  <r>
    <x v="26"/>
    <x v="26"/>
  </r>
  <r>
    <x v="27"/>
    <x v="27"/>
  </r>
  <r>
    <x v="28"/>
    <x v="28"/>
  </r>
  <r>
    <x v="29"/>
    <x v="29"/>
  </r>
  <r>
    <x v="30"/>
    <x v="30"/>
  </r>
  <r>
    <x v="31"/>
    <x v="31"/>
  </r>
  <r>
    <x v="32"/>
    <x v="32"/>
  </r>
  <r>
    <x v="33"/>
    <x v="33"/>
  </r>
  <r>
    <x v="34"/>
    <x v="34"/>
  </r>
  <r>
    <x v="35"/>
    <x v="35"/>
  </r>
  <r>
    <x v="36"/>
    <x v="36"/>
  </r>
  <r>
    <x v="37"/>
    <x v="37"/>
  </r>
  <r>
    <x v="38"/>
    <x v="38"/>
  </r>
  <r>
    <x v="39"/>
    <x v="39"/>
  </r>
  <r>
    <x v="40"/>
    <x v="40"/>
  </r>
  <r>
    <x v="41"/>
    <x v="41"/>
  </r>
  <r>
    <x v="42"/>
    <x v="42"/>
  </r>
  <r>
    <x v="43"/>
    <x v="43"/>
  </r>
  <r>
    <x v="44"/>
    <x v="44"/>
  </r>
  <r>
    <x v="45"/>
    <x v="45"/>
  </r>
  <r>
    <x v="46"/>
    <x v="46"/>
  </r>
  <r>
    <x v="47"/>
    <x v="47"/>
  </r>
  <r>
    <x v="48"/>
    <x v="48"/>
  </r>
  <r>
    <x v="49"/>
    <x v="49"/>
  </r>
  <r>
    <x v="50"/>
    <x v="50"/>
  </r>
  <r>
    <x v="51"/>
    <x v="51"/>
  </r>
  <r>
    <x v="52"/>
    <x v="52"/>
  </r>
  <r>
    <x v="53"/>
    <x v="53"/>
  </r>
  <r>
    <x v="54"/>
    <x v="54"/>
  </r>
  <r>
    <x v="55"/>
    <x v="55"/>
  </r>
  <r>
    <x v="56"/>
    <x v="56"/>
  </r>
  <r>
    <x v="57"/>
    <x v="57"/>
  </r>
  <r>
    <x v="58"/>
    <x v="58"/>
  </r>
  <r>
    <x v="59"/>
    <x v="59"/>
  </r>
  <r>
    <x v="60"/>
    <x v="60"/>
  </r>
  <r>
    <x v="61"/>
    <x v="61"/>
  </r>
  <r>
    <x v="62"/>
    <x v="62"/>
  </r>
  <r>
    <x v="63"/>
    <x v="63"/>
  </r>
  <r>
    <x v="64"/>
    <x v="64"/>
  </r>
  <r>
    <x v="65"/>
    <x v="65"/>
  </r>
  <r>
    <x v="66"/>
    <x v="66"/>
  </r>
  <r>
    <x v="67"/>
    <x v="67"/>
  </r>
  <r>
    <x v="68"/>
    <x v="68"/>
  </r>
  <r>
    <x v="69"/>
    <x v="69"/>
  </r>
  <r>
    <x v="70"/>
    <x v="70"/>
  </r>
  <r>
    <x v="71"/>
    <x v="71"/>
  </r>
  <r>
    <x v="72"/>
    <x v="72"/>
  </r>
  <r>
    <x v="73"/>
    <x v="73"/>
  </r>
  <r>
    <x v="74"/>
    <x v="74"/>
  </r>
  <r>
    <x v="75"/>
    <x v="75"/>
  </r>
  <r>
    <x v="76"/>
    <x v="76"/>
  </r>
  <r>
    <x v="77"/>
    <x v="77"/>
  </r>
  <r>
    <x v="78"/>
    <x v="78"/>
  </r>
  <r>
    <x v="79"/>
    <x v="79"/>
  </r>
  <r>
    <x v="80"/>
    <x v="80"/>
  </r>
  <r>
    <x v="81"/>
    <x v="81"/>
  </r>
  <r>
    <x v="82"/>
    <x v="82"/>
  </r>
  <r>
    <x v="83"/>
    <x v="83"/>
  </r>
  <r>
    <x v="84"/>
    <x v="84"/>
  </r>
  <r>
    <x v="85"/>
    <x v="85"/>
  </r>
  <r>
    <x v="86"/>
    <x v="86"/>
  </r>
  <r>
    <x v="87"/>
    <x v="87"/>
  </r>
  <r>
    <x v="88"/>
    <x v="88"/>
  </r>
  <r>
    <x v="89"/>
    <x v="89"/>
  </r>
  <r>
    <x v="90"/>
    <x v="90"/>
  </r>
  <r>
    <x v="91"/>
    <x v="91"/>
  </r>
  <r>
    <x v="92"/>
    <x v="92"/>
  </r>
  <r>
    <x v="93"/>
    <x v="93"/>
  </r>
  <r>
    <x v="94"/>
    <x v="94"/>
  </r>
  <r>
    <x v="95"/>
    <x v="95"/>
  </r>
  <r>
    <x v="96"/>
    <x v="96"/>
  </r>
  <r>
    <x v="97"/>
    <x v="97"/>
  </r>
  <r>
    <x v="98"/>
    <x v="98"/>
  </r>
  <r>
    <x v="99"/>
    <x v="99"/>
  </r>
  <r>
    <x v="100"/>
    <x v="100"/>
  </r>
  <r>
    <x v="101"/>
    <x v="101"/>
  </r>
  <r>
    <x v="102"/>
    <x v="102"/>
  </r>
  <r>
    <x v="103"/>
    <x v="103"/>
  </r>
  <r>
    <x v="104"/>
    <x v="104"/>
  </r>
  <r>
    <x v="105"/>
    <x v="105"/>
  </r>
  <r>
    <x v="106"/>
    <x v="106"/>
  </r>
  <r>
    <x v="107"/>
    <x v="107"/>
  </r>
  <r>
    <x v="108"/>
    <x v="108"/>
  </r>
  <r>
    <x v="109"/>
    <x v="109"/>
  </r>
  <r>
    <x v="110"/>
    <x v="110"/>
  </r>
  <r>
    <x v="111"/>
    <x v="111"/>
  </r>
  <r>
    <x v="112"/>
    <x v="112"/>
  </r>
  <r>
    <x v="113"/>
    <x v="113"/>
  </r>
  <r>
    <x v="114"/>
    <x v="114"/>
  </r>
  <r>
    <x v="115"/>
    <x v="115"/>
  </r>
  <r>
    <x v="116"/>
    <x v="116"/>
  </r>
  <r>
    <x v="117"/>
    <x v="117"/>
  </r>
  <r>
    <x v="118"/>
    <x v="118"/>
  </r>
  <r>
    <x v="119"/>
    <x v="119"/>
  </r>
  <r>
    <x v="120"/>
    <x v="120"/>
  </r>
  <r>
    <x v="121"/>
    <x v="121"/>
  </r>
  <r>
    <x v="122"/>
    <x v="122"/>
  </r>
  <r>
    <x v="123"/>
    <x v="123"/>
  </r>
  <r>
    <x v="124"/>
    <x v="124"/>
  </r>
  <r>
    <x v="125"/>
    <x v="125"/>
  </r>
  <r>
    <x v="126"/>
    <x v="126"/>
  </r>
  <r>
    <x v="127"/>
    <x v="127"/>
  </r>
  <r>
    <x v="128"/>
    <x v="128"/>
  </r>
  <r>
    <x v="129"/>
    <x v="129"/>
  </r>
  <r>
    <x v="130"/>
    <x v="130"/>
  </r>
  <r>
    <x v="131"/>
    <x v="131"/>
  </r>
  <r>
    <x v="132"/>
    <x v="132"/>
  </r>
  <r>
    <x v="133"/>
    <x v="133"/>
  </r>
  <r>
    <x v="134"/>
    <x v="134"/>
  </r>
  <r>
    <x v="135"/>
    <x v="135"/>
  </r>
  <r>
    <x v="136"/>
    <x v="136"/>
  </r>
  <r>
    <x v="137"/>
    <x v="137"/>
  </r>
  <r>
    <x v="138"/>
    <x v="138"/>
  </r>
  <r>
    <x v="139"/>
    <x v="139"/>
  </r>
  <r>
    <x v="140"/>
    <x v="140"/>
  </r>
  <r>
    <x v="141"/>
    <x v="141"/>
  </r>
  <r>
    <x v="142"/>
    <x v="142"/>
  </r>
  <r>
    <x v="143"/>
    <x v="143"/>
  </r>
  <r>
    <x v="144"/>
    <x v="144"/>
  </r>
  <r>
    <x v="145"/>
    <x v="145"/>
  </r>
  <r>
    <x v="146"/>
    <x v="146"/>
  </r>
  <r>
    <x v="147"/>
    <x v="147"/>
  </r>
  <r>
    <x v="148"/>
    <x v="148"/>
  </r>
  <r>
    <x v="149"/>
    <x v="149"/>
  </r>
  <r>
    <x v="150"/>
    <x v="150"/>
  </r>
  <r>
    <x v="151"/>
    <x v="151"/>
  </r>
  <r>
    <x v="152"/>
    <x v="152"/>
  </r>
  <r>
    <x v="153"/>
    <x v="153"/>
  </r>
  <r>
    <x v="154"/>
    <x v="154"/>
  </r>
  <r>
    <x v="155"/>
    <x v="155"/>
  </r>
  <r>
    <x v="156"/>
    <x v="156"/>
  </r>
  <r>
    <x v="157"/>
    <x v="157"/>
  </r>
  <r>
    <x v="158"/>
    <x v="158"/>
  </r>
  <r>
    <x v="159"/>
    <x v="159"/>
  </r>
  <r>
    <x v="160"/>
    <x v="160"/>
  </r>
  <r>
    <x v="161"/>
    <x v="161"/>
  </r>
  <r>
    <x v="162"/>
    <x v="162"/>
  </r>
  <r>
    <x v="163"/>
    <x v="163"/>
  </r>
  <r>
    <x v="164"/>
    <x v="164"/>
  </r>
  <r>
    <x v="165"/>
    <x v="165"/>
  </r>
  <r>
    <x v="166"/>
    <x v="166"/>
  </r>
  <r>
    <x v="167"/>
    <x v="167"/>
  </r>
  <r>
    <x v="168"/>
    <x v="168"/>
  </r>
  <r>
    <x v="169"/>
    <x v="169"/>
  </r>
  <r>
    <x v="170"/>
    <x v="170"/>
  </r>
  <r>
    <x v="171"/>
    <x v="171"/>
  </r>
  <r>
    <x v="172"/>
    <x v="172"/>
  </r>
  <r>
    <x v="173"/>
    <x v="173"/>
  </r>
  <r>
    <x v="174"/>
    <x v="174"/>
  </r>
  <r>
    <x v="175"/>
    <x v="175"/>
  </r>
  <r>
    <x v="176"/>
    <x v="176"/>
  </r>
  <r>
    <x v="177"/>
    <x v="177"/>
  </r>
  <r>
    <x v="178"/>
    <x v="178"/>
  </r>
  <r>
    <x v="179"/>
    <x v="179"/>
  </r>
  <r>
    <x v="180"/>
    <x v="180"/>
  </r>
  <r>
    <x v="181"/>
    <x v="181"/>
  </r>
  <r>
    <x v="182"/>
    <x v="182"/>
  </r>
  <r>
    <x v="183"/>
    <x v="183"/>
  </r>
  <r>
    <x v="184"/>
    <x v="184"/>
  </r>
  <r>
    <x v="185"/>
    <x v="185"/>
  </r>
  <r>
    <x v="186"/>
    <x v="186"/>
  </r>
  <r>
    <x v="187"/>
    <x v="187"/>
  </r>
  <r>
    <x v="188"/>
    <x v="188"/>
  </r>
  <r>
    <x v="189"/>
    <x v="189"/>
  </r>
  <r>
    <x v="190"/>
    <x v="190"/>
  </r>
  <r>
    <x v="191"/>
    <x v="191"/>
  </r>
  <r>
    <x v="192"/>
    <x v="192"/>
  </r>
  <r>
    <x v="193"/>
    <x v="193"/>
  </r>
  <r>
    <x v="194"/>
    <x v="194"/>
  </r>
  <r>
    <x v="195"/>
    <x v="195"/>
  </r>
  <r>
    <x v="196"/>
    <x v="196"/>
  </r>
  <r>
    <x v="197"/>
    <x v="197"/>
  </r>
  <r>
    <x v="198"/>
    <x v="198"/>
  </r>
  <r>
    <x v="199"/>
    <x v="199"/>
  </r>
  <r>
    <x v="200"/>
    <x v="200"/>
  </r>
  <r>
    <x v="201"/>
    <x v="201"/>
  </r>
  <r>
    <x v="202"/>
    <x v="202"/>
  </r>
  <r>
    <x v="203"/>
    <x v="203"/>
  </r>
  <r>
    <x v="204"/>
    <x v="204"/>
  </r>
  <r>
    <x v="205"/>
    <x v="205"/>
  </r>
  <r>
    <x v="206"/>
    <x v="206"/>
  </r>
  <r>
    <x v="207"/>
    <x v="207"/>
  </r>
  <r>
    <x v="208"/>
    <x v="208"/>
  </r>
  <r>
    <x v="209"/>
    <x v="209"/>
  </r>
  <r>
    <x v="210"/>
    <x v="157"/>
  </r>
  <r>
    <x v="211"/>
    <x v="210"/>
  </r>
  <r>
    <x v="212"/>
    <x v="211"/>
  </r>
  <r>
    <x v="213"/>
    <x v="212"/>
  </r>
  <r>
    <x v="214"/>
    <x v="213"/>
  </r>
  <r>
    <x v="215"/>
    <x v="214"/>
  </r>
  <r>
    <x v="216"/>
    <x v="215"/>
  </r>
  <r>
    <x v="217"/>
    <x v="216"/>
  </r>
  <r>
    <x v="218"/>
    <x v="217"/>
  </r>
  <r>
    <x v="219"/>
    <x v="218"/>
  </r>
  <r>
    <x v="220"/>
    <x v="219"/>
  </r>
  <r>
    <x v="221"/>
    <x v="220"/>
  </r>
  <r>
    <x v="222"/>
    <x v="221"/>
  </r>
  <r>
    <x v="223"/>
    <x v="222"/>
  </r>
  <r>
    <x v="224"/>
    <x v="223"/>
  </r>
  <r>
    <x v="225"/>
    <x v="224"/>
  </r>
  <r>
    <x v="226"/>
    <x v="225"/>
  </r>
  <r>
    <x v="227"/>
    <x v="226"/>
  </r>
  <r>
    <x v="228"/>
    <x v="227"/>
  </r>
  <r>
    <x v="229"/>
    <x v="228"/>
  </r>
  <r>
    <x v="230"/>
    <x v="229"/>
  </r>
  <r>
    <x v="231"/>
    <x v="230"/>
  </r>
  <r>
    <x v="232"/>
    <x v="231"/>
  </r>
  <r>
    <x v="233"/>
    <x v="232"/>
  </r>
  <r>
    <x v="234"/>
    <x v="233"/>
  </r>
  <r>
    <x v="235"/>
    <x v="234"/>
  </r>
  <r>
    <x v="236"/>
    <x v="235"/>
  </r>
  <r>
    <x v="237"/>
    <x v="236"/>
  </r>
  <r>
    <x v="238"/>
    <x v="237"/>
  </r>
  <r>
    <x v="239"/>
    <x v="238"/>
  </r>
  <r>
    <x v="240"/>
    <x v="239"/>
  </r>
  <r>
    <x v="241"/>
    <x v="240"/>
  </r>
  <r>
    <x v="242"/>
    <x v="241"/>
  </r>
  <r>
    <x v="243"/>
    <x v="242"/>
  </r>
  <r>
    <x v="244"/>
    <x v="243"/>
  </r>
  <r>
    <x v="245"/>
    <x v="244"/>
  </r>
  <r>
    <x v="246"/>
    <x v="245"/>
  </r>
  <r>
    <x v="247"/>
    <x v="246"/>
  </r>
  <r>
    <x v="248"/>
    <x v="247"/>
  </r>
  <r>
    <x v="249"/>
    <x v="248"/>
  </r>
  <r>
    <x v="250"/>
    <x v="249"/>
  </r>
  <r>
    <x v="251"/>
    <x v="250"/>
  </r>
  <r>
    <x v="252"/>
    <x v="251"/>
  </r>
  <r>
    <x v="253"/>
    <x v="252"/>
  </r>
  <r>
    <x v="254"/>
    <x v="253"/>
  </r>
  <r>
    <x v="255"/>
    <x v="254"/>
  </r>
  <r>
    <x v="256"/>
    <x v="255"/>
  </r>
  <r>
    <x v="257"/>
    <x v="256"/>
  </r>
  <r>
    <x v="258"/>
    <x v="257"/>
  </r>
  <r>
    <x v="259"/>
    <x v="258"/>
  </r>
  <r>
    <x v="260"/>
    <x v="259"/>
  </r>
  <r>
    <x v="261"/>
    <x v="260"/>
  </r>
  <r>
    <x v="262"/>
    <x v="261"/>
  </r>
  <r>
    <x v="263"/>
    <x v="157"/>
  </r>
  <r>
    <x v="264"/>
    <x v="262"/>
  </r>
  <r>
    <x v="265"/>
    <x v="263"/>
  </r>
  <r>
    <x v="266"/>
    <x v="264"/>
  </r>
  <r>
    <x v="267"/>
    <x v="265"/>
  </r>
  <r>
    <x v="268"/>
    <x v="266"/>
  </r>
  <r>
    <x v="269"/>
    <x v="267"/>
  </r>
  <r>
    <x v="270"/>
    <x v="268"/>
  </r>
  <r>
    <x v="271"/>
    <x v="269"/>
  </r>
  <r>
    <x v="272"/>
    <x v="270"/>
  </r>
  <r>
    <x v="273"/>
    <x v="271"/>
  </r>
  <r>
    <x v="274"/>
    <x v="272"/>
  </r>
  <r>
    <x v="275"/>
    <x v="273"/>
  </r>
  <r>
    <x v="276"/>
    <x v="274"/>
  </r>
  <r>
    <x v="277"/>
    <x v="275"/>
  </r>
  <r>
    <x v="278"/>
    <x v="276"/>
  </r>
  <r>
    <x v="279"/>
    <x v="277"/>
  </r>
  <r>
    <x v="280"/>
    <x v="278"/>
  </r>
  <r>
    <x v="281"/>
    <x v="279"/>
  </r>
  <r>
    <x v="282"/>
    <x v="280"/>
  </r>
  <r>
    <x v="283"/>
    <x v="281"/>
  </r>
  <r>
    <x v="284"/>
    <x v="282"/>
  </r>
  <r>
    <x v="285"/>
    <x v="283"/>
  </r>
  <r>
    <x v="286"/>
    <x v="284"/>
  </r>
  <r>
    <x v="287"/>
    <x v="285"/>
  </r>
  <r>
    <x v="288"/>
    <x v="286"/>
  </r>
  <r>
    <x v="289"/>
    <x v="287"/>
  </r>
  <r>
    <x v="290"/>
    <x v="288"/>
  </r>
  <r>
    <x v="291"/>
    <x v="289"/>
  </r>
  <r>
    <x v="292"/>
    <x v="290"/>
  </r>
  <r>
    <x v="293"/>
    <x v="291"/>
  </r>
  <r>
    <x v="294"/>
    <x v="292"/>
  </r>
  <r>
    <x v="295"/>
    <x v="293"/>
  </r>
  <r>
    <x v="296"/>
    <x v="294"/>
  </r>
  <r>
    <x v="297"/>
    <x v="295"/>
  </r>
  <r>
    <x v="298"/>
    <x v="296"/>
  </r>
  <r>
    <x v="299"/>
    <x v="297"/>
  </r>
  <r>
    <x v="300"/>
    <x v="298"/>
  </r>
  <r>
    <x v="301"/>
    <x v="299"/>
  </r>
  <r>
    <x v="302"/>
    <x v="300"/>
  </r>
  <r>
    <x v="303"/>
    <x v="301"/>
  </r>
  <r>
    <x v="304"/>
    <x v="302"/>
  </r>
  <r>
    <x v="305"/>
    <x v="303"/>
  </r>
  <r>
    <x v="306"/>
    <x v="304"/>
  </r>
  <r>
    <x v="307"/>
    <x v="305"/>
  </r>
  <r>
    <x v="308"/>
    <x v="306"/>
  </r>
  <r>
    <x v="309"/>
    <x v="307"/>
  </r>
  <r>
    <x v="310"/>
    <x v="308"/>
  </r>
  <r>
    <x v="311"/>
    <x v="309"/>
  </r>
  <r>
    <x v="312"/>
    <x v="310"/>
  </r>
  <r>
    <x v="313"/>
    <x v="311"/>
  </r>
  <r>
    <x v="314"/>
    <x v="312"/>
  </r>
  <r>
    <x v="315"/>
    <x v="313"/>
  </r>
  <r>
    <x v="316"/>
    <x v="157"/>
  </r>
  <r>
    <x v="317"/>
    <x v="314"/>
  </r>
  <r>
    <x v="318"/>
    <x v="315"/>
  </r>
  <r>
    <x v="319"/>
    <x v="316"/>
  </r>
  <r>
    <x v="320"/>
    <x v="317"/>
  </r>
  <r>
    <x v="321"/>
    <x v="318"/>
  </r>
  <r>
    <x v="322"/>
    <x v="319"/>
  </r>
  <r>
    <x v="323"/>
    <x v="320"/>
  </r>
  <r>
    <x v="324"/>
    <x v="321"/>
  </r>
  <r>
    <x v="325"/>
    <x v="322"/>
  </r>
  <r>
    <x v="326"/>
    <x v="323"/>
  </r>
  <r>
    <x v="327"/>
    <x v="324"/>
  </r>
  <r>
    <x v="328"/>
    <x v="325"/>
  </r>
  <r>
    <x v="329"/>
    <x v="326"/>
  </r>
  <r>
    <x v="330"/>
    <x v="327"/>
  </r>
  <r>
    <x v="331"/>
    <x v="328"/>
  </r>
  <r>
    <x v="332"/>
    <x v="329"/>
  </r>
  <r>
    <x v="333"/>
    <x v="330"/>
  </r>
  <r>
    <x v="334"/>
    <x v="331"/>
  </r>
  <r>
    <x v="335"/>
    <x v="332"/>
  </r>
  <r>
    <x v="336"/>
    <x v="333"/>
  </r>
  <r>
    <x v="337"/>
    <x v="334"/>
  </r>
  <r>
    <x v="338"/>
    <x v="335"/>
  </r>
  <r>
    <x v="339"/>
    <x v="336"/>
  </r>
  <r>
    <x v="340"/>
    <x v="337"/>
  </r>
  <r>
    <x v="341"/>
    <x v="338"/>
  </r>
  <r>
    <x v="342"/>
    <x v="339"/>
  </r>
  <r>
    <x v="343"/>
    <x v="340"/>
  </r>
  <r>
    <x v="344"/>
    <x v="341"/>
  </r>
  <r>
    <x v="345"/>
    <x v="342"/>
  </r>
  <r>
    <x v="346"/>
    <x v="343"/>
  </r>
  <r>
    <x v="347"/>
    <x v="344"/>
  </r>
  <r>
    <x v="348"/>
    <x v="345"/>
  </r>
  <r>
    <x v="349"/>
    <x v="346"/>
  </r>
  <r>
    <x v="350"/>
    <x v="347"/>
  </r>
  <r>
    <x v="351"/>
    <x v="348"/>
  </r>
  <r>
    <x v="352"/>
    <x v="349"/>
  </r>
  <r>
    <x v="353"/>
    <x v="350"/>
  </r>
  <r>
    <x v="354"/>
    <x v="351"/>
  </r>
  <r>
    <x v="355"/>
    <x v="352"/>
  </r>
  <r>
    <x v="356"/>
    <x v="353"/>
  </r>
  <r>
    <x v="357"/>
    <x v="354"/>
  </r>
  <r>
    <x v="358"/>
    <x v="355"/>
  </r>
  <r>
    <x v="359"/>
    <x v="356"/>
  </r>
  <r>
    <x v="360"/>
    <x v="357"/>
  </r>
  <r>
    <x v="361"/>
    <x v="358"/>
  </r>
  <r>
    <x v="362"/>
    <x v="359"/>
  </r>
  <r>
    <x v="363"/>
    <x v="360"/>
  </r>
  <r>
    <x v="364"/>
    <x v="361"/>
  </r>
  <r>
    <x v="365"/>
    <x v="362"/>
  </r>
  <r>
    <x v="366"/>
    <x v="363"/>
  </r>
  <r>
    <x v="367"/>
    <x v="364"/>
  </r>
  <r>
    <x v="368"/>
    <x v="365"/>
  </r>
  <r>
    <x v="369"/>
    <x v="366"/>
  </r>
  <r>
    <x v="370"/>
    <x v="367"/>
  </r>
  <r>
    <x v="371"/>
    <x v="368"/>
  </r>
  <r>
    <x v="372"/>
    <x v="369"/>
  </r>
  <r>
    <x v="373"/>
    <x v="370"/>
  </r>
  <r>
    <x v="374"/>
    <x v="371"/>
  </r>
  <r>
    <x v="375"/>
    <x v="372"/>
  </r>
  <r>
    <x v="376"/>
    <x v="373"/>
  </r>
  <r>
    <x v="377"/>
    <x v="374"/>
  </r>
  <r>
    <x v="378"/>
    <x v="375"/>
  </r>
  <r>
    <x v="379"/>
    <x v="376"/>
  </r>
  <r>
    <x v="380"/>
    <x v="377"/>
  </r>
  <r>
    <x v="381"/>
    <x v="378"/>
  </r>
  <r>
    <x v="382"/>
    <x v="379"/>
  </r>
  <r>
    <x v="383"/>
    <x v="380"/>
  </r>
  <r>
    <x v="384"/>
    <x v="381"/>
  </r>
  <r>
    <x v="385"/>
    <x v="382"/>
  </r>
  <r>
    <x v="386"/>
    <x v="383"/>
  </r>
  <r>
    <x v="387"/>
    <x v="384"/>
  </r>
  <r>
    <x v="388"/>
    <x v="385"/>
  </r>
  <r>
    <x v="389"/>
    <x v="386"/>
  </r>
  <r>
    <x v="390"/>
    <x v="387"/>
  </r>
  <r>
    <x v="391"/>
    <x v="388"/>
  </r>
  <r>
    <x v="392"/>
    <x v="389"/>
  </r>
  <r>
    <x v="393"/>
    <x v="390"/>
  </r>
  <r>
    <x v="394"/>
    <x v="391"/>
  </r>
  <r>
    <x v="395"/>
    <x v="392"/>
  </r>
  <r>
    <x v="396"/>
    <x v="393"/>
  </r>
  <r>
    <x v="397"/>
    <x v="394"/>
  </r>
  <r>
    <x v="398"/>
    <x v="395"/>
  </r>
  <r>
    <x v="399"/>
    <x v="396"/>
  </r>
  <r>
    <x v="400"/>
    <x v="397"/>
  </r>
  <r>
    <x v="401"/>
    <x v="398"/>
  </r>
  <r>
    <x v="402"/>
    <x v="399"/>
  </r>
  <r>
    <x v="403"/>
    <x v="400"/>
  </r>
  <r>
    <x v="404"/>
    <x v="401"/>
  </r>
  <r>
    <x v="405"/>
    <x v="402"/>
  </r>
  <r>
    <x v="406"/>
    <x v="403"/>
  </r>
  <r>
    <x v="407"/>
    <x v="404"/>
  </r>
  <r>
    <x v="408"/>
    <x v="405"/>
  </r>
  <r>
    <x v="409"/>
    <x v="406"/>
  </r>
  <r>
    <x v="410"/>
    <x v="407"/>
  </r>
  <r>
    <x v="411"/>
    <x v="408"/>
  </r>
  <r>
    <x v="412"/>
    <x v="409"/>
  </r>
  <r>
    <x v="413"/>
    <x v="410"/>
  </r>
  <r>
    <x v="414"/>
    <x v="411"/>
  </r>
  <r>
    <x v="415"/>
    <x v="412"/>
  </r>
  <r>
    <x v="416"/>
    <x v="413"/>
  </r>
  <r>
    <x v="417"/>
    <x v="414"/>
  </r>
  <r>
    <x v="418"/>
    <x v="415"/>
  </r>
  <r>
    <x v="419"/>
    <x v="416"/>
  </r>
  <r>
    <x v="420"/>
    <x v="417"/>
  </r>
  <r>
    <x v="421"/>
    <x v="418"/>
  </r>
  <r>
    <x v="422"/>
    <x v="157"/>
  </r>
  <r>
    <x v="423"/>
    <x v="419"/>
  </r>
  <r>
    <x v="424"/>
    <x v="420"/>
  </r>
  <r>
    <x v="425"/>
    <x v="421"/>
  </r>
  <r>
    <x v="426"/>
    <x v="422"/>
  </r>
  <r>
    <x v="427"/>
    <x v="423"/>
  </r>
  <r>
    <x v="428"/>
    <x v="424"/>
  </r>
  <r>
    <x v="429"/>
    <x v="425"/>
  </r>
  <r>
    <x v="430"/>
    <x v="426"/>
  </r>
  <r>
    <x v="431"/>
    <x v="427"/>
  </r>
  <r>
    <x v="432"/>
    <x v="428"/>
  </r>
  <r>
    <x v="433"/>
    <x v="429"/>
  </r>
  <r>
    <x v="434"/>
    <x v="430"/>
  </r>
  <r>
    <x v="435"/>
    <x v="431"/>
  </r>
  <r>
    <x v="436"/>
    <x v="432"/>
  </r>
  <r>
    <x v="437"/>
    <x v="433"/>
  </r>
  <r>
    <x v="438"/>
    <x v="434"/>
  </r>
  <r>
    <x v="439"/>
    <x v="435"/>
  </r>
  <r>
    <x v="440"/>
    <x v="436"/>
  </r>
  <r>
    <x v="441"/>
    <x v="437"/>
  </r>
  <r>
    <x v="442"/>
    <x v="438"/>
  </r>
  <r>
    <x v="443"/>
    <x v="439"/>
  </r>
  <r>
    <x v="444"/>
    <x v="440"/>
  </r>
  <r>
    <x v="445"/>
    <x v="441"/>
  </r>
  <r>
    <x v="446"/>
    <x v="442"/>
  </r>
  <r>
    <x v="447"/>
    <x v="443"/>
  </r>
  <r>
    <x v="448"/>
    <x v="444"/>
  </r>
  <r>
    <x v="449"/>
    <x v="445"/>
  </r>
  <r>
    <x v="450"/>
    <x v="446"/>
  </r>
  <r>
    <x v="451"/>
    <x v="447"/>
  </r>
  <r>
    <x v="452"/>
    <x v="448"/>
  </r>
  <r>
    <x v="453"/>
    <x v="449"/>
  </r>
  <r>
    <x v="454"/>
    <x v="450"/>
  </r>
  <r>
    <x v="455"/>
    <x v="451"/>
  </r>
  <r>
    <x v="456"/>
    <x v="452"/>
  </r>
  <r>
    <x v="457"/>
    <x v="453"/>
  </r>
  <r>
    <x v="458"/>
    <x v="454"/>
  </r>
  <r>
    <x v="459"/>
    <x v="455"/>
  </r>
  <r>
    <x v="460"/>
    <x v="456"/>
  </r>
  <r>
    <x v="461"/>
    <x v="457"/>
  </r>
  <r>
    <x v="462"/>
    <x v="458"/>
  </r>
  <r>
    <x v="463"/>
    <x v="459"/>
  </r>
  <r>
    <x v="464"/>
    <x v="460"/>
  </r>
  <r>
    <x v="465"/>
    <x v="461"/>
  </r>
  <r>
    <x v="466"/>
    <x v="462"/>
  </r>
  <r>
    <x v="467"/>
    <x v="463"/>
  </r>
  <r>
    <x v="468"/>
    <x v="464"/>
  </r>
  <r>
    <x v="469"/>
    <x v="465"/>
  </r>
  <r>
    <x v="470"/>
    <x v="466"/>
  </r>
  <r>
    <x v="471"/>
    <x v="467"/>
  </r>
  <r>
    <x v="472"/>
    <x v="468"/>
  </r>
  <r>
    <x v="473"/>
    <x v="469"/>
  </r>
  <r>
    <x v="474"/>
    <x v="470"/>
  </r>
  <r>
    <x v="475"/>
    <x v="157"/>
  </r>
  <r>
    <x v="476"/>
    <x v="471"/>
  </r>
  <r>
    <x v="477"/>
    <x v="472"/>
  </r>
  <r>
    <x v="478"/>
    <x v="473"/>
  </r>
  <r>
    <x v="479"/>
    <x v="474"/>
  </r>
  <r>
    <x v="480"/>
    <x v="475"/>
  </r>
  <r>
    <x v="481"/>
    <x v="476"/>
  </r>
  <r>
    <x v="482"/>
    <x v="477"/>
  </r>
  <r>
    <x v="483"/>
    <x v="478"/>
  </r>
  <r>
    <x v="484"/>
    <x v="479"/>
  </r>
  <r>
    <x v="485"/>
    <x v="480"/>
  </r>
  <r>
    <x v="486"/>
    <x v="481"/>
  </r>
  <r>
    <x v="487"/>
    <x v="482"/>
  </r>
  <r>
    <x v="488"/>
    <x v="483"/>
  </r>
  <r>
    <x v="489"/>
    <x v="484"/>
  </r>
  <r>
    <x v="490"/>
    <x v="485"/>
  </r>
  <r>
    <x v="491"/>
    <x v="486"/>
  </r>
  <r>
    <x v="492"/>
    <x v="487"/>
  </r>
  <r>
    <x v="493"/>
    <x v="488"/>
  </r>
  <r>
    <x v="494"/>
    <x v="489"/>
  </r>
  <r>
    <x v="495"/>
    <x v="490"/>
  </r>
  <r>
    <x v="496"/>
    <x v="491"/>
  </r>
  <r>
    <x v="497"/>
    <x v="492"/>
  </r>
  <r>
    <x v="498"/>
    <x v="493"/>
  </r>
  <r>
    <x v="499"/>
    <x v="494"/>
  </r>
  <r>
    <x v="500"/>
    <x v="495"/>
  </r>
  <r>
    <x v="501"/>
    <x v="496"/>
  </r>
  <r>
    <x v="502"/>
    <x v="497"/>
  </r>
  <r>
    <x v="503"/>
    <x v="498"/>
  </r>
  <r>
    <x v="504"/>
    <x v="499"/>
  </r>
  <r>
    <x v="505"/>
    <x v="500"/>
  </r>
  <r>
    <x v="506"/>
    <x v="501"/>
  </r>
  <r>
    <x v="507"/>
    <x v="502"/>
  </r>
  <r>
    <x v="508"/>
    <x v="503"/>
  </r>
  <r>
    <x v="509"/>
    <x v="504"/>
  </r>
  <r>
    <x v="510"/>
    <x v="505"/>
  </r>
  <r>
    <x v="511"/>
    <x v="506"/>
  </r>
  <r>
    <x v="512"/>
    <x v="507"/>
  </r>
  <r>
    <x v="513"/>
    <x v="508"/>
  </r>
  <r>
    <x v="514"/>
    <x v="509"/>
  </r>
  <r>
    <x v="515"/>
    <x v="510"/>
  </r>
  <r>
    <x v="516"/>
    <x v="511"/>
  </r>
  <r>
    <x v="517"/>
    <x v="512"/>
  </r>
  <r>
    <x v="518"/>
    <x v="513"/>
  </r>
  <r>
    <x v="519"/>
    <x v="514"/>
  </r>
  <r>
    <x v="520"/>
    <x v="515"/>
  </r>
  <r>
    <x v="521"/>
    <x v="516"/>
  </r>
  <r>
    <x v="522"/>
    <x v="517"/>
  </r>
  <r>
    <x v="523"/>
    <x v="518"/>
  </r>
  <r>
    <x v="524"/>
    <x v="519"/>
  </r>
  <r>
    <x v="525"/>
    <x v="520"/>
  </r>
  <r>
    <x v="526"/>
    <x v="521"/>
  </r>
  <r>
    <x v="527"/>
    <x v="522"/>
  </r>
  <r>
    <x v="528"/>
    <x v="157"/>
  </r>
  <r>
    <x v="529"/>
    <x v="523"/>
  </r>
  <r>
    <x v="530"/>
    <x v="524"/>
  </r>
  <r>
    <x v="531"/>
    <x v="525"/>
  </r>
  <r>
    <x v="532"/>
    <x v="526"/>
  </r>
  <r>
    <x v="533"/>
    <x v="527"/>
  </r>
  <r>
    <x v="534"/>
    <x v="528"/>
  </r>
  <r>
    <x v="535"/>
    <x v="529"/>
  </r>
  <r>
    <x v="536"/>
    <x v="530"/>
  </r>
  <r>
    <x v="537"/>
    <x v="531"/>
  </r>
  <r>
    <x v="538"/>
    <x v="532"/>
  </r>
  <r>
    <x v="539"/>
    <x v="533"/>
  </r>
  <r>
    <x v="540"/>
    <x v="534"/>
  </r>
  <r>
    <x v="541"/>
    <x v="535"/>
  </r>
  <r>
    <x v="542"/>
    <x v="536"/>
  </r>
  <r>
    <x v="543"/>
    <x v="537"/>
  </r>
  <r>
    <x v="544"/>
    <x v="538"/>
  </r>
  <r>
    <x v="545"/>
    <x v="539"/>
  </r>
  <r>
    <x v="546"/>
    <x v="540"/>
  </r>
  <r>
    <x v="547"/>
    <x v="541"/>
  </r>
  <r>
    <x v="548"/>
    <x v="542"/>
  </r>
  <r>
    <x v="549"/>
    <x v="543"/>
  </r>
  <r>
    <x v="550"/>
    <x v="544"/>
  </r>
  <r>
    <x v="551"/>
    <x v="545"/>
  </r>
  <r>
    <x v="552"/>
    <x v="546"/>
  </r>
  <r>
    <x v="553"/>
    <x v="547"/>
  </r>
  <r>
    <x v="554"/>
    <x v="548"/>
  </r>
  <r>
    <x v="555"/>
    <x v="549"/>
  </r>
  <r>
    <x v="556"/>
    <x v="550"/>
  </r>
  <r>
    <x v="557"/>
    <x v="551"/>
  </r>
  <r>
    <x v="558"/>
    <x v="552"/>
  </r>
  <r>
    <x v="559"/>
    <x v="553"/>
  </r>
  <r>
    <x v="560"/>
    <x v="554"/>
  </r>
  <r>
    <x v="561"/>
    <x v="555"/>
  </r>
  <r>
    <x v="562"/>
    <x v="556"/>
  </r>
  <r>
    <x v="563"/>
    <x v="557"/>
  </r>
  <r>
    <x v="564"/>
    <x v="558"/>
  </r>
  <r>
    <x v="565"/>
    <x v="559"/>
  </r>
  <r>
    <x v="566"/>
    <x v="560"/>
  </r>
  <r>
    <x v="567"/>
    <x v="561"/>
  </r>
  <r>
    <x v="568"/>
    <x v="562"/>
  </r>
  <r>
    <x v="569"/>
    <x v="563"/>
  </r>
  <r>
    <x v="570"/>
    <x v="564"/>
  </r>
  <r>
    <x v="571"/>
    <x v="565"/>
  </r>
  <r>
    <x v="572"/>
    <x v="566"/>
  </r>
  <r>
    <x v="573"/>
    <x v="567"/>
  </r>
  <r>
    <x v="574"/>
    <x v="568"/>
  </r>
  <r>
    <x v="575"/>
    <x v="569"/>
  </r>
  <r>
    <x v="576"/>
    <x v="570"/>
  </r>
  <r>
    <x v="577"/>
    <x v="571"/>
  </r>
  <r>
    <x v="578"/>
    <x v="572"/>
  </r>
  <r>
    <x v="579"/>
    <x v="573"/>
  </r>
  <r>
    <x v="580"/>
    <x v="574"/>
  </r>
  <r>
    <x v="581"/>
    <x v="157"/>
  </r>
  <r>
    <x v="582"/>
    <x v="575"/>
  </r>
  <r>
    <x v="583"/>
    <x v="576"/>
  </r>
  <r>
    <x v="584"/>
    <x v="577"/>
  </r>
  <r>
    <x v="585"/>
    <x v="578"/>
  </r>
  <r>
    <x v="586"/>
    <x v="579"/>
  </r>
  <r>
    <x v="587"/>
    <x v="580"/>
  </r>
  <r>
    <x v="588"/>
    <x v="581"/>
  </r>
  <r>
    <x v="589"/>
    <x v="582"/>
  </r>
  <r>
    <x v="590"/>
    <x v="583"/>
  </r>
  <r>
    <x v="591"/>
    <x v="584"/>
  </r>
  <r>
    <x v="592"/>
    <x v="585"/>
  </r>
  <r>
    <x v="593"/>
    <x v="586"/>
  </r>
  <r>
    <x v="594"/>
    <x v="587"/>
  </r>
  <r>
    <x v="595"/>
    <x v="588"/>
  </r>
  <r>
    <x v="596"/>
    <x v="589"/>
  </r>
  <r>
    <x v="597"/>
    <x v="590"/>
  </r>
  <r>
    <x v="598"/>
    <x v="591"/>
  </r>
  <r>
    <x v="599"/>
    <x v="592"/>
  </r>
  <r>
    <x v="600"/>
    <x v="593"/>
  </r>
  <r>
    <x v="601"/>
    <x v="594"/>
  </r>
  <r>
    <x v="602"/>
    <x v="595"/>
  </r>
  <r>
    <x v="603"/>
    <x v="596"/>
  </r>
  <r>
    <x v="604"/>
    <x v="597"/>
  </r>
  <r>
    <x v="605"/>
    <x v="598"/>
  </r>
  <r>
    <x v="606"/>
    <x v="599"/>
  </r>
  <r>
    <x v="607"/>
    <x v="600"/>
  </r>
  <r>
    <x v="608"/>
    <x v="601"/>
  </r>
  <r>
    <x v="609"/>
    <x v="602"/>
  </r>
  <r>
    <x v="610"/>
    <x v="603"/>
  </r>
  <r>
    <x v="611"/>
    <x v="604"/>
  </r>
  <r>
    <x v="612"/>
    <x v="605"/>
  </r>
  <r>
    <x v="613"/>
    <x v="606"/>
  </r>
  <r>
    <x v="614"/>
    <x v="607"/>
  </r>
  <r>
    <x v="615"/>
    <x v="608"/>
  </r>
  <r>
    <x v="616"/>
    <x v="609"/>
  </r>
  <r>
    <x v="617"/>
    <x v="610"/>
  </r>
  <r>
    <x v="618"/>
    <x v="611"/>
  </r>
  <r>
    <x v="619"/>
    <x v="612"/>
  </r>
  <r>
    <x v="620"/>
    <x v="613"/>
  </r>
  <r>
    <x v="621"/>
    <x v="614"/>
  </r>
  <r>
    <x v="622"/>
    <x v="615"/>
  </r>
  <r>
    <x v="623"/>
    <x v="616"/>
  </r>
  <r>
    <x v="624"/>
    <x v="617"/>
  </r>
  <r>
    <x v="625"/>
    <x v="618"/>
  </r>
  <r>
    <x v="626"/>
    <x v="619"/>
  </r>
  <r>
    <x v="627"/>
    <x v="620"/>
  </r>
  <r>
    <x v="628"/>
    <x v="621"/>
  </r>
  <r>
    <x v="629"/>
    <x v="622"/>
  </r>
  <r>
    <x v="630"/>
    <x v="623"/>
  </r>
  <r>
    <x v="631"/>
    <x v="624"/>
  </r>
  <r>
    <x v="632"/>
    <x v="625"/>
  </r>
  <r>
    <x v="633"/>
    <x v="626"/>
  </r>
  <r>
    <x v="634"/>
    <x v="157"/>
  </r>
  <r>
    <x v="635"/>
    <x v="627"/>
  </r>
  <r>
    <x v="636"/>
    <x v="628"/>
  </r>
  <r>
    <x v="637"/>
    <x v="629"/>
  </r>
  <r>
    <x v="638"/>
    <x v="630"/>
  </r>
  <r>
    <x v="639"/>
    <x v="631"/>
  </r>
  <r>
    <x v="640"/>
    <x v="632"/>
  </r>
  <r>
    <x v="641"/>
    <x v="633"/>
  </r>
  <r>
    <x v="642"/>
    <x v="634"/>
  </r>
  <r>
    <x v="643"/>
    <x v="635"/>
  </r>
  <r>
    <x v="644"/>
    <x v="636"/>
  </r>
  <r>
    <x v="645"/>
    <x v="637"/>
  </r>
  <r>
    <x v="646"/>
    <x v="638"/>
  </r>
  <r>
    <x v="647"/>
    <x v="639"/>
  </r>
  <r>
    <x v="648"/>
    <x v="640"/>
  </r>
  <r>
    <x v="649"/>
    <x v="641"/>
  </r>
  <r>
    <x v="650"/>
    <x v="642"/>
  </r>
  <r>
    <x v="651"/>
    <x v="643"/>
  </r>
  <r>
    <x v="652"/>
    <x v="644"/>
  </r>
  <r>
    <x v="653"/>
    <x v="645"/>
  </r>
  <r>
    <x v="654"/>
    <x v="646"/>
  </r>
  <r>
    <x v="655"/>
    <x v="647"/>
  </r>
  <r>
    <x v="656"/>
    <x v="648"/>
  </r>
  <r>
    <x v="657"/>
    <x v="649"/>
  </r>
  <r>
    <x v="658"/>
    <x v="650"/>
  </r>
  <r>
    <x v="659"/>
    <x v="651"/>
  </r>
  <r>
    <x v="660"/>
    <x v="652"/>
  </r>
  <r>
    <x v="661"/>
    <x v="653"/>
  </r>
  <r>
    <x v="662"/>
    <x v="654"/>
  </r>
  <r>
    <x v="663"/>
    <x v="655"/>
  </r>
  <r>
    <x v="664"/>
    <x v="656"/>
  </r>
  <r>
    <x v="665"/>
    <x v="657"/>
  </r>
  <r>
    <x v="666"/>
    <x v="658"/>
  </r>
  <r>
    <x v="667"/>
    <x v="659"/>
  </r>
  <r>
    <x v="668"/>
    <x v="660"/>
  </r>
  <r>
    <x v="669"/>
    <x v="661"/>
  </r>
  <r>
    <x v="670"/>
    <x v="662"/>
  </r>
  <r>
    <x v="671"/>
    <x v="663"/>
  </r>
  <r>
    <x v="672"/>
    <x v="664"/>
  </r>
  <r>
    <x v="673"/>
    <x v="665"/>
  </r>
  <r>
    <x v="674"/>
    <x v="666"/>
  </r>
  <r>
    <x v="675"/>
    <x v="667"/>
  </r>
  <r>
    <x v="676"/>
    <x v="668"/>
  </r>
  <r>
    <x v="677"/>
    <x v="669"/>
  </r>
  <r>
    <x v="678"/>
    <x v="670"/>
  </r>
  <r>
    <x v="679"/>
    <x v="671"/>
  </r>
  <r>
    <x v="680"/>
    <x v="672"/>
  </r>
  <r>
    <x v="681"/>
    <x v="673"/>
  </r>
  <r>
    <x v="682"/>
    <x v="674"/>
  </r>
  <r>
    <x v="683"/>
    <x v="675"/>
  </r>
  <r>
    <x v="684"/>
    <x v="676"/>
  </r>
  <r>
    <x v="685"/>
    <x v="677"/>
  </r>
  <r>
    <x v="686"/>
    <x v="678"/>
  </r>
  <r>
    <x v="687"/>
    <x v="679"/>
  </r>
  <r>
    <x v="688"/>
    <x v="680"/>
  </r>
  <r>
    <x v="689"/>
    <x v="681"/>
  </r>
  <r>
    <x v="690"/>
    <x v="682"/>
  </r>
  <r>
    <x v="691"/>
    <x v="683"/>
  </r>
  <r>
    <x v="692"/>
    <x v="684"/>
  </r>
  <r>
    <x v="693"/>
    <x v="685"/>
  </r>
  <r>
    <x v="694"/>
    <x v="686"/>
  </r>
  <r>
    <x v="695"/>
    <x v="687"/>
  </r>
  <r>
    <x v="696"/>
    <x v="688"/>
  </r>
  <r>
    <x v="697"/>
    <x v="689"/>
  </r>
  <r>
    <x v="698"/>
    <x v="690"/>
  </r>
  <r>
    <x v="699"/>
    <x v="691"/>
  </r>
  <r>
    <x v="700"/>
    <x v="692"/>
  </r>
  <r>
    <x v="701"/>
    <x v="693"/>
  </r>
  <r>
    <x v="702"/>
    <x v="694"/>
  </r>
  <r>
    <x v="703"/>
    <x v="695"/>
  </r>
  <r>
    <x v="704"/>
    <x v="696"/>
  </r>
  <r>
    <x v="705"/>
    <x v="697"/>
  </r>
  <r>
    <x v="706"/>
    <x v="698"/>
  </r>
  <r>
    <x v="707"/>
    <x v="699"/>
  </r>
  <r>
    <x v="708"/>
    <x v="700"/>
  </r>
  <r>
    <x v="709"/>
    <x v="701"/>
  </r>
  <r>
    <x v="710"/>
    <x v="702"/>
  </r>
  <r>
    <x v="711"/>
    <x v="703"/>
  </r>
  <r>
    <x v="712"/>
    <x v="704"/>
  </r>
  <r>
    <x v="713"/>
    <x v="705"/>
  </r>
  <r>
    <x v="714"/>
    <x v="706"/>
  </r>
  <r>
    <x v="715"/>
    <x v="707"/>
  </r>
  <r>
    <x v="716"/>
    <x v="708"/>
  </r>
  <r>
    <x v="717"/>
    <x v="709"/>
  </r>
  <r>
    <x v="718"/>
    <x v="710"/>
  </r>
  <r>
    <x v="719"/>
    <x v="711"/>
  </r>
  <r>
    <x v="720"/>
    <x v="712"/>
  </r>
  <r>
    <x v="721"/>
    <x v="713"/>
  </r>
  <r>
    <x v="722"/>
    <x v="714"/>
  </r>
  <r>
    <x v="723"/>
    <x v="715"/>
  </r>
  <r>
    <x v="724"/>
    <x v="716"/>
  </r>
  <r>
    <x v="725"/>
    <x v="717"/>
  </r>
  <r>
    <x v="726"/>
    <x v="718"/>
  </r>
  <r>
    <x v="727"/>
    <x v="719"/>
  </r>
  <r>
    <x v="728"/>
    <x v="720"/>
  </r>
  <r>
    <x v="729"/>
    <x v="721"/>
  </r>
  <r>
    <x v="730"/>
    <x v="722"/>
  </r>
  <r>
    <x v="731"/>
    <x v="723"/>
  </r>
  <r>
    <x v="732"/>
    <x v="724"/>
  </r>
  <r>
    <x v="733"/>
    <x v="725"/>
  </r>
  <r>
    <x v="734"/>
    <x v="726"/>
  </r>
  <r>
    <x v="735"/>
    <x v="727"/>
  </r>
  <r>
    <x v="736"/>
    <x v="728"/>
  </r>
  <r>
    <x v="737"/>
    <x v="729"/>
  </r>
  <r>
    <x v="738"/>
    <x v="730"/>
  </r>
  <r>
    <x v="739"/>
    <x v="731"/>
  </r>
  <r>
    <x v="740"/>
    <x v="732"/>
  </r>
  <r>
    <x v="741"/>
    <x v="733"/>
  </r>
  <r>
    <x v="742"/>
    <x v="734"/>
  </r>
  <r>
    <x v="743"/>
    <x v="735"/>
  </r>
  <r>
    <x v="744"/>
    <x v="736"/>
  </r>
  <r>
    <x v="745"/>
    <x v="737"/>
  </r>
  <r>
    <x v="746"/>
    <x v="738"/>
  </r>
  <r>
    <x v="747"/>
    <x v="739"/>
  </r>
  <r>
    <x v="748"/>
    <x v="740"/>
  </r>
  <r>
    <x v="749"/>
    <x v="741"/>
  </r>
  <r>
    <x v="750"/>
    <x v="742"/>
  </r>
  <r>
    <x v="751"/>
    <x v="743"/>
  </r>
  <r>
    <x v="752"/>
    <x v="744"/>
  </r>
  <r>
    <x v="753"/>
    <x v="745"/>
  </r>
  <r>
    <x v="754"/>
    <x v="746"/>
  </r>
  <r>
    <x v="755"/>
    <x v="747"/>
  </r>
  <r>
    <x v="756"/>
    <x v="748"/>
  </r>
  <r>
    <x v="757"/>
    <x v="749"/>
  </r>
  <r>
    <x v="758"/>
    <x v="750"/>
  </r>
  <r>
    <x v="759"/>
    <x v="751"/>
  </r>
  <r>
    <x v="760"/>
    <x v="752"/>
  </r>
  <r>
    <x v="761"/>
    <x v="753"/>
  </r>
  <r>
    <x v="762"/>
    <x v="754"/>
  </r>
  <r>
    <x v="763"/>
    <x v="755"/>
  </r>
  <r>
    <x v="764"/>
    <x v="756"/>
  </r>
  <r>
    <x v="765"/>
    <x v="757"/>
  </r>
  <r>
    <x v="766"/>
    <x v="758"/>
  </r>
  <r>
    <x v="767"/>
    <x v="759"/>
  </r>
  <r>
    <x v="768"/>
    <x v="760"/>
  </r>
  <r>
    <x v="769"/>
    <x v="761"/>
  </r>
  <r>
    <x v="770"/>
    <x v="762"/>
  </r>
  <r>
    <x v="771"/>
    <x v="763"/>
  </r>
  <r>
    <x v="772"/>
    <x v="764"/>
  </r>
  <r>
    <x v="773"/>
    <x v="765"/>
  </r>
  <r>
    <x v="774"/>
    <x v="766"/>
  </r>
  <r>
    <x v="775"/>
    <x v="767"/>
  </r>
  <r>
    <x v="776"/>
    <x v="768"/>
  </r>
  <r>
    <x v="777"/>
    <x v="769"/>
  </r>
  <r>
    <x v="778"/>
    <x v="770"/>
  </r>
  <r>
    <x v="779"/>
    <x v="771"/>
  </r>
  <r>
    <x v="780"/>
    <x v="772"/>
  </r>
  <r>
    <x v="781"/>
    <x v="773"/>
  </r>
  <r>
    <x v="782"/>
    <x v="774"/>
  </r>
  <r>
    <x v="783"/>
    <x v="775"/>
  </r>
  <r>
    <x v="784"/>
    <x v="776"/>
  </r>
  <r>
    <x v="785"/>
    <x v="777"/>
  </r>
  <r>
    <x v="786"/>
    <x v="778"/>
  </r>
  <r>
    <x v="787"/>
    <x v="779"/>
  </r>
  <r>
    <x v="788"/>
    <x v="780"/>
  </r>
  <r>
    <x v="789"/>
    <x v="781"/>
  </r>
  <r>
    <x v="790"/>
    <x v="782"/>
  </r>
  <r>
    <x v="791"/>
    <x v="783"/>
  </r>
  <r>
    <x v="792"/>
    <x v="784"/>
  </r>
  <r>
    <x v="793"/>
    <x v="785"/>
  </r>
  <r>
    <x v="794"/>
    <x v="786"/>
  </r>
  <r>
    <x v="795"/>
    <x v="787"/>
  </r>
  <r>
    <x v="796"/>
    <x v="788"/>
  </r>
  <r>
    <x v="797"/>
    <x v="789"/>
  </r>
  <r>
    <x v="798"/>
    <x v="790"/>
  </r>
  <r>
    <x v="799"/>
    <x v="791"/>
  </r>
  <r>
    <x v="800"/>
    <x v="792"/>
  </r>
  <r>
    <x v="801"/>
    <x v="793"/>
  </r>
  <r>
    <x v="802"/>
    <x v="794"/>
  </r>
  <r>
    <x v="803"/>
    <x v="795"/>
  </r>
  <r>
    <x v="804"/>
    <x v="796"/>
  </r>
  <r>
    <x v="805"/>
    <x v="797"/>
  </r>
  <r>
    <x v="806"/>
    <x v="798"/>
  </r>
  <r>
    <x v="807"/>
    <x v="799"/>
  </r>
  <r>
    <x v="808"/>
    <x v="800"/>
  </r>
  <r>
    <x v="809"/>
    <x v="801"/>
  </r>
  <r>
    <x v="810"/>
    <x v="802"/>
  </r>
  <r>
    <x v="811"/>
    <x v="803"/>
  </r>
  <r>
    <x v="812"/>
    <x v="804"/>
  </r>
  <r>
    <x v="813"/>
    <x v="805"/>
  </r>
  <r>
    <x v="814"/>
    <x v="806"/>
  </r>
  <r>
    <x v="815"/>
    <x v="807"/>
  </r>
  <r>
    <x v="816"/>
    <x v="808"/>
  </r>
  <r>
    <x v="817"/>
    <x v="809"/>
  </r>
  <r>
    <x v="818"/>
    <x v="810"/>
  </r>
  <r>
    <x v="819"/>
    <x v="811"/>
  </r>
  <r>
    <x v="820"/>
    <x v="812"/>
  </r>
  <r>
    <x v="821"/>
    <x v="813"/>
  </r>
  <r>
    <x v="822"/>
    <x v="814"/>
  </r>
  <r>
    <x v="823"/>
    <x v="815"/>
  </r>
  <r>
    <x v="824"/>
    <x v="816"/>
  </r>
  <r>
    <x v="825"/>
    <x v="817"/>
  </r>
  <r>
    <x v="826"/>
    <x v="818"/>
  </r>
  <r>
    <x v="827"/>
    <x v="819"/>
  </r>
  <r>
    <x v="828"/>
    <x v="820"/>
  </r>
  <r>
    <x v="829"/>
    <x v="821"/>
  </r>
  <r>
    <x v="830"/>
    <x v="822"/>
  </r>
  <r>
    <x v="831"/>
    <x v="823"/>
  </r>
  <r>
    <x v="832"/>
    <x v="824"/>
  </r>
  <r>
    <x v="833"/>
    <x v="825"/>
  </r>
  <r>
    <x v="834"/>
    <x v="826"/>
  </r>
  <r>
    <x v="835"/>
    <x v="827"/>
  </r>
  <r>
    <x v="836"/>
    <x v="828"/>
  </r>
  <r>
    <x v="837"/>
    <x v="829"/>
  </r>
  <r>
    <x v="838"/>
    <x v="830"/>
  </r>
  <r>
    <x v="839"/>
    <x v="831"/>
  </r>
  <r>
    <x v="840"/>
    <x v="832"/>
  </r>
  <r>
    <x v="841"/>
    <x v="833"/>
  </r>
  <r>
    <x v="842"/>
    <x v="834"/>
  </r>
  <r>
    <x v="843"/>
    <x v="835"/>
  </r>
  <r>
    <x v="844"/>
    <x v="836"/>
  </r>
  <r>
    <x v="845"/>
    <x v="837"/>
  </r>
  <r>
    <x v="846"/>
    <x v="838"/>
  </r>
  <r>
    <x v="847"/>
    <x v="839"/>
  </r>
  <r>
    <x v="848"/>
    <x v="840"/>
  </r>
  <r>
    <x v="849"/>
    <x v="841"/>
  </r>
  <r>
    <x v="850"/>
    <x v="842"/>
  </r>
  <r>
    <x v="851"/>
    <x v="843"/>
  </r>
  <r>
    <x v="852"/>
    <x v="844"/>
  </r>
  <r>
    <x v="853"/>
    <x v="845"/>
  </r>
  <r>
    <x v="854"/>
    <x v="846"/>
  </r>
  <r>
    <x v="855"/>
    <x v="847"/>
  </r>
  <r>
    <x v="856"/>
    <x v="848"/>
  </r>
  <r>
    <x v="857"/>
    <x v="849"/>
  </r>
  <r>
    <x v="858"/>
    <x v="850"/>
  </r>
  <r>
    <x v="859"/>
    <x v="851"/>
  </r>
  <r>
    <x v="860"/>
    <x v="852"/>
  </r>
  <r>
    <x v="861"/>
    <x v="853"/>
  </r>
  <r>
    <x v="862"/>
    <x v="854"/>
  </r>
  <r>
    <x v="863"/>
    <x v="855"/>
  </r>
  <r>
    <x v="864"/>
    <x v="856"/>
  </r>
  <r>
    <x v="865"/>
    <x v="857"/>
  </r>
  <r>
    <x v="866"/>
    <x v="858"/>
  </r>
  <r>
    <x v="867"/>
    <x v="859"/>
  </r>
  <r>
    <x v="868"/>
    <x v="860"/>
  </r>
  <r>
    <x v="869"/>
    <x v="861"/>
  </r>
  <r>
    <x v="870"/>
    <x v="862"/>
  </r>
  <r>
    <x v="871"/>
    <x v="863"/>
  </r>
  <r>
    <x v="872"/>
    <x v="864"/>
  </r>
  <r>
    <x v="873"/>
    <x v="865"/>
  </r>
  <r>
    <x v="874"/>
    <x v="866"/>
  </r>
  <r>
    <x v="875"/>
    <x v="867"/>
  </r>
  <r>
    <x v="876"/>
    <x v="868"/>
  </r>
  <r>
    <x v="877"/>
    <x v="869"/>
  </r>
  <r>
    <x v="878"/>
    <x v="870"/>
  </r>
  <r>
    <x v="879"/>
    <x v="871"/>
  </r>
  <r>
    <x v="880"/>
    <x v="872"/>
  </r>
  <r>
    <x v="881"/>
    <x v="873"/>
  </r>
  <r>
    <x v="882"/>
    <x v="874"/>
  </r>
  <r>
    <x v="883"/>
    <x v="875"/>
  </r>
  <r>
    <x v="884"/>
    <x v="876"/>
  </r>
  <r>
    <x v="885"/>
    <x v="877"/>
  </r>
  <r>
    <x v="886"/>
    <x v="878"/>
  </r>
  <r>
    <x v="887"/>
    <x v="879"/>
  </r>
  <r>
    <x v="888"/>
    <x v="880"/>
  </r>
  <r>
    <x v="889"/>
    <x v="881"/>
  </r>
  <r>
    <x v="890"/>
    <x v="882"/>
  </r>
  <r>
    <x v="891"/>
    <x v="883"/>
  </r>
  <r>
    <x v="892"/>
    <x v="884"/>
  </r>
  <r>
    <x v="893"/>
    <x v="885"/>
  </r>
  <r>
    <x v="894"/>
    <x v="886"/>
  </r>
  <r>
    <x v="895"/>
    <x v="887"/>
  </r>
  <r>
    <x v="896"/>
    <x v="888"/>
  </r>
  <r>
    <x v="897"/>
    <x v="889"/>
  </r>
  <r>
    <x v="898"/>
    <x v="890"/>
  </r>
  <r>
    <x v="899"/>
    <x v="891"/>
  </r>
  <r>
    <x v="900"/>
    <x v="892"/>
  </r>
  <r>
    <x v="901"/>
    <x v="893"/>
  </r>
  <r>
    <x v="902"/>
    <x v="894"/>
  </r>
  <r>
    <x v="903"/>
    <x v="895"/>
  </r>
  <r>
    <x v="904"/>
    <x v="896"/>
  </r>
  <r>
    <x v="905"/>
    <x v="897"/>
  </r>
  <r>
    <x v="906"/>
    <x v="898"/>
  </r>
  <r>
    <x v="907"/>
    <x v="899"/>
  </r>
  <r>
    <x v="908"/>
    <x v="900"/>
  </r>
  <r>
    <x v="909"/>
    <x v="901"/>
  </r>
  <r>
    <x v="910"/>
    <x v="902"/>
  </r>
  <r>
    <x v="911"/>
    <x v="903"/>
  </r>
  <r>
    <x v="912"/>
    <x v="904"/>
  </r>
  <r>
    <x v="913"/>
    <x v="905"/>
  </r>
  <r>
    <x v="914"/>
    <x v="906"/>
  </r>
  <r>
    <x v="915"/>
    <x v="907"/>
  </r>
  <r>
    <x v="916"/>
    <x v="908"/>
  </r>
  <r>
    <x v="917"/>
    <x v="909"/>
  </r>
  <r>
    <x v="918"/>
    <x v="910"/>
  </r>
  <r>
    <x v="919"/>
    <x v="911"/>
  </r>
  <r>
    <x v="920"/>
    <x v="912"/>
  </r>
  <r>
    <x v="921"/>
    <x v="913"/>
  </r>
  <r>
    <x v="922"/>
    <x v="914"/>
  </r>
  <r>
    <x v="923"/>
    <x v="915"/>
  </r>
  <r>
    <x v="924"/>
    <x v="916"/>
  </r>
  <r>
    <x v="925"/>
    <x v="917"/>
  </r>
  <r>
    <x v="926"/>
    <x v="918"/>
  </r>
  <r>
    <x v="927"/>
    <x v="919"/>
  </r>
  <r>
    <x v="928"/>
    <x v="920"/>
  </r>
  <r>
    <x v="929"/>
    <x v="921"/>
  </r>
  <r>
    <x v="930"/>
    <x v="922"/>
  </r>
  <r>
    <x v="931"/>
    <x v="923"/>
  </r>
  <r>
    <x v="932"/>
    <x v="924"/>
  </r>
  <r>
    <x v="933"/>
    <x v="925"/>
  </r>
  <r>
    <x v="934"/>
    <x v="926"/>
  </r>
  <r>
    <x v="935"/>
    <x v="927"/>
  </r>
  <r>
    <x v="936"/>
    <x v="928"/>
  </r>
  <r>
    <x v="937"/>
    <x v="929"/>
  </r>
  <r>
    <x v="938"/>
    <x v="930"/>
  </r>
  <r>
    <x v="939"/>
    <x v="931"/>
  </r>
  <r>
    <x v="940"/>
    <x v="932"/>
  </r>
  <r>
    <x v="941"/>
    <x v="933"/>
  </r>
  <r>
    <x v="942"/>
    <x v="934"/>
  </r>
  <r>
    <x v="943"/>
    <x v="935"/>
  </r>
  <r>
    <x v="944"/>
    <x v="936"/>
  </r>
  <r>
    <x v="945"/>
    <x v="937"/>
  </r>
  <r>
    <x v="946"/>
    <x v="938"/>
  </r>
  <r>
    <x v="947"/>
    <x v="939"/>
  </r>
  <r>
    <x v="948"/>
    <x v="9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93E48-4AB6-40DA-8C8E-C92E11078B58}" name="PivotTable7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238" firstHeaderRow="1" firstDataRow="1" firstDataCol="1" rowPageCount="1" colPageCount="1"/>
  <pivotFields count="3">
    <pivotField axis="axisRow"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Page" dataField="1" showAll="0">
      <items count="942">
        <item x="157"/>
        <item x="0"/>
        <item x="536"/>
        <item x="535"/>
        <item x="537"/>
        <item x="8"/>
        <item x="534"/>
        <item x="7"/>
        <item x="6"/>
        <item x="429"/>
        <item x="375"/>
        <item x="426"/>
        <item x="168"/>
        <item x="373"/>
        <item x="796"/>
        <item x="169"/>
        <item x="62"/>
        <item x="533"/>
        <item x="425"/>
        <item x="9"/>
        <item x="1"/>
        <item x="530"/>
        <item x="418"/>
        <item x="427"/>
        <item x="374"/>
        <item x="792"/>
        <item x="167"/>
        <item x="326"/>
        <item x="371"/>
        <item x="793"/>
        <item x="794"/>
        <item x="417"/>
        <item x="377"/>
        <item x="368"/>
        <item x="372"/>
        <item x="166"/>
        <item x="532"/>
        <item x="428"/>
        <item x="324"/>
        <item x="529"/>
        <item x="370"/>
        <item x="114"/>
        <item x="369"/>
        <item x="419"/>
        <item x="164"/>
        <item x="795"/>
        <item x="323"/>
        <item x="376"/>
        <item x="112"/>
        <item x="834"/>
        <item x="54"/>
        <item x="528"/>
        <item x="170"/>
        <item x="791"/>
        <item x="113"/>
        <item x="414"/>
        <item x="797"/>
        <item x="420"/>
        <item x="14"/>
        <item x="325"/>
        <item x="415"/>
        <item x="320"/>
        <item x="689"/>
        <item x="321"/>
        <item x="4"/>
        <item x="10"/>
        <item x="526"/>
        <item x="55"/>
        <item x="525"/>
        <item x="416"/>
        <item x="165"/>
        <item x="171"/>
        <item x="724"/>
        <item x="318"/>
        <item x="61"/>
        <item x="741"/>
        <item x="322"/>
        <item x="367"/>
        <item x="217"/>
        <item x="531"/>
        <item x="5"/>
        <item x="56"/>
        <item x="840"/>
        <item x="115"/>
        <item x="422"/>
        <item x="218"/>
        <item x="366"/>
        <item x="413"/>
        <item x="790"/>
        <item x="158"/>
        <item x="688"/>
        <item x="477"/>
        <item x="839"/>
        <item x="172"/>
        <item x="424"/>
        <item x="60"/>
        <item x="476"/>
        <item x="319"/>
        <item x="378"/>
        <item x="687"/>
        <item x="111"/>
        <item x="11"/>
        <item x="579"/>
        <item x="431"/>
        <item x="274"/>
        <item x="737"/>
        <item x="117"/>
        <item x="682"/>
        <item x="841"/>
        <item x="475"/>
        <item x="116"/>
        <item x="846"/>
        <item x="216"/>
        <item x="423"/>
        <item x="527"/>
        <item x="379"/>
        <item x="798"/>
        <item x="59"/>
        <item x="58"/>
        <item x="65"/>
        <item x="3"/>
        <item x="64"/>
        <item x="163"/>
        <item x="365"/>
        <item x="273"/>
        <item x="421"/>
        <item x="838"/>
        <item x="640"/>
        <item x="161"/>
        <item x="789"/>
        <item x="156"/>
        <item x="521"/>
        <item x="13"/>
        <item x="578"/>
        <item x="740"/>
        <item x="53"/>
        <item x="686"/>
        <item x="632"/>
        <item x="681"/>
        <item x="580"/>
        <item x="638"/>
        <item x="327"/>
        <item x="880"/>
        <item x="314"/>
        <item x="738"/>
        <item x="743"/>
        <item x="52"/>
        <item x="364"/>
        <item x="42"/>
        <item x="160"/>
        <item x="222"/>
        <item x="788"/>
        <item x="524"/>
        <item x="173"/>
        <item x="786"/>
        <item x="219"/>
        <item x="412"/>
        <item x="785"/>
        <item x="221"/>
        <item x="901"/>
        <item x="691"/>
        <item x="630"/>
        <item x="520"/>
        <item x="742"/>
        <item x="577"/>
        <item x="12"/>
        <item x="215"/>
        <item x="474"/>
        <item x="522"/>
        <item x="680"/>
        <item x="721"/>
        <item x="835"/>
        <item x="833"/>
        <item x="900"/>
        <item x="317"/>
        <item x="66"/>
        <item x="110"/>
        <item x="588"/>
        <item x="899"/>
        <item x="519"/>
        <item x="277"/>
        <item x="380"/>
        <item x="268"/>
        <item x="881"/>
        <item x="275"/>
        <item x="311"/>
        <item x="842"/>
        <item x="845"/>
        <item x="897"/>
        <item x="582"/>
        <item x="109"/>
        <item x="720"/>
        <item x="581"/>
        <item x="631"/>
        <item x="271"/>
        <item x="736"/>
        <item x="850"/>
        <item x="159"/>
        <item x="276"/>
        <item x="639"/>
        <item x="685"/>
        <item x="478"/>
        <item x="587"/>
        <item x="315"/>
        <item x="2"/>
        <item x="690"/>
        <item x="612"/>
        <item x="739"/>
        <item x="47"/>
        <item x="748"/>
        <item x="262"/>
        <item x="255"/>
        <item x="480"/>
        <item x="626"/>
        <item x="46"/>
        <item x="108"/>
        <item x="263"/>
        <item x="635"/>
        <item x="272"/>
        <item x="831"/>
        <item x="896"/>
        <item x="213"/>
        <item x="267"/>
        <item x="411"/>
        <item x="430"/>
        <item x="189"/>
        <item x="259"/>
        <item x="313"/>
        <item x="45"/>
        <item x="473"/>
        <item x="883"/>
        <item x="898"/>
        <item x="636"/>
        <item x="787"/>
        <item x="256"/>
        <item x="837"/>
        <item x="359"/>
        <item x="843"/>
        <item x="847"/>
        <item x="162"/>
        <item x="882"/>
        <item x="299"/>
        <item x="684"/>
        <item x="63"/>
        <item x="486"/>
        <item x="310"/>
        <item x="357"/>
        <item x="851"/>
        <item x="152"/>
        <item x="49"/>
        <item x="15"/>
        <item x="48"/>
        <item x="722"/>
        <item x="830"/>
        <item x="223"/>
        <item x="781"/>
        <item x="214"/>
        <item x="103"/>
        <item x="363"/>
        <item x="257"/>
        <item x="784"/>
        <item x="832"/>
        <item x="902"/>
        <item x="849"/>
        <item x="584"/>
        <item x="382"/>
        <item x="723"/>
        <item x="747"/>
        <item x="844"/>
        <item x="312"/>
        <item x="485"/>
        <item x="887"/>
        <item x="187"/>
        <item x="270"/>
        <item x="155"/>
        <item x="624"/>
        <item x="733"/>
        <item x="265"/>
        <item x="937"/>
        <item x="886"/>
        <item x="692"/>
        <item x="641"/>
        <item x="629"/>
        <item x="625"/>
        <item x="583"/>
        <item x="634"/>
        <item x="402"/>
        <item x="41"/>
        <item x="940"/>
        <item x="729"/>
        <item x="564"/>
        <item x="903"/>
        <item x="637"/>
        <item x="727"/>
        <item x="621"/>
        <item x="523"/>
        <item x="622"/>
        <item x="260"/>
        <item x="562"/>
        <item x="623"/>
        <item x="472"/>
        <item x="266"/>
        <item x="893"/>
        <item x="153"/>
        <item x="469"/>
        <item x="633"/>
        <item x="358"/>
        <item x="31"/>
        <item x="585"/>
        <item x="732"/>
        <item x="50"/>
        <item x="188"/>
        <item x="57"/>
        <item x="362"/>
        <item x="264"/>
        <item x="679"/>
        <item x="300"/>
        <item x="190"/>
        <item x="779"/>
        <item x="811"/>
        <item x="104"/>
        <item x="694"/>
        <item x="479"/>
        <item x="683"/>
        <item x="356"/>
        <item x="725"/>
        <item x="51"/>
        <item x="885"/>
        <item x="107"/>
        <item x="628"/>
        <item x="812"/>
        <item x="836"/>
        <item x="936"/>
        <item x="191"/>
        <item x="269"/>
        <item x="118"/>
        <item x="43"/>
        <item x="224"/>
        <item x="894"/>
        <item x="518"/>
        <item x="100"/>
        <item x="355"/>
        <item x="220"/>
        <item x="120"/>
        <item x="484"/>
        <item x="99"/>
        <item x="673"/>
        <item x="735"/>
        <item x="468"/>
        <item x="777"/>
        <item x="381"/>
        <item x="734"/>
        <item x="146"/>
        <item x="154"/>
        <item x="84"/>
        <item x="316"/>
        <item x="467"/>
        <item x="813"/>
        <item x="559"/>
        <item x="939"/>
        <item x="408"/>
        <item x="695"/>
        <item x="848"/>
        <item x="278"/>
        <item x="309"/>
        <item x="261"/>
        <item x="481"/>
        <item x="306"/>
        <item x="717"/>
        <item x="907"/>
        <item x="642"/>
        <item x="298"/>
        <item x="892"/>
        <item x="884"/>
        <item x="827"/>
        <item x="557"/>
        <item x="590"/>
        <item x="35"/>
        <item x="586"/>
        <item x="879"/>
        <item x="866"/>
        <item x="401"/>
        <item x="186"/>
        <item x="308"/>
        <item x="693"/>
        <item x="867"/>
        <item x="250"/>
        <item x="571"/>
        <item x="810"/>
        <item x="101"/>
        <item x="938"/>
        <item x="93"/>
        <item x="407"/>
        <item x="576"/>
        <item x="570"/>
        <item x="44"/>
        <item x="668"/>
        <item x="328"/>
        <item x="719"/>
        <item x="627"/>
        <item x="67"/>
        <item x="258"/>
        <item x="875"/>
        <item x="744"/>
        <item x="119"/>
        <item x="471"/>
        <item x="589"/>
        <item x="610"/>
        <item x="923"/>
        <item x="514"/>
        <item x="569"/>
        <item x="212"/>
        <item x="696"/>
        <item x="194"/>
        <item x="783"/>
        <item x="895"/>
        <item x="575"/>
        <item x="405"/>
        <item x="613"/>
        <item x="95"/>
        <item x="674"/>
        <item x="726"/>
        <item x="663"/>
        <item x="746"/>
        <item x="890"/>
        <item x="552"/>
        <item x="749"/>
        <item x="561"/>
        <item x="667"/>
        <item x="513"/>
        <item x="567"/>
        <item x="905"/>
        <item x="249"/>
        <item x="611"/>
        <item x="94"/>
        <item x="210"/>
        <item x="609"/>
        <item x="151"/>
        <item x="301"/>
        <item x="295"/>
        <item x="464"/>
        <item x="778"/>
        <item x="98"/>
        <item x="145"/>
        <item x="515"/>
        <item x="782"/>
        <item x="876"/>
        <item x="776"/>
        <item x="558"/>
        <item x="96"/>
        <item x="904"/>
        <item x="254"/>
        <item x="670"/>
        <item x="40"/>
        <item x="730"/>
        <item x="102"/>
        <item x="487"/>
        <item x="540"/>
        <item x="922"/>
        <item x="818"/>
        <item x="296"/>
        <item x="244"/>
        <item x="121"/>
        <item x="819"/>
        <item x="105"/>
        <item x="195"/>
        <item x="354"/>
        <item x="384"/>
        <item x="877"/>
        <item x="616"/>
        <item x="85"/>
        <item x="34"/>
        <item x="399"/>
        <item x="574"/>
        <item x="620"/>
        <item x="196"/>
        <item x="36"/>
        <item x="410"/>
        <item x="920"/>
        <item x="828"/>
        <item x="929"/>
        <item x="211"/>
        <item x="573"/>
        <item x="293"/>
        <item x="409"/>
        <item x="209"/>
        <item x="874"/>
        <item x="568"/>
        <item x="644"/>
        <item x="482"/>
        <item x="809"/>
        <item x="605"/>
        <item x="745"/>
        <item x="669"/>
        <item x="780"/>
        <item x="174"/>
        <item x="252"/>
        <item x="538"/>
        <item x="106"/>
        <item x="432"/>
        <item x="607"/>
        <item x="199"/>
        <item x="604"/>
        <item x="307"/>
        <item x="39"/>
        <item x="906"/>
        <item x="712"/>
        <item x="539"/>
        <item x="770"/>
        <item x="305"/>
        <item x="251"/>
        <item x="509"/>
        <item x="147"/>
        <item x="83"/>
        <item x="292"/>
        <item x="614"/>
        <item x="814"/>
        <item x="891"/>
        <item x="766"/>
        <item x="864"/>
        <item x="245"/>
        <item x="28"/>
        <item x="225"/>
        <item x="32"/>
        <item x="383"/>
        <item x="512"/>
        <item x="243"/>
        <item x="511"/>
        <item x="889"/>
        <item x="606"/>
        <item x="203"/>
        <item x="572"/>
        <item x="463"/>
        <item x="30"/>
        <item x="728"/>
        <item x="921"/>
        <item x="935"/>
        <item x="465"/>
        <item x="144"/>
        <item x="676"/>
        <item x="17"/>
        <item x="184"/>
        <item x="351"/>
        <item x="750"/>
        <item x="593"/>
        <item x="516"/>
        <item x="677"/>
        <item x="198"/>
        <item x="863"/>
        <item x="775"/>
        <item x="33"/>
        <item x="246"/>
        <item x="671"/>
        <item x="731"/>
        <item x="449"/>
        <item x="470"/>
        <item x="608"/>
        <item x="192"/>
        <item x="200"/>
        <item x="88"/>
        <item x="503"/>
        <item x="450"/>
        <item x="86"/>
        <item x="716"/>
        <item x="643"/>
        <item x="297"/>
        <item x="137"/>
        <item x="201"/>
        <item x="769"/>
        <item x="82"/>
        <item x="16"/>
        <item x="208"/>
        <item x="504"/>
        <item x="329"/>
        <item x="135"/>
        <item x="553"/>
        <item x="826"/>
        <item x="461"/>
        <item x="346"/>
        <item x="37"/>
        <item x="933"/>
        <item x="294"/>
        <item x="143"/>
        <item x="672"/>
        <item x="865"/>
        <item x="361"/>
        <item x="517"/>
        <item x="97"/>
        <item x="930"/>
        <item x="619"/>
        <item x="556"/>
        <item x="330"/>
        <item x="403"/>
        <item x="183"/>
        <item x="202"/>
        <item x="878"/>
        <item x="563"/>
        <item x="398"/>
        <item x="397"/>
        <item x="204"/>
        <item x="765"/>
        <item x="675"/>
        <item x="615"/>
        <item x="360"/>
        <item x="150"/>
        <item x="799"/>
        <item x="197"/>
        <item x="555"/>
        <item x="927"/>
        <item x="248"/>
        <item x="815"/>
        <item x="404"/>
        <item x="870"/>
        <item x="767"/>
        <item x="774"/>
        <item x="73"/>
        <item x="550"/>
        <item x="772"/>
        <item x="247"/>
        <item x="396"/>
        <item x="400"/>
        <item x="27"/>
        <item x="713"/>
        <item x="488"/>
        <item x="715"/>
        <item x="566"/>
        <item x="888"/>
        <item x="591"/>
        <item x="678"/>
        <item x="466"/>
        <item x="193"/>
        <item x="708"/>
        <item x="459"/>
        <item x="823"/>
        <item x="241"/>
        <item x="206"/>
        <item x="353"/>
        <item x="483"/>
        <item x="508"/>
        <item x="925"/>
        <item x="460"/>
        <item x="502"/>
        <item x="505"/>
        <item x="29"/>
        <item x="253"/>
        <item x="185"/>
        <item x="871"/>
        <item x="142"/>
        <item x="489"/>
        <item x="817"/>
        <item x="551"/>
        <item x="140"/>
        <item x="348"/>
        <item x="868"/>
        <item x="873"/>
        <item x="453"/>
        <item x="303"/>
        <item x="345"/>
        <item x="600"/>
        <item x="436"/>
        <item x="931"/>
        <item x="869"/>
        <item x="554"/>
        <item x="592"/>
        <item x="829"/>
        <item x="87"/>
        <item x="134"/>
        <item x="924"/>
        <item x="91"/>
        <item x="291"/>
        <item x="565"/>
        <item x="433"/>
        <item x="207"/>
        <item x="446"/>
        <item x="302"/>
        <item x="710"/>
        <item x="816"/>
        <item x="123"/>
        <item x="666"/>
        <item x="773"/>
        <item x="662"/>
        <item x="393"/>
        <item x="510"/>
        <item x="452"/>
        <item x="714"/>
        <item x="18"/>
        <item x="665"/>
        <item x="74"/>
        <item x="80"/>
        <item x="138"/>
        <item x="709"/>
        <item x="347"/>
        <item x="854"/>
        <item x="928"/>
        <item x="451"/>
        <item x="707"/>
        <item x="660"/>
        <item x="239"/>
        <item x="506"/>
        <item x="507"/>
        <item x="908"/>
        <item x="763"/>
        <item x="706"/>
        <item x="603"/>
        <item x="806"/>
        <item x="240"/>
        <item x="808"/>
        <item x="92"/>
        <item x="290"/>
        <item x="764"/>
        <item x="448"/>
        <item x="926"/>
        <item x="139"/>
        <item x="919"/>
        <item x="342"/>
        <item x="807"/>
        <item x="862"/>
        <item x="462"/>
        <item x="81"/>
        <item x="289"/>
        <item x="337"/>
        <item x="89"/>
        <item x="501"/>
        <item x="872"/>
        <item x="76"/>
        <item x="352"/>
        <item x="761"/>
        <item x="560"/>
        <item x="825"/>
        <item x="141"/>
        <item x="149"/>
        <item x="136"/>
        <item x="242"/>
        <item x="711"/>
        <item x="124"/>
        <item x="205"/>
        <item x="385"/>
        <item x="718"/>
        <item x="549"/>
        <item x="392"/>
        <item x="77"/>
        <item x="601"/>
        <item x="304"/>
        <item x="26"/>
        <item x="75"/>
        <item x="395"/>
        <item x="934"/>
        <item x="758"/>
        <item x="664"/>
        <item x="122"/>
        <item x="72"/>
        <item x="350"/>
        <item x="341"/>
        <item x="697"/>
        <item x="617"/>
        <item x="824"/>
        <item x="38"/>
        <item x="391"/>
        <item x="394"/>
        <item x="760"/>
        <item x="456"/>
        <item x="180"/>
        <item x="457"/>
        <item x="861"/>
        <item x="768"/>
        <item x="132"/>
        <item x="458"/>
        <item x="406"/>
        <item x="703"/>
        <item x="499"/>
        <item x="447"/>
        <item x="282"/>
        <item x="133"/>
        <item x="762"/>
        <item x="659"/>
        <item x="177"/>
        <item x="148"/>
        <item x="800"/>
        <item x="349"/>
        <item x="339"/>
        <item x="340"/>
        <item x="915"/>
        <item x="771"/>
        <item x="500"/>
        <item x="68"/>
        <item x="645"/>
        <item x="594"/>
        <item x="661"/>
        <item x="445"/>
        <item x="238"/>
        <item x="820"/>
        <item x="69"/>
        <item x="179"/>
        <item x="338"/>
        <item x="228"/>
        <item x="90"/>
        <item x="822"/>
        <item x="333"/>
        <item x="855"/>
        <item x="336"/>
        <item x="917"/>
        <item x="547"/>
        <item x="344"/>
        <item x="24"/>
        <item x="821"/>
        <item x="801"/>
        <item x="546"/>
        <item x="699"/>
        <item x="79"/>
        <item x="599"/>
        <item x="434"/>
        <item x="234"/>
        <item x="287"/>
        <item x="25"/>
        <item x="343"/>
        <item x="389"/>
        <item x="757"/>
        <item x="455"/>
        <item x="288"/>
        <item x="454"/>
        <item x="618"/>
        <item x="182"/>
        <item x="857"/>
        <item x="704"/>
        <item x="490"/>
        <item x="435"/>
        <item x="19"/>
        <item x="78"/>
        <item x="759"/>
        <item x="181"/>
        <item x="541"/>
        <item x="390"/>
        <item x="226"/>
        <item x="647"/>
        <item x="548"/>
        <item x="658"/>
        <item x="438"/>
        <item x="651"/>
        <item x="702"/>
        <item x="916"/>
        <item x="235"/>
        <item x="233"/>
        <item x="443"/>
        <item x="227"/>
        <item x="932"/>
        <item x="334"/>
        <item x="237"/>
        <item x="286"/>
        <item x="602"/>
        <item x="229"/>
        <item x="656"/>
        <item x="388"/>
        <item x="705"/>
        <item x="918"/>
        <item x="439"/>
        <item x="493"/>
        <item x="23"/>
        <item x="914"/>
        <item x="130"/>
        <item x="860"/>
        <item x="655"/>
        <item x="178"/>
        <item x="175"/>
        <item x="285"/>
        <item x="657"/>
        <item x="332"/>
        <item x="545"/>
        <item x="805"/>
        <item x="852"/>
        <item x="698"/>
        <item x="444"/>
        <item x="126"/>
        <item x="335"/>
        <item x="437"/>
        <item x="648"/>
        <item x="127"/>
        <item x="331"/>
        <item x="646"/>
        <item x="756"/>
        <item x="283"/>
        <item x="131"/>
        <item x="650"/>
        <item x="494"/>
        <item x="440"/>
        <item x="804"/>
        <item x="71"/>
        <item x="230"/>
        <item x="498"/>
        <item x="652"/>
        <item x="496"/>
        <item x="442"/>
        <item x="753"/>
        <item x="492"/>
        <item x="279"/>
        <item x="281"/>
        <item x="236"/>
        <item x="859"/>
        <item x="387"/>
        <item x="853"/>
        <item x="497"/>
        <item x="495"/>
        <item x="649"/>
        <item x="176"/>
        <item x="20"/>
        <item x="909"/>
        <item x="751"/>
        <item x="598"/>
        <item x="231"/>
        <item x="653"/>
        <item x="21"/>
        <item x="232"/>
        <item x="491"/>
        <item x="858"/>
        <item x="755"/>
        <item x="125"/>
        <item x="700"/>
        <item x="22"/>
        <item x="752"/>
        <item x="597"/>
        <item x="654"/>
        <item x="284"/>
        <item x="542"/>
        <item x="544"/>
        <item x="129"/>
        <item x="596"/>
        <item x="856"/>
        <item x="754"/>
        <item x="701"/>
        <item x="913"/>
        <item x="280"/>
        <item x="441"/>
        <item x="128"/>
        <item x="70"/>
        <item x="803"/>
        <item x="911"/>
        <item x="595"/>
        <item x="912"/>
        <item x="910"/>
        <item x="543"/>
        <item x="802"/>
        <item x="386"/>
        <item t="default"/>
      </items>
    </pivotField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</pivotFields>
  <rowFields count="2">
    <field x="2"/>
    <field x="0"/>
  </rowFields>
  <rowItems count="235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9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0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7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Items count="1">
    <i/>
  </colItems>
  <pageFields count="1">
    <pageField fld="1" hier="-1"/>
  </pageFields>
  <dataFields count="1">
    <dataField name="Average of GWh" fld="1" subtotal="average" baseField="0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0" dT="2023-02-22T15:53:13.52" personId="{17CD646B-42E6-4905-94FF-F1DA7B7C7A15}" id="{F595CF95-3419-491E-893B-74F340EC140A}">
    <text>Ingen observasjon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10" dT="2023-02-22T15:53:13.52" personId="{17CD646B-42E6-4905-94FF-F1DA7B7C7A15}" id="{4C1E9AE3-F4C1-4B32-A481-26F196B5546A}">
    <text>Ingen observasjon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A3BB0-797B-494E-90EC-A95BA079A893}">
  <sheetPr>
    <tabColor theme="9"/>
  </sheetPr>
  <dimension ref="A1:U239"/>
  <sheetViews>
    <sheetView tabSelected="1" topLeftCell="C1" zoomScale="75" workbookViewId="0">
      <selection activeCell="Q226" sqref="Q226"/>
    </sheetView>
  </sheetViews>
  <sheetFormatPr baseColWidth="10" defaultColWidth="11" defaultRowHeight="15.6" x14ac:dyDescent="0.3"/>
  <cols>
    <col min="2" max="2" width="16.296875" customWidth="1"/>
    <col min="3" max="14" width="13.69921875" bestFit="1" customWidth="1"/>
    <col min="15" max="15" width="12.69921875" bestFit="1" customWidth="1"/>
    <col min="16" max="16" width="12.19921875" bestFit="1" customWidth="1"/>
    <col min="18" max="18" width="12.69921875" bestFit="1" customWidth="1"/>
    <col min="19" max="19" width="12.19921875" style="23" bestFit="1" customWidth="1"/>
    <col min="20" max="20" width="14.69921875" bestFit="1" customWidth="1"/>
  </cols>
  <sheetData>
    <row r="1" spans="1:21" ht="16.2" thickBot="1" x14ac:dyDescent="0.35">
      <c r="A1" s="155" t="s">
        <v>0</v>
      </c>
      <c r="B1" s="149" t="s">
        <v>1</v>
      </c>
      <c r="C1" s="150" t="s">
        <v>2</v>
      </c>
      <c r="D1" s="150" t="s">
        <v>3</v>
      </c>
      <c r="E1" s="150" t="s">
        <v>4</v>
      </c>
      <c r="F1" s="154" t="s">
        <v>5</v>
      </c>
      <c r="G1" s="150" t="s">
        <v>6</v>
      </c>
      <c r="H1" s="151" t="s">
        <v>7</v>
      </c>
      <c r="I1" s="151" t="s">
        <v>8</v>
      </c>
      <c r="J1" s="152" t="s">
        <v>9</v>
      </c>
      <c r="K1" s="150" t="s">
        <v>10</v>
      </c>
      <c r="L1" s="151" t="s">
        <v>11</v>
      </c>
      <c r="M1" s="151" t="s">
        <v>12</v>
      </c>
      <c r="N1" s="152" t="s">
        <v>13</v>
      </c>
      <c r="O1" s="158" t="s">
        <v>14</v>
      </c>
      <c r="P1" s="158" t="s">
        <v>15</v>
      </c>
      <c r="Q1" s="158" t="s">
        <v>16</v>
      </c>
      <c r="R1" s="157" t="s">
        <v>17</v>
      </c>
      <c r="S1" s="150" t="s">
        <v>18</v>
      </c>
      <c r="T1" s="156" t="s">
        <v>19</v>
      </c>
      <c r="U1" s="168" t="s">
        <v>546</v>
      </c>
    </row>
    <row r="2" spans="1:21" x14ac:dyDescent="0.3">
      <c r="A2" s="73" t="s">
        <v>29</v>
      </c>
      <c r="B2" s="68">
        <v>249.48462338709672</v>
      </c>
      <c r="C2" s="69">
        <v>257.65300000000002</v>
      </c>
      <c r="D2" s="69">
        <v>245.363</v>
      </c>
      <c r="E2" s="69">
        <v>235.01249999999999</v>
      </c>
      <c r="F2" s="70">
        <v>219.8065</v>
      </c>
      <c r="G2" s="69">
        <v>247.04</v>
      </c>
      <c r="H2" s="69">
        <v>232</v>
      </c>
      <c r="I2" s="69">
        <v>235</v>
      </c>
      <c r="J2" s="71">
        <v>218</v>
      </c>
      <c r="K2" s="27">
        <v>272.5</v>
      </c>
      <c r="L2" s="27">
        <v>253</v>
      </c>
      <c r="M2" s="27">
        <v>240.5</v>
      </c>
      <c r="N2" s="72">
        <v>217.5</v>
      </c>
      <c r="O2" s="123">
        <v>-1048599.6267748494</v>
      </c>
      <c r="P2" s="35">
        <v>-3354610.588235293</v>
      </c>
      <c r="Q2" s="27">
        <v>530.11341804633525</v>
      </c>
      <c r="R2" s="86">
        <v>0.47518943619491477</v>
      </c>
      <c r="S2" s="132">
        <v>-0.13884510250671339</v>
      </c>
      <c r="T2" s="27">
        <v>2.7998924731185979</v>
      </c>
      <c r="U2" s="166">
        <v>-8.17</v>
      </c>
    </row>
    <row r="3" spans="1:21" x14ac:dyDescent="0.3">
      <c r="A3" s="73" t="s">
        <v>30</v>
      </c>
      <c r="B3" s="68">
        <v>241.30617231034481</v>
      </c>
      <c r="C3" s="69">
        <v>238.47649999999999</v>
      </c>
      <c r="D3" s="69">
        <v>227.58150000000001</v>
      </c>
      <c r="E3" s="69">
        <v>217.14400000000001</v>
      </c>
      <c r="F3" s="71">
        <v>211.01300000000001</v>
      </c>
      <c r="G3" s="69">
        <v>244.53</v>
      </c>
      <c r="H3" s="69">
        <v>222.5</v>
      </c>
      <c r="I3" s="69">
        <v>222.5</v>
      </c>
      <c r="J3" s="71">
        <v>220</v>
      </c>
      <c r="K3" s="27">
        <v>242</v>
      </c>
      <c r="L3" s="27">
        <v>229.25</v>
      </c>
      <c r="M3" s="27">
        <v>215</v>
      </c>
      <c r="N3" s="74">
        <v>205</v>
      </c>
      <c r="O3" s="123">
        <v>-969507.46653143875</v>
      </c>
      <c r="P3" s="35">
        <v>426872.35294117546</v>
      </c>
      <c r="Q3" s="27">
        <v>529.53590862932583</v>
      </c>
      <c r="R3" s="86">
        <v>0.36430005701678275</v>
      </c>
      <c r="S3" s="132">
        <v>-0.11627912917432487</v>
      </c>
      <c r="T3" s="27">
        <v>1.2942881773399546</v>
      </c>
      <c r="U3" s="166">
        <v>-6.31</v>
      </c>
    </row>
    <row r="4" spans="1:21" x14ac:dyDescent="0.3">
      <c r="A4" s="73" t="s">
        <v>31</v>
      </c>
      <c r="B4" s="68">
        <v>249.303033</v>
      </c>
      <c r="C4" s="69">
        <v>243</v>
      </c>
      <c r="D4" s="69">
        <v>233.48391304347825</v>
      </c>
      <c r="E4" s="69">
        <v>227.82652173913044</v>
      </c>
      <c r="F4" s="71">
        <v>217.79913043478263</v>
      </c>
      <c r="G4" s="69">
        <v>248.99</v>
      </c>
      <c r="H4" s="69">
        <v>237.75</v>
      </c>
      <c r="I4" s="69">
        <v>236.5</v>
      </c>
      <c r="J4" s="71">
        <v>229.13</v>
      </c>
      <c r="K4" s="27">
        <v>233</v>
      </c>
      <c r="L4" s="27">
        <v>223.5</v>
      </c>
      <c r="M4" s="27">
        <v>220.5</v>
      </c>
      <c r="N4" s="74">
        <v>209.25</v>
      </c>
      <c r="O4" s="123">
        <v>-1210475.9106959067</v>
      </c>
      <c r="P4" s="35">
        <v>-831497.64705882268</v>
      </c>
      <c r="Q4" s="27">
        <v>662.03301919508363</v>
      </c>
      <c r="R4" s="86">
        <v>0.26821025145227528</v>
      </c>
      <c r="S4" s="132">
        <v>-9.6925996649659119E-2</v>
      </c>
      <c r="T4" s="27">
        <v>0.86369333333338238</v>
      </c>
      <c r="U4" s="166">
        <v>-2.9</v>
      </c>
    </row>
    <row r="5" spans="1:21" x14ac:dyDescent="0.3">
      <c r="A5" s="73" t="s">
        <v>32</v>
      </c>
      <c r="B5" s="68">
        <v>238.51586499999993</v>
      </c>
      <c r="C5" s="69">
        <v>239.57842105263157</v>
      </c>
      <c r="D5" s="69">
        <v>235.5863157894737</v>
      </c>
      <c r="E5" s="69">
        <v>229.30263157894737</v>
      </c>
      <c r="F5" s="71">
        <v>245.48684210526315</v>
      </c>
      <c r="G5" s="69">
        <v>226.36</v>
      </c>
      <c r="H5" s="69">
        <v>226.5</v>
      </c>
      <c r="I5" s="69">
        <v>232.5</v>
      </c>
      <c r="J5" s="71">
        <v>250.5</v>
      </c>
      <c r="K5" s="27">
        <v>245.25</v>
      </c>
      <c r="L5" s="27">
        <v>238.75</v>
      </c>
      <c r="M5" s="27">
        <v>229</v>
      </c>
      <c r="N5" s="74">
        <v>245</v>
      </c>
      <c r="O5" s="123">
        <v>-1052334.7509803921</v>
      </c>
      <c r="P5" s="35">
        <v>1659897.0588235315</v>
      </c>
      <c r="Q5" s="27">
        <v>464.80329347038401</v>
      </c>
      <c r="R5" s="86">
        <v>0.22579472305543849</v>
      </c>
      <c r="S5" s="132">
        <v>-7.2784203464664493E-2</v>
      </c>
      <c r="T5" s="27">
        <v>1.9666557471268631</v>
      </c>
      <c r="U5" s="167">
        <v>1.91</v>
      </c>
    </row>
    <row r="6" spans="1:21" x14ac:dyDescent="0.3">
      <c r="A6" s="73" t="s">
        <v>33</v>
      </c>
      <c r="B6" s="68">
        <v>228.68563509677418</v>
      </c>
      <c r="C6" s="69">
        <v>244.22388888888887</v>
      </c>
      <c r="D6" s="69">
        <v>241.67388888888888</v>
      </c>
      <c r="E6" s="69">
        <v>258.7716666666667</v>
      </c>
      <c r="F6" s="71">
        <v>264.93111111111114</v>
      </c>
      <c r="G6" s="69">
        <v>257.27999999999997</v>
      </c>
      <c r="H6" s="69">
        <v>277</v>
      </c>
      <c r="I6" s="69">
        <v>269.75</v>
      </c>
      <c r="J6" s="71">
        <v>270.63</v>
      </c>
      <c r="K6" s="27">
        <v>230</v>
      </c>
      <c r="L6" s="27">
        <v>225</v>
      </c>
      <c r="M6" s="27">
        <v>246</v>
      </c>
      <c r="N6" s="74">
        <v>253.5</v>
      </c>
      <c r="O6" s="123">
        <v>-805494.58823529445</v>
      </c>
      <c r="P6" s="35">
        <v>-1653202.9411764815</v>
      </c>
      <c r="Q6" s="27">
        <v>564.54098509689879</v>
      </c>
      <c r="R6" s="86">
        <v>0.44230975813315487</v>
      </c>
      <c r="S6" s="132">
        <v>2.8613277061911579E-2</v>
      </c>
      <c r="T6" s="27">
        <v>12.851696989247163</v>
      </c>
      <c r="U6" s="167">
        <v>5.4</v>
      </c>
    </row>
    <row r="7" spans="1:21" x14ac:dyDescent="0.3">
      <c r="A7" s="73" t="s">
        <v>34</v>
      </c>
      <c r="B7" s="68">
        <v>265.27453146666664</v>
      </c>
      <c r="C7" s="69">
        <v>260.89714285714285</v>
      </c>
      <c r="D7" s="69">
        <v>283.79761904761904</v>
      </c>
      <c r="E7" s="69">
        <v>287.72095238095238</v>
      </c>
      <c r="F7" s="71">
        <v>289.41761904761904</v>
      </c>
      <c r="G7" s="69">
        <v>259.08999999999997</v>
      </c>
      <c r="H7" s="69">
        <v>287.5</v>
      </c>
      <c r="I7" s="69">
        <v>285.38</v>
      </c>
      <c r="J7" s="71">
        <v>287.5</v>
      </c>
      <c r="K7" s="27">
        <v>257</v>
      </c>
      <c r="L7" s="27">
        <v>279</v>
      </c>
      <c r="M7" s="27">
        <v>279</v>
      </c>
      <c r="N7" s="74">
        <v>280.5</v>
      </c>
      <c r="O7" s="123">
        <v>-461773.2246287642</v>
      </c>
      <c r="P7" s="35">
        <v>-12264077.647058824</v>
      </c>
      <c r="Q7" s="27">
        <v>564.96595595290944</v>
      </c>
      <c r="R7" s="86">
        <v>0.52873563218390807</v>
      </c>
      <c r="S7" s="132">
        <v>-8.4822346012325855E-2</v>
      </c>
      <c r="T7" s="27">
        <v>1.443148160919824</v>
      </c>
      <c r="U7" s="167">
        <v>8.41</v>
      </c>
    </row>
    <row r="8" spans="1:21" x14ac:dyDescent="0.3">
      <c r="A8" s="73" t="s">
        <v>35</v>
      </c>
      <c r="B8" s="68">
        <v>238.56039548387099</v>
      </c>
      <c r="C8" s="69">
        <v>268.05272727272728</v>
      </c>
      <c r="D8" s="69">
        <v>277.28454545454548</v>
      </c>
      <c r="E8" s="69">
        <v>280.55136363636365</v>
      </c>
      <c r="F8" s="71">
        <v>293.10227272727275</v>
      </c>
      <c r="G8" s="69">
        <v>271.39999999999998</v>
      </c>
      <c r="H8" s="69">
        <v>278.5</v>
      </c>
      <c r="I8" s="69">
        <v>282.5</v>
      </c>
      <c r="J8" s="71">
        <v>297</v>
      </c>
      <c r="K8" s="27">
        <v>279.63</v>
      </c>
      <c r="L8" s="27">
        <v>289</v>
      </c>
      <c r="M8" s="27">
        <v>288.5</v>
      </c>
      <c r="N8" s="74">
        <v>299.75</v>
      </c>
      <c r="O8" s="123">
        <v>-268642.17103099264</v>
      </c>
      <c r="P8" s="35">
        <v>652748.23529412248</v>
      </c>
      <c r="Q8" s="27">
        <v>376.19093974525822</v>
      </c>
      <c r="R8" s="86">
        <v>0.66488179346703358</v>
      </c>
      <c r="S8" s="132">
        <v>-7.2729306632074553E-2</v>
      </c>
      <c r="T8" s="27">
        <v>7.3662739784944282</v>
      </c>
      <c r="U8" s="167">
        <v>12.02</v>
      </c>
    </row>
    <row r="9" spans="1:21" x14ac:dyDescent="0.3">
      <c r="A9" s="73" t="s">
        <v>36</v>
      </c>
      <c r="B9" s="68">
        <v>271.91865935483872</v>
      </c>
      <c r="C9" s="69">
        <v>280.54227272727275</v>
      </c>
      <c r="D9" s="69">
        <v>283.91500000000002</v>
      </c>
      <c r="E9" s="69">
        <v>296.88090909090909</v>
      </c>
      <c r="F9" s="71">
        <v>307.1990909090909</v>
      </c>
      <c r="G9" s="69">
        <v>274.55</v>
      </c>
      <c r="H9" s="69">
        <v>294.5</v>
      </c>
      <c r="I9" s="69">
        <v>291.75</v>
      </c>
      <c r="J9" s="71">
        <v>302</v>
      </c>
      <c r="K9" s="27">
        <v>276.5</v>
      </c>
      <c r="L9" s="27">
        <v>285</v>
      </c>
      <c r="M9" s="27">
        <v>293</v>
      </c>
      <c r="N9" s="74">
        <v>304</v>
      </c>
      <c r="O9" s="123">
        <v>-527548.29411764722</v>
      </c>
      <c r="P9" s="35">
        <v>-3633644.7058823542</v>
      </c>
      <c r="Q9" s="27">
        <v>354.08595945734476</v>
      </c>
      <c r="R9" s="86">
        <v>0.70702463290281525</v>
      </c>
      <c r="S9" s="132">
        <v>-7.4473197104843458E-2</v>
      </c>
      <c r="T9" s="27">
        <v>2.11982645161285</v>
      </c>
      <c r="U9" s="167">
        <v>12.14</v>
      </c>
    </row>
    <row r="10" spans="1:21" x14ac:dyDescent="0.3">
      <c r="A10" s="73" t="s">
        <v>37</v>
      </c>
      <c r="B10" s="68">
        <v>242.10603680000003</v>
      </c>
      <c r="C10" s="69">
        <v>256.26045454545459</v>
      </c>
      <c r="D10" s="69">
        <v>273.63090909090909</v>
      </c>
      <c r="E10" s="69">
        <v>286.89227272727271</v>
      </c>
      <c r="F10" s="71">
        <v>295.60227272727275</v>
      </c>
      <c r="G10" s="69">
        <v>233.85</v>
      </c>
      <c r="H10" s="69">
        <v>270</v>
      </c>
      <c r="I10" s="69">
        <v>268.88</v>
      </c>
      <c r="J10" s="71">
        <v>283.25</v>
      </c>
      <c r="K10" s="27">
        <v>279.5</v>
      </c>
      <c r="L10" s="27">
        <v>293</v>
      </c>
      <c r="M10" s="27">
        <v>304.5</v>
      </c>
      <c r="N10" s="74">
        <v>312.5</v>
      </c>
      <c r="O10" s="123">
        <v>-433362.9627450984</v>
      </c>
      <c r="P10" s="35">
        <v>7300005.2941176547</v>
      </c>
      <c r="Q10" s="27">
        <v>586.93118050619364</v>
      </c>
      <c r="R10" s="86">
        <v>0.75676971004073812</v>
      </c>
      <c r="S10" s="132">
        <v>-4.6919139236346497E-2</v>
      </c>
      <c r="T10" s="27">
        <v>13.697660229884761</v>
      </c>
      <c r="U10" s="167">
        <v>7.22</v>
      </c>
    </row>
    <row r="11" spans="1:21" x14ac:dyDescent="0.3">
      <c r="A11" s="73" t="s">
        <v>38</v>
      </c>
      <c r="B11" s="68">
        <v>228.4759722903226</v>
      </c>
      <c r="C11" s="69">
        <v>252.21666666666667</v>
      </c>
      <c r="D11" s="69">
        <v>268.30428571428575</v>
      </c>
      <c r="E11" s="69">
        <v>282.85714285714283</v>
      </c>
      <c r="F11" s="71">
        <v>283.22047619047618</v>
      </c>
      <c r="G11" s="69">
        <v>251.04</v>
      </c>
      <c r="H11" s="69">
        <v>279</v>
      </c>
      <c r="I11" s="69">
        <v>282</v>
      </c>
      <c r="J11" s="71">
        <v>283.75</v>
      </c>
      <c r="K11" s="27">
        <v>256.5</v>
      </c>
      <c r="L11" s="27">
        <v>263</v>
      </c>
      <c r="M11" s="27">
        <v>286.5</v>
      </c>
      <c r="N11" s="74">
        <v>286</v>
      </c>
      <c r="O11" s="123">
        <v>-517816.42583082616</v>
      </c>
      <c r="P11" s="35">
        <v>-4207595.8823529361</v>
      </c>
      <c r="Q11" s="27">
        <v>640.49126316503248</v>
      </c>
      <c r="R11" s="86">
        <v>0.79980911772726149</v>
      </c>
      <c r="S11" s="132">
        <v>-3.8855082712860867E-3</v>
      </c>
      <c r="T11" s="27">
        <v>2.1846591397847077</v>
      </c>
      <c r="U11" s="167">
        <v>1.98</v>
      </c>
    </row>
    <row r="12" spans="1:21" x14ac:dyDescent="0.3">
      <c r="A12" s="73" t="s">
        <v>39</v>
      </c>
      <c r="B12" s="68">
        <v>237.73660866666668</v>
      </c>
      <c r="C12" s="69">
        <v>251.22045454545457</v>
      </c>
      <c r="D12" s="69">
        <v>263.96590909090907</v>
      </c>
      <c r="E12" s="69">
        <v>266.77909090909094</v>
      </c>
      <c r="F12" s="71">
        <v>251.77318181818183</v>
      </c>
      <c r="G12" s="69">
        <v>240.85</v>
      </c>
      <c r="H12" s="69">
        <v>250.25</v>
      </c>
      <c r="I12" s="69">
        <v>254.75</v>
      </c>
      <c r="J12" s="71">
        <v>244.13</v>
      </c>
      <c r="K12" s="27">
        <v>264.25</v>
      </c>
      <c r="L12" s="27">
        <v>276.5</v>
      </c>
      <c r="M12" s="27">
        <v>280</v>
      </c>
      <c r="N12" s="74">
        <v>261</v>
      </c>
      <c r="O12" s="123">
        <v>-403980.66737967916</v>
      </c>
      <c r="P12" s="35">
        <v>475198.23529411585</v>
      </c>
      <c r="Q12" s="27">
        <v>575.97204322711116</v>
      </c>
      <c r="R12" s="86">
        <v>0.78229504945586159</v>
      </c>
      <c r="S12" s="132">
        <v>8.371604479785022E-3</v>
      </c>
      <c r="T12" s="27">
        <v>0.56846954022970242</v>
      </c>
      <c r="U12" s="166">
        <v>-3.34</v>
      </c>
    </row>
    <row r="13" spans="1:21" x14ac:dyDescent="0.3">
      <c r="A13" s="73" t="s">
        <v>40</v>
      </c>
      <c r="B13" s="68">
        <v>213.333923</v>
      </c>
      <c r="C13" s="69">
        <v>229.73523809523809</v>
      </c>
      <c r="D13" s="69">
        <v>230.30380952380952</v>
      </c>
      <c r="E13" s="69">
        <v>223.84571428571431</v>
      </c>
      <c r="F13" s="71">
        <v>216</v>
      </c>
      <c r="G13" s="69">
        <v>214.69</v>
      </c>
      <c r="H13" s="69">
        <v>188</v>
      </c>
      <c r="I13" s="69">
        <v>208.25</v>
      </c>
      <c r="J13" s="71">
        <v>199</v>
      </c>
      <c r="K13" s="27">
        <v>249</v>
      </c>
      <c r="L13" s="27">
        <v>247</v>
      </c>
      <c r="M13" s="27">
        <v>240</v>
      </c>
      <c r="N13" s="74">
        <v>231.5</v>
      </c>
      <c r="O13" s="123">
        <v>-1005879.3271316588</v>
      </c>
      <c r="P13" s="35">
        <v>2242192.3529411778</v>
      </c>
      <c r="Q13" s="27">
        <v>730.21543577065734</v>
      </c>
      <c r="R13" s="86">
        <v>0.72090698001107278</v>
      </c>
      <c r="S13" s="132">
        <v>2.7913543517319228E-2</v>
      </c>
      <c r="T13" s="27">
        <v>3.4058890322578614</v>
      </c>
      <c r="U13" s="166">
        <v>-3.22</v>
      </c>
    </row>
    <row r="14" spans="1:21" x14ac:dyDescent="0.3">
      <c r="A14" s="73" t="s">
        <v>41</v>
      </c>
      <c r="B14" s="68">
        <v>188.98552016129031</v>
      </c>
      <c r="C14" s="69">
        <v>194.83750000000001</v>
      </c>
      <c r="D14" s="69">
        <v>177.88749999999999</v>
      </c>
      <c r="E14" s="69">
        <v>174.3125</v>
      </c>
      <c r="F14" s="71">
        <v>164.41249999999999</v>
      </c>
      <c r="G14" s="69">
        <v>200</v>
      </c>
      <c r="H14" s="69">
        <v>170.5</v>
      </c>
      <c r="I14" s="69">
        <v>175</v>
      </c>
      <c r="J14" s="71">
        <v>165</v>
      </c>
      <c r="K14" s="27">
        <v>200.5</v>
      </c>
      <c r="L14" s="27">
        <v>187.5</v>
      </c>
      <c r="M14" s="27">
        <v>181</v>
      </c>
      <c r="N14" s="74">
        <v>166</v>
      </c>
      <c r="O14" s="123">
        <v>-1318650.9716024362</v>
      </c>
      <c r="P14" s="35">
        <v>3285289.4117647083</v>
      </c>
      <c r="Q14" s="27">
        <v>1076.0473155102543</v>
      </c>
      <c r="R14" s="86">
        <v>0.64143880611814874</v>
      </c>
      <c r="S14" s="132">
        <v>2.7404267416520578E-2</v>
      </c>
      <c r="T14" s="27">
        <v>2.2368427956989763</v>
      </c>
      <c r="U14" s="166">
        <v>-3.57</v>
      </c>
    </row>
    <row r="15" spans="1:21" x14ac:dyDescent="0.3">
      <c r="A15" s="73" t="s">
        <v>42</v>
      </c>
      <c r="B15" s="68">
        <v>208.91863178571438</v>
      </c>
      <c r="C15" s="69">
        <v>191.72499999999999</v>
      </c>
      <c r="D15" s="69">
        <v>184.35</v>
      </c>
      <c r="E15" s="69">
        <v>172.72499999999999</v>
      </c>
      <c r="F15" s="71">
        <v>165.83150000000001</v>
      </c>
      <c r="G15" s="69">
        <v>220.5</v>
      </c>
      <c r="H15" s="69">
        <v>201</v>
      </c>
      <c r="I15" s="69">
        <v>195</v>
      </c>
      <c r="J15" s="71">
        <v>185.5</v>
      </c>
      <c r="K15" s="27">
        <v>175.25</v>
      </c>
      <c r="L15" s="27">
        <v>173.75</v>
      </c>
      <c r="M15" s="27">
        <v>160.5</v>
      </c>
      <c r="N15" s="74">
        <v>154.5</v>
      </c>
      <c r="O15" s="123">
        <v>-639559.46653144062</v>
      </c>
      <c r="P15" s="35">
        <v>-877027.64705882419</v>
      </c>
      <c r="Q15" s="27">
        <v>638.85174259820769</v>
      </c>
      <c r="R15" s="86">
        <v>0.49784327821711</v>
      </c>
      <c r="S15" s="132">
        <v>1.7264092026002376E-2</v>
      </c>
      <c r="T15" s="27">
        <v>12.395310582010064</v>
      </c>
      <c r="U15" s="166">
        <v>-5.85</v>
      </c>
    </row>
    <row r="16" spans="1:21" x14ac:dyDescent="0.3">
      <c r="A16" s="73" t="s">
        <v>43</v>
      </c>
      <c r="B16" s="68">
        <v>241.09160799999995</v>
      </c>
      <c r="C16" s="69">
        <v>222.0625</v>
      </c>
      <c r="D16" s="69">
        <v>211.48750000000001</v>
      </c>
      <c r="E16" s="69">
        <v>203.46250000000001</v>
      </c>
      <c r="F16" s="71">
        <v>188.25650000000002</v>
      </c>
      <c r="G16" s="69">
        <v>239</v>
      </c>
      <c r="H16" s="69">
        <v>222</v>
      </c>
      <c r="I16" s="69">
        <v>221</v>
      </c>
      <c r="J16" s="71">
        <v>207.75</v>
      </c>
      <c r="K16" s="27">
        <v>211.5</v>
      </c>
      <c r="L16" s="27">
        <v>203.25</v>
      </c>
      <c r="M16" s="27">
        <v>191</v>
      </c>
      <c r="N16" s="74">
        <v>182.5</v>
      </c>
      <c r="O16" s="123">
        <v>-187637.91069590487</v>
      </c>
      <c r="P16" s="35">
        <v>-1405797.647058822</v>
      </c>
      <c r="Q16" s="27">
        <v>585.58747575191694</v>
      </c>
      <c r="R16" s="86">
        <v>0.36362659791599528</v>
      </c>
      <c r="S16" s="132">
        <v>-1.5096501859391265E-3</v>
      </c>
      <c r="T16" s="27">
        <v>8.7029980645164571</v>
      </c>
      <c r="U16" s="166">
        <v>-5.54</v>
      </c>
    </row>
    <row r="17" spans="1:21" x14ac:dyDescent="0.3">
      <c r="A17" s="73" t="s">
        <v>44</v>
      </c>
      <c r="B17" s="68">
        <v>251.20864119999999</v>
      </c>
      <c r="C17" s="69">
        <v>252.0952380952381</v>
      </c>
      <c r="D17" s="69">
        <v>249.64285714285714</v>
      </c>
      <c r="E17" s="69">
        <v>232.72619047619048</v>
      </c>
      <c r="F17" s="71">
        <v>249.76190476190476</v>
      </c>
      <c r="G17" s="69">
        <v>249</v>
      </c>
      <c r="H17" s="69">
        <v>234</v>
      </c>
      <c r="I17" s="69">
        <v>238</v>
      </c>
      <c r="J17" s="71">
        <v>255</v>
      </c>
      <c r="K17" s="27">
        <v>234.25</v>
      </c>
      <c r="L17" s="27">
        <v>235</v>
      </c>
      <c r="M17" s="27">
        <v>209</v>
      </c>
      <c r="N17" s="74">
        <v>229</v>
      </c>
      <c r="O17" s="123">
        <v>-569305.18431372568</v>
      </c>
      <c r="P17" s="35">
        <v>-627702.94117646699</v>
      </c>
      <c r="Q17" s="27">
        <v>501.60267963462451</v>
      </c>
      <c r="R17" s="86">
        <v>0.30158572762504443</v>
      </c>
      <c r="S17" s="132">
        <v>3.0068011049414478E-3</v>
      </c>
      <c r="T17" s="27">
        <v>3.1407696551722095</v>
      </c>
      <c r="U17" s="166">
        <v>0.95</v>
      </c>
    </row>
    <row r="18" spans="1:21" x14ac:dyDescent="0.3">
      <c r="A18" s="73" t="s">
        <v>45</v>
      </c>
      <c r="B18" s="68">
        <v>249.56511977419351</v>
      </c>
      <c r="C18" s="69">
        <v>247.78947368421052</v>
      </c>
      <c r="D18" s="69">
        <v>236.90789473684211</v>
      </c>
      <c r="E18" s="69">
        <v>255.35526315789474</v>
      </c>
      <c r="F18" s="71">
        <v>263.43421052631578</v>
      </c>
      <c r="G18" s="69">
        <v>236</v>
      </c>
      <c r="H18" s="69">
        <v>245.75</v>
      </c>
      <c r="I18" s="69">
        <v>250.25</v>
      </c>
      <c r="J18" s="71">
        <v>264</v>
      </c>
      <c r="K18" s="27">
        <v>249</v>
      </c>
      <c r="L18" s="27">
        <v>238</v>
      </c>
      <c r="M18" s="27">
        <v>251.5</v>
      </c>
      <c r="N18" s="74">
        <v>258</v>
      </c>
      <c r="O18" s="123">
        <v>-168291.58823529258</v>
      </c>
      <c r="P18" s="35">
        <v>-5438002.9411764843</v>
      </c>
      <c r="Q18" s="27">
        <v>437.92148232189282</v>
      </c>
      <c r="R18" s="86">
        <v>0.36359354470859467</v>
      </c>
      <c r="S18" s="132">
        <v>-5.010293636264862E-2</v>
      </c>
      <c r="T18" s="27">
        <v>5.9203812903224993</v>
      </c>
      <c r="U18" s="167">
        <v>3.4</v>
      </c>
    </row>
    <row r="19" spans="1:21" x14ac:dyDescent="0.3">
      <c r="A19" s="73" t="s">
        <v>46</v>
      </c>
      <c r="B19" s="68">
        <v>207.30963586666675</v>
      </c>
      <c r="C19" s="69">
        <v>205.76190476190476</v>
      </c>
      <c r="D19" s="69">
        <v>239.71428571428572</v>
      </c>
      <c r="E19" s="69">
        <v>256.91666666666669</v>
      </c>
      <c r="F19" s="71">
        <v>266.60714285714283</v>
      </c>
      <c r="G19" s="69">
        <v>215</v>
      </c>
      <c r="H19" s="69">
        <v>278</v>
      </c>
      <c r="I19" s="69">
        <v>273</v>
      </c>
      <c r="J19" s="71">
        <v>285</v>
      </c>
      <c r="K19" s="27">
        <v>224.5</v>
      </c>
      <c r="L19" s="27">
        <v>247.25</v>
      </c>
      <c r="M19" s="27">
        <v>258.5</v>
      </c>
      <c r="N19" s="74">
        <v>265</v>
      </c>
      <c r="O19" s="123">
        <v>-379500.19129543193</v>
      </c>
      <c r="P19" s="35">
        <v>10407742.352941183</v>
      </c>
      <c r="Q19" s="27">
        <v>462.01103537573471</v>
      </c>
      <c r="R19" s="86">
        <v>0.60905492616739798</v>
      </c>
      <c r="S19" s="132">
        <v>-4.503052028835941E-3</v>
      </c>
      <c r="T19" s="27">
        <v>10.859018505746745</v>
      </c>
      <c r="U19" s="167">
        <v>8.7200000000000006</v>
      </c>
    </row>
    <row r="20" spans="1:21" x14ac:dyDescent="0.3">
      <c r="A20" s="73" t="s">
        <v>47</v>
      </c>
      <c r="B20" s="68">
        <v>228.3795870967742</v>
      </c>
      <c r="C20" s="69">
        <v>264.79761904761904</v>
      </c>
      <c r="D20" s="69">
        <v>283.27380952380952</v>
      </c>
      <c r="E20" s="69">
        <v>294.04761904761904</v>
      </c>
      <c r="F20" s="71">
        <v>322.16666666666669</v>
      </c>
      <c r="G20" s="69">
        <v>255.5</v>
      </c>
      <c r="H20" s="69">
        <v>287.75</v>
      </c>
      <c r="I20" s="69">
        <v>290</v>
      </c>
      <c r="J20" s="71">
        <v>318</v>
      </c>
      <c r="K20" s="27">
        <v>261</v>
      </c>
      <c r="L20" s="27">
        <v>293</v>
      </c>
      <c r="M20" s="27">
        <v>290</v>
      </c>
      <c r="N20" s="74">
        <v>318</v>
      </c>
      <c r="O20" s="123">
        <v>-679279.26350411214</v>
      </c>
      <c r="P20" s="35">
        <v>2234368.2352941213</v>
      </c>
      <c r="Q20" s="27">
        <v>305.23741524547654</v>
      </c>
      <c r="R20" s="86">
        <v>0.78932711933034205</v>
      </c>
      <c r="S20" s="132">
        <v>5.1716019231233923E-2</v>
      </c>
      <c r="T20" s="27">
        <v>3.3381384946236117</v>
      </c>
      <c r="U20" s="167">
        <v>13.16</v>
      </c>
    </row>
    <row r="21" spans="1:21" x14ac:dyDescent="0.3">
      <c r="A21" s="73" t="s">
        <v>48</v>
      </c>
      <c r="B21" s="68">
        <v>245.50343354838705</v>
      </c>
      <c r="C21" s="69">
        <v>268.13043478260869</v>
      </c>
      <c r="D21" s="69">
        <v>281.72826086956519</v>
      </c>
      <c r="E21" s="69">
        <v>307.63043478260869</v>
      </c>
      <c r="F21" s="71">
        <v>321.80434782608694</v>
      </c>
      <c r="G21" s="69">
        <v>260.5</v>
      </c>
      <c r="H21" s="69">
        <v>305</v>
      </c>
      <c r="I21" s="69">
        <v>307.75</v>
      </c>
      <c r="J21" s="71">
        <v>325</v>
      </c>
      <c r="K21" s="27">
        <v>272</v>
      </c>
      <c r="L21" s="27">
        <v>273.5</v>
      </c>
      <c r="M21" s="27">
        <v>313</v>
      </c>
      <c r="N21" s="74">
        <v>322</v>
      </c>
      <c r="O21" s="123">
        <v>-269216.29411764536</v>
      </c>
      <c r="P21" s="35">
        <v>3483015.2941176491</v>
      </c>
      <c r="Q21" s="27">
        <v>433.45477415002898</v>
      </c>
      <c r="R21" s="86">
        <v>0.83182135567730153</v>
      </c>
      <c r="S21" s="132">
        <v>5.0323525669642821E-2</v>
      </c>
      <c r="T21" s="27">
        <v>1.7222339784948417</v>
      </c>
      <c r="U21" s="167">
        <v>10.69</v>
      </c>
    </row>
    <row r="22" spans="1:21" x14ac:dyDescent="0.3">
      <c r="A22" s="73" t="s">
        <v>49</v>
      </c>
      <c r="B22" s="68">
        <v>229.37015090000006</v>
      </c>
      <c r="C22" s="69">
        <v>255.65909090909091</v>
      </c>
      <c r="D22" s="69">
        <v>286.71590909090907</v>
      </c>
      <c r="E22" s="69">
        <v>309.03409090909093</v>
      </c>
      <c r="F22" s="71">
        <v>321.48772840909083</v>
      </c>
      <c r="G22" s="69">
        <v>250.5</v>
      </c>
      <c r="H22" s="69">
        <v>299.5</v>
      </c>
      <c r="I22" s="69">
        <v>308</v>
      </c>
      <c r="J22" s="71">
        <v>322.49930999999998</v>
      </c>
      <c r="K22" s="27">
        <v>278</v>
      </c>
      <c r="L22" s="27">
        <v>303</v>
      </c>
      <c r="M22" s="27">
        <v>322.75</v>
      </c>
      <c r="N22" s="74">
        <v>332.65062</v>
      </c>
      <c r="O22" s="123">
        <v>-483621.49607843347</v>
      </c>
      <c r="P22" s="35">
        <v>345825.29411765427</v>
      </c>
      <c r="Q22" s="27">
        <v>383.38200592835591</v>
      </c>
      <c r="R22" s="86">
        <v>0.87967393010899297</v>
      </c>
      <c r="S22" s="132">
        <v>7.5985080831908358E-2</v>
      </c>
      <c r="T22" s="27">
        <v>2.3641826436776618</v>
      </c>
      <c r="U22" s="167">
        <v>7.03</v>
      </c>
    </row>
    <row r="23" spans="1:21" x14ac:dyDescent="0.3">
      <c r="A23" s="73" t="s">
        <v>50</v>
      </c>
      <c r="B23" s="68">
        <v>251.78703941935484</v>
      </c>
      <c r="C23" s="69">
        <v>286.82142857142856</v>
      </c>
      <c r="D23" s="69">
        <v>297.16666666666669</v>
      </c>
      <c r="E23" s="69">
        <v>326.40852523809519</v>
      </c>
      <c r="F23" s="71">
        <v>325.6474400952381</v>
      </c>
      <c r="G23" s="69">
        <v>267.5</v>
      </c>
      <c r="H23" s="69">
        <v>317.30534999999998</v>
      </c>
      <c r="I23" s="69">
        <v>319.65575999999999</v>
      </c>
      <c r="J23" s="71">
        <v>317.69708499999996</v>
      </c>
      <c r="K23" s="27">
        <v>275</v>
      </c>
      <c r="L23" s="27">
        <v>301.5</v>
      </c>
      <c r="M23" s="27">
        <v>319.65575999999999</v>
      </c>
      <c r="N23" s="74">
        <v>318.08882</v>
      </c>
      <c r="O23" s="123">
        <v>-691570.42583082244</v>
      </c>
      <c r="P23" s="35">
        <v>1285364.1176470665</v>
      </c>
      <c r="Q23" s="27">
        <v>449.36014533029748</v>
      </c>
      <c r="R23" s="86">
        <v>0.87746349686407699</v>
      </c>
      <c r="S23" s="132">
        <v>7.3768870865529412E-2</v>
      </c>
      <c r="T23" s="27">
        <v>6.8719197849461731</v>
      </c>
      <c r="U23" s="167">
        <v>3.49</v>
      </c>
    </row>
    <row r="24" spans="1:21" x14ac:dyDescent="0.3">
      <c r="A24" s="73" t="s">
        <v>51</v>
      </c>
      <c r="B24" s="68">
        <v>238.83367783333333</v>
      </c>
      <c r="C24" s="69">
        <v>289.13636363636363</v>
      </c>
      <c r="D24" s="69">
        <v>313.58571045454551</v>
      </c>
      <c r="E24" s="69">
        <v>314.19427613636367</v>
      </c>
      <c r="F24" s="71">
        <v>285.5774536363636</v>
      </c>
      <c r="G24" s="69">
        <v>297</v>
      </c>
      <c r="H24" s="69">
        <v>317.09475000000003</v>
      </c>
      <c r="I24" s="69">
        <v>319.05212499999999</v>
      </c>
      <c r="J24" s="71">
        <v>288.12559999999996</v>
      </c>
      <c r="K24" s="27">
        <v>296</v>
      </c>
      <c r="L24" s="27">
        <v>313.18</v>
      </c>
      <c r="M24" s="27">
        <v>316.70327500000002</v>
      </c>
      <c r="N24" s="74">
        <v>283.81937500000004</v>
      </c>
      <c r="O24" s="123">
        <v>-1333733.9673796799</v>
      </c>
      <c r="P24" s="35">
        <v>2705388.2352941162</v>
      </c>
      <c r="Q24" s="27">
        <v>601.81220616804501</v>
      </c>
      <c r="R24" s="86">
        <v>0.87688919738549131</v>
      </c>
      <c r="S24" s="132">
        <v>0.10296575240941475</v>
      </c>
      <c r="T24" s="27">
        <v>13.568459885057532</v>
      </c>
      <c r="U24" s="166">
        <v>-0.33</v>
      </c>
    </row>
    <row r="25" spans="1:21" x14ac:dyDescent="0.3">
      <c r="A25" s="73" t="s">
        <v>52</v>
      </c>
      <c r="B25" s="68">
        <v>273.15066822580638</v>
      </c>
      <c r="C25" s="69">
        <v>317.37224499999996</v>
      </c>
      <c r="D25" s="69">
        <v>320.46679999999998</v>
      </c>
      <c r="E25" s="69">
        <v>298.52013999999997</v>
      </c>
      <c r="F25" s="71">
        <v>290.12117599999999</v>
      </c>
      <c r="G25" s="69">
        <v>310.97430000000003</v>
      </c>
      <c r="H25" s="69">
        <v>326.92169999999999</v>
      </c>
      <c r="I25" s="69">
        <v>309.37955999999997</v>
      </c>
      <c r="J25" s="71">
        <v>300.60849000000002</v>
      </c>
      <c r="K25" s="27">
        <v>324.52959000000004</v>
      </c>
      <c r="L25" s="27">
        <v>327.32038499999999</v>
      </c>
      <c r="M25" s="27">
        <v>292.63479000000001</v>
      </c>
      <c r="N25" s="74">
        <v>284.262405</v>
      </c>
      <c r="O25" s="123">
        <v>-364291.32713166252</v>
      </c>
      <c r="P25" s="35">
        <v>-2194737.6470588222</v>
      </c>
      <c r="Q25" s="27">
        <v>737.37030124731632</v>
      </c>
      <c r="R25" s="86">
        <v>0.7832742507251047</v>
      </c>
      <c r="S25" s="132">
        <v>9.0280814231351147E-2</v>
      </c>
      <c r="T25" s="27">
        <v>1.7295303225813161</v>
      </c>
      <c r="U25" s="166">
        <v>-5.9</v>
      </c>
    </row>
    <row r="26" spans="1:21" x14ac:dyDescent="0.3">
      <c r="A26" s="73" t="s">
        <v>53</v>
      </c>
      <c r="B26" s="68">
        <v>324.04867425806447</v>
      </c>
      <c r="C26" s="69">
        <v>344.64228500000002</v>
      </c>
      <c r="D26" s="69">
        <v>335.37097100000005</v>
      </c>
      <c r="E26" s="69">
        <v>325.44577000000004</v>
      </c>
      <c r="F26" s="71">
        <v>318.91785900000002</v>
      </c>
      <c r="G26" s="69">
        <v>347.18112000000002</v>
      </c>
      <c r="H26" s="69">
        <v>338.34086000000002</v>
      </c>
      <c r="I26" s="69">
        <v>335.52805000000001</v>
      </c>
      <c r="J26" s="71">
        <v>327.49144999999999</v>
      </c>
      <c r="K26" s="27">
        <v>339.94817999999998</v>
      </c>
      <c r="L26" s="27">
        <v>320.25851</v>
      </c>
      <c r="M26" s="27">
        <v>318.24936000000002</v>
      </c>
      <c r="N26" s="74">
        <v>317.04387000000003</v>
      </c>
      <c r="O26" s="123">
        <v>-319565.62677484006</v>
      </c>
      <c r="P26" s="35">
        <v>-1766140.5882352928</v>
      </c>
      <c r="Q26" s="27">
        <v>511.86614798073003</v>
      </c>
      <c r="R26" s="86">
        <v>0.6454795607228736</v>
      </c>
      <c r="S26" s="132">
        <v>3.1445022021245439E-2</v>
      </c>
      <c r="T26" s="27">
        <v>29.175713978495576</v>
      </c>
      <c r="U26" s="166">
        <v>-5.3</v>
      </c>
    </row>
    <row r="27" spans="1:21" x14ac:dyDescent="0.3">
      <c r="A27" s="73" t="s">
        <v>54</v>
      </c>
      <c r="B27" s="68">
        <v>349.5404759642858</v>
      </c>
      <c r="C27" s="69">
        <v>358.84839180000012</v>
      </c>
      <c r="D27" s="69">
        <v>347.91998100000001</v>
      </c>
      <c r="E27" s="69">
        <v>335.02510099999995</v>
      </c>
      <c r="F27" s="71">
        <v>332.12375300000008</v>
      </c>
      <c r="G27" s="69">
        <v>377.17523999999997</v>
      </c>
      <c r="H27" s="69">
        <v>360.65367500000002</v>
      </c>
      <c r="I27" s="69">
        <v>353.80327</v>
      </c>
      <c r="J27" s="71">
        <v>350.57955000000004</v>
      </c>
      <c r="K27" s="27">
        <v>350.17658500000005</v>
      </c>
      <c r="L27" s="27">
        <v>346.54990000000004</v>
      </c>
      <c r="M27" s="27">
        <v>330.02833500000003</v>
      </c>
      <c r="N27" s="74">
        <v>322.37200000000001</v>
      </c>
      <c r="O27" s="123">
        <v>-362510.46653144062</v>
      </c>
      <c r="P27" s="35">
        <v>-1422177.6470588243</v>
      </c>
      <c r="Q27" s="27">
        <v>385.63196340765666</v>
      </c>
      <c r="R27" s="86">
        <v>0.50175595164315756</v>
      </c>
      <c r="S27" s="132">
        <v>2.1176765452049939E-2</v>
      </c>
      <c r="T27" s="27">
        <v>3.6509506613748037</v>
      </c>
      <c r="U27" s="166">
        <v>-6.51</v>
      </c>
    </row>
    <row r="28" spans="1:21" x14ac:dyDescent="0.3">
      <c r="A28" s="73" t="s">
        <v>55</v>
      </c>
      <c r="B28" s="68">
        <v>418.00298629032267</v>
      </c>
      <c r="C28" s="69">
        <v>411.44823369565222</v>
      </c>
      <c r="D28" s="69">
        <v>396.38463260869565</v>
      </c>
      <c r="E28" s="69">
        <v>394.36597826086955</v>
      </c>
      <c r="F28" s="71">
        <v>384.80685217391306</v>
      </c>
      <c r="G28" s="69">
        <v>406.05475000000001</v>
      </c>
      <c r="H28" s="69">
        <v>395.68400000000003</v>
      </c>
      <c r="I28" s="69">
        <v>394.48737500000004</v>
      </c>
      <c r="J28" s="71">
        <v>386.90875</v>
      </c>
      <c r="K28" s="27">
        <v>371.75150000000002</v>
      </c>
      <c r="L28" s="27">
        <v>356.99312500000002</v>
      </c>
      <c r="M28" s="27">
        <v>355.39762500000001</v>
      </c>
      <c r="N28" s="74">
        <v>341.83587499999999</v>
      </c>
      <c r="O28" s="123">
        <v>573316.16198242456</v>
      </c>
      <c r="P28" s="35">
        <v>-2591357.6470588227</v>
      </c>
      <c r="Q28" s="27">
        <v>517.10330756084443</v>
      </c>
      <c r="R28" s="86">
        <v>0.36626259120619414</v>
      </c>
      <c r="S28" s="132">
        <v>1.1263431042597416E-3</v>
      </c>
      <c r="T28" s="27">
        <v>12.362231397849003</v>
      </c>
      <c r="U28" s="166">
        <v>-8.7200000000000006</v>
      </c>
    </row>
    <row r="29" spans="1:21" x14ac:dyDescent="0.3">
      <c r="A29" s="73" t="s">
        <v>56</v>
      </c>
      <c r="B29" s="68">
        <v>405.65653240000006</v>
      </c>
      <c r="C29" s="69">
        <v>394.6530494117647</v>
      </c>
      <c r="D29" s="69">
        <v>394.03035000000006</v>
      </c>
      <c r="E29" s="69">
        <v>389.88363317647065</v>
      </c>
      <c r="F29" s="71">
        <v>408.26018470588235</v>
      </c>
      <c r="G29" s="69">
        <v>315.61635000000001</v>
      </c>
      <c r="H29" s="69">
        <v>292.09215</v>
      </c>
      <c r="I29" s="69">
        <v>305.81459999999998</v>
      </c>
      <c r="J29" s="71">
        <v>329.33879999999999</v>
      </c>
      <c r="K29" s="27">
        <v>386.97309000000001</v>
      </c>
      <c r="L29" s="27">
        <v>404.61624</v>
      </c>
      <c r="M29" s="27">
        <v>380.30790000000002</v>
      </c>
      <c r="N29" s="74">
        <v>399.91140000000001</v>
      </c>
      <c r="O29" s="123">
        <v>-18111.717647058889</v>
      </c>
      <c r="P29" s="35">
        <v>-1708552.9411764711</v>
      </c>
      <c r="Q29" s="27">
        <v>499.06298921612762</v>
      </c>
      <c r="R29" s="86">
        <v>0.28276192601039524</v>
      </c>
      <c r="S29" s="132">
        <v>-1.5817000509707746E-2</v>
      </c>
      <c r="T29" s="27">
        <v>10.682668505746827</v>
      </c>
      <c r="U29" s="166">
        <v>-0.2</v>
      </c>
    </row>
    <row r="30" spans="1:21" x14ac:dyDescent="0.3">
      <c r="A30" s="73" t="s">
        <v>57</v>
      </c>
      <c r="B30" s="68">
        <v>293.30807070967751</v>
      </c>
      <c r="C30" s="69">
        <v>327.12254079999997</v>
      </c>
      <c r="D30" s="69">
        <v>325.92963040000006</v>
      </c>
      <c r="E30" s="69">
        <v>347.76067040000004</v>
      </c>
      <c r="F30" s="71">
        <v>353.45623280000001</v>
      </c>
      <c r="G30" s="69">
        <v>330.58431999999999</v>
      </c>
      <c r="H30" s="69">
        <v>363.33088000000004</v>
      </c>
      <c r="I30" s="69">
        <v>353.97471999999999</v>
      </c>
      <c r="J30" s="71">
        <v>362.94103999999999</v>
      </c>
      <c r="K30" s="27">
        <v>304.0752</v>
      </c>
      <c r="L30" s="27">
        <v>307.97360000000003</v>
      </c>
      <c r="M30" s="27">
        <v>309.53296</v>
      </c>
      <c r="N30" s="74">
        <v>318.10944000000001</v>
      </c>
      <c r="O30" s="123">
        <v>-500508.58823529445</v>
      </c>
      <c r="P30" s="35">
        <v>-4203142.9411764769</v>
      </c>
      <c r="Q30" s="27">
        <v>601.86177780935259</v>
      </c>
      <c r="R30" s="86">
        <v>0.42784071659353645</v>
      </c>
      <c r="S30" s="132">
        <v>1.4144235522293158E-2</v>
      </c>
      <c r="T30" s="27">
        <v>29.190822365590915</v>
      </c>
      <c r="U30" s="167">
        <v>5.34</v>
      </c>
    </row>
    <row r="31" spans="1:21" x14ac:dyDescent="0.3">
      <c r="A31" s="73" t="s">
        <v>58</v>
      </c>
      <c r="B31" s="68">
        <v>346.37114613333341</v>
      </c>
      <c r="C31" s="69">
        <v>358.14976838095248</v>
      </c>
      <c r="D31" s="69">
        <v>385.50021733333335</v>
      </c>
      <c r="E31" s="69">
        <v>392.20401561904765</v>
      </c>
      <c r="F31" s="71">
        <v>394.60705219047628</v>
      </c>
      <c r="G31" s="69">
        <v>374.15504000000004</v>
      </c>
      <c r="H31" s="69">
        <v>408.34778000000006</v>
      </c>
      <c r="I31" s="69">
        <v>411.09891999999996</v>
      </c>
      <c r="J31" s="71">
        <v>413.85005999999998</v>
      </c>
      <c r="K31" s="27">
        <v>335.63908000000004</v>
      </c>
      <c r="L31" s="27">
        <v>356.86216000000002</v>
      </c>
      <c r="M31" s="27">
        <v>368.102532</v>
      </c>
      <c r="N31" s="74">
        <v>370.22484000000003</v>
      </c>
      <c r="O31" s="123">
        <v>-405126.92462876346</v>
      </c>
      <c r="P31" s="35">
        <v>-9438697.6470588204</v>
      </c>
      <c r="Q31" s="27">
        <v>323.73636878636154</v>
      </c>
      <c r="R31" s="86">
        <v>0.56342910500177656</v>
      </c>
      <c r="S31" s="132">
        <v>-5.0128873194457357E-2</v>
      </c>
      <c r="T31" s="27">
        <v>12.348577471263807</v>
      </c>
      <c r="U31" s="167">
        <v>9.83</v>
      </c>
    </row>
    <row r="32" spans="1:21" x14ac:dyDescent="0.3">
      <c r="A32" s="73" t="s">
        <v>59</v>
      </c>
      <c r="B32" s="68">
        <v>393.10922864516135</v>
      </c>
      <c r="C32" s="69">
        <v>432.72552542857142</v>
      </c>
      <c r="D32" s="69">
        <v>444.05126142857148</v>
      </c>
      <c r="E32" s="69">
        <v>442.45220057142859</v>
      </c>
      <c r="F32" s="71">
        <v>467.16014799999999</v>
      </c>
      <c r="G32" s="69">
        <v>468.37740000000002</v>
      </c>
      <c r="H32" s="69">
        <v>492.59012999999999</v>
      </c>
      <c r="I32" s="69">
        <v>476.31600000000003</v>
      </c>
      <c r="J32" s="71">
        <v>496.16250000000002</v>
      </c>
      <c r="K32" s="27">
        <v>402.88395000000003</v>
      </c>
      <c r="L32" s="27">
        <v>412.41027000000003</v>
      </c>
      <c r="M32" s="27">
        <v>414.39492000000001</v>
      </c>
      <c r="N32" s="74">
        <v>436.62299999999999</v>
      </c>
      <c r="O32" s="123">
        <v>-446221.03769765887</v>
      </c>
      <c r="P32" s="35">
        <v>-13572811.76470588</v>
      </c>
      <c r="Q32" s="27">
        <v>193.48497671143454</v>
      </c>
      <c r="R32" s="86">
        <v>0.61665716386953895</v>
      </c>
      <c r="S32" s="132">
        <v>-0.12095393622956918</v>
      </c>
      <c r="T32" s="27">
        <v>11.508764946236624</v>
      </c>
      <c r="U32" s="167">
        <v>13.24</v>
      </c>
    </row>
    <row r="33" spans="1:21" x14ac:dyDescent="0.3">
      <c r="A33" s="73" t="s">
        <v>60</v>
      </c>
      <c r="B33" s="68">
        <v>531.29269161290335</v>
      </c>
      <c r="C33" s="69">
        <v>553.91162086956524</v>
      </c>
      <c r="D33" s="69">
        <v>550.29437217391308</v>
      </c>
      <c r="E33" s="69">
        <v>564.87108521739128</v>
      </c>
      <c r="F33" s="71">
        <v>579.77790260869563</v>
      </c>
      <c r="G33" s="69">
        <v>555.44399999999996</v>
      </c>
      <c r="H33" s="69">
        <v>535.46400000000006</v>
      </c>
      <c r="I33" s="69">
        <v>557.44200000000001</v>
      </c>
      <c r="J33" s="71">
        <v>571.428</v>
      </c>
      <c r="K33" s="27">
        <v>495.50400000000002</v>
      </c>
      <c r="L33" s="27">
        <v>499.5</v>
      </c>
      <c r="M33" s="27">
        <v>516.28319999999997</v>
      </c>
      <c r="N33" s="74">
        <v>527.47199999999998</v>
      </c>
      <c r="O33" s="123">
        <v>-487481.29411764629</v>
      </c>
      <c r="P33" s="35">
        <v>-6712184.7058823546</v>
      </c>
      <c r="Q33" s="27">
        <v>257.494557248864</v>
      </c>
      <c r="R33" s="86">
        <v>0.60121718436252758</v>
      </c>
      <c r="S33" s="132">
        <v>-0.18028064564513113</v>
      </c>
      <c r="T33" s="27">
        <v>64.939122795695823</v>
      </c>
      <c r="U33" s="167">
        <v>12.92</v>
      </c>
    </row>
    <row r="34" spans="1:21" x14ac:dyDescent="0.3">
      <c r="A34" s="73" t="s">
        <v>61</v>
      </c>
      <c r="B34" s="68">
        <v>525.39187399999992</v>
      </c>
      <c r="C34" s="69">
        <v>545.68689199999983</v>
      </c>
      <c r="D34" s="69">
        <v>575.68411999999989</v>
      </c>
      <c r="E34" s="69">
        <v>613.7262199999999</v>
      </c>
      <c r="F34" s="71">
        <v>625.82891599999994</v>
      </c>
      <c r="G34" s="69">
        <v>507.81779999999998</v>
      </c>
      <c r="H34" s="69">
        <v>573.8753999999999</v>
      </c>
      <c r="I34" s="69">
        <v>606.49133999999992</v>
      </c>
      <c r="J34" s="71">
        <v>615.16139999999996</v>
      </c>
      <c r="K34" s="27">
        <v>549.10379999999998</v>
      </c>
      <c r="L34" s="27">
        <v>604.83989999999994</v>
      </c>
      <c r="M34" s="27">
        <v>589.15121999999985</v>
      </c>
      <c r="N34" s="74">
        <v>604.83989999999994</v>
      </c>
      <c r="O34" s="123">
        <v>-958296.29607843142</v>
      </c>
      <c r="P34" s="35">
        <v>-5063724.7058823472</v>
      </c>
      <c r="Q34" s="27">
        <v>504.69425156804033</v>
      </c>
      <c r="R34" s="86">
        <v>0.61666129552046411</v>
      </c>
      <c r="S34" s="132">
        <v>-0.1870275537566205</v>
      </c>
      <c r="T34" s="27">
        <v>6.7318005747124676</v>
      </c>
      <c r="U34" s="167">
        <v>8.9700000000000006</v>
      </c>
    </row>
    <row r="35" spans="1:21" x14ac:dyDescent="0.3">
      <c r="A35" s="73" t="s">
        <v>62</v>
      </c>
      <c r="B35" s="68">
        <v>450.73248903225812</v>
      </c>
      <c r="C35" s="69">
        <v>510.17530727272725</v>
      </c>
      <c r="D35" s="69">
        <v>554.34590000000014</v>
      </c>
      <c r="E35" s="69">
        <v>579.91553636363631</v>
      </c>
      <c r="F35" s="71">
        <v>579.70945272727283</v>
      </c>
      <c r="G35" s="69">
        <v>454.22360000000003</v>
      </c>
      <c r="H35" s="69">
        <v>528.94800000000009</v>
      </c>
      <c r="I35" s="69">
        <v>535.245</v>
      </c>
      <c r="J35" s="71">
        <v>537.34400000000005</v>
      </c>
      <c r="K35" s="27">
        <v>531.38283999999999</v>
      </c>
      <c r="L35" s="27">
        <v>570.92800000000011</v>
      </c>
      <c r="M35" s="27">
        <v>596.1160000000001</v>
      </c>
      <c r="N35" s="74">
        <v>591.91800000000001</v>
      </c>
      <c r="O35" s="123">
        <v>-1314335.4258308262</v>
      </c>
      <c r="P35" s="35">
        <v>1514084.1176470639</v>
      </c>
      <c r="Q35" s="27">
        <v>501.38777296438644</v>
      </c>
      <c r="R35" s="86">
        <v>0.64424832874720084</v>
      </c>
      <c r="S35" s="132">
        <v>-0.15944629725134674</v>
      </c>
      <c r="T35" s="27">
        <v>15.021045161289415</v>
      </c>
      <c r="U35" s="167">
        <v>2.2400000000000002</v>
      </c>
    </row>
    <row r="36" spans="1:21" x14ac:dyDescent="0.3">
      <c r="A36" s="73" t="s">
        <v>63</v>
      </c>
      <c r="B36" s="68">
        <v>385.41031620000007</v>
      </c>
      <c r="C36" s="69">
        <v>416.46472636363643</v>
      </c>
      <c r="D36" s="69">
        <v>442.17288818181822</v>
      </c>
      <c r="E36" s="69">
        <v>451.42183036363633</v>
      </c>
      <c r="F36" s="71">
        <v>407.82663409090912</v>
      </c>
      <c r="G36" s="69">
        <v>315.35595000000001</v>
      </c>
      <c r="H36" s="69">
        <v>373.06815</v>
      </c>
      <c r="I36" s="69">
        <v>375.1293</v>
      </c>
      <c r="J36" s="71">
        <v>351.21996000000001</v>
      </c>
      <c r="K36" s="27">
        <v>487.25586000000004</v>
      </c>
      <c r="L36" s="27">
        <v>511.16520000000003</v>
      </c>
      <c r="M36" s="27">
        <v>523.53210000000001</v>
      </c>
      <c r="N36" s="74">
        <v>472.00335000000001</v>
      </c>
      <c r="O36" s="123">
        <v>-1258008.9673796799</v>
      </c>
      <c r="P36" s="35">
        <v>5816368.2352941157</v>
      </c>
      <c r="Q36" s="27">
        <v>866.88872201377319</v>
      </c>
      <c r="R36" s="86">
        <v>0.65388747035540462</v>
      </c>
      <c r="S36" s="132">
        <v>-0.12003597462067195</v>
      </c>
      <c r="T36" s="27">
        <v>30.729580344826459</v>
      </c>
      <c r="U36" s="166">
        <v>-0.8</v>
      </c>
    </row>
    <row r="37" spans="1:21" x14ac:dyDescent="0.3">
      <c r="A37" s="73" t="s">
        <v>64</v>
      </c>
      <c r="B37" s="68">
        <v>272.70785645161294</v>
      </c>
      <c r="C37" s="69">
        <v>323.94338888888888</v>
      </c>
      <c r="D37" s="69">
        <v>334.00430555555556</v>
      </c>
      <c r="E37" s="69">
        <v>319.31174166666671</v>
      </c>
      <c r="F37" s="71">
        <v>300.28210694444448</v>
      </c>
      <c r="G37" s="69">
        <v>302.64325000000002</v>
      </c>
      <c r="H37" s="69">
        <v>273.27625</v>
      </c>
      <c r="I37" s="69">
        <v>303.86687500000005</v>
      </c>
      <c r="J37" s="71">
        <v>282.24950000000001</v>
      </c>
      <c r="K37" s="27">
        <v>360.15362500000003</v>
      </c>
      <c r="L37" s="27">
        <v>352.81187500000004</v>
      </c>
      <c r="M37" s="27">
        <v>347.91737499999999</v>
      </c>
      <c r="N37" s="74">
        <v>327.11575000000005</v>
      </c>
      <c r="O37" s="123">
        <v>-1948263.3271316607</v>
      </c>
      <c r="P37" s="35">
        <v>6785312.3529411787</v>
      </c>
      <c r="Q37" s="27">
        <v>942.30624637679171</v>
      </c>
      <c r="R37" s="86">
        <v>0.67029425617888394</v>
      </c>
      <c r="S37" s="132">
        <v>-2.2699180314869616E-2</v>
      </c>
      <c r="T37" s="27">
        <v>5.5136698924732626</v>
      </c>
      <c r="U37" s="166">
        <v>-0.78</v>
      </c>
    </row>
    <row r="38" spans="1:21" x14ac:dyDescent="0.3">
      <c r="A38" s="73" t="s">
        <v>65</v>
      </c>
      <c r="B38" s="68">
        <v>228.24582258064521</v>
      </c>
      <c r="C38" s="69">
        <v>254.98497636363643</v>
      </c>
      <c r="D38" s="69">
        <v>243.80591363636364</v>
      </c>
      <c r="E38" s="69">
        <v>233.87231363636363</v>
      </c>
      <c r="F38" s="71">
        <v>225.58302545454546</v>
      </c>
      <c r="G38" s="69">
        <v>261.99869999999999</v>
      </c>
      <c r="H38" s="69">
        <v>225.57550000000001</v>
      </c>
      <c r="I38" s="69">
        <v>235.09520000000001</v>
      </c>
      <c r="J38" s="71">
        <v>231.78400000000002</v>
      </c>
      <c r="K38" s="27">
        <v>293.86900000000003</v>
      </c>
      <c r="L38" s="27">
        <v>265.72380000000004</v>
      </c>
      <c r="M38" s="27">
        <v>259.10140000000001</v>
      </c>
      <c r="N38" s="74">
        <v>246.27050000000003</v>
      </c>
      <c r="O38" s="123">
        <v>-1160410.6267748494</v>
      </c>
      <c r="P38" s="35">
        <v>3823369.4117647065</v>
      </c>
      <c r="Q38" s="27">
        <v>1220.9213265190754</v>
      </c>
      <c r="R38" s="86">
        <v>0.63185337597197089</v>
      </c>
      <c r="S38" s="132">
        <v>1.7818837270342724E-2</v>
      </c>
      <c r="T38" s="27">
        <v>9.2946531182792871</v>
      </c>
      <c r="U38" s="166">
        <v>-5.9</v>
      </c>
    </row>
    <row r="39" spans="1:21" x14ac:dyDescent="0.3">
      <c r="A39" s="73" t="s">
        <v>66</v>
      </c>
      <c r="B39" s="68">
        <v>233.11640471428572</v>
      </c>
      <c r="C39" s="69">
        <v>227.16046499999996</v>
      </c>
      <c r="D39" s="69">
        <v>218.26814880000001</v>
      </c>
      <c r="E39" s="69">
        <v>214.26074299999999</v>
      </c>
      <c r="F39" s="71">
        <v>211.26833100000002</v>
      </c>
      <c r="G39" s="69">
        <v>211.08636000000001</v>
      </c>
      <c r="H39" s="69">
        <v>207.85131999999999</v>
      </c>
      <c r="I39" s="69">
        <v>206.2338</v>
      </c>
      <c r="J39" s="71">
        <v>204.61628000000002</v>
      </c>
      <c r="K39" s="27">
        <v>229.68783999999999</v>
      </c>
      <c r="L39" s="27">
        <v>210.27760000000001</v>
      </c>
      <c r="M39" s="27">
        <v>217.55643999999998</v>
      </c>
      <c r="N39" s="74">
        <v>210.27760000000001</v>
      </c>
      <c r="O39" s="123">
        <v>-88417.466531440616</v>
      </c>
      <c r="P39" s="35">
        <v>-575567.64705882419</v>
      </c>
      <c r="Q39" s="27">
        <v>675.87530434168514</v>
      </c>
      <c r="R39" s="86">
        <v>0.4916334068767198</v>
      </c>
      <c r="S39" s="132">
        <v>1.1054220685612182E-2</v>
      </c>
      <c r="T39" s="27">
        <v>10.864165476190667</v>
      </c>
      <c r="U39" s="166">
        <v>-9.07</v>
      </c>
    </row>
    <row r="40" spans="1:21" x14ac:dyDescent="0.3">
      <c r="A40" s="73" t="s">
        <v>67</v>
      </c>
      <c r="B40" s="68">
        <v>193.71776967741931</v>
      </c>
      <c r="C40" s="69">
        <v>194.34714090909097</v>
      </c>
      <c r="D40" s="69">
        <v>193.81103636363639</v>
      </c>
      <c r="E40" s="69">
        <v>197.32344545454549</v>
      </c>
      <c r="F40" s="71">
        <v>188.9639118181818</v>
      </c>
      <c r="G40" s="69">
        <v>189.1155</v>
      </c>
      <c r="H40" s="69">
        <v>188.3021</v>
      </c>
      <c r="I40" s="69">
        <v>195.21600000000001</v>
      </c>
      <c r="J40" s="71">
        <v>185.86190000000002</v>
      </c>
      <c r="K40" s="27">
        <v>210.67060000000001</v>
      </c>
      <c r="L40" s="27">
        <v>200.09640000000002</v>
      </c>
      <c r="M40" s="27">
        <v>209.0438</v>
      </c>
      <c r="N40" s="74">
        <v>199.28300000000002</v>
      </c>
      <c r="O40" s="123">
        <v>-898028.45174570568</v>
      </c>
      <c r="P40" s="35">
        <v>1074272.3529411769</v>
      </c>
      <c r="Q40" s="27">
        <v>750.22147813794368</v>
      </c>
      <c r="R40" s="86">
        <v>0.39120949949180694</v>
      </c>
      <c r="S40" s="132">
        <v>2.6073251389872543E-2</v>
      </c>
      <c r="T40" s="27">
        <v>2.6566451612903621</v>
      </c>
      <c r="U40" s="166">
        <v>-1.1000000000000001</v>
      </c>
    </row>
    <row r="41" spans="1:21" x14ac:dyDescent="0.3">
      <c r="A41" s="73" t="s">
        <v>68</v>
      </c>
      <c r="B41" s="68">
        <v>182.07305999999997</v>
      </c>
      <c r="C41" s="69">
        <v>183.38115333333329</v>
      </c>
      <c r="D41" s="69">
        <v>189.01497599999999</v>
      </c>
      <c r="E41" s="69">
        <v>182.3797853333333</v>
      </c>
      <c r="F41" s="71">
        <v>206.20963733333332</v>
      </c>
      <c r="G41" s="69">
        <v>177.81047999999998</v>
      </c>
      <c r="H41" s="69">
        <v>179.84027999999998</v>
      </c>
      <c r="I41" s="69">
        <v>182.27603999999997</v>
      </c>
      <c r="J41" s="71">
        <v>208.66343999999998</v>
      </c>
      <c r="K41" s="27">
        <v>181.87007999999997</v>
      </c>
      <c r="L41" s="27">
        <v>186.74159999999998</v>
      </c>
      <c r="M41" s="27">
        <v>182.68199999999999</v>
      </c>
      <c r="N41" s="74">
        <v>211.0992</v>
      </c>
      <c r="O41" s="123">
        <v>-470181.61764705926</v>
      </c>
      <c r="P41" s="35">
        <v>6230317.0588235296</v>
      </c>
      <c r="Q41" s="27">
        <v>581.46122980313964</v>
      </c>
      <c r="R41" s="86">
        <v>0.3413156829205814</v>
      </c>
      <c r="S41" s="132">
        <v>4.2736756400478415E-2</v>
      </c>
      <c r="T41" s="27">
        <v>3.228839655172437</v>
      </c>
      <c r="U41" s="166">
        <v>0.83</v>
      </c>
    </row>
    <row r="42" spans="1:21" x14ac:dyDescent="0.3">
      <c r="A42" s="73" t="s">
        <v>69</v>
      </c>
      <c r="B42" s="68">
        <v>174.01744516129031</v>
      </c>
      <c r="C42" s="69">
        <v>174.46462000000005</v>
      </c>
      <c r="D42" s="69">
        <v>173.34129999999999</v>
      </c>
      <c r="E42" s="69">
        <v>201.04986</v>
      </c>
      <c r="F42" s="71">
        <v>227.65545000000003</v>
      </c>
      <c r="G42" s="69">
        <v>175.01000000000002</v>
      </c>
      <c r="H42" s="69">
        <v>202.27900000000002</v>
      </c>
      <c r="I42" s="69">
        <v>201.465</v>
      </c>
      <c r="J42" s="71">
        <v>225.88500000000002</v>
      </c>
      <c r="K42" s="27">
        <v>184.77800000000002</v>
      </c>
      <c r="L42" s="27">
        <v>178.26599999999999</v>
      </c>
      <c r="M42" s="27">
        <v>207.16300000000001</v>
      </c>
      <c r="N42" s="74">
        <v>236.06</v>
      </c>
      <c r="O42" s="123">
        <v>38596.411764705554</v>
      </c>
      <c r="P42" s="35">
        <v>-987302.94117648015</v>
      </c>
      <c r="Q42" s="27">
        <v>424.5695521219991</v>
      </c>
      <c r="R42" s="86">
        <v>0.4769867043473231</v>
      </c>
      <c r="S42" s="132">
        <v>6.3290223276079804E-2</v>
      </c>
      <c r="T42" s="27">
        <v>2.7552694623656255</v>
      </c>
      <c r="U42" s="167">
        <v>4.54</v>
      </c>
    </row>
    <row r="43" spans="1:21" x14ac:dyDescent="0.3">
      <c r="A43" s="73" t="s">
        <v>70</v>
      </c>
      <c r="B43" s="68">
        <v>190.86129699999998</v>
      </c>
      <c r="C43" s="69">
        <v>196.77391666666665</v>
      </c>
      <c r="D43" s="69">
        <v>231.2549238095238</v>
      </c>
      <c r="E43" s="69">
        <v>251.57127904761899</v>
      </c>
      <c r="F43" s="71">
        <v>268.00012619047624</v>
      </c>
      <c r="G43" s="69">
        <v>198.25139999999999</v>
      </c>
      <c r="H43" s="69">
        <v>251.84374999999997</v>
      </c>
      <c r="I43" s="69">
        <v>259.90274999999997</v>
      </c>
      <c r="J43" s="71">
        <v>282.065</v>
      </c>
      <c r="K43" s="27">
        <v>171.6567</v>
      </c>
      <c r="L43" s="27">
        <v>201.47499999999999</v>
      </c>
      <c r="M43" s="27">
        <v>222.42839999999998</v>
      </c>
      <c r="N43" s="74">
        <v>239.27170999999998</v>
      </c>
      <c r="O43" s="123">
        <v>-315123.59129543044</v>
      </c>
      <c r="P43" s="35">
        <v>-487697.64705882699</v>
      </c>
      <c r="Q43" s="27">
        <v>264.15612120145261</v>
      </c>
      <c r="R43" s="86">
        <v>0.67383508102167466</v>
      </c>
      <c r="S43" s="132">
        <v>6.0277102825440743E-2</v>
      </c>
      <c r="T43" s="27">
        <v>7.7526148275862621</v>
      </c>
      <c r="U43" s="167">
        <v>10.6</v>
      </c>
    </row>
    <row r="44" spans="1:21" x14ac:dyDescent="0.3">
      <c r="A44" s="73" t="s">
        <v>71</v>
      </c>
      <c r="B44" s="68">
        <v>140.06216903225805</v>
      </c>
      <c r="C44" s="69">
        <v>183.05749636363637</v>
      </c>
      <c r="D44" s="69">
        <v>215.85586909090904</v>
      </c>
      <c r="E44" s="69">
        <v>235.62148909090908</v>
      </c>
      <c r="F44" s="71">
        <v>301.36617000000001</v>
      </c>
      <c r="G44" s="69">
        <v>168.6825</v>
      </c>
      <c r="H44" s="69">
        <v>232.9803</v>
      </c>
      <c r="I44" s="69">
        <v>240.5214</v>
      </c>
      <c r="J44" s="71">
        <v>313.94789999999995</v>
      </c>
      <c r="K44" s="27">
        <v>218.29499999999999</v>
      </c>
      <c r="L44" s="27">
        <v>238.14</v>
      </c>
      <c r="M44" s="27">
        <v>272.6703</v>
      </c>
      <c r="N44" s="74">
        <v>337.36500000000001</v>
      </c>
      <c r="O44" s="123">
        <v>-344946.03769765794</v>
      </c>
      <c r="P44" s="35">
        <v>6959368.2352941213</v>
      </c>
      <c r="Q44" s="27">
        <v>504.07715965812611</v>
      </c>
      <c r="R44" s="86">
        <v>0.84536056917623148</v>
      </c>
      <c r="S44" s="132">
        <v>0.10774946907712335</v>
      </c>
      <c r="T44" s="27">
        <v>28.622312258064508</v>
      </c>
      <c r="U44" s="167">
        <v>12.08</v>
      </c>
    </row>
    <row r="45" spans="1:21" x14ac:dyDescent="0.3">
      <c r="A45" s="73" t="s">
        <v>72</v>
      </c>
      <c r="B45" s="68">
        <v>131.80967129032254</v>
      </c>
      <c r="C45" s="69">
        <v>192.23068478260865</v>
      </c>
      <c r="D45" s="69">
        <v>227.41808695652165</v>
      </c>
      <c r="E45" s="69">
        <v>294.30881847826083</v>
      </c>
      <c r="F45" s="71">
        <v>336.05875782608689</v>
      </c>
      <c r="G45" s="69">
        <v>204.52027499999997</v>
      </c>
      <c r="H45" s="69">
        <v>302.99299999999999</v>
      </c>
      <c r="I45" s="69">
        <v>295.01949999999999</v>
      </c>
      <c r="J45" s="71">
        <v>334.48832500000003</v>
      </c>
      <c r="K45" s="27">
        <v>208.10835</v>
      </c>
      <c r="L45" s="27">
        <v>245.98247499999999</v>
      </c>
      <c r="M45" s="27">
        <v>305.38504999999998</v>
      </c>
      <c r="N45" s="74">
        <v>342.8605</v>
      </c>
      <c r="O45" s="123">
        <v>-9250.2941176481545</v>
      </c>
      <c r="P45" s="35">
        <v>293395.2941176467</v>
      </c>
      <c r="Q45" s="27">
        <v>432.20435465104754</v>
      </c>
      <c r="R45" s="86">
        <v>0.89607658428154724</v>
      </c>
      <c r="S45" s="132">
        <v>0.11457875427388853</v>
      </c>
      <c r="T45" s="27">
        <v>15.913602365591517</v>
      </c>
      <c r="U45" s="167">
        <v>10.87</v>
      </c>
    </row>
    <row r="46" spans="1:21" x14ac:dyDescent="0.3">
      <c r="A46" s="73" t="s">
        <v>73</v>
      </c>
      <c r="B46" s="68">
        <v>197.3885444</v>
      </c>
      <c r="C46" s="69">
        <v>228.26198999999997</v>
      </c>
      <c r="D46" s="69">
        <v>290.11981470000001</v>
      </c>
      <c r="E46" s="69">
        <v>326.53602000000001</v>
      </c>
      <c r="F46" s="71">
        <v>383.93823329999992</v>
      </c>
      <c r="G46" s="69">
        <v>235.70105999999998</v>
      </c>
      <c r="H46" s="69">
        <v>344.15487000000002</v>
      </c>
      <c r="I46" s="69">
        <v>337.89038999999997</v>
      </c>
      <c r="J46" s="71">
        <v>393.48764999999997</v>
      </c>
      <c r="K46" s="27">
        <v>238.83329999999998</v>
      </c>
      <c r="L46" s="27">
        <v>293.25596999999999</v>
      </c>
      <c r="M46" s="27">
        <v>335.14967999999993</v>
      </c>
      <c r="N46" s="74">
        <v>382.36819799999995</v>
      </c>
      <c r="O46" s="123">
        <v>431450.23725490272</v>
      </c>
      <c r="P46" s="35">
        <v>-2565484.7058823472</v>
      </c>
      <c r="Q46" s="27">
        <v>682.83377282641914</v>
      </c>
      <c r="R46" s="86">
        <v>0.89726649974796935</v>
      </c>
      <c r="S46" s="132">
        <v>9.3577650470884732E-2</v>
      </c>
      <c r="T46" s="27">
        <v>9.2976202298850694</v>
      </c>
      <c r="U46" s="167">
        <v>5.67</v>
      </c>
    </row>
    <row r="47" spans="1:21" x14ac:dyDescent="0.3">
      <c r="A47" s="73" t="s">
        <v>74</v>
      </c>
      <c r="B47" s="68">
        <v>281.64237448387104</v>
      </c>
      <c r="C47" s="69">
        <v>339.92549369565216</v>
      </c>
      <c r="D47" s="69">
        <v>377.43659065217395</v>
      </c>
      <c r="E47" s="69">
        <v>418.34409826086949</v>
      </c>
      <c r="F47" s="71">
        <v>426.94722317391296</v>
      </c>
      <c r="G47" s="69">
        <v>351.72091</v>
      </c>
      <c r="H47" s="69">
        <v>433.30168999999995</v>
      </c>
      <c r="I47" s="69">
        <v>440.22836000000001</v>
      </c>
      <c r="J47" s="71">
        <v>450.23354999999998</v>
      </c>
      <c r="K47" s="27">
        <v>297.84681</v>
      </c>
      <c r="L47" s="27">
        <v>335.55867999999998</v>
      </c>
      <c r="M47" s="27">
        <v>387.50870500000002</v>
      </c>
      <c r="N47" s="74">
        <v>396.35944999999998</v>
      </c>
      <c r="O47" s="123">
        <v>75075.574169173837</v>
      </c>
      <c r="P47" s="35">
        <v>-829785.88235293503</v>
      </c>
      <c r="Q47" s="27">
        <v>305.21705387302495</v>
      </c>
      <c r="R47" s="86">
        <v>0.8879000471008206</v>
      </c>
      <c r="S47" s="132">
        <v>8.4205421102273026E-2</v>
      </c>
      <c r="T47" s="27">
        <v>36.67544559139715</v>
      </c>
      <c r="U47" s="167">
        <v>3.1</v>
      </c>
    </row>
    <row r="48" spans="1:21" x14ac:dyDescent="0.3">
      <c r="A48" s="73" t="s">
        <v>75</v>
      </c>
      <c r="B48" s="68">
        <v>363.58472369999987</v>
      </c>
      <c r="C48" s="69">
        <v>397.95645000000002</v>
      </c>
      <c r="D48" s="69">
        <v>442.41479999999996</v>
      </c>
      <c r="E48" s="69">
        <v>455.35470999999995</v>
      </c>
      <c r="F48" s="71">
        <v>422.86758400000002</v>
      </c>
      <c r="G48" s="69">
        <v>371.35373000000004</v>
      </c>
      <c r="H48" s="69">
        <v>421.84829500000001</v>
      </c>
      <c r="I48" s="69">
        <v>420.65550999999999</v>
      </c>
      <c r="J48" s="71">
        <v>395.60702500000002</v>
      </c>
      <c r="K48" s="27">
        <v>396.00461999999999</v>
      </c>
      <c r="L48" s="27">
        <v>454.05349000000001</v>
      </c>
      <c r="M48" s="27">
        <v>459.22222500000004</v>
      </c>
      <c r="N48" s="74">
        <v>429.40260000000001</v>
      </c>
      <c r="O48" s="123">
        <v>463224.69928698614</v>
      </c>
      <c r="P48" s="35">
        <v>-3695691.7647058819</v>
      </c>
      <c r="Q48" s="27">
        <v>707.51006061214446</v>
      </c>
      <c r="R48" s="86">
        <v>0.85471875852153001</v>
      </c>
      <c r="S48" s="132">
        <v>8.079531354545344E-2</v>
      </c>
      <c r="T48" s="27">
        <v>11.4223044827595</v>
      </c>
      <c r="U48" s="166">
        <v>-2.99</v>
      </c>
    </row>
    <row r="49" spans="1:21" x14ac:dyDescent="0.3">
      <c r="A49" s="73" t="s">
        <v>76</v>
      </c>
      <c r="B49" s="68">
        <v>368.35761000000002</v>
      </c>
      <c r="C49" s="69">
        <v>417.99578823529419</v>
      </c>
      <c r="D49" s="69">
        <v>428.48810470588234</v>
      </c>
      <c r="E49" s="69">
        <v>406.60790117647059</v>
      </c>
      <c r="F49" s="71">
        <v>398.92484823529406</v>
      </c>
      <c r="G49" s="69">
        <v>407.46105</v>
      </c>
      <c r="H49" s="69">
        <v>401.05064999999996</v>
      </c>
      <c r="I49" s="69">
        <v>399.84870000000001</v>
      </c>
      <c r="J49" s="71">
        <v>397.44479999999999</v>
      </c>
      <c r="K49" s="27">
        <v>417.07664999999997</v>
      </c>
      <c r="L49" s="27">
        <v>430.69875000000002</v>
      </c>
      <c r="M49" s="27">
        <v>400.65</v>
      </c>
      <c r="N49" s="74">
        <v>392.637</v>
      </c>
      <c r="O49" s="123">
        <v>-26543.327131660655</v>
      </c>
      <c r="P49" s="35">
        <v>-971437.64705882128</v>
      </c>
      <c r="Q49" s="27">
        <v>589.25766184889983</v>
      </c>
      <c r="R49" s="86">
        <v>0.77557698505168693</v>
      </c>
      <c r="S49" s="132">
        <v>8.2583548557933373E-2</v>
      </c>
      <c r="T49" s="27">
        <v>8.4778466666665437</v>
      </c>
      <c r="U49" s="166">
        <v>-4.0199999999999996</v>
      </c>
    </row>
    <row r="50" spans="1:21" x14ac:dyDescent="0.3">
      <c r="A50" s="73" t="s">
        <v>77</v>
      </c>
      <c r="B50" s="68">
        <v>364.73054400000001</v>
      </c>
      <c r="C50" s="69">
        <v>383.12837318181818</v>
      </c>
      <c r="D50" s="69">
        <v>369.83723454545458</v>
      </c>
      <c r="E50" s="69">
        <v>371.19347318181815</v>
      </c>
      <c r="F50" s="71">
        <v>358.82096018181818</v>
      </c>
      <c r="G50" s="69">
        <v>323.03796</v>
      </c>
      <c r="H50" s="69">
        <v>329.80107000000004</v>
      </c>
      <c r="I50" s="69">
        <v>320.65097999999995</v>
      </c>
      <c r="J50" s="71">
        <v>316.27485000000001</v>
      </c>
      <c r="K50" s="27">
        <v>421.30197000000004</v>
      </c>
      <c r="L50" s="27">
        <v>399.42132000000004</v>
      </c>
      <c r="M50" s="27">
        <v>394.64735999999999</v>
      </c>
      <c r="N50" s="74">
        <v>382.55332799999996</v>
      </c>
      <c r="O50" s="123">
        <v>-725448.62677484751</v>
      </c>
      <c r="P50" s="35">
        <v>805829.41176470742</v>
      </c>
      <c r="Q50" s="27">
        <v>1087.178769062622</v>
      </c>
      <c r="R50" s="86">
        <v>0.68477982432220263</v>
      </c>
      <c r="S50" s="132">
        <v>7.0745285620574472E-2</v>
      </c>
      <c r="T50" s="27">
        <v>11.617159999999421</v>
      </c>
      <c r="U50" s="166">
        <v>-3.99</v>
      </c>
    </row>
    <row r="51" spans="1:21" x14ac:dyDescent="0.3">
      <c r="A51" s="73" t="s">
        <v>78</v>
      </c>
      <c r="B51" s="68">
        <v>306.31866068965519</v>
      </c>
      <c r="C51" s="69">
        <v>301.30489523809524</v>
      </c>
      <c r="D51" s="69">
        <v>300.39655238095241</v>
      </c>
      <c r="E51" s="69">
        <v>303.66280190476192</v>
      </c>
      <c r="F51" s="71">
        <v>314.17308571428578</v>
      </c>
      <c r="G51" s="69">
        <v>245.19580000000002</v>
      </c>
      <c r="H51" s="69">
        <v>223.33880000000002</v>
      </c>
      <c r="I51" s="69">
        <v>251.95160000000001</v>
      </c>
      <c r="J51" s="71">
        <v>271.02680000000004</v>
      </c>
      <c r="K51" s="27">
        <v>332.62380000000002</v>
      </c>
      <c r="L51" s="27">
        <v>331.43160000000006</v>
      </c>
      <c r="M51" s="27">
        <v>322.68880000000001</v>
      </c>
      <c r="N51" s="74">
        <v>326.6628</v>
      </c>
      <c r="O51" s="123">
        <v>-838791.19066937268</v>
      </c>
      <c r="P51" s="35">
        <v>2289922.3529411755</v>
      </c>
      <c r="Q51" s="27">
        <v>875.35738877499386</v>
      </c>
      <c r="R51" s="86">
        <v>0.56680466380756422</v>
      </c>
      <c r="S51" s="132">
        <v>8.6225477616456603E-2</v>
      </c>
      <c r="T51" s="27">
        <v>19.219289162561058</v>
      </c>
      <c r="U51" s="166">
        <v>-3.43</v>
      </c>
    </row>
    <row r="52" spans="1:21" x14ac:dyDescent="0.3">
      <c r="A52" s="73" t="s">
        <v>79</v>
      </c>
      <c r="B52" s="68">
        <v>235.6812905806452</v>
      </c>
      <c r="C52" s="69">
        <v>236.87415583333336</v>
      </c>
      <c r="D52" s="69">
        <v>238.82949016666669</v>
      </c>
      <c r="E52" s="69">
        <v>250.30049</v>
      </c>
      <c r="F52" s="71">
        <v>245.89877583333342</v>
      </c>
      <c r="G52" s="69">
        <v>273.92376000000002</v>
      </c>
      <c r="H52" s="69">
        <v>264.76642500000003</v>
      </c>
      <c r="I52" s="69">
        <v>273.12746999999996</v>
      </c>
      <c r="J52" s="71">
        <v>250.83135000000001</v>
      </c>
      <c r="K52" s="27">
        <v>222.96120000000002</v>
      </c>
      <c r="L52" s="27">
        <v>220.57232999999999</v>
      </c>
      <c r="M52" s="27">
        <v>238.887</v>
      </c>
      <c r="N52" s="74">
        <v>246.84990000000002</v>
      </c>
      <c r="O52" s="123">
        <v>-43450.825904520229</v>
      </c>
      <c r="P52" s="35">
        <v>95382.352941177494</v>
      </c>
      <c r="Q52" s="27">
        <v>807.06323265147353</v>
      </c>
      <c r="R52" s="86">
        <v>0.46492228364609933</v>
      </c>
      <c r="S52" s="132">
        <v>9.978603554416493E-2</v>
      </c>
      <c r="T52" s="27">
        <v>14.839079784945836</v>
      </c>
      <c r="U52" s="166">
        <v>-5.19</v>
      </c>
    </row>
    <row r="53" spans="1:21" x14ac:dyDescent="0.3">
      <c r="A53" s="73" t="s">
        <v>80</v>
      </c>
      <c r="B53" s="68">
        <v>301.48070259999997</v>
      </c>
      <c r="C53" s="69">
        <v>280.13482199999999</v>
      </c>
      <c r="D53" s="69">
        <v>276.00497250000001</v>
      </c>
      <c r="E53" s="69">
        <v>259.21049250000004</v>
      </c>
      <c r="F53" s="71">
        <v>315.707268</v>
      </c>
      <c r="G53" s="69">
        <v>221.76676500000002</v>
      </c>
      <c r="H53" s="69">
        <v>254.81280000000001</v>
      </c>
      <c r="I53" s="69">
        <v>248.44248000000002</v>
      </c>
      <c r="J53" s="71">
        <v>310.15495500000003</v>
      </c>
      <c r="K53" s="27">
        <v>258.07758899999999</v>
      </c>
      <c r="L53" s="27">
        <v>256.40538000000004</v>
      </c>
      <c r="M53" s="27">
        <v>246.05360999999999</v>
      </c>
      <c r="N53" s="74">
        <v>297.01616999999999</v>
      </c>
      <c r="O53" s="123">
        <v>399069.7490196079</v>
      </c>
      <c r="P53" s="35">
        <v>147207.05882352922</v>
      </c>
      <c r="Q53" s="27">
        <v>285.75602581473214</v>
      </c>
      <c r="R53" s="86">
        <v>0.36905558723154597</v>
      </c>
      <c r="S53" s="132">
        <v>7.0476660711442984E-2</v>
      </c>
      <c r="T53" s="27">
        <v>39.219758160920875</v>
      </c>
      <c r="U53" s="166">
        <v>0.01</v>
      </c>
    </row>
    <row r="54" spans="1:21" x14ac:dyDescent="0.3">
      <c r="A54" s="73" t="s">
        <v>81</v>
      </c>
      <c r="B54" s="68">
        <v>202.94280000000001</v>
      </c>
      <c r="C54" s="69">
        <v>284.55255</v>
      </c>
      <c r="D54" s="69">
        <v>302.50669499999998</v>
      </c>
      <c r="E54" s="69">
        <v>364.59303299999993</v>
      </c>
      <c r="F54" s="71">
        <v>419.68256399999996</v>
      </c>
      <c r="G54" s="69">
        <v>282.38939999999997</v>
      </c>
      <c r="H54" s="69">
        <v>429.87689999999998</v>
      </c>
      <c r="I54" s="69">
        <v>401.95260000000002</v>
      </c>
      <c r="J54" s="71">
        <v>448.75529999999998</v>
      </c>
      <c r="K54" s="27">
        <v>259.57799999999997</v>
      </c>
      <c r="L54" s="27">
        <v>266.6574</v>
      </c>
      <c r="M54" s="27">
        <v>306.774</v>
      </c>
      <c r="N54" s="74">
        <v>370.48860000000002</v>
      </c>
      <c r="O54" s="123">
        <v>-9248.5882352944463</v>
      </c>
      <c r="P54" s="35">
        <v>3233477.0588235189</v>
      </c>
      <c r="Q54" s="27">
        <v>234.1036525986967</v>
      </c>
      <c r="R54" s="86">
        <v>0.52172008891312793</v>
      </c>
      <c r="S54" s="132">
        <v>0.10802360784188464</v>
      </c>
      <c r="T54" s="27">
        <v>75.912133333333259</v>
      </c>
      <c r="U54" s="167">
        <v>5.01</v>
      </c>
    </row>
    <row r="55" spans="1:21" x14ac:dyDescent="0.3">
      <c r="A55" s="73" t="s">
        <v>82</v>
      </c>
      <c r="B55" s="68">
        <v>323.30678783333332</v>
      </c>
      <c r="C55" s="69">
        <v>356.90800095238097</v>
      </c>
      <c r="D55" s="69">
        <v>428.99133095238091</v>
      </c>
      <c r="E55" s="69">
        <v>471.28919880952384</v>
      </c>
      <c r="F55" s="71">
        <v>497.94655952380953</v>
      </c>
      <c r="G55" s="69">
        <v>342.03620000000001</v>
      </c>
      <c r="H55" s="69">
        <v>535.43050000000005</v>
      </c>
      <c r="I55" s="69">
        <v>504.26365000000004</v>
      </c>
      <c r="J55" s="71">
        <v>553.41137500000002</v>
      </c>
      <c r="K55" s="27">
        <v>367.20942500000001</v>
      </c>
      <c r="L55" s="27">
        <v>439.45258500000006</v>
      </c>
      <c r="M55" s="27">
        <v>474.69510000000002</v>
      </c>
      <c r="N55" s="74">
        <v>485.48362500000002</v>
      </c>
      <c r="O55" s="123">
        <v>116477.29406021908</v>
      </c>
      <c r="P55" s="35">
        <v>1771092.352941181</v>
      </c>
      <c r="Q55" s="27">
        <v>552.10629241997526</v>
      </c>
      <c r="R55" s="86">
        <v>0.70040572812084256</v>
      </c>
      <c r="S55" s="132">
        <v>8.6847749924608642E-2</v>
      </c>
      <c r="T55" s="27">
        <v>45.377844712643778</v>
      </c>
      <c r="U55" s="167">
        <v>9.15</v>
      </c>
    </row>
    <row r="56" spans="1:21" x14ac:dyDescent="0.3">
      <c r="A56" s="73" t="s">
        <v>83</v>
      </c>
      <c r="B56" s="68">
        <v>357.64008996774203</v>
      </c>
      <c r="C56" s="69">
        <v>445.19809304347831</v>
      </c>
      <c r="D56" s="69">
        <v>485.70055121739136</v>
      </c>
      <c r="E56" s="69">
        <v>505.54234643478253</v>
      </c>
      <c r="F56" s="71">
        <v>547.54256269565212</v>
      </c>
      <c r="G56" s="69">
        <v>429.80058000000002</v>
      </c>
      <c r="H56" s="69">
        <v>472.70015100000001</v>
      </c>
      <c r="I56" s="69">
        <v>482.92200000000003</v>
      </c>
      <c r="J56" s="71">
        <v>523.97037</v>
      </c>
      <c r="K56" s="27">
        <v>468.83677499999999</v>
      </c>
      <c r="L56" s="27">
        <v>517.93384500000002</v>
      </c>
      <c r="M56" s="27">
        <v>571.45770000000005</v>
      </c>
      <c r="N56" s="74">
        <v>611.70119999999997</v>
      </c>
      <c r="O56" s="123">
        <v>146250.96230234113</v>
      </c>
      <c r="P56" s="35">
        <v>-1897751.7647058775</v>
      </c>
      <c r="Q56" s="27">
        <v>384.37427904378109</v>
      </c>
      <c r="R56" s="86">
        <v>0.80767164943768233</v>
      </c>
      <c r="S56" s="132">
        <v>7.0060549338574196E-2</v>
      </c>
      <c r="T56" s="27">
        <v>17.352672258064072</v>
      </c>
      <c r="U56" s="167">
        <v>12.07</v>
      </c>
    </row>
    <row r="57" spans="1:21" x14ac:dyDescent="0.3">
      <c r="A57" s="73" t="s">
        <v>84</v>
      </c>
      <c r="B57" s="68">
        <v>435.42388061290308</v>
      </c>
      <c r="C57" s="69">
        <v>483.61490333333336</v>
      </c>
      <c r="D57" s="69">
        <v>507.62671166666672</v>
      </c>
      <c r="E57" s="69">
        <v>538.5022906666668</v>
      </c>
      <c r="F57" s="71">
        <v>563.43281166666668</v>
      </c>
      <c r="G57" s="69">
        <v>544.50808999999992</v>
      </c>
      <c r="H57" s="69">
        <v>576.79590499999995</v>
      </c>
      <c r="I57" s="69">
        <v>589.9502</v>
      </c>
      <c r="J57" s="71">
        <v>609.88094999999998</v>
      </c>
      <c r="K57" s="27">
        <v>447.24603000000002</v>
      </c>
      <c r="L57" s="27">
        <v>442.46265</v>
      </c>
      <c r="M57" s="27">
        <v>506.24104999999997</v>
      </c>
      <c r="N57" s="74">
        <v>525.77318500000001</v>
      </c>
      <c r="O57" s="123">
        <v>103744.70588235091</v>
      </c>
      <c r="P57" s="35">
        <v>-3299064.7058823542</v>
      </c>
      <c r="Q57" s="27">
        <v>480.97833927301559</v>
      </c>
      <c r="R57" s="86">
        <v>0.82417722981448471</v>
      </c>
      <c r="S57" s="132">
        <v>4.2679399806826002E-2</v>
      </c>
      <c r="T57" s="27">
        <v>65.563701290323905</v>
      </c>
      <c r="U57" s="167">
        <v>10.14</v>
      </c>
    </row>
    <row r="58" spans="1:21" x14ac:dyDescent="0.3">
      <c r="A58" s="73" t="s">
        <v>85</v>
      </c>
      <c r="B58" s="68">
        <v>550.30133219999993</v>
      </c>
      <c r="C58" s="69">
        <v>555.77960136363629</v>
      </c>
      <c r="D58" s="69">
        <v>574.15048909090899</v>
      </c>
      <c r="E58" s="69">
        <v>588.9435954545454</v>
      </c>
      <c r="F58" s="71">
        <v>607.38863409090902</v>
      </c>
      <c r="G58" s="69">
        <v>513.86579999999992</v>
      </c>
      <c r="H58" s="69">
        <v>554.24096999999995</v>
      </c>
      <c r="I58" s="69">
        <v>544.86087999999995</v>
      </c>
      <c r="J58" s="71">
        <v>557.50360999999987</v>
      </c>
      <c r="K58" s="27">
        <v>566.88369999999998</v>
      </c>
      <c r="L58" s="27">
        <v>595.83962999999994</v>
      </c>
      <c r="M58" s="27">
        <v>613.78414999999995</v>
      </c>
      <c r="N58" s="74">
        <v>628.05819999999994</v>
      </c>
      <c r="O58" s="123">
        <v>382665.5372549016</v>
      </c>
      <c r="P58" s="35">
        <v>-5324654.7058823491</v>
      </c>
      <c r="Q58" s="27">
        <v>376.96339002934263</v>
      </c>
      <c r="R58" s="86">
        <v>0.80179243414537538</v>
      </c>
      <c r="S58" s="132">
        <v>-1.8964151317092393E-3</v>
      </c>
      <c r="T58" s="27">
        <v>5.1970286206904284</v>
      </c>
      <c r="U58" s="167">
        <v>6.48</v>
      </c>
    </row>
    <row r="59" spans="1:21" x14ac:dyDescent="0.3">
      <c r="A59" s="73" t="s">
        <v>86</v>
      </c>
      <c r="B59" s="68">
        <v>485.4377625806452</v>
      </c>
      <c r="C59" s="69">
        <v>501.35252000000003</v>
      </c>
      <c r="D59" s="69">
        <v>508.00260000000009</v>
      </c>
      <c r="E59" s="69">
        <v>527.90053599999999</v>
      </c>
      <c r="F59" s="71">
        <v>531.28161599999999</v>
      </c>
      <c r="G59" s="69">
        <v>487.21176000000003</v>
      </c>
      <c r="H59" s="69">
        <v>494.08600000000001</v>
      </c>
      <c r="I59" s="69">
        <v>493.22672</v>
      </c>
      <c r="J59" s="71">
        <v>496.23420000000004</v>
      </c>
      <c r="K59" s="27">
        <v>569.70263999999997</v>
      </c>
      <c r="L59" s="27">
        <v>605.79240000000004</v>
      </c>
      <c r="M59" s="27">
        <v>601.49599999999998</v>
      </c>
      <c r="N59" s="74">
        <v>601.49599999999998</v>
      </c>
      <c r="O59" s="123">
        <v>-235016.18939132616</v>
      </c>
      <c r="P59" s="35">
        <v>1203944.1176470646</v>
      </c>
      <c r="Q59" s="27">
        <v>686.47915069222256</v>
      </c>
      <c r="R59" s="86">
        <v>0.80324486697035713</v>
      </c>
      <c r="S59" s="132">
        <v>-4.49759028190444E-4</v>
      </c>
      <c r="T59" s="27">
        <v>40.139716989247248</v>
      </c>
      <c r="U59" s="167">
        <v>2.16</v>
      </c>
    </row>
    <row r="60" spans="1:21" x14ac:dyDescent="0.3">
      <c r="A60" s="73" t="s">
        <v>87</v>
      </c>
      <c r="B60" s="68">
        <v>451.64325566666668</v>
      </c>
      <c r="C60" s="69">
        <v>467.27259950000007</v>
      </c>
      <c r="D60" s="69">
        <v>461.76672449999995</v>
      </c>
      <c r="E60" s="69">
        <v>461.53768009999993</v>
      </c>
      <c r="F60" s="71">
        <v>419.67541130000006</v>
      </c>
      <c r="G60" s="69">
        <v>443.55329</v>
      </c>
      <c r="H60" s="69">
        <v>405.23239999999998</v>
      </c>
      <c r="I60" s="69">
        <v>433.86295000000001</v>
      </c>
      <c r="J60" s="71">
        <v>400.82769999999999</v>
      </c>
      <c r="K60" s="27">
        <v>497.73110000000003</v>
      </c>
      <c r="L60" s="27">
        <v>501.69533000000001</v>
      </c>
      <c r="M60" s="27">
        <v>508.74285000000003</v>
      </c>
      <c r="N60" s="74">
        <v>460.29115000000002</v>
      </c>
      <c r="O60" s="123">
        <v>-122068.92192513309</v>
      </c>
      <c r="P60" s="35">
        <v>-1003431.7647058833</v>
      </c>
      <c r="Q60" s="27">
        <v>760.19352471322634</v>
      </c>
      <c r="R60" s="86">
        <v>0.77585082854690701</v>
      </c>
      <c r="S60" s="132">
        <v>1.9273835708304432E-3</v>
      </c>
      <c r="T60" s="27">
        <v>13.081510919541149</v>
      </c>
      <c r="U60" s="166">
        <v>-2.75</v>
      </c>
    </row>
    <row r="61" spans="1:21" x14ac:dyDescent="0.3">
      <c r="A61" s="73" t="s">
        <v>88</v>
      </c>
      <c r="B61" s="68">
        <v>418.65252745161297</v>
      </c>
      <c r="C61" s="69">
        <v>419.99797168421048</v>
      </c>
      <c r="D61" s="69">
        <v>411.61860184210525</v>
      </c>
      <c r="E61" s="69">
        <v>391.00921257894737</v>
      </c>
      <c r="F61" s="71">
        <v>374.06239489473683</v>
      </c>
      <c r="G61" s="69">
        <v>422.23511000000002</v>
      </c>
      <c r="H61" s="69">
        <v>380.85795000000002</v>
      </c>
      <c r="I61" s="69">
        <v>390.26184999999998</v>
      </c>
      <c r="J61" s="71">
        <v>377.848702</v>
      </c>
      <c r="K61" s="27">
        <v>439.63232499999998</v>
      </c>
      <c r="L61" s="27">
        <v>446.68525</v>
      </c>
      <c r="M61" s="27">
        <v>424.11589000000004</v>
      </c>
      <c r="N61" s="74">
        <v>379.91755999999998</v>
      </c>
      <c r="O61" s="123">
        <v>-344883.32713166066</v>
      </c>
      <c r="P61" s="35">
        <v>-2954827.6470588227</v>
      </c>
      <c r="Q61" s="27">
        <v>444.65063161843989</v>
      </c>
      <c r="R61" s="86">
        <v>0.67839753746616493</v>
      </c>
      <c r="S61" s="132">
        <v>-1.4595899027588621E-2</v>
      </c>
      <c r="T61" s="27">
        <v>26.255902365590735</v>
      </c>
      <c r="U61" s="166">
        <v>-4.95</v>
      </c>
    </row>
    <row r="62" spans="1:21" x14ac:dyDescent="0.3">
      <c r="A62" s="73" t="s">
        <v>89</v>
      </c>
      <c r="B62" s="68">
        <v>381.64517793548379</v>
      </c>
      <c r="C62" s="69">
        <v>381.33952190476191</v>
      </c>
      <c r="D62" s="69">
        <v>370.49928000000006</v>
      </c>
      <c r="E62" s="69">
        <v>355.92859047619049</v>
      </c>
      <c r="F62" s="71">
        <v>319.39214761904753</v>
      </c>
      <c r="G62" s="69">
        <v>405.52160000000003</v>
      </c>
      <c r="H62" s="69">
        <v>364.0478</v>
      </c>
      <c r="I62" s="69">
        <v>381.55896000000001</v>
      </c>
      <c r="J62" s="71">
        <v>336.85942</v>
      </c>
      <c r="K62" s="27">
        <v>387.08879999999999</v>
      </c>
      <c r="L62" s="27">
        <v>359.43959999999998</v>
      </c>
      <c r="M62" s="27">
        <v>359.43959999999998</v>
      </c>
      <c r="N62" s="74">
        <v>321.65235999999999</v>
      </c>
      <c r="O62" s="123">
        <v>-529588.62677484937</v>
      </c>
      <c r="P62" s="35">
        <v>-1019360.5882352913</v>
      </c>
      <c r="Q62" s="27">
        <v>628.37642793304337</v>
      </c>
      <c r="R62" s="86">
        <v>0.56869347065425502</v>
      </c>
      <c r="S62" s="132">
        <v>-4.5341068047373145E-2</v>
      </c>
      <c r="T62" s="27">
        <v>15.558059569893764</v>
      </c>
      <c r="U62" s="166">
        <v>-5.66</v>
      </c>
    </row>
    <row r="63" spans="1:21" x14ac:dyDescent="0.3">
      <c r="A63" s="73" t="s">
        <v>90</v>
      </c>
      <c r="B63" s="68">
        <v>335.61017557142856</v>
      </c>
      <c r="C63" s="69">
        <v>330.09520400000002</v>
      </c>
      <c r="D63" s="69">
        <v>314.91679759999994</v>
      </c>
      <c r="E63" s="69">
        <v>286.04444700000005</v>
      </c>
      <c r="F63" s="71">
        <v>279.87382749999995</v>
      </c>
      <c r="G63" s="69">
        <v>281.08159999999998</v>
      </c>
      <c r="H63" s="69">
        <v>228.37879999999998</v>
      </c>
      <c r="I63" s="69">
        <v>232.77069999999998</v>
      </c>
      <c r="J63" s="71">
        <v>228.81798999999998</v>
      </c>
      <c r="K63" s="27">
        <v>360.13579999999996</v>
      </c>
      <c r="L63" s="27">
        <v>342.56819999999999</v>
      </c>
      <c r="M63" s="27">
        <v>303.04109999999997</v>
      </c>
      <c r="N63" s="74">
        <v>294.25729999999999</v>
      </c>
      <c r="O63" s="123">
        <v>-33405.466531440616</v>
      </c>
      <c r="P63" s="35">
        <v>-1286077.6470588243</v>
      </c>
      <c r="Q63" s="27">
        <v>440.78419472241586</v>
      </c>
      <c r="R63" s="86">
        <v>0.43063395391826764</v>
      </c>
      <c r="S63" s="132">
        <v>-4.9945232272839979E-2</v>
      </c>
      <c r="T63" s="27">
        <v>10.176906349206412</v>
      </c>
      <c r="U63" s="166">
        <v>-8.9</v>
      </c>
    </row>
    <row r="64" spans="1:21" x14ac:dyDescent="0.3">
      <c r="A64" s="73" t="s">
        <v>91</v>
      </c>
      <c r="B64" s="68">
        <v>309.86551819354838</v>
      </c>
      <c r="C64" s="69">
        <v>301.8851963636364</v>
      </c>
      <c r="D64" s="69">
        <v>275.67011909090911</v>
      </c>
      <c r="E64" s="69">
        <v>270.44719181818186</v>
      </c>
      <c r="F64" s="71">
        <v>255.59800781818188</v>
      </c>
      <c r="G64" s="69">
        <v>316.42903999999999</v>
      </c>
      <c r="H64" s="69">
        <v>283.72548000000006</v>
      </c>
      <c r="I64" s="69">
        <v>278.42220000000003</v>
      </c>
      <c r="J64" s="71">
        <v>262.95430000000005</v>
      </c>
      <c r="K64" s="27">
        <v>268.69952000000001</v>
      </c>
      <c r="L64" s="27">
        <v>245.71864000000002</v>
      </c>
      <c r="M64" s="27">
        <v>225.38940000000002</v>
      </c>
      <c r="N64" s="74">
        <v>216.55060000000003</v>
      </c>
      <c r="O64" s="123">
        <v>-578975.61729079112</v>
      </c>
      <c r="P64" s="35">
        <v>-2205047.6470588227</v>
      </c>
      <c r="Q64" s="27">
        <v>588.92032141407014</v>
      </c>
      <c r="R64" s="86">
        <v>0.3145754934970621</v>
      </c>
      <c r="S64" s="132">
        <v>-5.0560754604872304E-2</v>
      </c>
      <c r="T64" s="27">
        <v>3.9858731182794145</v>
      </c>
      <c r="U64" s="166">
        <v>-3.57</v>
      </c>
    </row>
    <row r="65" spans="1:21" x14ac:dyDescent="0.3">
      <c r="A65" s="73" t="s">
        <v>92</v>
      </c>
      <c r="B65" s="68">
        <v>299.07433199999997</v>
      </c>
      <c r="C65" s="69">
        <v>285.18439736842106</v>
      </c>
      <c r="D65" s="69">
        <v>293.00020263157904</v>
      </c>
      <c r="E65" s="69">
        <v>282.68703947368425</v>
      </c>
      <c r="F65" s="71">
        <v>305.26038000000005</v>
      </c>
      <c r="G65" s="69">
        <v>276.79050000000001</v>
      </c>
      <c r="H65" s="69">
        <v>281.62335000000002</v>
      </c>
      <c r="I65" s="69">
        <v>285.13815000000005</v>
      </c>
      <c r="J65" s="71">
        <v>308.42370000000005</v>
      </c>
      <c r="K65" s="27">
        <v>272.39700000000005</v>
      </c>
      <c r="L65" s="27">
        <v>293.48580000000004</v>
      </c>
      <c r="M65" s="27">
        <v>263.61</v>
      </c>
      <c r="N65" s="74">
        <v>277.93281000000002</v>
      </c>
      <c r="O65" s="123">
        <v>-1185038.5176470596</v>
      </c>
      <c r="P65" s="35">
        <v>4185707.0588235292</v>
      </c>
      <c r="Q65" s="27">
        <v>337.56784722177889</v>
      </c>
      <c r="R65" s="86">
        <v>0.25722915428797782</v>
      </c>
      <c r="S65" s="132">
        <v>-4.1349772232125159E-2</v>
      </c>
      <c r="T65" s="27">
        <v>7.980479999999857</v>
      </c>
      <c r="U65" s="167">
        <v>1.6</v>
      </c>
    </row>
    <row r="66" spans="1:21" x14ac:dyDescent="0.3">
      <c r="A66" s="73" t="s">
        <v>93</v>
      </c>
      <c r="B66" s="68">
        <v>287.26300129032256</v>
      </c>
      <c r="C66" s="69">
        <v>305.37546666666657</v>
      </c>
      <c r="D66" s="69">
        <v>301.46791111111111</v>
      </c>
      <c r="E66" s="69">
        <v>325.68498666666665</v>
      </c>
      <c r="F66" s="71">
        <v>335.60040888888892</v>
      </c>
      <c r="G66" s="69">
        <v>304.64279999999997</v>
      </c>
      <c r="H66" s="69">
        <v>327.50200000000001</v>
      </c>
      <c r="I66" s="69">
        <v>326.1832</v>
      </c>
      <c r="J66" s="71">
        <v>338.49200000000002</v>
      </c>
      <c r="K66" s="27">
        <v>290.13599999999997</v>
      </c>
      <c r="L66" s="27">
        <v>287.4984</v>
      </c>
      <c r="M66" s="27">
        <v>307.71999999999997</v>
      </c>
      <c r="N66" s="74">
        <v>313.87440000000004</v>
      </c>
      <c r="O66" s="123">
        <v>-1022416.5882352954</v>
      </c>
      <c r="P66" s="35">
        <v>-4509512.9411764797</v>
      </c>
      <c r="Q66" s="27">
        <v>563.32377722463355</v>
      </c>
      <c r="R66" s="86">
        <v>0.40127170396778239</v>
      </c>
      <c r="S66" s="132">
        <v>-1.2424777103460904E-2</v>
      </c>
      <c r="T66" s="27">
        <v>12.680382580645043</v>
      </c>
      <c r="U66" s="167">
        <v>5.85</v>
      </c>
    </row>
    <row r="67" spans="1:21" x14ac:dyDescent="0.3">
      <c r="A67" s="73" t="s">
        <v>94</v>
      </c>
      <c r="B67" s="68">
        <v>316.39061333333331</v>
      </c>
      <c r="C67" s="69">
        <v>302.34100000000001</v>
      </c>
      <c r="D67" s="69">
        <v>325.0655595238095</v>
      </c>
      <c r="E67" s="69">
        <v>342.90018571428573</v>
      </c>
      <c r="F67" s="71">
        <v>346.50800238095241</v>
      </c>
      <c r="G67" s="69">
        <v>330.07049999999998</v>
      </c>
      <c r="H67" s="69">
        <v>356.45825000000002</v>
      </c>
      <c r="I67" s="69">
        <v>360.48349999999999</v>
      </c>
      <c r="J67" s="71">
        <v>363.61425000000003</v>
      </c>
      <c r="K67" s="27">
        <v>305.02450000000005</v>
      </c>
      <c r="L67" s="27">
        <v>331.41224999999997</v>
      </c>
      <c r="M67" s="27">
        <v>347.96050000000002</v>
      </c>
      <c r="N67" s="74">
        <v>352.96970000000005</v>
      </c>
      <c r="O67" s="123">
        <v>-702440.69129543006</v>
      </c>
      <c r="P67" s="35">
        <v>-9001127.6470588204</v>
      </c>
      <c r="Q67" s="27">
        <v>490.46800402216115</v>
      </c>
      <c r="R67" s="86">
        <v>0.54302006998085428</v>
      </c>
      <c r="S67" s="132">
        <v>-7.0537908215379641E-2</v>
      </c>
      <c r="T67" s="27">
        <v>6.9764202298846891</v>
      </c>
      <c r="U67" s="167">
        <v>8.73</v>
      </c>
    </row>
    <row r="68" spans="1:21" x14ac:dyDescent="0.3">
      <c r="A68" s="73" t="s">
        <v>95</v>
      </c>
      <c r="B68" s="68">
        <v>293.59228425806452</v>
      </c>
      <c r="C68" s="69">
        <v>312.79857647619059</v>
      </c>
      <c r="D68" s="69">
        <v>325.41296885714286</v>
      </c>
      <c r="E68" s="69">
        <v>329.61918685714278</v>
      </c>
      <c r="F68" s="71">
        <v>340.47353057142857</v>
      </c>
      <c r="G68" s="69">
        <v>297.12008000000003</v>
      </c>
      <c r="H68" s="69">
        <v>315.46635000000003</v>
      </c>
      <c r="I68" s="69">
        <v>315.91381999999999</v>
      </c>
      <c r="J68" s="71">
        <v>324.86322000000001</v>
      </c>
      <c r="K68" s="27">
        <v>342.31455000000005</v>
      </c>
      <c r="L68" s="27">
        <v>345.89431000000002</v>
      </c>
      <c r="M68" s="27">
        <v>358.87094000000002</v>
      </c>
      <c r="N68" s="74">
        <v>370.05769000000004</v>
      </c>
      <c r="O68" s="123">
        <v>-935693.03769765887</v>
      </c>
      <c r="P68" s="35">
        <v>3718748.235294119</v>
      </c>
      <c r="Q68" s="27">
        <v>403.14557641366173</v>
      </c>
      <c r="R68" s="86">
        <v>0.67264144715125107</v>
      </c>
      <c r="S68" s="132">
        <v>-6.4969652947857059E-2</v>
      </c>
      <c r="T68" s="27">
        <v>21.450445161290311</v>
      </c>
      <c r="U68" s="167">
        <v>12.25</v>
      </c>
    </row>
    <row r="69" spans="1:21" x14ac:dyDescent="0.3">
      <c r="A69" s="73" t="s">
        <v>96</v>
      </c>
      <c r="B69" s="68">
        <v>280.70501812903228</v>
      </c>
      <c r="C69" s="69">
        <v>294.95816419047617</v>
      </c>
      <c r="D69" s="69">
        <v>297.560348095238</v>
      </c>
      <c r="E69" s="69">
        <v>311.14861428571425</v>
      </c>
      <c r="F69" s="71">
        <v>322.34501571428569</v>
      </c>
      <c r="G69" s="69">
        <v>256.34192000000002</v>
      </c>
      <c r="H69" s="69">
        <v>284.05455999999998</v>
      </c>
      <c r="I69" s="69">
        <v>284.92057999999997</v>
      </c>
      <c r="J69" s="71">
        <v>294.70660600000002</v>
      </c>
      <c r="K69" s="27">
        <v>301.72136800000004</v>
      </c>
      <c r="L69" s="27">
        <v>300.50894</v>
      </c>
      <c r="M69" s="27">
        <v>318.26234999999997</v>
      </c>
      <c r="N69" s="74">
        <v>329.95362</v>
      </c>
      <c r="O69" s="123">
        <v>-886353.29411764722</v>
      </c>
      <c r="P69" s="35">
        <v>1878425.2941176456</v>
      </c>
      <c r="Q69" s="27">
        <v>481.94128397182777</v>
      </c>
      <c r="R69" s="86">
        <v>0.76519690367729587</v>
      </c>
      <c r="S69" s="132">
        <v>-1.6300926330362842E-2</v>
      </c>
      <c r="T69" s="27">
        <v>3.5548225806448803</v>
      </c>
      <c r="U69" s="167">
        <v>11.59</v>
      </c>
    </row>
    <row r="70" spans="1:21" x14ac:dyDescent="0.3">
      <c r="A70" s="73" t="s">
        <v>97</v>
      </c>
      <c r="B70" s="68">
        <v>245.94873493333327</v>
      </c>
      <c r="C70" s="69">
        <v>261.58454454545455</v>
      </c>
      <c r="D70" s="69">
        <v>283.7163670909091</v>
      </c>
      <c r="E70" s="69">
        <v>293.19585181818189</v>
      </c>
      <c r="F70" s="71">
        <v>305.94978345454547</v>
      </c>
      <c r="G70" s="69">
        <v>331.82103999999998</v>
      </c>
      <c r="H70" s="69">
        <v>343.42617999999999</v>
      </c>
      <c r="I70" s="69">
        <v>336.97888</v>
      </c>
      <c r="J70" s="71">
        <v>338.69815999999997</v>
      </c>
      <c r="K70" s="27">
        <v>278.52335999999997</v>
      </c>
      <c r="L70" s="27">
        <v>290.55831999999992</v>
      </c>
      <c r="M70" s="27">
        <v>305.17219999999998</v>
      </c>
      <c r="N70" s="74">
        <v>320.64571999999993</v>
      </c>
      <c r="O70" s="123">
        <v>-889920.62941176537</v>
      </c>
      <c r="P70" s="35">
        <v>3168345.2941176509</v>
      </c>
      <c r="Q70" s="27">
        <v>632.26842364791207</v>
      </c>
      <c r="R70" s="86">
        <v>0.82216726084373148</v>
      </c>
      <c r="S70" s="132">
        <v>1.8478411566646868E-2</v>
      </c>
      <c r="T70" s="27">
        <v>7.3872685057468859</v>
      </c>
      <c r="U70" s="167">
        <v>7.68</v>
      </c>
    </row>
    <row r="71" spans="1:21" x14ac:dyDescent="0.3">
      <c r="A71" s="73" t="s">
        <v>98</v>
      </c>
      <c r="B71" s="68">
        <v>282.2362758709678</v>
      </c>
      <c r="C71" s="69">
        <v>294.3529154545455</v>
      </c>
      <c r="D71" s="69">
        <v>300.29203127272729</v>
      </c>
      <c r="E71" s="69">
        <v>305.53578036363638</v>
      </c>
      <c r="F71" s="71">
        <v>309.96256854545453</v>
      </c>
      <c r="G71" s="69">
        <v>290.07812000000001</v>
      </c>
      <c r="H71" s="69">
        <v>316.41086000000001</v>
      </c>
      <c r="I71" s="69">
        <v>300.94560000000001</v>
      </c>
      <c r="J71" s="71">
        <v>285.89832000000001</v>
      </c>
      <c r="K71" s="27">
        <v>266.25326000000001</v>
      </c>
      <c r="L71" s="27">
        <v>264.16336000000001</v>
      </c>
      <c r="M71" s="27">
        <v>284.22640000000001</v>
      </c>
      <c r="N71" s="74">
        <v>288.40620000000001</v>
      </c>
      <c r="O71" s="123">
        <v>293364.57416917384</v>
      </c>
      <c r="P71" s="35">
        <v>-3786595.8823529361</v>
      </c>
      <c r="Q71" s="27">
        <v>687.77668624343107</v>
      </c>
      <c r="R71" s="86">
        <v>0.82101241169868622</v>
      </c>
      <c r="S71" s="132">
        <v>1.7317785700138644E-2</v>
      </c>
      <c r="T71" s="27">
        <v>18.692416129032061</v>
      </c>
      <c r="U71" s="167">
        <v>-0.19</v>
      </c>
    </row>
    <row r="72" spans="1:21" x14ac:dyDescent="0.3">
      <c r="A72" s="73" t="s">
        <v>99</v>
      </c>
      <c r="B72" s="68">
        <v>306.14308643333345</v>
      </c>
      <c r="C72" s="69">
        <v>308.4241630952381</v>
      </c>
      <c r="D72" s="69">
        <v>310.82424200000008</v>
      </c>
      <c r="E72" s="69">
        <v>313.06404852380956</v>
      </c>
      <c r="F72" s="71">
        <v>297.41345052380956</v>
      </c>
      <c r="G72" s="69">
        <v>377.38135500000004</v>
      </c>
      <c r="H72" s="69">
        <v>370.22920000000005</v>
      </c>
      <c r="I72" s="69">
        <v>346.66916000000003</v>
      </c>
      <c r="J72" s="71">
        <v>339.51700500000004</v>
      </c>
      <c r="K72" s="27">
        <v>333.62699500000002</v>
      </c>
      <c r="L72" s="27">
        <v>327.73698500000006</v>
      </c>
      <c r="M72" s="27">
        <v>337.41343000000006</v>
      </c>
      <c r="N72" s="74">
        <v>320.16411499999998</v>
      </c>
      <c r="O72" s="123">
        <v>-600957.76737967879</v>
      </c>
      <c r="P72" s="35">
        <v>237518.23529411742</v>
      </c>
      <c r="Q72" s="27">
        <v>871.45670529464621</v>
      </c>
      <c r="R72" s="86">
        <v>0.74757377698554173</v>
      </c>
      <c r="S72" s="132">
        <v>-2.6349667990534842E-2</v>
      </c>
      <c r="T72" s="27">
        <v>6.7113550574704908</v>
      </c>
      <c r="U72" s="166">
        <v>-0.71</v>
      </c>
    </row>
    <row r="73" spans="1:21" x14ac:dyDescent="0.3">
      <c r="A73" s="73" t="s">
        <v>100</v>
      </c>
      <c r="B73" s="68">
        <v>333.07457251612897</v>
      </c>
      <c r="C73" s="69">
        <v>338.69888899999995</v>
      </c>
      <c r="D73" s="69">
        <v>332.74831874999995</v>
      </c>
      <c r="E73" s="69">
        <v>314.08077010000005</v>
      </c>
      <c r="F73" s="71">
        <v>308.55073485000003</v>
      </c>
      <c r="G73" s="69">
        <v>528.19195999999999</v>
      </c>
      <c r="H73" s="69">
        <v>447.028705</v>
      </c>
      <c r="I73" s="69">
        <v>443.66442499999999</v>
      </c>
      <c r="J73" s="71">
        <v>386.8922</v>
      </c>
      <c r="K73" s="27">
        <v>314.98071500000003</v>
      </c>
      <c r="L73" s="27">
        <v>312.45750500000003</v>
      </c>
      <c r="M73" s="27">
        <v>299.841455</v>
      </c>
      <c r="N73" s="74">
        <v>290.16915</v>
      </c>
      <c r="O73" s="123">
        <v>228038.67286833748</v>
      </c>
      <c r="P73" s="35">
        <v>-2231637.6470588231</v>
      </c>
      <c r="Q73" s="27">
        <v>590.14907307255169</v>
      </c>
      <c r="R73" s="86">
        <v>0.6713540635109263</v>
      </c>
      <c r="S73" s="132">
        <v>-2.1639372982827254E-2</v>
      </c>
      <c r="T73" s="27">
        <v>27.178778279570057</v>
      </c>
      <c r="U73" s="166">
        <v>-7.92</v>
      </c>
    </row>
    <row r="74" spans="1:21" x14ac:dyDescent="0.3">
      <c r="A74" s="73" t="s">
        <v>101</v>
      </c>
      <c r="B74" s="68">
        <v>436.75762080645137</v>
      </c>
      <c r="C74" s="69">
        <v>413.73220559999999</v>
      </c>
      <c r="D74" s="69">
        <v>395.8715545</v>
      </c>
      <c r="E74" s="69">
        <v>381.75812199999996</v>
      </c>
      <c r="F74" s="71">
        <v>350.34448484999996</v>
      </c>
      <c r="G74" s="69">
        <v>654.53599999999994</v>
      </c>
      <c r="H74" s="69">
        <v>384.13081499999998</v>
      </c>
      <c r="I74" s="69">
        <v>409.08499999999998</v>
      </c>
      <c r="J74" s="71">
        <v>386.99440999999996</v>
      </c>
      <c r="K74" s="27">
        <v>375.54002999999994</v>
      </c>
      <c r="L74" s="27">
        <v>377.99453999999997</v>
      </c>
      <c r="M74" s="27">
        <v>353.85852499999999</v>
      </c>
      <c r="N74" s="74">
        <v>335.85878499999995</v>
      </c>
      <c r="O74" s="123">
        <v>1269361.3732251525</v>
      </c>
      <c r="P74" s="35">
        <v>-4701820.5882352926</v>
      </c>
      <c r="Q74" s="27">
        <v>760.94586835422035</v>
      </c>
      <c r="R74" s="86">
        <v>0.50889615105301378</v>
      </c>
      <c r="S74" s="132">
        <v>-0.10513838764861438</v>
      </c>
      <c r="T74" s="27">
        <v>138.13427139785151</v>
      </c>
      <c r="U74" s="166">
        <v>-11.23</v>
      </c>
    </row>
    <row r="75" spans="1:21" x14ac:dyDescent="0.3">
      <c r="A75" s="73" t="s">
        <v>102</v>
      </c>
      <c r="B75" s="68">
        <v>558.08683385714278</v>
      </c>
      <c r="C75" s="69">
        <v>522.16173624999988</v>
      </c>
      <c r="D75" s="69">
        <v>470.05689774999991</v>
      </c>
      <c r="E75" s="69">
        <v>379.51107699999994</v>
      </c>
      <c r="F75" s="71">
        <v>371.69332694999997</v>
      </c>
      <c r="G75" s="69">
        <v>363.55978999999996</v>
      </c>
      <c r="H75" s="69">
        <v>366.39377499999995</v>
      </c>
      <c r="I75" s="69">
        <v>336.83936</v>
      </c>
      <c r="J75" s="71">
        <v>322.66943499999996</v>
      </c>
      <c r="K75" s="27">
        <v>457.08129500000001</v>
      </c>
      <c r="L75" s="27">
        <v>418.21521499999994</v>
      </c>
      <c r="M75" s="27">
        <v>364.36949999999996</v>
      </c>
      <c r="N75" s="74">
        <v>361.94036999999997</v>
      </c>
      <c r="O75" s="123">
        <v>876140.53346855938</v>
      </c>
      <c r="P75" s="35">
        <v>-2420367.6470588245</v>
      </c>
      <c r="Q75" s="27">
        <v>516.07225882276066</v>
      </c>
      <c r="R75" s="86">
        <v>0.35410064699280386</v>
      </c>
      <c r="S75" s="132">
        <v>-0.12647853919830376</v>
      </c>
      <c r="T75" s="27">
        <v>303.71400317460456</v>
      </c>
      <c r="U75" s="166">
        <v>-11.58</v>
      </c>
    </row>
    <row r="76" spans="1:21" x14ac:dyDescent="0.3">
      <c r="A76" s="73" t="s">
        <v>103</v>
      </c>
      <c r="B76" s="68">
        <v>458.26092851612896</v>
      </c>
      <c r="C76" s="69">
        <v>401.22850434782606</v>
      </c>
      <c r="D76" s="69">
        <v>347.71040486956525</v>
      </c>
      <c r="E76" s="69">
        <v>346.59573565217397</v>
      </c>
      <c r="F76" s="71">
        <v>334.27497182608693</v>
      </c>
      <c r="G76" s="69">
        <v>370.89831999999996</v>
      </c>
      <c r="H76" s="69">
        <v>389.78479999999996</v>
      </c>
      <c r="I76" s="69">
        <v>377.32776000000001</v>
      </c>
      <c r="J76" s="71">
        <v>393.80319999999995</v>
      </c>
      <c r="K76" s="27">
        <v>509.93495999999999</v>
      </c>
      <c r="L76" s="27">
        <v>378.53327999999999</v>
      </c>
      <c r="M76" s="27">
        <v>362.45967999999999</v>
      </c>
      <c r="N76" s="74">
        <v>348.79711999999995</v>
      </c>
      <c r="O76" s="123">
        <v>23640.3504077252</v>
      </c>
      <c r="P76" s="35">
        <v>-1616897.6470588227</v>
      </c>
      <c r="Q76" s="27">
        <v>676.37181303714885</v>
      </c>
      <c r="R76" s="86">
        <v>0.25410147223872714</v>
      </c>
      <c r="S76" s="132">
        <v>-0.11103477586320726</v>
      </c>
      <c r="T76" s="27">
        <v>93.682463225807197</v>
      </c>
      <c r="U76" s="166">
        <v>-5.51</v>
      </c>
    </row>
    <row r="77" spans="1:21" x14ac:dyDescent="0.3">
      <c r="A77" s="73" t="s">
        <v>104</v>
      </c>
      <c r="B77" s="68">
        <v>371.54691740000004</v>
      </c>
      <c r="C77" s="69">
        <v>343.81616842105262</v>
      </c>
      <c r="D77" s="69">
        <v>354.18489631578956</v>
      </c>
      <c r="E77" s="69">
        <v>343.19028947368423</v>
      </c>
      <c r="F77" s="71">
        <v>357.06393947368417</v>
      </c>
      <c r="G77" s="69">
        <v>346.44486000000006</v>
      </c>
      <c r="H77" s="69">
        <v>377.36328000000003</v>
      </c>
      <c r="I77" s="69">
        <v>375.77771999999999</v>
      </c>
      <c r="J77" s="71">
        <v>392.42610000000002</v>
      </c>
      <c r="K77" s="27">
        <v>354.76904999999999</v>
      </c>
      <c r="L77" s="27">
        <v>355.56183000000004</v>
      </c>
      <c r="M77" s="27">
        <v>344.85930000000002</v>
      </c>
      <c r="N77" s="74">
        <v>356.75100000000003</v>
      </c>
      <c r="O77" s="123">
        <v>-119243.01764705777</v>
      </c>
      <c r="P77" s="35">
        <v>-4462412.9411764694</v>
      </c>
      <c r="Q77" s="27">
        <v>632.29424527187894</v>
      </c>
      <c r="R77" s="86">
        <v>0.21269063180827888</v>
      </c>
      <c r="S77" s="132">
        <v>-8.5888294711824104E-2</v>
      </c>
      <c r="T77" s="27">
        <v>2.2419412643678793</v>
      </c>
      <c r="U77" s="166">
        <v>0.17</v>
      </c>
    </row>
    <row r="78" spans="1:21" x14ac:dyDescent="0.3">
      <c r="A78" s="73" t="s">
        <v>105</v>
      </c>
      <c r="B78" s="68">
        <v>339.40891858064526</v>
      </c>
      <c r="C78" s="69">
        <v>361.64788666666669</v>
      </c>
      <c r="D78" s="69">
        <v>363.90736333333331</v>
      </c>
      <c r="E78" s="69">
        <v>380.34670133333333</v>
      </c>
      <c r="F78" s="71">
        <v>394.63624600000003</v>
      </c>
      <c r="G78" s="69">
        <v>360.90204</v>
      </c>
      <c r="H78" s="69">
        <v>376.69644</v>
      </c>
      <c r="I78" s="69">
        <v>384.59363999999999</v>
      </c>
      <c r="J78" s="71">
        <v>387.75252</v>
      </c>
      <c r="K78" s="27">
        <v>382.61934000000002</v>
      </c>
      <c r="L78" s="27">
        <v>373.93241999999998</v>
      </c>
      <c r="M78" s="27">
        <v>400.78289999999998</v>
      </c>
      <c r="N78" s="74">
        <v>415.70860799999997</v>
      </c>
      <c r="O78" s="123">
        <v>-37360.588235294446</v>
      </c>
      <c r="P78" s="35">
        <v>5924777.0588235212</v>
      </c>
      <c r="Q78" s="27">
        <v>607.211315748022</v>
      </c>
      <c r="R78" s="86">
        <v>0.38536508879646136</v>
      </c>
      <c r="S78" s="132">
        <v>-2.833139227478193E-2</v>
      </c>
      <c r="T78" s="27">
        <v>79.393607311826784</v>
      </c>
      <c r="U78" s="167">
        <v>4.43</v>
      </c>
    </row>
    <row r="79" spans="1:21" x14ac:dyDescent="0.3">
      <c r="A79" s="73" t="s">
        <v>106</v>
      </c>
      <c r="B79" s="68">
        <v>353.88678279999993</v>
      </c>
      <c r="C79" s="69">
        <v>360.32506500000011</v>
      </c>
      <c r="D79" s="69">
        <v>378.85432281818186</v>
      </c>
      <c r="E79" s="69">
        <v>402.32854936363645</v>
      </c>
      <c r="F79" s="71">
        <v>406.53321027272716</v>
      </c>
      <c r="G79" s="69">
        <v>327.31668000000002</v>
      </c>
      <c r="H79" s="69">
        <v>355.38369</v>
      </c>
      <c r="I79" s="69">
        <v>350.63997000000001</v>
      </c>
      <c r="J79" s="71">
        <v>355.779</v>
      </c>
      <c r="K79" s="27">
        <v>356.96492999999998</v>
      </c>
      <c r="L79" s="27">
        <v>379.49760000000003</v>
      </c>
      <c r="M79" s="27">
        <v>387.95723400000003</v>
      </c>
      <c r="N79" s="74">
        <v>400.44902999999999</v>
      </c>
      <c r="O79" s="123">
        <v>20419.375371236354</v>
      </c>
      <c r="P79" s="35">
        <v>-7991727.6470588185</v>
      </c>
      <c r="Q79" s="27">
        <v>405.06321626237633</v>
      </c>
      <c r="R79" s="86">
        <v>0.54290412292863266</v>
      </c>
      <c r="S79" s="132">
        <v>-7.0653855267601262E-2</v>
      </c>
      <c r="T79" s="27">
        <v>23.903889195403188</v>
      </c>
      <c r="U79" s="167">
        <v>8.25</v>
      </c>
    </row>
    <row r="80" spans="1:21" x14ac:dyDescent="0.3">
      <c r="A80" s="73" t="s">
        <v>107</v>
      </c>
      <c r="B80" s="68">
        <v>364.33503309677411</v>
      </c>
      <c r="C80" s="69">
        <v>355.91381049999995</v>
      </c>
      <c r="D80" s="69">
        <v>365.04214249999995</v>
      </c>
      <c r="E80" s="69">
        <v>371.62591549999991</v>
      </c>
      <c r="F80" s="71">
        <v>375.70522999999997</v>
      </c>
      <c r="G80" s="69">
        <v>403.01002499999998</v>
      </c>
      <c r="H80" s="69">
        <v>409.42610499999995</v>
      </c>
      <c r="I80" s="69">
        <v>412.63414499999999</v>
      </c>
      <c r="J80" s="71">
        <v>412.23313999999993</v>
      </c>
      <c r="K80" s="27">
        <v>366.11756499999996</v>
      </c>
      <c r="L80" s="27">
        <v>374.93967499999997</v>
      </c>
      <c r="M80" s="27">
        <v>385.76680999999996</v>
      </c>
      <c r="N80" s="74">
        <v>390.97987499999999</v>
      </c>
      <c r="O80" s="123">
        <v>-203959.03769765794</v>
      </c>
      <c r="P80" s="35">
        <v>-2944271.7647058745</v>
      </c>
      <c r="Q80" s="27">
        <v>425.14885380500624</v>
      </c>
      <c r="R80" s="86">
        <v>0.64538357430514293</v>
      </c>
      <c r="S80" s="132">
        <v>-9.2227525793965204E-2</v>
      </c>
      <c r="T80" s="27">
        <v>13.403884731183158</v>
      </c>
      <c r="U80" s="167">
        <v>12.44</v>
      </c>
    </row>
    <row r="81" spans="1:21" x14ac:dyDescent="0.3">
      <c r="A81" s="73" t="s">
        <v>108</v>
      </c>
      <c r="B81" s="68">
        <v>340.23260161290341</v>
      </c>
      <c r="C81" s="69">
        <v>368.04997159090902</v>
      </c>
      <c r="D81" s="69">
        <v>376.89831477272719</v>
      </c>
      <c r="E81" s="69">
        <v>378.84538295454541</v>
      </c>
      <c r="F81" s="71">
        <v>381.5893068181818</v>
      </c>
      <c r="G81" s="69">
        <v>398.2115</v>
      </c>
      <c r="H81" s="69">
        <v>399.798</v>
      </c>
      <c r="I81" s="69">
        <v>397.81487499999997</v>
      </c>
      <c r="J81" s="71">
        <v>404.5575</v>
      </c>
      <c r="K81" s="27">
        <v>349.426625</v>
      </c>
      <c r="L81" s="27">
        <v>357.99372500000004</v>
      </c>
      <c r="M81" s="27">
        <v>361.56335000000001</v>
      </c>
      <c r="N81" s="74">
        <v>364.73634999999996</v>
      </c>
      <c r="O81" s="123">
        <v>-323597.29411764722</v>
      </c>
      <c r="P81" s="35">
        <v>-2340564.7058823542</v>
      </c>
      <c r="Q81" s="27">
        <v>543.45055402524474</v>
      </c>
      <c r="R81" s="86">
        <v>0.68688655344292604</v>
      </c>
      <c r="S81" s="132">
        <v>-9.4611276564732671E-2</v>
      </c>
      <c r="T81" s="27">
        <v>18.267709032256487</v>
      </c>
      <c r="U81" s="167">
        <v>10.84</v>
      </c>
    </row>
    <row r="82" spans="1:21" x14ac:dyDescent="0.3">
      <c r="A82" s="73" t="s">
        <v>109</v>
      </c>
      <c r="B82" s="68">
        <v>390.78261786666667</v>
      </c>
      <c r="C82" s="69">
        <v>402.70255200000003</v>
      </c>
      <c r="D82" s="69">
        <v>404.21731000000011</v>
      </c>
      <c r="E82" s="69">
        <v>397.58979399999993</v>
      </c>
      <c r="F82" s="71">
        <v>408.50252799999998</v>
      </c>
      <c r="G82" s="69">
        <v>380.74036000000001</v>
      </c>
      <c r="H82" s="69">
        <v>394.19688000000002</v>
      </c>
      <c r="I82" s="69">
        <v>388.26017999999999</v>
      </c>
      <c r="J82" s="71">
        <v>392.61376000000001</v>
      </c>
      <c r="K82" s="27">
        <v>402.50826000000001</v>
      </c>
      <c r="L82" s="27">
        <v>410.02807999999999</v>
      </c>
      <c r="M82" s="27">
        <v>404.48716000000002</v>
      </c>
      <c r="N82" s="74">
        <v>411.84866800000003</v>
      </c>
      <c r="O82" s="123">
        <v>-71624.996078431606</v>
      </c>
      <c r="P82" s="35">
        <v>-5426724.7058823491</v>
      </c>
      <c r="Q82" s="27">
        <v>772.80149219282941</v>
      </c>
      <c r="R82" s="86">
        <v>0.69085301544860367</v>
      </c>
      <c r="S82" s="132">
        <v>-0.11283583382848095</v>
      </c>
      <c r="T82" s="27">
        <v>1.0782326436777205</v>
      </c>
      <c r="U82" s="167">
        <v>6.63</v>
      </c>
    </row>
    <row r="83" spans="1:21" x14ac:dyDescent="0.3">
      <c r="A83" s="73" t="s">
        <v>110</v>
      </c>
      <c r="B83" s="68">
        <v>402.7844106451613</v>
      </c>
      <c r="C83" s="69">
        <v>411.03458095238096</v>
      </c>
      <c r="D83" s="69">
        <v>406.01348571428571</v>
      </c>
      <c r="E83" s="69">
        <v>414.60342095238093</v>
      </c>
      <c r="F83" s="71">
        <v>419.76356190476196</v>
      </c>
      <c r="G83" s="69">
        <v>502.07090000000005</v>
      </c>
      <c r="H83" s="69">
        <v>526.40390000000014</v>
      </c>
      <c r="I83" s="69">
        <v>510.18190000000004</v>
      </c>
      <c r="J83" s="71">
        <v>486.66</v>
      </c>
      <c r="K83" s="27">
        <v>417.71650000000005</v>
      </c>
      <c r="L83" s="27">
        <v>414.87765000000002</v>
      </c>
      <c r="M83" s="27">
        <v>417.31095000000005</v>
      </c>
      <c r="N83" s="74">
        <v>428.66635000000002</v>
      </c>
      <c r="O83" s="123">
        <v>-8419.4258308261633</v>
      </c>
      <c r="P83" s="35">
        <v>88674.117647064122</v>
      </c>
      <c r="Q83" s="27">
        <v>881.64733628146246</v>
      </c>
      <c r="R83" s="86">
        <v>0.6865138311216743</v>
      </c>
      <c r="S83" s="132">
        <v>-0.11718079487687327</v>
      </c>
      <c r="T83" s="27">
        <v>3.7715956989258603</v>
      </c>
      <c r="U83" s="167">
        <v>1.7</v>
      </c>
    </row>
    <row r="84" spans="1:21" x14ac:dyDescent="0.3">
      <c r="A84" s="73" t="s">
        <v>111</v>
      </c>
      <c r="B84" s="68">
        <v>446.24345226666668</v>
      </c>
      <c r="C84" s="69">
        <v>463.15788649999996</v>
      </c>
      <c r="D84" s="69">
        <v>478.095238409091</v>
      </c>
      <c r="E84" s="69">
        <v>475.76243431818182</v>
      </c>
      <c r="F84" s="71">
        <v>452.3233075</v>
      </c>
      <c r="G84" s="69">
        <v>733.16700000000003</v>
      </c>
      <c r="H84" s="69">
        <v>577.16535499999998</v>
      </c>
      <c r="I84" s="69">
        <v>635.818715</v>
      </c>
      <c r="J84" s="71">
        <v>609.34324000000004</v>
      </c>
      <c r="K84" s="27">
        <v>395.91018000000003</v>
      </c>
      <c r="L84" s="27">
        <v>407.315</v>
      </c>
      <c r="M84" s="27">
        <v>411.79546499999998</v>
      </c>
      <c r="N84" s="74">
        <v>393.05897500000003</v>
      </c>
      <c r="O84" s="123">
        <v>983743.63262031972</v>
      </c>
      <c r="P84" s="35">
        <v>-7049231.7647058824</v>
      </c>
      <c r="Q84" s="27">
        <v>905.14825055270069</v>
      </c>
      <c r="R84" s="86">
        <v>0.61925628837393543</v>
      </c>
      <c r="S84" s="132">
        <v>-0.15466715660214114</v>
      </c>
      <c r="T84" s="27">
        <v>53.72843954023044</v>
      </c>
      <c r="U84" s="166">
        <v>-7.62</v>
      </c>
    </row>
    <row r="85" spans="1:21" x14ac:dyDescent="0.3">
      <c r="A85" s="73" t="s">
        <v>112</v>
      </c>
      <c r="B85" s="68">
        <v>645.52745032258053</v>
      </c>
      <c r="C85" s="69">
        <v>609.25141904761892</v>
      </c>
      <c r="D85" s="69">
        <v>580.73711238095223</v>
      </c>
      <c r="E85" s="69">
        <v>542.79207714285712</v>
      </c>
      <c r="F85" s="71">
        <v>520.88869238095231</v>
      </c>
      <c r="G85" s="69">
        <v>453.01379999999995</v>
      </c>
      <c r="H85" s="69">
        <v>434.43470000000002</v>
      </c>
      <c r="I85" s="69">
        <v>437.59710000000001</v>
      </c>
      <c r="J85" s="71">
        <v>384.23160000000001</v>
      </c>
      <c r="K85" s="27">
        <v>512.70409999999993</v>
      </c>
      <c r="L85" s="27">
        <v>525.74900000000002</v>
      </c>
      <c r="M85" s="27">
        <v>489.38139999999999</v>
      </c>
      <c r="N85" s="74">
        <v>466.45400000000001</v>
      </c>
      <c r="O85" s="123">
        <v>1684980.2341065612</v>
      </c>
      <c r="P85" s="35">
        <v>-6624827.6470588222</v>
      </c>
      <c r="Q85" s="27">
        <v>730.1919641495316</v>
      </c>
      <c r="R85" s="86">
        <v>0.49187347329504189</v>
      </c>
      <c r="S85" s="132">
        <v>-0.20111996319871167</v>
      </c>
      <c r="T85" s="27">
        <v>91.317929892473813</v>
      </c>
      <c r="U85" s="166">
        <v>-11.63</v>
      </c>
    </row>
    <row r="86" spans="1:21" x14ac:dyDescent="0.3">
      <c r="A86" s="73" t="s">
        <v>113</v>
      </c>
      <c r="B86" s="68">
        <v>544.40378016129046</v>
      </c>
      <c r="C86" s="69">
        <v>513.41367261904759</v>
      </c>
      <c r="D86" s="69">
        <v>490.21835971428567</v>
      </c>
      <c r="E86" s="69">
        <v>473.84870238095237</v>
      </c>
      <c r="F86" s="71">
        <v>399.87617214285706</v>
      </c>
      <c r="G86" s="69">
        <v>494.60867499999995</v>
      </c>
      <c r="H86" s="69">
        <v>400.37887999999998</v>
      </c>
      <c r="I86" s="69">
        <v>403.50684000000001</v>
      </c>
      <c r="J86" s="71">
        <v>392.16798499999999</v>
      </c>
      <c r="K86" s="27">
        <v>602.13229999999999</v>
      </c>
      <c r="L86" s="27">
        <v>546.22001499999988</v>
      </c>
      <c r="M86" s="27">
        <v>527.84325000000001</v>
      </c>
      <c r="N86" s="74">
        <v>420.31962499999997</v>
      </c>
      <c r="O86" s="123">
        <v>-90658.626774847507</v>
      </c>
      <c r="P86" s="35">
        <v>-3662350.588235293</v>
      </c>
      <c r="Q86" s="27">
        <v>738.83475257234841</v>
      </c>
      <c r="R86" s="86">
        <v>0.38101604278074869</v>
      </c>
      <c r="S86" s="132">
        <v>-0.23301849592087948</v>
      </c>
      <c r="T86" s="27">
        <v>59.057298064513212</v>
      </c>
      <c r="U86" s="166">
        <v>-7.13</v>
      </c>
    </row>
    <row r="87" spans="1:21" x14ac:dyDescent="0.3">
      <c r="A87" s="73" t="s">
        <v>114</v>
      </c>
      <c r="B87" s="68">
        <v>504.1493928571428</v>
      </c>
      <c r="C87" s="69">
        <v>501.89482559999999</v>
      </c>
      <c r="D87" s="69">
        <v>482.88685730000003</v>
      </c>
      <c r="E87" s="69">
        <v>405.54503359999995</v>
      </c>
      <c r="F87" s="71">
        <v>391.22551499999992</v>
      </c>
      <c r="G87" s="69">
        <v>468.45393999999999</v>
      </c>
      <c r="H87" s="69">
        <v>428.56887999999998</v>
      </c>
      <c r="I87" s="69">
        <v>421.92137000000002</v>
      </c>
      <c r="J87" s="71">
        <v>412.53665000000001</v>
      </c>
      <c r="K87" s="27">
        <v>442.64596</v>
      </c>
      <c r="L87" s="27">
        <v>457.34868799999998</v>
      </c>
      <c r="M87" s="27">
        <v>379.69012999999995</v>
      </c>
      <c r="N87" s="74">
        <v>369.91437999999999</v>
      </c>
      <c r="O87" s="123">
        <v>161468.53346855938</v>
      </c>
      <c r="P87" s="35">
        <v>-2088417.6470588241</v>
      </c>
      <c r="Q87" s="27">
        <v>1157.3671991199676</v>
      </c>
      <c r="R87" s="86">
        <v>0.26895589885785964</v>
      </c>
      <c r="S87" s="132">
        <v>-0.21162328733324798</v>
      </c>
      <c r="T87" s="27">
        <v>8.727277248677435</v>
      </c>
      <c r="U87" s="166">
        <v>-9.2100000000000009</v>
      </c>
    </row>
    <row r="88" spans="1:21" x14ac:dyDescent="0.3">
      <c r="A88" s="73" t="s">
        <v>115</v>
      </c>
      <c r="B88" s="68">
        <v>502.79028483870962</v>
      </c>
      <c r="C88" s="69">
        <v>494.79035869565229</v>
      </c>
      <c r="D88" s="69">
        <v>429.79529630434791</v>
      </c>
      <c r="E88" s="69">
        <v>417.48596065217396</v>
      </c>
      <c r="F88" s="71">
        <v>404.40388739130441</v>
      </c>
      <c r="G88" s="69">
        <v>422.79300000000001</v>
      </c>
      <c r="H88" s="69">
        <v>439.62642499999998</v>
      </c>
      <c r="I88" s="69">
        <v>426.31627500000002</v>
      </c>
      <c r="J88" s="71">
        <v>439.23495000000003</v>
      </c>
      <c r="K88" s="27">
        <v>469.37852500000002</v>
      </c>
      <c r="L88" s="27">
        <v>400.478925</v>
      </c>
      <c r="M88" s="27">
        <v>387.95172500000001</v>
      </c>
      <c r="N88" s="74">
        <v>375.81600000000003</v>
      </c>
      <c r="O88" s="123">
        <v>-213624.55403372459</v>
      </c>
      <c r="P88" s="35">
        <v>-1263327.6470588224</v>
      </c>
      <c r="Q88" s="27">
        <v>907.69389581042697</v>
      </c>
      <c r="R88" s="86">
        <v>0.18522232125173302</v>
      </c>
      <c r="S88" s="132">
        <v>-0.17991392685020138</v>
      </c>
      <c r="T88" s="27">
        <v>3.4156664516141366</v>
      </c>
      <c r="U88" s="166">
        <v>-3.98</v>
      </c>
    </row>
    <row r="89" spans="1:21" x14ac:dyDescent="0.3">
      <c r="A89" s="73" t="s">
        <v>116</v>
      </c>
      <c r="B89" s="68">
        <v>420.35472359999989</v>
      </c>
      <c r="C89" s="69">
        <v>422.41834749999992</v>
      </c>
      <c r="D89" s="69">
        <v>425.90976666666666</v>
      </c>
      <c r="E89" s="69">
        <v>415.58731000000012</v>
      </c>
      <c r="F89" s="71">
        <v>427.15453350000001</v>
      </c>
      <c r="G89" s="69">
        <v>416.10776999999996</v>
      </c>
      <c r="H89" s="69">
        <v>417.66915</v>
      </c>
      <c r="I89" s="69">
        <v>423.91466999999994</v>
      </c>
      <c r="J89" s="71">
        <v>446.94502499999999</v>
      </c>
      <c r="K89" s="27">
        <v>433.28294999999997</v>
      </c>
      <c r="L89" s="27">
        <v>422.35329000000002</v>
      </c>
      <c r="M89" s="27">
        <v>415.71742499999999</v>
      </c>
      <c r="N89" s="74">
        <v>427.427775</v>
      </c>
      <c r="O89" s="123">
        <v>-981897.58431372419</v>
      </c>
      <c r="P89" s="35">
        <v>10592087.05882353</v>
      </c>
      <c r="Q89" s="27">
        <v>733.31704481995928</v>
      </c>
      <c r="R89" s="86">
        <v>0.21637948108536345</v>
      </c>
      <c r="S89" s="132">
        <v>-8.2199445434739532E-2</v>
      </c>
      <c r="T89" s="27">
        <v>44.169948965518287</v>
      </c>
      <c r="U89" s="167">
        <v>2.75</v>
      </c>
    </row>
    <row r="90" spans="1:21" x14ac:dyDescent="0.3">
      <c r="A90" s="73" t="s">
        <v>117</v>
      </c>
      <c r="B90" s="68">
        <v>426.88318761290321</v>
      </c>
      <c r="C90" s="69">
        <v>428.15473371428578</v>
      </c>
      <c r="D90" s="69">
        <v>417.91882971428566</v>
      </c>
      <c r="E90" s="69">
        <v>431.44484571428575</v>
      </c>
      <c r="F90" s="71">
        <v>454.64349257142857</v>
      </c>
      <c r="G90" s="69">
        <v>307.86047999999994</v>
      </c>
      <c r="H90" s="69">
        <v>368.96256</v>
      </c>
      <c r="I90" s="69">
        <v>376.79615999999999</v>
      </c>
      <c r="J90" s="71">
        <v>383.84639999999996</v>
      </c>
      <c r="K90" s="27">
        <v>449.64863999999994</v>
      </c>
      <c r="L90" s="27">
        <v>430.84799999999996</v>
      </c>
      <c r="M90" s="27">
        <v>453.17376000000002</v>
      </c>
      <c r="N90" s="74">
        <v>471.58271999999999</v>
      </c>
      <c r="O90" s="123">
        <v>-435989.58823529445</v>
      </c>
      <c r="P90" s="35">
        <v>-2623612.9411764778</v>
      </c>
      <c r="Q90" s="27">
        <v>791.31003503224508</v>
      </c>
      <c r="R90" s="86">
        <v>0.38270387700534758</v>
      </c>
      <c r="S90" s="132">
        <v>-3.0992604065895712E-2</v>
      </c>
      <c r="T90" s="27">
        <v>8.4273978494631585</v>
      </c>
      <c r="U90" s="167">
        <v>5.17</v>
      </c>
    </row>
    <row r="91" spans="1:21" x14ac:dyDescent="0.3">
      <c r="A91" s="73" t="s">
        <v>118</v>
      </c>
      <c r="B91" s="68">
        <v>379.08707466666658</v>
      </c>
      <c r="C91" s="69">
        <v>360.88681199999985</v>
      </c>
      <c r="D91" s="69">
        <v>373.69213199999996</v>
      </c>
      <c r="E91" s="69">
        <v>400.78301999999996</v>
      </c>
      <c r="F91" s="71">
        <v>407.98062799999997</v>
      </c>
      <c r="G91" s="69">
        <v>317.58759999999995</v>
      </c>
      <c r="H91" s="69">
        <v>384.55119999999999</v>
      </c>
      <c r="I91" s="69">
        <v>386.9008</v>
      </c>
      <c r="J91" s="71">
        <v>397.08240000000001</v>
      </c>
      <c r="K91" s="27">
        <v>405.69759999999997</v>
      </c>
      <c r="L91" s="27">
        <v>411.18</v>
      </c>
      <c r="M91" s="27">
        <v>440.94159999999999</v>
      </c>
      <c r="N91" s="74">
        <v>446.42399999999998</v>
      </c>
      <c r="O91" s="123">
        <v>-264248.45796209667</v>
      </c>
      <c r="P91" s="35">
        <v>6600912.3529411806</v>
      </c>
      <c r="Q91" s="27">
        <v>503.27995587480535</v>
      </c>
      <c r="R91" s="86">
        <v>0.61979843368323762</v>
      </c>
      <c r="S91" s="132">
        <v>6.2404554870036932E-3</v>
      </c>
      <c r="T91" s="27">
        <v>30.943163333334237</v>
      </c>
      <c r="U91" s="167">
        <v>10.32</v>
      </c>
    </row>
    <row r="92" spans="1:21" x14ac:dyDescent="0.3">
      <c r="A92" s="73" t="s">
        <v>119</v>
      </c>
      <c r="B92" s="68">
        <v>301.82839383870959</v>
      </c>
      <c r="C92" s="69">
        <v>340.89102000000003</v>
      </c>
      <c r="D92" s="69">
        <v>372.98621714285707</v>
      </c>
      <c r="E92" s="69">
        <v>384.83104971428571</v>
      </c>
      <c r="F92" s="71">
        <v>393.41818271428571</v>
      </c>
      <c r="G92" s="69">
        <v>362.29399499999994</v>
      </c>
      <c r="H92" s="69">
        <v>403.54336499999999</v>
      </c>
      <c r="I92" s="69">
        <v>401.986785</v>
      </c>
      <c r="J92" s="71">
        <v>405.48908999999998</v>
      </c>
      <c r="K92" s="27">
        <v>331.55153999999999</v>
      </c>
      <c r="L92" s="27">
        <v>368.90945999999997</v>
      </c>
      <c r="M92" s="27">
        <v>373.57920000000001</v>
      </c>
      <c r="N92" s="74">
        <v>385.25354999999996</v>
      </c>
      <c r="O92" s="123">
        <v>-59043.037697658874</v>
      </c>
      <c r="P92" s="35">
        <v>-1370631.7647058787</v>
      </c>
      <c r="Q92" s="27">
        <v>560.4421429990615</v>
      </c>
      <c r="R92" s="86">
        <v>0.74787334125569427</v>
      </c>
      <c r="S92" s="132">
        <v>1.0262241156586138E-2</v>
      </c>
      <c r="T92" s="27">
        <v>36.282635698925148</v>
      </c>
      <c r="U92" s="167">
        <v>12.42</v>
      </c>
    </row>
    <row r="93" spans="1:21" x14ac:dyDescent="0.3">
      <c r="A93" s="73" t="s">
        <v>120</v>
      </c>
      <c r="B93" s="68">
        <v>312.61081103225808</v>
      </c>
      <c r="C93" s="69">
        <v>352.8054600000001</v>
      </c>
      <c r="D93" s="69">
        <v>376.06847478260869</v>
      </c>
      <c r="E93" s="69">
        <v>385.46510739130429</v>
      </c>
      <c r="F93" s="71">
        <v>391.15387956521732</v>
      </c>
      <c r="G93" s="69">
        <v>249.61180999999996</v>
      </c>
      <c r="H93" s="69">
        <v>350.85840999999999</v>
      </c>
      <c r="I93" s="69">
        <v>366.43480999999997</v>
      </c>
      <c r="J93" s="71">
        <v>375.00182999999998</v>
      </c>
      <c r="K93" s="27">
        <v>359.81484</v>
      </c>
      <c r="L93" s="27">
        <v>377.33829000000003</v>
      </c>
      <c r="M93" s="27">
        <v>393.30410000000001</v>
      </c>
      <c r="N93" s="74">
        <v>401.09229999999997</v>
      </c>
      <c r="O93" s="123">
        <v>-93899.294117647223</v>
      </c>
      <c r="P93" s="35">
        <v>2155685.2941176477</v>
      </c>
      <c r="Q93" s="27">
        <v>652.54255700113413</v>
      </c>
      <c r="R93" s="86">
        <v>0.78632319931339534</v>
      </c>
      <c r="S93" s="132">
        <v>4.8253693057366265E-3</v>
      </c>
      <c r="T93" s="27">
        <v>16.796709032258271</v>
      </c>
      <c r="U93" s="167">
        <v>11.27</v>
      </c>
    </row>
    <row r="94" spans="1:21" x14ac:dyDescent="0.3">
      <c r="A94" s="73" t="s">
        <v>121</v>
      </c>
      <c r="B94" s="68">
        <v>223.5283681666667</v>
      </c>
      <c r="C94" s="69">
        <v>320.89199931818189</v>
      </c>
      <c r="D94" s="69">
        <v>366.57772277272727</v>
      </c>
      <c r="E94" s="69">
        <v>376.79135400000001</v>
      </c>
      <c r="F94" s="71">
        <v>384.49458772727274</v>
      </c>
      <c r="G94" s="69">
        <v>351.45564999999999</v>
      </c>
      <c r="H94" s="69">
        <v>368.06289500000003</v>
      </c>
      <c r="I94" s="69">
        <v>376.17341000000005</v>
      </c>
      <c r="J94" s="71">
        <v>376.94583999999998</v>
      </c>
      <c r="K94" s="27">
        <v>390.46336500000001</v>
      </c>
      <c r="L94" s="27">
        <v>387.75986000000006</v>
      </c>
      <c r="M94" s="27">
        <v>401.66360000000003</v>
      </c>
      <c r="N94" s="74">
        <v>410.93276000000003</v>
      </c>
      <c r="O94" s="123">
        <v>-152957.62941176444</v>
      </c>
      <c r="P94" s="35">
        <v>8302935.2941176509</v>
      </c>
      <c r="Q94" s="27">
        <v>734.39703925540312</v>
      </c>
      <c r="R94" s="86">
        <v>0.84448240575691558</v>
      </c>
      <c r="S94" s="132">
        <v>4.0793556479830961E-2</v>
      </c>
      <c r="T94" s="27">
        <v>99.15826264367783</v>
      </c>
      <c r="U94" s="167">
        <v>8.51</v>
      </c>
    </row>
    <row r="95" spans="1:21" x14ac:dyDescent="0.3">
      <c r="A95" s="73" t="s">
        <v>122</v>
      </c>
      <c r="B95" s="68">
        <v>216.52233587096768</v>
      </c>
      <c r="C95" s="69">
        <v>343.68942095238094</v>
      </c>
      <c r="D95" s="69">
        <v>362.30162714285717</v>
      </c>
      <c r="E95" s="69">
        <v>368.38887</v>
      </c>
      <c r="F95" s="71">
        <v>369.76495580952377</v>
      </c>
      <c r="G95" s="69">
        <v>311.05811</v>
      </c>
      <c r="H95" s="69">
        <v>334.68768</v>
      </c>
      <c r="I95" s="69">
        <v>340.88560000000001</v>
      </c>
      <c r="J95" s="71">
        <v>330.42660999999998</v>
      </c>
      <c r="K95" s="27">
        <v>323.84132</v>
      </c>
      <c r="L95" s="27">
        <v>350.95721999999995</v>
      </c>
      <c r="M95" s="27">
        <v>356.38040000000001</v>
      </c>
      <c r="N95" s="74">
        <v>358.70461999999998</v>
      </c>
      <c r="O95" s="123">
        <v>-220540.69160263799</v>
      </c>
      <c r="P95" s="35">
        <v>7003074.1176470658</v>
      </c>
      <c r="Q95" s="27">
        <v>977.09761002131154</v>
      </c>
      <c r="R95" s="86">
        <v>0.87000726216412494</v>
      </c>
      <c r="S95" s="132">
        <v>6.6312636165577366E-2</v>
      </c>
      <c r="T95" s="27">
        <v>175.61657806451646</v>
      </c>
      <c r="U95" s="167">
        <v>3.51</v>
      </c>
    </row>
    <row r="96" spans="1:21" x14ac:dyDescent="0.3">
      <c r="A96" s="73" t="s">
        <v>123</v>
      </c>
      <c r="B96" s="68">
        <v>320.63446800000003</v>
      </c>
      <c r="C96" s="69">
        <v>348.24693272727274</v>
      </c>
      <c r="D96" s="69">
        <v>359.70768654545458</v>
      </c>
      <c r="E96" s="69">
        <v>364.28066181818184</v>
      </c>
      <c r="F96" s="71">
        <v>347.9602369090909</v>
      </c>
      <c r="G96" s="69">
        <v>279.39038400000004</v>
      </c>
      <c r="H96" s="69">
        <v>260.8578</v>
      </c>
      <c r="I96" s="69">
        <v>279.54612000000003</v>
      </c>
      <c r="J96" s="71">
        <v>267.08724000000001</v>
      </c>
      <c r="K96" s="27">
        <v>363.64356000000004</v>
      </c>
      <c r="L96" s="27">
        <v>372.59838000000002</v>
      </c>
      <c r="M96" s="27">
        <v>370.26233999999999</v>
      </c>
      <c r="N96" s="74">
        <v>349.23798000000005</v>
      </c>
      <c r="O96" s="123">
        <v>-804187.56737967953</v>
      </c>
      <c r="P96" s="35">
        <v>2894388.2352941162</v>
      </c>
      <c r="Q96" s="27">
        <v>729.20077349295718</v>
      </c>
      <c r="R96" s="86">
        <v>0.85078315838119756</v>
      </c>
      <c r="S96" s="132">
        <v>7.6859713405120988E-2</v>
      </c>
      <c r="T96" s="27">
        <v>12.185733333332635</v>
      </c>
      <c r="U96" s="166">
        <v>0.98</v>
      </c>
    </row>
    <row r="97" spans="1:21" x14ac:dyDescent="0.3">
      <c r="A97" s="73" t="s">
        <v>124</v>
      </c>
      <c r="B97" s="68">
        <v>261.28719454838711</v>
      </c>
      <c r="C97" s="69">
        <v>296.62995371428565</v>
      </c>
      <c r="D97" s="69">
        <v>306.09004014285716</v>
      </c>
      <c r="E97" s="69">
        <v>295.76324014285711</v>
      </c>
      <c r="F97" s="71">
        <v>286.7088494285714</v>
      </c>
      <c r="G97" s="69">
        <v>375.63734999999997</v>
      </c>
      <c r="H97" s="69">
        <v>295.08830999999998</v>
      </c>
      <c r="I97" s="69">
        <v>299.34811500000001</v>
      </c>
      <c r="J97" s="71">
        <v>278.04908999999998</v>
      </c>
      <c r="K97" s="27">
        <v>327.23047500000001</v>
      </c>
      <c r="L97" s="27">
        <v>328.00498500000003</v>
      </c>
      <c r="M97" s="27">
        <v>322.89321899999999</v>
      </c>
      <c r="N97" s="74">
        <v>313.28929500000004</v>
      </c>
      <c r="O97" s="123">
        <v>-699790.32713166066</v>
      </c>
      <c r="P97" s="35">
        <v>880412.3529411772</v>
      </c>
      <c r="Q97" s="27">
        <v>1308.2614057832004</v>
      </c>
      <c r="R97" s="86">
        <v>0.79797979797979801</v>
      </c>
      <c r="S97" s="132">
        <v>0.10498636148604445</v>
      </c>
      <c r="T97" s="27">
        <v>22.447111827957027</v>
      </c>
      <c r="U97" s="166">
        <v>-3.57</v>
      </c>
    </row>
    <row r="98" spans="1:21" x14ac:dyDescent="0.3">
      <c r="A98" s="73" t="s">
        <v>125</v>
      </c>
      <c r="B98" s="68">
        <v>285.35155664516128</v>
      </c>
      <c r="C98" s="69">
        <v>312.34575272727272</v>
      </c>
      <c r="D98" s="69">
        <v>288.88755054545464</v>
      </c>
      <c r="E98" s="69">
        <v>270.97293599999989</v>
      </c>
      <c r="F98" s="71">
        <v>247.94035854545456</v>
      </c>
      <c r="G98" s="69">
        <v>273.62088</v>
      </c>
      <c r="H98" s="69">
        <v>252.51408000000001</v>
      </c>
      <c r="I98" s="69">
        <v>255.2004</v>
      </c>
      <c r="J98" s="71">
        <v>269.32276800000005</v>
      </c>
      <c r="K98" s="27">
        <v>272.46960000000001</v>
      </c>
      <c r="L98" s="27">
        <v>260.57304000000005</v>
      </c>
      <c r="M98" s="27">
        <v>247.90895999999998</v>
      </c>
      <c r="N98" s="74">
        <v>228.3372</v>
      </c>
      <c r="O98" s="123">
        <v>-123419.62677484564</v>
      </c>
      <c r="P98" s="35">
        <v>368769.41176470788</v>
      </c>
      <c r="Q98" s="27">
        <v>1144.6380104415762</v>
      </c>
      <c r="R98" s="86">
        <v>0.71224499900970484</v>
      </c>
      <c r="S98" s="132">
        <v>9.8210460308076675E-2</v>
      </c>
      <c r="T98" s="27">
        <v>27.889680645161327</v>
      </c>
      <c r="U98" s="166">
        <v>-6.88</v>
      </c>
    </row>
    <row r="99" spans="1:21" x14ac:dyDescent="0.3">
      <c r="A99" s="73" t="s">
        <v>126</v>
      </c>
      <c r="B99" s="68">
        <v>370.52916144827583</v>
      </c>
      <c r="C99" s="69">
        <v>290.61944485714281</v>
      </c>
      <c r="D99" s="69">
        <v>270.87223999999998</v>
      </c>
      <c r="E99" s="69">
        <v>256.56981171428566</v>
      </c>
      <c r="F99" s="71">
        <v>267.14648800000003</v>
      </c>
      <c r="G99" s="69">
        <v>410.08445999999998</v>
      </c>
      <c r="H99" s="69">
        <v>411.97251</v>
      </c>
      <c r="I99" s="69">
        <v>407.44119000000001</v>
      </c>
      <c r="J99" s="71">
        <v>419.14710000000002</v>
      </c>
      <c r="K99" s="27">
        <v>306.61932000000002</v>
      </c>
      <c r="L99" s="27">
        <v>293.02535999999998</v>
      </c>
      <c r="M99" s="27">
        <v>266.97027000000003</v>
      </c>
      <c r="N99" s="74">
        <v>279.4314</v>
      </c>
      <c r="O99" s="123">
        <v>31248.947261663154</v>
      </c>
      <c r="P99" s="35">
        <v>749192.35294117604</v>
      </c>
      <c r="Q99" s="27">
        <v>942.87520478583895</v>
      </c>
      <c r="R99" s="86">
        <v>0.55234947514359278</v>
      </c>
      <c r="S99" s="132">
        <v>7.1770288952485162E-2</v>
      </c>
      <c r="T99" s="27">
        <v>367.98819753694522</v>
      </c>
      <c r="U99" s="166">
        <v>-6.78</v>
      </c>
    </row>
    <row r="100" spans="1:21" x14ac:dyDescent="0.3">
      <c r="A100" s="73" t="s">
        <v>127</v>
      </c>
      <c r="B100" s="68">
        <v>219.8979343548387</v>
      </c>
      <c r="C100" s="69">
        <v>215.21261250000001</v>
      </c>
      <c r="D100" s="69">
        <v>213.25784590909089</v>
      </c>
      <c r="E100" s="69">
        <v>234.45901840909096</v>
      </c>
      <c r="F100" s="71">
        <v>219.76232318181818</v>
      </c>
      <c r="G100" s="69">
        <v>201.467625</v>
      </c>
      <c r="H100" s="69">
        <v>215.40090000000001</v>
      </c>
      <c r="I100" s="69">
        <v>218.036925</v>
      </c>
      <c r="J100" s="71">
        <v>205.60995000000003</v>
      </c>
      <c r="K100" s="27">
        <v>252.30525</v>
      </c>
      <c r="L100" s="27">
        <v>240.63142500000001</v>
      </c>
      <c r="M100" s="27">
        <v>261.04178999999999</v>
      </c>
      <c r="N100" s="74">
        <v>247.25914499999999</v>
      </c>
      <c r="O100" s="123">
        <v>-878867.69804449193</v>
      </c>
      <c r="P100" s="35">
        <v>6554962.3529411769</v>
      </c>
      <c r="Q100" s="27">
        <v>1071.167129124369</v>
      </c>
      <c r="R100" s="86">
        <v>0.46951541559384696</v>
      </c>
      <c r="S100" s="132">
        <v>0.10437916749191256</v>
      </c>
      <c r="T100" s="27">
        <v>9.6997212903229713</v>
      </c>
      <c r="U100" s="166">
        <v>-0.91</v>
      </c>
    </row>
    <row r="101" spans="1:21" x14ac:dyDescent="0.3">
      <c r="A101" s="73" t="s">
        <v>128</v>
      </c>
      <c r="B101" s="68">
        <v>240.04845106666667</v>
      </c>
      <c r="C101" s="69">
        <v>206.31910444444443</v>
      </c>
      <c r="D101" s="69">
        <v>218.41396266666669</v>
      </c>
      <c r="E101" s="69">
        <v>207.41252</v>
      </c>
      <c r="F101" s="71">
        <v>237.09454688888891</v>
      </c>
      <c r="G101" s="69">
        <v>210.06195</v>
      </c>
      <c r="H101" s="69">
        <v>195.67932999999999</v>
      </c>
      <c r="I101" s="69">
        <v>204.76309000000001</v>
      </c>
      <c r="J101" s="71">
        <v>238.07021</v>
      </c>
      <c r="K101" s="27">
        <v>197.95026999999999</v>
      </c>
      <c r="L101" s="27">
        <v>227.09399999999999</v>
      </c>
      <c r="M101" s="27">
        <v>204.38460000000001</v>
      </c>
      <c r="N101" s="74">
        <v>226.18562399999999</v>
      </c>
      <c r="O101" s="123">
        <v>221468.68235294148</v>
      </c>
      <c r="P101" s="35">
        <v>-3475072.9411764694</v>
      </c>
      <c r="Q101" s="27">
        <v>724.32008283915297</v>
      </c>
      <c r="R101" s="86">
        <v>0.40303360401399618</v>
      </c>
      <c r="S101" s="132">
        <v>0.1044546774938932</v>
      </c>
      <c r="T101" s="27">
        <v>19.181342988505563</v>
      </c>
      <c r="U101" s="166">
        <v>-1.37</v>
      </c>
    </row>
    <row r="102" spans="1:21" x14ac:dyDescent="0.3">
      <c r="A102" s="73" t="s">
        <v>129</v>
      </c>
      <c r="B102" s="68">
        <v>215.63954999999996</v>
      </c>
      <c r="C102" s="69">
        <v>195.34295025000003</v>
      </c>
      <c r="D102" s="69">
        <v>190.80317025000002</v>
      </c>
      <c r="E102" s="69">
        <v>223.01669249999995</v>
      </c>
      <c r="F102" s="71">
        <v>253.96285950000004</v>
      </c>
      <c r="G102" s="69">
        <v>194.45391000000001</v>
      </c>
      <c r="H102" s="69">
        <v>213.747975</v>
      </c>
      <c r="I102" s="69">
        <v>216.39618000000002</v>
      </c>
      <c r="J102" s="71">
        <v>247.03969499999999</v>
      </c>
      <c r="K102" s="27">
        <v>202.39852500000001</v>
      </c>
      <c r="L102" s="27">
        <v>194.07559499999999</v>
      </c>
      <c r="M102" s="27">
        <v>230.77215000000001</v>
      </c>
      <c r="N102" s="74">
        <v>259.14577500000001</v>
      </c>
      <c r="O102" s="123">
        <v>-12226.588235294446</v>
      </c>
      <c r="P102" s="35">
        <v>-2925932.9411764848</v>
      </c>
      <c r="Q102" s="27">
        <v>733.94561339421205</v>
      </c>
      <c r="R102" s="86">
        <v>0.45120733478576613</v>
      </c>
      <c r="S102" s="132">
        <v>3.751085371452284E-2</v>
      </c>
      <c r="T102" s="27">
        <v>17.675006666667226</v>
      </c>
      <c r="U102" s="167">
        <v>4.53</v>
      </c>
    </row>
    <row r="103" spans="1:21" x14ac:dyDescent="0.3">
      <c r="A103" s="73" t="s">
        <v>130</v>
      </c>
      <c r="B103" s="68">
        <v>188.83426439999997</v>
      </c>
      <c r="C103" s="69">
        <v>177.69861385714282</v>
      </c>
      <c r="D103" s="69">
        <v>205.36000928571426</v>
      </c>
      <c r="E103" s="69">
        <v>239.3263645238095</v>
      </c>
      <c r="F103" s="71">
        <v>254.69380642857135</v>
      </c>
      <c r="G103" s="69">
        <v>178.323365</v>
      </c>
      <c r="H103" s="69">
        <v>243.54522999999998</v>
      </c>
      <c r="I103" s="69">
        <v>244.29923999999997</v>
      </c>
      <c r="J103" s="71">
        <v>263.14948999999996</v>
      </c>
      <c r="K103" s="27">
        <v>182.84742499999999</v>
      </c>
      <c r="L103" s="27">
        <v>215.64686</v>
      </c>
      <c r="M103" s="27">
        <v>242.41421499999998</v>
      </c>
      <c r="N103" s="74">
        <v>253.19655799999998</v>
      </c>
      <c r="O103" s="123">
        <v>104368.40870457143</v>
      </c>
      <c r="P103" s="35">
        <v>3765592.352941181</v>
      </c>
      <c r="Q103" s="27">
        <v>760.59930254304766</v>
      </c>
      <c r="R103" s="86">
        <v>0.63221677559912859</v>
      </c>
      <c r="S103" s="132">
        <v>1.8658797402894667E-2</v>
      </c>
      <c r="T103" s="27">
        <v>7.7545075862071826</v>
      </c>
      <c r="U103" s="167">
        <v>7.86</v>
      </c>
    </row>
    <row r="104" spans="1:21" x14ac:dyDescent="0.3">
      <c r="A104" s="73" t="s">
        <v>131</v>
      </c>
      <c r="B104" s="68">
        <v>102.1780415483871</v>
      </c>
      <c r="C104" s="69">
        <v>154.93787250000003</v>
      </c>
      <c r="D104" s="69">
        <v>206.24144459090914</v>
      </c>
      <c r="E104" s="69">
        <v>235.85269754545453</v>
      </c>
      <c r="F104" s="71">
        <v>289.0207446363637</v>
      </c>
      <c r="G104" s="69">
        <v>125.29272000000002</v>
      </c>
      <c r="H104" s="69">
        <v>416.89661000000001</v>
      </c>
      <c r="I104" s="69">
        <v>409.81160500000004</v>
      </c>
      <c r="J104" s="71">
        <v>422.11714000000001</v>
      </c>
      <c r="K104" s="27">
        <v>201.36330000000001</v>
      </c>
      <c r="L104" s="27">
        <v>237.90701000000001</v>
      </c>
      <c r="M104" s="27">
        <v>257.29755</v>
      </c>
      <c r="N104" s="74">
        <v>302.04495000000003</v>
      </c>
      <c r="O104" s="123">
        <v>66871.962302340195</v>
      </c>
      <c r="P104" s="35">
        <v>10536738.235294124</v>
      </c>
      <c r="Q104" s="27">
        <v>594.63914920306559</v>
      </c>
      <c r="R104" s="86">
        <v>0.83273090380933523</v>
      </c>
      <c r="S104" s="132">
        <v>9.5119803710227102E-2</v>
      </c>
      <c r="T104" s="27">
        <v>39.592052903225735</v>
      </c>
      <c r="U104" s="167">
        <v>10.86</v>
      </c>
    </row>
    <row r="105" spans="1:21" x14ac:dyDescent="0.3">
      <c r="A105" s="73" t="s">
        <v>132</v>
      </c>
      <c r="B105" s="68">
        <v>172.65503612903223</v>
      </c>
      <c r="C105" s="69">
        <v>212.78795373913042</v>
      </c>
      <c r="D105" s="69">
        <v>248.40758217391303</v>
      </c>
      <c r="E105" s="69">
        <v>300.01560273913043</v>
      </c>
      <c r="F105" s="71">
        <v>314.02654186956522</v>
      </c>
      <c r="G105" s="69">
        <v>197.01291000000001</v>
      </c>
      <c r="H105" s="69">
        <v>286.36448999999999</v>
      </c>
      <c r="I105" s="69">
        <v>291.49122</v>
      </c>
      <c r="J105" s="71">
        <v>306.87140999999997</v>
      </c>
      <c r="K105" s="27">
        <v>187.858035</v>
      </c>
      <c r="L105" s="27">
        <v>229.23807000000002</v>
      </c>
      <c r="M105" s="27">
        <v>292.95600000000002</v>
      </c>
      <c r="N105" s="74">
        <v>306.50521500000002</v>
      </c>
      <c r="O105" s="123">
        <v>15342.705882352777</v>
      </c>
      <c r="P105" s="35">
        <v>279045.29411764815</v>
      </c>
      <c r="Q105" s="27">
        <v>518.01392889448869</v>
      </c>
      <c r="R105" s="86">
        <v>0.87217765894236488</v>
      </c>
      <c r="S105" s="132">
        <v>9.0679828934706164E-2</v>
      </c>
      <c r="T105" s="27">
        <v>74.264485161290452</v>
      </c>
      <c r="U105" s="167">
        <v>10.45</v>
      </c>
    </row>
    <row r="106" spans="1:21" x14ac:dyDescent="0.3">
      <c r="A106" s="73" t="s">
        <v>133</v>
      </c>
      <c r="B106" s="68">
        <v>187.68473416666666</v>
      </c>
      <c r="C106" s="69">
        <v>228.00571025000002</v>
      </c>
      <c r="D106" s="69">
        <v>284.90269050000001</v>
      </c>
      <c r="E106" s="69">
        <v>304.8678405</v>
      </c>
      <c r="F106" s="71">
        <v>317.29799499999996</v>
      </c>
      <c r="G106" s="69">
        <v>239.58179999999999</v>
      </c>
      <c r="H106" s="69">
        <v>301.69559999999996</v>
      </c>
      <c r="I106" s="69">
        <v>300.2167</v>
      </c>
      <c r="J106" s="71">
        <v>313.52679999999998</v>
      </c>
      <c r="K106" s="27">
        <v>220.3561</v>
      </c>
      <c r="L106" s="27">
        <v>290.97357499999998</v>
      </c>
      <c r="M106" s="27">
        <v>307.6112</v>
      </c>
      <c r="N106" s="74">
        <v>321.29102499999999</v>
      </c>
      <c r="O106" s="123">
        <v>29188.037254901603</v>
      </c>
      <c r="P106" s="35">
        <v>5019635.2941176519</v>
      </c>
      <c r="Q106" s="27">
        <v>931.1721233633773</v>
      </c>
      <c r="R106" s="86">
        <v>0.90014524328249823</v>
      </c>
      <c r="S106" s="132">
        <v>9.6456394005413615E-2</v>
      </c>
      <c r="T106" s="27">
        <v>14.210945402298892</v>
      </c>
      <c r="U106" s="167">
        <v>5.92</v>
      </c>
    </row>
    <row r="107" spans="1:21" x14ac:dyDescent="0.3">
      <c r="A107" s="73" t="s">
        <v>134</v>
      </c>
      <c r="B107" s="68">
        <v>257.44755367741936</v>
      </c>
      <c r="C107" s="69">
        <v>290.89001060869566</v>
      </c>
      <c r="D107" s="69">
        <v>304.49744973913045</v>
      </c>
      <c r="E107" s="69">
        <v>317.9825024347827</v>
      </c>
      <c r="F107" s="71">
        <v>322.57199373913045</v>
      </c>
      <c r="G107" s="69">
        <v>280.74804</v>
      </c>
      <c r="H107" s="69">
        <v>305.93387999999999</v>
      </c>
      <c r="I107" s="69">
        <v>307.85985600000004</v>
      </c>
      <c r="J107" s="71">
        <v>314.82300000000004</v>
      </c>
      <c r="K107" s="27">
        <v>288.15564000000001</v>
      </c>
      <c r="L107" s="27">
        <v>299.26704000000001</v>
      </c>
      <c r="M107" s="27">
        <v>314.08224000000001</v>
      </c>
      <c r="N107" s="74">
        <v>318.00826800000004</v>
      </c>
      <c r="O107" s="123">
        <v>279549.14463897236</v>
      </c>
      <c r="P107" s="35">
        <v>-4915405.8823529361</v>
      </c>
      <c r="Q107" s="27">
        <v>877.40675477742639</v>
      </c>
      <c r="R107" s="86">
        <v>0.88465537730243615</v>
      </c>
      <c r="S107" s="132">
        <v>8.0960751303888578E-2</v>
      </c>
      <c r="T107" s="27">
        <v>8.7305189247318289</v>
      </c>
      <c r="U107" s="167">
        <v>0.64</v>
      </c>
    </row>
    <row r="108" spans="1:21" x14ac:dyDescent="0.3">
      <c r="A108" s="73" t="s">
        <v>135</v>
      </c>
      <c r="B108" s="68">
        <v>251.00708239999997</v>
      </c>
      <c r="C108" s="69">
        <v>289.95218686363643</v>
      </c>
      <c r="D108" s="69">
        <v>304.09277959090912</v>
      </c>
      <c r="E108" s="69">
        <v>309.80571245454541</v>
      </c>
      <c r="F108" s="71">
        <v>281.23104300000006</v>
      </c>
      <c r="G108" s="69">
        <v>297.15255000000002</v>
      </c>
      <c r="H108" s="69">
        <v>319.89756000000006</v>
      </c>
      <c r="I108" s="69">
        <v>311.82675</v>
      </c>
      <c r="J108" s="71">
        <v>278.8098</v>
      </c>
      <c r="K108" s="27">
        <v>289.15511099999998</v>
      </c>
      <c r="L108" s="27">
        <v>303.682569</v>
      </c>
      <c r="M108" s="27">
        <v>310.35933</v>
      </c>
      <c r="N108" s="74">
        <v>276.975525</v>
      </c>
      <c r="O108" s="123">
        <v>-126059.4673796799</v>
      </c>
      <c r="P108" s="35">
        <v>1208068.2352941167</v>
      </c>
      <c r="Q108" s="27">
        <v>875.11028925127368</v>
      </c>
      <c r="R108" s="86">
        <v>0.84543143856869352</v>
      </c>
      <c r="S108" s="132">
        <v>7.1507993592616947E-2</v>
      </c>
      <c r="T108" s="27">
        <v>4.9580891954026125</v>
      </c>
      <c r="U108" s="166">
        <v>-1.23</v>
      </c>
    </row>
    <row r="109" spans="1:21" x14ac:dyDescent="0.3">
      <c r="A109" s="73" t="s">
        <v>136</v>
      </c>
      <c r="B109" s="68">
        <v>315.57124845161292</v>
      </c>
      <c r="C109" s="69">
        <v>313.43058500000001</v>
      </c>
      <c r="D109" s="69">
        <v>314.79661582352941</v>
      </c>
      <c r="E109" s="69">
        <v>283.77128917647059</v>
      </c>
      <c r="F109" s="71">
        <v>275.95119500000004</v>
      </c>
      <c r="G109" s="69">
        <v>296.89555999999999</v>
      </c>
      <c r="H109" s="69">
        <v>282.93265000000002</v>
      </c>
      <c r="I109" s="69">
        <v>283.300095</v>
      </c>
      <c r="J109" s="71">
        <v>274.48141500000003</v>
      </c>
      <c r="K109" s="27">
        <v>316.73759000000001</v>
      </c>
      <c r="L109" s="27">
        <v>324.453935</v>
      </c>
      <c r="M109" s="27">
        <v>285.87221</v>
      </c>
      <c r="N109" s="74">
        <v>278.15586500000001</v>
      </c>
      <c r="O109" s="123">
        <v>1202123.6728683375</v>
      </c>
      <c r="P109" s="35">
        <v>-4315057.6470588222</v>
      </c>
      <c r="Q109" s="27">
        <v>1077.1808512180069</v>
      </c>
      <c r="R109" s="86">
        <v>0.73618950947382322</v>
      </c>
      <c r="S109" s="132">
        <v>4.3196072980069666E-2</v>
      </c>
      <c r="T109" s="27">
        <v>79.857851612903559</v>
      </c>
      <c r="U109" s="166">
        <v>-9.49</v>
      </c>
    </row>
    <row r="110" spans="1:21" x14ac:dyDescent="0.3">
      <c r="A110" s="73" t="s">
        <v>137</v>
      </c>
      <c r="B110" s="68">
        <v>305.53797503225809</v>
      </c>
      <c r="C110" s="69">
        <v>324.31578600000006</v>
      </c>
      <c r="D110" s="69">
        <v>292.53920100000005</v>
      </c>
      <c r="E110" s="69">
        <v>284.82155099999994</v>
      </c>
      <c r="F110" s="71">
        <v>263.68525650000004</v>
      </c>
      <c r="G110" s="69">
        <v>300.82057500000002</v>
      </c>
      <c r="H110" s="69">
        <v>271.66127999999998</v>
      </c>
      <c r="I110" s="69">
        <v>268.70844</v>
      </c>
      <c r="J110" s="71">
        <v>253.57513500000002</v>
      </c>
      <c r="K110" s="27">
        <v>312.26283000000001</v>
      </c>
      <c r="L110" s="27">
        <v>287.16368999999997</v>
      </c>
      <c r="M110" s="27">
        <v>276.09053999999998</v>
      </c>
      <c r="N110" s="74">
        <v>256.15887000000004</v>
      </c>
      <c r="O110" s="123">
        <v>697906.37322515063</v>
      </c>
      <c r="P110" s="35">
        <v>-2279170.5882352926</v>
      </c>
      <c r="Q110" s="27">
        <v>955.56718494998665</v>
      </c>
      <c r="R110" s="86">
        <v>0.60906450122136402</v>
      </c>
      <c r="S110" s="132">
        <v>-4.9700374802641445E-3</v>
      </c>
      <c r="T110" s="27">
        <v>42.978749032257959</v>
      </c>
      <c r="U110" s="166">
        <v>-8.43</v>
      </c>
    </row>
    <row r="111" spans="1:21" x14ac:dyDescent="0.3">
      <c r="A111" s="73" t="s">
        <v>138</v>
      </c>
      <c r="B111" s="68">
        <v>294.48894857142858</v>
      </c>
      <c r="C111" s="69">
        <v>283.02805800000004</v>
      </c>
      <c r="D111" s="69">
        <v>279.06035760000003</v>
      </c>
      <c r="E111" s="69">
        <v>264.06178199999999</v>
      </c>
      <c r="F111" s="71">
        <v>265.43507400000004</v>
      </c>
      <c r="G111" s="69">
        <v>295.44335999999998</v>
      </c>
      <c r="H111" s="69">
        <v>268.71984000000003</v>
      </c>
      <c r="I111" s="69">
        <v>269.09100000000001</v>
      </c>
      <c r="J111" s="71">
        <v>269.83332000000001</v>
      </c>
      <c r="K111" s="27">
        <v>277.25651999999997</v>
      </c>
      <c r="L111" s="27">
        <v>277.25651999999997</v>
      </c>
      <c r="M111" s="27">
        <v>256.84271999999999</v>
      </c>
      <c r="N111" s="74">
        <v>260.55432000000002</v>
      </c>
      <c r="O111" s="123">
        <v>313574.53346856125</v>
      </c>
      <c r="P111" s="35">
        <v>-1835897.6470588241</v>
      </c>
      <c r="Q111" s="27">
        <v>612.45823480399974</v>
      </c>
      <c r="R111" s="86">
        <v>0.45780930217204729</v>
      </c>
      <c r="S111" s="132">
        <v>-2.2769884019060327E-2</v>
      </c>
      <c r="T111" s="27">
        <v>5.0126126984126769</v>
      </c>
      <c r="U111" s="166">
        <v>-7.83</v>
      </c>
    </row>
    <row r="112" spans="1:21" x14ac:dyDescent="0.3">
      <c r="A112" s="73" t="s">
        <v>139</v>
      </c>
      <c r="B112" s="68">
        <v>335.61498216129036</v>
      </c>
      <c r="C112" s="69">
        <v>304.53326326315789</v>
      </c>
      <c r="D112" s="69">
        <v>280.16335347368425</v>
      </c>
      <c r="E112" s="69">
        <v>277.267801631579</v>
      </c>
      <c r="F112" s="71">
        <v>265.48073889473687</v>
      </c>
      <c r="G112" s="69">
        <v>345.437365</v>
      </c>
      <c r="H112" s="69">
        <v>280.31699500000002</v>
      </c>
      <c r="I112" s="69">
        <v>296.40996000000001</v>
      </c>
      <c r="J112" s="71">
        <v>286.67932999999999</v>
      </c>
      <c r="K112" s="27">
        <v>290.42187999999999</v>
      </c>
      <c r="L112" s="27">
        <v>273.58040499999998</v>
      </c>
      <c r="M112" s="27">
        <v>272.08338500000002</v>
      </c>
      <c r="N112" s="74">
        <v>257.337738</v>
      </c>
      <c r="O112" s="123">
        <v>624968.58728525043</v>
      </c>
      <c r="P112" s="35">
        <v>-3014847.6470588227</v>
      </c>
      <c r="Q112" s="27">
        <v>1161.0139436245022</v>
      </c>
      <c r="R112" s="86">
        <v>0.33281342840166367</v>
      </c>
      <c r="S112" s="132">
        <v>-3.2322819700270733E-2</v>
      </c>
      <c r="T112" s="27">
        <v>17.638751397848683</v>
      </c>
      <c r="U112" s="166">
        <v>-8.3699999999999992</v>
      </c>
    </row>
    <row r="113" spans="1:21" x14ac:dyDescent="0.3">
      <c r="A113" s="73" t="s">
        <v>140</v>
      </c>
      <c r="B113" s="68">
        <v>346.32819680000011</v>
      </c>
      <c r="C113" s="69">
        <v>287.10753085714282</v>
      </c>
      <c r="D113" s="69">
        <v>281.09715885714286</v>
      </c>
      <c r="E113" s="69">
        <v>268.48364057142862</v>
      </c>
      <c r="F113" s="71">
        <v>283.42873771428572</v>
      </c>
      <c r="G113" s="69">
        <v>281.02890000000002</v>
      </c>
      <c r="H113" s="69">
        <v>263.29955999999999</v>
      </c>
      <c r="I113" s="69">
        <v>267.82620000000003</v>
      </c>
      <c r="J113" s="71">
        <v>284.42388000000005</v>
      </c>
      <c r="K113" s="27">
        <v>289.70496000000003</v>
      </c>
      <c r="L113" s="27">
        <v>288.95051999999998</v>
      </c>
      <c r="M113" s="27">
        <v>273.48450000000003</v>
      </c>
      <c r="N113" s="74">
        <v>288.57330000000002</v>
      </c>
      <c r="O113" s="123">
        <v>565844.58235293999</v>
      </c>
      <c r="P113" s="35">
        <v>-6210552.9411764694</v>
      </c>
      <c r="Q113" s="27">
        <v>888.0773444180254</v>
      </c>
      <c r="R113" s="86">
        <v>0.2401218062982769</v>
      </c>
      <c r="S113" s="132">
        <v>-5.8457120221826087E-2</v>
      </c>
      <c r="T113" s="27">
        <v>46.629384367814559</v>
      </c>
      <c r="U113" s="166">
        <v>-1.32</v>
      </c>
    </row>
    <row r="114" spans="1:21" x14ac:dyDescent="0.3">
      <c r="A114" s="73" t="s">
        <v>141</v>
      </c>
      <c r="B114" s="68">
        <v>278.8599529032258</v>
      </c>
      <c r="C114" s="69">
        <v>264.62237199999998</v>
      </c>
      <c r="D114" s="69">
        <v>251.27602021052638</v>
      </c>
      <c r="E114" s="69">
        <v>269.8327431578947</v>
      </c>
      <c r="F114" s="71">
        <v>290.05328210526318</v>
      </c>
      <c r="G114" s="69">
        <v>259.10152799999997</v>
      </c>
      <c r="H114" s="69">
        <v>266.43744399999997</v>
      </c>
      <c r="I114" s="69">
        <v>267.19372399999997</v>
      </c>
      <c r="J114" s="71">
        <v>291.54593999999997</v>
      </c>
      <c r="K114" s="27">
        <v>277.55476000000004</v>
      </c>
      <c r="L114" s="27">
        <v>257.89148</v>
      </c>
      <c r="M114" s="27">
        <v>279.8236</v>
      </c>
      <c r="N114" s="74">
        <v>298.73059999999998</v>
      </c>
      <c r="O114" s="123">
        <v>77039.411764705554</v>
      </c>
      <c r="P114" s="35">
        <v>13150437.058823518</v>
      </c>
      <c r="Q114" s="27">
        <v>684.52553762663865</v>
      </c>
      <c r="R114" s="86">
        <v>0.40369380075262429</v>
      </c>
      <c r="S114" s="132">
        <v>-1.0002680318619006E-2</v>
      </c>
      <c r="T114" s="27">
        <v>12.512686451613019</v>
      </c>
      <c r="U114" s="167">
        <v>7.07</v>
      </c>
    </row>
    <row r="115" spans="1:21" x14ac:dyDescent="0.3">
      <c r="A115" s="73" t="s">
        <v>142</v>
      </c>
      <c r="B115" s="68">
        <v>258.98612199999997</v>
      </c>
      <c r="C115" s="69">
        <v>230.83147469999997</v>
      </c>
      <c r="D115" s="69">
        <v>249.5530833</v>
      </c>
      <c r="E115" s="69">
        <v>273.45235049999997</v>
      </c>
      <c r="F115" s="71">
        <v>279.62839169999995</v>
      </c>
      <c r="G115" s="69">
        <v>230.24715</v>
      </c>
      <c r="H115" s="69">
        <v>275.13566999999995</v>
      </c>
      <c r="I115" s="69">
        <v>263.91354000000001</v>
      </c>
      <c r="J115" s="71">
        <v>268.55718000000002</v>
      </c>
      <c r="K115" s="27">
        <v>254.23929000000001</v>
      </c>
      <c r="L115" s="27">
        <v>267.78323999999998</v>
      </c>
      <c r="M115" s="27">
        <v>297.96690000000001</v>
      </c>
      <c r="N115" s="74">
        <v>301.83659999999998</v>
      </c>
      <c r="O115" s="123">
        <v>-147053.99129542895</v>
      </c>
      <c r="P115" s="35">
        <v>-4357037.6470588231</v>
      </c>
      <c r="Q115" s="27">
        <v>870.82265586317271</v>
      </c>
      <c r="R115" s="86">
        <v>0.62507839836271206</v>
      </c>
      <c r="S115" s="132">
        <v>1.152042016647814E-2</v>
      </c>
      <c r="T115" s="27">
        <v>32.095650574712764</v>
      </c>
      <c r="U115" s="167">
        <v>10.050000000000001</v>
      </c>
    </row>
    <row r="116" spans="1:21" x14ac:dyDescent="0.3">
      <c r="A116" s="73" t="s">
        <v>143</v>
      </c>
      <c r="B116" s="68">
        <v>266.52755196774194</v>
      </c>
      <c r="C116" s="69">
        <v>273.24904200000003</v>
      </c>
      <c r="D116" s="69">
        <v>284.39933595652167</v>
      </c>
      <c r="E116" s="69">
        <v>288.26920434782613</v>
      </c>
      <c r="F116" s="71">
        <v>302.69294765217393</v>
      </c>
      <c r="G116" s="69">
        <v>277.90042499999998</v>
      </c>
      <c r="H116" s="69">
        <v>283.02483000000001</v>
      </c>
      <c r="I116" s="69">
        <v>289.17411600000003</v>
      </c>
      <c r="J116" s="71">
        <v>299.5806</v>
      </c>
      <c r="K116" s="27">
        <v>262.13302500000003</v>
      </c>
      <c r="L116" s="27">
        <v>279.87135000000001</v>
      </c>
      <c r="M116" s="27">
        <v>287.203191</v>
      </c>
      <c r="N116" s="74">
        <v>303.52244999999999</v>
      </c>
      <c r="O116" s="123">
        <v>-12765.037697659805</v>
      </c>
      <c r="P116" s="35">
        <v>-6924671.7647058796</v>
      </c>
      <c r="Q116" s="27">
        <v>548.13103744985131</v>
      </c>
      <c r="R116" s="86">
        <v>0.72317125503400015</v>
      </c>
      <c r="S116" s="132">
        <v>-1.4439845065107981E-2</v>
      </c>
      <c r="T116" s="27">
        <v>5.1146664516132052</v>
      </c>
      <c r="U116" s="167">
        <v>12.04</v>
      </c>
    </row>
    <row r="117" spans="1:21" x14ac:dyDescent="0.3">
      <c r="A117" s="73" t="s">
        <v>144</v>
      </c>
      <c r="B117" s="68">
        <v>281.02900083870969</v>
      </c>
      <c r="C117" s="69">
        <v>283.14821127272728</v>
      </c>
      <c r="D117" s="69">
        <v>290.78009263636369</v>
      </c>
      <c r="E117" s="69">
        <v>299.93474181818181</v>
      </c>
      <c r="F117" s="71">
        <v>309.20125309090906</v>
      </c>
      <c r="G117" s="69">
        <v>286.18653</v>
      </c>
      <c r="H117" s="69">
        <v>315.95627999999999</v>
      </c>
      <c r="I117" s="69">
        <v>301.66680000000002</v>
      </c>
      <c r="J117" s="71">
        <v>311.19312000000002</v>
      </c>
      <c r="K117" s="27">
        <v>280.47073799999998</v>
      </c>
      <c r="L117" s="27">
        <v>287.77424999999999</v>
      </c>
      <c r="M117" s="27">
        <v>295.71285</v>
      </c>
      <c r="N117" s="74">
        <v>305.6361</v>
      </c>
      <c r="O117" s="123">
        <v>-158173.29411764722</v>
      </c>
      <c r="P117" s="35">
        <v>-1018434.7058823514</v>
      </c>
      <c r="Q117" s="27">
        <v>736.8847747850732</v>
      </c>
      <c r="R117" s="86">
        <v>0.75206724103782929</v>
      </c>
      <c r="S117" s="132">
        <v>-2.9430588969829419E-2</v>
      </c>
      <c r="T117" s="27">
        <v>3.0784698924731249</v>
      </c>
      <c r="U117" s="167">
        <v>11.3</v>
      </c>
    </row>
    <row r="118" spans="1:21" x14ac:dyDescent="0.3">
      <c r="A118" s="73" t="s">
        <v>145</v>
      </c>
      <c r="B118" s="68">
        <v>306.30876500000011</v>
      </c>
      <c r="C118" s="69">
        <v>313.88491785714285</v>
      </c>
      <c r="D118" s="69">
        <v>323.18996428571427</v>
      </c>
      <c r="E118" s="69">
        <v>329.83371428571428</v>
      </c>
      <c r="F118" s="71">
        <v>345.09156071428572</v>
      </c>
      <c r="G118" s="69">
        <v>318.89999999999998</v>
      </c>
      <c r="H118" s="69">
        <v>338.83125000000001</v>
      </c>
      <c r="I118" s="69">
        <v>341.22299999999996</v>
      </c>
      <c r="J118" s="71">
        <v>355.97212500000001</v>
      </c>
      <c r="K118" s="27">
        <v>309.73162500000001</v>
      </c>
      <c r="L118" s="27">
        <v>316.10962499999999</v>
      </c>
      <c r="M118" s="27">
        <v>325.676625</v>
      </c>
      <c r="N118" s="74">
        <v>336.04087499999997</v>
      </c>
      <c r="O118" s="123">
        <v>1346.9372549019754</v>
      </c>
      <c r="P118" s="35">
        <v>-4751954.7058823481</v>
      </c>
      <c r="Q118" s="27">
        <v>734.39618185751203</v>
      </c>
      <c r="R118" s="86">
        <v>0.74816382782069057</v>
      </c>
      <c r="S118" s="132">
        <v>-5.5525021456394041E-2</v>
      </c>
      <c r="T118" s="27">
        <v>6.6563926436770249</v>
      </c>
      <c r="U118" s="167">
        <v>7.94</v>
      </c>
    </row>
    <row r="119" spans="1:21" x14ac:dyDescent="0.3">
      <c r="A119" s="73" t="s">
        <v>146</v>
      </c>
      <c r="B119" s="68">
        <v>311.33575432258061</v>
      </c>
      <c r="C119" s="69">
        <v>328.20036660869562</v>
      </c>
      <c r="D119" s="69">
        <v>336.9249304347826</v>
      </c>
      <c r="E119" s="69">
        <v>351.53177808695642</v>
      </c>
      <c r="F119" s="71">
        <v>353.54785495652175</v>
      </c>
      <c r="G119" s="69">
        <v>294.37899999999996</v>
      </c>
      <c r="H119" s="69">
        <v>325.23803999999996</v>
      </c>
      <c r="I119" s="69">
        <v>321.58367999999996</v>
      </c>
      <c r="J119" s="71">
        <v>326.86219999999997</v>
      </c>
      <c r="K119" s="27">
        <v>339.44943999999992</v>
      </c>
      <c r="L119" s="27">
        <v>350.81855999999999</v>
      </c>
      <c r="M119" s="27">
        <v>359.34539999999998</v>
      </c>
      <c r="N119" s="74">
        <v>362.99975999999998</v>
      </c>
      <c r="O119" s="123">
        <v>-193859.55334760249</v>
      </c>
      <c r="P119" s="35">
        <v>-209225.8823529337</v>
      </c>
      <c r="Q119" s="27">
        <v>1211.6346225409966</v>
      </c>
      <c r="R119" s="86">
        <v>0.73633392751039806</v>
      </c>
      <c r="S119" s="132">
        <v>-6.7360698488149517E-2</v>
      </c>
      <c r="T119" s="27">
        <v>7.0205494623653069</v>
      </c>
      <c r="U119" s="167">
        <v>2.36</v>
      </c>
    </row>
    <row r="120" spans="1:21" x14ac:dyDescent="0.3">
      <c r="A120" s="73" t="s">
        <v>147</v>
      </c>
      <c r="B120" s="68">
        <v>301.14184999999998</v>
      </c>
      <c r="C120" s="69">
        <v>324.29698952380954</v>
      </c>
      <c r="D120" s="69">
        <v>337.33201238095234</v>
      </c>
      <c r="E120" s="69">
        <v>342.17716476190486</v>
      </c>
      <c r="F120" s="71">
        <v>318.52969523809531</v>
      </c>
      <c r="G120" s="69">
        <v>311.39872500000007</v>
      </c>
      <c r="H120" s="69">
        <v>330.27137500000003</v>
      </c>
      <c r="I120" s="69">
        <v>328.22</v>
      </c>
      <c r="J120" s="71">
        <v>306.88569999999999</v>
      </c>
      <c r="K120" s="27">
        <v>314.27064999999999</v>
      </c>
      <c r="L120" s="27">
        <v>337.24605000000003</v>
      </c>
      <c r="M120" s="27">
        <v>331.91247500000003</v>
      </c>
      <c r="N120" s="74">
        <v>307.70625000000001</v>
      </c>
      <c r="O120" s="123">
        <v>-48325.934046346694</v>
      </c>
      <c r="P120" s="35">
        <v>-414671.76470588311</v>
      </c>
      <c r="Q120" s="27">
        <v>1051.0676286145738</v>
      </c>
      <c r="R120" s="86">
        <v>0.72891496666006472</v>
      </c>
      <c r="S120" s="132">
        <v>-4.5008478316011846E-2</v>
      </c>
      <c r="T120" s="27">
        <v>6.1567724137933286</v>
      </c>
      <c r="U120" s="166">
        <v>-2.14</v>
      </c>
    </row>
    <row r="121" spans="1:21" x14ac:dyDescent="0.3">
      <c r="A121" s="73" t="s">
        <v>148</v>
      </c>
      <c r="B121" s="68">
        <v>274.52516903225808</v>
      </c>
      <c r="C121" s="69">
        <v>306.72850666666665</v>
      </c>
      <c r="D121" s="69">
        <v>313.93328799999995</v>
      </c>
      <c r="E121" s="69">
        <v>294.59757866666672</v>
      </c>
      <c r="F121" s="71">
        <v>283.93749066666658</v>
      </c>
      <c r="G121" s="69">
        <v>282.82151999999996</v>
      </c>
      <c r="H121" s="69">
        <v>270.63456000000002</v>
      </c>
      <c r="I121" s="69">
        <v>274.83696000000003</v>
      </c>
      <c r="J121" s="71">
        <v>263.07024000000001</v>
      </c>
      <c r="K121" s="27">
        <v>330.30863999999997</v>
      </c>
      <c r="L121" s="27">
        <v>340.39440000000002</v>
      </c>
      <c r="M121" s="27">
        <v>319.38240000000002</v>
      </c>
      <c r="N121" s="74">
        <v>305.93471999999997</v>
      </c>
      <c r="O121" s="123">
        <v>-692088.32713165879</v>
      </c>
      <c r="P121" s="35">
        <v>2984972.3529411787</v>
      </c>
      <c r="Q121" s="27">
        <v>1673.9505595577602</v>
      </c>
      <c r="R121" s="86">
        <v>0.68315920644352013</v>
      </c>
      <c r="S121" s="132">
        <v>-9.8342300502334279E-3</v>
      </c>
      <c r="T121" s="27">
        <v>16.091514623656014</v>
      </c>
      <c r="U121" s="166">
        <v>-2.59</v>
      </c>
    </row>
    <row r="122" spans="1:21" x14ac:dyDescent="0.3">
      <c r="A122" s="73" t="s">
        <v>149</v>
      </c>
      <c r="B122" s="68">
        <v>281.98930535483868</v>
      </c>
      <c r="C122" s="69">
        <v>295.88463849999994</v>
      </c>
      <c r="D122" s="69">
        <v>276.36398127272724</v>
      </c>
      <c r="E122" s="69">
        <v>268.05520827272727</v>
      </c>
      <c r="F122" s="71">
        <v>250.04523704545451</v>
      </c>
      <c r="G122" s="69">
        <v>266.46822499999996</v>
      </c>
      <c r="H122" s="69">
        <v>252.62027</v>
      </c>
      <c r="I122" s="69">
        <v>251.78099999999998</v>
      </c>
      <c r="J122" s="71">
        <v>240.03121999999999</v>
      </c>
      <c r="K122" s="27">
        <v>296.68194499999998</v>
      </c>
      <c r="L122" s="27">
        <v>273.60201999999998</v>
      </c>
      <c r="M122" s="27">
        <v>259.33443</v>
      </c>
      <c r="N122" s="74">
        <v>234.9956</v>
      </c>
      <c r="O122" s="123">
        <v>291173.37322515249</v>
      </c>
      <c r="P122" s="35">
        <v>491299.41176470858</v>
      </c>
      <c r="Q122" s="27">
        <v>2030.3413301534038</v>
      </c>
      <c r="R122" s="86">
        <v>0.61922327853700398</v>
      </c>
      <c r="S122" s="132">
        <v>5.1887398353758218E-3</v>
      </c>
      <c r="T122" s="27">
        <v>23.120859569892733</v>
      </c>
      <c r="U122" s="166">
        <v>-7.62</v>
      </c>
    </row>
    <row r="123" spans="1:21" x14ac:dyDescent="0.3">
      <c r="A123" s="73" t="s">
        <v>150</v>
      </c>
      <c r="B123" s="68">
        <v>252.61687907142849</v>
      </c>
      <c r="C123" s="69">
        <v>248.07468750000004</v>
      </c>
      <c r="D123" s="69">
        <v>240.67945049999997</v>
      </c>
      <c r="E123" s="69">
        <v>237.87176730000002</v>
      </c>
      <c r="F123" s="71">
        <v>234.77161710000001</v>
      </c>
      <c r="G123" s="69">
        <v>232.30235999999999</v>
      </c>
      <c r="H123" s="69">
        <v>224.36396999999999</v>
      </c>
      <c r="I123" s="69">
        <v>225.19958999999997</v>
      </c>
      <c r="J123" s="71">
        <v>223.11053999999999</v>
      </c>
      <c r="K123" s="27">
        <v>259.04219999999998</v>
      </c>
      <c r="L123" s="27">
        <v>254.86409999999998</v>
      </c>
      <c r="M123" s="27">
        <v>240.65855999999999</v>
      </c>
      <c r="N123" s="74">
        <v>238.15169999999998</v>
      </c>
      <c r="O123" s="123">
        <v>-562638.46653144062</v>
      </c>
      <c r="P123" s="35">
        <v>1292652.3529411752</v>
      </c>
      <c r="Q123" s="27">
        <v>1410.1543529147802</v>
      </c>
      <c r="R123" s="86">
        <v>0.48644120948042519</v>
      </c>
      <c r="S123" s="132">
        <v>5.8620232893175639E-3</v>
      </c>
      <c r="T123" s="27">
        <v>3.5692839947092847</v>
      </c>
      <c r="U123" s="166">
        <v>-1.91</v>
      </c>
    </row>
    <row r="124" spans="1:21" x14ac:dyDescent="0.3">
      <c r="A124" s="73" t="s">
        <v>151</v>
      </c>
      <c r="B124" s="68">
        <v>221.66657451612909</v>
      </c>
      <c r="C124" s="69">
        <v>218.16121714285714</v>
      </c>
      <c r="D124" s="69">
        <v>213.41978352380949</v>
      </c>
      <c r="E124" s="69">
        <v>212.78811876190471</v>
      </c>
      <c r="F124" s="71">
        <v>189.98502085714284</v>
      </c>
      <c r="G124" s="69">
        <v>221.35901999999999</v>
      </c>
      <c r="H124" s="69">
        <v>207.67953</v>
      </c>
      <c r="I124" s="69">
        <v>207.67953</v>
      </c>
      <c r="J124" s="71">
        <v>184.46584999999999</v>
      </c>
      <c r="K124" s="27">
        <v>223.84619999999998</v>
      </c>
      <c r="L124" s="27">
        <v>220.94448999999997</v>
      </c>
      <c r="M124" s="27">
        <v>222.43679799999998</v>
      </c>
      <c r="N124" s="74">
        <v>200.21798999999999</v>
      </c>
      <c r="O124" s="123">
        <v>-503553.24313197657</v>
      </c>
      <c r="P124" s="35">
        <v>2764242.3529411773</v>
      </c>
      <c r="Q124" s="27">
        <v>1200.6570430007409</v>
      </c>
      <c r="R124" s="86">
        <v>0.40499768931141478</v>
      </c>
      <c r="S124" s="132">
        <v>3.9861441209480375E-2</v>
      </c>
      <c r="T124" s="27">
        <v>4.1730146236553995</v>
      </c>
      <c r="U124" s="166">
        <v>-1.43</v>
      </c>
    </row>
    <row r="125" spans="1:21" x14ac:dyDescent="0.3">
      <c r="A125" s="73" t="s">
        <v>152</v>
      </c>
      <c r="B125" s="68">
        <v>210.52666266666665</v>
      </c>
      <c r="C125" s="69">
        <v>206.92630842105262</v>
      </c>
      <c r="D125" s="69">
        <v>200.89195263157887</v>
      </c>
      <c r="E125" s="69">
        <v>177.73131368421056</v>
      </c>
      <c r="F125" s="71">
        <v>204.04370968421051</v>
      </c>
      <c r="G125" s="69">
        <v>220.6447</v>
      </c>
      <c r="H125" s="69">
        <v>191.36287999999999</v>
      </c>
      <c r="I125" s="69">
        <v>192.18772000000001</v>
      </c>
      <c r="J125" s="71">
        <v>221.88195999999999</v>
      </c>
      <c r="K125" s="27">
        <v>211.15904</v>
      </c>
      <c r="L125" s="27">
        <v>202.49822</v>
      </c>
      <c r="M125" s="27">
        <v>183.77435200000002</v>
      </c>
      <c r="N125" s="74">
        <v>202.08580000000001</v>
      </c>
      <c r="O125" s="123">
        <v>-138550.85098039173</v>
      </c>
      <c r="P125" s="35">
        <v>-1114732.9411764713</v>
      </c>
      <c r="Q125" s="27">
        <v>1027.1516132701627</v>
      </c>
      <c r="R125" s="86">
        <v>0.33239255298078829</v>
      </c>
      <c r="S125" s="132">
        <v>3.3813626460685309E-2</v>
      </c>
      <c r="T125" s="27">
        <v>7.9451678160921491</v>
      </c>
      <c r="U125" s="167">
        <v>1.1599999999999999</v>
      </c>
    </row>
    <row r="126" spans="1:21" x14ac:dyDescent="0.3">
      <c r="A126" s="73" t="s">
        <v>153</v>
      </c>
      <c r="B126" s="68">
        <v>214.46861135483869</v>
      </c>
      <c r="C126" s="69">
        <v>212.18963249999999</v>
      </c>
      <c r="D126" s="69">
        <v>190.42032149999997</v>
      </c>
      <c r="E126" s="69">
        <v>216.32743224999999</v>
      </c>
      <c r="F126" s="71">
        <v>235.70782635</v>
      </c>
      <c r="G126" s="69">
        <v>214.83945500000002</v>
      </c>
      <c r="H126" s="69">
        <v>224.21574999999999</v>
      </c>
      <c r="I126" s="69">
        <v>222.99275500000002</v>
      </c>
      <c r="J126" s="71">
        <v>240.52234999999999</v>
      </c>
      <c r="K126" s="27">
        <v>214.024125</v>
      </c>
      <c r="L126" s="27">
        <v>179.37260000000001</v>
      </c>
      <c r="M126" s="27">
        <v>217.69310999999999</v>
      </c>
      <c r="N126" s="74">
        <v>237.01643099999998</v>
      </c>
      <c r="O126" s="123">
        <v>79743.411764705554</v>
      </c>
      <c r="P126" s="35">
        <v>2707597.0588235212</v>
      </c>
      <c r="Q126" s="27">
        <v>653.23855823602287</v>
      </c>
      <c r="R126" s="86">
        <v>0.4019814154618076</v>
      </c>
      <c r="S126" s="132">
        <v>-1.1715065609435693E-2</v>
      </c>
      <c r="T126" s="27">
        <v>15.851772258064617</v>
      </c>
      <c r="U126" s="167">
        <v>5.05</v>
      </c>
    </row>
    <row r="127" spans="1:21" x14ac:dyDescent="0.3">
      <c r="A127" s="73" t="s">
        <v>154</v>
      </c>
      <c r="B127" s="68">
        <v>207.08765370000006</v>
      </c>
      <c r="C127" s="69">
        <v>190.35030850000001</v>
      </c>
      <c r="D127" s="69">
        <v>225.48558030000004</v>
      </c>
      <c r="E127" s="69">
        <v>241.70502140000005</v>
      </c>
      <c r="F127" s="71">
        <v>248.39256085000002</v>
      </c>
      <c r="G127" s="69">
        <v>211.27199000000002</v>
      </c>
      <c r="H127" s="69">
        <v>246.20996500000001</v>
      </c>
      <c r="I127" s="69">
        <v>243.74375500000002</v>
      </c>
      <c r="J127" s="71">
        <v>246.62100000000004</v>
      </c>
      <c r="K127" s="27">
        <v>193.59748500000003</v>
      </c>
      <c r="L127" s="27">
        <v>219.49269000000001</v>
      </c>
      <c r="M127" s="27">
        <v>244.56582500000002</v>
      </c>
      <c r="N127" s="74">
        <v>252.62211100000002</v>
      </c>
      <c r="O127" s="123">
        <v>-21069.991295428947</v>
      </c>
      <c r="P127" s="35">
        <v>746662.35294118081</v>
      </c>
      <c r="Q127" s="27">
        <v>637.92485600256498</v>
      </c>
      <c r="R127" s="86">
        <v>0.66688123060672078</v>
      </c>
      <c r="S127" s="132">
        <v>5.3323252410486854E-2</v>
      </c>
      <c r="T127" s="27">
        <v>15.007733448275696</v>
      </c>
      <c r="U127" s="167">
        <v>9.36</v>
      </c>
    </row>
    <row r="128" spans="1:21" x14ac:dyDescent="0.3">
      <c r="A128" s="73" t="s">
        <v>155</v>
      </c>
      <c r="B128" s="68">
        <v>239.25822967741934</v>
      </c>
      <c r="C128" s="69">
        <v>253.48171304347824</v>
      </c>
      <c r="D128" s="69">
        <v>268.4415286956521</v>
      </c>
      <c r="E128" s="69">
        <v>269.6049078260869</v>
      </c>
      <c r="F128" s="71">
        <v>285.5311669565217</v>
      </c>
      <c r="G128" s="69">
        <v>263.80259999999998</v>
      </c>
      <c r="H128" s="69">
        <v>282.25619999999998</v>
      </c>
      <c r="I128" s="69">
        <v>279.32039999999995</v>
      </c>
      <c r="J128" s="71">
        <v>293.91552000000001</v>
      </c>
      <c r="K128" s="27">
        <v>237.7998</v>
      </c>
      <c r="L128" s="27">
        <v>250.96896000000001</v>
      </c>
      <c r="M128" s="27">
        <v>257.93099999999998</v>
      </c>
      <c r="N128" s="74">
        <v>276.80399999999997</v>
      </c>
      <c r="O128" s="123">
        <v>-93438.037697659805</v>
      </c>
      <c r="P128" s="35">
        <v>-2553021.7647058782</v>
      </c>
      <c r="Q128" s="27">
        <v>579.65268469934938</v>
      </c>
      <c r="R128" s="86">
        <v>0.76613355780022452</v>
      </c>
      <c r="S128" s="132">
        <v>2.8522457701116388E-2</v>
      </c>
      <c r="T128" s="27">
        <v>3.7956378494623397</v>
      </c>
      <c r="U128" s="167">
        <v>15.46</v>
      </c>
    </row>
    <row r="129" spans="1:21" x14ac:dyDescent="0.3">
      <c r="A129" s="73" t="s">
        <v>156</v>
      </c>
      <c r="B129" s="68">
        <v>264.65870200000006</v>
      </c>
      <c r="C129" s="69">
        <v>269.24963790476193</v>
      </c>
      <c r="D129" s="69">
        <v>270.01198399999998</v>
      </c>
      <c r="E129" s="69">
        <v>282.73609047619044</v>
      </c>
      <c r="F129" s="71">
        <v>293.66043142857148</v>
      </c>
      <c r="G129" s="69">
        <v>280.98741000000001</v>
      </c>
      <c r="H129" s="69">
        <v>296.25398000000001</v>
      </c>
      <c r="I129" s="69">
        <v>292.12788</v>
      </c>
      <c r="J129" s="71">
        <v>301.20530000000002</v>
      </c>
      <c r="K129" s="27">
        <v>277.68653</v>
      </c>
      <c r="L129" s="27">
        <v>269.43432999999999</v>
      </c>
      <c r="M129" s="27">
        <v>290.89005000000003</v>
      </c>
      <c r="N129" s="74">
        <v>302.03052000000002</v>
      </c>
      <c r="O129" s="123">
        <v>84489.705882352777</v>
      </c>
      <c r="P129" s="35">
        <v>-2827964.7058823537</v>
      </c>
      <c r="Q129" s="27">
        <v>1017.5169589224164</v>
      </c>
      <c r="R129" s="86">
        <v>0.78285304020598134</v>
      </c>
      <c r="S129" s="132">
        <v>1.3552101983226317E-3</v>
      </c>
      <c r="T129" s="27">
        <v>3.3374782795694045</v>
      </c>
      <c r="U129" s="167">
        <v>11.25</v>
      </c>
    </row>
    <row r="130" spans="1:21" x14ac:dyDescent="0.3">
      <c r="A130" s="73" t="s">
        <v>157</v>
      </c>
      <c r="B130" s="68">
        <v>285.55954460000009</v>
      </c>
      <c r="C130" s="69">
        <v>282.03578590909098</v>
      </c>
      <c r="D130" s="69">
        <v>291.79577454545461</v>
      </c>
      <c r="E130" s="69">
        <v>299.08323272727273</v>
      </c>
      <c r="F130" s="71">
        <v>311.4830659090909</v>
      </c>
      <c r="G130" s="69">
        <v>271.16037</v>
      </c>
      <c r="H130" s="69">
        <v>295.20898200000005</v>
      </c>
      <c r="I130" s="69">
        <v>291.20088000000004</v>
      </c>
      <c r="J130" s="71">
        <v>305.10654</v>
      </c>
      <c r="K130" s="27">
        <v>283.83906000000002</v>
      </c>
      <c r="L130" s="27">
        <v>291.20088000000004</v>
      </c>
      <c r="M130" s="27">
        <v>302.65260000000001</v>
      </c>
      <c r="N130" s="74">
        <v>312.87734999999998</v>
      </c>
      <c r="O130" s="123">
        <v>-22439.36274509877</v>
      </c>
      <c r="P130" s="35">
        <v>-8696484.7058823481</v>
      </c>
      <c r="Q130" s="27">
        <v>744.86184393460303</v>
      </c>
      <c r="R130" s="86">
        <v>0.76419835611012077</v>
      </c>
      <c r="S130" s="132">
        <v>-3.9490493166963847E-2</v>
      </c>
      <c r="T130" s="27">
        <v>1.8306516091951976</v>
      </c>
      <c r="U130" s="167">
        <v>7.66</v>
      </c>
    </row>
    <row r="131" spans="1:21" x14ac:dyDescent="0.3">
      <c r="A131" s="73" t="s">
        <v>158</v>
      </c>
      <c r="B131" s="68">
        <v>254.60534090322571</v>
      </c>
      <c r="C131" s="69">
        <v>264.41224069565214</v>
      </c>
      <c r="D131" s="69">
        <v>278.43692243478262</v>
      </c>
      <c r="E131" s="69">
        <v>291.32661704347822</v>
      </c>
      <c r="F131" s="71">
        <v>294.52554573913039</v>
      </c>
      <c r="G131" s="69">
        <v>233.61215999999999</v>
      </c>
      <c r="H131" s="69">
        <v>282.66239999999999</v>
      </c>
      <c r="I131" s="69">
        <v>274.34879999999998</v>
      </c>
      <c r="J131" s="71">
        <v>278.50559999999996</v>
      </c>
      <c r="K131" s="27">
        <v>291.80735999999996</v>
      </c>
      <c r="L131" s="27">
        <v>296.37983999999994</v>
      </c>
      <c r="M131" s="27">
        <v>312.17567999999994</v>
      </c>
      <c r="N131" s="74">
        <v>315.91679999999997</v>
      </c>
      <c r="O131" s="123">
        <v>-132714.73724022135</v>
      </c>
      <c r="P131" s="35">
        <v>6593254.1176470658</v>
      </c>
      <c r="Q131" s="27">
        <v>1120.4643962553957</v>
      </c>
      <c r="R131" s="86">
        <v>0.76090975110582959</v>
      </c>
      <c r="S131" s="132">
        <v>-4.2784874892717983E-2</v>
      </c>
      <c r="T131" s="27">
        <v>14.874165806451856</v>
      </c>
      <c r="U131" s="167">
        <v>3.54</v>
      </c>
    </row>
    <row r="132" spans="1:21" x14ac:dyDescent="0.3">
      <c r="A132" s="73" t="s">
        <v>159</v>
      </c>
      <c r="B132" s="68">
        <v>253.61233119999997</v>
      </c>
      <c r="C132" s="69">
        <v>278.4986232</v>
      </c>
      <c r="D132" s="69">
        <v>292.88271599999996</v>
      </c>
      <c r="E132" s="69">
        <v>297.85006799999996</v>
      </c>
      <c r="F132" s="71">
        <v>278.23539599999998</v>
      </c>
      <c r="G132" s="69">
        <v>277.66224</v>
      </c>
      <c r="H132" s="69">
        <v>295.91831999999999</v>
      </c>
      <c r="I132" s="69">
        <v>300.58847999999995</v>
      </c>
      <c r="J132" s="71">
        <v>280.20959999999997</v>
      </c>
      <c r="K132" s="27">
        <v>275.11487999999997</v>
      </c>
      <c r="L132" s="27">
        <v>286.15343999999999</v>
      </c>
      <c r="M132" s="27">
        <v>290.8236</v>
      </c>
      <c r="N132" s="74">
        <v>269.17103999999995</v>
      </c>
      <c r="O132" s="123">
        <v>-215469.66737967916</v>
      </c>
      <c r="P132" s="35">
        <v>-431241.76470588462</v>
      </c>
      <c r="Q132" s="27">
        <v>1215.7776359738807</v>
      </c>
      <c r="R132" s="86">
        <v>0.77871443190070644</v>
      </c>
      <c r="S132" s="132">
        <v>4.7909869246298697E-3</v>
      </c>
      <c r="T132" s="27">
        <v>13.316225402298908</v>
      </c>
      <c r="U132" s="166">
        <v>-1.31</v>
      </c>
    </row>
    <row r="133" spans="1:21" x14ac:dyDescent="0.3">
      <c r="A133" s="73" t="s">
        <v>160</v>
      </c>
      <c r="B133" s="68">
        <v>284.12713199999996</v>
      </c>
      <c r="C133" s="69">
        <v>300.7779894736841</v>
      </c>
      <c r="D133" s="69">
        <v>306.49135473684214</v>
      </c>
      <c r="E133" s="69">
        <v>288.76575705263156</v>
      </c>
      <c r="F133" s="71">
        <v>282.10331210526311</v>
      </c>
      <c r="G133" s="69">
        <v>276.31912</v>
      </c>
      <c r="H133" s="69">
        <v>259.27345999999994</v>
      </c>
      <c r="I133" s="69">
        <v>266.89914999999996</v>
      </c>
      <c r="J133" s="71">
        <v>261.06774000000001</v>
      </c>
      <c r="K133" s="27">
        <v>307.27044999999998</v>
      </c>
      <c r="L133" s="27">
        <v>313.55043000000001</v>
      </c>
      <c r="M133" s="27">
        <v>292.46763999999996</v>
      </c>
      <c r="N133" s="74">
        <v>287.98194000000001</v>
      </c>
      <c r="O133" s="123">
        <v>210184.67286833748</v>
      </c>
      <c r="P133" s="35">
        <v>-2174577.6470588217</v>
      </c>
      <c r="Q133" s="27">
        <v>1438.7816385450021</v>
      </c>
      <c r="R133" s="86">
        <v>0.69533158381197602</v>
      </c>
      <c r="S133" s="132">
        <v>2.338147318222461E-3</v>
      </c>
      <c r="T133" s="27">
        <v>7.0173832258064071</v>
      </c>
      <c r="U133" s="166">
        <v>-5.31</v>
      </c>
    </row>
    <row r="134" spans="1:21" x14ac:dyDescent="0.3">
      <c r="A134" s="73" t="s">
        <v>161</v>
      </c>
      <c r="B134" s="68">
        <v>268.68608516129035</v>
      </c>
      <c r="C134" s="69">
        <v>281.46433333333334</v>
      </c>
      <c r="D134" s="69">
        <v>252.72456</v>
      </c>
      <c r="E134" s="69">
        <v>245.21742666666671</v>
      </c>
      <c r="F134" s="71">
        <v>233.20176000000001</v>
      </c>
      <c r="G134" s="69">
        <v>288.05700000000002</v>
      </c>
      <c r="H134" s="69">
        <v>235.00092000000001</v>
      </c>
      <c r="I134" s="69">
        <v>242.05720000000002</v>
      </c>
      <c r="J134" s="71">
        <v>231.33879999999999</v>
      </c>
      <c r="K134" s="27">
        <v>283.59100000000001</v>
      </c>
      <c r="L134" s="27">
        <v>252.77560000000003</v>
      </c>
      <c r="M134" s="27">
        <v>251.88240000000002</v>
      </c>
      <c r="N134" s="74">
        <v>233.5718</v>
      </c>
      <c r="O134" s="123">
        <v>-63993.626774847507</v>
      </c>
      <c r="P134" s="35">
        <v>1140719.4117647067</v>
      </c>
      <c r="Q134" s="27">
        <v>1568.1753566699845</v>
      </c>
      <c r="R134" s="86">
        <v>0.60811546840958608</v>
      </c>
      <c r="S134" s="132">
        <v>-5.9190702920420835E-3</v>
      </c>
      <c r="T134" s="27">
        <v>15.519698279569882</v>
      </c>
      <c r="U134" s="166">
        <v>-5.77</v>
      </c>
    </row>
    <row r="135" spans="1:21" x14ac:dyDescent="0.3">
      <c r="A135" s="73" t="s">
        <v>162</v>
      </c>
      <c r="B135" s="68">
        <v>250.36690557142856</v>
      </c>
      <c r="C135" s="69">
        <v>227.41134739999998</v>
      </c>
      <c r="D135" s="69">
        <v>219.99486999999999</v>
      </c>
      <c r="E135" s="69">
        <v>214.52193200000005</v>
      </c>
      <c r="F135" s="71">
        <v>213.48336659999998</v>
      </c>
      <c r="G135" s="69">
        <v>217.36613599999998</v>
      </c>
      <c r="H135" s="69">
        <v>214.60811999999999</v>
      </c>
      <c r="I135" s="69">
        <v>215.47</v>
      </c>
      <c r="J135" s="71">
        <v>213.31530000000001</v>
      </c>
      <c r="K135" s="27">
        <v>236.49987200000001</v>
      </c>
      <c r="L135" s="27">
        <v>223.22692000000001</v>
      </c>
      <c r="M135" s="27">
        <v>218.05564000000001</v>
      </c>
      <c r="N135" s="74">
        <v>216.76282</v>
      </c>
      <c r="O135" s="123">
        <v>-121767.46653144062</v>
      </c>
      <c r="P135" s="35">
        <v>1987662.3529411764</v>
      </c>
      <c r="Q135" s="27">
        <v>1196.6139365110002</v>
      </c>
      <c r="R135" s="86">
        <v>0.48177031755463129</v>
      </c>
      <c r="S135" s="132">
        <v>1.1911313635236676E-3</v>
      </c>
      <c r="T135" s="27">
        <v>18.37687658730189</v>
      </c>
      <c r="U135" s="166">
        <v>-3.73</v>
      </c>
    </row>
    <row r="136" spans="1:21" x14ac:dyDescent="0.3">
      <c r="A136" s="73" t="s">
        <v>163</v>
      </c>
      <c r="B136" s="68">
        <v>219.01260322580643</v>
      </c>
      <c r="C136" s="69">
        <v>213.78664136363639</v>
      </c>
      <c r="D136" s="69">
        <v>211.57864554545458</v>
      </c>
      <c r="E136" s="69">
        <v>210.35285427272726</v>
      </c>
      <c r="F136" s="71">
        <v>190.5712547272727</v>
      </c>
      <c r="G136" s="69">
        <v>221.27104</v>
      </c>
      <c r="H136" s="69">
        <v>209.17027999999999</v>
      </c>
      <c r="I136" s="69">
        <v>210.46679</v>
      </c>
      <c r="J136" s="71">
        <v>191.45130999999998</v>
      </c>
      <c r="K136" s="27">
        <v>216.94934000000001</v>
      </c>
      <c r="L136" s="27">
        <v>218.67802</v>
      </c>
      <c r="M136" s="27">
        <v>214.18345200000002</v>
      </c>
      <c r="N136" s="74">
        <v>192.31565000000001</v>
      </c>
      <c r="O136" s="123">
        <v>-184025.77072282508</v>
      </c>
      <c r="P136" s="35">
        <v>1270222.3529411776</v>
      </c>
      <c r="Q136" s="27">
        <v>1138.7391518429997</v>
      </c>
      <c r="R136" s="86">
        <v>0.389965834818776</v>
      </c>
      <c r="S136" s="132">
        <v>2.4829586716841601E-2</v>
      </c>
      <c r="T136" s="27">
        <v>2.6911782795700372</v>
      </c>
      <c r="U136" s="166">
        <v>-1.51</v>
      </c>
    </row>
    <row r="137" spans="1:21" x14ac:dyDescent="0.3">
      <c r="A137" s="73" t="s">
        <v>164</v>
      </c>
      <c r="B137" s="68">
        <v>215.06213399999996</v>
      </c>
      <c r="C137" s="69">
        <v>198.55880631578941</v>
      </c>
      <c r="D137" s="69">
        <v>189.32195263157897</v>
      </c>
      <c r="E137" s="69">
        <v>173.67521452631578</v>
      </c>
      <c r="F137" s="71">
        <v>201.05924273684207</v>
      </c>
      <c r="G137" s="69">
        <v>206.09589999999997</v>
      </c>
      <c r="H137" s="69">
        <v>162.32708</v>
      </c>
      <c r="I137" s="69">
        <v>172.10069999999999</v>
      </c>
      <c r="J137" s="71">
        <v>203.54625999999999</v>
      </c>
      <c r="K137" s="27">
        <v>208.64553999999998</v>
      </c>
      <c r="L137" s="27">
        <v>194.62251999999998</v>
      </c>
      <c r="M137" s="27">
        <v>186.97359999999998</v>
      </c>
      <c r="N137" s="74">
        <v>213.14990399999996</v>
      </c>
      <c r="O137" s="123">
        <v>122893.84901960753</v>
      </c>
      <c r="P137" s="35">
        <v>-4112312.9411764694</v>
      </c>
      <c r="Q137" s="27">
        <v>1070.7064835660005</v>
      </c>
      <c r="R137" s="86">
        <v>0.29993563081798374</v>
      </c>
      <c r="S137" s="132">
        <v>1.356704297880762E-3</v>
      </c>
      <c r="T137" s="27">
        <v>3.0030534482761264</v>
      </c>
      <c r="U137" s="166">
        <v>0.57999999999999996</v>
      </c>
    </row>
    <row r="138" spans="1:21" x14ac:dyDescent="0.3">
      <c r="A138" s="73" t="s">
        <v>165</v>
      </c>
      <c r="B138" s="68">
        <v>187.81061787096772</v>
      </c>
      <c r="C138" s="69">
        <v>156.56988999999999</v>
      </c>
      <c r="D138" s="69">
        <v>135.55840699999999</v>
      </c>
      <c r="E138" s="69">
        <v>169.72250833333334</v>
      </c>
      <c r="F138" s="71">
        <v>199.67683733333334</v>
      </c>
      <c r="G138" s="69">
        <v>132.46064999999999</v>
      </c>
      <c r="H138" s="69">
        <v>141.29136</v>
      </c>
      <c r="I138" s="69">
        <v>164.41941</v>
      </c>
      <c r="J138" s="71">
        <v>189.65001000000001</v>
      </c>
      <c r="K138" s="27">
        <v>181.66032000000001</v>
      </c>
      <c r="L138" s="27">
        <v>161.05532999999997</v>
      </c>
      <c r="M138" s="27">
        <v>188.80898999999999</v>
      </c>
      <c r="N138" s="74">
        <v>214.46009999999998</v>
      </c>
      <c r="O138" s="123">
        <v>572918.41176470555</v>
      </c>
      <c r="P138" s="35">
        <v>-4489542.9411764815</v>
      </c>
      <c r="Q138" s="27">
        <v>1260.4440537880048</v>
      </c>
      <c r="R138" s="86">
        <v>0.36284000132039346</v>
      </c>
      <c r="S138" s="132">
        <v>-5.0856479750849837E-2</v>
      </c>
      <c r="T138" s="27">
        <v>13.454111612903519</v>
      </c>
      <c r="U138" s="167">
        <v>3.67</v>
      </c>
    </row>
    <row r="139" spans="1:21" x14ac:dyDescent="0.3">
      <c r="A139" s="73" t="s">
        <v>166</v>
      </c>
      <c r="B139" s="68">
        <v>126.35799666666668</v>
      </c>
      <c r="C139" s="69">
        <v>101.95595454545455</v>
      </c>
      <c r="D139" s="69">
        <v>140.67693181818183</v>
      </c>
      <c r="E139" s="69">
        <v>184.66682727272726</v>
      </c>
      <c r="F139" s="71">
        <v>232.1985181818182</v>
      </c>
      <c r="G139" s="69">
        <v>117.31700000000001</v>
      </c>
      <c r="H139" s="69">
        <v>200.92725000000002</v>
      </c>
      <c r="I139" s="69">
        <v>202.67825000000002</v>
      </c>
      <c r="J139" s="71">
        <v>239.01150000000004</v>
      </c>
      <c r="K139" s="27">
        <v>101.55800000000001</v>
      </c>
      <c r="L139" s="27">
        <v>144.01975000000002</v>
      </c>
      <c r="M139" s="27">
        <v>182.54175000000004</v>
      </c>
      <c r="N139" s="74">
        <v>232.00750000000002</v>
      </c>
      <c r="O139" s="123">
        <v>647881.07537123561</v>
      </c>
      <c r="P139" s="35">
        <v>3126212.3529411764</v>
      </c>
      <c r="Q139" s="27">
        <v>993.22242896204671</v>
      </c>
      <c r="R139" s="86">
        <v>0.51072407077309034</v>
      </c>
      <c r="S139" s="132">
        <v>-0.10283390742314358</v>
      </c>
      <c r="T139" s="27">
        <v>11.026647816092071</v>
      </c>
      <c r="U139" s="167">
        <v>7.43</v>
      </c>
    </row>
    <row r="140" spans="1:21" x14ac:dyDescent="0.3">
      <c r="A140" s="73" t="s">
        <v>167</v>
      </c>
      <c r="B140" s="68">
        <v>85.318640096774203</v>
      </c>
      <c r="C140" s="69">
        <v>131.47134260869564</v>
      </c>
      <c r="D140" s="69">
        <v>182.53692556521742</v>
      </c>
      <c r="E140" s="69">
        <v>231.69493082608693</v>
      </c>
      <c r="F140" s="71">
        <v>248.46685121739131</v>
      </c>
      <c r="G140" s="69">
        <v>101.86698000000001</v>
      </c>
      <c r="H140" s="69">
        <v>223.39250000000001</v>
      </c>
      <c r="I140" s="69">
        <v>220.265005</v>
      </c>
      <c r="J140" s="71">
        <v>239.02997500000001</v>
      </c>
      <c r="K140" s="27">
        <v>155.48117999999999</v>
      </c>
      <c r="L140" s="27">
        <v>185.86256000000003</v>
      </c>
      <c r="M140" s="27">
        <v>235.00891000000001</v>
      </c>
      <c r="N140" s="74">
        <v>248.85924500000004</v>
      </c>
      <c r="O140" s="123">
        <v>440996.96230234299</v>
      </c>
      <c r="P140" s="35">
        <v>20734908.235294122</v>
      </c>
      <c r="Q140" s="27">
        <v>1074.4049869089974</v>
      </c>
      <c r="R140" s="86">
        <v>0.74072423582227509</v>
      </c>
      <c r="S140" s="132">
        <v>3.1131357231669599E-3</v>
      </c>
      <c r="T140" s="27">
        <v>5.3942827956989428</v>
      </c>
      <c r="U140" s="167">
        <v>10.49</v>
      </c>
    </row>
    <row r="141" spans="1:21" x14ac:dyDescent="0.3">
      <c r="A141" s="73" t="s">
        <v>168</v>
      </c>
      <c r="B141" s="68">
        <v>119.85707806451612</v>
      </c>
      <c r="C141" s="69">
        <v>186.20956428571426</v>
      </c>
      <c r="D141" s="69">
        <v>231.29947357142854</v>
      </c>
      <c r="E141" s="69">
        <v>250.02536142857144</v>
      </c>
      <c r="F141" s="71">
        <v>268.7818542857143</v>
      </c>
      <c r="G141" s="69">
        <v>171.23497499999999</v>
      </c>
      <c r="H141" s="69">
        <v>243.30975000000001</v>
      </c>
      <c r="I141" s="69">
        <v>244.22790000000001</v>
      </c>
      <c r="J141" s="71">
        <v>261.21367499999997</v>
      </c>
      <c r="K141" s="27">
        <v>181.7937</v>
      </c>
      <c r="L141" s="27">
        <v>226.78304999999997</v>
      </c>
      <c r="M141" s="27">
        <v>252.49124999999998</v>
      </c>
      <c r="N141" s="74">
        <v>275.44499999999999</v>
      </c>
      <c r="O141" s="123">
        <v>218309.70588235278</v>
      </c>
      <c r="P141" s="35">
        <v>9314455.2941176444</v>
      </c>
      <c r="Q141" s="27">
        <v>807.57574743600321</v>
      </c>
      <c r="R141" s="86">
        <v>0.85971231927114278</v>
      </c>
      <c r="S141" s="132">
        <v>7.8214489263484066E-2</v>
      </c>
      <c r="T141" s="27">
        <v>19.304198494623687</v>
      </c>
      <c r="U141" s="167">
        <v>11.98</v>
      </c>
    </row>
    <row r="142" spans="1:21" x14ac:dyDescent="0.3">
      <c r="A142" s="73" t="s">
        <v>169</v>
      </c>
      <c r="B142" s="68">
        <v>162.44379749999996</v>
      </c>
      <c r="C142" s="69">
        <v>221.58196022727273</v>
      </c>
      <c r="D142" s="69">
        <v>238.50468749999999</v>
      </c>
      <c r="E142" s="69">
        <v>258.31697045454536</v>
      </c>
      <c r="F142" s="71">
        <v>263.68993636363632</v>
      </c>
      <c r="G142" s="69">
        <v>208.48799999999997</v>
      </c>
      <c r="H142" s="69">
        <v>228.03374999999997</v>
      </c>
      <c r="I142" s="69">
        <v>248.97562499999998</v>
      </c>
      <c r="J142" s="71">
        <v>255.02549999999997</v>
      </c>
      <c r="K142" s="27">
        <v>228.49912499999999</v>
      </c>
      <c r="L142" s="27">
        <v>248.97562499999998</v>
      </c>
      <c r="M142" s="27">
        <v>263.86762499999998</v>
      </c>
      <c r="N142" s="74">
        <v>268.98674999999997</v>
      </c>
      <c r="O142" s="123">
        <v>198148.37058823556</v>
      </c>
      <c r="P142" s="35">
        <v>202465.29411765368</v>
      </c>
      <c r="Q142" s="27">
        <v>975.63750232500809</v>
      </c>
      <c r="R142" s="86">
        <v>0.89860203340595501</v>
      </c>
      <c r="S142" s="132">
        <v>9.4913184128870398E-2</v>
      </c>
      <c r="T142" s="27">
        <v>7.3413734482759345</v>
      </c>
      <c r="U142" s="167">
        <v>8.19</v>
      </c>
    </row>
    <row r="143" spans="1:21" x14ac:dyDescent="0.3">
      <c r="A143" s="73" t="s">
        <v>170</v>
      </c>
      <c r="B143" s="68">
        <v>205.59996116129028</v>
      </c>
      <c r="C143" s="69">
        <v>230.47771909090912</v>
      </c>
      <c r="D143" s="69">
        <v>241.8781009090909</v>
      </c>
      <c r="E143" s="69">
        <v>256.30169509090905</v>
      </c>
      <c r="F143" s="71">
        <v>261.93010581818174</v>
      </c>
      <c r="G143" s="69">
        <v>244.30596</v>
      </c>
      <c r="H143" s="69">
        <v>248.95056</v>
      </c>
      <c r="I143" s="69">
        <v>257.31083999999998</v>
      </c>
      <c r="J143" s="71">
        <v>261.49097999999998</v>
      </c>
      <c r="K143" s="27">
        <v>205.75577999999996</v>
      </c>
      <c r="L143" s="27">
        <v>229.44323999999997</v>
      </c>
      <c r="M143" s="27">
        <v>248.48609999999999</v>
      </c>
      <c r="N143" s="74">
        <v>254.52407999999997</v>
      </c>
      <c r="O143" s="123">
        <v>33403.984907429665</v>
      </c>
      <c r="P143" s="35">
        <v>-947325.88235293585</v>
      </c>
      <c r="Q143" s="27">
        <v>937.29178039199974</v>
      </c>
      <c r="R143" s="86">
        <v>0.88829471182412356</v>
      </c>
      <c r="S143" s="132">
        <v>8.4600085825575988E-2</v>
      </c>
      <c r="T143" s="27">
        <v>27.408889247312072</v>
      </c>
      <c r="U143" s="167">
        <v>2.82</v>
      </c>
    </row>
    <row r="144" spans="1:21" x14ac:dyDescent="0.3">
      <c r="A144" s="73" t="s">
        <v>171</v>
      </c>
      <c r="B144" s="68">
        <v>230.26667853333331</v>
      </c>
      <c r="C144" s="69">
        <v>228.10181619047611</v>
      </c>
      <c r="D144" s="69">
        <v>234.75377561904759</v>
      </c>
      <c r="E144" s="69">
        <v>241.56442990476191</v>
      </c>
      <c r="F144" s="71">
        <v>202.55635238095235</v>
      </c>
      <c r="G144" s="69">
        <v>212.45273999999998</v>
      </c>
      <c r="H144" s="69">
        <v>229.02312799999996</v>
      </c>
      <c r="I144" s="69">
        <v>227.72711999999999</v>
      </c>
      <c r="J144" s="71">
        <v>190.14288799999997</v>
      </c>
      <c r="K144" s="27">
        <v>239.76147999999998</v>
      </c>
      <c r="L144" s="27">
        <v>244.85293999999996</v>
      </c>
      <c r="M144" s="27">
        <v>251.33297999999996</v>
      </c>
      <c r="N144" s="74">
        <v>213.37845999999999</v>
      </c>
      <c r="O144" s="123">
        <v>-32165.634046347812</v>
      </c>
      <c r="P144" s="35">
        <v>1112338.2352941171</v>
      </c>
      <c r="Q144" s="27">
        <v>1227.1471469699929</v>
      </c>
      <c r="R144" s="86">
        <v>0.85164554037103057</v>
      </c>
      <c r="S144" s="132">
        <v>7.7722095394954005E-2</v>
      </c>
      <c r="T144" s="27">
        <v>14.661928850574723</v>
      </c>
      <c r="U144" s="166">
        <v>-0.89</v>
      </c>
    </row>
    <row r="145" spans="1:21" x14ac:dyDescent="0.3">
      <c r="A145" s="73" t="s">
        <v>172</v>
      </c>
      <c r="B145" s="68">
        <v>178.38527225806456</v>
      </c>
      <c r="C145" s="69">
        <v>206.09542800000003</v>
      </c>
      <c r="D145" s="69">
        <v>214.3326213</v>
      </c>
      <c r="E145" s="69">
        <v>174.63701429999998</v>
      </c>
      <c r="F145" s="71">
        <v>169.88205780000004</v>
      </c>
      <c r="G145" s="69">
        <v>228.52178999999998</v>
      </c>
      <c r="H145" s="69">
        <v>179.7894</v>
      </c>
      <c r="I145" s="69">
        <v>170.32679999999999</v>
      </c>
      <c r="J145" s="71">
        <v>169.38054</v>
      </c>
      <c r="K145" s="27">
        <v>226.15613999999999</v>
      </c>
      <c r="L145" s="27">
        <v>232.77996000000002</v>
      </c>
      <c r="M145" s="27">
        <v>196.34895</v>
      </c>
      <c r="N145" s="74">
        <v>193.03703999999999</v>
      </c>
      <c r="O145" s="123">
        <v>-280130.32713165879</v>
      </c>
      <c r="P145" s="35">
        <v>8586442.3529411796</v>
      </c>
      <c r="Q145" s="27">
        <v>1876.1789287339989</v>
      </c>
      <c r="R145" s="86">
        <v>0.81066382782069057</v>
      </c>
      <c r="S145" s="132">
        <v>0.11767039132693702</v>
      </c>
      <c r="T145" s="27">
        <v>36.970320645161337</v>
      </c>
      <c r="U145" s="166">
        <v>-2.39</v>
      </c>
    </row>
    <row r="146" spans="1:21" x14ac:dyDescent="0.3">
      <c r="A146" s="73" t="s">
        <v>173</v>
      </c>
      <c r="B146" s="68">
        <v>286.24304741935481</v>
      </c>
      <c r="C146" s="69">
        <v>225.56883284999998</v>
      </c>
      <c r="D146" s="69">
        <v>187.24759245000001</v>
      </c>
      <c r="E146" s="69">
        <v>178.23308645000003</v>
      </c>
      <c r="F146" s="71">
        <v>160.95208665000004</v>
      </c>
      <c r="G146" s="69">
        <v>211.45729500000002</v>
      </c>
      <c r="H146" s="69">
        <v>179.81062500000002</v>
      </c>
      <c r="I146" s="69">
        <v>184.12608</v>
      </c>
      <c r="J146" s="71">
        <v>163.41189599999998</v>
      </c>
      <c r="K146" s="27">
        <v>227.088832</v>
      </c>
      <c r="L146" s="27">
        <v>181.72860499999999</v>
      </c>
      <c r="M146" s="27">
        <v>179.61882700000001</v>
      </c>
      <c r="N146" s="74">
        <v>165.90527</v>
      </c>
      <c r="O146" s="123">
        <v>1455681.3732251506</v>
      </c>
      <c r="P146" s="35">
        <v>-860390.58823529282</v>
      </c>
      <c r="Q146" s="27">
        <v>1461.2296699679885</v>
      </c>
      <c r="R146" s="86">
        <v>0.67576087674126895</v>
      </c>
      <c r="S146" s="132">
        <v>6.1726338039640782E-2</v>
      </c>
      <c r="T146" s="27">
        <v>216.25690064516141</v>
      </c>
      <c r="U146" s="166">
        <v>-9.84</v>
      </c>
    </row>
    <row r="147" spans="1:21" x14ac:dyDescent="0.3">
      <c r="A147" s="73" t="s">
        <v>174</v>
      </c>
      <c r="B147" s="68">
        <v>190.66574441379302</v>
      </c>
      <c r="C147" s="69">
        <v>178.15951771428576</v>
      </c>
      <c r="D147" s="69">
        <v>166.05574514285712</v>
      </c>
      <c r="E147" s="69">
        <v>151.72520628571425</v>
      </c>
      <c r="F147" s="71">
        <v>147.8044582857143</v>
      </c>
      <c r="G147" s="69">
        <v>186.95274000000001</v>
      </c>
      <c r="H147" s="69">
        <v>160.17689999999999</v>
      </c>
      <c r="I147" s="69">
        <v>157.78619999999998</v>
      </c>
      <c r="J147" s="71">
        <v>153.48293999999999</v>
      </c>
      <c r="K147" s="27">
        <v>190.49097599999999</v>
      </c>
      <c r="L147" s="27">
        <v>170.21784</v>
      </c>
      <c r="M147" s="27">
        <v>159.22061999999997</v>
      </c>
      <c r="N147" s="74">
        <v>154.43921999999998</v>
      </c>
      <c r="O147" s="123">
        <v>464173.36105476692</v>
      </c>
      <c r="P147" s="35">
        <v>-126157.6470588243</v>
      </c>
      <c r="Q147" s="27">
        <v>1276.3832455400145</v>
      </c>
      <c r="R147" s="86">
        <v>0.55246088334323629</v>
      </c>
      <c r="S147" s="132">
        <v>7.1881697152128665E-2</v>
      </c>
      <c r="T147" s="27">
        <v>9.9414504926111089</v>
      </c>
      <c r="U147" s="166">
        <v>-5.54</v>
      </c>
    </row>
    <row r="148" spans="1:21" x14ac:dyDescent="0.3">
      <c r="A148" s="73" t="s">
        <v>175</v>
      </c>
      <c r="B148" s="68">
        <v>206.53858890322573</v>
      </c>
      <c r="C148" s="69">
        <v>191.11203879999999</v>
      </c>
      <c r="D148" s="69">
        <v>168.13486399999996</v>
      </c>
      <c r="E148" s="69">
        <v>162.87122490000002</v>
      </c>
      <c r="F148" s="71">
        <v>146.31691499999997</v>
      </c>
      <c r="G148" s="69">
        <v>201.59219400000001</v>
      </c>
      <c r="H148" s="69">
        <v>175.391806</v>
      </c>
      <c r="I148" s="69">
        <v>175.29756</v>
      </c>
      <c r="J148" s="71">
        <v>160.2182</v>
      </c>
      <c r="K148" s="27">
        <v>173.88387</v>
      </c>
      <c r="L148" s="27">
        <v>157.86205000000001</v>
      </c>
      <c r="M148" s="27">
        <v>155.03466999999998</v>
      </c>
      <c r="N148" s="74">
        <v>135.71423999999999</v>
      </c>
      <c r="O148" s="123">
        <v>222175.19832158834</v>
      </c>
      <c r="P148" s="35">
        <v>476532.35294117715</v>
      </c>
      <c r="Q148" s="27">
        <v>823.39822767300473</v>
      </c>
      <c r="R148" s="86">
        <v>0.42384217996963097</v>
      </c>
      <c r="S148" s="132">
        <v>5.870593186769657E-2</v>
      </c>
      <c r="T148" s="27">
        <v>5.0419458064518645</v>
      </c>
      <c r="U148" s="166">
        <v>-2.27</v>
      </c>
    </row>
    <row r="149" spans="1:21" x14ac:dyDescent="0.3">
      <c r="A149" s="73" t="s">
        <v>176</v>
      </c>
      <c r="B149" s="68">
        <v>206.23324026666668</v>
      </c>
      <c r="C149" s="69">
        <v>188.52556342857145</v>
      </c>
      <c r="D149" s="69">
        <v>179.58049866666664</v>
      </c>
      <c r="E149" s="69">
        <v>159.96350552380952</v>
      </c>
      <c r="F149" s="71">
        <v>171.85178514285715</v>
      </c>
      <c r="G149" s="69">
        <v>194.83815999999999</v>
      </c>
      <c r="H149" s="69">
        <v>170.59992</v>
      </c>
      <c r="I149" s="69">
        <v>168.176096</v>
      </c>
      <c r="J149" s="71">
        <v>180.38844</v>
      </c>
      <c r="K149" s="27">
        <v>180.48166399999999</v>
      </c>
      <c r="L149" s="27">
        <v>176.75270399999999</v>
      </c>
      <c r="M149" s="27">
        <v>156.61632</v>
      </c>
      <c r="N149" s="74">
        <v>168.548992</v>
      </c>
      <c r="O149" s="123">
        <v>744743.51568627544</v>
      </c>
      <c r="P149" s="35">
        <v>-1056152.9411764678</v>
      </c>
      <c r="Q149" s="27">
        <v>1043.0598595990029</v>
      </c>
      <c r="R149" s="86">
        <v>0.35523536013732093</v>
      </c>
      <c r="S149" s="132">
        <v>5.6656433617217949E-2</v>
      </c>
      <c r="T149" s="27">
        <v>2.5684391954023185</v>
      </c>
      <c r="U149" s="166">
        <v>0.18</v>
      </c>
    </row>
    <row r="150" spans="1:21" x14ac:dyDescent="0.3">
      <c r="A150" s="73" t="s">
        <v>177</v>
      </c>
      <c r="B150" s="68">
        <v>216.03773109677419</v>
      </c>
      <c r="C150" s="69">
        <v>211.03093326315792</v>
      </c>
      <c r="D150" s="69">
        <v>190.67655189473686</v>
      </c>
      <c r="E150" s="69">
        <v>198.28127021052637</v>
      </c>
      <c r="F150" s="71">
        <v>208.13996431578948</v>
      </c>
      <c r="G150" s="69">
        <v>215.52418500000002</v>
      </c>
      <c r="H150" s="69">
        <v>199.23186000000001</v>
      </c>
      <c r="I150" s="69">
        <v>203.42131500000002</v>
      </c>
      <c r="J150" s="71">
        <v>212.73121500000002</v>
      </c>
      <c r="K150" s="27">
        <v>193.64592000000002</v>
      </c>
      <c r="L150" s="27">
        <v>172.69864500000003</v>
      </c>
      <c r="M150" s="27">
        <v>181.82234700000004</v>
      </c>
      <c r="N150" s="74">
        <v>194.11141500000002</v>
      </c>
      <c r="O150" s="123">
        <v>264050.41176470742</v>
      </c>
      <c r="P150" s="35">
        <v>4585717.058823524</v>
      </c>
      <c r="Q150" s="27">
        <v>829.45970890900082</v>
      </c>
      <c r="R150" s="86">
        <v>0.44917310358486828</v>
      </c>
      <c r="S150" s="132">
        <v>3.5476622513624989E-2</v>
      </c>
      <c r="T150" s="27">
        <v>6.5067791397851886</v>
      </c>
      <c r="U150" s="167">
        <v>6.49</v>
      </c>
    </row>
    <row r="151" spans="1:21" x14ac:dyDescent="0.3">
      <c r="A151" s="73" t="s">
        <v>178</v>
      </c>
      <c r="B151" s="68">
        <v>247.47275253333331</v>
      </c>
      <c r="C151" s="69">
        <v>212.02513390909087</v>
      </c>
      <c r="D151" s="69">
        <v>217.39709872727275</v>
      </c>
      <c r="E151" s="69">
        <v>223.90535918181814</v>
      </c>
      <c r="F151" s="71">
        <v>227.15736945454552</v>
      </c>
      <c r="G151" s="69">
        <v>215.75201399999997</v>
      </c>
      <c r="H151" s="69">
        <v>227.87815399999999</v>
      </c>
      <c r="I151" s="69">
        <v>219.20329999999998</v>
      </c>
      <c r="J151" s="71">
        <v>220.13608000000002</v>
      </c>
      <c r="K151" s="27">
        <v>193.08545999999998</v>
      </c>
      <c r="L151" s="27">
        <v>201.76031399999999</v>
      </c>
      <c r="M151" s="27">
        <v>208.47633000000002</v>
      </c>
      <c r="N151" s="74">
        <v>214.5394</v>
      </c>
      <c r="O151" s="123">
        <v>188699.77537123673</v>
      </c>
      <c r="P151" s="35">
        <v>-5223847.6470588213</v>
      </c>
      <c r="Q151" s="27">
        <v>670.96793189499806</v>
      </c>
      <c r="R151" s="86">
        <v>0.62828447877467486</v>
      </c>
      <c r="S151" s="132">
        <v>1.4726500578440938E-2</v>
      </c>
      <c r="T151" s="27">
        <v>3.5829788505746771</v>
      </c>
      <c r="U151" s="167">
        <v>9.09</v>
      </c>
    </row>
    <row r="152" spans="1:21" x14ac:dyDescent="0.3">
      <c r="A152" s="73" t="s">
        <v>179</v>
      </c>
      <c r="B152" s="68">
        <v>237.19890193548389</v>
      </c>
      <c r="C152" s="69">
        <v>233.35948285714281</v>
      </c>
      <c r="D152" s="69">
        <v>239.52517714285713</v>
      </c>
      <c r="E152" s="69">
        <v>240.89929714285716</v>
      </c>
      <c r="F152" s="71">
        <v>255.03756428571432</v>
      </c>
      <c r="G152" s="69">
        <v>234.69345000000001</v>
      </c>
      <c r="H152" s="69">
        <v>241.53282000000002</v>
      </c>
      <c r="I152" s="69">
        <v>237.78521999999998</v>
      </c>
      <c r="J152" s="71">
        <v>245.46779999999998</v>
      </c>
      <c r="K152" s="27">
        <v>218.76615000000001</v>
      </c>
      <c r="L152" s="27">
        <v>230.47740000000002</v>
      </c>
      <c r="M152" s="27">
        <v>231.4143</v>
      </c>
      <c r="N152" s="74">
        <v>253.71251999999998</v>
      </c>
      <c r="O152" s="123">
        <v>234518.96230234113</v>
      </c>
      <c r="P152" s="35">
        <v>-3382291.764705875</v>
      </c>
      <c r="Q152" s="27">
        <v>811.34677137199469</v>
      </c>
      <c r="R152" s="86">
        <v>0.72329504192249294</v>
      </c>
      <c r="S152" s="132">
        <v>-1.4316058176615187E-2</v>
      </c>
      <c r="T152" s="27">
        <v>2.982586451612709</v>
      </c>
      <c r="U152" s="167">
        <v>12.13</v>
      </c>
    </row>
    <row r="153" spans="1:21" x14ac:dyDescent="0.3">
      <c r="A153" s="73" t="s">
        <v>180</v>
      </c>
      <c r="B153" s="68">
        <v>234.21052741935486</v>
      </c>
      <c r="C153" s="69">
        <v>237.51772434782612</v>
      </c>
      <c r="D153" s="69">
        <v>240.18728086956526</v>
      </c>
      <c r="E153" s="69">
        <v>250.14553565217395</v>
      </c>
      <c r="F153" s="71">
        <v>257.38165173913046</v>
      </c>
      <c r="G153" s="69">
        <v>228.38865000000004</v>
      </c>
      <c r="H153" s="69">
        <v>248.39010000000002</v>
      </c>
      <c r="I153" s="69">
        <v>241.87800000000001</v>
      </c>
      <c r="J153" s="71">
        <v>246.06435000000002</v>
      </c>
      <c r="K153" s="27">
        <v>239.08710000000002</v>
      </c>
      <c r="L153" s="27">
        <v>239.55225000000002</v>
      </c>
      <c r="M153" s="27">
        <v>248.39010000000002</v>
      </c>
      <c r="N153" s="74">
        <v>257.69310000000002</v>
      </c>
      <c r="O153" s="123">
        <v>330906.70588235278</v>
      </c>
      <c r="P153" s="35">
        <v>1910615.2941176479</v>
      </c>
      <c r="Q153" s="27">
        <v>1022.5769621680088</v>
      </c>
      <c r="R153" s="86">
        <v>0.77781491384432566</v>
      </c>
      <c r="S153" s="132">
        <v>-3.6829161633330498E-3</v>
      </c>
      <c r="T153" s="27">
        <v>4.4215451612902443</v>
      </c>
      <c r="U153" s="167">
        <v>10.29</v>
      </c>
    </row>
    <row r="154" spans="1:21" x14ac:dyDescent="0.3">
      <c r="A154" s="73" t="s">
        <v>181</v>
      </c>
      <c r="B154" s="68">
        <v>231.70254030000001</v>
      </c>
      <c r="C154" s="69">
        <v>234.92319749999999</v>
      </c>
      <c r="D154" s="69">
        <v>250.26981300000006</v>
      </c>
      <c r="E154" s="69">
        <v>254.81401650000006</v>
      </c>
      <c r="F154" s="71">
        <v>269.92652400000003</v>
      </c>
      <c r="G154" s="69">
        <v>260.27793000000003</v>
      </c>
      <c r="H154" s="69">
        <v>296.14662000000004</v>
      </c>
      <c r="I154" s="69">
        <v>283.73053500000003</v>
      </c>
      <c r="J154" s="71">
        <v>300.10137300000002</v>
      </c>
      <c r="K154" s="27">
        <v>234.06619500000002</v>
      </c>
      <c r="L154" s="27">
        <v>247.40199000000001</v>
      </c>
      <c r="M154" s="27">
        <v>250.16112000000001</v>
      </c>
      <c r="N154" s="74">
        <v>266.71590000000003</v>
      </c>
      <c r="O154" s="123">
        <v>-204144.82941176556</v>
      </c>
      <c r="P154" s="35">
        <v>565405.29411764874</v>
      </c>
      <c r="Q154" s="27">
        <v>745.15433177299781</v>
      </c>
      <c r="R154" s="86">
        <v>0.80038951607579056</v>
      </c>
      <c r="S154" s="132">
        <v>-3.2993332012940524E-3</v>
      </c>
      <c r="T154" s="27">
        <v>2.1352148275864553</v>
      </c>
      <c r="U154" s="167">
        <v>9.51</v>
      </c>
    </row>
    <row r="155" spans="1:21" x14ac:dyDescent="0.3">
      <c r="A155" s="73" t="s">
        <v>182</v>
      </c>
      <c r="B155" s="68">
        <v>295.03208090322585</v>
      </c>
      <c r="C155" s="69">
        <v>326.2954834285714</v>
      </c>
      <c r="D155" s="69">
        <v>344.21156057142855</v>
      </c>
      <c r="E155" s="69">
        <v>348.07337528571423</v>
      </c>
      <c r="F155" s="71">
        <v>347.97050785714288</v>
      </c>
      <c r="G155" s="69">
        <v>372.907287</v>
      </c>
      <c r="H155" s="69">
        <v>412.06120199999998</v>
      </c>
      <c r="I155" s="69">
        <v>398.73986999999994</v>
      </c>
      <c r="J155" s="71">
        <v>393.51934799999998</v>
      </c>
      <c r="K155" s="27">
        <v>282.17821500000002</v>
      </c>
      <c r="L155" s="27">
        <v>288.02879999999999</v>
      </c>
      <c r="M155" s="27">
        <v>305.13050999999996</v>
      </c>
      <c r="N155" s="74">
        <v>305.13050999999996</v>
      </c>
      <c r="O155" s="123">
        <v>356384.87081347033</v>
      </c>
      <c r="P155" s="35">
        <v>-11167025.882352935</v>
      </c>
      <c r="Q155" s="27">
        <v>1289.1465885600057</v>
      </c>
      <c r="R155" s="86">
        <v>0.75162986069848814</v>
      </c>
      <c r="S155" s="132">
        <v>-5.2064765300059435E-2</v>
      </c>
      <c r="T155" s="27">
        <v>18.227022795698577</v>
      </c>
      <c r="U155" s="167">
        <v>1.83</v>
      </c>
    </row>
    <row r="156" spans="1:21" x14ac:dyDescent="0.3">
      <c r="A156" s="73" t="s">
        <v>183</v>
      </c>
      <c r="B156" s="68">
        <v>352.56423129999996</v>
      </c>
      <c r="C156" s="69">
        <v>374.04228818181815</v>
      </c>
      <c r="D156" s="69">
        <v>380.20890900000006</v>
      </c>
      <c r="E156" s="69">
        <v>365.09779868181823</v>
      </c>
      <c r="F156" s="71">
        <v>314.29953736363638</v>
      </c>
      <c r="G156" s="69">
        <v>322.36484999999999</v>
      </c>
      <c r="H156" s="69">
        <v>301.47924000000006</v>
      </c>
      <c r="I156" s="69">
        <v>306.01959000000005</v>
      </c>
      <c r="J156" s="71">
        <v>258.79995000000002</v>
      </c>
      <c r="K156" s="27">
        <v>401.91178200000002</v>
      </c>
      <c r="L156" s="27">
        <v>417.07655099999999</v>
      </c>
      <c r="M156" s="27">
        <v>404.36357100000004</v>
      </c>
      <c r="N156" s="74">
        <v>347.79080999999996</v>
      </c>
      <c r="O156" s="123">
        <v>926440.13262032159</v>
      </c>
      <c r="P156" s="35">
        <v>-3976781.7647058838</v>
      </c>
      <c r="Q156" s="27">
        <v>1347.1894020300051</v>
      </c>
      <c r="R156" s="86">
        <v>0.67685432758962172</v>
      </c>
      <c r="S156" s="132">
        <v>-9.7069117386454851E-2</v>
      </c>
      <c r="T156" s="27">
        <v>15.546742643678265</v>
      </c>
      <c r="U156" s="166">
        <v>-3.49</v>
      </c>
    </row>
    <row r="157" spans="1:21" x14ac:dyDescent="0.3">
      <c r="A157" s="73" t="s">
        <v>184</v>
      </c>
      <c r="B157" s="68">
        <v>286.95186696774186</v>
      </c>
      <c r="C157" s="69">
        <v>300.79702285714285</v>
      </c>
      <c r="D157" s="69">
        <v>297.8530885714286</v>
      </c>
      <c r="E157" s="69">
        <v>255.02206800000005</v>
      </c>
      <c r="F157" s="71">
        <v>243.25492628571428</v>
      </c>
      <c r="G157" s="69">
        <v>350.17775999999998</v>
      </c>
      <c r="H157" s="69">
        <v>259.02323999999999</v>
      </c>
      <c r="I157" s="69">
        <v>288.8064</v>
      </c>
      <c r="J157" s="71">
        <v>277.5249</v>
      </c>
      <c r="K157" s="27">
        <v>317.68704000000002</v>
      </c>
      <c r="L157" s="27">
        <v>289.25765999999999</v>
      </c>
      <c r="M157" s="27">
        <v>251.80307999999999</v>
      </c>
      <c r="N157" s="74">
        <v>243.68039999999999</v>
      </c>
      <c r="O157" s="123">
        <v>-146918.32713166066</v>
      </c>
      <c r="P157" s="35">
        <v>2826572.3529411769</v>
      </c>
      <c r="Q157" s="27">
        <v>1451.0801203450092</v>
      </c>
      <c r="R157" s="86">
        <v>0.62365484914504521</v>
      </c>
      <c r="S157" s="132">
        <v>-6.9338587348708347E-2</v>
      </c>
      <c r="T157" s="27">
        <v>16.063792258064616</v>
      </c>
      <c r="U157" s="166">
        <v>-2.1800000000000002</v>
      </c>
    </row>
    <row r="158" spans="1:21" x14ac:dyDescent="0.3">
      <c r="A158" s="73" t="s">
        <v>185</v>
      </c>
      <c r="B158" s="68">
        <v>277.29692774193558</v>
      </c>
      <c r="C158" s="69">
        <v>273.16873545454553</v>
      </c>
      <c r="D158" s="69">
        <v>249.90632045454549</v>
      </c>
      <c r="E158" s="69">
        <v>229.29042954545454</v>
      </c>
      <c r="F158" s="71">
        <v>200.35455409090912</v>
      </c>
      <c r="G158" s="69">
        <v>276.71925000000005</v>
      </c>
      <c r="H158" s="69">
        <v>252.87190000000004</v>
      </c>
      <c r="I158" s="69">
        <v>240.72325000000001</v>
      </c>
      <c r="J158" s="71">
        <v>209.22675000000001</v>
      </c>
      <c r="K158" s="27">
        <v>292.91744999999997</v>
      </c>
      <c r="L158" s="27">
        <v>255.57159999999999</v>
      </c>
      <c r="M158" s="27">
        <v>242.52305000000001</v>
      </c>
      <c r="N158" s="74">
        <v>208.14687000000001</v>
      </c>
      <c r="O158" s="123">
        <v>224000.37322515249</v>
      </c>
      <c r="P158" s="35">
        <v>1712169.4117647076</v>
      </c>
      <c r="Q158" s="27">
        <v>1160.6261225670007</v>
      </c>
      <c r="R158" s="86">
        <v>0.57897603485838778</v>
      </c>
      <c r="S158" s="132">
        <v>-3.5058503843240385E-2</v>
      </c>
      <c r="T158" s="27">
        <v>9.4946318279567397</v>
      </c>
      <c r="U158" s="166">
        <v>-4.55</v>
      </c>
    </row>
    <row r="159" spans="1:21" x14ac:dyDescent="0.3">
      <c r="A159" s="73" t="s">
        <v>186</v>
      </c>
      <c r="B159" s="68">
        <v>285.99149764285715</v>
      </c>
      <c r="C159" s="69">
        <v>264.54640724999996</v>
      </c>
      <c r="D159" s="69">
        <v>243.11777170000005</v>
      </c>
      <c r="E159" s="69">
        <v>214.14016054999996</v>
      </c>
      <c r="F159" s="71">
        <v>211.98267749999999</v>
      </c>
      <c r="G159" s="69">
        <v>268.46709000000004</v>
      </c>
      <c r="H159" s="69">
        <v>219.29242500000001</v>
      </c>
      <c r="I159" s="69">
        <v>217.96338000000003</v>
      </c>
      <c r="J159" s="71">
        <v>216.19131999999999</v>
      </c>
      <c r="K159" s="27">
        <v>269.35311999999999</v>
      </c>
      <c r="L159" s="27">
        <v>250.74649000000002</v>
      </c>
      <c r="M159" s="27">
        <v>215.03948099999999</v>
      </c>
      <c r="N159" s="74">
        <v>213.97624500000001</v>
      </c>
      <c r="O159" s="123">
        <v>378785.53346855938</v>
      </c>
      <c r="P159" s="35">
        <v>223042.35294117645</v>
      </c>
      <c r="Q159" s="27">
        <v>1466.6423050689984</v>
      </c>
      <c r="R159" s="86">
        <v>0.45033257410708394</v>
      </c>
      <c r="S159" s="132">
        <v>-3.0246612084023683E-2</v>
      </c>
      <c r="T159" s="27">
        <v>11.15461746031724</v>
      </c>
      <c r="U159" s="166">
        <v>-5.3</v>
      </c>
    </row>
    <row r="160" spans="1:21" x14ac:dyDescent="0.3">
      <c r="A160" s="73" t="s">
        <v>187</v>
      </c>
      <c r="B160" s="68">
        <v>276.38202851612903</v>
      </c>
      <c r="C160" s="69">
        <v>245.29155599999993</v>
      </c>
      <c r="D160" s="69">
        <v>218.40325000000007</v>
      </c>
      <c r="E160" s="69">
        <v>215.36734600000003</v>
      </c>
      <c r="F160" s="71">
        <v>201.75321400000001</v>
      </c>
      <c r="G160" s="69">
        <v>239.11697000000004</v>
      </c>
      <c r="H160" s="69">
        <v>213.65965000000003</v>
      </c>
      <c r="I160" s="69">
        <v>210.02289000000002</v>
      </c>
      <c r="J160" s="71">
        <v>191.83909000000003</v>
      </c>
      <c r="K160" s="27">
        <v>251.84563000000003</v>
      </c>
      <c r="L160" s="27">
        <v>228.11577100000002</v>
      </c>
      <c r="M160" s="27">
        <v>223.20614500000002</v>
      </c>
      <c r="N160" s="74">
        <v>211.84127000000004</v>
      </c>
      <c r="O160" s="123">
        <v>376032.99643733725</v>
      </c>
      <c r="P160" s="35">
        <v>964212.3529411765</v>
      </c>
      <c r="Q160" s="27">
        <v>1257.9356515600043</v>
      </c>
      <c r="R160" s="86">
        <v>0.35186423054070115</v>
      </c>
      <c r="S160" s="132">
        <v>-1.3272017561233251E-2</v>
      </c>
      <c r="T160" s="27">
        <v>4.6840316129031025</v>
      </c>
      <c r="U160" s="166">
        <v>-3.25</v>
      </c>
    </row>
    <row r="161" spans="1:21" x14ac:dyDescent="0.3">
      <c r="A161" s="73" t="s">
        <v>188</v>
      </c>
      <c r="B161" s="68">
        <v>269.08684170000004</v>
      </c>
      <c r="C161" s="69">
        <v>240.54569558823528</v>
      </c>
      <c r="D161" s="69">
        <v>219.80759735294114</v>
      </c>
      <c r="E161" s="69">
        <v>201.15413823529414</v>
      </c>
      <c r="F161" s="71">
        <v>219.37442558823534</v>
      </c>
      <c r="G161" s="69">
        <v>254.97573</v>
      </c>
      <c r="H161" s="69">
        <v>202.5078</v>
      </c>
      <c r="I161" s="69">
        <v>201.67935900000001</v>
      </c>
      <c r="J161" s="71">
        <v>219.53686500000003</v>
      </c>
      <c r="K161" s="27">
        <v>225.52005</v>
      </c>
      <c r="L161" s="27">
        <v>217.23564000000002</v>
      </c>
      <c r="M161" s="27">
        <v>197.90535</v>
      </c>
      <c r="N161" s="74">
        <v>217.23564000000002</v>
      </c>
      <c r="O161" s="123">
        <v>763579.11568627506</v>
      </c>
      <c r="P161" s="35">
        <v>-4469252.9411764704</v>
      </c>
      <c r="Q161" s="27">
        <v>1380.1079338009979</v>
      </c>
      <c r="R161" s="86">
        <v>0.29963028982636825</v>
      </c>
      <c r="S161" s="132">
        <v>1.0513633062652628E-3</v>
      </c>
      <c r="T161" s="27">
        <v>10.083138965516842</v>
      </c>
      <c r="U161" s="166">
        <v>-1.01</v>
      </c>
    </row>
    <row r="162" spans="1:21" x14ac:dyDescent="0.3">
      <c r="A162" s="73" t="s">
        <v>189</v>
      </c>
      <c r="B162" s="68">
        <v>267.68450322580645</v>
      </c>
      <c r="C162" s="69">
        <v>227.05080749999999</v>
      </c>
      <c r="D162" s="69">
        <v>207.76115249999998</v>
      </c>
      <c r="E162" s="69">
        <v>222.00972750000003</v>
      </c>
      <c r="F162" s="71">
        <v>242.92644750000002</v>
      </c>
      <c r="G162" s="69">
        <v>241.70849999999999</v>
      </c>
      <c r="H162" s="69">
        <v>229.95224999999996</v>
      </c>
      <c r="I162" s="69">
        <v>230.89274999999998</v>
      </c>
      <c r="J162" s="71">
        <v>250.173</v>
      </c>
      <c r="K162" s="27">
        <v>227.13074999999998</v>
      </c>
      <c r="L162" s="27">
        <v>209.44934999999998</v>
      </c>
      <c r="M162" s="27">
        <v>224.30924999999999</v>
      </c>
      <c r="N162" s="74">
        <v>245.94074999999998</v>
      </c>
      <c r="O162" s="123">
        <v>426129.41176470555</v>
      </c>
      <c r="P162" s="35">
        <v>457957.05882352195</v>
      </c>
      <c r="Q162" s="27">
        <v>1014.2387223239992</v>
      </c>
      <c r="R162" s="86">
        <v>0.38071895424836599</v>
      </c>
      <c r="S162" s="132">
        <v>-3.2977526822877301E-2</v>
      </c>
      <c r="T162" s="27">
        <v>12.734022795698669</v>
      </c>
      <c r="U162" s="167">
        <v>4.4800000000000004</v>
      </c>
    </row>
    <row r="163" spans="1:21" x14ac:dyDescent="0.3">
      <c r="A163" s="73" t="s">
        <v>190</v>
      </c>
      <c r="B163" s="68">
        <v>233.7939501333334</v>
      </c>
      <c r="C163" s="69">
        <v>213.254694</v>
      </c>
      <c r="D163" s="69">
        <v>227.69423799999998</v>
      </c>
      <c r="E163" s="69">
        <v>250.78755633333338</v>
      </c>
      <c r="F163" s="71">
        <v>249.42593266666668</v>
      </c>
      <c r="G163" s="69">
        <v>222.29298</v>
      </c>
      <c r="H163" s="69">
        <v>262.19172000000003</v>
      </c>
      <c r="I163" s="69">
        <v>256.01691500000004</v>
      </c>
      <c r="J163" s="71">
        <v>251.74205000000001</v>
      </c>
      <c r="K163" s="27">
        <v>218.49310000000003</v>
      </c>
      <c r="L163" s="27">
        <v>233.69262000000003</v>
      </c>
      <c r="M163" s="27">
        <v>253.64199000000002</v>
      </c>
      <c r="N163" s="74">
        <v>250.79208</v>
      </c>
      <c r="O163" s="123">
        <v>408988.87537123635</v>
      </c>
      <c r="P163" s="35">
        <v>7168142.3529411843</v>
      </c>
      <c r="Q163" s="27">
        <v>1270.409746347003</v>
      </c>
      <c r="R163" s="86">
        <v>0.64868868422789994</v>
      </c>
      <c r="S163" s="132">
        <v>3.5130706031666015E-2</v>
      </c>
      <c r="T163" s="27">
        <v>5.0575581609191431</v>
      </c>
      <c r="U163" s="167">
        <v>9.0500000000000007</v>
      </c>
    </row>
    <row r="164" spans="1:21" x14ac:dyDescent="0.3">
      <c r="A164" s="73" t="s">
        <v>191</v>
      </c>
      <c r="B164" s="68">
        <v>247.82513290322572</v>
      </c>
      <c r="C164" s="69">
        <v>251.1225091428571</v>
      </c>
      <c r="D164" s="69">
        <v>268.96232666666663</v>
      </c>
      <c r="E164" s="69">
        <v>267.06466419047621</v>
      </c>
      <c r="F164" s="71">
        <v>289.33982019047619</v>
      </c>
      <c r="G164" s="69">
        <v>249.53814</v>
      </c>
      <c r="H164" s="69">
        <v>259.40688</v>
      </c>
      <c r="I164" s="69">
        <v>261.28663999999998</v>
      </c>
      <c r="J164" s="71">
        <v>287.13333999999998</v>
      </c>
      <c r="K164" s="27">
        <v>241.07921999999996</v>
      </c>
      <c r="L164" s="27">
        <v>262.69646</v>
      </c>
      <c r="M164" s="27">
        <v>255.17741999999998</v>
      </c>
      <c r="N164" s="74">
        <v>280.08424000000002</v>
      </c>
      <c r="O164" s="123">
        <v>446514.96230234113</v>
      </c>
      <c r="P164" s="35">
        <v>3092728.2352941218</v>
      </c>
      <c r="Q164" s="27">
        <v>895.86079409800277</v>
      </c>
      <c r="R164" s="86">
        <v>0.76938502673796794</v>
      </c>
      <c r="S164" s="132">
        <v>3.1773926638859806E-2</v>
      </c>
      <c r="T164" s="27">
        <v>2.2002313978500752</v>
      </c>
      <c r="U164" s="167">
        <v>11.32</v>
      </c>
    </row>
    <row r="165" spans="1:21" x14ac:dyDescent="0.3">
      <c r="A165" s="73" t="s">
        <v>192</v>
      </c>
      <c r="B165" s="68">
        <v>257.03933854838704</v>
      </c>
      <c r="C165" s="69">
        <v>266.8952462608695</v>
      </c>
      <c r="D165" s="69">
        <v>264.53685573913043</v>
      </c>
      <c r="E165" s="69">
        <v>284.51833969565217</v>
      </c>
      <c r="F165" s="71">
        <v>293.63988104347834</v>
      </c>
      <c r="G165" s="69">
        <v>293.58314999999999</v>
      </c>
      <c r="H165" s="69">
        <v>289.38910500000003</v>
      </c>
      <c r="I165" s="69">
        <v>294.98116499999998</v>
      </c>
      <c r="J165" s="71">
        <v>301.03922999999998</v>
      </c>
      <c r="K165" s="27">
        <v>264.22483500000004</v>
      </c>
      <c r="L165" s="27">
        <v>256.30275</v>
      </c>
      <c r="M165" s="27">
        <v>283.33103999999997</v>
      </c>
      <c r="N165" s="74">
        <v>291.71913000000001</v>
      </c>
      <c r="O165" s="123">
        <v>538034.70588235278</v>
      </c>
      <c r="P165" s="35">
        <v>1824145.2941176468</v>
      </c>
      <c r="Q165" s="27">
        <v>935.34715328900108</v>
      </c>
      <c r="R165" s="86">
        <v>0.83799597279989435</v>
      </c>
      <c r="S165" s="132">
        <v>5.6498142792235639E-2</v>
      </c>
      <c r="T165" s="27">
        <v>11.570142365591771</v>
      </c>
      <c r="U165" s="167">
        <v>10.18</v>
      </c>
    </row>
    <row r="166" spans="1:21" x14ac:dyDescent="0.3">
      <c r="A166" s="73" t="s">
        <v>193</v>
      </c>
      <c r="B166" s="68">
        <v>294.62774250000001</v>
      </c>
      <c r="C166" s="69">
        <v>283.14736666666664</v>
      </c>
      <c r="D166" s="69">
        <v>297.53836666666666</v>
      </c>
      <c r="E166" s="69">
        <v>308.32273333333336</v>
      </c>
      <c r="F166" s="71">
        <v>327.941575</v>
      </c>
      <c r="G166" s="69">
        <v>254.64075000000003</v>
      </c>
      <c r="H166" s="69">
        <v>288.12647500000003</v>
      </c>
      <c r="I166" s="69">
        <v>286.72735</v>
      </c>
      <c r="J166" s="71">
        <v>307.8075</v>
      </c>
      <c r="K166" s="27">
        <v>282.62325000000004</v>
      </c>
      <c r="L166" s="27">
        <v>292.5104</v>
      </c>
      <c r="M166" s="27">
        <v>296.98760000000004</v>
      </c>
      <c r="N166" s="74">
        <v>315.73587500000002</v>
      </c>
      <c r="O166" s="123">
        <v>355488.87058823369</v>
      </c>
      <c r="P166" s="35">
        <v>-691094.70588234765</v>
      </c>
      <c r="Q166" s="27">
        <v>832.10214508900424</v>
      </c>
      <c r="R166" s="86">
        <v>0.85167442397834558</v>
      </c>
      <c r="S166" s="132">
        <v>4.7985574701260969E-2</v>
      </c>
      <c r="T166" s="27">
        <v>3.0165389655175487</v>
      </c>
      <c r="U166" s="167">
        <v>8.07</v>
      </c>
    </row>
    <row r="167" spans="1:21" x14ac:dyDescent="0.3">
      <c r="A167" s="73" t="s">
        <v>194</v>
      </c>
      <c r="B167" s="68">
        <v>269.335216</v>
      </c>
      <c r="C167" s="69">
        <v>279.97159054545455</v>
      </c>
      <c r="D167" s="69">
        <v>295.42637090909091</v>
      </c>
      <c r="E167" s="69">
        <v>311.50053854545445</v>
      </c>
      <c r="F167" s="71">
        <v>313.58509709090902</v>
      </c>
      <c r="G167" s="69">
        <v>281.928</v>
      </c>
      <c r="H167" s="69">
        <v>315.75936000000002</v>
      </c>
      <c r="I167" s="69">
        <v>310.12080000000003</v>
      </c>
      <c r="J167" s="71">
        <v>310.59068000000002</v>
      </c>
      <c r="K167" s="27">
        <v>280.04848000000004</v>
      </c>
      <c r="L167" s="27">
        <v>294.14488</v>
      </c>
      <c r="M167" s="27">
        <v>310.12080000000003</v>
      </c>
      <c r="N167" s="74">
        <v>311.53044</v>
      </c>
      <c r="O167" s="123">
        <v>264486.39027655497</v>
      </c>
      <c r="P167" s="35">
        <v>6216994.1176470639</v>
      </c>
      <c r="Q167" s="27">
        <v>1547.5886487809873</v>
      </c>
      <c r="R167" s="86">
        <v>0.87670000660196734</v>
      </c>
      <c r="S167" s="132">
        <v>7.3005380603419767E-2</v>
      </c>
      <c r="T167" s="27">
        <v>7.2318600000001121</v>
      </c>
      <c r="U167" s="167">
        <v>2.68</v>
      </c>
    </row>
    <row r="168" spans="1:21" x14ac:dyDescent="0.3">
      <c r="A168" s="73" t="s">
        <v>195</v>
      </c>
      <c r="B168" s="68">
        <v>310.09184406666662</v>
      </c>
      <c r="C168" s="69">
        <v>316.24080090909086</v>
      </c>
      <c r="D168" s="69">
        <v>331.35187909090894</v>
      </c>
      <c r="E168" s="69">
        <v>331.98514681818182</v>
      </c>
      <c r="F168" s="71">
        <v>279.41955809090916</v>
      </c>
      <c r="G168" s="69">
        <v>318.51182999999997</v>
      </c>
      <c r="H168" s="69">
        <v>331.96330999999998</v>
      </c>
      <c r="I168" s="69">
        <v>327.15920999999997</v>
      </c>
      <c r="J168" s="71">
        <v>275.75533999999999</v>
      </c>
      <c r="K168" s="27">
        <v>307.94280999999995</v>
      </c>
      <c r="L168" s="27">
        <v>329.56125999999995</v>
      </c>
      <c r="M168" s="27">
        <v>323.79634000000004</v>
      </c>
      <c r="N168" s="74">
        <v>275.37101200000001</v>
      </c>
      <c r="O168" s="123">
        <v>837432.93262032047</v>
      </c>
      <c r="P168" s="35">
        <v>-1458361.7647058836</v>
      </c>
      <c r="Q168" s="27">
        <v>1317.2942863389926</v>
      </c>
      <c r="R168" s="86">
        <v>0.83819815805109921</v>
      </c>
      <c r="S168" s="132">
        <v>6.4274713075022638E-2</v>
      </c>
      <c r="T168" s="27">
        <v>33.270334367816197</v>
      </c>
      <c r="U168" s="166">
        <v>-3.28</v>
      </c>
    </row>
    <row r="169" spans="1:21" x14ac:dyDescent="0.3">
      <c r="A169" s="73" t="s">
        <v>196</v>
      </c>
      <c r="B169" s="68">
        <v>304.28038025806444</v>
      </c>
      <c r="C169" s="69">
        <v>332.01101052631583</v>
      </c>
      <c r="D169" s="69">
        <v>327.11630842105262</v>
      </c>
      <c r="E169" s="69">
        <v>275.86955431578951</v>
      </c>
      <c r="F169" s="71">
        <v>262.94132526315792</v>
      </c>
      <c r="G169" s="69">
        <v>333.61668000000003</v>
      </c>
      <c r="H169" s="69">
        <v>283.42656000000005</v>
      </c>
      <c r="I169" s="69">
        <v>278.50596000000002</v>
      </c>
      <c r="J169" s="71">
        <v>270.63300000000004</v>
      </c>
      <c r="K169" s="27">
        <v>344.44200000000001</v>
      </c>
      <c r="L169" s="27">
        <v>340.99758000000003</v>
      </c>
      <c r="M169" s="27">
        <v>284.90273999999999</v>
      </c>
      <c r="N169" s="74">
        <v>266.49969599999997</v>
      </c>
      <c r="O169" s="123">
        <v>845489.67286833934</v>
      </c>
      <c r="P169" s="35">
        <v>1155462.3529411783</v>
      </c>
      <c r="Q169" s="27">
        <v>1693.6689323620217</v>
      </c>
      <c r="R169" s="86">
        <v>0.75647405426817194</v>
      </c>
      <c r="S169" s="132">
        <v>6.348061777441838E-2</v>
      </c>
      <c r="T169" s="27">
        <v>22.142162365591989</v>
      </c>
      <c r="U169" s="166">
        <v>-5.84</v>
      </c>
    </row>
    <row r="170" spans="1:21" x14ac:dyDescent="0.3">
      <c r="A170" s="73" t="s">
        <v>197</v>
      </c>
      <c r="B170" s="68">
        <v>317.67462245161295</v>
      </c>
      <c r="C170" s="69">
        <v>331.97208654545449</v>
      </c>
      <c r="D170" s="69">
        <v>290.76003490909085</v>
      </c>
      <c r="E170" s="69">
        <v>273.27374254545452</v>
      </c>
      <c r="F170" s="71">
        <v>231.08828145454544</v>
      </c>
      <c r="G170" s="69">
        <v>350.16431999999998</v>
      </c>
      <c r="H170" s="69">
        <v>291.32128</v>
      </c>
      <c r="I170" s="69">
        <v>277.81632000000002</v>
      </c>
      <c r="J170" s="71">
        <v>231.5136</v>
      </c>
      <c r="K170" s="27">
        <v>328.94224000000003</v>
      </c>
      <c r="L170" s="27">
        <v>277.334</v>
      </c>
      <c r="M170" s="27">
        <v>267.68759999999997</v>
      </c>
      <c r="N170" s="74">
        <v>217.04399999999998</v>
      </c>
      <c r="O170" s="123">
        <v>855765.37322515063</v>
      </c>
      <c r="P170" s="35">
        <v>-934670.58823529258</v>
      </c>
      <c r="Q170" s="27">
        <v>1368.0497147840063</v>
      </c>
      <c r="R170" s="86">
        <v>0.64005248564072093</v>
      </c>
      <c r="S170" s="132">
        <v>2.6017946939092762E-2</v>
      </c>
      <c r="T170" s="27">
        <v>20.733802795698526</v>
      </c>
      <c r="U170" s="166">
        <v>-6.83</v>
      </c>
    </row>
    <row r="171" spans="1:21" x14ac:dyDescent="0.3">
      <c r="A171" s="73" t="s">
        <v>198</v>
      </c>
      <c r="B171" s="68">
        <v>382.80681999999996</v>
      </c>
      <c r="C171" s="69">
        <v>345.09259400000008</v>
      </c>
      <c r="D171" s="69">
        <v>309.95228880000002</v>
      </c>
      <c r="E171" s="69">
        <v>256.41252559999998</v>
      </c>
      <c r="F171" s="71">
        <v>243.6030212</v>
      </c>
      <c r="G171" s="69">
        <v>379.11104000000006</v>
      </c>
      <c r="H171" s="69">
        <v>257.25392000000005</v>
      </c>
      <c r="I171" s="69">
        <v>264.02376000000004</v>
      </c>
      <c r="J171" s="71">
        <v>254.83612000000002</v>
      </c>
      <c r="K171" s="27">
        <v>318.18248</v>
      </c>
      <c r="L171" s="27">
        <v>293.03736000000004</v>
      </c>
      <c r="M171" s="27">
        <v>243.71424000000002</v>
      </c>
      <c r="N171" s="74">
        <v>227.75676000000001</v>
      </c>
      <c r="O171" s="123">
        <v>1202670.5334685612</v>
      </c>
      <c r="P171" s="35">
        <v>-1296357.6470588245</v>
      </c>
      <c r="Q171" s="27">
        <v>1159.547972849997</v>
      </c>
      <c r="R171" s="86">
        <v>0.48220357166435596</v>
      </c>
      <c r="S171" s="132">
        <v>1.6243854732483354E-3</v>
      </c>
      <c r="T171" s="27">
        <v>41.63806931217011</v>
      </c>
      <c r="U171" s="166">
        <v>-8.7100000000000009</v>
      </c>
    </row>
    <row r="172" spans="1:21" x14ac:dyDescent="0.3">
      <c r="A172" s="73" t="s">
        <v>199</v>
      </c>
      <c r="B172" s="68">
        <v>415.98957448387108</v>
      </c>
      <c r="C172" s="69">
        <v>346.31582495000004</v>
      </c>
      <c r="D172" s="69">
        <v>272.52031465000005</v>
      </c>
      <c r="E172" s="69">
        <v>258.16453479999996</v>
      </c>
      <c r="F172" s="71">
        <v>238.65945119999998</v>
      </c>
      <c r="G172" s="69">
        <v>369.79185999999999</v>
      </c>
      <c r="H172" s="69">
        <v>280.69693000000001</v>
      </c>
      <c r="I172" s="69">
        <v>271.11682999999999</v>
      </c>
      <c r="J172" s="71">
        <v>251.95662999999999</v>
      </c>
      <c r="K172" s="27">
        <v>327.63942000000003</v>
      </c>
      <c r="L172" s="27">
        <v>245.25056000000001</v>
      </c>
      <c r="M172" s="27">
        <v>246.68757500000001</v>
      </c>
      <c r="N172" s="74">
        <v>228.00638000000001</v>
      </c>
      <c r="O172" s="123">
        <v>1707732.9156836346</v>
      </c>
      <c r="P172" s="35">
        <v>-2480527.6470588222</v>
      </c>
      <c r="Q172" s="27">
        <v>1310.5090430100026</v>
      </c>
      <c r="R172" s="86">
        <v>0.33192628903413218</v>
      </c>
      <c r="S172" s="132">
        <v>-3.3209959067802219E-2</v>
      </c>
      <c r="T172" s="27">
        <v>34.597224731181875</v>
      </c>
      <c r="U172" s="166">
        <v>-8.08</v>
      </c>
    </row>
    <row r="173" spans="1:21" x14ac:dyDescent="0.3">
      <c r="A173" s="73" t="s">
        <v>200</v>
      </c>
      <c r="B173" s="68">
        <v>375.1813865333333</v>
      </c>
      <c r="C173" s="69">
        <v>310.54005599999994</v>
      </c>
      <c r="D173" s="69">
        <v>298.659109</v>
      </c>
      <c r="E173" s="69">
        <v>277.14353170000004</v>
      </c>
      <c r="F173" s="71">
        <v>300.33783389999996</v>
      </c>
      <c r="G173" s="69">
        <v>310.73246</v>
      </c>
      <c r="H173" s="69">
        <v>291.01105000000001</v>
      </c>
      <c r="I173" s="69">
        <v>290.53003999999999</v>
      </c>
      <c r="J173" s="71">
        <v>315.54255999999998</v>
      </c>
      <c r="K173" s="27">
        <v>300.15024</v>
      </c>
      <c r="L173" s="27">
        <v>289.08701000000002</v>
      </c>
      <c r="M173" s="27">
        <v>258.78338000000002</v>
      </c>
      <c r="N173" s="74">
        <v>282.83388000000002</v>
      </c>
      <c r="O173" s="123">
        <v>865071.04901960865</v>
      </c>
      <c r="P173" s="35">
        <v>2673187.0588235324</v>
      </c>
      <c r="Q173" s="27">
        <v>1193.4667453979971</v>
      </c>
      <c r="R173" s="86">
        <v>0.26021654453027004</v>
      </c>
      <c r="S173" s="132">
        <v>-3.8362381989832939E-2</v>
      </c>
      <c r="T173" s="27">
        <v>10.548799540230338</v>
      </c>
      <c r="U173" s="166">
        <v>0.15</v>
      </c>
    </row>
    <row r="174" spans="1:21" x14ac:dyDescent="0.3">
      <c r="A174" s="73" t="s">
        <v>201</v>
      </c>
      <c r="B174" s="68">
        <v>320.08199638709675</v>
      </c>
      <c r="C174" s="69">
        <v>353.86791315789469</v>
      </c>
      <c r="D174" s="69">
        <v>347.07002368421058</v>
      </c>
      <c r="E174" s="69">
        <v>358.732180736842</v>
      </c>
      <c r="F174" s="71">
        <v>376.96059547368424</v>
      </c>
      <c r="G174" s="69">
        <v>404.22264999999999</v>
      </c>
      <c r="H174" s="69">
        <v>397.04709999999994</v>
      </c>
      <c r="I174" s="69">
        <v>399.43894999999998</v>
      </c>
      <c r="J174" s="71">
        <v>411.68522199999995</v>
      </c>
      <c r="K174" s="27">
        <v>310.94049999999999</v>
      </c>
      <c r="L174" s="27">
        <v>291.8057</v>
      </c>
      <c r="M174" s="27">
        <v>312.85397999999998</v>
      </c>
      <c r="N174" s="74">
        <v>336.77247999999997</v>
      </c>
      <c r="O174" s="123">
        <v>92701.411764705554</v>
      </c>
      <c r="P174" s="35">
        <v>15585747.058823515</v>
      </c>
      <c r="Q174" s="27">
        <v>726.66912900700834</v>
      </c>
      <c r="R174" s="86">
        <v>0.52724549415725885</v>
      </c>
      <c r="S174" s="132">
        <v>0.11354901308601556</v>
      </c>
      <c r="T174" s="27">
        <v>50.044732258064805</v>
      </c>
      <c r="U174" s="167">
        <v>8.84</v>
      </c>
    </row>
    <row r="175" spans="1:21" x14ac:dyDescent="0.3">
      <c r="A175" s="73" t="s">
        <v>202</v>
      </c>
      <c r="B175" s="68">
        <v>424.47787099999999</v>
      </c>
      <c r="C175" s="69">
        <v>404.23155314285708</v>
      </c>
      <c r="D175" s="69">
        <v>406.24828942857147</v>
      </c>
      <c r="E175" s="69">
        <v>413.2369348571429</v>
      </c>
      <c r="F175" s="71">
        <v>408.72070885714288</v>
      </c>
      <c r="G175" s="69">
        <v>445.77992999999998</v>
      </c>
      <c r="H175" s="69">
        <v>468.51897000000008</v>
      </c>
      <c r="I175" s="69">
        <v>459.04437000000007</v>
      </c>
      <c r="J175" s="71">
        <v>459.04437000000007</v>
      </c>
      <c r="K175" s="27">
        <v>393.19590000000005</v>
      </c>
      <c r="L175" s="27">
        <v>416.219178</v>
      </c>
      <c r="M175" s="27">
        <v>405.70237200000003</v>
      </c>
      <c r="N175" s="74">
        <v>402.95473800000002</v>
      </c>
      <c r="O175" s="123">
        <v>437480.97537123784</v>
      </c>
      <c r="P175" s="35">
        <v>-15231437.647058818</v>
      </c>
      <c r="Q175" s="27">
        <v>939.24019490599585</v>
      </c>
      <c r="R175" s="86">
        <v>0.64038671023965144</v>
      </c>
      <c r="S175" s="132">
        <v>2.6828732043417514E-2</v>
      </c>
      <c r="T175" s="27">
        <v>5.1102074712641832</v>
      </c>
      <c r="U175" s="167">
        <v>9.68</v>
      </c>
    </row>
    <row r="176" spans="1:21" x14ac:dyDescent="0.3">
      <c r="A176" s="73" t="s">
        <v>203</v>
      </c>
      <c r="B176" s="68">
        <v>491.05138709677419</v>
      </c>
      <c r="C176" s="69">
        <v>494.66001931818181</v>
      </c>
      <c r="D176" s="69">
        <v>499.15838068181819</v>
      </c>
      <c r="E176" s="69">
        <v>479.83096818181821</v>
      </c>
      <c r="F176" s="71">
        <v>495.3334784090909</v>
      </c>
      <c r="G176" s="69">
        <v>499.09362499999997</v>
      </c>
      <c r="H176" s="69">
        <v>457.77950000000004</v>
      </c>
      <c r="I176" s="69">
        <v>477.24937500000004</v>
      </c>
      <c r="J176" s="71">
        <v>489.59612499999997</v>
      </c>
      <c r="K176" s="27">
        <v>463.00312500000001</v>
      </c>
      <c r="L176" s="27">
        <v>468.70162500000004</v>
      </c>
      <c r="M176" s="27">
        <v>471.07600000000002</v>
      </c>
      <c r="N176" s="74">
        <v>486.74687500000005</v>
      </c>
      <c r="O176" s="123">
        <v>384353.96230234113</v>
      </c>
      <c r="P176" s="35">
        <v>-15559241.764705878</v>
      </c>
      <c r="Q176" s="27">
        <v>718.01359272799823</v>
      </c>
      <c r="R176" s="86">
        <v>0.64332871195616292</v>
      </c>
      <c r="S176" s="132">
        <v>-9.4282388142945206E-2</v>
      </c>
      <c r="T176" s="27">
        <v>4.0696559139789317</v>
      </c>
      <c r="U176" s="167">
        <v>15.51</v>
      </c>
    </row>
    <row r="177" spans="1:21" x14ac:dyDescent="0.3">
      <c r="A177" s="73" t="s">
        <v>204</v>
      </c>
      <c r="B177" s="68">
        <v>497.40983332258054</v>
      </c>
      <c r="C177" s="69">
        <v>499.99539086956514</v>
      </c>
      <c r="D177" s="69">
        <v>490.38765269565209</v>
      </c>
      <c r="E177" s="69">
        <v>496.67574591304356</v>
      </c>
      <c r="F177" s="71">
        <v>495.68905043478253</v>
      </c>
      <c r="G177" s="69">
        <v>563.98426499999994</v>
      </c>
      <c r="H177" s="69">
        <v>537.53998999999999</v>
      </c>
      <c r="I177" s="69">
        <v>567.83070499999997</v>
      </c>
      <c r="J177" s="71">
        <v>566.38828999999998</v>
      </c>
      <c r="K177" s="27">
        <v>492.82512499999996</v>
      </c>
      <c r="L177" s="27">
        <v>463.49601999999999</v>
      </c>
      <c r="M177" s="27">
        <v>477.24704300000002</v>
      </c>
      <c r="N177" s="74">
        <v>475.99694999999997</v>
      </c>
      <c r="O177" s="123">
        <v>509691.70588235091</v>
      </c>
      <c r="P177" s="35">
        <v>270705.29411764437</v>
      </c>
      <c r="Q177" s="27">
        <v>940.26863194899522</v>
      </c>
      <c r="R177" s="86">
        <v>0.67726282432164786</v>
      </c>
      <c r="S177" s="132">
        <v>-0.10423500568601085</v>
      </c>
      <c r="T177" s="27">
        <v>12.417229247312935</v>
      </c>
      <c r="U177" s="167">
        <v>10.8</v>
      </c>
    </row>
    <row r="178" spans="1:21" x14ac:dyDescent="0.3">
      <c r="A178" s="73" t="s">
        <v>205</v>
      </c>
      <c r="B178" s="68">
        <v>461.56593533333341</v>
      </c>
      <c r="C178" s="69">
        <v>463.68404875000004</v>
      </c>
      <c r="D178" s="69">
        <v>480.56802625000006</v>
      </c>
      <c r="E178" s="69">
        <v>482.18908049999993</v>
      </c>
      <c r="F178" s="71">
        <v>495.86462124999997</v>
      </c>
      <c r="G178" s="69">
        <v>413.20047500000004</v>
      </c>
      <c r="H178" s="69">
        <v>468.03732499999995</v>
      </c>
      <c r="I178" s="69">
        <v>441.09992499999998</v>
      </c>
      <c r="J178" s="71">
        <v>456.97375</v>
      </c>
      <c r="K178" s="27">
        <v>526.24135000000001</v>
      </c>
      <c r="L178" s="27">
        <v>534.41877499999998</v>
      </c>
      <c r="M178" s="27">
        <v>538.74800000000005</v>
      </c>
      <c r="N178" s="74">
        <v>548.36850000000004</v>
      </c>
      <c r="O178" s="123">
        <v>651054.23725490272</v>
      </c>
      <c r="P178" s="35">
        <v>4990075.2941176547</v>
      </c>
      <c r="Q178" s="27">
        <v>1450.7129042170011</v>
      </c>
      <c r="R178" s="86">
        <v>0.7215826566316762</v>
      </c>
      <c r="S178" s="132">
        <v>-8.2106192645408416E-2</v>
      </c>
      <c r="T178" s="27">
        <v>111.05558574712606</v>
      </c>
      <c r="U178" s="167">
        <v>7.41</v>
      </c>
    </row>
    <row r="179" spans="1:21" x14ac:dyDescent="0.3">
      <c r="A179" s="73" t="s">
        <v>206</v>
      </c>
      <c r="B179" s="68">
        <v>407.94320441935486</v>
      </c>
      <c r="C179" s="69">
        <v>449.07565534782606</v>
      </c>
      <c r="D179" s="69">
        <v>445.99694356521735</v>
      </c>
      <c r="E179" s="69">
        <v>467.79521213043489</v>
      </c>
      <c r="F179" s="71">
        <v>469.41081456521738</v>
      </c>
      <c r="G179" s="69">
        <v>442.68331000000006</v>
      </c>
      <c r="H179" s="69">
        <v>461.16794499999997</v>
      </c>
      <c r="I179" s="69">
        <v>469.22534999999999</v>
      </c>
      <c r="J179" s="71">
        <v>469.22534999999999</v>
      </c>
      <c r="K179" s="27">
        <v>473.96500000000003</v>
      </c>
      <c r="L179" s="27">
        <v>472.06914</v>
      </c>
      <c r="M179" s="27">
        <v>475.38689499999998</v>
      </c>
      <c r="N179" s="74">
        <v>472.06914</v>
      </c>
      <c r="O179" s="123">
        <v>715561.10705507919</v>
      </c>
      <c r="P179" s="35">
        <v>4932954.117647063</v>
      </c>
      <c r="Q179" s="27">
        <v>1506.9811256120001</v>
      </c>
      <c r="R179" s="86">
        <v>0.79858222750379615</v>
      </c>
      <c r="S179" s="132">
        <v>-5.1123984947514245E-3</v>
      </c>
      <c r="T179" s="27">
        <v>30.78218580645116</v>
      </c>
      <c r="U179" s="167">
        <v>2.14</v>
      </c>
    </row>
    <row r="180" spans="1:21" x14ac:dyDescent="0.3">
      <c r="A180" s="73" t="s">
        <v>207</v>
      </c>
      <c r="B180" s="68">
        <v>465.69654560000015</v>
      </c>
      <c r="C180" s="69">
        <v>479.5877200000001</v>
      </c>
      <c r="D180" s="69">
        <v>502.86803999999995</v>
      </c>
      <c r="E180" s="69">
        <v>499.69981599999994</v>
      </c>
      <c r="F180" s="71">
        <v>438.39205600000003</v>
      </c>
      <c r="G180" s="69">
        <v>473.17687999999998</v>
      </c>
      <c r="H180" s="69">
        <v>503.02120000000002</v>
      </c>
      <c r="I180" s="69">
        <v>496.76352000000003</v>
      </c>
      <c r="J180" s="71">
        <v>449.205152</v>
      </c>
      <c r="K180" s="27">
        <v>447.66480000000001</v>
      </c>
      <c r="L180" s="27">
        <v>472.02161599999999</v>
      </c>
      <c r="M180" s="27">
        <v>466.43784000000005</v>
      </c>
      <c r="N180" s="74">
        <v>413.48824000000002</v>
      </c>
      <c r="O180" s="123">
        <v>332643.39928698726</v>
      </c>
      <c r="P180" s="35">
        <v>-392761.76470588322</v>
      </c>
      <c r="Q180" s="27">
        <v>1132.0783574259958</v>
      </c>
      <c r="R180" s="86">
        <v>0.776849376114082</v>
      </c>
      <c r="S180" s="132">
        <v>2.9259311380054331E-3</v>
      </c>
      <c r="T180" s="27">
        <v>23.705504482758034</v>
      </c>
      <c r="U180" s="166">
        <v>-0.01</v>
      </c>
    </row>
    <row r="181" spans="1:21" x14ac:dyDescent="0.3">
      <c r="A181" s="73" t="s">
        <v>208</v>
      </c>
      <c r="B181" s="68">
        <v>505.01589509677427</v>
      </c>
      <c r="C181" s="69">
        <v>538.91041505882356</v>
      </c>
      <c r="D181" s="69">
        <v>538.58776941176461</v>
      </c>
      <c r="E181" s="69">
        <v>489.29788529411758</v>
      </c>
      <c r="F181" s="71">
        <v>472.07091235294126</v>
      </c>
      <c r="G181" s="69">
        <v>556.33328000000006</v>
      </c>
      <c r="H181" s="69">
        <v>544.09003000000007</v>
      </c>
      <c r="I181" s="69">
        <v>532.82623999999998</v>
      </c>
      <c r="J181" s="71">
        <v>516.17542000000003</v>
      </c>
      <c r="K181" s="27">
        <v>524.99056000000007</v>
      </c>
      <c r="L181" s="27">
        <v>508.33974000000001</v>
      </c>
      <c r="M181" s="27">
        <v>461.81539000000004</v>
      </c>
      <c r="N181" s="74">
        <v>449.57214000000005</v>
      </c>
      <c r="O181" s="123">
        <v>662109.67286833934</v>
      </c>
      <c r="P181" s="35">
        <v>-4269047.6470588222</v>
      </c>
      <c r="Q181" s="27">
        <v>1449.1561328879966</v>
      </c>
      <c r="R181" s="86">
        <v>0.67134993728130987</v>
      </c>
      <c r="S181" s="132">
        <v>-2.1643499212443684E-2</v>
      </c>
      <c r="T181" s="27">
        <v>24.829672903225099</v>
      </c>
      <c r="U181" s="166">
        <v>-4.66</v>
      </c>
    </row>
    <row r="182" spans="1:21" x14ac:dyDescent="0.3">
      <c r="A182" s="73" t="s">
        <v>209</v>
      </c>
      <c r="B182" s="68">
        <v>525.04692045161289</v>
      </c>
      <c r="C182" s="69">
        <v>571.84695586363648</v>
      </c>
      <c r="D182" s="69">
        <v>530.45141186363639</v>
      </c>
      <c r="E182" s="69">
        <v>515.42511340909095</v>
      </c>
      <c r="F182" s="71">
        <v>459.37604386363637</v>
      </c>
      <c r="G182" s="69">
        <v>529.16002000000003</v>
      </c>
      <c r="H182" s="69">
        <v>480.34451999999999</v>
      </c>
      <c r="I182" s="69">
        <v>486.20237999999995</v>
      </c>
      <c r="J182" s="71">
        <v>440.80396499999995</v>
      </c>
      <c r="K182" s="27">
        <v>583.83337999999992</v>
      </c>
      <c r="L182" s="27">
        <v>530.13632999999993</v>
      </c>
      <c r="M182" s="27">
        <v>524.27846999999997</v>
      </c>
      <c r="N182" s="74">
        <v>455.93677000000002</v>
      </c>
      <c r="O182" s="123">
        <v>889778.37322515249</v>
      </c>
      <c r="P182" s="35">
        <v>-1448240.5882352924</v>
      </c>
      <c r="Q182" s="27">
        <v>1562.8807873179876</v>
      </c>
      <c r="R182" s="86">
        <v>0.56914735591206178</v>
      </c>
      <c r="S182" s="132">
        <v>-4.4887182789566382E-2</v>
      </c>
      <c r="T182" s="27">
        <v>29.290918279569691</v>
      </c>
      <c r="U182" s="166">
        <v>-7.23</v>
      </c>
    </row>
    <row r="183" spans="1:21" x14ac:dyDescent="0.3">
      <c r="A183" s="73" t="s">
        <v>210</v>
      </c>
      <c r="B183" s="68">
        <v>446.88514428571449</v>
      </c>
      <c r="C183" s="69">
        <v>427.87173180000002</v>
      </c>
      <c r="D183" s="69">
        <v>410.48284999999998</v>
      </c>
      <c r="E183" s="69">
        <v>383.39829020000002</v>
      </c>
      <c r="F183" s="71">
        <v>372.49430659999996</v>
      </c>
      <c r="G183" s="69">
        <v>419.49642</v>
      </c>
      <c r="H183" s="69">
        <v>383.92936000000003</v>
      </c>
      <c r="I183" s="69">
        <v>386.85268000000008</v>
      </c>
      <c r="J183" s="71">
        <v>380.51882000000001</v>
      </c>
      <c r="K183" s="27">
        <v>493.06664000000006</v>
      </c>
      <c r="L183" s="27">
        <v>459.93568000000005</v>
      </c>
      <c r="M183" s="27">
        <v>432.65136000000001</v>
      </c>
      <c r="N183" s="74">
        <v>420.95808000000005</v>
      </c>
      <c r="O183" s="123">
        <v>75274.533468561247</v>
      </c>
      <c r="P183" s="35">
        <v>1198842.3529411757</v>
      </c>
      <c r="Q183" s="27">
        <v>1344.2916179930053</v>
      </c>
      <c r="R183" s="86">
        <v>0.43556479830989636</v>
      </c>
      <c r="S183" s="132">
        <v>-4.501438788121126E-2</v>
      </c>
      <c r="T183" s="27">
        <v>18.886517989416596</v>
      </c>
      <c r="U183" s="166">
        <v>-4.47</v>
      </c>
    </row>
    <row r="184" spans="1:21" x14ac:dyDescent="0.3">
      <c r="A184" s="73" t="s">
        <v>211</v>
      </c>
      <c r="B184" s="68">
        <v>396.97811525806446</v>
      </c>
      <c r="C184" s="69">
        <v>387.63649833333335</v>
      </c>
      <c r="D184" s="69">
        <v>364.47502666666674</v>
      </c>
      <c r="E184" s="69">
        <v>359.36145499999998</v>
      </c>
      <c r="F184" s="71">
        <v>345.46919966666667</v>
      </c>
      <c r="G184" s="69">
        <v>365.40055999999998</v>
      </c>
      <c r="H184" s="69">
        <v>354.22474500000004</v>
      </c>
      <c r="I184" s="69">
        <v>345.96436</v>
      </c>
      <c r="J184" s="71">
        <v>333.81673499999999</v>
      </c>
      <c r="K184" s="27">
        <v>412.04743999999999</v>
      </c>
      <c r="L184" s="27">
        <v>393.58305000000001</v>
      </c>
      <c r="M184" s="27">
        <v>377.54818499999999</v>
      </c>
      <c r="N184" s="74">
        <v>362.48512999999997</v>
      </c>
      <c r="O184" s="123">
        <v>530195.20370517112</v>
      </c>
      <c r="P184" s="35">
        <v>1441692.3529411778</v>
      </c>
      <c r="Q184" s="27">
        <v>1875.8598810580045</v>
      </c>
      <c r="R184" s="86">
        <v>0.35173631742259193</v>
      </c>
      <c r="S184" s="132">
        <v>-1.3399930679342476E-2</v>
      </c>
      <c r="T184" s="27">
        <v>9.317766236559935</v>
      </c>
      <c r="U184" s="166">
        <v>-4.0999999999999996</v>
      </c>
    </row>
    <row r="185" spans="1:21" x14ac:dyDescent="0.3">
      <c r="A185" s="73" t="s">
        <v>212</v>
      </c>
      <c r="B185" s="68">
        <v>392.8642128333334</v>
      </c>
      <c r="C185" s="69">
        <v>387.31819052631579</v>
      </c>
      <c r="D185" s="69">
        <v>391.23392373684209</v>
      </c>
      <c r="E185" s="69">
        <v>382.01953989473691</v>
      </c>
      <c r="F185" s="71">
        <v>395.50425115789477</v>
      </c>
      <c r="G185" s="69">
        <v>392.68776000000003</v>
      </c>
      <c r="H185" s="69">
        <v>381.61935500000004</v>
      </c>
      <c r="I185" s="69">
        <v>396.53764000000007</v>
      </c>
      <c r="J185" s="71">
        <v>406.16234000000003</v>
      </c>
      <c r="K185" s="27">
        <v>356.1139</v>
      </c>
      <c r="L185" s="27">
        <v>349.37660999999997</v>
      </c>
      <c r="M185" s="27">
        <v>336.86450000000002</v>
      </c>
      <c r="N185" s="74">
        <v>353.70772500000004</v>
      </c>
      <c r="O185" s="123">
        <v>141257.21568627283</v>
      </c>
      <c r="P185" s="35">
        <v>7546607.0588235306</v>
      </c>
      <c r="Q185" s="27">
        <v>1000.666745898007</v>
      </c>
      <c r="R185" s="86">
        <v>0.31815706080411965</v>
      </c>
      <c r="S185" s="132">
        <v>1.9578134284016668E-2</v>
      </c>
      <c r="T185" s="27">
        <v>13.956048850574508</v>
      </c>
      <c r="U185" s="167">
        <v>2.0499999999999998</v>
      </c>
    </row>
    <row r="186" spans="1:21" x14ac:dyDescent="0.3">
      <c r="A186" s="73" t="s">
        <v>213</v>
      </c>
      <c r="B186" s="68">
        <v>372.32003329032256</v>
      </c>
      <c r="C186" s="69">
        <v>375.34909259999995</v>
      </c>
      <c r="D186" s="69">
        <v>367.69190070000002</v>
      </c>
      <c r="E186" s="69">
        <v>379.42706069999991</v>
      </c>
      <c r="F186" s="71">
        <v>400.91707244999992</v>
      </c>
      <c r="G186" s="69">
        <v>336.40791999999993</v>
      </c>
      <c r="H186" s="69">
        <v>324.67275999999998</v>
      </c>
      <c r="I186" s="69">
        <v>345.20928999999995</v>
      </c>
      <c r="J186" s="71">
        <v>372.10236499999996</v>
      </c>
      <c r="K186" s="27">
        <v>396.06164999999999</v>
      </c>
      <c r="L186" s="27">
        <v>392.63889499999993</v>
      </c>
      <c r="M186" s="27">
        <v>395.86606399999994</v>
      </c>
      <c r="N186" s="74">
        <v>412.68646000000001</v>
      </c>
      <c r="O186" s="123">
        <v>553662.41176470555</v>
      </c>
      <c r="P186" s="35">
        <v>-4265692.9411764797</v>
      </c>
      <c r="Q186" s="27">
        <v>1480.9252160719982</v>
      </c>
      <c r="R186" s="86">
        <v>0.47615864527629231</v>
      </c>
      <c r="S186" s="132">
        <v>6.246216420504902E-2</v>
      </c>
      <c r="T186" s="27">
        <v>21.977058064516314</v>
      </c>
      <c r="U186" s="167">
        <v>4.1399999999999997</v>
      </c>
    </row>
    <row r="187" spans="1:21" x14ac:dyDescent="0.3">
      <c r="A187" s="73" t="s">
        <v>214</v>
      </c>
      <c r="B187" s="68">
        <v>272.48454963333336</v>
      </c>
      <c r="C187" s="69">
        <v>289.19705205263159</v>
      </c>
      <c r="D187" s="69">
        <v>314.087067368421</v>
      </c>
      <c r="E187" s="69">
        <v>342.91086421052631</v>
      </c>
      <c r="F187" s="71">
        <v>339.38738584210523</v>
      </c>
      <c r="G187" s="69">
        <v>266.03030999999999</v>
      </c>
      <c r="H187" s="69">
        <v>327.42192</v>
      </c>
      <c r="I187" s="69">
        <v>327.42192</v>
      </c>
      <c r="J187" s="71">
        <v>321.57510000000002</v>
      </c>
      <c r="K187" s="27">
        <v>303.54740499999997</v>
      </c>
      <c r="L187" s="27">
        <v>316.70274999999998</v>
      </c>
      <c r="M187" s="27">
        <v>352.27090499999997</v>
      </c>
      <c r="N187" s="74">
        <v>361.52837</v>
      </c>
      <c r="O187" s="123">
        <v>507981.1753712371</v>
      </c>
      <c r="P187" s="35">
        <v>2217582.3529411792</v>
      </c>
      <c r="Q187" s="27">
        <v>979.3197476190071</v>
      </c>
      <c r="R187" s="86">
        <v>0.7037573446887172</v>
      </c>
      <c r="S187" s="132">
        <v>9.0199366492483279E-2</v>
      </c>
      <c r="T187" s="27">
        <v>27.037852988505744</v>
      </c>
      <c r="U187" s="167">
        <v>9.6300000000000008</v>
      </c>
    </row>
    <row r="188" spans="1:21" x14ac:dyDescent="0.3">
      <c r="A188" s="73" t="s">
        <v>215</v>
      </c>
      <c r="B188" s="68">
        <v>339.52823067741946</v>
      </c>
      <c r="C188" s="69">
        <v>354.42809621739133</v>
      </c>
      <c r="D188" s="69">
        <v>375.68563508695649</v>
      </c>
      <c r="E188" s="69">
        <v>371.85575056521736</v>
      </c>
      <c r="F188" s="71">
        <v>408.63859982608705</v>
      </c>
      <c r="G188" s="69">
        <v>375.72342999999995</v>
      </c>
      <c r="H188" s="69">
        <v>387.79680499999995</v>
      </c>
      <c r="I188" s="69">
        <v>389.24560999999994</v>
      </c>
      <c r="J188" s="71">
        <v>413.87529499999999</v>
      </c>
      <c r="K188" s="27">
        <v>284.93164999999999</v>
      </c>
      <c r="L188" s="27">
        <v>334.67395499999998</v>
      </c>
      <c r="M188" s="27">
        <v>322.89034099999998</v>
      </c>
      <c r="N188" s="74">
        <v>372.34288499999997</v>
      </c>
      <c r="O188" s="123">
        <v>524399.96230234113</v>
      </c>
      <c r="P188" s="35">
        <v>-8997781.7647058796</v>
      </c>
      <c r="Q188" s="27">
        <v>1111.1019026510064</v>
      </c>
      <c r="R188" s="86">
        <v>0.77003697101736313</v>
      </c>
      <c r="S188" s="132">
        <v>3.2425870918254995E-2</v>
      </c>
      <c r="T188" s="27">
        <v>18.487986451612233</v>
      </c>
      <c r="U188" s="167">
        <v>12.54</v>
      </c>
    </row>
    <row r="189" spans="1:21" x14ac:dyDescent="0.3">
      <c r="A189" s="73" t="s">
        <v>216</v>
      </c>
      <c r="B189" s="68">
        <v>360.13618716129031</v>
      </c>
      <c r="C189" s="69">
        <v>361.96825172727279</v>
      </c>
      <c r="D189" s="69">
        <v>358.43647818181819</v>
      </c>
      <c r="E189" s="69">
        <v>385.99247254545458</v>
      </c>
      <c r="F189" s="71">
        <v>407.51860963636358</v>
      </c>
      <c r="G189" s="69">
        <v>346.10473999999999</v>
      </c>
      <c r="H189" s="69">
        <v>366.55185</v>
      </c>
      <c r="I189" s="69">
        <v>382.51057000000003</v>
      </c>
      <c r="J189" s="71">
        <v>404.95251999999999</v>
      </c>
      <c r="K189" s="27">
        <v>398.96799999999996</v>
      </c>
      <c r="L189" s="27">
        <v>399.96541999999999</v>
      </c>
      <c r="M189" s="27">
        <v>431.88285999999994</v>
      </c>
      <c r="N189" s="74">
        <v>440.36093</v>
      </c>
      <c r="O189" s="123">
        <v>324388.70588235278</v>
      </c>
      <c r="P189" s="35">
        <v>-402784.70588235359</v>
      </c>
      <c r="Q189" s="27">
        <v>945.26782691800076</v>
      </c>
      <c r="R189" s="86">
        <v>0.79338730441671623</v>
      </c>
      <c r="S189" s="132">
        <v>1.1889474409057521E-2</v>
      </c>
      <c r="T189" s="27">
        <v>8.9623425806450534</v>
      </c>
      <c r="U189" s="167">
        <v>11.89</v>
      </c>
    </row>
    <row r="190" spans="1:21" x14ac:dyDescent="0.3">
      <c r="A190" s="73" t="s">
        <v>217</v>
      </c>
      <c r="B190" s="68">
        <v>326.59280983333332</v>
      </c>
      <c r="C190" s="69">
        <v>344.56508666666667</v>
      </c>
      <c r="D190" s="69">
        <v>378.84680909523792</v>
      </c>
      <c r="E190" s="69">
        <v>398.04022761904764</v>
      </c>
      <c r="F190" s="71">
        <v>430.58825952380954</v>
      </c>
      <c r="G190" s="69">
        <v>363.08297999999996</v>
      </c>
      <c r="H190" s="69">
        <v>409.70838999999995</v>
      </c>
      <c r="I190" s="69">
        <v>409.21237499999995</v>
      </c>
      <c r="J190" s="71">
        <v>435.005155</v>
      </c>
      <c r="K190" s="27">
        <v>339.27426000000003</v>
      </c>
      <c r="L190" s="27">
        <v>364.07501000000002</v>
      </c>
      <c r="M190" s="27">
        <v>388.87576000000001</v>
      </c>
      <c r="N190" s="74">
        <v>420.62071999999995</v>
      </c>
      <c r="O190" s="123">
        <v>500147.27058823407</v>
      </c>
      <c r="P190" s="35">
        <v>-529184.70588234777</v>
      </c>
      <c r="Q190" s="27">
        <v>1509.2778099180052</v>
      </c>
      <c r="R190" s="86">
        <v>0.8392792302106028</v>
      </c>
      <c r="S190" s="132">
        <v>3.5590380933518184E-2</v>
      </c>
      <c r="T190" s="27">
        <v>7.7813660919540588</v>
      </c>
      <c r="U190" s="167">
        <v>6.61</v>
      </c>
    </row>
    <row r="191" spans="1:21" x14ac:dyDescent="0.3">
      <c r="A191" s="73" t="s">
        <v>218</v>
      </c>
      <c r="B191" s="68">
        <v>375.380890967742</v>
      </c>
      <c r="C191" s="69">
        <v>396.42165021739135</v>
      </c>
      <c r="D191" s="69">
        <v>406.14668565217403</v>
      </c>
      <c r="E191" s="69">
        <v>434.2221723913043</v>
      </c>
      <c r="F191" s="71">
        <v>435.20743152173912</v>
      </c>
      <c r="G191" s="69">
        <v>404.15417500000007</v>
      </c>
      <c r="H191" s="69">
        <v>443.60852500000004</v>
      </c>
      <c r="I191" s="69">
        <v>440.06774999999999</v>
      </c>
      <c r="J191" s="71">
        <v>441.58522499999998</v>
      </c>
      <c r="K191" s="27">
        <v>404.15417500000007</v>
      </c>
      <c r="L191" s="27">
        <v>408.20077500000002</v>
      </c>
      <c r="M191" s="27">
        <v>443.60852500000004</v>
      </c>
      <c r="N191" s="74">
        <v>445.63182499999999</v>
      </c>
      <c r="O191" s="123">
        <v>776357.39161883853</v>
      </c>
      <c r="P191" s="35">
        <v>-2249545.882352937</v>
      </c>
      <c r="Q191" s="27">
        <v>1260.6213556030045</v>
      </c>
      <c r="R191" s="86">
        <v>0.82782894302502141</v>
      </c>
      <c r="S191" s="132">
        <v>2.4134317026473839E-2</v>
      </c>
      <c r="T191" s="27">
        <v>5.5286718279564715</v>
      </c>
      <c r="U191" s="167">
        <v>0.27</v>
      </c>
    </row>
    <row r="192" spans="1:21" x14ac:dyDescent="0.3">
      <c r="A192" s="73" t="s">
        <v>219</v>
      </c>
      <c r="B192" s="68">
        <v>426.05137890000003</v>
      </c>
      <c r="C192" s="69">
        <v>415.26539600000007</v>
      </c>
      <c r="D192" s="69">
        <v>445.70221033333337</v>
      </c>
      <c r="E192" s="69">
        <v>451.68078433333329</v>
      </c>
      <c r="F192" s="71">
        <v>419.8624476666667</v>
      </c>
      <c r="G192" s="69">
        <v>416.47844000000003</v>
      </c>
      <c r="H192" s="69">
        <v>448.82628</v>
      </c>
      <c r="I192" s="69">
        <v>454.89150000000001</v>
      </c>
      <c r="J192" s="71">
        <v>422.03822500000001</v>
      </c>
      <c r="K192" s="27">
        <v>411.42409000000004</v>
      </c>
      <c r="L192" s="27">
        <v>459.94585000000001</v>
      </c>
      <c r="M192" s="27">
        <v>444.78280000000001</v>
      </c>
      <c r="N192" s="74">
        <v>407.88604500000002</v>
      </c>
      <c r="O192" s="123">
        <v>1298958.8659536541</v>
      </c>
      <c r="P192" s="35">
        <v>-5658941.7647058824</v>
      </c>
      <c r="Q192" s="27">
        <v>1253.1946310039948</v>
      </c>
      <c r="R192" s="86">
        <v>0.75149369512114605</v>
      </c>
      <c r="S192" s="132">
        <v>-2.2429749854930514E-2</v>
      </c>
      <c r="T192" s="27">
        <v>12.478690689654945</v>
      </c>
      <c r="U192" s="166">
        <v>-4.6399999999999997</v>
      </c>
    </row>
    <row r="193" spans="1:21" x14ac:dyDescent="0.3">
      <c r="A193" s="73" t="s">
        <v>220</v>
      </c>
      <c r="B193" s="68">
        <v>369.76780258064508</v>
      </c>
      <c r="C193" s="69">
        <v>413.68885055555563</v>
      </c>
      <c r="D193" s="69">
        <v>417.93209944444448</v>
      </c>
      <c r="E193" s="69">
        <v>397.46958999999987</v>
      </c>
      <c r="F193" s="71">
        <v>373.23840555555557</v>
      </c>
      <c r="G193" s="69">
        <v>346.21561000000003</v>
      </c>
      <c r="H193" s="69">
        <v>323.70405799999997</v>
      </c>
      <c r="I193" s="69">
        <v>344.70813999999996</v>
      </c>
      <c r="J193" s="71">
        <v>324.10604999999998</v>
      </c>
      <c r="K193" s="27">
        <v>441.18621999999993</v>
      </c>
      <c r="L193" s="27">
        <v>447.21609999999998</v>
      </c>
      <c r="M193" s="27">
        <v>414.05176</v>
      </c>
      <c r="N193" s="74">
        <v>388.92725999999999</v>
      </c>
      <c r="O193" s="123">
        <v>332612.67286834121</v>
      </c>
      <c r="P193" s="35">
        <v>-1211047.647058822</v>
      </c>
      <c r="Q193" s="27">
        <v>1835.5714909659991</v>
      </c>
      <c r="R193" s="86">
        <v>0.67814171122994649</v>
      </c>
      <c r="S193" s="132">
        <v>-1.485172526380707E-2</v>
      </c>
      <c r="T193" s="27">
        <v>8.4962303225809599</v>
      </c>
      <c r="U193" s="166">
        <v>-3.4</v>
      </c>
    </row>
    <row r="194" spans="1:21" x14ac:dyDescent="0.3">
      <c r="A194" s="73" t="s">
        <v>221</v>
      </c>
      <c r="B194" s="68">
        <v>239.51864593548387</v>
      </c>
      <c r="C194" s="69">
        <v>268.21482872727267</v>
      </c>
      <c r="D194" s="69">
        <v>253.00004181818184</v>
      </c>
      <c r="E194" s="69">
        <v>247.15897309090911</v>
      </c>
      <c r="F194" s="71">
        <v>227.68422654545452</v>
      </c>
      <c r="G194" s="69">
        <v>179.38812000000001</v>
      </c>
      <c r="H194" s="69">
        <v>173.922</v>
      </c>
      <c r="I194" s="69">
        <v>178.39427999999998</v>
      </c>
      <c r="J194" s="71">
        <v>167.76019199999999</v>
      </c>
      <c r="K194" s="27">
        <v>337.90559999999999</v>
      </c>
      <c r="L194" s="27">
        <v>324.98568</v>
      </c>
      <c r="M194" s="27">
        <v>298.15199999999999</v>
      </c>
      <c r="N194" s="74">
        <v>261.87684000000002</v>
      </c>
      <c r="O194" s="123">
        <v>-303330.62677484751</v>
      </c>
      <c r="P194" s="35">
        <v>8399309.4117647074</v>
      </c>
      <c r="Q194" s="27">
        <v>2169.2354471740123</v>
      </c>
      <c r="R194" s="86">
        <v>0.64485541691424042</v>
      </c>
      <c r="S194" s="132">
        <v>3.0820878212612257E-2</v>
      </c>
      <c r="T194" s="27">
        <v>11.358049892473112</v>
      </c>
      <c r="U194" s="166">
        <v>-2.27</v>
      </c>
    </row>
    <row r="195" spans="1:21" x14ac:dyDescent="0.3">
      <c r="A195" s="73" t="s">
        <v>222</v>
      </c>
      <c r="B195" s="68">
        <v>132.51125775862067</v>
      </c>
      <c r="C195" s="69">
        <v>143.64622155000001</v>
      </c>
      <c r="D195" s="69">
        <v>143.30170974999999</v>
      </c>
      <c r="E195" s="69">
        <v>140.27203245000001</v>
      </c>
      <c r="F195" s="71">
        <v>129.15646055000002</v>
      </c>
      <c r="G195" s="69">
        <v>137.80472</v>
      </c>
      <c r="H195" s="69">
        <v>123.61893999999999</v>
      </c>
      <c r="I195" s="69">
        <v>134.258275</v>
      </c>
      <c r="J195" s="71">
        <v>124.63221</v>
      </c>
      <c r="K195" s="27">
        <v>180.868695</v>
      </c>
      <c r="L195" s="27">
        <v>178.234193</v>
      </c>
      <c r="M195" s="27">
        <v>167.18955</v>
      </c>
      <c r="N195" s="74">
        <v>153.00377</v>
      </c>
      <c r="O195" s="123">
        <v>113260.94726166129</v>
      </c>
      <c r="P195" s="35">
        <v>3759862.3529411745</v>
      </c>
      <c r="Q195" s="27">
        <v>2075.3724304540074</v>
      </c>
      <c r="R195" s="86">
        <v>0.57409470522215622</v>
      </c>
      <c r="S195" s="132">
        <v>9.35155190310486E-2</v>
      </c>
      <c r="T195" s="27">
        <v>11.999204679802947</v>
      </c>
      <c r="U195" s="166">
        <v>-3.91</v>
      </c>
    </row>
    <row r="196" spans="1:21" x14ac:dyDescent="0.3">
      <c r="A196" s="73" t="s">
        <v>223</v>
      </c>
      <c r="B196" s="68">
        <v>101.65234332258063</v>
      </c>
      <c r="C196" s="69">
        <v>112.69657890909089</v>
      </c>
      <c r="D196" s="69">
        <v>109.88840522727274</v>
      </c>
      <c r="E196" s="69">
        <v>107.31125131818186</v>
      </c>
      <c r="F196" s="71">
        <v>85.497850999999983</v>
      </c>
      <c r="G196" s="69">
        <v>64.377510000000001</v>
      </c>
      <c r="H196" s="69">
        <v>64.377510000000001</v>
      </c>
      <c r="I196" s="69">
        <v>68.330514999999991</v>
      </c>
      <c r="J196" s="71">
        <v>56.245614000000003</v>
      </c>
      <c r="K196" s="27">
        <v>138.91989000000001</v>
      </c>
      <c r="L196" s="27">
        <v>136.096315</v>
      </c>
      <c r="M196" s="27">
        <v>126.49615999999999</v>
      </c>
      <c r="N196" s="74">
        <v>98.260409999999993</v>
      </c>
      <c r="O196" s="123">
        <v>640578.56844272092</v>
      </c>
      <c r="P196" s="35">
        <v>767782.35294117709</v>
      </c>
      <c r="Q196" s="27">
        <v>1563.7520707030003</v>
      </c>
      <c r="R196" s="86">
        <v>0.46838482867894632</v>
      </c>
      <c r="S196" s="132">
        <v>0.10324858057701192</v>
      </c>
      <c r="T196" s="27">
        <v>7.1007098924731356</v>
      </c>
      <c r="U196" s="166">
        <v>-2.9</v>
      </c>
    </row>
    <row r="197" spans="1:21" x14ac:dyDescent="0.3">
      <c r="A197" s="73" t="s">
        <v>224</v>
      </c>
      <c r="B197" s="68">
        <v>59.625844333333326</v>
      </c>
      <c r="C197" s="69">
        <v>70.743876315789464</v>
      </c>
      <c r="D197" s="69">
        <v>63.609789210526323</v>
      </c>
      <c r="E197" s="69">
        <v>58.541303894736842</v>
      </c>
      <c r="F197" s="71">
        <v>90.373063263157889</v>
      </c>
      <c r="G197" s="69">
        <v>79.400300000000001</v>
      </c>
      <c r="H197" s="69">
        <v>56.147355000000005</v>
      </c>
      <c r="I197" s="69">
        <v>57.281644999999997</v>
      </c>
      <c r="J197" s="71">
        <v>89.041764999999998</v>
      </c>
      <c r="K197" s="27">
        <v>65.788820000000001</v>
      </c>
      <c r="L197" s="27">
        <v>62.385950000000001</v>
      </c>
      <c r="M197" s="27">
        <v>55.580210000000008</v>
      </c>
      <c r="N197" s="74">
        <v>79.967444999999998</v>
      </c>
      <c r="O197" s="123">
        <v>710735.48235294223</v>
      </c>
      <c r="P197" s="35">
        <v>-5798262.9411764685</v>
      </c>
      <c r="Q197" s="27">
        <v>1213.5539079549985</v>
      </c>
      <c r="R197" s="86">
        <v>0.36067373077177001</v>
      </c>
      <c r="S197" s="132">
        <v>6.2094804251667024E-2</v>
      </c>
      <c r="T197" s="27">
        <v>2.0120850574712636</v>
      </c>
      <c r="U197" s="166">
        <v>0.02</v>
      </c>
    </row>
    <row r="198" spans="1:21" x14ac:dyDescent="0.3">
      <c r="A198" s="73" t="s">
        <v>225</v>
      </c>
      <c r="B198" s="68">
        <v>91.707693612903242</v>
      </c>
      <c r="C198" s="69">
        <v>62.507591368421053</v>
      </c>
      <c r="D198" s="69">
        <v>56.202457684210536</v>
      </c>
      <c r="E198" s="69">
        <v>94.958784000000009</v>
      </c>
      <c r="F198" s="71">
        <v>163.16413378947368</v>
      </c>
      <c r="G198" s="69">
        <v>42.863340000000001</v>
      </c>
      <c r="H198" s="69">
        <v>95.838032000000013</v>
      </c>
      <c r="I198" s="69">
        <v>94.629065999999995</v>
      </c>
      <c r="J198" s="71">
        <v>161.01229000000001</v>
      </c>
      <c r="K198" s="27">
        <v>58.25018</v>
      </c>
      <c r="L198" s="27">
        <v>55.392624000000005</v>
      </c>
      <c r="M198" s="27">
        <v>84.078090000000003</v>
      </c>
      <c r="N198" s="74">
        <v>151.67028000000002</v>
      </c>
      <c r="O198" s="123">
        <v>886695.41176470555</v>
      </c>
      <c r="P198" s="35">
        <v>-14549762.941176483</v>
      </c>
      <c r="Q198" s="27">
        <v>1251.5537373460065</v>
      </c>
      <c r="R198" s="86">
        <v>0.32628160691886182</v>
      </c>
      <c r="S198" s="132">
        <v>-8.7414874152381472E-2</v>
      </c>
      <c r="T198" s="27">
        <v>14.786505161290295</v>
      </c>
      <c r="U198" s="167">
        <v>3.25</v>
      </c>
    </row>
    <row r="199" spans="1:21" x14ac:dyDescent="0.3">
      <c r="A199" s="73" t="s">
        <v>226</v>
      </c>
      <c r="B199" s="68">
        <v>33.765020333333339</v>
      </c>
      <c r="C199" s="69">
        <v>67.687370000000001</v>
      </c>
      <c r="D199" s="69">
        <v>133.67885238095241</v>
      </c>
      <c r="E199" s="69">
        <v>185.69969428571429</v>
      </c>
      <c r="F199" s="71">
        <v>195.09348142857147</v>
      </c>
      <c r="G199" s="69">
        <v>47.735150000000004</v>
      </c>
      <c r="H199" s="69">
        <v>142.13275000000002</v>
      </c>
      <c r="I199" s="69">
        <v>146.9599</v>
      </c>
      <c r="J199" s="71">
        <v>159.29595</v>
      </c>
      <c r="K199" s="27">
        <v>49.344200000000001</v>
      </c>
      <c r="L199" s="27">
        <v>94.933949999999996</v>
      </c>
      <c r="M199" s="27">
        <v>159.29595</v>
      </c>
      <c r="N199" s="74">
        <v>172.16835</v>
      </c>
      <c r="O199" s="123">
        <v>264040.10870456882</v>
      </c>
      <c r="P199" s="35">
        <v>28191712.352941185</v>
      </c>
      <c r="Q199" s="27">
        <v>777.5144619640065</v>
      </c>
      <c r="R199" s="86">
        <v>0.63359493629101471</v>
      </c>
      <c r="S199" s="132">
        <v>2.0036958094780788E-2</v>
      </c>
      <c r="T199" s="27">
        <v>1.6125426436781567</v>
      </c>
      <c r="U199" s="167">
        <v>12.31</v>
      </c>
    </row>
    <row r="200" spans="1:21" x14ac:dyDescent="0.3">
      <c r="A200" s="73" t="s">
        <v>227</v>
      </c>
      <c r="B200" s="68">
        <v>25.041276903225796</v>
      </c>
      <c r="C200" s="69">
        <v>74.886534956521743</v>
      </c>
      <c r="D200" s="69">
        <v>117.50413495652174</v>
      </c>
      <c r="E200" s="69">
        <v>137.66874504347828</v>
      </c>
      <c r="F200" s="71">
        <v>213.74116104347829</v>
      </c>
      <c r="G200" s="69">
        <v>60.730080000000008</v>
      </c>
      <c r="H200" s="69">
        <v>143.30168</v>
      </c>
      <c r="I200" s="69">
        <v>133.18</v>
      </c>
      <c r="J200" s="71">
        <v>212.02256</v>
      </c>
      <c r="K200" s="27">
        <v>95.889600000000002</v>
      </c>
      <c r="L200" s="27">
        <v>138.50720000000001</v>
      </c>
      <c r="M200" s="27">
        <v>157.1524</v>
      </c>
      <c r="N200" s="74">
        <v>222.67696000000001</v>
      </c>
      <c r="O200" s="123">
        <v>800078.96230234113</v>
      </c>
      <c r="P200" s="35">
        <v>9272868.2352941222</v>
      </c>
      <c r="Q200" s="27">
        <v>1309.0888374230005</v>
      </c>
      <c r="R200" s="86">
        <v>0.86091305208952262</v>
      </c>
      <c r="S200" s="132">
        <v>0.12330195199041449</v>
      </c>
      <c r="T200" s="27">
        <v>0.74269655913979027</v>
      </c>
      <c r="U200" s="167">
        <v>10.52</v>
      </c>
    </row>
    <row r="201" spans="1:21" x14ac:dyDescent="0.3">
      <c r="A201" s="73" t="s">
        <v>228</v>
      </c>
      <c r="B201" s="68">
        <v>92.968260548387107</v>
      </c>
      <c r="C201" s="69">
        <v>139.95431714285712</v>
      </c>
      <c r="D201" s="69">
        <v>176.02605619047623</v>
      </c>
      <c r="E201" s="69">
        <v>230.65257385714293</v>
      </c>
      <c r="F201" s="71">
        <v>253.29816980952387</v>
      </c>
      <c r="G201" s="69">
        <v>240.68817500000003</v>
      </c>
      <c r="H201" s="69">
        <v>286.70987000000002</v>
      </c>
      <c r="I201" s="69">
        <v>297.28957000000003</v>
      </c>
      <c r="J201" s="71">
        <v>306.81130000000002</v>
      </c>
      <c r="K201" s="27">
        <v>115.31873000000002</v>
      </c>
      <c r="L201" s="27">
        <v>142.296965</v>
      </c>
      <c r="M201" s="27">
        <v>218.788196</v>
      </c>
      <c r="N201" s="74">
        <v>243.33310000000003</v>
      </c>
      <c r="O201" s="123">
        <v>630610.70588235464</v>
      </c>
      <c r="P201" s="35">
        <v>-1174844.705882353</v>
      </c>
      <c r="Q201" s="27">
        <v>696.17203043399866</v>
      </c>
      <c r="R201" s="86">
        <v>0.93065045883673336</v>
      </c>
      <c r="S201" s="132">
        <v>0.14915262882907465</v>
      </c>
      <c r="T201" s="27">
        <v>40.10803978494625</v>
      </c>
      <c r="U201" s="167">
        <v>11.58</v>
      </c>
    </row>
    <row r="202" spans="1:21" x14ac:dyDescent="0.3">
      <c r="A202" s="73" t="s">
        <v>229</v>
      </c>
      <c r="B202" s="68">
        <v>169.54219080000001</v>
      </c>
      <c r="C202" s="69">
        <v>211.01170199999999</v>
      </c>
      <c r="D202" s="69">
        <v>261.26634613636367</v>
      </c>
      <c r="E202" s="69">
        <v>281.07134918181816</v>
      </c>
      <c r="F202" s="71">
        <v>323.28250704545457</v>
      </c>
      <c r="G202" s="69">
        <v>169.19732999999999</v>
      </c>
      <c r="H202" s="69">
        <v>279.66055499999999</v>
      </c>
      <c r="I202" s="69">
        <v>280.73824500000001</v>
      </c>
      <c r="J202" s="71">
        <v>322.76815499999998</v>
      </c>
      <c r="K202" s="27">
        <v>250.02407999999997</v>
      </c>
      <c r="L202" s="27">
        <v>285.04900499999997</v>
      </c>
      <c r="M202" s="27">
        <v>302.83089000000001</v>
      </c>
      <c r="N202" s="74">
        <v>338.17912199999995</v>
      </c>
      <c r="O202" s="123">
        <v>666878.70392156951</v>
      </c>
      <c r="P202" s="35">
        <v>3154615.2941176477</v>
      </c>
      <c r="Q202" s="27">
        <v>1083.1959160620022</v>
      </c>
      <c r="R202" s="86">
        <v>0.92895457846438234</v>
      </c>
      <c r="S202" s="132">
        <v>0.12526572918729773</v>
      </c>
      <c r="T202" s="27">
        <v>44.523775172413828</v>
      </c>
      <c r="U202" s="167">
        <v>7.61</v>
      </c>
    </row>
    <row r="203" spans="1:21" x14ac:dyDescent="0.3">
      <c r="A203" s="73" t="s">
        <v>230</v>
      </c>
      <c r="B203" s="68">
        <v>159.86637096774197</v>
      </c>
      <c r="C203" s="69">
        <v>226.30880454545459</v>
      </c>
      <c r="D203" s="69">
        <v>255.52515454545451</v>
      </c>
      <c r="E203" s="69">
        <v>303.37344363636367</v>
      </c>
      <c r="F203" s="71">
        <v>308.41245727272724</v>
      </c>
      <c r="G203" s="69">
        <v>154.00020000000001</v>
      </c>
      <c r="H203" s="69">
        <v>238.09960000000001</v>
      </c>
      <c r="I203" s="69">
        <v>246.83720000000002</v>
      </c>
      <c r="J203" s="71">
        <v>251.20600000000002</v>
      </c>
      <c r="K203" s="27">
        <v>250.65989999999999</v>
      </c>
      <c r="L203" s="27">
        <v>280.14929999999998</v>
      </c>
      <c r="M203" s="27">
        <v>327.66000000000003</v>
      </c>
      <c r="N203" s="74">
        <v>333.6671</v>
      </c>
      <c r="O203" s="123">
        <v>520089.83725642227</v>
      </c>
      <c r="P203" s="35">
        <v>-525835.88235293794</v>
      </c>
      <c r="Q203" s="27">
        <v>1439.4679968489997</v>
      </c>
      <c r="R203" s="86">
        <v>0.94302914768601043</v>
      </c>
      <c r="S203" s="132">
        <v>0.13933452168746285</v>
      </c>
      <c r="T203" s="27">
        <v>30.389914623655748</v>
      </c>
      <c r="U203" s="167">
        <v>3.18</v>
      </c>
    </row>
    <row r="204" spans="1:21" x14ac:dyDescent="0.3">
      <c r="A204" s="73" t="s">
        <v>231</v>
      </c>
      <c r="B204" s="68">
        <v>67.874478333333329</v>
      </c>
      <c r="C204" s="69">
        <v>140.20058095238096</v>
      </c>
      <c r="D204" s="69">
        <v>198.20473371428571</v>
      </c>
      <c r="E204" s="69">
        <v>208.82723028571428</v>
      </c>
      <c r="F204" s="71">
        <v>159.67004119047621</v>
      </c>
      <c r="G204" s="69">
        <v>203.08616999999998</v>
      </c>
      <c r="H204" s="69">
        <v>277.22874000000002</v>
      </c>
      <c r="I204" s="69">
        <v>249.076054</v>
      </c>
      <c r="J204" s="71">
        <v>188.04275000000001</v>
      </c>
      <c r="K204" s="27">
        <v>183.20736500000001</v>
      </c>
      <c r="L204" s="27">
        <v>233.710275</v>
      </c>
      <c r="M204" s="27">
        <v>240.69471999999999</v>
      </c>
      <c r="N204" s="74">
        <v>192.34087</v>
      </c>
      <c r="O204" s="123">
        <v>102514.89928698726</v>
      </c>
      <c r="P204" s="35">
        <v>9631848.2352941148</v>
      </c>
      <c r="Q204" s="27">
        <v>1452.3933794930103</v>
      </c>
      <c r="R204" s="86">
        <v>0.96569040073942036</v>
      </c>
      <c r="S204" s="132">
        <v>0.19176695576334379</v>
      </c>
      <c r="T204" s="27">
        <v>25.798616091954038</v>
      </c>
      <c r="U204" s="166">
        <v>0.98</v>
      </c>
    </row>
    <row r="205" spans="1:21" x14ac:dyDescent="0.3">
      <c r="A205" s="141" t="s">
        <v>232</v>
      </c>
      <c r="B205" s="142">
        <v>213.09550161290321</v>
      </c>
      <c r="C205" s="143">
        <v>255.15629999999999</v>
      </c>
      <c r="D205" s="143">
        <v>254.42455500000008</v>
      </c>
      <c r="E205" s="143">
        <v>190.64078250000003</v>
      </c>
      <c r="F205" s="144">
        <v>176.03239500000004</v>
      </c>
      <c r="G205" s="143">
        <v>344.66250000000002</v>
      </c>
      <c r="H205" s="143">
        <v>303.30300000000005</v>
      </c>
      <c r="I205" s="143">
        <v>254.52</v>
      </c>
      <c r="J205" s="144">
        <v>243.38475</v>
      </c>
      <c r="K205" s="145">
        <v>276.79050000000001</v>
      </c>
      <c r="L205" s="145">
        <v>264.06450000000001</v>
      </c>
      <c r="M205" s="145">
        <v>212.10000000000002</v>
      </c>
      <c r="N205" s="146">
        <v>185.58750000000001</v>
      </c>
      <c r="O205" s="145">
        <v>343248.67286834121</v>
      </c>
      <c r="P205" s="64">
        <v>1485832.3529411773</v>
      </c>
      <c r="Q205" s="145">
        <v>1321.8140719759974</v>
      </c>
      <c r="R205" s="147">
        <v>0.88968937743447551</v>
      </c>
      <c r="S205" s="148">
        <v>0.19669594094072196</v>
      </c>
      <c r="T205" s="145">
        <v>28.166631182795875</v>
      </c>
      <c r="U205" s="166">
        <v>-2.17</v>
      </c>
    </row>
    <row r="206" spans="1:21" x14ac:dyDescent="0.3">
      <c r="A206" s="73" t="s">
        <v>233</v>
      </c>
      <c r="B206" s="68">
        <v>474.91451174193554</v>
      </c>
      <c r="C206" s="69">
        <v>439.47080949999992</v>
      </c>
      <c r="D206" s="69">
        <v>375.14915899999994</v>
      </c>
      <c r="E206" s="69">
        <v>334.7265520499999</v>
      </c>
      <c r="F206" s="164">
        <v>285.54977364999996</v>
      </c>
      <c r="G206" s="69">
        <v>530.74432000000002</v>
      </c>
      <c r="H206" s="69">
        <v>364.36841499999997</v>
      </c>
      <c r="I206" s="69">
        <v>386.65552999999994</v>
      </c>
      <c r="J206" s="71">
        <v>328.60536999999999</v>
      </c>
      <c r="K206" s="27">
        <v>357.63045</v>
      </c>
      <c r="L206" s="27">
        <v>284.54944499999999</v>
      </c>
      <c r="M206" s="27">
        <v>285.06774999999999</v>
      </c>
      <c r="N206" s="74">
        <v>269.51859999999999</v>
      </c>
      <c r="O206" s="123"/>
      <c r="P206" s="35"/>
      <c r="Q206" s="27"/>
      <c r="R206" s="86"/>
      <c r="S206" s="132"/>
      <c r="T206" s="27"/>
      <c r="U206" s="166"/>
    </row>
    <row r="207" spans="1:21" x14ac:dyDescent="0.3">
      <c r="A207" s="73" t="s">
        <v>234</v>
      </c>
      <c r="B207" s="68">
        <v>481.47671510714275</v>
      </c>
      <c r="C207" s="69">
        <v>365.29351624999993</v>
      </c>
      <c r="D207" s="69">
        <v>324.41867509999997</v>
      </c>
      <c r="E207" s="69">
        <v>281.53940944999999</v>
      </c>
      <c r="F207" s="164">
        <v>255.73372890000002</v>
      </c>
      <c r="G207" s="69">
        <v>315.05441499999995</v>
      </c>
      <c r="H207" s="69">
        <v>260.57518500000003</v>
      </c>
      <c r="I207" s="69">
        <v>237.96116499999997</v>
      </c>
      <c r="J207" s="71">
        <v>371.58946499999996</v>
      </c>
      <c r="K207" s="27">
        <v>392.14766499999996</v>
      </c>
      <c r="L207" s="27">
        <v>359.76850000000002</v>
      </c>
      <c r="M207" s="27">
        <v>300.04692899999998</v>
      </c>
      <c r="N207" s="74">
        <v>268.28451000000001</v>
      </c>
      <c r="O207" s="123"/>
      <c r="P207" s="35"/>
      <c r="Q207" s="27"/>
      <c r="R207" s="86"/>
      <c r="S207" s="132"/>
      <c r="T207" s="27"/>
      <c r="U207" s="166"/>
    </row>
    <row r="208" spans="1:21" x14ac:dyDescent="0.3">
      <c r="A208" s="73" t="s">
        <v>235</v>
      </c>
      <c r="B208" s="68">
        <v>346.97160890322584</v>
      </c>
      <c r="C208" s="69">
        <v>317.68620391304347</v>
      </c>
      <c r="D208" s="69">
        <v>285.64847008695654</v>
      </c>
      <c r="E208" s="69">
        <v>266.13995191304349</v>
      </c>
      <c r="F208" s="164">
        <v>237.02276060869565</v>
      </c>
      <c r="G208" s="69">
        <v>326.22283499999998</v>
      </c>
      <c r="H208" s="69">
        <v>266.35612500000002</v>
      </c>
      <c r="I208" s="69">
        <v>273.96629999999999</v>
      </c>
      <c r="J208" s="71">
        <v>339.92115000000001</v>
      </c>
      <c r="K208" s="27">
        <v>295.27479000000005</v>
      </c>
      <c r="L208" s="27">
        <v>266.35612500000002</v>
      </c>
      <c r="M208" s="27">
        <v>231.34932000000001</v>
      </c>
      <c r="N208" s="74">
        <v>205.98207000000002</v>
      </c>
      <c r="O208" s="123"/>
      <c r="P208" s="35"/>
      <c r="Q208" s="27"/>
      <c r="R208" s="86"/>
      <c r="S208" s="132"/>
      <c r="T208" s="27"/>
      <c r="U208" s="166"/>
    </row>
    <row r="209" spans="1:21" x14ac:dyDescent="0.3">
      <c r="A209" s="73" t="s">
        <v>236</v>
      </c>
      <c r="B209" s="68">
        <v>379.98963750000007</v>
      </c>
      <c r="C209" s="69">
        <v>336.78453947368416</v>
      </c>
      <c r="D209" s="69">
        <v>304.05700657894727</v>
      </c>
      <c r="E209" s="69">
        <v>276.10521052631577</v>
      </c>
      <c r="F209" s="164">
        <v>299.65107236842101</v>
      </c>
      <c r="G209" s="69">
        <v>379.41749999999996</v>
      </c>
      <c r="H209" s="69">
        <v>299.11750000000001</v>
      </c>
      <c r="I209" s="69">
        <v>274.02375000000001</v>
      </c>
      <c r="J209" s="71">
        <v>504.18362499999995</v>
      </c>
      <c r="K209" s="27">
        <v>277.53687499999995</v>
      </c>
      <c r="L209" s="27">
        <v>268.00124999999997</v>
      </c>
      <c r="M209" s="27">
        <v>240.79962499999996</v>
      </c>
      <c r="N209" s="74">
        <v>257.76299999999998</v>
      </c>
      <c r="O209" s="123"/>
      <c r="P209" s="35"/>
      <c r="Q209" s="27"/>
      <c r="R209" s="86"/>
      <c r="S209" s="132"/>
      <c r="T209" s="27"/>
      <c r="U209" s="166"/>
    </row>
    <row r="210" spans="1:21" x14ac:dyDescent="0.3">
      <c r="A210" s="73" t="s">
        <v>237</v>
      </c>
      <c r="B210" s="68">
        <v>446.57255932258073</v>
      </c>
      <c r="C210" s="69">
        <v>369.1305625</v>
      </c>
      <c r="D210" s="69">
        <v>347.59631200000001</v>
      </c>
      <c r="E210" s="69">
        <v>356.44423849999993</v>
      </c>
      <c r="F210" s="164">
        <v>375.1823425</v>
      </c>
      <c r="G210" s="69">
        <v>439.25836499999997</v>
      </c>
      <c r="H210" s="69">
        <v>433.71089999999998</v>
      </c>
      <c r="I210" s="69">
        <v>418.58144999999996</v>
      </c>
      <c r="J210" s="71">
        <v>621.82039499999996</v>
      </c>
      <c r="K210" s="27">
        <v>323.77023000000003</v>
      </c>
      <c r="L210" s="27">
        <v>307.63214999999997</v>
      </c>
      <c r="M210" s="27">
        <v>335.36947499999997</v>
      </c>
      <c r="N210" s="74">
        <v>355.54207500000001</v>
      </c>
      <c r="O210" s="123"/>
      <c r="P210" s="35"/>
      <c r="Q210" s="27"/>
      <c r="R210" s="86"/>
      <c r="S210" s="132"/>
      <c r="T210" s="27"/>
      <c r="U210" s="167"/>
    </row>
    <row r="211" spans="1:21" x14ac:dyDescent="0.3">
      <c r="A211" s="73" t="s">
        <v>238</v>
      </c>
      <c r="B211" s="68">
        <v>441.7311350666667</v>
      </c>
      <c r="C211" s="69">
        <v>401.97646109090903</v>
      </c>
      <c r="D211" s="69">
        <v>399.53258290909088</v>
      </c>
      <c r="E211" s="69">
        <v>389.9645692727272</v>
      </c>
      <c r="F211" s="164">
        <v>390.9790092727273</v>
      </c>
      <c r="G211" s="69">
        <v>446.35359999999997</v>
      </c>
      <c r="H211" s="69">
        <v>417.94927999999999</v>
      </c>
      <c r="I211" s="69">
        <v>405.77599999999995</v>
      </c>
      <c r="J211" s="71">
        <v>798.87149999999997</v>
      </c>
      <c r="K211" s="27">
        <v>434.18031999999994</v>
      </c>
      <c r="L211" s="27">
        <v>418.45649999999995</v>
      </c>
      <c r="M211" s="27">
        <v>442.29584</v>
      </c>
      <c r="N211" s="74">
        <v>441.28139999999996</v>
      </c>
      <c r="O211" s="123"/>
      <c r="P211" s="35"/>
      <c r="Q211" s="27"/>
      <c r="R211" s="86"/>
      <c r="S211" s="132"/>
      <c r="T211" s="27"/>
      <c r="U211" s="167"/>
    </row>
    <row r="212" spans="1:21" x14ac:dyDescent="0.3">
      <c r="A212" s="73" t="s">
        <v>239</v>
      </c>
      <c r="B212" s="68">
        <v>560.28154819354847</v>
      </c>
      <c r="C212" s="69">
        <v>524.0563667727273</v>
      </c>
      <c r="D212" s="69">
        <v>506.27447631818188</v>
      </c>
      <c r="E212" s="69">
        <v>471.95589940909093</v>
      </c>
      <c r="F212" s="164">
        <v>500.08147309090907</v>
      </c>
      <c r="G212" s="69">
        <v>543.73907999999994</v>
      </c>
      <c r="H212" s="69">
        <v>546.33325500000001</v>
      </c>
      <c r="I212" s="69">
        <v>509.49597</v>
      </c>
      <c r="J212" s="71">
        <v>739.85870999999997</v>
      </c>
      <c r="K212" s="27">
        <v>452.94295499999998</v>
      </c>
      <c r="L212" s="27">
        <v>430.63304999999997</v>
      </c>
      <c r="M212" s="27">
        <v>431.15188499999994</v>
      </c>
      <c r="N212" s="74">
        <v>469.02683999999999</v>
      </c>
      <c r="O212" s="123"/>
      <c r="P212" s="35"/>
      <c r="Q212" s="27"/>
      <c r="R212" s="86"/>
      <c r="S212" s="132"/>
      <c r="T212" s="27"/>
      <c r="U212" s="167"/>
    </row>
    <row r="213" spans="1:21" x14ac:dyDescent="0.3">
      <c r="A213" s="73" t="s">
        <v>240</v>
      </c>
      <c r="B213" s="68">
        <v>681.32102161290334</v>
      </c>
      <c r="C213" s="69">
        <v>660.95151022727282</v>
      </c>
      <c r="D213" s="69">
        <v>635.37163772727263</v>
      </c>
      <c r="E213" s="69">
        <v>627.05024613636363</v>
      </c>
      <c r="F213" s="164">
        <v>636.71196431818169</v>
      </c>
      <c r="G213" s="69">
        <v>743.95230000000004</v>
      </c>
      <c r="H213" s="69">
        <v>692.89675</v>
      </c>
      <c r="I213" s="69">
        <v>676.22555</v>
      </c>
      <c r="J213" s="71">
        <v>489.7165</v>
      </c>
      <c r="K213" s="27">
        <v>565.25787500000001</v>
      </c>
      <c r="L213" s="27">
        <v>562.65300000000002</v>
      </c>
      <c r="M213" s="27">
        <v>573.07249999999999</v>
      </c>
      <c r="N213" s="74">
        <v>596.30798499999992</v>
      </c>
      <c r="O213" s="123"/>
      <c r="P213" s="35"/>
      <c r="Q213" s="27"/>
      <c r="R213" s="86"/>
      <c r="S213" s="132"/>
      <c r="T213" s="27"/>
      <c r="U213" s="167"/>
    </row>
    <row r="214" spans="1:21" x14ac:dyDescent="0.3">
      <c r="A214" s="73" t="s">
        <v>241</v>
      </c>
      <c r="B214" s="68">
        <v>876.1166470999998</v>
      </c>
      <c r="C214" s="69">
        <v>748.21534545454529</v>
      </c>
      <c r="D214" s="69">
        <v>738.6589316363636</v>
      </c>
      <c r="E214" s="69">
        <v>739.64050127272719</v>
      </c>
      <c r="F214" s="164">
        <v>807.23453486363633</v>
      </c>
      <c r="G214" s="69">
        <v>604.54503499999998</v>
      </c>
      <c r="H214" s="69">
        <v>667.18954999999994</v>
      </c>
      <c r="I214" s="69">
        <v>607.09155999999996</v>
      </c>
      <c r="J214" s="71">
        <v>720.66657499999997</v>
      </c>
      <c r="K214" s="27">
        <v>707.42464500000006</v>
      </c>
      <c r="L214" s="27">
        <v>659.04066999999998</v>
      </c>
      <c r="M214" s="27">
        <v>683.99661500000002</v>
      </c>
      <c r="N214" s="74">
        <v>707.93394999999998</v>
      </c>
      <c r="O214" s="123"/>
      <c r="P214" s="35"/>
      <c r="Q214" s="27"/>
      <c r="R214" s="86"/>
      <c r="S214" s="132"/>
      <c r="T214" s="27"/>
      <c r="U214" s="167"/>
    </row>
    <row r="215" spans="1:21" x14ac:dyDescent="0.3">
      <c r="A215" s="73" t="s">
        <v>242</v>
      </c>
      <c r="B215" s="68">
        <v>560.88724499999989</v>
      </c>
      <c r="C215" s="69">
        <v>671.84491671428566</v>
      </c>
      <c r="D215" s="69">
        <v>674.13492004761895</v>
      </c>
      <c r="E215" s="69">
        <v>704.69010738095221</v>
      </c>
      <c r="F215" s="164">
        <v>702.51226747619035</v>
      </c>
      <c r="G215" s="69">
        <v>471.08639999999997</v>
      </c>
      <c r="H215" s="69">
        <v>539.78649999999993</v>
      </c>
      <c r="I215" s="69">
        <v>608.48659999999995</v>
      </c>
      <c r="J215" s="71">
        <v>404.83987499999995</v>
      </c>
      <c r="K215" s="27">
        <v>636.94807000000003</v>
      </c>
      <c r="L215" s="27">
        <v>725.27677000000006</v>
      </c>
      <c r="M215" s="27">
        <v>701.72244999999998</v>
      </c>
      <c r="N215" s="74">
        <v>675.7145549999999</v>
      </c>
      <c r="O215" s="123"/>
      <c r="R215" s="86"/>
      <c r="S215" s="132"/>
      <c r="T215" s="27"/>
      <c r="U215" s="167"/>
    </row>
    <row r="216" spans="1:21" x14ac:dyDescent="0.3">
      <c r="A216" s="73" t="s">
        <v>243</v>
      </c>
      <c r="B216" s="68">
        <v>837.68060330000014</v>
      </c>
      <c r="C216" s="69">
        <v>775.56643204545469</v>
      </c>
      <c r="D216" s="69">
        <v>813.50103268181829</v>
      </c>
      <c r="E216" s="69">
        <v>773.91296545454543</v>
      </c>
      <c r="F216" s="164">
        <v>544.90557759090893</v>
      </c>
      <c r="G216" s="69">
        <v>1290.60995</v>
      </c>
      <c r="H216" s="69">
        <v>956.74560000000008</v>
      </c>
      <c r="I216" s="69">
        <v>1006.5761000000001</v>
      </c>
      <c r="J216" s="71">
        <v>316.423675</v>
      </c>
      <c r="K216" s="27">
        <v>511.75923500000005</v>
      </c>
      <c r="L216" s="27">
        <v>613.21413300000006</v>
      </c>
      <c r="M216" s="27">
        <v>548.13550000000009</v>
      </c>
      <c r="N216" s="74">
        <v>399.64061000000004</v>
      </c>
      <c r="O216" s="123"/>
      <c r="R216" s="86"/>
      <c r="S216" s="132"/>
      <c r="T216" s="27"/>
      <c r="U216" s="166"/>
    </row>
    <row r="217" spans="1:21" x14ac:dyDescent="0.3">
      <c r="A217" s="73" t="s">
        <v>244</v>
      </c>
      <c r="B217" s="68">
        <v>1491.9244072258059</v>
      </c>
      <c r="C217" s="69">
        <v>1345.1268199999997</v>
      </c>
      <c r="D217" s="69">
        <v>1173.9099920952378</v>
      </c>
      <c r="E217" s="69">
        <v>873.87628599999994</v>
      </c>
      <c r="F217" s="164">
        <v>795.18730828571438</v>
      </c>
      <c r="G217" s="69">
        <v>1185.9821999999999</v>
      </c>
      <c r="H217" s="69">
        <v>689.28879999999992</v>
      </c>
      <c r="I217" s="69">
        <v>760.245</v>
      </c>
      <c r="J217" s="71">
        <v>511.89830000000001</v>
      </c>
      <c r="K217" s="27">
        <v>1003.5233999999999</v>
      </c>
      <c r="L217" s="27">
        <v>942.7038</v>
      </c>
      <c r="M217" s="27">
        <v>679.15219999999999</v>
      </c>
      <c r="N217" s="74">
        <v>618.33259999999996</v>
      </c>
      <c r="O217" s="123"/>
      <c r="R217" s="86"/>
      <c r="S217" s="132"/>
      <c r="T217" s="27"/>
      <c r="U217" s="166"/>
    </row>
    <row r="218" spans="1:21" x14ac:dyDescent="0.3">
      <c r="A218" s="73" t="s">
        <v>245</v>
      </c>
      <c r="B218" s="68">
        <v>933.12046935483875</v>
      </c>
      <c r="C218" s="69">
        <v>934.33929428571423</v>
      </c>
      <c r="D218" s="69">
        <v>701.49069999999995</v>
      </c>
      <c r="E218" s="69">
        <v>614.28684285714291</v>
      </c>
      <c r="F218" s="164">
        <v>465.9211547619048</v>
      </c>
      <c r="G218" s="69">
        <v>885.61950000000002</v>
      </c>
      <c r="H218" s="69">
        <v>666.46619999999996</v>
      </c>
      <c r="I218" s="69">
        <v>679.47530000000006</v>
      </c>
      <c r="J218" s="71">
        <v>836.88540999999998</v>
      </c>
      <c r="K218" s="27">
        <v>980.68599999999992</v>
      </c>
      <c r="L218" s="27">
        <v>705.49349999999993</v>
      </c>
      <c r="M218" s="27">
        <v>600.41999999999996</v>
      </c>
      <c r="N218" s="74">
        <v>430.30099999999999</v>
      </c>
      <c r="T218" s="27"/>
    </row>
    <row r="219" spans="1:21" x14ac:dyDescent="0.3">
      <c r="A219" s="73" t="s">
        <v>246</v>
      </c>
      <c r="B219" s="68">
        <v>907.37010057142868</v>
      </c>
      <c r="C219" s="69">
        <v>757.6493119999999</v>
      </c>
      <c r="D219" s="69">
        <v>694.45740799999987</v>
      </c>
      <c r="E219" s="69">
        <v>491.9517376</v>
      </c>
      <c r="F219" s="164">
        <v>379.20169600000003</v>
      </c>
      <c r="G219" s="69">
        <v>1116.0383999999999</v>
      </c>
      <c r="H219" s="69">
        <v>778.71327999999994</v>
      </c>
      <c r="I219" s="69">
        <v>703.80799999999999</v>
      </c>
      <c r="J219" s="71">
        <v>1018.0079999999999</v>
      </c>
      <c r="K219" s="27">
        <v>746.53919999999994</v>
      </c>
      <c r="L219" s="27">
        <v>714.86783999999989</v>
      </c>
      <c r="M219" s="27">
        <v>509.75808000000001</v>
      </c>
      <c r="N219" s="74">
        <v>378.04543999999999</v>
      </c>
      <c r="T219" s="27"/>
    </row>
    <row r="220" spans="1:21" x14ac:dyDescent="0.3">
      <c r="A220" s="73" t="s">
        <v>247</v>
      </c>
      <c r="B220" s="68">
        <v>1409.4438606774193</v>
      </c>
      <c r="C220" s="69">
        <v>1277.8318079565217</v>
      </c>
      <c r="D220" s="69">
        <v>908.22244260869604</v>
      </c>
      <c r="E220" s="69">
        <v>643.03283473913041</v>
      </c>
      <c r="F220" s="164">
        <v>529.06687791304364</v>
      </c>
      <c r="G220" s="69">
        <v>1382.6114</v>
      </c>
      <c r="H220" s="69">
        <v>710.77910000000008</v>
      </c>
      <c r="I220" s="69">
        <v>686.43735000000004</v>
      </c>
      <c r="J220" s="71">
        <v>1285.2444</v>
      </c>
      <c r="K220" s="27">
        <v>1022.3535000000001</v>
      </c>
      <c r="L220" s="27">
        <v>854.39542500000005</v>
      </c>
      <c r="M220" s="27">
        <v>557.42607500000008</v>
      </c>
      <c r="N220" s="74">
        <v>456.45649600000007</v>
      </c>
      <c r="T220" s="27"/>
    </row>
    <row r="221" spans="1:21" x14ac:dyDescent="0.3">
      <c r="A221" s="73" t="s">
        <v>248</v>
      </c>
      <c r="B221" s="68">
        <v>1287.6457403333336</v>
      </c>
      <c r="C221" s="69">
        <v>1014.1986616666668</v>
      </c>
      <c r="D221" s="69">
        <v>789.0261347222222</v>
      </c>
      <c r="E221" s="69">
        <v>684.8634570555555</v>
      </c>
      <c r="F221" s="164">
        <v>776.6968495000001</v>
      </c>
      <c r="G221" s="69">
        <v>1020.1334000000001</v>
      </c>
      <c r="H221" s="69">
        <v>659.23715000000004</v>
      </c>
      <c r="I221" s="69">
        <v>673.673</v>
      </c>
      <c r="J221" s="71">
        <v>2261.6165000000001</v>
      </c>
      <c r="K221" s="27">
        <v>923.89440000000013</v>
      </c>
      <c r="L221" s="27">
        <v>692.9208000000001</v>
      </c>
      <c r="M221" s="27">
        <v>567.81010000000003</v>
      </c>
      <c r="N221" s="74">
        <v>689.35995700000001</v>
      </c>
      <c r="T221" s="27"/>
    </row>
    <row r="222" spans="1:21" x14ac:dyDescent="0.3">
      <c r="A222" s="73" t="s">
        <v>249</v>
      </c>
      <c r="B222" s="68">
        <v>1151.7182735806455</v>
      </c>
      <c r="C222" s="69">
        <v>854.90385225000011</v>
      </c>
      <c r="D222" s="69">
        <v>774.36807240000007</v>
      </c>
      <c r="E222" s="69">
        <v>884.02324649999991</v>
      </c>
      <c r="F222" s="164">
        <v>1082.0351273999997</v>
      </c>
      <c r="G222" s="69">
        <v>1092.294075</v>
      </c>
      <c r="H222" s="69">
        <v>1135.3776</v>
      </c>
      <c r="I222" s="69">
        <v>1120.17165</v>
      </c>
      <c r="J222" s="71">
        <v>3294.6224999999999</v>
      </c>
      <c r="K222" s="27">
        <v>810.98399999999992</v>
      </c>
      <c r="L222" s="27">
        <v>750.16020000000003</v>
      </c>
      <c r="M222" s="27">
        <v>836.32724999999994</v>
      </c>
      <c r="N222" s="74">
        <v>1068.4714200000001</v>
      </c>
      <c r="T222" s="27"/>
    </row>
    <row r="223" spans="1:21" x14ac:dyDescent="0.3">
      <c r="A223" s="73" t="s">
        <v>250</v>
      </c>
      <c r="B223" s="68">
        <v>1196.8239637333334</v>
      </c>
      <c r="C223" s="69">
        <v>971.42905904761915</v>
      </c>
      <c r="D223" s="69">
        <v>1152.7768807619047</v>
      </c>
      <c r="E223" s="69">
        <v>1279.1382445714285</v>
      </c>
      <c r="F223" s="164">
        <v>1273.0226392380953</v>
      </c>
      <c r="G223" s="69">
        <v>1154.4064000000001</v>
      </c>
      <c r="H223" s="69">
        <v>1597.616</v>
      </c>
      <c r="I223" s="69">
        <v>1649.152</v>
      </c>
      <c r="J223" s="71">
        <v>4122.88</v>
      </c>
      <c r="K223" s="27">
        <v>1017.836</v>
      </c>
      <c r="L223" s="27">
        <v>1099.056736</v>
      </c>
      <c r="M223" s="27">
        <v>1278.0927999999999</v>
      </c>
      <c r="N223" s="74">
        <v>1272.2176960000002</v>
      </c>
      <c r="T223" s="27"/>
    </row>
    <row r="224" spans="1:21" x14ac:dyDescent="0.3">
      <c r="A224" s="73" t="s">
        <v>251</v>
      </c>
      <c r="B224" s="68">
        <v>957.30699987096784</v>
      </c>
      <c r="C224" s="69">
        <v>1366.7313392857143</v>
      </c>
      <c r="D224" s="69">
        <v>1678.0915271428571</v>
      </c>
      <c r="E224" s="69">
        <v>1682.1789932857141</v>
      </c>
      <c r="F224" s="164">
        <v>2320.9583107142857</v>
      </c>
      <c r="G224" s="69">
        <v>1425.5219999999999</v>
      </c>
      <c r="H224" s="69">
        <v>1955.0016000000001</v>
      </c>
      <c r="I224" s="69">
        <v>1883.7255</v>
      </c>
      <c r="J224" s="71">
        <v>3726.7217999999998</v>
      </c>
      <c r="K224" s="27">
        <v>1394.9750999999999</v>
      </c>
      <c r="L224" s="27">
        <v>1588.4387999999999</v>
      </c>
      <c r="M224" s="27">
        <v>1598.6210999999998</v>
      </c>
      <c r="N224" s="74">
        <v>1934.6369999999999</v>
      </c>
      <c r="T224" s="27"/>
    </row>
    <row r="225" spans="1:20" x14ac:dyDescent="0.3">
      <c r="A225" s="73" t="s">
        <v>252</v>
      </c>
      <c r="B225" s="68">
        <v>2190.9334015483873</v>
      </c>
      <c r="C225" s="69">
        <v>2199.5570173913043</v>
      </c>
      <c r="D225" s="69">
        <v>2151.0864060869567</v>
      </c>
      <c r="E225" s="69">
        <v>2979.7244184782608</v>
      </c>
      <c r="F225" s="164">
        <v>3588.5477811739133</v>
      </c>
      <c r="G225" s="69">
        <v>2998.4245000000001</v>
      </c>
      <c r="H225" s="69">
        <v>2506.8795</v>
      </c>
      <c r="I225" s="69">
        <v>2968.9317999999998</v>
      </c>
      <c r="J225" s="71">
        <v>1650.411492</v>
      </c>
      <c r="K225" s="27">
        <v>1985.8417999999999</v>
      </c>
      <c r="L225" s="27">
        <v>1946.5182</v>
      </c>
      <c r="M225" s="27">
        <v>2900.1154999999999</v>
      </c>
      <c r="N225" s="74">
        <v>3288.4360499999998</v>
      </c>
      <c r="T225" s="27"/>
    </row>
    <row r="226" spans="1:20" x14ac:dyDescent="0.3">
      <c r="A226" s="73" t="s">
        <v>253</v>
      </c>
      <c r="B226" s="68">
        <v>2158.7188290999998</v>
      </c>
      <c r="C226" s="69">
        <v>2062.9190224090912</v>
      </c>
      <c r="D226" s="69">
        <v>2714.7089631818185</v>
      </c>
      <c r="E226" s="69">
        <v>3588.2861931818184</v>
      </c>
      <c r="F226" s="164">
        <v>4413.6636677727283</v>
      </c>
      <c r="G226" s="69">
        <v>1759.3581000000001</v>
      </c>
      <c r="H226" s="69">
        <v>3233.9646000000002</v>
      </c>
      <c r="I226" s="69">
        <v>3813.6375000000003</v>
      </c>
      <c r="J226" s="71">
        <v>2440.7280000000001</v>
      </c>
      <c r="K226" s="27">
        <v>2135.6370000000002</v>
      </c>
      <c r="L226" s="27">
        <v>2542.4250000000002</v>
      </c>
      <c r="M226" s="27">
        <v>3589.9041000000002</v>
      </c>
      <c r="N226" s="74">
        <v>4449.2437500000005</v>
      </c>
      <c r="T226" s="27"/>
    </row>
    <row r="227" spans="1:20" x14ac:dyDescent="0.3">
      <c r="A227" s="73" t="s">
        <v>254</v>
      </c>
      <c r="B227" s="68">
        <v>764.28737051612916</v>
      </c>
      <c r="C227" s="69">
        <v>1907.2847892857142</v>
      </c>
      <c r="D227" s="69">
        <v>2569.2240766666664</v>
      </c>
      <c r="E227" s="69">
        <v>3399.0420342857142</v>
      </c>
      <c r="F227" s="164">
        <v>3365.2436166666662</v>
      </c>
      <c r="G227" s="69">
        <v>1236.6360999999999</v>
      </c>
      <c r="H227" s="69">
        <v>2961.6914999999999</v>
      </c>
      <c r="I227" s="69">
        <v>2857.7725</v>
      </c>
      <c r="J227" s="71">
        <v>767.75357199999996</v>
      </c>
      <c r="K227" s="27">
        <v>2358.9612999999999</v>
      </c>
      <c r="L227" s="27">
        <v>3138.3537999999999</v>
      </c>
      <c r="M227" s="27">
        <v>4052.8409999999999</v>
      </c>
      <c r="N227" s="74">
        <v>3948.922</v>
      </c>
      <c r="T227" s="27"/>
    </row>
    <row r="228" spans="1:20" x14ac:dyDescent="0.3">
      <c r="A228" s="73" t="s">
        <v>255</v>
      </c>
      <c r="B228" s="68">
        <v>1129.2441296666664</v>
      </c>
      <c r="C228" s="69">
        <v>2041.3007499999999</v>
      </c>
      <c r="D228" s="69">
        <v>2801.6794068181816</v>
      </c>
      <c r="E228" s="69">
        <v>2778.1140108181817</v>
      </c>
      <c r="F228" s="164">
        <v>1906.1755666363636</v>
      </c>
      <c r="G228" s="69">
        <v>3431.4523999999997</v>
      </c>
      <c r="H228" s="69">
        <v>3462.4594999999999</v>
      </c>
      <c r="I228" s="69">
        <v>3514.1379999999999</v>
      </c>
      <c r="J228" s="71">
        <v>763.60151599999995</v>
      </c>
      <c r="K228" s="27">
        <v>2056.8042999999998</v>
      </c>
      <c r="L228" s="27">
        <v>2893.9959999999996</v>
      </c>
      <c r="M228" s="27">
        <v>2860.4049749999999</v>
      </c>
      <c r="N228" s="74">
        <v>1687.3030249999999</v>
      </c>
      <c r="T228" s="27"/>
    </row>
    <row r="229" spans="1:20" x14ac:dyDescent="0.3">
      <c r="A229" s="141" t="s">
        <v>256</v>
      </c>
      <c r="B229" s="142">
        <v>2331.7037522580649</v>
      </c>
      <c r="C229" s="143">
        <v>2725.7637942857145</v>
      </c>
      <c r="D229" s="143">
        <v>2666.6629409523812</v>
      </c>
      <c r="E229" s="143">
        <v>2369.6113752380957</v>
      </c>
      <c r="F229" s="164">
        <v>2286.5995276190479</v>
      </c>
      <c r="G229" s="143">
        <v>1671.68</v>
      </c>
      <c r="H229" s="143">
        <v>1535.856</v>
      </c>
      <c r="I229" s="143">
        <v>1546.3040000000001</v>
      </c>
      <c r="J229" s="144">
        <v>605.98400000000004</v>
      </c>
      <c r="K229" s="145">
        <v>3615.0080000000003</v>
      </c>
      <c r="L229" s="145">
        <v>3656.8</v>
      </c>
      <c r="M229" s="145">
        <v>3134.4</v>
      </c>
      <c r="N229" s="146">
        <v>3029.92</v>
      </c>
      <c r="P229" s="30"/>
      <c r="Q229" s="30"/>
      <c r="R229" s="30"/>
      <c r="S229" s="160"/>
      <c r="T229" s="145"/>
    </row>
    <row r="230" spans="1:20" x14ac:dyDescent="0.3">
      <c r="B230" s="68"/>
      <c r="C230" s="69"/>
      <c r="D230" s="69"/>
      <c r="E230" s="69"/>
      <c r="F230" s="71"/>
      <c r="G230" s="69"/>
      <c r="H230" s="69"/>
      <c r="I230" s="69"/>
      <c r="J230" s="71"/>
      <c r="K230" s="27"/>
      <c r="L230" s="27"/>
      <c r="M230" s="27"/>
      <c r="N230" s="74"/>
      <c r="T230" s="27"/>
    </row>
    <row r="231" spans="1:20" x14ac:dyDescent="0.3">
      <c r="B231" s="68"/>
      <c r="C231" s="69"/>
      <c r="D231" s="69"/>
      <c r="E231" s="69"/>
      <c r="F231" s="71"/>
      <c r="G231" s="69"/>
      <c r="H231" s="69"/>
      <c r="I231" s="69"/>
      <c r="J231" s="71"/>
      <c r="K231" s="27"/>
      <c r="L231" s="27"/>
      <c r="M231" s="27"/>
      <c r="N231" s="74"/>
      <c r="T231" s="27"/>
    </row>
    <row r="232" spans="1:20" x14ac:dyDescent="0.3">
      <c r="B232" s="68"/>
      <c r="C232" s="69"/>
      <c r="D232" s="69"/>
      <c r="E232" s="69"/>
      <c r="F232" s="71"/>
      <c r="G232" s="69"/>
      <c r="H232" s="69"/>
      <c r="I232" s="69"/>
      <c r="J232" s="71"/>
      <c r="K232" s="27"/>
      <c r="L232" s="27"/>
      <c r="M232" s="27"/>
      <c r="N232" s="74"/>
      <c r="T232" s="27"/>
    </row>
    <row r="233" spans="1:20" x14ac:dyDescent="0.3">
      <c r="B233" s="68"/>
      <c r="C233" s="69"/>
      <c r="D233" s="69"/>
      <c r="E233" s="69"/>
      <c r="F233" s="71"/>
      <c r="G233" s="69"/>
      <c r="H233" s="69"/>
      <c r="I233" s="69"/>
      <c r="J233" s="71"/>
      <c r="K233" s="27"/>
      <c r="L233" s="27"/>
      <c r="M233" s="27"/>
      <c r="N233" s="74"/>
      <c r="T233" s="27"/>
    </row>
    <row r="234" spans="1:20" x14ac:dyDescent="0.3">
      <c r="B234" s="68"/>
      <c r="C234" s="69"/>
      <c r="D234" s="69"/>
      <c r="E234" s="69"/>
      <c r="F234" s="71"/>
      <c r="G234" s="69"/>
      <c r="H234" s="69"/>
      <c r="I234" s="69"/>
      <c r="J234" s="71"/>
      <c r="K234" s="27"/>
      <c r="L234" s="27"/>
      <c r="M234" s="27"/>
      <c r="N234" s="74"/>
      <c r="T234" s="27"/>
    </row>
    <row r="235" spans="1:20" x14ac:dyDescent="0.3">
      <c r="B235" s="68"/>
      <c r="C235" s="69"/>
      <c r="D235" s="69"/>
      <c r="E235" s="69"/>
      <c r="F235" s="71"/>
      <c r="G235" s="69"/>
      <c r="H235" s="69"/>
      <c r="I235" s="69"/>
      <c r="J235" s="71"/>
      <c r="K235" s="27"/>
      <c r="L235" s="27"/>
      <c r="M235" s="27"/>
      <c r="N235" s="74"/>
      <c r="T235" s="27"/>
    </row>
    <row r="236" spans="1:20" x14ac:dyDescent="0.3">
      <c r="B236" s="68"/>
      <c r="C236" s="69"/>
      <c r="D236" s="69"/>
      <c r="E236" s="69"/>
      <c r="F236" s="71"/>
      <c r="G236" s="69"/>
      <c r="H236" s="69"/>
      <c r="I236" s="69"/>
      <c r="J236" s="71"/>
      <c r="K236" s="27"/>
      <c r="L236" s="27"/>
      <c r="M236" s="27"/>
      <c r="N236" s="74"/>
      <c r="T236" s="27"/>
    </row>
    <row r="237" spans="1:20" x14ac:dyDescent="0.3">
      <c r="B237" s="68"/>
      <c r="C237" s="69"/>
      <c r="D237" s="69"/>
      <c r="E237" s="69"/>
      <c r="F237" s="71"/>
      <c r="G237" s="69"/>
      <c r="H237" s="69"/>
      <c r="I237" s="69"/>
      <c r="J237" s="71"/>
      <c r="K237" s="27"/>
      <c r="L237" s="27"/>
      <c r="M237" s="27"/>
      <c r="N237" s="74"/>
      <c r="T237" s="27"/>
    </row>
    <row r="238" spans="1:20" x14ac:dyDescent="0.3">
      <c r="B238" s="68"/>
      <c r="C238" s="69"/>
      <c r="D238" s="69"/>
      <c r="E238" s="69"/>
      <c r="F238" s="71"/>
      <c r="G238" s="69"/>
      <c r="H238" s="69"/>
      <c r="I238" s="69"/>
      <c r="J238" s="71"/>
      <c r="K238" s="27"/>
      <c r="L238" s="27"/>
      <c r="M238" s="27"/>
      <c r="N238" s="74"/>
      <c r="T238" s="27"/>
    </row>
    <row r="239" spans="1:20" x14ac:dyDescent="0.3">
      <c r="A239" s="12"/>
      <c r="B239" s="75"/>
      <c r="C239" s="69"/>
      <c r="D239" s="69"/>
      <c r="E239" s="69"/>
      <c r="F239" s="69"/>
      <c r="G239" s="69"/>
      <c r="H239" s="69"/>
      <c r="I239" s="69"/>
      <c r="J239" s="6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4D90B-1E7C-4329-ACF0-C79E2F5B9D14}">
  <sheetPr>
    <tabColor theme="4"/>
  </sheetPr>
  <dimension ref="B2:W231"/>
  <sheetViews>
    <sheetView workbookViewId="0">
      <selection activeCell="N217" sqref="N217"/>
    </sheetView>
  </sheetViews>
  <sheetFormatPr baseColWidth="10" defaultColWidth="11" defaultRowHeight="15.6" x14ac:dyDescent="0.3"/>
  <cols>
    <col min="17" max="17" width="12.5" customWidth="1"/>
  </cols>
  <sheetData>
    <row r="2" spans="2:23" x14ac:dyDescent="0.3">
      <c r="K2" s="188" t="s">
        <v>257</v>
      </c>
      <c r="L2" s="188"/>
      <c r="M2" s="188"/>
      <c r="N2" s="188"/>
    </row>
    <row r="3" spans="2:23" x14ac:dyDescent="0.3">
      <c r="B3" t="s">
        <v>497</v>
      </c>
      <c r="C3" t="s">
        <v>498</v>
      </c>
      <c r="D3" t="s">
        <v>378</v>
      </c>
      <c r="E3" t="s">
        <v>379</v>
      </c>
      <c r="F3" t="s">
        <v>380</v>
      </c>
      <c r="G3" t="s">
        <v>488</v>
      </c>
      <c r="J3" t="s">
        <v>265</v>
      </c>
      <c r="K3" t="s">
        <v>378</v>
      </c>
      <c r="L3" t="s">
        <v>379</v>
      </c>
      <c r="M3" t="s">
        <v>380</v>
      </c>
      <c r="N3" t="s">
        <v>488</v>
      </c>
    </row>
    <row r="4" spans="2:23" ht="16.2" thickBot="1" x14ac:dyDescent="0.35">
      <c r="B4" s="10" t="s">
        <v>29</v>
      </c>
      <c r="C4" s="62" t="s">
        <v>468</v>
      </c>
      <c r="D4">
        <v>272.5</v>
      </c>
      <c r="E4">
        <v>253</v>
      </c>
      <c r="F4">
        <v>240.5</v>
      </c>
      <c r="G4">
        <v>217.5</v>
      </c>
      <c r="J4" s="13">
        <v>8.5924999999999994</v>
      </c>
      <c r="K4" s="102">
        <f t="shared" ref="K4:K21" si="0">D4</f>
        <v>272.5</v>
      </c>
      <c r="L4" s="102">
        <f t="shared" ref="L4:L21" si="1">E4</f>
        <v>253</v>
      </c>
      <c r="M4" s="102">
        <f t="shared" ref="M4:M21" si="2">F4</f>
        <v>240.5</v>
      </c>
      <c r="N4" s="102">
        <f t="shared" ref="N4:N21" si="3">G4</f>
        <v>217.5</v>
      </c>
    </row>
    <row r="5" spans="2:23" x14ac:dyDescent="0.3">
      <c r="B5" s="10" t="s">
        <v>30</v>
      </c>
      <c r="C5" s="62" t="s">
        <v>469</v>
      </c>
      <c r="D5">
        <v>242</v>
      </c>
      <c r="E5">
        <v>229.25</v>
      </c>
      <c r="F5">
        <v>215</v>
      </c>
      <c r="G5">
        <v>205</v>
      </c>
      <c r="J5" s="13">
        <v>8.7751000000000001</v>
      </c>
      <c r="K5" s="102">
        <f t="shared" si="0"/>
        <v>242</v>
      </c>
      <c r="L5" s="102">
        <f t="shared" si="1"/>
        <v>229.25</v>
      </c>
      <c r="M5" s="102">
        <f t="shared" si="2"/>
        <v>215</v>
      </c>
      <c r="N5" s="102">
        <f t="shared" si="3"/>
        <v>205</v>
      </c>
      <c r="P5" s="32" t="s">
        <v>378</v>
      </c>
      <c r="Q5" s="32"/>
      <c r="R5" s="32" t="s">
        <v>379</v>
      </c>
      <c r="S5" s="32"/>
      <c r="T5" s="32" t="s">
        <v>380</v>
      </c>
      <c r="U5" s="32"/>
      <c r="V5" s="32" t="s">
        <v>488</v>
      </c>
      <c r="W5" s="32"/>
    </row>
    <row r="6" spans="2:23" x14ac:dyDescent="0.3">
      <c r="B6" s="10" t="s">
        <v>31</v>
      </c>
      <c r="C6" s="62" t="s">
        <v>471</v>
      </c>
      <c r="D6">
        <v>233</v>
      </c>
      <c r="E6">
        <v>223.5</v>
      </c>
      <c r="F6">
        <v>220.5</v>
      </c>
      <c r="G6">
        <v>209.25</v>
      </c>
      <c r="J6" s="13">
        <v>8.5406999999999993</v>
      </c>
      <c r="K6" s="102">
        <f t="shared" si="0"/>
        <v>233</v>
      </c>
      <c r="L6" s="102">
        <f t="shared" si="1"/>
        <v>223.5</v>
      </c>
      <c r="M6" s="102">
        <f t="shared" si="2"/>
        <v>220.5</v>
      </c>
      <c r="N6" s="102">
        <f t="shared" si="3"/>
        <v>209.25</v>
      </c>
    </row>
    <row r="7" spans="2:23" x14ac:dyDescent="0.3">
      <c r="B7" s="10" t="s">
        <v>32</v>
      </c>
      <c r="C7" s="62" t="s">
        <v>474</v>
      </c>
      <c r="D7">
        <v>245.25</v>
      </c>
      <c r="E7">
        <v>238.75</v>
      </c>
      <c r="F7">
        <v>229</v>
      </c>
      <c r="G7">
        <v>245</v>
      </c>
      <c r="J7" s="13">
        <v>8.2937999999999992</v>
      </c>
      <c r="K7" s="102">
        <f t="shared" si="0"/>
        <v>245.25</v>
      </c>
      <c r="L7" s="102">
        <f t="shared" si="1"/>
        <v>238.75</v>
      </c>
      <c r="M7" s="102">
        <f t="shared" si="2"/>
        <v>229</v>
      </c>
      <c r="N7" s="102">
        <f t="shared" si="3"/>
        <v>245</v>
      </c>
      <c r="P7" t="s">
        <v>347</v>
      </c>
      <c r="Q7">
        <v>304.43636932863842</v>
      </c>
      <c r="R7" t="s">
        <v>347</v>
      </c>
      <c r="S7">
        <v>307.9081168450702</v>
      </c>
      <c r="T7" t="s">
        <v>347</v>
      </c>
      <c r="U7">
        <v>310.93321908450713</v>
      </c>
      <c r="V7" t="s">
        <v>347</v>
      </c>
      <c r="W7">
        <v>310.90358241314561</v>
      </c>
    </row>
    <row r="8" spans="2:23" x14ac:dyDescent="0.3">
      <c r="B8" s="10" t="s">
        <v>33</v>
      </c>
      <c r="C8" s="62" t="s">
        <v>477</v>
      </c>
      <c r="D8">
        <v>230</v>
      </c>
      <c r="E8">
        <v>225</v>
      </c>
      <c r="F8">
        <v>246</v>
      </c>
      <c r="G8">
        <v>253.5</v>
      </c>
      <c r="J8" s="13">
        <v>8.2005999999999997</v>
      </c>
      <c r="K8" s="102">
        <f t="shared" si="0"/>
        <v>230</v>
      </c>
      <c r="L8" s="102">
        <f t="shared" si="1"/>
        <v>225</v>
      </c>
      <c r="M8" s="102">
        <f t="shared" si="2"/>
        <v>246</v>
      </c>
      <c r="N8" s="102">
        <f t="shared" si="3"/>
        <v>253.5</v>
      </c>
      <c r="P8" t="s">
        <v>349</v>
      </c>
      <c r="Q8">
        <v>6.991952298756404</v>
      </c>
      <c r="R8" t="s">
        <v>349</v>
      </c>
      <c r="S8">
        <v>6.9210776570156352</v>
      </c>
      <c r="T8" t="s">
        <v>349</v>
      </c>
      <c r="U8">
        <v>6.8002695185574371</v>
      </c>
      <c r="V8" t="s">
        <v>349</v>
      </c>
      <c r="W8">
        <v>6.5412645962161546</v>
      </c>
    </row>
    <row r="9" spans="2:23" x14ac:dyDescent="0.3">
      <c r="B9" s="10" t="s">
        <v>34</v>
      </c>
      <c r="C9" s="62" t="s">
        <v>479</v>
      </c>
      <c r="D9">
        <v>257</v>
      </c>
      <c r="E9">
        <v>279</v>
      </c>
      <c r="F9">
        <v>279</v>
      </c>
      <c r="G9">
        <v>280.5</v>
      </c>
      <c r="J9" s="13">
        <v>8.2856000000000005</v>
      </c>
      <c r="K9" s="102">
        <f t="shared" si="0"/>
        <v>257</v>
      </c>
      <c r="L9" s="102">
        <f t="shared" si="1"/>
        <v>279</v>
      </c>
      <c r="M9" s="102">
        <f t="shared" si="2"/>
        <v>279</v>
      </c>
      <c r="N9" s="102">
        <f t="shared" si="3"/>
        <v>280.5</v>
      </c>
      <c r="P9" t="s">
        <v>285</v>
      </c>
      <c r="Q9">
        <v>288</v>
      </c>
      <c r="R9" t="s">
        <v>285</v>
      </c>
      <c r="S9">
        <v>290.55831999999992</v>
      </c>
      <c r="T9" t="s">
        <v>285</v>
      </c>
      <c r="U9">
        <v>296.98760000000004</v>
      </c>
      <c r="V9" t="s">
        <v>285</v>
      </c>
      <c r="W9">
        <v>297.34061000000003</v>
      </c>
    </row>
    <row r="10" spans="2:23" x14ac:dyDescent="0.3">
      <c r="B10" s="10" t="s">
        <v>35</v>
      </c>
      <c r="C10" s="62" t="s">
        <v>454</v>
      </c>
      <c r="D10">
        <v>279.63</v>
      </c>
      <c r="E10">
        <v>289</v>
      </c>
      <c r="F10">
        <v>288.5</v>
      </c>
      <c r="G10">
        <v>299.75</v>
      </c>
      <c r="J10" s="13">
        <v>8.4750999999999994</v>
      </c>
      <c r="K10" s="102">
        <f t="shared" si="0"/>
        <v>279.63</v>
      </c>
      <c r="L10" s="102">
        <f t="shared" si="1"/>
        <v>289</v>
      </c>
      <c r="M10" s="102">
        <f t="shared" si="2"/>
        <v>288.5</v>
      </c>
      <c r="N10" s="102">
        <f t="shared" si="3"/>
        <v>299.75</v>
      </c>
      <c r="P10" t="s">
        <v>350</v>
      </c>
      <c r="Q10">
        <v>249</v>
      </c>
      <c r="R10" t="s">
        <v>350</v>
      </c>
      <c r="S10">
        <v>303</v>
      </c>
      <c r="T10" t="s">
        <v>350</v>
      </c>
      <c r="U10">
        <v>240</v>
      </c>
      <c r="V10" t="s">
        <v>350</v>
      </c>
      <c r="W10" t="e">
        <v>#N/A</v>
      </c>
    </row>
    <row r="11" spans="2:23" x14ac:dyDescent="0.3">
      <c r="B11" s="10" t="s">
        <v>36</v>
      </c>
      <c r="C11" s="62" t="s">
        <v>480</v>
      </c>
      <c r="D11">
        <v>276.5</v>
      </c>
      <c r="E11">
        <v>285</v>
      </c>
      <c r="F11">
        <v>293</v>
      </c>
      <c r="G11">
        <v>304</v>
      </c>
      <c r="J11" s="13">
        <v>8.3315000000000001</v>
      </c>
      <c r="K11" s="102">
        <f t="shared" si="0"/>
        <v>276.5</v>
      </c>
      <c r="L11" s="102">
        <f t="shared" si="1"/>
        <v>285</v>
      </c>
      <c r="M11" s="102">
        <f t="shared" si="2"/>
        <v>293</v>
      </c>
      <c r="N11" s="102">
        <f t="shared" si="3"/>
        <v>304</v>
      </c>
      <c r="P11" t="s">
        <v>351</v>
      </c>
      <c r="Q11">
        <v>102.0441843023996</v>
      </c>
      <c r="R11" t="s">
        <v>351</v>
      </c>
      <c r="S11">
        <v>101.00980296008868</v>
      </c>
      <c r="T11" t="s">
        <v>351</v>
      </c>
      <c r="U11">
        <v>99.24666622526702</v>
      </c>
      <c r="V11" t="s">
        <v>351</v>
      </c>
      <c r="W11">
        <v>95.466613830555545</v>
      </c>
    </row>
    <row r="12" spans="2:23" x14ac:dyDescent="0.3">
      <c r="B12" s="10" t="s">
        <v>37</v>
      </c>
      <c r="C12" s="62" t="s">
        <v>458</v>
      </c>
      <c r="D12">
        <v>279.5</v>
      </c>
      <c r="E12">
        <v>293</v>
      </c>
      <c r="F12">
        <v>304.5</v>
      </c>
      <c r="G12">
        <v>312.5</v>
      </c>
      <c r="J12" s="13">
        <v>8.3604000000000003</v>
      </c>
      <c r="K12" s="102">
        <f t="shared" si="0"/>
        <v>279.5</v>
      </c>
      <c r="L12" s="102">
        <f t="shared" si="1"/>
        <v>293</v>
      </c>
      <c r="M12" s="102">
        <f t="shared" si="2"/>
        <v>304.5</v>
      </c>
      <c r="N12" s="102">
        <f t="shared" si="3"/>
        <v>312.5</v>
      </c>
      <c r="P12" t="s">
        <v>352</v>
      </c>
      <c r="Q12">
        <v>10413.015549942096</v>
      </c>
      <c r="R12" t="s">
        <v>352</v>
      </c>
      <c r="S12">
        <v>10202.98029403594</v>
      </c>
      <c r="T12" t="s">
        <v>352</v>
      </c>
      <c r="U12">
        <v>9849.9007568295583</v>
      </c>
      <c r="V12" t="s">
        <v>352</v>
      </c>
      <c r="W12">
        <v>9113.8743562724194</v>
      </c>
    </row>
    <row r="13" spans="2:23" x14ac:dyDescent="0.3">
      <c r="B13" s="10" t="s">
        <v>38</v>
      </c>
      <c r="C13" s="62" t="s">
        <v>461</v>
      </c>
      <c r="D13">
        <v>256.5</v>
      </c>
      <c r="E13">
        <v>263</v>
      </c>
      <c r="F13">
        <v>286.5</v>
      </c>
      <c r="G13">
        <v>286</v>
      </c>
      <c r="J13" s="13">
        <v>8.2348999999999997</v>
      </c>
      <c r="K13" s="102">
        <f t="shared" si="0"/>
        <v>256.5</v>
      </c>
      <c r="L13" s="102">
        <f t="shared" si="1"/>
        <v>263</v>
      </c>
      <c r="M13" s="102">
        <f t="shared" si="2"/>
        <v>286.5</v>
      </c>
      <c r="N13" s="102">
        <f t="shared" si="3"/>
        <v>286</v>
      </c>
      <c r="P13" t="s">
        <v>353</v>
      </c>
      <c r="Q13">
        <v>0.34032129965513391</v>
      </c>
      <c r="R13" t="s">
        <v>353</v>
      </c>
      <c r="S13">
        <v>0.40668096499309847</v>
      </c>
      <c r="T13" t="s">
        <v>353</v>
      </c>
      <c r="U13">
        <v>0.56871411258326887</v>
      </c>
      <c r="V13" t="s">
        <v>353</v>
      </c>
      <c r="W13">
        <v>0.22948028375856167</v>
      </c>
    </row>
    <row r="14" spans="2:23" x14ac:dyDescent="0.3">
      <c r="B14" s="10" t="s">
        <v>39</v>
      </c>
      <c r="C14" s="62" t="s">
        <v>482</v>
      </c>
      <c r="D14">
        <v>264.25</v>
      </c>
      <c r="E14">
        <v>276.5</v>
      </c>
      <c r="F14">
        <v>280</v>
      </c>
      <c r="G14">
        <v>261</v>
      </c>
      <c r="J14" s="13">
        <v>8.1411999999999995</v>
      </c>
      <c r="K14" s="102">
        <f t="shared" si="0"/>
        <v>264.25</v>
      </c>
      <c r="L14" s="102">
        <f t="shared" si="1"/>
        <v>276.5</v>
      </c>
      <c r="M14" s="102">
        <f t="shared" si="2"/>
        <v>280</v>
      </c>
      <c r="N14" s="102">
        <f t="shared" si="3"/>
        <v>261</v>
      </c>
      <c r="P14" t="s">
        <v>354</v>
      </c>
      <c r="Q14">
        <v>0.51570236719390861</v>
      </c>
      <c r="R14" t="s">
        <v>354</v>
      </c>
      <c r="S14">
        <v>0.59602026330286828</v>
      </c>
      <c r="T14" t="s">
        <v>354</v>
      </c>
      <c r="U14">
        <v>0.67700716682452278</v>
      </c>
      <c r="V14" t="s">
        <v>354</v>
      </c>
      <c r="W14">
        <v>0.50977756928578577</v>
      </c>
    </row>
    <row r="15" spans="2:23" x14ac:dyDescent="0.3">
      <c r="B15" s="10" t="s">
        <v>40</v>
      </c>
      <c r="C15" s="62" t="s">
        <v>465</v>
      </c>
      <c r="D15">
        <v>249</v>
      </c>
      <c r="E15">
        <v>247</v>
      </c>
      <c r="F15">
        <v>240</v>
      </c>
      <c r="G15">
        <v>231.5</v>
      </c>
      <c r="J15" s="13">
        <v>8.2180999999999997</v>
      </c>
      <c r="K15" s="102">
        <f t="shared" si="0"/>
        <v>249</v>
      </c>
      <c r="L15" s="102">
        <f t="shared" si="1"/>
        <v>247</v>
      </c>
      <c r="M15" s="102">
        <f t="shared" si="2"/>
        <v>240</v>
      </c>
      <c r="N15" s="102">
        <f t="shared" si="3"/>
        <v>231.5</v>
      </c>
      <c r="P15" t="s">
        <v>355</v>
      </c>
      <c r="Q15">
        <v>552.78809999999999</v>
      </c>
      <c r="R15" t="s">
        <v>355</v>
      </c>
      <c r="S15">
        <v>550.39977600000009</v>
      </c>
      <c r="T15" t="s">
        <v>355</v>
      </c>
      <c r="U15">
        <v>558.20393999999999</v>
      </c>
      <c r="V15" t="s">
        <v>355</v>
      </c>
      <c r="W15">
        <v>508.74445000000009</v>
      </c>
    </row>
    <row r="16" spans="2:23" x14ac:dyDescent="0.3">
      <c r="B16" s="10" t="s">
        <v>41</v>
      </c>
      <c r="C16" s="62" t="s">
        <v>484</v>
      </c>
      <c r="D16">
        <v>200.5</v>
      </c>
      <c r="E16">
        <v>187.5</v>
      </c>
      <c r="F16">
        <v>181</v>
      </c>
      <c r="G16">
        <v>166</v>
      </c>
      <c r="J16" s="13">
        <v>8.2125000000000004</v>
      </c>
      <c r="K16" s="102">
        <f t="shared" si="0"/>
        <v>200.5</v>
      </c>
      <c r="L16" s="102">
        <f t="shared" si="1"/>
        <v>187.5</v>
      </c>
      <c r="M16" s="102">
        <f t="shared" si="2"/>
        <v>181</v>
      </c>
      <c r="N16" s="102">
        <f t="shared" si="3"/>
        <v>166</v>
      </c>
      <c r="P16" t="s">
        <v>356</v>
      </c>
      <c r="Q16">
        <v>49.344200000000001</v>
      </c>
      <c r="R16" t="s">
        <v>356</v>
      </c>
      <c r="S16">
        <v>55.392624000000005</v>
      </c>
      <c r="T16" t="s">
        <v>356</v>
      </c>
      <c r="U16">
        <v>55.580210000000008</v>
      </c>
      <c r="V16" t="s">
        <v>356</v>
      </c>
      <c r="W16">
        <v>92.20756999999999</v>
      </c>
    </row>
    <row r="17" spans="2:23" x14ac:dyDescent="0.3">
      <c r="B17" s="10" t="s">
        <v>42</v>
      </c>
      <c r="C17" s="62" t="s">
        <v>486</v>
      </c>
      <c r="D17">
        <v>175.25</v>
      </c>
      <c r="E17">
        <v>173.75</v>
      </c>
      <c r="F17">
        <v>160.5</v>
      </c>
      <c r="G17">
        <v>154.5</v>
      </c>
      <c r="J17" s="13">
        <v>8.3199000000000005</v>
      </c>
      <c r="K17" s="102">
        <f t="shared" si="0"/>
        <v>175.25</v>
      </c>
      <c r="L17" s="102">
        <f t="shared" si="1"/>
        <v>173.75</v>
      </c>
      <c r="M17" s="102">
        <f t="shared" si="2"/>
        <v>160.5</v>
      </c>
      <c r="N17" s="102">
        <f t="shared" si="3"/>
        <v>154.5</v>
      </c>
      <c r="P17" t="s">
        <v>357</v>
      </c>
      <c r="Q17">
        <v>602.13229999999999</v>
      </c>
      <c r="R17" t="s">
        <v>357</v>
      </c>
      <c r="S17">
        <v>605.79240000000004</v>
      </c>
      <c r="T17" t="s">
        <v>357</v>
      </c>
      <c r="U17">
        <v>613.78414999999995</v>
      </c>
      <c r="V17" t="s">
        <v>357</v>
      </c>
      <c r="W17">
        <v>600.95202000000006</v>
      </c>
    </row>
    <row r="18" spans="2:23" x14ac:dyDescent="0.3">
      <c r="B18" s="10" t="s">
        <v>43</v>
      </c>
      <c r="C18" s="62" t="s">
        <v>471</v>
      </c>
      <c r="D18">
        <v>211.5</v>
      </c>
      <c r="E18">
        <v>203.25</v>
      </c>
      <c r="F18">
        <v>191</v>
      </c>
      <c r="G18">
        <v>182.5</v>
      </c>
      <c r="J18" s="13">
        <v>8.1870999999999992</v>
      </c>
      <c r="K18" s="102">
        <f t="shared" si="0"/>
        <v>211.5</v>
      </c>
      <c r="L18" s="102">
        <f t="shared" si="1"/>
        <v>203.25</v>
      </c>
      <c r="M18" s="102">
        <f t="shared" si="2"/>
        <v>191</v>
      </c>
      <c r="N18" s="102">
        <f t="shared" si="3"/>
        <v>182.5</v>
      </c>
      <c r="P18" t="s">
        <v>358</v>
      </c>
      <c r="Q18">
        <v>64844.946666999982</v>
      </c>
      <c r="R18" t="s">
        <v>358</v>
      </c>
      <c r="S18">
        <v>65584.428887999951</v>
      </c>
      <c r="T18" t="s">
        <v>358</v>
      </c>
      <c r="U18">
        <v>66228.775665000023</v>
      </c>
      <c r="V18" t="s">
        <v>358</v>
      </c>
      <c r="W18">
        <v>66222.463054000022</v>
      </c>
    </row>
    <row r="19" spans="2:23" ht="16.2" thickBot="1" x14ac:dyDescent="0.35">
      <c r="B19" s="10" t="s">
        <v>44</v>
      </c>
      <c r="C19" s="62" t="s">
        <v>474</v>
      </c>
      <c r="D19">
        <v>234.25</v>
      </c>
      <c r="E19">
        <v>235</v>
      </c>
      <c r="F19">
        <v>209</v>
      </c>
      <c r="G19">
        <v>229</v>
      </c>
      <c r="J19" s="13">
        <v>8.1762999999999995</v>
      </c>
      <c r="K19" s="102">
        <f t="shared" si="0"/>
        <v>234.25</v>
      </c>
      <c r="L19" s="102">
        <f t="shared" si="1"/>
        <v>235</v>
      </c>
      <c r="M19" s="102">
        <f t="shared" si="2"/>
        <v>209</v>
      </c>
      <c r="N19" s="102">
        <f t="shared" si="3"/>
        <v>229</v>
      </c>
      <c r="P19" s="31" t="s">
        <v>359</v>
      </c>
      <c r="Q19" s="31">
        <v>213</v>
      </c>
      <c r="R19" s="31" t="s">
        <v>359</v>
      </c>
      <c r="S19" s="31">
        <v>213</v>
      </c>
      <c r="T19" s="31" t="s">
        <v>359</v>
      </c>
      <c r="U19" s="31">
        <v>213</v>
      </c>
      <c r="V19" s="31" t="s">
        <v>359</v>
      </c>
      <c r="W19" s="31">
        <v>213</v>
      </c>
    </row>
    <row r="20" spans="2:23" x14ac:dyDescent="0.3">
      <c r="B20" s="10" t="s">
        <v>45</v>
      </c>
      <c r="C20" s="62" t="s">
        <v>451</v>
      </c>
      <c r="D20">
        <v>249</v>
      </c>
      <c r="E20">
        <v>238</v>
      </c>
      <c r="F20">
        <v>251.5</v>
      </c>
      <c r="G20">
        <v>258</v>
      </c>
      <c r="J20" s="13">
        <v>8.0772999999999993</v>
      </c>
      <c r="K20" s="102">
        <f t="shared" si="0"/>
        <v>249</v>
      </c>
      <c r="L20" s="102">
        <f t="shared" si="1"/>
        <v>238</v>
      </c>
      <c r="M20" s="102">
        <f t="shared" si="2"/>
        <v>251.5</v>
      </c>
      <c r="N20" s="102">
        <f t="shared" si="3"/>
        <v>258</v>
      </c>
    </row>
    <row r="21" spans="2:23" x14ac:dyDescent="0.3">
      <c r="B21" s="10" t="s">
        <v>46</v>
      </c>
      <c r="C21" s="62" t="s">
        <v>479</v>
      </c>
      <c r="D21">
        <v>224.5</v>
      </c>
      <c r="E21">
        <v>247.25</v>
      </c>
      <c r="F21">
        <v>258.5</v>
      </c>
      <c r="G21">
        <v>265</v>
      </c>
      <c r="J21" s="13">
        <v>7.8932000000000002</v>
      </c>
      <c r="K21" s="102">
        <f t="shared" si="0"/>
        <v>224.5</v>
      </c>
      <c r="L21" s="102">
        <f t="shared" si="1"/>
        <v>247.25</v>
      </c>
      <c r="M21" s="102">
        <f t="shared" si="2"/>
        <v>258.5</v>
      </c>
      <c r="N21" s="102">
        <f t="shared" si="3"/>
        <v>265</v>
      </c>
      <c r="P21" s="181" t="s">
        <v>499</v>
      </c>
      <c r="Q21" s="181"/>
      <c r="R21" s="181"/>
      <c r="S21" s="181"/>
      <c r="T21" s="181"/>
      <c r="U21" s="181"/>
      <c r="V21" s="181"/>
    </row>
    <row r="22" spans="2:23" ht="62.4" x14ac:dyDescent="0.3">
      <c r="B22" s="10" t="s">
        <v>47</v>
      </c>
      <c r="C22" s="62" t="s">
        <v>454</v>
      </c>
      <c r="D22">
        <v>261</v>
      </c>
      <c r="E22">
        <v>293</v>
      </c>
      <c r="F22">
        <v>290</v>
      </c>
      <c r="G22">
        <v>318</v>
      </c>
      <c r="J22" s="13">
        <v>7.92</v>
      </c>
      <c r="K22" s="102">
        <f t="shared" ref="K22:M24" si="4">D22</f>
        <v>261</v>
      </c>
      <c r="L22" s="102">
        <f t="shared" si="4"/>
        <v>293</v>
      </c>
      <c r="M22" s="102">
        <f t="shared" si="4"/>
        <v>290</v>
      </c>
      <c r="N22" s="102">
        <f>G22</f>
        <v>318</v>
      </c>
      <c r="P22" s="91" t="s">
        <v>489</v>
      </c>
      <c r="Q22" s="92" t="s">
        <v>490</v>
      </c>
      <c r="R22" s="92" t="s">
        <v>388</v>
      </c>
      <c r="S22" s="92" t="s">
        <v>402</v>
      </c>
      <c r="T22" s="93" t="s">
        <v>491</v>
      </c>
      <c r="U22" s="92" t="s">
        <v>393</v>
      </c>
      <c r="V22" s="94" t="s">
        <v>394</v>
      </c>
    </row>
    <row r="23" spans="2:23" x14ac:dyDescent="0.3">
      <c r="B23" s="10" t="s">
        <v>48</v>
      </c>
      <c r="C23" s="62" t="s">
        <v>457</v>
      </c>
      <c r="D23">
        <v>272</v>
      </c>
      <c r="E23">
        <v>273.5</v>
      </c>
      <c r="F23">
        <v>313</v>
      </c>
      <c r="G23">
        <v>322</v>
      </c>
      <c r="J23" s="13">
        <v>7.9165000000000001</v>
      </c>
      <c r="K23" s="102">
        <f t="shared" si="4"/>
        <v>272</v>
      </c>
      <c r="L23" s="102">
        <f t="shared" si="4"/>
        <v>273.5</v>
      </c>
      <c r="M23" s="102">
        <f t="shared" si="4"/>
        <v>313</v>
      </c>
      <c r="N23" s="102">
        <f>G23</f>
        <v>322</v>
      </c>
      <c r="P23" s="182" t="s">
        <v>492</v>
      </c>
      <c r="Q23" s="95" t="s">
        <v>493</v>
      </c>
      <c r="R23" s="27">
        <v>304.43636932863842</v>
      </c>
      <c r="S23" s="27">
        <v>102.0441843023996</v>
      </c>
      <c r="T23" s="97">
        <f>S23/R23</f>
        <v>0.33519051789848114</v>
      </c>
      <c r="U23" s="97">
        <v>62.507591368421053</v>
      </c>
      <c r="V23" s="74">
        <v>609.25141904761892</v>
      </c>
    </row>
    <row r="24" spans="2:23" x14ac:dyDescent="0.3">
      <c r="B24" s="10" t="s">
        <v>49</v>
      </c>
      <c r="C24" s="62" t="s">
        <v>458</v>
      </c>
      <c r="D24">
        <v>278</v>
      </c>
      <c r="E24">
        <v>303</v>
      </c>
      <c r="F24">
        <v>322.75</v>
      </c>
      <c r="G24">
        <v>42.6</v>
      </c>
      <c r="J24" s="13">
        <v>7.8087</v>
      </c>
      <c r="K24" s="102">
        <f t="shared" si="4"/>
        <v>278</v>
      </c>
      <c r="L24" s="102">
        <f t="shared" si="4"/>
        <v>303</v>
      </c>
      <c r="M24" s="102">
        <f t="shared" si="4"/>
        <v>322.75</v>
      </c>
      <c r="N24" s="102">
        <f t="shared" ref="N24:N53" si="5">G24*J24</f>
        <v>332.65062</v>
      </c>
      <c r="P24" s="182"/>
      <c r="Q24" s="95" t="s">
        <v>494</v>
      </c>
      <c r="R24" s="27">
        <v>307.9081168450702</v>
      </c>
      <c r="S24" s="27">
        <v>101.00980296008868</v>
      </c>
      <c r="T24" s="97">
        <f>S24/R24</f>
        <v>0.32805177075248609</v>
      </c>
      <c r="U24" s="97">
        <v>56.202457684210536</v>
      </c>
      <c r="V24" s="74">
        <v>580.73711238095223</v>
      </c>
    </row>
    <row r="25" spans="2:23" x14ac:dyDescent="0.3">
      <c r="B25" s="10" t="s">
        <v>50</v>
      </c>
      <c r="C25" s="62" t="s">
        <v>463</v>
      </c>
      <c r="D25">
        <v>275</v>
      </c>
      <c r="E25">
        <v>301.5</v>
      </c>
      <c r="F25">
        <v>40.799999999999997</v>
      </c>
      <c r="G25">
        <v>40.6</v>
      </c>
      <c r="J25" s="13">
        <v>7.8346999999999998</v>
      </c>
      <c r="K25" s="102">
        <f>D25</f>
        <v>275</v>
      </c>
      <c r="L25" s="102">
        <f>E25</f>
        <v>301.5</v>
      </c>
      <c r="M25" s="102">
        <f t="shared" ref="M25:M56" si="6">F25*J25</f>
        <v>319.65575999999999</v>
      </c>
      <c r="N25" s="102">
        <f t="shared" si="5"/>
        <v>318.08882</v>
      </c>
      <c r="P25" s="182"/>
      <c r="Q25" s="95" t="s">
        <v>495</v>
      </c>
      <c r="R25" s="27">
        <v>310.93321908450713</v>
      </c>
      <c r="S25" s="27">
        <v>99.24666622526702</v>
      </c>
      <c r="T25" s="97">
        <f>S25/R25</f>
        <v>0.31918965274113481</v>
      </c>
      <c r="U25" s="97">
        <v>58.541303894736842</v>
      </c>
      <c r="V25" s="74">
        <v>613.7262199999999</v>
      </c>
    </row>
    <row r="26" spans="2:23" x14ac:dyDescent="0.3">
      <c r="B26" s="10" t="s">
        <v>51</v>
      </c>
      <c r="C26" s="62" t="s">
        <v>482</v>
      </c>
      <c r="D26">
        <v>296</v>
      </c>
      <c r="E26">
        <v>40</v>
      </c>
      <c r="F26">
        <v>40.450000000000003</v>
      </c>
      <c r="G26">
        <v>36.25</v>
      </c>
      <c r="J26" s="13">
        <v>7.8295000000000003</v>
      </c>
      <c r="K26" s="102">
        <f>D26</f>
        <v>296</v>
      </c>
      <c r="L26" s="102">
        <f t="shared" ref="L26:L57" si="7">E26*J26</f>
        <v>313.18</v>
      </c>
      <c r="M26" s="102">
        <f t="shared" si="6"/>
        <v>316.70327500000002</v>
      </c>
      <c r="N26" s="102">
        <f t="shared" si="5"/>
        <v>283.81937500000004</v>
      </c>
      <c r="P26" s="183"/>
      <c r="Q26" s="96" t="s">
        <v>496</v>
      </c>
      <c r="R26" s="98">
        <v>310.90358241314561</v>
      </c>
      <c r="S26" s="98">
        <v>95.466613830555545</v>
      </c>
      <c r="T26" s="99">
        <f>S26/R26</f>
        <v>0.3070618006057399</v>
      </c>
      <c r="U26" s="99">
        <v>72.749088000000015</v>
      </c>
      <c r="V26" s="100">
        <v>598.46821309523818</v>
      </c>
    </row>
    <row r="27" spans="2:23" x14ac:dyDescent="0.3">
      <c r="B27" s="10" t="s">
        <v>52</v>
      </c>
      <c r="C27" s="62" t="s">
        <v>465</v>
      </c>
      <c r="D27">
        <v>40.700000000000003</v>
      </c>
      <c r="E27">
        <v>41.05</v>
      </c>
      <c r="F27">
        <v>36.700000000000003</v>
      </c>
      <c r="G27">
        <v>35.65</v>
      </c>
      <c r="J27" s="13">
        <v>7.9737</v>
      </c>
      <c r="K27" s="102">
        <f t="shared" ref="K27:K58" si="8">D27*J27</f>
        <v>324.52959000000004</v>
      </c>
      <c r="L27" s="102">
        <f t="shared" si="7"/>
        <v>327.32038499999999</v>
      </c>
      <c r="M27" s="102">
        <f t="shared" si="6"/>
        <v>292.63479000000001</v>
      </c>
      <c r="N27" s="102">
        <f t="shared" si="5"/>
        <v>284.262405</v>
      </c>
    </row>
    <row r="28" spans="2:23" x14ac:dyDescent="0.3">
      <c r="B28" s="10" t="s">
        <v>53</v>
      </c>
      <c r="C28" s="62" t="s">
        <v>468</v>
      </c>
      <c r="D28">
        <v>42.3</v>
      </c>
      <c r="E28">
        <v>39.85</v>
      </c>
      <c r="F28">
        <v>39.6</v>
      </c>
      <c r="G28">
        <v>39.450000000000003</v>
      </c>
      <c r="J28" s="13">
        <v>8.0366</v>
      </c>
      <c r="K28" s="102">
        <f t="shared" si="8"/>
        <v>339.94817999999998</v>
      </c>
      <c r="L28" s="102">
        <f t="shared" si="7"/>
        <v>320.25851</v>
      </c>
      <c r="M28" s="102">
        <f t="shared" si="6"/>
        <v>318.24936000000002</v>
      </c>
      <c r="N28" s="102">
        <f t="shared" si="5"/>
        <v>317.04387000000003</v>
      </c>
    </row>
    <row r="29" spans="2:23" x14ac:dyDescent="0.3">
      <c r="B29" s="10" t="s">
        <v>54</v>
      </c>
      <c r="C29" s="62" t="s">
        <v>486</v>
      </c>
      <c r="D29">
        <v>43.45</v>
      </c>
      <c r="E29">
        <v>43</v>
      </c>
      <c r="F29">
        <v>40.950000000000003</v>
      </c>
      <c r="G29">
        <v>40</v>
      </c>
      <c r="J29" s="13">
        <v>8.0593000000000004</v>
      </c>
      <c r="K29" s="102">
        <f t="shared" si="8"/>
        <v>350.17658500000005</v>
      </c>
      <c r="L29" s="102">
        <f t="shared" si="7"/>
        <v>346.54990000000004</v>
      </c>
      <c r="M29" s="102">
        <f t="shared" si="6"/>
        <v>330.02833500000003</v>
      </c>
      <c r="N29" s="102">
        <f t="shared" si="5"/>
        <v>322.37200000000001</v>
      </c>
    </row>
    <row r="30" spans="2:23" x14ac:dyDescent="0.3">
      <c r="B30" s="10" t="s">
        <v>55</v>
      </c>
      <c r="C30" s="62" t="s">
        <v>471</v>
      </c>
      <c r="D30">
        <v>46.6</v>
      </c>
      <c r="E30">
        <v>44.75</v>
      </c>
      <c r="F30">
        <v>44.55</v>
      </c>
      <c r="G30">
        <v>42.85</v>
      </c>
      <c r="J30" s="13">
        <v>7.9775</v>
      </c>
      <c r="K30" s="102">
        <f t="shared" si="8"/>
        <v>371.75150000000002</v>
      </c>
      <c r="L30" s="102">
        <f t="shared" si="7"/>
        <v>356.99312500000002</v>
      </c>
      <c r="M30" s="102">
        <f t="shared" si="6"/>
        <v>355.39762500000001</v>
      </c>
      <c r="N30" s="102">
        <f t="shared" si="5"/>
        <v>341.83587499999999</v>
      </c>
    </row>
    <row r="31" spans="2:23" x14ac:dyDescent="0.3">
      <c r="B31" s="10" t="s">
        <v>56</v>
      </c>
      <c r="C31" s="62" t="s">
        <v>487</v>
      </c>
      <c r="D31">
        <v>49.35</v>
      </c>
      <c r="E31">
        <v>51.6</v>
      </c>
      <c r="F31">
        <v>48.5</v>
      </c>
      <c r="G31">
        <v>51</v>
      </c>
      <c r="J31" s="13">
        <v>7.8414000000000001</v>
      </c>
      <c r="K31" s="102">
        <f t="shared" si="8"/>
        <v>386.97309000000001</v>
      </c>
      <c r="L31" s="102">
        <f t="shared" si="7"/>
        <v>404.61624</v>
      </c>
      <c r="M31" s="102">
        <f t="shared" si="6"/>
        <v>380.30790000000002</v>
      </c>
      <c r="N31" s="102">
        <f t="shared" si="5"/>
        <v>399.91140000000001</v>
      </c>
    </row>
    <row r="32" spans="2:23" x14ac:dyDescent="0.3">
      <c r="B32" s="10" t="s">
        <v>57</v>
      </c>
      <c r="C32" s="62" t="s">
        <v>451</v>
      </c>
      <c r="D32">
        <v>39</v>
      </c>
      <c r="E32">
        <v>39.5</v>
      </c>
      <c r="F32">
        <v>39.700000000000003</v>
      </c>
      <c r="G32">
        <v>40.799999999999997</v>
      </c>
      <c r="J32" s="13">
        <v>7.7968000000000002</v>
      </c>
      <c r="K32" s="102">
        <f t="shared" si="8"/>
        <v>304.0752</v>
      </c>
      <c r="L32" s="102">
        <f t="shared" si="7"/>
        <v>307.97360000000003</v>
      </c>
      <c r="M32" s="102">
        <f t="shared" si="6"/>
        <v>309.53296</v>
      </c>
      <c r="N32" s="102">
        <f t="shared" si="5"/>
        <v>318.10944000000001</v>
      </c>
    </row>
    <row r="33" spans="2:14" x14ac:dyDescent="0.3">
      <c r="B33" s="10" t="s">
        <v>58</v>
      </c>
      <c r="C33" s="62" t="s">
        <v>479</v>
      </c>
      <c r="D33">
        <v>42.7</v>
      </c>
      <c r="E33">
        <v>45.4</v>
      </c>
      <c r="F33">
        <v>46.83</v>
      </c>
      <c r="G33">
        <v>47.1</v>
      </c>
      <c r="J33" s="13">
        <v>7.8604000000000003</v>
      </c>
      <c r="K33" s="102">
        <f t="shared" si="8"/>
        <v>335.63908000000004</v>
      </c>
      <c r="L33" s="102">
        <f t="shared" si="7"/>
        <v>356.86216000000002</v>
      </c>
      <c r="M33" s="102">
        <f t="shared" si="6"/>
        <v>368.102532</v>
      </c>
      <c r="N33" s="102">
        <f t="shared" si="5"/>
        <v>370.22484000000003</v>
      </c>
    </row>
    <row r="34" spans="2:14" x14ac:dyDescent="0.3">
      <c r="B34" s="10" t="s">
        <v>59</v>
      </c>
      <c r="C34" s="62" t="s">
        <v>456</v>
      </c>
      <c r="D34">
        <v>50.75</v>
      </c>
      <c r="E34">
        <v>51.95</v>
      </c>
      <c r="F34">
        <v>52.2</v>
      </c>
      <c r="G34">
        <v>55</v>
      </c>
      <c r="J34" s="13">
        <v>7.9386000000000001</v>
      </c>
      <c r="K34" s="102">
        <f t="shared" si="8"/>
        <v>402.88395000000003</v>
      </c>
      <c r="L34" s="102">
        <f t="shared" si="7"/>
        <v>412.41027000000003</v>
      </c>
      <c r="M34" s="102">
        <f t="shared" si="6"/>
        <v>414.39492000000001</v>
      </c>
      <c r="N34" s="102">
        <f t="shared" si="5"/>
        <v>436.62299999999999</v>
      </c>
    </row>
    <row r="35" spans="2:14" x14ac:dyDescent="0.3">
      <c r="B35" s="10" t="s">
        <v>60</v>
      </c>
      <c r="C35" s="62" t="s">
        <v>457</v>
      </c>
      <c r="D35">
        <v>62</v>
      </c>
      <c r="E35">
        <v>62.5</v>
      </c>
      <c r="F35">
        <v>64.599999999999994</v>
      </c>
      <c r="G35">
        <v>66</v>
      </c>
      <c r="J35" s="13">
        <v>7.992</v>
      </c>
      <c r="K35" s="102">
        <f t="shared" si="8"/>
        <v>495.50400000000002</v>
      </c>
      <c r="L35" s="102">
        <f t="shared" si="7"/>
        <v>499.5</v>
      </c>
      <c r="M35" s="102">
        <f t="shared" si="6"/>
        <v>516.28319999999997</v>
      </c>
      <c r="N35" s="102">
        <f t="shared" si="5"/>
        <v>527.47199999999998</v>
      </c>
    </row>
    <row r="36" spans="2:14" x14ac:dyDescent="0.3">
      <c r="B36" s="10" t="s">
        <v>61</v>
      </c>
      <c r="C36" s="62" t="s">
        <v>458</v>
      </c>
      <c r="D36">
        <v>66.5</v>
      </c>
      <c r="E36">
        <v>73.25</v>
      </c>
      <c r="F36">
        <v>71.349999999999994</v>
      </c>
      <c r="G36">
        <v>73.25</v>
      </c>
      <c r="J36" s="13">
        <v>8.2571999999999992</v>
      </c>
      <c r="K36" s="102">
        <f t="shared" si="8"/>
        <v>549.10379999999998</v>
      </c>
      <c r="L36" s="102">
        <f t="shared" si="7"/>
        <v>604.83989999999994</v>
      </c>
      <c r="M36" s="102">
        <f t="shared" si="6"/>
        <v>589.15121999999985</v>
      </c>
      <c r="N36" s="102">
        <f t="shared" si="5"/>
        <v>604.83989999999994</v>
      </c>
    </row>
    <row r="37" spans="2:14" x14ac:dyDescent="0.3">
      <c r="B37" s="10" t="s">
        <v>62</v>
      </c>
      <c r="C37" s="62" t="s">
        <v>462</v>
      </c>
      <c r="D37">
        <v>63.29</v>
      </c>
      <c r="E37">
        <v>68</v>
      </c>
      <c r="F37">
        <v>71</v>
      </c>
      <c r="G37">
        <v>70.5</v>
      </c>
      <c r="J37" s="13">
        <v>8.3960000000000008</v>
      </c>
      <c r="K37" s="102">
        <f t="shared" si="8"/>
        <v>531.38283999999999</v>
      </c>
      <c r="L37" s="102">
        <f t="shared" si="7"/>
        <v>570.92800000000011</v>
      </c>
      <c r="M37" s="102">
        <f t="shared" si="6"/>
        <v>596.1160000000001</v>
      </c>
      <c r="N37" s="102">
        <f t="shared" si="5"/>
        <v>591.91800000000001</v>
      </c>
    </row>
    <row r="38" spans="2:14" x14ac:dyDescent="0.3">
      <c r="B38" s="10" t="s">
        <v>63</v>
      </c>
      <c r="C38" s="62" t="s">
        <v>482</v>
      </c>
      <c r="D38">
        <v>59.1</v>
      </c>
      <c r="E38">
        <v>62</v>
      </c>
      <c r="F38">
        <v>63.5</v>
      </c>
      <c r="G38">
        <v>57.25</v>
      </c>
      <c r="J38" s="13">
        <v>8.2446000000000002</v>
      </c>
      <c r="K38" s="102">
        <f t="shared" si="8"/>
        <v>487.25586000000004</v>
      </c>
      <c r="L38" s="102">
        <f t="shared" si="7"/>
        <v>511.16520000000003</v>
      </c>
      <c r="M38" s="102">
        <f t="shared" si="6"/>
        <v>523.53210000000001</v>
      </c>
      <c r="N38" s="102">
        <f t="shared" si="5"/>
        <v>472.00335000000001</v>
      </c>
    </row>
    <row r="39" spans="2:14" x14ac:dyDescent="0.3">
      <c r="B39" s="10" t="s">
        <v>64</v>
      </c>
      <c r="C39" s="62" t="s">
        <v>465</v>
      </c>
      <c r="D39">
        <v>44.15</v>
      </c>
      <c r="E39">
        <v>43.25</v>
      </c>
      <c r="F39">
        <v>42.65</v>
      </c>
      <c r="G39">
        <v>40.1</v>
      </c>
      <c r="J39" s="13">
        <v>8.1575000000000006</v>
      </c>
      <c r="K39" s="102">
        <f t="shared" si="8"/>
        <v>360.15362500000003</v>
      </c>
      <c r="L39" s="102">
        <f t="shared" si="7"/>
        <v>352.81187500000004</v>
      </c>
      <c r="M39" s="102">
        <f t="shared" si="6"/>
        <v>347.91737499999999</v>
      </c>
      <c r="N39" s="102">
        <f t="shared" si="5"/>
        <v>327.11575000000005</v>
      </c>
    </row>
    <row r="40" spans="2:14" x14ac:dyDescent="0.3">
      <c r="B40" s="10" t="s">
        <v>65</v>
      </c>
      <c r="C40" s="62" t="s">
        <v>468</v>
      </c>
      <c r="D40">
        <v>35.5</v>
      </c>
      <c r="E40">
        <v>32.1</v>
      </c>
      <c r="F40">
        <v>31.3</v>
      </c>
      <c r="G40">
        <v>29.75</v>
      </c>
      <c r="J40" s="13">
        <v>8.2780000000000005</v>
      </c>
      <c r="K40" s="102">
        <f t="shared" si="8"/>
        <v>293.86900000000003</v>
      </c>
      <c r="L40" s="102">
        <f t="shared" si="7"/>
        <v>265.72380000000004</v>
      </c>
      <c r="M40" s="102">
        <f t="shared" si="6"/>
        <v>259.10140000000001</v>
      </c>
      <c r="N40" s="102">
        <f t="shared" si="5"/>
        <v>246.27050000000003</v>
      </c>
    </row>
    <row r="41" spans="2:14" x14ac:dyDescent="0.3">
      <c r="B41" s="10" t="s">
        <v>66</v>
      </c>
      <c r="C41" s="62" t="s">
        <v>486</v>
      </c>
      <c r="D41">
        <v>28.4</v>
      </c>
      <c r="E41">
        <v>26</v>
      </c>
      <c r="F41">
        <v>26.9</v>
      </c>
      <c r="G41">
        <v>26</v>
      </c>
      <c r="J41" s="13">
        <v>8.0876000000000001</v>
      </c>
      <c r="K41" s="102">
        <f t="shared" si="8"/>
        <v>229.68783999999999</v>
      </c>
      <c r="L41" s="102">
        <f t="shared" si="7"/>
        <v>210.27760000000001</v>
      </c>
      <c r="M41" s="102">
        <f t="shared" si="6"/>
        <v>217.55643999999998</v>
      </c>
      <c r="N41" s="102">
        <f t="shared" si="5"/>
        <v>210.27760000000001</v>
      </c>
    </row>
    <row r="42" spans="2:14" x14ac:dyDescent="0.3">
      <c r="B42" s="10" t="s">
        <v>67</v>
      </c>
      <c r="C42" s="62" t="s">
        <v>471</v>
      </c>
      <c r="D42">
        <v>25.9</v>
      </c>
      <c r="E42">
        <v>24.6</v>
      </c>
      <c r="F42">
        <v>25.7</v>
      </c>
      <c r="G42">
        <v>24.5</v>
      </c>
      <c r="J42" s="13">
        <v>8.1340000000000003</v>
      </c>
      <c r="K42" s="102">
        <f t="shared" si="8"/>
        <v>210.67060000000001</v>
      </c>
      <c r="L42" s="102">
        <f t="shared" si="7"/>
        <v>200.09640000000002</v>
      </c>
      <c r="M42" s="102">
        <f t="shared" si="6"/>
        <v>209.0438</v>
      </c>
      <c r="N42" s="102">
        <f t="shared" si="5"/>
        <v>199.28300000000002</v>
      </c>
    </row>
    <row r="43" spans="2:14" x14ac:dyDescent="0.3">
      <c r="B43" s="10" t="s">
        <v>68</v>
      </c>
      <c r="C43" s="62" t="s">
        <v>475</v>
      </c>
      <c r="D43">
        <v>22.4</v>
      </c>
      <c r="E43">
        <v>23</v>
      </c>
      <c r="F43">
        <v>22.5</v>
      </c>
      <c r="G43">
        <v>26</v>
      </c>
      <c r="J43" s="13">
        <v>8.1191999999999993</v>
      </c>
      <c r="K43" s="102">
        <f t="shared" si="8"/>
        <v>181.87007999999997</v>
      </c>
      <c r="L43" s="102">
        <f t="shared" si="7"/>
        <v>186.74159999999998</v>
      </c>
      <c r="M43" s="102">
        <f t="shared" si="6"/>
        <v>182.68199999999999</v>
      </c>
      <c r="N43" s="102">
        <f t="shared" si="5"/>
        <v>211.0992</v>
      </c>
    </row>
    <row r="44" spans="2:14" x14ac:dyDescent="0.3">
      <c r="B44" s="10" t="s">
        <v>69</v>
      </c>
      <c r="C44" s="62" t="s">
        <v>451</v>
      </c>
      <c r="D44">
        <v>22.7</v>
      </c>
      <c r="E44">
        <v>21.9</v>
      </c>
      <c r="F44">
        <v>25.45</v>
      </c>
      <c r="G44">
        <v>29</v>
      </c>
      <c r="J44" s="13">
        <v>8.14</v>
      </c>
      <c r="K44" s="102">
        <f t="shared" si="8"/>
        <v>184.77800000000002</v>
      </c>
      <c r="L44" s="102">
        <f t="shared" si="7"/>
        <v>178.26599999999999</v>
      </c>
      <c r="M44" s="102">
        <f t="shared" si="6"/>
        <v>207.16300000000001</v>
      </c>
      <c r="N44" s="102">
        <f t="shared" si="5"/>
        <v>236.06</v>
      </c>
    </row>
    <row r="45" spans="2:14" x14ac:dyDescent="0.3">
      <c r="B45" s="10" t="s">
        <v>70</v>
      </c>
      <c r="C45" s="62" t="s">
        <v>479</v>
      </c>
      <c r="D45">
        <v>21.3</v>
      </c>
      <c r="E45">
        <v>25</v>
      </c>
      <c r="F45">
        <v>27.6</v>
      </c>
      <c r="G45">
        <v>29.69</v>
      </c>
      <c r="J45" s="13">
        <v>8.0589999999999993</v>
      </c>
      <c r="K45" s="102">
        <f t="shared" si="8"/>
        <v>171.6567</v>
      </c>
      <c r="L45" s="102">
        <f t="shared" si="7"/>
        <v>201.47499999999999</v>
      </c>
      <c r="M45" s="102">
        <f t="shared" si="6"/>
        <v>222.42839999999998</v>
      </c>
      <c r="N45" s="102">
        <f t="shared" si="5"/>
        <v>239.27170999999998</v>
      </c>
    </row>
    <row r="46" spans="2:14" x14ac:dyDescent="0.3">
      <c r="B46" s="10" t="s">
        <v>71</v>
      </c>
      <c r="C46" s="62" t="s">
        <v>455</v>
      </c>
      <c r="D46">
        <v>27.5</v>
      </c>
      <c r="E46">
        <v>30</v>
      </c>
      <c r="F46">
        <v>34.35</v>
      </c>
      <c r="G46">
        <v>42.5</v>
      </c>
      <c r="J46" s="13">
        <v>7.9379999999999997</v>
      </c>
      <c r="K46" s="102">
        <f t="shared" si="8"/>
        <v>218.29499999999999</v>
      </c>
      <c r="L46" s="102">
        <f t="shared" si="7"/>
        <v>238.14</v>
      </c>
      <c r="M46" s="102">
        <f t="shared" si="6"/>
        <v>272.6703</v>
      </c>
      <c r="N46" s="102">
        <f t="shared" si="5"/>
        <v>337.36500000000001</v>
      </c>
    </row>
    <row r="47" spans="2:14" x14ac:dyDescent="0.3">
      <c r="B47" s="10" t="s">
        <v>72</v>
      </c>
      <c r="C47" s="62" t="s">
        <v>457</v>
      </c>
      <c r="D47">
        <v>26.1</v>
      </c>
      <c r="E47">
        <v>30.85</v>
      </c>
      <c r="F47">
        <v>38.299999999999997</v>
      </c>
      <c r="G47">
        <v>43</v>
      </c>
      <c r="J47" s="13">
        <v>7.9734999999999996</v>
      </c>
      <c r="K47" s="102">
        <f t="shared" si="8"/>
        <v>208.10835</v>
      </c>
      <c r="L47" s="102">
        <f t="shared" si="7"/>
        <v>245.98247499999999</v>
      </c>
      <c r="M47" s="102">
        <f t="shared" si="6"/>
        <v>305.38504999999998</v>
      </c>
      <c r="N47" s="102">
        <f t="shared" si="5"/>
        <v>342.8605</v>
      </c>
    </row>
    <row r="48" spans="2:14" x14ac:dyDescent="0.3">
      <c r="B48" s="10" t="s">
        <v>73</v>
      </c>
      <c r="C48" s="62" t="s">
        <v>460</v>
      </c>
      <c r="D48">
        <v>30.5</v>
      </c>
      <c r="E48">
        <v>37.450000000000003</v>
      </c>
      <c r="F48">
        <v>42.8</v>
      </c>
      <c r="G48">
        <v>48.83</v>
      </c>
      <c r="J48" s="13">
        <v>7.8305999999999996</v>
      </c>
      <c r="K48" s="102">
        <f t="shared" si="8"/>
        <v>238.83329999999998</v>
      </c>
      <c r="L48" s="102">
        <f t="shared" si="7"/>
        <v>293.25596999999999</v>
      </c>
      <c r="M48" s="102">
        <f t="shared" si="6"/>
        <v>335.14967999999993</v>
      </c>
      <c r="N48" s="102">
        <f t="shared" si="5"/>
        <v>382.36819799999995</v>
      </c>
    </row>
    <row r="49" spans="2:14" x14ac:dyDescent="0.3">
      <c r="B49" s="10" t="s">
        <v>74</v>
      </c>
      <c r="C49" s="62" t="s">
        <v>461</v>
      </c>
      <c r="D49">
        <v>38.700000000000003</v>
      </c>
      <c r="E49">
        <v>43.6</v>
      </c>
      <c r="F49">
        <v>50.35</v>
      </c>
      <c r="G49">
        <v>51.5</v>
      </c>
      <c r="J49" s="13">
        <v>7.6962999999999999</v>
      </c>
      <c r="K49" s="102">
        <f t="shared" si="8"/>
        <v>297.84681</v>
      </c>
      <c r="L49" s="102">
        <f t="shared" si="7"/>
        <v>335.55867999999998</v>
      </c>
      <c r="M49" s="102">
        <f t="shared" si="6"/>
        <v>387.50870500000002</v>
      </c>
      <c r="N49" s="102">
        <f t="shared" si="5"/>
        <v>396.35944999999998</v>
      </c>
    </row>
    <row r="50" spans="2:14" x14ac:dyDescent="0.3">
      <c r="B50" s="10" t="s">
        <v>75</v>
      </c>
      <c r="C50" s="62" t="s">
        <v>482</v>
      </c>
      <c r="D50">
        <v>49.8</v>
      </c>
      <c r="E50">
        <v>57.1</v>
      </c>
      <c r="F50">
        <v>57.75</v>
      </c>
      <c r="G50">
        <v>54</v>
      </c>
      <c r="J50" s="13">
        <v>7.9519000000000002</v>
      </c>
      <c r="K50" s="102">
        <f t="shared" si="8"/>
        <v>396.00461999999999</v>
      </c>
      <c r="L50" s="102">
        <f t="shared" si="7"/>
        <v>454.05349000000001</v>
      </c>
      <c r="M50" s="102">
        <f t="shared" si="6"/>
        <v>459.22222500000004</v>
      </c>
      <c r="N50" s="102">
        <f t="shared" si="5"/>
        <v>429.40260000000001</v>
      </c>
    </row>
    <row r="51" spans="2:14" x14ac:dyDescent="0.3">
      <c r="B51" s="10" t="s">
        <v>76</v>
      </c>
      <c r="C51" s="62" t="s">
        <v>467</v>
      </c>
      <c r="D51">
        <v>52.05</v>
      </c>
      <c r="E51">
        <v>53.75</v>
      </c>
      <c r="F51">
        <v>50</v>
      </c>
      <c r="G51">
        <v>49</v>
      </c>
      <c r="J51" s="13">
        <v>8.0129999999999999</v>
      </c>
      <c r="K51" s="102">
        <f t="shared" si="8"/>
        <v>417.07664999999997</v>
      </c>
      <c r="L51" s="102">
        <f t="shared" si="7"/>
        <v>430.69875000000002</v>
      </c>
      <c r="M51" s="102">
        <f t="shared" si="6"/>
        <v>400.65</v>
      </c>
      <c r="N51" s="102">
        <f t="shared" si="5"/>
        <v>392.637</v>
      </c>
    </row>
    <row r="52" spans="2:14" x14ac:dyDescent="0.3">
      <c r="B52" s="10" t="s">
        <v>77</v>
      </c>
      <c r="C52" s="62" t="s">
        <v>468</v>
      </c>
      <c r="D52">
        <v>52.95</v>
      </c>
      <c r="E52">
        <v>50.2</v>
      </c>
      <c r="F52">
        <v>49.6</v>
      </c>
      <c r="G52">
        <v>48.08</v>
      </c>
      <c r="J52" s="13">
        <v>7.9565999999999999</v>
      </c>
      <c r="K52" s="102">
        <f t="shared" si="8"/>
        <v>421.30197000000004</v>
      </c>
      <c r="L52" s="102">
        <f t="shared" si="7"/>
        <v>399.42132000000004</v>
      </c>
      <c r="M52" s="102">
        <f t="shared" si="6"/>
        <v>394.64735999999999</v>
      </c>
      <c r="N52" s="102">
        <f t="shared" si="5"/>
        <v>382.55332799999996</v>
      </c>
    </row>
    <row r="53" spans="2:14" x14ac:dyDescent="0.3">
      <c r="B53" s="10" t="s">
        <v>78</v>
      </c>
      <c r="C53" s="62" t="s">
        <v>486</v>
      </c>
      <c r="D53">
        <v>41.85</v>
      </c>
      <c r="E53">
        <v>41.7</v>
      </c>
      <c r="F53">
        <v>40.6</v>
      </c>
      <c r="G53">
        <v>41.1</v>
      </c>
      <c r="J53" s="13">
        <v>7.9480000000000004</v>
      </c>
      <c r="K53" s="102">
        <f t="shared" si="8"/>
        <v>332.62380000000002</v>
      </c>
      <c r="L53" s="102">
        <f t="shared" si="7"/>
        <v>331.43160000000006</v>
      </c>
      <c r="M53" s="102">
        <f t="shared" si="6"/>
        <v>322.68880000000001</v>
      </c>
      <c r="N53" s="102">
        <f t="shared" si="5"/>
        <v>326.6628</v>
      </c>
    </row>
    <row r="54" spans="2:14" x14ac:dyDescent="0.3">
      <c r="B54" s="10" t="s">
        <v>79</v>
      </c>
      <c r="C54" s="62" t="s">
        <v>473</v>
      </c>
      <c r="D54">
        <v>28</v>
      </c>
      <c r="E54">
        <v>27.7</v>
      </c>
      <c r="F54">
        <v>30</v>
      </c>
      <c r="G54">
        <v>31</v>
      </c>
      <c r="J54" s="13">
        <v>7.9629000000000003</v>
      </c>
      <c r="K54" s="102">
        <f t="shared" si="8"/>
        <v>222.96120000000002</v>
      </c>
      <c r="L54" s="102">
        <f t="shared" si="7"/>
        <v>220.57232999999999</v>
      </c>
      <c r="M54" s="102">
        <f t="shared" si="6"/>
        <v>238.887</v>
      </c>
      <c r="N54" s="102">
        <f t="shared" ref="N54:N85" si="9">G54*J54</f>
        <v>246.84990000000002</v>
      </c>
    </row>
    <row r="55" spans="2:14" x14ac:dyDescent="0.3">
      <c r="B55" s="10" t="s">
        <v>80</v>
      </c>
      <c r="C55" s="62" t="s">
        <v>474</v>
      </c>
      <c r="D55">
        <v>32.409999999999997</v>
      </c>
      <c r="E55">
        <v>32.200000000000003</v>
      </c>
      <c r="F55">
        <v>30.9</v>
      </c>
      <c r="G55">
        <v>37.299999999999997</v>
      </c>
      <c r="J55" s="13">
        <v>7.9629000000000003</v>
      </c>
      <c r="K55" s="102">
        <f t="shared" si="8"/>
        <v>258.07758899999999</v>
      </c>
      <c r="L55" s="102">
        <f t="shared" si="7"/>
        <v>256.40538000000004</v>
      </c>
      <c r="M55" s="102">
        <f t="shared" si="6"/>
        <v>246.05360999999999</v>
      </c>
      <c r="N55" s="102">
        <f t="shared" si="9"/>
        <v>297.01616999999999</v>
      </c>
    </row>
    <row r="56" spans="2:14" x14ac:dyDescent="0.3">
      <c r="B56" s="10" t="s">
        <v>81</v>
      </c>
      <c r="C56" s="62" t="s">
        <v>451</v>
      </c>
      <c r="D56">
        <v>33</v>
      </c>
      <c r="E56">
        <v>33.9</v>
      </c>
      <c r="F56">
        <v>39</v>
      </c>
      <c r="G56">
        <v>47.1</v>
      </c>
      <c r="J56" s="13">
        <v>7.8659999999999997</v>
      </c>
      <c r="K56" s="102">
        <f t="shared" si="8"/>
        <v>259.57799999999997</v>
      </c>
      <c r="L56" s="102">
        <f t="shared" si="7"/>
        <v>266.6574</v>
      </c>
      <c r="M56" s="102">
        <f t="shared" si="6"/>
        <v>306.774</v>
      </c>
      <c r="N56" s="102">
        <f t="shared" si="9"/>
        <v>370.48860000000002</v>
      </c>
    </row>
    <row r="57" spans="2:14" x14ac:dyDescent="0.3">
      <c r="B57" s="10" t="s">
        <v>82</v>
      </c>
      <c r="C57" s="62" t="s">
        <v>452</v>
      </c>
      <c r="D57">
        <v>45.95</v>
      </c>
      <c r="E57">
        <v>54.99</v>
      </c>
      <c r="F57">
        <v>59.4</v>
      </c>
      <c r="G57">
        <v>60.75</v>
      </c>
      <c r="J57" s="13">
        <v>7.9915000000000003</v>
      </c>
      <c r="K57" s="102">
        <f t="shared" si="8"/>
        <v>367.20942500000001</v>
      </c>
      <c r="L57" s="102">
        <f t="shared" si="7"/>
        <v>439.45258500000006</v>
      </c>
      <c r="M57" s="102">
        <f t="shared" ref="M57:M88" si="10">F57*J57</f>
        <v>474.69510000000002</v>
      </c>
      <c r="N57" s="102">
        <f t="shared" si="9"/>
        <v>485.48362500000002</v>
      </c>
    </row>
    <row r="58" spans="2:14" x14ac:dyDescent="0.3">
      <c r="B58" s="10" t="s">
        <v>83</v>
      </c>
      <c r="C58" s="62" t="s">
        <v>454</v>
      </c>
      <c r="D58">
        <v>58.25</v>
      </c>
      <c r="E58">
        <v>64.349999999999994</v>
      </c>
      <c r="F58">
        <v>71</v>
      </c>
      <c r="G58">
        <v>76</v>
      </c>
      <c r="J58" s="13">
        <v>8.0487000000000002</v>
      </c>
      <c r="K58" s="102">
        <f t="shared" si="8"/>
        <v>468.83677499999999</v>
      </c>
      <c r="L58" s="102">
        <f t="shared" ref="L58:L89" si="11">E58*J58</f>
        <v>517.93384500000002</v>
      </c>
      <c r="M58" s="102">
        <f t="shared" si="10"/>
        <v>571.45770000000005</v>
      </c>
      <c r="N58" s="102">
        <f t="shared" si="9"/>
        <v>611.70119999999997</v>
      </c>
    </row>
    <row r="59" spans="2:14" x14ac:dyDescent="0.3">
      <c r="B59" s="10" t="s">
        <v>84</v>
      </c>
      <c r="C59" s="62" t="s">
        <v>457</v>
      </c>
      <c r="D59">
        <v>56.1</v>
      </c>
      <c r="E59">
        <v>55.5</v>
      </c>
      <c r="F59">
        <v>63.5</v>
      </c>
      <c r="G59">
        <v>65.95</v>
      </c>
      <c r="J59" s="13">
        <v>7.9722999999999997</v>
      </c>
      <c r="K59" s="102">
        <f t="shared" ref="K59:K90" si="12">D59*J59</f>
        <v>447.24603000000002</v>
      </c>
      <c r="L59" s="102">
        <f t="shared" si="11"/>
        <v>442.46265</v>
      </c>
      <c r="M59" s="102">
        <f t="shared" si="10"/>
        <v>506.24104999999997</v>
      </c>
      <c r="N59" s="102">
        <f t="shared" si="9"/>
        <v>525.77318500000001</v>
      </c>
    </row>
    <row r="60" spans="2:14" x14ac:dyDescent="0.3">
      <c r="B60" s="10" t="s">
        <v>85</v>
      </c>
      <c r="C60" s="62" t="s">
        <v>458</v>
      </c>
      <c r="D60">
        <v>69.5</v>
      </c>
      <c r="E60">
        <v>73.05</v>
      </c>
      <c r="F60">
        <v>75.25</v>
      </c>
      <c r="G60">
        <v>77</v>
      </c>
      <c r="J60" s="13">
        <v>8.1565999999999992</v>
      </c>
      <c r="K60" s="102">
        <f t="shared" si="12"/>
        <v>566.88369999999998</v>
      </c>
      <c r="L60" s="102">
        <f t="shared" si="11"/>
        <v>595.83962999999994</v>
      </c>
      <c r="M60" s="102">
        <f t="shared" si="10"/>
        <v>613.78414999999995</v>
      </c>
      <c r="N60" s="102">
        <f t="shared" si="9"/>
        <v>628.05819999999994</v>
      </c>
    </row>
    <row r="61" spans="2:14" x14ac:dyDescent="0.3">
      <c r="B61" s="10" t="s">
        <v>86</v>
      </c>
      <c r="C61" s="62" t="s">
        <v>461</v>
      </c>
      <c r="D61">
        <v>66.3</v>
      </c>
      <c r="E61">
        <v>70.5</v>
      </c>
      <c r="F61">
        <v>70</v>
      </c>
      <c r="G61">
        <v>70</v>
      </c>
      <c r="J61" s="13">
        <v>8.5928000000000004</v>
      </c>
      <c r="K61" s="102">
        <f t="shared" si="12"/>
        <v>569.70263999999997</v>
      </c>
      <c r="L61" s="102">
        <f t="shared" si="11"/>
        <v>605.79240000000004</v>
      </c>
      <c r="M61" s="102">
        <f t="shared" si="10"/>
        <v>601.49599999999998</v>
      </c>
      <c r="N61" s="102">
        <f t="shared" si="9"/>
        <v>601.49599999999998</v>
      </c>
    </row>
    <row r="62" spans="2:14" x14ac:dyDescent="0.3">
      <c r="B62" s="10" t="s">
        <v>87</v>
      </c>
      <c r="C62" s="62" t="s">
        <v>464</v>
      </c>
      <c r="D62">
        <v>56.5</v>
      </c>
      <c r="E62">
        <v>56.95</v>
      </c>
      <c r="F62">
        <v>57.75</v>
      </c>
      <c r="G62">
        <v>52.25</v>
      </c>
      <c r="J62" s="13">
        <v>8.8094000000000001</v>
      </c>
      <c r="K62" s="102">
        <f t="shared" si="12"/>
        <v>497.73110000000003</v>
      </c>
      <c r="L62" s="102">
        <f t="shared" si="11"/>
        <v>501.69533000000001</v>
      </c>
      <c r="M62" s="102">
        <f t="shared" si="10"/>
        <v>508.74285000000003</v>
      </c>
      <c r="N62" s="102">
        <f t="shared" si="9"/>
        <v>460.29115000000002</v>
      </c>
    </row>
    <row r="63" spans="2:14" x14ac:dyDescent="0.3">
      <c r="B63" s="10" t="s">
        <v>88</v>
      </c>
      <c r="C63" s="62" t="s">
        <v>465</v>
      </c>
      <c r="D63">
        <v>46.75</v>
      </c>
      <c r="E63">
        <v>47.5</v>
      </c>
      <c r="F63">
        <v>45.1</v>
      </c>
      <c r="G63">
        <v>40.4</v>
      </c>
      <c r="J63" s="13">
        <v>9.4039000000000001</v>
      </c>
      <c r="K63" s="102">
        <f t="shared" si="12"/>
        <v>439.63232499999998</v>
      </c>
      <c r="L63" s="102">
        <f t="shared" si="11"/>
        <v>446.68525</v>
      </c>
      <c r="M63" s="102">
        <f t="shared" si="10"/>
        <v>424.11589000000004</v>
      </c>
      <c r="N63" s="102">
        <f t="shared" si="9"/>
        <v>379.91755999999998</v>
      </c>
    </row>
    <row r="64" spans="2:14" x14ac:dyDescent="0.3">
      <c r="B64" s="10" t="s">
        <v>89</v>
      </c>
      <c r="C64" s="62" t="s">
        <v>468</v>
      </c>
      <c r="D64">
        <v>42</v>
      </c>
      <c r="E64">
        <v>39</v>
      </c>
      <c r="F64">
        <v>39</v>
      </c>
      <c r="G64">
        <v>34.9</v>
      </c>
      <c r="J64" s="13">
        <v>9.2164000000000001</v>
      </c>
      <c r="K64" s="102">
        <f t="shared" si="12"/>
        <v>387.08879999999999</v>
      </c>
      <c r="L64" s="102">
        <f t="shared" si="11"/>
        <v>359.43959999999998</v>
      </c>
      <c r="M64" s="102">
        <f t="shared" si="10"/>
        <v>359.43959999999998</v>
      </c>
      <c r="N64" s="102">
        <f t="shared" si="9"/>
        <v>321.65235999999999</v>
      </c>
    </row>
    <row r="65" spans="2:14" x14ac:dyDescent="0.3">
      <c r="B65" s="10" t="s">
        <v>90</v>
      </c>
      <c r="C65" s="62" t="s">
        <v>469</v>
      </c>
      <c r="D65">
        <v>41</v>
      </c>
      <c r="E65">
        <v>39</v>
      </c>
      <c r="F65">
        <v>34.5</v>
      </c>
      <c r="G65">
        <v>33.5</v>
      </c>
      <c r="J65" s="13">
        <v>8.7837999999999994</v>
      </c>
      <c r="K65" s="102">
        <f t="shared" si="12"/>
        <v>360.13579999999996</v>
      </c>
      <c r="L65" s="102">
        <f t="shared" si="11"/>
        <v>342.56819999999999</v>
      </c>
      <c r="M65" s="102">
        <f t="shared" si="10"/>
        <v>303.04109999999997</v>
      </c>
      <c r="N65" s="102">
        <f t="shared" si="9"/>
        <v>294.25729999999999</v>
      </c>
    </row>
    <row r="66" spans="2:14" x14ac:dyDescent="0.3">
      <c r="B66" s="10" t="s">
        <v>91</v>
      </c>
      <c r="C66" s="62" t="s">
        <v>472</v>
      </c>
      <c r="D66">
        <v>30.4</v>
      </c>
      <c r="E66">
        <v>27.8</v>
      </c>
      <c r="F66">
        <v>25.5</v>
      </c>
      <c r="G66">
        <v>24.5</v>
      </c>
      <c r="J66" s="13">
        <v>8.8388000000000009</v>
      </c>
      <c r="K66" s="102">
        <f t="shared" si="12"/>
        <v>268.69952000000001</v>
      </c>
      <c r="L66" s="102">
        <f t="shared" si="11"/>
        <v>245.71864000000002</v>
      </c>
      <c r="M66" s="102">
        <f t="shared" si="10"/>
        <v>225.38940000000002</v>
      </c>
      <c r="N66" s="102">
        <f t="shared" si="9"/>
        <v>216.55060000000003</v>
      </c>
    </row>
    <row r="67" spans="2:14" x14ac:dyDescent="0.3">
      <c r="B67" s="10" t="s">
        <v>92</v>
      </c>
      <c r="C67" s="62" t="s">
        <v>474</v>
      </c>
      <c r="D67">
        <v>31</v>
      </c>
      <c r="E67">
        <v>33.4</v>
      </c>
      <c r="F67">
        <v>30</v>
      </c>
      <c r="G67">
        <v>31.63</v>
      </c>
      <c r="J67" s="13">
        <v>8.7870000000000008</v>
      </c>
      <c r="K67" s="102">
        <f t="shared" si="12"/>
        <v>272.39700000000005</v>
      </c>
      <c r="L67" s="102">
        <f t="shared" si="11"/>
        <v>293.48580000000004</v>
      </c>
      <c r="M67" s="102">
        <f t="shared" si="10"/>
        <v>263.61</v>
      </c>
      <c r="N67" s="102">
        <f t="shared" si="9"/>
        <v>277.93281000000002</v>
      </c>
    </row>
    <row r="68" spans="2:14" x14ac:dyDescent="0.3">
      <c r="B68" s="10" t="s">
        <v>93</v>
      </c>
      <c r="C68" s="62" t="s">
        <v>478</v>
      </c>
      <c r="D68">
        <v>33</v>
      </c>
      <c r="E68">
        <v>32.700000000000003</v>
      </c>
      <c r="F68">
        <v>35</v>
      </c>
      <c r="G68">
        <v>35.700000000000003</v>
      </c>
      <c r="J68" s="13">
        <v>8.7919999999999998</v>
      </c>
      <c r="K68" s="102">
        <f t="shared" si="12"/>
        <v>290.13599999999997</v>
      </c>
      <c r="L68" s="102">
        <f t="shared" si="11"/>
        <v>287.4984</v>
      </c>
      <c r="M68" s="102">
        <f t="shared" si="10"/>
        <v>307.71999999999997</v>
      </c>
      <c r="N68" s="102">
        <f t="shared" si="9"/>
        <v>313.87440000000004</v>
      </c>
    </row>
    <row r="69" spans="2:14" x14ac:dyDescent="0.3">
      <c r="B69" s="10" t="s">
        <v>94</v>
      </c>
      <c r="C69" s="62" t="s">
        <v>452</v>
      </c>
      <c r="D69">
        <v>34.1</v>
      </c>
      <c r="E69">
        <v>37.049999999999997</v>
      </c>
      <c r="F69">
        <v>38.9</v>
      </c>
      <c r="G69">
        <v>39.46</v>
      </c>
      <c r="J69" s="13">
        <v>8.9450000000000003</v>
      </c>
      <c r="K69" s="102">
        <f t="shared" si="12"/>
        <v>305.02450000000005</v>
      </c>
      <c r="L69" s="102">
        <f t="shared" si="11"/>
        <v>331.41224999999997</v>
      </c>
      <c r="M69" s="102">
        <f t="shared" si="10"/>
        <v>347.96050000000002</v>
      </c>
      <c r="N69" s="102">
        <f t="shared" si="9"/>
        <v>352.96970000000005</v>
      </c>
    </row>
    <row r="70" spans="2:14" x14ac:dyDescent="0.3">
      <c r="B70" s="10" t="s">
        <v>95</v>
      </c>
      <c r="C70" s="62" t="s">
        <v>454</v>
      </c>
      <c r="D70">
        <v>38.25</v>
      </c>
      <c r="E70">
        <v>38.65</v>
      </c>
      <c r="F70">
        <v>40.1</v>
      </c>
      <c r="G70">
        <v>41.35</v>
      </c>
      <c r="J70" s="13">
        <v>8.9494000000000007</v>
      </c>
      <c r="K70" s="102">
        <f t="shared" si="12"/>
        <v>342.31455000000005</v>
      </c>
      <c r="L70" s="102">
        <f t="shared" si="11"/>
        <v>345.89431000000002</v>
      </c>
      <c r="M70" s="102">
        <f t="shared" si="10"/>
        <v>358.87094000000002</v>
      </c>
      <c r="N70" s="102">
        <f t="shared" si="9"/>
        <v>370.05769000000004</v>
      </c>
    </row>
    <row r="71" spans="2:14" x14ac:dyDescent="0.3">
      <c r="B71" s="10" t="s">
        <v>96</v>
      </c>
      <c r="C71" s="62" t="s">
        <v>481</v>
      </c>
      <c r="D71">
        <v>34.840000000000003</v>
      </c>
      <c r="E71">
        <v>34.700000000000003</v>
      </c>
      <c r="F71">
        <v>36.75</v>
      </c>
      <c r="G71">
        <v>38.1</v>
      </c>
      <c r="J71" s="13">
        <v>8.6601999999999997</v>
      </c>
      <c r="K71" s="102">
        <f t="shared" si="12"/>
        <v>301.72136800000004</v>
      </c>
      <c r="L71" s="102">
        <f t="shared" si="11"/>
        <v>300.50894</v>
      </c>
      <c r="M71" s="102">
        <f t="shared" si="10"/>
        <v>318.26234999999997</v>
      </c>
      <c r="N71" s="102">
        <f t="shared" si="9"/>
        <v>329.95362</v>
      </c>
    </row>
    <row r="72" spans="2:14" x14ac:dyDescent="0.3">
      <c r="B72" s="10" t="s">
        <v>97</v>
      </c>
      <c r="C72" s="62" t="s">
        <v>458</v>
      </c>
      <c r="D72">
        <v>32.4</v>
      </c>
      <c r="E72">
        <v>33.799999999999997</v>
      </c>
      <c r="F72">
        <v>35.5</v>
      </c>
      <c r="G72">
        <v>37.299999999999997</v>
      </c>
      <c r="J72" s="13">
        <v>8.5963999999999992</v>
      </c>
      <c r="K72" s="102">
        <f t="shared" si="12"/>
        <v>278.52335999999997</v>
      </c>
      <c r="L72" s="102">
        <f t="shared" si="11"/>
        <v>290.55831999999992</v>
      </c>
      <c r="M72" s="102">
        <f t="shared" si="10"/>
        <v>305.17219999999998</v>
      </c>
      <c r="N72" s="102">
        <f t="shared" si="9"/>
        <v>320.64571999999993</v>
      </c>
    </row>
    <row r="73" spans="2:14" x14ac:dyDescent="0.3">
      <c r="B73" s="10" t="s">
        <v>98</v>
      </c>
      <c r="C73" s="62" t="s">
        <v>461</v>
      </c>
      <c r="D73">
        <v>31.85</v>
      </c>
      <c r="E73">
        <v>31.6</v>
      </c>
      <c r="F73">
        <v>34</v>
      </c>
      <c r="G73">
        <v>34.5</v>
      </c>
      <c r="J73" s="13">
        <v>8.3596000000000004</v>
      </c>
      <c r="K73" s="102">
        <f t="shared" si="12"/>
        <v>266.25326000000001</v>
      </c>
      <c r="L73" s="102">
        <f t="shared" si="11"/>
        <v>264.16336000000001</v>
      </c>
      <c r="M73" s="102">
        <f t="shared" si="10"/>
        <v>284.22640000000001</v>
      </c>
      <c r="N73" s="102">
        <f t="shared" si="9"/>
        <v>288.40620000000001</v>
      </c>
    </row>
    <row r="74" spans="2:14" x14ac:dyDescent="0.3">
      <c r="B74" s="10" t="s">
        <v>99</v>
      </c>
      <c r="C74" s="62" t="s">
        <v>483</v>
      </c>
      <c r="D74">
        <v>39.65</v>
      </c>
      <c r="E74">
        <v>38.950000000000003</v>
      </c>
      <c r="F74">
        <v>40.1</v>
      </c>
      <c r="G74">
        <v>38.049999999999997</v>
      </c>
      <c r="J74" s="13">
        <v>8.4143000000000008</v>
      </c>
      <c r="K74" s="102">
        <f t="shared" si="12"/>
        <v>333.62699500000002</v>
      </c>
      <c r="L74" s="102">
        <f t="shared" si="11"/>
        <v>327.73698500000006</v>
      </c>
      <c r="M74" s="102">
        <f t="shared" si="10"/>
        <v>337.41343000000006</v>
      </c>
      <c r="N74" s="102">
        <f t="shared" si="9"/>
        <v>320.16411499999998</v>
      </c>
    </row>
    <row r="75" spans="2:14" x14ac:dyDescent="0.3">
      <c r="B75" s="10" t="s">
        <v>100</v>
      </c>
      <c r="C75" s="62" t="s">
        <v>465</v>
      </c>
      <c r="D75">
        <v>37.450000000000003</v>
      </c>
      <c r="E75">
        <v>37.15</v>
      </c>
      <c r="F75">
        <v>35.65</v>
      </c>
      <c r="G75">
        <v>34.5</v>
      </c>
      <c r="J75" s="13">
        <v>8.4107000000000003</v>
      </c>
      <c r="K75" s="102">
        <f t="shared" si="12"/>
        <v>314.98071500000003</v>
      </c>
      <c r="L75" s="102">
        <f t="shared" si="11"/>
        <v>312.45750500000003</v>
      </c>
      <c r="M75" s="102">
        <f t="shared" si="10"/>
        <v>299.841455</v>
      </c>
      <c r="N75" s="102">
        <f t="shared" si="9"/>
        <v>290.16915</v>
      </c>
    </row>
    <row r="76" spans="2:14" x14ac:dyDescent="0.3">
      <c r="B76" s="10" t="s">
        <v>101</v>
      </c>
      <c r="C76" s="62" t="s">
        <v>485</v>
      </c>
      <c r="D76">
        <v>45.9</v>
      </c>
      <c r="E76">
        <v>46.2</v>
      </c>
      <c r="F76">
        <v>43.25</v>
      </c>
      <c r="G76">
        <v>41.05</v>
      </c>
      <c r="J76" s="13">
        <v>8.1816999999999993</v>
      </c>
      <c r="K76" s="102">
        <f t="shared" si="12"/>
        <v>375.54002999999994</v>
      </c>
      <c r="L76" s="102">
        <f t="shared" si="11"/>
        <v>377.99453999999997</v>
      </c>
      <c r="M76" s="102">
        <f t="shared" si="10"/>
        <v>353.85852499999999</v>
      </c>
      <c r="N76" s="102">
        <f t="shared" si="9"/>
        <v>335.85878499999995</v>
      </c>
    </row>
    <row r="77" spans="2:14" x14ac:dyDescent="0.3">
      <c r="B77" s="10" t="s">
        <v>102</v>
      </c>
      <c r="C77" s="62" t="s">
        <v>486</v>
      </c>
      <c r="D77">
        <v>56.45</v>
      </c>
      <c r="E77">
        <v>51.65</v>
      </c>
      <c r="F77">
        <v>45</v>
      </c>
      <c r="G77">
        <v>44.7</v>
      </c>
      <c r="J77" s="13">
        <v>8.0970999999999993</v>
      </c>
      <c r="K77" s="102">
        <f t="shared" si="12"/>
        <v>457.08129500000001</v>
      </c>
      <c r="L77" s="102">
        <f t="shared" si="11"/>
        <v>418.21521499999994</v>
      </c>
      <c r="M77" s="102">
        <f t="shared" si="10"/>
        <v>364.36949999999996</v>
      </c>
      <c r="N77" s="102">
        <f t="shared" si="9"/>
        <v>361.94036999999997</v>
      </c>
    </row>
    <row r="78" spans="2:14" x14ac:dyDescent="0.3">
      <c r="B78" s="10" t="s">
        <v>103</v>
      </c>
      <c r="C78" s="62" t="s">
        <v>471</v>
      </c>
      <c r="D78">
        <v>63.45</v>
      </c>
      <c r="E78">
        <v>47.1</v>
      </c>
      <c r="F78">
        <v>45.1</v>
      </c>
      <c r="G78">
        <v>43.4</v>
      </c>
      <c r="J78" s="13">
        <v>8.0367999999999995</v>
      </c>
      <c r="K78" s="102">
        <f t="shared" si="12"/>
        <v>509.93495999999999</v>
      </c>
      <c r="L78" s="102">
        <f t="shared" si="11"/>
        <v>378.53327999999999</v>
      </c>
      <c r="M78" s="102">
        <f t="shared" si="10"/>
        <v>362.45967999999999</v>
      </c>
      <c r="N78" s="102">
        <f t="shared" si="9"/>
        <v>348.79711999999995</v>
      </c>
    </row>
    <row r="79" spans="2:14" x14ac:dyDescent="0.3">
      <c r="B79" s="10" t="s">
        <v>104</v>
      </c>
      <c r="C79" s="62" t="s">
        <v>476</v>
      </c>
      <c r="D79">
        <v>44.75</v>
      </c>
      <c r="E79">
        <v>44.85</v>
      </c>
      <c r="F79">
        <v>43.5</v>
      </c>
      <c r="G79">
        <v>45</v>
      </c>
      <c r="J79" s="13">
        <v>7.9278000000000004</v>
      </c>
      <c r="K79" s="102">
        <f t="shared" si="12"/>
        <v>354.76904999999999</v>
      </c>
      <c r="L79" s="102">
        <f t="shared" si="11"/>
        <v>355.56183000000004</v>
      </c>
      <c r="M79" s="102">
        <f t="shared" si="10"/>
        <v>344.85930000000002</v>
      </c>
      <c r="N79" s="102">
        <f t="shared" si="9"/>
        <v>356.75100000000003</v>
      </c>
    </row>
    <row r="80" spans="2:14" x14ac:dyDescent="0.3">
      <c r="B80" s="10" t="s">
        <v>105</v>
      </c>
      <c r="C80" s="62" t="s">
        <v>477</v>
      </c>
      <c r="D80">
        <v>48.45</v>
      </c>
      <c r="E80">
        <v>47.35</v>
      </c>
      <c r="F80">
        <v>50.75</v>
      </c>
      <c r="G80">
        <v>52.64</v>
      </c>
      <c r="J80" s="13">
        <v>7.8971999999999998</v>
      </c>
      <c r="K80" s="102">
        <f t="shared" si="12"/>
        <v>382.61934000000002</v>
      </c>
      <c r="L80" s="102">
        <f t="shared" si="11"/>
        <v>373.93241999999998</v>
      </c>
      <c r="M80" s="102">
        <f t="shared" si="10"/>
        <v>400.78289999999998</v>
      </c>
      <c r="N80" s="102">
        <f t="shared" si="9"/>
        <v>415.70860799999997</v>
      </c>
    </row>
    <row r="81" spans="2:14" x14ac:dyDescent="0.3">
      <c r="B81" s="10" t="s">
        <v>106</v>
      </c>
      <c r="C81" s="62" t="s">
        <v>479</v>
      </c>
      <c r="D81">
        <v>45.15</v>
      </c>
      <c r="E81">
        <v>48</v>
      </c>
      <c r="F81">
        <v>49.07</v>
      </c>
      <c r="G81">
        <v>50.65</v>
      </c>
      <c r="J81" s="13">
        <v>7.9062000000000001</v>
      </c>
      <c r="K81" s="102">
        <f t="shared" si="12"/>
        <v>356.96492999999998</v>
      </c>
      <c r="L81" s="102">
        <f t="shared" si="11"/>
        <v>379.49760000000003</v>
      </c>
      <c r="M81" s="102">
        <f t="shared" si="10"/>
        <v>387.95723400000003</v>
      </c>
      <c r="N81" s="102">
        <f t="shared" si="9"/>
        <v>400.44902999999999</v>
      </c>
    </row>
    <row r="82" spans="2:14" x14ac:dyDescent="0.3">
      <c r="B82" s="10" t="s">
        <v>107</v>
      </c>
      <c r="C82" s="62" t="s">
        <v>454</v>
      </c>
      <c r="D82">
        <v>45.65</v>
      </c>
      <c r="E82">
        <v>46.75</v>
      </c>
      <c r="F82">
        <v>48.1</v>
      </c>
      <c r="G82">
        <v>48.75</v>
      </c>
      <c r="J82" s="13">
        <v>8.0200999999999993</v>
      </c>
      <c r="K82" s="102">
        <f t="shared" si="12"/>
        <v>366.11756499999996</v>
      </c>
      <c r="L82" s="102">
        <f t="shared" si="11"/>
        <v>374.93967499999997</v>
      </c>
      <c r="M82" s="102">
        <f t="shared" si="10"/>
        <v>385.76680999999996</v>
      </c>
      <c r="N82" s="102">
        <f t="shared" si="9"/>
        <v>390.97987499999999</v>
      </c>
    </row>
    <row r="83" spans="2:14" x14ac:dyDescent="0.3">
      <c r="B83" s="10" t="s">
        <v>108</v>
      </c>
      <c r="C83" s="62" t="s">
        <v>480</v>
      </c>
      <c r="D83">
        <v>44.05</v>
      </c>
      <c r="E83">
        <v>45.13</v>
      </c>
      <c r="F83">
        <v>45.58</v>
      </c>
      <c r="G83">
        <v>45.98</v>
      </c>
      <c r="J83" s="13">
        <v>7.9325000000000001</v>
      </c>
      <c r="K83" s="102">
        <f t="shared" si="12"/>
        <v>349.426625</v>
      </c>
      <c r="L83" s="102">
        <f t="shared" si="11"/>
        <v>357.99372500000004</v>
      </c>
      <c r="M83" s="102">
        <f t="shared" si="10"/>
        <v>361.56335000000001</v>
      </c>
      <c r="N83" s="102">
        <f t="shared" si="9"/>
        <v>364.73634999999996</v>
      </c>
    </row>
    <row r="84" spans="2:14" x14ac:dyDescent="0.3">
      <c r="B84" s="10" t="s">
        <v>109</v>
      </c>
      <c r="C84" s="62" t="s">
        <v>458</v>
      </c>
      <c r="D84">
        <v>50.85</v>
      </c>
      <c r="E84">
        <v>51.8</v>
      </c>
      <c r="F84">
        <v>51.1</v>
      </c>
      <c r="G84">
        <v>52.03</v>
      </c>
      <c r="J84" s="13">
        <v>7.9156000000000004</v>
      </c>
      <c r="K84" s="102">
        <f t="shared" si="12"/>
        <v>402.50826000000001</v>
      </c>
      <c r="L84" s="102">
        <f t="shared" si="11"/>
        <v>410.02807999999999</v>
      </c>
      <c r="M84" s="102">
        <f t="shared" si="10"/>
        <v>404.48716000000002</v>
      </c>
      <c r="N84" s="102">
        <f t="shared" si="9"/>
        <v>411.84866800000003</v>
      </c>
    </row>
    <row r="85" spans="2:14" x14ac:dyDescent="0.3">
      <c r="B85" s="10" t="s">
        <v>110</v>
      </c>
      <c r="C85" s="62" t="s">
        <v>461</v>
      </c>
      <c r="D85">
        <v>51.5</v>
      </c>
      <c r="E85">
        <v>51.15</v>
      </c>
      <c r="F85">
        <v>51.45</v>
      </c>
      <c r="G85">
        <v>52.85</v>
      </c>
      <c r="J85" s="13">
        <v>8.1110000000000007</v>
      </c>
      <c r="K85" s="102">
        <f t="shared" si="12"/>
        <v>417.71650000000005</v>
      </c>
      <c r="L85" s="102">
        <f t="shared" si="11"/>
        <v>414.87765000000002</v>
      </c>
      <c r="M85" s="102">
        <f t="shared" si="10"/>
        <v>417.31095000000005</v>
      </c>
      <c r="N85" s="102">
        <f t="shared" si="9"/>
        <v>428.66635000000002</v>
      </c>
    </row>
    <row r="86" spans="2:14" x14ac:dyDescent="0.3">
      <c r="B86" s="10" t="s">
        <v>111</v>
      </c>
      <c r="C86" s="62" t="s">
        <v>482</v>
      </c>
      <c r="D86">
        <v>48.6</v>
      </c>
      <c r="E86">
        <v>50</v>
      </c>
      <c r="F86">
        <v>50.55</v>
      </c>
      <c r="G86">
        <v>48.25</v>
      </c>
      <c r="J86" s="13">
        <v>8.1463000000000001</v>
      </c>
      <c r="K86" s="102">
        <f t="shared" si="12"/>
        <v>395.91018000000003</v>
      </c>
      <c r="L86" s="102">
        <f t="shared" si="11"/>
        <v>407.315</v>
      </c>
      <c r="M86" s="102">
        <f t="shared" si="10"/>
        <v>411.79546499999998</v>
      </c>
      <c r="N86" s="102">
        <f t="shared" ref="N86:N117" si="13">G86*J86</f>
        <v>393.05897500000003</v>
      </c>
    </row>
    <row r="87" spans="2:14" x14ac:dyDescent="0.3">
      <c r="B87" s="10" t="s">
        <v>112</v>
      </c>
      <c r="C87" s="62" t="s">
        <v>465</v>
      </c>
      <c r="D87">
        <v>64.849999999999994</v>
      </c>
      <c r="E87">
        <v>66.5</v>
      </c>
      <c r="F87">
        <v>61.9</v>
      </c>
      <c r="G87">
        <v>59</v>
      </c>
      <c r="J87" s="13">
        <v>7.9059999999999997</v>
      </c>
      <c r="K87" s="102">
        <f t="shared" si="12"/>
        <v>512.70409999999993</v>
      </c>
      <c r="L87" s="102">
        <f t="shared" si="11"/>
        <v>525.74900000000002</v>
      </c>
      <c r="M87" s="102">
        <f t="shared" si="10"/>
        <v>489.38139999999999</v>
      </c>
      <c r="N87" s="102">
        <f t="shared" si="13"/>
        <v>466.45400000000001</v>
      </c>
    </row>
    <row r="88" spans="2:14" x14ac:dyDescent="0.3">
      <c r="B88" s="10" t="s">
        <v>113</v>
      </c>
      <c r="C88" s="62" t="s">
        <v>484</v>
      </c>
      <c r="D88">
        <v>77</v>
      </c>
      <c r="E88">
        <v>69.849999999999994</v>
      </c>
      <c r="F88">
        <v>67.5</v>
      </c>
      <c r="G88">
        <v>53.75</v>
      </c>
      <c r="J88" s="13">
        <v>7.8198999999999996</v>
      </c>
      <c r="K88" s="102">
        <f t="shared" si="12"/>
        <v>602.13229999999999</v>
      </c>
      <c r="L88" s="102">
        <f t="shared" si="11"/>
        <v>546.22001499999988</v>
      </c>
      <c r="M88" s="102">
        <f t="shared" si="10"/>
        <v>527.84325000000001</v>
      </c>
      <c r="N88" s="102">
        <f t="shared" si="13"/>
        <v>420.31962499999997</v>
      </c>
    </row>
    <row r="89" spans="2:14" x14ac:dyDescent="0.3">
      <c r="B89" s="10" t="s">
        <v>114</v>
      </c>
      <c r="C89" s="62" t="s">
        <v>486</v>
      </c>
      <c r="D89">
        <v>56.6</v>
      </c>
      <c r="E89">
        <v>58.48</v>
      </c>
      <c r="F89">
        <v>48.55</v>
      </c>
      <c r="G89">
        <v>47.3</v>
      </c>
      <c r="J89" s="13">
        <v>7.8205999999999998</v>
      </c>
      <c r="K89" s="102">
        <f t="shared" si="12"/>
        <v>442.64596</v>
      </c>
      <c r="L89" s="102">
        <f t="shared" si="11"/>
        <v>457.34868799999998</v>
      </c>
      <c r="M89" s="102">
        <f t="shared" ref="M89:M120" si="14">F89*J89</f>
        <v>379.69012999999995</v>
      </c>
      <c r="N89" s="102">
        <f t="shared" si="13"/>
        <v>369.91437999999999</v>
      </c>
    </row>
    <row r="90" spans="2:14" x14ac:dyDescent="0.3">
      <c r="B90" s="10" t="s">
        <v>115</v>
      </c>
      <c r="C90" s="62" t="s">
        <v>471</v>
      </c>
      <c r="D90">
        <v>59.95</v>
      </c>
      <c r="E90">
        <v>51.15</v>
      </c>
      <c r="F90">
        <v>49.55</v>
      </c>
      <c r="G90">
        <v>48</v>
      </c>
      <c r="J90" s="13">
        <v>7.8295000000000003</v>
      </c>
      <c r="K90" s="102">
        <f t="shared" si="12"/>
        <v>469.37852500000002</v>
      </c>
      <c r="L90" s="102">
        <f t="shared" ref="L90:L121" si="15">E90*J90</f>
        <v>400.478925</v>
      </c>
      <c r="M90" s="102">
        <f t="shared" si="14"/>
        <v>387.95172500000001</v>
      </c>
      <c r="N90" s="102">
        <f t="shared" si="13"/>
        <v>375.81600000000003</v>
      </c>
    </row>
    <row r="91" spans="2:14" x14ac:dyDescent="0.3">
      <c r="B91" s="10" t="s">
        <v>116</v>
      </c>
      <c r="C91" s="62" t="s">
        <v>474</v>
      </c>
      <c r="D91">
        <v>55.5</v>
      </c>
      <c r="E91">
        <v>54.1</v>
      </c>
      <c r="F91">
        <v>53.25</v>
      </c>
      <c r="G91">
        <v>54.75</v>
      </c>
      <c r="J91" s="13">
        <v>7.8068999999999997</v>
      </c>
      <c r="K91" s="102">
        <f t="shared" ref="K91:K122" si="16">D91*J91</f>
        <v>433.28294999999997</v>
      </c>
      <c r="L91" s="102">
        <f t="shared" si="15"/>
        <v>422.35329000000002</v>
      </c>
      <c r="M91" s="102">
        <f t="shared" si="14"/>
        <v>415.71742499999999</v>
      </c>
      <c r="N91" s="102">
        <f t="shared" si="13"/>
        <v>427.427775</v>
      </c>
    </row>
    <row r="92" spans="2:14" x14ac:dyDescent="0.3">
      <c r="B92" s="10" t="s">
        <v>117</v>
      </c>
      <c r="C92" s="62" t="s">
        <v>451</v>
      </c>
      <c r="D92">
        <v>57.4</v>
      </c>
      <c r="E92">
        <v>55</v>
      </c>
      <c r="F92">
        <v>57.85</v>
      </c>
      <c r="G92">
        <v>60.2</v>
      </c>
      <c r="J92" s="13">
        <v>7.8335999999999997</v>
      </c>
      <c r="K92" s="102">
        <f t="shared" si="16"/>
        <v>449.64863999999994</v>
      </c>
      <c r="L92" s="102">
        <f t="shared" si="15"/>
        <v>430.84799999999996</v>
      </c>
      <c r="M92" s="102">
        <f t="shared" si="14"/>
        <v>453.17376000000002</v>
      </c>
      <c r="N92" s="102">
        <f t="shared" si="13"/>
        <v>471.58271999999999</v>
      </c>
    </row>
    <row r="93" spans="2:14" x14ac:dyDescent="0.3">
      <c r="B93" s="10" t="s">
        <v>118</v>
      </c>
      <c r="C93" s="62" t="s">
        <v>479</v>
      </c>
      <c r="D93">
        <v>51.8</v>
      </c>
      <c r="E93">
        <v>52.5</v>
      </c>
      <c r="F93">
        <v>56.3</v>
      </c>
      <c r="G93">
        <v>57</v>
      </c>
      <c r="J93" s="13">
        <v>7.8319999999999999</v>
      </c>
      <c r="K93" s="102">
        <f t="shared" si="16"/>
        <v>405.69759999999997</v>
      </c>
      <c r="L93" s="102">
        <f t="shared" si="15"/>
        <v>411.18</v>
      </c>
      <c r="M93" s="102">
        <f t="shared" si="14"/>
        <v>440.94159999999999</v>
      </c>
      <c r="N93" s="102">
        <f t="shared" si="13"/>
        <v>446.42399999999998</v>
      </c>
    </row>
    <row r="94" spans="2:14" x14ac:dyDescent="0.3">
      <c r="B94" s="10" t="s">
        <v>119</v>
      </c>
      <c r="C94" s="62" t="s">
        <v>454</v>
      </c>
      <c r="D94">
        <v>42.6</v>
      </c>
      <c r="E94">
        <v>47.4</v>
      </c>
      <c r="F94">
        <v>48</v>
      </c>
      <c r="G94">
        <v>49.5</v>
      </c>
      <c r="J94" s="13">
        <v>7.7828999999999997</v>
      </c>
      <c r="K94" s="102">
        <f t="shared" si="16"/>
        <v>331.55153999999999</v>
      </c>
      <c r="L94" s="102">
        <f t="shared" si="15"/>
        <v>368.90945999999997</v>
      </c>
      <c r="M94" s="102">
        <f t="shared" si="14"/>
        <v>373.57920000000001</v>
      </c>
      <c r="N94" s="102">
        <f t="shared" si="13"/>
        <v>385.25354999999996</v>
      </c>
    </row>
    <row r="95" spans="2:14" x14ac:dyDescent="0.3">
      <c r="B95" s="10" t="s">
        <v>120</v>
      </c>
      <c r="C95" s="62" t="s">
        <v>457</v>
      </c>
      <c r="D95">
        <v>46.2</v>
      </c>
      <c r="E95">
        <v>48.45</v>
      </c>
      <c r="F95">
        <v>50.5</v>
      </c>
      <c r="G95">
        <v>51.5</v>
      </c>
      <c r="J95" s="13">
        <v>7.7881999999999998</v>
      </c>
      <c r="K95" s="102">
        <f t="shared" si="16"/>
        <v>359.81484</v>
      </c>
      <c r="L95" s="102">
        <f t="shared" si="15"/>
        <v>377.33829000000003</v>
      </c>
      <c r="M95" s="102">
        <f t="shared" si="14"/>
        <v>393.30410000000001</v>
      </c>
      <c r="N95" s="102">
        <f t="shared" si="13"/>
        <v>401.09229999999997</v>
      </c>
    </row>
    <row r="96" spans="2:14" x14ac:dyDescent="0.3">
      <c r="B96" s="10" t="s">
        <v>121</v>
      </c>
      <c r="C96" s="62" t="s">
        <v>458</v>
      </c>
      <c r="D96">
        <v>50.55</v>
      </c>
      <c r="E96">
        <v>50.2</v>
      </c>
      <c r="F96">
        <v>52</v>
      </c>
      <c r="G96">
        <v>53.2</v>
      </c>
      <c r="J96" s="13">
        <v>7.7243000000000004</v>
      </c>
      <c r="K96" s="102">
        <f t="shared" si="16"/>
        <v>390.46336500000001</v>
      </c>
      <c r="L96" s="102">
        <f t="shared" si="15"/>
        <v>387.75986000000006</v>
      </c>
      <c r="M96" s="102">
        <f t="shared" si="14"/>
        <v>401.66360000000003</v>
      </c>
      <c r="N96" s="102">
        <f t="shared" si="13"/>
        <v>410.93276000000003</v>
      </c>
    </row>
    <row r="97" spans="2:14" x14ac:dyDescent="0.3">
      <c r="B97" s="10" t="s">
        <v>122</v>
      </c>
      <c r="C97" s="62" t="s">
        <v>463</v>
      </c>
      <c r="D97">
        <v>41.8</v>
      </c>
      <c r="E97">
        <v>45.3</v>
      </c>
      <c r="F97">
        <v>46</v>
      </c>
      <c r="G97">
        <v>46.3</v>
      </c>
      <c r="J97" s="13">
        <v>7.7473999999999998</v>
      </c>
      <c r="K97" s="102">
        <f t="shared" si="16"/>
        <v>323.84132</v>
      </c>
      <c r="L97" s="102">
        <f t="shared" si="15"/>
        <v>350.95721999999995</v>
      </c>
      <c r="M97" s="102">
        <f t="shared" si="14"/>
        <v>356.38040000000001</v>
      </c>
      <c r="N97" s="102">
        <f t="shared" si="13"/>
        <v>358.70461999999998</v>
      </c>
    </row>
    <row r="98" spans="2:14" x14ac:dyDescent="0.3">
      <c r="B98" s="10" t="s">
        <v>123</v>
      </c>
      <c r="C98" s="62" t="s">
        <v>482</v>
      </c>
      <c r="D98">
        <v>46.7</v>
      </c>
      <c r="E98">
        <v>47.85</v>
      </c>
      <c r="F98">
        <v>47.55</v>
      </c>
      <c r="G98">
        <v>44.85</v>
      </c>
      <c r="J98" s="13">
        <v>7.7868000000000004</v>
      </c>
      <c r="K98" s="102">
        <f t="shared" si="16"/>
        <v>363.64356000000004</v>
      </c>
      <c r="L98" s="102">
        <f t="shared" si="15"/>
        <v>372.59838000000002</v>
      </c>
      <c r="M98" s="102">
        <f t="shared" si="14"/>
        <v>370.26233999999999</v>
      </c>
      <c r="N98" s="102">
        <f t="shared" si="13"/>
        <v>349.23798000000005</v>
      </c>
    </row>
    <row r="99" spans="2:14" x14ac:dyDescent="0.3">
      <c r="B99" s="10" t="s">
        <v>124</v>
      </c>
      <c r="C99" s="62" t="s">
        <v>465</v>
      </c>
      <c r="D99">
        <v>42.25</v>
      </c>
      <c r="E99">
        <v>42.35</v>
      </c>
      <c r="F99">
        <v>41.69</v>
      </c>
      <c r="G99">
        <v>40.450000000000003</v>
      </c>
      <c r="J99" s="13">
        <v>7.7450999999999999</v>
      </c>
      <c r="K99" s="102">
        <f t="shared" si="16"/>
        <v>327.23047500000001</v>
      </c>
      <c r="L99" s="102">
        <f t="shared" si="15"/>
        <v>328.00498500000003</v>
      </c>
      <c r="M99" s="102">
        <f t="shared" si="14"/>
        <v>322.89321899999999</v>
      </c>
      <c r="N99" s="102">
        <f t="shared" si="13"/>
        <v>313.28929500000004</v>
      </c>
    </row>
    <row r="100" spans="2:14" x14ac:dyDescent="0.3">
      <c r="B100" s="10" t="s">
        <v>125</v>
      </c>
      <c r="C100" s="62" t="s">
        <v>468</v>
      </c>
      <c r="D100">
        <v>35.5</v>
      </c>
      <c r="E100">
        <v>33.950000000000003</v>
      </c>
      <c r="F100">
        <v>32.299999999999997</v>
      </c>
      <c r="G100">
        <v>29.75</v>
      </c>
      <c r="J100" s="13">
        <v>7.6752000000000002</v>
      </c>
      <c r="K100" s="102">
        <f t="shared" si="16"/>
        <v>272.46960000000001</v>
      </c>
      <c r="L100" s="102">
        <f t="shared" si="15"/>
        <v>260.57304000000005</v>
      </c>
      <c r="M100" s="102">
        <f t="shared" si="14"/>
        <v>247.90895999999998</v>
      </c>
      <c r="N100" s="102">
        <f t="shared" si="13"/>
        <v>228.3372</v>
      </c>
    </row>
    <row r="101" spans="2:14" x14ac:dyDescent="0.3">
      <c r="B101" s="10" t="s">
        <v>126</v>
      </c>
      <c r="C101" s="62" t="s">
        <v>486</v>
      </c>
      <c r="D101">
        <v>40.6</v>
      </c>
      <c r="E101">
        <v>38.799999999999997</v>
      </c>
      <c r="F101">
        <v>35.35</v>
      </c>
      <c r="G101">
        <v>37</v>
      </c>
      <c r="J101" s="13">
        <v>7.5522</v>
      </c>
      <c r="K101" s="102">
        <f t="shared" si="16"/>
        <v>306.61932000000002</v>
      </c>
      <c r="L101" s="102">
        <f t="shared" si="15"/>
        <v>293.02535999999998</v>
      </c>
      <c r="M101" s="102">
        <f t="shared" si="14"/>
        <v>266.97027000000003</v>
      </c>
      <c r="N101" s="102">
        <f t="shared" si="13"/>
        <v>279.4314</v>
      </c>
    </row>
    <row r="102" spans="2:14" x14ac:dyDescent="0.3">
      <c r="B102" s="10" t="s">
        <v>127</v>
      </c>
      <c r="C102" s="62" t="s">
        <v>471</v>
      </c>
      <c r="D102">
        <v>33.5</v>
      </c>
      <c r="E102">
        <v>31.95</v>
      </c>
      <c r="F102">
        <v>34.659999999999997</v>
      </c>
      <c r="G102">
        <v>32.83</v>
      </c>
      <c r="J102" s="13">
        <v>7.5315000000000003</v>
      </c>
      <c r="K102" s="102">
        <f t="shared" si="16"/>
        <v>252.30525</v>
      </c>
      <c r="L102" s="102">
        <f t="shared" si="15"/>
        <v>240.63142500000001</v>
      </c>
      <c r="M102" s="102">
        <f t="shared" si="14"/>
        <v>261.04178999999999</v>
      </c>
      <c r="N102" s="102">
        <f t="shared" si="13"/>
        <v>247.25914499999999</v>
      </c>
    </row>
    <row r="103" spans="2:14" x14ac:dyDescent="0.3">
      <c r="B103" s="10" t="s">
        <v>128</v>
      </c>
      <c r="C103" s="62" t="s">
        <v>475</v>
      </c>
      <c r="D103">
        <v>26.15</v>
      </c>
      <c r="E103">
        <v>30</v>
      </c>
      <c r="F103">
        <v>27</v>
      </c>
      <c r="G103">
        <v>29.88</v>
      </c>
      <c r="J103" s="13">
        <v>7.5697999999999999</v>
      </c>
      <c r="K103" s="102">
        <f t="shared" si="16"/>
        <v>197.95026999999999</v>
      </c>
      <c r="L103" s="102">
        <f t="shared" si="15"/>
        <v>227.09399999999999</v>
      </c>
      <c r="M103" s="102">
        <f t="shared" si="14"/>
        <v>204.38460000000001</v>
      </c>
      <c r="N103" s="102">
        <f t="shared" si="13"/>
        <v>226.18562399999999</v>
      </c>
    </row>
    <row r="104" spans="2:14" x14ac:dyDescent="0.3">
      <c r="B104" s="10" t="s">
        <v>129</v>
      </c>
      <c r="C104" s="62" t="s">
        <v>451</v>
      </c>
      <c r="D104">
        <v>26.75</v>
      </c>
      <c r="E104">
        <v>25.65</v>
      </c>
      <c r="F104">
        <v>30.5</v>
      </c>
      <c r="G104">
        <v>34.25</v>
      </c>
      <c r="J104" s="13">
        <v>7.5663</v>
      </c>
      <c r="K104" s="102">
        <f t="shared" si="16"/>
        <v>202.39852500000001</v>
      </c>
      <c r="L104" s="102">
        <f t="shared" si="15"/>
        <v>194.07559499999999</v>
      </c>
      <c r="M104" s="102">
        <f t="shared" si="14"/>
        <v>230.77215000000001</v>
      </c>
      <c r="N104" s="102">
        <f t="shared" si="13"/>
        <v>259.14577500000001</v>
      </c>
    </row>
    <row r="105" spans="2:14" x14ac:dyDescent="0.3">
      <c r="B105" s="10" t="s">
        <v>130</v>
      </c>
      <c r="C105" s="62" t="s">
        <v>479</v>
      </c>
      <c r="D105">
        <v>24.25</v>
      </c>
      <c r="E105">
        <v>28.6</v>
      </c>
      <c r="F105">
        <v>32.15</v>
      </c>
      <c r="G105">
        <v>33.58</v>
      </c>
      <c r="J105" s="13">
        <v>7.5400999999999998</v>
      </c>
      <c r="K105" s="102">
        <f t="shared" si="16"/>
        <v>182.84742499999999</v>
      </c>
      <c r="L105" s="102">
        <f t="shared" si="15"/>
        <v>215.64686</v>
      </c>
      <c r="M105" s="102">
        <f t="shared" si="14"/>
        <v>242.41421499999998</v>
      </c>
      <c r="N105" s="102">
        <f t="shared" si="13"/>
        <v>253.19655799999998</v>
      </c>
    </row>
    <row r="106" spans="2:14" x14ac:dyDescent="0.3">
      <c r="B106" s="10" t="s">
        <v>131</v>
      </c>
      <c r="C106" s="62" t="s">
        <v>455</v>
      </c>
      <c r="D106">
        <v>27</v>
      </c>
      <c r="E106">
        <v>31.9</v>
      </c>
      <c r="F106">
        <v>34.5</v>
      </c>
      <c r="G106">
        <v>40.5</v>
      </c>
      <c r="J106" s="13">
        <v>7.4579000000000004</v>
      </c>
      <c r="K106" s="102">
        <f t="shared" si="16"/>
        <v>201.36330000000001</v>
      </c>
      <c r="L106" s="102">
        <f t="shared" si="15"/>
        <v>237.90701000000001</v>
      </c>
      <c r="M106" s="102">
        <f t="shared" si="14"/>
        <v>257.29755</v>
      </c>
      <c r="N106" s="102">
        <f t="shared" si="13"/>
        <v>302.04495000000003</v>
      </c>
    </row>
    <row r="107" spans="2:14" x14ac:dyDescent="0.3">
      <c r="B107" s="10" t="s">
        <v>132</v>
      </c>
      <c r="C107" s="62" t="s">
        <v>457</v>
      </c>
      <c r="D107">
        <v>25.65</v>
      </c>
      <c r="E107">
        <v>31.3</v>
      </c>
      <c r="F107">
        <v>40</v>
      </c>
      <c r="G107">
        <v>41.85</v>
      </c>
      <c r="J107" s="13">
        <v>7.3239000000000001</v>
      </c>
      <c r="K107" s="102">
        <f t="shared" si="16"/>
        <v>187.858035</v>
      </c>
      <c r="L107" s="102">
        <f t="shared" si="15"/>
        <v>229.23807000000002</v>
      </c>
      <c r="M107" s="102">
        <f t="shared" si="14"/>
        <v>292.95600000000002</v>
      </c>
      <c r="N107" s="102">
        <f t="shared" si="13"/>
        <v>306.50521500000002</v>
      </c>
    </row>
    <row r="108" spans="2:14" x14ac:dyDescent="0.3">
      <c r="B108" s="10" t="s">
        <v>133</v>
      </c>
      <c r="C108" s="62" t="s">
        <v>460</v>
      </c>
      <c r="D108">
        <v>29.8</v>
      </c>
      <c r="E108">
        <v>39.35</v>
      </c>
      <c r="F108">
        <v>41.6</v>
      </c>
      <c r="G108">
        <v>43.45</v>
      </c>
      <c r="J108" s="13">
        <v>7.3944999999999999</v>
      </c>
      <c r="K108" s="102">
        <f t="shared" si="16"/>
        <v>220.3561</v>
      </c>
      <c r="L108" s="102">
        <f t="shared" si="15"/>
        <v>290.97357499999998</v>
      </c>
      <c r="M108" s="102">
        <f t="shared" si="14"/>
        <v>307.6112</v>
      </c>
      <c r="N108" s="102">
        <f t="shared" si="13"/>
        <v>321.29102499999999</v>
      </c>
    </row>
    <row r="109" spans="2:14" x14ac:dyDescent="0.3">
      <c r="B109" s="10" t="s">
        <v>134</v>
      </c>
      <c r="C109" s="62" t="s">
        <v>461</v>
      </c>
      <c r="D109">
        <v>38.9</v>
      </c>
      <c r="E109">
        <v>40.4</v>
      </c>
      <c r="F109">
        <v>42.4</v>
      </c>
      <c r="G109">
        <v>42.93</v>
      </c>
      <c r="J109" s="13">
        <v>7.4076000000000004</v>
      </c>
      <c r="K109" s="102">
        <f t="shared" si="16"/>
        <v>288.15564000000001</v>
      </c>
      <c r="L109" s="102">
        <f t="shared" si="15"/>
        <v>299.26704000000001</v>
      </c>
      <c r="M109" s="102">
        <f t="shared" si="14"/>
        <v>314.08224000000001</v>
      </c>
      <c r="N109" s="102">
        <f t="shared" si="13"/>
        <v>318.00826800000004</v>
      </c>
    </row>
    <row r="110" spans="2:14" x14ac:dyDescent="0.3">
      <c r="B110" s="10" t="s">
        <v>135</v>
      </c>
      <c r="C110" s="62" t="s">
        <v>482</v>
      </c>
      <c r="D110">
        <v>39.409999999999997</v>
      </c>
      <c r="E110">
        <v>41.39</v>
      </c>
      <c r="F110">
        <v>42.3</v>
      </c>
      <c r="G110">
        <v>37.75</v>
      </c>
      <c r="J110" s="13">
        <v>7.3371000000000004</v>
      </c>
      <c r="K110" s="102">
        <f t="shared" si="16"/>
        <v>289.15511099999998</v>
      </c>
      <c r="L110" s="102">
        <f t="shared" si="15"/>
        <v>303.682569</v>
      </c>
      <c r="M110" s="102">
        <f t="shared" si="14"/>
        <v>310.35933</v>
      </c>
      <c r="N110" s="102">
        <f t="shared" si="13"/>
        <v>276.975525</v>
      </c>
    </row>
    <row r="111" spans="2:14" x14ac:dyDescent="0.3">
      <c r="B111" s="10" t="s">
        <v>136</v>
      </c>
      <c r="C111" s="62" t="s">
        <v>467</v>
      </c>
      <c r="D111">
        <v>43.1</v>
      </c>
      <c r="E111">
        <v>44.15</v>
      </c>
      <c r="F111">
        <v>38.9</v>
      </c>
      <c r="G111">
        <v>37.85</v>
      </c>
      <c r="J111" s="13">
        <v>7.3489000000000004</v>
      </c>
      <c r="K111" s="102">
        <f t="shared" si="16"/>
        <v>316.73759000000001</v>
      </c>
      <c r="L111" s="102">
        <f t="shared" si="15"/>
        <v>324.453935</v>
      </c>
      <c r="M111" s="102">
        <f t="shared" si="14"/>
        <v>285.87221</v>
      </c>
      <c r="N111" s="102">
        <f t="shared" si="13"/>
        <v>278.15586500000001</v>
      </c>
    </row>
    <row r="112" spans="2:14" x14ac:dyDescent="0.3">
      <c r="B112" s="10" t="s">
        <v>137</v>
      </c>
      <c r="C112" s="62" t="s">
        <v>468</v>
      </c>
      <c r="D112">
        <v>42.3</v>
      </c>
      <c r="E112">
        <v>38.9</v>
      </c>
      <c r="F112">
        <v>37.4</v>
      </c>
      <c r="G112">
        <v>34.700000000000003</v>
      </c>
      <c r="J112" s="13">
        <v>7.3821000000000003</v>
      </c>
      <c r="K112" s="102">
        <f t="shared" si="16"/>
        <v>312.26283000000001</v>
      </c>
      <c r="L112" s="102">
        <f t="shared" si="15"/>
        <v>287.16368999999997</v>
      </c>
      <c r="M112" s="102">
        <f t="shared" si="14"/>
        <v>276.09053999999998</v>
      </c>
      <c r="N112" s="102">
        <f t="shared" si="13"/>
        <v>256.15887000000004</v>
      </c>
    </row>
    <row r="113" spans="2:14" x14ac:dyDescent="0.3">
      <c r="B113" s="10" t="s">
        <v>138</v>
      </c>
      <c r="C113" s="62" t="s">
        <v>486</v>
      </c>
      <c r="D113">
        <v>37.35</v>
      </c>
      <c r="E113">
        <v>37.35</v>
      </c>
      <c r="F113">
        <v>34.6</v>
      </c>
      <c r="G113">
        <v>35.1</v>
      </c>
      <c r="J113" s="13">
        <v>7.4231999999999996</v>
      </c>
      <c r="K113" s="102">
        <f t="shared" si="16"/>
        <v>277.25651999999997</v>
      </c>
      <c r="L113" s="102">
        <f t="shared" si="15"/>
        <v>277.25651999999997</v>
      </c>
      <c r="M113" s="102">
        <f t="shared" si="14"/>
        <v>256.84271999999999</v>
      </c>
      <c r="N113" s="102">
        <f t="shared" si="13"/>
        <v>260.55432000000002</v>
      </c>
    </row>
    <row r="114" spans="2:14" x14ac:dyDescent="0.3">
      <c r="B114" s="10" t="s">
        <v>139</v>
      </c>
      <c r="C114" s="62" t="s">
        <v>471</v>
      </c>
      <c r="D114">
        <v>38.799999999999997</v>
      </c>
      <c r="E114">
        <v>36.549999999999997</v>
      </c>
      <c r="F114">
        <v>36.35</v>
      </c>
      <c r="G114">
        <v>34.380000000000003</v>
      </c>
      <c r="J114" s="13">
        <v>7.4851000000000001</v>
      </c>
      <c r="K114" s="102">
        <f t="shared" si="16"/>
        <v>290.42187999999999</v>
      </c>
      <c r="L114" s="102">
        <f t="shared" si="15"/>
        <v>273.58040499999998</v>
      </c>
      <c r="M114" s="102">
        <f t="shared" si="14"/>
        <v>272.08338500000002</v>
      </c>
      <c r="N114" s="102">
        <f t="shared" si="13"/>
        <v>257.337738</v>
      </c>
    </row>
    <row r="115" spans="2:14" x14ac:dyDescent="0.3">
      <c r="B115" s="10" t="s">
        <v>140</v>
      </c>
      <c r="C115" s="62" t="s">
        <v>475</v>
      </c>
      <c r="D115">
        <v>38.4</v>
      </c>
      <c r="E115">
        <v>38.299999999999997</v>
      </c>
      <c r="F115">
        <v>36.25</v>
      </c>
      <c r="G115">
        <v>38.25</v>
      </c>
      <c r="J115" s="13">
        <v>7.5444000000000004</v>
      </c>
      <c r="K115" s="102">
        <f t="shared" si="16"/>
        <v>289.70496000000003</v>
      </c>
      <c r="L115" s="102">
        <f t="shared" si="15"/>
        <v>288.95051999999998</v>
      </c>
      <c r="M115" s="102">
        <f t="shared" si="14"/>
        <v>273.48450000000003</v>
      </c>
      <c r="N115" s="102">
        <f t="shared" si="13"/>
        <v>288.57330000000002</v>
      </c>
    </row>
    <row r="116" spans="2:14" x14ac:dyDescent="0.3">
      <c r="B116" s="10" t="s">
        <v>141</v>
      </c>
      <c r="C116" s="62" t="s">
        <v>451</v>
      </c>
      <c r="D116">
        <v>36.700000000000003</v>
      </c>
      <c r="E116">
        <v>34.1</v>
      </c>
      <c r="F116">
        <v>37</v>
      </c>
      <c r="G116">
        <v>39.5</v>
      </c>
      <c r="J116" s="13">
        <v>7.5628000000000002</v>
      </c>
      <c r="K116" s="102">
        <f t="shared" si="16"/>
        <v>277.55476000000004</v>
      </c>
      <c r="L116" s="102">
        <f t="shared" si="15"/>
        <v>257.89148</v>
      </c>
      <c r="M116" s="102">
        <f t="shared" si="14"/>
        <v>279.8236</v>
      </c>
      <c r="N116" s="102">
        <f t="shared" si="13"/>
        <v>298.73059999999998</v>
      </c>
    </row>
    <row r="117" spans="2:14" x14ac:dyDescent="0.3">
      <c r="B117" s="10" t="s">
        <v>142</v>
      </c>
      <c r="C117" s="62" t="s">
        <v>453</v>
      </c>
      <c r="D117">
        <v>32.85</v>
      </c>
      <c r="E117">
        <v>34.6</v>
      </c>
      <c r="F117">
        <v>38.5</v>
      </c>
      <c r="G117">
        <v>39</v>
      </c>
      <c r="J117" s="13">
        <v>7.7393999999999998</v>
      </c>
      <c r="K117" s="102">
        <f t="shared" si="16"/>
        <v>254.23929000000001</v>
      </c>
      <c r="L117" s="102">
        <f t="shared" si="15"/>
        <v>267.78323999999998</v>
      </c>
      <c r="M117" s="102">
        <f t="shared" si="14"/>
        <v>297.96690000000001</v>
      </c>
      <c r="N117" s="102">
        <f t="shared" si="13"/>
        <v>301.83659999999998</v>
      </c>
    </row>
    <row r="118" spans="2:14" x14ac:dyDescent="0.3">
      <c r="B118" s="10" t="s">
        <v>143</v>
      </c>
      <c r="C118" s="62" t="s">
        <v>454</v>
      </c>
      <c r="D118">
        <v>33.25</v>
      </c>
      <c r="E118">
        <v>35.5</v>
      </c>
      <c r="F118">
        <v>36.43</v>
      </c>
      <c r="G118">
        <v>38.5</v>
      </c>
      <c r="J118" s="13">
        <v>7.8837000000000002</v>
      </c>
      <c r="K118" s="102">
        <f t="shared" si="16"/>
        <v>262.13302500000003</v>
      </c>
      <c r="L118" s="102">
        <f t="shared" si="15"/>
        <v>279.87135000000001</v>
      </c>
      <c r="M118" s="102">
        <f t="shared" si="14"/>
        <v>287.203191</v>
      </c>
      <c r="N118" s="102">
        <f t="shared" ref="N118:N149" si="17">G118*J118</f>
        <v>303.52244999999999</v>
      </c>
    </row>
    <row r="119" spans="2:14" x14ac:dyDescent="0.3">
      <c r="B119" s="10" t="s">
        <v>144</v>
      </c>
      <c r="C119" s="62" t="s">
        <v>457</v>
      </c>
      <c r="D119">
        <v>35.33</v>
      </c>
      <c r="E119">
        <v>36.25</v>
      </c>
      <c r="F119">
        <v>37.25</v>
      </c>
      <c r="G119">
        <v>38.5</v>
      </c>
      <c r="J119" s="13">
        <v>7.9386000000000001</v>
      </c>
      <c r="K119" s="102">
        <f t="shared" si="16"/>
        <v>280.47073799999998</v>
      </c>
      <c r="L119" s="102">
        <f t="shared" si="15"/>
        <v>287.77424999999999</v>
      </c>
      <c r="M119" s="102">
        <f t="shared" si="14"/>
        <v>295.71285</v>
      </c>
      <c r="N119" s="102">
        <f t="shared" si="17"/>
        <v>305.6361</v>
      </c>
    </row>
    <row r="120" spans="2:14" x14ac:dyDescent="0.3">
      <c r="B120" s="10" t="s">
        <v>145</v>
      </c>
      <c r="C120" s="62" t="s">
        <v>459</v>
      </c>
      <c r="D120">
        <v>38.85</v>
      </c>
      <c r="E120">
        <v>39.65</v>
      </c>
      <c r="F120">
        <v>40.85</v>
      </c>
      <c r="G120">
        <v>42.15</v>
      </c>
      <c r="J120" s="13">
        <v>7.9725000000000001</v>
      </c>
      <c r="K120" s="102">
        <f t="shared" si="16"/>
        <v>309.73162500000001</v>
      </c>
      <c r="L120" s="102">
        <f t="shared" si="15"/>
        <v>316.10962499999999</v>
      </c>
      <c r="M120" s="102">
        <f t="shared" si="14"/>
        <v>325.676625</v>
      </c>
      <c r="N120" s="102">
        <f t="shared" si="17"/>
        <v>336.04087499999997</v>
      </c>
    </row>
    <row r="121" spans="2:14" x14ac:dyDescent="0.3">
      <c r="B121" s="10" t="s">
        <v>146</v>
      </c>
      <c r="C121" s="62" t="s">
        <v>461</v>
      </c>
      <c r="D121">
        <v>41.8</v>
      </c>
      <c r="E121">
        <v>43.2</v>
      </c>
      <c r="F121">
        <v>44.25</v>
      </c>
      <c r="G121">
        <v>44.7</v>
      </c>
      <c r="J121" s="13">
        <v>8.1207999999999991</v>
      </c>
      <c r="K121" s="102">
        <f t="shared" si="16"/>
        <v>339.44943999999992</v>
      </c>
      <c r="L121" s="102">
        <f t="shared" si="15"/>
        <v>350.81855999999999</v>
      </c>
      <c r="M121" s="102">
        <f t="shared" ref="M121:M152" si="18">F121*J121</f>
        <v>359.34539999999998</v>
      </c>
      <c r="N121" s="102">
        <f t="shared" si="17"/>
        <v>362.99975999999998</v>
      </c>
    </row>
    <row r="122" spans="2:14" x14ac:dyDescent="0.3">
      <c r="B122" s="10" t="s">
        <v>147</v>
      </c>
      <c r="C122" s="62" t="s">
        <v>482</v>
      </c>
      <c r="D122">
        <v>38.299999999999997</v>
      </c>
      <c r="E122">
        <v>41.1</v>
      </c>
      <c r="F122">
        <v>40.450000000000003</v>
      </c>
      <c r="G122">
        <v>37.5</v>
      </c>
      <c r="J122" s="13">
        <v>8.2055000000000007</v>
      </c>
      <c r="K122" s="102">
        <f t="shared" si="16"/>
        <v>314.27064999999999</v>
      </c>
      <c r="L122" s="102">
        <f t="shared" ref="L122:L153" si="19">E122*J122</f>
        <v>337.24605000000003</v>
      </c>
      <c r="M122" s="102">
        <f t="shared" si="18"/>
        <v>331.91247500000003</v>
      </c>
      <c r="N122" s="102">
        <f t="shared" si="17"/>
        <v>307.70625000000001</v>
      </c>
    </row>
    <row r="123" spans="2:14" x14ac:dyDescent="0.3">
      <c r="B123" s="10" t="s">
        <v>148</v>
      </c>
      <c r="C123" s="62" t="s">
        <v>466</v>
      </c>
      <c r="D123">
        <v>39.299999999999997</v>
      </c>
      <c r="E123">
        <v>40.5</v>
      </c>
      <c r="F123">
        <v>38</v>
      </c>
      <c r="G123">
        <v>36.4</v>
      </c>
      <c r="J123" s="13">
        <v>8.4047999999999998</v>
      </c>
      <c r="K123" s="102">
        <f t="shared" ref="K123:K154" si="20">D123*J123</f>
        <v>330.30863999999997</v>
      </c>
      <c r="L123" s="102">
        <f t="shared" si="19"/>
        <v>340.39440000000002</v>
      </c>
      <c r="M123" s="102">
        <f t="shared" si="18"/>
        <v>319.38240000000002</v>
      </c>
      <c r="N123" s="102">
        <f t="shared" si="17"/>
        <v>305.93471999999997</v>
      </c>
    </row>
    <row r="124" spans="2:14" x14ac:dyDescent="0.3">
      <c r="B124" s="10" t="s">
        <v>149</v>
      </c>
      <c r="C124" s="62" t="s">
        <v>468</v>
      </c>
      <c r="D124">
        <v>35.35</v>
      </c>
      <c r="E124">
        <v>32.6</v>
      </c>
      <c r="F124">
        <v>30.9</v>
      </c>
      <c r="G124">
        <v>28</v>
      </c>
      <c r="J124" s="13">
        <v>8.3926999999999996</v>
      </c>
      <c r="K124" s="102">
        <f t="shared" si="20"/>
        <v>296.68194499999998</v>
      </c>
      <c r="L124" s="102">
        <f t="shared" si="19"/>
        <v>273.60201999999998</v>
      </c>
      <c r="M124" s="102">
        <f t="shared" si="18"/>
        <v>259.33443</v>
      </c>
      <c r="N124" s="102">
        <f t="shared" si="17"/>
        <v>234.9956</v>
      </c>
    </row>
    <row r="125" spans="2:14" x14ac:dyDescent="0.3">
      <c r="B125" s="10" t="s">
        <v>150</v>
      </c>
      <c r="C125" s="62" t="s">
        <v>470</v>
      </c>
      <c r="D125">
        <v>31</v>
      </c>
      <c r="E125">
        <v>30.5</v>
      </c>
      <c r="F125">
        <v>28.8</v>
      </c>
      <c r="G125">
        <v>28.5</v>
      </c>
      <c r="J125" s="13">
        <v>8.3561999999999994</v>
      </c>
      <c r="K125" s="102">
        <f t="shared" si="20"/>
        <v>259.04219999999998</v>
      </c>
      <c r="L125" s="102">
        <f t="shared" si="19"/>
        <v>254.86409999999998</v>
      </c>
      <c r="M125" s="102">
        <f t="shared" si="18"/>
        <v>240.65855999999999</v>
      </c>
      <c r="N125" s="102">
        <f t="shared" si="17"/>
        <v>238.15169999999998</v>
      </c>
    </row>
    <row r="126" spans="2:14" x14ac:dyDescent="0.3">
      <c r="B126" s="10" t="s">
        <v>151</v>
      </c>
      <c r="C126" s="62" t="s">
        <v>473</v>
      </c>
      <c r="D126">
        <v>27</v>
      </c>
      <c r="E126">
        <v>26.65</v>
      </c>
      <c r="F126">
        <v>26.83</v>
      </c>
      <c r="G126">
        <v>24.15</v>
      </c>
      <c r="J126" s="13">
        <v>8.2905999999999995</v>
      </c>
      <c r="K126" s="102">
        <f t="shared" si="20"/>
        <v>223.84619999999998</v>
      </c>
      <c r="L126" s="102">
        <f t="shared" si="19"/>
        <v>220.94448999999997</v>
      </c>
      <c r="M126" s="102">
        <f t="shared" si="18"/>
        <v>222.43679799999998</v>
      </c>
      <c r="N126" s="102">
        <f t="shared" si="17"/>
        <v>200.21798999999999</v>
      </c>
    </row>
    <row r="127" spans="2:14" x14ac:dyDescent="0.3">
      <c r="B127" s="10" t="s">
        <v>152</v>
      </c>
      <c r="C127" s="62" t="s">
        <v>474</v>
      </c>
      <c r="D127">
        <v>25.6</v>
      </c>
      <c r="E127">
        <v>24.55</v>
      </c>
      <c r="F127">
        <v>22.28</v>
      </c>
      <c r="G127">
        <v>24.5</v>
      </c>
      <c r="J127" s="13">
        <v>8.2484000000000002</v>
      </c>
      <c r="K127" s="102">
        <f t="shared" si="20"/>
        <v>211.15904</v>
      </c>
      <c r="L127" s="102">
        <f t="shared" si="19"/>
        <v>202.49822</v>
      </c>
      <c r="M127" s="102">
        <f t="shared" si="18"/>
        <v>183.77435200000002</v>
      </c>
      <c r="N127" s="102">
        <f t="shared" si="17"/>
        <v>202.08580000000001</v>
      </c>
    </row>
    <row r="128" spans="2:14" x14ac:dyDescent="0.3">
      <c r="B128" s="10" t="s">
        <v>153</v>
      </c>
      <c r="C128" s="62" t="s">
        <v>451</v>
      </c>
      <c r="D128">
        <v>26.25</v>
      </c>
      <c r="E128">
        <v>22</v>
      </c>
      <c r="F128">
        <v>26.7</v>
      </c>
      <c r="G128">
        <v>29.07</v>
      </c>
      <c r="J128" s="13">
        <v>8.1532999999999998</v>
      </c>
      <c r="K128" s="102">
        <f t="shared" si="20"/>
        <v>214.024125</v>
      </c>
      <c r="L128" s="102">
        <f t="shared" si="19"/>
        <v>179.37260000000001</v>
      </c>
      <c r="M128" s="102">
        <f t="shared" si="18"/>
        <v>217.69310999999999</v>
      </c>
      <c r="N128" s="102">
        <f t="shared" si="17"/>
        <v>237.01643099999998</v>
      </c>
    </row>
    <row r="129" spans="2:14" x14ac:dyDescent="0.3">
      <c r="B129" s="10" t="s">
        <v>154</v>
      </c>
      <c r="C129" s="62" t="s">
        <v>452</v>
      </c>
      <c r="D129">
        <v>23.55</v>
      </c>
      <c r="E129">
        <v>26.7</v>
      </c>
      <c r="F129">
        <v>29.75</v>
      </c>
      <c r="G129">
        <v>30.73</v>
      </c>
      <c r="J129" s="13">
        <v>8.2207000000000008</v>
      </c>
      <c r="K129" s="102">
        <f t="shared" si="20"/>
        <v>193.59748500000003</v>
      </c>
      <c r="L129" s="102">
        <f t="shared" si="19"/>
        <v>219.49269000000001</v>
      </c>
      <c r="M129" s="102">
        <f t="shared" si="18"/>
        <v>244.56582500000002</v>
      </c>
      <c r="N129" s="102">
        <f t="shared" si="17"/>
        <v>252.62211100000002</v>
      </c>
    </row>
    <row r="130" spans="2:14" x14ac:dyDescent="0.3">
      <c r="B130" s="10" t="s">
        <v>155</v>
      </c>
      <c r="C130" s="62" t="s">
        <v>454</v>
      </c>
      <c r="D130">
        <v>28.35</v>
      </c>
      <c r="E130">
        <v>29.92</v>
      </c>
      <c r="F130">
        <v>30.75</v>
      </c>
      <c r="G130">
        <v>33</v>
      </c>
      <c r="J130" s="13">
        <v>8.3879999999999999</v>
      </c>
      <c r="K130" s="102">
        <f t="shared" si="20"/>
        <v>237.7998</v>
      </c>
      <c r="L130" s="102">
        <f t="shared" si="19"/>
        <v>250.96896000000001</v>
      </c>
      <c r="M130" s="102">
        <f t="shared" si="18"/>
        <v>257.93099999999998</v>
      </c>
      <c r="N130" s="102">
        <f t="shared" si="17"/>
        <v>276.80399999999997</v>
      </c>
    </row>
    <row r="131" spans="2:14" x14ac:dyDescent="0.3">
      <c r="B131" s="10" t="s">
        <v>156</v>
      </c>
      <c r="C131" s="62" t="s">
        <v>457</v>
      </c>
      <c r="D131">
        <v>33.65</v>
      </c>
      <c r="E131">
        <v>32.65</v>
      </c>
      <c r="F131">
        <v>35.25</v>
      </c>
      <c r="G131">
        <v>36.6</v>
      </c>
      <c r="J131" s="13">
        <v>8.2522000000000002</v>
      </c>
      <c r="K131" s="102">
        <f t="shared" si="20"/>
        <v>277.68653</v>
      </c>
      <c r="L131" s="102">
        <f t="shared" si="19"/>
        <v>269.43432999999999</v>
      </c>
      <c r="M131" s="102">
        <f t="shared" si="18"/>
        <v>290.89005000000003</v>
      </c>
      <c r="N131" s="102">
        <f t="shared" si="17"/>
        <v>302.03052000000002</v>
      </c>
    </row>
    <row r="132" spans="2:14" x14ac:dyDescent="0.3">
      <c r="B132" s="10" t="s">
        <v>157</v>
      </c>
      <c r="C132" s="62" t="s">
        <v>458</v>
      </c>
      <c r="D132">
        <v>34.700000000000003</v>
      </c>
      <c r="E132">
        <v>35.6</v>
      </c>
      <c r="F132">
        <v>37</v>
      </c>
      <c r="G132">
        <v>38.25</v>
      </c>
      <c r="J132" s="13">
        <v>8.1798000000000002</v>
      </c>
      <c r="K132" s="102">
        <f t="shared" si="20"/>
        <v>283.83906000000002</v>
      </c>
      <c r="L132" s="102">
        <f t="shared" si="19"/>
        <v>291.20088000000004</v>
      </c>
      <c r="M132" s="102">
        <f t="shared" si="18"/>
        <v>302.65260000000001</v>
      </c>
      <c r="N132" s="102">
        <f t="shared" si="17"/>
        <v>312.87734999999998</v>
      </c>
    </row>
    <row r="133" spans="2:14" x14ac:dyDescent="0.3">
      <c r="B133" s="10" t="s">
        <v>158</v>
      </c>
      <c r="C133" s="62" t="s">
        <v>461</v>
      </c>
      <c r="D133">
        <v>35.1</v>
      </c>
      <c r="E133">
        <v>35.65</v>
      </c>
      <c r="F133">
        <v>37.549999999999997</v>
      </c>
      <c r="G133">
        <v>38</v>
      </c>
      <c r="J133" s="13">
        <v>8.3135999999999992</v>
      </c>
      <c r="K133" s="102">
        <f t="shared" si="20"/>
        <v>291.80735999999996</v>
      </c>
      <c r="L133" s="102">
        <f t="shared" si="19"/>
        <v>296.37983999999994</v>
      </c>
      <c r="M133" s="102">
        <f t="shared" si="18"/>
        <v>312.17567999999994</v>
      </c>
      <c r="N133" s="102">
        <f t="shared" si="17"/>
        <v>315.91679999999997</v>
      </c>
    </row>
    <row r="134" spans="2:14" x14ac:dyDescent="0.3">
      <c r="B134" s="10" t="s">
        <v>159</v>
      </c>
      <c r="C134" s="62" t="s">
        <v>464</v>
      </c>
      <c r="D134">
        <v>32.4</v>
      </c>
      <c r="E134">
        <v>33.700000000000003</v>
      </c>
      <c r="F134">
        <v>34.25</v>
      </c>
      <c r="G134">
        <v>31.7</v>
      </c>
      <c r="J134" s="13">
        <v>8.4911999999999992</v>
      </c>
      <c r="K134" s="102">
        <f t="shared" si="20"/>
        <v>275.11487999999997</v>
      </c>
      <c r="L134" s="102">
        <f t="shared" si="19"/>
        <v>286.15343999999999</v>
      </c>
      <c r="M134" s="102">
        <f t="shared" si="18"/>
        <v>290.8236</v>
      </c>
      <c r="N134" s="102">
        <f t="shared" si="17"/>
        <v>269.17103999999995</v>
      </c>
    </row>
    <row r="135" spans="2:14" x14ac:dyDescent="0.3">
      <c r="B135" s="10" t="s">
        <v>160</v>
      </c>
      <c r="C135" s="62" t="s">
        <v>465</v>
      </c>
      <c r="D135">
        <v>34.25</v>
      </c>
      <c r="E135">
        <v>34.950000000000003</v>
      </c>
      <c r="F135">
        <v>32.6</v>
      </c>
      <c r="G135">
        <v>32.1</v>
      </c>
      <c r="J135" s="13">
        <v>8.9713999999999992</v>
      </c>
      <c r="K135" s="102">
        <f t="shared" si="20"/>
        <v>307.27044999999998</v>
      </c>
      <c r="L135" s="102">
        <f t="shared" si="19"/>
        <v>313.55043000000001</v>
      </c>
      <c r="M135" s="102">
        <f t="shared" si="18"/>
        <v>292.46763999999996</v>
      </c>
      <c r="N135" s="102">
        <f t="shared" si="17"/>
        <v>287.98194000000001</v>
      </c>
    </row>
    <row r="136" spans="2:14" x14ac:dyDescent="0.3">
      <c r="B136" s="10" t="s">
        <v>161</v>
      </c>
      <c r="C136" s="62" t="s">
        <v>468</v>
      </c>
      <c r="D136">
        <v>31.75</v>
      </c>
      <c r="E136">
        <v>28.3</v>
      </c>
      <c r="F136">
        <v>28.2</v>
      </c>
      <c r="G136">
        <v>26.15</v>
      </c>
      <c r="J136" s="13">
        <v>8.9320000000000004</v>
      </c>
      <c r="K136" s="102">
        <f t="shared" si="20"/>
        <v>283.59100000000001</v>
      </c>
      <c r="L136" s="102">
        <f t="shared" si="19"/>
        <v>252.77560000000003</v>
      </c>
      <c r="M136" s="102">
        <f t="shared" si="18"/>
        <v>251.88240000000002</v>
      </c>
      <c r="N136" s="102">
        <f t="shared" si="17"/>
        <v>233.5718</v>
      </c>
    </row>
    <row r="137" spans="2:14" x14ac:dyDescent="0.3">
      <c r="B137" s="10" t="s">
        <v>162</v>
      </c>
      <c r="C137" s="62" t="s">
        <v>469</v>
      </c>
      <c r="D137">
        <v>27.44</v>
      </c>
      <c r="E137">
        <v>25.9</v>
      </c>
      <c r="F137">
        <v>25.3</v>
      </c>
      <c r="G137">
        <v>25.15</v>
      </c>
      <c r="J137" s="13">
        <v>8.6188000000000002</v>
      </c>
      <c r="K137" s="102">
        <f t="shared" si="20"/>
        <v>236.49987200000001</v>
      </c>
      <c r="L137" s="102">
        <f t="shared" si="19"/>
        <v>223.22692000000001</v>
      </c>
      <c r="M137" s="102">
        <f t="shared" si="18"/>
        <v>218.05564000000001</v>
      </c>
      <c r="N137" s="102">
        <f t="shared" si="17"/>
        <v>216.76282</v>
      </c>
    </row>
    <row r="138" spans="2:14" x14ac:dyDescent="0.3">
      <c r="B138" s="10" t="s">
        <v>163</v>
      </c>
      <c r="C138" s="62" t="s">
        <v>472</v>
      </c>
      <c r="D138">
        <v>25.1</v>
      </c>
      <c r="E138">
        <v>25.3</v>
      </c>
      <c r="F138">
        <v>24.78</v>
      </c>
      <c r="G138">
        <v>22.25</v>
      </c>
      <c r="J138" s="13">
        <v>8.6433999999999997</v>
      </c>
      <c r="K138" s="102">
        <f t="shared" si="20"/>
        <v>216.94934000000001</v>
      </c>
      <c r="L138" s="102">
        <f t="shared" si="19"/>
        <v>218.67802</v>
      </c>
      <c r="M138" s="102">
        <f t="shared" si="18"/>
        <v>214.18345200000002</v>
      </c>
      <c r="N138" s="102">
        <f t="shared" si="17"/>
        <v>192.31565000000001</v>
      </c>
    </row>
    <row r="139" spans="2:14" x14ac:dyDescent="0.3">
      <c r="B139" s="10" t="s">
        <v>164</v>
      </c>
      <c r="C139" s="62" t="s">
        <v>474</v>
      </c>
      <c r="D139">
        <v>24.55</v>
      </c>
      <c r="E139">
        <v>22.9</v>
      </c>
      <c r="F139">
        <v>22</v>
      </c>
      <c r="G139">
        <v>25.08</v>
      </c>
      <c r="J139" s="13">
        <v>8.4987999999999992</v>
      </c>
      <c r="K139" s="102">
        <f t="shared" si="20"/>
        <v>208.64553999999998</v>
      </c>
      <c r="L139" s="102">
        <f t="shared" si="19"/>
        <v>194.62251999999998</v>
      </c>
      <c r="M139" s="102">
        <f t="shared" si="18"/>
        <v>186.97359999999998</v>
      </c>
      <c r="N139" s="102">
        <f t="shared" si="17"/>
        <v>213.14990399999996</v>
      </c>
    </row>
    <row r="140" spans="2:14" x14ac:dyDescent="0.3">
      <c r="B140" s="10" t="s">
        <v>165</v>
      </c>
      <c r="C140" s="62" t="s">
        <v>478</v>
      </c>
      <c r="D140">
        <v>21.6</v>
      </c>
      <c r="E140">
        <v>19.149999999999999</v>
      </c>
      <c r="F140">
        <v>22.45</v>
      </c>
      <c r="G140">
        <v>25.5</v>
      </c>
      <c r="J140" s="13">
        <v>8.4101999999999997</v>
      </c>
      <c r="K140" s="102">
        <f t="shared" si="20"/>
        <v>181.66032000000001</v>
      </c>
      <c r="L140" s="102">
        <f t="shared" si="19"/>
        <v>161.05532999999997</v>
      </c>
      <c r="M140" s="102">
        <f t="shared" si="18"/>
        <v>188.80898999999999</v>
      </c>
      <c r="N140" s="102">
        <f t="shared" si="17"/>
        <v>214.46009999999998</v>
      </c>
    </row>
    <row r="141" spans="2:14" x14ac:dyDescent="0.3">
      <c r="B141" s="10" t="s">
        <v>166</v>
      </c>
      <c r="C141" s="62" t="s">
        <v>479</v>
      </c>
      <c r="D141">
        <v>11.6</v>
      </c>
      <c r="E141">
        <v>16.45</v>
      </c>
      <c r="F141">
        <v>20.85</v>
      </c>
      <c r="G141">
        <v>26.5</v>
      </c>
      <c r="J141" s="13">
        <v>8.7550000000000008</v>
      </c>
      <c r="K141" s="102">
        <f t="shared" si="20"/>
        <v>101.55800000000001</v>
      </c>
      <c r="L141" s="102">
        <f t="shared" si="19"/>
        <v>144.01975000000002</v>
      </c>
      <c r="M141" s="102">
        <f t="shared" si="18"/>
        <v>182.54175000000004</v>
      </c>
      <c r="N141" s="102">
        <f t="shared" si="17"/>
        <v>232.00750000000002</v>
      </c>
    </row>
    <row r="142" spans="2:14" x14ac:dyDescent="0.3">
      <c r="B142" s="10" t="s">
        <v>167</v>
      </c>
      <c r="C142" s="62" t="s">
        <v>454</v>
      </c>
      <c r="D142">
        <v>17.399999999999999</v>
      </c>
      <c r="E142">
        <v>20.8</v>
      </c>
      <c r="F142">
        <v>26.3</v>
      </c>
      <c r="G142">
        <v>27.85</v>
      </c>
      <c r="J142" s="13">
        <v>8.9357000000000006</v>
      </c>
      <c r="K142" s="102">
        <f t="shared" si="20"/>
        <v>155.48117999999999</v>
      </c>
      <c r="L142" s="102">
        <f t="shared" si="19"/>
        <v>185.86256000000003</v>
      </c>
      <c r="M142" s="102">
        <f t="shared" si="18"/>
        <v>235.00891000000001</v>
      </c>
      <c r="N142" s="102">
        <f t="shared" si="17"/>
        <v>248.85924500000004</v>
      </c>
    </row>
    <row r="143" spans="2:14" x14ac:dyDescent="0.3">
      <c r="B143" s="10" t="s">
        <v>168</v>
      </c>
      <c r="C143" s="62" t="s">
        <v>481</v>
      </c>
      <c r="D143">
        <v>19.8</v>
      </c>
      <c r="E143">
        <v>24.7</v>
      </c>
      <c r="F143">
        <v>27.5</v>
      </c>
      <c r="G143">
        <v>30</v>
      </c>
      <c r="J143" s="13">
        <v>9.1814999999999998</v>
      </c>
      <c r="K143" s="102">
        <f t="shared" si="20"/>
        <v>181.7937</v>
      </c>
      <c r="L143" s="102">
        <f t="shared" si="19"/>
        <v>226.78304999999997</v>
      </c>
      <c r="M143" s="102">
        <f t="shared" si="18"/>
        <v>252.49124999999998</v>
      </c>
      <c r="N143" s="102">
        <f t="shared" si="17"/>
        <v>275.44499999999999</v>
      </c>
    </row>
    <row r="144" spans="2:14" x14ac:dyDescent="0.3">
      <c r="B144" s="10" t="s">
        <v>169</v>
      </c>
      <c r="C144" s="62" t="s">
        <v>458</v>
      </c>
      <c r="D144">
        <v>24.55</v>
      </c>
      <c r="E144">
        <v>26.75</v>
      </c>
      <c r="F144">
        <v>28.35</v>
      </c>
      <c r="G144">
        <v>28.9</v>
      </c>
      <c r="J144" s="13">
        <v>9.3074999999999992</v>
      </c>
      <c r="K144" s="102">
        <f t="shared" si="20"/>
        <v>228.49912499999999</v>
      </c>
      <c r="L144" s="102">
        <f t="shared" si="19"/>
        <v>248.97562499999998</v>
      </c>
      <c r="M144" s="102">
        <f t="shared" si="18"/>
        <v>263.86762499999998</v>
      </c>
      <c r="N144" s="102">
        <f t="shared" si="17"/>
        <v>268.98674999999997</v>
      </c>
    </row>
    <row r="145" spans="2:14" x14ac:dyDescent="0.3">
      <c r="B145" s="10" t="s">
        <v>170</v>
      </c>
      <c r="C145" s="62" t="s">
        <v>461</v>
      </c>
      <c r="D145">
        <v>22.15</v>
      </c>
      <c r="E145">
        <v>24.7</v>
      </c>
      <c r="F145">
        <v>26.75</v>
      </c>
      <c r="G145">
        <v>27.4</v>
      </c>
      <c r="J145" s="13">
        <v>9.2891999999999992</v>
      </c>
      <c r="K145" s="102">
        <f t="shared" si="20"/>
        <v>205.75577999999996</v>
      </c>
      <c r="L145" s="102">
        <f t="shared" si="19"/>
        <v>229.44323999999997</v>
      </c>
      <c r="M145" s="102">
        <f t="shared" si="18"/>
        <v>248.48609999999999</v>
      </c>
      <c r="N145" s="102">
        <f t="shared" si="17"/>
        <v>254.52407999999997</v>
      </c>
    </row>
    <row r="146" spans="2:14" x14ac:dyDescent="0.3">
      <c r="B146" s="10" t="s">
        <v>171</v>
      </c>
      <c r="C146" s="62" t="s">
        <v>483</v>
      </c>
      <c r="D146">
        <v>25.9</v>
      </c>
      <c r="E146">
        <v>26.45</v>
      </c>
      <c r="F146">
        <v>27.15</v>
      </c>
      <c r="G146">
        <v>23.05</v>
      </c>
      <c r="J146" s="13">
        <v>9.2571999999999992</v>
      </c>
      <c r="K146" s="102">
        <f t="shared" si="20"/>
        <v>239.76147999999998</v>
      </c>
      <c r="L146" s="102">
        <f t="shared" si="19"/>
        <v>244.85293999999996</v>
      </c>
      <c r="M146" s="102">
        <f t="shared" si="18"/>
        <v>251.33297999999996</v>
      </c>
      <c r="N146" s="102">
        <f t="shared" si="17"/>
        <v>213.37845999999999</v>
      </c>
    </row>
    <row r="147" spans="2:14" x14ac:dyDescent="0.3">
      <c r="B147" s="10" t="s">
        <v>172</v>
      </c>
      <c r="C147" s="62" t="s">
        <v>465</v>
      </c>
      <c r="D147">
        <v>23.9</v>
      </c>
      <c r="E147">
        <v>24.6</v>
      </c>
      <c r="F147">
        <v>20.75</v>
      </c>
      <c r="G147">
        <v>20.399999999999999</v>
      </c>
      <c r="J147" s="13">
        <v>9.4626000000000001</v>
      </c>
      <c r="K147" s="102">
        <f t="shared" si="20"/>
        <v>226.15613999999999</v>
      </c>
      <c r="L147" s="102">
        <f t="shared" si="19"/>
        <v>232.77996000000002</v>
      </c>
      <c r="M147" s="102">
        <f t="shared" si="18"/>
        <v>196.34895</v>
      </c>
      <c r="N147" s="102">
        <f t="shared" si="17"/>
        <v>193.03703999999999</v>
      </c>
    </row>
    <row r="148" spans="2:14" x14ac:dyDescent="0.3">
      <c r="B148" s="10" t="s">
        <v>173</v>
      </c>
      <c r="C148" s="62" t="s">
        <v>485</v>
      </c>
      <c r="D148">
        <v>23.68</v>
      </c>
      <c r="E148">
        <v>18.95</v>
      </c>
      <c r="F148">
        <v>18.73</v>
      </c>
      <c r="G148">
        <v>17.3</v>
      </c>
      <c r="J148" s="13">
        <v>9.5899000000000001</v>
      </c>
      <c r="K148" s="102">
        <f t="shared" si="20"/>
        <v>227.088832</v>
      </c>
      <c r="L148" s="102">
        <f t="shared" si="19"/>
        <v>181.72860499999999</v>
      </c>
      <c r="M148" s="102">
        <f t="shared" si="18"/>
        <v>179.61882700000001</v>
      </c>
      <c r="N148" s="102">
        <f t="shared" si="17"/>
        <v>165.90527</v>
      </c>
    </row>
    <row r="149" spans="2:14" x14ac:dyDescent="0.3">
      <c r="B149" s="10" t="s">
        <v>174</v>
      </c>
      <c r="C149" s="62" t="s">
        <v>486</v>
      </c>
      <c r="D149">
        <v>19.920000000000002</v>
      </c>
      <c r="E149">
        <v>17.8</v>
      </c>
      <c r="F149">
        <v>16.649999999999999</v>
      </c>
      <c r="G149">
        <v>16.149999999999999</v>
      </c>
      <c r="J149" s="13">
        <v>9.5627999999999993</v>
      </c>
      <c r="K149" s="102">
        <f t="shared" si="20"/>
        <v>190.49097599999999</v>
      </c>
      <c r="L149" s="102">
        <f t="shared" si="19"/>
        <v>170.21784</v>
      </c>
      <c r="M149" s="102">
        <f t="shared" si="18"/>
        <v>159.22061999999997</v>
      </c>
      <c r="N149" s="102">
        <f t="shared" si="17"/>
        <v>154.43921999999998</v>
      </c>
    </row>
    <row r="150" spans="2:14" x14ac:dyDescent="0.3">
      <c r="B150" s="10" t="s">
        <v>175</v>
      </c>
      <c r="C150" s="62" t="s">
        <v>471</v>
      </c>
      <c r="D150">
        <v>18.45</v>
      </c>
      <c r="E150">
        <v>16.75</v>
      </c>
      <c r="F150">
        <v>16.45</v>
      </c>
      <c r="G150">
        <v>14.4</v>
      </c>
      <c r="J150" s="13">
        <v>9.4245999999999999</v>
      </c>
      <c r="K150" s="102">
        <f t="shared" si="20"/>
        <v>173.88387</v>
      </c>
      <c r="L150" s="102">
        <f t="shared" si="19"/>
        <v>157.86205000000001</v>
      </c>
      <c r="M150" s="102">
        <f t="shared" si="18"/>
        <v>155.03466999999998</v>
      </c>
      <c r="N150" s="102">
        <f t="shared" ref="N150:N181" si="21">G150*J150</f>
        <v>135.71423999999999</v>
      </c>
    </row>
    <row r="151" spans="2:14" x14ac:dyDescent="0.3">
      <c r="B151" s="10" t="s">
        <v>176</v>
      </c>
      <c r="C151" s="62" t="s">
        <v>474</v>
      </c>
      <c r="D151">
        <v>19.36</v>
      </c>
      <c r="E151">
        <v>18.96</v>
      </c>
      <c r="F151">
        <v>16.8</v>
      </c>
      <c r="G151">
        <v>18.079999999999998</v>
      </c>
      <c r="J151" s="13">
        <v>9.3224</v>
      </c>
      <c r="K151" s="102">
        <f t="shared" si="20"/>
        <v>180.48166399999999</v>
      </c>
      <c r="L151" s="102">
        <f t="shared" si="19"/>
        <v>176.75270399999999</v>
      </c>
      <c r="M151" s="102">
        <f t="shared" si="18"/>
        <v>156.61632</v>
      </c>
      <c r="N151" s="102">
        <f t="shared" si="21"/>
        <v>168.548992</v>
      </c>
    </row>
    <row r="152" spans="2:14" x14ac:dyDescent="0.3">
      <c r="B152" s="10" t="s">
        <v>177</v>
      </c>
      <c r="C152" s="62" t="s">
        <v>451</v>
      </c>
      <c r="D152">
        <v>20.8</v>
      </c>
      <c r="E152">
        <v>18.55</v>
      </c>
      <c r="F152">
        <v>19.53</v>
      </c>
      <c r="G152">
        <v>20.85</v>
      </c>
      <c r="J152" s="13">
        <v>9.3099000000000007</v>
      </c>
      <c r="K152" s="102">
        <f t="shared" si="20"/>
        <v>193.64592000000002</v>
      </c>
      <c r="L152" s="102">
        <f t="shared" si="19"/>
        <v>172.69864500000003</v>
      </c>
      <c r="M152" s="102">
        <f t="shared" si="18"/>
        <v>181.82234700000004</v>
      </c>
      <c r="N152" s="102">
        <f t="shared" si="21"/>
        <v>194.11141500000002</v>
      </c>
    </row>
    <row r="153" spans="2:14" x14ac:dyDescent="0.3">
      <c r="B153" s="10" t="s">
        <v>178</v>
      </c>
      <c r="C153" s="62" t="s">
        <v>479</v>
      </c>
      <c r="D153">
        <v>20.7</v>
      </c>
      <c r="E153">
        <v>21.63</v>
      </c>
      <c r="F153">
        <v>22.35</v>
      </c>
      <c r="G153">
        <v>23</v>
      </c>
      <c r="J153" s="13">
        <v>9.3277999999999999</v>
      </c>
      <c r="K153" s="102">
        <f t="shared" si="20"/>
        <v>193.08545999999998</v>
      </c>
      <c r="L153" s="102">
        <f t="shared" si="19"/>
        <v>201.76031399999999</v>
      </c>
      <c r="M153" s="102">
        <f t="shared" ref="M153:M184" si="22">F153*J153</f>
        <v>208.47633000000002</v>
      </c>
      <c r="N153" s="102">
        <f t="shared" si="21"/>
        <v>214.5394</v>
      </c>
    </row>
    <row r="154" spans="2:14" x14ac:dyDescent="0.3">
      <c r="B154" s="10" t="s">
        <v>179</v>
      </c>
      <c r="C154" s="62" t="s">
        <v>454</v>
      </c>
      <c r="D154">
        <v>23.35</v>
      </c>
      <c r="E154">
        <v>24.6</v>
      </c>
      <c r="F154">
        <v>24.7</v>
      </c>
      <c r="G154">
        <v>27.08</v>
      </c>
      <c r="J154" s="13">
        <v>9.3689999999999998</v>
      </c>
      <c r="K154" s="102">
        <f t="shared" si="20"/>
        <v>218.76615000000001</v>
      </c>
      <c r="L154" s="102">
        <f t="shared" ref="L154:L185" si="23">E154*J154</f>
        <v>230.47740000000002</v>
      </c>
      <c r="M154" s="102">
        <f t="shared" si="22"/>
        <v>231.4143</v>
      </c>
      <c r="N154" s="102">
        <f t="shared" si="21"/>
        <v>253.71251999999998</v>
      </c>
    </row>
    <row r="155" spans="2:14" x14ac:dyDescent="0.3">
      <c r="B155" s="10" t="s">
        <v>180</v>
      </c>
      <c r="C155" s="62" t="s">
        <v>457</v>
      </c>
      <c r="D155">
        <v>25.7</v>
      </c>
      <c r="E155">
        <v>25.75</v>
      </c>
      <c r="F155">
        <v>26.7</v>
      </c>
      <c r="G155">
        <v>27.7</v>
      </c>
      <c r="J155" s="13">
        <v>9.3030000000000008</v>
      </c>
      <c r="K155" s="102">
        <f t="shared" ref="K155:K186" si="24">D155*J155</f>
        <v>239.08710000000002</v>
      </c>
      <c r="L155" s="102">
        <f t="shared" si="23"/>
        <v>239.55225000000002</v>
      </c>
      <c r="M155" s="102">
        <f t="shared" si="22"/>
        <v>248.39010000000002</v>
      </c>
      <c r="N155" s="102">
        <f t="shared" si="21"/>
        <v>257.69310000000002</v>
      </c>
    </row>
    <row r="156" spans="2:14" x14ac:dyDescent="0.3">
      <c r="B156" s="10" t="s">
        <v>181</v>
      </c>
      <c r="C156" s="62" t="s">
        <v>458</v>
      </c>
      <c r="D156">
        <v>25.45</v>
      </c>
      <c r="E156">
        <v>26.9</v>
      </c>
      <c r="F156">
        <v>27.2</v>
      </c>
      <c r="G156">
        <v>29</v>
      </c>
      <c r="J156" s="13">
        <v>9.1971000000000007</v>
      </c>
      <c r="K156" s="102">
        <f t="shared" si="24"/>
        <v>234.06619500000002</v>
      </c>
      <c r="L156" s="102">
        <f t="shared" si="23"/>
        <v>247.40199000000001</v>
      </c>
      <c r="M156" s="102">
        <f t="shared" si="22"/>
        <v>250.16112000000001</v>
      </c>
      <c r="N156" s="102">
        <f t="shared" si="21"/>
        <v>266.71590000000003</v>
      </c>
    </row>
    <row r="157" spans="2:14" x14ac:dyDescent="0.3">
      <c r="B157" s="10" t="s">
        <v>182</v>
      </c>
      <c r="C157" s="62" t="s">
        <v>463</v>
      </c>
      <c r="D157">
        <v>31.35</v>
      </c>
      <c r="E157">
        <v>32</v>
      </c>
      <c r="F157">
        <v>33.9</v>
      </c>
      <c r="G157">
        <v>33.9</v>
      </c>
      <c r="J157" s="13">
        <v>9.0008999999999997</v>
      </c>
      <c r="K157" s="102">
        <f t="shared" si="24"/>
        <v>282.17821500000002</v>
      </c>
      <c r="L157" s="102">
        <f t="shared" si="23"/>
        <v>288.02879999999999</v>
      </c>
      <c r="M157" s="102">
        <f t="shared" si="22"/>
        <v>305.13050999999996</v>
      </c>
      <c r="N157" s="102">
        <f t="shared" si="21"/>
        <v>305.13050999999996</v>
      </c>
    </row>
    <row r="158" spans="2:14" x14ac:dyDescent="0.3">
      <c r="B158" s="10" t="s">
        <v>183</v>
      </c>
      <c r="C158" s="62" t="s">
        <v>482</v>
      </c>
      <c r="D158">
        <v>44.26</v>
      </c>
      <c r="E158">
        <v>45.93</v>
      </c>
      <c r="F158">
        <v>44.53</v>
      </c>
      <c r="G158">
        <v>38.299999999999997</v>
      </c>
      <c r="J158" s="13">
        <v>9.0807000000000002</v>
      </c>
      <c r="K158" s="102">
        <f t="shared" si="24"/>
        <v>401.91178200000002</v>
      </c>
      <c r="L158" s="102">
        <f t="shared" si="23"/>
        <v>417.07655099999999</v>
      </c>
      <c r="M158" s="102">
        <f t="shared" si="22"/>
        <v>404.36357100000004</v>
      </c>
      <c r="N158" s="102">
        <f t="shared" si="21"/>
        <v>347.79080999999996</v>
      </c>
    </row>
    <row r="159" spans="2:14" x14ac:dyDescent="0.3">
      <c r="B159" s="10" t="s">
        <v>184</v>
      </c>
      <c r="C159" s="62" t="s">
        <v>465</v>
      </c>
      <c r="D159">
        <v>35.200000000000003</v>
      </c>
      <c r="E159">
        <v>32.049999999999997</v>
      </c>
      <c r="F159">
        <v>27.9</v>
      </c>
      <c r="G159">
        <v>27</v>
      </c>
      <c r="J159" s="13">
        <v>9.0251999999999999</v>
      </c>
      <c r="K159" s="102">
        <f t="shared" si="24"/>
        <v>317.68704000000002</v>
      </c>
      <c r="L159" s="102">
        <f t="shared" si="23"/>
        <v>289.25765999999999</v>
      </c>
      <c r="M159" s="102">
        <f t="shared" si="22"/>
        <v>251.80307999999999</v>
      </c>
      <c r="N159" s="102">
        <f t="shared" si="21"/>
        <v>243.68039999999999</v>
      </c>
    </row>
    <row r="160" spans="2:14" x14ac:dyDescent="0.3">
      <c r="B160" s="10" t="s">
        <v>185</v>
      </c>
      <c r="C160" s="62" t="s">
        <v>468</v>
      </c>
      <c r="D160">
        <v>32.549999999999997</v>
      </c>
      <c r="E160">
        <v>28.4</v>
      </c>
      <c r="F160">
        <v>26.95</v>
      </c>
      <c r="G160">
        <v>23.13</v>
      </c>
      <c r="J160" s="13">
        <v>8.9990000000000006</v>
      </c>
      <c r="K160" s="102">
        <f t="shared" si="24"/>
        <v>292.91744999999997</v>
      </c>
      <c r="L160" s="102">
        <f t="shared" si="23"/>
        <v>255.57159999999999</v>
      </c>
      <c r="M160" s="102">
        <f t="shared" si="22"/>
        <v>242.52305000000001</v>
      </c>
      <c r="N160" s="102">
        <f t="shared" si="21"/>
        <v>208.14687000000001</v>
      </c>
    </row>
    <row r="161" spans="2:14" x14ac:dyDescent="0.3">
      <c r="B161" s="10" t="s">
        <v>186</v>
      </c>
      <c r="C161" s="62" t="s">
        <v>486</v>
      </c>
      <c r="D161">
        <v>30.4</v>
      </c>
      <c r="E161">
        <v>28.3</v>
      </c>
      <c r="F161">
        <v>24.27</v>
      </c>
      <c r="G161">
        <v>24.15</v>
      </c>
      <c r="J161" s="13">
        <v>8.8603000000000005</v>
      </c>
      <c r="K161" s="102">
        <f t="shared" si="24"/>
        <v>269.35311999999999</v>
      </c>
      <c r="L161" s="102">
        <f t="shared" si="23"/>
        <v>250.74649000000002</v>
      </c>
      <c r="M161" s="102">
        <f t="shared" si="22"/>
        <v>215.03948099999999</v>
      </c>
      <c r="N161" s="102">
        <f t="shared" si="21"/>
        <v>213.97624500000001</v>
      </c>
    </row>
    <row r="162" spans="2:14" x14ac:dyDescent="0.3">
      <c r="B162" s="10" t="s">
        <v>187</v>
      </c>
      <c r="C162" s="62" t="s">
        <v>471</v>
      </c>
      <c r="D162">
        <v>27.7</v>
      </c>
      <c r="E162">
        <v>25.09</v>
      </c>
      <c r="F162">
        <v>24.55</v>
      </c>
      <c r="G162">
        <v>23.3</v>
      </c>
      <c r="J162" s="13">
        <v>9.0919000000000008</v>
      </c>
      <c r="K162" s="102">
        <f t="shared" si="24"/>
        <v>251.84563000000003</v>
      </c>
      <c r="L162" s="102">
        <f t="shared" si="23"/>
        <v>228.11577100000002</v>
      </c>
      <c r="M162" s="102">
        <f t="shared" si="22"/>
        <v>223.20614500000002</v>
      </c>
      <c r="N162" s="102">
        <f t="shared" si="21"/>
        <v>211.84127000000004</v>
      </c>
    </row>
    <row r="163" spans="2:14" x14ac:dyDescent="0.3">
      <c r="B163" s="10" t="s">
        <v>188</v>
      </c>
      <c r="C163" s="62" t="s">
        <v>487</v>
      </c>
      <c r="D163">
        <v>24.5</v>
      </c>
      <c r="E163">
        <v>23.6</v>
      </c>
      <c r="F163">
        <v>21.5</v>
      </c>
      <c r="G163">
        <v>23.6</v>
      </c>
      <c r="J163" s="13">
        <v>9.2049000000000003</v>
      </c>
      <c r="K163" s="102">
        <f t="shared" si="24"/>
        <v>225.52005</v>
      </c>
      <c r="L163" s="102">
        <f t="shared" si="23"/>
        <v>217.23564000000002</v>
      </c>
      <c r="M163" s="102">
        <f t="shared" si="22"/>
        <v>197.90535</v>
      </c>
      <c r="N163" s="102">
        <f t="shared" si="21"/>
        <v>217.23564000000002</v>
      </c>
    </row>
    <row r="164" spans="2:14" x14ac:dyDescent="0.3">
      <c r="B164" s="10" t="s">
        <v>189</v>
      </c>
      <c r="C164" s="62" t="s">
        <v>451</v>
      </c>
      <c r="D164">
        <v>24.15</v>
      </c>
      <c r="E164">
        <v>22.27</v>
      </c>
      <c r="F164">
        <v>23.85</v>
      </c>
      <c r="G164">
        <v>26.15</v>
      </c>
      <c r="J164" s="13">
        <v>9.4049999999999994</v>
      </c>
      <c r="K164" s="102">
        <f t="shared" si="24"/>
        <v>227.13074999999998</v>
      </c>
      <c r="L164" s="102">
        <f t="shared" si="23"/>
        <v>209.44934999999998</v>
      </c>
      <c r="M164" s="102">
        <f t="shared" si="22"/>
        <v>224.30924999999999</v>
      </c>
      <c r="N164" s="102">
        <f t="shared" si="21"/>
        <v>245.94074999999998</v>
      </c>
    </row>
    <row r="165" spans="2:14" x14ac:dyDescent="0.3">
      <c r="B165" s="10" t="s">
        <v>190</v>
      </c>
      <c r="C165" s="62" t="s">
        <v>479</v>
      </c>
      <c r="D165">
        <v>23</v>
      </c>
      <c r="E165">
        <v>24.6</v>
      </c>
      <c r="F165">
        <v>26.7</v>
      </c>
      <c r="G165">
        <v>26.4</v>
      </c>
      <c r="J165" s="13">
        <v>9.4997000000000007</v>
      </c>
      <c r="K165" s="102">
        <f t="shared" si="24"/>
        <v>218.49310000000003</v>
      </c>
      <c r="L165" s="102">
        <f t="shared" si="23"/>
        <v>233.69262000000003</v>
      </c>
      <c r="M165" s="102">
        <f t="shared" si="22"/>
        <v>253.64199000000002</v>
      </c>
      <c r="N165" s="102">
        <f t="shared" si="21"/>
        <v>250.79208</v>
      </c>
    </row>
    <row r="166" spans="2:14" x14ac:dyDescent="0.3">
      <c r="B166" s="10" t="s">
        <v>191</v>
      </c>
      <c r="C166" s="62" t="s">
        <v>456</v>
      </c>
      <c r="D166">
        <v>25.65</v>
      </c>
      <c r="E166">
        <v>27.95</v>
      </c>
      <c r="F166">
        <v>27.15</v>
      </c>
      <c r="G166">
        <v>29.8</v>
      </c>
      <c r="J166" s="13">
        <v>9.3987999999999996</v>
      </c>
      <c r="K166" s="102">
        <f t="shared" si="24"/>
        <v>241.07921999999996</v>
      </c>
      <c r="L166" s="102">
        <f t="shared" si="23"/>
        <v>262.69646</v>
      </c>
      <c r="M166" s="102">
        <f t="shared" si="22"/>
        <v>255.17741999999998</v>
      </c>
      <c r="N166" s="102">
        <f t="shared" si="21"/>
        <v>280.08424000000002</v>
      </c>
    </row>
    <row r="167" spans="2:14" x14ac:dyDescent="0.3">
      <c r="B167" s="10" t="s">
        <v>192</v>
      </c>
      <c r="C167" s="62" t="s">
        <v>457</v>
      </c>
      <c r="D167">
        <v>28.35</v>
      </c>
      <c r="E167">
        <v>27.5</v>
      </c>
      <c r="F167">
        <v>30.4</v>
      </c>
      <c r="G167">
        <v>31.3</v>
      </c>
      <c r="J167" s="13">
        <v>9.3201000000000001</v>
      </c>
      <c r="K167" s="102">
        <f t="shared" si="24"/>
        <v>264.22483500000004</v>
      </c>
      <c r="L167" s="102">
        <f t="shared" si="23"/>
        <v>256.30275</v>
      </c>
      <c r="M167" s="102">
        <f t="shared" si="22"/>
        <v>283.33103999999997</v>
      </c>
      <c r="N167" s="102">
        <f t="shared" si="21"/>
        <v>291.71913000000001</v>
      </c>
    </row>
    <row r="168" spans="2:14" x14ac:dyDescent="0.3">
      <c r="B168" s="10" t="s">
        <v>193</v>
      </c>
      <c r="C168" s="62" t="s">
        <v>458</v>
      </c>
      <c r="D168">
        <v>30.3</v>
      </c>
      <c r="E168">
        <v>31.36</v>
      </c>
      <c r="F168">
        <v>31.84</v>
      </c>
      <c r="G168">
        <v>33.85</v>
      </c>
      <c r="J168" s="13">
        <v>9.3275000000000006</v>
      </c>
      <c r="K168" s="102">
        <f t="shared" si="24"/>
        <v>282.62325000000004</v>
      </c>
      <c r="L168" s="102">
        <f t="shared" si="23"/>
        <v>292.5104</v>
      </c>
      <c r="M168" s="102">
        <f t="shared" si="22"/>
        <v>296.98760000000004</v>
      </c>
      <c r="N168" s="102">
        <f t="shared" si="21"/>
        <v>315.73587500000002</v>
      </c>
    </row>
    <row r="169" spans="2:14" x14ac:dyDescent="0.3">
      <c r="B169" s="10" t="s">
        <v>194</v>
      </c>
      <c r="C169" s="62" t="s">
        <v>462</v>
      </c>
      <c r="D169">
        <v>29.8</v>
      </c>
      <c r="E169">
        <v>31.3</v>
      </c>
      <c r="F169">
        <v>33</v>
      </c>
      <c r="G169">
        <v>33.15</v>
      </c>
      <c r="J169" s="13">
        <v>9.3976000000000006</v>
      </c>
      <c r="K169" s="102">
        <f t="shared" si="24"/>
        <v>280.04848000000004</v>
      </c>
      <c r="L169" s="102">
        <f t="shared" si="23"/>
        <v>294.14488</v>
      </c>
      <c r="M169" s="102">
        <f t="shared" si="22"/>
        <v>310.12080000000003</v>
      </c>
      <c r="N169" s="102">
        <f t="shared" si="21"/>
        <v>311.53044</v>
      </c>
    </row>
    <row r="170" spans="2:14" x14ac:dyDescent="0.3">
      <c r="B170" s="10" t="s">
        <v>195</v>
      </c>
      <c r="C170" s="62" t="s">
        <v>482</v>
      </c>
      <c r="D170">
        <v>32.049999999999997</v>
      </c>
      <c r="E170">
        <v>34.299999999999997</v>
      </c>
      <c r="F170">
        <v>33.700000000000003</v>
      </c>
      <c r="G170">
        <v>28.66</v>
      </c>
      <c r="J170" s="13">
        <v>9.6082000000000001</v>
      </c>
      <c r="K170" s="102">
        <f t="shared" si="24"/>
        <v>307.94280999999995</v>
      </c>
      <c r="L170" s="102">
        <f t="shared" si="23"/>
        <v>329.56125999999995</v>
      </c>
      <c r="M170" s="102">
        <f t="shared" si="22"/>
        <v>323.79634000000004</v>
      </c>
      <c r="N170" s="102">
        <f t="shared" si="21"/>
        <v>275.37101200000001</v>
      </c>
    </row>
    <row r="171" spans="2:14" x14ac:dyDescent="0.3">
      <c r="B171" s="10" t="s">
        <v>196</v>
      </c>
      <c r="C171" s="62" t="s">
        <v>465</v>
      </c>
      <c r="D171">
        <v>35</v>
      </c>
      <c r="E171">
        <v>34.65</v>
      </c>
      <c r="F171">
        <v>28.95</v>
      </c>
      <c r="G171">
        <v>27.08</v>
      </c>
      <c r="J171" s="13">
        <v>9.8412000000000006</v>
      </c>
      <c r="K171" s="102">
        <f t="shared" si="24"/>
        <v>344.44200000000001</v>
      </c>
      <c r="L171" s="102">
        <f t="shared" si="23"/>
        <v>340.99758000000003</v>
      </c>
      <c r="M171" s="102">
        <f t="shared" si="22"/>
        <v>284.90273999999999</v>
      </c>
      <c r="N171" s="102">
        <f t="shared" si="21"/>
        <v>266.49969599999997</v>
      </c>
    </row>
    <row r="172" spans="2:14" x14ac:dyDescent="0.3">
      <c r="B172" s="10" t="s">
        <v>197</v>
      </c>
      <c r="C172" s="62" t="s">
        <v>468</v>
      </c>
      <c r="D172">
        <v>34.1</v>
      </c>
      <c r="E172">
        <v>28.75</v>
      </c>
      <c r="F172">
        <v>27.75</v>
      </c>
      <c r="G172">
        <v>22.5</v>
      </c>
      <c r="J172" s="13">
        <v>9.6463999999999999</v>
      </c>
      <c r="K172" s="102">
        <f t="shared" si="24"/>
        <v>328.94224000000003</v>
      </c>
      <c r="L172" s="102">
        <f t="shared" si="23"/>
        <v>277.334</v>
      </c>
      <c r="M172" s="102">
        <f t="shared" si="22"/>
        <v>267.68759999999997</v>
      </c>
      <c r="N172" s="102">
        <f t="shared" si="21"/>
        <v>217.04399999999998</v>
      </c>
    </row>
    <row r="173" spans="2:14" x14ac:dyDescent="0.3">
      <c r="B173" s="10" t="s">
        <v>198</v>
      </c>
      <c r="C173" s="62" t="s">
        <v>486</v>
      </c>
      <c r="D173">
        <v>32.9</v>
      </c>
      <c r="E173">
        <v>30.3</v>
      </c>
      <c r="F173">
        <v>25.2</v>
      </c>
      <c r="G173">
        <v>23.55</v>
      </c>
      <c r="J173" s="13">
        <v>9.6712000000000007</v>
      </c>
      <c r="K173" s="102">
        <f t="shared" si="24"/>
        <v>318.18248</v>
      </c>
      <c r="L173" s="102">
        <f t="shared" si="23"/>
        <v>293.03736000000004</v>
      </c>
      <c r="M173" s="102">
        <f t="shared" si="22"/>
        <v>243.71424000000002</v>
      </c>
      <c r="N173" s="102">
        <f t="shared" si="21"/>
        <v>227.75676000000001</v>
      </c>
    </row>
    <row r="174" spans="2:14" x14ac:dyDescent="0.3">
      <c r="B174" s="10" t="s">
        <v>199</v>
      </c>
      <c r="C174" s="62" t="s">
        <v>471</v>
      </c>
      <c r="D174">
        <v>34.200000000000003</v>
      </c>
      <c r="E174">
        <v>25.6</v>
      </c>
      <c r="F174">
        <v>25.75</v>
      </c>
      <c r="G174">
        <v>23.8</v>
      </c>
      <c r="J174" s="13">
        <v>9.5800999999999998</v>
      </c>
      <c r="K174" s="102">
        <f t="shared" si="24"/>
        <v>327.63942000000003</v>
      </c>
      <c r="L174" s="102">
        <f t="shared" si="23"/>
        <v>245.25056000000001</v>
      </c>
      <c r="M174" s="102">
        <f t="shared" si="22"/>
        <v>246.68757500000001</v>
      </c>
      <c r="N174" s="102">
        <f t="shared" si="21"/>
        <v>228.00638000000001</v>
      </c>
    </row>
    <row r="175" spans="2:14" x14ac:dyDescent="0.3">
      <c r="B175" s="10" t="s">
        <v>200</v>
      </c>
      <c r="C175" s="62" t="s">
        <v>487</v>
      </c>
      <c r="D175">
        <v>31.2</v>
      </c>
      <c r="E175">
        <v>30.05</v>
      </c>
      <c r="F175">
        <v>26.9</v>
      </c>
      <c r="G175">
        <v>29.4</v>
      </c>
      <c r="J175" s="13">
        <v>9.6202000000000005</v>
      </c>
      <c r="K175" s="102">
        <f t="shared" si="24"/>
        <v>300.15024</v>
      </c>
      <c r="L175" s="102">
        <f t="shared" si="23"/>
        <v>289.08701000000002</v>
      </c>
      <c r="M175" s="102">
        <f t="shared" si="22"/>
        <v>258.78338000000002</v>
      </c>
      <c r="N175" s="102">
        <f t="shared" si="21"/>
        <v>282.83388000000002</v>
      </c>
    </row>
    <row r="176" spans="2:14" x14ac:dyDescent="0.3">
      <c r="B176" s="10" t="s">
        <v>201</v>
      </c>
      <c r="C176" s="62" t="s">
        <v>451</v>
      </c>
      <c r="D176">
        <v>32.5</v>
      </c>
      <c r="E176">
        <v>30.5</v>
      </c>
      <c r="F176">
        <v>32.700000000000003</v>
      </c>
      <c r="G176">
        <v>35.200000000000003</v>
      </c>
      <c r="J176" s="13">
        <v>9.5673999999999992</v>
      </c>
      <c r="K176" s="102">
        <f t="shared" si="24"/>
        <v>310.94049999999999</v>
      </c>
      <c r="L176" s="102">
        <f t="shared" si="23"/>
        <v>291.8057</v>
      </c>
      <c r="M176" s="102">
        <f t="shared" si="22"/>
        <v>312.85397999999998</v>
      </c>
      <c r="N176" s="102">
        <f t="shared" si="21"/>
        <v>336.77247999999997</v>
      </c>
    </row>
    <row r="177" spans="2:14" x14ac:dyDescent="0.3">
      <c r="B177" s="10" t="s">
        <v>202</v>
      </c>
      <c r="C177" s="62" t="s">
        <v>479</v>
      </c>
      <c r="D177">
        <v>41.5</v>
      </c>
      <c r="E177">
        <v>43.93</v>
      </c>
      <c r="F177">
        <v>42.82</v>
      </c>
      <c r="G177">
        <v>42.53</v>
      </c>
      <c r="J177" s="13">
        <v>9.4746000000000006</v>
      </c>
      <c r="K177" s="102">
        <f t="shared" si="24"/>
        <v>393.19590000000005</v>
      </c>
      <c r="L177" s="102">
        <f t="shared" si="23"/>
        <v>416.219178</v>
      </c>
      <c r="M177" s="102">
        <f t="shared" si="22"/>
        <v>405.70237200000003</v>
      </c>
      <c r="N177" s="102">
        <f t="shared" si="21"/>
        <v>402.95473800000002</v>
      </c>
    </row>
    <row r="178" spans="2:14" x14ac:dyDescent="0.3">
      <c r="B178" s="10" t="s">
        <v>203</v>
      </c>
      <c r="C178" s="62" t="s">
        <v>455</v>
      </c>
      <c r="D178">
        <v>48.75</v>
      </c>
      <c r="E178">
        <v>49.35</v>
      </c>
      <c r="F178">
        <v>49.6</v>
      </c>
      <c r="G178">
        <v>51.25</v>
      </c>
      <c r="J178" s="13">
        <v>9.4975000000000005</v>
      </c>
      <c r="K178" s="102">
        <f t="shared" si="24"/>
        <v>463.00312500000001</v>
      </c>
      <c r="L178" s="102">
        <f t="shared" si="23"/>
        <v>468.70162500000004</v>
      </c>
      <c r="M178" s="102">
        <f t="shared" si="22"/>
        <v>471.07600000000002</v>
      </c>
      <c r="N178" s="102">
        <f t="shared" si="21"/>
        <v>486.74687500000005</v>
      </c>
    </row>
    <row r="179" spans="2:14" x14ac:dyDescent="0.3">
      <c r="B179" s="10" t="s">
        <v>204</v>
      </c>
      <c r="C179" s="62" t="s">
        <v>457</v>
      </c>
      <c r="D179">
        <v>51.25</v>
      </c>
      <c r="E179">
        <v>48.2</v>
      </c>
      <c r="F179">
        <v>49.63</v>
      </c>
      <c r="G179">
        <v>49.5</v>
      </c>
      <c r="J179" s="13">
        <v>9.6160999999999994</v>
      </c>
      <c r="K179" s="102">
        <f t="shared" si="24"/>
        <v>492.82512499999996</v>
      </c>
      <c r="L179" s="102">
        <f t="shared" si="23"/>
        <v>463.49601999999999</v>
      </c>
      <c r="M179" s="102">
        <f t="shared" si="22"/>
        <v>477.24704300000002</v>
      </c>
      <c r="N179" s="102">
        <f t="shared" si="21"/>
        <v>475.99694999999997</v>
      </c>
    </row>
    <row r="180" spans="2:14" x14ac:dyDescent="0.3">
      <c r="B180" s="10" t="s">
        <v>205</v>
      </c>
      <c r="C180" s="62" t="s">
        <v>460</v>
      </c>
      <c r="D180">
        <v>54.7</v>
      </c>
      <c r="E180">
        <v>55.55</v>
      </c>
      <c r="F180">
        <v>56</v>
      </c>
      <c r="G180">
        <v>57</v>
      </c>
      <c r="J180" s="13">
        <v>9.6204999999999998</v>
      </c>
      <c r="K180" s="102">
        <f t="shared" si="24"/>
        <v>526.24135000000001</v>
      </c>
      <c r="L180" s="102">
        <f t="shared" si="23"/>
        <v>534.41877499999998</v>
      </c>
      <c r="M180" s="102">
        <f t="shared" si="22"/>
        <v>538.74800000000005</v>
      </c>
      <c r="N180" s="102">
        <f t="shared" si="21"/>
        <v>548.36850000000004</v>
      </c>
    </row>
    <row r="181" spans="2:14" x14ac:dyDescent="0.3">
      <c r="B181" s="10" t="s">
        <v>206</v>
      </c>
      <c r="C181" s="62" t="s">
        <v>461</v>
      </c>
      <c r="D181">
        <v>50</v>
      </c>
      <c r="E181">
        <v>49.8</v>
      </c>
      <c r="F181">
        <v>50.15</v>
      </c>
      <c r="G181">
        <v>49.8</v>
      </c>
      <c r="J181" s="13">
        <v>9.4793000000000003</v>
      </c>
      <c r="K181" s="102">
        <f t="shared" si="24"/>
        <v>473.96500000000003</v>
      </c>
      <c r="L181" s="102">
        <f t="shared" si="23"/>
        <v>472.06914</v>
      </c>
      <c r="M181" s="102">
        <f t="shared" si="22"/>
        <v>475.38689499999998</v>
      </c>
      <c r="N181" s="102">
        <f t="shared" si="21"/>
        <v>472.06914</v>
      </c>
    </row>
    <row r="182" spans="2:14" x14ac:dyDescent="0.3">
      <c r="B182" s="10" t="s">
        <v>207</v>
      </c>
      <c r="C182" s="62" t="s">
        <v>482</v>
      </c>
      <c r="D182">
        <v>46.5</v>
      </c>
      <c r="E182">
        <v>49.03</v>
      </c>
      <c r="F182">
        <v>48.45</v>
      </c>
      <c r="G182">
        <v>42.95</v>
      </c>
      <c r="J182" s="13">
        <v>9.6272000000000002</v>
      </c>
      <c r="K182" s="102">
        <f t="shared" si="24"/>
        <v>447.66480000000001</v>
      </c>
      <c r="L182" s="102">
        <f t="shared" si="23"/>
        <v>472.02161599999999</v>
      </c>
      <c r="M182" s="102">
        <f t="shared" si="22"/>
        <v>466.43784000000005</v>
      </c>
      <c r="N182" s="102">
        <f t="shared" ref="N182:N207" si="25">G182*J182</f>
        <v>413.48824000000002</v>
      </c>
    </row>
    <row r="183" spans="2:14" x14ac:dyDescent="0.3">
      <c r="B183" s="10" t="s">
        <v>208</v>
      </c>
      <c r="C183" s="62" t="s">
        <v>467</v>
      </c>
      <c r="D183">
        <v>53.6</v>
      </c>
      <c r="E183">
        <v>51.9</v>
      </c>
      <c r="F183">
        <v>47.15</v>
      </c>
      <c r="G183">
        <v>45.9</v>
      </c>
      <c r="J183" s="13">
        <v>9.7946000000000009</v>
      </c>
      <c r="K183" s="102">
        <f t="shared" si="24"/>
        <v>524.99056000000007</v>
      </c>
      <c r="L183" s="102">
        <f t="shared" si="23"/>
        <v>508.33974000000001</v>
      </c>
      <c r="M183" s="102">
        <f t="shared" si="22"/>
        <v>461.81539000000004</v>
      </c>
      <c r="N183" s="102">
        <f t="shared" si="25"/>
        <v>449.57214000000005</v>
      </c>
    </row>
    <row r="184" spans="2:14" x14ac:dyDescent="0.3">
      <c r="B184" s="10" t="s">
        <v>209</v>
      </c>
      <c r="C184" s="62" t="s">
        <v>468</v>
      </c>
      <c r="D184">
        <v>59.8</v>
      </c>
      <c r="E184">
        <v>54.3</v>
      </c>
      <c r="F184">
        <v>53.7</v>
      </c>
      <c r="G184">
        <v>46.7</v>
      </c>
      <c r="J184" s="13">
        <v>9.7630999999999997</v>
      </c>
      <c r="K184" s="102">
        <f t="shared" si="24"/>
        <v>583.83337999999992</v>
      </c>
      <c r="L184" s="102">
        <f t="shared" si="23"/>
        <v>530.13632999999993</v>
      </c>
      <c r="M184" s="102">
        <f t="shared" si="22"/>
        <v>524.27846999999997</v>
      </c>
      <c r="N184" s="102">
        <f t="shared" si="25"/>
        <v>455.93677000000002</v>
      </c>
    </row>
    <row r="185" spans="2:14" x14ac:dyDescent="0.3">
      <c r="B185" s="10" t="s">
        <v>210</v>
      </c>
      <c r="C185" s="62" t="s">
        <v>486</v>
      </c>
      <c r="D185">
        <v>50.6</v>
      </c>
      <c r="E185">
        <v>47.2</v>
      </c>
      <c r="F185">
        <v>44.4</v>
      </c>
      <c r="G185">
        <v>43.2</v>
      </c>
      <c r="J185" s="13">
        <v>9.7444000000000006</v>
      </c>
      <c r="K185" s="102">
        <f t="shared" si="24"/>
        <v>493.06664000000006</v>
      </c>
      <c r="L185" s="102">
        <f t="shared" si="23"/>
        <v>459.93568000000005</v>
      </c>
      <c r="M185" s="102">
        <f t="shared" ref="M185:M207" si="26">F185*J185</f>
        <v>432.65136000000001</v>
      </c>
      <c r="N185" s="102">
        <f t="shared" si="25"/>
        <v>420.95808000000005</v>
      </c>
    </row>
    <row r="186" spans="2:14" x14ac:dyDescent="0.3">
      <c r="B186" s="10" t="s">
        <v>211</v>
      </c>
      <c r="C186" s="62" t="s">
        <v>471</v>
      </c>
      <c r="D186">
        <v>42.4</v>
      </c>
      <c r="E186">
        <v>40.5</v>
      </c>
      <c r="F186">
        <v>38.85</v>
      </c>
      <c r="G186">
        <v>37.299999999999997</v>
      </c>
      <c r="J186" s="13">
        <v>9.7180999999999997</v>
      </c>
      <c r="K186" s="102">
        <f t="shared" si="24"/>
        <v>412.04743999999999</v>
      </c>
      <c r="L186" s="102">
        <f t="shared" ref="L186:L207" si="27">E186*J186</f>
        <v>393.58305000000001</v>
      </c>
      <c r="M186" s="102">
        <f t="shared" si="26"/>
        <v>377.54818499999999</v>
      </c>
      <c r="N186" s="102">
        <f t="shared" si="25"/>
        <v>362.48512999999997</v>
      </c>
    </row>
    <row r="187" spans="2:14" x14ac:dyDescent="0.3">
      <c r="B187" s="10" t="s">
        <v>212</v>
      </c>
      <c r="C187" s="62" t="s">
        <v>474</v>
      </c>
      <c r="D187">
        <v>37</v>
      </c>
      <c r="E187">
        <v>36.299999999999997</v>
      </c>
      <c r="F187">
        <v>35</v>
      </c>
      <c r="G187">
        <v>36.75</v>
      </c>
      <c r="J187" s="13">
        <v>9.6247000000000007</v>
      </c>
      <c r="K187" s="102">
        <f t="shared" ref="K187:K207" si="28">D187*J187</f>
        <v>356.1139</v>
      </c>
      <c r="L187" s="102">
        <f t="shared" si="27"/>
        <v>349.37660999999997</v>
      </c>
      <c r="M187" s="102">
        <f t="shared" si="26"/>
        <v>336.86450000000002</v>
      </c>
      <c r="N187" s="102">
        <f t="shared" si="25"/>
        <v>353.70772500000004</v>
      </c>
    </row>
    <row r="188" spans="2:14" x14ac:dyDescent="0.3">
      <c r="B188" s="10" t="s">
        <v>213</v>
      </c>
      <c r="C188" s="62" t="s">
        <v>451</v>
      </c>
      <c r="D188">
        <v>40.5</v>
      </c>
      <c r="E188">
        <v>40.15</v>
      </c>
      <c r="F188">
        <v>40.479999999999997</v>
      </c>
      <c r="G188">
        <v>42.2</v>
      </c>
      <c r="J188" s="13">
        <v>9.7792999999999992</v>
      </c>
      <c r="K188" s="102">
        <f t="shared" si="28"/>
        <v>396.06164999999999</v>
      </c>
      <c r="L188" s="102">
        <f t="shared" si="27"/>
        <v>392.63889499999993</v>
      </c>
      <c r="M188" s="102">
        <f t="shared" si="26"/>
        <v>395.86606399999994</v>
      </c>
      <c r="N188" s="102">
        <f t="shared" si="25"/>
        <v>412.68646000000001</v>
      </c>
    </row>
    <row r="189" spans="2:14" x14ac:dyDescent="0.3">
      <c r="B189" s="10" t="s">
        <v>214</v>
      </c>
      <c r="C189" s="62" t="s">
        <v>453</v>
      </c>
      <c r="D189">
        <v>31.15</v>
      </c>
      <c r="E189">
        <v>32.5</v>
      </c>
      <c r="F189">
        <v>36.15</v>
      </c>
      <c r="G189">
        <v>37.1</v>
      </c>
      <c r="J189" s="13">
        <v>9.7446999999999999</v>
      </c>
      <c r="K189" s="102">
        <f t="shared" si="28"/>
        <v>303.54740499999997</v>
      </c>
      <c r="L189" s="102">
        <f t="shared" si="27"/>
        <v>316.70274999999998</v>
      </c>
      <c r="M189" s="102">
        <f t="shared" si="26"/>
        <v>352.27090499999997</v>
      </c>
      <c r="N189" s="102">
        <f t="shared" si="25"/>
        <v>361.52837</v>
      </c>
    </row>
    <row r="190" spans="2:14" x14ac:dyDescent="0.3">
      <c r="B190" s="10" t="s">
        <v>215</v>
      </c>
      <c r="C190" s="62" t="s">
        <v>454</v>
      </c>
      <c r="D190">
        <v>29.5</v>
      </c>
      <c r="E190">
        <v>34.65</v>
      </c>
      <c r="F190">
        <v>33.43</v>
      </c>
      <c r="G190">
        <v>38.549999999999997</v>
      </c>
      <c r="J190" s="13">
        <v>9.6586999999999996</v>
      </c>
      <c r="K190" s="102">
        <f t="shared" si="28"/>
        <v>284.93164999999999</v>
      </c>
      <c r="L190" s="102">
        <f t="shared" si="27"/>
        <v>334.67395499999998</v>
      </c>
      <c r="M190" s="102">
        <f t="shared" si="26"/>
        <v>322.89034099999998</v>
      </c>
      <c r="N190" s="102">
        <f t="shared" si="25"/>
        <v>372.34288499999997</v>
      </c>
    </row>
    <row r="191" spans="2:14" x14ac:dyDescent="0.3">
      <c r="B191" s="10" t="s">
        <v>216</v>
      </c>
      <c r="C191" s="62" t="s">
        <v>457</v>
      </c>
      <c r="D191">
        <v>40</v>
      </c>
      <c r="E191">
        <v>40.1</v>
      </c>
      <c r="F191">
        <v>43.3</v>
      </c>
      <c r="G191">
        <v>44.15</v>
      </c>
      <c r="J191" s="13">
        <v>9.9741999999999997</v>
      </c>
      <c r="K191" s="102">
        <f t="shared" si="28"/>
        <v>398.96799999999996</v>
      </c>
      <c r="L191" s="102">
        <f t="shared" si="27"/>
        <v>399.96541999999999</v>
      </c>
      <c r="M191" s="102">
        <f t="shared" si="26"/>
        <v>431.88285999999994</v>
      </c>
      <c r="N191" s="102">
        <f t="shared" si="25"/>
        <v>440.36093</v>
      </c>
    </row>
    <row r="192" spans="2:14" x14ac:dyDescent="0.3">
      <c r="B192" s="10" t="s">
        <v>217</v>
      </c>
      <c r="C192" s="62" t="s">
        <v>459</v>
      </c>
      <c r="D192">
        <v>34.200000000000003</v>
      </c>
      <c r="E192">
        <v>36.700000000000003</v>
      </c>
      <c r="F192">
        <v>39.200000000000003</v>
      </c>
      <c r="G192">
        <v>42.4</v>
      </c>
      <c r="J192" s="13">
        <v>9.9202999999999992</v>
      </c>
      <c r="K192" s="102">
        <f t="shared" si="28"/>
        <v>339.27426000000003</v>
      </c>
      <c r="L192" s="102">
        <f t="shared" si="27"/>
        <v>364.07501000000002</v>
      </c>
      <c r="M192" s="102">
        <f t="shared" si="26"/>
        <v>388.87576000000001</v>
      </c>
      <c r="N192" s="102">
        <f t="shared" si="25"/>
        <v>420.62071999999995</v>
      </c>
    </row>
    <row r="193" spans="2:14" x14ac:dyDescent="0.3">
      <c r="B193" s="10" t="s">
        <v>218</v>
      </c>
      <c r="C193" s="62" t="s">
        <v>461</v>
      </c>
      <c r="D193">
        <v>39.950000000000003</v>
      </c>
      <c r="E193">
        <v>40.35</v>
      </c>
      <c r="F193">
        <v>43.85</v>
      </c>
      <c r="G193">
        <v>44.05</v>
      </c>
      <c r="J193" s="13">
        <v>10.1165</v>
      </c>
      <c r="K193" s="102">
        <f t="shared" si="28"/>
        <v>404.15417500000007</v>
      </c>
      <c r="L193" s="102">
        <f t="shared" si="27"/>
        <v>408.20077500000002</v>
      </c>
      <c r="M193" s="102">
        <f t="shared" si="26"/>
        <v>443.60852500000004</v>
      </c>
      <c r="N193" s="102">
        <f t="shared" si="25"/>
        <v>445.63182499999999</v>
      </c>
    </row>
    <row r="194" spans="2:14" x14ac:dyDescent="0.3">
      <c r="B194" s="10" t="s">
        <v>219</v>
      </c>
      <c r="C194" s="62" t="s">
        <v>482</v>
      </c>
      <c r="D194">
        <v>40.700000000000003</v>
      </c>
      <c r="E194">
        <v>45.5</v>
      </c>
      <c r="F194">
        <v>44</v>
      </c>
      <c r="G194">
        <v>40.35</v>
      </c>
      <c r="J194" s="13">
        <v>10.108700000000001</v>
      </c>
      <c r="K194" s="102">
        <f t="shared" si="28"/>
        <v>411.42409000000004</v>
      </c>
      <c r="L194" s="102">
        <f t="shared" si="27"/>
        <v>459.94585000000001</v>
      </c>
      <c r="M194" s="102">
        <f t="shared" si="26"/>
        <v>444.78280000000001</v>
      </c>
      <c r="N194" s="102">
        <f t="shared" si="25"/>
        <v>407.88604500000002</v>
      </c>
    </row>
    <row r="195" spans="2:14" x14ac:dyDescent="0.3">
      <c r="B195" s="10" t="s">
        <v>220</v>
      </c>
      <c r="C195" s="62" t="s">
        <v>466</v>
      </c>
      <c r="D195">
        <v>43.9</v>
      </c>
      <c r="E195">
        <v>44.5</v>
      </c>
      <c r="F195">
        <v>41.2</v>
      </c>
      <c r="G195">
        <v>38.700000000000003</v>
      </c>
      <c r="J195" s="13">
        <v>10.049799999999999</v>
      </c>
      <c r="K195" s="102">
        <f t="shared" si="28"/>
        <v>441.18621999999993</v>
      </c>
      <c r="L195" s="102">
        <f t="shared" si="27"/>
        <v>447.21609999999998</v>
      </c>
      <c r="M195" s="102">
        <f t="shared" si="26"/>
        <v>414.05176</v>
      </c>
      <c r="N195" s="102">
        <f t="shared" si="25"/>
        <v>388.92725999999999</v>
      </c>
    </row>
    <row r="196" spans="2:14" x14ac:dyDescent="0.3">
      <c r="B196" s="10" t="s">
        <v>221</v>
      </c>
      <c r="C196" s="62" t="s">
        <v>468</v>
      </c>
      <c r="D196">
        <v>34</v>
      </c>
      <c r="E196">
        <v>32.700000000000003</v>
      </c>
      <c r="F196">
        <v>30</v>
      </c>
      <c r="G196">
        <v>26.35</v>
      </c>
      <c r="J196" s="13">
        <v>9.9383999999999997</v>
      </c>
      <c r="K196" s="102">
        <f t="shared" si="28"/>
        <v>337.90559999999999</v>
      </c>
      <c r="L196" s="102">
        <f t="shared" si="27"/>
        <v>324.98568</v>
      </c>
      <c r="M196" s="102">
        <f t="shared" si="26"/>
        <v>298.15199999999999</v>
      </c>
      <c r="N196" s="102">
        <f t="shared" si="25"/>
        <v>261.87684000000002</v>
      </c>
    </row>
    <row r="197" spans="2:14" x14ac:dyDescent="0.3">
      <c r="B197" s="10" t="s">
        <v>222</v>
      </c>
      <c r="C197" s="62" t="s">
        <v>470</v>
      </c>
      <c r="D197">
        <v>17.850000000000001</v>
      </c>
      <c r="E197">
        <v>17.59</v>
      </c>
      <c r="F197">
        <v>16.5</v>
      </c>
      <c r="G197">
        <v>15.1</v>
      </c>
      <c r="J197" s="13">
        <v>10.1327</v>
      </c>
      <c r="K197" s="102">
        <f t="shared" si="28"/>
        <v>180.868695</v>
      </c>
      <c r="L197" s="102">
        <f t="shared" si="27"/>
        <v>178.234193</v>
      </c>
      <c r="M197" s="102">
        <f t="shared" si="26"/>
        <v>167.18955</v>
      </c>
      <c r="N197" s="102">
        <f t="shared" si="25"/>
        <v>153.00377</v>
      </c>
    </row>
    <row r="198" spans="2:14" x14ac:dyDescent="0.3">
      <c r="B198" s="10" t="s">
        <v>223</v>
      </c>
      <c r="C198" s="62" t="s">
        <v>472</v>
      </c>
      <c r="D198">
        <v>12.3</v>
      </c>
      <c r="E198">
        <v>12.05</v>
      </c>
      <c r="F198">
        <v>11.2</v>
      </c>
      <c r="G198">
        <v>8.6999999999999993</v>
      </c>
      <c r="J198" s="13">
        <v>11.2943</v>
      </c>
      <c r="K198" s="102">
        <f t="shared" si="28"/>
        <v>138.91989000000001</v>
      </c>
      <c r="L198" s="102">
        <f t="shared" si="27"/>
        <v>136.096315</v>
      </c>
      <c r="M198" s="102">
        <f t="shared" si="26"/>
        <v>126.49615999999999</v>
      </c>
      <c r="N198" s="102">
        <f t="shared" si="25"/>
        <v>98.260409999999993</v>
      </c>
    </row>
    <row r="199" spans="2:14" x14ac:dyDescent="0.3">
      <c r="B199" s="10" t="s">
        <v>224</v>
      </c>
      <c r="C199" s="62" t="s">
        <v>474</v>
      </c>
      <c r="D199">
        <v>5.8</v>
      </c>
      <c r="E199">
        <v>5.5</v>
      </c>
      <c r="F199">
        <v>4.9000000000000004</v>
      </c>
      <c r="G199">
        <v>7.05</v>
      </c>
      <c r="J199" s="13">
        <v>11.3429</v>
      </c>
      <c r="K199" s="102">
        <f t="shared" si="28"/>
        <v>65.788820000000001</v>
      </c>
      <c r="L199" s="102">
        <f t="shared" si="27"/>
        <v>62.385950000000001</v>
      </c>
      <c r="M199" s="102">
        <f t="shared" si="26"/>
        <v>55.580210000000008</v>
      </c>
      <c r="N199" s="102">
        <f t="shared" si="25"/>
        <v>79.967444999999998</v>
      </c>
    </row>
    <row r="200" spans="2:14" x14ac:dyDescent="0.3">
      <c r="B200" s="10" t="s">
        <v>225</v>
      </c>
      <c r="C200" s="62" t="s">
        <v>478</v>
      </c>
      <c r="D200">
        <v>5.3</v>
      </c>
      <c r="E200">
        <v>5.04</v>
      </c>
      <c r="F200">
        <v>7.65</v>
      </c>
      <c r="G200">
        <v>13.8</v>
      </c>
      <c r="J200" s="13">
        <v>10.990600000000001</v>
      </c>
      <c r="K200" s="102">
        <f t="shared" si="28"/>
        <v>58.25018</v>
      </c>
      <c r="L200" s="102">
        <f t="shared" si="27"/>
        <v>55.392624000000005</v>
      </c>
      <c r="M200" s="102">
        <f t="shared" si="26"/>
        <v>84.078090000000003</v>
      </c>
      <c r="N200" s="102">
        <f t="shared" si="25"/>
        <v>151.67028000000002</v>
      </c>
    </row>
    <row r="201" spans="2:14" x14ac:dyDescent="0.3">
      <c r="B201" s="10" t="s">
        <v>226</v>
      </c>
      <c r="C201" s="62" t="s">
        <v>452</v>
      </c>
      <c r="D201">
        <v>4.5999999999999996</v>
      </c>
      <c r="E201">
        <v>8.85</v>
      </c>
      <c r="F201">
        <v>14.85</v>
      </c>
      <c r="G201">
        <v>16.05</v>
      </c>
      <c r="J201" s="13">
        <v>10.727</v>
      </c>
      <c r="K201" s="102">
        <f t="shared" si="28"/>
        <v>49.344200000000001</v>
      </c>
      <c r="L201" s="102">
        <f t="shared" si="27"/>
        <v>94.933949999999996</v>
      </c>
      <c r="M201" s="102">
        <f t="shared" si="26"/>
        <v>159.29595</v>
      </c>
      <c r="N201" s="102">
        <f t="shared" si="25"/>
        <v>172.16835</v>
      </c>
    </row>
    <row r="202" spans="2:14" x14ac:dyDescent="0.3">
      <c r="B202" s="10" t="s">
        <v>227</v>
      </c>
      <c r="C202" s="62" t="s">
        <v>454</v>
      </c>
      <c r="D202">
        <v>9</v>
      </c>
      <c r="E202">
        <v>13</v>
      </c>
      <c r="F202">
        <v>14.75</v>
      </c>
      <c r="G202">
        <v>20.9</v>
      </c>
      <c r="J202" s="13">
        <v>10.654400000000001</v>
      </c>
      <c r="K202" s="102">
        <f t="shared" si="28"/>
        <v>95.889600000000002</v>
      </c>
      <c r="L202" s="102">
        <f t="shared" si="27"/>
        <v>138.50720000000001</v>
      </c>
      <c r="M202" s="102">
        <f t="shared" si="26"/>
        <v>157.1524</v>
      </c>
      <c r="N202" s="102">
        <f t="shared" si="25"/>
        <v>222.67696000000001</v>
      </c>
    </row>
    <row r="203" spans="2:14" x14ac:dyDescent="0.3">
      <c r="B203" s="10" t="s">
        <v>228</v>
      </c>
      <c r="C203" s="62" t="s">
        <v>481</v>
      </c>
      <c r="D203">
        <v>10.9</v>
      </c>
      <c r="E203">
        <v>13.45</v>
      </c>
      <c r="F203">
        <v>20.68</v>
      </c>
      <c r="G203">
        <v>23</v>
      </c>
      <c r="J203" s="13">
        <v>10.579700000000001</v>
      </c>
      <c r="K203" s="102">
        <f t="shared" si="28"/>
        <v>115.31873000000002</v>
      </c>
      <c r="L203" s="102">
        <f t="shared" si="27"/>
        <v>142.296965</v>
      </c>
      <c r="M203" s="102">
        <f t="shared" si="26"/>
        <v>218.788196</v>
      </c>
      <c r="N203" s="102">
        <f t="shared" si="25"/>
        <v>243.33310000000003</v>
      </c>
    </row>
    <row r="204" spans="2:14" x14ac:dyDescent="0.3">
      <c r="B204" s="10" t="s">
        <v>229</v>
      </c>
      <c r="C204" s="62" t="s">
        <v>458</v>
      </c>
      <c r="D204">
        <v>23.2</v>
      </c>
      <c r="E204">
        <v>26.45</v>
      </c>
      <c r="F204">
        <v>28.1</v>
      </c>
      <c r="G204">
        <v>31.38</v>
      </c>
      <c r="J204" s="13">
        <v>10.776899999999999</v>
      </c>
      <c r="K204" s="102">
        <f t="shared" si="28"/>
        <v>250.02407999999997</v>
      </c>
      <c r="L204" s="102">
        <f t="shared" si="27"/>
        <v>285.04900499999997</v>
      </c>
      <c r="M204" s="102">
        <f t="shared" si="26"/>
        <v>302.83089000000001</v>
      </c>
      <c r="N204" s="102">
        <f t="shared" si="25"/>
        <v>338.17912199999995</v>
      </c>
    </row>
    <row r="205" spans="2:14" x14ac:dyDescent="0.3">
      <c r="B205" s="10" t="s">
        <v>230</v>
      </c>
      <c r="C205" s="62" t="s">
        <v>461</v>
      </c>
      <c r="D205">
        <v>22.95</v>
      </c>
      <c r="E205">
        <v>25.65</v>
      </c>
      <c r="F205">
        <v>30</v>
      </c>
      <c r="G205">
        <v>30.55</v>
      </c>
      <c r="J205" s="13">
        <v>10.922000000000001</v>
      </c>
      <c r="K205" s="102">
        <f t="shared" si="28"/>
        <v>250.65989999999999</v>
      </c>
      <c r="L205" s="102">
        <f t="shared" si="27"/>
        <v>280.14929999999998</v>
      </c>
      <c r="M205" s="102">
        <f t="shared" si="26"/>
        <v>327.66000000000003</v>
      </c>
      <c r="N205" s="102">
        <f t="shared" si="25"/>
        <v>333.6671</v>
      </c>
    </row>
    <row r="206" spans="2:14" x14ac:dyDescent="0.3">
      <c r="B206" s="10" t="s">
        <v>231</v>
      </c>
      <c r="C206" s="62" t="s">
        <v>483</v>
      </c>
      <c r="D206">
        <v>17.05</v>
      </c>
      <c r="E206">
        <v>21.75</v>
      </c>
      <c r="F206">
        <v>22.4</v>
      </c>
      <c r="G206">
        <v>17.899999999999999</v>
      </c>
      <c r="J206" s="13">
        <v>10.7453</v>
      </c>
      <c r="K206" s="102">
        <f t="shared" si="28"/>
        <v>183.20736500000001</v>
      </c>
      <c r="L206" s="102">
        <f t="shared" si="27"/>
        <v>233.710275</v>
      </c>
      <c r="M206" s="102">
        <f t="shared" si="26"/>
        <v>240.69471999999999</v>
      </c>
      <c r="N206" s="102">
        <f t="shared" si="25"/>
        <v>192.34087</v>
      </c>
    </row>
    <row r="207" spans="2:14" x14ac:dyDescent="0.3">
      <c r="B207" s="10" t="s">
        <v>232</v>
      </c>
      <c r="C207" s="62" t="s">
        <v>465</v>
      </c>
      <c r="D207">
        <v>26.1</v>
      </c>
      <c r="E207">
        <v>24.9</v>
      </c>
      <c r="F207">
        <v>20</v>
      </c>
      <c r="G207">
        <v>17.5</v>
      </c>
      <c r="J207" s="13">
        <v>10.605</v>
      </c>
      <c r="K207" s="102">
        <f t="shared" si="28"/>
        <v>276.79050000000001</v>
      </c>
      <c r="L207" s="102">
        <f t="shared" si="27"/>
        <v>264.06450000000001</v>
      </c>
      <c r="M207" s="102">
        <f t="shared" si="26"/>
        <v>212.10000000000002</v>
      </c>
      <c r="N207" s="102">
        <f t="shared" si="25"/>
        <v>185.58750000000001</v>
      </c>
    </row>
    <row r="208" spans="2:14" x14ac:dyDescent="0.3">
      <c r="B208" s="10" t="s">
        <v>233</v>
      </c>
      <c r="C208" s="62" t="s">
        <v>485</v>
      </c>
      <c r="D208">
        <v>34.5</v>
      </c>
      <c r="E208">
        <v>27.45</v>
      </c>
      <c r="F208">
        <v>27.5</v>
      </c>
      <c r="G208">
        <v>26</v>
      </c>
      <c r="J208" s="13">
        <v>10.366099999999999</v>
      </c>
      <c r="K208" s="102">
        <f t="shared" ref="K208:K231" si="29">D208*J208</f>
        <v>357.63045</v>
      </c>
      <c r="L208" s="102">
        <f t="shared" ref="L208:L231" si="30">E208*J208</f>
        <v>284.54944499999999</v>
      </c>
      <c r="M208" s="102">
        <f t="shared" ref="M208:M231" si="31">F208*J208</f>
        <v>285.06774999999999</v>
      </c>
      <c r="N208" s="102">
        <f t="shared" ref="N208:N231" si="32">G208*J208</f>
        <v>269.51859999999999</v>
      </c>
    </row>
    <row r="209" spans="2:14" x14ac:dyDescent="0.3">
      <c r="B209" s="10" t="s">
        <v>234</v>
      </c>
      <c r="C209" s="62" t="s">
        <v>486</v>
      </c>
      <c r="D209">
        <v>38.15</v>
      </c>
      <c r="E209">
        <v>35</v>
      </c>
      <c r="F209">
        <v>29.19</v>
      </c>
      <c r="G209">
        <v>26.1</v>
      </c>
      <c r="J209" s="13">
        <v>10.2791</v>
      </c>
      <c r="K209" s="102">
        <f t="shared" si="29"/>
        <v>392.14766499999996</v>
      </c>
      <c r="L209" s="102">
        <f t="shared" si="30"/>
        <v>359.76850000000002</v>
      </c>
      <c r="M209" s="102">
        <f t="shared" si="31"/>
        <v>300.04692899999998</v>
      </c>
      <c r="N209" s="102">
        <f t="shared" si="32"/>
        <v>268.28451000000001</v>
      </c>
    </row>
    <row r="210" spans="2:14" x14ac:dyDescent="0.3">
      <c r="B210" s="10" t="s">
        <v>235</v>
      </c>
      <c r="C210" s="62" t="s">
        <v>471</v>
      </c>
      <c r="D210">
        <v>29.1</v>
      </c>
      <c r="E210">
        <v>26.25</v>
      </c>
      <c r="F210">
        <v>22.8</v>
      </c>
      <c r="G210">
        <v>20.3</v>
      </c>
      <c r="J210" s="13">
        <v>10.1469</v>
      </c>
      <c r="K210" s="102">
        <f t="shared" si="29"/>
        <v>295.27479000000005</v>
      </c>
      <c r="L210" s="102">
        <f t="shared" si="30"/>
        <v>266.35612500000002</v>
      </c>
      <c r="M210" s="102">
        <f t="shared" si="31"/>
        <v>231.34932000000001</v>
      </c>
      <c r="N210" s="102">
        <f t="shared" si="32"/>
        <v>205.98207000000002</v>
      </c>
    </row>
    <row r="211" spans="2:14" x14ac:dyDescent="0.3">
      <c r="B211" s="10" t="s">
        <v>236</v>
      </c>
      <c r="C211" s="62" t="s">
        <v>476</v>
      </c>
      <c r="D211">
        <v>27.65</v>
      </c>
      <c r="E211">
        <v>26.7</v>
      </c>
      <c r="F211">
        <v>23.99</v>
      </c>
      <c r="G211">
        <v>25.68</v>
      </c>
      <c r="J211" s="13">
        <v>10.0375</v>
      </c>
      <c r="K211" s="102">
        <f t="shared" si="29"/>
        <v>277.53687499999995</v>
      </c>
      <c r="L211" s="102">
        <f t="shared" si="30"/>
        <v>268.00124999999997</v>
      </c>
      <c r="M211" s="102">
        <f t="shared" si="31"/>
        <v>240.79962499999996</v>
      </c>
      <c r="N211" s="102">
        <f t="shared" si="32"/>
        <v>257.76299999999998</v>
      </c>
    </row>
    <row r="212" spans="2:14" x14ac:dyDescent="0.3">
      <c r="B212" s="10" t="s">
        <v>237</v>
      </c>
      <c r="C212" s="62" t="s">
        <v>477</v>
      </c>
      <c r="D212">
        <v>32.1</v>
      </c>
      <c r="E212">
        <v>30.5</v>
      </c>
      <c r="F212">
        <v>33.25</v>
      </c>
      <c r="G212">
        <v>35.25</v>
      </c>
      <c r="J212" s="13">
        <v>10.0863</v>
      </c>
      <c r="K212" s="102">
        <f t="shared" si="29"/>
        <v>323.77023000000003</v>
      </c>
      <c r="L212" s="102">
        <f t="shared" si="30"/>
        <v>307.63214999999997</v>
      </c>
      <c r="M212" s="102">
        <f t="shared" si="31"/>
        <v>335.36947499999997</v>
      </c>
      <c r="N212" s="102">
        <f t="shared" si="32"/>
        <v>355.54207500000001</v>
      </c>
    </row>
    <row r="213" spans="2:14" x14ac:dyDescent="0.3">
      <c r="B213" s="10" t="s">
        <v>238</v>
      </c>
      <c r="C213" s="62" t="s">
        <v>479</v>
      </c>
      <c r="D213">
        <v>42.8</v>
      </c>
      <c r="E213">
        <v>41.25</v>
      </c>
      <c r="F213">
        <v>43.6</v>
      </c>
      <c r="G213">
        <v>43.5</v>
      </c>
      <c r="J213" s="13">
        <v>10.144399999999999</v>
      </c>
      <c r="K213" s="102">
        <f t="shared" si="29"/>
        <v>434.18031999999994</v>
      </c>
      <c r="L213" s="102">
        <f t="shared" si="30"/>
        <v>418.45649999999995</v>
      </c>
      <c r="M213" s="102">
        <f t="shared" si="31"/>
        <v>442.29584</v>
      </c>
      <c r="N213" s="102">
        <f t="shared" si="32"/>
        <v>441.28139999999996</v>
      </c>
    </row>
    <row r="214" spans="2:14" x14ac:dyDescent="0.3">
      <c r="B214" s="10" t="s">
        <v>239</v>
      </c>
      <c r="C214" s="62" t="s">
        <v>454</v>
      </c>
      <c r="D214">
        <v>43.65</v>
      </c>
      <c r="E214">
        <v>41.5</v>
      </c>
      <c r="F214">
        <v>41.55</v>
      </c>
      <c r="G214">
        <v>45.2</v>
      </c>
      <c r="J214" s="13">
        <v>10.3767</v>
      </c>
      <c r="K214" s="102">
        <f t="shared" si="29"/>
        <v>452.94295499999998</v>
      </c>
      <c r="L214" s="102">
        <f t="shared" si="30"/>
        <v>430.63304999999997</v>
      </c>
      <c r="M214" s="102">
        <f t="shared" si="31"/>
        <v>431.15188499999994</v>
      </c>
      <c r="N214" s="102">
        <f t="shared" si="32"/>
        <v>469.02683999999999</v>
      </c>
    </row>
    <row r="215" spans="2:14" x14ac:dyDescent="0.3">
      <c r="B215" s="10" t="s">
        <v>240</v>
      </c>
      <c r="C215" s="62" t="s">
        <v>480</v>
      </c>
      <c r="D215">
        <v>54.25</v>
      </c>
      <c r="E215">
        <v>54</v>
      </c>
      <c r="F215">
        <v>55</v>
      </c>
      <c r="G215">
        <v>57.23</v>
      </c>
      <c r="J215" s="13">
        <v>10.419499999999999</v>
      </c>
      <c r="K215" s="102">
        <f t="shared" si="29"/>
        <v>565.25787500000001</v>
      </c>
      <c r="L215" s="102">
        <f t="shared" si="30"/>
        <v>562.65300000000002</v>
      </c>
      <c r="M215" s="102">
        <f t="shared" si="31"/>
        <v>573.07249999999999</v>
      </c>
      <c r="N215" s="102">
        <f t="shared" si="32"/>
        <v>596.30798499999992</v>
      </c>
    </row>
    <row r="216" spans="2:14" x14ac:dyDescent="0.3">
      <c r="B216" s="10" t="s">
        <v>241</v>
      </c>
      <c r="C216" s="62" t="s">
        <v>458</v>
      </c>
      <c r="D216">
        <v>69.45</v>
      </c>
      <c r="E216">
        <v>64.7</v>
      </c>
      <c r="F216">
        <v>67.150000000000006</v>
      </c>
      <c r="G216">
        <v>69.5</v>
      </c>
      <c r="J216" s="13">
        <v>10.1861</v>
      </c>
      <c r="K216" s="102">
        <f t="shared" si="29"/>
        <v>707.42464500000006</v>
      </c>
      <c r="L216" s="102">
        <f t="shared" si="30"/>
        <v>659.04066999999998</v>
      </c>
      <c r="M216" s="102">
        <f t="shared" si="31"/>
        <v>683.99661500000002</v>
      </c>
      <c r="N216" s="102">
        <f t="shared" si="32"/>
        <v>707.93394999999998</v>
      </c>
    </row>
    <row r="217" spans="2:14" x14ac:dyDescent="0.3">
      <c r="B217" s="10" t="s">
        <v>242</v>
      </c>
      <c r="C217" s="62" t="s">
        <v>461</v>
      </c>
      <c r="D217">
        <v>64.900000000000006</v>
      </c>
      <c r="E217">
        <v>73.900000000000006</v>
      </c>
      <c r="F217">
        <v>71.5</v>
      </c>
      <c r="G217">
        <v>68.849999999999994</v>
      </c>
      <c r="J217" s="13">
        <v>9.8142999999999994</v>
      </c>
      <c r="K217" s="102">
        <f t="shared" si="29"/>
        <v>636.94807000000003</v>
      </c>
      <c r="L217" s="102">
        <f t="shared" si="30"/>
        <v>725.27677000000006</v>
      </c>
      <c r="M217" s="102">
        <f t="shared" si="31"/>
        <v>701.72244999999998</v>
      </c>
      <c r="N217" s="102">
        <f t="shared" si="32"/>
        <v>675.7145549999999</v>
      </c>
    </row>
    <row r="218" spans="2:14" x14ac:dyDescent="0.3">
      <c r="B218" s="10" t="s">
        <v>243</v>
      </c>
      <c r="C218" s="62" t="s">
        <v>482</v>
      </c>
      <c r="D218">
        <v>51.35</v>
      </c>
      <c r="E218">
        <v>61.53</v>
      </c>
      <c r="F218">
        <v>55</v>
      </c>
      <c r="G218">
        <v>40.1</v>
      </c>
      <c r="J218" s="13">
        <v>9.9661000000000008</v>
      </c>
      <c r="K218" s="102">
        <f t="shared" si="29"/>
        <v>511.75923500000005</v>
      </c>
      <c r="L218" s="102">
        <f t="shared" si="30"/>
        <v>613.21413300000006</v>
      </c>
      <c r="M218" s="102">
        <f t="shared" si="31"/>
        <v>548.13550000000009</v>
      </c>
      <c r="N218" s="102">
        <f t="shared" si="32"/>
        <v>399.64061000000004</v>
      </c>
    </row>
    <row r="219" spans="2:14" x14ac:dyDescent="0.3">
      <c r="B219" s="10" t="s">
        <v>244</v>
      </c>
      <c r="C219" s="62" t="s">
        <v>465</v>
      </c>
      <c r="D219">
        <v>99</v>
      </c>
      <c r="E219">
        <v>93</v>
      </c>
      <c r="F219">
        <v>67</v>
      </c>
      <c r="G219">
        <v>61</v>
      </c>
      <c r="J219" s="13">
        <v>10.1366</v>
      </c>
      <c r="K219" s="102">
        <f t="shared" si="29"/>
        <v>1003.5233999999999</v>
      </c>
      <c r="L219" s="102">
        <f t="shared" si="30"/>
        <v>942.7038</v>
      </c>
      <c r="M219" s="102">
        <f t="shared" si="31"/>
        <v>679.15219999999999</v>
      </c>
      <c r="N219" s="102">
        <f t="shared" si="32"/>
        <v>618.33259999999996</v>
      </c>
    </row>
    <row r="220" spans="2:14" x14ac:dyDescent="0.3">
      <c r="B220" s="10" t="s">
        <v>245</v>
      </c>
      <c r="C220" s="62" t="s">
        <v>484</v>
      </c>
      <c r="D220">
        <v>98</v>
      </c>
      <c r="E220">
        <v>70.5</v>
      </c>
      <c r="F220">
        <v>60</v>
      </c>
      <c r="G220">
        <v>43</v>
      </c>
      <c r="J220" s="13">
        <v>10.007</v>
      </c>
      <c r="K220" s="102">
        <f t="shared" si="29"/>
        <v>980.68599999999992</v>
      </c>
      <c r="L220" s="102">
        <f t="shared" si="30"/>
        <v>705.49349999999993</v>
      </c>
      <c r="M220" s="102">
        <f t="shared" si="31"/>
        <v>600.41999999999996</v>
      </c>
      <c r="N220" s="102">
        <f t="shared" si="32"/>
        <v>430.30099999999999</v>
      </c>
    </row>
    <row r="221" spans="2:14" x14ac:dyDescent="0.3">
      <c r="B221" s="10" t="s">
        <v>246</v>
      </c>
      <c r="C221" s="62" t="s">
        <v>486</v>
      </c>
      <c r="D221">
        <v>74.25</v>
      </c>
      <c r="E221">
        <v>71.099999999999994</v>
      </c>
      <c r="F221">
        <v>50.7</v>
      </c>
      <c r="G221">
        <v>37.6</v>
      </c>
      <c r="J221" s="13">
        <v>10.054399999999999</v>
      </c>
      <c r="K221" s="102">
        <f t="shared" si="29"/>
        <v>746.53919999999994</v>
      </c>
      <c r="L221" s="102">
        <f t="shared" si="30"/>
        <v>714.86783999999989</v>
      </c>
      <c r="M221" s="102">
        <f t="shared" si="31"/>
        <v>509.75808000000001</v>
      </c>
      <c r="N221" s="102">
        <f t="shared" si="32"/>
        <v>378.04543999999999</v>
      </c>
    </row>
    <row r="222" spans="2:14" x14ac:dyDescent="0.3">
      <c r="B222" s="10" t="s">
        <v>247</v>
      </c>
      <c r="C222" s="62" t="s">
        <v>471</v>
      </c>
      <c r="D222">
        <v>105</v>
      </c>
      <c r="E222">
        <v>87.75</v>
      </c>
      <c r="F222">
        <v>57.25</v>
      </c>
      <c r="G222">
        <v>46.88</v>
      </c>
      <c r="J222" s="13">
        <v>9.7367000000000008</v>
      </c>
      <c r="K222" s="102">
        <f t="shared" si="29"/>
        <v>1022.3535000000001</v>
      </c>
      <c r="L222" s="102">
        <f t="shared" si="30"/>
        <v>854.39542500000005</v>
      </c>
      <c r="M222" s="102">
        <f t="shared" si="31"/>
        <v>557.42607500000008</v>
      </c>
      <c r="N222" s="102">
        <f t="shared" si="32"/>
        <v>456.45649600000007</v>
      </c>
    </row>
    <row r="223" spans="2:14" x14ac:dyDescent="0.3">
      <c r="B223" s="10" t="s">
        <v>248</v>
      </c>
      <c r="C223" s="62" t="s">
        <v>474</v>
      </c>
      <c r="D223">
        <v>96</v>
      </c>
      <c r="E223">
        <v>72</v>
      </c>
      <c r="F223">
        <v>59</v>
      </c>
      <c r="G223">
        <v>71.63</v>
      </c>
      <c r="J223" s="13">
        <v>9.6239000000000008</v>
      </c>
      <c r="K223" s="102">
        <f t="shared" si="29"/>
        <v>923.89440000000013</v>
      </c>
      <c r="L223" s="102">
        <f t="shared" si="30"/>
        <v>692.9208000000001</v>
      </c>
      <c r="M223" s="102">
        <f t="shared" si="31"/>
        <v>567.81010000000003</v>
      </c>
      <c r="N223" s="102">
        <f t="shared" si="32"/>
        <v>689.35995700000001</v>
      </c>
    </row>
    <row r="224" spans="2:14" x14ac:dyDescent="0.3">
      <c r="B224" s="10" t="s">
        <v>249</v>
      </c>
      <c r="C224" s="62" t="s">
        <v>451</v>
      </c>
      <c r="D224">
        <v>80</v>
      </c>
      <c r="E224">
        <v>74</v>
      </c>
      <c r="F224">
        <v>82.5</v>
      </c>
      <c r="G224">
        <v>105.4</v>
      </c>
      <c r="J224" s="13">
        <v>10.1373</v>
      </c>
      <c r="K224" s="102">
        <f t="shared" si="29"/>
        <v>810.98399999999992</v>
      </c>
      <c r="L224" s="102">
        <f t="shared" si="30"/>
        <v>750.16020000000003</v>
      </c>
      <c r="M224" s="102">
        <f t="shared" si="31"/>
        <v>836.32724999999994</v>
      </c>
      <c r="N224" s="102">
        <f t="shared" si="32"/>
        <v>1068.4714200000001</v>
      </c>
    </row>
    <row r="225" spans="2:14" x14ac:dyDescent="0.3">
      <c r="B225" s="10" t="s">
        <v>250</v>
      </c>
      <c r="C225" s="62" t="s">
        <v>479</v>
      </c>
      <c r="D225">
        <v>98.75</v>
      </c>
      <c r="E225">
        <v>106.63</v>
      </c>
      <c r="F225">
        <v>124</v>
      </c>
      <c r="G225">
        <v>123.43</v>
      </c>
      <c r="J225" s="13">
        <v>10.3072</v>
      </c>
      <c r="K225" s="102">
        <f t="shared" si="29"/>
        <v>1017.836</v>
      </c>
      <c r="L225" s="102">
        <f t="shared" si="30"/>
        <v>1099.056736</v>
      </c>
      <c r="M225" s="102">
        <f t="shared" si="31"/>
        <v>1278.0927999999999</v>
      </c>
      <c r="N225" s="102">
        <f t="shared" si="32"/>
        <v>1272.2176960000002</v>
      </c>
    </row>
    <row r="226" spans="2:14" x14ac:dyDescent="0.3">
      <c r="B226" s="10" t="s">
        <v>251</v>
      </c>
      <c r="C226" s="62" t="s">
        <v>454</v>
      </c>
      <c r="D226">
        <v>137</v>
      </c>
      <c r="E226">
        <v>156</v>
      </c>
      <c r="F226">
        <v>157</v>
      </c>
      <c r="G226">
        <v>190</v>
      </c>
      <c r="J226" s="13">
        <v>10.1823</v>
      </c>
      <c r="K226" s="102">
        <f t="shared" si="29"/>
        <v>1394.9750999999999</v>
      </c>
      <c r="L226" s="102">
        <f t="shared" si="30"/>
        <v>1588.4387999999999</v>
      </c>
      <c r="M226" s="102">
        <f t="shared" si="31"/>
        <v>1598.6210999999998</v>
      </c>
      <c r="N226" s="102">
        <f t="shared" si="32"/>
        <v>1934.6369999999999</v>
      </c>
    </row>
    <row r="227" spans="2:14" x14ac:dyDescent="0.3">
      <c r="B227" s="10" t="s">
        <v>252</v>
      </c>
      <c r="C227" s="62" t="s">
        <v>457</v>
      </c>
      <c r="D227">
        <v>202</v>
      </c>
      <c r="E227">
        <v>198</v>
      </c>
      <c r="F227">
        <v>295</v>
      </c>
      <c r="G227">
        <v>334.5</v>
      </c>
      <c r="J227" s="13">
        <v>9.8308999999999997</v>
      </c>
      <c r="K227" s="102">
        <f t="shared" si="29"/>
        <v>1985.8417999999999</v>
      </c>
      <c r="L227" s="102">
        <f t="shared" si="30"/>
        <v>1946.5182</v>
      </c>
      <c r="M227" s="102">
        <f t="shared" si="31"/>
        <v>2900.1154999999999</v>
      </c>
      <c r="N227" s="102">
        <f t="shared" si="32"/>
        <v>3288.4360499999998</v>
      </c>
    </row>
    <row r="228" spans="2:14" x14ac:dyDescent="0.3">
      <c r="B228" s="10" t="s">
        <v>253</v>
      </c>
      <c r="C228" s="62" t="s">
        <v>458</v>
      </c>
      <c r="D228">
        <v>210</v>
      </c>
      <c r="E228">
        <v>250</v>
      </c>
      <c r="F228">
        <v>353</v>
      </c>
      <c r="G228">
        <v>437.5</v>
      </c>
      <c r="J228" s="13">
        <v>10.169700000000001</v>
      </c>
      <c r="K228" s="102">
        <f t="shared" si="29"/>
        <v>2135.6370000000002</v>
      </c>
      <c r="L228" s="102">
        <f t="shared" si="30"/>
        <v>2542.4250000000002</v>
      </c>
      <c r="M228" s="102">
        <f t="shared" si="31"/>
        <v>3589.9041000000002</v>
      </c>
      <c r="N228" s="102">
        <f t="shared" si="32"/>
        <v>4449.2437500000005</v>
      </c>
    </row>
    <row r="229" spans="2:14" x14ac:dyDescent="0.3">
      <c r="B229" s="10" t="s">
        <v>254</v>
      </c>
      <c r="C229" s="62" t="s">
        <v>463</v>
      </c>
      <c r="D229">
        <v>227</v>
      </c>
      <c r="E229">
        <v>302</v>
      </c>
      <c r="F229">
        <v>390</v>
      </c>
      <c r="G229">
        <v>380</v>
      </c>
      <c r="J229" s="13">
        <v>10.3919</v>
      </c>
      <c r="K229" s="102">
        <f t="shared" si="29"/>
        <v>2358.9612999999999</v>
      </c>
      <c r="L229" s="102">
        <f t="shared" si="30"/>
        <v>3138.3537999999999</v>
      </c>
      <c r="M229" s="102">
        <f t="shared" si="31"/>
        <v>4052.8409999999999</v>
      </c>
      <c r="N229" s="102">
        <f t="shared" si="32"/>
        <v>3948.922</v>
      </c>
    </row>
    <row r="230" spans="2:14" x14ac:dyDescent="0.3">
      <c r="B230" s="10" t="s">
        <v>255</v>
      </c>
      <c r="C230" s="62" t="s">
        <v>482</v>
      </c>
      <c r="D230">
        <v>199</v>
      </c>
      <c r="E230">
        <v>280</v>
      </c>
      <c r="F230">
        <v>276.75</v>
      </c>
      <c r="G230">
        <v>163.25</v>
      </c>
      <c r="J230" s="13">
        <v>10.335699999999999</v>
      </c>
      <c r="K230" s="102">
        <f t="shared" si="29"/>
        <v>2056.8042999999998</v>
      </c>
      <c r="L230" s="102">
        <f t="shared" si="30"/>
        <v>2893.9959999999996</v>
      </c>
      <c r="M230" s="102">
        <f t="shared" si="31"/>
        <v>2860.4049749999999</v>
      </c>
      <c r="N230" s="102">
        <f t="shared" si="32"/>
        <v>1687.3030249999999</v>
      </c>
    </row>
    <row r="231" spans="2:14" x14ac:dyDescent="0.3">
      <c r="B231" s="10" t="s">
        <v>256</v>
      </c>
      <c r="C231" s="62" t="s">
        <v>465</v>
      </c>
      <c r="D231">
        <v>346</v>
      </c>
      <c r="E231">
        <v>350</v>
      </c>
      <c r="F231">
        <v>300</v>
      </c>
      <c r="G231">
        <v>290</v>
      </c>
      <c r="J231" s="13">
        <v>10.448</v>
      </c>
      <c r="K231" s="102">
        <f t="shared" si="29"/>
        <v>3615.0080000000003</v>
      </c>
      <c r="L231" s="102">
        <f t="shared" si="30"/>
        <v>3656.8</v>
      </c>
      <c r="M231" s="102">
        <f t="shared" si="31"/>
        <v>3134.4</v>
      </c>
      <c r="N231" s="102">
        <f t="shared" si="32"/>
        <v>3029.92</v>
      </c>
    </row>
  </sheetData>
  <mergeCells count="3">
    <mergeCell ref="K2:N2"/>
    <mergeCell ref="P23:P26"/>
    <mergeCell ref="P21:V2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746AF-0046-4AF4-8E98-F6F4716462A8}">
  <sheetPr>
    <tabColor theme="4"/>
  </sheetPr>
  <dimension ref="A1:S4946"/>
  <sheetViews>
    <sheetView workbookViewId="0">
      <selection activeCell="B2" sqref="B2:B16"/>
    </sheetView>
  </sheetViews>
  <sheetFormatPr baseColWidth="10" defaultColWidth="11" defaultRowHeight="15.6" x14ac:dyDescent="0.3"/>
  <cols>
    <col min="1" max="1" width="16.19921875" bestFit="1" customWidth="1"/>
  </cols>
  <sheetData>
    <row r="1" spans="1:19" x14ac:dyDescent="0.3">
      <c r="A1" s="3" t="s">
        <v>0</v>
      </c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</row>
    <row r="2" spans="1:19" x14ac:dyDescent="0.3">
      <c r="A2" s="6">
        <v>37718</v>
      </c>
      <c r="B2" s="3">
        <v>240</v>
      </c>
      <c r="C2" s="3">
        <v>240</v>
      </c>
      <c r="D2" s="3">
        <v>232</v>
      </c>
      <c r="E2" s="3">
        <v>232</v>
      </c>
      <c r="F2" s="3">
        <v>1100</v>
      </c>
      <c r="G2" s="3">
        <v>232</v>
      </c>
      <c r="K2" s="55"/>
    </row>
    <row r="3" spans="1:19" x14ac:dyDescent="0.3">
      <c r="A3" s="6">
        <v>37719</v>
      </c>
      <c r="B3" s="3">
        <v>247.25</v>
      </c>
      <c r="C3" s="3">
        <v>247.25</v>
      </c>
      <c r="D3" s="3">
        <v>247.25</v>
      </c>
      <c r="E3" s="3">
        <v>247.25</v>
      </c>
      <c r="F3" s="3">
        <v>0</v>
      </c>
      <c r="G3" s="3">
        <v>247.25</v>
      </c>
      <c r="K3" s="55"/>
      <c r="N3" s="4"/>
      <c r="O3" s="4"/>
      <c r="P3" s="4"/>
      <c r="R3" s="4"/>
      <c r="S3" s="4"/>
    </row>
    <row r="4" spans="1:19" x14ac:dyDescent="0.3">
      <c r="A4" s="6">
        <v>37720</v>
      </c>
      <c r="B4" s="3">
        <v>252.88</v>
      </c>
      <c r="C4" s="3">
        <v>252.88</v>
      </c>
      <c r="D4" s="3">
        <v>252.88</v>
      </c>
      <c r="E4" s="3">
        <v>252.88</v>
      </c>
      <c r="F4" s="3">
        <v>0</v>
      </c>
      <c r="G4" s="3">
        <v>252.88</v>
      </c>
      <c r="K4" s="55"/>
      <c r="N4" s="28"/>
    </row>
    <row r="5" spans="1:19" x14ac:dyDescent="0.3">
      <c r="A5" s="6">
        <v>37721</v>
      </c>
      <c r="B5" s="3">
        <v>240</v>
      </c>
      <c r="C5" s="3">
        <v>240</v>
      </c>
      <c r="D5" s="3">
        <v>240</v>
      </c>
      <c r="E5" s="3">
        <v>240</v>
      </c>
      <c r="F5" s="3">
        <v>1000</v>
      </c>
      <c r="G5" s="3">
        <v>240</v>
      </c>
      <c r="K5" s="55"/>
      <c r="N5" s="28"/>
    </row>
    <row r="6" spans="1:19" x14ac:dyDescent="0.3">
      <c r="A6" s="6">
        <v>37722</v>
      </c>
      <c r="B6" s="3">
        <v>244.5</v>
      </c>
      <c r="C6" s="3">
        <v>244.5</v>
      </c>
      <c r="D6" s="3">
        <v>244.5</v>
      </c>
      <c r="E6" s="3">
        <v>244.5</v>
      </c>
      <c r="F6" s="3">
        <v>0</v>
      </c>
      <c r="G6" s="3">
        <v>244.5</v>
      </c>
      <c r="K6" s="55"/>
      <c r="N6" s="28"/>
    </row>
    <row r="7" spans="1:19" x14ac:dyDescent="0.3">
      <c r="A7" s="6">
        <v>37725</v>
      </c>
      <c r="B7" s="3">
        <v>240</v>
      </c>
      <c r="C7" s="3">
        <v>240</v>
      </c>
      <c r="D7" s="3">
        <v>240</v>
      </c>
      <c r="E7" s="3">
        <v>240</v>
      </c>
      <c r="F7" s="3">
        <v>1500</v>
      </c>
      <c r="G7" s="3">
        <v>240</v>
      </c>
      <c r="K7" s="55"/>
      <c r="N7" s="28"/>
    </row>
    <row r="8" spans="1:19" x14ac:dyDescent="0.3">
      <c r="A8" s="6">
        <v>37726</v>
      </c>
      <c r="B8" s="3">
        <v>242.5</v>
      </c>
      <c r="C8" s="3">
        <v>242.5</v>
      </c>
      <c r="D8" s="3">
        <v>242.5</v>
      </c>
      <c r="E8" s="3">
        <v>242.5</v>
      </c>
      <c r="F8" s="3">
        <v>0</v>
      </c>
      <c r="G8" s="3">
        <v>242.5</v>
      </c>
      <c r="K8" s="55"/>
      <c r="N8" s="28"/>
    </row>
    <row r="9" spans="1:19" x14ac:dyDescent="0.3">
      <c r="A9" s="6">
        <v>37727</v>
      </c>
      <c r="B9" s="3">
        <v>243</v>
      </c>
      <c r="C9" s="3">
        <v>243</v>
      </c>
      <c r="D9" s="3">
        <v>243</v>
      </c>
      <c r="E9" s="3">
        <v>243</v>
      </c>
      <c r="F9" s="3">
        <v>0</v>
      </c>
      <c r="G9" s="3">
        <v>243</v>
      </c>
      <c r="K9" s="55"/>
      <c r="N9" s="28"/>
    </row>
    <row r="10" spans="1:19" x14ac:dyDescent="0.3">
      <c r="A10" s="6">
        <v>37733</v>
      </c>
      <c r="B10" s="3">
        <v>250</v>
      </c>
      <c r="C10" s="3">
        <v>250</v>
      </c>
      <c r="D10" s="3">
        <v>250</v>
      </c>
      <c r="E10" s="3">
        <v>250</v>
      </c>
      <c r="F10" s="3">
        <v>1600</v>
      </c>
      <c r="G10" s="3">
        <v>250</v>
      </c>
      <c r="K10" s="55"/>
      <c r="N10" s="28"/>
    </row>
    <row r="11" spans="1:19" x14ac:dyDescent="0.3">
      <c r="A11" s="6">
        <v>37734</v>
      </c>
      <c r="B11" s="3">
        <v>250</v>
      </c>
      <c r="C11" s="3">
        <v>250</v>
      </c>
      <c r="D11" s="3">
        <v>250</v>
      </c>
      <c r="E11" s="3">
        <v>250</v>
      </c>
      <c r="F11" s="3">
        <v>300</v>
      </c>
      <c r="G11" s="3">
        <v>250</v>
      </c>
      <c r="K11" s="55"/>
      <c r="N11" s="28"/>
    </row>
    <row r="12" spans="1:19" x14ac:dyDescent="0.3">
      <c r="A12" s="6">
        <v>37735</v>
      </c>
      <c r="B12" s="3">
        <v>262.38</v>
      </c>
      <c r="C12" s="3">
        <v>262.38</v>
      </c>
      <c r="D12" s="3">
        <v>262.38</v>
      </c>
      <c r="E12" s="3">
        <v>262.38</v>
      </c>
      <c r="F12" s="3">
        <v>0</v>
      </c>
      <c r="G12" s="3">
        <v>262.38</v>
      </c>
      <c r="K12" s="55"/>
      <c r="N12" s="28"/>
    </row>
    <row r="13" spans="1:19" x14ac:dyDescent="0.3">
      <c r="A13" s="6">
        <v>37736</v>
      </c>
      <c r="B13" s="3">
        <v>267.38</v>
      </c>
      <c r="C13" s="3">
        <v>267.38</v>
      </c>
      <c r="D13" s="3">
        <v>267.38</v>
      </c>
      <c r="E13" s="3">
        <v>267.38</v>
      </c>
      <c r="F13" s="3">
        <v>0</v>
      </c>
      <c r="G13" s="3">
        <v>267.38</v>
      </c>
      <c r="K13" s="55"/>
      <c r="N13" s="28"/>
    </row>
    <row r="14" spans="1:19" x14ac:dyDescent="0.3">
      <c r="A14" s="6">
        <v>37739</v>
      </c>
      <c r="B14" s="3">
        <v>259.5</v>
      </c>
      <c r="C14" s="3">
        <v>259.5</v>
      </c>
      <c r="D14" s="3">
        <v>259.5</v>
      </c>
      <c r="E14" s="3">
        <v>259.5</v>
      </c>
      <c r="F14" s="3">
        <v>0</v>
      </c>
      <c r="G14" s="3">
        <v>259.5</v>
      </c>
      <c r="K14" s="55"/>
      <c r="N14" s="28"/>
    </row>
    <row r="15" spans="1:19" x14ac:dyDescent="0.3">
      <c r="A15" s="6">
        <v>37740</v>
      </c>
      <c r="B15" s="3">
        <v>235</v>
      </c>
      <c r="C15" s="3">
        <v>235</v>
      </c>
      <c r="D15" s="3">
        <v>235</v>
      </c>
      <c r="E15" s="3">
        <v>247.25</v>
      </c>
      <c r="F15" s="3">
        <v>300</v>
      </c>
      <c r="G15" s="3">
        <v>247.25</v>
      </c>
      <c r="K15" s="55"/>
      <c r="N15" s="28"/>
    </row>
    <row r="16" spans="1:19" x14ac:dyDescent="0.3">
      <c r="A16" s="6">
        <v>37741</v>
      </c>
      <c r="B16" s="3">
        <v>250</v>
      </c>
      <c r="C16" s="3">
        <v>255</v>
      </c>
      <c r="D16" s="3">
        <v>250</v>
      </c>
      <c r="E16" s="3">
        <v>255</v>
      </c>
      <c r="F16" s="3">
        <v>3500</v>
      </c>
      <c r="G16" s="3">
        <v>255</v>
      </c>
      <c r="K16" s="55"/>
      <c r="N16" s="28"/>
    </row>
    <row r="17" spans="1:11" x14ac:dyDescent="0.3">
      <c r="A17" s="6">
        <v>37743</v>
      </c>
      <c r="B17" s="3">
        <v>268</v>
      </c>
      <c r="C17" s="3">
        <v>268</v>
      </c>
      <c r="D17" s="3">
        <v>268</v>
      </c>
      <c r="E17" s="3">
        <v>268</v>
      </c>
      <c r="F17" s="3">
        <v>0</v>
      </c>
      <c r="G17" s="3">
        <v>268</v>
      </c>
      <c r="K17" s="55"/>
    </row>
    <row r="18" spans="1:11" x14ac:dyDescent="0.3">
      <c r="A18" s="6">
        <v>37747</v>
      </c>
      <c r="B18" s="3">
        <v>265.88</v>
      </c>
      <c r="C18" s="3">
        <v>265.88</v>
      </c>
      <c r="D18" s="3">
        <v>265.88</v>
      </c>
      <c r="E18" s="3">
        <v>265.88</v>
      </c>
      <c r="F18" s="3">
        <v>0</v>
      </c>
      <c r="G18" s="3">
        <v>265.88</v>
      </c>
      <c r="K18" s="55"/>
    </row>
    <row r="19" spans="1:11" x14ac:dyDescent="0.3">
      <c r="A19" s="6">
        <v>37748</v>
      </c>
      <c r="B19" s="3">
        <v>253</v>
      </c>
      <c r="C19" s="3">
        <v>253</v>
      </c>
      <c r="D19" s="3">
        <v>253</v>
      </c>
      <c r="E19" s="3">
        <v>253</v>
      </c>
      <c r="F19" s="3">
        <v>0</v>
      </c>
      <c r="G19" s="3">
        <v>253</v>
      </c>
      <c r="K19" s="55"/>
    </row>
    <row r="20" spans="1:11" x14ac:dyDescent="0.3">
      <c r="A20" s="6">
        <v>37749</v>
      </c>
      <c r="B20" s="3">
        <v>249.5</v>
      </c>
      <c r="C20" s="3">
        <v>249.5</v>
      </c>
      <c r="D20" s="3">
        <v>249.5</v>
      </c>
      <c r="E20" s="3">
        <v>249.5</v>
      </c>
      <c r="F20" s="3">
        <v>0</v>
      </c>
      <c r="G20" s="3">
        <v>249.5</v>
      </c>
      <c r="K20" s="55"/>
    </row>
    <row r="21" spans="1:11" x14ac:dyDescent="0.3">
      <c r="A21" s="6">
        <v>37753</v>
      </c>
      <c r="B21" s="3">
        <v>247.5</v>
      </c>
      <c r="C21" s="3">
        <v>247.5</v>
      </c>
      <c r="D21" s="3">
        <v>247.5</v>
      </c>
      <c r="E21" s="3">
        <v>247.5</v>
      </c>
      <c r="F21" s="3">
        <v>0</v>
      </c>
      <c r="G21" s="3">
        <v>247.5</v>
      </c>
      <c r="K21" s="55"/>
    </row>
    <row r="22" spans="1:11" x14ac:dyDescent="0.3">
      <c r="A22" s="6">
        <v>37754</v>
      </c>
      <c r="B22" s="3">
        <v>245.5</v>
      </c>
      <c r="C22" s="3">
        <v>245.5</v>
      </c>
      <c r="D22" s="3">
        <v>245.5</v>
      </c>
      <c r="E22" s="3">
        <v>245.5</v>
      </c>
      <c r="F22" s="3">
        <v>0</v>
      </c>
      <c r="G22" s="3">
        <v>245.5</v>
      </c>
      <c r="K22" s="55"/>
    </row>
    <row r="23" spans="1:11" x14ac:dyDescent="0.3">
      <c r="A23" s="6">
        <v>37755</v>
      </c>
      <c r="B23" s="3">
        <v>231</v>
      </c>
      <c r="C23" s="3">
        <v>235</v>
      </c>
      <c r="D23" s="3">
        <v>231</v>
      </c>
      <c r="E23" s="3">
        <v>235</v>
      </c>
      <c r="F23" s="3">
        <v>2100</v>
      </c>
      <c r="G23" s="3">
        <v>235</v>
      </c>
      <c r="K23" s="55"/>
    </row>
    <row r="24" spans="1:11" x14ac:dyDescent="0.3">
      <c r="A24" s="6">
        <v>37756</v>
      </c>
      <c r="B24" s="3">
        <v>237</v>
      </c>
      <c r="C24" s="3">
        <v>237</v>
      </c>
      <c r="D24" s="3">
        <v>232</v>
      </c>
      <c r="E24" s="3">
        <v>232</v>
      </c>
      <c r="F24" s="3">
        <v>2900</v>
      </c>
      <c r="G24" s="3">
        <v>232</v>
      </c>
      <c r="K24" s="55"/>
    </row>
    <row r="25" spans="1:11" x14ac:dyDescent="0.3">
      <c r="A25" s="6">
        <v>37757</v>
      </c>
      <c r="B25" s="3">
        <v>233</v>
      </c>
      <c r="C25" s="3">
        <v>233</v>
      </c>
      <c r="D25" s="3">
        <v>232.5</v>
      </c>
      <c r="E25" s="3">
        <v>232.5</v>
      </c>
      <c r="F25" s="3">
        <v>1000</v>
      </c>
      <c r="G25" s="3">
        <v>232.5</v>
      </c>
      <c r="K25" s="55"/>
    </row>
    <row r="26" spans="1:11" x14ac:dyDescent="0.3">
      <c r="A26" s="6">
        <v>37760</v>
      </c>
      <c r="B26" s="3">
        <v>224</v>
      </c>
      <c r="C26" s="3">
        <v>227</v>
      </c>
      <c r="D26" s="3">
        <v>224</v>
      </c>
      <c r="E26" s="3">
        <v>227</v>
      </c>
      <c r="F26" s="3">
        <v>2300</v>
      </c>
      <c r="G26" s="3">
        <v>227</v>
      </c>
      <c r="K26" s="55"/>
    </row>
    <row r="27" spans="1:11" x14ac:dyDescent="0.3">
      <c r="A27" s="6">
        <v>37761</v>
      </c>
      <c r="B27" s="3">
        <v>227.5</v>
      </c>
      <c r="C27" s="3">
        <v>228</v>
      </c>
      <c r="D27" s="3">
        <v>227.5</v>
      </c>
      <c r="E27" s="3">
        <v>228</v>
      </c>
      <c r="F27" s="3">
        <v>2800</v>
      </c>
      <c r="G27" s="3">
        <v>228</v>
      </c>
      <c r="K27" s="55"/>
    </row>
    <row r="28" spans="1:11" x14ac:dyDescent="0.3">
      <c r="A28" s="6">
        <v>37762</v>
      </c>
      <c r="B28" s="3">
        <v>228.5</v>
      </c>
      <c r="C28" s="3">
        <v>228.5</v>
      </c>
      <c r="D28" s="3">
        <v>226</v>
      </c>
      <c r="E28" s="3">
        <v>226</v>
      </c>
      <c r="F28" s="3">
        <v>2300</v>
      </c>
      <c r="G28" s="3">
        <v>226</v>
      </c>
      <c r="K28" s="55"/>
    </row>
    <row r="29" spans="1:11" x14ac:dyDescent="0.3">
      <c r="A29" s="6">
        <v>37763</v>
      </c>
      <c r="B29" s="3">
        <v>228</v>
      </c>
      <c r="C29" s="3">
        <v>228</v>
      </c>
      <c r="D29" s="3">
        <v>228</v>
      </c>
      <c r="E29" s="3">
        <v>228</v>
      </c>
      <c r="F29" s="3">
        <v>2400</v>
      </c>
      <c r="G29" s="3">
        <v>228</v>
      </c>
      <c r="K29" s="55"/>
    </row>
    <row r="30" spans="1:11" x14ac:dyDescent="0.3">
      <c r="A30" s="6">
        <v>37764</v>
      </c>
      <c r="B30" s="3">
        <v>230</v>
      </c>
      <c r="C30" s="3">
        <v>230</v>
      </c>
      <c r="D30" s="3">
        <v>230</v>
      </c>
      <c r="E30" s="3">
        <v>232.63</v>
      </c>
      <c r="F30" s="3">
        <v>1000</v>
      </c>
      <c r="G30" s="3">
        <v>232.63</v>
      </c>
      <c r="K30" s="55"/>
    </row>
    <row r="31" spans="1:11" x14ac:dyDescent="0.3">
      <c r="A31" s="6">
        <v>37767</v>
      </c>
      <c r="B31" s="3">
        <v>227</v>
      </c>
      <c r="C31" s="3">
        <v>227.5</v>
      </c>
      <c r="D31" s="3">
        <v>226.25</v>
      </c>
      <c r="E31" s="3">
        <v>227.5</v>
      </c>
      <c r="F31" s="3">
        <v>4200</v>
      </c>
      <c r="G31" s="3">
        <v>227.5</v>
      </c>
      <c r="K31" s="55"/>
    </row>
    <row r="32" spans="1:11" x14ac:dyDescent="0.3">
      <c r="A32" s="6">
        <v>37769</v>
      </c>
      <c r="B32" s="3">
        <v>228.5</v>
      </c>
      <c r="C32" s="3">
        <v>228.5</v>
      </c>
      <c r="D32" s="3">
        <v>228.5</v>
      </c>
      <c r="E32" s="3">
        <v>228.5</v>
      </c>
      <c r="F32" s="3">
        <v>0</v>
      </c>
      <c r="G32" s="3">
        <v>228.5</v>
      </c>
      <c r="K32" s="55"/>
    </row>
    <row r="33" spans="1:11" x14ac:dyDescent="0.3">
      <c r="A33" s="6">
        <v>37771</v>
      </c>
      <c r="B33" s="3">
        <v>222</v>
      </c>
      <c r="C33" s="3">
        <v>222</v>
      </c>
      <c r="D33" s="3">
        <v>222</v>
      </c>
      <c r="E33" s="3">
        <v>222</v>
      </c>
      <c r="F33" s="3">
        <v>0</v>
      </c>
      <c r="G33" s="3">
        <v>222</v>
      </c>
      <c r="K33" s="55"/>
    </row>
    <row r="34" spans="1:11" x14ac:dyDescent="0.3">
      <c r="A34" s="6">
        <v>37774</v>
      </c>
      <c r="B34" s="3">
        <v>217</v>
      </c>
      <c r="C34" s="3">
        <v>219</v>
      </c>
      <c r="D34" s="3">
        <v>217</v>
      </c>
      <c r="E34" s="3">
        <v>219</v>
      </c>
      <c r="F34" s="3">
        <v>500</v>
      </c>
      <c r="G34" s="3">
        <v>219</v>
      </c>
      <c r="K34" s="55"/>
    </row>
    <row r="35" spans="1:11" x14ac:dyDescent="0.3">
      <c r="A35" s="6">
        <v>37775</v>
      </c>
      <c r="B35" s="3">
        <v>214</v>
      </c>
      <c r="C35" s="3">
        <v>214</v>
      </c>
      <c r="D35" s="3">
        <v>213.5</v>
      </c>
      <c r="E35" s="3">
        <v>213.5</v>
      </c>
      <c r="F35" s="3">
        <v>3500</v>
      </c>
      <c r="G35" s="3">
        <v>213.5</v>
      </c>
      <c r="K35" s="55"/>
    </row>
    <row r="36" spans="1:11" x14ac:dyDescent="0.3">
      <c r="A36" s="6">
        <v>37776</v>
      </c>
      <c r="B36" s="3">
        <v>210</v>
      </c>
      <c r="C36" s="3">
        <v>210</v>
      </c>
      <c r="D36" s="3">
        <v>209</v>
      </c>
      <c r="E36" s="3">
        <v>209</v>
      </c>
      <c r="F36" s="3">
        <v>1500</v>
      </c>
      <c r="G36" s="3">
        <v>209</v>
      </c>
      <c r="K36" s="55"/>
    </row>
    <row r="37" spans="1:11" x14ac:dyDescent="0.3">
      <c r="A37" s="6">
        <v>37777</v>
      </c>
      <c r="B37" s="3">
        <v>205</v>
      </c>
      <c r="C37" s="3">
        <v>205</v>
      </c>
      <c r="D37" s="3">
        <v>203.5</v>
      </c>
      <c r="E37" s="3">
        <v>210.25</v>
      </c>
      <c r="F37" s="3">
        <v>2700</v>
      </c>
      <c r="G37" s="3">
        <v>210.25</v>
      </c>
      <c r="K37" s="55"/>
    </row>
    <row r="38" spans="1:11" x14ac:dyDescent="0.3">
      <c r="A38" s="6">
        <v>37778</v>
      </c>
      <c r="B38" s="3">
        <v>203.75</v>
      </c>
      <c r="C38" s="3">
        <v>203.75</v>
      </c>
      <c r="D38" s="3">
        <v>203.75</v>
      </c>
      <c r="E38" s="3">
        <v>203.75</v>
      </c>
      <c r="F38" s="3">
        <v>0</v>
      </c>
      <c r="G38" s="3">
        <v>203.75</v>
      </c>
      <c r="K38" s="55"/>
    </row>
    <row r="39" spans="1:11" x14ac:dyDescent="0.3">
      <c r="A39" s="6">
        <v>37782</v>
      </c>
      <c r="B39" s="3">
        <v>213</v>
      </c>
      <c r="C39" s="3">
        <v>215</v>
      </c>
      <c r="D39" s="3">
        <v>213</v>
      </c>
      <c r="E39" s="3">
        <v>215</v>
      </c>
      <c r="F39" s="3">
        <v>3400</v>
      </c>
      <c r="G39" s="3">
        <v>215</v>
      </c>
      <c r="K39" s="55"/>
    </row>
    <row r="40" spans="1:11" x14ac:dyDescent="0.3">
      <c r="A40" s="6">
        <v>37783</v>
      </c>
      <c r="B40" s="3">
        <v>221</v>
      </c>
      <c r="C40" s="3">
        <v>221</v>
      </c>
      <c r="D40" s="3">
        <v>221</v>
      </c>
      <c r="E40" s="3">
        <v>221</v>
      </c>
      <c r="F40" s="3">
        <v>1500</v>
      </c>
      <c r="G40" s="3">
        <v>221</v>
      </c>
      <c r="K40" s="55"/>
    </row>
    <row r="41" spans="1:11" x14ac:dyDescent="0.3">
      <c r="A41" s="6">
        <v>37784</v>
      </c>
      <c r="B41" s="3">
        <v>221</v>
      </c>
      <c r="C41" s="3">
        <v>221</v>
      </c>
      <c r="D41" s="3">
        <v>221</v>
      </c>
      <c r="E41" s="3">
        <v>221</v>
      </c>
      <c r="F41" s="3">
        <v>2000</v>
      </c>
      <c r="G41" s="3">
        <v>221</v>
      </c>
      <c r="K41" s="55"/>
    </row>
    <row r="42" spans="1:11" x14ac:dyDescent="0.3">
      <c r="A42" s="6">
        <v>37785</v>
      </c>
      <c r="B42" s="3">
        <v>220</v>
      </c>
      <c r="C42" s="3">
        <v>220</v>
      </c>
      <c r="D42" s="3">
        <v>220</v>
      </c>
      <c r="E42" s="3">
        <v>220</v>
      </c>
      <c r="F42" s="3">
        <v>7100</v>
      </c>
      <c r="G42" s="3">
        <v>220</v>
      </c>
      <c r="K42" s="55"/>
    </row>
    <row r="43" spans="1:11" x14ac:dyDescent="0.3">
      <c r="A43" s="6">
        <v>37788</v>
      </c>
      <c r="B43" s="3">
        <v>228.5</v>
      </c>
      <c r="C43" s="3">
        <v>228.5</v>
      </c>
      <c r="D43" s="3">
        <v>228</v>
      </c>
      <c r="E43" s="3">
        <v>228</v>
      </c>
      <c r="F43" s="3">
        <v>3500</v>
      </c>
      <c r="G43" s="3">
        <v>228</v>
      </c>
      <c r="K43" s="55"/>
    </row>
    <row r="44" spans="1:11" x14ac:dyDescent="0.3">
      <c r="A44" s="6">
        <v>37789</v>
      </c>
      <c r="B44" s="3">
        <v>226</v>
      </c>
      <c r="C44" s="3">
        <v>226</v>
      </c>
      <c r="D44" s="3">
        <v>226</v>
      </c>
      <c r="E44" s="3">
        <v>226</v>
      </c>
      <c r="F44" s="3">
        <v>100</v>
      </c>
      <c r="G44" s="3">
        <v>226</v>
      </c>
      <c r="K44" s="55"/>
    </row>
    <row r="45" spans="1:11" x14ac:dyDescent="0.3">
      <c r="A45" s="6">
        <v>37790</v>
      </c>
      <c r="B45" s="3">
        <v>232.25</v>
      </c>
      <c r="C45" s="3">
        <v>232.25</v>
      </c>
      <c r="D45" s="3">
        <v>232.25</v>
      </c>
      <c r="E45" s="3">
        <v>232.25</v>
      </c>
      <c r="F45" s="3">
        <v>0</v>
      </c>
      <c r="G45" s="3">
        <v>232.25</v>
      </c>
      <c r="K45" s="55"/>
    </row>
    <row r="46" spans="1:11" x14ac:dyDescent="0.3">
      <c r="A46" s="6">
        <v>37791</v>
      </c>
      <c r="B46" s="3">
        <v>225</v>
      </c>
      <c r="C46" s="3">
        <v>228.5</v>
      </c>
      <c r="D46" s="3">
        <v>225</v>
      </c>
      <c r="E46" s="3">
        <v>234.5</v>
      </c>
      <c r="F46" s="3">
        <v>3500</v>
      </c>
      <c r="G46" s="3">
        <v>234.5</v>
      </c>
      <c r="K46" s="55"/>
    </row>
    <row r="47" spans="1:11" x14ac:dyDescent="0.3">
      <c r="A47" s="6">
        <v>37795</v>
      </c>
      <c r="B47" s="3">
        <v>238.75</v>
      </c>
      <c r="C47" s="3">
        <v>240</v>
      </c>
      <c r="D47" s="3">
        <v>238.75</v>
      </c>
      <c r="E47" s="3">
        <v>240</v>
      </c>
      <c r="F47" s="3">
        <v>2600</v>
      </c>
      <c r="G47" s="3">
        <v>240</v>
      </c>
      <c r="K47" s="55"/>
    </row>
    <row r="48" spans="1:11" x14ac:dyDescent="0.3">
      <c r="A48" s="6">
        <v>37796</v>
      </c>
      <c r="B48" s="3">
        <v>240</v>
      </c>
      <c r="C48" s="3">
        <v>240</v>
      </c>
      <c r="D48" s="3">
        <v>240</v>
      </c>
      <c r="E48" s="3">
        <v>240</v>
      </c>
      <c r="F48" s="3">
        <v>1600</v>
      </c>
      <c r="G48" s="3">
        <v>240</v>
      </c>
      <c r="K48" s="55"/>
    </row>
    <row r="49" spans="1:11" x14ac:dyDescent="0.3">
      <c r="A49" s="6">
        <v>37797</v>
      </c>
      <c r="B49" s="3">
        <v>230</v>
      </c>
      <c r="C49" s="3">
        <v>230</v>
      </c>
      <c r="D49" s="3">
        <v>230</v>
      </c>
      <c r="E49" s="3">
        <v>237.5</v>
      </c>
      <c r="F49" s="3">
        <v>500</v>
      </c>
      <c r="G49" s="3">
        <v>237.5</v>
      </c>
      <c r="K49" s="55"/>
    </row>
    <row r="50" spans="1:11" x14ac:dyDescent="0.3">
      <c r="A50" s="6">
        <v>37798</v>
      </c>
      <c r="B50" s="3">
        <v>237</v>
      </c>
      <c r="C50" s="3">
        <v>237</v>
      </c>
      <c r="D50" s="3">
        <v>237</v>
      </c>
      <c r="E50" s="3">
        <v>237</v>
      </c>
      <c r="F50" s="3">
        <v>800</v>
      </c>
      <c r="G50" s="3">
        <v>237</v>
      </c>
      <c r="K50" s="55"/>
    </row>
    <row r="51" spans="1:11" x14ac:dyDescent="0.3">
      <c r="A51" s="6">
        <v>37799</v>
      </c>
      <c r="B51" s="3">
        <v>241</v>
      </c>
      <c r="C51" s="3">
        <v>241</v>
      </c>
      <c r="D51" s="3">
        <v>241</v>
      </c>
      <c r="E51" s="3">
        <v>241</v>
      </c>
      <c r="F51" s="3">
        <v>300</v>
      </c>
      <c r="G51" s="3">
        <v>241</v>
      </c>
      <c r="K51" s="55"/>
    </row>
    <row r="52" spans="1:11" x14ac:dyDescent="0.3">
      <c r="A52" s="6">
        <v>37802</v>
      </c>
      <c r="B52" s="3">
        <v>252</v>
      </c>
      <c r="C52" s="3">
        <v>254</v>
      </c>
      <c r="D52" s="3">
        <v>252</v>
      </c>
      <c r="E52" s="3">
        <v>254</v>
      </c>
      <c r="F52" s="3">
        <v>2500</v>
      </c>
      <c r="G52" s="3">
        <v>254</v>
      </c>
      <c r="K52" s="55"/>
    </row>
    <row r="53" spans="1:11" x14ac:dyDescent="0.3">
      <c r="A53" s="6">
        <v>37803</v>
      </c>
      <c r="B53" s="3">
        <v>260</v>
      </c>
      <c r="C53" s="3">
        <v>260</v>
      </c>
      <c r="D53" s="3">
        <v>255.5</v>
      </c>
      <c r="E53" s="3">
        <v>252</v>
      </c>
      <c r="F53" s="3">
        <v>4500</v>
      </c>
      <c r="G53" s="3">
        <v>252</v>
      </c>
      <c r="K53" s="55"/>
    </row>
    <row r="54" spans="1:11" x14ac:dyDescent="0.3">
      <c r="A54" s="6">
        <v>37804</v>
      </c>
      <c r="B54" s="3">
        <v>249</v>
      </c>
      <c r="C54" s="3">
        <v>249</v>
      </c>
      <c r="D54" s="3">
        <v>249</v>
      </c>
      <c r="E54" s="3">
        <v>253.38</v>
      </c>
      <c r="F54" s="3">
        <v>1200</v>
      </c>
      <c r="G54" s="3">
        <v>253.38</v>
      </c>
      <c r="K54" s="55"/>
    </row>
    <row r="55" spans="1:11" x14ac:dyDescent="0.3">
      <c r="A55" s="6">
        <v>37805</v>
      </c>
      <c r="B55" s="3">
        <v>255</v>
      </c>
      <c r="C55" s="3">
        <v>255</v>
      </c>
      <c r="D55" s="3">
        <v>255</v>
      </c>
      <c r="E55" s="3">
        <v>255</v>
      </c>
      <c r="F55" s="3">
        <v>100</v>
      </c>
      <c r="G55" s="3">
        <v>255</v>
      </c>
      <c r="K55" s="55"/>
    </row>
    <row r="56" spans="1:11" x14ac:dyDescent="0.3">
      <c r="A56" s="6">
        <v>37806</v>
      </c>
      <c r="B56" s="3">
        <v>252</v>
      </c>
      <c r="C56" s="3">
        <v>252</v>
      </c>
      <c r="D56" s="3">
        <v>249</v>
      </c>
      <c r="E56" s="3">
        <v>249</v>
      </c>
      <c r="F56" s="3">
        <v>1000</v>
      </c>
      <c r="G56" s="3">
        <v>249</v>
      </c>
      <c r="K56" s="55"/>
    </row>
    <row r="57" spans="1:11" x14ac:dyDescent="0.3">
      <c r="A57" s="6">
        <v>37809</v>
      </c>
      <c r="B57" s="3">
        <v>246</v>
      </c>
      <c r="C57" s="3">
        <v>246</v>
      </c>
      <c r="D57" s="3">
        <v>246</v>
      </c>
      <c r="E57" s="3">
        <v>246</v>
      </c>
      <c r="F57" s="3">
        <v>0</v>
      </c>
      <c r="G57" s="3">
        <v>246</v>
      </c>
      <c r="K57" s="55"/>
    </row>
    <row r="58" spans="1:11" x14ac:dyDescent="0.3">
      <c r="A58" s="6">
        <v>37810</v>
      </c>
      <c r="B58" s="3">
        <v>249</v>
      </c>
      <c r="C58" s="3">
        <v>255</v>
      </c>
      <c r="D58" s="3">
        <v>249</v>
      </c>
      <c r="E58" s="3">
        <v>255</v>
      </c>
      <c r="F58" s="3">
        <v>700</v>
      </c>
      <c r="G58" s="3">
        <v>255</v>
      </c>
      <c r="K58" s="55"/>
    </row>
    <row r="59" spans="1:11" x14ac:dyDescent="0.3">
      <c r="A59" s="6">
        <v>37811</v>
      </c>
      <c r="B59" s="3">
        <v>260</v>
      </c>
      <c r="C59" s="3">
        <v>263.5</v>
      </c>
      <c r="D59" s="3">
        <v>260</v>
      </c>
      <c r="E59" s="3">
        <v>262</v>
      </c>
      <c r="F59" s="3">
        <v>1500</v>
      </c>
      <c r="G59" s="3">
        <v>262</v>
      </c>
      <c r="K59" s="55"/>
    </row>
    <row r="60" spans="1:11" x14ac:dyDescent="0.3">
      <c r="A60" s="6">
        <v>37812</v>
      </c>
      <c r="B60" s="3">
        <v>265</v>
      </c>
      <c r="C60" s="3">
        <v>265</v>
      </c>
      <c r="D60" s="3">
        <v>265</v>
      </c>
      <c r="E60" s="3">
        <v>265</v>
      </c>
      <c r="F60" s="3">
        <v>0</v>
      </c>
      <c r="G60" s="3">
        <v>265</v>
      </c>
      <c r="K60" s="55"/>
    </row>
    <row r="61" spans="1:11" x14ac:dyDescent="0.3">
      <c r="A61" s="6">
        <v>37813</v>
      </c>
      <c r="B61" s="3">
        <v>264</v>
      </c>
      <c r="C61" s="3">
        <v>271.5</v>
      </c>
      <c r="D61" s="3">
        <v>264</v>
      </c>
      <c r="E61" s="3">
        <v>271.5</v>
      </c>
      <c r="F61" s="3">
        <v>5600</v>
      </c>
      <c r="G61" s="3">
        <v>271.5</v>
      </c>
      <c r="K61" s="55"/>
    </row>
    <row r="62" spans="1:11" x14ac:dyDescent="0.3">
      <c r="A62" s="6">
        <v>37816</v>
      </c>
      <c r="B62" s="3">
        <v>292</v>
      </c>
      <c r="C62" s="3">
        <v>292</v>
      </c>
      <c r="D62" s="3">
        <v>292</v>
      </c>
      <c r="E62" s="3">
        <v>292</v>
      </c>
      <c r="F62" s="3">
        <v>0</v>
      </c>
      <c r="G62" s="3">
        <v>292</v>
      </c>
      <c r="K62" s="55"/>
    </row>
    <row r="63" spans="1:11" x14ac:dyDescent="0.3">
      <c r="A63" s="6">
        <v>37817</v>
      </c>
      <c r="B63" s="3">
        <v>285</v>
      </c>
      <c r="C63" s="3">
        <v>285</v>
      </c>
      <c r="D63" s="3">
        <v>285</v>
      </c>
      <c r="E63" s="3">
        <v>285</v>
      </c>
      <c r="F63" s="3">
        <v>100</v>
      </c>
      <c r="G63" s="3">
        <v>285</v>
      </c>
      <c r="K63" s="55"/>
    </row>
    <row r="64" spans="1:11" x14ac:dyDescent="0.3">
      <c r="A64" s="6">
        <v>37818</v>
      </c>
      <c r="B64" s="3">
        <v>282</v>
      </c>
      <c r="C64" s="3">
        <v>286.5</v>
      </c>
      <c r="D64" s="3">
        <v>282</v>
      </c>
      <c r="E64" s="3">
        <v>287.75</v>
      </c>
      <c r="F64" s="3">
        <v>2700</v>
      </c>
      <c r="G64" s="3">
        <v>287.75</v>
      </c>
      <c r="K64" s="55"/>
    </row>
    <row r="65" spans="1:11" x14ac:dyDescent="0.3">
      <c r="A65" s="6">
        <v>37819</v>
      </c>
      <c r="B65" s="3">
        <v>278</v>
      </c>
      <c r="C65" s="3">
        <v>278</v>
      </c>
      <c r="D65" s="3">
        <v>276</v>
      </c>
      <c r="E65" s="3">
        <v>277.25</v>
      </c>
      <c r="F65" s="3">
        <v>1900</v>
      </c>
      <c r="G65" s="3">
        <v>277.25</v>
      </c>
      <c r="K65" s="55"/>
    </row>
    <row r="66" spans="1:11" x14ac:dyDescent="0.3">
      <c r="A66" s="6">
        <v>37820</v>
      </c>
      <c r="B66" s="3">
        <v>277</v>
      </c>
      <c r="C66" s="3">
        <v>277</v>
      </c>
      <c r="D66" s="3">
        <v>277</v>
      </c>
      <c r="E66" s="3">
        <v>277</v>
      </c>
      <c r="F66" s="3">
        <v>1000</v>
      </c>
      <c r="G66" s="3">
        <v>277</v>
      </c>
      <c r="K66" s="55"/>
    </row>
    <row r="67" spans="1:11" x14ac:dyDescent="0.3">
      <c r="A67" s="6">
        <v>37823</v>
      </c>
      <c r="B67" s="3">
        <v>268</v>
      </c>
      <c r="C67" s="3">
        <v>268</v>
      </c>
      <c r="D67" s="3">
        <v>264</v>
      </c>
      <c r="E67" s="3">
        <v>264</v>
      </c>
      <c r="F67" s="3">
        <v>1000</v>
      </c>
      <c r="G67" s="3">
        <v>264</v>
      </c>
      <c r="K67" s="55"/>
    </row>
    <row r="68" spans="1:11" x14ac:dyDescent="0.3">
      <c r="A68" s="6">
        <v>37824</v>
      </c>
      <c r="B68" s="3">
        <v>268</v>
      </c>
      <c r="C68" s="3">
        <v>268</v>
      </c>
      <c r="D68" s="3">
        <v>268</v>
      </c>
      <c r="E68" s="3">
        <v>272.13</v>
      </c>
      <c r="F68" s="3">
        <v>500</v>
      </c>
      <c r="G68" s="3">
        <v>272.13</v>
      </c>
      <c r="K68" s="55"/>
    </row>
    <row r="69" spans="1:11" x14ac:dyDescent="0.3">
      <c r="A69" s="6">
        <v>37826</v>
      </c>
      <c r="B69" s="3">
        <v>275</v>
      </c>
      <c r="C69" s="3">
        <v>275</v>
      </c>
      <c r="D69" s="3">
        <v>275</v>
      </c>
      <c r="E69" s="3">
        <v>275</v>
      </c>
      <c r="F69" s="3">
        <v>0</v>
      </c>
      <c r="G69" s="3">
        <v>275</v>
      </c>
      <c r="K69" s="55"/>
    </row>
    <row r="70" spans="1:11" x14ac:dyDescent="0.3">
      <c r="A70" s="6">
        <v>37827</v>
      </c>
      <c r="B70" s="3">
        <v>274</v>
      </c>
      <c r="C70" s="3">
        <v>274</v>
      </c>
      <c r="D70" s="3">
        <v>274</v>
      </c>
      <c r="E70" s="3">
        <v>274</v>
      </c>
      <c r="F70" s="3">
        <v>0</v>
      </c>
      <c r="G70" s="3">
        <v>274</v>
      </c>
      <c r="K70" s="55"/>
    </row>
    <row r="71" spans="1:11" x14ac:dyDescent="0.3">
      <c r="A71" s="6">
        <v>37830</v>
      </c>
      <c r="B71" s="3">
        <v>278</v>
      </c>
      <c r="C71" s="3">
        <v>279</v>
      </c>
      <c r="D71" s="3">
        <v>278</v>
      </c>
      <c r="E71" s="3">
        <v>279</v>
      </c>
      <c r="F71" s="3">
        <v>900</v>
      </c>
      <c r="G71" s="3">
        <v>279</v>
      </c>
      <c r="K71" s="55"/>
    </row>
    <row r="72" spans="1:11" x14ac:dyDescent="0.3">
      <c r="A72" s="6">
        <v>37831</v>
      </c>
      <c r="B72" s="3">
        <v>288</v>
      </c>
      <c r="C72" s="3">
        <v>290</v>
      </c>
      <c r="D72" s="3">
        <v>286.5</v>
      </c>
      <c r="E72" s="3">
        <v>290</v>
      </c>
      <c r="F72" s="3">
        <v>6600</v>
      </c>
      <c r="G72" s="3">
        <v>290</v>
      </c>
      <c r="K72" s="55"/>
    </row>
    <row r="73" spans="1:11" x14ac:dyDescent="0.3">
      <c r="A73" s="6">
        <v>37832</v>
      </c>
      <c r="B73" s="3">
        <v>292</v>
      </c>
      <c r="C73" s="3">
        <v>292</v>
      </c>
      <c r="D73" s="3">
        <v>280</v>
      </c>
      <c r="E73" s="3">
        <v>285</v>
      </c>
      <c r="F73" s="3">
        <v>4200</v>
      </c>
      <c r="G73" s="3">
        <v>285</v>
      </c>
      <c r="K73" s="55"/>
    </row>
    <row r="74" spans="1:11" x14ac:dyDescent="0.3">
      <c r="A74" s="6">
        <v>37833</v>
      </c>
      <c r="B74" s="3">
        <v>282</v>
      </c>
      <c r="C74" s="3">
        <v>284</v>
      </c>
      <c r="D74" s="3">
        <v>282</v>
      </c>
      <c r="E74" s="3">
        <v>290.5</v>
      </c>
      <c r="F74" s="3">
        <v>600</v>
      </c>
      <c r="G74" s="3">
        <v>290.5</v>
      </c>
      <c r="K74" s="55"/>
    </row>
    <row r="75" spans="1:11" x14ac:dyDescent="0.3">
      <c r="A75" s="6">
        <v>37834</v>
      </c>
      <c r="B75" s="3">
        <v>300</v>
      </c>
      <c r="C75" s="3">
        <v>315</v>
      </c>
      <c r="D75" s="3">
        <v>300</v>
      </c>
      <c r="E75" s="3">
        <v>317.63</v>
      </c>
      <c r="F75" s="3">
        <v>2700</v>
      </c>
      <c r="G75" s="3">
        <v>317.63</v>
      </c>
      <c r="K75" s="55"/>
    </row>
    <row r="76" spans="1:11" x14ac:dyDescent="0.3">
      <c r="A76" s="6">
        <v>37837</v>
      </c>
      <c r="B76" s="3">
        <v>339</v>
      </c>
      <c r="C76" s="3">
        <v>339</v>
      </c>
      <c r="D76" s="3">
        <v>339</v>
      </c>
      <c r="E76" s="3">
        <v>331</v>
      </c>
      <c r="F76" s="3">
        <v>500</v>
      </c>
      <c r="G76" s="3">
        <v>331</v>
      </c>
      <c r="K76" s="55"/>
    </row>
    <row r="77" spans="1:11" x14ac:dyDescent="0.3">
      <c r="A77" s="6">
        <v>37838</v>
      </c>
      <c r="B77" s="3">
        <v>328</v>
      </c>
      <c r="C77" s="3">
        <v>328</v>
      </c>
      <c r="D77" s="3">
        <v>323</v>
      </c>
      <c r="E77" s="3">
        <v>318.5</v>
      </c>
      <c r="F77" s="3">
        <v>4100</v>
      </c>
      <c r="G77" s="3">
        <v>318.5</v>
      </c>
      <c r="K77" s="55"/>
    </row>
    <row r="78" spans="1:11" x14ac:dyDescent="0.3">
      <c r="A78" s="6">
        <v>37839</v>
      </c>
      <c r="B78" s="3">
        <v>328.5</v>
      </c>
      <c r="C78" s="3">
        <v>333</v>
      </c>
      <c r="D78" s="3">
        <v>328.5</v>
      </c>
      <c r="E78" s="3">
        <v>333</v>
      </c>
      <c r="F78" s="3">
        <v>2700</v>
      </c>
      <c r="G78" s="3">
        <v>333</v>
      </c>
      <c r="K78" s="55"/>
    </row>
    <row r="79" spans="1:11" x14ac:dyDescent="0.3">
      <c r="A79" s="6">
        <v>37840</v>
      </c>
      <c r="B79" s="3">
        <v>326</v>
      </c>
      <c r="C79" s="3">
        <v>331</v>
      </c>
      <c r="D79" s="3">
        <v>325</v>
      </c>
      <c r="E79" s="3">
        <v>332.13</v>
      </c>
      <c r="F79" s="3">
        <v>4900</v>
      </c>
      <c r="G79" s="3">
        <v>332.13</v>
      </c>
      <c r="K79" s="55"/>
    </row>
    <row r="80" spans="1:11" x14ac:dyDescent="0.3">
      <c r="A80" s="6">
        <v>37841</v>
      </c>
      <c r="B80" s="3">
        <v>329</v>
      </c>
      <c r="C80" s="3">
        <v>330</v>
      </c>
      <c r="D80" s="3">
        <v>311</v>
      </c>
      <c r="E80" s="3">
        <v>313</v>
      </c>
      <c r="F80" s="3">
        <v>8100</v>
      </c>
      <c r="G80" s="3">
        <v>313</v>
      </c>
      <c r="K80" s="55"/>
    </row>
    <row r="81" spans="1:11" x14ac:dyDescent="0.3">
      <c r="A81" s="6">
        <v>37844</v>
      </c>
      <c r="B81" s="3">
        <v>328</v>
      </c>
      <c r="C81" s="3">
        <v>328</v>
      </c>
      <c r="D81" s="3">
        <v>328</v>
      </c>
      <c r="E81" s="3">
        <v>333.5</v>
      </c>
      <c r="F81" s="3">
        <v>100</v>
      </c>
      <c r="G81" s="3">
        <v>333.5</v>
      </c>
      <c r="K81" s="55"/>
    </row>
    <row r="82" spans="1:11" x14ac:dyDescent="0.3">
      <c r="A82" s="6">
        <v>37845</v>
      </c>
      <c r="B82" s="3">
        <v>330</v>
      </c>
      <c r="C82" s="3">
        <v>330</v>
      </c>
      <c r="D82" s="3">
        <v>324</v>
      </c>
      <c r="E82" s="3">
        <v>324</v>
      </c>
      <c r="F82" s="3">
        <v>600</v>
      </c>
      <c r="G82" s="3">
        <v>324</v>
      </c>
      <c r="K82" s="55"/>
    </row>
    <row r="83" spans="1:11" x14ac:dyDescent="0.3">
      <c r="A83" s="6">
        <v>37846</v>
      </c>
      <c r="B83" s="3">
        <v>300</v>
      </c>
      <c r="C83" s="3">
        <v>301</v>
      </c>
      <c r="D83" s="3">
        <v>300</v>
      </c>
      <c r="E83" s="3">
        <v>300</v>
      </c>
      <c r="F83" s="3">
        <v>1500</v>
      </c>
      <c r="G83" s="3">
        <v>300</v>
      </c>
      <c r="K83" s="55"/>
    </row>
    <row r="84" spans="1:11" x14ac:dyDescent="0.3">
      <c r="A84" s="6">
        <v>37847</v>
      </c>
      <c r="B84" s="3">
        <v>295</v>
      </c>
      <c r="C84" s="3">
        <v>295</v>
      </c>
      <c r="D84" s="3">
        <v>280</v>
      </c>
      <c r="E84" s="3">
        <v>284</v>
      </c>
      <c r="F84" s="3">
        <v>2400</v>
      </c>
      <c r="G84" s="3">
        <v>284</v>
      </c>
      <c r="K84" s="55"/>
    </row>
    <row r="85" spans="1:11" x14ac:dyDescent="0.3">
      <c r="A85" s="6">
        <v>37848</v>
      </c>
      <c r="B85" s="3">
        <v>288</v>
      </c>
      <c r="C85" s="3">
        <v>292</v>
      </c>
      <c r="D85" s="3">
        <v>286</v>
      </c>
      <c r="E85" s="3">
        <v>290</v>
      </c>
      <c r="F85" s="3">
        <v>7600</v>
      </c>
      <c r="G85" s="3">
        <v>290</v>
      </c>
      <c r="K85" s="55"/>
    </row>
    <row r="86" spans="1:11" x14ac:dyDescent="0.3">
      <c r="A86" s="6">
        <v>37851</v>
      </c>
      <c r="B86" s="3">
        <v>273</v>
      </c>
      <c r="C86" s="3">
        <v>273</v>
      </c>
      <c r="D86" s="3">
        <v>270</v>
      </c>
      <c r="E86" s="3">
        <v>270</v>
      </c>
      <c r="F86" s="3">
        <v>6300</v>
      </c>
      <c r="G86" s="3">
        <v>270</v>
      </c>
      <c r="K86" s="55"/>
    </row>
    <row r="87" spans="1:11" x14ac:dyDescent="0.3">
      <c r="A87" s="6">
        <v>37852</v>
      </c>
      <c r="B87" s="3">
        <v>272</v>
      </c>
      <c r="C87" s="3">
        <v>278.75</v>
      </c>
      <c r="D87" s="3">
        <v>270</v>
      </c>
      <c r="E87" s="3">
        <v>278.75</v>
      </c>
      <c r="F87" s="3">
        <v>9100</v>
      </c>
      <c r="G87" s="3">
        <v>278.75</v>
      </c>
      <c r="K87" s="55"/>
    </row>
    <row r="88" spans="1:11" x14ac:dyDescent="0.3">
      <c r="A88" s="6">
        <v>37853</v>
      </c>
      <c r="B88" s="3">
        <v>285</v>
      </c>
      <c r="C88" s="3">
        <v>300</v>
      </c>
      <c r="D88" s="3">
        <v>285</v>
      </c>
      <c r="E88" s="3">
        <v>296</v>
      </c>
      <c r="F88" s="3">
        <v>5000</v>
      </c>
      <c r="G88" s="3">
        <v>296</v>
      </c>
      <c r="K88" s="55"/>
    </row>
    <row r="89" spans="1:11" x14ac:dyDescent="0.3">
      <c r="A89" s="6">
        <v>37854</v>
      </c>
      <c r="B89" s="3">
        <v>292.5</v>
      </c>
      <c r="C89" s="3">
        <v>292.5</v>
      </c>
      <c r="D89" s="3">
        <v>275.25</v>
      </c>
      <c r="E89" s="3">
        <v>278</v>
      </c>
      <c r="F89" s="3">
        <v>3700</v>
      </c>
      <c r="G89" s="3">
        <v>278</v>
      </c>
      <c r="K89" s="55"/>
    </row>
    <row r="90" spans="1:11" x14ac:dyDescent="0.3">
      <c r="A90" s="6">
        <v>37855</v>
      </c>
      <c r="B90" s="3">
        <v>279</v>
      </c>
      <c r="C90" s="3">
        <v>281</v>
      </c>
      <c r="D90" s="3">
        <v>277</v>
      </c>
      <c r="E90" s="3">
        <v>277.88</v>
      </c>
      <c r="F90" s="3">
        <v>5600</v>
      </c>
      <c r="G90" s="3">
        <v>277.88</v>
      </c>
      <c r="K90" s="55"/>
    </row>
    <row r="91" spans="1:11" x14ac:dyDescent="0.3">
      <c r="A91" s="6">
        <v>37858</v>
      </c>
      <c r="B91" s="3">
        <v>283</v>
      </c>
      <c r="C91" s="3">
        <v>283</v>
      </c>
      <c r="D91" s="3">
        <v>279</v>
      </c>
      <c r="E91" s="3">
        <v>277.25</v>
      </c>
      <c r="F91" s="3">
        <v>3000</v>
      </c>
      <c r="G91" s="3">
        <v>277.25</v>
      </c>
      <c r="K91" s="55"/>
    </row>
    <row r="92" spans="1:11" x14ac:dyDescent="0.3">
      <c r="A92" s="6">
        <v>37860</v>
      </c>
      <c r="B92" s="3">
        <v>277</v>
      </c>
      <c r="C92" s="3">
        <v>280</v>
      </c>
      <c r="D92" s="3">
        <v>276</v>
      </c>
      <c r="E92" s="3">
        <v>276</v>
      </c>
      <c r="F92" s="3">
        <v>3200</v>
      </c>
      <c r="G92" s="3">
        <v>276</v>
      </c>
      <c r="K92" s="55"/>
    </row>
    <row r="93" spans="1:11" x14ac:dyDescent="0.3">
      <c r="A93" s="6">
        <v>37861</v>
      </c>
      <c r="B93" s="3">
        <v>285</v>
      </c>
      <c r="C93" s="3">
        <v>285</v>
      </c>
      <c r="D93" s="3">
        <v>283</v>
      </c>
      <c r="E93" s="3">
        <v>283</v>
      </c>
      <c r="F93" s="3">
        <v>2400</v>
      </c>
      <c r="G93" s="3">
        <v>283</v>
      </c>
      <c r="K93" s="55"/>
    </row>
    <row r="94" spans="1:11" x14ac:dyDescent="0.3">
      <c r="A94" s="6">
        <v>37862</v>
      </c>
      <c r="B94" s="3">
        <v>290</v>
      </c>
      <c r="C94" s="3">
        <v>290</v>
      </c>
      <c r="D94" s="3">
        <v>287.25</v>
      </c>
      <c r="E94" s="3">
        <v>287.25</v>
      </c>
      <c r="F94" s="3">
        <v>700</v>
      </c>
      <c r="G94" s="3">
        <v>287.25</v>
      </c>
      <c r="K94" s="55"/>
    </row>
    <row r="95" spans="1:11" x14ac:dyDescent="0.3">
      <c r="A95" s="6">
        <v>37865</v>
      </c>
      <c r="B95" s="3">
        <v>296</v>
      </c>
      <c r="C95" s="3">
        <v>296</v>
      </c>
      <c r="D95" s="3">
        <v>290</v>
      </c>
      <c r="E95" s="3">
        <v>288</v>
      </c>
      <c r="F95" s="3">
        <v>4600</v>
      </c>
      <c r="G95" s="3">
        <v>288</v>
      </c>
      <c r="K95" s="55"/>
    </row>
    <row r="96" spans="1:11" x14ac:dyDescent="0.3">
      <c r="A96" s="6">
        <v>37866</v>
      </c>
      <c r="B96" s="3">
        <v>292</v>
      </c>
      <c r="C96" s="3">
        <v>295.5</v>
      </c>
      <c r="D96" s="3">
        <v>290</v>
      </c>
      <c r="E96" s="3">
        <v>290</v>
      </c>
      <c r="F96" s="3">
        <v>11100</v>
      </c>
      <c r="G96" s="3">
        <v>290</v>
      </c>
      <c r="K96" s="55"/>
    </row>
    <row r="97" spans="1:11" x14ac:dyDescent="0.3">
      <c r="A97" s="6">
        <v>37867</v>
      </c>
      <c r="B97" s="3">
        <v>302.5</v>
      </c>
      <c r="C97" s="3">
        <v>302.75</v>
      </c>
      <c r="D97" s="3">
        <v>299</v>
      </c>
      <c r="E97" s="3">
        <v>303.88</v>
      </c>
      <c r="F97" s="3">
        <v>7200</v>
      </c>
      <c r="G97" s="3">
        <v>303.88</v>
      </c>
      <c r="K97" s="55"/>
    </row>
    <row r="98" spans="1:11" x14ac:dyDescent="0.3">
      <c r="A98" s="6">
        <v>37868</v>
      </c>
      <c r="B98" s="3">
        <v>286</v>
      </c>
      <c r="C98" s="3">
        <v>286</v>
      </c>
      <c r="D98" s="3">
        <v>286</v>
      </c>
      <c r="E98" s="3">
        <v>286</v>
      </c>
      <c r="F98" s="3">
        <v>600</v>
      </c>
      <c r="G98" s="3">
        <v>286</v>
      </c>
      <c r="K98" s="55"/>
    </row>
    <row r="99" spans="1:11" x14ac:dyDescent="0.3">
      <c r="A99" s="6">
        <v>37869</v>
      </c>
      <c r="B99" s="3">
        <v>292</v>
      </c>
      <c r="C99" s="3">
        <v>294</v>
      </c>
      <c r="D99" s="3">
        <v>291</v>
      </c>
      <c r="E99" s="3">
        <v>292</v>
      </c>
      <c r="F99" s="3">
        <v>2700</v>
      </c>
      <c r="G99" s="3">
        <v>292</v>
      </c>
      <c r="K99" s="55"/>
    </row>
    <row r="100" spans="1:11" x14ac:dyDescent="0.3">
      <c r="A100" s="6">
        <v>37872</v>
      </c>
      <c r="B100" s="3">
        <v>304.5</v>
      </c>
      <c r="C100" s="3">
        <v>304.5</v>
      </c>
      <c r="D100" s="3">
        <v>304</v>
      </c>
      <c r="E100" s="3">
        <v>304</v>
      </c>
      <c r="F100" s="3">
        <v>1100</v>
      </c>
      <c r="G100" s="3">
        <v>304</v>
      </c>
      <c r="K100" s="55"/>
    </row>
    <row r="101" spans="1:11" x14ac:dyDescent="0.3">
      <c r="A101" s="6">
        <v>37873</v>
      </c>
      <c r="B101" s="3">
        <v>299</v>
      </c>
      <c r="C101" s="3">
        <v>299</v>
      </c>
      <c r="D101" s="3">
        <v>296</v>
      </c>
      <c r="E101" s="3">
        <v>298</v>
      </c>
      <c r="F101" s="3">
        <v>3000</v>
      </c>
      <c r="G101" s="3">
        <v>298</v>
      </c>
      <c r="K101" s="55"/>
    </row>
    <row r="102" spans="1:11" x14ac:dyDescent="0.3">
      <c r="A102" s="6">
        <v>37874</v>
      </c>
      <c r="B102" s="3">
        <v>293</v>
      </c>
      <c r="C102" s="3">
        <v>293.5</v>
      </c>
      <c r="D102" s="3">
        <v>288</v>
      </c>
      <c r="E102" s="3">
        <v>286.75</v>
      </c>
      <c r="F102" s="3">
        <v>6200</v>
      </c>
      <c r="G102" s="3">
        <v>286.75</v>
      </c>
      <c r="K102" s="55"/>
    </row>
    <row r="103" spans="1:11" x14ac:dyDescent="0.3">
      <c r="A103" s="6">
        <v>37875</v>
      </c>
      <c r="B103" s="3">
        <v>287</v>
      </c>
      <c r="C103" s="3">
        <v>287</v>
      </c>
      <c r="D103" s="3">
        <v>287</v>
      </c>
      <c r="E103" s="3">
        <v>287</v>
      </c>
      <c r="F103" s="3">
        <v>0</v>
      </c>
      <c r="G103" s="3">
        <v>287</v>
      </c>
      <c r="K103" s="55"/>
    </row>
    <row r="104" spans="1:11" x14ac:dyDescent="0.3">
      <c r="A104" s="6">
        <v>37876</v>
      </c>
      <c r="B104" s="3">
        <v>287</v>
      </c>
      <c r="C104" s="3">
        <v>287</v>
      </c>
      <c r="D104" s="3">
        <v>287</v>
      </c>
      <c r="E104" s="3">
        <v>287</v>
      </c>
      <c r="F104" s="3">
        <v>600</v>
      </c>
      <c r="G104" s="3">
        <v>287</v>
      </c>
      <c r="K104" s="55"/>
    </row>
    <row r="105" spans="1:11" x14ac:dyDescent="0.3">
      <c r="A105" s="6">
        <v>37879</v>
      </c>
      <c r="B105" s="3">
        <v>273</v>
      </c>
      <c r="C105" s="3">
        <v>275</v>
      </c>
      <c r="D105" s="3">
        <v>272</v>
      </c>
      <c r="E105" s="3">
        <v>272.25</v>
      </c>
      <c r="F105" s="3">
        <v>9300</v>
      </c>
      <c r="G105" s="3">
        <v>272.25</v>
      </c>
      <c r="K105" s="55"/>
    </row>
    <row r="106" spans="1:11" x14ac:dyDescent="0.3">
      <c r="A106" s="6">
        <v>37880</v>
      </c>
      <c r="B106" s="3">
        <v>269.5</v>
      </c>
      <c r="C106" s="3">
        <v>274</v>
      </c>
      <c r="D106" s="3">
        <v>269</v>
      </c>
      <c r="E106" s="3">
        <v>272.5</v>
      </c>
      <c r="F106" s="3">
        <v>2300</v>
      </c>
      <c r="G106" s="3">
        <v>272.5</v>
      </c>
      <c r="K106" s="55"/>
    </row>
    <row r="107" spans="1:11" x14ac:dyDescent="0.3">
      <c r="A107" s="6">
        <v>37881</v>
      </c>
      <c r="B107" s="3">
        <v>277</v>
      </c>
      <c r="C107" s="3">
        <v>277.5</v>
      </c>
      <c r="D107" s="3">
        <v>275</v>
      </c>
      <c r="E107" s="3">
        <v>271.25</v>
      </c>
      <c r="F107" s="3">
        <v>4500</v>
      </c>
      <c r="G107" s="3">
        <v>271.25</v>
      </c>
      <c r="K107" s="55"/>
    </row>
    <row r="108" spans="1:11" x14ac:dyDescent="0.3">
      <c r="A108" s="6">
        <v>37882</v>
      </c>
      <c r="B108" s="3">
        <v>265</v>
      </c>
      <c r="C108" s="3">
        <v>270</v>
      </c>
      <c r="D108" s="3">
        <v>263.25</v>
      </c>
      <c r="E108" s="3">
        <v>270</v>
      </c>
      <c r="F108" s="3">
        <v>3500</v>
      </c>
      <c r="G108" s="3">
        <v>270</v>
      </c>
      <c r="K108" s="55"/>
    </row>
    <row r="109" spans="1:11" x14ac:dyDescent="0.3">
      <c r="A109" s="6">
        <v>37883</v>
      </c>
      <c r="B109" s="3">
        <v>272.5</v>
      </c>
      <c r="C109" s="3">
        <v>273</v>
      </c>
      <c r="D109" s="3">
        <v>272.5</v>
      </c>
      <c r="E109" s="3">
        <v>272.5</v>
      </c>
      <c r="F109" s="3">
        <v>5600</v>
      </c>
      <c r="G109" s="3">
        <v>272.5</v>
      </c>
      <c r="K109" s="55"/>
    </row>
    <row r="110" spans="1:11" x14ac:dyDescent="0.3">
      <c r="A110" s="6">
        <v>37886</v>
      </c>
      <c r="B110" s="3">
        <v>262.5</v>
      </c>
      <c r="C110" s="3">
        <v>262.5</v>
      </c>
      <c r="D110" s="3">
        <v>259</v>
      </c>
      <c r="E110" s="3">
        <v>257</v>
      </c>
      <c r="F110" s="3">
        <v>2600</v>
      </c>
      <c r="G110" s="3">
        <v>257</v>
      </c>
      <c r="K110" s="55"/>
    </row>
    <row r="111" spans="1:11" x14ac:dyDescent="0.3">
      <c r="A111" s="6">
        <v>37887</v>
      </c>
      <c r="B111" s="3">
        <v>245</v>
      </c>
      <c r="C111" s="3">
        <v>247.5</v>
      </c>
      <c r="D111" s="3">
        <v>243</v>
      </c>
      <c r="E111" s="3">
        <v>247.5</v>
      </c>
      <c r="F111" s="3">
        <v>4400</v>
      </c>
      <c r="G111" s="3">
        <v>247.5</v>
      </c>
      <c r="K111" s="55"/>
    </row>
    <row r="112" spans="1:11" x14ac:dyDescent="0.3">
      <c r="A112" s="6">
        <v>37888</v>
      </c>
      <c r="B112" s="3">
        <v>248.25</v>
      </c>
      <c r="C112" s="3">
        <v>253</v>
      </c>
      <c r="D112" s="3">
        <v>248</v>
      </c>
      <c r="E112" s="3">
        <v>250</v>
      </c>
      <c r="F112" s="3">
        <v>4400</v>
      </c>
      <c r="G112" s="3">
        <v>250</v>
      </c>
      <c r="K112" s="55"/>
    </row>
    <row r="113" spans="1:11" x14ac:dyDescent="0.3">
      <c r="A113" s="6">
        <v>37889</v>
      </c>
      <c r="B113" s="3">
        <v>245</v>
      </c>
      <c r="C113" s="3">
        <v>250</v>
      </c>
      <c r="D113" s="3">
        <v>242</v>
      </c>
      <c r="E113" s="3">
        <v>246</v>
      </c>
      <c r="F113" s="3">
        <v>5900</v>
      </c>
      <c r="G113" s="3">
        <v>246</v>
      </c>
      <c r="K113" s="55"/>
    </row>
    <row r="114" spans="1:11" x14ac:dyDescent="0.3">
      <c r="A114" s="6">
        <v>37890</v>
      </c>
      <c r="B114" s="3">
        <v>246</v>
      </c>
      <c r="C114" s="3">
        <v>246</v>
      </c>
      <c r="D114" s="3">
        <v>246</v>
      </c>
      <c r="E114" s="3">
        <v>246</v>
      </c>
      <c r="F114" s="3">
        <v>300</v>
      </c>
      <c r="G114" s="3">
        <v>246</v>
      </c>
      <c r="K114" s="55"/>
    </row>
    <row r="115" spans="1:11" x14ac:dyDescent="0.3">
      <c r="A115" s="6">
        <v>37893</v>
      </c>
      <c r="B115" s="3">
        <v>260.5</v>
      </c>
      <c r="C115" s="3">
        <v>260.5</v>
      </c>
      <c r="D115" s="3">
        <v>257</v>
      </c>
      <c r="E115" s="3">
        <v>257</v>
      </c>
      <c r="F115" s="3">
        <v>4500</v>
      </c>
      <c r="G115" s="3">
        <v>257</v>
      </c>
      <c r="K115" s="55"/>
    </row>
    <row r="116" spans="1:11" x14ac:dyDescent="0.3">
      <c r="A116" s="6">
        <v>37894</v>
      </c>
      <c r="B116" s="3">
        <v>258</v>
      </c>
      <c r="C116" s="3">
        <v>270</v>
      </c>
      <c r="D116" s="3">
        <v>258</v>
      </c>
      <c r="E116" s="3">
        <v>265</v>
      </c>
      <c r="F116" s="3">
        <v>19400</v>
      </c>
      <c r="G116" s="3">
        <v>265</v>
      </c>
      <c r="K116" s="55"/>
    </row>
    <row r="117" spans="1:11" x14ac:dyDescent="0.3">
      <c r="A117" s="6">
        <v>37928</v>
      </c>
      <c r="B117" s="3">
        <v>371</v>
      </c>
      <c r="C117" s="3">
        <v>382</v>
      </c>
      <c r="D117" s="3">
        <v>370</v>
      </c>
      <c r="E117" s="3">
        <v>381.5</v>
      </c>
      <c r="F117" s="3">
        <v>12300</v>
      </c>
      <c r="G117" s="3">
        <v>381.5</v>
      </c>
      <c r="K117" s="55"/>
    </row>
    <row r="118" spans="1:11" x14ac:dyDescent="0.3">
      <c r="A118" s="6">
        <v>37929</v>
      </c>
      <c r="B118" s="3">
        <v>388</v>
      </c>
      <c r="C118" s="3">
        <v>395</v>
      </c>
      <c r="D118" s="3">
        <v>388</v>
      </c>
      <c r="E118" s="3">
        <v>390</v>
      </c>
      <c r="F118" s="3">
        <v>9200</v>
      </c>
      <c r="G118" s="3">
        <v>390</v>
      </c>
      <c r="K118" s="55"/>
    </row>
    <row r="119" spans="1:11" x14ac:dyDescent="0.3">
      <c r="A119" s="6">
        <v>37930</v>
      </c>
      <c r="B119" s="3">
        <v>390</v>
      </c>
      <c r="C119" s="3">
        <v>390</v>
      </c>
      <c r="D119" s="3">
        <v>379</v>
      </c>
      <c r="E119" s="3">
        <v>380</v>
      </c>
      <c r="F119" s="3">
        <v>11000</v>
      </c>
      <c r="G119" s="3">
        <v>380</v>
      </c>
      <c r="K119" s="55"/>
    </row>
    <row r="120" spans="1:11" x14ac:dyDescent="0.3">
      <c r="A120" s="6">
        <v>37931</v>
      </c>
      <c r="B120" s="3">
        <v>374</v>
      </c>
      <c r="C120" s="3">
        <v>374</v>
      </c>
      <c r="D120" s="3">
        <v>368</v>
      </c>
      <c r="E120" s="3">
        <v>370</v>
      </c>
      <c r="F120" s="3">
        <v>12200</v>
      </c>
      <c r="G120" s="3">
        <v>370</v>
      </c>
      <c r="K120" s="55"/>
    </row>
    <row r="121" spans="1:11" x14ac:dyDescent="0.3">
      <c r="A121" s="6">
        <v>37932</v>
      </c>
      <c r="B121" s="3">
        <v>373</v>
      </c>
      <c r="C121" s="3">
        <v>380</v>
      </c>
      <c r="D121" s="3">
        <v>370</v>
      </c>
      <c r="E121" s="3">
        <v>370</v>
      </c>
      <c r="F121" s="3">
        <v>10000</v>
      </c>
      <c r="G121" s="3">
        <v>370</v>
      </c>
      <c r="K121" s="55"/>
    </row>
    <row r="122" spans="1:11" x14ac:dyDescent="0.3">
      <c r="A122" s="6">
        <v>37935</v>
      </c>
      <c r="B122" s="3">
        <v>357.75</v>
      </c>
      <c r="C122" s="3">
        <v>360.5</v>
      </c>
      <c r="D122" s="3">
        <v>355.5</v>
      </c>
      <c r="E122" s="3">
        <v>354.75</v>
      </c>
      <c r="F122" s="3">
        <v>2300</v>
      </c>
      <c r="G122" s="3">
        <v>354.75</v>
      </c>
      <c r="K122" s="55"/>
    </row>
    <row r="123" spans="1:11" x14ac:dyDescent="0.3">
      <c r="A123" s="6">
        <v>37936</v>
      </c>
      <c r="B123" s="3">
        <v>358</v>
      </c>
      <c r="C123" s="3">
        <v>362</v>
      </c>
      <c r="D123" s="3">
        <v>353</v>
      </c>
      <c r="E123" s="3">
        <v>354</v>
      </c>
      <c r="F123" s="3">
        <v>10300</v>
      </c>
      <c r="G123" s="3">
        <v>354</v>
      </c>
      <c r="K123" s="55"/>
    </row>
    <row r="124" spans="1:11" x14ac:dyDescent="0.3">
      <c r="A124" s="6">
        <v>37937</v>
      </c>
      <c r="B124" s="3">
        <v>350.25</v>
      </c>
      <c r="C124" s="3">
        <v>366</v>
      </c>
      <c r="D124" s="3">
        <v>350</v>
      </c>
      <c r="E124" s="3">
        <v>366</v>
      </c>
      <c r="F124" s="3">
        <v>6400</v>
      </c>
      <c r="G124" s="3">
        <v>366</v>
      </c>
      <c r="K124" s="55"/>
    </row>
    <row r="125" spans="1:11" x14ac:dyDescent="0.3">
      <c r="A125" s="6">
        <v>37938</v>
      </c>
      <c r="B125" s="3">
        <v>365</v>
      </c>
      <c r="C125" s="3">
        <v>365</v>
      </c>
      <c r="D125" s="3">
        <v>359</v>
      </c>
      <c r="E125" s="3">
        <v>361</v>
      </c>
      <c r="F125" s="3">
        <v>3400</v>
      </c>
      <c r="G125" s="3">
        <v>361</v>
      </c>
      <c r="K125" s="55"/>
    </row>
    <row r="126" spans="1:11" x14ac:dyDescent="0.3">
      <c r="A126" s="6">
        <v>37939</v>
      </c>
      <c r="B126" s="3">
        <v>360</v>
      </c>
      <c r="C126" s="3">
        <v>362</v>
      </c>
      <c r="D126" s="3">
        <v>355</v>
      </c>
      <c r="E126" s="3">
        <v>358.38</v>
      </c>
      <c r="F126" s="3">
        <v>8800</v>
      </c>
      <c r="G126" s="3">
        <v>358.38</v>
      </c>
      <c r="K126" s="55"/>
    </row>
    <row r="127" spans="1:11" x14ac:dyDescent="0.3">
      <c r="A127" s="6">
        <v>37942</v>
      </c>
      <c r="B127" s="3">
        <v>342</v>
      </c>
      <c r="C127" s="3">
        <v>342</v>
      </c>
      <c r="D127" s="3">
        <v>334</v>
      </c>
      <c r="E127" s="3">
        <v>334</v>
      </c>
      <c r="F127" s="3">
        <v>4900</v>
      </c>
      <c r="G127" s="3">
        <v>334</v>
      </c>
      <c r="K127" s="55"/>
    </row>
    <row r="128" spans="1:11" x14ac:dyDescent="0.3">
      <c r="A128" s="6">
        <v>37943</v>
      </c>
      <c r="B128" s="3">
        <v>330</v>
      </c>
      <c r="C128" s="3">
        <v>333</v>
      </c>
      <c r="D128" s="3">
        <v>329</v>
      </c>
      <c r="E128" s="3">
        <v>331.25</v>
      </c>
      <c r="F128" s="3">
        <v>7900</v>
      </c>
      <c r="G128" s="3">
        <v>331.25</v>
      </c>
      <c r="K128" s="55"/>
    </row>
    <row r="129" spans="1:11" x14ac:dyDescent="0.3">
      <c r="A129" s="6">
        <v>37944</v>
      </c>
      <c r="B129" s="3">
        <v>326</v>
      </c>
      <c r="C129" s="3">
        <v>326.5</v>
      </c>
      <c r="D129" s="3">
        <v>319</v>
      </c>
      <c r="E129" s="3">
        <v>320.13</v>
      </c>
      <c r="F129" s="3">
        <v>11600</v>
      </c>
      <c r="G129" s="3">
        <v>320.13</v>
      </c>
      <c r="K129" s="55"/>
    </row>
    <row r="130" spans="1:11" x14ac:dyDescent="0.3">
      <c r="A130" s="6">
        <v>37945</v>
      </c>
      <c r="B130" s="3">
        <v>323</v>
      </c>
      <c r="C130" s="3">
        <v>323</v>
      </c>
      <c r="D130" s="3">
        <v>319</v>
      </c>
      <c r="E130" s="3">
        <v>321</v>
      </c>
      <c r="F130" s="3">
        <v>11700</v>
      </c>
      <c r="G130" s="3">
        <v>321</v>
      </c>
      <c r="K130" s="55"/>
    </row>
    <row r="131" spans="1:11" x14ac:dyDescent="0.3">
      <c r="A131" s="6">
        <v>37946</v>
      </c>
      <c r="B131" s="3">
        <v>330</v>
      </c>
      <c r="C131" s="3">
        <v>331</v>
      </c>
      <c r="D131" s="3">
        <v>325</v>
      </c>
      <c r="E131" s="3">
        <v>328.75</v>
      </c>
      <c r="F131" s="3">
        <v>4500</v>
      </c>
      <c r="G131" s="3">
        <v>328.75</v>
      </c>
      <c r="K131" s="55"/>
    </row>
    <row r="132" spans="1:11" x14ac:dyDescent="0.3">
      <c r="A132" s="6">
        <v>37949</v>
      </c>
      <c r="B132" s="3">
        <v>315</v>
      </c>
      <c r="C132" s="3">
        <v>315</v>
      </c>
      <c r="D132" s="3">
        <v>311</v>
      </c>
      <c r="E132" s="3">
        <v>311</v>
      </c>
      <c r="F132" s="3">
        <v>4000</v>
      </c>
      <c r="G132" s="3">
        <v>311</v>
      </c>
      <c r="K132" s="55"/>
    </row>
    <row r="133" spans="1:11" x14ac:dyDescent="0.3">
      <c r="A133" s="6">
        <v>37950</v>
      </c>
      <c r="B133" s="3">
        <v>315</v>
      </c>
      <c r="C133" s="3">
        <v>316</v>
      </c>
      <c r="D133" s="3">
        <v>311.75</v>
      </c>
      <c r="E133" s="3">
        <v>314.5</v>
      </c>
      <c r="F133" s="3">
        <v>3900</v>
      </c>
      <c r="G133" s="3">
        <v>314.5</v>
      </c>
      <c r="K133" s="55"/>
    </row>
    <row r="134" spans="1:11" x14ac:dyDescent="0.3">
      <c r="A134" s="6">
        <v>37952</v>
      </c>
      <c r="B134" s="3">
        <v>313</v>
      </c>
      <c r="C134" s="3">
        <v>313</v>
      </c>
      <c r="D134" s="3">
        <v>313</v>
      </c>
      <c r="E134" s="3">
        <v>313</v>
      </c>
      <c r="F134" s="3">
        <v>100</v>
      </c>
      <c r="G134" s="3">
        <v>313</v>
      </c>
      <c r="K134" s="55"/>
    </row>
    <row r="135" spans="1:11" x14ac:dyDescent="0.3">
      <c r="A135" s="6">
        <v>37953</v>
      </c>
      <c r="B135" s="3">
        <v>317</v>
      </c>
      <c r="C135" s="3">
        <v>318</v>
      </c>
      <c r="D135" s="3">
        <v>313</v>
      </c>
      <c r="E135" s="3">
        <v>315.67</v>
      </c>
      <c r="F135" s="3">
        <v>2600</v>
      </c>
      <c r="G135" s="3">
        <v>315.67</v>
      </c>
      <c r="K135" s="55"/>
    </row>
    <row r="136" spans="1:11" x14ac:dyDescent="0.3">
      <c r="A136" s="6">
        <v>37956</v>
      </c>
      <c r="B136" s="3">
        <v>363</v>
      </c>
      <c r="C136" s="3">
        <v>363.5</v>
      </c>
      <c r="D136" s="3">
        <v>361</v>
      </c>
      <c r="E136" s="3">
        <v>361</v>
      </c>
      <c r="F136" s="3">
        <v>3600</v>
      </c>
      <c r="G136" s="3">
        <v>361</v>
      </c>
      <c r="K136" s="55"/>
    </row>
    <row r="137" spans="1:11" x14ac:dyDescent="0.3">
      <c r="A137" s="6">
        <v>37957</v>
      </c>
      <c r="B137" s="3">
        <v>353.5</v>
      </c>
      <c r="C137" s="3">
        <v>353.5</v>
      </c>
      <c r="D137" s="3">
        <v>348</v>
      </c>
      <c r="E137" s="3">
        <v>350.5</v>
      </c>
      <c r="F137" s="3">
        <v>19600</v>
      </c>
      <c r="G137" s="3">
        <v>350.5</v>
      </c>
      <c r="K137" s="55"/>
    </row>
    <row r="138" spans="1:11" x14ac:dyDescent="0.3">
      <c r="A138" s="6">
        <v>37958</v>
      </c>
      <c r="B138" s="3">
        <v>352</v>
      </c>
      <c r="C138" s="3">
        <v>354</v>
      </c>
      <c r="D138" s="3">
        <v>344</v>
      </c>
      <c r="E138" s="3">
        <v>345</v>
      </c>
      <c r="F138" s="3">
        <v>20500</v>
      </c>
      <c r="G138" s="3">
        <v>345</v>
      </c>
      <c r="K138" s="55"/>
    </row>
    <row r="139" spans="1:11" x14ac:dyDescent="0.3">
      <c r="A139" s="6">
        <v>37959</v>
      </c>
      <c r="B139" s="3">
        <v>339</v>
      </c>
      <c r="C139" s="3">
        <v>339</v>
      </c>
      <c r="D139" s="3">
        <v>335.25</v>
      </c>
      <c r="E139" s="3">
        <v>338.75</v>
      </c>
      <c r="F139" s="3">
        <v>2100</v>
      </c>
      <c r="G139" s="3">
        <v>338.75</v>
      </c>
      <c r="K139" s="55"/>
    </row>
    <row r="140" spans="1:11" x14ac:dyDescent="0.3">
      <c r="A140" s="6">
        <v>37960</v>
      </c>
      <c r="B140" s="3">
        <v>331.5</v>
      </c>
      <c r="C140" s="3">
        <v>334.5</v>
      </c>
      <c r="D140" s="3">
        <v>331</v>
      </c>
      <c r="E140" s="3">
        <v>333</v>
      </c>
      <c r="F140" s="3">
        <v>3800</v>
      </c>
      <c r="G140" s="3">
        <v>333</v>
      </c>
      <c r="K140" s="55"/>
    </row>
    <row r="141" spans="1:11" x14ac:dyDescent="0.3">
      <c r="A141" s="6">
        <v>37963</v>
      </c>
      <c r="B141" s="3">
        <v>325</v>
      </c>
      <c r="C141" s="3">
        <v>332</v>
      </c>
      <c r="D141" s="3">
        <v>325</v>
      </c>
      <c r="E141" s="3">
        <v>331.75</v>
      </c>
      <c r="F141" s="3">
        <v>3400</v>
      </c>
      <c r="G141" s="3">
        <v>331.75</v>
      </c>
      <c r="K141" s="55"/>
    </row>
    <row r="142" spans="1:11" x14ac:dyDescent="0.3">
      <c r="A142" s="6">
        <v>37964</v>
      </c>
      <c r="B142" s="3">
        <v>337.5</v>
      </c>
      <c r="C142" s="3">
        <v>337.5</v>
      </c>
      <c r="D142" s="3">
        <v>331</v>
      </c>
      <c r="E142" s="3">
        <v>332.5</v>
      </c>
      <c r="F142" s="3">
        <v>6700</v>
      </c>
      <c r="G142" s="3">
        <v>332.5</v>
      </c>
      <c r="K142" s="55"/>
    </row>
    <row r="143" spans="1:11" x14ac:dyDescent="0.3">
      <c r="A143" s="6">
        <v>37965</v>
      </c>
      <c r="B143" s="3">
        <v>323</v>
      </c>
      <c r="C143" s="3">
        <v>325</v>
      </c>
      <c r="D143" s="3">
        <v>320</v>
      </c>
      <c r="E143" s="3">
        <v>321</v>
      </c>
      <c r="F143" s="3">
        <v>5400</v>
      </c>
      <c r="G143" s="3">
        <v>321</v>
      </c>
      <c r="K143" s="55"/>
    </row>
    <row r="144" spans="1:11" x14ac:dyDescent="0.3">
      <c r="A144" s="6">
        <v>37966</v>
      </c>
      <c r="B144" s="3">
        <v>316</v>
      </c>
      <c r="C144" s="3">
        <v>316</v>
      </c>
      <c r="D144" s="3">
        <v>312</v>
      </c>
      <c r="E144" s="3">
        <v>314</v>
      </c>
      <c r="F144" s="3">
        <v>3900</v>
      </c>
      <c r="G144" s="3">
        <v>314</v>
      </c>
      <c r="K144" s="55"/>
    </row>
    <row r="145" spans="1:11" x14ac:dyDescent="0.3">
      <c r="A145" s="6">
        <v>37967</v>
      </c>
      <c r="B145" s="3">
        <v>310</v>
      </c>
      <c r="C145" s="3">
        <v>310</v>
      </c>
      <c r="D145" s="3">
        <v>308</v>
      </c>
      <c r="E145" s="3">
        <v>310</v>
      </c>
      <c r="F145" s="3">
        <v>4500</v>
      </c>
      <c r="G145" s="3">
        <v>310</v>
      </c>
      <c r="K145" s="55"/>
    </row>
    <row r="146" spans="1:11" x14ac:dyDescent="0.3">
      <c r="A146" s="6">
        <v>37970</v>
      </c>
      <c r="B146" s="3">
        <v>320</v>
      </c>
      <c r="C146" s="3">
        <v>324</v>
      </c>
      <c r="D146" s="3">
        <v>318</v>
      </c>
      <c r="E146" s="3">
        <v>326</v>
      </c>
      <c r="F146" s="3">
        <v>5000</v>
      </c>
      <c r="G146" s="3">
        <v>326</v>
      </c>
      <c r="K146" s="55"/>
    </row>
    <row r="147" spans="1:11" x14ac:dyDescent="0.3">
      <c r="A147" s="6">
        <v>37971</v>
      </c>
      <c r="B147" s="3">
        <v>316</v>
      </c>
      <c r="C147" s="3">
        <v>316</v>
      </c>
      <c r="D147" s="3">
        <v>303</v>
      </c>
      <c r="E147" s="3">
        <v>301.38</v>
      </c>
      <c r="F147" s="3">
        <v>10500</v>
      </c>
      <c r="G147" s="3">
        <v>301.38</v>
      </c>
      <c r="K147" s="55"/>
    </row>
    <row r="148" spans="1:11" x14ac:dyDescent="0.3">
      <c r="A148" s="6">
        <v>37972</v>
      </c>
      <c r="B148" s="3">
        <v>296</v>
      </c>
      <c r="C148" s="3">
        <v>299</v>
      </c>
      <c r="D148" s="3">
        <v>290</v>
      </c>
      <c r="E148" s="3">
        <v>293.38</v>
      </c>
      <c r="F148" s="3">
        <v>8500</v>
      </c>
      <c r="G148" s="3">
        <v>293.38</v>
      </c>
      <c r="K148" s="55"/>
    </row>
    <row r="149" spans="1:11" x14ac:dyDescent="0.3">
      <c r="A149" s="6">
        <v>37973</v>
      </c>
      <c r="B149" s="3">
        <v>285</v>
      </c>
      <c r="C149" s="3">
        <v>292</v>
      </c>
      <c r="D149" s="3">
        <v>283</v>
      </c>
      <c r="E149" s="3">
        <v>289</v>
      </c>
      <c r="F149" s="3">
        <v>5800</v>
      </c>
      <c r="G149" s="3">
        <v>289</v>
      </c>
      <c r="K149" s="55"/>
    </row>
    <row r="150" spans="1:11" x14ac:dyDescent="0.3">
      <c r="A150" s="6">
        <v>37974</v>
      </c>
      <c r="B150" s="3">
        <v>287</v>
      </c>
      <c r="C150" s="3">
        <v>292</v>
      </c>
      <c r="D150" s="3">
        <v>287</v>
      </c>
      <c r="E150" s="3">
        <v>289.25</v>
      </c>
      <c r="F150" s="3">
        <v>4800</v>
      </c>
      <c r="G150" s="3">
        <v>289.25</v>
      </c>
      <c r="K150" s="55"/>
    </row>
    <row r="151" spans="1:11" x14ac:dyDescent="0.3">
      <c r="A151" s="6">
        <v>37977</v>
      </c>
      <c r="B151" s="3">
        <v>284</v>
      </c>
      <c r="C151" s="3">
        <v>284</v>
      </c>
      <c r="D151" s="3">
        <v>284</v>
      </c>
      <c r="E151" s="3">
        <v>284</v>
      </c>
      <c r="F151" s="3">
        <v>600</v>
      </c>
      <c r="G151" s="3">
        <v>284</v>
      </c>
      <c r="K151" s="55"/>
    </row>
    <row r="152" spans="1:11" x14ac:dyDescent="0.3">
      <c r="A152" s="6">
        <v>37978</v>
      </c>
      <c r="B152" s="3">
        <v>280</v>
      </c>
      <c r="C152" s="3">
        <v>280</v>
      </c>
      <c r="D152" s="3">
        <v>280</v>
      </c>
      <c r="E152" s="3">
        <v>275.38</v>
      </c>
      <c r="F152" s="3">
        <v>1000</v>
      </c>
      <c r="G152" s="3">
        <v>275.38</v>
      </c>
      <c r="K152" s="55"/>
    </row>
    <row r="153" spans="1:11" x14ac:dyDescent="0.3">
      <c r="A153" s="6">
        <v>37984</v>
      </c>
      <c r="B153" s="3">
        <v>280</v>
      </c>
      <c r="C153" s="3">
        <v>280</v>
      </c>
      <c r="D153" s="3">
        <v>273</v>
      </c>
      <c r="E153" s="3">
        <v>273</v>
      </c>
      <c r="F153" s="3">
        <v>1600</v>
      </c>
      <c r="G153" s="3">
        <v>273</v>
      </c>
      <c r="K153" s="55"/>
    </row>
    <row r="154" spans="1:11" x14ac:dyDescent="0.3">
      <c r="A154" s="6">
        <v>37985</v>
      </c>
      <c r="B154" s="3">
        <v>267</v>
      </c>
      <c r="C154" s="3">
        <v>267</v>
      </c>
      <c r="D154" s="3">
        <v>264</v>
      </c>
      <c r="E154" s="3">
        <v>265.06</v>
      </c>
      <c r="F154" s="3">
        <v>4900</v>
      </c>
      <c r="G154" s="3">
        <v>265.06</v>
      </c>
      <c r="K154" s="55"/>
    </row>
    <row r="155" spans="1:11" x14ac:dyDescent="0.3">
      <c r="A155" s="6">
        <v>37988</v>
      </c>
      <c r="B155" s="3">
        <v>272.5</v>
      </c>
      <c r="C155" s="3">
        <v>272.5</v>
      </c>
      <c r="D155" s="3">
        <v>272.5</v>
      </c>
      <c r="E155" s="3">
        <v>272.5</v>
      </c>
      <c r="F155" s="3">
        <v>0</v>
      </c>
      <c r="G155" s="3">
        <v>272.5</v>
      </c>
      <c r="K155" s="55"/>
    </row>
    <row r="156" spans="1:11" x14ac:dyDescent="0.3">
      <c r="A156" s="6">
        <v>37991</v>
      </c>
      <c r="B156" s="3">
        <v>268</v>
      </c>
      <c r="C156" s="3">
        <v>268</v>
      </c>
      <c r="D156" s="3">
        <v>265</v>
      </c>
      <c r="E156" s="3">
        <v>265</v>
      </c>
      <c r="F156" s="3">
        <v>7200</v>
      </c>
      <c r="G156" s="3">
        <v>265</v>
      </c>
      <c r="K156" s="55"/>
    </row>
    <row r="157" spans="1:11" x14ac:dyDescent="0.3">
      <c r="A157" s="6">
        <v>37993</v>
      </c>
      <c r="B157" s="3">
        <v>258</v>
      </c>
      <c r="C157" s="3">
        <v>259</v>
      </c>
      <c r="D157" s="3">
        <v>250</v>
      </c>
      <c r="E157" s="3">
        <v>252.13</v>
      </c>
      <c r="F157" s="3">
        <v>4700</v>
      </c>
      <c r="G157" s="3">
        <v>252.13</v>
      </c>
      <c r="K157" s="55"/>
    </row>
    <row r="158" spans="1:11" x14ac:dyDescent="0.3">
      <c r="A158" s="6">
        <v>37994</v>
      </c>
      <c r="B158" s="3">
        <v>251</v>
      </c>
      <c r="C158" s="3">
        <v>252</v>
      </c>
      <c r="D158" s="3">
        <v>249</v>
      </c>
      <c r="E158" s="3">
        <v>252</v>
      </c>
      <c r="F158" s="3">
        <v>3600</v>
      </c>
      <c r="G158" s="3">
        <v>252</v>
      </c>
      <c r="K158" s="55"/>
    </row>
    <row r="159" spans="1:11" x14ac:dyDescent="0.3">
      <c r="A159" s="6">
        <v>37995</v>
      </c>
      <c r="B159" s="3">
        <v>253.5</v>
      </c>
      <c r="C159" s="3">
        <v>260</v>
      </c>
      <c r="D159" s="3">
        <v>251</v>
      </c>
      <c r="E159" s="3">
        <v>258</v>
      </c>
      <c r="F159" s="3">
        <v>13900</v>
      </c>
      <c r="G159" s="3">
        <v>258</v>
      </c>
      <c r="K159" s="55"/>
    </row>
    <row r="160" spans="1:11" x14ac:dyDescent="0.3">
      <c r="A160" s="6">
        <v>37998</v>
      </c>
      <c r="B160" s="3">
        <v>248</v>
      </c>
      <c r="C160" s="3">
        <v>252.5</v>
      </c>
      <c r="D160" s="3">
        <v>247</v>
      </c>
      <c r="E160" s="3">
        <v>251.63</v>
      </c>
      <c r="F160" s="3">
        <v>7400</v>
      </c>
      <c r="G160" s="3">
        <v>251.63</v>
      </c>
      <c r="K160" s="55"/>
    </row>
    <row r="161" spans="1:11" x14ac:dyDescent="0.3">
      <c r="A161" s="6">
        <v>37999</v>
      </c>
      <c r="B161" s="3">
        <v>249.25</v>
      </c>
      <c r="C161" s="3">
        <v>250.25</v>
      </c>
      <c r="D161" s="3">
        <v>245</v>
      </c>
      <c r="E161" s="3">
        <v>246</v>
      </c>
      <c r="F161" s="3">
        <v>22300</v>
      </c>
      <c r="G161" s="3">
        <v>246</v>
      </c>
      <c r="K161" s="55"/>
    </row>
    <row r="162" spans="1:11" x14ac:dyDescent="0.3">
      <c r="A162" s="6">
        <v>38000</v>
      </c>
      <c r="B162" s="3">
        <v>250</v>
      </c>
      <c r="C162" s="3">
        <v>260.75</v>
      </c>
      <c r="D162" s="3">
        <v>250</v>
      </c>
      <c r="E162" s="3">
        <v>259.5</v>
      </c>
      <c r="F162" s="3">
        <v>20000</v>
      </c>
      <c r="G162" s="3">
        <v>259.5</v>
      </c>
      <c r="K162" s="55"/>
    </row>
    <row r="163" spans="1:11" x14ac:dyDescent="0.3">
      <c r="A163" s="6">
        <v>38001</v>
      </c>
      <c r="B163" s="3">
        <v>257</v>
      </c>
      <c r="C163" s="3">
        <v>257.5</v>
      </c>
      <c r="D163" s="3">
        <v>255</v>
      </c>
      <c r="E163" s="3">
        <v>255</v>
      </c>
      <c r="F163" s="3">
        <v>13900</v>
      </c>
      <c r="G163" s="3">
        <v>255</v>
      </c>
      <c r="K163" s="55"/>
    </row>
    <row r="164" spans="1:11" x14ac:dyDescent="0.3">
      <c r="A164" s="6">
        <v>38002</v>
      </c>
      <c r="B164" s="3">
        <v>263</v>
      </c>
      <c r="C164" s="3">
        <v>265</v>
      </c>
      <c r="D164" s="3">
        <v>261</v>
      </c>
      <c r="E164" s="3">
        <v>261</v>
      </c>
      <c r="F164" s="3">
        <v>26900</v>
      </c>
      <c r="G164" s="3">
        <v>261</v>
      </c>
      <c r="K164" s="55"/>
    </row>
    <row r="165" spans="1:11" x14ac:dyDescent="0.3">
      <c r="A165" s="6">
        <v>38005</v>
      </c>
      <c r="B165" s="3">
        <v>269</v>
      </c>
      <c r="C165" s="3">
        <v>281.75</v>
      </c>
      <c r="D165" s="3">
        <v>269</v>
      </c>
      <c r="E165" s="3">
        <v>280</v>
      </c>
      <c r="F165" s="3">
        <v>23800</v>
      </c>
      <c r="G165" s="3">
        <v>280</v>
      </c>
      <c r="K165" s="55"/>
    </row>
    <row r="166" spans="1:11" x14ac:dyDescent="0.3">
      <c r="A166" s="6">
        <v>38006</v>
      </c>
      <c r="B166" s="3">
        <v>283.5</v>
      </c>
      <c r="C166" s="3">
        <v>283.5</v>
      </c>
      <c r="D166" s="3">
        <v>269</v>
      </c>
      <c r="E166" s="3">
        <v>269.63</v>
      </c>
      <c r="F166" s="3">
        <v>32900</v>
      </c>
      <c r="G166" s="3">
        <v>269.63</v>
      </c>
      <c r="K166" s="55"/>
    </row>
    <row r="167" spans="1:11" x14ac:dyDescent="0.3">
      <c r="A167" s="6">
        <v>38007</v>
      </c>
      <c r="B167" s="3">
        <v>264.5</v>
      </c>
      <c r="C167" s="3">
        <v>270</v>
      </c>
      <c r="D167" s="3">
        <v>264.5</v>
      </c>
      <c r="E167" s="3">
        <v>267</v>
      </c>
      <c r="F167" s="3">
        <v>12100</v>
      </c>
      <c r="G167" s="3">
        <v>267</v>
      </c>
      <c r="K167" s="55"/>
    </row>
    <row r="168" spans="1:11" x14ac:dyDescent="0.3">
      <c r="A168" s="6">
        <v>38008</v>
      </c>
      <c r="B168" s="3">
        <v>260</v>
      </c>
      <c r="C168" s="3">
        <v>260</v>
      </c>
      <c r="D168" s="3">
        <v>254.5</v>
      </c>
      <c r="E168" s="3">
        <v>257</v>
      </c>
      <c r="F168" s="3">
        <v>16500</v>
      </c>
      <c r="G168" s="3">
        <v>257</v>
      </c>
      <c r="K168" s="55"/>
    </row>
    <row r="169" spans="1:11" x14ac:dyDescent="0.3">
      <c r="A169" s="6">
        <v>38009</v>
      </c>
      <c r="B169" s="3">
        <v>260</v>
      </c>
      <c r="C169" s="3">
        <v>260</v>
      </c>
      <c r="D169" s="3">
        <v>256.25</v>
      </c>
      <c r="E169" s="3">
        <v>255.63</v>
      </c>
      <c r="F169" s="3">
        <v>7800</v>
      </c>
      <c r="G169" s="3">
        <v>255.63</v>
      </c>
      <c r="K169" s="55"/>
    </row>
    <row r="170" spans="1:11" x14ac:dyDescent="0.3">
      <c r="A170" s="6">
        <v>38012</v>
      </c>
      <c r="B170" s="3">
        <v>260</v>
      </c>
      <c r="C170" s="3">
        <v>262</v>
      </c>
      <c r="D170" s="3">
        <v>256</v>
      </c>
      <c r="E170" s="3">
        <v>256</v>
      </c>
      <c r="F170" s="3">
        <v>13500</v>
      </c>
      <c r="G170" s="3">
        <v>256</v>
      </c>
      <c r="K170" s="55"/>
    </row>
    <row r="171" spans="1:11" x14ac:dyDescent="0.3">
      <c r="A171" s="6">
        <v>38013</v>
      </c>
      <c r="B171" s="3">
        <v>250.75</v>
      </c>
      <c r="C171" s="3">
        <v>253</v>
      </c>
      <c r="D171" s="3">
        <v>249</v>
      </c>
      <c r="E171" s="3">
        <v>250</v>
      </c>
      <c r="F171" s="3">
        <v>31900</v>
      </c>
      <c r="G171" s="3">
        <v>250</v>
      </c>
      <c r="K171" s="55"/>
    </row>
    <row r="172" spans="1:11" x14ac:dyDescent="0.3">
      <c r="A172" s="6">
        <v>38014</v>
      </c>
      <c r="B172" s="3">
        <v>248</v>
      </c>
      <c r="C172" s="3">
        <v>249.5</v>
      </c>
      <c r="D172" s="3">
        <v>246</v>
      </c>
      <c r="E172" s="3">
        <v>249</v>
      </c>
      <c r="F172" s="3">
        <v>30300</v>
      </c>
      <c r="G172" s="3">
        <v>249</v>
      </c>
      <c r="K172" s="55"/>
    </row>
    <row r="173" spans="1:11" x14ac:dyDescent="0.3">
      <c r="A173" s="6">
        <v>38015</v>
      </c>
      <c r="B173" s="3">
        <v>246.75</v>
      </c>
      <c r="C173" s="3">
        <v>251</v>
      </c>
      <c r="D173" s="3">
        <v>245.75</v>
      </c>
      <c r="E173" s="3">
        <v>249</v>
      </c>
      <c r="F173" s="3">
        <v>39600</v>
      </c>
      <c r="G173" s="3">
        <v>249</v>
      </c>
      <c r="K173" s="55"/>
    </row>
    <row r="174" spans="1:11" x14ac:dyDescent="0.3">
      <c r="A174" s="6">
        <v>38016</v>
      </c>
      <c r="B174" s="3">
        <v>247</v>
      </c>
      <c r="C174" s="3">
        <v>248</v>
      </c>
      <c r="D174" s="3">
        <v>246.5</v>
      </c>
      <c r="E174" s="3">
        <v>247.04</v>
      </c>
      <c r="F174" s="3">
        <v>12300</v>
      </c>
      <c r="G174" s="3">
        <v>247.04</v>
      </c>
      <c r="K174" s="55"/>
    </row>
    <row r="175" spans="1:11" x14ac:dyDescent="0.3">
      <c r="A175" s="6">
        <v>38019</v>
      </c>
      <c r="B175" s="3">
        <v>244</v>
      </c>
      <c r="C175" s="3">
        <v>244</v>
      </c>
      <c r="D175" s="3">
        <v>241.25</v>
      </c>
      <c r="E175" s="3">
        <v>242</v>
      </c>
      <c r="F175" s="3">
        <v>5200</v>
      </c>
      <c r="G175" s="3">
        <v>242</v>
      </c>
      <c r="K175" s="55"/>
    </row>
    <row r="176" spans="1:11" x14ac:dyDescent="0.3">
      <c r="A176" s="6">
        <v>38020</v>
      </c>
      <c r="B176" s="3">
        <v>240</v>
      </c>
      <c r="C176" s="3">
        <v>240</v>
      </c>
      <c r="D176" s="3">
        <v>238</v>
      </c>
      <c r="E176" s="3">
        <v>238</v>
      </c>
      <c r="F176" s="3">
        <v>11400</v>
      </c>
      <c r="G176" s="3">
        <v>238</v>
      </c>
      <c r="K176" s="55"/>
    </row>
    <row r="177" spans="1:11" x14ac:dyDescent="0.3">
      <c r="A177" s="6">
        <v>38021</v>
      </c>
      <c r="B177" s="3">
        <v>238</v>
      </c>
      <c r="C177" s="3">
        <v>242.25</v>
      </c>
      <c r="D177" s="3">
        <v>238</v>
      </c>
      <c r="E177" s="3">
        <v>241.75</v>
      </c>
      <c r="F177" s="3">
        <v>24300</v>
      </c>
      <c r="G177" s="3">
        <v>241.75</v>
      </c>
      <c r="K177" s="55"/>
    </row>
    <row r="178" spans="1:11" x14ac:dyDescent="0.3">
      <c r="A178" s="6">
        <v>38022</v>
      </c>
      <c r="B178" s="3">
        <v>240.5</v>
      </c>
      <c r="C178" s="3">
        <v>240.5</v>
      </c>
      <c r="D178" s="3">
        <v>234.5</v>
      </c>
      <c r="E178" s="3">
        <v>234.5</v>
      </c>
      <c r="F178" s="3">
        <v>13200</v>
      </c>
      <c r="G178" s="3">
        <v>234.5</v>
      </c>
      <c r="K178" s="55"/>
    </row>
    <row r="179" spans="1:11" x14ac:dyDescent="0.3">
      <c r="A179" s="6">
        <v>38023</v>
      </c>
      <c r="B179" s="3">
        <v>231.5</v>
      </c>
      <c r="C179" s="3">
        <v>231.5</v>
      </c>
      <c r="D179" s="3">
        <v>229.5</v>
      </c>
      <c r="E179" s="3">
        <v>229.5</v>
      </c>
      <c r="F179" s="3">
        <v>4300</v>
      </c>
      <c r="G179" s="3">
        <v>229.5</v>
      </c>
      <c r="K179" s="55"/>
    </row>
    <row r="180" spans="1:11" x14ac:dyDescent="0.3">
      <c r="A180" s="6">
        <v>38026</v>
      </c>
      <c r="B180" s="3">
        <v>235</v>
      </c>
      <c r="C180" s="3">
        <v>236</v>
      </c>
      <c r="D180" s="3">
        <v>234.5</v>
      </c>
      <c r="E180" s="3">
        <v>236</v>
      </c>
      <c r="F180" s="3">
        <v>9000</v>
      </c>
      <c r="G180" s="3">
        <v>236</v>
      </c>
      <c r="K180" s="55"/>
    </row>
    <row r="181" spans="1:11" x14ac:dyDescent="0.3">
      <c r="A181" s="6">
        <v>38027</v>
      </c>
      <c r="B181" s="3">
        <v>239.25</v>
      </c>
      <c r="C181" s="3">
        <v>240</v>
      </c>
      <c r="D181" s="3">
        <v>238</v>
      </c>
      <c r="E181" s="3">
        <v>238.75</v>
      </c>
      <c r="F181" s="3">
        <v>16500</v>
      </c>
      <c r="G181" s="3">
        <v>238.75</v>
      </c>
      <c r="K181" s="55"/>
    </row>
    <row r="182" spans="1:11" x14ac:dyDescent="0.3">
      <c r="A182" s="6">
        <v>38028</v>
      </c>
      <c r="B182" s="3">
        <v>237</v>
      </c>
      <c r="C182" s="3">
        <v>237</v>
      </c>
      <c r="D182" s="3">
        <v>234.25</v>
      </c>
      <c r="E182" s="3">
        <v>235</v>
      </c>
      <c r="F182" s="3">
        <v>14100</v>
      </c>
      <c r="G182" s="3">
        <v>235</v>
      </c>
      <c r="K182" s="55"/>
    </row>
    <row r="183" spans="1:11" x14ac:dyDescent="0.3">
      <c r="A183" s="6">
        <v>38029</v>
      </c>
      <c r="B183" s="3">
        <v>232.5</v>
      </c>
      <c r="C183" s="3">
        <v>234.25</v>
      </c>
      <c r="D183" s="3">
        <v>232.5</v>
      </c>
      <c r="E183" s="3">
        <v>232.5</v>
      </c>
      <c r="F183" s="3">
        <v>1000</v>
      </c>
      <c r="G183" s="3">
        <v>232.5</v>
      </c>
      <c r="K183" s="55"/>
    </row>
    <row r="184" spans="1:11" x14ac:dyDescent="0.3">
      <c r="A184" s="6">
        <v>38030</v>
      </c>
      <c r="B184" s="3">
        <v>237</v>
      </c>
      <c r="C184" s="3">
        <v>238</v>
      </c>
      <c r="D184" s="3">
        <v>236</v>
      </c>
      <c r="E184" s="3">
        <v>237</v>
      </c>
      <c r="F184" s="3">
        <v>6700</v>
      </c>
      <c r="G184" s="3">
        <v>237</v>
      </c>
      <c r="K184" s="55"/>
    </row>
    <row r="185" spans="1:11" x14ac:dyDescent="0.3">
      <c r="A185" s="6">
        <v>38033</v>
      </c>
      <c r="B185" s="3">
        <v>235.5</v>
      </c>
      <c r="C185" s="3">
        <v>236.5</v>
      </c>
      <c r="D185" s="3">
        <v>235</v>
      </c>
      <c r="E185" s="3">
        <v>236.5</v>
      </c>
      <c r="F185" s="3">
        <v>5000</v>
      </c>
      <c r="G185" s="3">
        <v>236.5</v>
      </c>
      <c r="K185" s="55"/>
    </row>
    <row r="186" spans="1:11" x14ac:dyDescent="0.3">
      <c r="A186" s="6">
        <v>38034</v>
      </c>
      <c r="B186" s="3">
        <v>236.75</v>
      </c>
      <c r="C186" s="3">
        <v>236.75</v>
      </c>
      <c r="D186" s="3">
        <v>236</v>
      </c>
      <c r="E186" s="3">
        <v>236.25</v>
      </c>
      <c r="F186" s="3">
        <v>5600</v>
      </c>
      <c r="G186" s="3">
        <v>236.25</v>
      </c>
      <c r="K186" s="55"/>
    </row>
    <row r="187" spans="1:11" x14ac:dyDescent="0.3">
      <c r="A187" s="6">
        <v>38035</v>
      </c>
      <c r="B187" s="3">
        <v>235.5</v>
      </c>
      <c r="C187" s="3">
        <v>236</v>
      </c>
      <c r="D187" s="3">
        <v>235.5</v>
      </c>
      <c r="E187" s="3">
        <v>236</v>
      </c>
      <c r="F187" s="3">
        <v>2700</v>
      </c>
      <c r="G187" s="3">
        <v>236</v>
      </c>
      <c r="K187" s="55"/>
    </row>
    <row r="188" spans="1:11" x14ac:dyDescent="0.3">
      <c r="A188" s="6">
        <v>38036</v>
      </c>
      <c r="B188" s="3">
        <v>236.75</v>
      </c>
      <c r="C188" s="3">
        <v>238.5</v>
      </c>
      <c r="D188" s="3">
        <v>236.75</v>
      </c>
      <c r="E188" s="3">
        <v>238.5</v>
      </c>
      <c r="F188" s="3">
        <v>7300</v>
      </c>
      <c r="G188" s="3">
        <v>238.5</v>
      </c>
      <c r="K188" s="55"/>
    </row>
    <row r="189" spans="1:11" x14ac:dyDescent="0.3">
      <c r="A189" s="6">
        <v>38037</v>
      </c>
      <c r="B189" s="3">
        <v>238.5</v>
      </c>
      <c r="C189" s="3">
        <v>240.5</v>
      </c>
      <c r="D189" s="3">
        <v>238.5</v>
      </c>
      <c r="E189" s="3">
        <v>240.5</v>
      </c>
      <c r="F189" s="3">
        <v>8200</v>
      </c>
      <c r="G189" s="3">
        <v>240.5</v>
      </c>
      <c r="K189" s="55"/>
    </row>
    <row r="190" spans="1:11" x14ac:dyDescent="0.3">
      <c r="A190" s="6">
        <v>38040</v>
      </c>
      <c r="B190" s="3">
        <v>240.5</v>
      </c>
      <c r="C190" s="3">
        <v>241.75</v>
      </c>
      <c r="D190" s="3">
        <v>240</v>
      </c>
      <c r="E190" s="3">
        <v>241</v>
      </c>
      <c r="F190" s="3">
        <v>6600</v>
      </c>
      <c r="G190" s="3">
        <v>241</v>
      </c>
      <c r="K190" s="55"/>
    </row>
    <row r="191" spans="1:11" x14ac:dyDescent="0.3">
      <c r="A191" s="6">
        <v>38041</v>
      </c>
      <c r="B191" s="3">
        <v>246.5</v>
      </c>
      <c r="C191" s="3">
        <v>247.5</v>
      </c>
      <c r="D191" s="3">
        <v>245</v>
      </c>
      <c r="E191" s="3">
        <v>246.25</v>
      </c>
      <c r="F191" s="3">
        <v>20000</v>
      </c>
      <c r="G191" s="3">
        <v>246.25</v>
      </c>
      <c r="K191" s="55"/>
    </row>
    <row r="192" spans="1:11" x14ac:dyDescent="0.3">
      <c r="A192" s="6">
        <v>38042</v>
      </c>
      <c r="B192" s="3">
        <v>243</v>
      </c>
      <c r="C192" s="3">
        <v>244</v>
      </c>
      <c r="D192" s="3">
        <v>241</v>
      </c>
      <c r="E192" s="3">
        <v>241.5</v>
      </c>
      <c r="F192" s="3">
        <v>5800</v>
      </c>
      <c r="G192" s="3">
        <v>241.5</v>
      </c>
      <c r="K192" s="55"/>
    </row>
    <row r="193" spans="1:11" x14ac:dyDescent="0.3">
      <c r="A193" s="6">
        <v>38043</v>
      </c>
      <c r="B193" s="3">
        <v>241.5</v>
      </c>
      <c r="C193" s="3">
        <v>244</v>
      </c>
      <c r="D193" s="3">
        <v>241.5</v>
      </c>
      <c r="E193" s="3">
        <v>243.5</v>
      </c>
      <c r="F193" s="3">
        <v>8200</v>
      </c>
      <c r="G193" s="3">
        <v>243.5</v>
      </c>
      <c r="K193" s="55"/>
    </row>
    <row r="194" spans="1:11" x14ac:dyDescent="0.3">
      <c r="A194" s="6">
        <v>38044</v>
      </c>
      <c r="B194" s="3">
        <v>245</v>
      </c>
      <c r="C194" s="3">
        <v>245.5</v>
      </c>
      <c r="D194" s="3">
        <v>244</v>
      </c>
      <c r="E194" s="3">
        <v>244.53</v>
      </c>
      <c r="F194" s="3">
        <v>5800</v>
      </c>
      <c r="G194" s="3">
        <v>244.53</v>
      </c>
      <c r="K194" s="55"/>
    </row>
    <row r="195" spans="1:11" x14ac:dyDescent="0.3">
      <c r="A195" s="6">
        <v>38047</v>
      </c>
      <c r="B195" s="3">
        <v>232</v>
      </c>
      <c r="C195" s="3">
        <v>233</v>
      </c>
      <c r="D195" s="3">
        <v>231.5</v>
      </c>
      <c r="E195" s="3">
        <v>233</v>
      </c>
      <c r="F195" s="3">
        <v>3400</v>
      </c>
      <c r="G195" s="3">
        <v>233</v>
      </c>
      <c r="K195" s="55"/>
    </row>
    <row r="196" spans="1:11" x14ac:dyDescent="0.3">
      <c r="A196" s="6">
        <v>38048</v>
      </c>
      <c r="B196" s="3">
        <v>235</v>
      </c>
      <c r="C196" s="3">
        <v>235</v>
      </c>
      <c r="D196" s="3">
        <v>232</v>
      </c>
      <c r="E196" s="3">
        <v>233</v>
      </c>
      <c r="F196" s="3">
        <v>5000</v>
      </c>
      <c r="G196" s="3">
        <v>233</v>
      </c>
      <c r="K196" s="55"/>
    </row>
    <row r="197" spans="1:11" x14ac:dyDescent="0.3">
      <c r="A197" s="6">
        <v>38049</v>
      </c>
      <c r="B197" s="3">
        <v>233.75</v>
      </c>
      <c r="C197" s="3">
        <v>238</v>
      </c>
      <c r="D197" s="3">
        <v>233.75</v>
      </c>
      <c r="E197" s="3">
        <v>236</v>
      </c>
      <c r="F197" s="3">
        <v>3800</v>
      </c>
      <c r="G197" s="3">
        <v>236</v>
      </c>
      <c r="K197" s="55"/>
    </row>
    <row r="198" spans="1:11" x14ac:dyDescent="0.3">
      <c r="A198" s="6">
        <v>38050</v>
      </c>
      <c r="B198" s="3">
        <v>243</v>
      </c>
      <c r="C198" s="3">
        <v>243</v>
      </c>
      <c r="D198" s="3">
        <v>243</v>
      </c>
      <c r="E198" s="3">
        <v>242</v>
      </c>
      <c r="F198" s="3">
        <v>100</v>
      </c>
      <c r="G198" s="3">
        <v>242</v>
      </c>
      <c r="K198" s="55"/>
    </row>
    <row r="199" spans="1:11" x14ac:dyDescent="0.3">
      <c r="A199" s="6">
        <v>38051</v>
      </c>
      <c r="B199" s="3">
        <v>245</v>
      </c>
      <c r="C199" s="3">
        <v>245</v>
      </c>
      <c r="D199" s="3">
        <v>240</v>
      </c>
      <c r="E199" s="3">
        <v>241.13</v>
      </c>
      <c r="F199" s="3">
        <v>8300</v>
      </c>
      <c r="G199" s="3">
        <v>241.13</v>
      </c>
      <c r="K199" s="55"/>
    </row>
    <row r="200" spans="1:11" x14ac:dyDescent="0.3">
      <c r="A200" s="6">
        <v>38054</v>
      </c>
      <c r="B200" s="3">
        <v>251</v>
      </c>
      <c r="C200" s="3">
        <v>251</v>
      </c>
      <c r="D200" s="3">
        <v>249</v>
      </c>
      <c r="E200" s="3">
        <v>250</v>
      </c>
      <c r="F200" s="3">
        <v>5200</v>
      </c>
      <c r="G200" s="3">
        <v>250</v>
      </c>
      <c r="K200" s="55"/>
    </row>
    <row r="201" spans="1:11" x14ac:dyDescent="0.3">
      <c r="A201" s="6">
        <v>38055</v>
      </c>
      <c r="B201" s="3">
        <v>247</v>
      </c>
      <c r="C201" s="3">
        <v>247</v>
      </c>
      <c r="D201" s="3">
        <v>244</v>
      </c>
      <c r="E201" s="3">
        <v>244</v>
      </c>
      <c r="F201" s="3">
        <v>3200</v>
      </c>
      <c r="G201" s="3">
        <v>244</v>
      </c>
      <c r="K201" s="55"/>
    </row>
    <row r="202" spans="1:11" x14ac:dyDescent="0.3">
      <c r="A202" s="6">
        <v>38056</v>
      </c>
      <c r="B202" s="3">
        <v>244</v>
      </c>
      <c r="C202" s="3">
        <v>246</v>
      </c>
      <c r="D202" s="3">
        <v>244</v>
      </c>
      <c r="E202" s="3">
        <v>244.75</v>
      </c>
      <c r="F202" s="3">
        <v>4500</v>
      </c>
      <c r="G202" s="3">
        <v>244.75</v>
      </c>
      <c r="K202" s="55"/>
    </row>
    <row r="203" spans="1:11" x14ac:dyDescent="0.3">
      <c r="A203" s="6">
        <v>38057</v>
      </c>
      <c r="B203" s="3">
        <v>240</v>
      </c>
      <c r="C203" s="3">
        <v>240</v>
      </c>
      <c r="D203" s="3">
        <v>239</v>
      </c>
      <c r="E203" s="3">
        <v>240</v>
      </c>
      <c r="F203" s="3">
        <v>3300</v>
      </c>
      <c r="G203" s="3">
        <v>240</v>
      </c>
      <c r="K203" s="55"/>
    </row>
    <row r="204" spans="1:11" x14ac:dyDescent="0.3">
      <c r="A204" s="6">
        <v>38058</v>
      </c>
      <c r="B204" s="3">
        <v>239.5</v>
      </c>
      <c r="C204" s="3">
        <v>240.5</v>
      </c>
      <c r="D204" s="3">
        <v>239</v>
      </c>
      <c r="E204" s="3">
        <v>239.75</v>
      </c>
      <c r="F204" s="3">
        <v>9200</v>
      </c>
      <c r="G204" s="3">
        <v>239.75</v>
      </c>
      <c r="K204" s="55"/>
    </row>
    <row r="205" spans="1:11" x14ac:dyDescent="0.3">
      <c r="A205" s="6">
        <v>38061</v>
      </c>
      <c r="B205" s="3">
        <v>238</v>
      </c>
      <c r="C205" s="3">
        <v>238.5</v>
      </c>
      <c r="D205" s="3">
        <v>237.75</v>
      </c>
      <c r="E205" s="3">
        <v>238.5</v>
      </c>
      <c r="F205" s="3">
        <v>4700</v>
      </c>
      <c r="G205" s="3">
        <v>238.5</v>
      </c>
      <c r="K205" s="55"/>
    </row>
    <row r="206" spans="1:11" x14ac:dyDescent="0.3">
      <c r="A206" s="6">
        <v>38062</v>
      </c>
      <c r="B206" s="3">
        <v>239.5</v>
      </c>
      <c r="C206" s="3">
        <v>241.25</v>
      </c>
      <c r="D206" s="3">
        <v>239.5</v>
      </c>
      <c r="E206" s="3">
        <v>241</v>
      </c>
      <c r="F206" s="3">
        <v>6000</v>
      </c>
      <c r="G206" s="3">
        <v>241</v>
      </c>
      <c r="K206" s="55"/>
    </row>
    <row r="207" spans="1:11" x14ac:dyDescent="0.3">
      <c r="A207" s="6">
        <v>38063</v>
      </c>
      <c r="B207" s="3">
        <v>241.5</v>
      </c>
      <c r="C207" s="3">
        <v>241.5</v>
      </c>
      <c r="D207" s="3">
        <v>238.5</v>
      </c>
      <c r="E207" s="3">
        <v>238.5</v>
      </c>
      <c r="F207" s="3">
        <v>10000</v>
      </c>
      <c r="G207" s="3">
        <v>238.5</v>
      </c>
      <c r="K207" s="55"/>
    </row>
    <row r="208" spans="1:11" x14ac:dyDescent="0.3">
      <c r="A208" s="6">
        <v>38064</v>
      </c>
      <c r="B208" s="3">
        <v>238.25</v>
      </c>
      <c r="C208" s="3">
        <v>240.5</v>
      </c>
      <c r="D208" s="3">
        <v>238.25</v>
      </c>
      <c r="E208" s="3">
        <v>240</v>
      </c>
      <c r="F208" s="3">
        <v>7500</v>
      </c>
      <c r="G208" s="3">
        <v>240</v>
      </c>
      <c r="K208" s="55"/>
    </row>
    <row r="209" spans="1:11" x14ac:dyDescent="0.3">
      <c r="A209" s="6">
        <v>38065</v>
      </c>
      <c r="B209" s="3">
        <v>243</v>
      </c>
      <c r="C209" s="3">
        <v>244</v>
      </c>
      <c r="D209" s="3">
        <v>242</v>
      </c>
      <c r="E209" s="3">
        <v>244</v>
      </c>
      <c r="F209" s="3">
        <v>10300</v>
      </c>
      <c r="G209" s="3">
        <v>244</v>
      </c>
      <c r="K209" s="55"/>
    </row>
    <row r="210" spans="1:11" x14ac:dyDescent="0.3">
      <c r="A210" s="6">
        <v>38068</v>
      </c>
      <c r="B210" s="3">
        <v>245</v>
      </c>
      <c r="C210" s="3">
        <v>246</v>
      </c>
      <c r="D210" s="3">
        <v>244.5</v>
      </c>
      <c r="E210" s="3">
        <v>246</v>
      </c>
      <c r="F210" s="3">
        <v>7800</v>
      </c>
      <c r="G210" s="3">
        <v>246</v>
      </c>
      <c r="K210" s="55"/>
    </row>
    <row r="211" spans="1:11" x14ac:dyDescent="0.3">
      <c r="A211" s="6">
        <v>38069</v>
      </c>
      <c r="B211" s="3">
        <v>244.5</v>
      </c>
      <c r="C211" s="3">
        <v>245.25</v>
      </c>
      <c r="D211" s="3">
        <v>243.25</v>
      </c>
      <c r="E211" s="3">
        <v>244</v>
      </c>
      <c r="F211" s="3">
        <v>12300</v>
      </c>
      <c r="G211" s="3">
        <v>244</v>
      </c>
      <c r="K211" s="55"/>
    </row>
    <row r="212" spans="1:11" x14ac:dyDescent="0.3">
      <c r="A212" s="6">
        <v>38070</v>
      </c>
      <c r="B212" s="3">
        <v>245.5</v>
      </c>
      <c r="C212" s="3">
        <v>247.5</v>
      </c>
      <c r="D212" s="3">
        <v>245.5</v>
      </c>
      <c r="E212" s="3">
        <v>246.75</v>
      </c>
      <c r="F212" s="3">
        <v>6300</v>
      </c>
      <c r="G212" s="3">
        <v>246.75</v>
      </c>
      <c r="K212" s="55"/>
    </row>
    <row r="213" spans="1:11" x14ac:dyDescent="0.3">
      <c r="A213" s="6">
        <v>38071</v>
      </c>
      <c r="B213" s="3">
        <v>247.5</v>
      </c>
      <c r="C213" s="3">
        <v>249.5</v>
      </c>
      <c r="D213" s="3">
        <v>247.5</v>
      </c>
      <c r="E213" s="3">
        <v>249.5</v>
      </c>
      <c r="F213" s="3">
        <v>6600</v>
      </c>
      <c r="G213" s="3">
        <v>249.5</v>
      </c>
      <c r="K213" s="55"/>
    </row>
    <row r="214" spans="1:11" x14ac:dyDescent="0.3">
      <c r="A214" s="6">
        <v>38072</v>
      </c>
      <c r="B214" s="3">
        <v>248.5</v>
      </c>
      <c r="C214" s="3">
        <v>249</v>
      </c>
      <c r="D214" s="3">
        <v>248.5</v>
      </c>
      <c r="E214" s="3">
        <v>249</v>
      </c>
      <c r="F214" s="3">
        <v>2200</v>
      </c>
      <c r="G214" s="3">
        <v>249</v>
      </c>
      <c r="K214" s="55"/>
    </row>
    <row r="215" spans="1:11" x14ac:dyDescent="0.3">
      <c r="A215" s="6">
        <v>38075</v>
      </c>
      <c r="B215" s="3">
        <v>253</v>
      </c>
      <c r="C215" s="3">
        <v>254.5</v>
      </c>
      <c r="D215" s="3">
        <v>252.5</v>
      </c>
      <c r="E215" s="3">
        <v>252.13</v>
      </c>
      <c r="F215" s="3">
        <v>4300</v>
      </c>
      <c r="G215" s="3">
        <v>252.13</v>
      </c>
      <c r="K215" s="55"/>
    </row>
    <row r="216" spans="1:11" x14ac:dyDescent="0.3">
      <c r="A216" s="6">
        <v>38076</v>
      </c>
      <c r="B216" s="3">
        <v>250.75</v>
      </c>
      <c r="C216" s="3">
        <v>250.75</v>
      </c>
      <c r="D216" s="3">
        <v>246</v>
      </c>
      <c r="E216" s="3">
        <v>247</v>
      </c>
      <c r="F216" s="3">
        <v>5900</v>
      </c>
      <c r="G216" s="3">
        <v>247</v>
      </c>
      <c r="K216" s="55"/>
    </row>
    <row r="217" spans="1:11" x14ac:dyDescent="0.3">
      <c r="A217" s="6">
        <v>38077</v>
      </c>
      <c r="B217" s="3">
        <v>247.75</v>
      </c>
      <c r="C217" s="3">
        <v>251</v>
      </c>
      <c r="D217" s="3">
        <v>247.75</v>
      </c>
      <c r="E217" s="3">
        <v>248.99</v>
      </c>
      <c r="F217" s="3">
        <v>670</v>
      </c>
      <c r="G217" s="3">
        <v>248.99</v>
      </c>
      <c r="K217" s="55"/>
    </row>
    <row r="218" spans="1:11" x14ac:dyDescent="0.3">
      <c r="A218" s="6">
        <v>38078</v>
      </c>
      <c r="B218" s="3">
        <v>244.5</v>
      </c>
      <c r="C218" s="3">
        <v>245.5</v>
      </c>
      <c r="D218" s="3">
        <v>244.25</v>
      </c>
      <c r="E218" s="3">
        <v>245.25</v>
      </c>
      <c r="F218" s="3">
        <v>8900</v>
      </c>
      <c r="G218" s="3">
        <v>245.25</v>
      </c>
      <c r="K218" s="55"/>
    </row>
    <row r="219" spans="1:11" x14ac:dyDescent="0.3">
      <c r="A219" s="6">
        <v>38079</v>
      </c>
      <c r="B219" s="3">
        <v>246.5</v>
      </c>
      <c r="C219" s="3">
        <v>247.25</v>
      </c>
      <c r="D219" s="3">
        <v>246.5</v>
      </c>
      <c r="E219" s="3">
        <v>247.25</v>
      </c>
      <c r="F219" s="3">
        <v>140</v>
      </c>
      <c r="G219" s="3">
        <v>247.25</v>
      </c>
      <c r="K219" s="55"/>
    </row>
    <row r="220" spans="1:11" x14ac:dyDescent="0.3">
      <c r="A220" s="6">
        <v>38082</v>
      </c>
      <c r="B220" s="3">
        <v>247</v>
      </c>
      <c r="C220" s="3">
        <v>248</v>
      </c>
      <c r="D220" s="3">
        <v>247</v>
      </c>
      <c r="E220" s="3">
        <v>248</v>
      </c>
      <c r="F220" s="3">
        <v>2100</v>
      </c>
      <c r="G220" s="3">
        <v>248</v>
      </c>
      <c r="K220" s="55"/>
    </row>
    <row r="221" spans="1:11" x14ac:dyDescent="0.3">
      <c r="A221" s="6">
        <v>38083</v>
      </c>
      <c r="B221" s="3">
        <v>248</v>
      </c>
      <c r="C221" s="3">
        <v>248</v>
      </c>
      <c r="D221" s="3">
        <v>247</v>
      </c>
      <c r="E221" s="3">
        <v>247</v>
      </c>
      <c r="F221" s="3">
        <v>12000</v>
      </c>
      <c r="G221" s="3">
        <v>247</v>
      </c>
      <c r="K221" s="55"/>
    </row>
    <row r="222" spans="1:11" x14ac:dyDescent="0.3">
      <c r="A222" s="6">
        <v>38084</v>
      </c>
      <c r="B222" s="3">
        <v>247</v>
      </c>
      <c r="C222" s="3">
        <v>248</v>
      </c>
      <c r="D222" s="3">
        <v>247</v>
      </c>
      <c r="E222" s="3">
        <v>249.63</v>
      </c>
      <c r="F222" s="3">
        <v>2000</v>
      </c>
      <c r="G222" s="3">
        <v>249.63</v>
      </c>
      <c r="K222" s="55"/>
    </row>
    <row r="223" spans="1:11" x14ac:dyDescent="0.3">
      <c r="A223" s="6">
        <v>38090</v>
      </c>
      <c r="B223" s="3">
        <v>245</v>
      </c>
      <c r="C223" s="3">
        <v>245</v>
      </c>
      <c r="D223" s="3">
        <v>242.75</v>
      </c>
      <c r="E223" s="3">
        <v>243.5</v>
      </c>
      <c r="F223" s="3">
        <v>14000</v>
      </c>
      <c r="G223" s="3">
        <v>243.5</v>
      </c>
      <c r="K223" s="55"/>
    </row>
    <row r="224" spans="1:11" x14ac:dyDescent="0.3">
      <c r="A224" s="6">
        <v>38091</v>
      </c>
      <c r="B224" s="3">
        <v>244</v>
      </c>
      <c r="C224" s="3">
        <v>244</v>
      </c>
      <c r="D224" s="3">
        <v>240</v>
      </c>
      <c r="E224" s="3">
        <v>240</v>
      </c>
      <c r="F224" s="3">
        <v>5500</v>
      </c>
      <c r="G224" s="3">
        <v>240</v>
      </c>
      <c r="K224" s="55"/>
    </row>
    <row r="225" spans="1:11" x14ac:dyDescent="0.3">
      <c r="A225" s="6">
        <v>38092</v>
      </c>
      <c r="B225" s="3">
        <v>240.5</v>
      </c>
      <c r="C225" s="3">
        <v>241.25</v>
      </c>
      <c r="D225" s="3">
        <v>240.5</v>
      </c>
      <c r="E225" s="3">
        <v>241.25</v>
      </c>
      <c r="F225" s="3">
        <v>8400</v>
      </c>
      <c r="G225" s="3">
        <v>241.25</v>
      </c>
      <c r="K225" s="55"/>
    </row>
    <row r="226" spans="1:11" x14ac:dyDescent="0.3">
      <c r="A226" s="6">
        <v>38093</v>
      </c>
      <c r="B226" s="3">
        <v>240.5</v>
      </c>
      <c r="C226" s="3">
        <v>242.25</v>
      </c>
      <c r="D226" s="3">
        <v>240.5</v>
      </c>
      <c r="E226" s="3">
        <v>241.75</v>
      </c>
      <c r="F226" s="3">
        <v>3700</v>
      </c>
      <c r="G226" s="3">
        <v>241.75</v>
      </c>
      <c r="K226" s="55"/>
    </row>
    <row r="227" spans="1:11" x14ac:dyDescent="0.3">
      <c r="A227" s="6">
        <v>38096</v>
      </c>
      <c r="B227" s="3">
        <v>240.5</v>
      </c>
      <c r="C227" s="3">
        <v>240.5</v>
      </c>
      <c r="D227" s="3">
        <v>238.75</v>
      </c>
      <c r="E227" s="3">
        <v>238.75</v>
      </c>
      <c r="F227" s="3">
        <v>1800</v>
      </c>
      <c r="G227" s="3">
        <v>238.75</v>
      </c>
      <c r="K227" s="55"/>
    </row>
    <row r="228" spans="1:11" x14ac:dyDescent="0.3">
      <c r="A228" s="6">
        <v>38097</v>
      </c>
      <c r="B228" s="3">
        <v>236.5</v>
      </c>
      <c r="C228" s="3">
        <v>236.5</v>
      </c>
      <c r="D228" s="3">
        <v>234</v>
      </c>
      <c r="E228" s="3">
        <v>235</v>
      </c>
      <c r="F228" s="3">
        <v>15100</v>
      </c>
      <c r="G228" s="3">
        <v>235</v>
      </c>
      <c r="K228" s="55"/>
    </row>
    <row r="229" spans="1:11" x14ac:dyDescent="0.3">
      <c r="A229" s="6">
        <v>38098</v>
      </c>
      <c r="B229" s="3">
        <v>238</v>
      </c>
      <c r="C229" s="3">
        <v>240</v>
      </c>
      <c r="D229" s="3">
        <v>238</v>
      </c>
      <c r="E229" s="3">
        <v>238.5</v>
      </c>
      <c r="F229" s="3">
        <v>54500</v>
      </c>
      <c r="G229" s="3">
        <v>238.5</v>
      </c>
      <c r="K229" s="55"/>
    </row>
    <row r="230" spans="1:11" x14ac:dyDescent="0.3">
      <c r="A230" s="6">
        <v>38099</v>
      </c>
      <c r="B230" s="3">
        <v>241</v>
      </c>
      <c r="C230" s="3">
        <v>242.5</v>
      </c>
      <c r="D230" s="3">
        <v>240.5</v>
      </c>
      <c r="E230" s="3">
        <v>240.5</v>
      </c>
      <c r="F230" s="3">
        <v>10800</v>
      </c>
      <c r="G230" s="3">
        <v>240.5</v>
      </c>
      <c r="K230" s="55"/>
    </row>
    <row r="231" spans="1:11" x14ac:dyDescent="0.3">
      <c r="A231" s="6">
        <v>38100</v>
      </c>
      <c r="B231" s="3">
        <v>240</v>
      </c>
      <c r="C231" s="3">
        <v>241</v>
      </c>
      <c r="D231" s="3">
        <v>239</v>
      </c>
      <c r="E231" s="3">
        <v>241.5</v>
      </c>
      <c r="F231" s="3">
        <v>7700</v>
      </c>
      <c r="G231" s="3">
        <v>241.5</v>
      </c>
      <c r="K231" s="55"/>
    </row>
    <row r="232" spans="1:11" x14ac:dyDescent="0.3">
      <c r="A232" s="6">
        <v>38103</v>
      </c>
      <c r="B232" s="3">
        <v>240</v>
      </c>
      <c r="C232" s="3">
        <v>240</v>
      </c>
      <c r="D232" s="3">
        <v>238</v>
      </c>
      <c r="E232" s="3">
        <v>239</v>
      </c>
      <c r="F232" s="3">
        <v>12800</v>
      </c>
      <c r="G232" s="3">
        <v>239</v>
      </c>
      <c r="K232" s="55"/>
    </row>
    <row r="233" spans="1:11" x14ac:dyDescent="0.3">
      <c r="A233" s="6">
        <v>38104</v>
      </c>
      <c r="B233" s="3">
        <v>237.5</v>
      </c>
      <c r="C233" s="3">
        <v>237.5</v>
      </c>
      <c r="D233" s="3">
        <v>233.75</v>
      </c>
      <c r="E233" s="3">
        <v>233.75</v>
      </c>
      <c r="F233" s="3">
        <v>17600</v>
      </c>
      <c r="G233" s="3">
        <v>233.75</v>
      </c>
      <c r="K233" s="55"/>
    </row>
    <row r="234" spans="1:11" x14ac:dyDescent="0.3">
      <c r="A234" s="6">
        <v>38105</v>
      </c>
      <c r="B234" s="3">
        <v>234.5</v>
      </c>
      <c r="C234" s="3">
        <v>234.5</v>
      </c>
      <c r="D234" s="3">
        <v>229</v>
      </c>
      <c r="E234" s="3">
        <v>229</v>
      </c>
      <c r="F234" s="3">
        <v>11200</v>
      </c>
      <c r="G234" s="3">
        <v>229</v>
      </c>
      <c r="K234" s="55"/>
    </row>
    <row r="235" spans="1:11" x14ac:dyDescent="0.3">
      <c r="A235" s="6">
        <v>38106</v>
      </c>
      <c r="B235" s="3">
        <v>228</v>
      </c>
      <c r="C235" s="3">
        <v>228.25</v>
      </c>
      <c r="D235" s="3">
        <v>225.25</v>
      </c>
      <c r="E235" s="3">
        <v>226</v>
      </c>
      <c r="F235" s="3">
        <v>29000</v>
      </c>
      <c r="G235" s="3">
        <v>226</v>
      </c>
      <c r="K235" s="55"/>
    </row>
    <row r="236" spans="1:11" x14ac:dyDescent="0.3">
      <c r="A236" s="6">
        <v>38107</v>
      </c>
      <c r="B236" s="3">
        <v>227</v>
      </c>
      <c r="C236" s="3">
        <v>229</v>
      </c>
      <c r="D236" s="3">
        <v>224</v>
      </c>
      <c r="E236" s="3">
        <v>226.36</v>
      </c>
      <c r="F236" s="3">
        <v>18500</v>
      </c>
      <c r="G236" s="3">
        <v>226.36</v>
      </c>
      <c r="K236" s="55"/>
    </row>
    <row r="237" spans="1:11" x14ac:dyDescent="0.3">
      <c r="A237" s="6">
        <v>38110</v>
      </c>
      <c r="B237" s="3">
        <v>233</v>
      </c>
      <c r="C237" s="3">
        <v>233</v>
      </c>
      <c r="D237" s="3">
        <v>229</v>
      </c>
      <c r="E237" s="3">
        <v>230</v>
      </c>
      <c r="F237" s="3">
        <v>17000</v>
      </c>
      <c r="G237" s="3">
        <v>230</v>
      </c>
      <c r="K237" s="55"/>
    </row>
    <row r="238" spans="1:11" x14ac:dyDescent="0.3">
      <c r="A238" s="6">
        <v>38111</v>
      </c>
      <c r="B238" s="3">
        <v>226</v>
      </c>
      <c r="C238" s="3">
        <v>228.25</v>
      </c>
      <c r="D238" s="3">
        <v>226</v>
      </c>
      <c r="E238" s="3">
        <v>228</v>
      </c>
      <c r="F238" s="3">
        <v>11300</v>
      </c>
      <c r="G238" s="3">
        <v>228</v>
      </c>
      <c r="K238" s="55"/>
    </row>
    <row r="239" spans="1:11" x14ac:dyDescent="0.3">
      <c r="A239" s="6">
        <v>38112</v>
      </c>
      <c r="B239" s="3">
        <v>232</v>
      </c>
      <c r="C239" s="3">
        <v>232</v>
      </c>
      <c r="D239" s="3">
        <v>231.5</v>
      </c>
      <c r="E239" s="3">
        <v>232</v>
      </c>
      <c r="F239" s="3">
        <v>9000</v>
      </c>
      <c r="G239" s="3">
        <v>232</v>
      </c>
      <c r="K239" s="55"/>
    </row>
    <row r="240" spans="1:11" x14ac:dyDescent="0.3">
      <c r="A240" s="6">
        <v>38113</v>
      </c>
      <c r="B240" s="3">
        <v>229.5</v>
      </c>
      <c r="C240" s="3">
        <v>231</v>
      </c>
      <c r="D240" s="3">
        <v>229</v>
      </c>
      <c r="E240" s="3">
        <v>231</v>
      </c>
      <c r="F240" s="3">
        <v>8100</v>
      </c>
      <c r="G240" s="3">
        <v>231</v>
      </c>
      <c r="K240" s="55"/>
    </row>
    <row r="241" spans="1:11" x14ac:dyDescent="0.3">
      <c r="A241" s="6">
        <v>38114</v>
      </c>
      <c r="B241" s="3">
        <v>230</v>
      </c>
      <c r="C241" s="3">
        <v>232.75</v>
      </c>
      <c r="D241" s="3">
        <v>230</v>
      </c>
      <c r="E241" s="3">
        <v>232</v>
      </c>
      <c r="F241" s="3">
        <v>8000</v>
      </c>
      <c r="G241" s="3">
        <v>232</v>
      </c>
      <c r="K241" s="55"/>
    </row>
    <row r="242" spans="1:11" x14ac:dyDescent="0.3">
      <c r="A242" s="6">
        <v>38117</v>
      </c>
      <c r="B242" s="3">
        <v>238</v>
      </c>
      <c r="C242" s="3">
        <v>245</v>
      </c>
      <c r="D242" s="3">
        <v>238</v>
      </c>
      <c r="E242" s="3">
        <v>245</v>
      </c>
      <c r="F242" s="3">
        <v>17000</v>
      </c>
      <c r="G242" s="3">
        <v>245</v>
      </c>
      <c r="K242" s="55"/>
    </row>
    <row r="243" spans="1:11" x14ac:dyDescent="0.3">
      <c r="A243" s="6">
        <v>38118</v>
      </c>
      <c r="B243" s="3">
        <v>243</v>
      </c>
      <c r="C243" s="3">
        <v>248</v>
      </c>
      <c r="D243" s="3">
        <v>243</v>
      </c>
      <c r="E243" s="3">
        <v>246</v>
      </c>
      <c r="F243" s="3">
        <v>8200</v>
      </c>
      <c r="G243" s="3">
        <v>246</v>
      </c>
      <c r="K243" s="55"/>
    </row>
    <row r="244" spans="1:11" x14ac:dyDescent="0.3">
      <c r="A244" s="6">
        <v>38119</v>
      </c>
      <c r="B244" s="3">
        <v>247</v>
      </c>
      <c r="C244" s="3">
        <v>247</v>
      </c>
      <c r="D244" s="3">
        <v>246</v>
      </c>
      <c r="E244" s="3">
        <v>246.25</v>
      </c>
      <c r="F244" s="3">
        <v>7100</v>
      </c>
      <c r="G244" s="3">
        <v>246.25</v>
      </c>
      <c r="K244" s="55"/>
    </row>
    <row r="245" spans="1:11" x14ac:dyDescent="0.3">
      <c r="A245" s="6">
        <v>38120</v>
      </c>
      <c r="B245" s="3">
        <v>246</v>
      </c>
      <c r="C245" s="3">
        <v>246</v>
      </c>
      <c r="D245" s="3">
        <v>245</v>
      </c>
      <c r="E245" s="3">
        <v>246</v>
      </c>
      <c r="F245" s="3">
        <v>4900</v>
      </c>
      <c r="G245" s="3">
        <v>246</v>
      </c>
      <c r="K245" s="55"/>
    </row>
    <row r="246" spans="1:11" x14ac:dyDescent="0.3">
      <c r="A246" s="6">
        <v>38121</v>
      </c>
      <c r="B246" s="3">
        <v>246.75</v>
      </c>
      <c r="C246" s="3">
        <v>246.75</v>
      </c>
      <c r="D246" s="3">
        <v>246.75</v>
      </c>
      <c r="E246" s="3">
        <v>246.5</v>
      </c>
      <c r="F246" s="3">
        <v>1000</v>
      </c>
      <c r="G246" s="3">
        <v>246.5</v>
      </c>
      <c r="K246" s="55"/>
    </row>
    <row r="247" spans="1:11" x14ac:dyDescent="0.3">
      <c r="A247" s="6">
        <v>38125</v>
      </c>
      <c r="B247" s="3">
        <v>244</v>
      </c>
      <c r="C247" s="3">
        <v>247</v>
      </c>
      <c r="D247" s="3">
        <v>244</v>
      </c>
      <c r="E247" s="3">
        <v>247</v>
      </c>
      <c r="F247" s="3">
        <v>4300</v>
      </c>
      <c r="G247" s="3">
        <v>247</v>
      </c>
      <c r="K247" s="55"/>
    </row>
    <row r="248" spans="1:11" x14ac:dyDescent="0.3">
      <c r="A248" s="6">
        <v>38126</v>
      </c>
      <c r="B248" s="3">
        <v>246</v>
      </c>
      <c r="C248" s="3">
        <v>246</v>
      </c>
      <c r="D248" s="3">
        <v>243.5</v>
      </c>
      <c r="E248" s="3">
        <v>244.5</v>
      </c>
      <c r="F248" s="3">
        <v>11200</v>
      </c>
      <c r="G248" s="3">
        <v>244.5</v>
      </c>
      <c r="K248" s="55"/>
    </row>
    <row r="249" spans="1:11" x14ac:dyDescent="0.3">
      <c r="A249" s="6">
        <v>38128</v>
      </c>
      <c r="B249" s="3">
        <v>248.5</v>
      </c>
      <c r="C249" s="3">
        <v>248.5</v>
      </c>
      <c r="D249" s="3">
        <v>248.5</v>
      </c>
      <c r="E249" s="3">
        <v>248.5</v>
      </c>
      <c r="F249" s="3">
        <v>0</v>
      </c>
      <c r="G249" s="3">
        <v>248.5</v>
      </c>
      <c r="K249" s="55"/>
    </row>
    <row r="250" spans="1:11" x14ac:dyDescent="0.3">
      <c r="A250" s="6">
        <v>38131</v>
      </c>
      <c r="B250" s="3">
        <v>253.75</v>
      </c>
      <c r="C250" s="3">
        <v>255</v>
      </c>
      <c r="D250" s="3">
        <v>253</v>
      </c>
      <c r="E250" s="3">
        <v>253</v>
      </c>
      <c r="F250" s="3">
        <v>7600</v>
      </c>
      <c r="G250" s="3">
        <v>253</v>
      </c>
      <c r="K250" s="55"/>
    </row>
    <row r="251" spans="1:11" x14ac:dyDescent="0.3">
      <c r="A251" s="6">
        <v>38132</v>
      </c>
      <c r="B251" s="3">
        <v>253.25</v>
      </c>
      <c r="C251" s="3">
        <v>253.25</v>
      </c>
      <c r="D251" s="3">
        <v>251</v>
      </c>
      <c r="E251" s="3">
        <v>251.25</v>
      </c>
      <c r="F251" s="3">
        <v>8800</v>
      </c>
      <c r="G251" s="3">
        <v>251.25</v>
      </c>
      <c r="K251" s="55"/>
    </row>
    <row r="252" spans="1:11" x14ac:dyDescent="0.3">
      <c r="A252" s="6">
        <v>38133</v>
      </c>
      <c r="B252" s="3">
        <v>252</v>
      </c>
      <c r="C252" s="3">
        <v>255</v>
      </c>
      <c r="D252" s="3">
        <v>252</v>
      </c>
      <c r="E252" s="3">
        <v>254.5</v>
      </c>
      <c r="F252" s="3">
        <v>10400</v>
      </c>
      <c r="G252" s="3">
        <v>254.5</v>
      </c>
      <c r="K252" s="55"/>
    </row>
    <row r="253" spans="1:11" x14ac:dyDescent="0.3">
      <c r="A253" s="6">
        <v>38134</v>
      </c>
      <c r="B253" s="3">
        <v>257</v>
      </c>
      <c r="C253" s="3">
        <v>257.5</v>
      </c>
      <c r="D253" s="3">
        <v>256</v>
      </c>
      <c r="E253" s="3">
        <v>257.25</v>
      </c>
      <c r="F253" s="3">
        <v>15500</v>
      </c>
      <c r="G253" s="3">
        <v>257.25</v>
      </c>
      <c r="K253" s="55"/>
    </row>
    <row r="254" spans="1:11" x14ac:dyDescent="0.3">
      <c r="A254" s="6">
        <v>38135</v>
      </c>
      <c r="B254" s="3">
        <v>258</v>
      </c>
      <c r="C254" s="3">
        <v>258.75</v>
      </c>
      <c r="D254" s="3">
        <v>256</v>
      </c>
      <c r="E254" s="3">
        <v>257.27999999999997</v>
      </c>
      <c r="F254" s="3">
        <v>9000</v>
      </c>
      <c r="G254" s="3">
        <v>257.27999999999997</v>
      </c>
      <c r="K254" s="55"/>
    </row>
    <row r="255" spans="1:11" x14ac:dyDescent="0.3">
      <c r="A255" s="6">
        <v>38139</v>
      </c>
      <c r="B255" s="3">
        <v>254.5</v>
      </c>
      <c r="C255" s="3">
        <v>258.5</v>
      </c>
      <c r="D255" s="3">
        <v>254.5</v>
      </c>
      <c r="E255" s="3">
        <v>257</v>
      </c>
      <c r="F255" s="3">
        <v>12500</v>
      </c>
      <c r="G255" s="3">
        <v>257</v>
      </c>
      <c r="K255" s="55"/>
    </row>
    <row r="256" spans="1:11" x14ac:dyDescent="0.3">
      <c r="A256" s="6">
        <v>38140</v>
      </c>
      <c r="B256" s="3">
        <v>256.75</v>
      </c>
      <c r="C256" s="3">
        <v>260</v>
      </c>
      <c r="D256" s="3">
        <v>256.75</v>
      </c>
      <c r="E256" s="3">
        <v>259.5</v>
      </c>
      <c r="F256" s="3">
        <v>8300</v>
      </c>
      <c r="G256" s="3">
        <v>259.5</v>
      </c>
      <c r="K256" s="55"/>
    </row>
    <row r="257" spans="1:11" x14ac:dyDescent="0.3">
      <c r="A257" s="6">
        <v>38141</v>
      </c>
      <c r="B257" s="3">
        <v>260</v>
      </c>
      <c r="C257" s="3">
        <v>260.75</v>
      </c>
      <c r="D257" s="3">
        <v>259</v>
      </c>
      <c r="E257" s="3">
        <v>260.5</v>
      </c>
      <c r="F257" s="3">
        <v>15800</v>
      </c>
      <c r="G257" s="3">
        <v>260.5</v>
      </c>
      <c r="K257" s="55"/>
    </row>
    <row r="258" spans="1:11" x14ac:dyDescent="0.3">
      <c r="A258" s="6">
        <v>38142</v>
      </c>
      <c r="B258" s="3">
        <v>265</v>
      </c>
      <c r="C258" s="3">
        <v>265</v>
      </c>
      <c r="D258" s="3">
        <v>264</v>
      </c>
      <c r="E258" s="3">
        <v>265</v>
      </c>
      <c r="F258" s="3">
        <v>3400</v>
      </c>
      <c r="G258" s="3">
        <v>265</v>
      </c>
      <c r="K258" s="55"/>
    </row>
    <row r="259" spans="1:11" x14ac:dyDescent="0.3">
      <c r="A259" s="6">
        <v>38145</v>
      </c>
      <c r="B259" s="3">
        <v>265</v>
      </c>
      <c r="C259" s="3">
        <v>265</v>
      </c>
      <c r="D259" s="3">
        <v>262.5</v>
      </c>
      <c r="E259" s="3">
        <v>264</v>
      </c>
      <c r="F259" s="3">
        <v>1300</v>
      </c>
      <c r="G259" s="3">
        <v>264</v>
      </c>
      <c r="K259" s="55"/>
    </row>
    <row r="260" spans="1:11" x14ac:dyDescent="0.3">
      <c r="A260" s="6">
        <v>38146</v>
      </c>
      <c r="B260" s="3">
        <v>258.5</v>
      </c>
      <c r="C260" s="3">
        <v>259</v>
      </c>
      <c r="D260" s="3">
        <v>255.5</v>
      </c>
      <c r="E260" s="3">
        <v>255.5</v>
      </c>
      <c r="F260" s="3">
        <v>4700</v>
      </c>
      <c r="G260" s="3">
        <v>255.5</v>
      </c>
      <c r="K260" s="55"/>
    </row>
    <row r="261" spans="1:11" x14ac:dyDescent="0.3">
      <c r="A261" s="6">
        <v>38147</v>
      </c>
      <c r="B261" s="3">
        <v>253</v>
      </c>
      <c r="C261" s="3">
        <v>253.5</v>
      </c>
      <c r="D261" s="3">
        <v>251.5</v>
      </c>
      <c r="E261" s="3">
        <v>253</v>
      </c>
      <c r="F261" s="3">
        <v>5900</v>
      </c>
      <c r="G261" s="3">
        <v>253</v>
      </c>
      <c r="K261" s="55"/>
    </row>
    <row r="262" spans="1:11" x14ac:dyDescent="0.3">
      <c r="A262" s="6">
        <v>38148</v>
      </c>
      <c r="B262" s="3">
        <v>258</v>
      </c>
      <c r="C262" s="3">
        <v>258</v>
      </c>
      <c r="D262" s="3">
        <v>258</v>
      </c>
      <c r="E262" s="3">
        <v>258</v>
      </c>
      <c r="F262" s="3">
        <v>500</v>
      </c>
      <c r="G262" s="3">
        <v>258</v>
      </c>
      <c r="K262" s="55"/>
    </row>
    <row r="263" spans="1:11" x14ac:dyDescent="0.3">
      <c r="A263" s="6">
        <v>38149</v>
      </c>
      <c r="B263" s="3">
        <v>262.5</v>
      </c>
      <c r="C263" s="3">
        <v>264</v>
      </c>
      <c r="D263" s="3">
        <v>262</v>
      </c>
      <c r="E263" s="3">
        <v>262.75</v>
      </c>
      <c r="F263" s="3">
        <v>3700</v>
      </c>
      <c r="G263" s="3">
        <v>262.75</v>
      </c>
      <c r="K263" s="55"/>
    </row>
    <row r="264" spans="1:11" x14ac:dyDescent="0.3">
      <c r="A264" s="6">
        <v>38152</v>
      </c>
      <c r="B264" s="3">
        <v>261</v>
      </c>
      <c r="C264" s="3">
        <v>263.5</v>
      </c>
      <c r="D264" s="3">
        <v>261</v>
      </c>
      <c r="E264" s="3">
        <v>263.5</v>
      </c>
      <c r="F264" s="3">
        <v>2200</v>
      </c>
      <c r="G264" s="3">
        <v>263.5</v>
      </c>
      <c r="K264" s="55"/>
    </row>
    <row r="265" spans="1:11" x14ac:dyDescent="0.3">
      <c r="A265" s="6">
        <v>38153</v>
      </c>
      <c r="B265" s="3">
        <v>263.5</v>
      </c>
      <c r="C265" s="3">
        <v>264</v>
      </c>
      <c r="D265" s="3">
        <v>261</v>
      </c>
      <c r="E265" s="3">
        <v>261</v>
      </c>
      <c r="F265" s="3">
        <v>2600</v>
      </c>
      <c r="G265" s="3">
        <v>261</v>
      </c>
      <c r="K265" s="55"/>
    </row>
    <row r="266" spans="1:11" x14ac:dyDescent="0.3">
      <c r="A266" s="6">
        <v>38154</v>
      </c>
      <c r="B266" s="3">
        <v>262</v>
      </c>
      <c r="C266" s="3">
        <v>262</v>
      </c>
      <c r="D266" s="3">
        <v>261.25</v>
      </c>
      <c r="E266" s="3">
        <v>261.25</v>
      </c>
      <c r="F266" s="3">
        <v>1500</v>
      </c>
      <c r="G266" s="3">
        <v>261.25</v>
      </c>
      <c r="K266" s="55"/>
    </row>
    <row r="267" spans="1:11" x14ac:dyDescent="0.3">
      <c r="A267" s="6">
        <v>38155</v>
      </c>
      <c r="B267" s="3">
        <v>262.5</v>
      </c>
      <c r="C267" s="3">
        <v>262.5</v>
      </c>
      <c r="D267" s="3">
        <v>261.5</v>
      </c>
      <c r="E267" s="3">
        <v>261.5</v>
      </c>
      <c r="F267" s="3">
        <v>3600</v>
      </c>
      <c r="G267" s="3">
        <v>261.5</v>
      </c>
      <c r="K267" s="55"/>
    </row>
    <row r="268" spans="1:11" x14ac:dyDescent="0.3">
      <c r="A268" s="6">
        <v>38156</v>
      </c>
      <c r="B268" s="3">
        <v>260</v>
      </c>
      <c r="C268" s="3">
        <v>260.75</v>
      </c>
      <c r="D268" s="3">
        <v>260</v>
      </c>
      <c r="E268" s="3">
        <v>260.5</v>
      </c>
      <c r="F268" s="3">
        <v>3000</v>
      </c>
      <c r="G268" s="3">
        <v>260.5</v>
      </c>
      <c r="K268" s="55"/>
    </row>
    <row r="269" spans="1:11" x14ac:dyDescent="0.3">
      <c r="A269" s="6">
        <v>38159</v>
      </c>
      <c r="B269" s="3">
        <v>261</v>
      </c>
      <c r="C269" s="3">
        <v>263</v>
      </c>
      <c r="D269" s="3">
        <v>261</v>
      </c>
      <c r="E269" s="3">
        <v>262.5</v>
      </c>
      <c r="F269" s="3">
        <v>6500</v>
      </c>
      <c r="G269" s="3">
        <v>262.5</v>
      </c>
      <c r="K269" s="55"/>
    </row>
    <row r="270" spans="1:11" x14ac:dyDescent="0.3">
      <c r="A270" s="6">
        <v>38160</v>
      </c>
      <c r="B270" s="3">
        <v>262</v>
      </c>
      <c r="C270" s="3">
        <v>262.5</v>
      </c>
      <c r="D270" s="3">
        <v>259</v>
      </c>
      <c r="E270" s="3">
        <v>262.5</v>
      </c>
      <c r="F270" s="3">
        <v>12900</v>
      </c>
      <c r="G270" s="3">
        <v>262.5</v>
      </c>
      <c r="K270" s="55"/>
    </row>
    <row r="271" spans="1:11" x14ac:dyDescent="0.3">
      <c r="A271" s="6">
        <v>38161</v>
      </c>
      <c r="B271" s="3">
        <v>262</v>
      </c>
      <c r="C271" s="3">
        <v>263</v>
      </c>
      <c r="D271" s="3">
        <v>262</v>
      </c>
      <c r="E271" s="3">
        <v>262.25</v>
      </c>
      <c r="F271" s="3">
        <v>3800</v>
      </c>
      <c r="G271" s="3">
        <v>262.25</v>
      </c>
      <c r="K271" s="55"/>
    </row>
    <row r="272" spans="1:11" x14ac:dyDescent="0.3">
      <c r="A272" s="6">
        <v>38162</v>
      </c>
      <c r="B272" s="3">
        <v>259.5</v>
      </c>
      <c r="C272" s="3">
        <v>260.5</v>
      </c>
      <c r="D272" s="3">
        <v>259.5</v>
      </c>
      <c r="E272" s="3">
        <v>260.5</v>
      </c>
      <c r="F272" s="3">
        <v>1100</v>
      </c>
      <c r="G272" s="3">
        <v>260.5</v>
      </c>
      <c r="K272" s="55"/>
    </row>
    <row r="273" spans="1:11" x14ac:dyDescent="0.3">
      <c r="A273" s="6">
        <v>38166</v>
      </c>
      <c r="B273" s="3">
        <v>266</v>
      </c>
      <c r="C273" s="3">
        <v>267</v>
      </c>
      <c r="D273" s="3">
        <v>265</v>
      </c>
      <c r="E273" s="3">
        <v>265.5</v>
      </c>
      <c r="F273" s="3">
        <v>11300</v>
      </c>
      <c r="G273" s="3">
        <v>265.5</v>
      </c>
      <c r="K273" s="55"/>
    </row>
    <row r="274" spans="1:11" x14ac:dyDescent="0.3">
      <c r="A274" s="6">
        <v>38167</v>
      </c>
      <c r="B274" s="3">
        <v>263</v>
      </c>
      <c r="C274" s="3">
        <v>263.5</v>
      </c>
      <c r="D274" s="3">
        <v>262</v>
      </c>
      <c r="E274" s="3">
        <v>263.5</v>
      </c>
      <c r="F274" s="3">
        <v>11300</v>
      </c>
      <c r="G274" s="3">
        <v>263.5</v>
      </c>
      <c r="K274" s="55"/>
    </row>
    <row r="275" spans="1:11" x14ac:dyDescent="0.3">
      <c r="A275" s="6">
        <v>38168</v>
      </c>
      <c r="B275" s="3">
        <v>260</v>
      </c>
      <c r="C275" s="3">
        <v>260</v>
      </c>
      <c r="D275" s="3">
        <v>258</v>
      </c>
      <c r="E275" s="3">
        <v>259.08999999999997</v>
      </c>
      <c r="F275" s="3">
        <v>29800</v>
      </c>
      <c r="G275" s="3">
        <v>259.08999999999997</v>
      </c>
      <c r="K275" s="55"/>
    </row>
    <row r="276" spans="1:11" x14ac:dyDescent="0.3">
      <c r="A276" s="6">
        <v>38169</v>
      </c>
      <c r="B276" s="3">
        <v>280</v>
      </c>
      <c r="C276" s="3">
        <v>281</v>
      </c>
      <c r="D276" s="3">
        <v>280</v>
      </c>
      <c r="E276" s="3">
        <v>279.63</v>
      </c>
      <c r="F276" s="3">
        <v>1900</v>
      </c>
      <c r="G276" s="3">
        <v>279.63</v>
      </c>
      <c r="K276" s="55"/>
    </row>
    <row r="277" spans="1:11" x14ac:dyDescent="0.3">
      <c r="A277" s="6">
        <v>38170</v>
      </c>
      <c r="B277" s="3">
        <v>280.25</v>
      </c>
      <c r="C277" s="3">
        <v>282</v>
      </c>
      <c r="D277" s="3">
        <v>280.25</v>
      </c>
      <c r="E277" s="3">
        <v>281</v>
      </c>
      <c r="F277" s="3">
        <v>4800</v>
      </c>
      <c r="G277" s="3">
        <v>281</v>
      </c>
      <c r="K277" s="55"/>
    </row>
    <row r="278" spans="1:11" x14ac:dyDescent="0.3">
      <c r="A278" s="6">
        <v>38173</v>
      </c>
      <c r="B278" s="3">
        <v>279</v>
      </c>
      <c r="C278" s="3">
        <v>284</v>
      </c>
      <c r="D278" s="3">
        <v>275</v>
      </c>
      <c r="E278" s="3">
        <v>275</v>
      </c>
      <c r="F278" s="3">
        <v>23800</v>
      </c>
      <c r="G278" s="3">
        <v>275</v>
      </c>
      <c r="K278" s="55"/>
    </row>
    <row r="279" spans="1:11" x14ac:dyDescent="0.3">
      <c r="A279" s="6">
        <v>38174</v>
      </c>
      <c r="B279" s="3">
        <v>270.75</v>
      </c>
      <c r="C279" s="3">
        <v>270.75</v>
      </c>
      <c r="D279" s="3">
        <v>267</v>
      </c>
      <c r="E279" s="3">
        <v>269</v>
      </c>
      <c r="F279" s="3">
        <v>12200</v>
      </c>
      <c r="G279" s="3">
        <v>269</v>
      </c>
      <c r="K279" s="55"/>
    </row>
    <row r="280" spans="1:11" x14ac:dyDescent="0.3">
      <c r="A280" s="6">
        <v>38175</v>
      </c>
      <c r="B280" s="3">
        <v>269</v>
      </c>
      <c r="C280" s="3">
        <v>269</v>
      </c>
      <c r="D280" s="3">
        <v>264.5</v>
      </c>
      <c r="E280" s="3">
        <v>267.25</v>
      </c>
      <c r="F280" s="3">
        <v>10300</v>
      </c>
      <c r="G280" s="3">
        <v>267.25</v>
      </c>
      <c r="K280" s="55"/>
    </row>
    <row r="281" spans="1:11" x14ac:dyDescent="0.3">
      <c r="A281" s="6">
        <v>38176</v>
      </c>
      <c r="B281" s="3">
        <v>268</v>
      </c>
      <c r="C281" s="3">
        <v>268</v>
      </c>
      <c r="D281" s="3">
        <v>264.5</v>
      </c>
      <c r="E281" s="3">
        <v>265.5</v>
      </c>
      <c r="F281" s="3">
        <v>11600</v>
      </c>
      <c r="G281" s="3">
        <v>265.5</v>
      </c>
      <c r="K281" s="55"/>
    </row>
    <row r="282" spans="1:11" x14ac:dyDescent="0.3">
      <c r="A282" s="6">
        <v>38177</v>
      </c>
      <c r="B282" s="3">
        <v>260.5</v>
      </c>
      <c r="C282" s="3">
        <v>260.5</v>
      </c>
      <c r="D282" s="3">
        <v>258</v>
      </c>
      <c r="E282" s="3">
        <v>259</v>
      </c>
      <c r="F282" s="3">
        <v>28200</v>
      </c>
      <c r="G282" s="3">
        <v>259</v>
      </c>
      <c r="K282" s="55"/>
    </row>
    <row r="283" spans="1:11" x14ac:dyDescent="0.3">
      <c r="A283" s="6">
        <v>38180</v>
      </c>
      <c r="B283" s="3">
        <v>265</v>
      </c>
      <c r="C283" s="3">
        <v>272</v>
      </c>
      <c r="D283" s="3">
        <v>265</v>
      </c>
      <c r="E283" s="3">
        <v>271</v>
      </c>
      <c r="F283" s="3">
        <v>15300</v>
      </c>
      <c r="G283" s="3">
        <v>271</v>
      </c>
      <c r="K283" s="55"/>
    </row>
    <row r="284" spans="1:11" x14ac:dyDescent="0.3">
      <c r="A284" s="6">
        <v>38181</v>
      </c>
      <c r="B284" s="3">
        <v>269</v>
      </c>
      <c r="C284" s="3">
        <v>269.5</v>
      </c>
      <c r="D284" s="3">
        <v>265</v>
      </c>
      <c r="E284" s="3">
        <v>266.5</v>
      </c>
      <c r="F284" s="3">
        <v>22000</v>
      </c>
      <c r="G284" s="3">
        <v>266.5</v>
      </c>
      <c r="K284" s="55"/>
    </row>
    <row r="285" spans="1:11" x14ac:dyDescent="0.3">
      <c r="A285" s="6">
        <v>38182</v>
      </c>
      <c r="B285" s="3">
        <v>267.5</v>
      </c>
      <c r="C285" s="3">
        <v>267.5</v>
      </c>
      <c r="D285" s="3">
        <v>264</v>
      </c>
      <c r="E285" s="3">
        <v>267</v>
      </c>
      <c r="F285" s="3">
        <v>6500</v>
      </c>
      <c r="G285" s="3">
        <v>267</v>
      </c>
      <c r="K285" s="55"/>
    </row>
    <row r="286" spans="1:11" x14ac:dyDescent="0.3">
      <c r="A286" s="6">
        <v>38183</v>
      </c>
      <c r="B286" s="3">
        <v>273</v>
      </c>
      <c r="C286" s="3">
        <v>273</v>
      </c>
      <c r="D286" s="3">
        <v>271</v>
      </c>
      <c r="E286" s="3">
        <v>272</v>
      </c>
      <c r="F286" s="3">
        <v>5000</v>
      </c>
      <c r="G286" s="3">
        <v>272</v>
      </c>
      <c r="K286" s="55"/>
    </row>
    <row r="287" spans="1:11" x14ac:dyDescent="0.3">
      <c r="A287" s="6">
        <v>38184</v>
      </c>
      <c r="B287" s="3">
        <v>268.5</v>
      </c>
      <c r="C287" s="3">
        <v>268.5</v>
      </c>
      <c r="D287" s="3">
        <v>265.25</v>
      </c>
      <c r="E287" s="3">
        <v>267</v>
      </c>
      <c r="F287" s="3">
        <v>9000</v>
      </c>
      <c r="G287" s="3">
        <v>267</v>
      </c>
      <c r="K287" s="55"/>
    </row>
    <row r="288" spans="1:11" x14ac:dyDescent="0.3">
      <c r="A288" s="6">
        <v>38187</v>
      </c>
      <c r="B288" s="3">
        <v>264</v>
      </c>
      <c r="C288" s="3">
        <v>264</v>
      </c>
      <c r="D288" s="3">
        <v>263</v>
      </c>
      <c r="E288" s="3">
        <v>263</v>
      </c>
      <c r="F288" s="3">
        <v>3000</v>
      </c>
      <c r="G288" s="3">
        <v>263</v>
      </c>
      <c r="K288" s="55"/>
    </row>
    <row r="289" spans="1:11" x14ac:dyDescent="0.3">
      <c r="A289" s="6">
        <v>38188</v>
      </c>
      <c r="B289" s="3">
        <v>263</v>
      </c>
      <c r="C289" s="3">
        <v>263</v>
      </c>
      <c r="D289" s="3">
        <v>263</v>
      </c>
      <c r="E289" s="3">
        <v>261.63</v>
      </c>
      <c r="F289" s="3">
        <v>100</v>
      </c>
      <c r="G289" s="3">
        <v>261.63</v>
      </c>
      <c r="K289" s="55"/>
    </row>
    <row r="290" spans="1:11" x14ac:dyDescent="0.3">
      <c r="A290" s="6">
        <v>38189</v>
      </c>
      <c r="B290" s="3">
        <v>263</v>
      </c>
      <c r="C290" s="3">
        <v>264.5</v>
      </c>
      <c r="D290" s="3">
        <v>263</v>
      </c>
      <c r="E290" s="3">
        <v>264</v>
      </c>
      <c r="F290" s="3">
        <v>3700</v>
      </c>
      <c r="G290" s="3">
        <v>264</v>
      </c>
      <c r="K290" s="55"/>
    </row>
    <row r="291" spans="1:11" x14ac:dyDescent="0.3">
      <c r="A291" s="6">
        <v>38190</v>
      </c>
      <c r="B291" s="3">
        <v>263.25</v>
      </c>
      <c r="C291" s="3">
        <v>263.25</v>
      </c>
      <c r="D291" s="3">
        <v>261.5</v>
      </c>
      <c r="E291" s="3">
        <v>261.75</v>
      </c>
      <c r="F291" s="3">
        <v>3100</v>
      </c>
      <c r="G291" s="3">
        <v>261.75</v>
      </c>
      <c r="K291" s="55"/>
    </row>
    <row r="292" spans="1:11" x14ac:dyDescent="0.3">
      <c r="A292" s="6">
        <v>38191</v>
      </c>
      <c r="B292" s="3">
        <v>261</v>
      </c>
      <c r="C292" s="3">
        <v>262.5</v>
      </c>
      <c r="D292" s="3">
        <v>261</v>
      </c>
      <c r="E292" s="3">
        <v>262.25</v>
      </c>
      <c r="F292" s="3">
        <v>8900</v>
      </c>
      <c r="G292" s="3">
        <v>262.25</v>
      </c>
      <c r="K292" s="55"/>
    </row>
    <row r="293" spans="1:11" x14ac:dyDescent="0.3">
      <c r="A293" s="6">
        <v>38194</v>
      </c>
      <c r="B293" s="3">
        <v>270</v>
      </c>
      <c r="C293" s="3">
        <v>270</v>
      </c>
      <c r="D293" s="3">
        <v>268.75</v>
      </c>
      <c r="E293" s="3">
        <v>268.75</v>
      </c>
      <c r="F293" s="3">
        <v>3000</v>
      </c>
      <c r="G293" s="3">
        <v>268.75</v>
      </c>
      <c r="K293" s="55"/>
    </row>
    <row r="294" spans="1:11" x14ac:dyDescent="0.3">
      <c r="A294" s="6">
        <v>38195</v>
      </c>
      <c r="B294" s="3">
        <v>271.5</v>
      </c>
      <c r="C294" s="3">
        <v>271.5</v>
      </c>
      <c r="D294" s="3">
        <v>267.5</v>
      </c>
      <c r="E294" s="3">
        <v>267.5</v>
      </c>
      <c r="F294" s="3">
        <v>18600</v>
      </c>
      <c r="G294" s="3">
        <v>267.5</v>
      </c>
      <c r="K294" s="55"/>
    </row>
    <row r="295" spans="1:11" x14ac:dyDescent="0.3">
      <c r="A295" s="6">
        <v>38196</v>
      </c>
      <c r="B295" s="3">
        <v>267</v>
      </c>
      <c r="C295" s="3">
        <v>268</v>
      </c>
      <c r="D295" s="3">
        <v>267</v>
      </c>
      <c r="E295" s="3">
        <v>268</v>
      </c>
      <c r="F295" s="3">
        <v>5500</v>
      </c>
      <c r="G295" s="3">
        <v>268</v>
      </c>
      <c r="K295" s="55"/>
    </row>
    <row r="296" spans="1:11" x14ac:dyDescent="0.3">
      <c r="A296" s="6">
        <v>38197</v>
      </c>
      <c r="B296" s="3">
        <v>267.5</v>
      </c>
      <c r="C296" s="3">
        <v>269.5</v>
      </c>
      <c r="D296" s="3">
        <v>267.5</v>
      </c>
      <c r="E296" s="3">
        <v>269</v>
      </c>
      <c r="F296" s="3">
        <v>8900</v>
      </c>
      <c r="G296" s="3">
        <v>269</v>
      </c>
      <c r="K296" s="55"/>
    </row>
    <row r="297" spans="1:11" x14ac:dyDescent="0.3">
      <c r="A297" s="6">
        <v>38198</v>
      </c>
      <c r="B297" s="3">
        <v>272</v>
      </c>
      <c r="C297" s="3">
        <v>272</v>
      </c>
      <c r="D297" s="3">
        <v>271</v>
      </c>
      <c r="E297" s="3">
        <v>271.39999999999998</v>
      </c>
      <c r="F297" s="3">
        <v>2500</v>
      </c>
      <c r="G297" s="3">
        <v>271.39999999999998</v>
      </c>
      <c r="K297" s="55"/>
    </row>
    <row r="298" spans="1:11" x14ac:dyDescent="0.3">
      <c r="A298" s="6">
        <v>38201</v>
      </c>
      <c r="B298" s="3">
        <v>276</v>
      </c>
      <c r="C298" s="3">
        <v>277</v>
      </c>
      <c r="D298" s="3">
        <v>276</v>
      </c>
      <c r="E298" s="3">
        <v>276.5</v>
      </c>
      <c r="F298" s="3">
        <v>3000</v>
      </c>
      <c r="G298" s="3">
        <v>276.5</v>
      </c>
      <c r="K298" s="55"/>
    </row>
    <row r="299" spans="1:11" x14ac:dyDescent="0.3">
      <c r="A299" s="6">
        <v>38202</v>
      </c>
      <c r="B299" s="3">
        <v>281</v>
      </c>
      <c r="C299" s="3">
        <v>282</v>
      </c>
      <c r="D299" s="3">
        <v>281</v>
      </c>
      <c r="E299" s="3">
        <v>282</v>
      </c>
      <c r="F299" s="3">
        <v>2000</v>
      </c>
      <c r="G299" s="3">
        <v>282</v>
      </c>
      <c r="K299" s="55"/>
    </row>
    <row r="300" spans="1:11" x14ac:dyDescent="0.3">
      <c r="A300" s="6">
        <v>38203</v>
      </c>
      <c r="B300" s="3">
        <v>282</v>
      </c>
      <c r="C300" s="3">
        <v>286</v>
      </c>
      <c r="D300" s="3">
        <v>282</v>
      </c>
      <c r="E300" s="3">
        <v>285</v>
      </c>
      <c r="F300" s="3">
        <v>25400</v>
      </c>
      <c r="G300" s="3">
        <v>285</v>
      </c>
      <c r="K300" s="55"/>
    </row>
    <row r="301" spans="1:11" x14ac:dyDescent="0.3">
      <c r="A301" s="6">
        <v>38204</v>
      </c>
      <c r="B301" s="3">
        <v>287.25</v>
      </c>
      <c r="C301" s="3">
        <v>287.5</v>
      </c>
      <c r="D301" s="3">
        <v>286.5</v>
      </c>
      <c r="E301" s="3">
        <v>287.13</v>
      </c>
      <c r="F301" s="3">
        <v>5000</v>
      </c>
      <c r="G301" s="3">
        <v>287.13</v>
      </c>
      <c r="K301" s="55"/>
    </row>
    <row r="302" spans="1:11" x14ac:dyDescent="0.3">
      <c r="A302" s="6">
        <v>38205</v>
      </c>
      <c r="B302" s="3">
        <v>289.75</v>
      </c>
      <c r="C302" s="3">
        <v>290.75</v>
      </c>
      <c r="D302" s="3">
        <v>289</v>
      </c>
      <c r="E302" s="3">
        <v>290.75</v>
      </c>
      <c r="F302" s="3">
        <v>7500</v>
      </c>
      <c r="G302" s="3">
        <v>290.75</v>
      </c>
      <c r="K302" s="55"/>
    </row>
    <row r="303" spans="1:11" x14ac:dyDescent="0.3">
      <c r="A303" s="6">
        <v>38208</v>
      </c>
      <c r="B303" s="3">
        <v>292</v>
      </c>
      <c r="C303" s="3">
        <v>292</v>
      </c>
      <c r="D303" s="3">
        <v>289</v>
      </c>
      <c r="E303" s="3">
        <v>289</v>
      </c>
      <c r="F303" s="3">
        <v>6300</v>
      </c>
      <c r="G303" s="3">
        <v>289</v>
      </c>
      <c r="K303" s="55"/>
    </row>
    <row r="304" spans="1:11" x14ac:dyDescent="0.3">
      <c r="A304" s="6">
        <v>38209</v>
      </c>
      <c r="B304" s="3">
        <v>288</v>
      </c>
      <c r="C304" s="3">
        <v>288.25</v>
      </c>
      <c r="D304" s="3">
        <v>288</v>
      </c>
      <c r="E304" s="3">
        <v>289.25</v>
      </c>
      <c r="F304" s="3">
        <v>4000</v>
      </c>
      <c r="G304" s="3">
        <v>289.25</v>
      </c>
      <c r="K304" s="55"/>
    </row>
    <row r="305" spans="1:11" x14ac:dyDescent="0.3">
      <c r="A305" s="6">
        <v>38210</v>
      </c>
      <c r="B305" s="3">
        <v>293</v>
      </c>
      <c r="C305" s="3">
        <v>295</v>
      </c>
      <c r="D305" s="3">
        <v>293</v>
      </c>
      <c r="E305" s="3">
        <v>295</v>
      </c>
      <c r="F305" s="3">
        <v>3000</v>
      </c>
      <c r="G305" s="3">
        <v>295</v>
      </c>
      <c r="K305" s="55"/>
    </row>
    <row r="306" spans="1:11" x14ac:dyDescent="0.3">
      <c r="A306" s="6">
        <v>38211</v>
      </c>
      <c r="B306" s="3">
        <v>293</v>
      </c>
      <c r="C306" s="3">
        <v>293</v>
      </c>
      <c r="D306" s="3">
        <v>290.75</v>
      </c>
      <c r="E306" s="3">
        <v>290.75</v>
      </c>
      <c r="F306" s="3">
        <v>8000</v>
      </c>
      <c r="G306" s="3">
        <v>290.75</v>
      </c>
      <c r="K306" s="55"/>
    </row>
    <row r="307" spans="1:11" x14ac:dyDescent="0.3">
      <c r="A307" s="6">
        <v>38212</v>
      </c>
      <c r="B307" s="3">
        <v>288.75</v>
      </c>
      <c r="C307" s="3">
        <v>289.25</v>
      </c>
      <c r="D307" s="3">
        <v>287</v>
      </c>
      <c r="E307" s="3">
        <v>287</v>
      </c>
      <c r="F307" s="3">
        <v>11100</v>
      </c>
      <c r="G307" s="3">
        <v>287</v>
      </c>
      <c r="K307" s="55"/>
    </row>
    <row r="308" spans="1:11" x14ac:dyDescent="0.3">
      <c r="A308" s="6">
        <v>38215</v>
      </c>
      <c r="B308" s="3">
        <v>282</v>
      </c>
      <c r="C308" s="3">
        <v>282.25</v>
      </c>
      <c r="D308" s="3">
        <v>279</v>
      </c>
      <c r="E308" s="3">
        <v>279</v>
      </c>
      <c r="F308" s="3">
        <v>18400</v>
      </c>
      <c r="G308" s="3">
        <v>279</v>
      </c>
      <c r="K308" s="55"/>
    </row>
    <row r="309" spans="1:11" x14ac:dyDescent="0.3">
      <c r="A309" s="6">
        <v>38216</v>
      </c>
      <c r="B309" s="3">
        <v>277</v>
      </c>
      <c r="C309" s="3">
        <v>277.5</v>
      </c>
      <c r="D309" s="3">
        <v>274</v>
      </c>
      <c r="E309" s="3">
        <v>274.5</v>
      </c>
      <c r="F309" s="3">
        <v>33500</v>
      </c>
      <c r="G309" s="3">
        <v>274.5</v>
      </c>
      <c r="K309" s="55"/>
    </row>
    <row r="310" spans="1:11" x14ac:dyDescent="0.3">
      <c r="A310" s="6">
        <v>38217</v>
      </c>
      <c r="B310" s="3">
        <v>273</v>
      </c>
      <c r="C310" s="3">
        <v>273.5</v>
      </c>
      <c r="D310" s="3">
        <v>268</v>
      </c>
      <c r="E310" s="3">
        <v>268.75</v>
      </c>
      <c r="F310" s="3">
        <v>19600</v>
      </c>
      <c r="G310" s="3">
        <v>268.75</v>
      </c>
      <c r="K310" s="55"/>
    </row>
    <row r="311" spans="1:11" x14ac:dyDescent="0.3">
      <c r="A311" s="6">
        <v>38218</v>
      </c>
      <c r="B311" s="3">
        <v>270</v>
      </c>
      <c r="C311" s="3">
        <v>273</v>
      </c>
      <c r="D311" s="3">
        <v>270</v>
      </c>
      <c r="E311" s="3">
        <v>272.5</v>
      </c>
      <c r="F311" s="3">
        <v>6500</v>
      </c>
      <c r="G311" s="3">
        <v>272.5</v>
      </c>
      <c r="K311" s="55"/>
    </row>
    <row r="312" spans="1:11" x14ac:dyDescent="0.3">
      <c r="A312" s="6">
        <v>38219</v>
      </c>
      <c r="B312" s="3">
        <v>271.75</v>
      </c>
      <c r="C312" s="3">
        <v>277.25</v>
      </c>
      <c r="D312" s="3">
        <v>271.75</v>
      </c>
      <c r="E312" s="3">
        <v>277</v>
      </c>
      <c r="F312" s="3">
        <v>8800</v>
      </c>
      <c r="G312" s="3">
        <v>277</v>
      </c>
      <c r="K312" s="55"/>
    </row>
    <row r="313" spans="1:11" x14ac:dyDescent="0.3">
      <c r="A313" s="6">
        <v>38222</v>
      </c>
      <c r="B313" s="3">
        <v>278</v>
      </c>
      <c r="C313" s="3">
        <v>278</v>
      </c>
      <c r="D313" s="3">
        <v>276</v>
      </c>
      <c r="E313" s="3">
        <v>276</v>
      </c>
      <c r="F313" s="3">
        <v>5000</v>
      </c>
      <c r="G313" s="3">
        <v>276</v>
      </c>
      <c r="K313" s="55"/>
    </row>
    <row r="314" spans="1:11" x14ac:dyDescent="0.3">
      <c r="A314" s="6">
        <v>38223</v>
      </c>
      <c r="B314" s="3">
        <v>273</v>
      </c>
      <c r="C314" s="3">
        <v>276</v>
      </c>
      <c r="D314" s="3">
        <v>273</v>
      </c>
      <c r="E314" s="3">
        <v>275.5</v>
      </c>
      <c r="F314" s="3">
        <v>9400</v>
      </c>
      <c r="G314" s="3">
        <v>275.5</v>
      </c>
      <c r="K314" s="55"/>
    </row>
    <row r="315" spans="1:11" x14ac:dyDescent="0.3">
      <c r="A315" s="6">
        <v>38224</v>
      </c>
      <c r="B315" s="3">
        <v>277.5</v>
      </c>
      <c r="C315" s="3">
        <v>278</v>
      </c>
      <c r="D315" s="3">
        <v>277.5</v>
      </c>
      <c r="E315" s="3">
        <v>277.5</v>
      </c>
      <c r="F315" s="3">
        <v>1500</v>
      </c>
      <c r="G315" s="3">
        <v>277.5</v>
      </c>
      <c r="K315" s="55"/>
    </row>
    <row r="316" spans="1:11" x14ac:dyDescent="0.3">
      <c r="A316" s="6">
        <v>38225</v>
      </c>
      <c r="B316" s="3">
        <v>277.5</v>
      </c>
      <c r="C316" s="3">
        <v>278</v>
      </c>
      <c r="D316" s="3">
        <v>277</v>
      </c>
      <c r="E316" s="3">
        <v>277</v>
      </c>
      <c r="F316" s="3">
        <v>10700</v>
      </c>
      <c r="G316" s="3">
        <v>277</v>
      </c>
      <c r="K316" s="55"/>
    </row>
    <row r="317" spans="1:11" x14ac:dyDescent="0.3">
      <c r="A317" s="6">
        <v>38226</v>
      </c>
      <c r="B317" s="3">
        <v>278</v>
      </c>
      <c r="C317" s="3">
        <v>278</v>
      </c>
      <c r="D317" s="3">
        <v>276</v>
      </c>
      <c r="E317" s="3">
        <v>276.25</v>
      </c>
      <c r="F317" s="3">
        <v>5300</v>
      </c>
      <c r="G317" s="3">
        <v>276.25</v>
      </c>
      <c r="K317" s="55"/>
    </row>
    <row r="318" spans="1:11" x14ac:dyDescent="0.3">
      <c r="A318" s="6">
        <v>38229</v>
      </c>
      <c r="B318" s="3">
        <v>270</v>
      </c>
      <c r="C318" s="3">
        <v>271.25</v>
      </c>
      <c r="D318" s="3">
        <v>270</v>
      </c>
      <c r="E318" s="3">
        <v>271</v>
      </c>
      <c r="F318" s="3">
        <v>7900</v>
      </c>
      <c r="G318" s="3">
        <v>271</v>
      </c>
      <c r="K318" s="55"/>
    </row>
    <row r="319" spans="1:11" x14ac:dyDescent="0.3">
      <c r="A319" s="6">
        <v>38230</v>
      </c>
      <c r="B319" s="3">
        <v>273</v>
      </c>
      <c r="C319" s="3">
        <v>276</v>
      </c>
      <c r="D319" s="3">
        <v>271</v>
      </c>
      <c r="E319" s="3">
        <v>274.55</v>
      </c>
      <c r="F319" s="3">
        <v>42800</v>
      </c>
      <c r="G319" s="3">
        <v>274.55</v>
      </c>
      <c r="K319" s="55"/>
    </row>
    <row r="320" spans="1:11" x14ac:dyDescent="0.3">
      <c r="A320" s="6">
        <v>38231</v>
      </c>
      <c r="B320" s="3">
        <v>280.5</v>
      </c>
      <c r="C320" s="3">
        <v>281</v>
      </c>
      <c r="D320" s="3">
        <v>279</v>
      </c>
      <c r="E320" s="3">
        <v>279.5</v>
      </c>
      <c r="F320" s="3">
        <v>6000</v>
      </c>
      <c r="G320" s="3">
        <v>279.5</v>
      </c>
      <c r="K320" s="55"/>
    </row>
    <row r="321" spans="1:11" x14ac:dyDescent="0.3">
      <c r="A321" s="6">
        <v>38232</v>
      </c>
      <c r="B321" s="3">
        <v>279</v>
      </c>
      <c r="C321" s="3">
        <v>279</v>
      </c>
      <c r="D321" s="3">
        <v>278</v>
      </c>
      <c r="E321" s="3">
        <v>278.63</v>
      </c>
      <c r="F321" s="3">
        <v>5600</v>
      </c>
      <c r="G321" s="3">
        <v>278.63</v>
      </c>
      <c r="K321" s="55"/>
    </row>
    <row r="322" spans="1:11" x14ac:dyDescent="0.3">
      <c r="A322" s="6">
        <v>38233</v>
      </c>
      <c r="B322" s="3">
        <v>280</v>
      </c>
      <c r="C322" s="3">
        <v>280.5</v>
      </c>
      <c r="D322" s="3">
        <v>279.75</v>
      </c>
      <c r="E322" s="3">
        <v>279.75</v>
      </c>
      <c r="F322" s="3">
        <v>4000</v>
      </c>
      <c r="G322" s="3">
        <v>279.75</v>
      </c>
      <c r="K322" s="55"/>
    </row>
    <row r="323" spans="1:11" x14ac:dyDescent="0.3">
      <c r="A323" s="6">
        <v>38236</v>
      </c>
      <c r="B323" s="3">
        <v>276.25</v>
      </c>
      <c r="C323" s="3">
        <v>276.5</v>
      </c>
      <c r="D323" s="3">
        <v>276</v>
      </c>
      <c r="E323" s="3">
        <v>276</v>
      </c>
      <c r="F323" s="3">
        <v>6900</v>
      </c>
      <c r="G323" s="3">
        <v>276</v>
      </c>
      <c r="K323" s="55"/>
    </row>
    <row r="324" spans="1:11" x14ac:dyDescent="0.3">
      <c r="A324" s="6">
        <v>38237</v>
      </c>
      <c r="B324" s="3">
        <v>274</v>
      </c>
      <c r="C324" s="3">
        <v>275</v>
      </c>
      <c r="D324" s="3">
        <v>274</v>
      </c>
      <c r="E324" s="3">
        <v>274</v>
      </c>
      <c r="F324" s="3">
        <v>6800</v>
      </c>
      <c r="G324" s="3">
        <v>274</v>
      </c>
      <c r="K324" s="55"/>
    </row>
    <row r="325" spans="1:11" x14ac:dyDescent="0.3">
      <c r="A325" s="6">
        <v>38238</v>
      </c>
      <c r="B325" s="3">
        <v>274.25</v>
      </c>
      <c r="C325" s="3">
        <v>275</v>
      </c>
      <c r="D325" s="3">
        <v>274.25</v>
      </c>
      <c r="E325" s="3">
        <v>275</v>
      </c>
      <c r="F325" s="3">
        <v>2200</v>
      </c>
      <c r="G325" s="3">
        <v>275</v>
      </c>
      <c r="K325" s="55"/>
    </row>
    <row r="326" spans="1:11" x14ac:dyDescent="0.3">
      <c r="A326" s="6">
        <v>38239</v>
      </c>
      <c r="B326" s="3">
        <v>274.25</v>
      </c>
      <c r="C326" s="3">
        <v>274.25</v>
      </c>
      <c r="D326" s="3">
        <v>274.25</v>
      </c>
      <c r="E326" s="3">
        <v>274.25</v>
      </c>
      <c r="F326" s="3">
        <v>0</v>
      </c>
      <c r="G326" s="3">
        <v>274.25</v>
      </c>
      <c r="K326" s="55"/>
    </row>
    <row r="327" spans="1:11" x14ac:dyDescent="0.3">
      <c r="A327" s="6">
        <v>38240</v>
      </c>
      <c r="B327" s="3">
        <v>272</v>
      </c>
      <c r="C327" s="3">
        <v>272</v>
      </c>
      <c r="D327" s="3">
        <v>271.5</v>
      </c>
      <c r="E327" s="3">
        <v>271.5</v>
      </c>
      <c r="F327" s="3">
        <v>3200</v>
      </c>
      <c r="G327" s="3">
        <v>271.5</v>
      </c>
      <c r="K327" s="55"/>
    </row>
    <row r="328" spans="1:11" x14ac:dyDescent="0.3">
      <c r="A328" s="6">
        <v>38243</v>
      </c>
      <c r="B328" s="3">
        <v>266.5</v>
      </c>
      <c r="C328" s="3">
        <v>266.5</v>
      </c>
      <c r="D328" s="3">
        <v>265</v>
      </c>
      <c r="E328" s="3">
        <v>266.25</v>
      </c>
      <c r="F328" s="3">
        <v>17600</v>
      </c>
      <c r="G328" s="3">
        <v>266.25</v>
      </c>
      <c r="K328" s="55"/>
    </row>
    <row r="329" spans="1:11" x14ac:dyDescent="0.3">
      <c r="A329" s="6">
        <v>38244</v>
      </c>
      <c r="B329" s="3">
        <v>262</v>
      </c>
      <c r="C329" s="3">
        <v>262.75</v>
      </c>
      <c r="D329" s="3">
        <v>261</v>
      </c>
      <c r="E329" s="3">
        <v>261</v>
      </c>
      <c r="F329" s="3">
        <v>11200</v>
      </c>
      <c r="G329" s="3">
        <v>261</v>
      </c>
      <c r="K329" s="55"/>
    </row>
    <row r="330" spans="1:11" x14ac:dyDescent="0.3">
      <c r="A330" s="6">
        <v>38245</v>
      </c>
      <c r="B330" s="3">
        <v>259</v>
      </c>
      <c r="C330" s="3">
        <v>260</v>
      </c>
      <c r="D330" s="3">
        <v>257</v>
      </c>
      <c r="E330" s="3">
        <v>257</v>
      </c>
      <c r="F330" s="3">
        <v>14700</v>
      </c>
      <c r="G330" s="3">
        <v>257</v>
      </c>
      <c r="K330" s="55"/>
    </row>
    <row r="331" spans="1:11" x14ac:dyDescent="0.3">
      <c r="A331" s="6">
        <v>38246</v>
      </c>
      <c r="B331" s="3">
        <v>252.5</v>
      </c>
      <c r="C331" s="3">
        <v>252.75</v>
      </c>
      <c r="D331" s="3">
        <v>251.5</v>
      </c>
      <c r="E331" s="3">
        <v>252.5</v>
      </c>
      <c r="F331" s="3">
        <v>8200</v>
      </c>
      <c r="G331" s="3">
        <v>252.5</v>
      </c>
      <c r="K331" s="55"/>
    </row>
    <row r="332" spans="1:11" x14ac:dyDescent="0.3">
      <c r="A332" s="6">
        <v>38247</v>
      </c>
      <c r="B332" s="3">
        <v>251</v>
      </c>
      <c r="C332" s="3">
        <v>251</v>
      </c>
      <c r="D332" s="3">
        <v>245.5</v>
      </c>
      <c r="E332" s="3">
        <v>246</v>
      </c>
      <c r="F332" s="3">
        <v>3600</v>
      </c>
      <c r="G332" s="3">
        <v>246</v>
      </c>
      <c r="K332" s="55"/>
    </row>
    <row r="333" spans="1:11" x14ac:dyDescent="0.3">
      <c r="A333" s="6">
        <v>38250</v>
      </c>
      <c r="B333" s="3">
        <v>246.75</v>
      </c>
      <c r="C333" s="3">
        <v>246.75</v>
      </c>
      <c r="D333" s="3">
        <v>242</v>
      </c>
      <c r="E333" s="3">
        <v>244</v>
      </c>
      <c r="F333" s="3">
        <v>4100</v>
      </c>
      <c r="G333" s="3">
        <v>244</v>
      </c>
      <c r="K333" s="55"/>
    </row>
    <row r="334" spans="1:11" x14ac:dyDescent="0.3">
      <c r="A334" s="6">
        <v>38251</v>
      </c>
      <c r="B334" s="3">
        <v>243.75</v>
      </c>
      <c r="C334" s="3">
        <v>243.75</v>
      </c>
      <c r="D334" s="3">
        <v>236.5</v>
      </c>
      <c r="E334" s="3">
        <v>240.5</v>
      </c>
      <c r="F334" s="3">
        <v>34200</v>
      </c>
      <c r="G334" s="3">
        <v>240.5</v>
      </c>
      <c r="K334" s="55"/>
    </row>
    <row r="335" spans="1:11" x14ac:dyDescent="0.3">
      <c r="A335" s="6">
        <v>38252</v>
      </c>
      <c r="B335" s="3">
        <v>237</v>
      </c>
      <c r="C335" s="3">
        <v>244</v>
      </c>
      <c r="D335" s="3">
        <v>236.75</v>
      </c>
      <c r="E335" s="3">
        <v>244</v>
      </c>
      <c r="F335" s="3">
        <v>12900</v>
      </c>
      <c r="G335" s="3">
        <v>244</v>
      </c>
      <c r="K335" s="55"/>
    </row>
    <row r="336" spans="1:11" x14ac:dyDescent="0.3">
      <c r="A336" s="6">
        <v>38253</v>
      </c>
      <c r="B336" s="3">
        <v>240.5</v>
      </c>
      <c r="C336" s="3">
        <v>242.5</v>
      </c>
      <c r="D336" s="3">
        <v>236</v>
      </c>
      <c r="E336" s="3">
        <v>236.5</v>
      </c>
      <c r="F336" s="3">
        <v>14000</v>
      </c>
      <c r="G336" s="3">
        <v>236.5</v>
      </c>
      <c r="K336" s="55"/>
    </row>
    <row r="337" spans="1:11" x14ac:dyDescent="0.3">
      <c r="A337" s="6">
        <v>38254</v>
      </c>
      <c r="B337" s="3">
        <v>235</v>
      </c>
      <c r="C337" s="3">
        <v>236</v>
      </c>
      <c r="D337" s="3">
        <v>230.25</v>
      </c>
      <c r="E337" s="3">
        <v>234.75</v>
      </c>
      <c r="F337" s="3">
        <v>21700</v>
      </c>
      <c r="G337" s="3">
        <v>234.75</v>
      </c>
      <c r="K337" s="55"/>
    </row>
    <row r="338" spans="1:11" x14ac:dyDescent="0.3">
      <c r="A338" s="6">
        <v>38257</v>
      </c>
      <c r="B338" s="3">
        <v>229</v>
      </c>
      <c r="C338" s="3">
        <v>238.5</v>
      </c>
      <c r="D338" s="3">
        <v>228.5</v>
      </c>
      <c r="E338" s="3">
        <v>238.5</v>
      </c>
      <c r="F338" s="3">
        <v>16700</v>
      </c>
      <c r="G338" s="3">
        <v>238.5</v>
      </c>
      <c r="K338" s="55"/>
    </row>
    <row r="339" spans="1:11" x14ac:dyDescent="0.3">
      <c r="A339" s="6">
        <v>38258</v>
      </c>
      <c r="B339" s="3">
        <v>238.25</v>
      </c>
      <c r="C339" s="3">
        <v>239</v>
      </c>
      <c r="D339" s="3">
        <v>236</v>
      </c>
      <c r="E339" s="3">
        <v>237.75</v>
      </c>
      <c r="F339" s="3">
        <v>19500</v>
      </c>
      <c r="G339" s="3">
        <v>237.75</v>
      </c>
      <c r="K339" s="55"/>
    </row>
    <row r="340" spans="1:11" x14ac:dyDescent="0.3">
      <c r="A340" s="6">
        <v>38259</v>
      </c>
      <c r="B340" s="3">
        <v>236.5</v>
      </c>
      <c r="C340" s="3">
        <v>237</v>
      </c>
      <c r="D340" s="3">
        <v>235</v>
      </c>
      <c r="E340" s="3">
        <v>236.5</v>
      </c>
      <c r="F340" s="3">
        <v>19700</v>
      </c>
      <c r="G340" s="3">
        <v>236.5</v>
      </c>
      <c r="K340" s="55"/>
    </row>
    <row r="341" spans="1:11" x14ac:dyDescent="0.3">
      <c r="A341" s="6">
        <v>38260</v>
      </c>
      <c r="B341" s="3">
        <v>236</v>
      </c>
      <c r="C341" s="3">
        <v>236</v>
      </c>
      <c r="D341" s="3">
        <v>233</v>
      </c>
      <c r="E341" s="3">
        <v>233.85</v>
      </c>
      <c r="F341" s="3">
        <v>6300</v>
      </c>
      <c r="G341" s="3">
        <v>233.85</v>
      </c>
      <c r="K341" s="55"/>
    </row>
    <row r="342" spans="1:11" x14ac:dyDescent="0.3">
      <c r="A342" s="6">
        <v>38261</v>
      </c>
      <c r="B342" s="3">
        <v>257</v>
      </c>
      <c r="C342" s="3">
        <v>259</v>
      </c>
      <c r="D342" s="3">
        <v>256</v>
      </c>
      <c r="E342" s="3">
        <v>256.5</v>
      </c>
      <c r="F342" s="3">
        <v>14400</v>
      </c>
      <c r="G342" s="3">
        <v>256.5</v>
      </c>
      <c r="K342" s="55"/>
    </row>
    <row r="343" spans="1:11" x14ac:dyDescent="0.3">
      <c r="A343" s="6">
        <v>38264</v>
      </c>
      <c r="B343" s="3">
        <v>250</v>
      </c>
      <c r="C343" s="3">
        <v>252</v>
      </c>
      <c r="D343" s="3">
        <v>247.5</v>
      </c>
      <c r="E343" s="3">
        <v>247.5</v>
      </c>
      <c r="F343" s="3">
        <v>21700</v>
      </c>
      <c r="G343" s="3">
        <v>247.5</v>
      </c>
      <c r="K343" s="55"/>
    </row>
    <row r="344" spans="1:11" x14ac:dyDescent="0.3">
      <c r="A344" s="6">
        <v>38265</v>
      </c>
      <c r="B344" s="3">
        <v>248</v>
      </c>
      <c r="C344" s="3">
        <v>249</v>
      </c>
      <c r="D344" s="3">
        <v>247</v>
      </c>
      <c r="E344" s="3">
        <v>249</v>
      </c>
      <c r="F344" s="3">
        <v>7000</v>
      </c>
      <c r="G344" s="3">
        <v>249</v>
      </c>
      <c r="K344" s="55"/>
    </row>
    <row r="345" spans="1:11" x14ac:dyDescent="0.3">
      <c r="A345" s="6">
        <v>38266</v>
      </c>
      <c r="B345" s="3">
        <v>247</v>
      </c>
      <c r="C345" s="3">
        <v>250</v>
      </c>
      <c r="D345" s="3">
        <v>246.5</v>
      </c>
      <c r="E345" s="3">
        <v>249.75</v>
      </c>
      <c r="F345" s="3">
        <v>10400</v>
      </c>
      <c r="G345" s="3">
        <v>249.75</v>
      </c>
      <c r="K345" s="55"/>
    </row>
    <row r="346" spans="1:11" x14ac:dyDescent="0.3">
      <c r="A346" s="6">
        <v>38267</v>
      </c>
      <c r="B346" s="3">
        <v>251</v>
      </c>
      <c r="C346" s="3">
        <v>251.25</v>
      </c>
      <c r="D346" s="3">
        <v>249.75</v>
      </c>
      <c r="E346" s="3">
        <v>251</v>
      </c>
      <c r="F346" s="3">
        <v>8300</v>
      </c>
      <c r="G346" s="3">
        <v>251</v>
      </c>
      <c r="K346" s="55"/>
    </row>
    <row r="347" spans="1:11" x14ac:dyDescent="0.3">
      <c r="A347" s="6">
        <v>38268</v>
      </c>
      <c r="B347" s="3">
        <v>256</v>
      </c>
      <c r="C347" s="3">
        <v>256</v>
      </c>
      <c r="D347" s="3">
        <v>252</v>
      </c>
      <c r="E347" s="3">
        <v>252.5</v>
      </c>
      <c r="F347" s="3">
        <v>13300</v>
      </c>
      <c r="G347" s="3">
        <v>252.5</v>
      </c>
      <c r="K347" s="55"/>
    </row>
    <row r="348" spans="1:11" x14ac:dyDescent="0.3">
      <c r="A348" s="6">
        <v>38271</v>
      </c>
      <c r="B348" s="3">
        <v>255</v>
      </c>
      <c r="C348" s="3">
        <v>259</v>
      </c>
      <c r="D348" s="3">
        <v>255</v>
      </c>
      <c r="E348" s="3">
        <v>258</v>
      </c>
      <c r="F348" s="3">
        <v>31000</v>
      </c>
      <c r="G348" s="3">
        <v>258</v>
      </c>
      <c r="K348" s="55"/>
    </row>
    <row r="349" spans="1:11" x14ac:dyDescent="0.3">
      <c r="A349" s="6">
        <v>38272</v>
      </c>
      <c r="B349" s="3">
        <v>258.5</v>
      </c>
      <c r="C349" s="3">
        <v>259.5</v>
      </c>
      <c r="D349" s="3">
        <v>257</v>
      </c>
      <c r="E349" s="3">
        <v>256.63</v>
      </c>
      <c r="F349" s="3">
        <v>14000</v>
      </c>
      <c r="G349" s="3">
        <v>256.63</v>
      </c>
      <c r="K349" s="55"/>
    </row>
    <row r="350" spans="1:11" x14ac:dyDescent="0.3">
      <c r="A350" s="6">
        <v>38273</v>
      </c>
      <c r="B350" s="3">
        <v>255</v>
      </c>
      <c r="C350" s="3">
        <v>255</v>
      </c>
      <c r="D350" s="3">
        <v>251</v>
      </c>
      <c r="E350" s="3">
        <v>251</v>
      </c>
      <c r="F350" s="3">
        <v>14600</v>
      </c>
      <c r="G350" s="3">
        <v>251</v>
      </c>
      <c r="K350" s="55"/>
    </row>
    <row r="351" spans="1:11" x14ac:dyDescent="0.3">
      <c r="A351" s="6">
        <v>38274</v>
      </c>
      <c r="B351" s="3">
        <v>253</v>
      </c>
      <c r="C351" s="3">
        <v>253.5</v>
      </c>
      <c r="D351" s="3">
        <v>253</v>
      </c>
      <c r="E351" s="3">
        <v>253.5</v>
      </c>
      <c r="F351" s="3">
        <v>600</v>
      </c>
      <c r="G351" s="3">
        <v>253.5</v>
      </c>
      <c r="K351" s="55"/>
    </row>
    <row r="352" spans="1:11" x14ac:dyDescent="0.3">
      <c r="A352" s="6">
        <v>38275</v>
      </c>
      <c r="B352" s="3">
        <v>252.5</v>
      </c>
      <c r="C352" s="3">
        <v>258</v>
      </c>
      <c r="D352" s="3">
        <v>252.5</v>
      </c>
      <c r="E352" s="3">
        <v>257.5</v>
      </c>
      <c r="F352" s="3">
        <v>10000</v>
      </c>
      <c r="G352" s="3">
        <v>257.5</v>
      </c>
      <c r="K352" s="55"/>
    </row>
    <row r="353" spans="1:11" x14ac:dyDescent="0.3">
      <c r="A353" s="6">
        <v>38278</v>
      </c>
      <c r="B353" s="3">
        <v>258</v>
      </c>
      <c r="C353" s="3">
        <v>259</v>
      </c>
      <c r="D353" s="3">
        <v>256.5</v>
      </c>
      <c r="E353" s="3">
        <v>256.5</v>
      </c>
      <c r="F353" s="3">
        <v>2600</v>
      </c>
      <c r="G353" s="3">
        <v>256.5</v>
      </c>
      <c r="K353" s="55"/>
    </row>
    <row r="354" spans="1:11" x14ac:dyDescent="0.3">
      <c r="A354" s="6">
        <v>38279</v>
      </c>
      <c r="B354" s="3">
        <v>256</v>
      </c>
      <c r="C354" s="3">
        <v>256</v>
      </c>
      <c r="D354" s="3">
        <v>251.75</v>
      </c>
      <c r="E354" s="3">
        <v>253</v>
      </c>
      <c r="F354" s="3">
        <v>8700</v>
      </c>
      <c r="G354" s="3">
        <v>253</v>
      </c>
      <c r="K354" s="55"/>
    </row>
    <row r="355" spans="1:11" x14ac:dyDescent="0.3">
      <c r="A355" s="6">
        <v>38280</v>
      </c>
      <c r="B355" s="3">
        <v>249</v>
      </c>
      <c r="C355" s="3">
        <v>249</v>
      </c>
      <c r="D355" s="3">
        <v>246</v>
      </c>
      <c r="E355" s="3">
        <v>246.75</v>
      </c>
      <c r="F355" s="3">
        <v>24100</v>
      </c>
      <c r="G355" s="3">
        <v>246.75</v>
      </c>
      <c r="K355" s="55"/>
    </row>
    <row r="356" spans="1:11" x14ac:dyDescent="0.3">
      <c r="A356" s="6">
        <v>38281</v>
      </c>
      <c r="B356" s="3">
        <v>243</v>
      </c>
      <c r="C356" s="3">
        <v>245.5</v>
      </c>
      <c r="D356" s="3">
        <v>243</v>
      </c>
      <c r="E356" s="3">
        <v>244.75</v>
      </c>
      <c r="F356" s="3">
        <v>6000</v>
      </c>
      <c r="G356" s="3">
        <v>244.75</v>
      </c>
      <c r="K356" s="55"/>
    </row>
    <row r="357" spans="1:11" x14ac:dyDescent="0.3">
      <c r="A357" s="6">
        <v>38282</v>
      </c>
      <c r="B357" s="3">
        <v>246</v>
      </c>
      <c r="C357" s="3">
        <v>249.5</v>
      </c>
      <c r="D357" s="3">
        <v>246</v>
      </c>
      <c r="E357" s="3">
        <v>248</v>
      </c>
      <c r="F357" s="3">
        <v>7500</v>
      </c>
      <c r="G357" s="3">
        <v>248</v>
      </c>
      <c r="K357" s="55"/>
    </row>
    <row r="358" spans="1:11" x14ac:dyDescent="0.3">
      <c r="A358" s="6">
        <v>38285</v>
      </c>
      <c r="B358" s="3">
        <v>255</v>
      </c>
      <c r="C358" s="3">
        <v>256.5</v>
      </c>
      <c r="D358" s="3">
        <v>254.5</v>
      </c>
      <c r="E358" s="3">
        <v>256</v>
      </c>
      <c r="F358" s="3">
        <v>16900</v>
      </c>
      <c r="G358" s="3">
        <v>256</v>
      </c>
      <c r="K358" s="55"/>
    </row>
    <row r="359" spans="1:11" x14ac:dyDescent="0.3">
      <c r="A359" s="6">
        <v>38286</v>
      </c>
      <c r="B359" s="3">
        <v>254.25</v>
      </c>
      <c r="C359" s="3">
        <v>254.5</v>
      </c>
      <c r="D359" s="3">
        <v>252</v>
      </c>
      <c r="E359" s="3">
        <v>253</v>
      </c>
      <c r="F359" s="3">
        <v>23800</v>
      </c>
      <c r="G359" s="3">
        <v>253</v>
      </c>
      <c r="K359" s="55"/>
    </row>
    <row r="360" spans="1:11" x14ac:dyDescent="0.3">
      <c r="A360" s="6">
        <v>38287</v>
      </c>
      <c r="B360" s="3">
        <v>254</v>
      </c>
      <c r="C360" s="3">
        <v>254.5</v>
      </c>
      <c r="D360" s="3">
        <v>253.25</v>
      </c>
      <c r="E360" s="3">
        <v>253</v>
      </c>
      <c r="F360" s="3">
        <v>9300</v>
      </c>
      <c r="G360" s="3">
        <v>253</v>
      </c>
      <c r="K360" s="55"/>
    </row>
    <row r="361" spans="1:11" x14ac:dyDescent="0.3">
      <c r="A361" s="6">
        <v>38288</v>
      </c>
      <c r="B361" s="3">
        <v>255</v>
      </c>
      <c r="C361" s="3">
        <v>255</v>
      </c>
      <c r="D361" s="3">
        <v>250.5</v>
      </c>
      <c r="E361" s="3">
        <v>251.63</v>
      </c>
      <c r="F361" s="3">
        <v>10300</v>
      </c>
      <c r="G361" s="3">
        <v>251.63</v>
      </c>
      <c r="K361" s="55"/>
    </row>
    <row r="362" spans="1:11" x14ac:dyDescent="0.3">
      <c r="A362" s="6">
        <v>38289</v>
      </c>
      <c r="B362" s="3">
        <v>250</v>
      </c>
      <c r="C362" s="3">
        <v>252</v>
      </c>
      <c r="D362" s="3">
        <v>250</v>
      </c>
      <c r="E362" s="3">
        <v>251.04</v>
      </c>
      <c r="F362" s="3">
        <v>18600</v>
      </c>
      <c r="G362" s="3">
        <v>251.04</v>
      </c>
      <c r="K362" s="55"/>
    </row>
    <row r="363" spans="1:11" x14ac:dyDescent="0.3">
      <c r="A363" s="6">
        <v>38292</v>
      </c>
      <c r="B363" s="3">
        <v>265.5</v>
      </c>
      <c r="C363" s="3">
        <v>265.5</v>
      </c>
      <c r="D363" s="3">
        <v>263.5</v>
      </c>
      <c r="E363" s="3">
        <v>264.25</v>
      </c>
      <c r="F363" s="3">
        <v>2000</v>
      </c>
      <c r="G363" s="3">
        <v>264.25</v>
      </c>
      <c r="K363" s="55"/>
    </row>
    <row r="364" spans="1:11" x14ac:dyDescent="0.3">
      <c r="A364" s="6">
        <v>38293</v>
      </c>
      <c r="B364" s="3">
        <v>262</v>
      </c>
      <c r="C364" s="3">
        <v>262</v>
      </c>
      <c r="D364" s="3">
        <v>261</v>
      </c>
      <c r="E364" s="3">
        <v>261</v>
      </c>
      <c r="F364" s="3">
        <v>18900</v>
      </c>
      <c r="G364" s="3">
        <v>261</v>
      </c>
      <c r="K364" s="55"/>
    </row>
    <row r="365" spans="1:11" x14ac:dyDescent="0.3">
      <c r="A365" s="6">
        <v>38294</v>
      </c>
      <c r="B365" s="3">
        <v>261</v>
      </c>
      <c r="C365" s="3">
        <v>262</v>
      </c>
      <c r="D365" s="3">
        <v>260.5</v>
      </c>
      <c r="E365" s="3">
        <v>262</v>
      </c>
      <c r="F365" s="3">
        <v>2600</v>
      </c>
      <c r="G365" s="3">
        <v>262</v>
      </c>
      <c r="K365" s="55"/>
    </row>
    <row r="366" spans="1:11" x14ac:dyDescent="0.3">
      <c r="A366" s="6">
        <v>38295</v>
      </c>
      <c r="B366" s="3">
        <v>262.25</v>
      </c>
      <c r="C366" s="3">
        <v>262.5</v>
      </c>
      <c r="D366" s="3">
        <v>262</v>
      </c>
      <c r="E366" s="3">
        <v>262</v>
      </c>
      <c r="F366" s="3">
        <v>8300</v>
      </c>
      <c r="G366" s="3">
        <v>262</v>
      </c>
      <c r="K366" s="55"/>
    </row>
    <row r="367" spans="1:11" x14ac:dyDescent="0.3">
      <c r="A367" s="6">
        <v>38296</v>
      </c>
      <c r="B367" s="3">
        <v>261.75</v>
      </c>
      <c r="C367" s="3">
        <v>261.75</v>
      </c>
      <c r="D367" s="3">
        <v>260</v>
      </c>
      <c r="E367" s="3">
        <v>260.25</v>
      </c>
      <c r="F367" s="3">
        <v>14900</v>
      </c>
      <c r="G367" s="3">
        <v>260.25</v>
      </c>
      <c r="K367" s="55"/>
    </row>
    <row r="368" spans="1:11" x14ac:dyDescent="0.3">
      <c r="A368" s="6">
        <v>38299</v>
      </c>
      <c r="B368" s="3">
        <v>260.5</v>
      </c>
      <c r="C368" s="3">
        <v>260.5</v>
      </c>
      <c r="D368" s="3">
        <v>259</v>
      </c>
      <c r="E368" s="3">
        <v>259</v>
      </c>
      <c r="F368" s="3">
        <v>2100</v>
      </c>
      <c r="G368" s="3">
        <v>259</v>
      </c>
      <c r="K368" s="55"/>
    </row>
    <row r="369" spans="1:11" x14ac:dyDescent="0.3">
      <c r="A369" s="6">
        <v>38300</v>
      </c>
      <c r="B369" s="3">
        <v>256.5</v>
      </c>
      <c r="C369" s="3">
        <v>257.5</v>
      </c>
      <c r="D369" s="3">
        <v>256.5</v>
      </c>
      <c r="E369" s="3">
        <v>257.25</v>
      </c>
      <c r="F369" s="3">
        <v>3100</v>
      </c>
      <c r="G369" s="3">
        <v>257.25</v>
      </c>
      <c r="K369" s="55"/>
    </row>
    <row r="370" spans="1:11" x14ac:dyDescent="0.3">
      <c r="A370" s="6">
        <v>38301</v>
      </c>
      <c r="B370" s="3">
        <v>253.25</v>
      </c>
      <c r="C370" s="3">
        <v>254.5</v>
      </c>
      <c r="D370" s="3">
        <v>252.25</v>
      </c>
      <c r="E370" s="3">
        <v>252.25</v>
      </c>
      <c r="F370" s="3">
        <v>14500</v>
      </c>
      <c r="G370" s="3">
        <v>252.25</v>
      </c>
      <c r="K370" s="55"/>
    </row>
    <row r="371" spans="1:11" x14ac:dyDescent="0.3">
      <c r="A371" s="6">
        <v>38302</v>
      </c>
      <c r="B371" s="3">
        <v>253.25</v>
      </c>
      <c r="C371" s="3">
        <v>253.25</v>
      </c>
      <c r="D371" s="3">
        <v>249.5</v>
      </c>
      <c r="E371" s="3">
        <v>250.5</v>
      </c>
      <c r="F371" s="3">
        <v>11800</v>
      </c>
      <c r="G371" s="3">
        <v>250.5</v>
      </c>
      <c r="K371" s="55"/>
    </row>
    <row r="372" spans="1:11" x14ac:dyDescent="0.3">
      <c r="A372" s="6">
        <v>38303</v>
      </c>
      <c r="B372" s="3">
        <v>249.5</v>
      </c>
      <c r="C372" s="3">
        <v>251.5</v>
      </c>
      <c r="D372" s="3">
        <v>249.5</v>
      </c>
      <c r="E372" s="3">
        <v>249.5</v>
      </c>
      <c r="F372" s="3">
        <v>10700</v>
      </c>
      <c r="G372" s="3">
        <v>249.5</v>
      </c>
      <c r="K372" s="55"/>
    </row>
    <row r="373" spans="1:11" x14ac:dyDescent="0.3">
      <c r="A373" s="6">
        <v>38306</v>
      </c>
      <c r="B373" s="3">
        <v>249.5</v>
      </c>
      <c r="C373" s="3">
        <v>251.25</v>
      </c>
      <c r="D373" s="3">
        <v>249.5</v>
      </c>
      <c r="E373" s="3">
        <v>251</v>
      </c>
      <c r="F373" s="3">
        <v>8800</v>
      </c>
      <c r="G373" s="3">
        <v>251</v>
      </c>
      <c r="K373" s="55"/>
    </row>
    <row r="374" spans="1:11" x14ac:dyDescent="0.3">
      <c r="A374" s="6">
        <v>38307</v>
      </c>
      <c r="B374" s="3">
        <v>253.5</v>
      </c>
      <c r="C374" s="3">
        <v>254.5</v>
      </c>
      <c r="D374" s="3">
        <v>253.5</v>
      </c>
      <c r="E374" s="3">
        <v>253.5</v>
      </c>
      <c r="F374" s="3">
        <v>11100</v>
      </c>
      <c r="G374" s="3">
        <v>253.5</v>
      </c>
      <c r="K374" s="55"/>
    </row>
    <row r="375" spans="1:11" x14ac:dyDescent="0.3">
      <c r="A375" s="6">
        <v>38308</v>
      </c>
      <c r="B375" s="3">
        <v>252.5</v>
      </c>
      <c r="C375" s="3">
        <v>252.5</v>
      </c>
      <c r="D375" s="3">
        <v>245.5</v>
      </c>
      <c r="E375" s="3">
        <v>245.5</v>
      </c>
      <c r="F375" s="3">
        <v>12500</v>
      </c>
      <c r="G375" s="3">
        <v>245.5</v>
      </c>
      <c r="K375" s="55"/>
    </row>
    <row r="376" spans="1:11" x14ac:dyDescent="0.3">
      <c r="A376" s="6">
        <v>38309</v>
      </c>
      <c r="B376" s="3">
        <v>243.5</v>
      </c>
      <c r="C376" s="3">
        <v>247.25</v>
      </c>
      <c r="D376" s="3">
        <v>243.5</v>
      </c>
      <c r="E376" s="3">
        <v>245.5</v>
      </c>
      <c r="F376" s="3">
        <v>21700</v>
      </c>
      <c r="G376" s="3">
        <v>245.5</v>
      </c>
      <c r="K376" s="55"/>
    </row>
    <row r="377" spans="1:11" x14ac:dyDescent="0.3">
      <c r="A377" s="6">
        <v>38310</v>
      </c>
      <c r="B377" s="3">
        <v>248</v>
      </c>
      <c r="C377" s="3">
        <v>248</v>
      </c>
      <c r="D377" s="3">
        <v>244.5</v>
      </c>
      <c r="E377" s="3">
        <v>244.75</v>
      </c>
      <c r="F377" s="3">
        <v>9700</v>
      </c>
      <c r="G377" s="3">
        <v>244.75</v>
      </c>
      <c r="K377" s="55"/>
    </row>
    <row r="378" spans="1:11" x14ac:dyDescent="0.3">
      <c r="A378" s="6">
        <v>38313</v>
      </c>
      <c r="B378" s="3">
        <v>244.75</v>
      </c>
      <c r="C378" s="3">
        <v>246.5</v>
      </c>
      <c r="D378" s="3">
        <v>244</v>
      </c>
      <c r="E378" s="3">
        <v>246.25</v>
      </c>
      <c r="F378" s="3">
        <v>16200</v>
      </c>
      <c r="G378" s="3">
        <v>246.25</v>
      </c>
      <c r="K378" s="55"/>
    </row>
    <row r="379" spans="1:11" x14ac:dyDescent="0.3">
      <c r="A379" s="6">
        <v>38314</v>
      </c>
      <c r="B379" s="3">
        <v>246.5</v>
      </c>
      <c r="C379" s="3">
        <v>246.5</v>
      </c>
      <c r="D379" s="3">
        <v>244</v>
      </c>
      <c r="E379" s="3">
        <v>244</v>
      </c>
      <c r="F379" s="3">
        <v>4500</v>
      </c>
      <c r="G379" s="3">
        <v>244</v>
      </c>
      <c r="K379" s="55"/>
    </row>
    <row r="380" spans="1:11" x14ac:dyDescent="0.3">
      <c r="A380" s="6">
        <v>38315</v>
      </c>
      <c r="B380" s="3">
        <v>245</v>
      </c>
      <c r="C380" s="3">
        <v>245</v>
      </c>
      <c r="D380" s="3">
        <v>244</v>
      </c>
      <c r="E380" s="3">
        <v>244.5</v>
      </c>
      <c r="F380" s="3">
        <v>8500</v>
      </c>
      <c r="G380" s="3">
        <v>244.5</v>
      </c>
      <c r="K380" s="55"/>
    </row>
    <row r="381" spans="1:11" x14ac:dyDescent="0.3">
      <c r="A381" s="6">
        <v>38316</v>
      </c>
      <c r="B381" s="3">
        <v>246</v>
      </c>
      <c r="C381" s="3">
        <v>246.5</v>
      </c>
      <c r="D381" s="3">
        <v>245.75</v>
      </c>
      <c r="E381" s="3">
        <v>246.5</v>
      </c>
      <c r="F381" s="3">
        <v>6300</v>
      </c>
      <c r="G381" s="3">
        <v>246.5</v>
      </c>
      <c r="K381" s="55"/>
    </row>
    <row r="382" spans="1:11" x14ac:dyDescent="0.3">
      <c r="A382" s="6">
        <v>38317</v>
      </c>
      <c r="B382" s="3">
        <v>243</v>
      </c>
      <c r="C382" s="3">
        <v>243.25</v>
      </c>
      <c r="D382" s="3">
        <v>243</v>
      </c>
      <c r="E382" s="3">
        <v>243</v>
      </c>
      <c r="F382" s="3">
        <v>3000</v>
      </c>
      <c r="G382" s="3">
        <v>243</v>
      </c>
      <c r="K382" s="55"/>
    </row>
    <row r="383" spans="1:11" x14ac:dyDescent="0.3">
      <c r="A383" s="6">
        <v>38320</v>
      </c>
      <c r="B383" s="3">
        <v>244</v>
      </c>
      <c r="C383" s="3">
        <v>244.25</v>
      </c>
      <c r="D383" s="3">
        <v>243.5</v>
      </c>
      <c r="E383" s="3">
        <v>243.5</v>
      </c>
      <c r="F383" s="3">
        <v>7700</v>
      </c>
      <c r="G383" s="3">
        <v>243.5</v>
      </c>
      <c r="K383" s="55"/>
    </row>
    <row r="384" spans="1:11" x14ac:dyDescent="0.3">
      <c r="A384" s="6">
        <v>38321</v>
      </c>
      <c r="B384" s="3">
        <v>242.5</v>
      </c>
      <c r="C384" s="3">
        <v>242.5</v>
      </c>
      <c r="D384" s="3">
        <v>239.25</v>
      </c>
      <c r="E384" s="3">
        <v>240.85</v>
      </c>
      <c r="F384" s="3">
        <v>26500</v>
      </c>
      <c r="G384" s="3">
        <v>240.85</v>
      </c>
      <c r="K384" s="55"/>
    </row>
    <row r="385" spans="1:11" x14ac:dyDescent="0.3">
      <c r="A385" s="6">
        <v>38322</v>
      </c>
      <c r="B385" s="3">
        <v>253</v>
      </c>
      <c r="C385" s="3">
        <v>253</v>
      </c>
      <c r="D385" s="3">
        <v>248.5</v>
      </c>
      <c r="E385" s="3">
        <v>249</v>
      </c>
      <c r="F385" s="3">
        <v>21600</v>
      </c>
      <c r="G385" s="3">
        <v>249</v>
      </c>
      <c r="K385" s="55"/>
    </row>
    <row r="386" spans="1:11" x14ac:dyDescent="0.3">
      <c r="A386" s="6">
        <v>38323</v>
      </c>
      <c r="B386" s="3">
        <v>248</v>
      </c>
      <c r="C386" s="3">
        <v>248</v>
      </c>
      <c r="D386" s="3">
        <v>245.25</v>
      </c>
      <c r="E386" s="3">
        <v>245.75</v>
      </c>
      <c r="F386" s="3">
        <v>24400</v>
      </c>
      <c r="G386" s="3">
        <v>245.75</v>
      </c>
      <c r="K386" s="55"/>
    </row>
    <row r="387" spans="1:11" x14ac:dyDescent="0.3">
      <c r="A387" s="6">
        <v>38324</v>
      </c>
      <c r="B387" s="3">
        <v>243</v>
      </c>
      <c r="C387" s="3">
        <v>243</v>
      </c>
      <c r="D387" s="3">
        <v>240</v>
      </c>
      <c r="E387" s="3">
        <v>239.75</v>
      </c>
      <c r="F387" s="3">
        <v>20400</v>
      </c>
      <c r="G387" s="3">
        <v>239.75</v>
      </c>
      <c r="K387" s="55"/>
    </row>
    <row r="388" spans="1:11" x14ac:dyDescent="0.3">
      <c r="A388" s="6">
        <v>38327</v>
      </c>
      <c r="B388" s="3">
        <v>234</v>
      </c>
      <c r="C388" s="3">
        <v>238.5</v>
      </c>
      <c r="D388" s="3">
        <v>233.5</v>
      </c>
      <c r="E388" s="3">
        <v>238</v>
      </c>
      <c r="F388" s="3">
        <v>27800</v>
      </c>
      <c r="G388" s="3">
        <v>238</v>
      </c>
      <c r="K388" s="55"/>
    </row>
    <row r="389" spans="1:11" x14ac:dyDescent="0.3">
      <c r="A389" s="6">
        <v>38328</v>
      </c>
      <c r="B389" s="3">
        <v>236.75</v>
      </c>
      <c r="C389" s="3">
        <v>241</v>
      </c>
      <c r="D389" s="3">
        <v>236.75</v>
      </c>
      <c r="E389" s="3">
        <v>240.5</v>
      </c>
      <c r="F389" s="3">
        <v>19600</v>
      </c>
      <c r="G389" s="3">
        <v>240.5</v>
      </c>
      <c r="K389" s="55"/>
    </row>
    <row r="390" spans="1:11" x14ac:dyDescent="0.3">
      <c r="A390" s="6">
        <v>38329</v>
      </c>
      <c r="B390" s="3">
        <v>238</v>
      </c>
      <c r="C390" s="3">
        <v>238</v>
      </c>
      <c r="D390" s="3">
        <v>234.75</v>
      </c>
      <c r="E390" s="3">
        <v>235</v>
      </c>
      <c r="F390" s="3">
        <v>20400</v>
      </c>
      <c r="G390" s="3">
        <v>235</v>
      </c>
      <c r="K390" s="55"/>
    </row>
    <row r="391" spans="1:11" x14ac:dyDescent="0.3">
      <c r="A391" s="6">
        <v>38330</v>
      </c>
      <c r="B391" s="3">
        <v>235.5</v>
      </c>
      <c r="C391" s="3">
        <v>235.75</v>
      </c>
      <c r="D391" s="3">
        <v>230.5</v>
      </c>
      <c r="E391" s="3">
        <v>231</v>
      </c>
      <c r="F391" s="3">
        <v>20200</v>
      </c>
      <c r="G391" s="3">
        <v>231</v>
      </c>
      <c r="K391" s="55"/>
    </row>
    <row r="392" spans="1:11" x14ac:dyDescent="0.3">
      <c r="A392" s="6">
        <v>38331</v>
      </c>
      <c r="B392" s="3">
        <v>231</v>
      </c>
      <c r="C392" s="3">
        <v>233</v>
      </c>
      <c r="D392" s="3">
        <v>230.5</v>
      </c>
      <c r="E392" s="3">
        <v>233</v>
      </c>
      <c r="F392" s="3">
        <v>7400</v>
      </c>
      <c r="G392" s="3">
        <v>233</v>
      </c>
      <c r="K392" s="55"/>
    </row>
    <row r="393" spans="1:11" x14ac:dyDescent="0.3">
      <c r="A393" s="6">
        <v>38334</v>
      </c>
      <c r="B393" s="3">
        <v>231.25</v>
      </c>
      <c r="C393" s="3">
        <v>231.75</v>
      </c>
      <c r="D393" s="3">
        <v>230.5</v>
      </c>
      <c r="E393" s="3">
        <v>231.5</v>
      </c>
      <c r="F393" s="3">
        <v>6900</v>
      </c>
      <c r="G393" s="3">
        <v>231.5</v>
      </c>
      <c r="K393" s="55"/>
    </row>
    <row r="394" spans="1:11" x14ac:dyDescent="0.3">
      <c r="A394" s="6">
        <v>38335</v>
      </c>
      <c r="B394" s="3">
        <v>231.25</v>
      </c>
      <c r="C394" s="3">
        <v>236</v>
      </c>
      <c r="D394" s="3">
        <v>231.25</v>
      </c>
      <c r="E394" s="3">
        <v>234.5</v>
      </c>
      <c r="F394" s="3">
        <v>19000</v>
      </c>
      <c r="G394" s="3">
        <v>234.5</v>
      </c>
      <c r="K394" s="55"/>
    </row>
    <row r="395" spans="1:11" x14ac:dyDescent="0.3">
      <c r="A395" s="6">
        <v>38336</v>
      </c>
      <c r="B395" s="3">
        <v>232</v>
      </c>
      <c r="C395" s="3">
        <v>232</v>
      </c>
      <c r="D395" s="3">
        <v>231</v>
      </c>
      <c r="E395" s="3">
        <v>231.5</v>
      </c>
      <c r="F395" s="3">
        <v>8100</v>
      </c>
      <c r="G395" s="3">
        <v>231.5</v>
      </c>
      <c r="K395" s="55"/>
    </row>
    <row r="396" spans="1:11" x14ac:dyDescent="0.3">
      <c r="A396" s="6">
        <v>38337</v>
      </c>
      <c r="B396" s="3">
        <v>232</v>
      </c>
      <c r="C396" s="3">
        <v>232</v>
      </c>
      <c r="D396" s="3">
        <v>229.5</v>
      </c>
      <c r="E396" s="3">
        <v>229.5</v>
      </c>
      <c r="F396" s="3">
        <v>5800</v>
      </c>
      <c r="G396" s="3">
        <v>229.5</v>
      </c>
      <c r="K396" s="55"/>
    </row>
    <row r="397" spans="1:11" x14ac:dyDescent="0.3">
      <c r="A397" s="6">
        <v>38338</v>
      </c>
      <c r="B397" s="3">
        <v>229.5</v>
      </c>
      <c r="C397" s="3">
        <v>229.5</v>
      </c>
      <c r="D397" s="3">
        <v>226.5</v>
      </c>
      <c r="E397" s="3">
        <v>226.5</v>
      </c>
      <c r="F397" s="3">
        <v>10200</v>
      </c>
      <c r="G397" s="3">
        <v>226.5</v>
      </c>
      <c r="K397" s="55"/>
    </row>
    <row r="398" spans="1:11" x14ac:dyDescent="0.3">
      <c r="A398" s="6">
        <v>38341</v>
      </c>
      <c r="B398" s="3">
        <v>225.5</v>
      </c>
      <c r="C398" s="3">
        <v>226.5</v>
      </c>
      <c r="D398" s="3">
        <v>225.5</v>
      </c>
      <c r="E398" s="3">
        <v>226.25</v>
      </c>
      <c r="F398" s="3">
        <v>7900</v>
      </c>
      <c r="G398" s="3">
        <v>226.25</v>
      </c>
      <c r="K398" s="55"/>
    </row>
    <row r="399" spans="1:11" x14ac:dyDescent="0.3">
      <c r="A399" s="6">
        <v>38342</v>
      </c>
      <c r="B399" s="3">
        <v>225.75</v>
      </c>
      <c r="C399" s="3">
        <v>227.5</v>
      </c>
      <c r="D399" s="3">
        <v>225.75</v>
      </c>
      <c r="E399" s="3">
        <v>227.5</v>
      </c>
      <c r="F399" s="3">
        <v>23600</v>
      </c>
      <c r="G399" s="3">
        <v>227.5</v>
      </c>
      <c r="K399" s="55"/>
    </row>
    <row r="400" spans="1:11" x14ac:dyDescent="0.3">
      <c r="A400" s="6">
        <v>38343</v>
      </c>
      <c r="B400" s="3">
        <v>226.5</v>
      </c>
      <c r="C400" s="3">
        <v>227</v>
      </c>
      <c r="D400" s="3">
        <v>225</v>
      </c>
      <c r="E400" s="3">
        <v>225</v>
      </c>
      <c r="F400" s="3">
        <v>15900</v>
      </c>
      <c r="G400" s="3">
        <v>225</v>
      </c>
      <c r="K400" s="55"/>
    </row>
    <row r="401" spans="1:11" x14ac:dyDescent="0.3">
      <c r="A401" s="6">
        <v>38344</v>
      </c>
      <c r="B401" s="3">
        <v>224</v>
      </c>
      <c r="C401" s="3">
        <v>224</v>
      </c>
      <c r="D401" s="3">
        <v>221</v>
      </c>
      <c r="E401" s="3">
        <v>221</v>
      </c>
      <c r="F401" s="3">
        <v>7600</v>
      </c>
      <c r="G401" s="3">
        <v>221</v>
      </c>
      <c r="K401" s="55"/>
    </row>
    <row r="402" spans="1:11" x14ac:dyDescent="0.3">
      <c r="A402" s="6">
        <v>38348</v>
      </c>
      <c r="B402" s="3">
        <v>217.25</v>
      </c>
      <c r="C402" s="3">
        <v>218.5</v>
      </c>
      <c r="D402" s="3">
        <v>217.25</v>
      </c>
      <c r="E402" s="3">
        <v>217.75</v>
      </c>
      <c r="F402" s="3">
        <v>11800</v>
      </c>
      <c r="G402" s="3">
        <v>217.75</v>
      </c>
      <c r="K402" s="55"/>
    </row>
    <row r="403" spans="1:11" x14ac:dyDescent="0.3">
      <c r="A403" s="6">
        <v>38349</v>
      </c>
      <c r="B403" s="3">
        <v>212.5</v>
      </c>
      <c r="C403" s="3">
        <v>214.25</v>
      </c>
      <c r="D403" s="3">
        <v>212</v>
      </c>
      <c r="E403" s="3">
        <v>214</v>
      </c>
      <c r="F403" s="3">
        <v>10300</v>
      </c>
      <c r="G403" s="3">
        <v>214</v>
      </c>
      <c r="K403" s="55"/>
    </row>
    <row r="404" spans="1:11" x14ac:dyDescent="0.3">
      <c r="A404" s="6">
        <v>38350</v>
      </c>
      <c r="B404" s="3">
        <v>213.5</v>
      </c>
      <c r="C404" s="3">
        <v>214.5</v>
      </c>
      <c r="D404" s="3">
        <v>209.5</v>
      </c>
      <c r="E404" s="3">
        <v>212.75</v>
      </c>
      <c r="F404" s="3">
        <v>21200</v>
      </c>
      <c r="G404" s="3">
        <v>212.75</v>
      </c>
      <c r="K404" s="55"/>
    </row>
    <row r="405" spans="1:11" x14ac:dyDescent="0.3">
      <c r="A405" s="6">
        <v>38351</v>
      </c>
      <c r="B405" s="3">
        <v>213.75</v>
      </c>
      <c r="C405" s="3">
        <v>215</v>
      </c>
      <c r="D405" s="3">
        <v>213.75</v>
      </c>
      <c r="E405" s="3">
        <v>214.69</v>
      </c>
      <c r="F405" s="3">
        <v>9400</v>
      </c>
      <c r="G405" s="3">
        <v>214.69</v>
      </c>
      <c r="K405" s="55"/>
    </row>
    <row r="406" spans="1:11" x14ac:dyDescent="0.3">
      <c r="A406" s="6">
        <v>38355</v>
      </c>
      <c r="B406" s="3">
        <v>212</v>
      </c>
      <c r="C406" s="3">
        <v>212</v>
      </c>
      <c r="D406" s="3">
        <v>200</v>
      </c>
      <c r="E406" s="3">
        <v>200.5</v>
      </c>
      <c r="F406" s="3">
        <v>728</v>
      </c>
      <c r="G406" s="3">
        <v>200.25</v>
      </c>
      <c r="K406" s="55"/>
    </row>
    <row r="407" spans="1:11" x14ac:dyDescent="0.3">
      <c r="A407" s="6">
        <v>38356</v>
      </c>
      <c r="B407" s="3">
        <v>202.5</v>
      </c>
      <c r="C407" s="3">
        <v>202.5</v>
      </c>
      <c r="D407" s="3">
        <v>199.25</v>
      </c>
      <c r="E407" s="3">
        <v>200</v>
      </c>
      <c r="F407" s="3">
        <v>225</v>
      </c>
      <c r="G407" s="3">
        <v>200</v>
      </c>
      <c r="K407" s="55"/>
    </row>
    <row r="408" spans="1:11" x14ac:dyDescent="0.3">
      <c r="A408" s="6">
        <v>38357</v>
      </c>
      <c r="B408" s="3">
        <v>197.25</v>
      </c>
      <c r="C408" s="3">
        <v>203</v>
      </c>
      <c r="D408" s="3">
        <v>197.25</v>
      </c>
      <c r="E408" s="3">
        <v>200.5</v>
      </c>
      <c r="F408" s="3">
        <v>608</v>
      </c>
      <c r="G408" s="3">
        <v>201.5</v>
      </c>
      <c r="K408" s="55"/>
    </row>
    <row r="409" spans="1:11" x14ac:dyDescent="0.3">
      <c r="A409" s="6">
        <v>38359</v>
      </c>
      <c r="B409" s="3">
        <v>192</v>
      </c>
      <c r="C409" s="3">
        <v>193</v>
      </c>
      <c r="D409" s="3">
        <v>188</v>
      </c>
      <c r="E409" s="3">
        <v>189</v>
      </c>
      <c r="F409" s="3">
        <v>448</v>
      </c>
      <c r="G409" s="3">
        <v>188.63</v>
      </c>
      <c r="K409" s="55"/>
    </row>
    <row r="410" spans="1:11" x14ac:dyDescent="0.3">
      <c r="A410" s="6">
        <v>38362</v>
      </c>
      <c r="B410" s="3">
        <v>186</v>
      </c>
      <c r="C410" s="3">
        <v>188.75</v>
      </c>
      <c r="D410" s="3">
        <v>184</v>
      </c>
      <c r="E410" s="3">
        <v>188.75</v>
      </c>
      <c r="F410" s="3">
        <v>555</v>
      </c>
      <c r="G410" s="3">
        <v>188.25</v>
      </c>
      <c r="K410" s="55"/>
    </row>
    <row r="411" spans="1:11" x14ac:dyDescent="0.3">
      <c r="A411" s="6">
        <v>38363</v>
      </c>
      <c r="B411" s="3">
        <v>189</v>
      </c>
      <c r="C411" s="3">
        <v>189</v>
      </c>
      <c r="D411" s="3">
        <v>183.75</v>
      </c>
      <c r="E411" s="3">
        <v>184.75</v>
      </c>
      <c r="F411" s="3">
        <v>284</v>
      </c>
      <c r="G411" s="3">
        <v>184.88</v>
      </c>
      <c r="K411" s="55"/>
    </row>
    <row r="412" spans="1:11" x14ac:dyDescent="0.3">
      <c r="A412" s="6">
        <v>38364</v>
      </c>
      <c r="B412" s="3">
        <v>180</v>
      </c>
      <c r="C412" s="3">
        <v>180.5</v>
      </c>
      <c r="D412" s="3">
        <v>175.5</v>
      </c>
      <c r="E412" s="3">
        <v>178.25</v>
      </c>
      <c r="F412" s="3">
        <v>387</v>
      </c>
      <c r="G412" s="3">
        <v>178.25</v>
      </c>
      <c r="K412" s="55"/>
    </row>
    <row r="413" spans="1:11" x14ac:dyDescent="0.3">
      <c r="A413" s="6">
        <v>38365</v>
      </c>
      <c r="B413" s="3">
        <v>177.75</v>
      </c>
      <c r="C413" s="3">
        <v>187</v>
      </c>
      <c r="D413" s="3">
        <v>177.75</v>
      </c>
      <c r="E413" s="3">
        <v>186.5</v>
      </c>
      <c r="F413" s="3">
        <v>632</v>
      </c>
      <c r="G413" s="3">
        <v>186.5</v>
      </c>
      <c r="K413" s="55"/>
    </row>
    <row r="414" spans="1:11" x14ac:dyDescent="0.3">
      <c r="A414" s="6">
        <v>38366</v>
      </c>
      <c r="B414" s="3">
        <v>184</v>
      </c>
      <c r="C414" s="3">
        <v>192</v>
      </c>
      <c r="D414" s="3">
        <v>183</v>
      </c>
      <c r="E414" s="3">
        <v>190.25</v>
      </c>
      <c r="F414" s="3">
        <v>354</v>
      </c>
      <c r="G414" s="3">
        <v>190.5</v>
      </c>
      <c r="K414" s="55"/>
    </row>
    <row r="415" spans="1:11" x14ac:dyDescent="0.3">
      <c r="A415" s="6">
        <v>38369</v>
      </c>
      <c r="B415" s="3">
        <v>196</v>
      </c>
      <c r="C415" s="3">
        <v>198.5</v>
      </c>
      <c r="D415" s="3">
        <v>192.5</v>
      </c>
      <c r="E415" s="3">
        <v>194.5</v>
      </c>
      <c r="F415" s="3">
        <v>276</v>
      </c>
      <c r="G415" s="3">
        <v>194.5</v>
      </c>
      <c r="K415" s="55"/>
    </row>
    <row r="416" spans="1:11" x14ac:dyDescent="0.3">
      <c r="A416" s="6">
        <v>38370</v>
      </c>
      <c r="B416" s="3">
        <v>194</v>
      </c>
      <c r="C416" s="3">
        <v>196.5</v>
      </c>
      <c r="D416" s="3">
        <v>192</v>
      </c>
      <c r="E416" s="3">
        <v>195.75</v>
      </c>
      <c r="F416" s="3">
        <v>317</v>
      </c>
      <c r="G416" s="3">
        <v>195.5</v>
      </c>
      <c r="K416" s="55"/>
    </row>
    <row r="417" spans="1:11" x14ac:dyDescent="0.3">
      <c r="A417" s="6">
        <v>38371</v>
      </c>
      <c r="B417" s="3">
        <v>200</v>
      </c>
      <c r="C417" s="3">
        <v>203</v>
      </c>
      <c r="D417" s="3">
        <v>193</v>
      </c>
      <c r="E417" s="3">
        <v>193</v>
      </c>
      <c r="F417" s="3">
        <v>296</v>
      </c>
      <c r="G417" s="3">
        <v>193</v>
      </c>
      <c r="K417" s="55"/>
    </row>
    <row r="418" spans="1:11" x14ac:dyDescent="0.3">
      <c r="A418" s="6">
        <v>38372</v>
      </c>
      <c r="B418" s="3">
        <v>192</v>
      </c>
      <c r="C418" s="3">
        <v>192.5</v>
      </c>
      <c r="D418" s="3">
        <v>187</v>
      </c>
      <c r="E418" s="3">
        <v>189</v>
      </c>
      <c r="F418" s="3">
        <v>155</v>
      </c>
      <c r="G418" s="3">
        <v>189</v>
      </c>
      <c r="K418" s="55"/>
    </row>
    <row r="419" spans="1:11" x14ac:dyDescent="0.3">
      <c r="A419" s="6">
        <v>38373</v>
      </c>
      <c r="B419" s="3">
        <v>192</v>
      </c>
      <c r="C419" s="3">
        <v>197</v>
      </c>
      <c r="D419" s="3">
        <v>192</v>
      </c>
      <c r="E419" s="3">
        <v>197</v>
      </c>
      <c r="F419" s="3">
        <v>167</v>
      </c>
      <c r="G419" s="3">
        <v>197</v>
      </c>
      <c r="K419" s="55"/>
    </row>
    <row r="420" spans="1:11" x14ac:dyDescent="0.3">
      <c r="A420" s="6">
        <v>38376</v>
      </c>
      <c r="B420" s="3">
        <v>200.5</v>
      </c>
      <c r="C420" s="3">
        <v>205.75</v>
      </c>
      <c r="D420" s="3">
        <v>196</v>
      </c>
      <c r="E420" s="3">
        <v>205</v>
      </c>
      <c r="F420" s="3">
        <v>365</v>
      </c>
      <c r="G420" s="3">
        <v>205</v>
      </c>
      <c r="K420" s="55"/>
    </row>
    <row r="421" spans="1:11" x14ac:dyDescent="0.3">
      <c r="A421" s="6">
        <v>38377</v>
      </c>
      <c r="B421" s="3">
        <v>204.5</v>
      </c>
      <c r="C421" s="3">
        <v>205.25</v>
      </c>
      <c r="D421" s="3">
        <v>196.5</v>
      </c>
      <c r="E421" s="3">
        <v>196.5</v>
      </c>
      <c r="F421" s="3">
        <v>152</v>
      </c>
      <c r="G421" s="3">
        <v>197</v>
      </c>
      <c r="K421" s="55"/>
    </row>
    <row r="422" spans="1:11" x14ac:dyDescent="0.3">
      <c r="A422" s="6">
        <v>38378</v>
      </c>
      <c r="B422" s="3">
        <v>200</v>
      </c>
      <c r="C422" s="3">
        <v>204.25</v>
      </c>
      <c r="D422" s="3">
        <v>200</v>
      </c>
      <c r="E422" s="3">
        <v>204</v>
      </c>
      <c r="F422" s="3">
        <v>519</v>
      </c>
      <c r="G422" s="3">
        <v>204</v>
      </c>
      <c r="K422" s="55"/>
    </row>
    <row r="423" spans="1:11" x14ac:dyDescent="0.3">
      <c r="A423" s="6">
        <v>38379</v>
      </c>
      <c r="B423" s="3">
        <v>204</v>
      </c>
      <c r="C423" s="3">
        <v>207.25</v>
      </c>
      <c r="D423" s="3">
        <v>201.5</v>
      </c>
      <c r="E423" s="3">
        <v>204</v>
      </c>
      <c r="F423" s="3">
        <v>196</v>
      </c>
      <c r="G423" s="3">
        <v>204</v>
      </c>
      <c r="K423" s="55"/>
    </row>
    <row r="424" spans="1:11" x14ac:dyDescent="0.3">
      <c r="A424" s="6">
        <v>38380</v>
      </c>
      <c r="B424" s="3">
        <v>200</v>
      </c>
      <c r="C424" s="3">
        <v>201.5</v>
      </c>
      <c r="D424" s="3">
        <v>198</v>
      </c>
      <c r="E424" s="3">
        <v>199.5</v>
      </c>
      <c r="F424" s="3">
        <v>117</v>
      </c>
      <c r="G424" s="3">
        <v>200.5</v>
      </c>
      <c r="K424" s="55"/>
    </row>
    <row r="425" spans="1:11" x14ac:dyDescent="0.3">
      <c r="A425" s="6">
        <v>38383</v>
      </c>
      <c r="B425" s="3">
        <v>197</v>
      </c>
      <c r="C425" s="3">
        <v>200</v>
      </c>
      <c r="D425" s="3">
        <v>196</v>
      </c>
      <c r="E425" s="3">
        <v>200</v>
      </c>
      <c r="F425" s="3">
        <v>376</v>
      </c>
      <c r="G425" s="3">
        <v>198.11</v>
      </c>
      <c r="K425" s="55"/>
    </row>
    <row r="426" spans="1:11" x14ac:dyDescent="0.3">
      <c r="A426" s="6">
        <v>38384</v>
      </c>
      <c r="B426" s="3">
        <v>177</v>
      </c>
      <c r="C426" s="3">
        <v>178</v>
      </c>
      <c r="D426" s="3">
        <v>175.25</v>
      </c>
      <c r="E426" s="3">
        <v>175.25</v>
      </c>
      <c r="F426" s="3">
        <v>137</v>
      </c>
      <c r="G426" s="3">
        <v>176.13</v>
      </c>
      <c r="K426" s="55"/>
    </row>
    <row r="427" spans="1:11" x14ac:dyDescent="0.3">
      <c r="A427" s="6">
        <v>38385</v>
      </c>
      <c r="B427" s="3">
        <v>176</v>
      </c>
      <c r="C427" s="3">
        <v>179.75</v>
      </c>
      <c r="D427" s="3">
        <v>176</v>
      </c>
      <c r="E427" s="3">
        <v>179.5</v>
      </c>
      <c r="F427" s="3">
        <v>122</v>
      </c>
      <c r="G427" s="3">
        <v>179.5</v>
      </c>
      <c r="K427" s="55"/>
    </row>
    <row r="428" spans="1:11" x14ac:dyDescent="0.3">
      <c r="A428" s="6">
        <v>38386</v>
      </c>
      <c r="B428" s="3">
        <v>178.5</v>
      </c>
      <c r="C428" s="3">
        <v>180</v>
      </c>
      <c r="D428" s="3">
        <v>176.75</v>
      </c>
      <c r="E428" s="3">
        <v>176.75</v>
      </c>
      <c r="F428" s="3">
        <v>114</v>
      </c>
      <c r="G428" s="3">
        <v>176.75</v>
      </c>
      <c r="K428" s="55"/>
    </row>
    <row r="429" spans="1:11" x14ac:dyDescent="0.3">
      <c r="A429" s="6">
        <v>38387</v>
      </c>
      <c r="B429" s="3">
        <v>175</v>
      </c>
      <c r="C429" s="3">
        <v>175</v>
      </c>
      <c r="D429" s="3">
        <v>174</v>
      </c>
      <c r="E429" s="3">
        <v>174</v>
      </c>
      <c r="F429" s="3">
        <v>53</v>
      </c>
      <c r="G429" s="3">
        <v>174</v>
      </c>
      <c r="K429" s="55"/>
    </row>
    <row r="430" spans="1:11" x14ac:dyDescent="0.3">
      <c r="A430" s="6">
        <v>38390</v>
      </c>
      <c r="B430" s="3">
        <v>175</v>
      </c>
      <c r="C430" s="3">
        <v>175.5</v>
      </c>
      <c r="D430" s="3">
        <v>174.5</v>
      </c>
      <c r="E430" s="3">
        <v>175</v>
      </c>
      <c r="F430" s="3">
        <v>275</v>
      </c>
      <c r="G430" s="3">
        <v>175</v>
      </c>
      <c r="K430" s="55"/>
    </row>
    <row r="431" spans="1:11" x14ac:dyDescent="0.3">
      <c r="A431" s="6">
        <v>38391</v>
      </c>
      <c r="B431" s="3">
        <v>174</v>
      </c>
      <c r="C431" s="3">
        <v>175.25</v>
      </c>
      <c r="D431" s="3">
        <v>174</v>
      </c>
      <c r="E431" s="3">
        <v>174.75</v>
      </c>
      <c r="F431" s="3">
        <v>1196</v>
      </c>
      <c r="G431" s="3">
        <v>174.75</v>
      </c>
      <c r="K431" s="55"/>
    </row>
    <row r="432" spans="1:11" x14ac:dyDescent="0.3">
      <c r="A432" s="6">
        <v>38392</v>
      </c>
      <c r="B432" s="3">
        <v>175</v>
      </c>
      <c r="C432" s="3">
        <v>177.5</v>
      </c>
      <c r="D432" s="3">
        <v>175</v>
      </c>
      <c r="E432" s="3">
        <v>177</v>
      </c>
      <c r="F432" s="3">
        <v>252</v>
      </c>
      <c r="G432" s="3">
        <v>177</v>
      </c>
      <c r="K432" s="55"/>
    </row>
    <row r="433" spans="1:11" x14ac:dyDescent="0.3">
      <c r="A433" s="6">
        <v>38393</v>
      </c>
      <c r="B433" s="3">
        <v>179</v>
      </c>
      <c r="C433" s="3">
        <v>182</v>
      </c>
      <c r="D433" s="3">
        <v>179</v>
      </c>
      <c r="E433" s="3">
        <v>181.25</v>
      </c>
      <c r="F433" s="3">
        <v>257</v>
      </c>
      <c r="G433" s="3">
        <v>181.75</v>
      </c>
      <c r="K433" s="55"/>
    </row>
    <row r="434" spans="1:11" x14ac:dyDescent="0.3">
      <c r="A434" s="6">
        <v>38394</v>
      </c>
      <c r="B434" s="3">
        <v>184</v>
      </c>
      <c r="C434" s="3">
        <v>185</v>
      </c>
      <c r="D434" s="3">
        <v>184</v>
      </c>
      <c r="E434" s="3">
        <v>184</v>
      </c>
      <c r="F434" s="3">
        <v>59</v>
      </c>
      <c r="G434" s="3">
        <v>184.63</v>
      </c>
      <c r="K434" s="55"/>
    </row>
    <row r="435" spans="1:11" x14ac:dyDescent="0.3">
      <c r="A435" s="6">
        <v>38397</v>
      </c>
      <c r="B435" s="3">
        <v>188.5</v>
      </c>
      <c r="C435" s="3">
        <v>189</v>
      </c>
      <c r="D435" s="3">
        <v>182</v>
      </c>
      <c r="E435" s="3">
        <v>183</v>
      </c>
      <c r="F435" s="3">
        <v>114</v>
      </c>
      <c r="G435" s="3">
        <v>183.5</v>
      </c>
      <c r="K435" s="55"/>
    </row>
    <row r="436" spans="1:11" x14ac:dyDescent="0.3">
      <c r="A436" s="6">
        <v>38398</v>
      </c>
      <c r="B436" s="3">
        <v>188</v>
      </c>
      <c r="C436" s="3">
        <v>192</v>
      </c>
      <c r="D436" s="3">
        <v>187</v>
      </c>
      <c r="E436" s="3">
        <v>191</v>
      </c>
      <c r="F436" s="3">
        <v>434</v>
      </c>
      <c r="G436" s="3">
        <v>189.88</v>
      </c>
      <c r="K436" s="55"/>
    </row>
    <row r="437" spans="1:11" x14ac:dyDescent="0.3">
      <c r="A437" s="6">
        <v>38399</v>
      </c>
      <c r="B437" s="3">
        <v>192</v>
      </c>
      <c r="C437" s="3">
        <v>193</v>
      </c>
      <c r="D437" s="3">
        <v>191</v>
      </c>
      <c r="E437" s="3">
        <v>193</v>
      </c>
      <c r="F437" s="3">
        <v>186</v>
      </c>
      <c r="G437" s="3">
        <v>192.5</v>
      </c>
      <c r="K437" s="55"/>
    </row>
    <row r="438" spans="1:11" x14ac:dyDescent="0.3">
      <c r="A438" s="6">
        <v>38400</v>
      </c>
      <c r="B438" s="3">
        <v>195</v>
      </c>
      <c r="C438" s="3">
        <v>195</v>
      </c>
      <c r="D438" s="3">
        <v>191</v>
      </c>
      <c r="E438" s="3">
        <v>192.5</v>
      </c>
      <c r="F438" s="3">
        <v>192</v>
      </c>
      <c r="G438" s="3">
        <v>191.5</v>
      </c>
      <c r="K438" s="55"/>
    </row>
    <row r="439" spans="1:11" x14ac:dyDescent="0.3">
      <c r="A439" s="6">
        <v>38401</v>
      </c>
      <c r="B439" s="3">
        <v>194</v>
      </c>
      <c r="C439" s="3">
        <v>200</v>
      </c>
      <c r="D439" s="3">
        <v>194</v>
      </c>
      <c r="E439" s="3">
        <v>200</v>
      </c>
      <c r="F439" s="3">
        <v>442</v>
      </c>
      <c r="G439" s="3">
        <v>199.75</v>
      </c>
      <c r="K439" s="55"/>
    </row>
    <row r="440" spans="1:11" x14ac:dyDescent="0.3">
      <c r="A440" s="6">
        <v>38404</v>
      </c>
      <c r="B440" s="3">
        <v>202</v>
      </c>
      <c r="C440" s="3">
        <v>203</v>
      </c>
      <c r="D440" s="3">
        <v>199</v>
      </c>
      <c r="E440" s="3">
        <v>201</v>
      </c>
      <c r="F440" s="3">
        <v>114</v>
      </c>
      <c r="G440" s="3">
        <v>200.75</v>
      </c>
      <c r="K440" s="55"/>
    </row>
    <row r="441" spans="1:11" x14ac:dyDescent="0.3">
      <c r="A441" s="6">
        <v>38405</v>
      </c>
      <c r="B441" s="3">
        <v>204.5</v>
      </c>
      <c r="C441" s="3">
        <v>207</v>
      </c>
      <c r="D441" s="3">
        <v>204.5</v>
      </c>
      <c r="E441" s="3">
        <v>207</v>
      </c>
      <c r="F441" s="3">
        <v>223</v>
      </c>
      <c r="G441" s="3">
        <v>206.5</v>
      </c>
      <c r="K441" s="55"/>
    </row>
    <row r="442" spans="1:11" x14ac:dyDescent="0.3">
      <c r="A442" s="6">
        <v>38406</v>
      </c>
      <c r="B442" s="3">
        <v>206</v>
      </c>
      <c r="C442" s="3">
        <v>206</v>
      </c>
      <c r="D442" s="3">
        <v>202.75</v>
      </c>
      <c r="E442" s="3">
        <v>203.5</v>
      </c>
      <c r="F442" s="3">
        <v>111</v>
      </c>
      <c r="G442" s="3">
        <v>203.5</v>
      </c>
      <c r="K442" s="55"/>
    </row>
    <row r="443" spans="1:11" x14ac:dyDescent="0.3">
      <c r="A443" s="6">
        <v>38407</v>
      </c>
      <c r="B443" s="3">
        <v>202.5</v>
      </c>
      <c r="C443" s="3">
        <v>217</v>
      </c>
      <c r="D443" s="3">
        <v>202.5</v>
      </c>
      <c r="E443" s="3">
        <v>217</v>
      </c>
      <c r="F443" s="3">
        <v>125</v>
      </c>
      <c r="G443" s="3">
        <v>215</v>
      </c>
      <c r="K443" s="55"/>
    </row>
    <row r="444" spans="1:11" x14ac:dyDescent="0.3">
      <c r="A444" s="6">
        <v>38408</v>
      </c>
      <c r="B444" s="3">
        <v>225</v>
      </c>
      <c r="C444" s="3">
        <v>229</v>
      </c>
      <c r="D444" s="3">
        <v>223.25</v>
      </c>
      <c r="E444" s="3">
        <v>228.5</v>
      </c>
      <c r="F444" s="3">
        <v>197</v>
      </c>
      <c r="G444" s="3">
        <v>229</v>
      </c>
      <c r="K444" s="55"/>
    </row>
    <row r="445" spans="1:11" x14ac:dyDescent="0.3">
      <c r="A445" s="6">
        <v>38411</v>
      </c>
      <c r="B445" s="3">
        <v>227</v>
      </c>
      <c r="C445" s="3">
        <v>227.5</v>
      </c>
      <c r="D445" s="3">
        <v>219</v>
      </c>
      <c r="E445" s="3">
        <v>220.5</v>
      </c>
      <c r="F445" s="3">
        <v>114</v>
      </c>
      <c r="G445" s="3">
        <v>222.38</v>
      </c>
      <c r="K445" s="55"/>
    </row>
    <row r="446" spans="1:11" x14ac:dyDescent="0.3">
      <c r="A446" s="6">
        <v>38412</v>
      </c>
      <c r="B446" s="3">
        <v>206</v>
      </c>
      <c r="C446" s="3">
        <v>212</v>
      </c>
      <c r="D446" s="3">
        <v>206</v>
      </c>
      <c r="E446" s="3">
        <v>211.5</v>
      </c>
      <c r="F446" s="3">
        <v>338</v>
      </c>
      <c r="G446" s="3">
        <v>211.25</v>
      </c>
      <c r="K446" s="55"/>
    </row>
    <row r="447" spans="1:11" x14ac:dyDescent="0.3">
      <c r="A447" s="6">
        <v>38413</v>
      </c>
      <c r="B447" s="3">
        <v>215</v>
      </c>
      <c r="C447" s="3">
        <v>218</v>
      </c>
      <c r="D447" s="3">
        <v>212.25</v>
      </c>
      <c r="E447" s="3">
        <v>213.25</v>
      </c>
      <c r="F447" s="3">
        <v>341</v>
      </c>
      <c r="G447" s="3">
        <v>212.38</v>
      </c>
      <c r="K447" s="55"/>
    </row>
    <row r="448" spans="1:11" x14ac:dyDescent="0.3">
      <c r="A448" s="6">
        <v>38414</v>
      </c>
      <c r="B448" s="3">
        <v>216</v>
      </c>
      <c r="C448" s="3">
        <v>221.75</v>
      </c>
      <c r="D448" s="3">
        <v>215</v>
      </c>
      <c r="E448" s="3">
        <v>221</v>
      </c>
      <c r="F448" s="3">
        <v>399</v>
      </c>
      <c r="G448" s="3">
        <v>221</v>
      </c>
      <c r="K448" s="55"/>
    </row>
    <row r="449" spans="1:11" x14ac:dyDescent="0.3">
      <c r="A449" s="6">
        <v>38415</v>
      </c>
      <c r="B449" s="3">
        <v>217</v>
      </c>
      <c r="C449" s="3">
        <v>217.5</v>
      </c>
      <c r="D449" s="3">
        <v>212.5</v>
      </c>
      <c r="E449" s="3">
        <v>213.5</v>
      </c>
      <c r="F449" s="3">
        <v>194</v>
      </c>
      <c r="G449" s="3">
        <v>213.5</v>
      </c>
      <c r="K449" s="55"/>
    </row>
    <row r="450" spans="1:11" x14ac:dyDescent="0.3">
      <c r="A450" s="6">
        <v>38418</v>
      </c>
      <c r="B450" s="3">
        <v>212</v>
      </c>
      <c r="C450" s="3">
        <v>214.5</v>
      </c>
      <c r="D450" s="3">
        <v>210.75</v>
      </c>
      <c r="E450" s="3">
        <v>210.75</v>
      </c>
      <c r="F450" s="3">
        <v>485</v>
      </c>
      <c r="G450" s="3">
        <v>210.88</v>
      </c>
      <c r="K450" s="55"/>
    </row>
    <row r="451" spans="1:11" x14ac:dyDescent="0.3">
      <c r="A451" s="6">
        <v>38419</v>
      </c>
      <c r="B451" s="3">
        <v>210</v>
      </c>
      <c r="C451" s="3">
        <v>213.5</v>
      </c>
      <c r="D451" s="3">
        <v>207</v>
      </c>
      <c r="E451" s="3">
        <v>207.25</v>
      </c>
      <c r="F451" s="3">
        <v>180</v>
      </c>
      <c r="G451" s="3">
        <v>207.25</v>
      </c>
      <c r="K451" s="55"/>
    </row>
    <row r="452" spans="1:11" x14ac:dyDescent="0.3">
      <c r="A452" s="6">
        <v>38420</v>
      </c>
      <c r="B452" s="3">
        <v>209.5</v>
      </c>
      <c r="C452" s="3">
        <v>210.5</v>
      </c>
      <c r="D452" s="3">
        <v>206.5</v>
      </c>
      <c r="E452" s="3">
        <v>210.5</v>
      </c>
      <c r="F452" s="3">
        <v>116</v>
      </c>
      <c r="G452" s="3">
        <v>210.5</v>
      </c>
      <c r="K452" s="55"/>
    </row>
    <row r="453" spans="1:11" x14ac:dyDescent="0.3">
      <c r="A453" s="6">
        <v>38421</v>
      </c>
      <c r="B453" s="3">
        <v>210</v>
      </c>
      <c r="C453" s="3">
        <v>212.75</v>
      </c>
      <c r="D453" s="3">
        <v>207.5</v>
      </c>
      <c r="E453" s="3">
        <v>212.5</v>
      </c>
      <c r="F453" s="3">
        <v>143</v>
      </c>
      <c r="G453" s="3">
        <v>212.5</v>
      </c>
      <c r="K453" s="55"/>
    </row>
    <row r="454" spans="1:11" x14ac:dyDescent="0.3">
      <c r="A454" s="6">
        <v>38422</v>
      </c>
      <c r="B454" s="3">
        <v>210.25</v>
      </c>
      <c r="C454" s="3">
        <v>213</v>
      </c>
      <c r="D454" s="3">
        <v>207</v>
      </c>
      <c r="E454" s="3">
        <v>210.5</v>
      </c>
      <c r="F454" s="3">
        <v>603</v>
      </c>
      <c r="G454" s="3">
        <v>210.75</v>
      </c>
      <c r="K454" s="55"/>
    </row>
    <row r="455" spans="1:11" x14ac:dyDescent="0.3">
      <c r="A455" s="6">
        <v>38425</v>
      </c>
      <c r="B455" s="3">
        <v>217</v>
      </c>
      <c r="C455" s="3">
        <v>222.5</v>
      </c>
      <c r="D455" s="3">
        <v>216</v>
      </c>
      <c r="E455" s="3">
        <v>222</v>
      </c>
      <c r="F455" s="3">
        <v>366</v>
      </c>
      <c r="G455" s="3">
        <v>222</v>
      </c>
      <c r="K455" s="55"/>
    </row>
    <row r="456" spans="1:11" x14ac:dyDescent="0.3">
      <c r="A456" s="6">
        <v>38426</v>
      </c>
      <c r="B456" s="3">
        <v>218.5</v>
      </c>
      <c r="C456" s="3">
        <v>223</v>
      </c>
      <c r="D456" s="3">
        <v>218.5</v>
      </c>
      <c r="E456" s="3">
        <v>221.5</v>
      </c>
      <c r="F456" s="3">
        <v>343</v>
      </c>
      <c r="G456" s="3">
        <v>221.5</v>
      </c>
      <c r="K456" s="55"/>
    </row>
    <row r="457" spans="1:11" x14ac:dyDescent="0.3">
      <c r="A457" s="6">
        <v>38427</v>
      </c>
      <c r="B457" s="3">
        <v>222.5</v>
      </c>
      <c r="C457" s="3">
        <v>223</v>
      </c>
      <c r="D457" s="3">
        <v>221</v>
      </c>
      <c r="E457" s="3">
        <v>221</v>
      </c>
      <c r="F457" s="3">
        <v>134</v>
      </c>
      <c r="G457" s="3">
        <v>221</v>
      </c>
      <c r="K457" s="55"/>
    </row>
    <row r="458" spans="1:11" x14ac:dyDescent="0.3">
      <c r="A458" s="6">
        <v>38428</v>
      </c>
      <c r="B458" s="3">
        <v>223</v>
      </c>
      <c r="C458" s="3">
        <v>227</v>
      </c>
      <c r="D458" s="3">
        <v>223</v>
      </c>
      <c r="E458" s="3">
        <v>226.5</v>
      </c>
      <c r="F458" s="3">
        <v>198</v>
      </c>
      <c r="G458" s="3">
        <v>226.5</v>
      </c>
      <c r="K458" s="55"/>
    </row>
    <row r="459" spans="1:11" x14ac:dyDescent="0.3">
      <c r="A459" s="6">
        <v>38429</v>
      </c>
      <c r="B459" s="3">
        <v>226</v>
      </c>
      <c r="C459" s="3">
        <v>226.75</v>
      </c>
      <c r="D459" s="3">
        <v>223.5</v>
      </c>
      <c r="E459" s="3">
        <v>225.5</v>
      </c>
      <c r="F459" s="3">
        <v>245</v>
      </c>
      <c r="G459" s="3">
        <v>225.5</v>
      </c>
      <c r="K459" s="55"/>
    </row>
    <row r="460" spans="1:11" x14ac:dyDescent="0.3">
      <c r="A460" s="6">
        <v>38432</v>
      </c>
      <c r="B460" s="3">
        <v>227</v>
      </c>
      <c r="C460" s="3">
        <v>232</v>
      </c>
      <c r="D460" s="3">
        <v>227</v>
      </c>
      <c r="E460" s="3">
        <v>232</v>
      </c>
      <c r="F460" s="3">
        <v>201</v>
      </c>
      <c r="G460" s="3">
        <v>231.5</v>
      </c>
      <c r="K460" s="55"/>
    </row>
    <row r="461" spans="1:11" x14ac:dyDescent="0.3">
      <c r="A461" s="6">
        <v>38433</v>
      </c>
      <c r="B461" s="3">
        <v>233</v>
      </c>
      <c r="C461" s="3">
        <v>236</v>
      </c>
      <c r="D461" s="3">
        <v>233</v>
      </c>
      <c r="E461" s="3">
        <v>236</v>
      </c>
      <c r="F461" s="3">
        <v>233</v>
      </c>
      <c r="G461" s="3">
        <v>235.5</v>
      </c>
      <c r="K461" s="55"/>
    </row>
    <row r="462" spans="1:11" x14ac:dyDescent="0.3">
      <c r="A462" s="6">
        <v>38434</v>
      </c>
      <c r="B462" s="3">
        <v>239</v>
      </c>
      <c r="C462" s="3">
        <v>239.5</v>
      </c>
      <c r="D462" s="3">
        <v>238</v>
      </c>
      <c r="E462" s="3">
        <v>238</v>
      </c>
      <c r="F462" s="3">
        <v>26</v>
      </c>
      <c r="G462" s="3">
        <v>238</v>
      </c>
      <c r="K462" s="55"/>
    </row>
    <row r="463" spans="1:11" x14ac:dyDescent="0.3">
      <c r="A463" s="6">
        <v>38440</v>
      </c>
      <c r="B463" s="3">
        <v>230</v>
      </c>
      <c r="C463" s="3">
        <v>234</v>
      </c>
      <c r="D463" s="3">
        <v>230</v>
      </c>
      <c r="E463" s="3">
        <v>234</v>
      </c>
      <c r="F463" s="3">
        <v>105</v>
      </c>
      <c r="G463" s="3">
        <v>234</v>
      </c>
      <c r="K463" s="55"/>
    </row>
    <row r="464" spans="1:11" x14ac:dyDescent="0.3">
      <c r="A464" s="6">
        <v>38441</v>
      </c>
      <c r="B464" s="3">
        <v>232</v>
      </c>
      <c r="C464" s="3">
        <v>235</v>
      </c>
      <c r="D464" s="3">
        <v>231</v>
      </c>
      <c r="E464" s="3">
        <v>235</v>
      </c>
      <c r="F464" s="3">
        <v>411</v>
      </c>
      <c r="G464" s="3">
        <v>234.63</v>
      </c>
      <c r="K464" s="55"/>
    </row>
    <row r="465" spans="1:11" x14ac:dyDescent="0.3">
      <c r="A465" s="6">
        <v>38442</v>
      </c>
      <c r="B465" s="3">
        <v>236.5</v>
      </c>
      <c r="C465" s="3">
        <v>239.5</v>
      </c>
      <c r="D465" s="3">
        <v>236.5</v>
      </c>
      <c r="E465" s="3">
        <v>239</v>
      </c>
      <c r="F465" s="3">
        <v>408</v>
      </c>
      <c r="G465" s="3">
        <v>238.33</v>
      </c>
      <c r="K465" s="55"/>
    </row>
    <row r="466" spans="1:11" x14ac:dyDescent="0.3">
      <c r="A466" s="6">
        <v>38443</v>
      </c>
      <c r="B466" s="3">
        <v>232.5</v>
      </c>
      <c r="C466" s="3">
        <v>236</v>
      </c>
      <c r="D466" s="3">
        <v>232.5</v>
      </c>
      <c r="E466" s="3">
        <v>234.25</v>
      </c>
      <c r="F466" s="3">
        <v>136</v>
      </c>
      <c r="G466" s="3">
        <v>234.25</v>
      </c>
      <c r="K466" s="55"/>
    </row>
    <row r="467" spans="1:11" x14ac:dyDescent="0.3">
      <c r="A467" s="6">
        <v>38446</v>
      </c>
      <c r="B467" s="3">
        <v>242</v>
      </c>
      <c r="C467" s="3">
        <v>243</v>
      </c>
      <c r="D467" s="3">
        <v>240</v>
      </c>
      <c r="E467" s="3">
        <v>240</v>
      </c>
      <c r="F467" s="3">
        <v>71</v>
      </c>
      <c r="G467" s="3">
        <v>240</v>
      </c>
      <c r="K467" s="55"/>
    </row>
    <row r="468" spans="1:11" x14ac:dyDescent="0.3">
      <c r="A468" s="6">
        <v>38447</v>
      </c>
      <c r="B468" s="3">
        <v>239</v>
      </c>
      <c r="C468" s="3">
        <v>240.5</v>
      </c>
      <c r="D468" s="3">
        <v>236</v>
      </c>
      <c r="E468" s="3">
        <v>240</v>
      </c>
      <c r="F468" s="3">
        <v>90</v>
      </c>
      <c r="G468" s="3">
        <v>240</v>
      </c>
      <c r="K468" s="55"/>
    </row>
    <row r="469" spans="1:11" x14ac:dyDescent="0.3">
      <c r="A469" s="6">
        <v>38448</v>
      </c>
      <c r="B469" s="3">
        <v>238</v>
      </c>
      <c r="C469" s="3">
        <v>241</v>
      </c>
      <c r="D469" s="3">
        <v>238</v>
      </c>
      <c r="E469" s="3">
        <v>240.5</v>
      </c>
      <c r="F469" s="3">
        <v>169</v>
      </c>
      <c r="G469" s="3">
        <v>240.5</v>
      </c>
      <c r="K469" s="55"/>
    </row>
    <row r="470" spans="1:11" x14ac:dyDescent="0.3">
      <c r="A470" s="6">
        <v>38449</v>
      </c>
      <c r="B470" s="3">
        <v>240</v>
      </c>
      <c r="C470" s="3">
        <v>245</v>
      </c>
      <c r="D470" s="3">
        <v>240</v>
      </c>
      <c r="E470" s="3">
        <v>244.5</v>
      </c>
      <c r="F470" s="3">
        <v>150</v>
      </c>
      <c r="G470" s="3">
        <v>245</v>
      </c>
      <c r="K470" s="55"/>
    </row>
    <row r="471" spans="1:11" x14ac:dyDescent="0.3">
      <c r="A471" s="6">
        <v>38450</v>
      </c>
      <c r="B471" s="3">
        <v>246</v>
      </c>
      <c r="C471" s="3">
        <v>246.5</v>
      </c>
      <c r="D471" s="3">
        <v>243</v>
      </c>
      <c r="E471" s="3">
        <v>243</v>
      </c>
      <c r="F471" s="3">
        <v>230</v>
      </c>
      <c r="G471" s="3">
        <v>243</v>
      </c>
      <c r="K471" s="55"/>
    </row>
    <row r="472" spans="1:11" x14ac:dyDescent="0.3">
      <c r="A472" s="6">
        <v>38453</v>
      </c>
      <c r="B472" s="3">
        <v>238</v>
      </c>
      <c r="C472" s="3">
        <v>243</v>
      </c>
      <c r="D472" s="3">
        <v>238</v>
      </c>
      <c r="E472" s="3">
        <v>243</v>
      </c>
      <c r="F472" s="3">
        <v>46</v>
      </c>
      <c r="G472" s="3">
        <v>242.75</v>
      </c>
      <c r="K472" s="55"/>
    </row>
    <row r="473" spans="1:11" x14ac:dyDescent="0.3">
      <c r="A473" s="6">
        <v>38454</v>
      </c>
      <c r="B473" s="3">
        <v>248.5</v>
      </c>
      <c r="C473" s="3">
        <v>252</v>
      </c>
      <c r="D473" s="3">
        <v>248.5</v>
      </c>
      <c r="E473" s="3">
        <v>252</v>
      </c>
      <c r="F473" s="3">
        <v>208</v>
      </c>
      <c r="G473" s="3">
        <v>252</v>
      </c>
      <c r="K473" s="55"/>
    </row>
    <row r="474" spans="1:11" x14ac:dyDescent="0.3">
      <c r="A474" s="6">
        <v>38455</v>
      </c>
      <c r="B474" s="3">
        <v>255</v>
      </c>
      <c r="C474" s="3">
        <v>258</v>
      </c>
      <c r="D474" s="3">
        <v>255</v>
      </c>
      <c r="E474" s="3">
        <v>257.5</v>
      </c>
      <c r="F474" s="3">
        <v>70</v>
      </c>
      <c r="G474" s="3">
        <v>255.25</v>
      </c>
      <c r="K474" s="55"/>
    </row>
    <row r="475" spans="1:11" x14ac:dyDescent="0.3">
      <c r="A475" s="6">
        <v>38456</v>
      </c>
      <c r="B475" s="3">
        <v>257.5</v>
      </c>
      <c r="C475" s="3">
        <v>258</v>
      </c>
      <c r="D475" s="3">
        <v>254</v>
      </c>
      <c r="E475" s="3">
        <v>256</v>
      </c>
      <c r="F475" s="3">
        <v>260</v>
      </c>
      <c r="G475" s="3">
        <v>256</v>
      </c>
      <c r="K475" s="55"/>
    </row>
    <row r="476" spans="1:11" x14ac:dyDescent="0.3">
      <c r="A476" s="6">
        <v>38457</v>
      </c>
      <c r="B476" s="3">
        <v>257.5</v>
      </c>
      <c r="C476" s="3">
        <v>257.5</v>
      </c>
      <c r="D476" s="3">
        <v>257.5</v>
      </c>
      <c r="E476" s="3">
        <v>257.5</v>
      </c>
      <c r="F476" s="3">
        <v>3</v>
      </c>
      <c r="G476" s="3">
        <v>257.5</v>
      </c>
      <c r="K476" s="55"/>
    </row>
    <row r="477" spans="1:11" x14ac:dyDescent="0.3">
      <c r="A477" s="6">
        <v>38460</v>
      </c>
      <c r="B477" s="3">
        <v>262</v>
      </c>
      <c r="C477" s="3">
        <v>262</v>
      </c>
      <c r="D477" s="3">
        <v>260</v>
      </c>
      <c r="E477" s="3">
        <v>260.75</v>
      </c>
      <c r="F477" s="3">
        <v>15</v>
      </c>
      <c r="G477" s="3">
        <v>260.75</v>
      </c>
      <c r="K477" s="55"/>
    </row>
    <row r="478" spans="1:11" x14ac:dyDescent="0.3">
      <c r="A478" s="6">
        <v>38461</v>
      </c>
      <c r="B478" s="3">
        <v>264.5</v>
      </c>
      <c r="C478" s="3">
        <v>267</v>
      </c>
      <c r="D478" s="3">
        <v>264.5</v>
      </c>
      <c r="E478" s="3">
        <v>266.5</v>
      </c>
      <c r="F478" s="3">
        <v>55</v>
      </c>
      <c r="G478" s="3">
        <v>266</v>
      </c>
      <c r="K478" s="55"/>
    </row>
    <row r="479" spans="1:11" x14ac:dyDescent="0.3">
      <c r="A479" s="6">
        <v>38462</v>
      </c>
      <c r="B479" s="3">
        <v>268</v>
      </c>
      <c r="C479" s="3">
        <v>269</v>
      </c>
      <c r="D479" s="3">
        <v>262</v>
      </c>
      <c r="E479" s="3">
        <v>262</v>
      </c>
      <c r="F479" s="3">
        <v>186</v>
      </c>
      <c r="G479" s="3">
        <v>263.25</v>
      </c>
      <c r="K479" s="55"/>
    </row>
    <row r="480" spans="1:11" x14ac:dyDescent="0.3">
      <c r="A480" s="6">
        <v>38463</v>
      </c>
      <c r="B480" s="3">
        <v>261</v>
      </c>
      <c r="C480" s="3">
        <v>266</v>
      </c>
      <c r="D480" s="3">
        <v>261</v>
      </c>
      <c r="E480" s="3">
        <v>261.75</v>
      </c>
      <c r="F480" s="3">
        <v>59</v>
      </c>
      <c r="G480" s="3">
        <v>261.75</v>
      </c>
      <c r="K480" s="55"/>
    </row>
    <row r="481" spans="1:11" x14ac:dyDescent="0.3">
      <c r="A481" s="6">
        <v>38464</v>
      </c>
      <c r="B481" s="3">
        <v>259.25</v>
      </c>
      <c r="C481" s="3">
        <v>261</v>
      </c>
      <c r="D481" s="3">
        <v>258.5</v>
      </c>
      <c r="E481" s="3">
        <v>258.5</v>
      </c>
      <c r="F481" s="3">
        <v>58</v>
      </c>
      <c r="G481" s="3">
        <v>258.5</v>
      </c>
      <c r="K481" s="55"/>
    </row>
    <row r="482" spans="1:11" x14ac:dyDescent="0.3">
      <c r="A482" s="6">
        <v>38467</v>
      </c>
      <c r="B482" s="3">
        <v>266</v>
      </c>
      <c r="C482" s="3">
        <v>266</v>
      </c>
      <c r="D482" s="3">
        <v>266</v>
      </c>
      <c r="E482" s="3">
        <v>266</v>
      </c>
      <c r="F482" s="3">
        <v>15</v>
      </c>
      <c r="G482" s="3">
        <v>266</v>
      </c>
      <c r="K482" s="55"/>
    </row>
    <row r="483" spans="1:11" x14ac:dyDescent="0.3">
      <c r="A483" s="6">
        <v>38468</v>
      </c>
      <c r="B483" s="3">
        <v>266</v>
      </c>
      <c r="C483" s="3">
        <v>266</v>
      </c>
      <c r="D483" s="3">
        <v>259</v>
      </c>
      <c r="E483" s="3">
        <v>260</v>
      </c>
      <c r="F483" s="3">
        <v>241</v>
      </c>
      <c r="G483" s="3">
        <v>259</v>
      </c>
      <c r="K483" s="55"/>
    </row>
    <row r="484" spans="1:11" x14ac:dyDescent="0.3">
      <c r="A484" s="6">
        <v>38469</v>
      </c>
      <c r="B484" s="3">
        <v>256</v>
      </c>
      <c r="C484" s="3">
        <v>256</v>
      </c>
      <c r="D484" s="3">
        <v>246</v>
      </c>
      <c r="E484" s="3">
        <v>250.25</v>
      </c>
      <c r="F484" s="3">
        <v>55</v>
      </c>
      <c r="G484" s="3">
        <v>249.5</v>
      </c>
      <c r="K484" s="55"/>
    </row>
    <row r="485" spans="1:11" x14ac:dyDescent="0.3">
      <c r="A485" s="6">
        <v>38470</v>
      </c>
      <c r="B485" s="3">
        <v>245</v>
      </c>
      <c r="C485" s="3">
        <v>253</v>
      </c>
      <c r="D485" s="3">
        <v>245</v>
      </c>
      <c r="E485" s="3">
        <v>251</v>
      </c>
      <c r="F485" s="3">
        <v>150</v>
      </c>
      <c r="G485" s="3">
        <v>251</v>
      </c>
      <c r="K485" s="55"/>
    </row>
    <row r="486" spans="1:11" x14ac:dyDescent="0.3">
      <c r="A486" s="6">
        <v>38471</v>
      </c>
      <c r="B486" s="3">
        <v>253.5</v>
      </c>
      <c r="C486" s="3">
        <v>253.5</v>
      </c>
      <c r="D486" s="3">
        <v>247</v>
      </c>
      <c r="E486" s="3">
        <v>249</v>
      </c>
      <c r="F486" s="3">
        <v>262</v>
      </c>
      <c r="G486" s="3">
        <v>249.57</v>
      </c>
      <c r="K486" s="55"/>
    </row>
    <row r="487" spans="1:11" x14ac:dyDescent="0.3">
      <c r="A487" s="6">
        <v>38474</v>
      </c>
      <c r="B487" s="3">
        <v>249</v>
      </c>
      <c r="C487" s="3">
        <v>249.5</v>
      </c>
      <c r="D487" s="3">
        <v>248</v>
      </c>
      <c r="E487" s="3">
        <v>249</v>
      </c>
      <c r="F487" s="3">
        <v>23</v>
      </c>
      <c r="G487" s="3">
        <v>249</v>
      </c>
      <c r="K487" s="55"/>
    </row>
    <row r="488" spans="1:11" x14ac:dyDescent="0.3">
      <c r="A488" s="6">
        <v>38475</v>
      </c>
      <c r="B488" s="3">
        <v>250</v>
      </c>
      <c r="C488" s="3">
        <v>256.5</v>
      </c>
      <c r="D488" s="3">
        <v>250</v>
      </c>
      <c r="E488" s="3">
        <v>256.5</v>
      </c>
      <c r="F488" s="3">
        <v>24</v>
      </c>
      <c r="G488" s="3">
        <v>256.5</v>
      </c>
      <c r="K488" s="55"/>
    </row>
    <row r="489" spans="1:11" x14ac:dyDescent="0.3">
      <c r="A489" s="6">
        <v>38476</v>
      </c>
      <c r="B489" s="3">
        <v>257</v>
      </c>
      <c r="C489" s="3">
        <v>257.5</v>
      </c>
      <c r="D489" s="3">
        <v>253</v>
      </c>
      <c r="E489" s="3">
        <v>253</v>
      </c>
      <c r="F489" s="3">
        <v>99</v>
      </c>
      <c r="G489" s="3">
        <v>253.5</v>
      </c>
      <c r="K489" s="55"/>
    </row>
    <row r="490" spans="1:11" x14ac:dyDescent="0.3">
      <c r="A490" s="6">
        <v>38478</v>
      </c>
      <c r="B490" s="3">
        <v>256</v>
      </c>
      <c r="C490" s="3">
        <v>256</v>
      </c>
      <c r="D490" s="3">
        <v>256</v>
      </c>
      <c r="E490" s="3">
        <v>256</v>
      </c>
      <c r="F490" s="3">
        <v>0</v>
      </c>
      <c r="G490" s="3">
        <v>256</v>
      </c>
      <c r="K490" s="55"/>
    </row>
    <row r="491" spans="1:11" x14ac:dyDescent="0.3">
      <c r="A491" s="6">
        <v>38481</v>
      </c>
      <c r="B491" s="3">
        <v>265</v>
      </c>
      <c r="C491" s="3">
        <v>267</v>
      </c>
      <c r="D491" s="3">
        <v>264</v>
      </c>
      <c r="E491" s="3">
        <v>267</v>
      </c>
      <c r="F491" s="3">
        <v>27</v>
      </c>
      <c r="G491" s="3">
        <v>267</v>
      </c>
      <c r="K491" s="55"/>
    </row>
    <row r="492" spans="1:11" x14ac:dyDescent="0.3">
      <c r="A492" s="6">
        <v>38482</v>
      </c>
      <c r="B492" s="3">
        <v>267</v>
      </c>
      <c r="C492" s="3">
        <v>267</v>
      </c>
      <c r="D492" s="3">
        <v>265</v>
      </c>
      <c r="E492" s="3">
        <v>265.5</v>
      </c>
      <c r="F492" s="3">
        <v>40</v>
      </c>
      <c r="G492" s="3">
        <v>265.5</v>
      </c>
      <c r="K492" s="55"/>
    </row>
    <row r="493" spans="1:11" x14ac:dyDescent="0.3">
      <c r="A493" s="6">
        <v>38483</v>
      </c>
      <c r="B493" s="3">
        <v>264</v>
      </c>
      <c r="C493" s="3">
        <v>264.5</v>
      </c>
      <c r="D493" s="3">
        <v>262</v>
      </c>
      <c r="E493" s="3">
        <v>262</v>
      </c>
      <c r="F493" s="3">
        <v>47</v>
      </c>
      <c r="G493" s="3">
        <v>262</v>
      </c>
      <c r="K493" s="55"/>
    </row>
    <row r="494" spans="1:11" x14ac:dyDescent="0.3">
      <c r="A494" s="6">
        <v>38484</v>
      </c>
      <c r="B494" s="3">
        <v>260</v>
      </c>
      <c r="C494" s="3">
        <v>261</v>
      </c>
      <c r="D494" s="3">
        <v>257</v>
      </c>
      <c r="E494" s="3">
        <v>257</v>
      </c>
      <c r="F494" s="3">
        <v>41</v>
      </c>
      <c r="G494" s="3">
        <v>257</v>
      </c>
      <c r="K494" s="55"/>
    </row>
    <row r="495" spans="1:11" x14ac:dyDescent="0.3">
      <c r="A495" s="6">
        <v>38485</v>
      </c>
      <c r="B495" s="3">
        <v>259</v>
      </c>
      <c r="C495" s="3">
        <v>260</v>
      </c>
      <c r="D495" s="3">
        <v>256.5</v>
      </c>
      <c r="E495" s="3">
        <v>257.25</v>
      </c>
      <c r="F495" s="3">
        <v>87</v>
      </c>
      <c r="G495" s="3">
        <v>257.25</v>
      </c>
      <c r="K495" s="55"/>
    </row>
    <row r="496" spans="1:11" x14ac:dyDescent="0.3">
      <c r="A496" s="6">
        <v>38490</v>
      </c>
      <c r="B496" s="3">
        <v>250.75</v>
      </c>
      <c r="C496" s="3">
        <v>250.75</v>
      </c>
      <c r="D496" s="3">
        <v>250.75</v>
      </c>
      <c r="E496" s="3">
        <v>250.75</v>
      </c>
      <c r="F496" s="3">
        <v>0</v>
      </c>
      <c r="G496" s="3">
        <v>250.75</v>
      </c>
      <c r="K496" s="55"/>
    </row>
    <row r="497" spans="1:11" x14ac:dyDescent="0.3">
      <c r="A497" s="6">
        <v>38491</v>
      </c>
      <c r="B497" s="3">
        <v>246</v>
      </c>
      <c r="C497" s="3">
        <v>246.25</v>
      </c>
      <c r="D497" s="3">
        <v>240</v>
      </c>
      <c r="E497" s="3">
        <v>242</v>
      </c>
      <c r="F497" s="3">
        <v>152</v>
      </c>
      <c r="G497" s="3">
        <v>242</v>
      </c>
      <c r="K497" s="55"/>
    </row>
    <row r="498" spans="1:11" x14ac:dyDescent="0.3">
      <c r="A498" s="6">
        <v>38492</v>
      </c>
      <c r="B498" s="3">
        <v>244</v>
      </c>
      <c r="C498" s="3">
        <v>245</v>
      </c>
      <c r="D498" s="3">
        <v>241.5</v>
      </c>
      <c r="E498" s="3">
        <v>241.5</v>
      </c>
      <c r="F498" s="3">
        <v>28</v>
      </c>
      <c r="G498" s="3">
        <v>241.5</v>
      </c>
      <c r="K498" s="55"/>
    </row>
    <row r="499" spans="1:11" x14ac:dyDescent="0.3">
      <c r="A499" s="6">
        <v>38495</v>
      </c>
      <c r="B499" s="3">
        <v>238</v>
      </c>
      <c r="C499" s="3">
        <v>238</v>
      </c>
      <c r="D499" s="3">
        <v>237</v>
      </c>
      <c r="E499" s="3">
        <v>238</v>
      </c>
      <c r="F499" s="3">
        <v>32</v>
      </c>
      <c r="G499" s="3">
        <v>238</v>
      </c>
      <c r="K499" s="55"/>
    </row>
    <row r="500" spans="1:11" x14ac:dyDescent="0.3">
      <c r="A500" s="6">
        <v>38496</v>
      </c>
      <c r="B500" s="3">
        <v>238</v>
      </c>
      <c r="C500" s="3">
        <v>238</v>
      </c>
      <c r="D500" s="3">
        <v>233</v>
      </c>
      <c r="E500" s="3">
        <v>234.5</v>
      </c>
      <c r="F500" s="3">
        <v>113</v>
      </c>
      <c r="G500" s="3">
        <v>234.5</v>
      </c>
      <c r="K500" s="55"/>
    </row>
    <row r="501" spans="1:11" x14ac:dyDescent="0.3">
      <c r="A501" s="6">
        <v>38497</v>
      </c>
      <c r="B501" s="3">
        <v>234.5</v>
      </c>
      <c r="C501" s="3">
        <v>237</v>
      </c>
      <c r="D501" s="3">
        <v>234.5</v>
      </c>
      <c r="E501" s="3">
        <v>237</v>
      </c>
      <c r="F501" s="3">
        <v>20</v>
      </c>
      <c r="G501" s="3">
        <v>237</v>
      </c>
      <c r="K501" s="55"/>
    </row>
    <row r="502" spans="1:11" x14ac:dyDescent="0.3">
      <c r="A502" s="6">
        <v>38498</v>
      </c>
      <c r="B502" s="3">
        <v>238</v>
      </c>
      <c r="C502" s="3">
        <v>238</v>
      </c>
      <c r="D502" s="3">
        <v>236</v>
      </c>
      <c r="E502" s="3">
        <v>236</v>
      </c>
      <c r="F502" s="3">
        <v>13</v>
      </c>
      <c r="G502" s="3">
        <v>236</v>
      </c>
      <c r="K502" s="55"/>
    </row>
    <row r="503" spans="1:11" x14ac:dyDescent="0.3">
      <c r="A503" s="6">
        <v>38499</v>
      </c>
      <c r="B503" s="3">
        <v>235</v>
      </c>
      <c r="C503" s="3">
        <v>235</v>
      </c>
      <c r="D503" s="3">
        <v>235</v>
      </c>
      <c r="E503" s="3">
        <v>235</v>
      </c>
      <c r="F503" s="3">
        <v>1</v>
      </c>
      <c r="G503" s="3">
        <v>233.25</v>
      </c>
      <c r="K503" s="55"/>
    </row>
    <row r="504" spans="1:11" x14ac:dyDescent="0.3">
      <c r="A504" s="6">
        <v>38502</v>
      </c>
      <c r="B504" s="3">
        <v>236</v>
      </c>
      <c r="C504" s="3">
        <v>236</v>
      </c>
      <c r="D504" s="3">
        <v>234</v>
      </c>
      <c r="E504" s="3">
        <v>234</v>
      </c>
      <c r="F504" s="3">
        <v>37</v>
      </c>
      <c r="G504" s="3">
        <v>234</v>
      </c>
      <c r="K504" s="55"/>
    </row>
    <row r="505" spans="1:11" x14ac:dyDescent="0.3">
      <c r="A505" s="6">
        <v>38503</v>
      </c>
      <c r="B505" s="3">
        <v>237</v>
      </c>
      <c r="C505" s="3">
        <v>237</v>
      </c>
      <c r="D505" s="3">
        <v>235</v>
      </c>
      <c r="E505" s="3">
        <v>236</v>
      </c>
      <c r="F505" s="3">
        <v>36</v>
      </c>
      <c r="G505" s="3">
        <v>236.25</v>
      </c>
      <c r="K505" s="55"/>
    </row>
    <row r="506" spans="1:11" x14ac:dyDescent="0.3">
      <c r="A506" s="6">
        <v>38504</v>
      </c>
      <c r="B506" s="3">
        <v>226</v>
      </c>
      <c r="C506" s="3">
        <v>226</v>
      </c>
      <c r="D506" s="3">
        <v>224</v>
      </c>
      <c r="E506" s="3">
        <v>224.5</v>
      </c>
      <c r="F506" s="3">
        <v>38</v>
      </c>
      <c r="G506" s="3">
        <v>224.5</v>
      </c>
      <c r="K506" s="55"/>
    </row>
    <row r="507" spans="1:11" x14ac:dyDescent="0.3">
      <c r="A507" s="6">
        <v>38505</v>
      </c>
      <c r="B507" s="3">
        <v>225</v>
      </c>
      <c r="C507" s="3">
        <v>225.5</v>
      </c>
      <c r="D507" s="3">
        <v>225</v>
      </c>
      <c r="E507" s="3">
        <v>225.5</v>
      </c>
      <c r="F507" s="3">
        <v>16</v>
      </c>
      <c r="G507" s="3">
        <v>225.5</v>
      </c>
      <c r="K507" s="55"/>
    </row>
    <row r="508" spans="1:11" x14ac:dyDescent="0.3">
      <c r="A508" s="6">
        <v>38506</v>
      </c>
      <c r="B508" s="3">
        <v>223</v>
      </c>
      <c r="C508" s="3">
        <v>223</v>
      </c>
      <c r="D508" s="3">
        <v>223</v>
      </c>
      <c r="E508" s="3">
        <v>223</v>
      </c>
      <c r="F508" s="3">
        <v>56</v>
      </c>
      <c r="G508" s="3">
        <v>223</v>
      </c>
      <c r="K508" s="55"/>
    </row>
    <row r="509" spans="1:11" x14ac:dyDescent="0.3">
      <c r="A509" s="6">
        <v>38509</v>
      </c>
      <c r="B509" s="3">
        <v>219</v>
      </c>
      <c r="C509" s="3">
        <v>219</v>
      </c>
      <c r="D509" s="3">
        <v>218</v>
      </c>
      <c r="E509" s="3">
        <v>218.25</v>
      </c>
      <c r="F509" s="3">
        <v>36</v>
      </c>
      <c r="G509" s="3">
        <v>218.25</v>
      </c>
      <c r="K509" s="55"/>
    </row>
    <row r="510" spans="1:11" x14ac:dyDescent="0.3">
      <c r="A510" s="6">
        <v>38510</v>
      </c>
      <c r="B510" s="3">
        <v>219</v>
      </c>
      <c r="C510" s="3">
        <v>219</v>
      </c>
      <c r="D510" s="3">
        <v>216</v>
      </c>
      <c r="E510" s="3">
        <v>216</v>
      </c>
      <c r="F510" s="3">
        <v>91</v>
      </c>
      <c r="G510" s="3">
        <v>216</v>
      </c>
      <c r="K510" s="55"/>
    </row>
    <row r="511" spans="1:11" x14ac:dyDescent="0.3">
      <c r="A511" s="6">
        <v>38511</v>
      </c>
      <c r="B511" s="3">
        <v>216.5</v>
      </c>
      <c r="C511" s="3">
        <v>217</v>
      </c>
      <c r="D511" s="3">
        <v>216</v>
      </c>
      <c r="E511" s="3">
        <v>216</v>
      </c>
      <c r="F511" s="3">
        <v>121</v>
      </c>
      <c r="G511" s="3">
        <v>216.75</v>
      </c>
      <c r="K511" s="55"/>
    </row>
    <row r="512" spans="1:11" x14ac:dyDescent="0.3">
      <c r="A512" s="6">
        <v>38512</v>
      </c>
      <c r="B512" s="3">
        <v>212.5</v>
      </c>
      <c r="C512" s="3">
        <v>212.5</v>
      </c>
      <c r="D512" s="3">
        <v>208.5</v>
      </c>
      <c r="E512" s="3">
        <v>209</v>
      </c>
      <c r="F512" s="3">
        <v>98</v>
      </c>
      <c r="G512" s="3">
        <v>209</v>
      </c>
      <c r="K512" s="55"/>
    </row>
    <row r="513" spans="1:11" x14ac:dyDescent="0.3">
      <c r="A513" s="6">
        <v>38513</v>
      </c>
      <c r="B513" s="3">
        <v>206</v>
      </c>
      <c r="C513" s="3">
        <v>206</v>
      </c>
      <c r="D513" s="3">
        <v>202</v>
      </c>
      <c r="E513" s="3">
        <v>205.75</v>
      </c>
      <c r="F513" s="3">
        <v>154</v>
      </c>
      <c r="G513" s="3">
        <v>205.75</v>
      </c>
      <c r="K513" s="55"/>
    </row>
    <row r="514" spans="1:11" x14ac:dyDescent="0.3">
      <c r="A514" s="6">
        <v>38516</v>
      </c>
      <c r="B514" s="3">
        <v>204.5</v>
      </c>
      <c r="C514" s="3">
        <v>204.5</v>
      </c>
      <c r="D514" s="3">
        <v>197.5</v>
      </c>
      <c r="E514" s="3">
        <v>198.5</v>
      </c>
      <c r="F514" s="3">
        <v>76</v>
      </c>
      <c r="G514" s="3">
        <v>198.5</v>
      </c>
      <c r="K514" s="55"/>
    </row>
    <row r="515" spans="1:11" x14ac:dyDescent="0.3">
      <c r="A515" s="6">
        <v>38517</v>
      </c>
      <c r="B515" s="3">
        <v>197</v>
      </c>
      <c r="C515" s="3">
        <v>197</v>
      </c>
      <c r="D515" s="3">
        <v>186</v>
      </c>
      <c r="E515" s="3">
        <v>189</v>
      </c>
      <c r="F515" s="3">
        <v>213</v>
      </c>
      <c r="G515" s="3">
        <v>189</v>
      </c>
      <c r="K515" s="55"/>
    </row>
    <row r="516" spans="1:11" x14ac:dyDescent="0.3">
      <c r="A516" s="6">
        <v>38518</v>
      </c>
      <c r="B516" s="3">
        <v>186.75</v>
      </c>
      <c r="C516" s="3">
        <v>188</v>
      </c>
      <c r="D516" s="3">
        <v>184</v>
      </c>
      <c r="E516" s="3">
        <v>188</v>
      </c>
      <c r="F516" s="3">
        <v>78</v>
      </c>
      <c r="G516" s="3">
        <v>187.5</v>
      </c>
      <c r="K516" s="55"/>
    </row>
    <row r="517" spans="1:11" x14ac:dyDescent="0.3">
      <c r="A517" s="6">
        <v>38519</v>
      </c>
      <c r="B517" s="3">
        <v>187</v>
      </c>
      <c r="C517" s="3">
        <v>190.5</v>
      </c>
      <c r="D517" s="3">
        <v>184</v>
      </c>
      <c r="E517" s="3">
        <v>184</v>
      </c>
      <c r="F517" s="3">
        <v>184</v>
      </c>
      <c r="G517" s="3">
        <v>184</v>
      </c>
      <c r="K517" s="55"/>
    </row>
    <row r="518" spans="1:11" x14ac:dyDescent="0.3">
      <c r="A518" s="6">
        <v>38520</v>
      </c>
      <c r="B518" s="3">
        <v>180</v>
      </c>
      <c r="C518" s="3">
        <v>184</v>
      </c>
      <c r="D518" s="3">
        <v>180</v>
      </c>
      <c r="E518" s="3">
        <v>183</v>
      </c>
      <c r="F518" s="3">
        <v>141</v>
      </c>
      <c r="G518" s="3">
        <v>183</v>
      </c>
      <c r="K518" s="55"/>
    </row>
    <row r="519" spans="1:11" x14ac:dyDescent="0.3">
      <c r="A519" s="6">
        <v>38523</v>
      </c>
      <c r="B519" s="3">
        <v>185.5</v>
      </c>
      <c r="C519" s="3">
        <v>193</v>
      </c>
      <c r="D519" s="3">
        <v>185.5</v>
      </c>
      <c r="E519" s="3">
        <v>192.5</v>
      </c>
      <c r="F519" s="3">
        <v>152</v>
      </c>
      <c r="G519" s="3">
        <v>193</v>
      </c>
      <c r="K519" s="55"/>
    </row>
    <row r="520" spans="1:11" x14ac:dyDescent="0.3">
      <c r="A520" s="6">
        <v>38524</v>
      </c>
      <c r="B520" s="3">
        <v>196</v>
      </c>
      <c r="C520" s="3">
        <v>196.5</v>
      </c>
      <c r="D520" s="3">
        <v>190</v>
      </c>
      <c r="E520" s="3">
        <v>195.5</v>
      </c>
      <c r="F520" s="3">
        <v>128</v>
      </c>
      <c r="G520" s="3">
        <v>195.75</v>
      </c>
      <c r="K520" s="55"/>
    </row>
    <row r="521" spans="1:11" x14ac:dyDescent="0.3">
      <c r="A521" s="6">
        <v>38525</v>
      </c>
      <c r="B521" s="3">
        <v>201</v>
      </c>
      <c r="C521" s="3">
        <v>205.5</v>
      </c>
      <c r="D521" s="3">
        <v>201</v>
      </c>
      <c r="E521" s="3">
        <v>205.5</v>
      </c>
      <c r="F521" s="3">
        <v>97</v>
      </c>
      <c r="G521" s="3">
        <v>205.5</v>
      </c>
      <c r="K521" s="55"/>
    </row>
    <row r="522" spans="1:11" x14ac:dyDescent="0.3">
      <c r="A522" s="6">
        <v>38526</v>
      </c>
      <c r="B522" s="3">
        <v>206.25</v>
      </c>
      <c r="C522" s="3">
        <v>213</v>
      </c>
      <c r="D522" s="3">
        <v>206</v>
      </c>
      <c r="E522" s="3">
        <v>208.5</v>
      </c>
      <c r="F522" s="3">
        <v>188</v>
      </c>
      <c r="G522" s="3">
        <v>206</v>
      </c>
      <c r="K522" s="55"/>
    </row>
    <row r="523" spans="1:11" x14ac:dyDescent="0.3">
      <c r="A523" s="6">
        <v>38530</v>
      </c>
      <c r="B523" s="3">
        <v>200</v>
      </c>
      <c r="C523" s="3">
        <v>203.75</v>
      </c>
      <c r="D523" s="3">
        <v>198</v>
      </c>
      <c r="E523" s="3">
        <v>203.5</v>
      </c>
      <c r="F523" s="3">
        <v>151</v>
      </c>
      <c r="G523" s="3">
        <v>203.5</v>
      </c>
      <c r="K523" s="55"/>
    </row>
    <row r="524" spans="1:11" x14ac:dyDescent="0.3">
      <c r="A524" s="6">
        <v>38531</v>
      </c>
      <c r="B524" s="3">
        <v>204</v>
      </c>
      <c r="C524" s="3">
        <v>206.5</v>
      </c>
      <c r="D524" s="3">
        <v>204</v>
      </c>
      <c r="E524" s="3">
        <v>205</v>
      </c>
      <c r="F524" s="3">
        <v>128</v>
      </c>
      <c r="G524" s="3">
        <v>205</v>
      </c>
      <c r="K524" s="55"/>
    </row>
    <row r="525" spans="1:11" x14ac:dyDescent="0.3">
      <c r="A525" s="6">
        <v>38532</v>
      </c>
      <c r="B525" s="3">
        <v>205.25</v>
      </c>
      <c r="C525" s="3">
        <v>218</v>
      </c>
      <c r="D525" s="3">
        <v>205.25</v>
      </c>
      <c r="E525" s="3">
        <v>215</v>
      </c>
      <c r="F525" s="3">
        <v>278</v>
      </c>
      <c r="G525" s="3">
        <v>217</v>
      </c>
      <c r="K525" s="55"/>
    </row>
    <row r="526" spans="1:11" x14ac:dyDescent="0.3">
      <c r="A526" s="6">
        <v>38533</v>
      </c>
      <c r="B526" s="3">
        <v>220</v>
      </c>
      <c r="C526" s="3">
        <v>222</v>
      </c>
      <c r="D526" s="3">
        <v>215</v>
      </c>
      <c r="E526" s="3">
        <v>215</v>
      </c>
      <c r="F526" s="3">
        <v>136</v>
      </c>
      <c r="G526" s="3">
        <v>219.4</v>
      </c>
      <c r="K526" s="55"/>
    </row>
    <row r="527" spans="1:11" x14ac:dyDescent="0.3">
      <c r="A527" s="6">
        <v>38534</v>
      </c>
      <c r="B527" s="3">
        <v>256</v>
      </c>
      <c r="C527" s="3">
        <v>261</v>
      </c>
      <c r="D527" s="3">
        <v>256</v>
      </c>
      <c r="E527" s="3">
        <v>261</v>
      </c>
      <c r="F527" s="3">
        <v>26</v>
      </c>
      <c r="G527" s="3">
        <v>262</v>
      </c>
      <c r="K527" s="55"/>
    </row>
    <row r="528" spans="1:11" x14ac:dyDescent="0.3">
      <c r="A528" s="6">
        <v>38537</v>
      </c>
      <c r="B528" s="3">
        <v>272.75</v>
      </c>
      <c r="C528" s="3">
        <v>278</v>
      </c>
      <c r="D528" s="3">
        <v>272.75</v>
      </c>
      <c r="E528" s="3">
        <v>277</v>
      </c>
      <c r="F528" s="3">
        <v>54</v>
      </c>
      <c r="G528" s="3">
        <v>277</v>
      </c>
      <c r="K528" s="55"/>
    </row>
    <row r="529" spans="1:11" x14ac:dyDescent="0.3">
      <c r="A529" s="6">
        <v>38538</v>
      </c>
      <c r="B529" s="3">
        <v>283</v>
      </c>
      <c r="C529" s="3">
        <v>283</v>
      </c>
      <c r="D529" s="3">
        <v>274</v>
      </c>
      <c r="E529" s="3">
        <v>275</v>
      </c>
      <c r="F529" s="3">
        <v>62</v>
      </c>
      <c r="G529" s="3">
        <v>275.75</v>
      </c>
      <c r="K529" s="55"/>
    </row>
    <row r="530" spans="1:11" x14ac:dyDescent="0.3">
      <c r="A530" s="6">
        <v>38539</v>
      </c>
      <c r="B530" s="3">
        <v>276</v>
      </c>
      <c r="C530" s="3">
        <v>276</v>
      </c>
      <c r="D530" s="3">
        <v>274.5</v>
      </c>
      <c r="E530" s="3">
        <v>276</v>
      </c>
      <c r="F530" s="3">
        <v>56</v>
      </c>
      <c r="G530" s="3">
        <v>274.5</v>
      </c>
      <c r="K530" s="55"/>
    </row>
    <row r="531" spans="1:11" x14ac:dyDescent="0.3">
      <c r="A531" s="6">
        <v>38540</v>
      </c>
      <c r="B531" s="3">
        <v>273</v>
      </c>
      <c r="C531" s="3">
        <v>273</v>
      </c>
      <c r="D531" s="3">
        <v>269.25</v>
      </c>
      <c r="E531" s="3">
        <v>271</v>
      </c>
      <c r="F531" s="3">
        <v>65</v>
      </c>
      <c r="G531" s="3">
        <v>271</v>
      </c>
      <c r="K531" s="55"/>
    </row>
    <row r="532" spans="1:11" x14ac:dyDescent="0.3">
      <c r="A532" s="6">
        <v>38541</v>
      </c>
      <c r="B532" s="3">
        <v>272</v>
      </c>
      <c r="C532" s="3">
        <v>277</v>
      </c>
      <c r="D532" s="3">
        <v>271</v>
      </c>
      <c r="E532" s="3">
        <v>277</v>
      </c>
      <c r="F532" s="3">
        <v>172</v>
      </c>
      <c r="G532" s="3">
        <v>276.5</v>
      </c>
      <c r="K532" s="55"/>
    </row>
    <row r="533" spans="1:11" x14ac:dyDescent="0.3">
      <c r="A533" s="6">
        <v>38544</v>
      </c>
      <c r="B533" s="3">
        <v>278</v>
      </c>
      <c r="C533" s="3">
        <v>283</v>
      </c>
      <c r="D533" s="3">
        <v>278</v>
      </c>
      <c r="E533" s="3">
        <v>283</v>
      </c>
      <c r="F533" s="3">
        <v>270</v>
      </c>
      <c r="G533" s="3">
        <v>283</v>
      </c>
      <c r="K533" s="55"/>
    </row>
    <row r="534" spans="1:11" x14ac:dyDescent="0.3">
      <c r="A534" s="6">
        <v>38545</v>
      </c>
      <c r="B534" s="3">
        <v>282.5</v>
      </c>
      <c r="C534" s="3">
        <v>289</v>
      </c>
      <c r="D534" s="3">
        <v>280.5</v>
      </c>
      <c r="E534" s="3">
        <v>288.25</v>
      </c>
      <c r="F534" s="3">
        <v>74</v>
      </c>
      <c r="G534" s="3">
        <v>288.5</v>
      </c>
      <c r="K534" s="55"/>
    </row>
    <row r="535" spans="1:11" x14ac:dyDescent="0.3">
      <c r="A535" s="6">
        <v>38546</v>
      </c>
      <c r="B535" s="3">
        <v>294</v>
      </c>
      <c r="C535" s="3">
        <v>294</v>
      </c>
      <c r="D535" s="3">
        <v>280</v>
      </c>
      <c r="E535" s="3">
        <v>280</v>
      </c>
      <c r="F535" s="3">
        <v>180</v>
      </c>
      <c r="G535" s="3">
        <v>282</v>
      </c>
      <c r="K535" s="55"/>
    </row>
    <row r="536" spans="1:11" x14ac:dyDescent="0.3">
      <c r="A536" s="6">
        <v>38547</v>
      </c>
      <c r="B536" s="3">
        <v>274</v>
      </c>
      <c r="C536" s="3">
        <v>276.5</v>
      </c>
      <c r="D536" s="3">
        <v>268</v>
      </c>
      <c r="E536" s="3">
        <v>273</v>
      </c>
      <c r="F536" s="3">
        <v>112</v>
      </c>
      <c r="G536" s="3">
        <v>273</v>
      </c>
      <c r="K536" s="55"/>
    </row>
    <row r="537" spans="1:11" x14ac:dyDescent="0.3">
      <c r="A537" s="6">
        <v>38548</v>
      </c>
      <c r="B537" s="3">
        <v>272</v>
      </c>
      <c r="C537" s="3">
        <v>278</v>
      </c>
      <c r="D537" s="3">
        <v>272</v>
      </c>
      <c r="E537" s="3">
        <v>274</v>
      </c>
      <c r="F537" s="3">
        <v>126</v>
      </c>
      <c r="G537" s="3">
        <v>274.5</v>
      </c>
      <c r="K537" s="55"/>
    </row>
    <row r="538" spans="1:11" x14ac:dyDescent="0.3">
      <c r="A538" s="6">
        <v>38551</v>
      </c>
      <c r="B538" s="3">
        <v>268</v>
      </c>
      <c r="C538" s="3">
        <v>268</v>
      </c>
      <c r="D538" s="3">
        <v>262</v>
      </c>
      <c r="E538" s="3">
        <v>262</v>
      </c>
      <c r="F538" s="3">
        <v>44</v>
      </c>
      <c r="G538" s="3">
        <v>264</v>
      </c>
      <c r="K538" s="55"/>
    </row>
    <row r="539" spans="1:11" x14ac:dyDescent="0.3">
      <c r="A539" s="6">
        <v>38552</v>
      </c>
      <c r="B539" s="3">
        <v>262</v>
      </c>
      <c r="C539" s="3">
        <v>266</v>
      </c>
      <c r="D539" s="3">
        <v>262</v>
      </c>
      <c r="E539" s="3">
        <v>262.75</v>
      </c>
      <c r="F539" s="3">
        <v>70</v>
      </c>
      <c r="G539" s="3">
        <v>262.75</v>
      </c>
      <c r="K539" s="55"/>
    </row>
    <row r="540" spans="1:11" x14ac:dyDescent="0.3">
      <c r="A540" s="6">
        <v>38553</v>
      </c>
      <c r="B540" s="3">
        <v>257.5</v>
      </c>
      <c r="C540" s="3">
        <v>257.5</v>
      </c>
      <c r="D540" s="3">
        <v>252</v>
      </c>
      <c r="E540" s="3">
        <v>252</v>
      </c>
      <c r="F540" s="3">
        <v>85</v>
      </c>
      <c r="G540" s="3">
        <v>252</v>
      </c>
      <c r="K540" s="55"/>
    </row>
    <row r="541" spans="1:11" x14ac:dyDescent="0.3">
      <c r="A541" s="6">
        <v>38554</v>
      </c>
      <c r="B541" s="3">
        <v>250</v>
      </c>
      <c r="C541" s="3">
        <v>250</v>
      </c>
      <c r="D541" s="3">
        <v>246</v>
      </c>
      <c r="E541" s="3">
        <v>246</v>
      </c>
      <c r="F541" s="3">
        <v>135</v>
      </c>
      <c r="G541" s="3">
        <v>246</v>
      </c>
      <c r="K541" s="55"/>
    </row>
    <row r="542" spans="1:11" x14ac:dyDescent="0.3">
      <c r="A542" s="6">
        <v>38555</v>
      </c>
      <c r="B542" s="3">
        <v>243</v>
      </c>
      <c r="C542" s="3">
        <v>246</v>
      </c>
      <c r="D542" s="3">
        <v>241.5</v>
      </c>
      <c r="E542" s="3">
        <v>244</v>
      </c>
      <c r="F542" s="3">
        <v>115</v>
      </c>
      <c r="G542" s="3">
        <v>244</v>
      </c>
      <c r="K542" s="55"/>
    </row>
    <row r="543" spans="1:11" x14ac:dyDescent="0.3">
      <c r="A543" s="6">
        <v>38558</v>
      </c>
      <c r="B543" s="3">
        <v>250</v>
      </c>
      <c r="C543" s="3">
        <v>252</v>
      </c>
      <c r="D543" s="3">
        <v>249</v>
      </c>
      <c r="E543" s="3">
        <v>252</v>
      </c>
      <c r="F543" s="3">
        <v>72</v>
      </c>
      <c r="G543" s="3">
        <v>250.88</v>
      </c>
      <c r="K543" s="55"/>
    </row>
    <row r="544" spans="1:11" x14ac:dyDescent="0.3">
      <c r="A544" s="6">
        <v>38559</v>
      </c>
      <c r="B544" s="3">
        <v>254</v>
      </c>
      <c r="C544" s="3">
        <v>254</v>
      </c>
      <c r="D544" s="3">
        <v>252</v>
      </c>
      <c r="E544" s="3">
        <v>254</v>
      </c>
      <c r="F544" s="3">
        <v>68</v>
      </c>
      <c r="G544" s="3">
        <v>253.25</v>
      </c>
      <c r="K544" s="55"/>
    </row>
    <row r="545" spans="1:11" x14ac:dyDescent="0.3">
      <c r="A545" s="6">
        <v>38560</v>
      </c>
      <c r="B545" s="3">
        <v>252</v>
      </c>
      <c r="C545" s="3">
        <v>256.5</v>
      </c>
      <c r="D545" s="3">
        <v>249.5</v>
      </c>
      <c r="E545" s="3">
        <v>250</v>
      </c>
      <c r="F545" s="3">
        <v>65</v>
      </c>
      <c r="G545" s="3">
        <v>250</v>
      </c>
      <c r="K545" s="55"/>
    </row>
    <row r="546" spans="1:11" x14ac:dyDescent="0.3">
      <c r="A546" s="6">
        <v>38561</v>
      </c>
      <c r="B546" s="3">
        <v>250</v>
      </c>
      <c r="C546" s="3">
        <v>250</v>
      </c>
      <c r="D546" s="3">
        <v>247.25</v>
      </c>
      <c r="E546" s="3">
        <v>247.25</v>
      </c>
      <c r="F546" s="3">
        <v>31</v>
      </c>
      <c r="G546" s="3">
        <v>247.25</v>
      </c>
      <c r="K546" s="55"/>
    </row>
    <row r="547" spans="1:11" x14ac:dyDescent="0.3">
      <c r="A547" s="6">
        <v>38562</v>
      </c>
      <c r="B547" s="3">
        <v>252.25</v>
      </c>
      <c r="C547" s="3">
        <v>255.5</v>
      </c>
      <c r="D547" s="3">
        <v>252.25</v>
      </c>
      <c r="E547" s="3">
        <v>255.5</v>
      </c>
      <c r="F547" s="3">
        <v>63</v>
      </c>
      <c r="G547" s="3">
        <v>254.95</v>
      </c>
      <c r="K547" s="55"/>
    </row>
    <row r="548" spans="1:11" x14ac:dyDescent="0.3">
      <c r="A548" s="6">
        <v>38565</v>
      </c>
      <c r="B548" s="3">
        <v>274</v>
      </c>
      <c r="C548" s="3">
        <v>277</v>
      </c>
      <c r="D548" s="3">
        <v>272</v>
      </c>
      <c r="E548" s="3">
        <v>272</v>
      </c>
      <c r="F548" s="3">
        <v>26</v>
      </c>
      <c r="G548" s="3">
        <v>272.25</v>
      </c>
      <c r="K548" s="55"/>
    </row>
    <row r="549" spans="1:11" x14ac:dyDescent="0.3">
      <c r="A549" s="6">
        <v>38566</v>
      </c>
      <c r="B549" s="3">
        <v>269</v>
      </c>
      <c r="C549" s="3">
        <v>269</v>
      </c>
      <c r="D549" s="3">
        <v>265</v>
      </c>
      <c r="E549" s="3">
        <v>265.5</v>
      </c>
      <c r="F549" s="3">
        <v>68</v>
      </c>
      <c r="G549" s="3">
        <v>265.5</v>
      </c>
      <c r="K549" s="55"/>
    </row>
    <row r="550" spans="1:11" x14ac:dyDescent="0.3">
      <c r="A550" s="6">
        <v>38567</v>
      </c>
      <c r="B550" s="3">
        <v>267.5</v>
      </c>
      <c r="C550" s="3">
        <v>270</v>
      </c>
      <c r="D550" s="3">
        <v>267</v>
      </c>
      <c r="E550" s="3">
        <v>268.5</v>
      </c>
      <c r="F550" s="3">
        <v>49</v>
      </c>
      <c r="G550" s="3">
        <v>269</v>
      </c>
      <c r="K550" s="55"/>
    </row>
    <row r="551" spans="1:11" x14ac:dyDescent="0.3">
      <c r="A551" s="6">
        <v>38568</v>
      </c>
      <c r="B551" s="3">
        <v>270</v>
      </c>
      <c r="C551" s="3">
        <v>272.5</v>
      </c>
      <c r="D551" s="3">
        <v>267.25</v>
      </c>
      <c r="E551" s="3">
        <v>267.5</v>
      </c>
      <c r="F551" s="3">
        <v>120</v>
      </c>
      <c r="G551" s="3">
        <v>267.5</v>
      </c>
      <c r="K551" s="55"/>
    </row>
    <row r="552" spans="1:11" x14ac:dyDescent="0.3">
      <c r="A552" s="6">
        <v>38569</v>
      </c>
      <c r="B552" s="3">
        <v>269</v>
      </c>
      <c r="C552" s="3">
        <v>272.5</v>
      </c>
      <c r="D552" s="3">
        <v>269</v>
      </c>
      <c r="E552" s="3">
        <v>271</v>
      </c>
      <c r="F552" s="3">
        <v>92</v>
      </c>
      <c r="G552" s="3">
        <v>271.25</v>
      </c>
      <c r="K552" s="55"/>
    </row>
    <row r="553" spans="1:11" x14ac:dyDescent="0.3">
      <c r="A553" s="6">
        <v>38572</v>
      </c>
      <c r="B553" s="3">
        <v>268.5</v>
      </c>
      <c r="C553" s="3">
        <v>268.5</v>
      </c>
      <c r="D553" s="3">
        <v>266</v>
      </c>
      <c r="E553" s="3">
        <v>266.5</v>
      </c>
      <c r="F553" s="3">
        <v>79</v>
      </c>
      <c r="G553" s="3">
        <v>266.5</v>
      </c>
      <c r="K553" s="55"/>
    </row>
    <row r="554" spans="1:11" x14ac:dyDescent="0.3">
      <c r="A554" s="6">
        <v>38573</v>
      </c>
      <c r="B554" s="3">
        <v>269.25</v>
      </c>
      <c r="C554" s="3">
        <v>269.25</v>
      </c>
      <c r="D554" s="3">
        <v>267</v>
      </c>
      <c r="E554" s="3">
        <v>268.25</v>
      </c>
      <c r="F554" s="3">
        <v>70</v>
      </c>
      <c r="G554" s="3">
        <v>268.25</v>
      </c>
      <c r="K554" s="55"/>
    </row>
    <row r="555" spans="1:11" x14ac:dyDescent="0.3">
      <c r="A555" s="6">
        <v>38574</v>
      </c>
      <c r="B555" s="3">
        <v>270</v>
      </c>
      <c r="C555" s="3">
        <v>273</v>
      </c>
      <c r="D555" s="3">
        <v>270</v>
      </c>
      <c r="E555" s="3">
        <v>273</v>
      </c>
      <c r="F555" s="3">
        <v>108</v>
      </c>
      <c r="G555" s="3">
        <v>273</v>
      </c>
      <c r="K555" s="55"/>
    </row>
    <row r="556" spans="1:11" x14ac:dyDescent="0.3">
      <c r="A556" s="6">
        <v>38575</v>
      </c>
      <c r="B556" s="3">
        <v>275</v>
      </c>
      <c r="C556" s="3">
        <v>275</v>
      </c>
      <c r="D556" s="3">
        <v>271.5</v>
      </c>
      <c r="E556" s="3">
        <v>271.5</v>
      </c>
      <c r="F556" s="3">
        <v>90</v>
      </c>
      <c r="G556" s="3">
        <v>272</v>
      </c>
      <c r="K556" s="55"/>
    </row>
    <row r="557" spans="1:11" x14ac:dyDescent="0.3">
      <c r="A557" s="6">
        <v>38576</v>
      </c>
      <c r="B557" s="3">
        <v>273</v>
      </c>
      <c r="C557" s="3">
        <v>276</v>
      </c>
      <c r="D557" s="3">
        <v>273</v>
      </c>
      <c r="E557" s="3">
        <v>274</v>
      </c>
      <c r="F557" s="3">
        <v>100</v>
      </c>
      <c r="G557" s="3">
        <v>274</v>
      </c>
      <c r="K557" s="55"/>
    </row>
    <row r="558" spans="1:11" x14ac:dyDescent="0.3">
      <c r="A558" s="6">
        <v>38579</v>
      </c>
      <c r="B558" s="3">
        <v>274</v>
      </c>
      <c r="C558" s="3">
        <v>274</v>
      </c>
      <c r="D558" s="3">
        <v>272.25</v>
      </c>
      <c r="E558" s="3">
        <v>273</v>
      </c>
      <c r="F558" s="3">
        <v>28</v>
      </c>
      <c r="G558" s="3">
        <v>273</v>
      </c>
      <c r="K558" s="55"/>
    </row>
    <row r="559" spans="1:11" x14ac:dyDescent="0.3">
      <c r="A559" s="6">
        <v>38580</v>
      </c>
      <c r="B559" s="3">
        <v>270</v>
      </c>
      <c r="C559" s="3">
        <v>270.5</v>
      </c>
      <c r="D559" s="3">
        <v>268.75</v>
      </c>
      <c r="E559" s="3">
        <v>268.75</v>
      </c>
      <c r="F559" s="3">
        <v>67</v>
      </c>
      <c r="G559" s="3">
        <v>268.75</v>
      </c>
      <c r="K559" s="55"/>
    </row>
    <row r="560" spans="1:11" x14ac:dyDescent="0.3">
      <c r="A560" s="6">
        <v>38581</v>
      </c>
      <c r="B560" s="3">
        <v>270</v>
      </c>
      <c r="C560" s="3">
        <v>270</v>
      </c>
      <c r="D560" s="3">
        <v>269.25</v>
      </c>
      <c r="E560" s="3">
        <v>269.25</v>
      </c>
      <c r="F560" s="3">
        <v>30</v>
      </c>
      <c r="G560" s="3">
        <v>268.63</v>
      </c>
      <c r="K560" s="55"/>
    </row>
    <row r="561" spans="1:11" x14ac:dyDescent="0.3">
      <c r="A561" s="6">
        <v>38582</v>
      </c>
      <c r="B561" s="3">
        <v>267</v>
      </c>
      <c r="C561" s="3">
        <v>268</v>
      </c>
      <c r="D561" s="3">
        <v>266</v>
      </c>
      <c r="E561" s="3">
        <v>266.5</v>
      </c>
      <c r="F561" s="3">
        <v>71</v>
      </c>
      <c r="G561" s="3">
        <v>264.13</v>
      </c>
      <c r="K561" s="55"/>
    </row>
    <row r="562" spans="1:11" x14ac:dyDescent="0.3">
      <c r="A562" s="6">
        <v>38583</v>
      </c>
      <c r="B562" s="3">
        <v>267</v>
      </c>
      <c r="C562" s="3">
        <v>272</v>
      </c>
      <c r="D562" s="3">
        <v>267</v>
      </c>
      <c r="E562" s="3">
        <v>272</v>
      </c>
      <c r="F562" s="3">
        <v>116</v>
      </c>
      <c r="G562" s="3">
        <v>272</v>
      </c>
      <c r="K562" s="55"/>
    </row>
    <row r="563" spans="1:11" x14ac:dyDescent="0.3">
      <c r="A563" s="6">
        <v>38586</v>
      </c>
      <c r="B563" s="3">
        <v>271</v>
      </c>
      <c r="C563" s="3">
        <v>271</v>
      </c>
      <c r="D563" s="3">
        <v>266</v>
      </c>
      <c r="E563" s="3">
        <v>266</v>
      </c>
      <c r="F563" s="3">
        <v>156</v>
      </c>
      <c r="G563" s="3">
        <v>266.25</v>
      </c>
      <c r="K563" s="55"/>
    </row>
    <row r="564" spans="1:11" x14ac:dyDescent="0.3">
      <c r="A564" s="6">
        <v>38587</v>
      </c>
      <c r="B564" s="3">
        <v>264</v>
      </c>
      <c r="C564" s="3">
        <v>266.5</v>
      </c>
      <c r="D564" s="3">
        <v>264</v>
      </c>
      <c r="E564" s="3">
        <v>266</v>
      </c>
      <c r="F564" s="3">
        <v>137</v>
      </c>
      <c r="G564" s="3">
        <v>266.25</v>
      </c>
      <c r="K564" s="55"/>
    </row>
    <row r="565" spans="1:11" x14ac:dyDescent="0.3">
      <c r="A565" s="6">
        <v>38588</v>
      </c>
      <c r="B565" s="3">
        <v>264</v>
      </c>
      <c r="C565" s="3">
        <v>264.25</v>
      </c>
      <c r="D565" s="3">
        <v>261.5</v>
      </c>
      <c r="E565" s="3">
        <v>261.5</v>
      </c>
      <c r="F565" s="3">
        <v>49</v>
      </c>
      <c r="G565" s="3">
        <v>261.38</v>
      </c>
      <c r="K565" s="55"/>
    </row>
    <row r="566" spans="1:11" x14ac:dyDescent="0.3">
      <c r="A566" s="6">
        <v>38589</v>
      </c>
      <c r="B566" s="3">
        <v>263.5</v>
      </c>
      <c r="C566" s="3">
        <v>270</v>
      </c>
      <c r="D566" s="3">
        <v>263.5</v>
      </c>
      <c r="E566" s="3">
        <v>268.5</v>
      </c>
      <c r="F566" s="3">
        <v>85</v>
      </c>
      <c r="G566" s="3">
        <v>268.5</v>
      </c>
      <c r="K566" s="55"/>
    </row>
    <row r="567" spans="1:11" x14ac:dyDescent="0.3">
      <c r="A567" s="6">
        <v>38590</v>
      </c>
      <c r="B567" s="3">
        <v>271</v>
      </c>
      <c r="C567" s="3">
        <v>271</v>
      </c>
      <c r="D567" s="3">
        <v>267.25</v>
      </c>
      <c r="E567" s="3">
        <v>267.25</v>
      </c>
      <c r="F567" s="3">
        <v>57</v>
      </c>
      <c r="G567" s="3">
        <v>267.5</v>
      </c>
      <c r="K567" s="55"/>
    </row>
    <row r="568" spans="1:11" x14ac:dyDescent="0.3">
      <c r="A568" s="6">
        <v>38593</v>
      </c>
      <c r="B568" s="3">
        <v>266</v>
      </c>
      <c r="C568" s="3">
        <v>266</v>
      </c>
      <c r="D568" s="3">
        <v>262</v>
      </c>
      <c r="E568" s="3">
        <v>263.5</v>
      </c>
      <c r="F568" s="3">
        <v>64</v>
      </c>
      <c r="G568" s="3">
        <v>263.5</v>
      </c>
      <c r="K568" s="55"/>
    </row>
    <row r="569" spans="1:11" x14ac:dyDescent="0.3">
      <c r="A569" s="6">
        <v>38594</v>
      </c>
      <c r="B569" s="3">
        <v>265</v>
      </c>
      <c r="C569" s="3">
        <v>267</v>
      </c>
      <c r="D569" s="3">
        <v>263.5</v>
      </c>
      <c r="E569" s="3">
        <v>266.5</v>
      </c>
      <c r="F569" s="3">
        <v>217</v>
      </c>
      <c r="G569" s="3">
        <v>266.5</v>
      </c>
      <c r="K569" s="55"/>
    </row>
    <row r="570" spans="1:11" x14ac:dyDescent="0.3">
      <c r="A570" s="6">
        <v>38595</v>
      </c>
      <c r="B570" s="3">
        <v>267.5</v>
      </c>
      <c r="C570" s="3">
        <v>268.5</v>
      </c>
      <c r="D570" s="3">
        <v>259.75</v>
      </c>
      <c r="E570" s="3">
        <v>260.5</v>
      </c>
      <c r="F570" s="3">
        <v>200</v>
      </c>
      <c r="G570" s="3">
        <v>263.74</v>
      </c>
      <c r="K570" s="55"/>
    </row>
    <row r="571" spans="1:11" x14ac:dyDescent="0.3">
      <c r="A571" s="6">
        <v>38596</v>
      </c>
      <c r="B571" s="3">
        <v>283.5</v>
      </c>
      <c r="C571" s="3">
        <v>285</v>
      </c>
      <c r="D571" s="3">
        <v>278</v>
      </c>
      <c r="E571" s="3">
        <v>278</v>
      </c>
      <c r="F571" s="3">
        <v>184</v>
      </c>
      <c r="G571" s="3">
        <v>278</v>
      </c>
      <c r="K571" s="55"/>
    </row>
    <row r="572" spans="1:11" x14ac:dyDescent="0.3">
      <c r="A572" s="6">
        <v>38597</v>
      </c>
      <c r="B572" s="3">
        <v>278.5</v>
      </c>
      <c r="C572" s="3">
        <v>278.5</v>
      </c>
      <c r="D572" s="3">
        <v>266.75</v>
      </c>
      <c r="E572" s="3">
        <v>274</v>
      </c>
      <c r="F572" s="3">
        <v>67</v>
      </c>
      <c r="G572" s="3">
        <v>274</v>
      </c>
      <c r="K572" s="55"/>
    </row>
    <row r="573" spans="1:11" x14ac:dyDescent="0.3">
      <c r="A573" s="6">
        <v>38600</v>
      </c>
      <c r="B573" s="3">
        <v>277</v>
      </c>
      <c r="C573" s="3">
        <v>278</v>
      </c>
      <c r="D573" s="3">
        <v>271</v>
      </c>
      <c r="E573" s="3">
        <v>271.5</v>
      </c>
      <c r="F573" s="3">
        <v>425</v>
      </c>
      <c r="G573" s="3">
        <v>271.25</v>
      </c>
      <c r="K573" s="55"/>
    </row>
    <row r="574" spans="1:11" x14ac:dyDescent="0.3">
      <c r="A574" s="6">
        <v>38601</v>
      </c>
      <c r="B574" s="3">
        <v>269.5</v>
      </c>
      <c r="C574" s="3">
        <v>271</v>
      </c>
      <c r="D574" s="3">
        <v>266</v>
      </c>
      <c r="E574" s="3">
        <v>270</v>
      </c>
      <c r="F574" s="3">
        <v>352</v>
      </c>
      <c r="G574" s="3">
        <v>270.5</v>
      </c>
      <c r="K574" s="55"/>
    </row>
    <row r="575" spans="1:11" x14ac:dyDescent="0.3">
      <c r="A575" s="6">
        <v>38602</v>
      </c>
      <c r="B575" s="3">
        <v>268</v>
      </c>
      <c r="C575" s="3">
        <v>269</v>
      </c>
      <c r="D575" s="3">
        <v>267.75</v>
      </c>
      <c r="E575" s="3">
        <v>268.25</v>
      </c>
      <c r="F575" s="3">
        <v>113</v>
      </c>
      <c r="G575" s="3">
        <v>268.5</v>
      </c>
      <c r="K575" s="55"/>
    </row>
    <row r="576" spans="1:11" x14ac:dyDescent="0.3">
      <c r="A576" s="6">
        <v>38603</v>
      </c>
      <c r="B576" s="3">
        <v>266.5</v>
      </c>
      <c r="C576" s="3">
        <v>266.75</v>
      </c>
      <c r="D576" s="3">
        <v>265.25</v>
      </c>
      <c r="E576" s="3">
        <v>266</v>
      </c>
      <c r="F576" s="3">
        <v>162</v>
      </c>
      <c r="G576" s="3">
        <v>266</v>
      </c>
      <c r="K576" s="55"/>
    </row>
    <row r="577" spans="1:11" x14ac:dyDescent="0.3">
      <c r="A577" s="6">
        <v>38604</v>
      </c>
      <c r="B577" s="3">
        <v>265</v>
      </c>
      <c r="C577" s="3">
        <v>268</v>
      </c>
      <c r="D577" s="3">
        <v>265</v>
      </c>
      <c r="E577" s="3">
        <v>265.25</v>
      </c>
      <c r="F577" s="3">
        <v>127</v>
      </c>
      <c r="G577" s="3">
        <v>265.25</v>
      </c>
      <c r="K577" s="55"/>
    </row>
    <row r="578" spans="1:11" x14ac:dyDescent="0.3">
      <c r="A578" s="6">
        <v>38607</v>
      </c>
      <c r="B578" s="3">
        <v>262.5</v>
      </c>
      <c r="C578" s="3">
        <v>262.5</v>
      </c>
      <c r="D578" s="3">
        <v>257.5</v>
      </c>
      <c r="E578" s="3">
        <v>257.5</v>
      </c>
      <c r="F578" s="3">
        <v>110</v>
      </c>
      <c r="G578" s="3">
        <v>257.5</v>
      </c>
      <c r="K578" s="55"/>
    </row>
    <row r="579" spans="1:11" x14ac:dyDescent="0.3">
      <c r="A579" s="6">
        <v>38608</v>
      </c>
      <c r="B579" s="3">
        <v>252.5</v>
      </c>
      <c r="C579" s="3">
        <v>256.5</v>
      </c>
      <c r="D579" s="3">
        <v>252</v>
      </c>
      <c r="E579" s="3">
        <v>254</v>
      </c>
      <c r="F579" s="3">
        <v>138</v>
      </c>
      <c r="G579" s="3">
        <v>253</v>
      </c>
      <c r="K579" s="55"/>
    </row>
    <row r="580" spans="1:11" x14ac:dyDescent="0.3">
      <c r="A580" s="6">
        <v>38609</v>
      </c>
      <c r="B580" s="3">
        <v>252</v>
      </c>
      <c r="C580" s="3">
        <v>252</v>
      </c>
      <c r="D580" s="3">
        <v>249</v>
      </c>
      <c r="E580" s="3">
        <v>249</v>
      </c>
      <c r="F580" s="3">
        <v>58</v>
      </c>
      <c r="G580" s="3">
        <v>249</v>
      </c>
      <c r="K580" s="55"/>
    </row>
    <row r="581" spans="1:11" x14ac:dyDescent="0.3">
      <c r="A581" s="6">
        <v>38610</v>
      </c>
      <c r="B581" s="3">
        <v>254</v>
      </c>
      <c r="C581" s="3">
        <v>255</v>
      </c>
      <c r="D581" s="3">
        <v>252</v>
      </c>
      <c r="E581" s="3">
        <v>253</v>
      </c>
      <c r="F581" s="3">
        <v>54</v>
      </c>
      <c r="G581" s="3">
        <v>253</v>
      </c>
      <c r="K581" s="55"/>
    </row>
    <row r="582" spans="1:11" x14ac:dyDescent="0.3">
      <c r="A582" s="6">
        <v>38611</v>
      </c>
      <c r="B582" s="3">
        <v>252</v>
      </c>
      <c r="C582" s="3">
        <v>253.5</v>
      </c>
      <c r="D582" s="3">
        <v>252</v>
      </c>
      <c r="E582" s="3">
        <v>252.5</v>
      </c>
      <c r="F582" s="3">
        <v>94</v>
      </c>
      <c r="G582" s="3">
        <v>252.63</v>
      </c>
      <c r="K582" s="55"/>
    </row>
    <row r="583" spans="1:11" x14ac:dyDescent="0.3">
      <c r="A583" s="6">
        <v>38614</v>
      </c>
      <c r="B583" s="3">
        <v>246</v>
      </c>
      <c r="C583" s="3">
        <v>247</v>
      </c>
      <c r="D583" s="3">
        <v>243</v>
      </c>
      <c r="E583" s="3">
        <v>244.75</v>
      </c>
      <c r="F583" s="3">
        <v>107</v>
      </c>
      <c r="G583" s="3">
        <v>244.25</v>
      </c>
      <c r="K583" s="55"/>
    </row>
    <row r="584" spans="1:11" x14ac:dyDescent="0.3">
      <c r="A584" s="6">
        <v>38615</v>
      </c>
      <c r="B584" s="3">
        <v>245</v>
      </c>
      <c r="C584" s="3">
        <v>246</v>
      </c>
      <c r="D584" s="3">
        <v>244</v>
      </c>
      <c r="E584" s="3">
        <v>244.25</v>
      </c>
      <c r="F584" s="3">
        <v>207</v>
      </c>
      <c r="G584" s="3">
        <v>244.38</v>
      </c>
      <c r="K584" s="55"/>
    </row>
    <row r="585" spans="1:11" x14ac:dyDescent="0.3">
      <c r="A585" s="6">
        <v>38616</v>
      </c>
      <c r="B585" s="3">
        <v>245.5</v>
      </c>
      <c r="C585" s="3">
        <v>246</v>
      </c>
      <c r="D585" s="3">
        <v>245</v>
      </c>
      <c r="E585" s="3">
        <v>245.75</v>
      </c>
      <c r="F585" s="3">
        <v>70</v>
      </c>
      <c r="G585" s="3">
        <v>246.13</v>
      </c>
      <c r="K585" s="55"/>
    </row>
    <row r="586" spans="1:11" x14ac:dyDescent="0.3">
      <c r="A586" s="6">
        <v>38617</v>
      </c>
      <c r="B586" s="3">
        <v>247</v>
      </c>
      <c r="C586" s="3">
        <v>249.75</v>
      </c>
      <c r="D586" s="3">
        <v>246.5</v>
      </c>
      <c r="E586" s="3">
        <v>249</v>
      </c>
      <c r="F586" s="3">
        <v>92</v>
      </c>
      <c r="G586" s="3">
        <v>249.75</v>
      </c>
      <c r="K586" s="55"/>
    </row>
    <row r="587" spans="1:11" x14ac:dyDescent="0.3">
      <c r="A587" s="6">
        <v>38618</v>
      </c>
      <c r="B587" s="3">
        <v>251.5</v>
      </c>
      <c r="C587" s="3">
        <v>251.5</v>
      </c>
      <c r="D587" s="3">
        <v>244</v>
      </c>
      <c r="E587" s="3">
        <v>244</v>
      </c>
      <c r="F587" s="3">
        <v>122</v>
      </c>
      <c r="G587" s="3">
        <v>244</v>
      </c>
      <c r="K587" s="55"/>
    </row>
    <row r="588" spans="1:11" x14ac:dyDescent="0.3">
      <c r="A588" s="6">
        <v>38621</v>
      </c>
      <c r="B588" s="3">
        <v>238</v>
      </c>
      <c r="C588" s="3">
        <v>243</v>
      </c>
      <c r="D588" s="3">
        <v>238</v>
      </c>
      <c r="E588" s="3">
        <v>241.5</v>
      </c>
      <c r="F588" s="3">
        <v>49</v>
      </c>
      <c r="G588" s="3">
        <v>242</v>
      </c>
      <c r="K588" s="55"/>
    </row>
    <row r="589" spans="1:11" x14ac:dyDescent="0.3">
      <c r="A589" s="6">
        <v>38622</v>
      </c>
      <c r="B589" s="3">
        <v>247</v>
      </c>
      <c r="C589" s="3">
        <v>248</v>
      </c>
      <c r="D589" s="3">
        <v>245.5</v>
      </c>
      <c r="E589" s="3">
        <v>247.75</v>
      </c>
      <c r="F589" s="3">
        <v>124</v>
      </c>
      <c r="G589" s="3">
        <v>248</v>
      </c>
      <c r="K589" s="55"/>
    </row>
    <row r="590" spans="1:11" x14ac:dyDescent="0.3">
      <c r="A590" s="6">
        <v>38623</v>
      </c>
      <c r="B590" s="3">
        <v>250.75</v>
      </c>
      <c r="C590" s="3">
        <v>251</v>
      </c>
      <c r="D590" s="3">
        <v>249</v>
      </c>
      <c r="E590" s="3">
        <v>250</v>
      </c>
      <c r="F590" s="3">
        <v>74</v>
      </c>
      <c r="G590" s="3">
        <v>250.25</v>
      </c>
      <c r="K590" s="55"/>
    </row>
    <row r="591" spans="1:11" x14ac:dyDescent="0.3">
      <c r="A591" s="6">
        <v>38624</v>
      </c>
      <c r="B591" s="3">
        <v>251</v>
      </c>
      <c r="C591" s="3">
        <v>251.5</v>
      </c>
      <c r="D591" s="3">
        <v>248</v>
      </c>
      <c r="E591" s="3">
        <v>248</v>
      </c>
      <c r="F591" s="3">
        <v>151</v>
      </c>
      <c r="G591" s="3">
        <v>248</v>
      </c>
      <c r="K591" s="55"/>
    </row>
    <row r="592" spans="1:11" x14ac:dyDescent="0.3">
      <c r="A592" s="6">
        <v>38625</v>
      </c>
      <c r="B592" s="3">
        <v>248</v>
      </c>
      <c r="C592" s="3">
        <v>252.5</v>
      </c>
      <c r="D592" s="3">
        <v>248</v>
      </c>
      <c r="E592" s="3">
        <v>250.5</v>
      </c>
      <c r="F592" s="3">
        <v>118</v>
      </c>
      <c r="G592" s="3">
        <v>250.85</v>
      </c>
      <c r="K592" s="55"/>
    </row>
    <row r="593" spans="1:11" x14ac:dyDescent="0.3">
      <c r="A593" s="6">
        <v>38628</v>
      </c>
      <c r="B593" s="3">
        <v>284</v>
      </c>
      <c r="C593" s="3">
        <v>284</v>
      </c>
      <c r="D593" s="3">
        <v>275</v>
      </c>
      <c r="E593" s="3">
        <v>275</v>
      </c>
      <c r="F593" s="3">
        <v>125</v>
      </c>
      <c r="G593" s="3">
        <v>275</v>
      </c>
      <c r="K593" s="55"/>
    </row>
    <row r="594" spans="1:11" x14ac:dyDescent="0.3">
      <c r="A594" s="6">
        <v>38629</v>
      </c>
      <c r="B594" s="3">
        <v>269</v>
      </c>
      <c r="C594" s="3">
        <v>279</v>
      </c>
      <c r="D594" s="3">
        <v>268</v>
      </c>
      <c r="E594" s="3">
        <v>278.5</v>
      </c>
      <c r="F594" s="3">
        <v>240</v>
      </c>
      <c r="G594" s="3">
        <v>278.5</v>
      </c>
      <c r="K594" s="55"/>
    </row>
    <row r="595" spans="1:11" x14ac:dyDescent="0.3">
      <c r="A595" s="6">
        <v>38630</v>
      </c>
      <c r="B595" s="3">
        <v>278.5</v>
      </c>
      <c r="C595" s="3">
        <v>280</v>
      </c>
      <c r="D595" s="3">
        <v>276</v>
      </c>
      <c r="E595" s="3">
        <v>276</v>
      </c>
      <c r="F595" s="3">
        <v>291</v>
      </c>
      <c r="G595" s="3">
        <v>277</v>
      </c>
      <c r="K595" s="55"/>
    </row>
    <row r="596" spans="1:11" x14ac:dyDescent="0.3">
      <c r="A596" s="6">
        <v>38631</v>
      </c>
      <c r="B596" s="3">
        <v>281</v>
      </c>
      <c r="C596" s="3">
        <v>281</v>
      </c>
      <c r="D596" s="3">
        <v>280</v>
      </c>
      <c r="E596" s="3">
        <v>281</v>
      </c>
      <c r="F596" s="3">
        <v>34</v>
      </c>
      <c r="G596" s="3">
        <v>281</v>
      </c>
      <c r="K596" s="55"/>
    </row>
    <row r="597" spans="1:11" x14ac:dyDescent="0.3">
      <c r="A597" s="6">
        <v>38632</v>
      </c>
      <c r="B597" s="3">
        <v>280.5</v>
      </c>
      <c r="C597" s="3">
        <v>285</v>
      </c>
      <c r="D597" s="3">
        <v>280.5</v>
      </c>
      <c r="E597" s="3">
        <v>284.5</v>
      </c>
      <c r="F597" s="3">
        <v>42</v>
      </c>
      <c r="G597" s="3">
        <v>284.5</v>
      </c>
      <c r="K597" s="55"/>
    </row>
    <row r="598" spans="1:11" x14ac:dyDescent="0.3">
      <c r="A598" s="6">
        <v>38635</v>
      </c>
      <c r="B598" s="3">
        <v>292</v>
      </c>
      <c r="C598" s="3">
        <v>298.5</v>
      </c>
      <c r="D598" s="3">
        <v>292</v>
      </c>
      <c r="E598" s="3">
        <v>296.5</v>
      </c>
      <c r="F598" s="3">
        <v>213</v>
      </c>
      <c r="G598" s="3">
        <v>296.5</v>
      </c>
      <c r="K598" s="55"/>
    </row>
    <row r="599" spans="1:11" x14ac:dyDescent="0.3">
      <c r="A599" s="6">
        <v>38636</v>
      </c>
      <c r="B599" s="3">
        <v>300</v>
      </c>
      <c r="C599" s="3">
        <v>303.5</v>
      </c>
      <c r="D599" s="3">
        <v>299</v>
      </c>
      <c r="E599" s="3">
        <v>302</v>
      </c>
      <c r="F599" s="3">
        <v>443</v>
      </c>
      <c r="G599" s="3">
        <v>302</v>
      </c>
      <c r="K599" s="55"/>
    </row>
    <row r="600" spans="1:11" x14ac:dyDescent="0.3">
      <c r="A600" s="6">
        <v>38637</v>
      </c>
      <c r="B600" s="3">
        <v>302</v>
      </c>
      <c r="C600" s="3">
        <v>307.5</v>
      </c>
      <c r="D600" s="3">
        <v>301</v>
      </c>
      <c r="E600" s="3">
        <v>306</v>
      </c>
      <c r="F600" s="3">
        <v>115</v>
      </c>
      <c r="G600" s="3">
        <v>306</v>
      </c>
      <c r="K600" s="55"/>
    </row>
    <row r="601" spans="1:11" x14ac:dyDescent="0.3">
      <c r="A601" s="6">
        <v>38638</v>
      </c>
      <c r="B601" s="3">
        <v>304</v>
      </c>
      <c r="C601" s="3">
        <v>305</v>
      </c>
      <c r="D601" s="3">
        <v>302</v>
      </c>
      <c r="E601" s="3">
        <v>302</v>
      </c>
      <c r="F601" s="3">
        <v>92</v>
      </c>
      <c r="G601" s="3">
        <v>303</v>
      </c>
      <c r="K601" s="55"/>
    </row>
    <row r="602" spans="1:11" x14ac:dyDescent="0.3">
      <c r="A602" s="6">
        <v>38639</v>
      </c>
      <c r="B602" s="3">
        <v>302</v>
      </c>
      <c r="C602" s="3">
        <v>308</v>
      </c>
      <c r="D602" s="3">
        <v>301.75</v>
      </c>
      <c r="E602" s="3">
        <v>301.75</v>
      </c>
      <c r="F602" s="3">
        <v>84</v>
      </c>
      <c r="G602" s="3">
        <v>302</v>
      </c>
      <c r="K602" s="55"/>
    </row>
    <row r="603" spans="1:11" x14ac:dyDescent="0.3">
      <c r="A603" s="6">
        <v>38642</v>
      </c>
      <c r="B603" s="3">
        <v>299</v>
      </c>
      <c r="C603" s="3">
        <v>305</v>
      </c>
      <c r="D603" s="3">
        <v>299</v>
      </c>
      <c r="E603" s="3">
        <v>301.75</v>
      </c>
      <c r="F603" s="3">
        <v>211</v>
      </c>
      <c r="G603" s="3">
        <v>301.75</v>
      </c>
      <c r="K603" s="55"/>
    </row>
    <row r="604" spans="1:11" x14ac:dyDescent="0.3">
      <c r="A604" s="6">
        <v>38643</v>
      </c>
      <c r="B604" s="3">
        <v>300.25</v>
      </c>
      <c r="C604" s="3">
        <v>304</v>
      </c>
      <c r="D604" s="3">
        <v>300.25</v>
      </c>
      <c r="E604" s="3">
        <v>302</v>
      </c>
      <c r="F604" s="3">
        <v>222</v>
      </c>
      <c r="G604" s="3">
        <v>302</v>
      </c>
      <c r="K604" s="55"/>
    </row>
    <row r="605" spans="1:11" x14ac:dyDescent="0.3">
      <c r="A605" s="6">
        <v>38644</v>
      </c>
      <c r="B605" s="3">
        <v>302</v>
      </c>
      <c r="C605" s="3">
        <v>302</v>
      </c>
      <c r="D605" s="3">
        <v>300.5</v>
      </c>
      <c r="E605" s="3">
        <v>301</v>
      </c>
      <c r="F605" s="3">
        <v>70</v>
      </c>
      <c r="G605" s="3">
        <v>301.75</v>
      </c>
      <c r="K605" s="55"/>
    </row>
    <row r="606" spans="1:11" x14ac:dyDescent="0.3">
      <c r="A606" s="6">
        <v>38645</v>
      </c>
      <c r="B606" s="3">
        <v>296</v>
      </c>
      <c r="C606" s="3">
        <v>296</v>
      </c>
      <c r="D606" s="3">
        <v>285</v>
      </c>
      <c r="E606" s="3">
        <v>285.5</v>
      </c>
      <c r="F606" s="3">
        <v>182</v>
      </c>
      <c r="G606" s="3">
        <v>286</v>
      </c>
      <c r="K606" s="55"/>
    </row>
    <row r="607" spans="1:11" x14ac:dyDescent="0.3">
      <c r="A607" s="6">
        <v>38646</v>
      </c>
      <c r="B607" s="3">
        <v>287</v>
      </c>
      <c r="C607" s="3">
        <v>292</v>
      </c>
      <c r="D607" s="3">
        <v>287</v>
      </c>
      <c r="E607" s="3">
        <v>287</v>
      </c>
      <c r="F607" s="3">
        <v>129</v>
      </c>
      <c r="G607" s="3">
        <v>288</v>
      </c>
      <c r="K607" s="55"/>
    </row>
    <row r="608" spans="1:11" x14ac:dyDescent="0.3">
      <c r="A608" s="6">
        <v>38649</v>
      </c>
      <c r="B608" s="3">
        <v>278</v>
      </c>
      <c r="C608" s="3">
        <v>278</v>
      </c>
      <c r="D608" s="3">
        <v>273.5</v>
      </c>
      <c r="E608" s="3">
        <v>273.5</v>
      </c>
      <c r="F608" s="3">
        <v>210</v>
      </c>
      <c r="G608" s="3">
        <v>273.5</v>
      </c>
      <c r="K608" s="55"/>
    </row>
    <row r="609" spans="1:11" x14ac:dyDescent="0.3">
      <c r="A609" s="6">
        <v>38650</v>
      </c>
      <c r="B609" s="3">
        <v>276</v>
      </c>
      <c r="C609" s="3">
        <v>278.5</v>
      </c>
      <c r="D609" s="3">
        <v>273</v>
      </c>
      <c r="E609" s="3">
        <v>275</v>
      </c>
      <c r="F609" s="3">
        <v>259</v>
      </c>
      <c r="G609" s="3">
        <v>275</v>
      </c>
      <c r="K609" s="55"/>
    </row>
    <row r="610" spans="1:11" x14ac:dyDescent="0.3">
      <c r="A610" s="6">
        <v>38651</v>
      </c>
      <c r="B610" s="3">
        <v>275</v>
      </c>
      <c r="C610" s="3">
        <v>276</v>
      </c>
      <c r="D610" s="3">
        <v>273</v>
      </c>
      <c r="E610" s="3">
        <v>275</v>
      </c>
      <c r="F610" s="3">
        <v>80</v>
      </c>
      <c r="G610" s="3">
        <v>275</v>
      </c>
      <c r="K610" s="55"/>
    </row>
    <row r="611" spans="1:11" x14ac:dyDescent="0.3">
      <c r="A611" s="6">
        <v>38652</v>
      </c>
      <c r="B611" s="3">
        <v>274</v>
      </c>
      <c r="C611" s="3">
        <v>274</v>
      </c>
      <c r="D611" s="3">
        <v>271</v>
      </c>
      <c r="E611" s="3">
        <v>272</v>
      </c>
      <c r="F611" s="3">
        <v>296</v>
      </c>
      <c r="G611" s="3">
        <v>271.5</v>
      </c>
      <c r="K611" s="55"/>
    </row>
    <row r="612" spans="1:11" x14ac:dyDescent="0.3">
      <c r="A612" s="6">
        <v>38653</v>
      </c>
      <c r="B612" s="3">
        <v>276.5</v>
      </c>
      <c r="C612" s="3">
        <v>281.5</v>
      </c>
      <c r="D612" s="3">
        <v>276.5</v>
      </c>
      <c r="E612" s="3">
        <v>279.75</v>
      </c>
      <c r="F612" s="3">
        <v>136</v>
      </c>
      <c r="G612" s="3">
        <v>279.75</v>
      </c>
      <c r="K612" s="55"/>
    </row>
    <row r="613" spans="1:11" x14ac:dyDescent="0.3">
      <c r="A613" s="6">
        <v>38656</v>
      </c>
      <c r="B613" s="3">
        <v>274</v>
      </c>
      <c r="C613" s="3">
        <v>274</v>
      </c>
      <c r="D613" s="3">
        <v>267.5</v>
      </c>
      <c r="E613" s="3">
        <v>267.5</v>
      </c>
      <c r="F613" s="3">
        <v>253</v>
      </c>
      <c r="G613" s="3">
        <v>270.23</v>
      </c>
      <c r="K613" s="55"/>
    </row>
    <row r="614" spans="1:11" x14ac:dyDescent="0.3">
      <c r="A614" s="6">
        <v>38657</v>
      </c>
      <c r="B614" s="3">
        <v>304</v>
      </c>
      <c r="C614" s="3">
        <v>304</v>
      </c>
      <c r="D614" s="3">
        <v>296</v>
      </c>
      <c r="E614" s="3">
        <v>296</v>
      </c>
      <c r="F614" s="3">
        <v>87</v>
      </c>
      <c r="G614" s="3">
        <v>296.75</v>
      </c>
      <c r="K614" s="55"/>
    </row>
    <row r="615" spans="1:11" x14ac:dyDescent="0.3">
      <c r="A615" s="6">
        <v>38658</v>
      </c>
      <c r="B615" s="3">
        <v>294.5</v>
      </c>
      <c r="C615" s="3">
        <v>297</v>
      </c>
      <c r="D615" s="3">
        <v>290.5</v>
      </c>
      <c r="E615" s="3">
        <v>291.25</v>
      </c>
      <c r="F615" s="3">
        <v>164</v>
      </c>
      <c r="G615" s="3">
        <v>290.88</v>
      </c>
      <c r="K615" s="55"/>
    </row>
    <row r="616" spans="1:11" x14ac:dyDescent="0.3">
      <c r="A616" s="6">
        <v>38659</v>
      </c>
      <c r="B616" s="3">
        <v>285</v>
      </c>
      <c r="C616" s="3">
        <v>287</v>
      </c>
      <c r="D616" s="3">
        <v>283</v>
      </c>
      <c r="E616" s="3">
        <v>287</v>
      </c>
      <c r="F616" s="3">
        <v>282</v>
      </c>
      <c r="G616" s="3">
        <v>286.63</v>
      </c>
      <c r="K616" s="55"/>
    </row>
    <row r="617" spans="1:11" x14ac:dyDescent="0.3">
      <c r="A617" s="6">
        <v>38660</v>
      </c>
      <c r="B617" s="3">
        <v>284</v>
      </c>
      <c r="C617" s="3">
        <v>284</v>
      </c>
      <c r="D617" s="3">
        <v>278.5</v>
      </c>
      <c r="E617" s="3">
        <v>279</v>
      </c>
      <c r="F617" s="3">
        <v>240</v>
      </c>
      <c r="G617" s="3">
        <v>279</v>
      </c>
      <c r="K617" s="55"/>
    </row>
    <row r="618" spans="1:11" x14ac:dyDescent="0.3">
      <c r="A618" s="6">
        <v>38663</v>
      </c>
      <c r="B618" s="3">
        <v>274</v>
      </c>
      <c r="C618" s="3">
        <v>275</v>
      </c>
      <c r="D618" s="3">
        <v>269.5</v>
      </c>
      <c r="E618" s="3">
        <v>269.75</v>
      </c>
      <c r="F618" s="3">
        <v>142</v>
      </c>
      <c r="G618" s="3">
        <v>269.5</v>
      </c>
      <c r="K618" s="55"/>
    </row>
    <row r="619" spans="1:11" x14ac:dyDescent="0.3">
      <c r="A619" s="6">
        <v>38664</v>
      </c>
      <c r="B619" s="3">
        <v>273</v>
      </c>
      <c r="C619" s="3">
        <v>282</v>
      </c>
      <c r="D619" s="3">
        <v>273</v>
      </c>
      <c r="E619" s="3">
        <v>280</v>
      </c>
      <c r="F619" s="3">
        <v>288</v>
      </c>
      <c r="G619" s="3">
        <v>280.25</v>
      </c>
      <c r="K619" s="55"/>
    </row>
    <row r="620" spans="1:11" x14ac:dyDescent="0.3">
      <c r="A620" s="6">
        <v>38665</v>
      </c>
      <c r="B620" s="3">
        <v>290</v>
      </c>
      <c r="C620" s="3">
        <v>290</v>
      </c>
      <c r="D620" s="3">
        <v>286</v>
      </c>
      <c r="E620" s="3">
        <v>290</v>
      </c>
      <c r="F620" s="3">
        <v>277</v>
      </c>
      <c r="G620" s="3">
        <v>290</v>
      </c>
      <c r="K620" s="55"/>
    </row>
    <row r="621" spans="1:11" x14ac:dyDescent="0.3">
      <c r="A621" s="6">
        <v>38666</v>
      </c>
      <c r="B621" s="3">
        <v>289</v>
      </c>
      <c r="C621" s="3">
        <v>290</v>
      </c>
      <c r="D621" s="3">
        <v>284</v>
      </c>
      <c r="E621" s="3">
        <v>285.5</v>
      </c>
      <c r="F621" s="3">
        <v>93</v>
      </c>
      <c r="G621" s="3">
        <v>286</v>
      </c>
      <c r="K621" s="55"/>
    </row>
    <row r="622" spans="1:11" x14ac:dyDescent="0.3">
      <c r="A622" s="6">
        <v>38667</v>
      </c>
      <c r="B622" s="3">
        <v>285.5</v>
      </c>
      <c r="C622" s="3">
        <v>285.5</v>
      </c>
      <c r="D622" s="3">
        <v>279.75</v>
      </c>
      <c r="E622" s="3">
        <v>282.5</v>
      </c>
      <c r="F622" s="3">
        <v>232</v>
      </c>
      <c r="G622" s="3">
        <v>282</v>
      </c>
      <c r="K622" s="55"/>
    </row>
    <row r="623" spans="1:11" x14ac:dyDescent="0.3">
      <c r="A623" s="6">
        <v>38670</v>
      </c>
      <c r="B623" s="3">
        <v>284.25</v>
      </c>
      <c r="C623" s="3">
        <v>288.5</v>
      </c>
      <c r="D623" s="3">
        <v>284.25</v>
      </c>
      <c r="E623" s="3">
        <v>287</v>
      </c>
      <c r="F623" s="3">
        <v>164</v>
      </c>
      <c r="G623" s="3">
        <v>287.5</v>
      </c>
      <c r="K623" s="55"/>
    </row>
    <row r="624" spans="1:11" x14ac:dyDescent="0.3">
      <c r="A624" s="6">
        <v>38671</v>
      </c>
      <c r="B624" s="3">
        <v>282</v>
      </c>
      <c r="C624" s="3">
        <v>283.5</v>
      </c>
      <c r="D624" s="3">
        <v>280</v>
      </c>
      <c r="E624" s="3">
        <v>280</v>
      </c>
      <c r="F624" s="3">
        <v>283</v>
      </c>
      <c r="G624" s="3">
        <v>280.38</v>
      </c>
      <c r="K624" s="55"/>
    </row>
    <row r="625" spans="1:11" x14ac:dyDescent="0.3">
      <c r="A625" s="6">
        <v>38672</v>
      </c>
      <c r="B625" s="3">
        <v>283</v>
      </c>
      <c r="C625" s="3">
        <v>288.5</v>
      </c>
      <c r="D625" s="3">
        <v>283</v>
      </c>
      <c r="E625" s="3">
        <v>288</v>
      </c>
      <c r="F625" s="3">
        <v>220</v>
      </c>
      <c r="G625" s="3">
        <v>288.5</v>
      </c>
      <c r="K625" s="55"/>
    </row>
    <row r="626" spans="1:11" x14ac:dyDescent="0.3">
      <c r="A626" s="6">
        <v>38673</v>
      </c>
      <c r="B626" s="3">
        <v>290</v>
      </c>
      <c r="C626" s="3">
        <v>293</v>
      </c>
      <c r="D626" s="3">
        <v>287.5</v>
      </c>
      <c r="E626" s="3">
        <v>293</v>
      </c>
      <c r="F626" s="3">
        <v>330</v>
      </c>
      <c r="G626" s="3">
        <v>293</v>
      </c>
      <c r="K626" s="55"/>
    </row>
    <row r="627" spans="1:11" x14ac:dyDescent="0.3">
      <c r="A627" s="6">
        <v>38674</v>
      </c>
      <c r="B627" s="3">
        <v>291</v>
      </c>
      <c r="C627" s="3">
        <v>291</v>
      </c>
      <c r="D627" s="3">
        <v>288.5</v>
      </c>
      <c r="E627" s="3">
        <v>290</v>
      </c>
      <c r="F627" s="3">
        <v>173</v>
      </c>
      <c r="G627" s="3">
        <v>290</v>
      </c>
      <c r="K627" s="55"/>
    </row>
    <row r="628" spans="1:11" x14ac:dyDescent="0.3">
      <c r="A628" s="6">
        <v>38677</v>
      </c>
      <c r="B628" s="3">
        <v>296</v>
      </c>
      <c r="C628" s="3">
        <v>296.5</v>
      </c>
      <c r="D628" s="3">
        <v>293</v>
      </c>
      <c r="E628" s="3">
        <v>293</v>
      </c>
      <c r="F628" s="3">
        <v>219</v>
      </c>
      <c r="G628" s="3">
        <v>294</v>
      </c>
      <c r="K628" s="55"/>
    </row>
    <row r="629" spans="1:11" x14ac:dyDescent="0.3">
      <c r="A629" s="6">
        <v>38678</v>
      </c>
      <c r="B629" s="3">
        <v>291.75</v>
      </c>
      <c r="C629" s="3">
        <v>297</v>
      </c>
      <c r="D629" s="3">
        <v>291.75</v>
      </c>
      <c r="E629" s="3">
        <v>293</v>
      </c>
      <c r="F629" s="3">
        <v>468</v>
      </c>
      <c r="G629" s="3">
        <v>293</v>
      </c>
      <c r="K629" s="55"/>
    </row>
    <row r="630" spans="1:11" x14ac:dyDescent="0.3">
      <c r="A630" s="6">
        <v>38679</v>
      </c>
      <c r="B630" s="3">
        <v>295</v>
      </c>
      <c r="C630" s="3">
        <v>297</v>
      </c>
      <c r="D630" s="3">
        <v>294.25</v>
      </c>
      <c r="E630" s="3">
        <v>295</v>
      </c>
      <c r="F630" s="3">
        <v>235</v>
      </c>
      <c r="G630" s="3">
        <v>295</v>
      </c>
      <c r="K630" s="55"/>
    </row>
    <row r="631" spans="1:11" x14ac:dyDescent="0.3">
      <c r="A631" s="6">
        <v>38680</v>
      </c>
      <c r="B631" s="3">
        <v>294</v>
      </c>
      <c r="C631" s="3">
        <v>294</v>
      </c>
      <c r="D631" s="3">
        <v>288</v>
      </c>
      <c r="E631" s="3">
        <v>289.5</v>
      </c>
      <c r="F631" s="3">
        <v>118</v>
      </c>
      <c r="G631" s="3">
        <v>289.5</v>
      </c>
      <c r="K631" s="55"/>
    </row>
    <row r="632" spans="1:11" x14ac:dyDescent="0.3">
      <c r="A632" s="6">
        <v>38681</v>
      </c>
      <c r="B632" s="3">
        <v>290</v>
      </c>
      <c r="C632" s="3">
        <v>292</v>
      </c>
      <c r="D632" s="3">
        <v>289</v>
      </c>
      <c r="E632" s="3">
        <v>291.5</v>
      </c>
      <c r="F632" s="3">
        <v>180</v>
      </c>
      <c r="G632" s="3">
        <v>290</v>
      </c>
      <c r="K632" s="55"/>
    </row>
    <row r="633" spans="1:11" x14ac:dyDescent="0.3">
      <c r="A633" s="6">
        <v>38684</v>
      </c>
      <c r="B633" s="3">
        <v>292</v>
      </c>
      <c r="C633" s="3">
        <v>297</v>
      </c>
      <c r="D633" s="3">
        <v>292</v>
      </c>
      <c r="E633" s="3">
        <v>296</v>
      </c>
      <c r="F633" s="3">
        <v>234</v>
      </c>
      <c r="G633" s="3">
        <v>296</v>
      </c>
      <c r="K633" s="55"/>
    </row>
    <row r="634" spans="1:11" x14ac:dyDescent="0.3">
      <c r="A634" s="6">
        <v>38685</v>
      </c>
      <c r="B634" s="3">
        <v>300</v>
      </c>
      <c r="C634" s="3">
        <v>307</v>
      </c>
      <c r="D634" s="3">
        <v>300</v>
      </c>
      <c r="E634" s="3">
        <v>307</v>
      </c>
      <c r="F634" s="3">
        <v>74</v>
      </c>
      <c r="G634" s="3">
        <v>307</v>
      </c>
      <c r="K634" s="55"/>
    </row>
    <row r="635" spans="1:11" x14ac:dyDescent="0.3">
      <c r="A635" s="6">
        <v>38686</v>
      </c>
      <c r="B635" s="3">
        <v>306</v>
      </c>
      <c r="C635" s="3">
        <v>306</v>
      </c>
      <c r="D635" s="3">
        <v>297</v>
      </c>
      <c r="E635" s="3">
        <v>297</v>
      </c>
      <c r="F635" s="3">
        <v>77</v>
      </c>
      <c r="G635" s="3">
        <v>301.25</v>
      </c>
      <c r="K635" s="55"/>
    </row>
    <row r="636" spans="1:11" x14ac:dyDescent="0.3">
      <c r="A636" s="6">
        <v>38687</v>
      </c>
      <c r="B636" s="3">
        <v>40.700000000000003</v>
      </c>
      <c r="C636" s="3">
        <v>40.700000000000003</v>
      </c>
      <c r="D636" s="3">
        <v>40.700000000000003</v>
      </c>
      <c r="E636" s="3">
        <v>40.700000000000003</v>
      </c>
      <c r="F636" s="3">
        <v>17</v>
      </c>
      <c r="G636" s="3">
        <v>40.700000000000003</v>
      </c>
      <c r="K636" s="55"/>
    </row>
    <row r="637" spans="1:11" x14ac:dyDescent="0.3">
      <c r="A637" s="6">
        <v>38688</v>
      </c>
      <c r="B637" s="3">
        <v>40.799999999999997</v>
      </c>
      <c r="C637" s="3">
        <v>41.2</v>
      </c>
      <c r="D637" s="3">
        <v>40.799999999999997</v>
      </c>
      <c r="E637" s="3">
        <v>41.15</v>
      </c>
      <c r="F637" s="3">
        <v>24</v>
      </c>
      <c r="G637" s="3">
        <v>41.15</v>
      </c>
      <c r="K637" s="55"/>
    </row>
    <row r="638" spans="1:11" x14ac:dyDescent="0.3">
      <c r="A638" s="6">
        <v>38691</v>
      </c>
      <c r="B638" s="3">
        <v>41.8</v>
      </c>
      <c r="C638" s="3">
        <v>41.8</v>
      </c>
      <c r="D638" s="3">
        <v>41.8</v>
      </c>
      <c r="E638" s="3">
        <v>41.8</v>
      </c>
      <c r="F638" s="3">
        <v>11</v>
      </c>
      <c r="G638" s="3">
        <v>41.8</v>
      </c>
      <c r="K638" s="55"/>
    </row>
    <row r="639" spans="1:11" x14ac:dyDescent="0.3">
      <c r="A639" s="6">
        <v>38692</v>
      </c>
      <c r="B639" s="3">
        <v>41.6</v>
      </c>
      <c r="C639" s="3">
        <v>41.6</v>
      </c>
      <c r="D639" s="3">
        <v>41.5</v>
      </c>
      <c r="E639" s="3">
        <v>41.5</v>
      </c>
      <c r="F639" s="3">
        <v>12</v>
      </c>
      <c r="G639" s="3">
        <v>41.5</v>
      </c>
      <c r="K639" s="55"/>
    </row>
    <row r="640" spans="1:11" x14ac:dyDescent="0.3">
      <c r="A640" s="6">
        <v>38693</v>
      </c>
      <c r="B640" s="3">
        <v>41.5</v>
      </c>
      <c r="C640" s="3">
        <v>41.5</v>
      </c>
      <c r="D640" s="3">
        <v>41.5</v>
      </c>
      <c r="E640" s="3">
        <v>41.5</v>
      </c>
      <c r="F640" s="3">
        <v>1</v>
      </c>
      <c r="G640" s="3">
        <v>41.5</v>
      </c>
      <c r="K640" s="55"/>
    </row>
    <row r="641" spans="1:11" x14ac:dyDescent="0.3">
      <c r="A641" s="6">
        <v>38694</v>
      </c>
      <c r="B641" s="3">
        <v>41.5</v>
      </c>
      <c r="C641" s="3">
        <v>41.75</v>
      </c>
      <c r="D641" s="3">
        <v>41.5</v>
      </c>
      <c r="E641" s="3">
        <v>41.5</v>
      </c>
      <c r="F641" s="3">
        <v>22</v>
      </c>
      <c r="G641" s="3">
        <v>41.5</v>
      </c>
      <c r="K641" s="55"/>
    </row>
    <row r="642" spans="1:11" x14ac:dyDescent="0.3">
      <c r="A642" s="6">
        <v>38695</v>
      </c>
      <c r="B642" s="3">
        <v>41.5</v>
      </c>
      <c r="C642" s="3">
        <v>41.6</v>
      </c>
      <c r="D642" s="3">
        <v>41</v>
      </c>
      <c r="E642" s="3">
        <v>41</v>
      </c>
      <c r="F642" s="3">
        <v>42</v>
      </c>
      <c r="G642" s="3">
        <v>41</v>
      </c>
      <c r="K642" s="55"/>
    </row>
    <row r="643" spans="1:11" x14ac:dyDescent="0.3">
      <c r="A643" s="6">
        <v>38698</v>
      </c>
      <c r="B643" s="3">
        <v>42.1</v>
      </c>
      <c r="C643" s="3">
        <v>42.4</v>
      </c>
      <c r="D643" s="3">
        <v>42</v>
      </c>
      <c r="E643" s="3">
        <v>42.3</v>
      </c>
      <c r="F643" s="3">
        <v>61</v>
      </c>
      <c r="G643" s="3">
        <v>42.3</v>
      </c>
      <c r="K643" s="55"/>
    </row>
    <row r="644" spans="1:11" x14ac:dyDescent="0.3">
      <c r="A644" s="6">
        <v>38699</v>
      </c>
      <c r="B644" s="3">
        <v>42.35</v>
      </c>
      <c r="C644" s="3">
        <v>42.35</v>
      </c>
      <c r="D644" s="3">
        <v>42.35</v>
      </c>
      <c r="E644" s="3">
        <v>42.35</v>
      </c>
      <c r="F644" s="3">
        <v>5</v>
      </c>
      <c r="G644" s="3">
        <v>42.35</v>
      </c>
      <c r="K644" s="55"/>
    </row>
    <row r="645" spans="1:11" x14ac:dyDescent="0.3">
      <c r="A645" s="6">
        <v>38700</v>
      </c>
      <c r="B645" s="3">
        <v>41.55</v>
      </c>
      <c r="C645" s="3">
        <v>41.55</v>
      </c>
      <c r="D645" s="3">
        <v>41.3</v>
      </c>
      <c r="E645" s="3">
        <v>41.3</v>
      </c>
      <c r="F645" s="3">
        <v>55</v>
      </c>
      <c r="G645" s="3">
        <v>41.3</v>
      </c>
      <c r="K645" s="55"/>
    </row>
    <row r="646" spans="1:11" x14ac:dyDescent="0.3">
      <c r="A646" s="6">
        <v>38701</v>
      </c>
      <c r="B646" s="3">
        <v>42</v>
      </c>
      <c r="C646" s="3">
        <v>42</v>
      </c>
      <c r="D646" s="3">
        <v>40.15</v>
      </c>
      <c r="E646" s="3">
        <v>40.15</v>
      </c>
      <c r="F646" s="3">
        <v>92</v>
      </c>
      <c r="G646" s="3">
        <v>40.15</v>
      </c>
      <c r="K646" s="55"/>
    </row>
    <row r="647" spans="1:11" x14ac:dyDescent="0.3">
      <c r="A647" s="6">
        <v>38702</v>
      </c>
      <c r="B647" s="3">
        <v>40</v>
      </c>
      <c r="C647" s="3">
        <v>40</v>
      </c>
      <c r="D647" s="3">
        <v>39.5</v>
      </c>
      <c r="E647" s="3">
        <v>39.5</v>
      </c>
      <c r="F647" s="3">
        <v>49</v>
      </c>
      <c r="G647" s="3">
        <v>39.729999999999997</v>
      </c>
      <c r="K647" s="55"/>
    </row>
    <row r="648" spans="1:11" x14ac:dyDescent="0.3">
      <c r="A648" s="6">
        <v>38705</v>
      </c>
      <c r="B648" s="3">
        <v>39.35</v>
      </c>
      <c r="C648" s="3">
        <v>39.4</v>
      </c>
      <c r="D648" s="3">
        <v>37.35</v>
      </c>
      <c r="E648" s="3">
        <v>37.450000000000003</v>
      </c>
      <c r="F648" s="3">
        <v>241</v>
      </c>
      <c r="G648" s="3">
        <v>37.450000000000003</v>
      </c>
      <c r="K648" s="55"/>
    </row>
    <row r="649" spans="1:11" x14ac:dyDescent="0.3">
      <c r="A649" s="6">
        <v>38706</v>
      </c>
      <c r="B649" s="3">
        <v>38</v>
      </c>
      <c r="C649" s="3">
        <v>38.1</v>
      </c>
      <c r="D649" s="3">
        <v>37.9</v>
      </c>
      <c r="E649" s="3">
        <v>38</v>
      </c>
      <c r="F649" s="3">
        <v>27</v>
      </c>
      <c r="G649" s="3">
        <v>38.1</v>
      </c>
      <c r="K649" s="55"/>
    </row>
    <row r="650" spans="1:11" x14ac:dyDescent="0.3">
      <c r="A650" s="6">
        <v>38707</v>
      </c>
      <c r="B650" s="3">
        <v>36.700000000000003</v>
      </c>
      <c r="C650" s="3">
        <v>37.5</v>
      </c>
      <c r="D650" s="3">
        <v>36.700000000000003</v>
      </c>
      <c r="E650" s="3">
        <v>37.450000000000003</v>
      </c>
      <c r="F650" s="3">
        <v>55</v>
      </c>
      <c r="G650" s="3">
        <v>37.450000000000003</v>
      </c>
      <c r="K650" s="55"/>
    </row>
    <row r="651" spans="1:11" x14ac:dyDescent="0.3">
      <c r="A651" s="6">
        <v>38708</v>
      </c>
      <c r="B651" s="3">
        <v>37.15</v>
      </c>
      <c r="C651" s="3">
        <v>37.450000000000003</v>
      </c>
      <c r="D651" s="3">
        <v>36.799999999999997</v>
      </c>
      <c r="E651" s="3">
        <v>37.450000000000003</v>
      </c>
      <c r="F651" s="3">
        <v>51</v>
      </c>
      <c r="G651" s="3">
        <v>37.450000000000003</v>
      </c>
      <c r="K651" s="55"/>
    </row>
    <row r="652" spans="1:11" x14ac:dyDescent="0.3">
      <c r="A652" s="6">
        <v>38709</v>
      </c>
      <c r="B652" s="3">
        <v>37</v>
      </c>
      <c r="C652" s="3">
        <v>37.049999999999997</v>
      </c>
      <c r="D652" s="3">
        <v>36.9</v>
      </c>
      <c r="E652" s="3">
        <v>37.049999999999997</v>
      </c>
      <c r="F652" s="3">
        <v>43</v>
      </c>
      <c r="G652" s="3">
        <v>37.049999999999997</v>
      </c>
      <c r="K652" s="55"/>
    </row>
    <row r="653" spans="1:11" x14ac:dyDescent="0.3">
      <c r="A653" s="6">
        <v>38713</v>
      </c>
      <c r="B653" s="3">
        <v>37.85</v>
      </c>
      <c r="C653" s="3">
        <v>38.049999999999997</v>
      </c>
      <c r="D653" s="3">
        <v>37.85</v>
      </c>
      <c r="E653" s="3">
        <v>38</v>
      </c>
      <c r="F653" s="3">
        <v>22</v>
      </c>
      <c r="G653" s="3">
        <v>38</v>
      </c>
      <c r="K653" s="55"/>
    </row>
    <row r="654" spans="1:11" x14ac:dyDescent="0.3">
      <c r="A654" s="6">
        <v>38714</v>
      </c>
      <c r="B654" s="3">
        <v>37.9</v>
      </c>
      <c r="C654" s="3">
        <v>38.15</v>
      </c>
      <c r="D654" s="3">
        <v>37.9</v>
      </c>
      <c r="E654" s="3">
        <v>38.049999999999997</v>
      </c>
      <c r="F654" s="3">
        <v>75</v>
      </c>
      <c r="G654" s="3">
        <v>38.049999999999997</v>
      </c>
      <c r="K654" s="55"/>
    </row>
    <row r="655" spans="1:11" x14ac:dyDescent="0.3">
      <c r="A655" s="6">
        <v>38715</v>
      </c>
      <c r="B655" s="3">
        <v>38.6</v>
      </c>
      <c r="C655" s="3">
        <v>38.65</v>
      </c>
      <c r="D655" s="3">
        <v>38.6</v>
      </c>
      <c r="E655" s="3">
        <v>38.65</v>
      </c>
      <c r="F655" s="3">
        <v>44</v>
      </c>
      <c r="G655" s="3">
        <v>38.65</v>
      </c>
      <c r="K655" s="55"/>
    </row>
    <row r="656" spans="1:11" x14ac:dyDescent="0.3">
      <c r="A656" s="6">
        <v>38716</v>
      </c>
      <c r="B656" s="3">
        <v>38.9</v>
      </c>
      <c r="C656" s="3">
        <v>39</v>
      </c>
      <c r="D656" s="3">
        <v>38.9</v>
      </c>
      <c r="E656" s="3">
        <v>39</v>
      </c>
      <c r="F656" s="3">
        <v>4</v>
      </c>
      <c r="G656" s="3">
        <v>38.93</v>
      </c>
      <c r="K656" s="55"/>
    </row>
    <row r="657" spans="1:11" x14ac:dyDescent="0.3">
      <c r="A657" s="6">
        <v>38719</v>
      </c>
      <c r="B657" s="3">
        <v>42.3</v>
      </c>
      <c r="C657" s="3">
        <v>42.35</v>
      </c>
      <c r="D657" s="3">
        <v>42</v>
      </c>
      <c r="E657" s="3">
        <v>42.3</v>
      </c>
      <c r="F657" s="3">
        <v>67</v>
      </c>
      <c r="G657" s="3">
        <v>42.3</v>
      </c>
      <c r="K657" s="55"/>
    </row>
    <row r="658" spans="1:11" x14ac:dyDescent="0.3">
      <c r="A658" s="6">
        <v>38720</v>
      </c>
      <c r="B658" s="3">
        <v>42.25</v>
      </c>
      <c r="C658" s="3">
        <v>42.25</v>
      </c>
      <c r="D658" s="3">
        <v>40.85</v>
      </c>
      <c r="E658" s="3">
        <v>40.9</v>
      </c>
      <c r="F658" s="3">
        <v>189</v>
      </c>
      <c r="G658" s="3">
        <v>40.9</v>
      </c>
      <c r="K658" s="55"/>
    </row>
    <row r="659" spans="1:11" x14ac:dyDescent="0.3">
      <c r="A659" s="6">
        <v>38721</v>
      </c>
      <c r="B659" s="3">
        <v>40.75</v>
      </c>
      <c r="C659" s="3">
        <v>41.35</v>
      </c>
      <c r="D659" s="3">
        <v>40.75</v>
      </c>
      <c r="E659" s="3">
        <v>41.3</v>
      </c>
      <c r="F659" s="3">
        <v>122</v>
      </c>
      <c r="G659" s="3">
        <v>41.3</v>
      </c>
      <c r="K659" s="55"/>
    </row>
    <row r="660" spans="1:11" x14ac:dyDescent="0.3">
      <c r="A660" s="6">
        <v>38722</v>
      </c>
      <c r="B660" s="3">
        <v>41</v>
      </c>
      <c r="C660" s="3">
        <v>41</v>
      </c>
      <c r="D660" s="3">
        <v>40.6</v>
      </c>
      <c r="E660" s="3">
        <v>40.950000000000003</v>
      </c>
      <c r="F660" s="3">
        <v>84</v>
      </c>
      <c r="G660" s="3">
        <v>40.950000000000003</v>
      </c>
      <c r="K660" s="55"/>
    </row>
    <row r="661" spans="1:11" x14ac:dyDescent="0.3">
      <c r="A661" s="6">
        <v>38723</v>
      </c>
      <c r="B661" s="3">
        <v>41.45</v>
      </c>
      <c r="C661" s="3">
        <v>42.15</v>
      </c>
      <c r="D661" s="3">
        <v>41.4</v>
      </c>
      <c r="E661" s="3">
        <v>41.85</v>
      </c>
      <c r="F661" s="3">
        <v>106</v>
      </c>
      <c r="G661" s="3">
        <v>41.85</v>
      </c>
      <c r="K661" s="55"/>
    </row>
    <row r="662" spans="1:11" x14ac:dyDescent="0.3">
      <c r="A662" s="6">
        <v>38726</v>
      </c>
      <c r="B662" s="3">
        <v>42.35</v>
      </c>
      <c r="C662" s="3">
        <v>42.35</v>
      </c>
      <c r="D662" s="3">
        <v>41.35</v>
      </c>
      <c r="E662" s="3">
        <v>41.35</v>
      </c>
      <c r="F662" s="3">
        <v>132</v>
      </c>
      <c r="G662" s="3">
        <v>41.4</v>
      </c>
      <c r="K662" s="55"/>
    </row>
    <row r="663" spans="1:11" x14ac:dyDescent="0.3">
      <c r="A663" s="6">
        <v>38727</v>
      </c>
      <c r="B663" s="3">
        <v>40.799999999999997</v>
      </c>
      <c r="C663" s="3">
        <v>41.5</v>
      </c>
      <c r="D663" s="3">
        <v>40.799999999999997</v>
      </c>
      <c r="E663" s="3">
        <v>41.3</v>
      </c>
      <c r="F663" s="3">
        <v>150</v>
      </c>
      <c r="G663" s="3">
        <v>41.15</v>
      </c>
      <c r="K663" s="55"/>
    </row>
    <row r="664" spans="1:11" x14ac:dyDescent="0.3">
      <c r="A664" s="6">
        <v>38728</v>
      </c>
      <c r="B664" s="3">
        <v>41.2</v>
      </c>
      <c r="C664" s="3">
        <v>41.2</v>
      </c>
      <c r="D664" s="3">
        <v>39.75</v>
      </c>
      <c r="E664" s="3">
        <v>40</v>
      </c>
      <c r="F664" s="3">
        <v>129</v>
      </c>
      <c r="G664" s="3">
        <v>40</v>
      </c>
      <c r="K664" s="55"/>
    </row>
    <row r="665" spans="1:11" x14ac:dyDescent="0.3">
      <c r="A665" s="6">
        <v>38729</v>
      </c>
      <c r="B665" s="3">
        <v>39.75</v>
      </c>
      <c r="C665" s="3">
        <v>39.75</v>
      </c>
      <c r="D665" s="3">
        <v>38.9</v>
      </c>
      <c r="E665" s="3">
        <v>38.9</v>
      </c>
      <c r="F665" s="3">
        <v>82</v>
      </c>
      <c r="G665" s="3">
        <v>38.97</v>
      </c>
      <c r="K665" s="55"/>
    </row>
    <row r="666" spans="1:11" x14ac:dyDescent="0.3">
      <c r="A666" s="6">
        <v>38730</v>
      </c>
      <c r="B666" s="3">
        <v>38.51</v>
      </c>
      <c r="C666" s="3">
        <v>39.5</v>
      </c>
      <c r="D666" s="3">
        <v>38.51</v>
      </c>
      <c r="E666" s="3">
        <v>39.5</v>
      </c>
      <c r="F666" s="3">
        <v>127</v>
      </c>
      <c r="G666" s="3">
        <v>39.4</v>
      </c>
      <c r="K666" s="55"/>
    </row>
    <row r="667" spans="1:11" x14ac:dyDescent="0.3">
      <c r="A667" s="6">
        <v>38733</v>
      </c>
      <c r="B667" s="3">
        <v>39.6</v>
      </c>
      <c r="C667" s="3">
        <v>40.35</v>
      </c>
      <c r="D667" s="3">
        <v>39.6</v>
      </c>
      <c r="E667" s="3">
        <v>40.35</v>
      </c>
      <c r="F667" s="3">
        <v>124</v>
      </c>
      <c r="G667" s="3">
        <v>40.35</v>
      </c>
      <c r="K667" s="55"/>
    </row>
    <row r="668" spans="1:11" x14ac:dyDescent="0.3">
      <c r="A668" s="6">
        <v>38734</v>
      </c>
      <c r="B668" s="3">
        <v>40.799999999999997</v>
      </c>
      <c r="C668" s="3">
        <v>42.4</v>
      </c>
      <c r="D668" s="3">
        <v>40.799999999999997</v>
      </c>
      <c r="E668" s="3">
        <v>42.15</v>
      </c>
      <c r="F668" s="3">
        <v>228</v>
      </c>
      <c r="G668" s="3">
        <v>42.15</v>
      </c>
      <c r="K668" s="55"/>
    </row>
    <row r="669" spans="1:11" x14ac:dyDescent="0.3">
      <c r="A669" s="6">
        <v>38735</v>
      </c>
      <c r="B669" s="3">
        <v>44</v>
      </c>
      <c r="C669" s="3">
        <v>47.5</v>
      </c>
      <c r="D669" s="3">
        <v>43.9</v>
      </c>
      <c r="E669" s="3">
        <v>47.1</v>
      </c>
      <c r="F669" s="3">
        <v>430</v>
      </c>
      <c r="G669" s="3">
        <v>47.1</v>
      </c>
      <c r="K669" s="55"/>
    </row>
    <row r="670" spans="1:11" x14ac:dyDescent="0.3">
      <c r="A670" s="6">
        <v>38736</v>
      </c>
      <c r="B670" s="3">
        <v>46</v>
      </c>
      <c r="C670" s="3">
        <v>46.5</v>
      </c>
      <c r="D670" s="3">
        <v>44.75</v>
      </c>
      <c r="E670" s="3">
        <v>46.4</v>
      </c>
      <c r="F670" s="3">
        <v>199</v>
      </c>
      <c r="G670" s="3">
        <v>46.4</v>
      </c>
      <c r="K670" s="55"/>
    </row>
    <row r="671" spans="1:11" x14ac:dyDescent="0.3">
      <c r="A671" s="6">
        <v>38737</v>
      </c>
      <c r="B671" s="3">
        <v>47.25</v>
      </c>
      <c r="C671" s="3">
        <v>49</v>
      </c>
      <c r="D671" s="3">
        <v>47.25</v>
      </c>
      <c r="E671" s="3">
        <v>48.8</v>
      </c>
      <c r="F671" s="3">
        <v>167</v>
      </c>
      <c r="G671" s="3">
        <v>48.8</v>
      </c>
      <c r="K671" s="55"/>
    </row>
    <row r="672" spans="1:11" x14ac:dyDescent="0.3">
      <c r="A672" s="6">
        <v>38740</v>
      </c>
      <c r="B672" s="3">
        <v>48.5</v>
      </c>
      <c r="C672" s="3">
        <v>48.5</v>
      </c>
      <c r="D672" s="3">
        <v>45.2</v>
      </c>
      <c r="E672" s="3">
        <v>45.75</v>
      </c>
      <c r="F672" s="3">
        <v>172</v>
      </c>
      <c r="G672" s="3">
        <v>45.75</v>
      </c>
      <c r="K672" s="55"/>
    </row>
    <row r="673" spans="1:11" x14ac:dyDescent="0.3">
      <c r="A673" s="6">
        <v>38741</v>
      </c>
      <c r="B673" s="3">
        <v>44.6</v>
      </c>
      <c r="C673" s="3">
        <v>44.8</v>
      </c>
      <c r="D673" s="3">
        <v>43</v>
      </c>
      <c r="E673" s="3">
        <v>44.8</v>
      </c>
      <c r="F673" s="3">
        <v>134</v>
      </c>
      <c r="G673" s="3">
        <v>44.75</v>
      </c>
      <c r="K673" s="55"/>
    </row>
    <row r="674" spans="1:11" x14ac:dyDescent="0.3">
      <c r="A674" s="6">
        <v>38742</v>
      </c>
      <c r="B674" s="3">
        <v>46.35</v>
      </c>
      <c r="C674" s="3">
        <v>46.5</v>
      </c>
      <c r="D674" s="3">
        <v>45</v>
      </c>
      <c r="E674" s="3">
        <v>45.25</v>
      </c>
      <c r="F674" s="3">
        <v>174</v>
      </c>
      <c r="G674" s="3">
        <v>45</v>
      </c>
      <c r="K674" s="55"/>
    </row>
    <row r="675" spans="1:11" x14ac:dyDescent="0.3">
      <c r="A675" s="6">
        <v>38743</v>
      </c>
      <c r="B675" s="3">
        <v>44.6</v>
      </c>
      <c r="C675" s="3">
        <v>45.3</v>
      </c>
      <c r="D675" s="3">
        <v>44.25</v>
      </c>
      <c r="E675" s="3">
        <v>44.25</v>
      </c>
      <c r="F675" s="3">
        <v>99</v>
      </c>
      <c r="G675" s="3">
        <v>44.25</v>
      </c>
      <c r="K675" s="55"/>
    </row>
    <row r="676" spans="1:11" x14ac:dyDescent="0.3">
      <c r="A676" s="6">
        <v>38744</v>
      </c>
      <c r="B676" s="3">
        <v>44.3</v>
      </c>
      <c r="C676" s="3">
        <v>44.35</v>
      </c>
      <c r="D676" s="3">
        <v>43.5</v>
      </c>
      <c r="E676" s="3">
        <v>43.6</v>
      </c>
      <c r="F676" s="3">
        <v>173</v>
      </c>
      <c r="G676" s="3">
        <v>43.7</v>
      </c>
      <c r="K676" s="55"/>
    </row>
    <row r="677" spans="1:11" x14ac:dyDescent="0.3">
      <c r="A677" s="6">
        <v>38747</v>
      </c>
      <c r="B677" s="3">
        <v>44</v>
      </c>
      <c r="C677" s="3">
        <v>44</v>
      </c>
      <c r="D677" s="3">
        <v>43.3</v>
      </c>
      <c r="E677" s="3">
        <v>43.45</v>
      </c>
      <c r="F677" s="3">
        <v>150</v>
      </c>
      <c r="G677" s="3">
        <v>43.46</v>
      </c>
      <c r="K677" s="55"/>
    </row>
    <row r="678" spans="1:11" x14ac:dyDescent="0.3">
      <c r="A678" s="6">
        <v>38748</v>
      </c>
      <c r="B678" s="3">
        <v>43.15</v>
      </c>
      <c r="C678" s="3">
        <v>43.5</v>
      </c>
      <c r="D678" s="3">
        <v>43</v>
      </c>
      <c r="E678" s="3">
        <v>43.2</v>
      </c>
      <c r="F678" s="3">
        <v>105</v>
      </c>
      <c r="G678" s="3">
        <v>43.21</v>
      </c>
      <c r="K678" s="55"/>
    </row>
    <row r="679" spans="1:11" x14ac:dyDescent="0.3">
      <c r="A679" s="6">
        <v>38749</v>
      </c>
      <c r="B679" s="3">
        <v>43</v>
      </c>
      <c r="C679" s="3">
        <v>43.55</v>
      </c>
      <c r="D679" s="3">
        <v>43</v>
      </c>
      <c r="E679" s="3">
        <v>43.45</v>
      </c>
      <c r="F679" s="3">
        <v>215</v>
      </c>
      <c r="G679" s="3">
        <v>43.4</v>
      </c>
      <c r="K679" s="55"/>
    </row>
    <row r="680" spans="1:11" x14ac:dyDescent="0.3">
      <c r="A680" s="6">
        <v>38750</v>
      </c>
      <c r="B680" s="3">
        <v>43.5</v>
      </c>
      <c r="C680" s="3">
        <v>44.5</v>
      </c>
      <c r="D680" s="3">
        <v>43.5</v>
      </c>
      <c r="E680" s="3">
        <v>44.5</v>
      </c>
      <c r="F680" s="3">
        <v>119</v>
      </c>
      <c r="G680" s="3">
        <v>44.5</v>
      </c>
      <c r="K680" s="55"/>
    </row>
    <row r="681" spans="1:11" x14ac:dyDescent="0.3">
      <c r="A681" s="6">
        <v>38751</v>
      </c>
      <c r="B681" s="3">
        <v>44.65</v>
      </c>
      <c r="C681" s="3">
        <v>44.65</v>
      </c>
      <c r="D681" s="3">
        <v>44.1</v>
      </c>
      <c r="E681" s="3">
        <v>44.15</v>
      </c>
      <c r="F681" s="3">
        <v>80</v>
      </c>
      <c r="G681" s="3">
        <v>44.2</v>
      </c>
      <c r="K681" s="55"/>
    </row>
    <row r="682" spans="1:11" x14ac:dyDescent="0.3">
      <c r="A682" s="6">
        <v>38754</v>
      </c>
      <c r="B682" s="3">
        <v>43.4</v>
      </c>
      <c r="C682" s="3">
        <v>43.4</v>
      </c>
      <c r="D682" s="3">
        <v>42.95</v>
      </c>
      <c r="E682" s="3">
        <v>42.95</v>
      </c>
      <c r="F682" s="3">
        <v>83</v>
      </c>
      <c r="G682" s="3">
        <v>42.88</v>
      </c>
      <c r="K682" s="55"/>
    </row>
    <row r="683" spans="1:11" x14ac:dyDescent="0.3">
      <c r="A683" s="6">
        <v>38755</v>
      </c>
      <c r="B683" s="3">
        <v>42.65</v>
      </c>
      <c r="C683" s="3">
        <v>42.65</v>
      </c>
      <c r="D683" s="3">
        <v>42.5</v>
      </c>
      <c r="E683" s="3">
        <v>42.5</v>
      </c>
      <c r="F683" s="3">
        <v>63</v>
      </c>
      <c r="G683" s="3">
        <v>42.5</v>
      </c>
      <c r="K683" s="55"/>
    </row>
    <row r="684" spans="1:11" x14ac:dyDescent="0.3">
      <c r="A684" s="6">
        <v>38756</v>
      </c>
      <c r="B684" s="3">
        <v>42.2</v>
      </c>
      <c r="C684" s="3">
        <v>42.3</v>
      </c>
      <c r="D684" s="3">
        <v>41.95</v>
      </c>
      <c r="E684" s="3">
        <v>41.95</v>
      </c>
      <c r="F684" s="3">
        <v>99</v>
      </c>
      <c r="G684" s="3">
        <v>42</v>
      </c>
      <c r="K684" s="55"/>
    </row>
    <row r="685" spans="1:11" x14ac:dyDescent="0.3">
      <c r="A685" s="6">
        <v>38757</v>
      </c>
      <c r="B685" s="3">
        <v>42</v>
      </c>
      <c r="C685" s="3">
        <v>42.35</v>
      </c>
      <c r="D685" s="3">
        <v>41.95</v>
      </c>
      <c r="E685" s="3">
        <v>42.05</v>
      </c>
      <c r="F685" s="3">
        <v>93</v>
      </c>
      <c r="G685" s="3">
        <v>42.05</v>
      </c>
      <c r="K685" s="55"/>
    </row>
    <row r="686" spans="1:11" x14ac:dyDescent="0.3">
      <c r="A686" s="6">
        <v>38758</v>
      </c>
      <c r="B686" s="3">
        <v>42.25</v>
      </c>
      <c r="C686" s="3">
        <v>42.25</v>
      </c>
      <c r="D686" s="3">
        <v>41.95</v>
      </c>
      <c r="E686" s="3">
        <v>42</v>
      </c>
      <c r="F686" s="3">
        <v>42</v>
      </c>
      <c r="G686" s="3">
        <v>41.95</v>
      </c>
      <c r="K686" s="55"/>
    </row>
    <row r="687" spans="1:11" x14ac:dyDescent="0.3">
      <c r="A687" s="6">
        <v>38761</v>
      </c>
      <c r="B687" s="3">
        <v>41.85</v>
      </c>
      <c r="C687" s="3">
        <v>41.85</v>
      </c>
      <c r="D687" s="3">
        <v>41.7</v>
      </c>
      <c r="E687" s="3">
        <v>41.78</v>
      </c>
      <c r="F687" s="3">
        <v>69</v>
      </c>
      <c r="G687" s="3">
        <v>41.78</v>
      </c>
      <c r="K687" s="55"/>
    </row>
    <row r="688" spans="1:11" x14ac:dyDescent="0.3">
      <c r="A688" s="6">
        <v>38762</v>
      </c>
      <c r="B688" s="3">
        <v>42.45</v>
      </c>
      <c r="C688" s="3">
        <v>42.6</v>
      </c>
      <c r="D688" s="3">
        <v>42.45</v>
      </c>
      <c r="E688" s="3">
        <v>42.6</v>
      </c>
      <c r="F688" s="3">
        <v>26</v>
      </c>
      <c r="G688" s="3">
        <v>42.6</v>
      </c>
      <c r="K688" s="55"/>
    </row>
    <row r="689" spans="1:11" x14ac:dyDescent="0.3">
      <c r="A689" s="6">
        <v>38763</v>
      </c>
      <c r="B689" s="3">
        <v>43</v>
      </c>
      <c r="C689" s="3">
        <v>43</v>
      </c>
      <c r="D689" s="3">
        <v>42.9</v>
      </c>
      <c r="E689" s="3">
        <v>42.99</v>
      </c>
      <c r="F689" s="3">
        <v>59</v>
      </c>
      <c r="G689" s="3">
        <v>42.97</v>
      </c>
      <c r="K689" s="55"/>
    </row>
    <row r="690" spans="1:11" x14ac:dyDescent="0.3">
      <c r="A690" s="6">
        <v>38764</v>
      </c>
      <c r="B690" s="3">
        <v>43.25</v>
      </c>
      <c r="C690" s="3">
        <v>43.6</v>
      </c>
      <c r="D690" s="3">
        <v>43.25</v>
      </c>
      <c r="E690" s="3">
        <v>43.45</v>
      </c>
      <c r="F690" s="3">
        <v>111</v>
      </c>
      <c r="G690" s="3">
        <v>43.45</v>
      </c>
      <c r="K690" s="55"/>
    </row>
    <row r="691" spans="1:11" x14ac:dyDescent="0.3">
      <c r="A691" s="6">
        <v>38765</v>
      </c>
      <c r="B691" s="3">
        <v>44</v>
      </c>
      <c r="C691" s="3">
        <v>45</v>
      </c>
      <c r="D691" s="3">
        <v>44</v>
      </c>
      <c r="E691" s="3">
        <v>44.85</v>
      </c>
      <c r="F691" s="3">
        <v>236</v>
      </c>
      <c r="G691" s="3">
        <v>44.85</v>
      </c>
      <c r="K691" s="55"/>
    </row>
    <row r="692" spans="1:11" x14ac:dyDescent="0.3">
      <c r="A692" s="6">
        <v>38768</v>
      </c>
      <c r="B692" s="3">
        <v>46.5</v>
      </c>
      <c r="C692" s="3">
        <v>46.65</v>
      </c>
      <c r="D692" s="3">
        <v>45.9</v>
      </c>
      <c r="E692" s="3">
        <v>46.2</v>
      </c>
      <c r="F692" s="3">
        <v>211</v>
      </c>
      <c r="G692" s="3">
        <v>46.2</v>
      </c>
      <c r="K692" s="55"/>
    </row>
    <row r="693" spans="1:11" x14ac:dyDescent="0.3">
      <c r="A693" s="6">
        <v>38769</v>
      </c>
      <c r="B693" s="3">
        <v>46.65</v>
      </c>
      <c r="C693" s="3">
        <v>47.2</v>
      </c>
      <c r="D693" s="3">
        <v>46</v>
      </c>
      <c r="E693" s="3">
        <v>47.2</v>
      </c>
      <c r="F693" s="3">
        <v>194</v>
      </c>
      <c r="G693" s="3">
        <v>47.2</v>
      </c>
      <c r="K693" s="55"/>
    </row>
    <row r="694" spans="1:11" x14ac:dyDescent="0.3">
      <c r="A694" s="6">
        <v>38770</v>
      </c>
      <c r="B694" s="3">
        <v>47.5</v>
      </c>
      <c r="C694" s="3">
        <v>48.2</v>
      </c>
      <c r="D694" s="3">
        <v>47.5</v>
      </c>
      <c r="E694" s="3">
        <v>48.1</v>
      </c>
      <c r="F694" s="3">
        <v>158</v>
      </c>
      <c r="G694" s="3">
        <v>48.1</v>
      </c>
      <c r="K694" s="55"/>
    </row>
    <row r="695" spans="1:11" x14ac:dyDescent="0.3">
      <c r="A695" s="6">
        <v>38771</v>
      </c>
      <c r="B695" s="3">
        <v>47</v>
      </c>
      <c r="C695" s="3">
        <v>48.1</v>
      </c>
      <c r="D695" s="3">
        <v>47</v>
      </c>
      <c r="E695" s="3">
        <v>47.8</v>
      </c>
      <c r="F695" s="3">
        <v>123</v>
      </c>
      <c r="G695" s="3">
        <v>47.68</v>
      </c>
      <c r="K695" s="55"/>
    </row>
    <row r="696" spans="1:11" x14ac:dyDescent="0.3">
      <c r="A696" s="6">
        <v>38772</v>
      </c>
      <c r="B696" s="3">
        <v>47.8</v>
      </c>
      <c r="C696" s="3">
        <v>49.1</v>
      </c>
      <c r="D696" s="3">
        <v>47.8</v>
      </c>
      <c r="E696" s="3">
        <v>49</v>
      </c>
      <c r="F696" s="3">
        <v>39</v>
      </c>
      <c r="G696" s="3">
        <v>49</v>
      </c>
      <c r="K696" s="55"/>
    </row>
    <row r="697" spans="1:11" x14ac:dyDescent="0.3">
      <c r="A697" s="6">
        <v>38775</v>
      </c>
      <c r="B697" s="3">
        <v>47</v>
      </c>
      <c r="C697" s="3">
        <v>47.5</v>
      </c>
      <c r="D697" s="3">
        <v>46.2</v>
      </c>
      <c r="E697" s="3">
        <v>46.2</v>
      </c>
      <c r="F697" s="3">
        <v>101</v>
      </c>
      <c r="G697" s="3">
        <v>46.25</v>
      </c>
      <c r="K697" s="55"/>
    </row>
    <row r="698" spans="1:11" x14ac:dyDescent="0.3">
      <c r="A698" s="6">
        <v>38776</v>
      </c>
      <c r="B698" s="3">
        <v>47.25</v>
      </c>
      <c r="C698" s="3">
        <v>47.25</v>
      </c>
      <c r="D698" s="3">
        <v>46.7</v>
      </c>
      <c r="E698" s="3">
        <v>46.8</v>
      </c>
      <c r="F698" s="3">
        <v>66</v>
      </c>
      <c r="G698" s="3">
        <v>46.83</v>
      </c>
      <c r="K698" s="55"/>
    </row>
    <row r="699" spans="1:11" x14ac:dyDescent="0.3">
      <c r="A699" s="6">
        <v>38777</v>
      </c>
      <c r="B699" s="3">
        <v>46.25</v>
      </c>
      <c r="C699" s="3">
        <v>46.75</v>
      </c>
      <c r="D699" s="3">
        <v>46.25</v>
      </c>
      <c r="E699" s="3">
        <v>46.6</v>
      </c>
      <c r="F699" s="3">
        <v>81</v>
      </c>
      <c r="G699" s="3">
        <v>46.7</v>
      </c>
      <c r="K699" s="55"/>
    </row>
    <row r="700" spans="1:11" x14ac:dyDescent="0.3">
      <c r="A700" s="6">
        <v>38778</v>
      </c>
      <c r="B700" s="3">
        <v>46.85</v>
      </c>
      <c r="C700" s="3">
        <v>47</v>
      </c>
      <c r="D700" s="3">
        <v>46.7</v>
      </c>
      <c r="E700" s="3">
        <v>46.75</v>
      </c>
      <c r="F700" s="3">
        <v>197</v>
      </c>
      <c r="G700" s="3">
        <v>46.75</v>
      </c>
      <c r="K700" s="55"/>
    </row>
    <row r="701" spans="1:11" x14ac:dyDescent="0.3">
      <c r="A701" s="6">
        <v>38779</v>
      </c>
      <c r="B701" s="3">
        <v>47.25</v>
      </c>
      <c r="C701" s="3">
        <v>47.75</v>
      </c>
      <c r="D701" s="3">
        <v>47</v>
      </c>
      <c r="E701" s="3">
        <v>47.75</v>
      </c>
      <c r="F701" s="3">
        <v>272</v>
      </c>
      <c r="G701" s="3">
        <v>47.75</v>
      </c>
      <c r="K701" s="55"/>
    </row>
    <row r="702" spans="1:11" x14ac:dyDescent="0.3">
      <c r="A702" s="6">
        <v>38782</v>
      </c>
      <c r="B702" s="3">
        <v>48.75</v>
      </c>
      <c r="C702" s="3">
        <v>49</v>
      </c>
      <c r="D702" s="3">
        <v>47.8</v>
      </c>
      <c r="E702" s="3">
        <v>47.8</v>
      </c>
      <c r="F702" s="3">
        <v>125</v>
      </c>
      <c r="G702" s="3">
        <v>48.8</v>
      </c>
      <c r="K702" s="55"/>
    </row>
    <row r="703" spans="1:11" x14ac:dyDescent="0.3">
      <c r="A703" s="6">
        <v>38783</v>
      </c>
      <c r="B703" s="3">
        <v>48.15</v>
      </c>
      <c r="C703" s="3">
        <v>48.5</v>
      </c>
      <c r="D703" s="3">
        <v>47.9</v>
      </c>
      <c r="E703" s="3">
        <v>47.9</v>
      </c>
      <c r="F703" s="3">
        <v>207</v>
      </c>
      <c r="G703" s="3">
        <v>47.9</v>
      </c>
      <c r="K703" s="55"/>
    </row>
    <row r="704" spans="1:11" x14ac:dyDescent="0.3">
      <c r="A704" s="6">
        <v>38784</v>
      </c>
      <c r="B704" s="3">
        <v>48.1</v>
      </c>
      <c r="C704" s="3">
        <v>48.3</v>
      </c>
      <c r="D704" s="3">
        <v>48.1</v>
      </c>
      <c r="E704" s="3">
        <v>48.25</v>
      </c>
      <c r="F704" s="3">
        <v>65</v>
      </c>
      <c r="G704" s="3">
        <v>48.15</v>
      </c>
      <c r="K704" s="55"/>
    </row>
    <row r="705" spans="1:11" x14ac:dyDescent="0.3">
      <c r="A705" s="6">
        <v>38785</v>
      </c>
      <c r="B705" s="3">
        <v>48.5</v>
      </c>
      <c r="C705" s="3">
        <v>48.6</v>
      </c>
      <c r="D705" s="3">
        <v>48.3</v>
      </c>
      <c r="E705" s="3">
        <v>48.6</v>
      </c>
      <c r="F705" s="3">
        <v>78</v>
      </c>
      <c r="G705" s="3">
        <v>48.6</v>
      </c>
      <c r="K705" s="55"/>
    </row>
    <row r="706" spans="1:11" x14ac:dyDescent="0.3">
      <c r="A706" s="6">
        <v>38786</v>
      </c>
      <c r="B706" s="3">
        <v>49</v>
      </c>
      <c r="C706" s="3">
        <v>49.85</v>
      </c>
      <c r="D706" s="3">
        <v>49</v>
      </c>
      <c r="E706" s="3">
        <v>49.75</v>
      </c>
      <c r="F706" s="3">
        <v>110</v>
      </c>
      <c r="G706" s="3">
        <v>49.75</v>
      </c>
      <c r="K706" s="55"/>
    </row>
    <row r="707" spans="1:11" x14ac:dyDescent="0.3">
      <c r="A707" s="6">
        <v>38789</v>
      </c>
      <c r="B707" s="3">
        <v>51.35</v>
      </c>
      <c r="C707" s="3">
        <v>51.75</v>
      </c>
      <c r="D707" s="3">
        <v>51.2</v>
      </c>
      <c r="E707" s="3">
        <v>51.6</v>
      </c>
      <c r="F707" s="3">
        <v>192</v>
      </c>
      <c r="G707" s="3">
        <v>51.75</v>
      </c>
      <c r="K707" s="55"/>
    </row>
    <row r="708" spans="1:11" x14ac:dyDescent="0.3">
      <c r="A708" s="6">
        <v>38790</v>
      </c>
      <c r="B708" s="3">
        <v>51.65</v>
      </c>
      <c r="C708" s="3">
        <v>53</v>
      </c>
      <c r="D708" s="3">
        <v>51.6</v>
      </c>
      <c r="E708" s="3">
        <v>52.95</v>
      </c>
      <c r="F708" s="3">
        <v>196</v>
      </c>
      <c r="G708" s="3">
        <v>52.95</v>
      </c>
      <c r="K708" s="55"/>
    </row>
    <row r="709" spans="1:11" x14ac:dyDescent="0.3">
      <c r="A709" s="6">
        <v>38791</v>
      </c>
      <c r="B709" s="3">
        <v>52.9</v>
      </c>
      <c r="C709" s="3">
        <v>55</v>
      </c>
      <c r="D709" s="3">
        <v>52.9</v>
      </c>
      <c r="E709" s="3">
        <v>55</v>
      </c>
      <c r="F709" s="3">
        <v>248</v>
      </c>
      <c r="G709" s="3">
        <v>55</v>
      </c>
      <c r="K709" s="55"/>
    </row>
    <row r="710" spans="1:11" x14ac:dyDescent="0.3">
      <c r="A710" s="6">
        <v>38792</v>
      </c>
      <c r="B710" s="3">
        <v>54.75</v>
      </c>
      <c r="C710" s="3">
        <v>57</v>
      </c>
      <c r="D710" s="3">
        <v>54.7</v>
      </c>
      <c r="E710" s="3">
        <v>55.8</v>
      </c>
      <c r="F710" s="3">
        <v>292</v>
      </c>
      <c r="G710" s="3">
        <v>55.8</v>
      </c>
      <c r="K710" s="55"/>
    </row>
    <row r="711" spans="1:11" x14ac:dyDescent="0.3">
      <c r="A711" s="6">
        <v>38793</v>
      </c>
      <c r="B711" s="3">
        <v>55</v>
      </c>
      <c r="C711" s="3">
        <v>55.35</v>
      </c>
      <c r="D711" s="3">
        <v>54.7</v>
      </c>
      <c r="E711" s="3">
        <v>55.1</v>
      </c>
      <c r="F711" s="3">
        <v>170</v>
      </c>
      <c r="G711" s="3">
        <v>55.15</v>
      </c>
      <c r="K711" s="55"/>
    </row>
    <row r="712" spans="1:11" x14ac:dyDescent="0.3">
      <c r="A712" s="6">
        <v>38796</v>
      </c>
      <c r="B712" s="3">
        <v>58</v>
      </c>
      <c r="C712" s="3">
        <v>59.1</v>
      </c>
      <c r="D712" s="3">
        <v>58</v>
      </c>
      <c r="E712" s="3">
        <v>58.25</v>
      </c>
      <c r="F712" s="3">
        <v>109</v>
      </c>
      <c r="G712" s="3">
        <v>58.25</v>
      </c>
      <c r="K712" s="55"/>
    </row>
    <row r="713" spans="1:11" x14ac:dyDescent="0.3">
      <c r="A713" s="6">
        <v>38797</v>
      </c>
      <c r="B713" s="3">
        <v>59</v>
      </c>
      <c r="C713" s="3">
        <v>59</v>
      </c>
      <c r="D713" s="3">
        <v>56.25</v>
      </c>
      <c r="E713" s="3">
        <v>56.35</v>
      </c>
      <c r="F713" s="3">
        <v>346</v>
      </c>
      <c r="G713" s="3">
        <v>56.35</v>
      </c>
      <c r="K713" s="55"/>
    </row>
    <row r="714" spans="1:11" x14ac:dyDescent="0.3">
      <c r="A714" s="6">
        <v>38798</v>
      </c>
      <c r="B714" s="3">
        <v>56.75</v>
      </c>
      <c r="C714" s="3">
        <v>56.75</v>
      </c>
      <c r="D714" s="3">
        <v>54.3</v>
      </c>
      <c r="E714" s="3">
        <v>54.3</v>
      </c>
      <c r="F714" s="3">
        <v>283</v>
      </c>
      <c r="G714" s="3">
        <v>54.5</v>
      </c>
      <c r="K714" s="55"/>
    </row>
    <row r="715" spans="1:11" x14ac:dyDescent="0.3">
      <c r="A715" s="6">
        <v>38799</v>
      </c>
      <c r="B715" s="3">
        <v>55.3</v>
      </c>
      <c r="C715" s="3">
        <v>55.3</v>
      </c>
      <c r="D715" s="3">
        <v>53.15</v>
      </c>
      <c r="E715" s="3">
        <v>54.2</v>
      </c>
      <c r="F715" s="3">
        <v>170</v>
      </c>
      <c r="G715" s="3">
        <v>54.2</v>
      </c>
      <c r="K715" s="55"/>
    </row>
    <row r="716" spans="1:11" x14ac:dyDescent="0.3">
      <c r="A716" s="6">
        <v>38800</v>
      </c>
      <c r="B716" s="3">
        <v>53.3</v>
      </c>
      <c r="C716" s="3">
        <v>53.3</v>
      </c>
      <c r="D716" s="3">
        <v>52.5</v>
      </c>
      <c r="E716" s="3">
        <v>53.25</v>
      </c>
      <c r="F716" s="3">
        <v>253</v>
      </c>
      <c r="G716" s="3">
        <v>53</v>
      </c>
      <c r="K716" s="55"/>
    </row>
    <row r="717" spans="1:11" x14ac:dyDescent="0.3">
      <c r="A717" s="6">
        <v>38803</v>
      </c>
      <c r="B717" s="3">
        <v>51.75</v>
      </c>
      <c r="C717" s="3">
        <v>52</v>
      </c>
      <c r="D717" s="3">
        <v>50.7</v>
      </c>
      <c r="E717" s="3">
        <v>50.8</v>
      </c>
      <c r="F717" s="3">
        <v>127</v>
      </c>
      <c r="G717" s="3">
        <v>50.8</v>
      </c>
      <c r="K717" s="55"/>
    </row>
    <row r="718" spans="1:11" x14ac:dyDescent="0.3">
      <c r="A718" s="6">
        <v>38804</v>
      </c>
      <c r="B718" s="3">
        <v>51</v>
      </c>
      <c r="C718" s="3">
        <v>51.3</v>
      </c>
      <c r="D718" s="3">
        <v>51</v>
      </c>
      <c r="E718" s="3">
        <v>51.3</v>
      </c>
      <c r="F718" s="3">
        <v>100</v>
      </c>
      <c r="G718" s="3">
        <v>51.3</v>
      </c>
      <c r="K718" s="55"/>
    </row>
    <row r="719" spans="1:11" x14ac:dyDescent="0.3">
      <c r="A719" s="6">
        <v>38805</v>
      </c>
      <c r="B719" s="3">
        <v>52</v>
      </c>
      <c r="C719" s="3">
        <v>52</v>
      </c>
      <c r="D719" s="3">
        <v>51.6</v>
      </c>
      <c r="E719" s="3">
        <v>51.75</v>
      </c>
      <c r="F719" s="3">
        <v>87</v>
      </c>
      <c r="G719" s="3">
        <v>51.75</v>
      </c>
      <c r="K719" s="55"/>
    </row>
    <row r="720" spans="1:11" x14ac:dyDescent="0.3">
      <c r="A720" s="6">
        <v>38806</v>
      </c>
      <c r="B720" s="3">
        <v>51.41</v>
      </c>
      <c r="C720" s="3">
        <v>51.5</v>
      </c>
      <c r="D720" s="3">
        <v>51.05</v>
      </c>
      <c r="E720" s="3">
        <v>51.3</v>
      </c>
      <c r="F720" s="3">
        <v>82</v>
      </c>
      <c r="G720" s="3">
        <v>51.35</v>
      </c>
      <c r="K720" s="55"/>
    </row>
    <row r="721" spans="1:11" x14ac:dyDescent="0.3">
      <c r="A721" s="6">
        <v>38807</v>
      </c>
      <c r="B721" s="3">
        <v>51.1</v>
      </c>
      <c r="C721" s="3">
        <v>51.15</v>
      </c>
      <c r="D721" s="3">
        <v>50.75</v>
      </c>
      <c r="E721" s="3">
        <v>50.9</v>
      </c>
      <c r="F721" s="3">
        <v>78</v>
      </c>
      <c r="G721" s="3">
        <v>50.99</v>
      </c>
      <c r="K721" s="55"/>
    </row>
    <row r="722" spans="1:11" x14ac:dyDescent="0.3">
      <c r="A722" s="6">
        <v>38810</v>
      </c>
      <c r="B722" s="3">
        <v>49.7</v>
      </c>
      <c r="C722" s="3">
        <v>49.7</v>
      </c>
      <c r="D722" s="3">
        <v>49.35</v>
      </c>
      <c r="E722" s="3">
        <v>49.35</v>
      </c>
      <c r="F722" s="3">
        <v>12</v>
      </c>
      <c r="G722" s="3">
        <v>49.7</v>
      </c>
      <c r="K722" s="55"/>
    </row>
    <row r="723" spans="1:11" x14ac:dyDescent="0.3">
      <c r="A723" s="6">
        <v>38811</v>
      </c>
      <c r="B723" s="3">
        <v>50.4</v>
      </c>
      <c r="C723" s="3">
        <v>51.5</v>
      </c>
      <c r="D723" s="3">
        <v>50.4</v>
      </c>
      <c r="E723" s="3">
        <v>51.5</v>
      </c>
      <c r="F723" s="3">
        <v>67</v>
      </c>
      <c r="G723" s="3">
        <v>51.5</v>
      </c>
      <c r="K723" s="55"/>
    </row>
    <row r="724" spans="1:11" x14ac:dyDescent="0.3">
      <c r="A724" s="6">
        <v>38812</v>
      </c>
      <c r="B724" s="3">
        <v>51.4</v>
      </c>
      <c r="C724" s="3">
        <v>51.4</v>
      </c>
      <c r="D724" s="3">
        <v>51</v>
      </c>
      <c r="E724" s="3">
        <v>51.3</v>
      </c>
      <c r="F724" s="3">
        <v>59</v>
      </c>
      <c r="G724" s="3">
        <v>51.3</v>
      </c>
      <c r="K724" s="55"/>
    </row>
    <row r="725" spans="1:11" x14ac:dyDescent="0.3">
      <c r="A725" s="6">
        <v>38813</v>
      </c>
      <c r="B725" s="3">
        <v>51.7</v>
      </c>
      <c r="C725" s="3">
        <v>51.7</v>
      </c>
      <c r="D725" s="3">
        <v>51.3</v>
      </c>
      <c r="E725" s="3">
        <v>51.3</v>
      </c>
      <c r="F725" s="3">
        <v>24</v>
      </c>
      <c r="G725" s="3">
        <v>51.3</v>
      </c>
      <c r="K725" s="55"/>
    </row>
    <row r="726" spans="1:11" x14ac:dyDescent="0.3">
      <c r="A726" s="6">
        <v>38814</v>
      </c>
      <c r="B726" s="3">
        <v>50.7</v>
      </c>
      <c r="C726" s="3">
        <v>51.2</v>
      </c>
      <c r="D726" s="3">
        <v>49.9</v>
      </c>
      <c r="E726" s="3">
        <v>50</v>
      </c>
      <c r="F726" s="3">
        <v>50</v>
      </c>
      <c r="G726" s="3">
        <v>50</v>
      </c>
      <c r="K726" s="55"/>
    </row>
    <row r="727" spans="1:11" x14ac:dyDescent="0.3">
      <c r="A727" s="6">
        <v>38817</v>
      </c>
      <c r="B727" s="3">
        <v>50.25</v>
      </c>
      <c r="C727" s="3">
        <v>50.75</v>
      </c>
      <c r="D727" s="3">
        <v>50.25</v>
      </c>
      <c r="E727" s="3">
        <v>50.7</v>
      </c>
      <c r="F727" s="3">
        <v>37</v>
      </c>
      <c r="G727" s="3">
        <v>50.7</v>
      </c>
      <c r="K727" s="55"/>
    </row>
    <row r="728" spans="1:11" x14ac:dyDescent="0.3">
      <c r="A728" s="6">
        <v>38818</v>
      </c>
      <c r="B728" s="3">
        <v>51</v>
      </c>
      <c r="C728" s="3">
        <v>51.2</v>
      </c>
      <c r="D728" s="3">
        <v>51</v>
      </c>
      <c r="E728" s="3">
        <v>51</v>
      </c>
      <c r="F728" s="3">
        <v>47</v>
      </c>
      <c r="G728" s="3">
        <v>50.9</v>
      </c>
      <c r="K728" s="55"/>
    </row>
    <row r="729" spans="1:11" x14ac:dyDescent="0.3">
      <c r="A729" s="6">
        <v>38819</v>
      </c>
      <c r="B729" s="3">
        <v>51</v>
      </c>
      <c r="C729" s="3">
        <v>51.25</v>
      </c>
      <c r="D729" s="3">
        <v>51</v>
      </c>
      <c r="E729" s="3">
        <v>51.25</v>
      </c>
      <c r="F729" s="3">
        <v>41</v>
      </c>
      <c r="G729" s="3">
        <v>51.25</v>
      </c>
      <c r="K729" s="55"/>
    </row>
    <row r="730" spans="1:11" x14ac:dyDescent="0.3">
      <c r="A730" s="6">
        <v>38825</v>
      </c>
      <c r="B730" s="3">
        <v>52.25</v>
      </c>
      <c r="C730" s="3">
        <v>52.45</v>
      </c>
      <c r="D730" s="3">
        <v>52.25</v>
      </c>
      <c r="E730" s="3">
        <v>52.45</v>
      </c>
      <c r="F730" s="3">
        <v>40</v>
      </c>
      <c r="G730" s="3">
        <v>52.45</v>
      </c>
      <c r="K730" s="55"/>
    </row>
    <row r="731" spans="1:11" x14ac:dyDescent="0.3">
      <c r="A731" s="6">
        <v>38826</v>
      </c>
      <c r="B731" s="3">
        <v>53</v>
      </c>
      <c r="C731" s="3">
        <v>53.1</v>
      </c>
      <c r="D731" s="3">
        <v>52.75</v>
      </c>
      <c r="E731" s="3">
        <v>53.1</v>
      </c>
      <c r="F731" s="3">
        <v>75</v>
      </c>
      <c r="G731" s="3">
        <v>53</v>
      </c>
      <c r="K731" s="55"/>
    </row>
    <row r="732" spans="1:11" x14ac:dyDescent="0.3">
      <c r="A732" s="6">
        <v>38827</v>
      </c>
      <c r="B732" s="3">
        <v>53</v>
      </c>
      <c r="C732" s="3">
        <v>53.15</v>
      </c>
      <c r="D732" s="3">
        <v>51.7</v>
      </c>
      <c r="E732" s="3">
        <v>51.85</v>
      </c>
      <c r="F732" s="3">
        <v>69</v>
      </c>
      <c r="G732" s="3">
        <v>51.85</v>
      </c>
      <c r="K732" s="55"/>
    </row>
    <row r="733" spans="1:11" x14ac:dyDescent="0.3">
      <c r="A733" s="6">
        <v>38828</v>
      </c>
      <c r="B733" s="3">
        <v>52</v>
      </c>
      <c r="C733" s="3">
        <v>52.2</v>
      </c>
      <c r="D733" s="3">
        <v>51.75</v>
      </c>
      <c r="E733" s="3">
        <v>52.15</v>
      </c>
      <c r="F733" s="3">
        <v>93</v>
      </c>
      <c r="G733" s="3">
        <v>52</v>
      </c>
      <c r="K733" s="55"/>
    </row>
    <row r="734" spans="1:11" x14ac:dyDescent="0.3">
      <c r="A734" s="6">
        <v>38831</v>
      </c>
      <c r="B734" s="3">
        <v>53.1</v>
      </c>
      <c r="C734" s="3">
        <v>53.1</v>
      </c>
      <c r="D734" s="3">
        <v>52.5</v>
      </c>
      <c r="E734" s="3">
        <v>52.5</v>
      </c>
      <c r="F734" s="3">
        <v>42</v>
      </c>
      <c r="G734" s="3">
        <v>53.03</v>
      </c>
      <c r="K734" s="55"/>
    </row>
    <row r="735" spans="1:11" x14ac:dyDescent="0.3">
      <c r="A735" s="6">
        <v>38832</v>
      </c>
      <c r="B735" s="3">
        <v>51.8</v>
      </c>
      <c r="C735" s="3">
        <v>52.2</v>
      </c>
      <c r="D735" s="3">
        <v>51.8</v>
      </c>
      <c r="E735" s="3">
        <v>52.2</v>
      </c>
      <c r="F735" s="3">
        <v>76</v>
      </c>
      <c r="G735" s="3">
        <v>52.2</v>
      </c>
      <c r="K735" s="55"/>
    </row>
    <row r="736" spans="1:11" x14ac:dyDescent="0.3">
      <c r="A736" s="6">
        <v>38833</v>
      </c>
      <c r="B736" s="3">
        <v>51.15</v>
      </c>
      <c r="C736" s="3">
        <v>51.15</v>
      </c>
      <c r="D736" s="3">
        <v>49.95</v>
      </c>
      <c r="E736" s="3">
        <v>49.95</v>
      </c>
      <c r="F736" s="3">
        <v>105</v>
      </c>
      <c r="G736" s="3">
        <v>50</v>
      </c>
      <c r="K736" s="55"/>
    </row>
    <row r="737" spans="1:11" x14ac:dyDescent="0.3">
      <c r="A737" s="6">
        <v>38834</v>
      </c>
      <c r="B737" s="3">
        <v>45.5</v>
      </c>
      <c r="C737" s="3">
        <v>46.6</v>
      </c>
      <c r="D737" s="3">
        <v>43.75</v>
      </c>
      <c r="E737" s="3">
        <v>44.75</v>
      </c>
      <c r="F737" s="3">
        <v>388</v>
      </c>
      <c r="G737" s="3">
        <v>44.5</v>
      </c>
      <c r="K737" s="55"/>
    </row>
    <row r="738" spans="1:11" x14ac:dyDescent="0.3">
      <c r="A738" s="6">
        <v>38835</v>
      </c>
      <c r="B738" s="3">
        <v>42</v>
      </c>
      <c r="C738" s="3">
        <v>42.1</v>
      </c>
      <c r="D738" s="3">
        <v>39.5</v>
      </c>
      <c r="E738" s="3">
        <v>40.25</v>
      </c>
      <c r="F738" s="3">
        <v>125</v>
      </c>
      <c r="G738" s="3">
        <v>40.47</v>
      </c>
      <c r="K738" s="55"/>
    </row>
    <row r="739" spans="1:11" x14ac:dyDescent="0.3">
      <c r="A739" s="6">
        <v>38839</v>
      </c>
      <c r="B739" s="3">
        <v>40.1</v>
      </c>
      <c r="C739" s="3">
        <v>40.1</v>
      </c>
      <c r="D739" s="3">
        <v>38</v>
      </c>
      <c r="E739" s="3">
        <v>39</v>
      </c>
      <c r="F739" s="3">
        <v>159</v>
      </c>
      <c r="G739" s="3">
        <v>39</v>
      </c>
      <c r="K739" s="55"/>
    </row>
    <row r="740" spans="1:11" x14ac:dyDescent="0.3">
      <c r="A740" s="6">
        <v>38840</v>
      </c>
      <c r="B740" s="3">
        <v>40.6</v>
      </c>
      <c r="C740" s="3">
        <v>41</v>
      </c>
      <c r="D740" s="3">
        <v>39</v>
      </c>
      <c r="E740" s="3">
        <v>41</v>
      </c>
      <c r="F740" s="3">
        <v>97</v>
      </c>
      <c r="G740" s="3">
        <v>41</v>
      </c>
      <c r="K740" s="55"/>
    </row>
    <row r="741" spans="1:11" x14ac:dyDescent="0.3">
      <c r="A741" s="6">
        <v>38841</v>
      </c>
      <c r="B741" s="3">
        <v>39.5</v>
      </c>
      <c r="C741" s="3">
        <v>41</v>
      </c>
      <c r="D741" s="3">
        <v>39.5</v>
      </c>
      <c r="E741" s="3">
        <v>41</v>
      </c>
      <c r="F741" s="3">
        <v>80</v>
      </c>
      <c r="G741" s="3">
        <v>41</v>
      </c>
      <c r="K741" s="55"/>
    </row>
    <row r="742" spans="1:11" x14ac:dyDescent="0.3">
      <c r="A742" s="6">
        <v>38842</v>
      </c>
      <c r="B742" s="3">
        <v>40.5</v>
      </c>
      <c r="C742" s="3">
        <v>40.5</v>
      </c>
      <c r="D742" s="3">
        <v>39.75</v>
      </c>
      <c r="E742" s="3">
        <v>40.450000000000003</v>
      </c>
      <c r="F742" s="3">
        <v>37</v>
      </c>
      <c r="G742" s="3">
        <v>40.450000000000003</v>
      </c>
      <c r="K742" s="55"/>
    </row>
    <row r="743" spans="1:11" x14ac:dyDescent="0.3">
      <c r="A743" s="6">
        <v>38845</v>
      </c>
      <c r="B743" s="3">
        <v>40.5</v>
      </c>
      <c r="C743" s="3">
        <v>40.5</v>
      </c>
      <c r="D743" s="3">
        <v>40.5</v>
      </c>
      <c r="E743" s="3">
        <v>40.5</v>
      </c>
      <c r="F743" s="3">
        <v>6</v>
      </c>
      <c r="G743" s="3">
        <v>40.5</v>
      </c>
      <c r="K743" s="55"/>
    </row>
    <row r="744" spans="1:11" x14ac:dyDescent="0.3">
      <c r="A744" s="6">
        <v>38846</v>
      </c>
      <c r="B744" s="3">
        <v>40.85</v>
      </c>
      <c r="C744" s="3">
        <v>42.2</v>
      </c>
      <c r="D744" s="3">
        <v>40.85</v>
      </c>
      <c r="E744" s="3">
        <v>42.2</v>
      </c>
      <c r="F744" s="3">
        <v>61</v>
      </c>
      <c r="G744" s="3">
        <v>42.1</v>
      </c>
      <c r="K744" s="55"/>
    </row>
    <row r="745" spans="1:11" x14ac:dyDescent="0.3">
      <c r="A745" s="6">
        <v>38847</v>
      </c>
      <c r="B745" s="3">
        <v>42.5</v>
      </c>
      <c r="C745" s="3">
        <v>43.2</v>
      </c>
      <c r="D745" s="3">
        <v>42.5</v>
      </c>
      <c r="E745" s="3">
        <v>42.8</v>
      </c>
      <c r="F745" s="3">
        <v>85</v>
      </c>
      <c r="G745" s="3">
        <v>42.8</v>
      </c>
      <c r="K745" s="55"/>
    </row>
    <row r="746" spans="1:11" x14ac:dyDescent="0.3">
      <c r="A746" s="6">
        <v>38848</v>
      </c>
      <c r="B746" s="3">
        <v>43</v>
      </c>
      <c r="C746" s="3">
        <v>43</v>
      </c>
      <c r="D746" s="3">
        <v>42.3</v>
      </c>
      <c r="E746" s="3">
        <v>42.3</v>
      </c>
      <c r="F746" s="3">
        <v>25</v>
      </c>
      <c r="G746" s="3">
        <v>42.3</v>
      </c>
      <c r="K746" s="55"/>
    </row>
    <row r="747" spans="1:11" x14ac:dyDescent="0.3">
      <c r="A747" s="6">
        <v>38849</v>
      </c>
      <c r="B747" s="3">
        <v>42.5</v>
      </c>
      <c r="C747" s="3">
        <v>42.5</v>
      </c>
      <c r="D747" s="3">
        <v>41.4</v>
      </c>
      <c r="E747" s="3">
        <v>42.15</v>
      </c>
      <c r="F747" s="3">
        <v>71</v>
      </c>
      <c r="G747" s="3">
        <v>42.15</v>
      </c>
      <c r="K747" s="55"/>
    </row>
    <row r="748" spans="1:11" x14ac:dyDescent="0.3">
      <c r="A748" s="6">
        <v>38852</v>
      </c>
      <c r="B748" s="3">
        <v>42</v>
      </c>
      <c r="C748" s="3">
        <v>43.1</v>
      </c>
      <c r="D748" s="3">
        <v>42</v>
      </c>
      <c r="E748" s="3">
        <v>42.9</v>
      </c>
      <c r="F748" s="3">
        <v>84</v>
      </c>
      <c r="G748" s="3">
        <v>43.1</v>
      </c>
      <c r="K748" s="55"/>
    </row>
    <row r="749" spans="1:11" x14ac:dyDescent="0.3">
      <c r="A749" s="6">
        <v>38853</v>
      </c>
      <c r="B749" s="3">
        <v>44</v>
      </c>
      <c r="C749" s="3">
        <v>44</v>
      </c>
      <c r="D749" s="3">
        <v>42</v>
      </c>
      <c r="E749" s="3">
        <v>42.75</v>
      </c>
      <c r="F749" s="3">
        <v>41</v>
      </c>
      <c r="G749" s="3">
        <v>42.75</v>
      </c>
      <c r="K749" s="55"/>
    </row>
    <row r="750" spans="1:11" x14ac:dyDescent="0.3">
      <c r="A750" s="6">
        <v>38855</v>
      </c>
      <c r="B750" s="3">
        <v>42.75</v>
      </c>
      <c r="C750" s="3">
        <v>42.75</v>
      </c>
      <c r="D750" s="3">
        <v>41.75</v>
      </c>
      <c r="E750" s="3">
        <v>41.75</v>
      </c>
      <c r="F750" s="3">
        <v>8</v>
      </c>
      <c r="G750" s="3">
        <v>41.75</v>
      </c>
      <c r="K750" s="55"/>
    </row>
    <row r="751" spans="1:11" x14ac:dyDescent="0.3">
      <c r="A751" s="6">
        <v>38856</v>
      </c>
      <c r="B751" s="3">
        <v>41.25</v>
      </c>
      <c r="C751" s="3">
        <v>41.3</v>
      </c>
      <c r="D751" s="3">
        <v>41.05</v>
      </c>
      <c r="E751" s="3">
        <v>41.17</v>
      </c>
      <c r="F751" s="3">
        <v>75</v>
      </c>
      <c r="G751" s="3">
        <v>41.17</v>
      </c>
      <c r="K751" s="55"/>
    </row>
    <row r="752" spans="1:11" x14ac:dyDescent="0.3">
      <c r="A752" s="6">
        <v>38859</v>
      </c>
      <c r="B752" s="3">
        <v>41</v>
      </c>
      <c r="C752" s="3">
        <v>41.25</v>
      </c>
      <c r="D752" s="3">
        <v>40.799999999999997</v>
      </c>
      <c r="E752" s="3">
        <v>41.25</v>
      </c>
      <c r="F752" s="3">
        <v>109</v>
      </c>
      <c r="G752" s="3">
        <v>41.13</v>
      </c>
      <c r="K752" s="55"/>
    </row>
    <row r="753" spans="1:11" x14ac:dyDescent="0.3">
      <c r="A753" s="6">
        <v>38860</v>
      </c>
      <c r="B753" s="3">
        <v>42</v>
      </c>
      <c r="C753" s="3">
        <v>43</v>
      </c>
      <c r="D753" s="3">
        <v>41.9</v>
      </c>
      <c r="E753" s="3">
        <v>43</v>
      </c>
      <c r="F753" s="3">
        <v>73</v>
      </c>
      <c r="G753" s="3">
        <v>43</v>
      </c>
      <c r="K753" s="55"/>
    </row>
    <row r="754" spans="1:11" x14ac:dyDescent="0.3">
      <c r="A754" s="6">
        <v>38861</v>
      </c>
      <c r="B754" s="3">
        <v>42</v>
      </c>
      <c r="C754" s="3">
        <v>43.2</v>
      </c>
      <c r="D754" s="3">
        <v>41.9</v>
      </c>
      <c r="E754" s="3">
        <v>43.2</v>
      </c>
      <c r="F754" s="3">
        <v>88</v>
      </c>
      <c r="G754" s="3">
        <v>43.2</v>
      </c>
      <c r="K754" s="55"/>
    </row>
    <row r="755" spans="1:11" x14ac:dyDescent="0.3">
      <c r="A755" s="6">
        <v>38863</v>
      </c>
      <c r="B755" s="3">
        <v>43.5</v>
      </c>
      <c r="C755" s="3">
        <v>43.5</v>
      </c>
      <c r="D755" s="3">
        <v>43.35</v>
      </c>
      <c r="E755" s="3">
        <v>43.5</v>
      </c>
      <c r="F755" s="3">
        <v>40</v>
      </c>
      <c r="G755" s="3">
        <v>43.5</v>
      </c>
      <c r="K755" s="55"/>
    </row>
    <row r="756" spans="1:11" x14ac:dyDescent="0.3">
      <c r="A756" s="6">
        <v>38866</v>
      </c>
      <c r="B756" s="3">
        <v>44.5</v>
      </c>
      <c r="C756" s="3">
        <v>44.5</v>
      </c>
      <c r="D756" s="3">
        <v>43.27</v>
      </c>
      <c r="E756" s="3">
        <v>43.5</v>
      </c>
      <c r="F756" s="3">
        <v>44</v>
      </c>
      <c r="G756" s="3">
        <v>43.5</v>
      </c>
      <c r="K756" s="55"/>
    </row>
    <row r="757" spans="1:11" x14ac:dyDescent="0.3">
      <c r="A757" s="6">
        <v>38867</v>
      </c>
      <c r="B757" s="3">
        <v>43</v>
      </c>
      <c r="C757" s="3">
        <v>43</v>
      </c>
      <c r="D757" s="3">
        <v>42.3</v>
      </c>
      <c r="E757" s="3">
        <v>42.3</v>
      </c>
      <c r="F757" s="3">
        <v>97</v>
      </c>
      <c r="G757" s="3">
        <v>42.33</v>
      </c>
      <c r="K757" s="55"/>
    </row>
    <row r="758" spans="1:11" x14ac:dyDescent="0.3">
      <c r="A758" s="6">
        <v>38868</v>
      </c>
      <c r="B758" s="3">
        <v>42.25</v>
      </c>
      <c r="C758" s="3">
        <v>42.4</v>
      </c>
      <c r="D758" s="3">
        <v>42</v>
      </c>
      <c r="E758" s="3">
        <v>42.4</v>
      </c>
      <c r="F758" s="3">
        <v>88</v>
      </c>
      <c r="G758" s="3">
        <v>42.21</v>
      </c>
      <c r="K758" s="55"/>
    </row>
    <row r="759" spans="1:11" x14ac:dyDescent="0.3">
      <c r="A759" s="6">
        <v>38869</v>
      </c>
      <c r="B759" s="3">
        <v>42.7</v>
      </c>
      <c r="C759" s="3">
        <v>42.75</v>
      </c>
      <c r="D759" s="3">
        <v>42.65</v>
      </c>
      <c r="E759" s="3">
        <v>42.7</v>
      </c>
      <c r="F759" s="3">
        <v>24</v>
      </c>
      <c r="G759" s="3">
        <v>42.7</v>
      </c>
      <c r="K759" s="55"/>
    </row>
    <row r="760" spans="1:11" x14ac:dyDescent="0.3">
      <c r="A760" s="6">
        <v>38870</v>
      </c>
      <c r="B760" s="3">
        <v>43.05</v>
      </c>
      <c r="C760" s="3">
        <v>43.05</v>
      </c>
      <c r="D760" s="3">
        <v>43</v>
      </c>
      <c r="E760" s="3">
        <v>43</v>
      </c>
      <c r="F760" s="3">
        <v>15</v>
      </c>
      <c r="G760" s="3">
        <v>42.38</v>
      </c>
      <c r="K760" s="55"/>
    </row>
    <row r="761" spans="1:11" x14ac:dyDescent="0.3">
      <c r="A761" s="6">
        <v>38874</v>
      </c>
      <c r="B761" s="3">
        <v>44</v>
      </c>
      <c r="C761" s="3">
        <v>44.7</v>
      </c>
      <c r="D761" s="3">
        <v>44</v>
      </c>
      <c r="E761" s="3">
        <v>44.7</v>
      </c>
      <c r="F761" s="3">
        <v>42</v>
      </c>
      <c r="G761" s="3">
        <v>45.2</v>
      </c>
      <c r="K761" s="55"/>
    </row>
    <row r="762" spans="1:11" x14ac:dyDescent="0.3">
      <c r="A762" s="6">
        <v>38875</v>
      </c>
      <c r="B762" s="3">
        <v>44.5</v>
      </c>
      <c r="C762" s="3">
        <v>46</v>
      </c>
      <c r="D762" s="3">
        <v>43.85</v>
      </c>
      <c r="E762" s="3">
        <v>44</v>
      </c>
      <c r="F762" s="3">
        <v>121</v>
      </c>
      <c r="G762" s="3">
        <v>44</v>
      </c>
      <c r="K762" s="55"/>
    </row>
    <row r="763" spans="1:11" x14ac:dyDescent="0.3">
      <c r="A763" s="6">
        <v>38876</v>
      </c>
      <c r="B763" s="3">
        <v>43.85</v>
      </c>
      <c r="C763" s="3">
        <v>43.85</v>
      </c>
      <c r="D763" s="3">
        <v>43.85</v>
      </c>
      <c r="E763" s="3">
        <v>43.85</v>
      </c>
      <c r="F763" s="3">
        <v>6</v>
      </c>
      <c r="G763" s="3">
        <v>43.85</v>
      </c>
      <c r="K763" s="55"/>
    </row>
    <row r="764" spans="1:11" x14ac:dyDescent="0.3">
      <c r="A764" s="6">
        <v>38877</v>
      </c>
      <c r="B764" s="3">
        <v>43.85</v>
      </c>
      <c r="C764" s="3">
        <v>44.25</v>
      </c>
      <c r="D764" s="3">
        <v>43.85</v>
      </c>
      <c r="E764" s="3">
        <v>44.25</v>
      </c>
      <c r="F764" s="3">
        <v>11</v>
      </c>
      <c r="G764" s="3">
        <v>44.25</v>
      </c>
      <c r="K764" s="55"/>
    </row>
    <row r="765" spans="1:11" x14ac:dyDescent="0.3">
      <c r="A765" s="6">
        <v>38880</v>
      </c>
      <c r="B765" s="3">
        <v>46.1</v>
      </c>
      <c r="C765" s="3">
        <v>46.75</v>
      </c>
      <c r="D765" s="3">
        <v>45.95</v>
      </c>
      <c r="E765" s="3">
        <v>46.75</v>
      </c>
      <c r="F765" s="3">
        <v>103</v>
      </c>
      <c r="G765" s="3">
        <v>46.75</v>
      </c>
      <c r="K765" s="55"/>
    </row>
    <row r="766" spans="1:11" x14ac:dyDescent="0.3">
      <c r="A766" s="6">
        <v>38881</v>
      </c>
      <c r="B766" s="3">
        <v>46.25</v>
      </c>
      <c r="C766" s="3">
        <v>46.3</v>
      </c>
      <c r="D766" s="3">
        <v>46.25</v>
      </c>
      <c r="E766" s="3">
        <v>46.25</v>
      </c>
      <c r="F766" s="3">
        <v>17</v>
      </c>
      <c r="G766" s="3">
        <v>46</v>
      </c>
      <c r="K766" s="55"/>
    </row>
    <row r="767" spans="1:11" x14ac:dyDescent="0.3">
      <c r="A767" s="6">
        <v>38882</v>
      </c>
      <c r="B767" s="3">
        <v>45.5</v>
      </c>
      <c r="C767" s="3">
        <v>46.15</v>
      </c>
      <c r="D767" s="3">
        <v>45.5</v>
      </c>
      <c r="E767" s="3">
        <v>45.95</v>
      </c>
      <c r="F767" s="3">
        <v>62</v>
      </c>
      <c r="G767" s="3">
        <v>45.95</v>
      </c>
      <c r="K767" s="55"/>
    </row>
    <row r="768" spans="1:11" x14ac:dyDescent="0.3">
      <c r="A768" s="6">
        <v>38883</v>
      </c>
      <c r="B768" s="3">
        <v>46.2</v>
      </c>
      <c r="C768" s="3">
        <v>46.5</v>
      </c>
      <c r="D768" s="3">
        <v>45.8</v>
      </c>
      <c r="E768" s="3">
        <v>45.9</v>
      </c>
      <c r="F768" s="3">
        <v>151</v>
      </c>
      <c r="G768" s="3">
        <v>45.9</v>
      </c>
      <c r="K768" s="55"/>
    </row>
    <row r="769" spans="1:11" x14ac:dyDescent="0.3">
      <c r="A769" s="6">
        <v>38884</v>
      </c>
      <c r="B769" s="3">
        <v>45.1</v>
      </c>
      <c r="C769" s="3">
        <v>45.35</v>
      </c>
      <c r="D769" s="3">
        <v>45.1</v>
      </c>
      <c r="E769" s="3">
        <v>45.35</v>
      </c>
      <c r="F769" s="3">
        <v>39</v>
      </c>
      <c r="G769" s="3">
        <v>45.35</v>
      </c>
      <c r="K769" s="55"/>
    </row>
    <row r="770" spans="1:11" x14ac:dyDescent="0.3">
      <c r="A770" s="6">
        <v>38887</v>
      </c>
      <c r="B770" s="3">
        <v>44.25</v>
      </c>
      <c r="C770" s="3">
        <v>44.5</v>
      </c>
      <c r="D770" s="3">
        <v>44.25</v>
      </c>
      <c r="E770" s="3">
        <v>44.25</v>
      </c>
      <c r="F770" s="3">
        <v>47</v>
      </c>
      <c r="G770" s="3">
        <v>45.03</v>
      </c>
      <c r="K770" s="55"/>
    </row>
    <row r="771" spans="1:11" x14ac:dyDescent="0.3">
      <c r="A771" s="6">
        <v>38888</v>
      </c>
      <c r="B771" s="3">
        <v>45.9</v>
      </c>
      <c r="C771" s="3">
        <v>46</v>
      </c>
      <c r="D771" s="3">
        <v>45.4</v>
      </c>
      <c r="E771" s="3">
        <v>45.6</v>
      </c>
      <c r="F771" s="3">
        <v>51</v>
      </c>
      <c r="G771" s="3">
        <v>45.35</v>
      </c>
      <c r="K771" s="55"/>
    </row>
    <row r="772" spans="1:11" x14ac:dyDescent="0.3">
      <c r="A772" s="6">
        <v>38889</v>
      </c>
      <c r="B772" s="3">
        <v>45</v>
      </c>
      <c r="C772" s="3">
        <v>45.05</v>
      </c>
      <c r="D772" s="3">
        <v>44.9</v>
      </c>
      <c r="E772" s="3">
        <v>44.9</v>
      </c>
      <c r="F772" s="3">
        <v>83</v>
      </c>
      <c r="G772" s="3">
        <v>44.9</v>
      </c>
      <c r="K772" s="55"/>
    </row>
    <row r="773" spans="1:11" x14ac:dyDescent="0.3">
      <c r="A773" s="6">
        <v>38890</v>
      </c>
      <c r="B773" s="3">
        <v>45.1</v>
      </c>
      <c r="C773" s="3">
        <v>45.5</v>
      </c>
      <c r="D773" s="3">
        <v>45.1</v>
      </c>
      <c r="E773" s="3">
        <v>45.5</v>
      </c>
      <c r="F773" s="3">
        <v>63</v>
      </c>
      <c r="G773" s="3">
        <v>45.5</v>
      </c>
      <c r="K773" s="55"/>
    </row>
    <row r="774" spans="1:11" x14ac:dyDescent="0.3">
      <c r="A774" s="6">
        <v>38891</v>
      </c>
      <c r="B774" s="3">
        <v>46</v>
      </c>
      <c r="C774" s="3">
        <v>46.05</v>
      </c>
      <c r="D774" s="3">
        <v>46</v>
      </c>
      <c r="E774" s="3">
        <v>46.05</v>
      </c>
      <c r="F774" s="3">
        <v>27</v>
      </c>
      <c r="G774" s="3">
        <v>46.05</v>
      </c>
      <c r="K774" s="55"/>
    </row>
    <row r="775" spans="1:11" x14ac:dyDescent="0.3">
      <c r="A775" s="6">
        <v>38894</v>
      </c>
      <c r="B775" s="3">
        <v>47</v>
      </c>
      <c r="C775" s="3">
        <v>47</v>
      </c>
      <c r="D775" s="3">
        <v>46.5</v>
      </c>
      <c r="E775" s="3">
        <v>46.69</v>
      </c>
      <c r="F775" s="3">
        <v>117</v>
      </c>
      <c r="G775" s="3">
        <v>46.69</v>
      </c>
      <c r="K775" s="55"/>
    </row>
    <row r="776" spans="1:11" x14ac:dyDescent="0.3">
      <c r="A776" s="6">
        <v>38895</v>
      </c>
      <c r="B776" s="3">
        <v>47</v>
      </c>
      <c r="C776" s="3">
        <v>47.9</v>
      </c>
      <c r="D776" s="3">
        <v>47</v>
      </c>
      <c r="E776" s="3">
        <v>47.85</v>
      </c>
      <c r="F776" s="3">
        <v>111</v>
      </c>
      <c r="G776" s="3">
        <v>47.85</v>
      </c>
      <c r="K776" s="55"/>
    </row>
    <row r="777" spans="1:11" x14ac:dyDescent="0.3">
      <c r="A777" s="6">
        <v>38896</v>
      </c>
      <c r="B777" s="3">
        <v>48</v>
      </c>
      <c r="C777" s="3">
        <v>48.5</v>
      </c>
      <c r="D777" s="3">
        <v>47.7</v>
      </c>
      <c r="E777" s="3">
        <v>47.7</v>
      </c>
      <c r="F777" s="3">
        <v>124</v>
      </c>
      <c r="G777" s="3">
        <v>47.8</v>
      </c>
      <c r="K777" s="55"/>
    </row>
    <row r="778" spans="1:11" x14ac:dyDescent="0.3">
      <c r="A778" s="6">
        <v>38897</v>
      </c>
      <c r="B778" s="3">
        <v>47.9</v>
      </c>
      <c r="C778" s="3">
        <v>48.1</v>
      </c>
      <c r="D778" s="3">
        <v>47.7</v>
      </c>
      <c r="E778" s="3">
        <v>48</v>
      </c>
      <c r="F778" s="3">
        <v>64</v>
      </c>
      <c r="G778" s="3">
        <v>48.1</v>
      </c>
      <c r="K778" s="55"/>
    </row>
    <row r="779" spans="1:11" x14ac:dyDescent="0.3">
      <c r="A779" s="6">
        <v>38898</v>
      </c>
      <c r="B779" s="3">
        <v>48.35</v>
      </c>
      <c r="C779" s="3">
        <v>48.4</v>
      </c>
      <c r="D779" s="3">
        <v>47.5</v>
      </c>
      <c r="E779" s="3">
        <v>47.6</v>
      </c>
      <c r="F779" s="3">
        <v>59</v>
      </c>
      <c r="G779" s="3">
        <v>47.9</v>
      </c>
      <c r="K779" s="55"/>
    </row>
    <row r="780" spans="1:11" x14ac:dyDescent="0.3">
      <c r="A780" s="6">
        <v>38901</v>
      </c>
      <c r="B780" s="3">
        <v>50.65</v>
      </c>
      <c r="C780" s="3">
        <v>50.75</v>
      </c>
      <c r="D780" s="3">
        <v>50.5</v>
      </c>
      <c r="E780" s="3">
        <v>50.75</v>
      </c>
      <c r="F780" s="3">
        <v>20</v>
      </c>
      <c r="G780" s="3">
        <v>50.75</v>
      </c>
      <c r="K780" s="55"/>
    </row>
    <row r="781" spans="1:11" x14ac:dyDescent="0.3">
      <c r="A781" s="6">
        <v>38902</v>
      </c>
      <c r="B781" s="3">
        <v>50.9</v>
      </c>
      <c r="C781" s="3">
        <v>51</v>
      </c>
      <c r="D781" s="3">
        <v>50.6</v>
      </c>
      <c r="E781" s="3">
        <v>50.69</v>
      </c>
      <c r="F781" s="3">
        <v>75</v>
      </c>
      <c r="G781" s="3">
        <v>50.69</v>
      </c>
      <c r="K781" s="55"/>
    </row>
    <row r="782" spans="1:11" x14ac:dyDescent="0.3">
      <c r="A782" s="6">
        <v>38903</v>
      </c>
      <c r="B782" s="3">
        <v>51.4</v>
      </c>
      <c r="C782" s="3">
        <v>51.5</v>
      </c>
      <c r="D782" s="3">
        <v>51.25</v>
      </c>
      <c r="E782" s="3">
        <v>51.25</v>
      </c>
      <c r="F782" s="3">
        <v>44</v>
      </c>
      <c r="G782" s="3">
        <v>51.25</v>
      </c>
      <c r="K782" s="55"/>
    </row>
    <row r="783" spans="1:11" x14ac:dyDescent="0.3">
      <c r="A783" s="6">
        <v>38904</v>
      </c>
      <c r="B783" s="3">
        <v>51.6</v>
      </c>
      <c r="C783" s="3">
        <v>52.75</v>
      </c>
      <c r="D783" s="3">
        <v>51.6</v>
      </c>
      <c r="E783" s="3">
        <v>52.15</v>
      </c>
      <c r="F783" s="3">
        <v>27</v>
      </c>
      <c r="G783" s="3">
        <v>52.15</v>
      </c>
      <c r="K783" s="55"/>
    </row>
    <row r="784" spans="1:11" x14ac:dyDescent="0.3">
      <c r="A784" s="6">
        <v>38905</v>
      </c>
      <c r="B784" s="3">
        <v>52.15</v>
      </c>
      <c r="C784" s="3">
        <v>52.5</v>
      </c>
      <c r="D784" s="3">
        <v>52.15</v>
      </c>
      <c r="E784" s="3">
        <v>52.35</v>
      </c>
      <c r="F784" s="3">
        <v>110</v>
      </c>
      <c r="G784" s="3">
        <v>52.35</v>
      </c>
      <c r="K784" s="55"/>
    </row>
    <row r="785" spans="1:11" x14ac:dyDescent="0.3">
      <c r="A785" s="6">
        <v>38908</v>
      </c>
      <c r="B785" s="3">
        <v>52.35</v>
      </c>
      <c r="C785" s="3">
        <v>52.35</v>
      </c>
      <c r="D785" s="3">
        <v>52</v>
      </c>
      <c r="E785" s="3">
        <v>52.05</v>
      </c>
      <c r="F785" s="3">
        <v>44</v>
      </c>
      <c r="G785" s="3">
        <v>52.05</v>
      </c>
      <c r="K785" s="55"/>
    </row>
    <row r="786" spans="1:11" x14ac:dyDescent="0.3">
      <c r="A786" s="6">
        <v>38909</v>
      </c>
      <c r="B786" s="3">
        <v>52.5</v>
      </c>
      <c r="C786" s="3">
        <v>52.7</v>
      </c>
      <c r="D786" s="3">
        <v>52.4</v>
      </c>
      <c r="E786" s="3">
        <v>52.4</v>
      </c>
      <c r="F786" s="3">
        <v>52</v>
      </c>
      <c r="G786" s="3">
        <v>52.25</v>
      </c>
      <c r="K786" s="55"/>
    </row>
    <row r="787" spans="1:11" x14ac:dyDescent="0.3">
      <c r="A787" s="6">
        <v>38910</v>
      </c>
      <c r="B787" s="3">
        <v>52.2</v>
      </c>
      <c r="C787" s="3">
        <v>52.35</v>
      </c>
      <c r="D787" s="3">
        <v>52</v>
      </c>
      <c r="E787" s="3">
        <v>52.2</v>
      </c>
      <c r="F787" s="3">
        <v>44</v>
      </c>
      <c r="G787" s="3">
        <v>52.1</v>
      </c>
      <c r="K787" s="55"/>
    </row>
    <row r="788" spans="1:11" x14ac:dyDescent="0.3">
      <c r="A788" s="6">
        <v>38911</v>
      </c>
      <c r="B788" s="3">
        <v>52.5</v>
      </c>
      <c r="C788" s="3">
        <v>52.75</v>
      </c>
      <c r="D788" s="3">
        <v>52.5</v>
      </c>
      <c r="E788" s="3">
        <v>52.75</v>
      </c>
      <c r="F788" s="3">
        <v>17</v>
      </c>
      <c r="G788" s="3">
        <v>52.75</v>
      </c>
      <c r="K788" s="55"/>
    </row>
    <row r="789" spans="1:11" x14ac:dyDescent="0.3">
      <c r="A789" s="6">
        <v>38912</v>
      </c>
      <c r="B789" s="3">
        <v>53.25</v>
      </c>
      <c r="C789" s="3">
        <v>54.1</v>
      </c>
      <c r="D789" s="3">
        <v>53.25</v>
      </c>
      <c r="E789" s="3">
        <v>54.05</v>
      </c>
      <c r="F789" s="3">
        <v>174</v>
      </c>
      <c r="G789" s="3">
        <v>54</v>
      </c>
      <c r="K789" s="55"/>
    </row>
    <row r="790" spans="1:11" x14ac:dyDescent="0.3">
      <c r="A790" s="6">
        <v>38915</v>
      </c>
      <c r="B790" s="3">
        <v>56</v>
      </c>
      <c r="C790" s="3">
        <v>56.45</v>
      </c>
      <c r="D790" s="3">
        <v>56</v>
      </c>
      <c r="E790" s="3">
        <v>56.4</v>
      </c>
      <c r="F790" s="3">
        <v>90</v>
      </c>
      <c r="G790" s="3">
        <v>56.35</v>
      </c>
      <c r="K790" s="55"/>
    </row>
    <row r="791" spans="1:11" x14ac:dyDescent="0.3">
      <c r="A791" s="6">
        <v>38916</v>
      </c>
      <c r="B791" s="3">
        <v>56</v>
      </c>
      <c r="C791" s="3">
        <v>56.3</v>
      </c>
      <c r="D791" s="3">
        <v>55.55</v>
      </c>
      <c r="E791" s="3">
        <v>55.55</v>
      </c>
      <c r="F791" s="3">
        <v>85</v>
      </c>
      <c r="G791" s="3">
        <v>55.6</v>
      </c>
      <c r="K791" s="55"/>
    </row>
    <row r="792" spans="1:11" x14ac:dyDescent="0.3">
      <c r="A792" s="6">
        <v>38917</v>
      </c>
      <c r="B792" s="3">
        <v>55.5</v>
      </c>
      <c r="C792" s="3">
        <v>55.5</v>
      </c>
      <c r="D792" s="3">
        <v>55</v>
      </c>
      <c r="E792" s="3">
        <v>55.4</v>
      </c>
      <c r="F792" s="3">
        <v>64</v>
      </c>
      <c r="G792" s="3">
        <v>55.4</v>
      </c>
      <c r="K792" s="55"/>
    </row>
    <row r="793" spans="1:11" x14ac:dyDescent="0.3">
      <c r="A793" s="6">
        <v>38918</v>
      </c>
      <c r="B793" s="3">
        <v>55.9</v>
      </c>
      <c r="C793" s="3">
        <v>56.3</v>
      </c>
      <c r="D793" s="3">
        <v>55.9</v>
      </c>
      <c r="E793" s="3">
        <v>56.3</v>
      </c>
      <c r="F793" s="3">
        <v>47</v>
      </c>
      <c r="G793" s="3">
        <v>56.3</v>
      </c>
      <c r="K793" s="55"/>
    </row>
    <row r="794" spans="1:11" x14ac:dyDescent="0.3">
      <c r="A794" s="6">
        <v>38919</v>
      </c>
      <c r="B794" s="3">
        <v>57</v>
      </c>
      <c r="C794" s="3">
        <v>57.8</v>
      </c>
      <c r="D794" s="3">
        <v>57</v>
      </c>
      <c r="E794" s="3">
        <v>57.75</v>
      </c>
      <c r="F794" s="3">
        <v>92</v>
      </c>
      <c r="G794" s="3">
        <v>57.8</v>
      </c>
      <c r="K794" s="55"/>
    </row>
    <row r="795" spans="1:11" x14ac:dyDescent="0.3">
      <c r="A795" s="6">
        <v>38922</v>
      </c>
      <c r="B795" s="3">
        <v>56.55</v>
      </c>
      <c r="C795" s="3">
        <v>56.8</v>
      </c>
      <c r="D795" s="3">
        <v>56.4</v>
      </c>
      <c r="E795" s="3">
        <v>56.5</v>
      </c>
      <c r="F795" s="3">
        <v>15</v>
      </c>
      <c r="G795" s="3">
        <v>56.5</v>
      </c>
      <c r="K795" s="55"/>
    </row>
    <row r="796" spans="1:11" x14ac:dyDescent="0.3">
      <c r="A796" s="6">
        <v>38923</v>
      </c>
      <c r="B796" s="3">
        <v>55.6</v>
      </c>
      <c r="C796" s="3">
        <v>56.5</v>
      </c>
      <c r="D796" s="3">
        <v>55.5</v>
      </c>
      <c r="E796" s="3">
        <v>55.5</v>
      </c>
      <c r="F796" s="3">
        <v>108</v>
      </c>
      <c r="G796" s="3">
        <v>55.5</v>
      </c>
      <c r="K796" s="55"/>
    </row>
    <row r="797" spans="1:11" x14ac:dyDescent="0.3">
      <c r="A797" s="6">
        <v>38924</v>
      </c>
      <c r="B797" s="3">
        <v>56.7</v>
      </c>
      <c r="C797" s="3">
        <v>57</v>
      </c>
      <c r="D797" s="3">
        <v>56.7</v>
      </c>
      <c r="E797" s="3">
        <v>56.9</v>
      </c>
      <c r="F797" s="3">
        <v>115</v>
      </c>
      <c r="G797" s="3">
        <v>56</v>
      </c>
      <c r="K797" s="55"/>
    </row>
    <row r="798" spans="1:11" x14ac:dyDescent="0.3">
      <c r="A798" s="6">
        <v>38925</v>
      </c>
      <c r="B798" s="3">
        <v>57.5</v>
      </c>
      <c r="C798" s="3">
        <v>57.5</v>
      </c>
      <c r="D798" s="3">
        <v>56.9</v>
      </c>
      <c r="E798" s="3">
        <v>56.95</v>
      </c>
      <c r="F798" s="3">
        <v>60</v>
      </c>
      <c r="G798" s="3">
        <v>57</v>
      </c>
      <c r="K798" s="55"/>
    </row>
    <row r="799" spans="1:11" x14ac:dyDescent="0.3">
      <c r="A799" s="6">
        <v>38926</v>
      </c>
      <c r="B799" s="3">
        <v>57.5</v>
      </c>
      <c r="C799" s="3">
        <v>58.1</v>
      </c>
      <c r="D799" s="3">
        <v>57.5</v>
      </c>
      <c r="E799" s="3">
        <v>57.8</v>
      </c>
      <c r="F799" s="3">
        <v>99</v>
      </c>
      <c r="G799" s="3">
        <v>57.8</v>
      </c>
      <c r="K799" s="55"/>
    </row>
    <row r="800" spans="1:11" x14ac:dyDescent="0.3">
      <c r="A800" s="6">
        <v>38929</v>
      </c>
      <c r="B800" s="3">
        <v>58.75</v>
      </c>
      <c r="C800" s="3">
        <v>59</v>
      </c>
      <c r="D800" s="3">
        <v>58.3</v>
      </c>
      <c r="E800" s="3">
        <v>59</v>
      </c>
      <c r="F800" s="3">
        <v>117</v>
      </c>
      <c r="G800" s="3">
        <v>58.74</v>
      </c>
      <c r="K800" s="55"/>
    </row>
    <row r="801" spans="1:11" x14ac:dyDescent="0.3">
      <c r="A801" s="6">
        <v>38930</v>
      </c>
      <c r="B801" s="3">
        <v>61.5</v>
      </c>
      <c r="C801" s="3">
        <v>62.05</v>
      </c>
      <c r="D801" s="3">
        <v>61.5</v>
      </c>
      <c r="E801" s="3">
        <v>62</v>
      </c>
      <c r="F801" s="3">
        <v>80</v>
      </c>
      <c r="G801" s="3">
        <v>62</v>
      </c>
      <c r="K801" s="55"/>
    </row>
    <row r="802" spans="1:11" x14ac:dyDescent="0.3">
      <c r="A802" s="6">
        <v>38931</v>
      </c>
      <c r="B802" s="3">
        <v>62.85</v>
      </c>
      <c r="C802" s="3">
        <v>62.85</v>
      </c>
      <c r="D802" s="3">
        <v>62.3</v>
      </c>
      <c r="E802" s="3">
        <v>62.3</v>
      </c>
      <c r="F802" s="3">
        <v>51</v>
      </c>
      <c r="G802" s="3">
        <v>62.3</v>
      </c>
      <c r="K802" s="55"/>
    </row>
    <row r="803" spans="1:11" x14ac:dyDescent="0.3">
      <c r="A803" s="6">
        <v>38932</v>
      </c>
      <c r="B803" s="3">
        <v>64</v>
      </c>
      <c r="C803" s="3">
        <v>64.3</v>
      </c>
      <c r="D803" s="3">
        <v>63.45</v>
      </c>
      <c r="E803" s="3">
        <v>63.45</v>
      </c>
      <c r="F803" s="3">
        <v>82</v>
      </c>
      <c r="G803" s="3">
        <v>63.65</v>
      </c>
      <c r="K803" s="55"/>
    </row>
    <row r="804" spans="1:11" x14ac:dyDescent="0.3">
      <c r="A804" s="6">
        <v>38933</v>
      </c>
      <c r="B804" s="3">
        <v>63.1</v>
      </c>
      <c r="C804" s="3">
        <v>63.5</v>
      </c>
      <c r="D804" s="3">
        <v>63.05</v>
      </c>
      <c r="E804" s="3">
        <v>63.05</v>
      </c>
      <c r="F804" s="3">
        <v>71</v>
      </c>
      <c r="G804" s="3">
        <v>63.05</v>
      </c>
      <c r="K804" s="55"/>
    </row>
    <row r="805" spans="1:11" x14ac:dyDescent="0.3">
      <c r="A805" s="6">
        <v>38936</v>
      </c>
      <c r="B805" s="3">
        <v>62.85</v>
      </c>
      <c r="C805" s="3">
        <v>64</v>
      </c>
      <c r="D805" s="3">
        <v>62.85</v>
      </c>
      <c r="E805" s="3">
        <v>63.95</v>
      </c>
      <c r="F805" s="3">
        <v>89</v>
      </c>
      <c r="G805" s="3">
        <v>63.75</v>
      </c>
      <c r="K805" s="55"/>
    </row>
    <row r="806" spans="1:11" x14ac:dyDescent="0.3">
      <c r="A806" s="6">
        <v>38937</v>
      </c>
      <c r="B806" s="3">
        <v>64</v>
      </c>
      <c r="C806" s="3">
        <v>65.400000000000006</v>
      </c>
      <c r="D806" s="3">
        <v>64</v>
      </c>
      <c r="E806" s="3">
        <v>64.05</v>
      </c>
      <c r="F806" s="3">
        <v>88</v>
      </c>
      <c r="G806" s="3">
        <v>63.95</v>
      </c>
      <c r="K806" s="55"/>
    </row>
    <row r="807" spans="1:11" x14ac:dyDescent="0.3">
      <c r="A807" s="6">
        <v>38938</v>
      </c>
      <c r="B807" s="3">
        <v>64</v>
      </c>
      <c r="C807" s="3">
        <v>64.5</v>
      </c>
      <c r="D807" s="3">
        <v>64</v>
      </c>
      <c r="E807" s="3">
        <v>64.25</v>
      </c>
      <c r="F807" s="3">
        <v>73</v>
      </c>
      <c r="G807" s="3">
        <v>64.2</v>
      </c>
      <c r="K807" s="55"/>
    </row>
    <row r="808" spans="1:11" x14ac:dyDescent="0.3">
      <c r="A808" s="6">
        <v>38939</v>
      </c>
      <c r="B808" s="3">
        <v>64.599999999999994</v>
      </c>
      <c r="C808" s="3">
        <v>64.8</v>
      </c>
      <c r="D808" s="3">
        <v>64.400000000000006</v>
      </c>
      <c r="E808" s="3">
        <v>64.75</v>
      </c>
      <c r="F808" s="3">
        <v>39</v>
      </c>
      <c r="G808" s="3">
        <v>64.650000000000006</v>
      </c>
      <c r="K808" s="55"/>
    </row>
    <row r="809" spans="1:11" x14ac:dyDescent="0.3">
      <c r="A809" s="6">
        <v>38940</v>
      </c>
      <c r="B809" s="3">
        <v>64.75</v>
      </c>
      <c r="C809" s="3">
        <v>64.8</v>
      </c>
      <c r="D809" s="3">
        <v>63.5</v>
      </c>
      <c r="E809" s="3">
        <v>64.7</v>
      </c>
      <c r="F809" s="3">
        <v>127</v>
      </c>
      <c r="G809" s="3">
        <v>64.5</v>
      </c>
      <c r="K809" s="55"/>
    </row>
    <row r="810" spans="1:11" x14ac:dyDescent="0.3">
      <c r="A810" s="6">
        <v>38943</v>
      </c>
      <c r="B810" s="3">
        <v>64.150000000000006</v>
      </c>
      <c r="C810" s="3">
        <v>64.25</v>
      </c>
      <c r="D810" s="3">
        <v>64</v>
      </c>
      <c r="E810" s="3">
        <v>64.150000000000006</v>
      </c>
      <c r="F810" s="3">
        <v>297</v>
      </c>
      <c r="G810" s="3">
        <v>64.150000000000006</v>
      </c>
      <c r="K810" s="55"/>
    </row>
    <row r="811" spans="1:11" x14ac:dyDescent="0.3">
      <c r="A811" s="6">
        <v>38944</v>
      </c>
      <c r="B811" s="3">
        <v>64.150000000000006</v>
      </c>
      <c r="C811" s="3">
        <v>65.349999999999994</v>
      </c>
      <c r="D811" s="3">
        <v>63.8</v>
      </c>
      <c r="E811" s="3">
        <v>65.349999999999994</v>
      </c>
      <c r="F811" s="3">
        <v>267</v>
      </c>
      <c r="G811" s="3">
        <v>65.349999999999994</v>
      </c>
      <c r="K811" s="55"/>
    </row>
    <row r="812" spans="1:11" x14ac:dyDescent="0.3">
      <c r="A812" s="6">
        <v>38945</v>
      </c>
      <c r="B812" s="3">
        <v>66.150000000000006</v>
      </c>
      <c r="C812" s="3">
        <v>68</v>
      </c>
      <c r="D812" s="3">
        <v>66.150000000000006</v>
      </c>
      <c r="E812" s="3">
        <v>68</v>
      </c>
      <c r="F812" s="3">
        <v>261</v>
      </c>
      <c r="G812" s="3">
        <v>67.83</v>
      </c>
      <c r="K812" s="55"/>
    </row>
    <row r="813" spans="1:11" x14ac:dyDescent="0.3">
      <c r="A813" s="6">
        <v>38946</v>
      </c>
      <c r="B813" s="3">
        <v>69.95</v>
      </c>
      <c r="C813" s="3">
        <v>71.55</v>
      </c>
      <c r="D813" s="3">
        <v>69.95</v>
      </c>
      <c r="E813" s="3">
        <v>71.55</v>
      </c>
      <c r="F813" s="3">
        <v>351</v>
      </c>
      <c r="G813" s="3">
        <v>71.55</v>
      </c>
      <c r="K813" s="55"/>
    </row>
    <row r="814" spans="1:11" x14ac:dyDescent="0.3">
      <c r="A814" s="6">
        <v>38947</v>
      </c>
      <c r="B814" s="3">
        <v>71.2</v>
      </c>
      <c r="C814" s="3">
        <v>72.75</v>
      </c>
      <c r="D814" s="3">
        <v>71.099999999999994</v>
      </c>
      <c r="E814" s="3">
        <v>72.739999999999995</v>
      </c>
      <c r="F814" s="3">
        <v>115</v>
      </c>
      <c r="G814" s="3">
        <v>72.739999999999995</v>
      </c>
      <c r="K814" s="55"/>
    </row>
    <row r="815" spans="1:11" x14ac:dyDescent="0.3">
      <c r="A815" s="6">
        <v>38950</v>
      </c>
      <c r="B815" s="3">
        <v>75</v>
      </c>
      <c r="C815" s="3">
        <v>82.25</v>
      </c>
      <c r="D815" s="3">
        <v>74.849999999999994</v>
      </c>
      <c r="E815" s="3">
        <v>81.75</v>
      </c>
      <c r="F815" s="3">
        <v>315</v>
      </c>
      <c r="G815" s="3">
        <v>81.75</v>
      </c>
      <c r="K815" s="55"/>
    </row>
    <row r="816" spans="1:11" x14ac:dyDescent="0.3">
      <c r="A816" s="6">
        <v>38951</v>
      </c>
      <c r="B816" s="3">
        <v>82.5</v>
      </c>
      <c r="C816" s="3">
        <v>86.1</v>
      </c>
      <c r="D816" s="3">
        <v>81.75</v>
      </c>
      <c r="E816" s="3">
        <v>82</v>
      </c>
      <c r="F816" s="3">
        <v>143</v>
      </c>
      <c r="G816" s="3">
        <v>82</v>
      </c>
      <c r="K816" s="55"/>
    </row>
    <row r="817" spans="1:11" x14ac:dyDescent="0.3">
      <c r="A817" s="6">
        <v>38952</v>
      </c>
      <c r="B817" s="3">
        <v>83.75</v>
      </c>
      <c r="C817" s="3">
        <v>85.1</v>
      </c>
      <c r="D817" s="3">
        <v>80</v>
      </c>
      <c r="E817" s="3">
        <v>81</v>
      </c>
      <c r="F817" s="3">
        <v>276</v>
      </c>
      <c r="G817" s="3">
        <v>81</v>
      </c>
      <c r="K817" s="55"/>
    </row>
    <row r="818" spans="1:11" x14ac:dyDescent="0.3">
      <c r="A818" s="6">
        <v>38953</v>
      </c>
      <c r="B818" s="3">
        <v>80.75</v>
      </c>
      <c r="C818" s="3">
        <v>81.5</v>
      </c>
      <c r="D818" s="3">
        <v>78.5</v>
      </c>
      <c r="E818" s="3">
        <v>79.05</v>
      </c>
      <c r="F818" s="3">
        <v>268</v>
      </c>
      <c r="G818" s="3">
        <v>79.25</v>
      </c>
      <c r="K818" s="55"/>
    </row>
    <row r="819" spans="1:11" x14ac:dyDescent="0.3">
      <c r="A819" s="6">
        <v>38954</v>
      </c>
      <c r="B819" s="3">
        <v>77.25</v>
      </c>
      <c r="C819" s="3">
        <v>79.25</v>
      </c>
      <c r="D819" s="3">
        <v>77.150000000000006</v>
      </c>
      <c r="E819" s="3">
        <v>78.5</v>
      </c>
      <c r="F819" s="3">
        <v>309</v>
      </c>
      <c r="G819" s="3">
        <v>78.5</v>
      </c>
      <c r="K819" s="55"/>
    </row>
    <row r="820" spans="1:11" x14ac:dyDescent="0.3">
      <c r="A820" s="6">
        <v>38957</v>
      </c>
      <c r="B820" s="3">
        <v>75.900000000000006</v>
      </c>
      <c r="C820" s="3">
        <v>76</v>
      </c>
      <c r="D820" s="3">
        <v>69.75</v>
      </c>
      <c r="E820" s="3">
        <v>69.75</v>
      </c>
      <c r="F820" s="3">
        <v>173</v>
      </c>
      <c r="G820" s="3">
        <v>69.75</v>
      </c>
      <c r="K820" s="55"/>
    </row>
    <row r="821" spans="1:11" x14ac:dyDescent="0.3">
      <c r="A821" s="6">
        <v>38958</v>
      </c>
      <c r="B821" s="3">
        <v>73</v>
      </c>
      <c r="C821" s="3">
        <v>74.25</v>
      </c>
      <c r="D821" s="3">
        <v>70.25</v>
      </c>
      <c r="E821" s="3">
        <v>70.25</v>
      </c>
      <c r="F821" s="3">
        <v>115</v>
      </c>
      <c r="G821" s="3">
        <v>70.25</v>
      </c>
      <c r="K821" s="55"/>
    </row>
    <row r="822" spans="1:11" x14ac:dyDescent="0.3">
      <c r="A822" s="6">
        <v>38959</v>
      </c>
      <c r="B822" s="3">
        <v>69.25</v>
      </c>
      <c r="C822" s="3">
        <v>70</v>
      </c>
      <c r="D822" s="3">
        <v>67</v>
      </c>
      <c r="E822" s="3">
        <v>68</v>
      </c>
      <c r="F822" s="3">
        <v>140</v>
      </c>
      <c r="G822" s="3">
        <v>67.7</v>
      </c>
      <c r="K822" s="55"/>
    </row>
    <row r="823" spans="1:11" x14ac:dyDescent="0.3">
      <c r="A823" s="6">
        <v>38960</v>
      </c>
      <c r="B823" s="3">
        <v>70</v>
      </c>
      <c r="C823" s="3">
        <v>70</v>
      </c>
      <c r="D823" s="3">
        <v>66.5</v>
      </c>
      <c r="E823" s="3">
        <v>69.5</v>
      </c>
      <c r="F823" s="3">
        <v>284</v>
      </c>
      <c r="G823" s="3">
        <v>69.2</v>
      </c>
      <c r="K823" s="55"/>
    </row>
    <row r="824" spans="1:11" x14ac:dyDescent="0.3">
      <c r="A824" s="6">
        <v>38961</v>
      </c>
      <c r="B824" s="3">
        <v>66</v>
      </c>
      <c r="C824" s="3">
        <v>67</v>
      </c>
      <c r="D824" s="3">
        <v>64.5</v>
      </c>
      <c r="E824" s="3">
        <v>66.5</v>
      </c>
      <c r="F824" s="3">
        <v>79</v>
      </c>
      <c r="G824" s="3">
        <v>66</v>
      </c>
      <c r="K824" s="55"/>
    </row>
    <row r="825" spans="1:11" x14ac:dyDescent="0.3">
      <c r="A825" s="6">
        <v>38964</v>
      </c>
      <c r="B825" s="3">
        <v>66.75</v>
      </c>
      <c r="C825" s="3">
        <v>70.400000000000006</v>
      </c>
      <c r="D825" s="3">
        <v>66.75</v>
      </c>
      <c r="E825" s="3">
        <v>70</v>
      </c>
      <c r="F825" s="3">
        <v>270</v>
      </c>
      <c r="G825" s="3">
        <v>70</v>
      </c>
      <c r="K825" s="55"/>
    </row>
    <row r="826" spans="1:11" x14ac:dyDescent="0.3">
      <c r="A826" s="6">
        <v>38965</v>
      </c>
      <c r="B826" s="3">
        <v>72.25</v>
      </c>
      <c r="C826" s="3">
        <v>72.5</v>
      </c>
      <c r="D826" s="3">
        <v>69.5</v>
      </c>
      <c r="E826" s="3">
        <v>72.5</v>
      </c>
      <c r="F826" s="3">
        <v>136</v>
      </c>
      <c r="G826" s="3">
        <v>71</v>
      </c>
      <c r="K826" s="55"/>
    </row>
    <row r="827" spans="1:11" x14ac:dyDescent="0.3">
      <c r="A827" s="6">
        <v>38966</v>
      </c>
      <c r="B827" s="3">
        <v>70.5</v>
      </c>
      <c r="C827" s="3">
        <v>70.5</v>
      </c>
      <c r="D827" s="3">
        <v>66.5</v>
      </c>
      <c r="E827" s="3">
        <v>68</v>
      </c>
      <c r="F827" s="3">
        <v>268</v>
      </c>
      <c r="G827" s="3">
        <v>68</v>
      </c>
      <c r="K827" s="55"/>
    </row>
    <row r="828" spans="1:11" x14ac:dyDescent="0.3">
      <c r="A828" s="6">
        <v>38967</v>
      </c>
      <c r="B828" s="3">
        <v>68.5</v>
      </c>
      <c r="C828" s="3">
        <v>68.5</v>
      </c>
      <c r="D828" s="3">
        <v>67</v>
      </c>
      <c r="E828" s="3">
        <v>67.75</v>
      </c>
      <c r="F828" s="3">
        <v>158</v>
      </c>
      <c r="G828" s="3">
        <v>67.349999999999994</v>
      </c>
      <c r="K828" s="55"/>
    </row>
    <row r="829" spans="1:11" x14ac:dyDescent="0.3">
      <c r="A829" s="6">
        <v>38968</v>
      </c>
      <c r="B829" s="3">
        <v>65.5</v>
      </c>
      <c r="C829" s="3">
        <v>65.5</v>
      </c>
      <c r="D829" s="3">
        <v>64.5</v>
      </c>
      <c r="E829" s="3">
        <v>64.5</v>
      </c>
      <c r="F829" s="3">
        <v>97</v>
      </c>
      <c r="G829" s="3">
        <v>64.5</v>
      </c>
      <c r="K829" s="55"/>
    </row>
    <row r="830" spans="1:11" x14ac:dyDescent="0.3">
      <c r="A830" s="6">
        <v>38971</v>
      </c>
      <c r="B830" s="3">
        <v>62.5</v>
      </c>
      <c r="C830" s="3">
        <v>63.26</v>
      </c>
      <c r="D830" s="3">
        <v>62.5</v>
      </c>
      <c r="E830" s="3">
        <v>63.26</v>
      </c>
      <c r="F830" s="3">
        <v>82</v>
      </c>
      <c r="G830" s="3">
        <v>63.26</v>
      </c>
      <c r="K830" s="55"/>
    </row>
    <row r="831" spans="1:11" x14ac:dyDescent="0.3">
      <c r="A831" s="6">
        <v>38972</v>
      </c>
      <c r="B831" s="3">
        <v>66.5</v>
      </c>
      <c r="C831" s="3">
        <v>66.5</v>
      </c>
      <c r="D831" s="3">
        <v>66.5</v>
      </c>
      <c r="E831" s="3">
        <v>66.5</v>
      </c>
      <c r="F831" s="3">
        <v>2</v>
      </c>
      <c r="G831" s="3">
        <v>66.5</v>
      </c>
      <c r="K831" s="55"/>
    </row>
    <row r="832" spans="1:11" x14ac:dyDescent="0.3">
      <c r="A832" s="6">
        <v>38973</v>
      </c>
      <c r="B832" s="3">
        <v>66.25</v>
      </c>
      <c r="C832" s="3">
        <v>66.25</v>
      </c>
      <c r="D832" s="3">
        <v>65.5</v>
      </c>
      <c r="E832" s="3">
        <v>65.5</v>
      </c>
      <c r="F832" s="3">
        <v>79</v>
      </c>
      <c r="G832" s="3">
        <v>65.8</v>
      </c>
      <c r="K832" s="55"/>
    </row>
    <row r="833" spans="1:11" x14ac:dyDescent="0.3">
      <c r="A833" s="6">
        <v>38974</v>
      </c>
      <c r="B833" s="3">
        <v>66.75</v>
      </c>
      <c r="C833" s="3">
        <v>71</v>
      </c>
      <c r="D833" s="3">
        <v>66</v>
      </c>
      <c r="E833" s="3">
        <v>71</v>
      </c>
      <c r="F833" s="3">
        <v>319</v>
      </c>
      <c r="G833" s="3">
        <v>71.63</v>
      </c>
      <c r="K833" s="55"/>
    </row>
    <row r="834" spans="1:11" x14ac:dyDescent="0.3">
      <c r="A834" s="6">
        <v>38975</v>
      </c>
      <c r="B834" s="3">
        <v>71</v>
      </c>
      <c r="C834" s="3">
        <v>72.5</v>
      </c>
      <c r="D834" s="3">
        <v>71</v>
      </c>
      <c r="E834" s="3">
        <v>72</v>
      </c>
      <c r="F834" s="3">
        <v>66</v>
      </c>
      <c r="G834" s="3">
        <v>71.5</v>
      </c>
      <c r="K834" s="55"/>
    </row>
    <row r="835" spans="1:11" x14ac:dyDescent="0.3">
      <c r="A835" s="6">
        <v>38978</v>
      </c>
      <c r="B835" s="3">
        <v>71.25</v>
      </c>
      <c r="C835" s="3">
        <v>71.25</v>
      </c>
      <c r="D835" s="3">
        <v>69.25</v>
      </c>
      <c r="E835" s="3">
        <v>69.25</v>
      </c>
      <c r="F835" s="3">
        <v>40</v>
      </c>
      <c r="G835" s="3">
        <v>70</v>
      </c>
      <c r="K835" s="55"/>
    </row>
    <row r="836" spans="1:11" x14ac:dyDescent="0.3">
      <c r="A836" s="6">
        <v>38979</v>
      </c>
      <c r="B836" s="3">
        <v>70</v>
      </c>
      <c r="C836" s="3">
        <v>70</v>
      </c>
      <c r="D836" s="3">
        <v>67.25</v>
      </c>
      <c r="E836" s="3">
        <v>67.3</v>
      </c>
      <c r="F836" s="3">
        <v>32</v>
      </c>
      <c r="G836" s="3">
        <v>67.25</v>
      </c>
      <c r="K836" s="55"/>
    </row>
    <row r="837" spans="1:11" x14ac:dyDescent="0.3">
      <c r="A837" s="6">
        <v>38980</v>
      </c>
      <c r="B837" s="3">
        <v>65.25</v>
      </c>
      <c r="C837" s="3">
        <v>65.25</v>
      </c>
      <c r="D837" s="3">
        <v>64</v>
      </c>
      <c r="E837" s="3">
        <v>65</v>
      </c>
      <c r="F837" s="3">
        <v>36</v>
      </c>
      <c r="G837" s="3">
        <v>65</v>
      </c>
      <c r="K837" s="55"/>
    </row>
    <row r="838" spans="1:11" x14ac:dyDescent="0.3">
      <c r="A838" s="6">
        <v>38981</v>
      </c>
      <c r="B838" s="3">
        <v>64.75</v>
      </c>
      <c r="C838" s="3">
        <v>64.75</v>
      </c>
      <c r="D838" s="3">
        <v>64</v>
      </c>
      <c r="E838" s="3">
        <v>64.599999999999994</v>
      </c>
      <c r="F838" s="3">
        <v>29</v>
      </c>
      <c r="G838" s="3">
        <v>64.400000000000006</v>
      </c>
      <c r="K838" s="55"/>
    </row>
    <row r="839" spans="1:11" x14ac:dyDescent="0.3">
      <c r="A839" s="6">
        <v>38982</v>
      </c>
      <c r="B839" s="3">
        <v>65</v>
      </c>
      <c r="C839" s="3">
        <v>65.25</v>
      </c>
      <c r="D839" s="3">
        <v>64.5</v>
      </c>
      <c r="E839" s="3">
        <v>64.5</v>
      </c>
      <c r="F839" s="3">
        <v>63</v>
      </c>
      <c r="G839" s="3">
        <v>64.5</v>
      </c>
      <c r="K839" s="55"/>
    </row>
    <row r="840" spans="1:11" x14ac:dyDescent="0.3">
      <c r="A840" s="6">
        <v>38985</v>
      </c>
      <c r="B840" s="3">
        <v>61.5</v>
      </c>
      <c r="C840" s="3">
        <v>62.5</v>
      </c>
      <c r="D840" s="3">
        <v>61.5</v>
      </c>
      <c r="E840" s="3">
        <v>61.6</v>
      </c>
      <c r="F840" s="3">
        <v>42</v>
      </c>
      <c r="G840" s="3">
        <v>61.6</v>
      </c>
      <c r="K840" s="55"/>
    </row>
    <row r="841" spans="1:11" x14ac:dyDescent="0.3">
      <c r="A841" s="6">
        <v>38986</v>
      </c>
      <c r="B841" s="3">
        <v>62</v>
      </c>
      <c r="C841" s="3">
        <v>62</v>
      </c>
      <c r="D841" s="3">
        <v>61.5</v>
      </c>
      <c r="E841" s="3">
        <v>61.5</v>
      </c>
      <c r="F841" s="3">
        <v>30</v>
      </c>
      <c r="G841" s="3">
        <v>61.5</v>
      </c>
      <c r="K841" s="55"/>
    </row>
    <row r="842" spans="1:11" x14ac:dyDescent="0.3">
      <c r="A842" s="6">
        <v>38987</v>
      </c>
      <c r="B842" s="3">
        <v>60.35</v>
      </c>
      <c r="C842" s="3">
        <v>63</v>
      </c>
      <c r="D842" s="3">
        <v>60.35</v>
      </c>
      <c r="E842" s="3">
        <v>63</v>
      </c>
      <c r="F842" s="3">
        <v>85</v>
      </c>
      <c r="G842" s="3">
        <v>62.5</v>
      </c>
      <c r="K842" s="55"/>
    </row>
    <row r="843" spans="1:11" x14ac:dyDescent="0.3">
      <c r="A843" s="6">
        <v>38988</v>
      </c>
      <c r="B843" s="3">
        <v>61.75</v>
      </c>
      <c r="C843" s="3">
        <v>62.5</v>
      </c>
      <c r="D843" s="3">
        <v>61.5</v>
      </c>
      <c r="E843" s="3">
        <v>62.05</v>
      </c>
      <c r="F843" s="3">
        <v>90</v>
      </c>
      <c r="G843" s="3">
        <v>62.25</v>
      </c>
      <c r="K843" s="55"/>
    </row>
    <row r="844" spans="1:11" x14ac:dyDescent="0.3">
      <c r="A844" s="6">
        <v>38989</v>
      </c>
      <c r="B844" s="3">
        <v>61</v>
      </c>
      <c r="C844" s="3">
        <v>62</v>
      </c>
      <c r="D844" s="3">
        <v>60.75</v>
      </c>
      <c r="E844" s="3">
        <v>61.5</v>
      </c>
      <c r="F844" s="3">
        <v>121</v>
      </c>
      <c r="G844" s="3">
        <v>61.51</v>
      </c>
      <c r="K844" s="55"/>
    </row>
    <row r="845" spans="1:11" x14ac:dyDescent="0.3">
      <c r="A845" s="6">
        <v>38992</v>
      </c>
      <c r="B845" s="3">
        <v>64</v>
      </c>
      <c r="C845" s="3">
        <v>64</v>
      </c>
      <c r="D845" s="3">
        <v>63</v>
      </c>
      <c r="E845" s="3">
        <v>63.29</v>
      </c>
      <c r="F845" s="3">
        <v>119</v>
      </c>
      <c r="G845" s="3">
        <v>63.38</v>
      </c>
      <c r="K845" s="55"/>
    </row>
    <row r="846" spans="1:11" x14ac:dyDescent="0.3">
      <c r="A846" s="6">
        <v>38993</v>
      </c>
      <c r="B846" s="3">
        <v>62.1</v>
      </c>
      <c r="C846" s="3">
        <v>62.75</v>
      </c>
      <c r="D846" s="3">
        <v>61.75</v>
      </c>
      <c r="E846" s="3">
        <v>62.2</v>
      </c>
      <c r="F846" s="3">
        <v>60</v>
      </c>
      <c r="G846" s="3">
        <v>62.35</v>
      </c>
      <c r="K846" s="55"/>
    </row>
    <row r="847" spans="1:11" x14ac:dyDescent="0.3">
      <c r="A847" s="6">
        <v>38994</v>
      </c>
      <c r="B847" s="3">
        <v>60.5</v>
      </c>
      <c r="C847" s="3">
        <v>61</v>
      </c>
      <c r="D847" s="3">
        <v>59.8</v>
      </c>
      <c r="E847" s="3">
        <v>60</v>
      </c>
      <c r="F847" s="3">
        <v>210</v>
      </c>
      <c r="G847" s="3">
        <v>60</v>
      </c>
      <c r="K847" s="55"/>
    </row>
    <row r="848" spans="1:11" x14ac:dyDescent="0.3">
      <c r="A848" s="6">
        <v>38995</v>
      </c>
      <c r="B848" s="3">
        <v>60.15</v>
      </c>
      <c r="C848" s="3">
        <v>60.25</v>
      </c>
      <c r="D848" s="3">
        <v>59.25</v>
      </c>
      <c r="E848" s="3">
        <v>59.75</v>
      </c>
      <c r="F848" s="3">
        <v>92</v>
      </c>
      <c r="G848" s="3">
        <v>59.75</v>
      </c>
      <c r="K848" s="55"/>
    </row>
    <row r="849" spans="1:11" x14ac:dyDescent="0.3">
      <c r="A849" s="6">
        <v>38996</v>
      </c>
      <c r="B849" s="3">
        <v>61</v>
      </c>
      <c r="C849" s="3">
        <v>63.25</v>
      </c>
      <c r="D849" s="3">
        <v>61</v>
      </c>
      <c r="E849" s="3">
        <v>62.75</v>
      </c>
      <c r="F849" s="3">
        <v>205</v>
      </c>
      <c r="G849" s="3">
        <v>63.25</v>
      </c>
      <c r="K849" s="55"/>
    </row>
    <row r="850" spans="1:11" x14ac:dyDescent="0.3">
      <c r="A850" s="6">
        <v>38999</v>
      </c>
      <c r="B850" s="3">
        <v>66.5</v>
      </c>
      <c r="C850" s="3">
        <v>66.75</v>
      </c>
      <c r="D850" s="3">
        <v>64.25</v>
      </c>
      <c r="E850" s="3">
        <v>64.900000000000006</v>
      </c>
      <c r="F850" s="3">
        <v>93</v>
      </c>
      <c r="G850" s="3">
        <v>64.900000000000006</v>
      </c>
      <c r="K850" s="55"/>
    </row>
    <row r="851" spans="1:11" x14ac:dyDescent="0.3">
      <c r="A851" s="6">
        <v>39000</v>
      </c>
      <c r="B851" s="3">
        <v>64.75</v>
      </c>
      <c r="C851" s="3">
        <v>64.75</v>
      </c>
      <c r="D851" s="3">
        <v>63.7</v>
      </c>
      <c r="E851" s="3">
        <v>64</v>
      </c>
      <c r="F851" s="3">
        <v>83</v>
      </c>
      <c r="G851" s="3">
        <v>64.3</v>
      </c>
      <c r="K851" s="55"/>
    </row>
    <row r="852" spans="1:11" x14ac:dyDescent="0.3">
      <c r="A852" s="6">
        <v>39001</v>
      </c>
      <c r="B852" s="3">
        <v>64.3</v>
      </c>
      <c r="C852" s="3">
        <v>65.25</v>
      </c>
      <c r="D852" s="3">
        <v>64.25</v>
      </c>
      <c r="E852" s="3">
        <v>64.599999999999994</v>
      </c>
      <c r="F852" s="3">
        <v>50</v>
      </c>
      <c r="G852" s="3">
        <v>64.5</v>
      </c>
      <c r="K852" s="55"/>
    </row>
    <row r="853" spans="1:11" x14ac:dyDescent="0.3">
      <c r="A853" s="6">
        <v>39002</v>
      </c>
      <c r="B853" s="3">
        <v>65.5</v>
      </c>
      <c r="C853" s="3">
        <v>67.3</v>
      </c>
      <c r="D853" s="3">
        <v>65.5</v>
      </c>
      <c r="E853" s="3">
        <v>67.3</v>
      </c>
      <c r="F853" s="3">
        <v>54</v>
      </c>
      <c r="G853" s="3">
        <v>67.25</v>
      </c>
      <c r="K853" s="55"/>
    </row>
    <row r="854" spans="1:11" x14ac:dyDescent="0.3">
      <c r="A854" s="6">
        <v>39003</v>
      </c>
      <c r="B854" s="3">
        <v>67</v>
      </c>
      <c r="C854" s="3">
        <v>67</v>
      </c>
      <c r="D854" s="3">
        <v>66.5</v>
      </c>
      <c r="E854" s="3">
        <v>67</v>
      </c>
      <c r="F854" s="3">
        <v>52</v>
      </c>
      <c r="G854" s="3">
        <v>67</v>
      </c>
      <c r="K854" s="55"/>
    </row>
    <row r="855" spans="1:11" x14ac:dyDescent="0.3">
      <c r="A855" s="6">
        <v>39006</v>
      </c>
      <c r="B855" s="3">
        <v>63.1</v>
      </c>
      <c r="C855" s="3">
        <v>64</v>
      </c>
      <c r="D855" s="3">
        <v>61.5</v>
      </c>
      <c r="E855" s="3">
        <v>61.5</v>
      </c>
      <c r="F855" s="3">
        <v>164</v>
      </c>
      <c r="G855" s="3">
        <v>61.55</v>
      </c>
      <c r="K855" s="55"/>
    </row>
    <row r="856" spans="1:11" x14ac:dyDescent="0.3">
      <c r="A856" s="6">
        <v>39007</v>
      </c>
      <c r="B856" s="3">
        <v>62.25</v>
      </c>
      <c r="C856" s="3">
        <v>62.25</v>
      </c>
      <c r="D856" s="3">
        <v>60</v>
      </c>
      <c r="E856" s="3">
        <v>60.15</v>
      </c>
      <c r="F856" s="3">
        <v>103</v>
      </c>
      <c r="G856" s="3">
        <v>60.15</v>
      </c>
      <c r="K856" s="55"/>
    </row>
    <row r="857" spans="1:11" x14ac:dyDescent="0.3">
      <c r="A857" s="6">
        <v>39008</v>
      </c>
      <c r="B857" s="3">
        <v>58.15</v>
      </c>
      <c r="C857" s="3">
        <v>58.15</v>
      </c>
      <c r="D857" s="3">
        <v>57</v>
      </c>
      <c r="E857" s="3">
        <v>57.5</v>
      </c>
      <c r="F857" s="3">
        <v>59</v>
      </c>
      <c r="G857" s="3">
        <v>57.3</v>
      </c>
      <c r="K857" s="55"/>
    </row>
    <row r="858" spans="1:11" x14ac:dyDescent="0.3">
      <c r="A858" s="6">
        <v>39009</v>
      </c>
      <c r="B858" s="3">
        <v>57.75</v>
      </c>
      <c r="C858" s="3">
        <v>58.8</v>
      </c>
      <c r="D858" s="3">
        <v>57.75</v>
      </c>
      <c r="E858" s="3">
        <v>58.6</v>
      </c>
      <c r="F858" s="3">
        <v>73</v>
      </c>
      <c r="G858" s="3">
        <v>58.55</v>
      </c>
      <c r="K858" s="55"/>
    </row>
    <row r="859" spans="1:11" x14ac:dyDescent="0.3">
      <c r="A859" s="6">
        <v>39010</v>
      </c>
      <c r="B859" s="3">
        <v>58.75</v>
      </c>
      <c r="C859" s="3">
        <v>58.75</v>
      </c>
      <c r="D859" s="3">
        <v>57.75</v>
      </c>
      <c r="E859" s="3">
        <v>57.75</v>
      </c>
      <c r="F859" s="3">
        <v>47</v>
      </c>
      <c r="G859" s="3">
        <v>57.75</v>
      </c>
      <c r="K859" s="55"/>
    </row>
    <row r="860" spans="1:11" x14ac:dyDescent="0.3">
      <c r="A860" s="6">
        <v>39013</v>
      </c>
      <c r="B860" s="3">
        <v>58</v>
      </c>
      <c r="C860" s="3">
        <v>58</v>
      </c>
      <c r="D860" s="3">
        <v>56.75</v>
      </c>
      <c r="E860" s="3">
        <v>56.75</v>
      </c>
      <c r="F860" s="3">
        <v>88</v>
      </c>
      <c r="G860" s="3">
        <v>56.75</v>
      </c>
      <c r="K860" s="55"/>
    </row>
    <row r="861" spans="1:11" x14ac:dyDescent="0.3">
      <c r="A861" s="6">
        <v>39014</v>
      </c>
      <c r="B861" s="3">
        <v>58.25</v>
      </c>
      <c r="C861" s="3">
        <v>59.25</v>
      </c>
      <c r="D861" s="3">
        <v>58.25</v>
      </c>
      <c r="E861" s="3">
        <v>58.9</v>
      </c>
      <c r="F861" s="3">
        <v>79</v>
      </c>
      <c r="G861" s="3">
        <v>58.75</v>
      </c>
      <c r="K861" s="55"/>
    </row>
    <row r="862" spans="1:11" x14ac:dyDescent="0.3">
      <c r="A862" s="6">
        <v>39015</v>
      </c>
      <c r="B862" s="3">
        <v>59</v>
      </c>
      <c r="C862" s="3">
        <v>59</v>
      </c>
      <c r="D862" s="3">
        <v>56.75</v>
      </c>
      <c r="E862" s="3">
        <v>57.5</v>
      </c>
      <c r="F862" s="3">
        <v>121</v>
      </c>
      <c r="G862" s="3">
        <v>57.5</v>
      </c>
      <c r="K862" s="55"/>
    </row>
    <row r="863" spans="1:11" x14ac:dyDescent="0.3">
      <c r="A863" s="6">
        <v>39016</v>
      </c>
      <c r="B863" s="3">
        <v>58.15</v>
      </c>
      <c r="C863" s="3">
        <v>59.77</v>
      </c>
      <c r="D863" s="3">
        <v>58.15</v>
      </c>
      <c r="E863" s="3">
        <v>59.77</v>
      </c>
      <c r="F863" s="3">
        <v>125</v>
      </c>
      <c r="G863" s="3">
        <v>59.77</v>
      </c>
      <c r="K863" s="55"/>
    </row>
    <row r="864" spans="1:11" x14ac:dyDescent="0.3">
      <c r="A864" s="6">
        <v>39017</v>
      </c>
      <c r="B864" s="3">
        <v>62</v>
      </c>
      <c r="C864" s="3">
        <v>62.1</v>
      </c>
      <c r="D864" s="3">
        <v>61</v>
      </c>
      <c r="E864" s="3">
        <v>61.5</v>
      </c>
      <c r="F864" s="3">
        <v>167</v>
      </c>
      <c r="G864" s="3">
        <v>60.75</v>
      </c>
      <c r="K864" s="55"/>
    </row>
    <row r="865" spans="1:11" x14ac:dyDescent="0.3">
      <c r="A865" s="6">
        <v>39020</v>
      </c>
      <c r="B865" s="3">
        <v>56.5</v>
      </c>
      <c r="C865" s="3">
        <v>57.25</v>
      </c>
      <c r="D865" s="3">
        <v>56.25</v>
      </c>
      <c r="E865" s="3">
        <v>57</v>
      </c>
      <c r="F865" s="3">
        <v>193</v>
      </c>
      <c r="G865" s="3">
        <v>56.5</v>
      </c>
      <c r="K865" s="55"/>
    </row>
    <row r="866" spans="1:11" x14ac:dyDescent="0.3">
      <c r="A866" s="6">
        <v>39021</v>
      </c>
      <c r="B866" s="3">
        <v>54.75</v>
      </c>
      <c r="C866" s="3">
        <v>55.5</v>
      </c>
      <c r="D866" s="3">
        <v>53.75</v>
      </c>
      <c r="E866" s="3">
        <v>54.1</v>
      </c>
      <c r="F866" s="3">
        <v>193</v>
      </c>
      <c r="G866" s="3">
        <v>54.26</v>
      </c>
      <c r="K866" s="55"/>
    </row>
    <row r="867" spans="1:11" x14ac:dyDescent="0.3">
      <c r="A867" s="6">
        <v>39022</v>
      </c>
      <c r="B867" s="3">
        <v>59.8</v>
      </c>
      <c r="C867" s="3">
        <v>59.8</v>
      </c>
      <c r="D867" s="3">
        <v>58.3</v>
      </c>
      <c r="E867" s="3">
        <v>59.1</v>
      </c>
      <c r="F867" s="3">
        <v>102</v>
      </c>
      <c r="G867" s="3">
        <v>59.4</v>
      </c>
      <c r="K867" s="55"/>
    </row>
    <row r="868" spans="1:11" x14ac:dyDescent="0.3">
      <c r="A868" s="6">
        <v>39023</v>
      </c>
      <c r="B868" s="3">
        <v>58.25</v>
      </c>
      <c r="C868" s="3">
        <v>58.75</v>
      </c>
      <c r="D868" s="3">
        <v>57.9</v>
      </c>
      <c r="E868" s="3">
        <v>58.6</v>
      </c>
      <c r="F868" s="3">
        <v>63</v>
      </c>
      <c r="G868" s="3">
        <v>58.58</v>
      </c>
      <c r="K868" s="55"/>
    </row>
    <row r="869" spans="1:11" x14ac:dyDescent="0.3">
      <c r="A869" s="6">
        <v>39024</v>
      </c>
      <c r="B869" s="3">
        <v>58.6</v>
      </c>
      <c r="C869" s="3">
        <v>58.6</v>
      </c>
      <c r="D869" s="3">
        <v>56.95</v>
      </c>
      <c r="E869" s="3">
        <v>56.95</v>
      </c>
      <c r="F869" s="3">
        <v>91</v>
      </c>
      <c r="G869" s="3">
        <v>56.83</v>
      </c>
      <c r="K869" s="55"/>
    </row>
    <row r="870" spans="1:11" x14ac:dyDescent="0.3">
      <c r="A870" s="6">
        <v>39027</v>
      </c>
      <c r="B870" s="3">
        <v>56.25</v>
      </c>
      <c r="C870" s="3">
        <v>56.75</v>
      </c>
      <c r="D870" s="3">
        <v>55.7</v>
      </c>
      <c r="E870" s="3">
        <v>56.7</v>
      </c>
      <c r="F870" s="3">
        <v>105</v>
      </c>
      <c r="G870" s="3">
        <v>56.6</v>
      </c>
      <c r="K870" s="55"/>
    </row>
    <row r="871" spans="1:11" x14ac:dyDescent="0.3">
      <c r="A871" s="6">
        <v>39028</v>
      </c>
      <c r="B871" s="3">
        <v>56.35</v>
      </c>
      <c r="C871" s="3">
        <v>56.35</v>
      </c>
      <c r="D871" s="3">
        <v>55.5</v>
      </c>
      <c r="E871" s="3">
        <v>56</v>
      </c>
      <c r="F871" s="3">
        <v>85</v>
      </c>
      <c r="G871" s="3">
        <v>56</v>
      </c>
      <c r="K871" s="55"/>
    </row>
    <row r="872" spans="1:11" x14ac:dyDescent="0.3">
      <c r="A872" s="6">
        <v>39029</v>
      </c>
      <c r="B872" s="3">
        <v>56.75</v>
      </c>
      <c r="C872" s="3">
        <v>57.35</v>
      </c>
      <c r="D872" s="3">
        <v>56.5</v>
      </c>
      <c r="E872" s="3">
        <v>57.25</v>
      </c>
      <c r="F872" s="3">
        <v>142</v>
      </c>
      <c r="G872" s="3">
        <v>57.35</v>
      </c>
      <c r="K872" s="55"/>
    </row>
    <row r="873" spans="1:11" x14ac:dyDescent="0.3">
      <c r="A873" s="6">
        <v>39030</v>
      </c>
      <c r="B873" s="3">
        <v>58</v>
      </c>
      <c r="C873" s="3">
        <v>58.1</v>
      </c>
      <c r="D873" s="3">
        <v>57.9</v>
      </c>
      <c r="E873" s="3">
        <v>57.9</v>
      </c>
      <c r="F873" s="3">
        <v>94</v>
      </c>
      <c r="G873" s="3">
        <v>57.9</v>
      </c>
      <c r="K873" s="55"/>
    </row>
    <row r="874" spans="1:11" x14ac:dyDescent="0.3">
      <c r="A874" s="6">
        <v>39031</v>
      </c>
      <c r="B874" s="3">
        <v>56.75</v>
      </c>
      <c r="C874" s="3">
        <v>56.9</v>
      </c>
      <c r="D874" s="3">
        <v>56.5</v>
      </c>
      <c r="E874" s="3">
        <v>56.6</v>
      </c>
      <c r="F874" s="3">
        <v>100</v>
      </c>
      <c r="G874" s="3">
        <v>56.5</v>
      </c>
      <c r="K874" s="55"/>
    </row>
    <row r="875" spans="1:11" x14ac:dyDescent="0.3">
      <c r="A875" s="6">
        <v>39034</v>
      </c>
      <c r="B875" s="3">
        <v>55</v>
      </c>
      <c r="C875" s="3">
        <v>55</v>
      </c>
      <c r="D875" s="3">
        <v>53.25</v>
      </c>
      <c r="E875" s="3">
        <v>53.25</v>
      </c>
      <c r="F875" s="3">
        <v>106</v>
      </c>
      <c r="G875" s="3">
        <v>53.3</v>
      </c>
      <c r="K875" s="55"/>
    </row>
    <row r="876" spans="1:11" x14ac:dyDescent="0.3">
      <c r="A876" s="6">
        <v>39035</v>
      </c>
      <c r="B876" s="3">
        <v>53.25</v>
      </c>
      <c r="C876" s="3">
        <v>53.8</v>
      </c>
      <c r="D876" s="3">
        <v>53</v>
      </c>
      <c r="E876" s="3">
        <v>53.75</v>
      </c>
      <c r="F876" s="3">
        <v>82</v>
      </c>
      <c r="G876" s="3">
        <v>53.75</v>
      </c>
      <c r="K876" s="55"/>
    </row>
    <row r="877" spans="1:11" x14ac:dyDescent="0.3">
      <c r="A877" s="6">
        <v>39036</v>
      </c>
      <c r="B877" s="3">
        <v>53.75</v>
      </c>
      <c r="C877" s="3">
        <v>53.75</v>
      </c>
      <c r="D877" s="3">
        <v>53</v>
      </c>
      <c r="E877" s="3">
        <v>53.25</v>
      </c>
      <c r="F877" s="3">
        <v>17</v>
      </c>
      <c r="G877" s="3">
        <v>53.25</v>
      </c>
      <c r="K877" s="55"/>
    </row>
    <row r="878" spans="1:11" x14ac:dyDescent="0.3">
      <c r="A878" s="6">
        <v>39037</v>
      </c>
      <c r="B878" s="3">
        <v>51.5</v>
      </c>
      <c r="C878" s="3">
        <v>51.5</v>
      </c>
      <c r="D878" s="3">
        <v>50</v>
      </c>
      <c r="E878" s="3">
        <v>50</v>
      </c>
      <c r="F878" s="3">
        <v>60</v>
      </c>
      <c r="G878" s="3">
        <v>49.5</v>
      </c>
      <c r="K878" s="55"/>
    </row>
    <row r="879" spans="1:11" x14ac:dyDescent="0.3">
      <c r="A879" s="6">
        <v>39038</v>
      </c>
      <c r="B879" s="3">
        <v>48.25</v>
      </c>
      <c r="C879" s="3">
        <v>48.5</v>
      </c>
      <c r="D879" s="3">
        <v>48.25</v>
      </c>
      <c r="E879" s="3">
        <v>48.25</v>
      </c>
      <c r="F879" s="3">
        <v>36</v>
      </c>
      <c r="G879" s="3">
        <v>48.25</v>
      </c>
      <c r="K879" s="55"/>
    </row>
    <row r="880" spans="1:11" x14ac:dyDescent="0.3">
      <c r="A880" s="6">
        <v>39041</v>
      </c>
      <c r="B880" s="3">
        <v>48.25</v>
      </c>
      <c r="C880" s="3">
        <v>48.5</v>
      </c>
      <c r="D880" s="3">
        <v>48.25</v>
      </c>
      <c r="E880" s="3">
        <v>48.3</v>
      </c>
      <c r="F880" s="3">
        <v>41</v>
      </c>
      <c r="G880" s="3">
        <v>48.63</v>
      </c>
      <c r="K880" s="55"/>
    </row>
    <row r="881" spans="1:11" x14ac:dyDescent="0.3">
      <c r="A881" s="6">
        <v>39042</v>
      </c>
      <c r="B881" s="3">
        <v>47.25</v>
      </c>
      <c r="C881" s="3">
        <v>47.75</v>
      </c>
      <c r="D881" s="3">
        <v>47.1</v>
      </c>
      <c r="E881" s="3">
        <v>47.25</v>
      </c>
      <c r="F881" s="3">
        <v>38</v>
      </c>
      <c r="G881" s="3">
        <v>47.25</v>
      </c>
      <c r="K881" s="55"/>
    </row>
    <row r="882" spans="1:11" x14ac:dyDescent="0.3">
      <c r="A882" s="6">
        <v>39043</v>
      </c>
      <c r="B882" s="3">
        <v>47.25</v>
      </c>
      <c r="C882" s="3">
        <v>47.25</v>
      </c>
      <c r="D882" s="3">
        <v>46.45</v>
      </c>
      <c r="E882" s="3">
        <v>46.45</v>
      </c>
      <c r="F882" s="3">
        <v>185</v>
      </c>
      <c r="G882" s="3">
        <v>46.45</v>
      </c>
      <c r="K882" s="55"/>
    </row>
    <row r="883" spans="1:11" x14ac:dyDescent="0.3">
      <c r="A883" s="6">
        <v>39044</v>
      </c>
      <c r="B883" s="3">
        <v>46.45</v>
      </c>
      <c r="C883" s="3">
        <v>47.75</v>
      </c>
      <c r="D883" s="3">
        <v>46.45</v>
      </c>
      <c r="E883" s="3">
        <v>47.25</v>
      </c>
      <c r="F883" s="3">
        <v>102</v>
      </c>
      <c r="G883" s="3">
        <v>47</v>
      </c>
      <c r="K883" s="55"/>
    </row>
    <row r="884" spans="1:11" x14ac:dyDescent="0.3">
      <c r="A884" s="6">
        <v>39045</v>
      </c>
      <c r="B884" s="3">
        <v>46</v>
      </c>
      <c r="C884" s="3">
        <v>46</v>
      </c>
      <c r="D884" s="3">
        <v>45.2</v>
      </c>
      <c r="E884" s="3">
        <v>45.35</v>
      </c>
      <c r="F884" s="3">
        <v>70</v>
      </c>
      <c r="G884" s="3">
        <v>45.3</v>
      </c>
      <c r="K884" s="55"/>
    </row>
    <row r="885" spans="1:11" x14ac:dyDescent="0.3">
      <c r="A885" s="6">
        <v>39048</v>
      </c>
      <c r="B885" s="3">
        <v>42</v>
      </c>
      <c r="C885" s="3">
        <v>42</v>
      </c>
      <c r="D885" s="3">
        <v>40.200000000000003</v>
      </c>
      <c r="E885" s="3">
        <v>40.450000000000003</v>
      </c>
      <c r="F885" s="3">
        <v>280</v>
      </c>
      <c r="G885" s="3">
        <v>40.4</v>
      </c>
      <c r="K885" s="55"/>
    </row>
    <row r="886" spans="1:11" x14ac:dyDescent="0.3">
      <c r="A886" s="6">
        <v>39049</v>
      </c>
      <c r="B886" s="3">
        <v>41</v>
      </c>
      <c r="C886" s="3">
        <v>41.25</v>
      </c>
      <c r="D886" s="3">
        <v>40.6</v>
      </c>
      <c r="E886" s="3">
        <v>40.65</v>
      </c>
      <c r="F886" s="3">
        <v>65</v>
      </c>
      <c r="G886" s="3">
        <v>40.65</v>
      </c>
      <c r="K886" s="55"/>
    </row>
    <row r="887" spans="1:11" x14ac:dyDescent="0.3">
      <c r="A887" s="6">
        <v>39050</v>
      </c>
      <c r="B887" s="3">
        <v>39.9</v>
      </c>
      <c r="C887" s="3">
        <v>40</v>
      </c>
      <c r="D887" s="3">
        <v>39.299999999999997</v>
      </c>
      <c r="E887" s="3">
        <v>39.75</v>
      </c>
      <c r="F887" s="3">
        <v>115</v>
      </c>
      <c r="G887" s="3">
        <v>39.549999999999997</v>
      </c>
      <c r="K887" s="55"/>
    </row>
    <row r="888" spans="1:11" x14ac:dyDescent="0.3">
      <c r="A888" s="6">
        <v>39051</v>
      </c>
      <c r="B888" s="3">
        <v>39.299999999999997</v>
      </c>
      <c r="C888" s="3">
        <v>39.299999999999997</v>
      </c>
      <c r="D888" s="3">
        <v>38</v>
      </c>
      <c r="E888" s="3">
        <v>38.25</v>
      </c>
      <c r="F888" s="3">
        <v>43</v>
      </c>
      <c r="G888" s="3">
        <v>38.35</v>
      </c>
      <c r="K888" s="55"/>
    </row>
    <row r="889" spans="1:11" x14ac:dyDescent="0.3">
      <c r="A889" s="6">
        <v>39052</v>
      </c>
      <c r="B889" s="3">
        <v>44.35</v>
      </c>
      <c r="C889" s="3">
        <v>44.35</v>
      </c>
      <c r="D889" s="3">
        <v>44.15</v>
      </c>
      <c r="E889" s="3">
        <v>44.15</v>
      </c>
      <c r="F889" s="3">
        <v>13</v>
      </c>
      <c r="G889" s="3">
        <v>44.15</v>
      </c>
      <c r="K889" s="55"/>
    </row>
    <row r="890" spans="1:11" x14ac:dyDescent="0.3">
      <c r="A890" s="6">
        <v>39055</v>
      </c>
      <c r="B890" s="3">
        <v>42</v>
      </c>
      <c r="C890" s="3">
        <v>42.25</v>
      </c>
      <c r="D890" s="3">
        <v>41.5</v>
      </c>
      <c r="E890" s="3">
        <v>42.25</v>
      </c>
      <c r="F890" s="3">
        <v>44</v>
      </c>
      <c r="G890" s="3">
        <v>42.1</v>
      </c>
      <c r="K890" s="55"/>
    </row>
    <row r="891" spans="1:11" x14ac:dyDescent="0.3">
      <c r="A891" s="6">
        <v>39056</v>
      </c>
      <c r="B891" s="3">
        <v>40.5</v>
      </c>
      <c r="C891" s="3">
        <v>40.5</v>
      </c>
      <c r="D891" s="3">
        <v>39.5</v>
      </c>
      <c r="E891" s="3">
        <v>39.5</v>
      </c>
      <c r="F891" s="3">
        <v>44</v>
      </c>
      <c r="G891" s="3">
        <v>39.5</v>
      </c>
      <c r="K891" s="55"/>
    </row>
    <row r="892" spans="1:11" x14ac:dyDescent="0.3">
      <c r="A892" s="6">
        <v>39057</v>
      </c>
      <c r="B892" s="3">
        <v>39.299999999999997</v>
      </c>
      <c r="C892" s="3">
        <v>40.25</v>
      </c>
      <c r="D892" s="3">
        <v>39.299999999999997</v>
      </c>
      <c r="E892" s="3">
        <v>40.1</v>
      </c>
      <c r="F892" s="3">
        <v>91</v>
      </c>
      <c r="G892" s="3">
        <v>40.1</v>
      </c>
      <c r="K892" s="55"/>
    </row>
    <row r="893" spans="1:11" x14ac:dyDescent="0.3">
      <c r="A893" s="6">
        <v>39058</v>
      </c>
      <c r="B893" s="3">
        <v>39.1</v>
      </c>
      <c r="C893" s="3">
        <v>40.799999999999997</v>
      </c>
      <c r="D893" s="3">
        <v>39.1</v>
      </c>
      <c r="E893" s="3">
        <v>40.799999999999997</v>
      </c>
      <c r="F893" s="3">
        <v>12</v>
      </c>
      <c r="G893" s="3">
        <v>40.65</v>
      </c>
      <c r="K893" s="55"/>
    </row>
    <row r="894" spans="1:11" x14ac:dyDescent="0.3">
      <c r="A894" s="6">
        <v>39059</v>
      </c>
      <c r="B894" s="3">
        <v>40</v>
      </c>
      <c r="C894" s="3">
        <v>40.6</v>
      </c>
      <c r="D894" s="3">
        <v>40</v>
      </c>
      <c r="E894" s="3">
        <v>40.25</v>
      </c>
      <c r="F894" s="3">
        <v>51</v>
      </c>
      <c r="G894" s="3">
        <v>40.25</v>
      </c>
      <c r="K894" s="55"/>
    </row>
    <row r="895" spans="1:11" x14ac:dyDescent="0.3">
      <c r="A895" s="6">
        <v>39062</v>
      </c>
      <c r="B895" s="3">
        <v>39.299999999999997</v>
      </c>
      <c r="C895" s="3">
        <v>39.299999999999997</v>
      </c>
      <c r="D895" s="3">
        <v>39</v>
      </c>
      <c r="E895" s="3">
        <v>39.200000000000003</v>
      </c>
      <c r="F895" s="3">
        <v>52</v>
      </c>
      <c r="G895" s="3">
        <v>39.200000000000003</v>
      </c>
      <c r="K895" s="55"/>
    </row>
    <row r="896" spans="1:11" x14ac:dyDescent="0.3">
      <c r="A896" s="6">
        <v>39063</v>
      </c>
      <c r="B896" s="3">
        <v>40</v>
      </c>
      <c r="C896" s="3">
        <v>40.25</v>
      </c>
      <c r="D896" s="3">
        <v>39.5</v>
      </c>
      <c r="E896" s="3">
        <v>40.25</v>
      </c>
      <c r="F896" s="3">
        <v>97</v>
      </c>
      <c r="G896" s="3">
        <v>40.25</v>
      </c>
      <c r="K896" s="55"/>
    </row>
    <row r="897" spans="1:11" x14ac:dyDescent="0.3">
      <c r="A897" s="6">
        <v>39064</v>
      </c>
      <c r="B897" s="3">
        <v>40.35</v>
      </c>
      <c r="C897" s="3">
        <v>40.85</v>
      </c>
      <c r="D897" s="3">
        <v>40.299999999999997</v>
      </c>
      <c r="E897" s="3">
        <v>40.85</v>
      </c>
      <c r="F897" s="3">
        <v>48</v>
      </c>
      <c r="G897" s="3">
        <v>40.799999999999997</v>
      </c>
      <c r="K897" s="55"/>
    </row>
    <row r="898" spans="1:11" x14ac:dyDescent="0.3">
      <c r="A898" s="6">
        <v>39065</v>
      </c>
      <c r="B898" s="3">
        <v>40.200000000000003</v>
      </c>
      <c r="C898" s="3">
        <v>40.35</v>
      </c>
      <c r="D898" s="3">
        <v>39.85</v>
      </c>
      <c r="E898" s="3">
        <v>39.9</v>
      </c>
      <c r="F898" s="3">
        <v>33</v>
      </c>
      <c r="G898" s="3">
        <v>39.9</v>
      </c>
      <c r="K898" s="55"/>
    </row>
    <row r="899" spans="1:11" x14ac:dyDescent="0.3">
      <c r="A899" s="6">
        <v>39066</v>
      </c>
      <c r="B899" s="3">
        <v>40.4</v>
      </c>
      <c r="C899" s="3">
        <v>40.799999999999997</v>
      </c>
      <c r="D899" s="3">
        <v>40.4</v>
      </c>
      <c r="E899" s="3">
        <v>40.799999999999997</v>
      </c>
      <c r="F899" s="3">
        <v>79</v>
      </c>
      <c r="G899" s="3">
        <v>40.799999999999997</v>
      </c>
      <c r="K899" s="55"/>
    </row>
    <row r="900" spans="1:11" x14ac:dyDescent="0.3">
      <c r="A900" s="6">
        <v>39069</v>
      </c>
      <c r="B900" s="3">
        <v>39.75</v>
      </c>
      <c r="C900" s="3">
        <v>39.75</v>
      </c>
      <c r="D900" s="3">
        <v>38.75</v>
      </c>
      <c r="E900" s="3">
        <v>39</v>
      </c>
      <c r="F900" s="3">
        <v>187</v>
      </c>
      <c r="G900" s="3">
        <v>39</v>
      </c>
      <c r="K900" s="55"/>
    </row>
    <row r="901" spans="1:11" x14ac:dyDescent="0.3">
      <c r="A901" s="6">
        <v>39070</v>
      </c>
      <c r="B901" s="3">
        <v>38.4</v>
      </c>
      <c r="C901" s="3">
        <v>38.5</v>
      </c>
      <c r="D901" s="3">
        <v>38.25</v>
      </c>
      <c r="E901" s="3">
        <v>38.5</v>
      </c>
      <c r="F901" s="3">
        <v>43</v>
      </c>
      <c r="G901" s="3">
        <v>38.9</v>
      </c>
      <c r="K901" s="55"/>
    </row>
    <row r="902" spans="1:11" x14ac:dyDescent="0.3">
      <c r="A902" s="6">
        <v>39071</v>
      </c>
      <c r="B902" s="3">
        <v>38.799999999999997</v>
      </c>
      <c r="C902" s="3">
        <v>38.799999999999997</v>
      </c>
      <c r="D902" s="3">
        <v>38.5</v>
      </c>
      <c r="E902" s="3">
        <v>38.5</v>
      </c>
      <c r="F902" s="3">
        <v>171</v>
      </c>
      <c r="G902" s="3">
        <v>38.58</v>
      </c>
      <c r="K902" s="55"/>
    </row>
    <row r="903" spans="1:11" x14ac:dyDescent="0.3">
      <c r="A903" s="6">
        <v>39072</v>
      </c>
      <c r="B903" s="3">
        <v>37.5</v>
      </c>
      <c r="C903" s="3">
        <v>37.75</v>
      </c>
      <c r="D903" s="3">
        <v>37.4</v>
      </c>
      <c r="E903" s="3">
        <v>37.75</v>
      </c>
      <c r="F903" s="3">
        <v>39</v>
      </c>
      <c r="G903" s="3">
        <v>37.68</v>
      </c>
      <c r="K903" s="55"/>
    </row>
    <row r="904" spans="1:11" x14ac:dyDescent="0.3">
      <c r="A904" s="6">
        <v>39078</v>
      </c>
      <c r="B904" s="3">
        <v>37</v>
      </c>
      <c r="C904" s="3">
        <v>38</v>
      </c>
      <c r="D904" s="3">
        <v>37</v>
      </c>
      <c r="E904" s="3">
        <v>38</v>
      </c>
      <c r="F904" s="3">
        <v>18</v>
      </c>
      <c r="G904" s="3">
        <v>37.75</v>
      </c>
      <c r="K904" s="55"/>
    </row>
    <row r="905" spans="1:11" x14ac:dyDescent="0.3">
      <c r="A905" s="6">
        <v>39079</v>
      </c>
      <c r="B905" s="3">
        <v>38</v>
      </c>
      <c r="C905" s="3">
        <v>38</v>
      </c>
      <c r="D905" s="3">
        <v>37.9</v>
      </c>
      <c r="E905" s="3">
        <v>37.9</v>
      </c>
      <c r="F905" s="3">
        <v>40</v>
      </c>
      <c r="G905" s="3">
        <v>37.729999999999997</v>
      </c>
      <c r="K905" s="55"/>
    </row>
    <row r="906" spans="1:11" x14ac:dyDescent="0.3">
      <c r="A906" s="6">
        <v>39080</v>
      </c>
      <c r="B906" s="3">
        <v>38</v>
      </c>
      <c r="C906" s="3">
        <v>38</v>
      </c>
      <c r="D906" s="3">
        <v>37.1</v>
      </c>
      <c r="E906" s="3">
        <v>37.1</v>
      </c>
      <c r="F906" s="3">
        <v>117</v>
      </c>
      <c r="G906" s="3">
        <v>37.26</v>
      </c>
      <c r="K906" s="55"/>
    </row>
    <row r="907" spans="1:11" x14ac:dyDescent="0.3">
      <c r="A907" s="6">
        <v>39084</v>
      </c>
      <c r="B907" s="3">
        <v>36.75</v>
      </c>
      <c r="C907" s="3">
        <v>36.75</v>
      </c>
      <c r="D907" s="3">
        <v>35.5</v>
      </c>
      <c r="E907" s="3">
        <v>35.5</v>
      </c>
      <c r="F907" s="3">
        <v>85</v>
      </c>
      <c r="G907" s="3">
        <v>35.5</v>
      </c>
      <c r="K907" s="55"/>
    </row>
    <row r="908" spans="1:11" x14ac:dyDescent="0.3">
      <c r="A908" s="6">
        <v>39085</v>
      </c>
      <c r="B908" s="3">
        <v>34.75</v>
      </c>
      <c r="C908" s="3">
        <v>35</v>
      </c>
      <c r="D908" s="3">
        <v>33.9</v>
      </c>
      <c r="E908" s="3">
        <v>34</v>
      </c>
      <c r="F908" s="3">
        <v>214</v>
      </c>
      <c r="G908" s="3">
        <v>34</v>
      </c>
      <c r="K908" s="55"/>
    </row>
    <row r="909" spans="1:11" x14ac:dyDescent="0.3">
      <c r="A909" s="6">
        <v>39086</v>
      </c>
      <c r="B909" s="3">
        <v>33.25</v>
      </c>
      <c r="C909" s="3">
        <v>33.549999999999997</v>
      </c>
      <c r="D909" s="3">
        <v>33</v>
      </c>
      <c r="E909" s="3">
        <v>33.409999999999997</v>
      </c>
      <c r="F909" s="3">
        <v>240</v>
      </c>
      <c r="G909" s="3">
        <v>33.5</v>
      </c>
      <c r="K909" s="55"/>
    </row>
    <row r="910" spans="1:11" x14ac:dyDescent="0.3">
      <c r="A910" s="6">
        <v>39087</v>
      </c>
      <c r="B910" s="3">
        <v>33.1</v>
      </c>
      <c r="C910" s="3">
        <v>33.1</v>
      </c>
      <c r="D910" s="3">
        <v>32.85</v>
      </c>
      <c r="E910" s="3">
        <v>32.9</v>
      </c>
      <c r="F910" s="3">
        <v>57</v>
      </c>
      <c r="G910" s="3">
        <v>32.85</v>
      </c>
      <c r="K910" s="55"/>
    </row>
    <row r="911" spans="1:11" x14ac:dyDescent="0.3">
      <c r="A911" s="6">
        <v>39090</v>
      </c>
      <c r="B911" s="3">
        <v>31.25</v>
      </c>
      <c r="C911" s="3">
        <v>31.25</v>
      </c>
      <c r="D911" s="3">
        <v>30.2</v>
      </c>
      <c r="E911" s="3">
        <v>30.45</v>
      </c>
      <c r="F911" s="3">
        <v>107</v>
      </c>
      <c r="G911" s="3">
        <v>30.35</v>
      </c>
      <c r="K911" s="55"/>
    </row>
    <row r="912" spans="1:11" x14ac:dyDescent="0.3">
      <c r="A912" s="6">
        <v>39091</v>
      </c>
      <c r="B912" s="3">
        <v>30.5</v>
      </c>
      <c r="C912" s="3">
        <v>30.7</v>
      </c>
      <c r="D912" s="3">
        <v>30.45</v>
      </c>
      <c r="E912" s="3">
        <v>30.6</v>
      </c>
      <c r="F912" s="3">
        <v>128</v>
      </c>
      <c r="G912" s="3">
        <v>30.6</v>
      </c>
      <c r="K912" s="55"/>
    </row>
    <row r="913" spans="1:11" x14ac:dyDescent="0.3">
      <c r="A913" s="6">
        <v>39092</v>
      </c>
      <c r="B913" s="3">
        <v>30.3</v>
      </c>
      <c r="C913" s="3">
        <v>30.3</v>
      </c>
      <c r="D913" s="3">
        <v>29.15</v>
      </c>
      <c r="E913" s="3">
        <v>29.45</v>
      </c>
      <c r="F913" s="3">
        <v>264</v>
      </c>
      <c r="G913" s="3">
        <v>29.45</v>
      </c>
      <c r="K913" s="55"/>
    </row>
    <row r="914" spans="1:11" x14ac:dyDescent="0.3">
      <c r="A914" s="6">
        <v>39093</v>
      </c>
      <c r="B914" s="3">
        <v>29</v>
      </c>
      <c r="C914" s="3">
        <v>29.2</v>
      </c>
      <c r="D914" s="3">
        <v>28.75</v>
      </c>
      <c r="E914" s="3">
        <v>29.2</v>
      </c>
      <c r="F914" s="3">
        <v>73</v>
      </c>
      <c r="G914" s="3">
        <v>29.2</v>
      </c>
      <c r="K914" s="55"/>
    </row>
    <row r="915" spans="1:11" x14ac:dyDescent="0.3">
      <c r="A915" s="6">
        <v>39094</v>
      </c>
      <c r="B915" s="3">
        <v>30</v>
      </c>
      <c r="C915" s="3">
        <v>32.25</v>
      </c>
      <c r="D915" s="3">
        <v>30</v>
      </c>
      <c r="E915" s="3">
        <v>31.2</v>
      </c>
      <c r="F915" s="3">
        <v>677</v>
      </c>
      <c r="G915" s="3">
        <v>31.2</v>
      </c>
      <c r="K915" s="55"/>
    </row>
    <row r="916" spans="1:11" x14ac:dyDescent="0.3">
      <c r="A916" s="6">
        <v>39097</v>
      </c>
      <c r="B916" s="3">
        <v>31</v>
      </c>
      <c r="C916" s="3">
        <v>31</v>
      </c>
      <c r="D916" s="3">
        <v>29.15</v>
      </c>
      <c r="E916" s="3">
        <v>29.2</v>
      </c>
      <c r="F916" s="3">
        <v>521</v>
      </c>
      <c r="G916" s="3">
        <v>29.2</v>
      </c>
      <c r="K916" s="55"/>
    </row>
    <row r="917" spans="1:11" x14ac:dyDescent="0.3">
      <c r="A917" s="6">
        <v>39098</v>
      </c>
      <c r="B917" s="3">
        <v>30</v>
      </c>
      <c r="C917" s="3">
        <v>31</v>
      </c>
      <c r="D917" s="3">
        <v>29.95</v>
      </c>
      <c r="E917" s="3">
        <v>30.6</v>
      </c>
      <c r="F917" s="3">
        <v>158</v>
      </c>
      <c r="G917" s="3">
        <v>30.68</v>
      </c>
      <c r="K917" s="55"/>
    </row>
    <row r="918" spans="1:11" x14ac:dyDescent="0.3">
      <c r="A918" s="6">
        <v>39099</v>
      </c>
      <c r="B918" s="3">
        <v>30.25</v>
      </c>
      <c r="C918" s="3">
        <v>30.25</v>
      </c>
      <c r="D918" s="3">
        <v>29.2</v>
      </c>
      <c r="E918" s="3">
        <v>29.3</v>
      </c>
      <c r="F918" s="3">
        <v>182</v>
      </c>
      <c r="G918" s="3">
        <v>29.3</v>
      </c>
      <c r="K918" s="55"/>
    </row>
    <row r="919" spans="1:11" x14ac:dyDescent="0.3">
      <c r="A919" s="6">
        <v>39100</v>
      </c>
      <c r="B919" s="3">
        <v>29</v>
      </c>
      <c r="C919" s="3">
        <v>29.1</v>
      </c>
      <c r="D919" s="3">
        <v>28.7</v>
      </c>
      <c r="E919" s="3">
        <v>29.1</v>
      </c>
      <c r="F919" s="3">
        <v>93</v>
      </c>
      <c r="G919" s="3">
        <v>28.9</v>
      </c>
      <c r="K919" s="55"/>
    </row>
    <row r="920" spans="1:11" x14ac:dyDescent="0.3">
      <c r="A920" s="6">
        <v>39101</v>
      </c>
      <c r="B920" s="3">
        <v>29.25</v>
      </c>
      <c r="C920" s="3">
        <v>29.8</v>
      </c>
      <c r="D920" s="3">
        <v>29.25</v>
      </c>
      <c r="E920" s="3">
        <v>29.65</v>
      </c>
      <c r="F920" s="3">
        <v>95</v>
      </c>
      <c r="G920" s="3">
        <v>29.65</v>
      </c>
      <c r="K920" s="55"/>
    </row>
    <row r="921" spans="1:11" x14ac:dyDescent="0.3">
      <c r="A921" s="6">
        <v>39104</v>
      </c>
      <c r="B921" s="3">
        <v>28</v>
      </c>
      <c r="C921" s="3">
        <v>29.1</v>
      </c>
      <c r="D921" s="3">
        <v>28</v>
      </c>
      <c r="E921" s="3">
        <v>29</v>
      </c>
      <c r="F921" s="3">
        <v>279</v>
      </c>
      <c r="G921" s="3">
        <v>29</v>
      </c>
      <c r="K921" s="55"/>
    </row>
    <row r="922" spans="1:11" x14ac:dyDescent="0.3">
      <c r="A922" s="6">
        <v>39105</v>
      </c>
      <c r="B922" s="3">
        <v>28.6</v>
      </c>
      <c r="C922" s="3">
        <v>28.75</v>
      </c>
      <c r="D922" s="3">
        <v>28.4</v>
      </c>
      <c r="E922" s="3">
        <v>28.55</v>
      </c>
      <c r="F922" s="3">
        <v>128</v>
      </c>
      <c r="G922" s="3">
        <v>28.55</v>
      </c>
      <c r="K922" s="55"/>
    </row>
    <row r="923" spans="1:11" x14ac:dyDescent="0.3">
      <c r="A923" s="6">
        <v>39106</v>
      </c>
      <c r="B923" s="3">
        <v>30</v>
      </c>
      <c r="C923" s="3">
        <v>31.25</v>
      </c>
      <c r="D923" s="3">
        <v>29.75</v>
      </c>
      <c r="E923" s="3">
        <v>31.25</v>
      </c>
      <c r="F923" s="3">
        <v>408</v>
      </c>
      <c r="G923" s="3">
        <v>31.25</v>
      </c>
      <c r="K923" s="55"/>
    </row>
    <row r="924" spans="1:11" x14ac:dyDescent="0.3">
      <c r="A924" s="6">
        <v>39107</v>
      </c>
      <c r="B924" s="3">
        <v>30.5</v>
      </c>
      <c r="C924" s="3">
        <v>31.5</v>
      </c>
      <c r="D924" s="3">
        <v>30.25</v>
      </c>
      <c r="E924" s="3">
        <v>30.85</v>
      </c>
      <c r="F924" s="3">
        <v>608</v>
      </c>
      <c r="G924" s="3">
        <v>30.85</v>
      </c>
      <c r="K924" s="55"/>
    </row>
    <row r="925" spans="1:11" x14ac:dyDescent="0.3">
      <c r="A925" s="6">
        <v>39108</v>
      </c>
      <c r="B925" s="3">
        <v>31</v>
      </c>
      <c r="C925" s="3">
        <v>31</v>
      </c>
      <c r="D925" s="3">
        <v>29.5</v>
      </c>
      <c r="E925" s="3">
        <v>29.6</v>
      </c>
      <c r="F925" s="3">
        <v>189</v>
      </c>
      <c r="G925" s="3">
        <v>29.6</v>
      </c>
      <c r="K925" s="55"/>
    </row>
    <row r="926" spans="1:11" x14ac:dyDescent="0.3">
      <c r="A926" s="6">
        <v>39111</v>
      </c>
      <c r="B926" s="3">
        <v>30.5</v>
      </c>
      <c r="C926" s="3">
        <v>30.65</v>
      </c>
      <c r="D926" s="3">
        <v>30</v>
      </c>
      <c r="E926" s="3">
        <v>30.45</v>
      </c>
      <c r="F926" s="3">
        <v>315</v>
      </c>
      <c r="G926" s="3">
        <v>30.3</v>
      </c>
      <c r="K926" s="55"/>
    </row>
    <row r="927" spans="1:11" x14ac:dyDescent="0.3">
      <c r="A927" s="6">
        <v>39112</v>
      </c>
      <c r="B927" s="3">
        <v>30.3</v>
      </c>
      <c r="C927" s="3">
        <v>32.049999999999997</v>
      </c>
      <c r="D927" s="3">
        <v>30.3</v>
      </c>
      <c r="E927" s="3">
        <v>31.75</v>
      </c>
      <c r="F927" s="3">
        <v>273</v>
      </c>
      <c r="G927" s="3">
        <v>31.8</v>
      </c>
      <c r="K927" s="55"/>
    </row>
    <row r="928" spans="1:11" x14ac:dyDescent="0.3">
      <c r="A928" s="6">
        <v>39113</v>
      </c>
      <c r="B928" s="3">
        <v>33</v>
      </c>
      <c r="C928" s="3">
        <v>33</v>
      </c>
      <c r="D928" s="3">
        <v>31.55</v>
      </c>
      <c r="E928" s="3">
        <v>31.65</v>
      </c>
      <c r="F928" s="3">
        <v>187</v>
      </c>
      <c r="G928" s="3">
        <v>31.88</v>
      </c>
      <c r="K928" s="55"/>
    </row>
    <row r="929" spans="1:11" x14ac:dyDescent="0.3">
      <c r="A929" s="6">
        <v>39114</v>
      </c>
      <c r="B929" s="3">
        <v>28.9</v>
      </c>
      <c r="C929" s="3">
        <v>28.9</v>
      </c>
      <c r="D929" s="3">
        <v>28.3</v>
      </c>
      <c r="E929" s="3">
        <v>28.4</v>
      </c>
      <c r="F929" s="3">
        <v>68</v>
      </c>
      <c r="G929" s="3">
        <v>28.55</v>
      </c>
      <c r="K929" s="55"/>
    </row>
    <row r="930" spans="1:11" x14ac:dyDescent="0.3">
      <c r="A930" s="6">
        <v>39115</v>
      </c>
      <c r="B930" s="3">
        <v>27.5</v>
      </c>
      <c r="C930" s="3">
        <v>27.85</v>
      </c>
      <c r="D930" s="3">
        <v>27</v>
      </c>
      <c r="E930" s="3">
        <v>27.1</v>
      </c>
      <c r="F930" s="3">
        <v>181</v>
      </c>
      <c r="G930" s="3">
        <v>27.05</v>
      </c>
      <c r="K930" s="55"/>
    </row>
    <row r="931" spans="1:11" x14ac:dyDescent="0.3">
      <c r="A931" s="6">
        <v>39118</v>
      </c>
      <c r="B931" s="3">
        <v>30</v>
      </c>
      <c r="C931" s="3">
        <v>30.5</v>
      </c>
      <c r="D931" s="3">
        <v>29.4</v>
      </c>
      <c r="E931" s="3">
        <v>29.55</v>
      </c>
      <c r="F931" s="3">
        <v>119</v>
      </c>
      <c r="G931" s="3">
        <v>29.45</v>
      </c>
      <c r="K931" s="55"/>
    </row>
    <row r="932" spans="1:11" x14ac:dyDescent="0.3">
      <c r="A932" s="6">
        <v>39119</v>
      </c>
      <c r="B932" s="3">
        <v>31.5</v>
      </c>
      <c r="C932" s="3">
        <v>32.1</v>
      </c>
      <c r="D932" s="3">
        <v>31</v>
      </c>
      <c r="E932" s="3">
        <v>31.7</v>
      </c>
      <c r="F932" s="3">
        <v>526</v>
      </c>
      <c r="G932" s="3">
        <v>31.9</v>
      </c>
      <c r="K932" s="55"/>
    </row>
    <row r="933" spans="1:11" x14ac:dyDescent="0.3">
      <c r="A933" s="6">
        <v>39120</v>
      </c>
      <c r="B933" s="3">
        <v>31</v>
      </c>
      <c r="C933" s="3">
        <v>31.25</v>
      </c>
      <c r="D933" s="3">
        <v>29.95</v>
      </c>
      <c r="E933" s="3">
        <v>29.95</v>
      </c>
      <c r="F933" s="3">
        <v>131</v>
      </c>
      <c r="G933" s="3">
        <v>29.95</v>
      </c>
      <c r="K933" s="55"/>
    </row>
    <row r="934" spans="1:11" x14ac:dyDescent="0.3">
      <c r="A934" s="6">
        <v>39121</v>
      </c>
      <c r="B934" s="3">
        <v>29.3</v>
      </c>
      <c r="C934" s="3">
        <v>29.7</v>
      </c>
      <c r="D934" s="3">
        <v>29.1</v>
      </c>
      <c r="E934" s="3">
        <v>29.5</v>
      </c>
      <c r="F934" s="3">
        <v>206</v>
      </c>
      <c r="G934" s="3">
        <v>29.5</v>
      </c>
      <c r="K934" s="55"/>
    </row>
    <row r="935" spans="1:11" x14ac:dyDescent="0.3">
      <c r="A935" s="6">
        <v>39122</v>
      </c>
      <c r="B935" s="3">
        <v>29.3</v>
      </c>
      <c r="C935" s="3">
        <v>29.6</v>
      </c>
      <c r="D935" s="3">
        <v>29.2</v>
      </c>
      <c r="E935" s="3">
        <v>29.5</v>
      </c>
      <c r="F935" s="3">
        <v>47</v>
      </c>
      <c r="G935" s="3">
        <v>29.55</v>
      </c>
      <c r="K935" s="55"/>
    </row>
    <row r="936" spans="1:11" x14ac:dyDescent="0.3">
      <c r="A936" s="6">
        <v>39125</v>
      </c>
      <c r="B936" s="3">
        <v>29</v>
      </c>
      <c r="C936" s="3">
        <v>29</v>
      </c>
      <c r="D936" s="3">
        <v>28.4</v>
      </c>
      <c r="E936" s="3">
        <v>28.55</v>
      </c>
      <c r="F936" s="3">
        <v>320</v>
      </c>
      <c r="G936" s="3">
        <v>28.55</v>
      </c>
      <c r="K936" s="55"/>
    </row>
    <row r="937" spans="1:11" x14ac:dyDescent="0.3">
      <c r="A937" s="6">
        <v>39126</v>
      </c>
      <c r="B937" s="3">
        <v>27.85</v>
      </c>
      <c r="C937" s="3">
        <v>27.95</v>
      </c>
      <c r="D937" s="3">
        <v>27.55</v>
      </c>
      <c r="E937" s="3">
        <v>27.7</v>
      </c>
      <c r="F937" s="3">
        <v>163</v>
      </c>
      <c r="G937" s="3">
        <v>27.7</v>
      </c>
      <c r="K937" s="55"/>
    </row>
    <row r="938" spans="1:11" x14ac:dyDescent="0.3">
      <c r="A938" s="6">
        <v>39127</v>
      </c>
      <c r="B938" s="3">
        <v>27.25</v>
      </c>
      <c r="C938" s="3">
        <v>27.3</v>
      </c>
      <c r="D938" s="3">
        <v>27</v>
      </c>
      <c r="E938" s="3">
        <v>27.15</v>
      </c>
      <c r="F938" s="3">
        <v>273</v>
      </c>
      <c r="G938" s="3">
        <v>27.15</v>
      </c>
      <c r="K938" s="55"/>
    </row>
    <row r="939" spans="1:11" x14ac:dyDescent="0.3">
      <c r="A939" s="6">
        <v>39128</v>
      </c>
      <c r="B939" s="3">
        <v>28.1</v>
      </c>
      <c r="C939" s="3">
        <v>28.4</v>
      </c>
      <c r="D939" s="3">
        <v>27.9</v>
      </c>
      <c r="E939" s="3">
        <v>28.4</v>
      </c>
      <c r="F939" s="3">
        <v>166</v>
      </c>
      <c r="G939" s="3">
        <v>28.32</v>
      </c>
      <c r="K939" s="55"/>
    </row>
    <row r="940" spans="1:11" x14ac:dyDescent="0.3">
      <c r="A940" s="6">
        <v>39129</v>
      </c>
      <c r="B940" s="3">
        <v>29</v>
      </c>
      <c r="C940" s="3">
        <v>29</v>
      </c>
      <c r="D940" s="3">
        <v>28</v>
      </c>
      <c r="E940" s="3">
        <v>28.15</v>
      </c>
      <c r="F940" s="3">
        <v>93</v>
      </c>
      <c r="G940" s="3">
        <v>28.15</v>
      </c>
      <c r="K940" s="55"/>
    </row>
    <row r="941" spans="1:11" x14ac:dyDescent="0.3">
      <c r="A941" s="6">
        <v>39132</v>
      </c>
      <c r="B941" s="3">
        <v>28.25</v>
      </c>
      <c r="C941" s="3">
        <v>28.7</v>
      </c>
      <c r="D941" s="3">
        <v>28.25</v>
      </c>
      <c r="E941" s="3">
        <v>28.5</v>
      </c>
      <c r="F941" s="3">
        <v>225</v>
      </c>
      <c r="G941" s="3">
        <v>28.5</v>
      </c>
      <c r="K941" s="55"/>
    </row>
    <row r="942" spans="1:11" x14ac:dyDescent="0.3">
      <c r="A942" s="6">
        <v>39133</v>
      </c>
      <c r="B942" s="3">
        <v>28.05</v>
      </c>
      <c r="C942" s="3">
        <v>28.05</v>
      </c>
      <c r="D942" s="3">
        <v>27.55</v>
      </c>
      <c r="E942" s="3">
        <v>27.9</v>
      </c>
      <c r="F942" s="3">
        <v>227</v>
      </c>
      <c r="G942" s="3">
        <v>27.85</v>
      </c>
      <c r="K942" s="55"/>
    </row>
    <row r="943" spans="1:11" x14ac:dyDescent="0.3">
      <c r="A943" s="6">
        <v>39134</v>
      </c>
      <c r="B943" s="3">
        <v>27.9</v>
      </c>
      <c r="C943" s="3">
        <v>27.9</v>
      </c>
      <c r="D943" s="3">
        <v>27.5</v>
      </c>
      <c r="E943" s="3">
        <v>27.6</v>
      </c>
      <c r="F943" s="3">
        <v>207</v>
      </c>
      <c r="G943" s="3">
        <v>27.6</v>
      </c>
      <c r="K943" s="55"/>
    </row>
    <row r="944" spans="1:11" x14ac:dyDescent="0.3">
      <c r="A944" s="6">
        <v>39135</v>
      </c>
      <c r="B944" s="3">
        <v>27</v>
      </c>
      <c r="C944" s="3">
        <v>27</v>
      </c>
      <c r="D944" s="3">
        <v>26.9</v>
      </c>
      <c r="E944" s="3">
        <v>26.95</v>
      </c>
      <c r="F944" s="3">
        <v>63</v>
      </c>
      <c r="G944" s="3">
        <v>26.95</v>
      </c>
      <c r="K944" s="55"/>
    </row>
    <row r="945" spans="1:11" x14ac:dyDescent="0.3">
      <c r="A945" s="6">
        <v>39136</v>
      </c>
      <c r="B945" s="3">
        <v>26.9</v>
      </c>
      <c r="C945" s="3">
        <v>27</v>
      </c>
      <c r="D945" s="3">
        <v>26.7</v>
      </c>
      <c r="E945" s="3">
        <v>26.7</v>
      </c>
      <c r="F945" s="3">
        <v>88</v>
      </c>
      <c r="G945" s="3">
        <v>26.7</v>
      </c>
      <c r="K945" s="55"/>
    </row>
    <row r="946" spans="1:11" x14ac:dyDescent="0.3">
      <c r="A946" s="6">
        <v>39139</v>
      </c>
      <c r="B946" s="3">
        <v>26</v>
      </c>
      <c r="C946" s="3">
        <v>26.65</v>
      </c>
      <c r="D946" s="3">
        <v>26</v>
      </c>
      <c r="E946" s="3">
        <v>26.5</v>
      </c>
      <c r="F946" s="3">
        <v>262</v>
      </c>
      <c r="G946" s="3">
        <v>26.5</v>
      </c>
      <c r="K946" s="55"/>
    </row>
    <row r="947" spans="1:11" x14ac:dyDescent="0.3">
      <c r="A947" s="6">
        <v>39140</v>
      </c>
      <c r="B947" s="3">
        <v>26.15</v>
      </c>
      <c r="C947" s="3">
        <v>26.3</v>
      </c>
      <c r="D947" s="3">
        <v>25.8</v>
      </c>
      <c r="E947" s="3">
        <v>25.85</v>
      </c>
      <c r="F947" s="3">
        <v>121</v>
      </c>
      <c r="G947" s="3">
        <v>25.85</v>
      </c>
      <c r="K947" s="55"/>
    </row>
    <row r="948" spans="1:11" x14ac:dyDescent="0.3">
      <c r="A948" s="6">
        <v>39141</v>
      </c>
      <c r="B948" s="3">
        <v>25.4</v>
      </c>
      <c r="C948" s="3">
        <v>26.15</v>
      </c>
      <c r="D948" s="3">
        <v>25.4</v>
      </c>
      <c r="E948" s="3">
        <v>26.1</v>
      </c>
      <c r="F948" s="3">
        <v>224</v>
      </c>
      <c r="G948" s="3">
        <v>26</v>
      </c>
      <c r="K948" s="55"/>
    </row>
    <row r="949" spans="1:11" x14ac:dyDescent="0.3">
      <c r="A949" s="6">
        <v>39142</v>
      </c>
      <c r="B949" s="3">
        <v>25.8</v>
      </c>
      <c r="C949" s="3">
        <v>26</v>
      </c>
      <c r="D949" s="3">
        <v>25.7</v>
      </c>
      <c r="E949" s="3">
        <v>25.9</v>
      </c>
      <c r="F949" s="3">
        <v>186</v>
      </c>
      <c r="G949" s="3">
        <v>25.9</v>
      </c>
      <c r="K949" s="55"/>
    </row>
    <row r="950" spans="1:11" x14ac:dyDescent="0.3">
      <c r="A950" s="6">
        <v>39143</v>
      </c>
      <c r="B950" s="3">
        <v>25.5</v>
      </c>
      <c r="C950" s="3">
        <v>25.5</v>
      </c>
      <c r="D950" s="3">
        <v>24.8</v>
      </c>
      <c r="E950" s="3">
        <v>24.8</v>
      </c>
      <c r="F950" s="3">
        <v>159</v>
      </c>
      <c r="G950" s="3">
        <v>24.85</v>
      </c>
      <c r="K950" s="55"/>
    </row>
    <row r="951" spans="1:11" x14ac:dyDescent="0.3">
      <c r="A951" s="6">
        <v>39146</v>
      </c>
      <c r="B951" s="3">
        <v>24.25</v>
      </c>
      <c r="C951" s="3">
        <v>24.25</v>
      </c>
      <c r="D951" s="3">
        <v>23.75</v>
      </c>
      <c r="E951" s="3">
        <v>23.9</v>
      </c>
      <c r="F951" s="3">
        <v>160</v>
      </c>
      <c r="G951" s="3">
        <v>23.9</v>
      </c>
      <c r="K951" s="55"/>
    </row>
    <row r="952" spans="1:11" x14ac:dyDescent="0.3">
      <c r="A952" s="6">
        <v>39147</v>
      </c>
      <c r="B952" s="3">
        <v>23.75</v>
      </c>
      <c r="C952" s="3">
        <v>24</v>
      </c>
      <c r="D952" s="3">
        <v>23.75</v>
      </c>
      <c r="E952" s="3">
        <v>23.9</v>
      </c>
      <c r="F952" s="3">
        <v>55</v>
      </c>
      <c r="G952" s="3">
        <v>23.93</v>
      </c>
      <c r="K952" s="55"/>
    </row>
    <row r="953" spans="1:11" x14ac:dyDescent="0.3">
      <c r="A953" s="6">
        <v>39148</v>
      </c>
      <c r="B953" s="3">
        <v>23.8</v>
      </c>
      <c r="C953" s="3">
        <v>23.8</v>
      </c>
      <c r="D953" s="3">
        <v>23.5</v>
      </c>
      <c r="E953" s="3">
        <v>23.5</v>
      </c>
      <c r="F953" s="3">
        <v>169</v>
      </c>
      <c r="G953" s="3">
        <v>23.55</v>
      </c>
      <c r="K953" s="55"/>
    </row>
    <row r="954" spans="1:11" x14ac:dyDescent="0.3">
      <c r="A954" s="6">
        <v>39149</v>
      </c>
      <c r="B954" s="3">
        <v>23.4</v>
      </c>
      <c r="C954" s="3">
        <v>23.65</v>
      </c>
      <c r="D954" s="3">
        <v>23.4</v>
      </c>
      <c r="E954" s="3">
        <v>23.65</v>
      </c>
      <c r="F954" s="3">
        <v>73</v>
      </c>
      <c r="G954" s="3">
        <v>23.65</v>
      </c>
      <c r="K954" s="55"/>
    </row>
    <row r="955" spans="1:11" x14ac:dyDescent="0.3">
      <c r="A955" s="6">
        <v>39150</v>
      </c>
      <c r="B955" s="3">
        <v>23.4</v>
      </c>
      <c r="C955" s="3">
        <v>23.6</v>
      </c>
      <c r="D955" s="3">
        <v>23.35</v>
      </c>
      <c r="E955" s="3">
        <v>23.55</v>
      </c>
      <c r="F955" s="3">
        <v>229</v>
      </c>
      <c r="G955" s="3">
        <v>23.55</v>
      </c>
      <c r="K955" s="55"/>
    </row>
    <row r="956" spans="1:11" x14ac:dyDescent="0.3">
      <c r="A956" s="6">
        <v>39153</v>
      </c>
      <c r="B956" s="3">
        <v>23.7</v>
      </c>
      <c r="C956" s="3">
        <v>24.15</v>
      </c>
      <c r="D956" s="3">
        <v>23.65</v>
      </c>
      <c r="E956" s="3">
        <v>24.1</v>
      </c>
      <c r="F956" s="3">
        <v>110</v>
      </c>
      <c r="G956" s="3">
        <v>24.15</v>
      </c>
      <c r="K956" s="55"/>
    </row>
    <row r="957" spans="1:11" x14ac:dyDescent="0.3">
      <c r="A957" s="6">
        <v>39154</v>
      </c>
      <c r="B957" s="3">
        <v>24.25</v>
      </c>
      <c r="C957" s="3">
        <v>24.5</v>
      </c>
      <c r="D957" s="3">
        <v>24.2</v>
      </c>
      <c r="E957" s="3">
        <v>24.4</v>
      </c>
      <c r="F957" s="3">
        <v>104</v>
      </c>
      <c r="G957" s="3">
        <v>24.3</v>
      </c>
      <c r="K957" s="55"/>
    </row>
    <row r="958" spans="1:11" x14ac:dyDescent="0.3">
      <c r="A958" s="6">
        <v>39155</v>
      </c>
      <c r="B958" s="3">
        <v>24</v>
      </c>
      <c r="C958" s="3">
        <v>24</v>
      </c>
      <c r="D958" s="3">
        <v>23.85</v>
      </c>
      <c r="E958" s="3">
        <v>24</v>
      </c>
      <c r="F958" s="3">
        <v>210</v>
      </c>
      <c r="G958" s="3">
        <v>23.95</v>
      </c>
      <c r="K958" s="55"/>
    </row>
    <row r="959" spans="1:11" x14ac:dyDescent="0.3">
      <c r="A959" s="6">
        <v>39156</v>
      </c>
      <c r="B959" s="3">
        <v>24.8</v>
      </c>
      <c r="C959" s="3">
        <v>24.8</v>
      </c>
      <c r="D959" s="3">
        <v>24.5</v>
      </c>
      <c r="E959" s="3">
        <v>24.5</v>
      </c>
      <c r="F959" s="3">
        <v>179</v>
      </c>
      <c r="G959" s="3">
        <v>24.5</v>
      </c>
      <c r="K959" s="55"/>
    </row>
    <row r="960" spans="1:11" x14ac:dyDescent="0.3">
      <c r="A960" s="6">
        <v>39157</v>
      </c>
      <c r="B960" s="3">
        <v>24.25</v>
      </c>
      <c r="C960" s="3">
        <v>24.4</v>
      </c>
      <c r="D960" s="3">
        <v>24.25</v>
      </c>
      <c r="E960" s="3">
        <v>24.35</v>
      </c>
      <c r="F960" s="3">
        <v>82</v>
      </c>
      <c r="G960" s="3">
        <v>24.35</v>
      </c>
      <c r="K960" s="55"/>
    </row>
    <row r="961" spans="1:11" x14ac:dyDescent="0.3">
      <c r="A961" s="6">
        <v>39160</v>
      </c>
      <c r="B961" s="3">
        <v>24.5</v>
      </c>
      <c r="C961" s="3">
        <v>24.5</v>
      </c>
      <c r="D961" s="3">
        <v>23.9</v>
      </c>
      <c r="E961" s="3">
        <v>23.9</v>
      </c>
      <c r="F961" s="3">
        <v>115</v>
      </c>
      <c r="G961" s="3">
        <v>23.9</v>
      </c>
      <c r="K961" s="55"/>
    </row>
    <row r="962" spans="1:11" x14ac:dyDescent="0.3">
      <c r="A962" s="6">
        <v>39161</v>
      </c>
      <c r="B962" s="3">
        <v>23.7</v>
      </c>
      <c r="C962" s="3">
        <v>23.85</v>
      </c>
      <c r="D962" s="3">
        <v>23.65</v>
      </c>
      <c r="E962" s="3">
        <v>23.75</v>
      </c>
      <c r="F962" s="3">
        <v>95</v>
      </c>
      <c r="G962" s="3">
        <v>23.75</v>
      </c>
      <c r="K962" s="55"/>
    </row>
    <row r="963" spans="1:11" x14ac:dyDescent="0.3">
      <c r="A963" s="6">
        <v>39162</v>
      </c>
      <c r="B963" s="3">
        <v>23.7</v>
      </c>
      <c r="C963" s="3">
        <v>23.9</v>
      </c>
      <c r="D963" s="3">
        <v>23.5</v>
      </c>
      <c r="E963" s="3">
        <v>23.7</v>
      </c>
      <c r="F963" s="3">
        <v>96</v>
      </c>
      <c r="G963" s="3">
        <v>23.7</v>
      </c>
      <c r="K963" s="55"/>
    </row>
    <row r="964" spans="1:11" x14ac:dyDescent="0.3">
      <c r="A964" s="6">
        <v>39163</v>
      </c>
      <c r="B964" s="3">
        <v>23.65</v>
      </c>
      <c r="C964" s="3">
        <v>23.75</v>
      </c>
      <c r="D964" s="3">
        <v>23.55</v>
      </c>
      <c r="E964" s="3">
        <v>23.6</v>
      </c>
      <c r="F964" s="3">
        <v>74</v>
      </c>
      <c r="G964" s="3">
        <v>23.65</v>
      </c>
      <c r="K964" s="55"/>
    </row>
    <row r="965" spans="1:11" x14ac:dyDescent="0.3">
      <c r="A965" s="6">
        <v>39164</v>
      </c>
      <c r="B965" s="3">
        <v>23.75</v>
      </c>
      <c r="C965" s="3">
        <v>23.75</v>
      </c>
      <c r="D965" s="3">
        <v>23.65</v>
      </c>
      <c r="E965" s="3">
        <v>23.7</v>
      </c>
      <c r="F965" s="3">
        <v>56</v>
      </c>
      <c r="G965" s="3">
        <v>23.65</v>
      </c>
      <c r="K965" s="55"/>
    </row>
    <row r="966" spans="1:11" x14ac:dyDescent="0.3">
      <c r="A966" s="6">
        <v>39167</v>
      </c>
      <c r="B966" s="3">
        <v>23.65</v>
      </c>
      <c r="C966" s="3">
        <v>23.7</v>
      </c>
      <c r="D966" s="3">
        <v>23.6</v>
      </c>
      <c r="E966" s="3">
        <v>23.7</v>
      </c>
      <c r="F966" s="3">
        <v>28</v>
      </c>
      <c r="G966" s="3">
        <v>23.7</v>
      </c>
      <c r="K966" s="55"/>
    </row>
    <row r="967" spans="1:11" x14ac:dyDescent="0.3">
      <c r="A967" s="6">
        <v>39168</v>
      </c>
      <c r="B967" s="3">
        <v>23.65</v>
      </c>
      <c r="C967" s="3">
        <v>23.9</v>
      </c>
      <c r="D967" s="3">
        <v>23.35</v>
      </c>
      <c r="E967" s="3">
        <v>23.35</v>
      </c>
      <c r="F967" s="3">
        <v>139</v>
      </c>
      <c r="G967" s="3">
        <v>23.35</v>
      </c>
      <c r="K967" s="55"/>
    </row>
    <row r="968" spans="1:11" x14ac:dyDescent="0.3">
      <c r="A968" s="6">
        <v>39169</v>
      </c>
      <c r="B968" s="3">
        <v>23.25</v>
      </c>
      <c r="C968" s="3">
        <v>23.25</v>
      </c>
      <c r="D968" s="3">
        <v>23</v>
      </c>
      <c r="E968" s="3">
        <v>23.05</v>
      </c>
      <c r="F968" s="3">
        <v>48</v>
      </c>
      <c r="G968" s="3">
        <v>23.05</v>
      </c>
      <c r="K968" s="55"/>
    </row>
    <row r="969" spans="1:11" x14ac:dyDescent="0.3">
      <c r="A969" s="6">
        <v>39170</v>
      </c>
      <c r="B969" s="3">
        <v>22.9</v>
      </c>
      <c r="C969" s="3">
        <v>23.15</v>
      </c>
      <c r="D969" s="3">
        <v>22.9</v>
      </c>
      <c r="E969" s="3">
        <v>23.1</v>
      </c>
      <c r="F969" s="3">
        <v>118</v>
      </c>
      <c r="G969" s="3">
        <v>23.15</v>
      </c>
      <c r="K969" s="55"/>
    </row>
    <row r="970" spans="1:11" x14ac:dyDescent="0.3">
      <c r="A970" s="6">
        <v>39171</v>
      </c>
      <c r="B970" s="3">
        <v>23</v>
      </c>
      <c r="C970" s="3">
        <v>23.25</v>
      </c>
      <c r="D970" s="3">
        <v>22.75</v>
      </c>
      <c r="E970" s="3">
        <v>23.25</v>
      </c>
      <c r="F970" s="3">
        <v>218</v>
      </c>
      <c r="G970" s="3">
        <v>23.08</v>
      </c>
      <c r="K970" s="55"/>
    </row>
    <row r="971" spans="1:11" x14ac:dyDescent="0.3">
      <c r="A971" s="6">
        <v>39174</v>
      </c>
      <c r="B971" s="3">
        <v>22.7</v>
      </c>
      <c r="C971" s="3">
        <v>22.7</v>
      </c>
      <c r="D971" s="3">
        <v>22.25</v>
      </c>
      <c r="E971" s="3">
        <v>22.4</v>
      </c>
      <c r="F971" s="3">
        <v>9</v>
      </c>
      <c r="G971" s="3">
        <v>22.4</v>
      </c>
      <c r="K971" s="55"/>
    </row>
    <row r="972" spans="1:11" x14ac:dyDescent="0.3">
      <c r="A972" s="6">
        <v>39175</v>
      </c>
      <c r="B972" s="3">
        <v>22</v>
      </c>
      <c r="C972" s="3">
        <v>22.2</v>
      </c>
      <c r="D972" s="3">
        <v>22</v>
      </c>
      <c r="E972" s="3">
        <v>22.2</v>
      </c>
      <c r="F972" s="3">
        <v>23</v>
      </c>
      <c r="G972" s="3">
        <v>22.1</v>
      </c>
      <c r="K972" s="55"/>
    </row>
    <row r="973" spans="1:11" x14ac:dyDescent="0.3">
      <c r="A973" s="6">
        <v>39176</v>
      </c>
      <c r="B973" s="3">
        <v>22.05</v>
      </c>
      <c r="C973" s="3">
        <v>22.3</v>
      </c>
      <c r="D973" s="3">
        <v>21.95</v>
      </c>
      <c r="E973" s="3">
        <v>22.3</v>
      </c>
      <c r="F973" s="3">
        <v>49</v>
      </c>
      <c r="G973" s="3">
        <v>22.13</v>
      </c>
      <c r="K973" s="55"/>
    </row>
    <row r="974" spans="1:11" x14ac:dyDescent="0.3">
      <c r="A974" s="6">
        <v>39182</v>
      </c>
      <c r="B974" s="3">
        <v>22.25</v>
      </c>
      <c r="C974" s="3">
        <v>22.25</v>
      </c>
      <c r="D974" s="3">
        <v>22.1</v>
      </c>
      <c r="E974" s="3">
        <v>22.2</v>
      </c>
      <c r="F974" s="3">
        <v>110</v>
      </c>
      <c r="G974" s="3">
        <v>22.2</v>
      </c>
      <c r="K974" s="55"/>
    </row>
    <row r="975" spans="1:11" x14ac:dyDescent="0.3">
      <c r="A975" s="6">
        <v>39183</v>
      </c>
      <c r="B975" s="3">
        <v>22.25</v>
      </c>
      <c r="C975" s="3">
        <v>23</v>
      </c>
      <c r="D975" s="3">
        <v>22.25</v>
      </c>
      <c r="E975" s="3">
        <v>23</v>
      </c>
      <c r="F975" s="3">
        <v>153</v>
      </c>
      <c r="G975" s="3">
        <v>23</v>
      </c>
      <c r="K975" s="55"/>
    </row>
    <row r="976" spans="1:11" x14ac:dyDescent="0.3">
      <c r="A976" s="6">
        <v>39184</v>
      </c>
      <c r="B976" s="3">
        <v>23.3</v>
      </c>
      <c r="C976" s="3">
        <v>23.35</v>
      </c>
      <c r="D976" s="3">
        <v>22.95</v>
      </c>
      <c r="E976" s="3">
        <v>23.1</v>
      </c>
      <c r="F976" s="3">
        <v>539</v>
      </c>
      <c r="G976" s="3">
        <v>23.25</v>
      </c>
      <c r="K976" s="55"/>
    </row>
    <row r="977" spans="1:11" x14ac:dyDescent="0.3">
      <c r="A977" s="6">
        <v>39185</v>
      </c>
      <c r="B977" s="3">
        <v>23.1</v>
      </c>
      <c r="C977" s="3">
        <v>23.15</v>
      </c>
      <c r="D977" s="3">
        <v>23</v>
      </c>
      <c r="E977" s="3">
        <v>23.1</v>
      </c>
      <c r="F977" s="3">
        <v>55</v>
      </c>
      <c r="G977" s="3">
        <v>23.15</v>
      </c>
      <c r="K977" s="55"/>
    </row>
    <row r="978" spans="1:11" x14ac:dyDescent="0.3">
      <c r="A978" s="6">
        <v>39188</v>
      </c>
      <c r="B978" s="3">
        <v>23.2</v>
      </c>
      <c r="C978" s="3">
        <v>23.35</v>
      </c>
      <c r="D978" s="3">
        <v>23.15</v>
      </c>
      <c r="E978" s="3">
        <v>23.3</v>
      </c>
      <c r="F978" s="3">
        <v>99</v>
      </c>
      <c r="G978" s="3">
        <v>23.3</v>
      </c>
      <c r="K978" s="55"/>
    </row>
    <row r="979" spans="1:11" x14ac:dyDescent="0.3">
      <c r="A979" s="6">
        <v>39189</v>
      </c>
      <c r="B979" s="3">
        <v>23.3</v>
      </c>
      <c r="C979" s="3">
        <v>23.3</v>
      </c>
      <c r="D979" s="3">
        <v>23.2</v>
      </c>
      <c r="E979" s="3">
        <v>23.2</v>
      </c>
      <c r="F979" s="3">
        <v>104</v>
      </c>
      <c r="G979" s="3">
        <v>23.2</v>
      </c>
      <c r="K979" s="55"/>
    </row>
    <row r="980" spans="1:11" x14ac:dyDescent="0.3">
      <c r="A980" s="6">
        <v>39190</v>
      </c>
      <c r="B980" s="3">
        <v>22.9</v>
      </c>
      <c r="C980" s="3">
        <v>22.9</v>
      </c>
      <c r="D980" s="3">
        <v>22.56</v>
      </c>
      <c r="E980" s="3">
        <v>22.6</v>
      </c>
      <c r="F980" s="3">
        <v>112</v>
      </c>
      <c r="G980" s="3">
        <v>22.6</v>
      </c>
      <c r="K980" s="55"/>
    </row>
    <row r="981" spans="1:11" x14ac:dyDescent="0.3">
      <c r="A981" s="6">
        <v>39191</v>
      </c>
      <c r="B981" s="3">
        <v>22.5</v>
      </c>
      <c r="C981" s="3">
        <v>22.55</v>
      </c>
      <c r="D981" s="3">
        <v>22.5</v>
      </c>
      <c r="E981" s="3">
        <v>22.55</v>
      </c>
      <c r="F981" s="3">
        <v>40</v>
      </c>
      <c r="G981" s="3">
        <v>22.55</v>
      </c>
      <c r="K981" s="55"/>
    </row>
    <row r="982" spans="1:11" x14ac:dyDescent="0.3">
      <c r="A982" s="6">
        <v>39192</v>
      </c>
      <c r="B982" s="3">
        <v>22.45</v>
      </c>
      <c r="C982" s="3">
        <v>22.45</v>
      </c>
      <c r="D982" s="3">
        <v>22.25</v>
      </c>
      <c r="E982" s="3">
        <v>22.3</v>
      </c>
      <c r="F982" s="3">
        <v>112</v>
      </c>
      <c r="G982" s="3">
        <v>22.25</v>
      </c>
      <c r="K982" s="55"/>
    </row>
    <row r="983" spans="1:11" x14ac:dyDescent="0.3">
      <c r="A983" s="6">
        <v>39195</v>
      </c>
      <c r="B983" s="3">
        <v>22.7</v>
      </c>
      <c r="C983" s="3">
        <v>22.8</v>
      </c>
      <c r="D983" s="3">
        <v>22.5</v>
      </c>
      <c r="E983" s="3">
        <v>22.65</v>
      </c>
      <c r="F983" s="3">
        <v>92</v>
      </c>
      <c r="G983" s="3">
        <v>22.65</v>
      </c>
      <c r="K983" s="55"/>
    </row>
    <row r="984" spans="1:11" x14ac:dyDescent="0.3">
      <c r="A984" s="6">
        <v>39196</v>
      </c>
      <c r="B984" s="3">
        <v>22.6</v>
      </c>
      <c r="C984" s="3">
        <v>22.6</v>
      </c>
      <c r="D984" s="3">
        <v>22.4</v>
      </c>
      <c r="E984" s="3">
        <v>22.4</v>
      </c>
      <c r="F984" s="3">
        <v>65</v>
      </c>
      <c r="G984" s="3">
        <v>22.45</v>
      </c>
      <c r="K984" s="55"/>
    </row>
    <row r="985" spans="1:11" x14ac:dyDescent="0.3">
      <c r="A985" s="6">
        <v>39197</v>
      </c>
      <c r="B985" s="3">
        <v>22.6</v>
      </c>
      <c r="C985" s="3">
        <v>22.8</v>
      </c>
      <c r="D985" s="3">
        <v>22.6</v>
      </c>
      <c r="E985" s="3">
        <v>22.75</v>
      </c>
      <c r="F985" s="3">
        <v>163</v>
      </c>
      <c r="G985" s="3">
        <v>22.7</v>
      </c>
      <c r="K985" s="55"/>
    </row>
    <row r="986" spans="1:11" x14ac:dyDescent="0.3">
      <c r="A986" s="6">
        <v>39198</v>
      </c>
      <c r="B986" s="3">
        <v>22.75</v>
      </c>
      <c r="C986" s="3">
        <v>22.75</v>
      </c>
      <c r="D986" s="3">
        <v>22.3</v>
      </c>
      <c r="E986" s="3">
        <v>22.35</v>
      </c>
      <c r="F986" s="3">
        <v>118</v>
      </c>
      <c r="G986" s="3">
        <v>22.35</v>
      </c>
      <c r="K986" s="55"/>
    </row>
    <row r="987" spans="1:11" x14ac:dyDescent="0.3">
      <c r="A987" s="6">
        <v>39199</v>
      </c>
      <c r="B987" s="3">
        <v>22.2</v>
      </c>
      <c r="C987" s="3">
        <v>22.35</v>
      </c>
      <c r="D987" s="3">
        <v>22.1</v>
      </c>
      <c r="E987" s="3">
        <v>22.25</v>
      </c>
      <c r="F987" s="3">
        <v>511</v>
      </c>
      <c r="G987" s="3">
        <v>22.25</v>
      </c>
      <c r="K987" s="55"/>
    </row>
    <row r="988" spans="1:11" x14ac:dyDescent="0.3">
      <c r="A988" s="6">
        <v>39202</v>
      </c>
      <c r="B988" s="3">
        <v>21.75</v>
      </c>
      <c r="C988" s="3">
        <v>22</v>
      </c>
      <c r="D988" s="3">
        <v>21.7</v>
      </c>
      <c r="E988" s="3">
        <v>21.9</v>
      </c>
      <c r="F988" s="3">
        <v>103</v>
      </c>
      <c r="G988" s="3">
        <v>21.9</v>
      </c>
      <c r="K988" s="55"/>
    </row>
    <row r="989" spans="1:11" x14ac:dyDescent="0.3">
      <c r="A989" s="6">
        <v>39204</v>
      </c>
      <c r="B989" s="3">
        <v>22.9</v>
      </c>
      <c r="C989" s="3">
        <v>22.9</v>
      </c>
      <c r="D989" s="3">
        <v>22.7</v>
      </c>
      <c r="E989" s="3">
        <v>22.7</v>
      </c>
      <c r="F989" s="3">
        <v>132</v>
      </c>
      <c r="G989" s="3">
        <v>22.7</v>
      </c>
      <c r="K989" s="55"/>
    </row>
    <row r="990" spans="1:11" x14ac:dyDescent="0.3">
      <c r="A990" s="6">
        <v>39205</v>
      </c>
      <c r="B990" s="3">
        <v>22.6</v>
      </c>
      <c r="C990" s="3">
        <v>22.7</v>
      </c>
      <c r="D990" s="3">
        <v>22.3</v>
      </c>
      <c r="E990" s="3">
        <v>22.35</v>
      </c>
      <c r="F990" s="3">
        <v>168</v>
      </c>
      <c r="G990" s="3">
        <v>22.3</v>
      </c>
      <c r="K990" s="55"/>
    </row>
    <row r="991" spans="1:11" x14ac:dyDescent="0.3">
      <c r="A991" s="6">
        <v>39206</v>
      </c>
      <c r="B991" s="3">
        <v>22.45</v>
      </c>
      <c r="C991" s="3">
        <v>22.6</v>
      </c>
      <c r="D991" s="3">
        <v>22.35</v>
      </c>
      <c r="E991" s="3">
        <v>22.55</v>
      </c>
      <c r="F991" s="3">
        <v>63</v>
      </c>
      <c r="G991" s="3">
        <v>22.55</v>
      </c>
      <c r="K991" s="55"/>
    </row>
    <row r="992" spans="1:11" x14ac:dyDescent="0.3">
      <c r="A992" s="6">
        <v>39209</v>
      </c>
      <c r="B992" s="3">
        <v>22.4</v>
      </c>
      <c r="C992" s="3">
        <v>22.5</v>
      </c>
      <c r="D992" s="3">
        <v>22.4</v>
      </c>
      <c r="E992" s="3">
        <v>22.4</v>
      </c>
      <c r="F992" s="3">
        <v>43</v>
      </c>
      <c r="G992" s="3">
        <v>22.5</v>
      </c>
      <c r="K992" s="55"/>
    </row>
    <row r="993" spans="1:11" x14ac:dyDescent="0.3">
      <c r="A993" s="6">
        <v>39210</v>
      </c>
      <c r="B993" s="3">
        <v>22.5</v>
      </c>
      <c r="C993" s="3">
        <v>22.5</v>
      </c>
      <c r="D993" s="3">
        <v>22.25</v>
      </c>
      <c r="E993" s="3">
        <v>22.4</v>
      </c>
      <c r="F993" s="3">
        <v>202</v>
      </c>
      <c r="G993" s="3">
        <v>22.4</v>
      </c>
      <c r="K993" s="55"/>
    </row>
    <row r="994" spans="1:11" x14ac:dyDescent="0.3">
      <c r="A994" s="6">
        <v>39211</v>
      </c>
      <c r="B994" s="3">
        <v>22.55</v>
      </c>
      <c r="C994" s="3">
        <v>22.65</v>
      </c>
      <c r="D994" s="3">
        <v>22.5</v>
      </c>
      <c r="E994" s="3">
        <v>22.65</v>
      </c>
      <c r="F994" s="3">
        <v>111</v>
      </c>
      <c r="G994" s="3">
        <v>22.65</v>
      </c>
      <c r="K994" s="55"/>
    </row>
    <row r="995" spans="1:11" x14ac:dyDescent="0.3">
      <c r="A995" s="6">
        <v>39212</v>
      </c>
      <c r="B995" s="3">
        <v>22.55</v>
      </c>
      <c r="C995" s="3">
        <v>22.55</v>
      </c>
      <c r="D995" s="3">
        <v>22.4</v>
      </c>
      <c r="E995" s="3">
        <v>22.4</v>
      </c>
      <c r="F995" s="3">
        <v>193</v>
      </c>
      <c r="G995" s="3">
        <v>22.37</v>
      </c>
      <c r="K995" s="55"/>
    </row>
    <row r="996" spans="1:11" x14ac:dyDescent="0.3">
      <c r="A996" s="6">
        <v>39213</v>
      </c>
      <c r="B996" s="3">
        <v>22.4</v>
      </c>
      <c r="C996" s="3">
        <v>22.55</v>
      </c>
      <c r="D996" s="3">
        <v>22.35</v>
      </c>
      <c r="E996" s="3">
        <v>22.5</v>
      </c>
      <c r="F996" s="3">
        <v>113</v>
      </c>
      <c r="G996" s="3">
        <v>22.5</v>
      </c>
      <c r="K996" s="55"/>
    </row>
    <row r="997" spans="1:11" x14ac:dyDescent="0.3">
      <c r="A997" s="6">
        <v>39216</v>
      </c>
      <c r="B997" s="3">
        <v>21.9</v>
      </c>
      <c r="C997" s="3">
        <v>21.95</v>
      </c>
      <c r="D997" s="3">
        <v>21.7</v>
      </c>
      <c r="E997" s="3">
        <v>21.75</v>
      </c>
      <c r="F997" s="3">
        <v>69</v>
      </c>
      <c r="G997" s="3">
        <v>21.75</v>
      </c>
      <c r="K997" s="55"/>
    </row>
    <row r="998" spans="1:11" x14ac:dyDescent="0.3">
      <c r="A998" s="6">
        <v>39217</v>
      </c>
      <c r="B998" s="3">
        <v>21.7</v>
      </c>
      <c r="C998" s="3">
        <v>21.75</v>
      </c>
      <c r="D998" s="3">
        <v>21.65</v>
      </c>
      <c r="E998" s="3">
        <v>21.65</v>
      </c>
      <c r="F998" s="3">
        <v>16</v>
      </c>
      <c r="G998" s="3">
        <v>21.65</v>
      </c>
      <c r="K998" s="55"/>
    </row>
    <row r="999" spans="1:11" x14ac:dyDescent="0.3">
      <c r="A999" s="6">
        <v>39218</v>
      </c>
      <c r="B999" s="3">
        <v>21.5</v>
      </c>
      <c r="C999" s="3">
        <v>21.55</v>
      </c>
      <c r="D999" s="3">
        <v>21.25</v>
      </c>
      <c r="E999" s="3">
        <v>21.25</v>
      </c>
      <c r="F999" s="3">
        <v>123</v>
      </c>
      <c r="G999" s="3">
        <v>21.3</v>
      </c>
      <c r="K999" s="55"/>
    </row>
    <row r="1000" spans="1:11" x14ac:dyDescent="0.3">
      <c r="A1000" s="6">
        <v>39220</v>
      </c>
      <c r="B1000" s="3">
        <v>20.9</v>
      </c>
      <c r="C1000" s="3">
        <v>20.9</v>
      </c>
      <c r="D1000" s="3">
        <v>20.75</v>
      </c>
      <c r="E1000" s="3">
        <v>20.75</v>
      </c>
      <c r="F1000" s="3">
        <v>106</v>
      </c>
      <c r="G1000" s="3">
        <v>20.75</v>
      </c>
      <c r="K1000" s="55"/>
    </row>
    <row r="1001" spans="1:11" x14ac:dyDescent="0.3">
      <c r="A1001" s="6">
        <v>39223</v>
      </c>
      <c r="B1001" s="3">
        <v>20.100000000000001</v>
      </c>
      <c r="C1001" s="3">
        <v>20.25</v>
      </c>
      <c r="D1001" s="3">
        <v>19.75</v>
      </c>
      <c r="E1001" s="3">
        <v>19.850000000000001</v>
      </c>
      <c r="F1001" s="3">
        <v>362</v>
      </c>
      <c r="G1001" s="3">
        <v>19.78</v>
      </c>
      <c r="K1001" s="55"/>
    </row>
    <row r="1002" spans="1:11" x14ac:dyDescent="0.3">
      <c r="A1002" s="6">
        <v>39224</v>
      </c>
      <c r="B1002" s="3">
        <v>19.25</v>
      </c>
      <c r="C1002" s="3">
        <v>19.8</v>
      </c>
      <c r="D1002" s="3">
        <v>19.25</v>
      </c>
      <c r="E1002" s="3">
        <v>19.8</v>
      </c>
      <c r="F1002" s="3">
        <v>103</v>
      </c>
      <c r="G1002" s="3">
        <v>19.8</v>
      </c>
      <c r="K1002" s="55"/>
    </row>
    <row r="1003" spans="1:11" x14ac:dyDescent="0.3">
      <c r="A1003" s="6">
        <v>39225</v>
      </c>
      <c r="B1003" s="3">
        <v>19.850000000000001</v>
      </c>
      <c r="C1003" s="3">
        <v>20.100000000000001</v>
      </c>
      <c r="D1003" s="3">
        <v>19.850000000000001</v>
      </c>
      <c r="E1003" s="3">
        <v>20.100000000000001</v>
      </c>
      <c r="F1003" s="3">
        <v>111</v>
      </c>
      <c r="G1003" s="3">
        <v>20.100000000000001</v>
      </c>
      <c r="K1003" s="55"/>
    </row>
    <row r="1004" spans="1:11" x14ac:dyDescent="0.3">
      <c r="A1004" s="6">
        <v>39226</v>
      </c>
      <c r="B1004" s="3">
        <v>19.8</v>
      </c>
      <c r="C1004" s="3">
        <v>19.8</v>
      </c>
      <c r="D1004" s="3">
        <v>19.690000000000001</v>
      </c>
      <c r="E1004" s="3">
        <v>19.690000000000001</v>
      </c>
      <c r="F1004" s="3">
        <v>165</v>
      </c>
      <c r="G1004" s="3">
        <v>19.7</v>
      </c>
      <c r="K1004" s="55"/>
    </row>
    <row r="1005" spans="1:11" x14ac:dyDescent="0.3">
      <c r="A1005" s="6">
        <v>39227</v>
      </c>
      <c r="B1005" s="3">
        <v>19.8</v>
      </c>
      <c r="C1005" s="3">
        <v>19.850000000000001</v>
      </c>
      <c r="D1005" s="3">
        <v>19.75</v>
      </c>
      <c r="E1005" s="3">
        <v>19.82</v>
      </c>
      <c r="F1005" s="3">
        <v>182</v>
      </c>
      <c r="G1005" s="3">
        <v>19.8</v>
      </c>
      <c r="K1005" s="55"/>
    </row>
    <row r="1006" spans="1:11" x14ac:dyDescent="0.3">
      <c r="A1006" s="6">
        <v>39231</v>
      </c>
      <c r="B1006" s="3">
        <v>21</v>
      </c>
      <c r="C1006" s="3">
        <v>21.55</v>
      </c>
      <c r="D1006" s="3">
        <v>21</v>
      </c>
      <c r="E1006" s="3">
        <v>21.55</v>
      </c>
      <c r="F1006" s="3">
        <v>179</v>
      </c>
      <c r="G1006" s="3">
        <v>21.5</v>
      </c>
      <c r="K1006" s="55"/>
    </row>
    <row r="1007" spans="1:11" x14ac:dyDescent="0.3">
      <c r="A1007" s="6">
        <v>39232</v>
      </c>
      <c r="B1007" s="3">
        <v>21.8</v>
      </c>
      <c r="C1007" s="3">
        <v>21.8</v>
      </c>
      <c r="D1007" s="3">
        <v>21</v>
      </c>
      <c r="E1007" s="3">
        <v>21</v>
      </c>
      <c r="F1007" s="3">
        <v>155</v>
      </c>
      <c r="G1007" s="3">
        <v>21</v>
      </c>
      <c r="K1007" s="55"/>
    </row>
    <row r="1008" spans="1:11" x14ac:dyDescent="0.3">
      <c r="A1008" s="6">
        <v>39233</v>
      </c>
      <c r="B1008" s="3">
        <v>21.11</v>
      </c>
      <c r="C1008" s="3">
        <v>21.6</v>
      </c>
      <c r="D1008" s="3">
        <v>21.1</v>
      </c>
      <c r="E1008" s="3">
        <v>21.5</v>
      </c>
      <c r="F1008" s="3">
        <v>177</v>
      </c>
      <c r="G1008" s="3">
        <v>21.42</v>
      </c>
      <c r="K1008" s="55"/>
    </row>
    <row r="1009" spans="1:11" x14ac:dyDescent="0.3">
      <c r="A1009" s="6">
        <v>39234</v>
      </c>
      <c r="B1009" s="3">
        <v>21.25</v>
      </c>
      <c r="C1009" s="3">
        <v>21.3</v>
      </c>
      <c r="D1009" s="3">
        <v>21.15</v>
      </c>
      <c r="E1009" s="3">
        <v>21.3</v>
      </c>
      <c r="F1009" s="3">
        <v>68</v>
      </c>
      <c r="G1009" s="3">
        <v>21.3</v>
      </c>
      <c r="K1009" s="55"/>
    </row>
    <row r="1010" spans="1:11" x14ac:dyDescent="0.3">
      <c r="A1010" s="6">
        <v>39237</v>
      </c>
      <c r="B1010" s="3">
        <v>22</v>
      </c>
      <c r="C1010" s="3">
        <v>22</v>
      </c>
      <c r="D1010" s="3">
        <v>21.4</v>
      </c>
      <c r="E1010" s="3">
        <v>21.5</v>
      </c>
      <c r="F1010" s="3">
        <v>36</v>
      </c>
      <c r="G1010" s="3">
        <v>21.5</v>
      </c>
      <c r="K1010" s="55"/>
    </row>
    <row r="1011" spans="1:11" x14ac:dyDescent="0.3">
      <c r="A1011" s="6">
        <v>39238</v>
      </c>
      <c r="B1011" s="3">
        <v>21.4</v>
      </c>
      <c r="C1011" s="3">
        <v>22</v>
      </c>
      <c r="D1011" s="3">
        <v>21.4</v>
      </c>
      <c r="E1011" s="3">
        <v>21.9</v>
      </c>
      <c r="F1011" s="3">
        <v>90</v>
      </c>
      <c r="G1011" s="3">
        <v>21.9</v>
      </c>
      <c r="K1011" s="55"/>
    </row>
    <row r="1012" spans="1:11" x14ac:dyDescent="0.3">
      <c r="A1012" s="6">
        <v>39239</v>
      </c>
      <c r="B1012" s="3">
        <v>22</v>
      </c>
      <c r="C1012" s="3">
        <v>22.4</v>
      </c>
      <c r="D1012" s="3">
        <v>21.95</v>
      </c>
      <c r="E1012" s="3">
        <v>22.4</v>
      </c>
      <c r="F1012" s="3">
        <v>112</v>
      </c>
      <c r="G1012" s="3">
        <v>22.4</v>
      </c>
      <c r="K1012" s="55"/>
    </row>
    <row r="1013" spans="1:11" x14ac:dyDescent="0.3">
      <c r="A1013" s="6">
        <v>39240</v>
      </c>
      <c r="B1013" s="3">
        <v>22</v>
      </c>
      <c r="C1013" s="3">
        <v>22</v>
      </c>
      <c r="D1013" s="3">
        <v>21.7</v>
      </c>
      <c r="E1013" s="3">
        <v>21.75</v>
      </c>
      <c r="F1013" s="3">
        <v>49</v>
      </c>
      <c r="G1013" s="3">
        <v>21.7</v>
      </c>
      <c r="K1013" s="55"/>
    </row>
    <row r="1014" spans="1:11" x14ac:dyDescent="0.3">
      <c r="A1014" s="6">
        <v>39241</v>
      </c>
      <c r="B1014" s="3">
        <v>21.7</v>
      </c>
      <c r="C1014" s="3">
        <v>22</v>
      </c>
      <c r="D1014" s="3">
        <v>21.65</v>
      </c>
      <c r="E1014" s="3">
        <v>22</v>
      </c>
      <c r="F1014" s="3">
        <v>60</v>
      </c>
      <c r="G1014" s="3">
        <v>22.15</v>
      </c>
      <c r="K1014" s="55"/>
    </row>
    <row r="1015" spans="1:11" x14ac:dyDescent="0.3">
      <c r="A1015" s="6">
        <v>39244</v>
      </c>
      <c r="B1015" s="3">
        <v>23.25</v>
      </c>
      <c r="C1015" s="3">
        <v>24.2</v>
      </c>
      <c r="D1015" s="3">
        <v>23.25</v>
      </c>
      <c r="E1015" s="3">
        <v>24.2</v>
      </c>
      <c r="F1015" s="3">
        <v>181</v>
      </c>
      <c r="G1015" s="3">
        <v>24.2</v>
      </c>
      <c r="K1015" s="55"/>
    </row>
    <row r="1016" spans="1:11" x14ac:dyDescent="0.3">
      <c r="A1016" s="6">
        <v>39245</v>
      </c>
      <c r="B1016" s="3">
        <v>24</v>
      </c>
      <c r="C1016" s="3">
        <v>25.8</v>
      </c>
      <c r="D1016" s="3">
        <v>23.95</v>
      </c>
      <c r="E1016" s="3">
        <v>25.7</v>
      </c>
      <c r="F1016" s="3">
        <v>467</v>
      </c>
      <c r="G1016" s="3">
        <v>25.6</v>
      </c>
      <c r="K1016" s="55"/>
    </row>
    <row r="1017" spans="1:11" x14ac:dyDescent="0.3">
      <c r="A1017" s="6">
        <v>39246</v>
      </c>
      <c r="B1017" s="3">
        <v>25.5</v>
      </c>
      <c r="C1017" s="3">
        <v>26.2</v>
      </c>
      <c r="D1017" s="3">
        <v>25</v>
      </c>
      <c r="E1017" s="3">
        <v>25.5</v>
      </c>
      <c r="F1017" s="3">
        <v>235</v>
      </c>
      <c r="G1017" s="3">
        <v>25.4</v>
      </c>
      <c r="K1017" s="55"/>
    </row>
    <row r="1018" spans="1:11" x14ac:dyDescent="0.3">
      <c r="A1018" s="6">
        <v>39247</v>
      </c>
      <c r="B1018" s="3">
        <v>25.5</v>
      </c>
      <c r="C1018" s="3">
        <v>26</v>
      </c>
      <c r="D1018" s="3">
        <v>25.25</v>
      </c>
      <c r="E1018" s="3">
        <v>25.9</v>
      </c>
      <c r="F1018" s="3">
        <v>143</v>
      </c>
      <c r="G1018" s="3">
        <v>25.9</v>
      </c>
      <c r="K1018" s="55"/>
    </row>
    <row r="1019" spans="1:11" x14ac:dyDescent="0.3">
      <c r="A1019" s="6">
        <v>39248</v>
      </c>
      <c r="B1019" s="3">
        <v>26</v>
      </c>
      <c r="C1019" s="3">
        <v>26.3</v>
      </c>
      <c r="D1019" s="3">
        <v>25.7</v>
      </c>
      <c r="E1019" s="3">
        <v>26.3</v>
      </c>
      <c r="F1019" s="3">
        <v>145</v>
      </c>
      <c r="G1019" s="3">
        <v>26.2</v>
      </c>
      <c r="K1019" s="55"/>
    </row>
    <row r="1020" spans="1:11" x14ac:dyDescent="0.3">
      <c r="A1020" s="6">
        <v>39251</v>
      </c>
      <c r="B1020" s="3">
        <v>25.25</v>
      </c>
      <c r="C1020" s="3">
        <v>25.45</v>
      </c>
      <c r="D1020" s="3">
        <v>25</v>
      </c>
      <c r="E1020" s="3">
        <v>25</v>
      </c>
      <c r="F1020" s="3">
        <v>97</v>
      </c>
      <c r="G1020" s="3">
        <v>25.1</v>
      </c>
      <c r="K1020" s="55"/>
    </row>
    <row r="1021" spans="1:11" x14ac:dyDescent="0.3">
      <c r="A1021" s="6">
        <v>39252</v>
      </c>
      <c r="B1021" s="3">
        <v>24.8</v>
      </c>
      <c r="C1021" s="3">
        <v>25.15</v>
      </c>
      <c r="D1021" s="3">
        <v>24.8</v>
      </c>
      <c r="E1021" s="3">
        <v>25.15</v>
      </c>
      <c r="F1021" s="3">
        <v>129</v>
      </c>
      <c r="G1021" s="3">
        <v>25.1</v>
      </c>
      <c r="K1021" s="55"/>
    </row>
    <row r="1022" spans="1:11" x14ac:dyDescent="0.3">
      <c r="A1022" s="6">
        <v>39253</v>
      </c>
      <c r="B1022" s="3">
        <v>25.5</v>
      </c>
      <c r="C1022" s="3">
        <v>25.75</v>
      </c>
      <c r="D1022" s="3">
        <v>25.15</v>
      </c>
      <c r="E1022" s="3">
        <v>25.3</v>
      </c>
      <c r="F1022" s="3">
        <v>105</v>
      </c>
      <c r="G1022" s="3">
        <v>25.3</v>
      </c>
      <c r="K1022" s="55"/>
    </row>
    <row r="1023" spans="1:11" x14ac:dyDescent="0.3">
      <c r="A1023" s="6">
        <v>39254</v>
      </c>
      <c r="B1023" s="3">
        <v>25.9</v>
      </c>
      <c r="C1023" s="3">
        <v>26.9</v>
      </c>
      <c r="D1023" s="3">
        <v>25.75</v>
      </c>
      <c r="E1023" s="3">
        <v>26.9</v>
      </c>
      <c r="F1023" s="3">
        <v>77</v>
      </c>
      <c r="G1023" s="3">
        <v>26.9</v>
      </c>
      <c r="K1023" s="55"/>
    </row>
    <row r="1024" spans="1:11" x14ac:dyDescent="0.3">
      <c r="A1024" s="6">
        <v>39255</v>
      </c>
      <c r="B1024" s="3">
        <v>26.9</v>
      </c>
      <c r="C1024" s="3">
        <v>27.75</v>
      </c>
      <c r="D1024" s="3">
        <v>26.85</v>
      </c>
      <c r="E1024" s="3">
        <v>27.2</v>
      </c>
      <c r="F1024" s="3">
        <v>160</v>
      </c>
      <c r="G1024" s="3">
        <v>27.2</v>
      </c>
      <c r="K1024" s="55"/>
    </row>
    <row r="1025" spans="1:11" x14ac:dyDescent="0.3">
      <c r="A1025" s="6">
        <v>39258</v>
      </c>
      <c r="B1025" s="3">
        <v>26</v>
      </c>
      <c r="C1025" s="3">
        <v>26</v>
      </c>
      <c r="D1025" s="3">
        <v>25</v>
      </c>
      <c r="E1025" s="3">
        <v>25</v>
      </c>
      <c r="F1025" s="3">
        <v>103</v>
      </c>
      <c r="G1025" s="3">
        <v>25.23</v>
      </c>
      <c r="K1025" s="55"/>
    </row>
    <row r="1026" spans="1:11" x14ac:dyDescent="0.3">
      <c r="A1026" s="6">
        <v>39259</v>
      </c>
      <c r="B1026" s="3">
        <v>25.25</v>
      </c>
      <c r="C1026" s="3">
        <v>25.75</v>
      </c>
      <c r="D1026" s="3">
        <v>25.25</v>
      </c>
      <c r="E1026" s="3">
        <v>25.75</v>
      </c>
      <c r="F1026" s="3">
        <v>94</v>
      </c>
      <c r="G1026" s="3">
        <v>25.75</v>
      </c>
      <c r="K1026" s="55"/>
    </row>
    <row r="1027" spans="1:11" x14ac:dyDescent="0.3">
      <c r="A1027" s="6">
        <v>39260</v>
      </c>
      <c r="B1027" s="3">
        <v>25.65</v>
      </c>
      <c r="C1027" s="3">
        <v>25.65</v>
      </c>
      <c r="D1027" s="3">
        <v>24.8</v>
      </c>
      <c r="E1027" s="3">
        <v>24.85</v>
      </c>
      <c r="F1027" s="3">
        <v>128</v>
      </c>
      <c r="G1027" s="3">
        <v>24.8</v>
      </c>
      <c r="K1027" s="55"/>
    </row>
    <row r="1028" spans="1:11" x14ac:dyDescent="0.3">
      <c r="A1028" s="6">
        <v>39261</v>
      </c>
      <c r="B1028" s="3">
        <v>24.9</v>
      </c>
      <c r="C1028" s="3">
        <v>24.9</v>
      </c>
      <c r="D1028" s="3">
        <v>24.35</v>
      </c>
      <c r="E1028" s="3">
        <v>24.55</v>
      </c>
      <c r="F1028" s="3">
        <v>136</v>
      </c>
      <c r="G1028" s="3">
        <v>24.5</v>
      </c>
      <c r="K1028" s="55"/>
    </row>
    <row r="1029" spans="1:11" x14ac:dyDescent="0.3">
      <c r="A1029" s="6">
        <v>39262</v>
      </c>
      <c r="B1029" s="3">
        <v>24.25</v>
      </c>
      <c r="C1029" s="3">
        <v>24.65</v>
      </c>
      <c r="D1029" s="3">
        <v>24.15</v>
      </c>
      <c r="E1029" s="3">
        <v>24.6</v>
      </c>
      <c r="F1029" s="3">
        <v>156</v>
      </c>
      <c r="G1029" s="3">
        <v>24.49</v>
      </c>
      <c r="K1029" s="55"/>
    </row>
    <row r="1030" spans="1:11" x14ac:dyDescent="0.3">
      <c r="A1030" s="6">
        <v>39265</v>
      </c>
      <c r="B1030" s="3">
        <v>28.5</v>
      </c>
      <c r="C1030" s="3">
        <v>28.5</v>
      </c>
      <c r="D1030" s="3">
        <v>27.45</v>
      </c>
      <c r="E1030" s="3">
        <v>27.5</v>
      </c>
      <c r="F1030" s="3">
        <v>206</v>
      </c>
      <c r="G1030" s="3">
        <v>27.45</v>
      </c>
      <c r="K1030" s="55"/>
    </row>
    <row r="1031" spans="1:11" x14ac:dyDescent="0.3">
      <c r="A1031" s="6">
        <v>39266</v>
      </c>
      <c r="B1031" s="3">
        <v>26.9</v>
      </c>
      <c r="C1031" s="3">
        <v>27.1</v>
      </c>
      <c r="D1031" s="3">
        <v>26.3</v>
      </c>
      <c r="E1031" s="3">
        <v>26.4</v>
      </c>
      <c r="F1031" s="3">
        <v>162</v>
      </c>
      <c r="G1031" s="3">
        <v>26.35</v>
      </c>
      <c r="K1031" s="55"/>
    </row>
    <row r="1032" spans="1:11" x14ac:dyDescent="0.3">
      <c r="A1032" s="6">
        <v>39267</v>
      </c>
      <c r="B1032" s="3">
        <v>25.75</v>
      </c>
      <c r="C1032" s="3">
        <v>25.75</v>
      </c>
      <c r="D1032" s="3">
        <v>25.2</v>
      </c>
      <c r="E1032" s="3">
        <v>25.25</v>
      </c>
      <c r="F1032" s="3">
        <v>287</v>
      </c>
      <c r="G1032" s="3">
        <v>25.25</v>
      </c>
      <c r="K1032" s="55"/>
    </row>
    <row r="1033" spans="1:11" x14ac:dyDescent="0.3">
      <c r="A1033" s="6">
        <v>39268</v>
      </c>
      <c r="B1033" s="3">
        <v>25.75</v>
      </c>
      <c r="C1033" s="3">
        <v>25.75</v>
      </c>
      <c r="D1033" s="3">
        <v>24.75</v>
      </c>
      <c r="E1033" s="3">
        <v>25.25</v>
      </c>
      <c r="F1033" s="3">
        <v>160</v>
      </c>
      <c r="G1033" s="3">
        <v>25.1</v>
      </c>
      <c r="K1033" s="55"/>
    </row>
    <row r="1034" spans="1:11" x14ac:dyDescent="0.3">
      <c r="A1034" s="6">
        <v>39269</v>
      </c>
      <c r="B1034" s="3">
        <v>25.1</v>
      </c>
      <c r="C1034" s="3">
        <v>25.25</v>
      </c>
      <c r="D1034" s="3">
        <v>25.1</v>
      </c>
      <c r="E1034" s="3">
        <v>25.1</v>
      </c>
      <c r="F1034" s="3">
        <v>50</v>
      </c>
      <c r="G1034" s="3">
        <v>25.2</v>
      </c>
      <c r="K1034" s="55"/>
    </row>
    <row r="1035" spans="1:11" x14ac:dyDescent="0.3">
      <c r="A1035" s="6">
        <v>39272</v>
      </c>
      <c r="B1035" s="3">
        <v>24.7</v>
      </c>
      <c r="C1035" s="3">
        <v>25</v>
      </c>
      <c r="D1035" s="3">
        <v>24.7</v>
      </c>
      <c r="E1035" s="3">
        <v>24.8</v>
      </c>
      <c r="F1035" s="3">
        <v>97</v>
      </c>
      <c r="G1035" s="3">
        <v>24.75</v>
      </c>
      <c r="K1035" s="55"/>
    </row>
    <row r="1036" spans="1:11" x14ac:dyDescent="0.3">
      <c r="A1036" s="6">
        <v>39273</v>
      </c>
      <c r="B1036" s="3">
        <v>24.6</v>
      </c>
      <c r="C1036" s="3">
        <v>24.85</v>
      </c>
      <c r="D1036" s="3">
        <v>24.55</v>
      </c>
      <c r="E1036" s="3">
        <v>24.8</v>
      </c>
      <c r="F1036" s="3">
        <v>516</v>
      </c>
      <c r="G1036" s="3">
        <v>24.8</v>
      </c>
      <c r="K1036" s="55"/>
    </row>
    <row r="1037" spans="1:11" x14ac:dyDescent="0.3">
      <c r="A1037" s="6">
        <v>39274</v>
      </c>
      <c r="B1037" s="3">
        <v>24.7</v>
      </c>
      <c r="C1037" s="3">
        <v>24.7</v>
      </c>
      <c r="D1037" s="3">
        <v>24.35</v>
      </c>
      <c r="E1037" s="3">
        <v>24.5</v>
      </c>
      <c r="F1037" s="3">
        <v>129</v>
      </c>
      <c r="G1037" s="3">
        <v>24.45</v>
      </c>
      <c r="K1037" s="55"/>
    </row>
    <row r="1038" spans="1:11" x14ac:dyDescent="0.3">
      <c r="A1038" s="6">
        <v>39275</v>
      </c>
      <c r="B1038" s="3">
        <v>24.2</v>
      </c>
      <c r="C1038" s="3">
        <v>24.4</v>
      </c>
      <c r="D1038" s="3">
        <v>24.2</v>
      </c>
      <c r="E1038" s="3">
        <v>24.3</v>
      </c>
      <c r="F1038" s="3">
        <v>106</v>
      </c>
      <c r="G1038" s="3">
        <v>24.4</v>
      </c>
      <c r="K1038" s="55"/>
    </row>
    <row r="1039" spans="1:11" x14ac:dyDescent="0.3">
      <c r="A1039" s="6">
        <v>39276</v>
      </c>
      <c r="B1039" s="3">
        <v>24.25</v>
      </c>
      <c r="C1039" s="3">
        <v>24.25</v>
      </c>
      <c r="D1039" s="3">
        <v>23.6</v>
      </c>
      <c r="E1039" s="3">
        <v>23.6</v>
      </c>
      <c r="F1039" s="3">
        <v>293</v>
      </c>
      <c r="G1039" s="3">
        <v>23.6</v>
      </c>
      <c r="K1039" s="55"/>
    </row>
    <row r="1040" spans="1:11" x14ac:dyDescent="0.3">
      <c r="A1040" s="6">
        <v>39279</v>
      </c>
      <c r="B1040" s="3">
        <v>23.9</v>
      </c>
      <c r="C1040" s="3">
        <v>24.35</v>
      </c>
      <c r="D1040" s="3">
        <v>23.9</v>
      </c>
      <c r="E1040" s="3">
        <v>24</v>
      </c>
      <c r="F1040" s="3">
        <v>86</v>
      </c>
      <c r="G1040" s="3">
        <v>24</v>
      </c>
      <c r="K1040" s="55"/>
    </row>
    <row r="1041" spans="1:11" x14ac:dyDescent="0.3">
      <c r="A1041" s="6">
        <v>39280</v>
      </c>
      <c r="B1041" s="3">
        <v>23.8</v>
      </c>
      <c r="C1041" s="3">
        <v>23.85</v>
      </c>
      <c r="D1041" s="3">
        <v>23.6</v>
      </c>
      <c r="E1041" s="3">
        <v>23.75</v>
      </c>
      <c r="F1041" s="3">
        <v>139</v>
      </c>
      <c r="G1041" s="3">
        <v>23.75</v>
      </c>
      <c r="K1041" s="55"/>
    </row>
    <row r="1042" spans="1:11" x14ac:dyDescent="0.3">
      <c r="A1042" s="6">
        <v>39281</v>
      </c>
      <c r="B1042" s="3">
        <v>23.4</v>
      </c>
      <c r="C1042" s="3">
        <v>23.4</v>
      </c>
      <c r="D1042" s="3">
        <v>22.55</v>
      </c>
      <c r="E1042" s="3">
        <v>22.55</v>
      </c>
      <c r="F1042" s="3">
        <v>202</v>
      </c>
      <c r="G1042" s="3">
        <v>22.55</v>
      </c>
      <c r="K1042" s="55"/>
    </row>
    <row r="1043" spans="1:11" x14ac:dyDescent="0.3">
      <c r="A1043" s="6">
        <v>39282</v>
      </c>
      <c r="B1043" s="3">
        <v>22.5</v>
      </c>
      <c r="C1043" s="3">
        <v>22.5</v>
      </c>
      <c r="D1043" s="3">
        <v>21.65</v>
      </c>
      <c r="E1043" s="3">
        <v>21.8</v>
      </c>
      <c r="F1043" s="3">
        <v>210</v>
      </c>
      <c r="G1043" s="3">
        <v>21.75</v>
      </c>
      <c r="K1043" s="55"/>
    </row>
    <row r="1044" spans="1:11" x14ac:dyDescent="0.3">
      <c r="A1044" s="6">
        <v>39283</v>
      </c>
      <c r="B1044" s="3">
        <v>21.5</v>
      </c>
      <c r="C1044" s="3">
        <v>22.1</v>
      </c>
      <c r="D1044" s="3">
        <v>21.5</v>
      </c>
      <c r="E1044" s="3">
        <v>21.9</v>
      </c>
      <c r="F1044" s="3">
        <v>54</v>
      </c>
      <c r="G1044" s="3">
        <v>21.9</v>
      </c>
      <c r="K1044" s="55"/>
    </row>
    <row r="1045" spans="1:11" x14ac:dyDescent="0.3">
      <c r="A1045" s="6">
        <v>39286</v>
      </c>
      <c r="B1045" s="3">
        <v>20.399999999999999</v>
      </c>
      <c r="C1045" s="3">
        <v>20.75</v>
      </c>
      <c r="D1045" s="3">
        <v>20.399999999999999</v>
      </c>
      <c r="E1045" s="3">
        <v>20.5</v>
      </c>
      <c r="F1045" s="3">
        <v>83</v>
      </c>
      <c r="G1045" s="3">
        <v>20.45</v>
      </c>
      <c r="K1045" s="55"/>
    </row>
    <row r="1046" spans="1:11" x14ac:dyDescent="0.3">
      <c r="A1046" s="6">
        <v>39287</v>
      </c>
      <c r="B1046" s="3">
        <v>20.100000000000001</v>
      </c>
      <c r="C1046" s="3">
        <v>20.45</v>
      </c>
      <c r="D1046" s="3">
        <v>20.05</v>
      </c>
      <c r="E1046" s="3">
        <v>20.45</v>
      </c>
      <c r="F1046" s="3">
        <v>80</v>
      </c>
      <c r="G1046" s="3">
        <v>20.45</v>
      </c>
      <c r="K1046" s="55"/>
    </row>
    <row r="1047" spans="1:11" x14ac:dyDescent="0.3">
      <c r="A1047" s="6">
        <v>39288</v>
      </c>
      <c r="B1047" s="3">
        <v>20.2</v>
      </c>
      <c r="C1047" s="3">
        <v>20.350000000000001</v>
      </c>
      <c r="D1047" s="3">
        <v>20.149999999999999</v>
      </c>
      <c r="E1047" s="3">
        <v>20.29</v>
      </c>
      <c r="F1047" s="3">
        <v>115</v>
      </c>
      <c r="G1047" s="3">
        <v>20.25</v>
      </c>
      <c r="K1047" s="55"/>
    </row>
    <row r="1048" spans="1:11" x14ac:dyDescent="0.3">
      <c r="A1048" s="6">
        <v>39289</v>
      </c>
      <c r="B1048" s="3">
        <v>20.25</v>
      </c>
      <c r="C1048" s="3">
        <v>20.25</v>
      </c>
      <c r="D1048" s="3">
        <v>19.5</v>
      </c>
      <c r="E1048" s="3">
        <v>19.5</v>
      </c>
      <c r="F1048" s="3">
        <v>136</v>
      </c>
      <c r="G1048" s="3">
        <v>19.55</v>
      </c>
      <c r="K1048" s="55"/>
    </row>
    <row r="1049" spans="1:11" x14ac:dyDescent="0.3">
      <c r="A1049" s="6">
        <v>39290</v>
      </c>
      <c r="B1049" s="3">
        <v>19.25</v>
      </c>
      <c r="C1049" s="3">
        <v>20.2</v>
      </c>
      <c r="D1049" s="3">
        <v>19.25</v>
      </c>
      <c r="E1049" s="3">
        <v>20.100000000000001</v>
      </c>
      <c r="F1049" s="3">
        <v>90</v>
      </c>
      <c r="G1049" s="3">
        <v>19.899999999999999</v>
      </c>
      <c r="K1049" s="55"/>
    </row>
    <row r="1050" spans="1:11" x14ac:dyDescent="0.3">
      <c r="A1050" s="6">
        <v>39293</v>
      </c>
      <c r="B1050" s="3">
        <v>19.75</v>
      </c>
      <c r="C1050" s="3">
        <v>19.8</v>
      </c>
      <c r="D1050" s="3">
        <v>19.600000000000001</v>
      </c>
      <c r="E1050" s="3">
        <v>19.75</v>
      </c>
      <c r="F1050" s="3">
        <v>203</v>
      </c>
      <c r="G1050" s="3">
        <v>19.8</v>
      </c>
      <c r="K1050" s="55"/>
    </row>
    <row r="1051" spans="1:11" x14ac:dyDescent="0.3">
      <c r="A1051" s="6">
        <v>39294</v>
      </c>
      <c r="B1051" s="3">
        <v>20.25</v>
      </c>
      <c r="C1051" s="3">
        <v>21.7</v>
      </c>
      <c r="D1051" s="3">
        <v>20.25</v>
      </c>
      <c r="E1051" s="3">
        <v>21.25</v>
      </c>
      <c r="F1051" s="3">
        <v>251</v>
      </c>
      <c r="G1051" s="3">
        <v>21.31</v>
      </c>
      <c r="K1051" s="55"/>
    </row>
    <row r="1052" spans="1:11" x14ac:dyDescent="0.3">
      <c r="A1052" s="6">
        <v>39295</v>
      </c>
      <c r="B1052" s="3">
        <v>27.1</v>
      </c>
      <c r="C1052" s="3">
        <v>27.1</v>
      </c>
      <c r="D1052" s="3">
        <v>26.1</v>
      </c>
      <c r="E1052" s="3">
        <v>26.1</v>
      </c>
      <c r="F1052" s="3">
        <v>102</v>
      </c>
      <c r="G1052" s="3">
        <v>26.1</v>
      </c>
      <c r="K1052" s="55"/>
    </row>
    <row r="1053" spans="1:11" x14ac:dyDescent="0.3">
      <c r="A1053" s="6">
        <v>39296</v>
      </c>
      <c r="B1053" s="3">
        <v>26.5</v>
      </c>
      <c r="C1053" s="3">
        <v>27.15</v>
      </c>
      <c r="D1053" s="3">
        <v>26.5</v>
      </c>
      <c r="E1053" s="3">
        <v>27.1</v>
      </c>
      <c r="F1053" s="3">
        <v>115</v>
      </c>
      <c r="G1053" s="3">
        <v>27</v>
      </c>
      <c r="K1053" s="55"/>
    </row>
    <row r="1054" spans="1:11" x14ac:dyDescent="0.3">
      <c r="A1054" s="6">
        <v>39297</v>
      </c>
      <c r="B1054" s="3">
        <v>27</v>
      </c>
      <c r="C1054" s="3">
        <v>27.15</v>
      </c>
      <c r="D1054" s="3">
        <v>26.65</v>
      </c>
      <c r="E1054" s="3">
        <v>27.15</v>
      </c>
      <c r="F1054" s="3">
        <v>102</v>
      </c>
      <c r="G1054" s="3">
        <v>27.2</v>
      </c>
      <c r="K1054" s="55"/>
    </row>
    <row r="1055" spans="1:11" x14ac:dyDescent="0.3">
      <c r="A1055" s="6">
        <v>39300</v>
      </c>
      <c r="B1055" s="3">
        <v>26.4</v>
      </c>
      <c r="C1055" s="3">
        <v>26.4</v>
      </c>
      <c r="D1055" s="3">
        <v>25.8</v>
      </c>
      <c r="E1055" s="3">
        <v>25.8</v>
      </c>
      <c r="F1055" s="3">
        <v>116</v>
      </c>
      <c r="G1055" s="3">
        <v>25.9</v>
      </c>
      <c r="K1055" s="55"/>
    </row>
    <row r="1056" spans="1:11" x14ac:dyDescent="0.3">
      <c r="A1056" s="6">
        <v>39301</v>
      </c>
      <c r="B1056" s="3">
        <v>25.3</v>
      </c>
      <c r="C1056" s="3">
        <v>25.4</v>
      </c>
      <c r="D1056" s="3">
        <v>25.1</v>
      </c>
      <c r="E1056" s="3">
        <v>25.1</v>
      </c>
      <c r="F1056" s="3">
        <v>91</v>
      </c>
      <c r="G1056" s="3">
        <v>25.1</v>
      </c>
      <c r="K1056" s="55"/>
    </row>
    <row r="1057" spans="1:11" x14ac:dyDescent="0.3">
      <c r="A1057" s="6">
        <v>39302</v>
      </c>
      <c r="B1057" s="3">
        <v>24.61</v>
      </c>
      <c r="C1057" s="3">
        <v>24.65</v>
      </c>
      <c r="D1057" s="3">
        <v>24.3</v>
      </c>
      <c r="E1057" s="3">
        <v>24.3</v>
      </c>
      <c r="F1057" s="3">
        <v>211</v>
      </c>
      <c r="G1057" s="3">
        <v>24.3</v>
      </c>
      <c r="K1057" s="55"/>
    </row>
    <row r="1058" spans="1:11" x14ac:dyDescent="0.3">
      <c r="A1058" s="6">
        <v>39303</v>
      </c>
      <c r="B1058" s="3">
        <v>24.3</v>
      </c>
      <c r="C1058" s="3">
        <v>24.3</v>
      </c>
      <c r="D1058" s="3">
        <v>23.65</v>
      </c>
      <c r="E1058" s="3">
        <v>23.65</v>
      </c>
      <c r="F1058" s="3">
        <v>169</v>
      </c>
      <c r="G1058" s="3">
        <v>23.65</v>
      </c>
      <c r="K1058" s="55"/>
    </row>
    <row r="1059" spans="1:11" x14ac:dyDescent="0.3">
      <c r="A1059" s="6">
        <v>39304</v>
      </c>
      <c r="B1059" s="3">
        <v>23.84</v>
      </c>
      <c r="C1059" s="3">
        <v>23.84</v>
      </c>
      <c r="D1059" s="3">
        <v>22.65</v>
      </c>
      <c r="E1059" s="3">
        <v>23.7</v>
      </c>
      <c r="F1059" s="3">
        <v>83</v>
      </c>
      <c r="G1059" s="3">
        <v>23.7</v>
      </c>
      <c r="K1059" s="55"/>
    </row>
    <row r="1060" spans="1:11" x14ac:dyDescent="0.3">
      <c r="A1060" s="6">
        <v>39307</v>
      </c>
      <c r="B1060" s="3">
        <v>24.25</v>
      </c>
      <c r="C1060" s="3">
        <v>24.25</v>
      </c>
      <c r="D1060" s="3">
        <v>24.05</v>
      </c>
      <c r="E1060" s="3">
        <v>24.05</v>
      </c>
      <c r="F1060" s="3">
        <v>40</v>
      </c>
      <c r="G1060" s="3">
        <v>24.2</v>
      </c>
      <c r="K1060" s="55"/>
    </row>
    <row r="1061" spans="1:11" x14ac:dyDescent="0.3">
      <c r="A1061" s="6">
        <v>39308</v>
      </c>
      <c r="B1061" s="3">
        <v>24</v>
      </c>
      <c r="C1061" s="3">
        <v>24</v>
      </c>
      <c r="D1061" s="3">
        <v>23.5</v>
      </c>
      <c r="E1061" s="3">
        <v>23.5</v>
      </c>
      <c r="F1061" s="3">
        <v>92</v>
      </c>
      <c r="G1061" s="3">
        <v>23.5</v>
      </c>
      <c r="K1061" s="55"/>
    </row>
    <row r="1062" spans="1:11" x14ac:dyDescent="0.3">
      <c r="A1062" s="6">
        <v>39309</v>
      </c>
      <c r="B1062" s="3">
        <v>22.6</v>
      </c>
      <c r="C1062" s="3">
        <v>23.2</v>
      </c>
      <c r="D1062" s="3">
        <v>22.25</v>
      </c>
      <c r="E1062" s="3">
        <v>22.4</v>
      </c>
      <c r="F1062" s="3">
        <v>90</v>
      </c>
      <c r="G1062" s="3">
        <v>22.4</v>
      </c>
      <c r="K1062" s="55"/>
    </row>
    <row r="1063" spans="1:11" x14ac:dyDescent="0.3">
      <c r="A1063" s="6">
        <v>39310</v>
      </c>
      <c r="B1063" s="3">
        <v>22.25</v>
      </c>
      <c r="C1063" s="3">
        <v>22.3</v>
      </c>
      <c r="D1063" s="3">
        <v>21.8</v>
      </c>
      <c r="E1063" s="3">
        <v>22.3</v>
      </c>
      <c r="F1063" s="3">
        <v>240</v>
      </c>
      <c r="G1063" s="3">
        <v>22.25</v>
      </c>
      <c r="K1063" s="55"/>
    </row>
    <row r="1064" spans="1:11" x14ac:dyDescent="0.3">
      <c r="A1064" s="6">
        <v>39311</v>
      </c>
      <c r="B1064" s="3">
        <v>22</v>
      </c>
      <c r="C1064" s="3">
        <v>22.05</v>
      </c>
      <c r="D1064" s="3">
        <v>21.85</v>
      </c>
      <c r="E1064" s="3">
        <v>21.95</v>
      </c>
      <c r="F1064" s="3">
        <v>179</v>
      </c>
      <c r="G1064" s="3">
        <v>21.9</v>
      </c>
      <c r="K1064" s="55"/>
    </row>
    <row r="1065" spans="1:11" x14ac:dyDescent="0.3">
      <c r="A1065" s="6">
        <v>39314</v>
      </c>
      <c r="B1065" s="3">
        <v>22</v>
      </c>
      <c r="C1065" s="3">
        <v>22</v>
      </c>
      <c r="D1065" s="3">
        <v>21.4</v>
      </c>
      <c r="E1065" s="3">
        <v>21.7</v>
      </c>
      <c r="F1065" s="3">
        <v>243</v>
      </c>
      <c r="G1065" s="3">
        <v>21.6</v>
      </c>
      <c r="K1065" s="55"/>
    </row>
    <row r="1066" spans="1:11" x14ac:dyDescent="0.3">
      <c r="A1066" s="6">
        <v>39315</v>
      </c>
      <c r="B1066" s="3">
        <v>22.35</v>
      </c>
      <c r="C1066" s="3">
        <v>22.85</v>
      </c>
      <c r="D1066" s="3">
        <v>22.25</v>
      </c>
      <c r="E1066" s="3">
        <v>22.8</v>
      </c>
      <c r="F1066" s="3">
        <v>171</v>
      </c>
      <c r="G1066" s="3">
        <v>22.8</v>
      </c>
      <c r="K1066" s="55"/>
    </row>
    <row r="1067" spans="1:11" x14ac:dyDescent="0.3">
      <c r="A1067" s="6">
        <v>39316</v>
      </c>
      <c r="B1067" s="3">
        <v>23</v>
      </c>
      <c r="C1067" s="3">
        <v>23</v>
      </c>
      <c r="D1067" s="3">
        <v>22.25</v>
      </c>
      <c r="E1067" s="3">
        <v>22.9</v>
      </c>
      <c r="F1067" s="3">
        <v>53</v>
      </c>
      <c r="G1067" s="3">
        <v>22.9</v>
      </c>
      <c r="K1067" s="55"/>
    </row>
    <row r="1068" spans="1:11" x14ac:dyDescent="0.3">
      <c r="A1068" s="6">
        <v>39317</v>
      </c>
      <c r="B1068" s="3">
        <v>22.3</v>
      </c>
      <c r="C1068" s="3">
        <v>22.35</v>
      </c>
      <c r="D1068" s="3">
        <v>22</v>
      </c>
      <c r="E1068" s="3">
        <v>22</v>
      </c>
      <c r="F1068" s="3">
        <v>500</v>
      </c>
      <c r="G1068" s="3">
        <v>22.05</v>
      </c>
      <c r="K1068" s="55"/>
    </row>
    <row r="1069" spans="1:11" x14ac:dyDescent="0.3">
      <c r="A1069" s="6">
        <v>39318</v>
      </c>
      <c r="B1069" s="3">
        <v>22.05</v>
      </c>
      <c r="C1069" s="3">
        <v>22.55</v>
      </c>
      <c r="D1069" s="3">
        <v>22</v>
      </c>
      <c r="E1069" s="3">
        <v>22.5</v>
      </c>
      <c r="F1069" s="3">
        <v>202</v>
      </c>
      <c r="G1069" s="3">
        <v>22.5</v>
      </c>
      <c r="K1069" s="55"/>
    </row>
    <row r="1070" spans="1:11" x14ac:dyDescent="0.3">
      <c r="A1070" s="6">
        <v>39321</v>
      </c>
      <c r="B1070" s="3">
        <v>23.25</v>
      </c>
      <c r="C1070" s="3">
        <v>24.25</v>
      </c>
      <c r="D1070" s="3">
        <v>23.25</v>
      </c>
      <c r="E1070" s="3">
        <v>24.15</v>
      </c>
      <c r="F1070" s="3">
        <v>687</v>
      </c>
      <c r="G1070" s="3">
        <v>24.15</v>
      </c>
      <c r="K1070" s="55"/>
    </row>
    <row r="1071" spans="1:11" x14ac:dyDescent="0.3">
      <c r="A1071" s="6">
        <v>39322</v>
      </c>
      <c r="B1071" s="3">
        <v>24.25</v>
      </c>
      <c r="C1071" s="3">
        <v>25.3</v>
      </c>
      <c r="D1071" s="3">
        <v>24</v>
      </c>
      <c r="E1071" s="3">
        <v>25.2</v>
      </c>
      <c r="F1071" s="3">
        <v>513</v>
      </c>
      <c r="G1071" s="3">
        <v>25.25</v>
      </c>
      <c r="K1071" s="55"/>
    </row>
    <row r="1072" spans="1:11" x14ac:dyDescent="0.3">
      <c r="A1072" s="6">
        <v>39323</v>
      </c>
      <c r="B1072" s="3">
        <v>25.45</v>
      </c>
      <c r="C1072" s="3">
        <v>25.55</v>
      </c>
      <c r="D1072" s="3">
        <v>25.15</v>
      </c>
      <c r="E1072" s="3">
        <v>25.15</v>
      </c>
      <c r="F1072" s="3">
        <v>233</v>
      </c>
      <c r="G1072" s="3">
        <v>25.15</v>
      </c>
      <c r="K1072" s="55"/>
    </row>
    <row r="1073" spans="1:11" x14ac:dyDescent="0.3">
      <c r="A1073" s="6">
        <v>39324</v>
      </c>
      <c r="B1073" s="3">
        <v>25.4</v>
      </c>
      <c r="C1073" s="3">
        <v>25.5</v>
      </c>
      <c r="D1073" s="3">
        <v>25</v>
      </c>
      <c r="E1073" s="3">
        <v>25.35</v>
      </c>
      <c r="F1073" s="3">
        <v>635</v>
      </c>
      <c r="G1073" s="3">
        <v>25.45</v>
      </c>
      <c r="K1073" s="55"/>
    </row>
    <row r="1074" spans="1:11" x14ac:dyDescent="0.3">
      <c r="A1074" s="6">
        <v>39325</v>
      </c>
      <c r="B1074" s="3">
        <v>25.5</v>
      </c>
      <c r="C1074" s="3">
        <v>25.75</v>
      </c>
      <c r="D1074" s="3">
        <v>25.25</v>
      </c>
      <c r="E1074" s="3">
        <v>25.65</v>
      </c>
      <c r="F1074" s="3">
        <v>620</v>
      </c>
      <c r="G1074" s="3">
        <v>25.61</v>
      </c>
      <c r="K1074" s="55"/>
    </row>
    <row r="1075" spans="1:11" x14ac:dyDescent="0.3">
      <c r="A1075" s="6">
        <v>39328</v>
      </c>
      <c r="B1075" s="3">
        <v>30.5</v>
      </c>
      <c r="C1075" s="3">
        <v>31.25</v>
      </c>
      <c r="D1075" s="3">
        <v>30.5</v>
      </c>
      <c r="E1075" s="3">
        <v>30.5</v>
      </c>
      <c r="F1075" s="3">
        <v>208</v>
      </c>
      <c r="G1075" s="3">
        <v>30.6</v>
      </c>
      <c r="K1075" s="55"/>
    </row>
    <row r="1076" spans="1:11" x14ac:dyDescent="0.3">
      <c r="A1076" s="6">
        <v>39329</v>
      </c>
      <c r="B1076" s="3">
        <v>30.5</v>
      </c>
      <c r="C1076" s="3">
        <v>30.5</v>
      </c>
      <c r="D1076" s="3">
        <v>29.9</v>
      </c>
      <c r="E1076" s="3">
        <v>29.9</v>
      </c>
      <c r="F1076" s="3">
        <v>562</v>
      </c>
      <c r="G1076" s="3">
        <v>29.9</v>
      </c>
      <c r="K1076" s="55"/>
    </row>
    <row r="1077" spans="1:11" x14ac:dyDescent="0.3">
      <c r="A1077" s="6">
        <v>39330</v>
      </c>
      <c r="B1077" s="3">
        <v>29.75</v>
      </c>
      <c r="C1077" s="3">
        <v>29.8</v>
      </c>
      <c r="D1077" s="3">
        <v>29.5</v>
      </c>
      <c r="E1077" s="3">
        <v>29.75</v>
      </c>
      <c r="F1077" s="3">
        <v>101</v>
      </c>
      <c r="G1077" s="3">
        <v>29.75</v>
      </c>
      <c r="K1077" s="55"/>
    </row>
    <row r="1078" spans="1:11" x14ac:dyDescent="0.3">
      <c r="A1078" s="6">
        <v>39331</v>
      </c>
      <c r="B1078" s="3">
        <v>29.7</v>
      </c>
      <c r="C1078" s="3">
        <v>30.75</v>
      </c>
      <c r="D1078" s="3">
        <v>29.6</v>
      </c>
      <c r="E1078" s="3">
        <v>30.7</v>
      </c>
      <c r="F1078" s="3">
        <v>177</v>
      </c>
      <c r="G1078" s="3">
        <v>30.7</v>
      </c>
      <c r="K1078" s="55"/>
    </row>
    <row r="1079" spans="1:11" x14ac:dyDescent="0.3">
      <c r="A1079" s="6">
        <v>39332</v>
      </c>
      <c r="B1079" s="3">
        <v>31.25</v>
      </c>
      <c r="C1079" s="3">
        <v>31.3</v>
      </c>
      <c r="D1079" s="3">
        <v>30.35</v>
      </c>
      <c r="E1079" s="3">
        <v>30.35</v>
      </c>
      <c r="F1079" s="3">
        <v>300</v>
      </c>
      <c r="G1079" s="3">
        <v>30.5</v>
      </c>
      <c r="K1079" s="55"/>
    </row>
    <row r="1080" spans="1:11" x14ac:dyDescent="0.3">
      <c r="A1080" s="6">
        <v>39335</v>
      </c>
      <c r="B1080" s="3">
        <v>29.75</v>
      </c>
      <c r="C1080" s="3">
        <v>29.75</v>
      </c>
      <c r="D1080" s="3">
        <v>28</v>
      </c>
      <c r="E1080" s="3">
        <v>28</v>
      </c>
      <c r="F1080" s="3">
        <v>481</v>
      </c>
      <c r="G1080" s="3">
        <v>28</v>
      </c>
      <c r="K1080" s="55"/>
    </row>
    <row r="1081" spans="1:11" x14ac:dyDescent="0.3">
      <c r="A1081" s="6">
        <v>39336</v>
      </c>
      <c r="B1081" s="3">
        <v>28.6</v>
      </c>
      <c r="C1081" s="3">
        <v>29.3</v>
      </c>
      <c r="D1081" s="3">
        <v>28.6</v>
      </c>
      <c r="E1081" s="3">
        <v>28.8</v>
      </c>
      <c r="F1081" s="3">
        <v>502</v>
      </c>
      <c r="G1081" s="3">
        <v>28.85</v>
      </c>
      <c r="K1081" s="55"/>
    </row>
    <row r="1082" spans="1:11" x14ac:dyDescent="0.3">
      <c r="A1082" s="6">
        <v>39337</v>
      </c>
      <c r="B1082" s="3">
        <v>28.25</v>
      </c>
      <c r="C1082" s="3">
        <v>29</v>
      </c>
      <c r="D1082" s="3">
        <v>28.25</v>
      </c>
      <c r="E1082" s="3">
        <v>28.55</v>
      </c>
      <c r="F1082" s="3">
        <v>353</v>
      </c>
      <c r="G1082" s="3">
        <v>28.45</v>
      </c>
      <c r="K1082" s="55"/>
    </row>
    <row r="1083" spans="1:11" x14ac:dyDescent="0.3">
      <c r="A1083" s="6">
        <v>39338</v>
      </c>
      <c r="B1083" s="3">
        <v>28.1</v>
      </c>
      <c r="C1083" s="3">
        <v>28.1</v>
      </c>
      <c r="D1083" s="3">
        <v>27.3</v>
      </c>
      <c r="E1083" s="3">
        <v>27.5</v>
      </c>
      <c r="F1083" s="3">
        <v>439</v>
      </c>
      <c r="G1083" s="3">
        <v>27.5</v>
      </c>
      <c r="K1083" s="55"/>
    </row>
    <row r="1084" spans="1:11" x14ac:dyDescent="0.3">
      <c r="A1084" s="6">
        <v>39339</v>
      </c>
      <c r="B1084" s="3">
        <v>27.65</v>
      </c>
      <c r="C1084" s="3">
        <v>29.25</v>
      </c>
      <c r="D1084" s="3">
        <v>27.65</v>
      </c>
      <c r="E1084" s="3">
        <v>29.25</v>
      </c>
      <c r="F1084" s="3">
        <v>396</v>
      </c>
      <c r="G1084" s="3">
        <v>29.15</v>
      </c>
      <c r="K1084" s="55"/>
    </row>
    <row r="1085" spans="1:11" x14ac:dyDescent="0.3">
      <c r="A1085" s="6">
        <v>39342</v>
      </c>
      <c r="B1085" s="3">
        <v>31</v>
      </c>
      <c r="C1085" s="3">
        <v>31</v>
      </c>
      <c r="D1085" s="3">
        <v>29.5</v>
      </c>
      <c r="E1085" s="3">
        <v>29.5</v>
      </c>
      <c r="F1085" s="3">
        <v>248</v>
      </c>
      <c r="G1085" s="3">
        <v>29.5</v>
      </c>
      <c r="K1085" s="55"/>
    </row>
    <row r="1086" spans="1:11" x14ac:dyDescent="0.3">
      <c r="A1086" s="6">
        <v>39343</v>
      </c>
      <c r="B1086" s="3">
        <v>29.25</v>
      </c>
      <c r="C1086" s="3">
        <v>29.25</v>
      </c>
      <c r="D1086" s="3">
        <v>28.4</v>
      </c>
      <c r="E1086" s="3">
        <v>28.4</v>
      </c>
      <c r="F1086" s="3">
        <v>267</v>
      </c>
      <c r="G1086" s="3">
        <v>28.4</v>
      </c>
      <c r="K1086" s="55"/>
    </row>
    <row r="1087" spans="1:11" x14ac:dyDescent="0.3">
      <c r="A1087" s="6">
        <v>39344</v>
      </c>
      <c r="B1087" s="3">
        <v>28.4</v>
      </c>
      <c r="C1087" s="3">
        <v>28.5</v>
      </c>
      <c r="D1087" s="3">
        <v>27.6</v>
      </c>
      <c r="E1087" s="3">
        <v>27.65</v>
      </c>
      <c r="F1087" s="3">
        <v>506</v>
      </c>
      <c r="G1087" s="3">
        <v>27.65</v>
      </c>
      <c r="K1087" s="55"/>
    </row>
    <row r="1088" spans="1:11" x14ac:dyDescent="0.3">
      <c r="A1088" s="6">
        <v>39345</v>
      </c>
      <c r="B1088" s="3">
        <v>27.9</v>
      </c>
      <c r="C1088" s="3">
        <v>28.25</v>
      </c>
      <c r="D1088" s="3">
        <v>27.9</v>
      </c>
      <c r="E1088" s="3">
        <v>28</v>
      </c>
      <c r="F1088" s="3">
        <v>356</v>
      </c>
      <c r="G1088" s="3">
        <v>28</v>
      </c>
      <c r="K1088" s="55"/>
    </row>
    <row r="1089" spans="1:11" x14ac:dyDescent="0.3">
      <c r="A1089" s="6">
        <v>39346</v>
      </c>
      <c r="B1089" s="3">
        <v>29.1</v>
      </c>
      <c r="C1089" s="3">
        <v>29.4</v>
      </c>
      <c r="D1089" s="3">
        <v>28.9</v>
      </c>
      <c r="E1089" s="3">
        <v>29.35</v>
      </c>
      <c r="F1089" s="3">
        <v>322</v>
      </c>
      <c r="G1089" s="3">
        <v>29.35</v>
      </c>
      <c r="K1089" s="55"/>
    </row>
    <row r="1090" spans="1:11" x14ac:dyDescent="0.3">
      <c r="A1090" s="6">
        <v>39349</v>
      </c>
      <c r="B1090" s="3">
        <v>29</v>
      </c>
      <c r="C1090" s="3">
        <v>29</v>
      </c>
      <c r="D1090" s="3">
        <v>28.2</v>
      </c>
      <c r="E1090" s="3">
        <v>28.2</v>
      </c>
      <c r="F1090" s="3">
        <v>400</v>
      </c>
      <c r="G1090" s="3">
        <v>28.25</v>
      </c>
      <c r="K1090" s="55"/>
    </row>
    <row r="1091" spans="1:11" x14ac:dyDescent="0.3">
      <c r="A1091" s="6">
        <v>39350</v>
      </c>
      <c r="B1091" s="3">
        <v>28.4</v>
      </c>
      <c r="C1091" s="3">
        <v>29</v>
      </c>
      <c r="D1091" s="3">
        <v>28.24</v>
      </c>
      <c r="E1091" s="3">
        <v>28.8</v>
      </c>
      <c r="F1091" s="3">
        <v>599</v>
      </c>
      <c r="G1091" s="3">
        <v>28.85</v>
      </c>
      <c r="K1091" s="55"/>
    </row>
    <row r="1092" spans="1:11" x14ac:dyDescent="0.3">
      <c r="A1092" s="6">
        <v>39351</v>
      </c>
      <c r="B1092" s="3">
        <v>29.4</v>
      </c>
      <c r="C1092" s="3">
        <v>29.75</v>
      </c>
      <c r="D1092" s="3">
        <v>29.2</v>
      </c>
      <c r="E1092" s="3">
        <v>29.65</v>
      </c>
      <c r="F1092" s="3">
        <v>311</v>
      </c>
      <c r="G1092" s="3">
        <v>29.75</v>
      </c>
      <c r="K1092" s="55"/>
    </row>
    <row r="1093" spans="1:11" x14ac:dyDescent="0.3">
      <c r="A1093" s="6">
        <v>39352</v>
      </c>
      <c r="B1093" s="3">
        <v>29.75</v>
      </c>
      <c r="C1093" s="3">
        <v>30.1</v>
      </c>
      <c r="D1093" s="3">
        <v>29.7</v>
      </c>
      <c r="E1093" s="3">
        <v>30.05</v>
      </c>
      <c r="F1093" s="3">
        <v>313</v>
      </c>
      <c r="G1093" s="3">
        <v>30</v>
      </c>
      <c r="K1093" s="55"/>
    </row>
    <row r="1094" spans="1:11" x14ac:dyDescent="0.3">
      <c r="A1094" s="6">
        <v>39353</v>
      </c>
      <c r="B1094" s="3">
        <v>30</v>
      </c>
      <c r="C1094" s="3">
        <v>30.2</v>
      </c>
      <c r="D1094" s="3">
        <v>29.8</v>
      </c>
      <c r="E1094" s="3">
        <v>30.1</v>
      </c>
      <c r="F1094" s="3">
        <v>566</v>
      </c>
      <c r="G1094" s="3">
        <v>30.08</v>
      </c>
      <c r="K1094" s="55"/>
    </row>
    <row r="1095" spans="1:11" x14ac:dyDescent="0.3">
      <c r="A1095" s="6">
        <v>39356</v>
      </c>
      <c r="B1095" s="3">
        <v>37.6</v>
      </c>
      <c r="C1095" s="3">
        <v>39.049999999999997</v>
      </c>
      <c r="D1095" s="3">
        <v>37.6</v>
      </c>
      <c r="E1095" s="3">
        <v>38.700000000000003</v>
      </c>
      <c r="F1095" s="3">
        <v>504</v>
      </c>
      <c r="G1095" s="3">
        <v>38.700000000000003</v>
      </c>
      <c r="K1095" s="55"/>
    </row>
    <row r="1096" spans="1:11" x14ac:dyDescent="0.3">
      <c r="A1096" s="6">
        <v>39357</v>
      </c>
      <c r="B1096" s="3">
        <v>38.6</v>
      </c>
      <c r="C1096" s="3">
        <v>38.700000000000003</v>
      </c>
      <c r="D1096" s="3">
        <v>38.200000000000003</v>
      </c>
      <c r="E1096" s="3">
        <v>38.5</v>
      </c>
      <c r="F1096" s="3">
        <v>190</v>
      </c>
      <c r="G1096" s="3">
        <v>38.5</v>
      </c>
      <c r="K1096" s="55"/>
    </row>
    <row r="1097" spans="1:11" x14ac:dyDescent="0.3">
      <c r="A1097" s="6">
        <v>39358</v>
      </c>
      <c r="B1097" s="3">
        <v>38.35</v>
      </c>
      <c r="C1097" s="3">
        <v>38.65</v>
      </c>
      <c r="D1097" s="3">
        <v>37.799999999999997</v>
      </c>
      <c r="E1097" s="3">
        <v>37.85</v>
      </c>
      <c r="F1097" s="3">
        <v>490</v>
      </c>
      <c r="G1097" s="3">
        <v>38</v>
      </c>
      <c r="K1097" s="55"/>
    </row>
    <row r="1098" spans="1:11" x14ac:dyDescent="0.3">
      <c r="A1098" s="6">
        <v>39359</v>
      </c>
      <c r="B1098" s="3">
        <v>37.75</v>
      </c>
      <c r="C1098" s="3">
        <v>38.25</v>
      </c>
      <c r="D1098" s="3">
        <v>37.65</v>
      </c>
      <c r="E1098" s="3">
        <v>38.25</v>
      </c>
      <c r="F1098" s="3">
        <v>244</v>
      </c>
      <c r="G1098" s="3">
        <v>38.25</v>
      </c>
      <c r="K1098" s="55"/>
    </row>
    <row r="1099" spans="1:11" x14ac:dyDescent="0.3">
      <c r="A1099" s="6">
        <v>39360</v>
      </c>
      <c r="B1099" s="3">
        <v>38.6</v>
      </c>
      <c r="C1099" s="3">
        <v>38.85</v>
      </c>
      <c r="D1099" s="3">
        <v>38.35</v>
      </c>
      <c r="E1099" s="3">
        <v>38.35</v>
      </c>
      <c r="F1099" s="3">
        <v>307</v>
      </c>
      <c r="G1099" s="3">
        <v>38.450000000000003</v>
      </c>
      <c r="K1099" s="55"/>
    </row>
    <row r="1100" spans="1:11" x14ac:dyDescent="0.3">
      <c r="A1100" s="6">
        <v>39363</v>
      </c>
      <c r="B1100" s="3">
        <v>38.35</v>
      </c>
      <c r="C1100" s="3">
        <v>38.700000000000003</v>
      </c>
      <c r="D1100" s="3">
        <v>38.35</v>
      </c>
      <c r="E1100" s="3">
        <v>38.700000000000003</v>
      </c>
      <c r="F1100" s="3">
        <v>164</v>
      </c>
      <c r="G1100" s="3">
        <v>38.6</v>
      </c>
      <c r="K1100" s="55"/>
    </row>
    <row r="1101" spans="1:11" x14ac:dyDescent="0.3">
      <c r="A1101" s="6">
        <v>39364</v>
      </c>
      <c r="B1101" s="3">
        <v>38.4</v>
      </c>
      <c r="C1101" s="3">
        <v>38.799999999999997</v>
      </c>
      <c r="D1101" s="3">
        <v>38.4</v>
      </c>
      <c r="E1101" s="3">
        <v>38.700000000000003</v>
      </c>
      <c r="F1101" s="3">
        <v>95</v>
      </c>
      <c r="G1101" s="3">
        <v>38.65</v>
      </c>
      <c r="K1101" s="55"/>
    </row>
    <row r="1102" spans="1:11" x14ac:dyDescent="0.3">
      <c r="A1102" s="6">
        <v>39365</v>
      </c>
      <c r="B1102" s="3">
        <v>38.65</v>
      </c>
      <c r="C1102" s="3">
        <v>40.4</v>
      </c>
      <c r="D1102" s="3">
        <v>38.65</v>
      </c>
      <c r="E1102" s="3">
        <v>40.4</v>
      </c>
      <c r="F1102" s="3">
        <v>668</v>
      </c>
      <c r="G1102" s="3">
        <v>40.35</v>
      </c>
      <c r="K1102" s="55"/>
    </row>
    <row r="1103" spans="1:11" x14ac:dyDescent="0.3">
      <c r="A1103" s="6">
        <v>39366</v>
      </c>
      <c r="B1103" s="3">
        <v>40.25</v>
      </c>
      <c r="C1103" s="3">
        <v>40.25</v>
      </c>
      <c r="D1103" s="3">
        <v>39.9</v>
      </c>
      <c r="E1103" s="3">
        <v>40.25</v>
      </c>
      <c r="F1103" s="3">
        <v>119</v>
      </c>
      <c r="G1103" s="3">
        <v>40.200000000000003</v>
      </c>
      <c r="K1103" s="55"/>
    </row>
    <row r="1104" spans="1:11" x14ac:dyDescent="0.3">
      <c r="A1104" s="6">
        <v>39367</v>
      </c>
      <c r="B1104" s="3">
        <v>41</v>
      </c>
      <c r="C1104" s="3">
        <v>42.8</v>
      </c>
      <c r="D1104" s="3">
        <v>41</v>
      </c>
      <c r="E1104" s="3">
        <v>42.8</v>
      </c>
      <c r="F1104" s="3">
        <v>643</v>
      </c>
      <c r="G1104" s="3">
        <v>42.7</v>
      </c>
      <c r="K1104" s="55"/>
    </row>
    <row r="1105" spans="1:11" x14ac:dyDescent="0.3">
      <c r="A1105" s="6">
        <v>39370</v>
      </c>
      <c r="B1105" s="3">
        <v>42.7</v>
      </c>
      <c r="C1105" s="3">
        <v>44.85</v>
      </c>
      <c r="D1105" s="3">
        <v>42.65</v>
      </c>
      <c r="E1105" s="3">
        <v>44.4</v>
      </c>
      <c r="F1105" s="3">
        <v>209</v>
      </c>
      <c r="G1105" s="3">
        <v>44.4</v>
      </c>
      <c r="K1105" s="55"/>
    </row>
    <row r="1106" spans="1:11" x14ac:dyDescent="0.3">
      <c r="A1106" s="6">
        <v>39371</v>
      </c>
      <c r="B1106" s="3">
        <v>44.8</v>
      </c>
      <c r="C1106" s="3">
        <v>46.6</v>
      </c>
      <c r="D1106" s="3">
        <v>44.8</v>
      </c>
      <c r="E1106" s="3">
        <v>46</v>
      </c>
      <c r="F1106" s="3">
        <v>511</v>
      </c>
      <c r="G1106" s="3">
        <v>46</v>
      </c>
      <c r="K1106" s="55"/>
    </row>
    <row r="1107" spans="1:11" x14ac:dyDescent="0.3">
      <c r="A1107" s="6">
        <v>39372</v>
      </c>
      <c r="B1107" s="3">
        <v>45.6</v>
      </c>
      <c r="C1107" s="3">
        <v>47.55</v>
      </c>
      <c r="D1107" s="3">
        <v>45.45</v>
      </c>
      <c r="E1107" s="3">
        <v>47.25</v>
      </c>
      <c r="F1107" s="3">
        <v>471</v>
      </c>
      <c r="G1107" s="3">
        <v>47.25</v>
      </c>
      <c r="K1107" s="55"/>
    </row>
    <row r="1108" spans="1:11" x14ac:dyDescent="0.3">
      <c r="A1108" s="6">
        <v>39373</v>
      </c>
      <c r="B1108" s="3">
        <v>47.9</v>
      </c>
      <c r="C1108" s="3">
        <v>48.7</v>
      </c>
      <c r="D1108" s="3">
        <v>47.9</v>
      </c>
      <c r="E1108" s="3">
        <v>48.6</v>
      </c>
      <c r="F1108" s="3">
        <v>397</v>
      </c>
      <c r="G1108" s="3">
        <v>48.6</v>
      </c>
      <c r="K1108" s="55"/>
    </row>
    <row r="1109" spans="1:11" x14ac:dyDescent="0.3">
      <c r="A1109" s="6">
        <v>39374</v>
      </c>
      <c r="B1109" s="3">
        <v>51.15</v>
      </c>
      <c r="C1109" s="3">
        <v>52.7</v>
      </c>
      <c r="D1109" s="3">
        <v>51.15</v>
      </c>
      <c r="E1109" s="3">
        <v>52.4</v>
      </c>
      <c r="F1109" s="3">
        <v>415</v>
      </c>
      <c r="G1109" s="3">
        <v>52.4</v>
      </c>
      <c r="K1109" s="55"/>
    </row>
    <row r="1110" spans="1:11" x14ac:dyDescent="0.3">
      <c r="A1110" s="6">
        <v>39377</v>
      </c>
      <c r="B1110" s="3">
        <v>51.4</v>
      </c>
      <c r="C1110" s="3">
        <v>51.65</v>
      </c>
      <c r="D1110" s="3">
        <v>49.25</v>
      </c>
      <c r="E1110" s="3">
        <v>49.35</v>
      </c>
      <c r="F1110" s="3">
        <v>620</v>
      </c>
      <c r="G1110" s="3">
        <v>49.25</v>
      </c>
      <c r="K1110" s="55"/>
    </row>
    <row r="1111" spans="1:11" x14ac:dyDescent="0.3">
      <c r="A1111" s="6">
        <v>39378</v>
      </c>
      <c r="B1111" s="3">
        <v>46.75</v>
      </c>
      <c r="C1111" s="3">
        <v>48.5</v>
      </c>
      <c r="D1111" s="3">
        <v>46.75</v>
      </c>
      <c r="E1111" s="3">
        <v>47.75</v>
      </c>
      <c r="F1111" s="3">
        <v>406</v>
      </c>
      <c r="G1111" s="3">
        <v>47.75</v>
      </c>
      <c r="K1111" s="55"/>
    </row>
    <row r="1112" spans="1:11" x14ac:dyDescent="0.3">
      <c r="A1112" s="6">
        <v>39379</v>
      </c>
      <c r="B1112" s="3">
        <v>46.5</v>
      </c>
      <c r="C1112" s="3">
        <v>49</v>
      </c>
      <c r="D1112" s="3">
        <v>46.5</v>
      </c>
      <c r="E1112" s="3">
        <v>49</v>
      </c>
      <c r="F1112" s="3">
        <v>282</v>
      </c>
      <c r="G1112" s="3">
        <v>49</v>
      </c>
      <c r="K1112" s="55"/>
    </row>
    <row r="1113" spans="1:11" x14ac:dyDescent="0.3">
      <c r="A1113" s="6">
        <v>39380</v>
      </c>
      <c r="B1113" s="3">
        <v>49.85</v>
      </c>
      <c r="C1113" s="3">
        <v>50.5</v>
      </c>
      <c r="D1113" s="3">
        <v>49.65</v>
      </c>
      <c r="E1113" s="3">
        <v>50</v>
      </c>
      <c r="F1113" s="3">
        <v>389</v>
      </c>
      <c r="G1113" s="3">
        <v>50</v>
      </c>
      <c r="K1113" s="55"/>
    </row>
    <row r="1114" spans="1:11" x14ac:dyDescent="0.3">
      <c r="A1114" s="6">
        <v>39381</v>
      </c>
      <c r="B1114" s="3">
        <v>50.25</v>
      </c>
      <c r="C1114" s="3">
        <v>50.25</v>
      </c>
      <c r="D1114" s="3">
        <v>48.8</v>
      </c>
      <c r="E1114" s="3">
        <v>48.9</v>
      </c>
      <c r="F1114" s="3">
        <v>91</v>
      </c>
      <c r="G1114" s="3">
        <v>48.8</v>
      </c>
      <c r="K1114" s="55"/>
    </row>
    <row r="1115" spans="1:11" x14ac:dyDescent="0.3">
      <c r="A1115" s="6">
        <v>39384</v>
      </c>
      <c r="B1115" s="3">
        <v>49</v>
      </c>
      <c r="C1115" s="3">
        <v>49</v>
      </c>
      <c r="D1115" s="3">
        <v>47.5</v>
      </c>
      <c r="E1115" s="3">
        <v>47.6</v>
      </c>
      <c r="F1115" s="3">
        <v>459</v>
      </c>
      <c r="G1115" s="3">
        <v>47.6</v>
      </c>
      <c r="K1115" s="55"/>
    </row>
    <row r="1116" spans="1:11" x14ac:dyDescent="0.3">
      <c r="A1116" s="6">
        <v>39385</v>
      </c>
      <c r="B1116" s="3">
        <v>47</v>
      </c>
      <c r="C1116" s="3">
        <v>47</v>
      </c>
      <c r="D1116" s="3">
        <v>46.31</v>
      </c>
      <c r="E1116" s="3">
        <v>46.4</v>
      </c>
      <c r="F1116" s="3">
        <v>330</v>
      </c>
      <c r="G1116" s="3">
        <v>46.31</v>
      </c>
      <c r="K1116" s="55"/>
    </row>
    <row r="1117" spans="1:11" x14ac:dyDescent="0.3">
      <c r="A1117" s="6">
        <v>39386</v>
      </c>
      <c r="B1117" s="3">
        <v>44.5</v>
      </c>
      <c r="C1117" s="3">
        <v>45.7</v>
      </c>
      <c r="D1117" s="3">
        <v>44.5</v>
      </c>
      <c r="E1117" s="3">
        <v>45.7</v>
      </c>
      <c r="F1117" s="3">
        <v>307</v>
      </c>
      <c r="G1117" s="3">
        <v>45.14</v>
      </c>
      <c r="K1117" s="55"/>
    </row>
    <row r="1118" spans="1:11" x14ac:dyDescent="0.3">
      <c r="A1118" s="6">
        <v>39387</v>
      </c>
      <c r="B1118" s="3">
        <v>51</v>
      </c>
      <c r="C1118" s="3">
        <v>51.5</v>
      </c>
      <c r="D1118" s="3">
        <v>49.7</v>
      </c>
      <c r="E1118" s="3">
        <v>49.8</v>
      </c>
      <c r="F1118" s="3">
        <v>348</v>
      </c>
      <c r="G1118" s="3">
        <v>49.75</v>
      </c>
      <c r="K1118" s="55"/>
    </row>
    <row r="1119" spans="1:11" x14ac:dyDescent="0.3">
      <c r="A1119" s="6">
        <v>39388</v>
      </c>
      <c r="B1119" s="3">
        <v>50.75</v>
      </c>
      <c r="C1119" s="3">
        <v>50.85</v>
      </c>
      <c r="D1119" s="3">
        <v>50</v>
      </c>
      <c r="E1119" s="3">
        <v>50.3</v>
      </c>
      <c r="F1119" s="3">
        <v>247</v>
      </c>
      <c r="G1119" s="3">
        <v>50.3</v>
      </c>
      <c r="K1119" s="55"/>
    </row>
    <row r="1120" spans="1:11" x14ac:dyDescent="0.3">
      <c r="A1120" s="6">
        <v>39391</v>
      </c>
      <c r="B1120" s="3">
        <v>49.05</v>
      </c>
      <c r="C1120" s="3">
        <v>49.3</v>
      </c>
      <c r="D1120" s="3">
        <v>48.25</v>
      </c>
      <c r="E1120" s="3">
        <v>48.3</v>
      </c>
      <c r="F1120" s="3">
        <v>429</v>
      </c>
      <c r="G1120" s="3">
        <v>48.3</v>
      </c>
      <c r="K1120" s="55"/>
    </row>
    <row r="1121" spans="1:11" x14ac:dyDescent="0.3">
      <c r="A1121" s="6">
        <v>39392</v>
      </c>
      <c r="B1121" s="3">
        <v>47.5</v>
      </c>
      <c r="C1121" s="3">
        <v>49.2</v>
      </c>
      <c r="D1121" s="3">
        <v>47.5</v>
      </c>
      <c r="E1121" s="3">
        <v>49</v>
      </c>
      <c r="F1121" s="3">
        <v>249</v>
      </c>
      <c r="G1121" s="3">
        <v>49</v>
      </c>
      <c r="K1121" s="55"/>
    </row>
    <row r="1122" spans="1:11" x14ac:dyDescent="0.3">
      <c r="A1122" s="6">
        <v>39393</v>
      </c>
      <c r="B1122" s="3">
        <v>49.6</v>
      </c>
      <c r="C1122" s="3">
        <v>49.9</v>
      </c>
      <c r="D1122" s="3">
        <v>49.05</v>
      </c>
      <c r="E1122" s="3">
        <v>49.05</v>
      </c>
      <c r="F1122" s="3">
        <v>142</v>
      </c>
      <c r="G1122" s="3">
        <v>49.1</v>
      </c>
      <c r="K1122" s="55"/>
    </row>
    <row r="1123" spans="1:11" x14ac:dyDescent="0.3">
      <c r="A1123" s="6">
        <v>39394</v>
      </c>
      <c r="B1123" s="3">
        <v>49.9</v>
      </c>
      <c r="C1123" s="3">
        <v>50.3</v>
      </c>
      <c r="D1123" s="3">
        <v>49.7</v>
      </c>
      <c r="E1123" s="3">
        <v>49.75</v>
      </c>
      <c r="F1123" s="3">
        <v>327</v>
      </c>
      <c r="G1123" s="3">
        <v>49.8</v>
      </c>
      <c r="K1123" s="55"/>
    </row>
    <row r="1124" spans="1:11" x14ac:dyDescent="0.3">
      <c r="A1124" s="6">
        <v>39395</v>
      </c>
      <c r="B1124" s="3">
        <v>50.25</v>
      </c>
      <c r="C1124" s="3">
        <v>50.75</v>
      </c>
      <c r="D1124" s="3">
        <v>49.5</v>
      </c>
      <c r="E1124" s="3">
        <v>50.4</v>
      </c>
      <c r="F1124" s="3">
        <v>310</v>
      </c>
      <c r="G1124" s="3">
        <v>50.4</v>
      </c>
      <c r="K1124" s="55"/>
    </row>
    <row r="1125" spans="1:11" x14ac:dyDescent="0.3">
      <c r="A1125" s="6">
        <v>39398</v>
      </c>
      <c r="B1125" s="3">
        <v>50.5</v>
      </c>
      <c r="C1125" s="3">
        <v>50.85</v>
      </c>
      <c r="D1125" s="3">
        <v>49.8</v>
      </c>
      <c r="E1125" s="3">
        <v>49.8</v>
      </c>
      <c r="F1125" s="3">
        <v>248</v>
      </c>
      <c r="G1125" s="3">
        <v>49.8</v>
      </c>
      <c r="K1125" s="55"/>
    </row>
    <row r="1126" spans="1:11" x14ac:dyDescent="0.3">
      <c r="A1126" s="6">
        <v>39399</v>
      </c>
      <c r="B1126" s="3">
        <v>49.75</v>
      </c>
      <c r="C1126" s="3">
        <v>50</v>
      </c>
      <c r="D1126" s="3">
        <v>49.35</v>
      </c>
      <c r="E1126" s="3">
        <v>49.55</v>
      </c>
      <c r="F1126" s="3">
        <v>543</v>
      </c>
      <c r="G1126" s="3">
        <v>49.6</v>
      </c>
      <c r="K1126" s="55"/>
    </row>
    <row r="1127" spans="1:11" x14ac:dyDescent="0.3">
      <c r="A1127" s="6">
        <v>39400</v>
      </c>
      <c r="B1127" s="3">
        <v>50</v>
      </c>
      <c r="C1127" s="3">
        <v>50.5</v>
      </c>
      <c r="D1127" s="3">
        <v>49.9</v>
      </c>
      <c r="E1127" s="3">
        <v>49.95</v>
      </c>
      <c r="F1127" s="3">
        <v>475</v>
      </c>
      <c r="G1127" s="3">
        <v>50</v>
      </c>
      <c r="K1127" s="55"/>
    </row>
    <row r="1128" spans="1:11" x14ac:dyDescent="0.3">
      <c r="A1128" s="6">
        <v>39401</v>
      </c>
      <c r="B1128" s="3">
        <v>49.95</v>
      </c>
      <c r="C1128" s="3">
        <v>50.3</v>
      </c>
      <c r="D1128" s="3">
        <v>49.55</v>
      </c>
      <c r="E1128" s="3">
        <v>49.55</v>
      </c>
      <c r="F1128" s="3">
        <v>229</v>
      </c>
      <c r="G1128" s="3">
        <v>49.65</v>
      </c>
      <c r="K1128" s="55"/>
    </row>
    <row r="1129" spans="1:11" x14ac:dyDescent="0.3">
      <c r="A1129" s="6">
        <v>39402</v>
      </c>
      <c r="B1129" s="3">
        <v>49.25</v>
      </c>
      <c r="C1129" s="3">
        <v>50.24</v>
      </c>
      <c r="D1129" s="3">
        <v>49.1</v>
      </c>
      <c r="E1129" s="3">
        <v>50</v>
      </c>
      <c r="F1129" s="3">
        <v>248</v>
      </c>
      <c r="G1129" s="3">
        <v>50.15</v>
      </c>
      <c r="K1129" s="55"/>
    </row>
    <row r="1130" spans="1:11" x14ac:dyDescent="0.3">
      <c r="A1130" s="6">
        <v>39405</v>
      </c>
      <c r="B1130" s="3">
        <v>51</v>
      </c>
      <c r="C1130" s="3">
        <v>51.25</v>
      </c>
      <c r="D1130" s="3">
        <v>50.6</v>
      </c>
      <c r="E1130" s="3">
        <v>50.8</v>
      </c>
      <c r="F1130" s="3">
        <v>349</v>
      </c>
      <c r="G1130" s="3">
        <v>50.73</v>
      </c>
      <c r="K1130" s="55"/>
    </row>
    <row r="1131" spans="1:11" x14ac:dyDescent="0.3">
      <c r="A1131" s="6">
        <v>39406</v>
      </c>
      <c r="B1131" s="3">
        <v>51.25</v>
      </c>
      <c r="C1131" s="3">
        <v>52.15</v>
      </c>
      <c r="D1131" s="3">
        <v>51.25</v>
      </c>
      <c r="E1131" s="3">
        <v>52.15</v>
      </c>
      <c r="F1131" s="3">
        <v>217</v>
      </c>
      <c r="G1131" s="3">
        <v>52.15</v>
      </c>
      <c r="K1131" s="55"/>
    </row>
    <row r="1132" spans="1:11" x14ac:dyDescent="0.3">
      <c r="A1132" s="6">
        <v>39407</v>
      </c>
      <c r="B1132" s="3">
        <v>51.9</v>
      </c>
      <c r="C1132" s="3">
        <v>51.9</v>
      </c>
      <c r="D1132" s="3">
        <v>51.2</v>
      </c>
      <c r="E1132" s="3">
        <v>51.45</v>
      </c>
      <c r="F1132" s="3">
        <v>432</v>
      </c>
      <c r="G1132" s="3">
        <v>51.45</v>
      </c>
      <c r="K1132" s="55"/>
    </row>
    <row r="1133" spans="1:11" x14ac:dyDescent="0.3">
      <c r="A1133" s="6">
        <v>39408</v>
      </c>
      <c r="B1133" s="3">
        <v>51</v>
      </c>
      <c r="C1133" s="3">
        <v>51.6</v>
      </c>
      <c r="D1133" s="3">
        <v>51</v>
      </c>
      <c r="E1133" s="3">
        <v>51.3</v>
      </c>
      <c r="F1133" s="3">
        <v>493</v>
      </c>
      <c r="G1133" s="3">
        <v>51.25</v>
      </c>
      <c r="K1133" s="55"/>
    </row>
    <row r="1134" spans="1:11" x14ac:dyDescent="0.3">
      <c r="A1134" s="6">
        <v>39409</v>
      </c>
      <c r="B1134" s="3">
        <v>51</v>
      </c>
      <c r="C1134" s="3">
        <v>51.9</v>
      </c>
      <c r="D1134" s="3">
        <v>51</v>
      </c>
      <c r="E1134" s="3">
        <v>51.3</v>
      </c>
      <c r="F1134" s="3">
        <v>179</v>
      </c>
      <c r="G1134" s="3">
        <v>51.43</v>
      </c>
      <c r="K1134" s="55"/>
    </row>
    <row r="1135" spans="1:11" x14ac:dyDescent="0.3">
      <c r="A1135" s="6">
        <v>39412</v>
      </c>
      <c r="B1135" s="3">
        <v>52</v>
      </c>
      <c r="C1135" s="3">
        <v>52.35</v>
      </c>
      <c r="D1135" s="3">
        <v>51.3</v>
      </c>
      <c r="E1135" s="3">
        <v>52.2</v>
      </c>
      <c r="F1135" s="3">
        <v>885</v>
      </c>
      <c r="G1135" s="3">
        <v>52.25</v>
      </c>
      <c r="K1135" s="55"/>
    </row>
    <row r="1136" spans="1:11" x14ac:dyDescent="0.3">
      <c r="A1136" s="6">
        <v>39413</v>
      </c>
      <c r="B1136" s="3">
        <v>52</v>
      </c>
      <c r="C1136" s="3">
        <v>52</v>
      </c>
      <c r="D1136" s="3">
        <v>51.05</v>
      </c>
      <c r="E1136" s="3">
        <v>51.15</v>
      </c>
      <c r="F1136" s="3">
        <v>1133</v>
      </c>
      <c r="G1136" s="3">
        <v>51.1</v>
      </c>
      <c r="K1136" s="55"/>
    </row>
    <row r="1137" spans="1:11" x14ac:dyDescent="0.3">
      <c r="A1137" s="6">
        <v>39414</v>
      </c>
      <c r="B1137" s="3">
        <v>50.8</v>
      </c>
      <c r="C1137" s="3">
        <v>51.15</v>
      </c>
      <c r="D1137" s="3">
        <v>50.7</v>
      </c>
      <c r="E1137" s="3">
        <v>50.7</v>
      </c>
      <c r="F1137" s="3">
        <v>254</v>
      </c>
      <c r="G1137" s="3">
        <v>50.63</v>
      </c>
      <c r="K1137" s="55"/>
    </row>
    <row r="1138" spans="1:11" x14ac:dyDescent="0.3">
      <c r="A1138" s="6">
        <v>39415</v>
      </c>
      <c r="B1138" s="3">
        <v>49.25</v>
      </c>
      <c r="C1138" s="3">
        <v>49.25</v>
      </c>
      <c r="D1138" s="3">
        <v>47.8</v>
      </c>
      <c r="E1138" s="3">
        <v>47.8</v>
      </c>
      <c r="F1138" s="3">
        <v>944</v>
      </c>
      <c r="G1138" s="3">
        <v>47.8</v>
      </c>
      <c r="K1138" s="55"/>
    </row>
    <row r="1139" spans="1:11" x14ac:dyDescent="0.3">
      <c r="A1139" s="6">
        <v>39416</v>
      </c>
      <c r="B1139" s="3">
        <v>47.6</v>
      </c>
      <c r="C1139" s="3">
        <v>47.6</v>
      </c>
      <c r="D1139" s="3">
        <v>46.65</v>
      </c>
      <c r="E1139" s="3">
        <v>46.7</v>
      </c>
      <c r="F1139" s="3">
        <v>588</v>
      </c>
      <c r="G1139" s="3">
        <v>47.23</v>
      </c>
      <c r="K1139" s="55"/>
    </row>
    <row r="1140" spans="1:11" x14ac:dyDescent="0.3">
      <c r="A1140" s="6">
        <v>39419</v>
      </c>
      <c r="B1140" s="3">
        <v>52</v>
      </c>
      <c r="C1140" s="3">
        <v>52.4</v>
      </c>
      <c r="D1140" s="3">
        <v>51.7</v>
      </c>
      <c r="E1140" s="3">
        <v>52.05</v>
      </c>
      <c r="F1140" s="3">
        <v>69</v>
      </c>
      <c r="G1140" s="3">
        <v>52</v>
      </c>
      <c r="K1140" s="55"/>
    </row>
    <row r="1141" spans="1:11" x14ac:dyDescent="0.3">
      <c r="A1141" s="6">
        <v>39420</v>
      </c>
      <c r="B1141" s="3">
        <v>52.95</v>
      </c>
      <c r="C1141" s="3">
        <v>52.95</v>
      </c>
      <c r="D1141" s="3">
        <v>52.6</v>
      </c>
      <c r="E1141" s="3">
        <v>52.6</v>
      </c>
      <c r="F1141" s="3">
        <v>36</v>
      </c>
      <c r="G1141" s="3">
        <v>52.85</v>
      </c>
      <c r="K1141" s="55"/>
    </row>
    <row r="1142" spans="1:11" x14ac:dyDescent="0.3">
      <c r="A1142" s="6">
        <v>39421</v>
      </c>
      <c r="B1142" s="3">
        <v>52.9</v>
      </c>
      <c r="C1142" s="3">
        <v>52.9</v>
      </c>
      <c r="D1142" s="3">
        <v>52.6</v>
      </c>
      <c r="E1142" s="3">
        <v>52.7</v>
      </c>
      <c r="F1142" s="3">
        <v>17</v>
      </c>
      <c r="G1142" s="3">
        <v>52.7</v>
      </c>
      <c r="K1142" s="55"/>
    </row>
    <row r="1143" spans="1:11" x14ac:dyDescent="0.3">
      <c r="A1143" s="6">
        <v>39422</v>
      </c>
      <c r="B1143" s="3">
        <v>51.6</v>
      </c>
      <c r="C1143" s="3">
        <v>52</v>
      </c>
      <c r="D1143" s="3">
        <v>51.5</v>
      </c>
      <c r="E1143" s="3">
        <v>51.6</v>
      </c>
      <c r="F1143" s="3">
        <v>93</v>
      </c>
      <c r="G1143" s="3">
        <v>51.55</v>
      </c>
      <c r="K1143" s="55"/>
    </row>
    <row r="1144" spans="1:11" x14ac:dyDescent="0.3">
      <c r="A1144" s="6">
        <v>39423</v>
      </c>
      <c r="B1144" s="3">
        <v>52.65</v>
      </c>
      <c r="C1144" s="3">
        <v>52.9</v>
      </c>
      <c r="D1144" s="3">
        <v>52.4</v>
      </c>
      <c r="E1144" s="3">
        <v>52.7</v>
      </c>
      <c r="F1144" s="3">
        <v>32</v>
      </c>
      <c r="G1144" s="3">
        <v>52.7</v>
      </c>
      <c r="K1144" s="55"/>
    </row>
    <row r="1145" spans="1:11" x14ac:dyDescent="0.3">
      <c r="A1145" s="6">
        <v>39426</v>
      </c>
      <c r="B1145" s="3">
        <v>53.2</v>
      </c>
      <c r="C1145" s="3">
        <v>53.35</v>
      </c>
      <c r="D1145" s="3">
        <v>53</v>
      </c>
      <c r="E1145" s="3">
        <v>53.35</v>
      </c>
      <c r="F1145" s="3">
        <v>51</v>
      </c>
      <c r="G1145" s="3">
        <v>53.35</v>
      </c>
      <c r="K1145" s="55"/>
    </row>
    <row r="1146" spans="1:11" x14ac:dyDescent="0.3">
      <c r="A1146" s="6">
        <v>39427</v>
      </c>
      <c r="B1146" s="3">
        <v>53</v>
      </c>
      <c r="C1146" s="3">
        <v>53.4</v>
      </c>
      <c r="D1146" s="3">
        <v>52.9</v>
      </c>
      <c r="E1146" s="3">
        <v>53.15</v>
      </c>
      <c r="F1146" s="3">
        <v>580</v>
      </c>
      <c r="G1146" s="3">
        <v>53.15</v>
      </c>
      <c r="K1146" s="55"/>
    </row>
    <row r="1147" spans="1:11" x14ac:dyDescent="0.3">
      <c r="A1147" s="6">
        <v>39428</v>
      </c>
      <c r="B1147" s="3">
        <v>52.8</v>
      </c>
      <c r="C1147" s="3">
        <v>53</v>
      </c>
      <c r="D1147" s="3">
        <v>52</v>
      </c>
      <c r="E1147" s="3">
        <v>52.2</v>
      </c>
      <c r="F1147" s="3">
        <v>132</v>
      </c>
      <c r="G1147" s="3">
        <v>52.2</v>
      </c>
      <c r="K1147" s="55"/>
    </row>
    <row r="1148" spans="1:11" x14ac:dyDescent="0.3">
      <c r="A1148" s="6">
        <v>39429</v>
      </c>
      <c r="B1148" s="3">
        <v>52.8</v>
      </c>
      <c r="C1148" s="3">
        <v>53.6</v>
      </c>
      <c r="D1148" s="3">
        <v>52.8</v>
      </c>
      <c r="E1148" s="3">
        <v>53.5</v>
      </c>
      <c r="F1148" s="3">
        <v>44</v>
      </c>
      <c r="G1148" s="3">
        <v>53.5</v>
      </c>
      <c r="K1148" s="55"/>
    </row>
    <row r="1149" spans="1:11" x14ac:dyDescent="0.3">
      <c r="A1149" s="6">
        <v>39430</v>
      </c>
      <c r="B1149" s="3">
        <v>53.7</v>
      </c>
      <c r="C1149" s="3">
        <v>53.7</v>
      </c>
      <c r="D1149" s="3">
        <v>53</v>
      </c>
      <c r="E1149" s="3">
        <v>53.05</v>
      </c>
      <c r="F1149" s="3">
        <v>80</v>
      </c>
      <c r="G1149" s="3">
        <v>53.13</v>
      </c>
      <c r="K1149" s="55"/>
    </row>
    <row r="1150" spans="1:11" x14ac:dyDescent="0.3">
      <c r="A1150" s="6">
        <v>39433</v>
      </c>
      <c r="B1150" s="3">
        <v>53</v>
      </c>
      <c r="C1150" s="3">
        <v>53</v>
      </c>
      <c r="D1150" s="3">
        <v>52.4</v>
      </c>
      <c r="E1150" s="3">
        <v>52.45</v>
      </c>
      <c r="F1150" s="3">
        <v>249</v>
      </c>
      <c r="G1150" s="3">
        <v>52.45</v>
      </c>
      <c r="K1150" s="55"/>
    </row>
    <row r="1151" spans="1:11" x14ac:dyDescent="0.3">
      <c r="A1151" s="6">
        <v>39434</v>
      </c>
      <c r="B1151" s="3">
        <v>52.05</v>
      </c>
      <c r="C1151" s="3">
        <v>52.35</v>
      </c>
      <c r="D1151" s="3">
        <v>51.35</v>
      </c>
      <c r="E1151" s="3">
        <v>51.5</v>
      </c>
      <c r="F1151" s="3">
        <v>528</v>
      </c>
      <c r="G1151" s="3">
        <v>51.5</v>
      </c>
      <c r="K1151" s="55"/>
    </row>
    <row r="1152" spans="1:11" x14ac:dyDescent="0.3">
      <c r="A1152" s="6">
        <v>39435</v>
      </c>
      <c r="B1152" s="3">
        <v>51</v>
      </c>
      <c r="C1152" s="3">
        <v>51.65</v>
      </c>
      <c r="D1152" s="3">
        <v>51</v>
      </c>
      <c r="E1152" s="3">
        <v>51.3</v>
      </c>
      <c r="F1152" s="3">
        <v>177</v>
      </c>
      <c r="G1152" s="3">
        <v>51.3</v>
      </c>
      <c r="K1152" s="55"/>
    </row>
    <row r="1153" spans="1:11" x14ac:dyDescent="0.3">
      <c r="A1153" s="6">
        <v>39436</v>
      </c>
      <c r="B1153" s="3">
        <v>51</v>
      </c>
      <c r="C1153" s="3">
        <v>51.25</v>
      </c>
      <c r="D1153" s="3">
        <v>50.9</v>
      </c>
      <c r="E1153" s="3">
        <v>50.95</v>
      </c>
      <c r="F1153" s="3">
        <v>392</v>
      </c>
      <c r="G1153" s="3">
        <v>50.9</v>
      </c>
      <c r="K1153" s="55"/>
    </row>
    <row r="1154" spans="1:11" x14ac:dyDescent="0.3">
      <c r="A1154" s="6">
        <v>39437</v>
      </c>
      <c r="B1154" s="3">
        <v>50.75</v>
      </c>
      <c r="C1154" s="3">
        <v>51.15</v>
      </c>
      <c r="D1154" s="3">
        <v>50.5</v>
      </c>
      <c r="E1154" s="3">
        <v>51.1</v>
      </c>
      <c r="F1154" s="3">
        <v>159</v>
      </c>
      <c r="G1154" s="3">
        <v>51.1</v>
      </c>
      <c r="K1154" s="55"/>
    </row>
    <row r="1155" spans="1:11" x14ac:dyDescent="0.3">
      <c r="A1155" s="6">
        <v>39443</v>
      </c>
      <c r="B1155" s="3">
        <v>51.65</v>
      </c>
      <c r="C1155" s="3">
        <v>51.75</v>
      </c>
      <c r="D1155" s="3">
        <v>51.65</v>
      </c>
      <c r="E1155" s="3">
        <v>51.75</v>
      </c>
      <c r="F1155" s="3">
        <v>22</v>
      </c>
      <c r="G1155" s="3">
        <v>51.75</v>
      </c>
      <c r="K1155" s="55"/>
    </row>
    <row r="1156" spans="1:11" x14ac:dyDescent="0.3">
      <c r="A1156" s="6">
        <v>39444</v>
      </c>
      <c r="B1156" s="3">
        <v>51.75</v>
      </c>
      <c r="C1156" s="3">
        <v>51.75</v>
      </c>
      <c r="D1156" s="3">
        <v>50.8</v>
      </c>
      <c r="E1156" s="3">
        <v>50.85</v>
      </c>
      <c r="F1156" s="3">
        <v>141</v>
      </c>
      <c r="G1156" s="3">
        <v>51.11</v>
      </c>
      <c r="K1156" s="55"/>
    </row>
    <row r="1157" spans="1:11" x14ac:dyDescent="0.3">
      <c r="A1157" s="6">
        <v>39449</v>
      </c>
      <c r="B1157" s="3">
        <v>52.95</v>
      </c>
      <c r="C1157" s="3">
        <v>52.95</v>
      </c>
      <c r="D1157" s="3">
        <v>52.8</v>
      </c>
      <c r="E1157" s="3">
        <v>52.95</v>
      </c>
      <c r="F1157" s="3">
        <v>32</v>
      </c>
      <c r="G1157" s="3">
        <v>52.95</v>
      </c>
      <c r="K1157" s="55"/>
    </row>
    <row r="1158" spans="1:11" x14ac:dyDescent="0.3">
      <c r="A1158" s="6">
        <v>39450</v>
      </c>
      <c r="B1158" s="3">
        <v>53.4</v>
      </c>
      <c r="C1158" s="3">
        <v>53.45</v>
      </c>
      <c r="D1158" s="3">
        <v>52.55</v>
      </c>
      <c r="E1158" s="3">
        <v>52.55</v>
      </c>
      <c r="F1158" s="3">
        <v>122</v>
      </c>
      <c r="G1158" s="3">
        <v>52.76</v>
      </c>
      <c r="K1158" s="55"/>
    </row>
    <row r="1159" spans="1:11" x14ac:dyDescent="0.3">
      <c r="A1159" s="6">
        <v>39451</v>
      </c>
      <c r="B1159" s="3">
        <v>52.35</v>
      </c>
      <c r="C1159" s="3">
        <v>52.6</v>
      </c>
      <c r="D1159" s="3">
        <v>52.2</v>
      </c>
      <c r="E1159" s="3">
        <v>52.4</v>
      </c>
      <c r="F1159" s="3">
        <v>257</v>
      </c>
      <c r="G1159" s="3">
        <v>52.45</v>
      </c>
      <c r="K1159" s="55"/>
    </row>
    <row r="1160" spans="1:11" x14ac:dyDescent="0.3">
      <c r="A1160" s="6">
        <v>39454</v>
      </c>
      <c r="B1160" s="3">
        <v>52.5</v>
      </c>
      <c r="C1160" s="3">
        <v>52.55</v>
      </c>
      <c r="D1160" s="3">
        <v>52</v>
      </c>
      <c r="E1160" s="3">
        <v>52.2</v>
      </c>
      <c r="F1160" s="3">
        <v>229</v>
      </c>
      <c r="G1160" s="3">
        <v>52.3</v>
      </c>
      <c r="K1160" s="55"/>
    </row>
    <row r="1161" spans="1:11" x14ac:dyDescent="0.3">
      <c r="A1161" s="6">
        <v>39455</v>
      </c>
      <c r="B1161" s="3">
        <v>52.45</v>
      </c>
      <c r="C1161" s="3">
        <v>52.9</v>
      </c>
      <c r="D1161" s="3">
        <v>52.4</v>
      </c>
      <c r="E1161" s="3">
        <v>52.8</v>
      </c>
      <c r="F1161" s="3">
        <v>270</v>
      </c>
      <c r="G1161" s="3">
        <v>52.8</v>
      </c>
      <c r="K1161" s="55"/>
    </row>
    <row r="1162" spans="1:11" x14ac:dyDescent="0.3">
      <c r="A1162" s="6">
        <v>39456</v>
      </c>
      <c r="B1162" s="3">
        <v>53</v>
      </c>
      <c r="C1162" s="3">
        <v>53.05</v>
      </c>
      <c r="D1162" s="3">
        <v>52.65</v>
      </c>
      <c r="E1162" s="3">
        <v>52.7</v>
      </c>
      <c r="F1162" s="3">
        <v>285</v>
      </c>
      <c r="G1162" s="3">
        <v>52.7</v>
      </c>
      <c r="K1162" s="55"/>
    </row>
    <row r="1163" spans="1:11" x14ac:dyDescent="0.3">
      <c r="A1163" s="6">
        <v>39457</v>
      </c>
      <c r="B1163" s="3">
        <v>52.6</v>
      </c>
      <c r="C1163" s="3">
        <v>53.1</v>
      </c>
      <c r="D1163" s="3">
        <v>52.5</v>
      </c>
      <c r="E1163" s="3">
        <v>52.65</v>
      </c>
      <c r="F1163" s="3">
        <v>125</v>
      </c>
      <c r="G1163" s="3">
        <v>52.5</v>
      </c>
      <c r="K1163" s="55"/>
    </row>
    <row r="1164" spans="1:11" x14ac:dyDescent="0.3">
      <c r="A1164" s="6">
        <v>39458</v>
      </c>
      <c r="B1164" s="3">
        <v>52.65</v>
      </c>
      <c r="C1164" s="3">
        <v>53</v>
      </c>
      <c r="D1164" s="3">
        <v>52.5</v>
      </c>
      <c r="E1164" s="3">
        <v>52.65</v>
      </c>
      <c r="F1164" s="3">
        <v>261</v>
      </c>
      <c r="G1164" s="3">
        <v>52.6</v>
      </c>
      <c r="K1164" s="55"/>
    </row>
    <row r="1165" spans="1:11" x14ac:dyDescent="0.3">
      <c r="A1165" s="6">
        <v>39461</v>
      </c>
      <c r="B1165" s="3">
        <v>51.5</v>
      </c>
      <c r="C1165" s="3">
        <v>51.5</v>
      </c>
      <c r="D1165" s="3">
        <v>51.2</v>
      </c>
      <c r="E1165" s="3">
        <v>51.3</v>
      </c>
      <c r="F1165" s="3">
        <v>234</v>
      </c>
      <c r="G1165" s="3">
        <v>51.3</v>
      </c>
      <c r="K1165" s="55"/>
    </row>
    <row r="1166" spans="1:11" x14ac:dyDescent="0.3">
      <c r="A1166" s="6">
        <v>39462</v>
      </c>
      <c r="B1166" s="3">
        <v>51.65</v>
      </c>
      <c r="C1166" s="3">
        <v>51.65</v>
      </c>
      <c r="D1166" s="3">
        <v>50.99</v>
      </c>
      <c r="E1166" s="3">
        <v>51.4</v>
      </c>
      <c r="F1166" s="3">
        <v>334</v>
      </c>
      <c r="G1166" s="3">
        <v>51.3</v>
      </c>
      <c r="K1166" s="55"/>
    </row>
    <row r="1167" spans="1:11" x14ac:dyDescent="0.3">
      <c r="A1167" s="6">
        <v>39463</v>
      </c>
      <c r="B1167" s="3">
        <v>51.15</v>
      </c>
      <c r="C1167" s="3">
        <v>51.15</v>
      </c>
      <c r="D1167" s="3">
        <v>49.7</v>
      </c>
      <c r="E1167" s="3">
        <v>49.85</v>
      </c>
      <c r="F1167" s="3">
        <v>365</v>
      </c>
      <c r="G1167" s="3">
        <v>49.9</v>
      </c>
      <c r="K1167" s="55"/>
    </row>
    <row r="1168" spans="1:11" x14ac:dyDescent="0.3">
      <c r="A1168" s="6">
        <v>39464</v>
      </c>
      <c r="B1168" s="3">
        <v>49</v>
      </c>
      <c r="C1168" s="3">
        <v>49.1</v>
      </c>
      <c r="D1168" s="3">
        <v>48.25</v>
      </c>
      <c r="E1168" s="3">
        <v>48.65</v>
      </c>
      <c r="F1168" s="3">
        <v>606</v>
      </c>
      <c r="G1168" s="3">
        <v>48.7</v>
      </c>
      <c r="K1168" s="55"/>
    </row>
    <row r="1169" spans="1:11" x14ac:dyDescent="0.3">
      <c r="A1169" s="6">
        <v>39465</v>
      </c>
      <c r="B1169" s="3">
        <v>47.75</v>
      </c>
      <c r="C1169" s="3">
        <v>47.75</v>
      </c>
      <c r="D1169" s="3">
        <v>46.7</v>
      </c>
      <c r="E1169" s="3">
        <v>46.85</v>
      </c>
      <c r="F1169" s="3">
        <v>221</v>
      </c>
      <c r="G1169" s="3">
        <v>46.85</v>
      </c>
      <c r="K1169" s="55"/>
    </row>
    <row r="1170" spans="1:11" x14ac:dyDescent="0.3">
      <c r="A1170" s="6">
        <v>39468</v>
      </c>
      <c r="B1170" s="3">
        <v>46.6</v>
      </c>
      <c r="C1170" s="3">
        <v>46.6</v>
      </c>
      <c r="D1170" s="3">
        <v>44</v>
      </c>
      <c r="E1170" s="3">
        <v>44.75</v>
      </c>
      <c r="F1170" s="3">
        <v>582</v>
      </c>
      <c r="G1170" s="3">
        <v>44.5</v>
      </c>
      <c r="K1170" s="55"/>
    </row>
    <row r="1171" spans="1:11" x14ac:dyDescent="0.3">
      <c r="A1171" s="6">
        <v>39469</v>
      </c>
      <c r="B1171" s="3">
        <v>43</v>
      </c>
      <c r="C1171" s="3">
        <v>44.5</v>
      </c>
      <c r="D1171" s="3">
        <v>42.85</v>
      </c>
      <c r="E1171" s="3">
        <v>44.5</v>
      </c>
      <c r="F1171" s="3">
        <v>319</v>
      </c>
      <c r="G1171" s="3">
        <v>44.33</v>
      </c>
      <c r="K1171" s="55"/>
    </row>
    <row r="1172" spans="1:11" x14ac:dyDescent="0.3">
      <c r="A1172" s="6">
        <v>39470</v>
      </c>
      <c r="B1172" s="3">
        <v>45.25</v>
      </c>
      <c r="C1172" s="3">
        <v>45.7</v>
      </c>
      <c r="D1172" s="3">
        <v>43.55</v>
      </c>
      <c r="E1172" s="3">
        <v>43.55</v>
      </c>
      <c r="F1172" s="3">
        <v>287</v>
      </c>
      <c r="G1172" s="3">
        <v>43.65</v>
      </c>
      <c r="K1172" s="55"/>
    </row>
    <row r="1173" spans="1:11" x14ac:dyDescent="0.3">
      <c r="A1173" s="6">
        <v>39471</v>
      </c>
      <c r="B1173" s="3">
        <v>44.5</v>
      </c>
      <c r="C1173" s="3">
        <v>44.5</v>
      </c>
      <c r="D1173" s="3">
        <v>43.5</v>
      </c>
      <c r="E1173" s="3">
        <v>44</v>
      </c>
      <c r="F1173" s="3">
        <v>193</v>
      </c>
      <c r="G1173" s="3">
        <v>44</v>
      </c>
      <c r="K1173" s="55"/>
    </row>
    <row r="1174" spans="1:11" x14ac:dyDescent="0.3">
      <c r="A1174" s="6">
        <v>39472</v>
      </c>
      <c r="B1174" s="3">
        <v>45</v>
      </c>
      <c r="C1174" s="3">
        <v>45.5</v>
      </c>
      <c r="D1174" s="3">
        <v>44.75</v>
      </c>
      <c r="E1174" s="3">
        <v>45.15</v>
      </c>
      <c r="F1174" s="3">
        <v>268</v>
      </c>
      <c r="G1174" s="3">
        <v>45.16</v>
      </c>
      <c r="K1174" s="55"/>
    </row>
    <row r="1175" spans="1:11" x14ac:dyDescent="0.3">
      <c r="A1175" s="6">
        <v>39475</v>
      </c>
      <c r="B1175" s="3">
        <v>43.75</v>
      </c>
      <c r="C1175" s="3">
        <v>43.75</v>
      </c>
      <c r="D1175" s="3">
        <v>43.1</v>
      </c>
      <c r="E1175" s="3">
        <v>43.15</v>
      </c>
      <c r="F1175" s="3">
        <v>163</v>
      </c>
      <c r="G1175" s="3">
        <v>43.1</v>
      </c>
      <c r="K1175" s="55"/>
    </row>
    <row r="1176" spans="1:11" x14ac:dyDescent="0.3">
      <c r="A1176" s="6">
        <v>39476</v>
      </c>
      <c r="B1176" s="3">
        <v>43.1</v>
      </c>
      <c r="C1176" s="3">
        <v>43.1</v>
      </c>
      <c r="D1176" s="3">
        <v>42.7</v>
      </c>
      <c r="E1176" s="3">
        <v>42.9</v>
      </c>
      <c r="F1176" s="3">
        <v>256</v>
      </c>
      <c r="G1176" s="3">
        <v>43</v>
      </c>
      <c r="K1176" s="55"/>
    </row>
    <row r="1177" spans="1:11" x14ac:dyDescent="0.3">
      <c r="A1177" s="6">
        <v>39477</v>
      </c>
      <c r="B1177" s="3">
        <v>42.7</v>
      </c>
      <c r="C1177" s="3">
        <v>42.75</v>
      </c>
      <c r="D1177" s="3">
        <v>41.8</v>
      </c>
      <c r="E1177" s="3">
        <v>41.8</v>
      </c>
      <c r="F1177" s="3">
        <v>61</v>
      </c>
      <c r="G1177" s="3">
        <v>41.9</v>
      </c>
      <c r="K1177" s="55"/>
    </row>
    <row r="1178" spans="1:11" x14ac:dyDescent="0.3">
      <c r="A1178" s="6">
        <v>39478</v>
      </c>
      <c r="B1178" s="3">
        <v>41.15</v>
      </c>
      <c r="C1178" s="3">
        <v>41.25</v>
      </c>
      <c r="D1178" s="3">
        <v>40.6</v>
      </c>
      <c r="E1178" s="3">
        <v>40.6</v>
      </c>
      <c r="F1178" s="3">
        <v>101</v>
      </c>
      <c r="G1178" s="3">
        <v>40.799999999999997</v>
      </c>
      <c r="K1178" s="55"/>
    </row>
    <row r="1179" spans="1:11" x14ac:dyDescent="0.3">
      <c r="A1179" s="6">
        <v>39479</v>
      </c>
      <c r="B1179" s="3">
        <v>40.75</v>
      </c>
      <c r="C1179" s="3">
        <v>41.85</v>
      </c>
      <c r="D1179" s="3">
        <v>40.200000000000003</v>
      </c>
      <c r="E1179" s="3">
        <v>41.85</v>
      </c>
      <c r="F1179" s="3">
        <v>206</v>
      </c>
      <c r="G1179" s="3">
        <v>41.75</v>
      </c>
      <c r="K1179" s="55"/>
    </row>
    <row r="1180" spans="1:11" x14ac:dyDescent="0.3">
      <c r="A1180" s="6">
        <v>39482</v>
      </c>
      <c r="B1180" s="3">
        <v>41.35</v>
      </c>
      <c r="C1180" s="3">
        <v>41.9</v>
      </c>
      <c r="D1180" s="3">
        <v>41.25</v>
      </c>
      <c r="E1180" s="3">
        <v>41.85</v>
      </c>
      <c r="F1180" s="3">
        <v>128</v>
      </c>
      <c r="G1180" s="3">
        <v>41.83</v>
      </c>
      <c r="K1180" s="55"/>
    </row>
    <row r="1181" spans="1:11" x14ac:dyDescent="0.3">
      <c r="A1181" s="6">
        <v>39483</v>
      </c>
      <c r="B1181" s="3">
        <v>42</v>
      </c>
      <c r="C1181" s="3">
        <v>42</v>
      </c>
      <c r="D1181" s="3">
        <v>40.799999999999997</v>
      </c>
      <c r="E1181" s="3">
        <v>40.799999999999997</v>
      </c>
      <c r="F1181" s="3">
        <v>35</v>
      </c>
      <c r="G1181" s="3">
        <v>40.9</v>
      </c>
      <c r="K1181" s="55"/>
    </row>
    <row r="1182" spans="1:11" x14ac:dyDescent="0.3">
      <c r="A1182" s="6">
        <v>39484</v>
      </c>
      <c r="B1182" s="3">
        <v>41</v>
      </c>
      <c r="C1182" s="3">
        <v>41.5</v>
      </c>
      <c r="D1182" s="3">
        <v>40.9</v>
      </c>
      <c r="E1182" s="3">
        <v>41.45</v>
      </c>
      <c r="F1182" s="3">
        <v>173</v>
      </c>
      <c r="G1182" s="3">
        <v>41.3</v>
      </c>
      <c r="K1182" s="55"/>
    </row>
    <row r="1183" spans="1:11" x14ac:dyDescent="0.3">
      <c r="A1183" s="6">
        <v>39485</v>
      </c>
      <c r="B1183" s="3">
        <v>41.75</v>
      </c>
      <c r="C1183" s="3">
        <v>41.85</v>
      </c>
      <c r="D1183" s="3">
        <v>41.5</v>
      </c>
      <c r="E1183" s="3">
        <v>41.55</v>
      </c>
      <c r="F1183" s="3">
        <v>440</v>
      </c>
      <c r="G1183" s="3">
        <v>41.6</v>
      </c>
      <c r="K1183" s="55"/>
    </row>
    <row r="1184" spans="1:11" x14ac:dyDescent="0.3">
      <c r="A1184" s="6">
        <v>39486</v>
      </c>
      <c r="B1184" s="3">
        <v>42.4</v>
      </c>
      <c r="C1184" s="3">
        <v>43.1</v>
      </c>
      <c r="D1184" s="3">
        <v>42.4</v>
      </c>
      <c r="E1184" s="3">
        <v>42.5</v>
      </c>
      <c r="F1184" s="3">
        <v>250</v>
      </c>
      <c r="G1184" s="3">
        <v>42.65</v>
      </c>
      <c r="K1184" s="55"/>
    </row>
    <row r="1185" spans="1:11" x14ac:dyDescent="0.3">
      <c r="A1185" s="6">
        <v>39489</v>
      </c>
      <c r="B1185" s="3">
        <v>42.75</v>
      </c>
      <c r="C1185" s="3">
        <v>42.75</v>
      </c>
      <c r="D1185" s="3">
        <v>42.5</v>
      </c>
      <c r="E1185" s="3">
        <v>42.5</v>
      </c>
      <c r="F1185" s="3">
        <v>33</v>
      </c>
      <c r="G1185" s="3">
        <v>42.5</v>
      </c>
      <c r="K1185" s="55"/>
    </row>
    <row r="1186" spans="1:11" x14ac:dyDescent="0.3">
      <c r="A1186" s="6">
        <v>39490</v>
      </c>
      <c r="B1186" s="3">
        <v>41.5</v>
      </c>
      <c r="C1186" s="3">
        <v>41.5</v>
      </c>
      <c r="D1186" s="3">
        <v>40.700000000000003</v>
      </c>
      <c r="E1186" s="3">
        <v>40.75</v>
      </c>
      <c r="F1186" s="3">
        <v>114</v>
      </c>
      <c r="G1186" s="3">
        <v>40.700000000000003</v>
      </c>
      <c r="K1186" s="55"/>
    </row>
    <row r="1187" spans="1:11" x14ac:dyDescent="0.3">
      <c r="A1187" s="6">
        <v>39491</v>
      </c>
      <c r="B1187" s="3">
        <v>40.4</v>
      </c>
      <c r="C1187" s="3">
        <v>40.5</v>
      </c>
      <c r="D1187" s="3">
        <v>40</v>
      </c>
      <c r="E1187" s="3">
        <v>40.200000000000003</v>
      </c>
      <c r="F1187" s="3">
        <v>240</v>
      </c>
      <c r="G1187" s="3">
        <v>40.25</v>
      </c>
      <c r="K1187" s="55"/>
    </row>
    <row r="1188" spans="1:11" x14ac:dyDescent="0.3">
      <c r="A1188" s="6">
        <v>39492</v>
      </c>
      <c r="B1188" s="3">
        <v>39.75</v>
      </c>
      <c r="C1188" s="3">
        <v>40</v>
      </c>
      <c r="D1188" s="3">
        <v>39.25</v>
      </c>
      <c r="E1188" s="3">
        <v>39.25</v>
      </c>
      <c r="F1188" s="3">
        <v>181</v>
      </c>
      <c r="G1188" s="3">
        <v>39.25</v>
      </c>
      <c r="K1188" s="55"/>
    </row>
    <row r="1189" spans="1:11" x14ac:dyDescent="0.3">
      <c r="A1189" s="6">
        <v>39493</v>
      </c>
      <c r="B1189" s="3">
        <v>39.299999999999997</v>
      </c>
      <c r="C1189" s="3">
        <v>39.35</v>
      </c>
      <c r="D1189" s="3">
        <v>39</v>
      </c>
      <c r="E1189" s="3">
        <v>39.25</v>
      </c>
      <c r="F1189" s="3">
        <v>401</v>
      </c>
      <c r="G1189" s="3">
        <v>39.15</v>
      </c>
      <c r="K1189" s="55"/>
    </row>
    <row r="1190" spans="1:11" x14ac:dyDescent="0.3">
      <c r="A1190" s="6">
        <v>39496</v>
      </c>
      <c r="B1190" s="3">
        <v>52.6</v>
      </c>
      <c r="C1190" s="3">
        <v>52.6</v>
      </c>
      <c r="D1190" s="3">
        <v>39</v>
      </c>
      <c r="E1190" s="3">
        <v>39.5</v>
      </c>
      <c r="F1190" s="3">
        <v>56</v>
      </c>
      <c r="G1190" s="3">
        <v>39.5</v>
      </c>
      <c r="K1190" s="55"/>
    </row>
    <row r="1191" spans="1:11" x14ac:dyDescent="0.3">
      <c r="A1191" s="6">
        <v>39497</v>
      </c>
      <c r="B1191" s="3">
        <v>39</v>
      </c>
      <c r="C1191" s="3">
        <v>39</v>
      </c>
      <c r="D1191" s="3">
        <v>38.200000000000003</v>
      </c>
      <c r="E1191" s="3">
        <v>38.4</v>
      </c>
      <c r="F1191" s="3">
        <v>230</v>
      </c>
      <c r="G1191" s="3">
        <v>38.4</v>
      </c>
      <c r="K1191" s="55"/>
    </row>
    <row r="1192" spans="1:11" x14ac:dyDescent="0.3">
      <c r="A1192" s="6">
        <v>39498</v>
      </c>
      <c r="B1192" s="3">
        <v>38.5</v>
      </c>
      <c r="C1192" s="3">
        <v>38.6</v>
      </c>
      <c r="D1192" s="3">
        <v>36.549999999999997</v>
      </c>
      <c r="E1192" s="3">
        <v>36.6</v>
      </c>
      <c r="F1192" s="3">
        <v>607</v>
      </c>
      <c r="G1192" s="3">
        <v>36.6</v>
      </c>
      <c r="K1192" s="55"/>
    </row>
    <row r="1193" spans="1:11" x14ac:dyDescent="0.3">
      <c r="A1193" s="6">
        <v>39499</v>
      </c>
      <c r="B1193" s="3">
        <v>36.75</v>
      </c>
      <c r="C1193" s="3">
        <v>36.75</v>
      </c>
      <c r="D1193" s="3">
        <v>36.1</v>
      </c>
      <c r="E1193" s="3">
        <v>36.35</v>
      </c>
      <c r="F1193" s="3">
        <v>193</v>
      </c>
      <c r="G1193" s="3">
        <v>36.25</v>
      </c>
      <c r="K1193" s="55"/>
    </row>
    <row r="1194" spans="1:11" x14ac:dyDescent="0.3">
      <c r="A1194" s="6">
        <v>39500</v>
      </c>
      <c r="B1194" s="3">
        <v>35.5</v>
      </c>
      <c r="C1194" s="3">
        <v>35.6</v>
      </c>
      <c r="D1194" s="3">
        <v>35</v>
      </c>
      <c r="E1194" s="3">
        <v>35</v>
      </c>
      <c r="F1194" s="3">
        <v>271</v>
      </c>
      <c r="G1194" s="3">
        <v>35</v>
      </c>
      <c r="K1194" s="55"/>
    </row>
    <row r="1195" spans="1:11" x14ac:dyDescent="0.3">
      <c r="A1195" s="6">
        <v>39503</v>
      </c>
      <c r="B1195" s="3">
        <v>35</v>
      </c>
      <c r="C1195" s="3">
        <v>35</v>
      </c>
      <c r="D1195" s="3">
        <v>32.049999999999997</v>
      </c>
      <c r="E1195" s="3">
        <v>32.049999999999997</v>
      </c>
      <c r="F1195" s="3">
        <v>253</v>
      </c>
      <c r="G1195" s="3">
        <v>32.299999999999997</v>
      </c>
      <c r="K1195" s="55"/>
    </row>
    <row r="1196" spans="1:11" x14ac:dyDescent="0.3">
      <c r="A1196" s="6">
        <v>39504</v>
      </c>
      <c r="B1196" s="3">
        <v>31.5</v>
      </c>
      <c r="C1196" s="3">
        <v>31.5</v>
      </c>
      <c r="D1196" s="3">
        <v>29.9</v>
      </c>
      <c r="E1196" s="3">
        <v>30.25</v>
      </c>
      <c r="F1196" s="3">
        <v>525</v>
      </c>
      <c r="G1196" s="3">
        <v>30.25</v>
      </c>
      <c r="K1196" s="55"/>
    </row>
    <row r="1197" spans="1:11" x14ac:dyDescent="0.3">
      <c r="A1197" s="6">
        <v>39505</v>
      </c>
      <c r="B1197" s="3">
        <v>33</v>
      </c>
      <c r="C1197" s="3">
        <v>33</v>
      </c>
      <c r="D1197" s="3">
        <v>32</v>
      </c>
      <c r="E1197" s="3">
        <v>32.5</v>
      </c>
      <c r="F1197" s="3">
        <v>148</v>
      </c>
      <c r="G1197" s="3">
        <v>32.5</v>
      </c>
      <c r="K1197" s="55"/>
    </row>
    <row r="1198" spans="1:11" x14ac:dyDescent="0.3">
      <c r="A1198" s="6">
        <v>39506</v>
      </c>
      <c r="B1198" s="3">
        <v>32.5</v>
      </c>
      <c r="C1198" s="3">
        <v>32.700000000000003</v>
      </c>
      <c r="D1198" s="3">
        <v>31.85</v>
      </c>
      <c r="E1198" s="3">
        <v>32.65</v>
      </c>
      <c r="F1198" s="3">
        <v>227</v>
      </c>
      <c r="G1198" s="3">
        <v>32.65</v>
      </c>
      <c r="K1198" s="55"/>
    </row>
    <row r="1199" spans="1:11" x14ac:dyDescent="0.3">
      <c r="A1199" s="6">
        <v>39507</v>
      </c>
      <c r="B1199" s="3">
        <v>32</v>
      </c>
      <c r="C1199" s="3">
        <v>32</v>
      </c>
      <c r="D1199" s="3">
        <v>30.8</v>
      </c>
      <c r="E1199" s="3">
        <v>30.85</v>
      </c>
      <c r="F1199" s="3">
        <v>94</v>
      </c>
      <c r="G1199" s="3">
        <v>31.07</v>
      </c>
      <c r="K1199" s="55"/>
    </row>
    <row r="1200" spans="1:11" x14ac:dyDescent="0.3">
      <c r="A1200" s="6">
        <v>39510</v>
      </c>
      <c r="B1200" s="3">
        <v>28.8</v>
      </c>
      <c r="C1200" s="3">
        <v>29.25</v>
      </c>
      <c r="D1200" s="3">
        <v>27.7</v>
      </c>
      <c r="E1200" s="3">
        <v>28</v>
      </c>
      <c r="F1200" s="3">
        <v>183</v>
      </c>
      <c r="G1200" s="3">
        <v>27.8</v>
      </c>
      <c r="K1200" s="55"/>
    </row>
    <row r="1201" spans="1:11" x14ac:dyDescent="0.3">
      <c r="A1201" s="6">
        <v>39511</v>
      </c>
      <c r="B1201" s="3">
        <v>27.3</v>
      </c>
      <c r="C1201" s="3">
        <v>27.7</v>
      </c>
      <c r="D1201" s="3">
        <v>27.3</v>
      </c>
      <c r="E1201" s="3">
        <v>27.5</v>
      </c>
      <c r="F1201" s="3">
        <v>47</v>
      </c>
      <c r="G1201" s="3">
        <v>27.5</v>
      </c>
      <c r="K1201" s="55"/>
    </row>
    <row r="1202" spans="1:11" x14ac:dyDescent="0.3">
      <c r="A1202" s="6">
        <v>39512</v>
      </c>
      <c r="B1202" s="3">
        <v>27</v>
      </c>
      <c r="C1202" s="3">
        <v>29.5</v>
      </c>
      <c r="D1202" s="3">
        <v>27</v>
      </c>
      <c r="E1202" s="3">
        <v>29.5</v>
      </c>
      <c r="F1202" s="3">
        <v>198</v>
      </c>
      <c r="G1202" s="3">
        <v>29</v>
      </c>
      <c r="K1202" s="55"/>
    </row>
    <row r="1203" spans="1:11" x14ac:dyDescent="0.3">
      <c r="A1203" s="6">
        <v>39513</v>
      </c>
      <c r="B1203" s="3">
        <v>29.75</v>
      </c>
      <c r="C1203" s="3">
        <v>30.85</v>
      </c>
      <c r="D1203" s="3">
        <v>29.2</v>
      </c>
      <c r="E1203" s="3">
        <v>30.25</v>
      </c>
      <c r="F1203" s="3">
        <v>208</v>
      </c>
      <c r="G1203" s="3">
        <v>30.25</v>
      </c>
      <c r="K1203" s="55"/>
    </row>
    <row r="1204" spans="1:11" x14ac:dyDescent="0.3">
      <c r="A1204" s="6">
        <v>39514</v>
      </c>
      <c r="B1204" s="3">
        <v>30.3</v>
      </c>
      <c r="C1204" s="3">
        <v>30.9</v>
      </c>
      <c r="D1204" s="3">
        <v>29.9</v>
      </c>
      <c r="E1204" s="3">
        <v>30.9</v>
      </c>
      <c r="F1204" s="3">
        <v>77</v>
      </c>
      <c r="G1204" s="3">
        <v>30.9</v>
      </c>
      <c r="K1204" s="55"/>
    </row>
    <row r="1205" spans="1:11" x14ac:dyDescent="0.3">
      <c r="A1205" s="6">
        <v>39517</v>
      </c>
      <c r="B1205" s="3">
        <v>29.9</v>
      </c>
      <c r="C1205" s="3">
        <v>30.5</v>
      </c>
      <c r="D1205" s="3">
        <v>29.85</v>
      </c>
      <c r="E1205" s="3">
        <v>30.5</v>
      </c>
      <c r="F1205" s="3">
        <v>73</v>
      </c>
      <c r="G1205" s="3">
        <v>30.35</v>
      </c>
      <c r="K1205" s="55"/>
    </row>
    <row r="1206" spans="1:11" x14ac:dyDescent="0.3">
      <c r="A1206" s="6">
        <v>39518</v>
      </c>
      <c r="B1206" s="3">
        <v>30</v>
      </c>
      <c r="C1206" s="3">
        <v>31</v>
      </c>
      <c r="D1206" s="3">
        <v>30</v>
      </c>
      <c r="E1206" s="3">
        <v>30.4</v>
      </c>
      <c r="F1206" s="3">
        <v>148</v>
      </c>
      <c r="G1206" s="3">
        <v>30.4</v>
      </c>
      <c r="K1206" s="55"/>
    </row>
    <row r="1207" spans="1:11" x14ac:dyDescent="0.3">
      <c r="A1207" s="6">
        <v>39519</v>
      </c>
      <c r="B1207" s="3">
        <v>30.75</v>
      </c>
      <c r="C1207" s="3">
        <v>31</v>
      </c>
      <c r="D1207" s="3">
        <v>30</v>
      </c>
      <c r="E1207" s="3">
        <v>30.25</v>
      </c>
      <c r="F1207" s="3">
        <v>163</v>
      </c>
      <c r="G1207" s="3">
        <v>30.1</v>
      </c>
      <c r="K1207" s="55"/>
    </row>
    <row r="1208" spans="1:11" x14ac:dyDescent="0.3">
      <c r="A1208" s="6">
        <v>39520</v>
      </c>
      <c r="B1208" s="3">
        <v>29.75</v>
      </c>
      <c r="C1208" s="3">
        <v>30.1</v>
      </c>
      <c r="D1208" s="3">
        <v>29.75</v>
      </c>
      <c r="E1208" s="3">
        <v>29.85</v>
      </c>
      <c r="F1208" s="3">
        <v>100</v>
      </c>
      <c r="G1208" s="3">
        <v>29.85</v>
      </c>
      <c r="K1208" s="55"/>
    </row>
    <row r="1209" spans="1:11" x14ac:dyDescent="0.3">
      <c r="A1209" s="6">
        <v>39521</v>
      </c>
      <c r="B1209" s="3">
        <v>30.25</v>
      </c>
      <c r="C1209" s="3">
        <v>30.31</v>
      </c>
      <c r="D1209" s="3">
        <v>30.15</v>
      </c>
      <c r="E1209" s="3">
        <v>30.15</v>
      </c>
      <c r="F1209" s="3">
        <v>107</v>
      </c>
      <c r="G1209" s="3">
        <v>30.3</v>
      </c>
      <c r="K1209" s="55"/>
    </row>
    <row r="1210" spans="1:11" x14ac:dyDescent="0.3">
      <c r="A1210" s="6">
        <v>39524</v>
      </c>
      <c r="B1210" s="3">
        <v>29.7</v>
      </c>
      <c r="C1210" s="3">
        <v>29.7</v>
      </c>
      <c r="D1210" s="3">
        <v>28.5</v>
      </c>
      <c r="E1210" s="3">
        <v>28.5</v>
      </c>
      <c r="F1210" s="3">
        <v>87</v>
      </c>
      <c r="G1210" s="3">
        <v>28.75</v>
      </c>
      <c r="K1210" s="55"/>
    </row>
    <row r="1211" spans="1:11" x14ac:dyDescent="0.3">
      <c r="A1211" s="6">
        <v>39525</v>
      </c>
      <c r="B1211" s="3">
        <v>29</v>
      </c>
      <c r="C1211" s="3">
        <v>29.35</v>
      </c>
      <c r="D1211" s="3">
        <v>29</v>
      </c>
      <c r="E1211" s="3">
        <v>29.25</v>
      </c>
      <c r="F1211" s="3">
        <v>76</v>
      </c>
      <c r="G1211" s="3">
        <v>29.35</v>
      </c>
      <c r="K1211" s="55"/>
    </row>
    <row r="1212" spans="1:11" x14ac:dyDescent="0.3">
      <c r="A1212" s="6">
        <v>39526</v>
      </c>
      <c r="B1212" s="3">
        <v>30.5</v>
      </c>
      <c r="C1212" s="3">
        <v>30.95</v>
      </c>
      <c r="D1212" s="3">
        <v>30.25</v>
      </c>
      <c r="E1212" s="3">
        <v>30.85</v>
      </c>
      <c r="F1212" s="3">
        <v>238</v>
      </c>
      <c r="G1212" s="3">
        <v>30.85</v>
      </c>
      <c r="K1212" s="55"/>
    </row>
    <row r="1213" spans="1:11" x14ac:dyDescent="0.3">
      <c r="A1213" s="6">
        <v>39532</v>
      </c>
      <c r="B1213" s="3">
        <v>29</v>
      </c>
      <c r="C1213" s="3">
        <v>29.5</v>
      </c>
      <c r="D1213" s="3">
        <v>28.1</v>
      </c>
      <c r="E1213" s="3">
        <v>28.25</v>
      </c>
      <c r="F1213" s="3">
        <v>203</v>
      </c>
      <c r="G1213" s="3">
        <v>28.15</v>
      </c>
      <c r="K1213" s="55"/>
    </row>
    <row r="1214" spans="1:11" x14ac:dyDescent="0.3">
      <c r="A1214" s="6">
        <v>39533</v>
      </c>
      <c r="B1214" s="3">
        <v>28</v>
      </c>
      <c r="C1214" s="3">
        <v>28.4</v>
      </c>
      <c r="D1214" s="3">
        <v>28</v>
      </c>
      <c r="E1214" s="3">
        <v>28.35</v>
      </c>
      <c r="F1214" s="3">
        <v>180</v>
      </c>
      <c r="G1214" s="3">
        <v>28.4</v>
      </c>
      <c r="K1214" s="55"/>
    </row>
    <row r="1215" spans="1:11" x14ac:dyDescent="0.3">
      <c r="A1215" s="6">
        <v>39534</v>
      </c>
      <c r="B1215" s="3">
        <v>28.6</v>
      </c>
      <c r="C1215" s="3">
        <v>29.1</v>
      </c>
      <c r="D1215" s="3">
        <v>28.25</v>
      </c>
      <c r="E1215" s="3">
        <v>29.1</v>
      </c>
      <c r="F1215" s="3">
        <v>353</v>
      </c>
      <c r="G1215" s="3">
        <v>29.1</v>
      </c>
      <c r="K1215" s="55"/>
    </row>
    <row r="1216" spans="1:11" x14ac:dyDescent="0.3">
      <c r="A1216" s="6">
        <v>39535</v>
      </c>
      <c r="B1216" s="3">
        <v>28.9</v>
      </c>
      <c r="C1216" s="3">
        <v>29.45</v>
      </c>
      <c r="D1216" s="3">
        <v>28.9</v>
      </c>
      <c r="E1216" s="3">
        <v>29.45</v>
      </c>
      <c r="F1216" s="3">
        <v>447</v>
      </c>
      <c r="G1216" s="3">
        <v>29.3</v>
      </c>
      <c r="K1216" s="55"/>
    </row>
    <row r="1217" spans="1:11" x14ac:dyDescent="0.3">
      <c r="A1217" s="6">
        <v>39538</v>
      </c>
      <c r="B1217" s="3">
        <v>31</v>
      </c>
      <c r="C1217" s="3">
        <v>34.4</v>
      </c>
      <c r="D1217" s="3">
        <v>31</v>
      </c>
      <c r="E1217" s="3">
        <v>34.4</v>
      </c>
      <c r="F1217" s="3">
        <v>784</v>
      </c>
      <c r="G1217" s="3">
        <v>33.090000000000003</v>
      </c>
      <c r="K1217" s="55"/>
    </row>
    <row r="1218" spans="1:11" x14ac:dyDescent="0.3">
      <c r="A1218" s="6">
        <v>39539</v>
      </c>
      <c r="B1218" s="3">
        <v>33.5</v>
      </c>
      <c r="C1218" s="3">
        <v>33.5</v>
      </c>
      <c r="D1218" s="3">
        <v>32.4</v>
      </c>
      <c r="E1218" s="3">
        <v>32.409999999999997</v>
      </c>
      <c r="F1218" s="3">
        <v>217</v>
      </c>
      <c r="G1218" s="3">
        <v>32.4</v>
      </c>
      <c r="K1218" s="55"/>
    </row>
    <row r="1219" spans="1:11" x14ac:dyDescent="0.3">
      <c r="A1219" s="6">
        <v>39540</v>
      </c>
      <c r="B1219" s="3">
        <v>31.25</v>
      </c>
      <c r="C1219" s="3">
        <v>32.049999999999997</v>
      </c>
      <c r="D1219" s="3">
        <v>30.5</v>
      </c>
      <c r="E1219" s="3">
        <v>31.65</v>
      </c>
      <c r="F1219" s="3">
        <v>208</v>
      </c>
      <c r="G1219" s="3">
        <v>31.65</v>
      </c>
      <c r="K1219" s="55"/>
    </row>
    <row r="1220" spans="1:11" x14ac:dyDescent="0.3">
      <c r="A1220" s="6">
        <v>39541</v>
      </c>
      <c r="B1220" s="3">
        <v>31.3</v>
      </c>
      <c r="C1220" s="3">
        <v>31.8</v>
      </c>
      <c r="D1220" s="3">
        <v>31</v>
      </c>
      <c r="E1220" s="3">
        <v>31.8</v>
      </c>
      <c r="F1220" s="3">
        <v>124</v>
      </c>
      <c r="G1220" s="3">
        <v>31.75</v>
      </c>
      <c r="K1220" s="55"/>
    </row>
    <row r="1221" spans="1:11" x14ac:dyDescent="0.3">
      <c r="A1221" s="6">
        <v>39542</v>
      </c>
      <c r="B1221" s="3">
        <v>30.78</v>
      </c>
      <c r="C1221" s="3">
        <v>31</v>
      </c>
      <c r="D1221" s="3">
        <v>30.5</v>
      </c>
      <c r="E1221" s="3">
        <v>30.8</v>
      </c>
      <c r="F1221" s="3">
        <v>93</v>
      </c>
      <c r="G1221" s="3">
        <v>30.9</v>
      </c>
      <c r="K1221" s="55"/>
    </row>
    <row r="1222" spans="1:11" x14ac:dyDescent="0.3">
      <c r="A1222" s="6">
        <v>39545</v>
      </c>
      <c r="B1222" s="3">
        <v>33.25</v>
      </c>
      <c r="C1222" s="3">
        <v>35.25</v>
      </c>
      <c r="D1222" s="3">
        <v>33.200000000000003</v>
      </c>
      <c r="E1222" s="3">
        <v>35.1</v>
      </c>
      <c r="F1222" s="3">
        <v>1146</v>
      </c>
      <c r="G1222" s="3">
        <v>35.1</v>
      </c>
      <c r="K1222" s="55"/>
    </row>
    <row r="1223" spans="1:11" x14ac:dyDescent="0.3">
      <c r="A1223" s="6">
        <v>39546</v>
      </c>
      <c r="B1223" s="3">
        <v>36.25</v>
      </c>
      <c r="C1223" s="3">
        <v>38.5</v>
      </c>
      <c r="D1223" s="3">
        <v>35.85</v>
      </c>
      <c r="E1223" s="3">
        <v>38.5</v>
      </c>
      <c r="F1223" s="3">
        <v>799</v>
      </c>
      <c r="G1223" s="3">
        <v>38.299999999999997</v>
      </c>
      <c r="K1223" s="55"/>
    </row>
    <row r="1224" spans="1:11" x14ac:dyDescent="0.3">
      <c r="A1224" s="6">
        <v>39547</v>
      </c>
      <c r="B1224" s="3">
        <v>38</v>
      </c>
      <c r="C1224" s="3">
        <v>40.75</v>
      </c>
      <c r="D1224" s="3">
        <v>38</v>
      </c>
      <c r="E1224" s="3">
        <v>39.950000000000003</v>
      </c>
      <c r="F1224" s="3">
        <v>1240</v>
      </c>
      <c r="G1224" s="3">
        <v>40</v>
      </c>
      <c r="K1224" s="55"/>
    </row>
    <row r="1225" spans="1:11" x14ac:dyDescent="0.3">
      <c r="A1225" s="6">
        <v>39548</v>
      </c>
      <c r="B1225" s="3">
        <v>41</v>
      </c>
      <c r="C1225" s="3">
        <v>41.2</v>
      </c>
      <c r="D1225" s="3">
        <v>39.6</v>
      </c>
      <c r="E1225" s="3">
        <v>40.25</v>
      </c>
      <c r="F1225" s="3">
        <v>659</v>
      </c>
      <c r="G1225" s="3">
        <v>40.25</v>
      </c>
      <c r="K1225" s="55"/>
    </row>
    <row r="1226" spans="1:11" x14ac:dyDescent="0.3">
      <c r="A1226" s="6">
        <v>39549</v>
      </c>
      <c r="B1226" s="3">
        <v>40.049999999999997</v>
      </c>
      <c r="C1226" s="3">
        <v>40.049999999999997</v>
      </c>
      <c r="D1226" s="3">
        <v>37.75</v>
      </c>
      <c r="E1226" s="3">
        <v>38.049999999999997</v>
      </c>
      <c r="F1226" s="3">
        <v>946</v>
      </c>
      <c r="G1226" s="3">
        <v>38.1</v>
      </c>
      <c r="K1226" s="55"/>
    </row>
    <row r="1227" spans="1:11" x14ac:dyDescent="0.3">
      <c r="A1227" s="6">
        <v>39552</v>
      </c>
      <c r="B1227" s="3">
        <v>41</v>
      </c>
      <c r="C1227" s="3">
        <v>41.25</v>
      </c>
      <c r="D1227" s="3">
        <v>39.299999999999997</v>
      </c>
      <c r="E1227" s="3">
        <v>39.4</v>
      </c>
      <c r="F1227" s="3">
        <v>581</v>
      </c>
      <c r="G1227" s="3">
        <v>39.4</v>
      </c>
      <c r="K1227" s="55"/>
    </row>
    <row r="1228" spans="1:11" x14ac:dyDescent="0.3">
      <c r="A1228" s="6">
        <v>39553</v>
      </c>
      <c r="B1228" s="3">
        <v>39.35</v>
      </c>
      <c r="C1228" s="3">
        <v>40.5</v>
      </c>
      <c r="D1228" s="3">
        <v>39.35</v>
      </c>
      <c r="E1228" s="3">
        <v>40.200000000000003</v>
      </c>
      <c r="F1228" s="3">
        <v>404</v>
      </c>
      <c r="G1228" s="3">
        <v>40.200000000000003</v>
      </c>
      <c r="K1228" s="55"/>
    </row>
    <row r="1229" spans="1:11" x14ac:dyDescent="0.3">
      <c r="A1229" s="6">
        <v>39554</v>
      </c>
      <c r="B1229" s="3">
        <v>39.5</v>
      </c>
      <c r="C1229" s="3">
        <v>41.1</v>
      </c>
      <c r="D1229" s="3">
        <v>39.25</v>
      </c>
      <c r="E1229" s="3">
        <v>41.1</v>
      </c>
      <c r="F1229" s="3">
        <v>565</v>
      </c>
      <c r="G1229" s="3">
        <v>41.05</v>
      </c>
      <c r="K1229" s="55"/>
    </row>
    <row r="1230" spans="1:11" x14ac:dyDescent="0.3">
      <c r="A1230" s="6">
        <v>39555</v>
      </c>
      <c r="B1230" s="3">
        <v>40</v>
      </c>
      <c r="C1230" s="3">
        <v>40.9</v>
      </c>
      <c r="D1230" s="3">
        <v>39.9</v>
      </c>
      <c r="E1230" s="3">
        <v>40.5</v>
      </c>
      <c r="F1230" s="3">
        <v>428</v>
      </c>
      <c r="G1230" s="3">
        <v>40.5</v>
      </c>
      <c r="K1230" s="55"/>
    </row>
    <row r="1231" spans="1:11" x14ac:dyDescent="0.3">
      <c r="A1231" s="6">
        <v>39556</v>
      </c>
      <c r="B1231" s="3">
        <v>40.200000000000003</v>
      </c>
      <c r="C1231" s="3">
        <v>40.200000000000003</v>
      </c>
      <c r="D1231" s="3">
        <v>39</v>
      </c>
      <c r="E1231" s="3">
        <v>39.200000000000003</v>
      </c>
      <c r="F1231" s="3">
        <v>359</v>
      </c>
      <c r="G1231" s="3">
        <v>39.299999999999997</v>
      </c>
      <c r="K1231" s="55"/>
    </row>
    <row r="1232" spans="1:11" x14ac:dyDescent="0.3">
      <c r="A1232" s="6">
        <v>39559</v>
      </c>
      <c r="B1232" s="3">
        <v>38.450000000000003</v>
      </c>
      <c r="C1232" s="3">
        <v>38.75</v>
      </c>
      <c r="D1232" s="3">
        <v>35.6</v>
      </c>
      <c r="E1232" s="3">
        <v>35.6</v>
      </c>
      <c r="F1232" s="3">
        <v>626</v>
      </c>
      <c r="G1232" s="3">
        <v>35.75</v>
      </c>
      <c r="K1232" s="55"/>
    </row>
    <row r="1233" spans="1:11" x14ac:dyDescent="0.3">
      <c r="A1233" s="6">
        <v>39560</v>
      </c>
      <c r="B1233" s="3">
        <v>35.299999999999997</v>
      </c>
      <c r="C1233" s="3">
        <v>35.5</v>
      </c>
      <c r="D1233" s="3">
        <v>34</v>
      </c>
      <c r="E1233" s="3">
        <v>34.35</v>
      </c>
      <c r="F1233" s="3">
        <v>911</v>
      </c>
      <c r="G1233" s="3">
        <v>34.4</v>
      </c>
      <c r="K1233" s="55"/>
    </row>
    <row r="1234" spans="1:11" x14ac:dyDescent="0.3">
      <c r="A1234" s="6">
        <v>39561</v>
      </c>
      <c r="B1234" s="3">
        <v>33.5</v>
      </c>
      <c r="C1234" s="3">
        <v>33.6</v>
      </c>
      <c r="D1234" s="3">
        <v>33</v>
      </c>
      <c r="E1234" s="3">
        <v>33.549999999999997</v>
      </c>
      <c r="F1234" s="3">
        <v>531</v>
      </c>
      <c r="G1234" s="3">
        <v>33.549999999999997</v>
      </c>
      <c r="K1234" s="55"/>
    </row>
    <row r="1235" spans="1:11" x14ac:dyDescent="0.3">
      <c r="A1235" s="6">
        <v>39562</v>
      </c>
      <c r="B1235" s="3">
        <v>34</v>
      </c>
      <c r="C1235" s="3">
        <v>34</v>
      </c>
      <c r="D1235" s="3">
        <v>32</v>
      </c>
      <c r="E1235" s="3">
        <v>32.1</v>
      </c>
      <c r="F1235" s="3">
        <v>287</v>
      </c>
      <c r="G1235" s="3">
        <v>32.1</v>
      </c>
      <c r="K1235" s="55"/>
    </row>
    <row r="1236" spans="1:11" x14ac:dyDescent="0.3">
      <c r="A1236" s="6">
        <v>39563</v>
      </c>
      <c r="B1236" s="3">
        <v>32</v>
      </c>
      <c r="C1236" s="3">
        <v>32.1</v>
      </c>
      <c r="D1236" s="3">
        <v>30.9</v>
      </c>
      <c r="E1236" s="3">
        <v>31</v>
      </c>
      <c r="F1236" s="3">
        <v>268</v>
      </c>
      <c r="G1236" s="3">
        <v>31</v>
      </c>
      <c r="K1236" s="55"/>
    </row>
    <row r="1237" spans="1:11" x14ac:dyDescent="0.3">
      <c r="A1237" s="6">
        <v>39566</v>
      </c>
      <c r="B1237" s="3">
        <v>29</v>
      </c>
      <c r="C1237" s="3">
        <v>30.6</v>
      </c>
      <c r="D1237" s="3">
        <v>29</v>
      </c>
      <c r="E1237" s="3">
        <v>30.5</v>
      </c>
      <c r="F1237" s="3">
        <v>312</v>
      </c>
      <c r="G1237" s="3">
        <v>30.5</v>
      </c>
      <c r="K1237" s="55"/>
    </row>
    <row r="1238" spans="1:11" x14ac:dyDescent="0.3">
      <c r="A1238" s="6">
        <v>39567</v>
      </c>
      <c r="B1238" s="3">
        <v>30.5</v>
      </c>
      <c r="C1238" s="3">
        <v>30.5</v>
      </c>
      <c r="D1238" s="3">
        <v>29.1</v>
      </c>
      <c r="E1238" s="3">
        <v>30.1</v>
      </c>
      <c r="F1238" s="3">
        <v>426</v>
      </c>
      <c r="G1238" s="3">
        <v>30.1</v>
      </c>
      <c r="K1238" s="55"/>
    </row>
    <row r="1239" spans="1:11" x14ac:dyDescent="0.3">
      <c r="A1239" s="6">
        <v>39568</v>
      </c>
      <c r="B1239" s="3">
        <v>29.5</v>
      </c>
      <c r="C1239" s="3">
        <v>29.5</v>
      </c>
      <c r="D1239" s="3">
        <v>27.5</v>
      </c>
      <c r="E1239" s="3">
        <v>27.85</v>
      </c>
      <c r="F1239" s="3">
        <v>623</v>
      </c>
      <c r="G1239" s="3">
        <v>28.24</v>
      </c>
      <c r="K1239" s="55"/>
    </row>
    <row r="1240" spans="1:11" x14ac:dyDescent="0.3">
      <c r="A1240" s="6">
        <v>39570</v>
      </c>
      <c r="B1240" s="3">
        <v>31.5</v>
      </c>
      <c r="C1240" s="3">
        <v>33</v>
      </c>
      <c r="D1240" s="3">
        <v>31.5</v>
      </c>
      <c r="E1240" s="3">
        <v>33</v>
      </c>
      <c r="F1240" s="3">
        <v>100</v>
      </c>
      <c r="G1240" s="3">
        <v>32.75</v>
      </c>
      <c r="K1240" s="55"/>
    </row>
    <row r="1241" spans="1:11" x14ac:dyDescent="0.3">
      <c r="A1241" s="6">
        <v>39573</v>
      </c>
      <c r="B1241" s="3">
        <v>35</v>
      </c>
      <c r="C1241" s="3">
        <v>35.5</v>
      </c>
      <c r="D1241" s="3">
        <v>35</v>
      </c>
      <c r="E1241" s="3">
        <v>35.200000000000003</v>
      </c>
      <c r="F1241" s="3">
        <v>281</v>
      </c>
      <c r="G1241" s="3">
        <v>35.25</v>
      </c>
      <c r="K1241" s="55"/>
    </row>
    <row r="1242" spans="1:11" x14ac:dyDescent="0.3">
      <c r="A1242" s="6">
        <v>39574</v>
      </c>
      <c r="B1242" s="3">
        <v>35.200000000000003</v>
      </c>
      <c r="C1242" s="3">
        <v>35.299999999999997</v>
      </c>
      <c r="D1242" s="3">
        <v>34.65</v>
      </c>
      <c r="E1242" s="3">
        <v>34.799999999999997</v>
      </c>
      <c r="F1242" s="3">
        <v>304</v>
      </c>
      <c r="G1242" s="3">
        <v>34.75</v>
      </c>
      <c r="K1242" s="55"/>
    </row>
    <row r="1243" spans="1:11" x14ac:dyDescent="0.3">
      <c r="A1243" s="6">
        <v>39575</v>
      </c>
      <c r="B1243" s="3">
        <v>35</v>
      </c>
      <c r="C1243" s="3">
        <v>35</v>
      </c>
      <c r="D1243" s="3">
        <v>34.200000000000003</v>
      </c>
      <c r="E1243" s="3">
        <v>34.200000000000003</v>
      </c>
      <c r="F1243" s="3">
        <v>189</v>
      </c>
      <c r="G1243" s="3">
        <v>34.200000000000003</v>
      </c>
      <c r="K1243" s="55"/>
    </row>
    <row r="1244" spans="1:11" x14ac:dyDescent="0.3">
      <c r="A1244" s="6">
        <v>39576</v>
      </c>
      <c r="B1244" s="3">
        <v>34.4</v>
      </c>
      <c r="C1244" s="3">
        <v>34.4</v>
      </c>
      <c r="D1244" s="3">
        <v>32.9</v>
      </c>
      <c r="E1244" s="3">
        <v>33.5</v>
      </c>
      <c r="F1244" s="3">
        <v>181</v>
      </c>
      <c r="G1244" s="3">
        <v>33.5</v>
      </c>
      <c r="K1244" s="55"/>
    </row>
    <row r="1245" spans="1:11" x14ac:dyDescent="0.3">
      <c r="A1245" s="6">
        <v>39577</v>
      </c>
      <c r="B1245" s="3">
        <v>33.4</v>
      </c>
      <c r="C1245" s="3">
        <v>34.75</v>
      </c>
      <c r="D1245" s="3">
        <v>33.35</v>
      </c>
      <c r="E1245" s="3">
        <v>34.700000000000003</v>
      </c>
      <c r="F1245" s="3">
        <v>360</v>
      </c>
      <c r="G1245" s="3">
        <v>34.75</v>
      </c>
      <c r="K1245" s="55"/>
    </row>
    <row r="1246" spans="1:11" x14ac:dyDescent="0.3">
      <c r="A1246" s="6">
        <v>39581</v>
      </c>
      <c r="B1246" s="3">
        <v>33.25</v>
      </c>
      <c r="C1246" s="3">
        <v>33.799999999999997</v>
      </c>
      <c r="D1246" s="3">
        <v>32.5</v>
      </c>
      <c r="E1246" s="3">
        <v>33.5</v>
      </c>
      <c r="F1246" s="3">
        <v>358</v>
      </c>
      <c r="G1246" s="3">
        <v>33.5</v>
      </c>
      <c r="K1246" s="55"/>
    </row>
    <row r="1247" spans="1:11" x14ac:dyDescent="0.3">
      <c r="A1247" s="6">
        <v>39582</v>
      </c>
      <c r="B1247" s="3">
        <v>34</v>
      </c>
      <c r="C1247" s="3">
        <v>35</v>
      </c>
      <c r="D1247" s="3">
        <v>34</v>
      </c>
      <c r="E1247" s="3">
        <v>35</v>
      </c>
      <c r="F1247" s="3">
        <v>505</v>
      </c>
      <c r="G1247" s="3">
        <v>34.9</v>
      </c>
      <c r="K1247" s="55"/>
    </row>
    <row r="1248" spans="1:11" x14ac:dyDescent="0.3">
      <c r="A1248" s="6">
        <v>39583</v>
      </c>
      <c r="B1248" s="3">
        <v>34.25</v>
      </c>
      <c r="C1248" s="3">
        <v>34.5</v>
      </c>
      <c r="D1248" s="3">
        <v>33.5</v>
      </c>
      <c r="E1248" s="3">
        <v>34.1</v>
      </c>
      <c r="F1248" s="3">
        <v>427</v>
      </c>
      <c r="G1248" s="3">
        <v>34</v>
      </c>
      <c r="K1248" s="55"/>
    </row>
    <row r="1249" spans="1:11" x14ac:dyDescent="0.3">
      <c r="A1249" s="6">
        <v>39584</v>
      </c>
      <c r="B1249" s="3">
        <v>34</v>
      </c>
      <c r="C1249" s="3">
        <v>34.65</v>
      </c>
      <c r="D1249" s="3">
        <v>33.75</v>
      </c>
      <c r="E1249" s="3">
        <v>34.5</v>
      </c>
      <c r="F1249" s="3">
        <v>159</v>
      </c>
      <c r="G1249" s="3">
        <v>34.65</v>
      </c>
      <c r="K1249" s="55"/>
    </row>
    <row r="1250" spans="1:11" x14ac:dyDescent="0.3">
      <c r="A1250" s="6">
        <v>39587</v>
      </c>
      <c r="B1250" s="3">
        <v>37</v>
      </c>
      <c r="C1250" s="3">
        <v>39</v>
      </c>
      <c r="D1250" s="3">
        <v>37</v>
      </c>
      <c r="E1250" s="3">
        <v>38.799999999999997</v>
      </c>
      <c r="F1250" s="3">
        <v>430</v>
      </c>
      <c r="G1250" s="3">
        <v>38.9</v>
      </c>
      <c r="K1250" s="55"/>
    </row>
    <row r="1251" spans="1:11" x14ac:dyDescent="0.3">
      <c r="A1251" s="6">
        <v>39588</v>
      </c>
      <c r="B1251" s="3">
        <v>38.6</v>
      </c>
      <c r="C1251" s="3">
        <v>40.25</v>
      </c>
      <c r="D1251" s="3">
        <v>38.5</v>
      </c>
      <c r="E1251" s="3">
        <v>39.1</v>
      </c>
      <c r="F1251" s="3">
        <v>608</v>
      </c>
      <c r="G1251" s="3">
        <v>39</v>
      </c>
      <c r="K1251" s="55"/>
    </row>
    <row r="1252" spans="1:11" x14ac:dyDescent="0.3">
      <c r="A1252" s="6">
        <v>39589</v>
      </c>
      <c r="B1252" s="3">
        <v>40.25</v>
      </c>
      <c r="C1252" s="3">
        <v>40.35</v>
      </c>
      <c r="D1252" s="3">
        <v>38.1</v>
      </c>
      <c r="E1252" s="3">
        <v>38.5</v>
      </c>
      <c r="F1252" s="3">
        <v>436</v>
      </c>
      <c r="G1252" s="3">
        <v>38.299999999999997</v>
      </c>
      <c r="K1252" s="55"/>
    </row>
    <row r="1253" spans="1:11" x14ac:dyDescent="0.3">
      <c r="A1253" s="6">
        <v>39590</v>
      </c>
      <c r="B1253" s="3">
        <v>39.450000000000003</v>
      </c>
      <c r="C1253" s="3">
        <v>39.450000000000003</v>
      </c>
      <c r="D1253" s="3">
        <v>38.5</v>
      </c>
      <c r="E1253" s="3">
        <v>38.6</v>
      </c>
      <c r="F1253" s="3">
        <v>305</v>
      </c>
      <c r="G1253" s="3">
        <v>38.65</v>
      </c>
      <c r="K1253" s="55"/>
    </row>
    <row r="1254" spans="1:11" x14ac:dyDescent="0.3">
      <c r="A1254" s="6">
        <v>39591</v>
      </c>
      <c r="B1254" s="3">
        <v>40</v>
      </c>
      <c r="C1254" s="3">
        <v>40.25</v>
      </c>
      <c r="D1254" s="3">
        <v>39</v>
      </c>
      <c r="E1254" s="3">
        <v>39.4</v>
      </c>
      <c r="F1254" s="3">
        <v>296</v>
      </c>
      <c r="G1254" s="3">
        <v>39.25</v>
      </c>
      <c r="K1254" s="55"/>
    </row>
    <row r="1255" spans="1:11" x14ac:dyDescent="0.3">
      <c r="A1255" s="6">
        <v>39594</v>
      </c>
      <c r="B1255" s="3">
        <v>40.700000000000003</v>
      </c>
      <c r="C1255" s="3">
        <v>41.75</v>
      </c>
      <c r="D1255" s="3">
        <v>40.6</v>
      </c>
      <c r="E1255" s="3">
        <v>40.950000000000003</v>
      </c>
      <c r="F1255" s="3">
        <v>376</v>
      </c>
      <c r="G1255" s="3">
        <v>40.799999999999997</v>
      </c>
      <c r="K1255" s="55"/>
    </row>
    <row r="1256" spans="1:11" x14ac:dyDescent="0.3">
      <c r="A1256" s="6">
        <v>39595</v>
      </c>
      <c r="B1256" s="3">
        <v>40.25</v>
      </c>
      <c r="C1256" s="3">
        <v>40.299999999999997</v>
      </c>
      <c r="D1256" s="3">
        <v>38.5</v>
      </c>
      <c r="E1256" s="3">
        <v>38.75</v>
      </c>
      <c r="F1256" s="3">
        <v>270</v>
      </c>
      <c r="G1256" s="3">
        <v>38.75</v>
      </c>
      <c r="K1256" s="55"/>
    </row>
    <row r="1257" spans="1:11" x14ac:dyDescent="0.3">
      <c r="A1257" s="6">
        <v>39596</v>
      </c>
      <c r="B1257" s="3">
        <v>38.25</v>
      </c>
      <c r="C1257" s="3">
        <v>38.25</v>
      </c>
      <c r="D1257" s="3">
        <v>35.5</v>
      </c>
      <c r="E1257" s="3">
        <v>35.6</v>
      </c>
      <c r="F1257" s="3">
        <v>311</v>
      </c>
      <c r="G1257" s="3">
        <v>35.700000000000003</v>
      </c>
      <c r="K1257" s="55"/>
    </row>
    <row r="1258" spans="1:11" x14ac:dyDescent="0.3">
      <c r="A1258" s="6">
        <v>39597</v>
      </c>
      <c r="B1258" s="3">
        <v>36</v>
      </c>
      <c r="C1258" s="3">
        <v>37</v>
      </c>
      <c r="D1258" s="3">
        <v>35.25</v>
      </c>
      <c r="E1258" s="3">
        <v>35.4</v>
      </c>
      <c r="F1258" s="3">
        <v>440</v>
      </c>
      <c r="G1258" s="3">
        <v>35.4</v>
      </c>
      <c r="K1258" s="55"/>
    </row>
    <row r="1259" spans="1:11" x14ac:dyDescent="0.3">
      <c r="A1259" s="6">
        <v>39598</v>
      </c>
      <c r="B1259" s="3">
        <v>35.299999999999997</v>
      </c>
      <c r="C1259" s="3">
        <v>36.25</v>
      </c>
      <c r="D1259" s="3">
        <v>35.299999999999997</v>
      </c>
      <c r="E1259" s="3">
        <v>35.9</v>
      </c>
      <c r="F1259" s="3">
        <v>163</v>
      </c>
      <c r="G1259" s="3">
        <v>35.78</v>
      </c>
      <c r="K1259" s="55"/>
    </row>
    <row r="1260" spans="1:11" x14ac:dyDescent="0.3">
      <c r="A1260" s="6">
        <v>39601</v>
      </c>
      <c r="B1260" s="3">
        <v>45</v>
      </c>
      <c r="C1260" s="3">
        <v>46</v>
      </c>
      <c r="D1260" s="3">
        <v>45</v>
      </c>
      <c r="E1260" s="3">
        <v>45.95</v>
      </c>
      <c r="F1260" s="3">
        <v>228</v>
      </c>
      <c r="G1260" s="3">
        <v>45.2</v>
      </c>
      <c r="K1260" s="55"/>
    </row>
    <row r="1261" spans="1:11" x14ac:dyDescent="0.3">
      <c r="A1261" s="6">
        <v>39602</v>
      </c>
      <c r="B1261" s="3">
        <v>45.8</v>
      </c>
      <c r="C1261" s="3">
        <v>46.55</v>
      </c>
      <c r="D1261" s="3">
        <v>45.65</v>
      </c>
      <c r="E1261" s="3">
        <v>46.5</v>
      </c>
      <c r="F1261" s="3">
        <v>277</v>
      </c>
      <c r="G1261" s="3">
        <v>46.55</v>
      </c>
      <c r="K1261" s="55"/>
    </row>
    <row r="1262" spans="1:11" x14ac:dyDescent="0.3">
      <c r="A1262" s="6">
        <v>39603</v>
      </c>
      <c r="B1262" s="3">
        <v>47.25</v>
      </c>
      <c r="C1262" s="3">
        <v>48.8</v>
      </c>
      <c r="D1262" s="3">
        <v>47</v>
      </c>
      <c r="E1262" s="3">
        <v>48.8</v>
      </c>
      <c r="F1262" s="3">
        <v>263</v>
      </c>
      <c r="G1262" s="3">
        <v>48.75</v>
      </c>
      <c r="K1262" s="55"/>
    </row>
    <row r="1263" spans="1:11" x14ac:dyDescent="0.3">
      <c r="A1263" s="6">
        <v>39604</v>
      </c>
      <c r="B1263" s="3">
        <v>48.5</v>
      </c>
      <c r="C1263" s="3">
        <v>48.6</v>
      </c>
      <c r="D1263" s="3">
        <v>47.55</v>
      </c>
      <c r="E1263" s="3">
        <v>47.6</v>
      </c>
      <c r="F1263" s="3">
        <v>329</v>
      </c>
      <c r="G1263" s="3">
        <v>47.6</v>
      </c>
      <c r="K1263" s="55"/>
    </row>
    <row r="1264" spans="1:11" x14ac:dyDescent="0.3">
      <c r="A1264" s="6">
        <v>39605</v>
      </c>
      <c r="B1264" s="3">
        <v>48.8</v>
      </c>
      <c r="C1264" s="3">
        <v>50</v>
      </c>
      <c r="D1264" s="3">
        <v>47</v>
      </c>
      <c r="E1264" s="3">
        <v>50</v>
      </c>
      <c r="F1264" s="3">
        <v>349</v>
      </c>
      <c r="G1264" s="3">
        <v>50</v>
      </c>
      <c r="K1264" s="55"/>
    </row>
    <row r="1265" spans="1:11" x14ac:dyDescent="0.3">
      <c r="A1265" s="6">
        <v>39608</v>
      </c>
      <c r="B1265" s="3">
        <v>47.75</v>
      </c>
      <c r="C1265" s="3">
        <v>47.75</v>
      </c>
      <c r="D1265" s="3">
        <v>44.3</v>
      </c>
      <c r="E1265" s="3">
        <v>44.3</v>
      </c>
      <c r="F1265" s="3">
        <v>487</v>
      </c>
      <c r="G1265" s="3">
        <v>44.3</v>
      </c>
      <c r="K1265" s="55"/>
    </row>
    <row r="1266" spans="1:11" x14ac:dyDescent="0.3">
      <c r="A1266" s="6">
        <v>39609</v>
      </c>
      <c r="B1266" s="3">
        <v>44.1</v>
      </c>
      <c r="C1266" s="3">
        <v>47.25</v>
      </c>
      <c r="D1266" s="3">
        <v>43</v>
      </c>
      <c r="E1266" s="3">
        <v>46.8</v>
      </c>
      <c r="F1266" s="3">
        <v>356</v>
      </c>
      <c r="G1266" s="3">
        <v>46.75</v>
      </c>
      <c r="K1266" s="55"/>
    </row>
    <row r="1267" spans="1:11" x14ac:dyDescent="0.3">
      <c r="A1267" s="6">
        <v>39610</v>
      </c>
      <c r="B1267" s="3">
        <v>45.5</v>
      </c>
      <c r="C1267" s="3">
        <v>48.5</v>
      </c>
      <c r="D1267" s="3">
        <v>45.5</v>
      </c>
      <c r="E1267" s="3">
        <v>45.75</v>
      </c>
      <c r="F1267" s="3">
        <v>210</v>
      </c>
      <c r="G1267" s="3">
        <v>46</v>
      </c>
      <c r="K1267" s="55"/>
    </row>
    <row r="1268" spans="1:11" x14ac:dyDescent="0.3">
      <c r="A1268" s="6">
        <v>39611</v>
      </c>
      <c r="B1268" s="3">
        <v>45</v>
      </c>
      <c r="C1268" s="3">
        <v>46.1</v>
      </c>
      <c r="D1268" s="3">
        <v>44.75</v>
      </c>
      <c r="E1268" s="3">
        <v>45.2</v>
      </c>
      <c r="F1268" s="3">
        <v>325</v>
      </c>
      <c r="G1268" s="3">
        <v>45.25</v>
      </c>
      <c r="K1268" s="55"/>
    </row>
    <row r="1269" spans="1:11" x14ac:dyDescent="0.3">
      <c r="A1269" s="6">
        <v>39612</v>
      </c>
      <c r="B1269" s="3">
        <v>44.5</v>
      </c>
      <c r="C1269" s="3">
        <v>44.75</v>
      </c>
      <c r="D1269" s="3">
        <v>42.25</v>
      </c>
      <c r="E1269" s="3">
        <v>42.65</v>
      </c>
      <c r="F1269" s="3">
        <v>229</v>
      </c>
      <c r="G1269" s="3">
        <v>42.8</v>
      </c>
      <c r="K1269" s="55"/>
    </row>
    <row r="1270" spans="1:11" x14ac:dyDescent="0.3">
      <c r="A1270" s="6">
        <v>39615</v>
      </c>
      <c r="B1270" s="3">
        <v>45.5</v>
      </c>
      <c r="C1270" s="3">
        <v>46.85</v>
      </c>
      <c r="D1270" s="3">
        <v>44.5</v>
      </c>
      <c r="E1270" s="3">
        <v>46.3</v>
      </c>
      <c r="F1270" s="3">
        <v>372</v>
      </c>
      <c r="G1270" s="3">
        <v>46.5</v>
      </c>
      <c r="K1270" s="55"/>
    </row>
    <row r="1271" spans="1:11" x14ac:dyDescent="0.3">
      <c r="A1271" s="6">
        <v>39616</v>
      </c>
      <c r="B1271" s="3">
        <v>46.5</v>
      </c>
      <c r="C1271" s="3">
        <v>48.2</v>
      </c>
      <c r="D1271" s="3">
        <v>46.5</v>
      </c>
      <c r="E1271" s="3">
        <v>46.81</v>
      </c>
      <c r="F1271" s="3">
        <v>261</v>
      </c>
      <c r="G1271" s="3">
        <v>47.2</v>
      </c>
      <c r="K1271" s="55"/>
    </row>
    <row r="1272" spans="1:11" x14ac:dyDescent="0.3">
      <c r="A1272" s="6">
        <v>39617</v>
      </c>
      <c r="B1272" s="3">
        <v>46.75</v>
      </c>
      <c r="C1272" s="3">
        <v>47</v>
      </c>
      <c r="D1272" s="3">
        <v>46.15</v>
      </c>
      <c r="E1272" s="3">
        <v>47</v>
      </c>
      <c r="F1272" s="3">
        <v>139</v>
      </c>
      <c r="G1272" s="3">
        <v>47</v>
      </c>
      <c r="K1272" s="55"/>
    </row>
    <row r="1273" spans="1:11" x14ac:dyDescent="0.3">
      <c r="A1273" s="6">
        <v>39618</v>
      </c>
      <c r="B1273" s="3">
        <v>46.25</v>
      </c>
      <c r="C1273" s="3">
        <v>46.25</v>
      </c>
      <c r="D1273" s="3">
        <v>45.3</v>
      </c>
      <c r="E1273" s="3">
        <v>45.35</v>
      </c>
      <c r="F1273" s="3">
        <v>146</v>
      </c>
      <c r="G1273" s="3">
        <v>45.5</v>
      </c>
      <c r="K1273" s="55"/>
    </row>
    <row r="1274" spans="1:11" x14ac:dyDescent="0.3">
      <c r="A1274" s="6">
        <v>39619</v>
      </c>
      <c r="B1274" s="3">
        <v>45</v>
      </c>
      <c r="C1274" s="3">
        <v>45</v>
      </c>
      <c r="D1274" s="3">
        <v>43.25</v>
      </c>
      <c r="E1274" s="3">
        <v>44.95</v>
      </c>
      <c r="F1274" s="3">
        <v>125</v>
      </c>
      <c r="G1274" s="3">
        <v>44.38</v>
      </c>
      <c r="K1274" s="55"/>
    </row>
    <row r="1275" spans="1:11" x14ac:dyDescent="0.3">
      <c r="A1275" s="6">
        <v>39622</v>
      </c>
      <c r="B1275" s="3">
        <v>42.25</v>
      </c>
      <c r="C1275" s="3">
        <v>42.65</v>
      </c>
      <c r="D1275" s="3">
        <v>41.5</v>
      </c>
      <c r="E1275" s="3">
        <v>41.6</v>
      </c>
      <c r="F1275" s="3">
        <v>234</v>
      </c>
      <c r="G1275" s="3">
        <v>41.75</v>
      </c>
      <c r="K1275" s="55"/>
    </row>
    <row r="1276" spans="1:11" x14ac:dyDescent="0.3">
      <c r="A1276" s="6">
        <v>39623</v>
      </c>
      <c r="B1276" s="3">
        <v>41.55</v>
      </c>
      <c r="C1276" s="3">
        <v>41.75</v>
      </c>
      <c r="D1276" s="3">
        <v>38</v>
      </c>
      <c r="E1276" s="3">
        <v>38</v>
      </c>
      <c r="F1276" s="3">
        <v>467</v>
      </c>
      <c r="G1276" s="3">
        <v>38</v>
      </c>
      <c r="K1276" s="55"/>
    </row>
    <row r="1277" spans="1:11" x14ac:dyDescent="0.3">
      <c r="A1277" s="6">
        <v>39624</v>
      </c>
      <c r="B1277" s="3">
        <v>39.450000000000003</v>
      </c>
      <c r="C1277" s="3">
        <v>40</v>
      </c>
      <c r="D1277" s="3">
        <v>38.75</v>
      </c>
      <c r="E1277" s="3">
        <v>38.92</v>
      </c>
      <c r="F1277" s="3">
        <v>193</v>
      </c>
      <c r="G1277" s="3">
        <v>38.94</v>
      </c>
      <c r="K1277" s="55"/>
    </row>
    <row r="1278" spans="1:11" x14ac:dyDescent="0.3">
      <c r="A1278" s="6">
        <v>39625</v>
      </c>
      <c r="B1278" s="3">
        <v>40</v>
      </c>
      <c r="C1278" s="3">
        <v>40.75</v>
      </c>
      <c r="D1278" s="3">
        <v>39.5</v>
      </c>
      <c r="E1278" s="3">
        <v>39.85</v>
      </c>
      <c r="F1278" s="3">
        <v>230</v>
      </c>
      <c r="G1278" s="3">
        <v>39.85</v>
      </c>
      <c r="K1278" s="55"/>
    </row>
    <row r="1279" spans="1:11" x14ac:dyDescent="0.3">
      <c r="A1279" s="6">
        <v>39626</v>
      </c>
      <c r="B1279" s="3">
        <v>43</v>
      </c>
      <c r="C1279" s="3">
        <v>43.1</v>
      </c>
      <c r="D1279" s="3">
        <v>41.75</v>
      </c>
      <c r="E1279" s="3">
        <v>42.75</v>
      </c>
      <c r="F1279" s="3">
        <v>213</v>
      </c>
      <c r="G1279" s="3">
        <v>42.6</v>
      </c>
      <c r="K1279" s="55"/>
    </row>
    <row r="1280" spans="1:11" x14ac:dyDescent="0.3">
      <c r="A1280" s="6">
        <v>39629</v>
      </c>
      <c r="B1280" s="3">
        <v>42.1</v>
      </c>
      <c r="C1280" s="3">
        <v>43.25</v>
      </c>
      <c r="D1280" s="3">
        <v>41.9</v>
      </c>
      <c r="E1280" s="3">
        <v>42.8</v>
      </c>
      <c r="F1280" s="3">
        <v>461</v>
      </c>
      <c r="G1280" s="3">
        <v>42.77</v>
      </c>
      <c r="K1280" s="55"/>
    </row>
    <row r="1281" spans="1:11" x14ac:dyDescent="0.3">
      <c r="A1281" s="6">
        <v>39630</v>
      </c>
      <c r="B1281" s="3">
        <v>55.5</v>
      </c>
      <c r="C1281" s="3">
        <v>58.75</v>
      </c>
      <c r="D1281" s="3">
        <v>55.5</v>
      </c>
      <c r="E1281" s="3">
        <v>58.25</v>
      </c>
      <c r="F1281" s="3">
        <v>355</v>
      </c>
      <c r="G1281" s="3">
        <v>58.43</v>
      </c>
      <c r="K1281" s="55"/>
    </row>
    <row r="1282" spans="1:11" x14ac:dyDescent="0.3">
      <c r="A1282" s="6">
        <v>39631</v>
      </c>
      <c r="B1282" s="3">
        <v>58.75</v>
      </c>
      <c r="C1282" s="3">
        <v>60.5</v>
      </c>
      <c r="D1282" s="3">
        <v>58.5</v>
      </c>
      <c r="E1282" s="3">
        <v>58.75</v>
      </c>
      <c r="F1282" s="3">
        <v>262</v>
      </c>
      <c r="G1282" s="3">
        <v>58.75</v>
      </c>
      <c r="K1282" s="55"/>
    </row>
    <row r="1283" spans="1:11" x14ac:dyDescent="0.3">
      <c r="A1283" s="6">
        <v>39632</v>
      </c>
      <c r="B1283" s="3">
        <v>61</v>
      </c>
      <c r="C1283" s="3">
        <v>62</v>
      </c>
      <c r="D1283" s="3">
        <v>58.75</v>
      </c>
      <c r="E1283" s="3">
        <v>59.5</v>
      </c>
      <c r="F1283" s="3">
        <v>174</v>
      </c>
      <c r="G1283" s="3">
        <v>59.4</v>
      </c>
      <c r="K1283" s="55"/>
    </row>
    <row r="1284" spans="1:11" x14ac:dyDescent="0.3">
      <c r="A1284" s="6">
        <v>39633</v>
      </c>
      <c r="B1284" s="3">
        <v>61</v>
      </c>
      <c r="C1284" s="3">
        <v>62</v>
      </c>
      <c r="D1284" s="3">
        <v>60.8</v>
      </c>
      <c r="E1284" s="3">
        <v>61.5</v>
      </c>
      <c r="F1284" s="3">
        <v>278</v>
      </c>
      <c r="G1284" s="3">
        <v>61.3</v>
      </c>
      <c r="K1284" s="55"/>
    </row>
    <row r="1285" spans="1:11" x14ac:dyDescent="0.3">
      <c r="A1285" s="6">
        <v>39636</v>
      </c>
      <c r="B1285" s="3">
        <v>60.5</v>
      </c>
      <c r="C1285" s="3">
        <v>60.65</v>
      </c>
      <c r="D1285" s="3">
        <v>59.25</v>
      </c>
      <c r="E1285" s="3">
        <v>59.25</v>
      </c>
      <c r="F1285" s="3">
        <v>289</v>
      </c>
      <c r="G1285" s="3">
        <v>59.4</v>
      </c>
      <c r="K1285" s="55"/>
    </row>
    <row r="1286" spans="1:11" x14ac:dyDescent="0.3">
      <c r="A1286" s="6">
        <v>39637</v>
      </c>
      <c r="B1286" s="3">
        <v>57.7</v>
      </c>
      <c r="C1286" s="3">
        <v>57.7</v>
      </c>
      <c r="D1286" s="3">
        <v>54</v>
      </c>
      <c r="E1286" s="3">
        <v>54</v>
      </c>
      <c r="F1286" s="3">
        <v>260</v>
      </c>
      <c r="G1286" s="3">
        <v>54</v>
      </c>
      <c r="K1286" s="55"/>
    </row>
    <row r="1287" spans="1:11" x14ac:dyDescent="0.3">
      <c r="A1287" s="6">
        <v>39638</v>
      </c>
      <c r="B1287" s="3">
        <v>54</v>
      </c>
      <c r="C1287" s="3">
        <v>58</v>
      </c>
      <c r="D1287" s="3">
        <v>53.75</v>
      </c>
      <c r="E1287" s="3">
        <v>56</v>
      </c>
      <c r="F1287" s="3">
        <v>230</v>
      </c>
      <c r="G1287" s="3">
        <v>56.38</v>
      </c>
      <c r="K1287" s="55"/>
    </row>
    <row r="1288" spans="1:11" x14ac:dyDescent="0.3">
      <c r="A1288" s="6">
        <v>39639</v>
      </c>
      <c r="B1288" s="3">
        <v>54</v>
      </c>
      <c r="C1288" s="3">
        <v>54.5</v>
      </c>
      <c r="D1288" s="3">
        <v>53</v>
      </c>
      <c r="E1288" s="3">
        <v>54.5</v>
      </c>
      <c r="F1288" s="3">
        <v>198</v>
      </c>
      <c r="G1288" s="3">
        <v>53.95</v>
      </c>
      <c r="K1288" s="55"/>
    </row>
    <row r="1289" spans="1:11" x14ac:dyDescent="0.3">
      <c r="A1289" s="6">
        <v>39640</v>
      </c>
      <c r="B1289" s="3">
        <v>53</v>
      </c>
      <c r="C1289" s="3">
        <v>53</v>
      </c>
      <c r="D1289" s="3">
        <v>51.75</v>
      </c>
      <c r="E1289" s="3">
        <v>51.75</v>
      </c>
      <c r="F1289" s="3">
        <v>325</v>
      </c>
      <c r="G1289" s="3">
        <v>51.75</v>
      </c>
      <c r="K1289" s="55"/>
    </row>
    <row r="1290" spans="1:11" x14ac:dyDescent="0.3">
      <c r="A1290" s="6">
        <v>39643</v>
      </c>
      <c r="B1290" s="3">
        <v>50.2</v>
      </c>
      <c r="C1290" s="3">
        <v>51</v>
      </c>
      <c r="D1290" s="3">
        <v>48.5</v>
      </c>
      <c r="E1290" s="3">
        <v>50.25</v>
      </c>
      <c r="F1290" s="3">
        <v>207</v>
      </c>
      <c r="G1290" s="3">
        <v>50.25</v>
      </c>
      <c r="K1290" s="55"/>
    </row>
    <row r="1291" spans="1:11" x14ac:dyDescent="0.3">
      <c r="A1291" s="6">
        <v>39644</v>
      </c>
      <c r="B1291" s="3">
        <v>49.5</v>
      </c>
      <c r="C1291" s="3">
        <v>49.5</v>
      </c>
      <c r="D1291" s="3">
        <v>48.5</v>
      </c>
      <c r="E1291" s="3">
        <v>48.75</v>
      </c>
      <c r="F1291" s="3">
        <v>384</v>
      </c>
      <c r="G1291" s="3">
        <v>48.75</v>
      </c>
      <c r="K1291" s="55"/>
    </row>
    <row r="1292" spans="1:11" x14ac:dyDescent="0.3">
      <c r="A1292" s="6">
        <v>39645</v>
      </c>
      <c r="B1292" s="3">
        <v>49.5</v>
      </c>
      <c r="C1292" s="3">
        <v>53.5</v>
      </c>
      <c r="D1292" s="3">
        <v>49.5</v>
      </c>
      <c r="E1292" s="3">
        <v>53.4</v>
      </c>
      <c r="F1292" s="3">
        <v>475</v>
      </c>
      <c r="G1292" s="3">
        <v>53.5</v>
      </c>
      <c r="K1292" s="55"/>
    </row>
    <row r="1293" spans="1:11" x14ac:dyDescent="0.3">
      <c r="A1293" s="6">
        <v>39646</v>
      </c>
      <c r="B1293" s="3">
        <v>55</v>
      </c>
      <c r="C1293" s="3">
        <v>56</v>
      </c>
      <c r="D1293" s="3">
        <v>54.25</v>
      </c>
      <c r="E1293" s="3">
        <v>54.3</v>
      </c>
      <c r="F1293" s="3">
        <v>94</v>
      </c>
      <c r="G1293" s="3">
        <v>54.4</v>
      </c>
      <c r="K1293" s="55"/>
    </row>
    <row r="1294" spans="1:11" x14ac:dyDescent="0.3">
      <c r="A1294" s="6">
        <v>39647</v>
      </c>
      <c r="B1294" s="3">
        <v>55</v>
      </c>
      <c r="C1294" s="3">
        <v>55</v>
      </c>
      <c r="D1294" s="3">
        <v>52.5</v>
      </c>
      <c r="E1294" s="3">
        <v>52.5</v>
      </c>
      <c r="F1294" s="3">
        <v>120</v>
      </c>
      <c r="G1294" s="3">
        <v>53</v>
      </c>
      <c r="K1294" s="55"/>
    </row>
    <row r="1295" spans="1:11" x14ac:dyDescent="0.3">
      <c r="A1295" s="6">
        <v>39650</v>
      </c>
      <c r="B1295" s="3">
        <v>56.5</v>
      </c>
      <c r="C1295" s="3">
        <v>58</v>
      </c>
      <c r="D1295" s="3">
        <v>56</v>
      </c>
      <c r="E1295" s="3">
        <v>56.75</v>
      </c>
      <c r="F1295" s="3">
        <v>137</v>
      </c>
      <c r="G1295" s="3">
        <v>56.5</v>
      </c>
      <c r="K1295" s="55"/>
    </row>
    <row r="1296" spans="1:11" x14ac:dyDescent="0.3">
      <c r="A1296" s="6">
        <v>39651</v>
      </c>
      <c r="B1296" s="3">
        <v>58</v>
      </c>
      <c r="C1296" s="3">
        <v>58</v>
      </c>
      <c r="D1296" s="3">
        <v>56.5</v>
      </c>
      <c r="E1296" s="3">
        <v>57.3</v>
      </c>
      <c r="F1296" s="3">
        <v>217</v>
      </c>
      <c r="G1296" s="3">
        <v>57.3</v>
      </c>
      <c r="K1296" s="55"/>
    </row>
    <row r="1297" spans="1:11" x14ac:dyDescent="0.3">
      <c r="A1297" s="6">
        <v>39652</v>
      </c>
      <c r="B1297" s="3">
        <v>56.75</v>
      </c>
      <c r="C1297" s="3">
        <v>57.75</v>
      </c>
      <c r="D1297" s="3">
        <v>56.75</v>
      </c>
      <c r="E1297" s="3">
        <v>57.25</v>
      </c>
      <c r="F1297" s="3">
        <v>192</v>
      </c>
      <c r="G1297" s="3">
        <v>57.25</v>
      </c>
      <c r="K1297" s="55"/>
    </row>
    <row r="1298" spans="1:11" x14ac:dyDescent="0.3">
      <c r="A1298" s="6">
        <v>39653</v>
      </c>
      <c r="B1298" s="3">
        <v>57.5</v>
      </c>
      <c r="C1298" s="3">
        <v>58</v>
      </c>
      <c r="D1298" s="3">
        <v>57.25</v>
      </c>
      <c r="E1298" s="3">
        <v>57.25</v>
      </c>
      <c r="F1298" s="3">
        <v>133</v>
      </c>
      <c r="G1298" s="3">
        <v>57.25</v>
      </c>
      <c r="K1298" s="55"/>
    </row>
    <row r="1299" spans="1:11" x14ac:dyDescent="0.3">
      <c r="A1299" s="6">
        <v>39654</v>
      </c>
      <c r="B1299" s="3">
        <v>57.25</v>
      </c>
      <c r="C1299" s="3">
        <v>58.25</v>
      </c>
      <c r="D1299" s="3">
        <v>57.25</v>
      </c>
      <c r="E1299" s="3">
        <v>57.85</v>
      </c>
      <c r="F1299" s="3">
        <v>43</v>
      </c>
      <c r="G1299" s="3">
        <v>57.85</v>
      </c>
      <c r="K1299" s="55"/>
    </row>
    <row r="1300" spans="1:11" x14ac:dyDescent="0.3">
      <c r="A1300" s="6">
        <v>39657</v>
      </c>
      <c r="B1300" s="3">
        <v>55.75</v>
      </c>
      <c r="C1300" s="3">
        <v>55.75</v>
      </c>
      <c r="D1300" s="3">
        <v>54.25</v>
      </c>
      <c r="E1300" s="3">
        <v>54.25</v>
      </c>
      <c r="F1300" s="3">
        <v>118</v>
      </c>
      <c r="G1300" s="3">
        <v>54.25</v>
      </c>
      <c r="K1300" s="55"/>
    </row>
    <row r="1301" spans="1:11" x14ac:dyDescent="0.3">
      <c r="A1301" s="6">
        <v>39658</v>
      </c>
      <c r="B1301" s="3">
        <v>54.5</v>
      </c>
      <c r="C1301" s="3">
        <v>54.5</v>
      </c>
      <c r="D1301" s="3">
        <v>51.5</v>
      </c>
      <c r="E1301" s="3">
        <v>52.45</v>
      </c>
      <c r="F1301" s="3">
        <v>147</v>
      </c>
      <c r="G1301" s="3">
        <v>52.23</v>
      </c>
      <c r="K1301" s="55"/>
    </row>
    <row r="1302" spans="1:11" x14ac:dyDescent="0.3">
      <c r="A1302" s="6">
        <v>39659</v>
      </c>
      <c r="B1302" s="3">
        <v>53.25</v>
      </c>
      <c r="C1302" s="3">
        <v>54.25</v>
      </c>
      <c r="D1302" s="3">
        <v>53</v>
      </c>
      <c r="E1302" s="3">
        <v>53</v>
      </c>
      <c r="F1302" s="3">
        <v>167</v>
      </c>
      <c r="G1302" s="3">
        <v>53</v>
      </c>
      <c r="K1302" s="55"/>
    </row>
    <row r="1303" spans="1:11" x14ac:dyDescent="0.3">
      <c r="A1303" s="6">
        <v>39660</v>
      </c>
      <c r="B1303" s="3">
        <v>54.1</v>
      </c>
      <c r="C1303" s="3">
        <v>54.1</v>
      </c>
      <c r="D1303" s="3">
        <v>53</v>
      </c>
      <c r="E1303" s="3">
        <v>53.4</v>
      </c>
      <c r="F1303" s="3">
        <v>414</v>
      </c>
      <c r="G1303" s="3">
        <v>53.37</v>
      </c>
      <c r="K1303" s="55"/>
    </row>
    <row r="1304" spans="1:11" x14ac:dyDescent="0.3">
      <c r="A1304" s="6">
        <v>39661</v>
      </c>
      <c r="B1304" s="3">
        <v>57</v>
      </c>
      <c r="C1304" s="3">
        <v>57</v>
      </c>
      <c r="D1304" s="3">
        <v>56.1</v>
      </c>
      <c r="E1304" s="3">
        <v>56.1</v>
      </c>
      <c r="F1304" s="3">
        <v>45</v>
      </c>
      <c r="G1304" s="3">
        <v>56.25</v>
      </c>
      <c r="K1304" s="55"/>
    </row>
    <row r="1305" spans="1:11" x14ac:dyDescent="0.3">
      <c r="A1305" s="6">
        <v>39664</v>
      </c>
      <c r="B1305" s="3">
        <v>55.5</v>
      </c>
      <c r="C1305" s="3">
        <v>55.5</v>
      </c>
      <c r="D1305" s="3">
        <v>53.15</v>
      </c>
      <c r="E1305" s="3">
        <v>53.55</v>
      </c>
      <c r="F1305" s="3">
        <v>133</v>
      </c>
      <c r="G1305" s="3">
        <v>53.45</v>
      </c>
      <c r="K1305" s="55"/>
    </row>
    <row r="1306" spans="1:11" x14ac:dyDescent="0.3">
      <c r="A1306" s="6">
        <v>39665</v>
      </c>
      <c r="B1306" s="3">
        <v>53</v>
      </c>
      <c r="C1306" s="3">
        <v>53.7</v>
      </c>
      <c r="D1306" s="3">
        <v>53</v>
      </c>
      <c r="E1306" s="3">
        <v>53.45</v>
      </c>
      <c r="F1306" s="3">
        <v>171</v>
      </c>
      <c r="G1306" s="3">
        <v>53.45</v>
      </c>
      <c r="K1306" s="55"/>
    </row>
    <row r="1307" spans="1:11" x14ac:dyDescent="0.3">
      <c r="A1307" s="6">
        <v>39666</v>
      </c>
      <c r="B1307" s="3">
        <v>53.25</v>
      </c>
      <c r="C1307" s="3">
        <v>54.95</v>
      </c>
      <c r="D1307" s="3">
        <v>53.25</v>
      </c>
      <c r="E1307" s="3">
        <v>54.75</v>
      </c>
      <c r="F1307" s="3">
        <v>119</v>
      </c>
      <c r="G1307" s="3">
        <v>54.75</v>
      </c>
      <c r="K1307" s="55"/>
    </row>
    <row r="1308" spans="1:11" x14ac:dyDescent="0.3">
      <c r="A1308" s="6">
        <v>39667</v>
      </c>
      <c r="B1308" s="3">
        <v>54.5</v>
      </c>
      <c r="C1308" s="3">
        <v>54.75</v>
      </c>
      <c r="D1308" s="3">
        <v>54</v>
      </c>
      <c r="E1308" s="3">
        <v>54.25</v>
      </c>
      <c r="F1308" s="3">
        <v>228</v>
      </c>
      <c r="G1308" s="3">
        <v>54.1</v>
      </c>
      <c r="K1308" s="55"/>
    </row>
    <row r="1309" spans="1:11" x14ac:dyDescent="0.3">
      <c r="A1309" s="6">
        <v>39668</v>
      </c>
      <c r="B1309" s="3">
        <v>53.5</v>
      </c>
      <c r="C1309" s="3">
        <v>54.75</v>
      </c>
      <c r="D1309" s="3">
        <v>53.25</v>
      </c>
      <c r="E1309" s="3">
        <v>54.2</v>
      </c>
      <c r="F1309" s="3">
        <v>115</v>
      </c>
      <c r="G1309" s="3">
        <v>54.25</v>
      </c>
      <c r="K1309" s="55"/>
    </row>
    <row r="1310" spans="1:11" x14ac:dyDescent="0.3">
      <c r="A1310" s="6">
        <v>39671</v>
      </c>
      <c r="B1310" s="3">
        <v>54.1</v>
      </c>
      <c r="C1310" s="3">
        <v>56</v>
      </c>
      <c r="D1310" s="3">
        <v>54</v>
      </c>
      <c r="E1310" s="3">
        <v>55.8</v>
      </c>
      <c r="F1310" s="3">
        <v>243</v>
      </c>
      <c r="G1310" s="3">
        <v>55.8</v>
      </c>
      <c r="K1310" s="55"/>
    </row>
    <row r="1311" spans="1:11" x14ac:dyDescent="0.3">
      <c r="A1311" s="6">
        <v>39672</v>
      </c>
      <c r="B1311" s="3">
        <v>56.5</v>
      </c>
      <c r="C1311" s="3">
        <v>57.5</v>
      </c>
      <c r="D1311" s="3">
        <v>56.5</v>
      </c>
      <c r="E1311" s="3">
        <v>57.25</v>
      </c>
      <c r="F1311" s="3">
        <v>216</v>
      </c>
      <c r="G1311" s="3">
        <v>57.25</v>
      </c>
      <c r="K1311" s="55"/>
    </row>
    <row r="1312" spans="1:11" x14ac:dyDescent="0.3">
      <c r="A1312" s="6">
        <v>39673</v>
      </c>
      <c r="B1312" s="3">
        <v>58</v>
      </c>
      <c r="C1312" s="3">
        <v>58.3</v>
      </c>
      <c r="D1312" s="3">
        <v>57</v>
      </c>
      <c r="E1312" s="3">
        <v>57.9</v>
      </c>
      <c r="F1312" s="3">
        <v>352</v>
      </c>
      <c r="G1312" s="3">
        <v>57.85</v>
      </c>
      <c r="K1312" s="55"/>
    </row>
    <row r="1313" spans="1:11" x14ac:dyDescent="0.3">
      <c r="A1313" s="6">
        <v>39674</v>
      </c>
      <c r="B1313" s="3">
        <v>57.85</v>
      </c>
      <c r="C1313" s="3">
        <v>58.1</v>
      </c>
      <c r="D1313" s="3">
        <v>57</v>
      </c>
      <c r="E1313" s="3">
        <v>57.5</v>
      </c>
      <c r="F1313" s="3">
        <v>271</v>
      </c>
      <c r="G1313" s="3">
        <v>57.5</v>
      </c>
      <c r="K1313" s="55"/>
    </row>
    <row r="1314" spans="1:11" x14ac:dyDescent="0.3">
      <c r="A1314" s="6">
        <v>39675</v>
      </c>
      <c r="B1314" s="3">
        <v>58.25</v>
      </c>
      <c r="C1314" s="3">
        <v>58.6</v>
      </c>
      <c r="D1314" s="3">
        <v>57.75</v>
      </c>
      <c r="E1314" s="3">
        <v>58.6</v>
      </c>
      <c r="F1314" s="3">
        <v>328</v>
      </c>
      <c r="G1314" s="3">
        <v>58.55</v>
      </c>
      <c r="K1314" s="55"/>
    </row>
    <row r="1315" spans="1:11" x14ac:dyDescent="0.3">
      <c r="A1315" s="6">
        <v>39678</v>
      </c>
      <c r="B1315" s="3">
        <v>60.5</v>
      </c>
      <c r="C1315" s="3">
        <v>61.8</v>
      </c>
      <c r="D1315" s="3">
        <v>60.25</v>
      </c>
      <c r="E1315" s="3">
        <v>61.7</v>
      </c>
      <c r="F1315" s="3">
        <v>293</v>
      </c>
      <c r="G1315" s="3">
        <v>61.85</v>
      </c>
      <c r="K1315" s="55"/>
    </row>
    <row r="1316" spans="1:11" x14ac:dyDescent="0.3">
      <c r="A1316" s="6">
        <v>39679</v>
      </c>
      <c r="B1316" s="3">
        <v>62</v>
      </c>
      <c r="C1316" s="3">
        <v>64.650000000000006</v>
      </c>
      <c r="D1316" s="3">
        <v>62</v>
      </c>
      <c r="E1316" s="3">
        <v>62.6</v>
      </c>
      <c r="F1316" s="3">
        <v>260</v>
      </c>
      <c r="G1316" s="3">
        <v>62.85</v>
      </c>
      <c r="K1316" s="55"/>
    </row>
    <row r="1317" spans="1:11" x14ac:dyDescent="0.3">
      <c r="A1317" s="6">
        <v>39680</v>
      </c>
      <c r="B1317" s="3">
        <v>63.25</v>
      </c>
      <c r="C1317" s="3">
        <v>65.25</v>
      </c>
      <c r="D1317" s="3">
        <v>63</v>
      </c>
      <c r="E1317" s="3">
        <v>65.099999999999994</v>
      </c>
      <c r="F1317" s="3">
        <v>368</v>
      </c>
      <c r="G1317" s="3">
        <v>65.25</v>
      </c>
      <c r="K1317" s="55"/>
    </row>
    <row r="1318" spans="1:11" x14ac:dyDescent="0.3">
      <c r="A1318" s="6">
        <v>39681</v>
      </c>
      <c r="B1318" s="3">
        <v>65</v>
      </c>
      <c r="C1318" s="3">
        <v>66.3</v>
      </c>
      <c r="D1318" s="3">
        <v>65</v>
      </c>
      <c r="E1318" s="3">
        <v>66.3</v>
      </c>
      <c r="F1318" s="3">
        <v>167</v>
      </c>
      <c r="G1318" s="3">
        <v>66.3</v>
      </c>
      <c r="K1318" s="55"/>
    </row>
    <row r="1319" spans="1:11" x14ac:dyDescent="0.3">
      <c r="A1319" s="6">
        <v>39682</v>
      </c>
      <c r="B1319" s="3">
        <v>67</v>
      </c>
      <c r="C1319" s="3">
        <v>67.599999999999994</v>
      </c>
      <c r="D1319" s="3">
        <v>66.5</v>
      </c>
      <c r="E1319" s="3">
        <v>67.599999999999994</v>
      </c>
      <c r="F1319" s="3">
        <v>212</v>
      </c>
      <c r="G1319" s="3">
        <v>67.55</v>
      </c>
      <c r="K1319" s="55"/>
    </row>
    <row r="1320" spans="1:11" x14ac:dyDescent="0.3">
      <c r="A1320" s="6">
        <v>39685</v>
      </c>
      <c r="B1320" s="3">
        <v>66.099999999999994</v>
      </c>
      <c r="C1320" s="3">
        <v>67</v>
      </c>
      <c r="D1320" s="3">
        <v>65.5</v>
      </c>
      <c r="E1320" s="3">
        <v>65.5</v>
      </c>
      <c r="F1320" s="3">
        <v>261</v>
      </c>
      <c r="G1320" s="3">
        <v>65.75</v>
      </c>
      <c r="K1320" s="55"/>
    </row>
    <row r="1321" spans="1:11" x14ac:dyDescent="0.3">
      <c r="A1321" s="6">
        <v>39686</v>
      </c>
      <c r="B1321" s="3">
        <v>65.5</v>
      </c>
      <c r="C1321" s="3">
        <v>67.95</v>
      </c>
      <c r="D1321" s="3">
        <v>65.5</v>
      </c>
      <c r="E1321" s="3">
        <v>67.400000000000006</v>
      </c>
      <c r="F1321" s="3">
        <v>293</v>
      </c>
      <c r="G1321" s="3">
        <v>67.400000000000006</v>
      </c>
      <c r="K1321" s="55"/>
    </row>
    <row r="1322" spans="1:11" x14ac:dyDescent="0.3">
      <c r="A1322" s="6">
        <v>39687</v>
      </c>
      <c r="B1322" s="3">
        <v>67.5</v>
      </c>
      <c r="C1322" s="3">
        <v>67.55</v>
      </c>
      <c r="D1322" s="3">
        <v>67.2</v>
      </c>
      <c r="E1322" s="3">
        <v>67.3</v>
      </c>
      <c r="F1322" s="3">
        <v>444</v>
      </c>
      <c r="G1322" s="3">
        <v>67.349999999999994</v>
      </c>
      <c r="K1322" s="55"/>
    </row>
    <row r="1323" spans="1:11" x14ac:dyDescent="0.3">
      <c r="A1323" s="6">
        <v>39688</v>
      </c>
      <c r="B1323" s="3">
        <v>68.25</v>
      </c>
      <c r="C1323" s="3">
        <v>69</v>
      </c>
      <c r="D1323" s="3">
        <v>68</v>
      </c>
      <c r="E1323" s="3">
        <v>68.75</v>
      </c>
      <c r="F1323" s="3">
        <v>195</v>
      </c>
      <c r="G1323" s="3">
        <v>68.900000000000006</v>
      </c>
      <c r="K1323" s="55"/>
    </row>
    <row r="1324" spans="1:11" x14ac:dyDescent="0.3">
      <c r="A1324" s="6">
        <v>39689</v>
      </c>
      <c r="B1324" s="3">
        <v>68.75</v>
      </c>
      <c r="C1324" s="3">
        <v>68.75</v>
      </c>
      <c r="D1324" s="3">
        <v>67.900000000000006</v>
      </c>
      <c r="E1324" s="3">
        <v>68.3</v>
      </c>
      <c r="F1324" s="3">
        <v>169</v>
      </c>
      <c r="G1324" s="3">
        <v>68.39</v>
      </c>
      <c r="K1324" s="55"/>
    </row>
    <row r="1325" spans="1:11" x14ac:dyDescent="0.3">
      <c r="A1325" s="6">
        <v>39692</v>
      </c>
      <c r="B1325" s="3">
        <v>72.5</v>
      </c>
      <c r="C1325" s="3">
        <v>72.75</v>
      </c>
      <c r="D1325" s="3">
        <v>69.5</v>
      </c>
      <c r="E1325" s="3">
        <v>69.5</v>
      </c>
      <c r="F1325" s="3">
        <v>249</v>
      </c>
      <c r="G1325" s="3">
        <v>69.88</v>
      </c>
      <c r="K1325" s="55"/>
    </row>
    <row r="1326" spans="1:11" x14ac:dyDescent="0.3">
      <c r="A1326" s="6">
        <v>39693</v>
      </c>
      <c r="B1326" s="3">
        <v>70</v>
      </c>
      <c r="C1326" s="3">
        <v>70.650000000000006</v>
      </c>
      <c r="D1326" s="3">
        <v>69.75</v>
      </c>
      <c r="E1326" s="3">
        <v>70.2</v>
      </c>
      <c r="F1326" s="3">
        <v>329</v>
      </c>
      <c r="G1326" s="3">
        <v>70.2</v>
      </c>
      <c r="K1326" s="55"/>
    </row>
    <row r="1327" spans="1:11" x14ac:dyDescent="0.3">
      <c r="A1327" s="6">
        <v>39694</v>
      </c>
      <c r="B1327" s="3">
        <v>71.5</v>
      </c>
      <c r="C1327" s="3">
        <v>73.3</v>
      </c>
      <c r="D1327" s="3">
        <v>71.2</v>
      </c>
      <c r="E1327" s="3">
        <v>73.3</v>
      </c>
      <c r="F1327" s="3">
        <v>462</v>
      </c>
      <c r="G1327" s="3">
        <v>73.25</v>
      </c>
      <c r="K1327" s="55"/>
    </row>
    <row r="1328" spans="1:11" x14ac:dyDescent="0.3">
      <c r="A1328" s="6">
        <v>39695</v>
      </c>
      <c r="B1328" s="3">
        <v>73.5</v>
      </c>
      <c r="C1328" s="3">
        <v>74.599999999999994</v>
      </c>
      <c r="D1328" s="3">
        <v>72.599999999999994</v>
      </c>
      <c r="E1328" s="3">
        <v>72.8</v>
      </c>
      <c r="F1328" s="3">
        <v>190</v>
      </c>
      <c r="G1328" s="3">
        <v>72.8</v>
      </c>
      <c r="K1328" s="55"/>
    </row>
    <row r="1329" spans="1:11" x14ac:dyDescent="0.3">
      <c r="A1329" s="6">
        <v>39696</v>
      </c>
      <c r="B1329" s="3">
        <v>72</v>
      </c>
      <c r="C1329" s="3">
        <v>72</v>
      </c>
      <c r="D1329" s="3">
        <v>69.25</v>
      </c>
      <c r="E1329" s="3">
        <v>69.7</v>
      </c>
      <c r="F1329" s="3">
        <v>260</v>
      </c>
      <c r="G1329" s="3">
        <v>69.7</v>
      </c>
      <c r="K1329" s="55"/>
    </row>
    <row r="1330" spans="1:11" x14ac:dyDescent="0.3">
      <c r="A1330" s="6">
        <v>39699</v>
      </c>
      <c r="B1330" s="3">
        <v>72.75</v>
      </c>
      <c r="C1330" s="3">
        <v>72.849999999999994</v>
      </c>
      <c r="D1330" s="3">
        <v>70.400000000000006</v>
      </c>
      <c r="E1330" s="3">
        <v>70.5</v>
      </c>
      <c r="F1330" s="3">
        <v>313</v>
      </c>
      <c r="G1330" s="3">
        <v>70.5</v>
      </c>
      <c r="K1330" s="55"/>
    </row>
    <row r="1331" spans="1:11" x14ac:dyDescent="0.3">
      <c r="A1331" s="6">
        <v>39700</v>
      </c>
      <c r="B1331" s="3">
        <v>69.75</v>
      </c>
      <c r="C1331" s="3">
        <v>69.75</v>
      </c>
      <c r="D1331" s="3">
        <v>67.3</v>
      </c>
      <c r="E1331" s="3">
        <v>67.75</v>
      </c>
      <c r="F1331" s="3">
        <v>555</v>
      </c>
      <c r="G1331" s="3">
        <v>67.75</v>
      </c>
      <c r="K1331" s="55"/>
    </row>
    <row r="1332" spans="1:11" x14ac:dyDescent="0.3">
      <c r="A1332" s="6">
        <v>39701</v>
      </c>
      <c r="B1332" s="3">
        <v>68</v>
      </c>
      <c r="C1332" s="3">
        <v>69.5</v>
      </c>
      <c r="D1332" s="3">
        <v>65.75</v>
      </c>
      <c r="E1332" s="3">
        <v>66</v>
      </c>
      <c r="F1332" s="3">
        <v>490</v>
      </c>
      <c r="G1332" s="3">
        <v>65.75</v>
      </c>
      <c r="K1332" s="55"/>
    </row>
    <row r="1333" spans="1:11" x14ac:dyDescent="0.3">
      <c r="A1333" s="6">
        <v>39702</v>
      </c>
      <c r="B1333" s="3">
        <v>68</v>
      </c>
      <c r="C1333" s="3">
        <v>69.5</v>
      </c>
      <c r="D1333" s="3">
        <v>64.5</v>
      </c>
      <c r="E1333" s="3">
        <v>64.8</v>
      </c>
      <c r="F1333" s="3">
        <v>269</v>
      </c>
      <c r="G1333" s="3">
        <v>65</v>
      </c>
      <c r="K1333" s="55"/>
    </row>
    <row r="1334" spans="1:11" x14ac:dyDescent="0.3">
      <c r="A1334" s="6">
        <v>39703</v>
      </c>
      <c r="B1334" s="3">
        <v>66</v>
      </c>
      <c r="C1334" s="3">
        <v>67.75</v>
      </c>
      <c r="D1334" s="3">
        <v>65.599999999999994</v>
      </c>
      <c r="E1334" s="3">
        <v>67.2</v>
      </c>
      <c r="F1334" s="3">
        <v>276</v>
      </c>
      <c r="G1334" s="3">
        <v>67.2</v>
      </c>
      <c r="K1334" s="55"/>
    </row>
    <row r="1335" spans="1:11" x14ac:dyDescent="0.3">
      <c r="A1335" s="6">
        <v>39706</v>
      </c>
      <c r="B1335" s="3">
        <v>68.5</v>
      </c>
      <c r="C1335" s="3">
        <v>69.5</v>
      </c>
      <c r="D1335" s="3">
        <v>65.5</v>
      </c>
      <c r="E1335" s="3">
        <v>66</v>
      </c>
      <c r="F1335" s="3">
        <v>376</v>
      </c>
      <c r="G1335" s="3">
        <v>66.25</v>
      </c>
      <c r="K1335" s="55"/>
    </row>
    <row r="1336" spans="1:11" x14ac:dyDescent="0.3">
      <c r="A1336" s="6">
        <v>39707</v>
      </c>
      <c r="B1336" s="3">
        <v>65.5</v>
      </c>
      <c r="C1336" s="3">
        <v>66.25</v>
      </c>
      <c r="D1336" s="3">
        <v>63.1</v>
      </c>
      <c r="E1336" s="3">
        <v>63.45</v>
      </c>
      <c r="F1336" s="3">
        <v>280</v>
      </c>
      <c r="G1336" s="3">
        <v>63.45</v>
      </c>
      <c r="K1336" s="55"/>
    </row>
    <row r="1337" spans="1:11" x14ac:dyDescent="0.3">
      <c r="A1337" s="6">
        <v>39708</v>
      </c>
      <c r="B1337" s="3">
        <v>65.75</v>
      </c>
      <c r="C1337" s="3">
        <v>65.849999999999994</v>
      </c>
      <c r="D1337" s="3">
        <v>64.099999999999994</v>
      </c>
      <c r="E1337" s="3">
        <v>64.8</v>
      </c>
      <c r="F1337" s="3">
        <v>236</v>
      </c>
      <c r="G1337" s="3">
        <v>65</v>
      </c>
      <c r="K1337" s="55"/>
    </row>
    <row r="1338" spans="1:11" x14ac:dyDescent="0.3">
      <c r="A1338" s="6">
        <v>39709</v>
      </c>
      <c r="B1338" s="3">
        <v>65.5</v>
      </c>
      <c r="C1338" s="3">
        <v>68.349999999999994</v>
      </c>
      <c r="D1338" s="3">
        <v>65.5</v>
      </c>
      <c r="E1338" s="3">
        <v>67.55</v>
      </c>
      <c r="F1338" s="3">
        <v>243</v>
      </c>
      <c r="G1338" s="3">
        <v>67.55</v>
      </c>
      <c r="K1338" s="55"/>
    </row>
    <row r="1339" spans="1:11" x14ac:dyDescent="0.3">
      <c r="A1339" s="6">
        <v>39710</v>
      </c>
      <c r="B1339" s="3">
        <v>69</v>
      </c>
      <c r="C1339" s="3">
        <v>72</v>
      </c>
      <c r="D1339" s="3">
        <v>69</v>
      </c>
      <c r="E1339" s="3">
        <v>71.900000000000006</v>
      </c>
      <c r="F1339" s="3">
        <v>212</v>
      </c>
      <c r="G1339" s="3">
        <v>72</v>
      </c>
      <c r="K1339" s="55"/>
    </row>
    <row r="1340" spans="1:11" x14ac:dyDescent="0.3">
      <c r="A1340" s="6">
        <v>39713</v>
      </c>
      <c r="B1340" s="3">
        <v>73.5</v>
      </c>
      <c r="C1340" s="3">
        <v>73.5</v>
      </c>
      <c r="D1340" s="3">
        <v>72</v>
      </c>
      <c r="E1340" s="3">
        <v>72</v>
      </c>
      <c r="F1340" s="3">
        <v>103</v>
      </c>
      <c r="G1340" s="3">
        <v>72.37</v>
      </c>
      <c r="K1340" s="55"/>
    </row>
    <row r="1341" spans="1:11" x14ac:dyDescent="0.3">
      <c r="A1341" s="6">
        <v>39714</v>
      </c>
      <c r="B1341" s="3">
        <v>73.25</v>
      </c>
      <c r="C1341" s="3">
        <v>74</v>
      </c>
      <c r="D1341" s="3">
        <v>71.900000000000006</v>
      </c>
      <c r="E1341" s="3">
        <v>72.5</v>
      </c>
      <c r="F1341" s="3">
        <v>547</v>
      </c>
      <c r="G1341" s="3">
        <v>72.5</v>
      </c>
      <c r="K1341" s="55"/>
    </row>
    <row r="1342" spans="1:11" x14ac:dyDescent="0.3">
      <c r="A1342" s="6">
        <v>39715</v>
      </c>
      <c r="B1342" s="3">
        <v>69.75</v>
      </c>
      <c r="C1342" s="3">
        <v>70.5</v>
      </c>
      <c r="D1342" s="3">
        <v>69.5</v>
      </c>
      <c r="E1342" s="3">
        <v>70</v>
      </c>
      <c r="F1342" s="3">
        <v>408</v>
      </c>
      <c r="G1342" s="3">
        <v>70.25</v>
      </c>
      <c r="K1342" s="55"/>
    </row>
    <row r="1343" spans="1:11" x14ac:dyDescent="0.3">
      <c r="A1343" s="6">
        <v>39716</v>
      </c>
      <c r="B1343" s="3">
        <v>69.7</v>
      </c>
      <c r="C1343" s="3">
        <v>69.7</v>
      </c>
      <c r="D1343" s="3">
        <v>66.400000000000006</v>
      </c>
      <c r="E1343" s="3">
        <v>66.599999999999994</v>
      </c>
      <c r="F1343" s="3">
        <v>414</v>
      </c>
      <c r="G1343" s="3">
        <v>66.599999999999994</v>
      </c>
      <c r="K1343" s="55"/>
    </row>
    <row r="1344" spans="1:11" x14ac:dyDescent="0.3">
      <c r="A1344" s="6">
        <v>39717</v>
      </c>
      <c r="B1344" s="3">
        <v>66.849999999999994</v>
      </c>
      <c r="C1344" s="3">
        <v>67</v>
      </c>
      <c r="D1344" s="3">
        <v>65.75</v>
      </c>
      <c r="E1344" s="3">
        <v>66.5</v>
      </c>
      <c r="F1344" s="3">
        <v>279</v>
      </c>
      <c r="G1344" s="3">
        <v>66.3</v>
      </c>
      <c r="K1344" s="55"/>
    </row>
    <row r="1345" spans="1:11" x14ac:dyDescent="0.3">
      <c r="A1345" s="6">
        <v>39720</v>
      </c>
      <c r="B1345" s="3">
        <v>64.150000000000006</v>
      </c>
      <c r="C1345" s="3">
        <v>64.400000000000006</v>
      </c>
      <c r="D1345" s="3">
        <v>63</v>
      </c>
      <c r="E1345" s="3">
        <v>63</v>
      </c>
      <c r="F1345" s="3">
        <v>187</v>
      </c>
      <c r="G1345" s="3">
        <v>63.5</v>
      </c>
      <c r="K1345" s="55"/>
    </row>
    <row r="1346" spans="1:11" x14ac:dyDescent="0.3">
      <c r="A1346" s="6">
        <v>39721</v>
      </c>
      <c r="B1346" s="3">
        <v>60.25</v>
      </c>
      <c r="C1346" s="3">
        <v>63</v>
      </c>
      <c r="D1346" s="3">
        <v>60.25</v>
      </c>
      <c r="E1346" s="3">
        <v>63</v>
      </c>
      <c r="F1346" s="3">
        <v>425</v>
      </c>
      <c r="G1346" s="3">
        <v>61.98</v>
      </c>
      <c r="K1346" s="55"/>
    </row>
    <row r="1347" spans="1:11" x14ac:dyDescent="0.3">
      <c r="A1347" s="6">
        <v>39722</v>
      </c>
      <c r="B1347" s="3">
        <v>65.5</v>
      </c>
      <c r="C1347" s="3">
        <v>66.3</v>
      </c>
      <c r="D1347" s="3">
        <v>65</v>
      </c>
      <c r="E1347" s="3">
        <v>66.3</v>
      </c>
      <c r="F1347" s="3">
        <v>99</v>
      </c>
      <c r="G1347" s="3">
        <v>66.25</v>
      </c>
      <c r="K1347" s="55"/>
    </row>
    <row r="1348" spans="1:11" x14ac:dyDescent="0.3">
      <c r="A1348" s="6">
        <v>39723</v>
      </c>
      <c r="B1348" s="3">
        <v>66.75</v>
      </c>
      <c r="C1348" s="3">
        <v>69</v>
      </c>
      <c r="D1348" s="3">
        <v>66.75</v>
      </c>
      <c r="E1348" s="3">
        <v>68.7</v>
      </c>
      <c r="F1348" s="3">
        <v>145</v>
      </c>
      <c r="G1348" s="3">
        <v>68.849999999999994</v>
      </c>
      <c r="K1348" s="55"/>
    </row>
    <row r="1349" spans="1:11" x14ac:dyDescent="0.3">
      <c r="A1349" s="6">
        <v>39724</v>
      </c>
      <c r="B1349" s="3">
        <v>67.8</v>
      </c>
      <c r="C1349" s="3">
        <v>68</v>
      </c>
      <c r="D1349" s="3">
        <v>67.25</v>
      </c>
      <c r="E1349" s="3">
        <v>67.25</v>
      </c>
      <c r="F1349" s="3">
        <v>35</v>
      </c>
      <c r="G1349" s="3">
        <v>67.25</v>
      </c>
      <c r="K1349" s="55"/>
    </row>
    <row r="1350" spans="1:11" x14ac:dyDescent="0.3">
      <c r="A1350" s="6">
        <v>39727</v>
      </c>
      <c r="B1350" s="3">
        <v>66</v>
      </c>
      <c r="C1350" s="3">
        <v>66</v>
      </c>
      <c r="D1350" s="3">
        <v>64.599999999999994</v>
      </c>
      <c r="E1350" s="3">
        <v>65.400000000000006</v>
      </c>
      <c r="F1350" s="3">
        <v>111</v>
      </c>
      <c r="G1350" s="3">
        <v>65.05</v>
      </c>
      <c r="K1350" s="55"/>
    </row>
    <row r="1351" spans="1:11" x14ac:dyDescent="0.3">
      <c r="A1351" s="6">
        <v>39728</v>
      </c>
      <c r="B1351" s="3">
        <v>64</v>
      </c>
      <c r="C1351" s="3">
        <v>64.599999999999994</v>
      </c>
      <c r="D1351" s="3">
        <v>63.95</v>
      </c>
      <c r="E1351" s="3">
        <v>64.25</v>
      </c>
      <c r="F1351" s="3">
        <v>122</v>
      </c>
      <c r="G1351" s="3">
        <v>64.25</v>
      </c>
      <c r="K1351" s="55"/>
    </row>
    <row r="1352" spans="1:11" x14ac:dyDescent="0.3">
      <c r="A1352" s="6">
        <v>39729</v>
      </c>
      <c r="B1352" s="3">
        <v>62.5</v>
      </c>
      <c r="C1352" s="3">
        <v>63.2</v>
      </c>
      <c r="D1352" s="3">
        <v>61.25</v>
      </c>
      <c r="E1352" s="3">
        <v>62.4</v>
      </c>
      <c r="F1352" s="3">
        <v>181</v>
      </c>
      <c r="G1352" s="3">
        <v>62.25</v>
      </c>
      <c r="K1352" s="55"/>
    </row>
    <row r="1353" spans="1:11" x14ac:dyDescent="0.3">
      <c r="A1353" s="6">
        <v>39730</v>
      </c>
      <c r="B1353" s="3">
        <v>63</v>
      </c>
      <c r="C1353" s="3">
        <v>63.8</v>
      </c>
      <c r="D1353" s="3">
        <v>62.5</v>
      </c>
      <c r="E1353" s="3">
        <v>62.5</v>
      </c>
      <c r="F1353" s="3">
        <v>79</v>
      </c>
      <c r="G1353" s="3">
        <v>62.5</v>
      </c>
      <c r="K1353" s="55"/>
    </row>
    <row r="1354" spans="1:11" x14ac:dyDescent="0.3">
      <c r="A1354" s="6">
        <v>39731</v>
      </c>
      <c r="B1354" s="3">
        <v>59.75</v>
      </c>
      <c r="C1354" s="3">
        <v>60</v>
      </c>
      <c r="D1354" s="3">
        <v>58.3</v>
      </c>
      <c r="E1354" s="3">
        <v>58.35</v>
      </c>
      <c r="F1354" s="3">
        <v>142</v>
      </c>
      <c r="G1354" s="3">
        <v>58.35</v>
      </c>
      <c r="K1354" s="55"/>
    </row>
    <row r="1355" spans="1:11" x14ac:dyDescent="0.3">
      <c r="A1355" s="6">
        <v>39734</v>
      </c>
      <c r="B1355" s="3">
        <v>59</v>
      </c>
      <c r="C1355" s="3">
        <v>59.4</v>
      </c>
      <c r="D1355" s="3">
        <v>55.5</v>
      </c>
      <c r="E1355" s="3">
        <v>55.5</v>
      </c>
      <c r="F1355" s="3">
        <v>198</v>
      </c>
      <c r="G1355" s="3">
        <v>56.2</v>
      </c>
      <c r="K1355" s="55"/>
    </row>
    <row r="1356" spans="1:11" x14ac:dyDescent="0.3">
      <c r="A1356" s="6">
        <v>39735</v>
      </c>
      <c r="B1356" s="3">
        <v>57.5</v>
      </c>
      <c r="C1356" s="3">
        <v>58</v>
      </c>
      <c r="D1356" s="3">
        <v>57.25</v>
      </c>
      <c r="E1356" s="3">
        <v>57.25</v>
      </c>
      <c r="F1356" s="3">
        <v>227</v>
      </c>
      <c r="G1356" s="3">
        <v>57.25</v>
      </c>
      <c r="K1356" s="55"/>
    </row>
    <row r="1357" spans="1:11" x14ac:dyDescent="0.3">
      <c r="A1357" s="6">
        <v>39736</v>
      </c>
      <c r="B1357" s="3">
        <v>56.25</v>
      </c>
      <c r="C1357" s="3">
        <v>57</v>
      </c>
      <c r="D1357" s="3">
        <v>55.25</v>
      </c>
      <c r="E1357" s="3">
        <v>55.4</v>
      </c>
      <c r="F1357" s="3">
        <v>280</v>
      </c>
      <c r="G1357" s="3">
        <v>55.5</v>
      </c>
      <c r="K1357" s="55"/>
    </row>
    <row r="1358" spans="1:11" x14ac:dyDescent="0.3">
      <c r="A1358" s="6">
        <v>39737</v>
      </c>
      <c r="B1358" s="3">
        <v>52.5</v>
      </c>
      <c r="C1358" s="3">
        <v>53</v>
      </c>
      <c r="D1358" s="3">
        <v>51</v>
      </c>
      <c r="E1358" s="3">
        <v>52.3</v>
      </c>
      <c r="F1358" s="3">
        <v>346</v>
      </c>
      <c r="G1358" s="3">
        <v>52.5</v>
      </c>
      <c r="K1358" s="55"/>
    </row>
    <row r="1359" spans="1:11" x14ac:dyDescent="0.3">
      <c r="A1359" s="6">
        <v>39738</v>
      </c>
      <c r="B1359" s="3">
        <v>52.75</v>
      </c>
      <c r="C1359" s="3">
        <v>52.75</v>
      </c>
      <c r="D1359" s="3">
        <v>51.5</v>
      </c>
      <c r="E1359" s="3">
        <v>51.75</v>
      </c>
      <c r="F1359" s="3">
        <v>150</v>
      </c>
      <c r="G1359" s="3">
        <v>51.75</v>
      </c>
      <c r="K1359" s="55"/>
    </row>
    <row r="1360" spans="1:11" x14ac:dyDescent="0.3">
      <c r="A1360" s="6">
        <v>39741</v>
      </c>
      <c r="B1360" s="3">
        <v>50.5</v>
      </c>
      <c r="C1360" s="3">
        <v>52.15</v>
      </c>
      <c r="D1360" s="3">
        <v>49.75</v>
      </c>
      <c r="E1360" s="3">
        <v>52.15</v>
      </c>
      <c r="F1360" s="3">
        <v>231</v>
      </c>
      <c r="G1360" s="3">
        <v>51.95</v>
      </c>
      <c r="K1360" s="55"/>
    </row>
    <row r="1361" spans="1:11" x14ac:dyDescent="0.3">
      <c r="A1361" s="6">
        <v>39742</v>
      </c>
      <c r="B1361" s="3">
        <v>54</v>
      </c>
      <c r="C1361" s="3">
        <v>56.5</v>
      </c>
      <c r="D1361" s="3">
        <v>54</v>
      </c>
      <c r="E1361" s="3">
        <v>55.25</v>
      </c>
      <c r="F1361" s="3">
        <v>307</v>
      </c>
      <c r="G1361" s="3">
        <v>55.25</v>
      </c>
      <c r="K1361" s="55"/>
    </row>
    <row r="1362" spans="1:11" x14ac:dyDescent="0.3">
      <c r="A1362" s="6">
        <v>39743</v>
      </c>
      <c r="B1362" s="3">
        <v>55</v>
      </c>
      <c r="C1362" s="3">
        <v>57</v>
      </c>
      <c r="D1362" s="3">
        <v>55</v>
      </c>
      <c r="E1362" s="3">
        <v>56.35</v>
      </c>
      <c r="F1362" s="3">
        <v>316</v>
      </c>
      <c r="G1362" s="3">
        <v>56.4</v>
      </c>
      <c r="K1362" s="55"/>
    </row>
    <row r="1363" spans="1:11" x14ac:dyDescent="0.3">
      <c r="A1363" s="6">
        <v>39744</v>
      </c>
      <c r="B1363" s="3">
        <v>56</v>
      </c>
      <c r="C1363" s="3">
        <v>56</v>
      </c>
      <c r="D1363" s="3">
        <v>53.3</v>
      </c>
      <c r="E1363" s="3">
        <v>54.35</v>
      </c>
      <c r="F1363" s="3">
        <v>310</v>
      </c>
      <c r="G1363" s="3">
        <v>54.25</v>
      </c>
      <c r="K1363" s="55"/>
    </row>
    <row r="1364" spans="1:11" x14ac:dyDescent="0.3">
      <c r="A1364" s="6">
        <v>39745</v>
      </c>
      <c r="B1364" s="3">
        <v>55</v>
      </c>
      <c r="C1364" s="3">
        <v>56.5</v>
      </c>
      <c r="D1364" s="3">
        <v>54.5</v>
      </c>
      <c r="E1364" s="3">
        <v>56.45</v>
      </c>
      <c r="F1364" s="3">
        <v>202</v>
      </c>
      <c r="G1364" s="3">
        <v>56.58</v>
      </c>
      <c r="K1364" s="55"/>
    </row>
    <row r="1365" spans="1:11" x14ac:dyDescent="0.3">
      <c r="A1365" s="6">
        <v>39748</v>
      </c>
      <c r="B1365" s="3">
        <v>54.5</v>
      </c>
      <c r="C1365" s="3">
        <v>54.5</v>
      </c>
      <c r="D1365" s="3">
        <v>52.75</v>
      </c>
      <c r="E1365" s="3">
        <v>53.9</v>
      </c>
      <c r="F1365" s="3">
        <v>239</v>
      </c>
      <c r="G1365" s="3">
        <v>53.75</v>
      </c>
      <c r="K1365" s="55"/>
    </row>
    <row r="1366" spans="1:11" x14ac:dyDescent="0.3">
      <c r="A1366" s="6">
        <v>39749</v>
      </c>
      <c r="B1366" s="3">
        <v>53.5</v>
      </c>
      <c r="C1366" s="3">
        <v>55.25</v>
      </c>
      <c r="D1366" s="3">
        <v>53.5</v>
      </c>
      <c r="E1366" s="3">
        <v>54.75</v>
      </c>
      <c r="F1366" s="3">
        <v>285</v>
      </c>
      <c r="G1366" s="3">
        <v>54.75</v>
      </c>
      <c r="K1366" s="55"/>
    </row>
    <row r="1367" spans="1:11" x14ac:dyDescent="0.3">
      <c r="A1367" s="6">
        <v>39750</v>
      </c>
      <c r="B1367" s="3">
        <v>56.5</v>
      </c>
      <c r="C1367" s="3">
        <v>57.95</v>
      </c>
      <c r="D1367" s="3">
        <v>56</v>
      </c>
      <c r="E1367" s="3">
        <v>57.95</v>
      </c>
      <c r="F1367" s="3">
        <v>416</v>
      </c>
      <c r="G1367" s="3">
        <v>57.9</v>
      </c>
      <c r="K1367" s="55"/>
    </row>
    <row r="1368" spans="1:11" x14ac:dyDescent="0.3">
      <c r="A1368" s="6">
        <v>39751</v>
      </c>
      <c r="B1368" s="3">
        <v>58</v>
      </c>
      <c r="C1368" s="3">
        <v>58.15</v>
      </c>
      <c r="D1368" s="3">
        <v>56.5</v>
      </c>
      <c r="E1368" s="3">
        <v>56.75</v>
      </c>
      <c r="F1368" s="3">
        <v>173</v>
      </c>
      <c r="G1368" s="3">
        <v>56.75</v>
      </c>
      <c r="K1368" s="55"/>
    </row>
    <row r="1369" spans="1:11" x14ac:dyDescent="0.3">
      <c r="A1369" s="6">
        <v>39752</v>
      </c>
      <c r="B1369" s="3">
        <v>57.5</v>
      </c>
      <c r="C1369" s="3">
        <v>58</v>
      </c>
      <c r="D1369" s="3">
        <v>56.25</v>
      </c>
      <c r="E1369" s="3">
        <v>56.7</v>
      </c>
      <c r="F1369" s="3">
        <v>200</v>
      </c>
      <c r="G1369" s="3">
        <v>57.26</v>
      </c>
      <c r="K1369" s="55"/>
    </row>
    <row r="1370" spans="1:11" x14ac:dyDescent="0.3">
      <c r="A1370" s="6">
        <v>39755</v>
      </c>
      <c r="B1370" s="3">
        <v>54.95</v>
      </c>
      <c r="C1370" s="3">
        <v>56.85</v>
      </c>
      <c r="D1370" s="3">
        <v>54.95</v>
      </c>
      <c r="E1370" s="3">
        <v>56.5</v>
      </c>
      <c r="F1370" s="3">
        <v>164</v>
      </c>
      <c r="G1370" s="3">
        <v>56.5</v>
      </c>
      <c r="K1370" s="55"/>
    </row>
    <row r="1371" spans="1:11" x14ac:dyDescent="0.3">
      <c r="A1371" s="6">
        <v>39756</v>
      </c>
      <c r="B1371" s="3">
        <v>55.5</v>
      </c>
      <c r="C1371" s="3">
        <v>56.75</v>
      </c>
      <c r="D1371" s="3">
        <v>55.5</v>
      </c>
      <c r="E1371" s="3">
        <v>56.5</v>
      </c>
      <c r="F1371" s="3">
        <v>95</v>
      </c>
      <c r="G1371" s="3">
        <v>56.5</v>
      </c>
      <c r="K1371" s="55"/>
    </row>
    <row r="1372" spans="1:11" x14ac:dyDescent="0.3">
      <c r="A1372" s="6">
        <v>39757</v>
      </c>
      <c r="B1372" s="3">
        <v>57.6</v>
      </c>
      <c r="C1372" s="3">
        <v>58.8</v>
      </c>
      <c r="D1372" s="3">
        <v>57.6</v>
      </c>
      <c r="E1372" s="3">
        <v>58.75</v>
      </c>
      <c r="F1372" s="3">
        <v>215</v>
      </c>
      <c r="G1372" s="3">
        <v>58.65</v>
      </c>
      <c r="K1372" s="55"/>
    </row>
    <row r="1373" spans="1:11" x14ac:dyDescent="0.3">
      <c r="A1373" s="6">
        <v>39758</v>
      </c>
      <c r="B1373" s="3">
        <v>57</v>
      </c>
      <c r="C1373" s="3">
        <v>58.4</v>
      </c>
      <c r="D1373" s="3">
        <v>57</v>
      </c>
      <c r="E1373" s="3">
        <v>57.6</v>
      </c>
      <c r="F1373" s="3">
        <v>122</v>
      </c>
      <c r="G1373" s="3">
        <v>57.7</v>
      </c>
      <c r="K1373" s="55"/>
    </row>
    <row r="1374" spans="1:11" x14ac:dyDescent="0.3">
      <c r="A1374" s="6">
        <v>39759</v>
      </c>
      <c r="B1374" s="3">
        <v>58</v>
      </c>
      <c r="C1374" s="3">
        <v>58.5</v>
      </c>
      <c r="D1374" s="3">
        <v>57.6</v>
      </c>
      <c r="E1374" s="3">
        <v>58.1</v>
      </c>
      <c r="F1374" s="3">
        <v>144</v>
      </c>
      <c r="G1374" s="3">
        <v>58.1</v>
      </c>
      <c r="K1374" s="55"/>
    </row>
    <row r="1375" spans="1:11" x14ac:dyDescent="0.3">
      <c r="A1375" s="6">
        <v>39762</v>
      </c>
      <c r="B1375" s="3">
        <v>57.9</v>
      </c>
      <c r="C1375" s="3">
        <v>58.1</v>
      </c>
      <c r="D1375" s="3">
        <v>57.9</v>
      </c>
      <c r="E1375" s="3">
        <v>58.05</v>
      </c>
      <c r="F1375" s="3">
        <v>54</v>
      </c>
      <c r="G1375" s="3">
        <v>58.05</v>
      </c>
      <c r="K1375" s="55"/>
    </row>
    <row r="1376" spans="1:11" x14ac:dyDescent="0.3">
      <c r="A1376" s="6">
        <v>39763</v>
      </c>
      <c r="B1376" s="3">
        <v>57</v>
      </c>
      <c r="C1376" s="3">
        <v>57.25</v>
      </c>
      <c r="D1376" s="3">
        <v>57</v>
      </c>
      <c r="E1376" s="3">
        <v>57.25</v>
      </c>
      <c r="F1376" s="3">
        <v>214</v>
      </c>
      <c r="G1376" s="3">
        <v>57.18</v>
      </c>
      <c r="K1376" s="55"/>
    </row>
    <row r="1377" spans="1:11" x14ac:dyDescent="0.3">
      <c r="A1377" s="6">
        <v>39764</v>
      </c>
      <c r="B1377" s="3">
        <v>57.6</v>
      </c>
      <c r="C1377" s="3">
        <v>58.25</v>
      </c>
      <c r="D1377" s="3">
        <v>57.55</v>
      </c>
      <c r="E1377" s="3">
        <v>58</v>
      </c>
      <c r="F1377" s="3">
        <v>208</v>
      </c>
      <c r="G1377" s="3">
        <v>58.05</v>
      </c>
      <c r="K1377" s="55"/>
    </row>
    <row r="1378" spans="1:11" x14ac:dyDescent="0.3">
      <c r="A1378" s="6">
        <v>39765</v>
      </c>
      <c r="B1378" s="3">
        <v>57</v>
      </c>
      <c r="C1378" s="3">
        <v>57.25</v>
      </c>
      <c r="D1378" s="3">
        <v>55.1</v>
      </c>
      <c r="E1378" s="3">
        <v>55.2</v>
      </c>
      <c r="F1378" s="3">
        <v>195</v>
      </c>
      <c r="G1378" s="3">
        <v>55.2</v>
      </c>
      <c r="K1378" s="55"/>
    </row>
    <row r="1379" spans="1:11" x14ac:dyDescent="0.3">
      <c r="A1379" s="6">
        <v>39766</v>
      </c>
      <c r="B1379" s="3">
        <v>56.5</v>
      </c>
      <c r="C1379" s="3">
        <v>56.5</v>
      </c>
      <c r="D1379" s="3">
        <v>55.5</v>
      </c>
      <c r="E1379" s="3">
        <v>55.65</v>
      </c>
      <c r="F1379" s="3">
        <v>98</v>
      </c>
      <c r="G1379" s="3">
        <v>55.55</v>
      </c>
      <c r="K1379" s="55"/>
    </row>
    <row r="1380" spans="1:11" x14ac:dyDescent="0.3">
      <c r="A1380" s="6">
        <v>39769</v>
      </c>
      <c r="B1380" s="3">
        <v>55.5</v>
      </c>
      <c r="C1380" s="3">
        <v>55.5</v>
      </c>
      <c r="D1380" s="3">
        <v>52.75</v>
      </c>
      <c r="E1380" s="3">
        <v>53.05</v>
      </c>
      <c r="F1380" s="3">
        <v>201</v>
      </c>
      <c r="G1380" s="3">
        <v>53.1</v>
      </c>
      <c r="K1380" s="55"/>
    </row>
    <row r="1381" spans="1:11" x14ac:dyDescent="0.3">
      <c r="A1381" s="6">
        <v>39770</v>
      </c>
      <c r="B1381" s="3">
        <v>52.1</v>
      </c>
      <c r="C1381" s="3">
        <v>52.1</v>
      </c>
      <c r="D1381" s="3">
        <v>50.7</v>
      </c>
      <c r="E1381" s="3">
        <v>51.25</v>
      </c>
      <c r="F1381" s="3">
        <v>104</v>
      </c>
      <c r="G1381" s="3">
        <v>51</v>
      </c>
      <c r="K1381" s="55"/>
    </row>
    <row r="1382" spans="1:11" x14ac:dyDescent="0.3">
      <c r="A1382" s="6">
        <v>39771</v>
      </c>
      <c r="B1382" s="3">
        <v>51.5</v>
      </c>
      <c r="C1382" s="3">
        <v>51.5</v>
      </c>
      <c r="D1382" s="3">
        <v>48.5</v>
      </c>
      <c r="E1382" s="3">
        <v>48.5</v>
      </c>
      <c r="F1382" s="3">
        <v>152</v>
      </c>
      <c r="G1382" s="3">
        <v>48.5</v>
      </c>
      <c r="K1382" s="55"/>
    </row>
    <row r="1383" spans="1:11" x14ac:dyDescent="0.3">
      <c r="A1383" s="6">
        <v>39772</v>
      </c>
      <c r="B1383" s="3">
        <v>48</v>
      </c>
      <c r="C1383" s="3">
        <v>48.65</v>
      </c>
      <c r="D1383" s="3">
        <v>45.75</v>
      </c>
      <c r="E1383" s="3">
        <v>46.2</v>
      </c>
      <c r="F1383" s="3">
        <v>62</v>
      </c>
      <c r="G1383" s="3">
        <v>46</v>
      </c>
      <c r="K1383" s="55"/>
    </row>
    <row r="1384" spans="1:11" x14ac:dyDescent="0.3">
      <c r="A1384" s="6">
        <v>39773</v>
      </c>
      <c r="B1384" s="3">
        <v>46</v>
      </c>
      <c r="C1384" s="3">
        <v>48.25</v>
      </c>
      <c r="D1384" s="3">
        <v>46</v>
      </c>
      <c r="E1384" s="3">
        <v>47.5</v>
      </c>
      <c r="F1384" s="3">
        <v>161</v>
      </c>
      <c r="G1384" s="3">
        <v>47.4</v>
      </c>
      <c r="K1384" s="55"/>
    </row>
    <row r="1385" spans="1:11" x14ac:dyDescent="0.3">
      <c r="A1385" s="6">
        <v>39776</v>
      </c>
      <c r="B1385" s="3">
        <v>45</v>
      </c>
      <c r="C1385" s="3">
        <v>47</v>
      </c>
      <c r="D1385" s="3">
        <v>45</v>
      </c>
      <c r="E1385" s="3">
        <v>45.35</v>
      </c>
      <c r="F1385" s="3">
        <v>150</v>
      </c>
      <c r="G1385" s="3">
        <v>45.35</v>
      </c>
      <c r="K1385" s="55"/>
    </row>
    <row r="1386" spans="1:11" x14ac:dyDescent="0.3">
      <c r="A1386" s="6">
        <v>39777</v>
      </c>
      <c r="B1386" s="3">
        <v>46.75</v>
      </c>
      <c r="C1386" s="3">
        <v>47</v>
      </c>
      <c r="D1386" s="3">
        <v>46.25</v>
      </c>
      <c r="E1386" s="3">
        <v>46.5</v>
      </c>
      <c r="F1386" s="3">
        <v>148</v>
      </c>
      <c r="G1386" s="3">
        <v>46.5</v>
      </c>
      <c r="K1386" s="55"/>
    </row>
    <row r="1387" spans="1:11" x14ac:dyDescent="0.3">
      <c r="A1387" s="6">
        <v>39778</v>
      </c>
      <c r="B1387" s="3">
        <v>48.5</v>
      </c>
      <c r="C1387" s="3">
        <v>50</v>
      </c>
      <c r="D1387" s="3">
        <v>47.5</v>
      </c>
      <c r="E1387" s="3">
        <v>49.95</v>
      </c>
      <c r="F1387" s="3">
        <v>129</v>
      </c>
      <c r="G1387" s="3">
        <v>50</v>
      </c>
      <c r="K1387" s="55"/>
    </row>
    <row r="1388" spans="1:11" x14ac:dyDescent="0.3">
      <c r="A1388" s="6">
        <v>39779</v>
      </c>
      <c r="B1388" s="3">
        <v>50.1</v>
      </c>
      <c r="C1388" s="3">
        <v>51.5</v>
      </c>
      <c r="D1388" s="3">
        <v>50.1</v>
      </c>
      <c r="E1388" s="3">
        <v>50.6</v>
      </c>
      <c r="F1388" s="3">
        <v>239</v>
      </c>
      <c r="G1388" s="3">
        <v>50.5</v>
      </c>
      <c r="K1388" s="55"/>
    </row>
    <row r="1389" spans="1:11" x14ac:dyDescent="0.3">
      <c r="A1389" s="6">
        <v>39780</v>
      </c>
      <c r="B1389" s="3">
        <v>49.5</v>
      </c>
      <c r="C1389" s="3">
        <v>50.6</v>
      </c>
      <c r="D1389" s="3">
        <v>48.75</v>
      </c>
      <c r="E1389" s="3">
        <v>50.35</v>
      </c>
      <c r="F1389" s="3">
        <v>141</v>
      </c>
      <c r="G1389" s="3">
        <v>49.63</v>
      </c>
      <c r="K1389" s="55"/>
    </row>
    <row r="1390" spans="1:11" x14ac:dyDescent="0.3">
      <c r="A1390" s="6">
        <v>39783</v>
      </c>
      <c r="B1390" s="3">
        <v>50</v>
      </c>
      <c r="C1390" s="3">
        <v>50</v>
      </c>
      <c r="D1390" s="3">
        <v>46.75</v>
      </c>
      <c r="E1390" s="3">
        <v>46.75</v>
      </c>
      <c r="F1390" s="3">
        <v>119</v>
      </c>
      <c r="G1390" s="3">
        <v>46.75</v>
      </c>
      <c r="K1390" s="55"/>
    </row>
    <row r="1391" spans="1:11" x14ac:dyDescent="0.3">
      <c r="A1391" s="6">
        <v>39784</v>
      </c>
      <c r="B1391" s="3">
        <v>45.5</v>
      </c>
      <c r="C1391" s="3">
        <v>48.5</v>
      </c>
      <c r="D1391" s="3">
        <v>45.5</v>
      </c>
      <c r="E1391" s="3">
        <v>48.4</v>
      </c>
      <c r="F1391" s="3">
        <v>74</v>
      </c>
      <c r="G1391" s="3">
        <v>48.4</v>
      </c>
      <c r="K1391" s="55"/>
    </row>
    <row r="1392" spans="1:11" x14ac:dyDescent="0.3">
      <c r="A1392" s="6">
        <v>39785</v>
      </c>
      <c r="B1392" s="3">
        <v>46.5</v>
      </c>
      <c r="C1392" s="3">
        <v>47</v>
      </c>
      <c r="D1392" s="3">
        <v>46</v>
      </c>
      <c r="E1392" s="3">
        <v>47</v>
      </c>
      <c r="F1392" s="3">
        <v>135</v>
      </c>
      <c r="G1392" s="3">
        <v>47</v>
      </c>
      <c r="K1392" s="55"/>
    </row>
    <row r="1393" spans="1:11" x14ac:dyDescent="0.3">
      <c r="A1393" s="6">
        <v>39786</v>
      </c>
      <c r="B1393" s="3">
        <v>47.75</v>
      </c>
      <c r="C1393" s="3">
        <v>47.9</v>
      </c>
      <c r="D1393" s="3">
        <v>45.6</v>
      </c>
      <c r="E1393" s="3">
        <v>45.6</v>
      </c>
      <c r="F1393" s="3">
        <v>38</v>
      </c>
      <c r="G1393" s="3">
        <v>45.6</v>
      </c>
      <c r="K1393" s="55"/>
    </row>
    <row r="1394" spans="1:11" x14ac:dyDescent="0.3">
      <c r="A1394" s="6">
        <v>39787</v>
      </c>
      <c r="B1394" s="3">
        <v>45.2</v>
      </c>
      <c r="C1394" s="3">
        <v>45.2</v>
      </c>
      <c r="D1394" s="3">
        <v>44.5</v>
      </c>
      <c r="E1394" s="3">
        <v>44.5</v>
      </c>
      <c r="F1394" s="3">
        <v>37</v>
      </c>
      <c r="G1394" s="3">
        <v>44.5</v>
      </c>
      <c r="K1394" s="55"/>
    </row>
    <row r="1395" spans="1:11" x14ac:dyDescent="0.3">
      <c r="A1395" s="6">
        <v>39790</v>
      </c>
      <c r="B1395" s="3">
        <v>45.5</v>
      </c>
      <c r="C1395" s="3">
        <v>45.5</v>
      </c>
      <c r="D1395" s="3">
        <v>45</v>
      </c>
      <c r="E1395" s="3">
        <v>45.25</v>
      </c>
      <c r="F1395" s="3">
        <v>36</v>
      </c>
      <c r="G1395" s="3">
        <v>45.25</v>
      </c>
      <c r="K1395" s="55"/>
    </row>
    <row r="1396" spans="1:11" x14ac:dyDescent="0.3">
      <c r="A1396" s="6">
        <v>39791</v>
      </c>
      <c r="B1396" s="3">
        <v>46</v>
      </c>
      <c r="C1396" s="3">
        <v>46</v>
      </c>
      <c r="D1396" s="3">
        <v>44.85</v>
      </c>
      <c r="E1396" s="3">
        <v>45.05</v>
      </c>
      <c r="F1396" s="3">
        <v>81</v>
      </c>
      <c r="G1396" s="3">
        <v>45.05</v>
      </c>
      <c r="K1396" s="55"/>
    </row>
    <row r="1397" spans="1:11" x14ac:dyDescent="0.3">
      <c r="A1397" s="6">
        <v>39792</v>
      </c>
      <c r="B1397" s="3">
        <v>45</v>
      </c>
      <c r="C1397" s="3">
        <v>45.5</v>
      </c>
      <c r="D1397" s="3">
        <v>45</v>
      </c>
      <c r="E1397" s="3">
        <v>45.5</v>
      </c>
      <c r="F1397" s="3">
        <v>86</v>
      </c>
      <c r="G1397" s="3">
        <v>45.5</v>
      </c>
      <c r="K1397" s="55"/>
    </row>
    <row r="1398" spans="1:11" x14ac:dyDescent="0.3">
      <c r="A1398" s="6">
        <v>39793</v>
      </c>
      <c r="B1398" s="3">
        <v>45.75</v>
      </c>
      <c r="C1398" s="3">
        <v>47</v>
      </c>
      <c r="D1398" s="3">
        <v>45.5</v>
      </c>
      <c r="E1398" s="3">
        <v>46</v>
      </c>
      <c r="F1398" s="3">
        <v>103</v>
      </c>
      <c r="G1398" s="3">
        <v>46</v>
      </c>
      <c r="K1398" s="55"/>
    </row>
    <row r="1399" spans="1:11" x14ac:dyDescent="0.3">
      <c r="A1399" s="6">
        <v>39794</v>
      </c>
      <c r="B1399" s="3">
        <v>45</v>
      </c>
      <c r="C1399" s="3">
        <v>45.2</v>
      </c>
      <c r="D1399" s="3">
        <v>44.5</v>
      </c>
      <c r="E1399" s="3">
        <v>44.5</v>
      </c>
      <c r="F1399" s="3">
        <v>56</v>
      </c>
      <c r="G1399" s="3">
        <v>44.5</v>
      </c>
      <c r="K1399" s="55"/>
    </row>
    <row r="1400" spans="1:11" x14ac:dyDescent="0.3">
      <c r="A1400" s="6">
        <v>39797</v>
      </c>
      <c r="B1400" s="3">
        <v>44.5</v>
      </c>
      <c r="C1400" s="3">
        <v>44.6</v>
      </c>
      <c r="D1400" s="3">
        <v>43.5</v>
      </c>
      <c r="E1400" s="3">
        <v>43.5</v>
      </c>
      <c r="F1400" s="3">
        <v>127</v>
      </c>
      <c r="G1400" s="3">
        <v>43.18</v>
      </c>
      <c r="K1400" s="55"/>
    </row>
    <row r="1401" spans="1:11" x14ac:dyDescent="0.3">
      <c r="A1401" s="6">
        <v>39798</v>
      </c>
      <c r="B1401" s="3">
        <v>41.4</v>
      </c>
      <c r="C1401" s="3">
        <v>42</v>
      </c>
      <c r="D1401" s="3">
        <v>41</v>
      </c>
      <c r="E1401" s="3">
        <v>41</v>
      </c>
      <c r="F1401" s="3">
        <v>56</v>
      </c>
      <c r="G1401" s="3">
        <v>41.1</v>
      </c>
      <c r="K1401" s="55"/>
    </row>
    <row r="1402" spans="1:11" x14ac:dyDescent="0.3">
      <c r="A1402" s="6">
        <v>39799</v>
      </c>
      <c r="B1402" s="3">
        <v>41</v>
      </c>
      <c r="C1402" s="3">
        <v>41.5</v>
      </c>
      <c r="D1402" s="3">
        <v>40.4</v>
      </c>
      <c r="E1402" s="3">
        <v>40.5</v>
      </c>
      <c r="F1402" s="3">
        <v>124</v>
      </c>
      <c r="G1402" s="3">
        <v>40.5</v>
      </c>
      <c r="K1402" s="55"/>
    </row>
    <row r="1403" spans="1:11" x14ac:dyDescent="0.3">
      <c r="A1403" s="6">
        <v>39800</v>
      </c>
      <c r="B1403" s="3">
        <v>39.75</v>
      </c>
      <c r="C1403" s="3">
        <v>39.75</v>
      </c>
      <c r="D1403" s="3">
        <v>39</v>
      </c>
      <c r="E1403" s="3">
        <v>39.5</v>
      </c>
      <c r="F1403" s="3">
        <v>71</v>
      </c>
      <c r="G1403" s="3">
        <v>39.5</v>
      </c>
      <c r="K1403" s="55"/>
    </row>
    <row r="1404" spans="1:11" x14ac:dyDescent="0.3">
      <c r="A1404" s="6">
        <v>39801</v>
      </c>
      <c r="B1404" s="3">
        <v>40</v>
      </c>
      <c r="C1404" s="3">
        <v>42.25</v>
      </c>
      <c r="D1404" s="3">
        <v>40</v>
      </c>
      <c r="E1404" s="3">
        <v>42.25</v>
      </c>
      <c r="F1404" s="3">
        <v>84</v>
      </c>
      <c r="G1404" s="3">
        <v>42</v>
      </c>
      <c r="K1404" s="55"/>
    </row>
    <row r="1405" spans="1:11" x14ac:dyDescent="0.3">
      <c r="A1405" s="6">
        <v>39804</v>
      </c>
      <c r="B1405" s="3">
        <v>44.5</v>
      </c>
      <c r="C1405" s="3">
        <v>45.05</v>
      </c>
      <c r="D1405" s="3">
        <v>44.5</v>
      </c>
      <c r="E1405" s="3">
        <v>44.8</v>
      </c>
      <c r="F1405" s="3">
        <v>165</v>
      </c>
      <c r="G1405" s="3">
        <v>44.8</v>
      </c>
      <c r="K1405" s="55"/>
    </row>
    <row r="1406" spans="1:11" x14ac:dyDescent="0.3">
      <c r="A1406" s="6">
        <v>39805</v>
      </c>
      <c r="B1406" s="3">
        <v>45.01</v>
      </c>
      <c r="C1406" s="3">
        <v>46</v>
      </c>
      <c r="D1406" s="3">
        <v>45.01</v>
      </c>
      <c r="E1406" s="3">
        <v>46</v>
      </c>
      <c r="F1406" s="3">
        <v>15</v>
      </c>
      <c r="G1406" s="3">
        <v>46</v>
      </c>
      <c r="K1406" s="55"/>
    </row>
    <row r="1407" spans="1:11" x14ac:dyDescent="0.3">
      <c r="A1407" s="6">
        <v>39811</v>
      </c>
      <c r="B1407" s="3">
        <v>47.75</v>
      </c>
      <c r="C1407" s="3">
        <v>47.75</v>
      </c>
      <c r="D1407" s="3">
        <v>47.5</v>
      </c>
      <c r="E1407" s="3">
        <v>47.58</v>
      </c>
      <c r="F1407" s="3">
        <v>66</v>
      </c>
      <c r="G1407" s="3">
        <v>47.38</v>
      </c>
      <c r="K1407" s="55"/>
    </row>
    <row r="1408" spans="1:11" x14ac:dyDescent="0.3">
      <c r="A1408" s="6">
        <v>39812</v>
      </c>
      <c r="B1408" s="3">
        <v>47</v>
      </c>
      <c r="C1408" s="3">
        <v>47</v>
      </c>
      <c r="D1408" s="3">
        <v>44.8</v>
      </c>
      <c r="E1408" s="3">
        <v>44.9</v>
      </c>
      <c r="F1408" s="3">
        <v>130</v>
      </c>
      <c r="G1408" s="3">
        <v>45.46</v>
      </c>
      <c r="K1408" s="55"/>
    </row>
    <row r="1409" spans="1:11" x14ac:dyDescent="0.3">
      <c r="A1409" s="6">
        <v>39815</v>
      </c>
      <c r="B1409" s="3">
        <v>43</v>
      </c>
      <c r="C1409" s="3">
        <v>43</v>
      </c>
      <c r="D1409" s="3">
        <v>42</v>
      </c>
      <c r="E1409" s="3">
        <v>42</v>
      </c>
      <c r="F1409" s="3">
        <v>38</v>
      </c>
      <c r="G1409" s="3">
        <v>42</v>
      </c>
      <c r="K1409" s="55"/>
    </row>
    <row r="1410" spans="1:11" x14ac:dyDescent="0.3">
      <c r="A1410" s="6">
        <v>39818</v>
      </c>
      <c r="B1410" s="3">
        <v>40</v>
      </c>
      <c r="C1410" s="3">
        <v>40.25</v>
      </c>
      <c r="D1410" s="3">
        <v>39.75</v>
      </c>
      <c r="E1410" s="3">
        <v>40.1</v>
      </c>
      <c r="F1410" s="3">
        <v>211</v>
      </c>
      <c r="G1410" s="3">
        <v>40.1</v>
      </c>
      <c r="K1410" s="55"/>
    </row>
    <row r="1411" spans="1:11" x14ac:dyDescent="0.3">
      <c r="A1411" s="6">
        <v>39819</v>
      </c>
      <c r="B1411" s="3">
        <v>41.1</v>
      </c>
      <c r="C1411" s="3">
        <v>41.75</v>
      </c>
      <c r="D1411" s="3">
        <v>40.700000000000003</v>
      </c>
      <c r="E1411" s="3">
        <v>41.75</v>
      </c>
      <c r="F1411" s="3">
        <v>272</v>
      </c>
      <c r="G1411" s="3">
        <v>41.75</v>
      </c>
      <c r="K1411" s="55"/>
    </row>
    <row r="1412" spans="1:11" x14ac:dyDescent="0.3">
      <c r="A1412" s="6">
        <v>39820</v>
      </c>
      <c r="B1412" s="3">
        <v>41.75</v>
      </c>
      <c r="C1412" s="3">
        <v>42.25</v>
      </c>
      <c r="D1412" s="3">
        <v>41.15</v>
      </c>
      <c r="E1412" s="3">
        <v>41.2</v>
      </c>
      <c r="F1412" s="3">
        <v>364</v>
      </c>
      <c r="G1412" s="3">
        <v>41.35</v>
      </c>
      <c r="K1412" s="55"/>
    </row>
    <row r="1413" spans="1:11" x14ac:dyDescent="0.3">
      <c r="A1413" s="6">
        <v>39821</v>
      </c>
      <c r="B1413" s="3">
        <v>40.299999999999997</v>
      </c>
      <c r="C1413" s="3">
        <v>41</v>
      </c>
      <c r="D1413" s="3">
        <v>40.25</v>
      </c>
      <c r="E1413" s="3">
        <v>41</v>
      </c>
      <c r="F1413" s="3">
        <v>237</v>
      </c>
      <c r="G1413" s="3">
        <v>40.950000000000003</v>
      </c>
      <c r="K1413" s="55"/>
    </row>
    <row r="1414" spans="1:11" x14ac:dyDescent="0.3">
      <c r="A1414" s="6">
        <v>39822</v>
      </c>
      <c r="B1414" s="3">
        <v>40.5</v>
      </c>
      <c r="C1414" s="3">
        <v>41</v>
      </c>
      <c r="D1414" s="3">
        <v>39.75</v>
      </c>
      <c r="E1414" s="3">
        <v>40.85</v>
      </c>
      <c r="F1414" s="3">
        <v>103</v>
      </c>
      <c r="G1414" s="3">
        <v>40.9</v>
      </c>
      <c r="K1414" s="55"/>
    </row>
    <row r="1415" spans="1:11" x14ac:dyDescent="0.3">
      <c r="A1415" s="6">
        <v>39825</v>
      </c>
      <c r="B1415" s="3">
        <v>40</v>
      </c>
      <c r="C1415" s="3">
        <v>40.1</v>
      </c>
      <c r="D1415" s="3">
        <v>39.6</v>
      </c>
      <c r="E1415" s="3">
        <v>39.65</v>
      </c>
      <c r="F1415" s="3">
        <v>134</v>
      </c>
      <c r="G1415" s="3">
        <v>39.6</v>
      </c>
      <c r="K1415" s="55"/>
    </row>
    <row r="1416" spans="1:11" x14ac:dyDescent="0.3">
      <c r="A1416" s="6">
        <v>39826</v>
      </c>
      <c r="B1416" s="3">
        <v>39.549999999999997</v>
      </c>
      <c r="C1416" s="3">
        <v>40.6</v>
      </c>
      <c r="D1416" s="3">
        <v>39.5</v>
      </c>
      <c r="E1416" s="3">
        <v>40.5</v>
      </c>
      <c r="F1416" s="3">
        <v>165</v>
      </c>
      <c r="G1416" s="3">
        <v>40.549999999999997</v>
      </c>
      <c r="K1416" s="55"/>
    </row>
    <row r="1417" spans="1:11" x14ac:dyDescent="0.3">
      <c r="A1417" s="6">
        <v>39827</v>
      </c>
      <c r="B1417" s="3">
        <v>40.75</v>
      </c>
      <c r="C1417" s="3">
        <v>41.3</v>
      </c>
      <c r="D1417" s="3">
        <v>40.25</v>
      </c>
      <c r="E1417" s="3">
        <v>40.5</v>
      </c>
      <c r="F1417" s="3">
        <v>263</v>
      </c>
      <c r="G1417" s="3">
        <v>40.5</v>
      </c>
      <c r="K1417" s="55"/>
    </row>
    <row r="1418" spans="1:11" x14ac:dyDescent="0.3">
      <c r="A1418" s="6">
        <v>39828</v>
      </c>
      <c r="B1418" s="3">
        <v>40.5</v>
      </c>
      <c r="C1418" s="3">
        <v>40.75</v>
      </c>
      <c r="D1418" s="3">
        <v>39.549999999999997</v>
      </c>
      <c r="E1418" s="3">
        <v>40.15</v>
      </c>
      <c r="F1418" s="3">
        <v>175</v>
      </c>
      <c r="G1418" s="3">
        <v>40</v>
      </c>
      <c r="K1418" s="55"/>
    </row>
    <row r="1419" spans="1:11" x14ac:dyDescent="0.3">
      <c r="A1419" s="6">
        <v>39829</v>
      </c>
      <c r="B1419" s="3">
        <v>40.25</v>
      </c>
      <c r="C1419" s="3">
        <v>42.2</v>
      </c>
      <c r="D1419" s="3">
        <v>40.25</v>
      </c>
      <c r="E1419" s="3">
        <v>42</v>
      </c>
      <c r="F1419" s="3">
        <v>284</v>
      </c>
      <c r="G1419" s="3">
        <v>42</v>
      </c>
      <c r="K1419" s="55"/>
    </row>
    <row r="1420" spans="1:11" x14ac:dyDescent="0.3">
      <c r="A1420" s="6">
        <v>39832</v>
      </c>
      <c r="B1420" s="3">
        <v>40</v>
      </c>
      <c r="C1420" s="3">
        <v>40</v>
      </c>
      <c r="D1420" s="3">
        <v>39.35</v>
      </c>
      <c r="E1420" s="3">
        <v>39.5</v>
      </c>
      <c r="F1420" s="3">
        <v>192</v>
      </c>
      <c r="G1420" s="3">
        <v>39.5</v>
      </c>
      <c r="K1420" s="55"/>
    </row>
    <row r="1421" spans="1:11" x14ac:dyDescent="0.3">
      <c r="A1421" s="6">
        <v>39833</v>
      </c>
      <c r="B1421" s="3">
        <v>38.799999999999997</v>
      </c>
      <c r="C1421" s="3">
        <v>38.9</v>
      </c>
      <c r="D1421" s="3">
        <v>37.99</v>
      </c>
      <c r="E1421" s="3">
        <v>38.1</v>
      </c>
      <c r="F1421" s="3">
        <v>190</v>
      </c>
      <c r="G1421" s="3">
        <v>38</v>
      </c>
      <c r="K1421" s="55"/>
    </row>
    <row r="1422" spans="1:11" x14ac:dyDescent="0.3">
      <c r="A1422" s="6">
        <v>39834</v>
      </c>
      <c r="B1422" s="3">
        <v>37.25</v>
      </c>
      <c r="C1422" s="3">
        <v>38.25</v>
      </c>
      <c r="D1422" s="3">
        <v>37</v>
      </c>
      <c r="E1422" s="3">
        <v>37.9</v>
      </c>
      <c r="F1422" s="3">
        <v>190</v>
      </c>
      <c r="G1422" s="3">
        <v>38</v>
      </c>
      <c r="K1422" s="55"/>
    </row>
    <row r="1423" spans="1:11" x14ac:dyDescent="0.3">
      <c r="A1423" s="6">
        <v>39835</v>
      </c>
      <c r="B1423" s="3">
        <v>40.5</v>
      </c>
      <c r="C1423" s="3">
        <v>41</v>
      </c>
      <c r="D1423" s="3">
        <v>40.15</v>
      </c>
      <c r="E1423" s="3">
        <v>40.4</v>
      </c>
      <c r="F1423" s="3">
        <v>417</v>
      </c>
      <c r="G1423" s="3">
        <v>40.4</v>
      </c>
      <c r="K1423" s="55"/>
    </row>
    <row r="1424" spans="1:11" x14ac:dyDescent="0.3">
      <c r="A1424" s="6">
        <v>39836</v>
      </c>
      <c r="B1424" s="3">
        <v>41.5</v>
      </c>
      <c r="C1424" s="3">
        <v>42.5</v>
      </c>
      <c r="D1424" s="3">
        <v>41.5</v>
      </c>
      <c r="E1424" s="3">
        <v>42.2</v>
      </c>
      <c r="F1424" s="3">
        <v>137</v>
      </c>
      <c r="G1424" s="3">
        <v>42.1</v>
      </c>
      <c r="K1424" s="55"/>
    </row>
    <row r="1425" spans="1:11" x14ac:dyDescent="0.3">
      <c r="A1425" s="6">
        <v>39839</v>
      </c>
      <c r="B1425" s="3">
        <v>45</v>
      </c>
      <c r="C1425" s="3">
        <v>45.25</v>
      </c>
      <c r="D1425" s="3">
        <v>44.3</v>
      </c>
      <c r="E1425" s="3">
        <v>45</v>
      </c>
      <c r="F1425" s="3">
        <v>357</v>
      </c>
      <c r="G1425" s="3">
        <v>45.1</v>
      </c>
      <c r="K1425" s="55"/>
    </row>
    <row r="1426" spans="1:11" x14ac:dyDescent="0.3">
      <c r="A1426" s="6">
        <v>39840</v>
      </c>
      <c r="B1426" s="3">
        <v>44.4</v>
      </c>
      <c r="C1426" s="3">
        <v>45.25</v>
      </c>
      <c r="D1426" s="3">
        <v>43.5</v>
      </c>
      <c r="E1426" s="3">
        <v>43.55</v>
      </c>
      <c r="F1426" s="3">
        <v>275</v>
      </c>
      <c r="G1426" s="3">
        <v>43.55</v>
      </c>
      <c r="K1426" s="55"/>
    </row>
    <row r="1427" spans="1:11" x14ac:dyDescent="0.3">
      <c r="A1427" s="6">
        <v>39841</v>
      </c>
      <c r="B1427" s="3">
        <v>44.2</v>
      </c>
      <c r="C1427" s="3">
        <v>45.1</v>
      </c>
      <c r="D1427" s="3">
        <v>44.2</v>
      </c>
      <c r="E1427" s="3">
        <v>44.85</v>
      </c>
      <c r="F1427" s="3">
        <v>193</v>
      </c>
      <c r="G1427" s="3">
        <v>44.8</v>
      </c>
      <c r="K1427" s="55"/>
    </row>
    <row r="1428" spans="1:11" x14ac:dyDescent="0.3">
      <c r="A1428" s="6">
        <v>39842</v>
      </c>
      <c r="B1428" s="3">
        <v>45.25</v>
      </c>
      <c r="C1428" s="3">
        <v>45.25</v>
      </c>
      <c r="D1428" s="3">
        <v>43.6</v>
      </c>
      <c r="E1428" s="3">
        <v>43.7</v>
      </c>
      <c r="F1428" s="3">
        <v>176</v>
      </c>
      <c r="G1428" s="3">
        <v>43.7</v>
      </c>
      <c r="K1428" s="55"/>
    </row>
    <row r="1429" spans="1:11" x14ac:dyDescent="0.3">
      <c r="A1429" s="6">
        <v>39843</v>
      </c>
      <c r="B1429" s="3">
        <v>44.25</v>
      </c>
      <c r="C1429" s="3">
        <v>44.4</v>
      </c>
      <c r="D1429" s="3">
        <v>44</v>
      </c>
      <c r="E1429" s="3">
        <v>44</v>
      </c>
      <c r="F1429" s="3">
        <v>214</v>
      </c>
      <c r="G1429" s="3">
        <v>44.21</v>
      </c>
      <c r="K1429" s="55"/>
    </row>
    <row r="1430" spans="1:11" x14ac:dyDescent="0.3">
      <c r="A1430" s="6">
        <v>39846</v>
      </c>
      <c r="B1430" s="3">
        <v>41</v>
      </c>
      <c r="C1430" s="3">
        <v>41.35</v>
      </c>
      <c r="D1430" s="3">
        <v>41</v>
      </c>
      <c r="E1430" s="3">
        <v>41</v>
      </c>
      <c r="F1430" s="3">
        <v>153</v>
      </c>
      <c r="G1430" s="3">
        <v>41.1</v>
      </c>
      <c r="K1430" s="55"/>
    </row>
    <row r="1431" spans="1:11" x14ac:dyDescent="0.3">
      <c r="A1431" s="6">
        <v>39847</v>
      </c>
      <c r="B1431" s="3">
        <v>40.75</v>
      </c>
      <c r="C1431" s="3">
        <v>41.5</v>
      </c>
      <c r="D1431" s="3">
        <v>40.35</v>
      </c>
      <c r="E1431" s="3">
        <v>40.75</v>
      </c>
      <c r="F1431" s="3">
        <v>156</v>
      </c>
      <c r="G1431" s="3">
        <v>40.5</v>
      </c>
      <c r="K1431" s="55"/>
    </row>
    <row r="1432" spans="1:11" x14ac:dyDescent="0.3">
      <c r="A1432" s="6">
        <v>39848</v>
      </c>
      <c r="B1432" s="3">
        <v>39.950000000000003</v>
      </c>
      <c r="C1432" s="3">
        <v>40.4</v>
      </c>
      <c r="D1432" s="3">
        <v>39.799999999999997</v>
      </c>
      <c r="E1432" s="3">
        <v>40.299999999999997</v>
      </c>
      <c r="F1432" s="3">
        <v>137</v>
      </c>
      <c r="G1432" s="3">
        <v>40.299999999999997</v>
      </c>
      <c r="K1432" s="55"/>
    </row>
    <row r="1433" spans="1:11" x14ac:dyDescent="0.3">
      <c r="A1433" s="6">
        <v>39849</v>
      </c>
      <c r="B1433" s="3">
        <v>41</v>
      </c>
      <c r="C1433" s="3">
        <v>41.9</v>
      </c>
      <c r="D1433" s="3">
        <v>40.9</v>
      </c>
      <c r="E1433" s="3">
        <v>41.75</v>
      </c>
      <c r="F1433" s="3">
        <v>76</v>
      </c>
      <c r="G1433" s="3">
        <v>41.75</v>
      </c>
      <c r="K1433" s="55"/>
    </row>
    <row r="1434" spans="1:11" x14ac:dyDescent="0.3">
      <c r="A1434" s="6">
        <v>39850</v>
      </c>
      <c r="B1434" s="3">
        <v>42.51</v>
      </c>
      <c r="C1434" s="3">
        <v>42.6</v>
      </c>
      <c r="D1434" s="3">
        <v>42</v>
      </c>
      <c r="E1434" s="3">
        <v>42</v>
      </c>
      <c r="F1434" s="3">
        <v>146</v>
      </c>
      <c r="G1434" s="3">
        <v>42.1</v>
      </c>
      <c r="K1434" s="55"/>
    </row>
    <row r="1435" spans="1:11" x14ac:dyDescent="0.3">
      <c r="A1435" s="6">
        <v>39853</v>
      </c>
      <c r="B1435" s="3">
        <v>43</v>
      </c>
      <c r="C1435" s="3">
        <v>43.85</v>
      </c>
      <c r="D1435" s="3">
        <v>42.85</v>
      </c>
      <c r="E1435" s="3">
        <v>43.8</v>
      </c>
      <c r="F1435" s="3">
        <v>288</v>
      </c>
      <c r="G1435" s="3">
        <v>43.8</v>
      </c>
      <c r="K1435" s="55"/>
    </row>
    <row r="1436" spans="1:11" x14ac:dyDescent="0.3">
      <c r="A1436" s="6">
        <v>39854</v>
      </c>
      <c r="B1436" s="3">
        <v>43</v>
      </c>
      <c r="C1436" s="3">
        <v>43</v>
      </c>
      <c r="D1436" s="3">
        <v>42.4</v>
      </c>
      <c r="E1436" s="3">
        <v>42.7</v>
      </c>
      <c r="F1436" s="3">
        <v>338</v>
      </c>
      <c r="G1436" s="3">
        <v>42.6</v>
      </c>
      <c r="K1436" s="55"/>
    </row>
    <row r="1437" spans="1:11" x14ac:dyDescent="0.3">
      <c r="A1437" s="6">
        <v>39855</v>
      </c>
      <c r="B1437" s="3">
        <v>42</v>
      </c>
      <c r="C1437" s="3">
        <v>42</v>
      </c>
      <c r="D1437" s="3">
        <v>40.6</v>
      </c>
      <c r="E1437" s="3">
        <v>40.6</v>
      </c>
      <c r="F1437" s="3">
        <v>294</v>
      </c>
      <c r="G1437" s="3">
        <v>40.75</v>
      </c>
      <c r="K1437" s="55"/>
    </row>
    <row r="1438" spans="1:11" x14ac:dyDescent="0.3">
      <c r="A1438" s="6">
        <v>39856</v>
      </c>
      <c r="B1438" s="3">
        <v>40</v>
      </c>
      <c r="C1438" s="3">
        <v>40.25</v>
      </c>
      <c r="D1438" s="3">
        <v>38.81</v>
      </c>
      <c r="E1438" s="3">
        <v>38.85</v>
      </c>
      <c r="F1438" s="3">
        <v>428</v>
      </c>
      <c r="G1438" s="3">
        <v>38.85</v>
      </c>
      <c r="K1438" s="55"/>
    </row>
    <row r="1439" spans="1:11" x14ac:dyDescent="0.3">
      <c r="A1439" s="6">
        <v>39857</v>
      </c>
      <c r="B1439" s="3">
        <v>39</v>
      </c>
      <c r="C1439" s="3">
        <v>39.5</v>
      </c>
      <c r="D1439" s="3">
        <v>39</v>
      </c>
      <c r="E1439" s="3">
        <v>39.4</v>
      </c>
      <c r="F1439" s="3">
        <v>387</v>
      </c>
      <c r="G1439" s="3">
        <v>39.4</v>
      </c>
      <c r="K1439" s="55"/>
    </row>
    <row r="1440" spans="1:11" x14ac:dyDescent="0.3">
      <c r="A1440" s="6">
        <v>39860</v>
      </c>
      <c r="B1440" s="3">
        <v>38.5</v>
      </c>
      <c r="C1440" s="3">
        <v>38.5</v>
      </c>
      <c r="D1440" s="3">
        <v>37.299999999999997</v>
      </c>
      <c r="E1440" s="3">
        <v>37.299999999999997</v>
      </c>
      <c r="F1440" s="3">
        <v>382</v>
      </c>
      <c r="G1440" s="3">
        <v>37.5</v>
      </c>
      <c r="K1440" s="55"/>
    </row>
    <row r="1441" spans="1:11" x14ac:dyDescent="0.3">
      <c r="A1441" s="6">
        <v>39861</v>
      </c>
      <c r="B1441" s="3">
        <v>36</v>
      </c>
      <c r="C1441" s="3">
        <v>36.1</v>
      </c>
      <c r="D1441" s="3">
        <v>35.75</v>
      </c>
      <c r="E1441" s="3">
        <v>35.799999999999997</v>
      </c>
      <c r="F1441" s="3">
        <v>153</v>
      </c>
      <c r="G1441" s="3">
        <v>35.799999999999997</v>
      </c>
      <c r="K1441" s="55"/>
    </row>
    <row r="1442" spans="1:11" x14ac:dyDescent="0.3">
      <c r="A1442" s="6">
        <v>39862</v>
      </c>
      <c r="B1442" s="3">
        <v>35.799999999999997</v>
      </c>
      <c r="C1442" s="3">
        <v>35.9</v>
      </c>
      <c r="D1442" s="3">
        <v>35.1</v>
      </c>
      <c r="E1442" s="3">
        <v>35.9</v>
      </c>
      <c r="F1442" s="3">
        <v>115</v>
      </c>
      <c r="G1442" s="3">
        <v>35.9</v>
      </c>
      <c r="K1442" s="55"/>
    </row>
    <row r="1443" spans="1:11" x14ac:dyDescent="0.3">
      <c r="A1443" s="6">
        <v>39863</v>
      </c>
      <c r="B1443" s="3">
        <v>35.5</v>
      </c>
      <c r="C1443" s="3">
        <v>35.65</v>
      </c>
      <c r="D1443" s="3">
        <v>35.299999999999997</v>
      </c>
      <c r="E1443" s="3">
        <v>35.299999999999997</v>
      </c>
      <c r="F1443" s="3">
        <v>403</v>
      </c>
      <c r="G1443" s="3">
        <v>35.299999999999997</v>
      </c>
      <c r="K1443" s="55"/>
    </row>
    <row r="1444" spans="1:11" x14ac:dyDescent="0.3">
      <c r="A1444" s="6">
        <v>39864</v>
      </c>
      <c r="B1444" s="3">
        <v>35.25</v>
      </c>
      <c r="C1444" s="3">
        <v>35.35</v>
      </c>
      <c r="D1444" s="3">
        <v>34.65</v>
      </c>
      <c r="E1444" s="3">
        <v>34.75</v>
      </c>
      <c r="F1444" s="3">
        <v>277</v>
      </c>
      <c r="G1444" s="3">
        <v>34.700000000000003</v>
      </c>
      <c r="K1444" s="55"/>
    </row>
    <row r="1445" spans="1:11" x14ac:dyDescent="0.3">
      <c r="A1445" s="6">
        <v>39867</v>
      </c>
      <c r="B1445" s="3">
        <v>33.6</v>
      </c>
      <c r="C1445" s="3">
        <v>33.700000000000003</v>
      </c>
      <c r="D1445" s="3">
        <v>32.799999999999997</v>
      </c>
      <c r="E1445" s="3">
        <v>33.25</v>
      </c>
      <c r="F1445" s="3">
        <v>244</v>
      </c>
      <c r="G1445" s="3">
        <v>33.25</v>
      </c>
      <c r="K1445" s="55"/>
    </row>
    <row r="1446" spans="1:11" x14ac:dyDescent="0.3">
      <c r="A1446" s="6">
        <v>39868</v>
      </c>
      <c r="B1446" s="3">
        <v>32.1</v>
      </c>
      <c r="C1446" s="3">
        <v>32.5</v>
      </c>
      <c r="D1446" s="3">
        <v>32.1</v>
      </c>
      <c r="E1446" s="3">
        <v>32.450000000000003</v>
      </c>
      <c r="F1446" s="3">
        <v>154</v>
      </c>
      <c r="G1446" s="3">
        <v>32.28</v>
      </c>
      <c r="K1446" s="55"/>
    </row>
    <row r="1447" spans="1:11" x14ac:dyDescent="0.3">
      <c r="A1447" s="6">
        <v>39869</v>
      </c>
      <c r="B1447" s="3">
        <v>32.049999999999997</v>
      </c>
      <c r="C1447" s="3">
        <v>32.15</v>
      </c>
      <c r="D1447" s="3">
        <v>31.35</v>
      </c>
      <c r="E1447" s="3">
        <v>31.7</v>
      </c>
      <c r="F1447" s="3">
        <v>147</v>
      </c>
      <c r="G1447" s="3">
        <v>31.7</v>
      </c>
      <c r="K1447" s="55"/>
    </row>
    <row r="1448" spans="1:11" x14ac:dyDescent="0.3">
      <c r="A1448" s="6">
        <v>39870</v>
      </c>
      <c r="B1448" s="3">
        <v>31.95</v>
      </c>
      <c r="C1448" s="3">
        <v>32.450000000000003</v>
      </c>
      <c r="D1448" s="3">
        <v>31.95</v>
      </c>
      <c r="E1448" s="3">
        <v>32</v>
      </c>
      <c r="F1448" s="3">
        <v>102</v>
      </c>
      <c r="G1448" s="3">
        <v>32.049999999999997</v>
      </c>
      <c r="K1448" s="55"/>
    </row>
    <row r="1449" spans="1:11" x14ac:dyDescent="0.3">
      <c r="A1449" s="6">
        <v>39871</v>
      </c>
      <c r="B1449" s="3">
        <v>31.75</v>
      </c>
      <c r="C1449" s="3">
        <v>32.4</v>
      </c>
      <c r="D1449" s="3">
        <v>31.75</v>
      </c>
      <c r="E1449" s="3">
        <v>32</v>
      </c>
      <c r="F1449" s="3">
        <v>199</v>
      </c>
      <c r="G1449" s="3">
        <v>32.1</v>
      </c>
      <c r="K1449" s="55"/>
    </row>
    <row r="1450" spans="1:11" x14ac:dyDescent="0.3">
      <c r="A1450" s="6">
        <v>39874</v>
      </c>
      <c r="B1450" s="3">
        <v>30.9</v>
      </c>
      <c r="C1450" s="3">
        <v>31</v>
      </c>
      <c r="D1450" s="3">
        <v>29.85</v>
      </c>
      <c r="E1450" s="3">
        <v>30.4</v>
      </c>
      <c r="F1450" s="3">
        <v>195</v>
      </c>
      <c r="G1450" s="3">
        <v>30.4</v>
      </c>
      <c r="K1450" s="55"/>
    </row>
    <row r="1451" spans="1:11" x14ac:dyDescent="0.3">
      <c r="A1451" s="6">
        <v>39875</v>
      </c>
      <c r="B1451" s="3">
        <v>30.5</v>
      </c>
      <c r="C1451" s="3">
        <v>32.25</v>
      </c>
      <c r="D1451" s="3">
        <v>30.5</v>
      </c>
      <c r="E1451" s="3">
        <v>32.1</v>
      </c>
      <c r="F1451" s="3">
        <v>68</v>
      </c>
      <c r="G1451" s="3">
        <v>32.1</v>
      </c>
      <c r="K1451" s="55"/>
    </row>
    <row r="1452" spans="1:11" x14ac:dyDescent="0.3">
      <c r="A1452" s="6">
        <v>39876</v>
      </c>
      <c r="B1452" s="3">
        <v>33</v>
      </c>
      <c r="C1452" s="3">
        <v>33.6</v>
      </c>
      <c r="D1452" s="3">
        <v>32.75</v>
      </c>
      <c r="E1452" s="3">
        <v>33.5</v>
      </c>
      <c r="F1452" s="3">
        <v>342</v>
      </c>
      <c r="G1452" s="3">
        <v>33.5</v>
      </c>
      <c r="K1452" s="55"/>
    </row>
    <row r="1453" spans="1:11" x14ac:dyDescent="0.3">
      <c r="A1453" s="6">
        <v>39877</v>
      </c>
      <c r="B1453" s="3">
        <v>33.15</v>
      </c>
      <c r="C1453" s="3">
        <v>33.9</v>
      </c>
      <c r="D1453" s="3">
        <v>32.75</v>
      </c>
      <c r="E1453" s="3">
        <v>33.799999999999997</v>
      </c>
      <c r="F1453" s="3">
        <v>180</v>
      </c>
      <c r="G1453" s="3">
        <v>33.9</v>
      </c>
      <c r="K1453" s="55"/>
    </row>
    <row r="1454" spans="1:11" x14ac:dyDescent="0.3">
      <c r="A1454" s="6">
        <v>39878</v>
      </c>
      <c r="B1454" s="3">
        <v>33.6</v>
      </c>
      <c r="C1454" s="3">
        <v>34.6</v>
      </c>
      <c r="D1454" s="3">
        <v>33.450000000000003</v>
      </c>
      <c r="E1454" s="3">
        <v>34.5</v>
      </c>
      <c r="F1454" s="3">
        <v>234</v>
      </c>
      <c r="G1454" s="3">
        <v>34.5</v>
      </c>
      <c r="K1454" s="55"/>
    </row>
    <row r="1455" spans="1:11" x14ac:dyDescent="0.3">
      <c r="A1455" s="6">
        <v>39881</v>
      </c>
      <c r="B1455" s="3">
        <v>35.4</v>
      </c>
      <c r="C1455" s="3">
        <v>36</v>
      </c>
      <c r="D1455" s="3">
        <v>35</v>
      </c>
      <c r="E1455" s="3">
        <v>35.450000000000003</v>
      </c>
      <c r="F1455" s="3">
        <v>258</v>
      </c>
      <c r="G1455" s="3">
        <v>35.5</v>
      </c>
      <c r="K1455" s="55"/>
    </row>
    <row r="1456" spans="1:11" x14ac:dyDescent="0.3">
      <c r="A1456" s="6">
        <v>39882</v>
      </c>
      <c r="B1456" s="3">
        <v>36</v>
      </c>
      <c r="C1456" s="3">
        <v>36</v>
      </c>
      <c r="D1456" s="3">
        <v>34.25</v>
      </c>
      <c r="E1456" s="3">
        <v>35.200000000000003</v>
      </c>
      <c r="F1456" s="3">
        <v>214</v>
      </c>
      <c r="G1456" s="3">
        <v>35.1</v>
      </c>
      <c r="K1456" s="55"/>
    </row>
    <row r="1457" spans="1:11" x14ac:dyDescent="0.3">
      <c r="A1457" s="6">
        <v>39883</v>
      </c>
      <c r="B1457" s="3">
        <v>33.6</v>
      </c>
      <c r="C1457" s="3">
        <v>34.25</v>
      </c>
      <c r="D1457" s="3">
        <v>33.5</v>
      </c>
      <c r="E1457" s="3">
        <v>33.6</v>
      </c>
      <c r="F1457" s="3">
        <v>87</v>
      </c>
      <c r="G1457" s="3">
        <v>33.6</v>
      </c>
      <c r="K1457" s="55"/>
    </row>
    <row r="1458" spans="1:11" x14ac:dyDescent="0.3">
      <c r="A1458" s="6">
        <v>39884</v>
      </c>
      <c r="B1458" s="3">
        <v>33</v>
      </c>
      <c r="C1458" s="3">
        <v>34</v>
      </c>
      <c r="D1458" s="3">
        <v>32.75</v>
      </c>
      <c r="E1458" s="3">
        <v>32.75</v>
      </c>
      <c r="F1458" s="3">
        <v>300</v>
      </c>
      <c r="G1458" s="3">
        <v>32.799999999999997</v>
      </c>
      <c r="K1458" s="55"/>
    </row>
    <row r="1459" spans="1:11" x14ac:dyDescent="0.3">
      <c r="A1459" s="6">
        <v>39885</v>
      </c>
      <c r="B1459" s="3">
        <v>33.6</v>
      </c>
      <c r="C1459" s="3">
        <v>34</v>
      </c>
      <c r="D1459" s="3">
        <v>33.35</v>
      </c>
      <c r="E1459" s="3">
        <v>33.75</v>
      </c>
      <c r="F1459" s="3">
        <v>171</v>
      </c>
      <c r="G1459" s="3">
        <v>33.75</v>
      </c>
      <c r="K1459" s="55"/>
    </row>
    <row r="1460" spans="1:11" x14ac:dyDescent="0.3">
      <c r="A1460" s="6">
        <v>39888</v>
      </c>
      <c r="B1460" s="3">
        <v>33.5</v>
      </c>
      <c r="C1460" s="3">
        <v>33.5</v>
      </c>
      <c r="D1460" s="3">
        <v>33.25</v>
      </c>
      <c r="E1460" s="3">
        <v>33.5</v>
      </c>
      <c r="F1460" s="3">
        <v>90</v>
      </c>
      <c r="G1460" s="3">
        <v>33.450000000000003</v>
      </c>
      <c r="K1460" s="55"/>
    </row>
    <row r="1461" spans="1:11" x14ac:dyDescent="0.3">
      <c r="A1461" s="6">
        <v>39889</v>
      </c>
      <c r="B1461" s="3">
        <v>33.1</v>
      </c>
      <c r="C1461" s="3">
        <v>34</v>
      </c>
      <c r="D1461" s="3">
        <v>33</v>
      </c>
      <c r="E1461" s="3">
        <v>34</v>
      </c>
      <c r="F1461" s="3">
        <v>68</v>
      </c>
      <c r="G1461" s="3">
        <v>33.85</v>
      </c>
      <c r="K1461" s="55"/>
    </row>
    <row r="1462" spans="1:11" x14ac:dyDescent="0.3">
      <c r="A1462" s="6">
        <v>39890</v>
      </c>
      <c r="B1462" s="3">
        <v>34.5</v>
      </c>
      <c r="C1462" s="3">
        <v>34.5</v>
      </c>
      <c r="D1462" s="3">
        <v>33.35</v>
      </c>
      <c r="E1462" s="3">
        <v>33.35</v>
      </c>
      <c r="F1462" s="3">
        <v>106</v>
      </c>
      <c r="G1462" s="3">
        <v>33.35</v>
      </c>
      <c r="K1462" s="55"/>
    </row>
    <row r="1463" spans="1:11" x14ac:dyDescent="0.3">
      <c r="A1463" s="6">
        <v>39891</v>
      </c>
      <c r="B1463" s="3">
        <v>34</v>
      </c>
      <c r="C1463" s="3">
        <v>35</v>
      </c>
      <c r="D1463" s="3">
        <v>33.9</v>
      </c>
      <c r="E1463" s="3">
        <v>34.5</v>
      </c>
      <c r="F1463" s="3">
        <v>162</v>
      </c>
      <c r="G1463" s="3">
        <v>34.68</v>
      </c>
      <c r="K1463" s="55"/>
    </row>
    <row r="1464" spans="1:11" x14ac:dyDescent="0.3">
      <c r="A1464" s="6">
        <v>39892</v>
      </c>
      <c r="B1464" s="3">
        <v>34.35</v>
      </c>
      <c r="C1464" s="3">
        <v>34.75</v>
      </c>
      <c r="D1464" s="3">
        <v>34.299999999999997</v>
      </c>
      <c r="E1464" s="3">
        <v>34.75</v>
      </c>
      <c r="F1464" s="3">
        <v>32</v>
      </c>
      <c r="G1464" s="3">
        <v>34.75</v>
      </c>
      <c r="K1464" s="55"/>
    </row>
    <row r="1465" spans="1:11" x14ac:dyDescent="0.3">
      <c r="A1465" s="6">
        <v>39895</v>
      </c>
      <c r="B1465" s="3">
        <v>34.5</v>
      </c>
      <c r="C1465" s="3">
        <v>36</v>
      </c>
      <c r="D1465" s="3">
        <v>34.25</v>
      </c>
      <c r="E1465" s="3">
        <v>35.75</v>
      </c>
      <c r="F1465" s="3">
        <v>447</v>
      </c>
      <c r="G1465" s="3">
        <v>35.65</v>
      </c>
      <c r="K1465" s="55"/>
    </row>
    <row r="1466" spans="1:11" x14ac:dyDescent="0.3">
      <c r="A1466" s="6">
        <v>39896</v>
      </c>
      <c r="B1466" s="3">
        <v>35.25</v>
      </c>
      <c r="C1466" s="3">
        <v>35.450000000000003</v>
      </c>
      <c r="D1466" s="3">
        <v>34.75</v>
      </c>
      <c r="E1466" s="3">
        <v>34.799999999999997</v>
      </c>
      <c r="F1466" s="3">
        <v>351</v>
      </c>
      <c r="G1466" s="3">
        <v>34.93</v>
      </c>
      <c r="K1466" s="55"/>
    </row>
    <row r="1467" spans="1:11" x14ac:dyDescent="0.3">
      <c r="A1467" s="6">
        <v>39897</v>
      </c>
      <c r="B1467" s="3">
        <v>34.25</v>
      </c>
      <c r="C1467" s="3">
        <v>35.1</v>
      </c>
      <c r="D1467" s="3">
        <v>33.9</v>
      </c>
      <c r="E1467" s="3">
        <v>34.9</v>
      </c>
      <c r="F1467" s="3">
        <v>424</v>
      </c>
      <c r="G1467" s="3">
        <v>34.9</v>
      </c>
      <c r="K1467" s="55"/>
    </row>
    <row r="1468" spans="1:11" x14ac:dyDescent="0.3">
      <c r="A1468" s="6">
        <v>39898</v>
      </c>
      <c r="B1468" s="3">
        <v>35.1</v>
      </c>
      <c r="C1468" s="3">
        <v>35.450000000000003</v>
      </c>
      <c r="D1468" s="3">
        <v>35.1</v>
      </c>
      <c r="E1468" s="3">
        <v>35.15</v>
      </c>
      <c r="F1468" s="3">
        <v>142</v>
      </c>
      <c r="G1468" s="3">
        <v>35.25</v>
      </c>
      <c r="K1468" s="55"/>
    </row>
    <row r="1469" spans="1:11" x14ac:dyDescent="0.3">
      <c r="A1469" s="6">
        <v>39899</v>
      </c>
      <c r="B1469" s="3">
        <v>35.6</v>
      </c>
      <c r="C1469" s="3">
        <v>35.75</v>
      </c>
      <c r="D1469" s="3">
        <v>35.1</v>
      </c>
      <c r="E1469" s="3">
        <v>35.1</v>
      </c>
      <c r="F1469" s="3">
        <v>208</v>
      </c>
      <c r="G1469" s="3">
        <v>35.25</v>
      </c>
      <c r="K1469" s="55"/>
    </row>
    <row r="1470" spans="1:11" x14ac:dyDescent="0.3">
      <c r="A1470" s="6">
        <v>39902</v>
      </c>
      <c r="B1470" s="3">
        <v>35</v>
      </c>
      <c r="C1470" s="3">
        <v>35.1</v>
      </c>
      <c r="D1470" s="3">
        <v>34.5</v>
      </c>
      <c r="E1470" s="3">
        <v>34.75</v>
      </c>
      <c r="F1470" s="3">
        <v>292</v>
      </c>
      <c r="G1470" s="3">
        <v>34.799999999999997</v>
      </c>
      <c r="K1470" s="55"/>
    </row>
    <row r="1471" spans="1:11" x14ac:dyDescent="0.3">
      <c r="A1471" s="6">
        <v>39903</v>
      </c>
      <c r="B1471" s="3">
        <v>34.299999999999997</v>
      </c>
      <c r="C1471" s="3">
        <v>36.1</v>
      </c>
      <c r="D1471" s="3">
        <v>34.200000000000003</v>
      </c>
      <c r="E1471" s="3">
        <v>35.799999999999997</v>
      </c>
      <c r="F1471" s="3">
        <v>245</v>
      </c>
      <c r="G1471" s="3">
        <v>35.79</v>
      </c>
      <c r="K1471" s="55"/>
    </row>
    <row r="1472" spans="1:11" x14ac:dyDescent="0.3">
      <c r="A1472" s="6">
        <v>39904</v>
      </c>
      <c r="B1472" s="3">
        <v>31.8</v>
      </c>
      <c r="C1472" s="3">
        <v>31.8</v>
      </c>
      <c r="D1472" s="3">
        <v>31</v>
      </c>
      <c r="E1472" s="3">
        <v>31</v>
      </c>
      <c r="F1472" s="3">
        <v>71</v>
      </c>
      <c r="G1472" s="3">
        <v>31.05</v>
      </c>
      <c r="K1472" s="55"/>
    </row>
    <row r="1473" spans="1:11" x14ac:dyDescent="0.3">
      <c r="A1473" s="6">
        <v>39905</v>
      </c>
      <c r="B1473" s="3">
        <v>31.75</v>
      </c>
      <c r="C1473" s="3">
        <v>33.25</v>
      </c>
      <c r="D1473" s="3">
        <v>31.75</v>
      </c>
      <c r="E1473" s="3">
        <v>33.25</v>
      </c>
      <c r="F1473" s="3">
        <v>86</v>
      </c>
      <c r="G1473" s="3">
        <v>33.200000000000003</v>
      </c>
      <c r="K1473" s="55"/>
    </row>
    <row r="1474" spans="1:11" x14ac:dyDescent="0.3">
      <c r="A1474" s="6">
        <v>39906</v>
      </c>
      <c r="B1474" s="3">
        <v>33</v>
      </c>
      <c r="C1474" s="3">
        <v>33.25</v>
      </c>
      <c r="D1474" s="3">
        <v>33</v>
      </c>
      <c r="E1474" s="3">
        <v>33.15</v>
      </c>
      <c r="F1474" s="3">
        <v>68</v>
      </c>
      <c r="G1474" s="3">
        <v>33.15</v>
      </c>
      <c r="K1474" s="55"/>
    </row>
    <row r="1475" spans="1:11" x14ac:dyDescent="0.3">
      <c r="A1475" s="6">
        <v>39909</v>
      </c>
      <c r="B1475" s="3">
        <v>33.25</v>
      </c>
      <c r="C1475" s="3">
        <v>33.5</v>
      </c>
      <c r="D1475" s="3">
        <v>32.5</v>
      </c>
      <c r="E1475" s="3">
        <v>32.549999999999997</v>
      </c>
      <c r="F1475" s="3">
        <v>114</v>
      </c>
      <c r="G1475" s="3">
        <v>32.5</v>
      </c>
      <c r="K1475" s="55"/>
    </row>
    <row r="1476" spans="1:11" x14ac:dyDescent="0.3">
      <c r="A1476" s="6">
        <v>39910</v>
      </c>
      <c r="B1476" s="3">
        <v>32.799999999999997</v>
      </c>
      <c r="C1476" s="3">
        <v>32.799999999999997</v>
      </c>
      <c r="D1476" s="3">
        <v>32.25</v>
      </c>
      <c r="E1476" s="3">
        <v>32.25</v>
      </c>
      <c r="F1476" s="3">
        <v>129</v>
      </c>
      <c r="G1476" s="3">
        <v>32.25</v>
      </c>
      <c r="K1476" s="55"/>
    </row>
    <row r="1477" spans="1:11" x14ac:dyDescent="0.3">
      <c r="A1477" s="6">
        <v>39911</v>
      </c>
      <c r="B1477" s="3">
        <v>32.15</v>
      </c>
      <c r="C1477" s="3">
        <v>33.299999999999997</v>
      </c>
      <c r="D1477" s="3">
        <v>32.15</v>
      </c>
      <c r="E1477" s="3">
        <v>33.25</v>
      </c>
      <c r="F1477" s="3">
        <v>80</v>
      </c>
      <c r="G1477" s="3">
        <v>33.299999999999997</v>
      </c>
      <c r="K1477" s="55"/>
    </row>
    <row r="1478" spans="1:11" x14ac:dyDescent="0.3">
      <c r="A1478" s="6">
        <v>39917</v>
      </c>
      <c r="B1478" s="3">
        <v>34.25</v>
      </c>
      <c r="C1478" s="3">
        <v>34.549999999999997</v>
      </c>
      <c r="D1478" s="3">
        <v>33.799999999999997</v>
      </c>
      <c r="E1478" s="3">
        <v>33.9</v>
      </c>
      <c r="F1478" s="3">
        <v>169</v>
      </c>
      <c r="G1478" s="3">
        <v>33.9</v>
      </c>
      <c r="K1478" s="55"/>
    </row>
    <row r="1479" spans="1:11" x14ac:dyDescent="0.3">
      <c r="A1479" s="6">
        <v>39918</v>
      </c>
      <c r="B1479" s="3">
        <v>33.799999999999997</v>
      </c>
      <c r="C1479" s="3">
        <v>34</v>
      </c>
      <c r="D1479" s="3">
        <v>32.9</v>
      </c>
      <c r="E1479" s="3">
        <v>32.9</v>
      </c>
      <c r="F1479" s="3">
        <v>222</v>
      </c>
      <c r="G1479" s="3">
        <v>33</v>
      </c>
      <c r="K1479" s="55"/>
    </row>
    <row r="1480" spans="1:11" x14ac:dyDescent="0.3">
      <c r="A1480" s="6">
        <v>39919</v>
      </c>
      <c r="B1480" s="3">
        <v>32.75</v>
      </c>
      <c r="C1480" s="3">
        <v>33.5</v>
      </c>
      <c r="D1480" s="3">
        <v>32.75</v>
      </c>
      <c r="E1480" s="3">
        <v>33.5</v>
      </c>
      <c r="F1480" s="3">
        <v>93</v>
      </c>
      <c r="G1480" s="3">
        <v>33.5</v>
      </c>
      <c r="K1480" s="55"/>
    </row>
    <row r="1481" spans="1:11" x14ac:dyDescent="0.3">
      <c r="A1481" s="6">
        <v>39920</v>
      </c>
      <c r="B1481" s="3">
        <v>33.25</v>
      </c>
      <c r="C1481" s="3">
        <v>33.700000000000003</v>
      </c>
      <c r="D1481" s="3">
        <v>33.25</v>
      </c>
      <c r="E1481" s="3">
        <v>33.700000000000003</v>
      </c>
      <c r="F1481" s="3">
        <v>325</v>
      </c>
      <c r="G1481" s="3">
        <v>33.6</v>
      </c>
      <c r="K1481" s="55"/>
    </row>
    <row r="1482" spans="1:11" x14ac:dyDescent="0.3">
      <c r="A1482" s="6">
        <v>39923</v>
      </c>
      <c r="B1482" s="3">
        <v>33.700000000000003</v>
      </c>
      <c r="C1482" s="3">
        <v>33.75</v>
      </c>
      <c r="D1482" s="3">
        <v>33.299999999999997</v>
      </c>
      <c r="E1482" s="3">
        <v>33.299999999999997</v>
      </c>
      <c r="F1482" s="3">
        <v>227</v>
      </c>
      <c r="G1482" s="3">
        <v>33.4</v>
      </c>
      <c r="K1482" s="55"/>
    </row>
    <row r="1483" spans="1:11" x14ac:dyDescent="0.3">
      <c r="A1483" s="6">
        <v>39924</v>
      </c>
      <c r="B1483" s="3">
        <v>33</v>
      </c>
      <c r="C1483" s="3">
        <v>33.299999999999997</v>
      </c>
      <c r="D1483" s="3">
        <v>32.6</v>
      </c>
      <c r="E1483" s="3">
        <v>32.700000000000003</v>
      </c>
      <c r="F1483" s="3">
        <v>355</v>
      </c>
      <c r="G1483" s="3">
        <v>32.700000000000003</v>
      </c>
      <c r="K1483" s="55"/>
    </row>
    <row r="1484" spans="1:11" x14ac:dyDescent="0.3">
      <c r="A1484" s="6">
        <v>39925</v>
      </c>
      <c r="B1484" s="3">
        <v>32.799999999999997</v>
      </c>
      <c r="C1484" s="3">
        <v>32.799999999999997</v>
      </c>
      <c r="D1484" s="3">
        <v>32.5</v>
      </c>
      <c r="E1484" s="3">
        <v>32.75</v>
      </c>
      <c r="F1484" s="3">
        <v>483</v>
      </c>
      <c r="G1484" s="3">
        <v>32.700000000000003</v>
      </c>
      <c r="K1484" s="55"/>
    </row>
    <row r="1485" spans="1:11" x14ac:dyDescent="0.3">
      <c r="A1485" s="6">
        <v>39926</v>
      </c>
      <c r="B1485" s="3">
        <v>32.299999999999997</v>
      </c>
      <c r="C1485" s="3">
        <v>32.65</v>
      </c>
      <c r="D1485" s="3">
        <v>32.299999999999997</v>
      </c>
      <c r="E1485" s="3">
        <v>32.5</v>
      </c>
      <c r="F1485" s="3">
        <v>42</v>
      </c>
      <c r="G1485" s="3">
        <v>32.5</v>
      </c>
      <c r="K1485" s="55"/>
    </row>
    <row r="1486" spans="1:11" x14ac:dyDescent="0.3">
      <c r="A1486" s="6">
        <v>39927</v>
      </c>
      <c r="B1486" s="3">
        <v>32.4</v>
      </c>
      <c r="C1486" s="3">
        <v>32.65</v>
      </c>
      <c r="D1486" s="3">
        <v>32.4</v>
      </c>
      <c r="E1486" s="3">
        <v>32.4</v>
      </c>
      <c r="F1486" s="3">
        <v>413</v>
      </c>
      <c r="G1486" s="3">
        <v>32.4</v>
      </c>
      <c r="K1486" s="55"/>
    </row>
    <row r="1487" spans="1:11" x14ac:dyDescent="0.3">
      <c r="A1487" s="6">
        <v>39930</v>
      </c>
      <c r="B1487" s="3">
        <v>31.25</v>
      </c>
      <c r="C1487" s="3">
        <v>31.25</v>
      </c>
      <c r="D1487" s="3">
        <v>30.25</v>
      </c>
      <c r="E1487" s="3">
        <v>30.3</v>
      </c>
      <c r="F1487" s="3">
        <v>286</v>
      </c>
      <c r="G1487" s="3">
        <v>30.3</v>
      </c>
      <c r="K1487" s="55"/>
    </row>
    <row r="1488" spans="1:11" x14ac:dyDescent="0.3">
      <c r="A1488" s="6">
        <v>39931</v>
      </c>
      <c r="B1488" s="3">
        <v>30.8</v>
      </c>
      <c r="C1488" s="3">
        <v>31.5</v>
      </c>
      <c r="D1488" s="3">
        <v>30.3</v>
      </c>
      <c r="E1488" s="3">
        <v>30.3</v>
      </c>
      <c r="F1488" s="3">
        <v>96</v>
      </c>
      <c r="G1488" s="3">
        <v>31.5</v>
      </c>
      <c r="K1488" s="55"/>
    </row>
    <row r="1489" spans="1:11" x14ac:dyDescent="0.3">
      <c r="A1489" s="6">
        <v>39932</v>
      </c>
      <c r="B1489" s="3">
        <v>31.7</v>
      </c>
      <c r="C1489" s="3">
        <v>31.7</v>
      </c>
      <c r="D1489" s="3">
        <v>31.15</v>
      </c>
      <c r="E1489" s="3">
        <v>31.45</v>
      </c>
      <c r="F1489" s="3">
        <v>44</v>
      </c>
      <c r="G1489" s="3">
        <v>31.4</v>
      </c>
      <c r="K1489" s="55"/>
    </row>
    <row r="1490" spans="1:11" x14ac:dyDescent="0.3">
      <c r="A1490" s="6">
        <v>39933</v>
      </c>
      <c r="B1490" s="3">
        <v>31.5</v>
      </c>
      <c r="C1490" s="3">
        <v>31.75</v>
      </c>
      <c r="D1490" s="3">
        <v>31.25</v>
      </c>
      <c r="E1490" s="3">
        <v>31.5</v>
      </c>
      <c r="F1490" s="3">
        <v>95</v>
      </c>
      <c r="G1490" s="3">
        <v>31.53</v>
      </c>
      <c r="K1490" s="55"/>
    </row>
    <row r="1491" spans="1:11" x14ac:dyDescent="0.3">
      <c r="A1491" s="6">
        <v>39937</v>
      </c>
      <c r="B1491" s="3">
        <v>32.799999999999997</v>
      </c>
      <c r="C1491" s="3">
        <v>33</v>
      </c>
      <c r="D1491" s="3">
        <v>32.5</v>
      </c>
      <c r="E1491" s="3">
        <v>33</v>
      </c>
      <c r="F1491" s="3">
        <v>93</v>
      </c>
      <c r="G1491" s="3">
        <v>33</v>
      </c>
      <c r="K1491" s="55"/>
    </row>
    <row r="1492" spans="1:11" x14ac:dyDescent="0.3">
      <c r="A1492" s="6">
        <v>39938</v>
      </c>
      <c r="B1492" s="3">
        <v>33</v>
      </c>
      <c r="C1492" s="3">
        <v>33.549999999999997</v>
      </c>
      <c r="D1492" s="3">
        <v>33</v>
      </c>
      <c r="E1492" s="3">
        <v>33.549999999999997</v>
      </c>
      <c r="F1492" s="3">
        <v>54</v>
      </c>
      <c r="G1492" s="3">
        <v>33.58</v>
      </c>
      <c r="K1492" s="55"/>
    </row>
    <row r="1493" spans="1:11" x14ac:dyDescent="0.3">
      <c r="A1493" s="6">
        <v>39940</v>
      </c>
      <c r="B1493" s="3">
        <v>34.75</v>
      </c>
      <c r="C1493" s="3">
        <v>34.85</v>
      </c>
      <c r="D1493" s="3">
        <v>34.700000000000003</v>
      </c>
      <c r="E1493" s="3">
        <v>34.799999999999997</v>
      </c>
      <c r="F1493" s="3">
        <v>116</v>
      </c>
      <c r="G1493" s="3">
        <v>34.799999999999997</v>
      </c>
      <c r="K1493" s="55"/>
    </row>
    <row r="1494" spans="1:11" x14ac:dyDescent="0.3">
      <c r="A1494" s="6">
        <v>39941</v>
      </c>
      <c r="B1494" s="3">
        <v>34.65</v>
      </c>
      <c r="C1494" s="3">
        <v>34.85</v>
      </c>
      <c r="D1494" s="3">
        <v>34.6</v>
      </c>
      <c r="E1494" s="3">
        <v>34.799999999999997</v>
      </c>
      <c r="F1494" s="3">
        <v>25</v>
      </c>
      <c r="G1494" s="3">
        <v>34.799999999999997</v>
      </c>
      <c r="K1494" s="55"/>
    </row>
    <row r="1495" spans="1:11" x14ac:dyDescent="0.3">
      <c r="A1495" s="6">
        <v>39944</v>
      </c>
      <c r="B1495" s="3">
        <v>34.85</v>
      </c>
      <c r="C1495" s="3">
        <v>35</v>
      </c>
      <c r="D1495" s="3">
        <v>34.85</v>
      </c>
      <c r="E1495" s="3">
        <v>35</v>
      </c>
      <c r="F1495" s="3">
        <v>39</v>
      </c>
      <c r="G1495" s="3">
        <v>34.93</v>
      </c>
      <c r="K1495" s="55"/>
    </row>
    <row r="1496" spans="1:11" x14ac:dyDescent="0.3">
      <c r="A1496" s="6">
        <v>39945</v>
      </c>
      <c r="B1496" s="3">
        <v>34.6</v>
      </c>
      <c r="C1496" s="3">
        <v>35.5</v>
      </c>
      <c r="D1496" s="3">
        <v>34.6</v>
      </c>
      <c r="E1496" s="3">
        <v>35.25</v>
      </c>
      <c r="F1496" s="3">
        <v>197</v>
      </c>
      <c r="G1496" s="3">
        <v>35.25</v>
      </c>
      <c r="K1496" s="55"/>
    </row>
    <row r="1497" spans="1:11" x14ac:dyDescent="0.3">
      <c r="A1497" s="6">
        <v>39946</v>
      </c>
      <c r="B1497" s="3">
        <v>35.75</v>
      </c>
      <c r="C1497" s="3">
        <v>35.75</v>
      </c>
      <c r="D1497" s="3">
        <v>35.5</v>
      </c>
      <c r="E1497" s="3">
        <v>35.6</v>
      </c>
      <c r="F1497" s="3">
        <v>78</v>
      </c>
      <c r="G1497" s="3">
        <v>35.6</v>
      </c>
      <c r="K1497" s="55"/>
    </row>
    <row r="1498" spans="1:11" x14ac:dyDescent="0.3">
      <c r="A1498" s="6">
        <v>39947</v>
      </c>
      <c r="B1498" s="3">
        <v>35.299999999999997</v>
      </c>
      <c r="C1498" s="3">
        <v>35.6</v>
      </c>
      <c r="D1498" s="3">
        <v>35.299999999999997</v>
      </c>
      <c r="E1498" s="3">
        <v>35.549999999999997</v>
      </c>
      <c r="F1498" s="3">
        <v>173</v>
      </c>
      <c r="G1498" s="3">
        <v>35.549999999999997</v>
      </c>
      <c r="K1498" s="55"/>
    </row>
    <row r="1499" spans="1:11" x14ac:dyDescent="0.3">
      <c r="A1499" s="6">
        <v>39948</v>
      </c>
      <c r="B1499" s="3">
        <v>35.5</v>
      </c>
      <c r="C1499" s="3">
        <v>36.15</v>
      </c>
      <c r="D1499" s="3">
        <v>35.15</v>
      </c>
      <c r="E1499" s="3">
        <v>36.15</v>
      </c>
      <c r="F1499" s="3">
        <v>145</v>
      </c>
      <c r="G1499" s="3">
        <v>36.17</v>
      </c>
      <c r="K1499" s="55"/>
    </row>
    <row r="1500" spans="1:11" x14ac:dyDescent="0.3">
      <c r="A1500" s="6">
        <v>39951</v>
      </c>
      <c r="B1500" s="3">
        <v>35</v>
      </c>
      <c r="C1500" s="3">
        <v>35</v>
      </c>
      <c r="D1500" s="3">
        <v>34.5</v>
      </c>
      <c r="E1500" s="3">
        <v>34.700000000000003</v>
      </c>
      <c r="F1500" s="3">
        <v>133</v>
      </c>
      <c r="G1500" s="3">
        <v>34.549999999999997</v>
      </c>
      <c r="K1500" s="55"/>
    </row>
    <row r="1501" spans="1:11" x14ac:dyDescent="0.3">
      <c r="A1501" s="6">
        <v>39952</v>
      </c>
      <c r="B1501" s="3">
        <v>34.5</v>
      </c>
      <c r="C1501" s="3">
        <v>34.700000000000003</v>
      </c>
      <c r="D1501" s="3">
        <v>34.299999999999997</v>
      </c>
      <c r="E1501" s="3">
        <v>34.4</v>
      </c>
      <c r="F1501" s="3">
        <v>116</v>
      </c>
      <c r="G1501" s="3">
        <v>34.299999999999997</v>
      </c>
      <c r="K1501" s="55"/>
    </row>
    <row r="1502" spans="1:11" x14ac:dyDescent="0.3">
      <c r="A1502" s="6">
        <v>39953</v>
      </c>
      <c r="B1502" s="3">
        <v>34</v>
      </c>
      <c r="C1502" s="3">
        <v>34.5</v>
      </c>
      <c r="D1502" s="3">
        <v>33.950000000000003</v>
      </c>
      <c r="E1502" s="3">
        <v>34.4</v>
      </c>
      <c r="F1502" s="3">
        <v>90</v>
      </c>
      <c r="G1502" s="3">
        <v>34.4</v>
      </c>
      <c r="K1502" s="55"/>
    </row>
    <row r="1503" spans="1:11" x14ac:dyDescent="0.3">
      <c r="A1503" s="6">
        <v>39955</v>
      </c>
      <c r="B1503" s="3">
        <v>34.6</v>
      </c>
      <c r="C1503" s="3">
        <v>34.6</v>
      </c>
      <c r="D1503" s="3">
        <v>34.1</v>
      </c>
      <c r="E1503" s="3">
        <v>34.15</v>
      </c>
      <c r="F1503" s="3">
        <v>28</v>
      </c>
      <c r="G1503" s="3">
        <v>34.200000000000003</v>
      </c>
      <c r="K1503" s="55"/>
    </row>
    <row r="1504" spans="1:11" x14ac:dyDescent="0.3">
      <c r="A1504" s="6">
        <v>39958</v>
      </c>
      <c r="B1504" s="3">
        <v>34.4</v>
      </c>
      <c r="C1504" s="3">
        <v>34.450000000000003</v>
      </c>
      <c r="D1504" s="3">
        <v>34.4</v>
      </c>
      <c r="E1504" s="3">
        <v>34.4</v>
      </c>
      <c r="F1504" s="3">
        <v>32</v>
      </c>
      <c r="G1504" s="3">
        <v>34.450000000000003</v>
      </c>
      <c r="K1504" s="55"/>
    </row>
    <row r="1505" spans="1:11" x14ac:dyDescent="0.3">
      <c r="A1505" s="6">
        <v>39959</v>
      </c>
      <c r="B1505" s="3">
        <v>34.25</v>
      </c>
      <c r="C1505" s="3">
        <v>34.299999999999997</v>
      </c>
      <c r="D1505" s="3">
        <v>34.1</v>
      </c>
      <c r="E1505" s="3">
        <v>34.299999999999997</v>
      </c>
      <c r="F1505" s="3">
        <v>130</v>
      </c>
      <c r="G1505" s="3">
        <v>34.299999999999997</v>
      </c>
      <c r="K1505" s="55"/>
    </row>
    <row r="1506" spans="1:11" x14ac:dyDescent="0.3">
      <c r="A1506" s="6">
        <v>39960</v>
      </c>
      <c r="B1506" s="3">
        <v>34.5</v>
      </c>
      <c r="C1506" s="3">
        <v>35.1</v>
      </c>
      <c r="D1506" s="3">
        <v>34.5</v>
      </c>
      <c r="E1506" s="3">
        <v>35.1</v>
      </c>
      <c r="F1506" s="3">
        <v>270</v>
      </c>
      <c r="G1506" s="3">
        <v>35.03</v>
      </c>
      <c r="K1506" s="55"/>
    </row>
    <row r="1507" spans="1:11" x14ac:dyDescent="0.3">
      <c r="A1507" s="6">
        <v>39961</v>
      </c>
      <c r="B1507" s="3">
        <v>34.85</v>
      </c>
      <c r="C1507" s="3">
        <v>35.4</v>
      </c>
      <c r="D1507" s="3">
        <v>34.85</v>
      </c>
      <c r="E1507" s="3">
        <v>35.4</v>
      </c>
      <c r="F1507" s="3">
        <v>163</v>
      </c>
      <c r="G1507" s="3">
        <v>35.299999999999997</v>
      </c>
      <c r="K1507" s="55"/>
    </row>
    <row r="1508" spans="1:11" x14ac:dyDescent="0.3">
      <c r="A1508" s="6">
        <v>39962</v>
      </c>
      <c r="B1508" s="3">
        <v>35.450000000000003</v>
      </c>
      <c r="C1508" s="3">
        <v>35.450000000000003</v>
      </c>
      <c r="D1508" s="3">
        <v>34.65</v>
      </c>
      <c r="E1508" s="3">
        <v>34.65</v>
      </c>
      <c r="F1508" s="3">
        <v>170</v>
      </c>
      <c r="G1508" s="3">
        <v>34.729999999999997</v>
      </c>
      <c r="K1508" s="55"/>
    </row>
    <row r="1509" spans="1:11" x14ac:dyDescent="0.3">
      <c r="A1509" s="6">
        <v>39966</v>
      </c>
      <c r="B1509" s="3">
        <v>34.35</v>
      </c>
      <c r="C1509" s="3">
        <v>34.5</v>
      </c>
      <c r="D1509" s="3">
        <v>33.9</v>
      </c>
      <c r="E1509" s="3">
        <v>34.1</v>
      </c>
      <c r="F1509" s="3">
        <v>62</v>
      </c>
      <c r="G1509" s="3">
        <v>33.950000000000003</v>
      </c>
      <c r="K1509" s="55"/>
    </row>
    <row r="1510" spans="1:11" x14ac:dyDescent="0.3">
      <c r="A1510" s="6">
        <v>39967</v>
      </c>
      <c r="B1510" s="3">
        <v>34</v>
      </c>
      <c r="C1510" s="3">
        <v>34.299999999999997</v>
      </c>
      <c r="D1510" s="3">
        <v>33.700000000000003</v>
      </c>
      <c r="E1510" s="3">
        <v>33.799999999999997</v>
      </c>
      <c r="F1510" s="3">
        <v>67</v>
      </c>
      <c r="G1510" s="3">
        <v>33.799999999999997</v>
      </c>
      <c r="K1510" s="55"/>
    </row>
    <row r="1511" spans="1:11" x14ac:dyDescent="0.3">
      <c r="A1511" s="6">
        <v>39968</v>
      </c>
      <c r="B1511" s="3">
        <v>33.799999999999997</v>
      </c>
      <c r="C1511" s="3">
        <v>34.15</v>
      </c>
      <c r="D1511" s="3">
        <v>33.799999999999997</v>
      </c>
      <c r="E1511" s="3">
        <v>34.1</v>
      </c>
      <c r="F1511" s="3">
        <v>104</v>
      </c>
      <c r="G1511" s="3">
        <v>34.1</v>
      </c>
      <c r="K1511" s="55"/>
    </row>
    <row r="1512" spans="1:11" x14ac:dyDescent="0.3">
      <c r="A1512" s="6">
        <v>39969</v>
      </c>
      <c r="B1512" s="3">
        <v>34.5</v>
      </c>
      <c r="C1512" s="3">
        <v>34.549999999999997</v>
      </c>
      <c r="D1512" s="3">
        <v>34.4</v>
      </c>
      <c r="E1512" s="3">
        <v>34.549999999999997</v>
      </c>
      <c r="F1512" s="3">
        <v>152</v>
      </c>
      <c r="G1512" s="3">
        <v>34.4</v>
      </c>
      <c r="K1512" s="55"/>
    </row>
    <row r="1513" spans="1:11" x14ac:dyDescent="0.3">
      <c r="A1513" s="6">
        <v>39972</v>
      </c>
      <c r="B1513" s="3">
        <v>33.5</v>
      </c>
      <c r="C1513" s="3">
        <v>33.85</v>
      </c>
      <c r="D1513" s="3">
        <v>33.5</v>
      </c>
      <c r="E1513" s="3">
        <v>33.85</v>
      </c>
      <c r="F1513" s="3">
        <v>87</v>
      </c>
      <c r="G1513" s="3">
        <v>33.85</v>
      </c>
      <c r="K1513" s="55"/>
    </row>
    <row r="1514" spans="1:11" x14ac:dyDescent="0.3">
      <c r="A1514" s="6">
        <v>39973</v>
      </c>
      <c r="B1514" s="3">
        <v>33.6</v>
      </c>
      <c r="C1514" s="3">
        <v>33.6</v>
      </c>
      <c r="D1514" s="3">
        <v>33.6</v>
      </c>
      <c r="E1514" s="3">
        <v>33.6</v>
      </c>
      <c r="F1514" s="3">
        <v>4</v>
      </c>
      <c r="G1514" s="3">
        <v>33.6</v>
      </c>
      <c r="K1514" s="55"/>
    </row>
    <row r="1515" spans="1:11" x14ac:dyDescent="0.3">
      <c r="A1515" s="6">
        <v>39974</v>
      </c>
      <c r="B1515" s="3">
        <v>33.549999999999997</v>
      </c>
      <c r="C1515" s="3">
        <v>33.549999999999997</v>
      </c>
      <c r="D1515" s="3">
        <v>32.9</v>
      </c>
      <c r="E1515" s="3">
        <v>32.9</v>
      </c>
      <c r="F1515" s="3">
        <v>111</v>
      </c>
      <c r="G1515" s="3">
        <v>32.9</v>
      </c>
      <c r="K1515" s="55"/>
    </row>
    <row r="1516" spans="1:11" x14ac:dyDescent="0.3">
      <c r="A1516" s="6">
        <v>39975</v>
      </c>
      <c r="B1516" s="3">
        <v>32.5</v>
      </c>
      <c r="C1516" s="3">
        <v>32.5</v>
      </c>
      <c r="D1516" s="3">
        <v>32.25</v>
      </c>
      <c r="E1516" s="3">
        <v>32.5</v>
      </c>
      <c r="F1516" s="3">
        <v>93</v>
      </c>
      <c r="G1516" s="3">
        <v>32.5</v>
      </c>
      <c r="K1516" s="55"/>
    </row>
    <row r="1517" spans="1:11" x14ac:dyDescent="0.3">
      <c r="A1517" s="6">
        <v>39976</v>
      </c>
      <c r="B1517" s="3">
        <v>32.25</v>
      </c>
      <c r="C1517" s="3">
        <v>32.35</v>
      </c>
      <c r="D1517" s="3">
        <v>32.200000000000003</v>
      </c>
      <c r="E1517" s="3">
        <v>32.200000000000003</v>
      </c>
      <c r="F1517" s="3">
        <v>25</v>
      </c>
      <c r="G1517" s="3">
        <v>32.200000000000003</v>
      </c>
      <c r="K1517" s="55"/>
    </row>
    <row r="1518" spans="1:11" x14ac:dyDescent="0.3">
      <c r="A1518" s="6">
        <v>39979</v>
      </c>
      <c r="B1518" s="3">
        <v>32.200000000000003</v>
      </c>
      <c r="C1518" s="3">
        <v>32.35</v>
      </c>
      <c r="D1518" s="3">
        <v>31.65</v>
      </c>
      <c r="E1518" s="3">
        <v>31.85</v>
      </c>
      <c r="F1518" s="3">
        <v>168</v>
      </c>
      <c r="G1518" s="3">
        <v>31.73</v>
      </c>
      <c r="K1518" s="55"/>
    </row>
    <row r="1519" spans="1:11" x14ac:dyDescent="0.3">
      <c r="A1519" s="6">
        <v>39980</v>
      </c>
      <c r="B1519" s="3">
        <v>31.85</v>
      </c>
      <c r="C1519" s="3">
        <v>32.4</v>
      </c>
      <c r="D1519" s="3">
        <v>31.85</v>
      </c>
      <c r="E1519" s="3">
        <v>32.299999999999997</v>
      </c>
      <c r="F1519" s="3">
        <v>120</v>
      </c>
      <c r="G1519" s="3">
        <v>32.299999999999997</v>
      </c>
      <c r="K1519" s="55"/>
    </row>
    <row r="1520" spans="1:11" x14ac:dyDescent="0.3">
      <c r="A1520" s="6">
        <v>39981</v>
      </c>
      <c r="B1520" s="3">
        <v>32.549999999999997</v>
      </c>
      <c r="C1520" s="3">
        <v>32.75</v>
      </c>
      <c r="D1520" s="3">
        <v>31.9</v>
      </c>
      <c r="E1520" s="3">
        <v>32.049999999999997</v>
      </c>
      <c r="F1520" s="3">
        <v>130</v>
      </c>
      <c r="G1520" s="3">
        <v>31.9</v>
      </c>
      <c r="K1520" s="55"/>
    </row>
    <row r="1521" spans="1:11" x14ac:dyDescent="0.3">
      <c r="A1521" s="6">
        <v>39982</v>
      </c>
      <c r="B1521" s="3">
        <v>32.450000000000003</v>
      </c>
      <c r="C1521" s="3">
        <v>32.700000000000003</v>
      </c>
      <c r="D1521" s="3">
        <v>32.200000000000003</v>
      </c>
      <c r="E1521" s="3">
        <v>32.65</v>
      </c>
      <c r="F1521" s="3">
        <v>193</v>
      </c>
      <c r="G1521" s="3">
        <v>32.700000000000003</v>
      </c>
      <c r="K1521" s="55"/>
    </row>
    <row r="1522" spans="1:11" x14ac:dyDescent="0.3">
      <c r="A1522" s="6">
        <v>39983</v>
      </c>
      <c r="B1522" s="3">
        <v>33.5</v>
      </c>
      <c r="C1522" s="3">
        <v>33.5</v>
      </c>
      <c r="D1522" s="3">
        <v>33.35</v>
      </c>
      <c r="E1522" s="3">
        <v>33.5</v>
      </c>
      <c r="F1522" s="3">
        <v>83</v>
      </c>
      <c r="G1522" s="3">
        <v>33.5</v>
      </c>
      <c r="K1522" s="55"/>
    </row>
    <row r="1523" spans="1:11" x14ac:dyDescent="0.3">
      <c r="A1523" s="6">
        <v>39986</v>
      </c>
      <c r="B1523" s="3">
        <v>33.75</v>
      </c>
      <c r="C1523" s="3">
        <v>33.75</v>
      </c>
      <c r="D1523" s="3">
        <v>32.75</v>
      </c>
      <c r="E1523" s="3">
        <v>32.75</v>
      </c>
      <c r="F1523" s="3">
        <v>148</v>
      </c>
      <c r="G1523" s="3">
        <v>32.75</v>
      </c>
      <c r="K1523" s="55"/>
    </row>
    <row r="1524" spans="1:11" x14ac:dyDescent="0.3">
      <c r="A1524" s="6">
        <v>39987</v>
      </c>
      <c r="B1524" s="3">
        <v>33.25</v>
      </c>
      <c r="C1524" s="3">
        <v>34.1</v>
      </c>
      <c r="D1524" s="3">
        <v>33.25</v>
      </c>
      <c r="E1524" s="3">
        <v>34.1</v>
      </c>
      <c r="F1524" s="3">
        <v>368</v>
      </c>
      <c r="G1524" s="3">
        <v>33.96</v>
      </c>
      <c r="K1524" s="55"/>
    </row>
    <row r="1525" spans="1:11" x14ac:dyDescent="0.3">
      <c r="A1525" s="6">
        <v>39988</v>
      </c>
      <c r="B1525" s="3">
        <v>34.6</v>
      </c>
      <c r="C1525" s="3">
        <v>34.700000000000003</v>
      </c>
      <c r="D1525" s="3">
        <v>34.25</v>
      </c>
      <c r="E1525" s="3">
        <v>34.4</v>
      </c>
      <c r="F1525" s="3">
        <v>19</v>
      </c>
      <c r="G1525" s="3">
        <v>34.4</v>
      </c>
      <c r="K1525" s="55"/>
    </row>
    <row r="1526" spans="1:11" x14ac:dyDescent="0.3">
      <c r="A1526" s="6">
        <v>39989</v>
      </c>
      <c r="B1526" s="3">
        <v>34.5</v>
      </c>
      <c r="C1526" s="3">
        <v>35.049999999999997</v>
      </c>
      <c r="D1526" s="3">
        <v>34.5</v>
      </c>
      <c r="E1526" s="3">
        <v>35</v>
      </c>
      <c r="F1526" s="3">
        <v>166</v>
      </c>
      <c r="G1526" s="3">
        <v>35.049999999999997</v>
      </c>
      <c r="K1526" s="55"/>
    </row>
    <row r="1527" spans="1:11" x14ac:dyDescent="0.3">
      <c r="A1527" s="6">
        <v>39990</v>
      </c>
      <c r="B1527" s="3">
        <v>35.6</v>
      </c>
      <c r="C1527" s="3">
        <v>35.85</v>
      </c>
      <c r="D1527" s="3">
        <v>35.6</v>
      </c>
      <c r="E1527" s="3">
        <v>35.700000000000003</v>
      </c>
      <c r="F1527" s="3">
        <v>82</v>
      </c>
      <c r="G1527" s="3">
        <v>35.700000000000003</v>
      </c>
      <c r="K1527" s="55"/>
    </row>
    <row r="1528" spans="1:11" x14ac:dyDescent="0.3">
      <c r="A1528" s="6">
        <v>39993</v>
      </c>
      <c r="B1528" s="3">
        <v>35.85</v>
      </c>
      <c r="C1528" s="3">
        <v>37</v>
      </c>
      <c r="D1528" s="3">
        <v>35.85</v>
      </c>
      <c r="E1528" s="3">
        <v>37</v>
      </c>
      <c r="F1528" s="3">
        <v>75</v>
      </c>
      <c r="G1528" s="3">
        <v>37</v>
      </c>
      <c r="K1528" s="55"/>
    </row>
    <row r="1529" spans="1:11" x14ac:dyDescent="0.3">
      <c r="A1529" s="6">
        <v>39994</v>
      </c>
      <c r="B1529" s="3">
        <v>36.950000000000003</v>
      </c>
      <c r="C1529" s="3">
        <v>36.950000000000003</v>
      </c>
      <c r="D1529" s="3">
        <v>36.6</v>
      </c>
      <c r="E1529" s="3">
        <v>36.9</v>
      </c>
      <c r="F1529" s="3">
        <v>164</v>
      </c>
      <c r="G1529" s="3">
        <v>36.78</v>
      </c>
      <c r="K1529" s="55"/>
    </row>
    <row r="1530" spans="1:11" x14ac:dyDescent="0.3">
      <c r="A1530" s="6">
        <v>39995</v>
      </c>
      <c r="B1530" s="3">
        <v>38.5</v>
      </c>
      <c r="C1530" s="3">
        <v>38.549999999999997</v>
      </c>
      <c r="D1530" s="3">
        <v>38.25</v>
      </c>
      <c r="E1530" s="3">
        <v>38.25</v>
      </c>
      <c r="F1530" s="3">
        <v>174</v>
      </c>
      <c r="G1530" s="3">
        <v>38.25</v>
      </c>
      <c r="K1530" s="55"/>
    </row>
    <row r="1531" spans="1:11" x14ac:dyDescent="0.3">
      <c r="A1531" s="6">
        <v>39996</v>
      </c>
      <c r="B1531" s="3">
        <v>37.65</v>
      </c>
      <c r="C1531" s="3">
        <v>37.65</v>
      </c>
      <c r="D1531" s="3">
        <v>37.25</v>
      </c>
      <c r="E1531" s="3">
        <v>37.35</v>
      </c>
      <c r="F1531" s="3">
        <v>169</v>
      </c>
      <c r="G1531" s="3">
        <v>37.35</v>
      </c>
      <c r="K1531" s="55"/>
    </row>
    <row r="1532" spans="1:11" x14ac:dyDescent="0.3">
      <c r="A1532" s="6">
        <v>39997</v>
      </c>
      <c r="B1532" s="3">
        <v>36.950000000000003</v>
      </c>
      <c r="C1532" s="3">
        <v>37.049999999999997</v>
      </c>
      <c r="D1532" s="3">
        <v>36.700000000000003</v>
      </c>
      <c r="E1532" s="3">
        <v>36.700000000000003</v>
      </c>
      <c r="F1532" s="3">
        <v>136</v>
      </c>
      <c r="G1532" s="3">
        <v>36.700000000000003</v>
      </c>
      <c r="K1532" s="55"/>
    </row>
    <row r="1533" spans="1:11" x14ac:dyDescent="0.3">
      <c r="A1533" s="6">
        <v>40001</v>
      </c>
      <c r="B1533" s="3">
        <v>35.5</v>
      </c>
      <c r="C1533" s="3">
        <v>36.049999999999997</v>
      </c>
      <c r="D1533" s="3">
        <v>35.4</v>
      </c>
      <c r="E1533" s="3">
        <v>35.950000000000003</v>
      </c>
      <c r="F1533" s="3">
        <v>169</v>
      </c>
      <c r="G1533" s="3">
        <v>35.950000000000003</v>
      </c>
      <c r="K1533" s="55"/>
    </row>
    <row r="1534" spans="1:11" x14ac:dyDescent="0.3">
      <c r="A1534" s="6">
        <v>40002</v>
      </c>
      <c r="B1534" s="3">
        <v>35.25</v>
      </c>
      <c r="C1534" s="3">
        <v>35.6</v>
      </c>
      <c r="D1534" s="3">
        <v>35.25</v>
      </c>
      <c r="E1534" s="3">
        <v>35.6</v>
      </c>
      <c r="F1534" s="3">
        <v>153</v>
      </c>
      <c r="G1534" s="3">
        <v>35.58</v>
      </c>
      <c r="K1534" s="55"/>
    </row>
    <row r="1535" spans="1:11" x14ac:dyDescent="0.3">
      <c r="A1535" s="6">
        <v>40003</v>
      </c>
      <c r="B1535" s="3">
        <v>35.5</v>
      </c>
      <c r="C1535" s="3">
        <v>35.799999999999997</v>
      </c>
      <c r="D1535" s="3">
        <v>35.5</v>
      </c>
      <c r="E1535" s="3">
        <v>35.65</v>
      </c>
      <c r="F1535" s="3">
        <v>101</v>
      </c>
      <c r="G1535" s="3">
        <v>35.630000000000003</v>
      </c>
      <c r="K1535" s="55"/>
    </row>
    <row r="1536" spans="1:11" x14ac:dyDescent="0.3">
      <c r="A1536" s="6">
        <v>40004</v>
      </c>
      <c r="B1536" s="3">
        <v>35.65</v>
      </c>
      <c r="C1536" s="3">
        <v>35.75</v>
      </c>
      <c r="D1536" s="3">
        <v>35.56</v>
      </c>
      <c r="E1536" s="3">
        <v>35.69</v>
      </c>
      <c r="F1536" s="3">
        <v>69</v>
      </c>
      <c r="G1536" s="3">
        <v>35.700000000000003</v>
      </c>
      <c r="K1536" s="55"/>
    </row>
    <row r="1537" spans="1:11" x14ac:dyDescent="0.3">
      <c r="A1537" s="6">
        <v>40007</v>
      </c>
      <c r="B1537" s="3">
        <v>35.25</v>
      </c>
      <c r="C1537" s="3">
        <v>35.549999999999997</v>
      </c>
      <c r="D1537" s="3">
        <v>35.200000000000003</v>
      </c>
      <c r="E1537" s="3">
        <v>35.549999999999997</v>
      </c>
      <c r="F1537" s="3">
        <v>55</v>
      </c>
      <c r="G1537" s="3">
        <v>35.6</v>
      </c>
      <c r="K1537" s="55"/>
    </row>
    <row r="1538" spans="1:11" x14ac:dyDescent="0.3">
      <c r="A1538" s="6">
        <v>40008</v>
      </c>
      <c r="B1538" s="3">
        <v>35.75</v>
      </c>
      <c r="C1538" s="3">
        <v>35.9</v>
      </c>
      <c r="D1538" s="3">
        <v>35.65</v>
      </c>
      <c r="E1538" s="3">
        <v>35.799999999999997</v>
      </c>
      <c r="F1538" s="3">
        <v>189</v>
      </c>
      <c r="G1538" s="3">
        <v>35.85</v>
      </c>
      <c r="K1538" s="55"/>
    </row>
    <row r="1539" spans="1:11" x14ac:dyDescent="0.3">
      <c r="A1539" s="6">
        <v>40009</v>
      </c>
      <c r="B1539" s="3">
        <v>35.700000000000003</v>
      </c>
      <c r="C1539" s="3">
        <v>36</v>
      </c>
      <c r="D1539" s="3">
        <v>35.700000000000003</v>
      </c>
      <c r="E1539" s="3">
        <v>36</v>
      </c>
      <c r="F1539" s="3">
        <v>31</v>
      </c>
      <c r="G1539" s="3">
        <v>35.950000000000003</v>
      </c>
      <c r="K1539" s="55"/>
    </row>
    <row r="1540" spans="1:11" x14ac:dyDescent="0.3">
      <c r="A1540" s="6">
        <v>40010</v>
      </c>
      <c r="B1540" s="3">
        <v>35.9</v>
      </c>
      <c r="C1540" s="3">
        <v>36.1</v>
      </c>
      <c r="D1540" s="3">
        <v>35.5</v>
      </c>
      <c r="E1540" s="3">
        <v>36.1</v>
      </c>
      <c r="F1540" s="3">
        <v>255</v>
      </c>
      <c r="G1540" s="3">
        <v>36.1</v>
      </c>
      <c r="K1540" s="55"/>
    </row>
    <row r="1541" spans="1:11" x14ac:dyDescent="0.3">
      <c r="A1541" s="6">
        <v>40011</v>
      </c>
      <c r="B1541" s="3">
        <v>36.35</v>
      </c>
      <c r="C1541" s="3">
        <v>36.4</v>
      </c>
      <c r="D1541" s="3">
        <v>36</v>
      </c>
      <c r="E1541" s="3">
        <v>36.049999999999997</v>
      </c>
      <c r="F1541" s="3">
        <v>91</v>
      </c>
      <c r="G1541" s="3">
        <v>35.9</v>
      </c>
      <c r="K1541" s="55"/>
    </row>
    <row r="1542" spans="1:11" x14ac:dyDescent="0.3">
      <c r="A1542" s="6">
        <v>40015</v>
      </c>
      <c r="B1542" s="3">
        <v>34.299999999999997</v>
      </c>
      <c r="C1542" s="3">
        <v>35.25</v>
      </c>
      <c r="D1542" s="3">
        <v>34.200000000000003</v>
      </c>
      <c r="E1542" s="3">
        <v>35</v>
      </c>
      <c r="F1542" s="3">
        <v>202</v>
      </c>
      <c r="G1542" s="3">
        <v>35</v>
      </c>
      <c r="K1542" s="55"/>
    </row>
    <row r="1543" spans="1:11" x14ac:dyDescent="0.3">
      <c r="A1543" s="6">
        <v>40016</v>
      </c>
      <c r="B1543" s="3">
        <v>35.1</v>
      </c>
      <c r="C1543" s="3">
        <v>35.1</v>
      </c>
      <c r="D1543" s="3">
        <v>34.450000000000003</v>
      </c>
      <c r="E1543" s="3">
        <v>34.5</v>
      </c>
      <c r="F1543" s="3">
        <v>165</v>
      </c>
      <c r="G1543" s="3">
        <v>34.6</v>
      </c>
      <c r="K1543" s="55"/>
    </row>
    <row r="1544" spans="1:11" x14ac:dyDescent="0.3">
      <c r="A1544" s="6">
        <v>40017</v>
      </c>
      <c r="B1544" s="3">
        <v>34.5</v>
      </c>
      <c r="C1544" s="3">
        <v>34.5</v>
      </c>
      <c r="D1544" s="3">
        <v>34.1</v>
      </c>
      <c r="E1544" s="3">
        <v>34.1</v>
      </c>
      <c r="F1544" s="3">
        <v>226</v>
      </c>
      <c r="G1544" s="3">
        <v>34.1</v>
      </c>
      <c r="K1544" s="55"/>
    </row>
    <row r="1545" spans="1:11" x14ac:dyDescent="0.3">
      <c r="A1545" s="6">
        <v>40018</v>
      </c>
      <c r="B1545" s="3">
        <v>33.9</v>
      </c>
      <c r="C1545" s="3">
        <v>34</v>
      </c>
      <c r="D1545" s="3">
        <v>33.75</v>
      </c>
      <c r="E1545" s="3">
        <v>33.75</v>
      </c>
      <c r="F1545" s="3">
        <v>96</v>
      </c>
      <c r="G1545" s="3">
        <v>33.75</v>
      </c>
      <c r="K1545" s="55"/>
    </row>
    <row r="1546" spans="1:11" x14ac:dyDescent="0.3">
      <c r="A1546" s="6">
        <v>40021</v>
      </c>
      <c r="B1546" s="3">
        <v>32</v>
      </c>
      <c r="C1546" s="3">
        <v>33</v>
      </c>
      <c r="D1546" s="3">
        <v>32</v>
      </c>
      <c r="E1546" s="3">
        <v>32.35</v>
      </c>
      <c r="F1546" s="3">
        <v>109</v>
      </c>
      <c r="G1546" s="3">
        <v>32.35</v>
      </c>
      <c r="K1546" s="55"/>
    </row>
    <row r="1547" spans="1:11" x14ac:dyDescent="0.3">
      <c r="A1547" s="6">
        <v>40022</v>
      </c>
      <c r="B1547" s="3">
        <v>32.15</v>
      </c>
      <c r="C1547" s="3">
        <v>32.299999999999997</v>
      </c>
      <c r="D1547" s="3">
        <v>31.95</v>
      </c>
      <c r="E1547" s="3">
        <v>31.95</v>
      </c>
      <c r="F1547" s="3">
        <v>76</v>
      </c>
      <c r="G1547" s="3">
        <v>32.1</v>
      </c>
      <c r="K1547" s="55"/>
    </row>
    <row r="1548" spans="1:11" x14ac:dyDescent="0.3">
      <c r="A1548" s="6">
        <v>40023</v>
      </c>
      <c r="B1548" s="3">
        <v>32.25</v>
      </c>
      <c r="C1548" s="3">
        <v>32.35</v>
      </c>
      <c r="D1548" s="3">
        <v>31.95</v>
      </c>
      <c r="E1548" s="3">
        <v>31.95</v>
      </c>
      <c r="F1548" s="3">
        <v>158</v>
      </c>
      <c r="G1548" s="3">
        <v>31.95</v>
      </c>
      <c r="K1548" s="55"/>
    </row>
    <row r="1549" spans="1:11" x14ac:dyDescent="0.3">
      <c r="A1549" s="6">
        <v>40024</v>
      </c>
      <c r="B1549" s="3">
        <v>31.99</v>
      </c>
      <c r="C1549" s="3">
        <v>32.5</v>
      </c>
      <c r="D1549" s="3">
        <v>31.99</v>
      </c>
      <c r="E1549" s="3">
        <v>32.5</v>
      </c>
      <c r="F1549" s="3">
        <v>163</v>
      </c>
      <c r="G1549" s="3">
        <v>32.5</v>
      </c>
      <c r="K1549" s="55"/>
    </row>
    <row r="1550" spans="1:11" x14ac:dyDescent="0.3">
      <c r="A1550" s="6">
        <v>40025</v>
      </c>
      <c r="B1550" s="3">
        <v>33</v>
      </c>
      <c r="C1550" s="3">
        <v>33.4</v>
      </c>
      <c r="D1550" s="3">
        <v>32.25</v>
      </c>
      <c r="E1550" s="3">
        <v>33.200000000000003</v>
      </c>
      <c r="F1550" s="3">
        <v>130</v>
      </c>
      <c r="G1550" s="3">
        <v>33.04</v>
      </c>
      <c r="K1550" s="55"/>
    </row>
    <row r="1551" spans="1:11" x14ac:dyDescent="0.3">
      <c r="A1551" s="6">
        <v>40028</v>
      </c>
      <c r="B1551" s="3">
        <v>35.25</v>
      </c>
      <c r="C1551" s="3">
        <v>35.25</v>
      </c>
      <c r="D1551" s="3">
        <v>34.75</v>
      </c>
      <c r="E1551" s="3">
        <v>34.840000000000003</v>
      </c>
      <c r="F1551" s="3">
        <v>120</v>
      </c>
      <c r="G1551" s="3">
        <v>34.799999999999997</v>
      </c>
      <c r="K1551" s="55"/>
    </row>
    <row r="1552" spans="1:11" x14ac:dyDescent="0.3">
      <c r="A1552" s="6">
        <v>40029</v>
      </c>
      <c r="B1552" s="3">
        <v>34.799999999999997</v>
      </c>
      <c r="C1552" s="3">
        <v>34.799999999999997</v>
      </c>
      <c r="D1552" s="3">
        <v>34.4</v>
      </c>
      <c r="E1552" s="3">
        <v>34.4</v>
      </c>
      <c r="F1552" s="3">
        <v>157</v>
      </c>
      <c r="G1552" s="3">
        <v>34.450000000000003</v>
      </c>
      <c r="K1552" s="55"/>
    </row>
    <row r="1553" spans="1:11" x14ac:dyDescent="0.3">
      <c r="A1553" s="6">
        <v>40030</v>
      </c>
      <c r="B1553" s="3">
        <v>34.200000000000003</v>
      </c>
      <c r="C1553" s="3">
        <v>34.6</v>
      </c>
      <c r="D1553" s="3">
        <v>34.15</v>
      </c>
      <c r="E1553" s="3">
        <v>34.549999999999997</v>
      </c>
      <c r="F1553" s="3">
        <v>180</v>
      </c>
      <c r="G1553" s="3">
        <v>34.549999999999997</v>
      </c>
      <c r="K1553" s="55"/>
    </row>
    <row r="1554" spans="1:11" x14ac:dyDescent="0.3">
      <c r="A1554" s="6">
        <v>40031</v>
      </c>
      <c r="B1554" s="3">
        <v>34.64</v>
      </c>
      <c r="C1554" s="3">
        <v>34.75</v>
      </c>
      <c r="D1554" s="3">
        <v>34.64</v>
      </c>
      <c r="E1554" s="3">
        <v>34.700000000000003</v>
      </c>
      <c r="F1554" s="3">
        <v>47</v>
      </c>
      <c r="G1554" s="3">
        <v>34.700000000000003</v>
      </c>
      <c r="K1554" s="55"/>
    </row>
    <row r="1555" spans="1:11" x14ac:dyDescent="0.3">
      <c r="A1555" s="6">
        <v>40032</v>
      </c>
      <c r="B1555" s="3">
        <v>34.200000000000003</v>
      </c>
      <c r="C1555" s="3">
        <v>34.25</v>
      </c>
      <c r="D1555" s="3">
        <v>34.1</v>
      </c>
      <c r="E1555" s="3">
        <v>34.200000000000003</v>
      </c>
      <c r="F1555" s="3">
        <v>145</v>
      </c>
      <c r="G1555" s="3">
        <v>34.25</v>
      </c>
      <c r="K1555" s="55"/>
    </row>
    <row r="1556" spans="1:11" x14ac:dyDescent="0.3">
      <c r="A1556" s="6">
        <v>40035</v>
      </c>
      <c r="B1556" s="3">
        <v>34.5</v>
      </c>
      <c r="C1556" s="3">
        <v>35</v>
      </c>
      <c r="D1556" s="3">
        <v>34.5</v>
      </c>
      <c r="E1556" s="3">
        <v>34.85</v>
      </c>
      <c r="F1556" s="3">
        <v>120</v>
      </c>
      <c r="G1556" s="3">
        <v>34.85</v>
      </c>
      <c r="K1556" s="55"/>
    </row>
    <row r="1557" spans="1:11" x14ac:dyDescent="0.3">
      <c r="A1557" s="6">
        <v>40036</v>
      </c>
      <c r="B1557" s="3">
        <v>34.700000000000003</v>
      </c>
      <c r="C1557" s="3">
        <v>34.700000000000003</v>
      </c>
      <c r="D1557" s="3">
        <v>34.4</v>
      </c>
      <c r="E1557" s="3">
        <v>34.4</v>
      </c>
      <c r="F1557" s="3">
        <v>129</v>
      </c>
      <c r="G1557" s="3">
        <v>34.5</v>
      </c>
      <c r="K1557" s="55"/>
    </row>
    <row r="1558" spans="1:11" x14ac:dyDescent="0.3">
      <c r="A1558" s="6">
        <v>40037</v>
      </c>
      <c r="B1558" s="3">
        <v>34.15</v>
      </c>
      <c r="C1558" s="3">
        <v>34.5</v>
      </c>
      <c r="D1558" s="3">
        <v>34.15</v>
      </c>
      <c r="E1558" s="3">
        <v>34.450000000000003</v>
      </c>
      <c r="F1558" s="3">
        <v>160</v>
      </c>
      <c r="G1558" s="3">
        <v>34.450000000000003</v>
      </c>
      <c r="K1558" s="55"/>
    </row>
    <row r="1559" spans="1:11" x14ac:dyDescent="0.3">
      <c r="A1559" s="6">
        <v>40038</v>
      </c>
      <c r="B1559" s="3">
        <v>34.75</v>
      </c>
      <c r="C1559" s="3">
        <v>34.799999999999997</v>
      </c>
      <c r="D1559" s="3">
        <v>34.6</v>
      </c>
      <c r="E1559" s="3">
        <v>34.6</v>
      </c>
      <c r="F1559" s="3">
        <v>173</v>
      </c>
      <c r="G1559" s="3">
        <v>34.6</v>
      </c>
      <c r="K1559" s="55"/>
    </row>
    <row r="1560" spans="1:11" x14ac:dyDescent="0.3">
      <c r="A1560" s="6">
        <v>40039</v>
      </c>
      <c r="B1560" s="3">
        <v>34.5</v>
      </c>
      <c r="C1560" s="3">
        <v>35.35</v>
      </c>
      <c r="D1560" s="3">
        <v>34.5</v>
      </c>
      <c r="E1560" s="3">
        <v>35.35</v>
      </c>
      <c r="F1560" s="3">
        <v>273</v>
      </c>
      <c r="G1560" s="3">
        <v>35.25</v>
      </c>
      <c r="K1560" s="55"/>
    </row>
    <row r="1561" spans="1:11" x14ac:dyDescent="0.3">
      <c r="A1561" s="6">
        <v>40042</v>
      </c>
      <c r="B1561" s="3">
        <v>35.25</v>
      </c>
      <c r="C1561" s="3">
        <v>35.299999999999997</v>
      </c>
      <c r="D1561" s="3">
        <v>34.65</v>
      </c>
      <c r="E1561" s="3">
        <v>34.700000000000003</v>
      </c>
      <c r="F1561" s="3">
        <v>378</v>
      </c>
      <c r="G1561" s="3">
        <v>34.700000000000003</v>
      </c>
      <c r="K1561" s="55"/>
    </row>
    <row r="1562" spans="1:11" x14ac:dyDescent="0.3">
      <c r="A1562" s="6">
        <v>40043</v>
      </c>
      <c r="B1562" s="3">
        <v>34.450000000000003</v>
      </c>
      <c r="C1562" s="3">
        <v>34.700000000000003</v>
      </c>
      <c r="D1562" s="3">
        <v>34</v>
      </c>
      <c r="E1562" s="3">
        <v>34</v>
      </c>
      <c r="F1562" s="3">
        <v>500</v>
      </c>
      <c r="G1562" s="3">
        <v>34.1</v>
      </c>
      <c r="K1562" s="55"/>
    </row>
    <row r="1563" spans="1:11" x14ac:dyDescent="0.3">
      <c r="A1563" s="6">
        <v>40044</v>
      </c>
      <c r="B1563" s="3">
        <v>34.299999999999997</v>
      </c>
      <c r="C1563" s="3">
        <v>34.5</v>
      </c>
      <c r="D1563" s="3">
        <v>34</v>
      </c>
      <c r="E1563" s="3">
        <v>34.25</v>
      </c>
      <c r="F1563" s="3">
        <v>284</v>
      </c>
      <c r="G1563" s="3">
        <v>34.25</v>
      </c>
      <c r="K1563" s="55"/>
    </row>
    <row r="1564" spans="1:11" x14ac:dyDescent="0.3">
      <c r="A1564" s="6">
        <v>40045</v>
      </c>
      <c r="B1564" s="3">
        <v>34.35</v>
      </c>
      <c r="C1564" s="3">
        <v>34.450000000000003</v>
      </c>
      <c r="D1564" s="3">
        <v>34.049999999999997</v>
      </c>
      <c r="E1564" s="3">
        <v>34.450000000000003</v>
      </c>
      <c r="F1564" s="3">
        <v>196</v>
      </c>
      <c r="G1564" s="3">
        <v>34.450000000000003</v>
      </c>
      <c r="K1564" s="55"/>
    </row>
    <row r="1565" spans="1:11" x14ac:dyDescent="0.3">
      <c r="A1565" s="6">
        <v>40046</v>
      </c>
      <c r="B1565" s="3">
        <v>34.25</v>
      </c>
      <c r="C1565" s="3">
        <v>35.200000000000003</v>
      </c>
      <c r="D1565" s="3">
        <v>34.25</v>
      </c>
      <c r="E1565" s="3">
        <v>35.1</v>
      </c>
      <c r="F1565" s="3">
        <v>343</v>
      </c>
      <c r="G1565" s="3">
        <v>35.1</v>
      </c>
      <c r="K1565" s="55"/>
    </row>
    <row r="1566" spans="1:11" x14ac:dyDescent="0.3">
      <c r="A1566" s="6">
        <v>40049</v>
      </c>
      <c r="B1566" s="3">
        <v>34.799999999999997</v>
      </c>
      <c r="C1566" s="3">
        <v>34.799999999999997</v>
      </c>
      <c r="D1566" s="3">
        <v>34.049999999999997</v>
      </c>
      <c r="E1566" s="3">
        <v>34.049999999999997</v>
      </c>
      <c r="F1566" s="3">
        <v>163</v>
      </c>
      <c r="G1566" s="3">
        <v>34.049999999999997</v>
      </c>
      <c r="K1566" s="55"/>
    </row>
    <row r="1567" spans="1:11" x14ac:dyDescent="0.3">
      <c r="A1567" s="6">
        <v>40050</v>
      </c>
      <c r="B1567" s="3">
        <v>34.049999999999997</v>
      </c>
      <c r="C1567" s="3">
        <v>34.049999999999997</v>
      </c>
      <c r="D1567" s="3">
        <v>33.35</v>
      </c>
      <c r="E1567" s="3">
        <v>33.6</v>
      </c>
      <c r="F1567" s="3">
        <v>151</v>
      </c>
      <c r="G1567" s="3">
        <v>33.65</v>
      </c>
      <c r="K1567" s="55"/>
    </row>
    <row r="1568" spans="1:11" x14ac:dyDescent="0.3">
      <c r="A1568" s="6">
        <v>40051</v>
      </c>
      <c r="B1568" s="3">
        <v>33.25</v>
      </c>
      <c r="C1568" s="3">
        <v>33.25</v>
      </c>
      <c r="D1568" s="3">
        <v>32.9</v>
      </c>
      <c r="E1568" s="3">
        <v>32.950000000000003</v>
      </c>
      <c r="F1568" s="3">
        <v>395</v>
      </c>
      <c r="G1568" s="3">
        <v>33</v>
      </c>
      <c r="K1568" s="55"/>
    </row>
    <row r="1569" spans="1:11" x14ac:dyDescent="0.3">
      <c r="A1569" s="6">
        <v>40052</v>
      </c>
      <c r="B1569" s="3">
        <v>32.75</v>
      </c>
      <c r="C1569" s="3">
        <v>32.75</v>
      </c>
      <c r="D1569" s="3">
        <v>32.049999999999997</v>
      </c>
      <c r="E1569" s="3">
        <v>32.049999999999997</v>
      </c>
      <c r="F1569" s="3">
        <v>263</v>
      </c>
      <c r="G1569" s="3">
        <v>32.1</v>
      </c>
      <c r="K1569" s="55"/>
    </row>
    <row r="1570" spans="1:11" x14ac:dyDescent="0.3">
      <c r="A1570" s="6">
        <v>40053</v>
      </c>
      <c r="B1570" s="3">
        <v>31.55</v>
      </c>
      <c r="C1570" s="3">
        <v>31.84</v>
      </c>
      <c r="D1570" s="3">
        <v>31.55</v>
      </c>
      <c r="E1570" s="3">
        <v>31.6</v>
      </c>
      <c r="F1570" s="3">
        <v>145</v>
      </c>
      <c r="G1570" s="3">
        <v>31.5</v>
      </c>
      <c r="K1570" s="55"/>
    </row>
    <row r="1571" spans="1:11" x14ac:dyDescent="0.3">
      <c r="A1571" s="6">
        <v>40056</v>
      </c>
      <c r="B1571" s="3">
        <v>32</v>
      </c>
      <c r="C1571" s="3">
        <v>32.4</v>
      </c>
      <c r="D1571" s="3">
        <v>32</v>
      </c>
      <c r="E1571" s="3">
        <v>32.15</v>
      </c>
      <c r="F1571" s="3">
        <v>96</v>
      </c>
      <c r="G1571" s="3">
        <v>32.200000000000003</v>
      </c>
      <c r="K1571" s="55"/>
    </row>
    <row r="1572" spans="1:11" x14ac:dyDescent="0.3">
      <c r="A1572" s="6">
        <v>40057</v>
      </c>
      <c r="B1572" s="3">
        <v>32.4</v>
      </c>
      <c r="C1572" s="3">
        <v>32.4</v>
      </c>
      <c r="D1572" s="3">
        <v>32.299999999999997</v>
      </c>
      <c r="E1572" s="3">
        <v>32.4</v>
      </c>
      <c r="F1572" s="3">
        <v>83</v>
      </c>
      <c r="G1572" s="3">
        <v>32.299999999999997</v>
      </c>
      <c r="K1572" s="55"/>
    </row>
    <row r="1573" spans="1:11" x14ac:dyDescent="0.3">
      <c r="A1573" s="6">
        <v>40058</v>
      </c>
      <c r="B1573" s="3">
        <v>32.1</v>
      </c>
      <c r="C1573" s="3">
        <v>32.1</v>
      </c>
      <c r="D1573" s="3">
        <v>31.6</v>
      </c>
      <c r="E1573" s="3">
        <v>31.75</v>
      </c>
      <c r="F1573" s="3">
        <v>168</v>
      </c>
      <c r="G1573" s="3">
        <v>31.7</v>
      </c>
      <c r="K1573" s="55"/>
    </row>
    <row r="1574" spans="1:11" x14ac:dyDescent="0.3">
      <c r="A1574" s="6">
        <v>40059</v>
      </c>
      <c r="B1574" s="3">
        <v>32.25</v>
      </c>
      <c r="C1574" s="3">
        <v>32.5</v>
      </c>
      <c r="D1574" s="3">
        <v>32.1</v>
      </c>
      <c r="E1574" s="3">
        <v>32.25</v>
      </c>
      <c r="F1574" s="3">
        <v>97</v>
      </c>
      <c r="G1574" s="3">
        <v>32.299999999999997</v>
      </c>
      <c r="K1574" s="55"/>
    </row>
    <row r="1575" spans="1:11" x14ac:dyDescent="0.3">
      <c r="A1575" s="6">
        <v>40060</v>
      </c>
      <c r="B1575" s="3">
        <v>32.450000000000003</v>
      </c>
      <c r="C1575" s="3">
        <v>32.450000000000003</v>
      </c>
      <c r="D1575" s="3">
        <v>32.11</v>
      </c>
      <c r="E1575" s="3">
        <v>32.15</v>
      </c>
      <c r="F1575" s="3">
        <v>146</v>
      </c>
      <c r="G1575" s="3">
        <v>32.15</v>
      </c>
      <c r="K1575" s="55"/>
    </row>
    <row r="1576" spans="1:11" x14ac:dyDescent="0.3">
      <c r="A1576" s="6">
        <v>40063</v>
      </c>
      <c r="B1576" s="3">
        <v>32.4</v>
      </c>
      <c r="C1576" s="3">
        <v>32.6</v>
      </c>
      <c r="D1576" s="3">
        <v>32.299999999999997</v>
      </c>
      <c r="E1576" s="3">
        <v>32.299999999999997</v>
      </c>
      <c r="F1576" s="3">
        <v>200</v>
      </c>
      <c r="G1576" s="3">
        <v>32.35</v>
      </c>
      <c r="K1576" s="55"/>
    </row>
    <row r="1577" spans="1:11" x14ac:dyDescent="0.3">
      <c r="A1577" s="6">
        <v>40064</v>
      </c>
      <c r="B1577" s="3">
        <v>32.299999999999997</v>
      </c>
      <c r="C1577" s="3">
        <v>32.65</v>
      </c>
      <c r="D1577" s="3">
        <v>32.25</v>
      </c>
      <c r="E1577" s="3">
        <v>32.6</v>
      </c>
      <c r="F1577" s="3">
        <v>165</v>
      </c>
      <c r="G1577" s="3">
        <v>32.6</v>
      </c>
      <c r="K1577" s="55"/>
    </row>
    <row r="1578" spans="1:11" x14ac:dyDescent="0.3">
      <c r="A1578" s="6">
        <v>40065</v>
      </c>
      <c r="B1578" s="3">
        <v>32.75</v>
      </c>
      <c r="C1578" s="3">
        <v>32.75</v>
      </c>
      <c r="D1578" s="3">
        <v>32.200000000000003</v>
      </c>
      <c r="E1578" s="3">
        <v>32.200000000000003</v>
      </c>
      <c r="F1578" s="3">
        <v>113</v>
      </c>
      <c r="G1578" s="3">
        <v>32.200000000000003</v>
      </c>
      <c r="K1578" s="55"/>
    </row>
    <row r="1579" spans="1:11" x14ac:dyDescent="0.3">
      <c r="A1579" s="6">
        <v>40066</v>
      </c>
      <c r="B1579" s="3">
        <v>32.25</v>
      </c>
      <c r="C1579" s="3">
        <v>32.25</v>
      </c>
      <c r="D1579" s="3">
        <v>31.15</v>
      </c>
      <c r="E1579" s="3">
        <v>31.15</v>
      </c>
      <c r="F1579" s="3">
        <v>179</v>
      </c>
      <c r="G1579" s="3">
        <v>31.2</v>
      </c>
      <c r="K1579" s="55"/>
    </row>
    <row r="1580" spans="1:11" x14ac:dyDescent="0.3">
      <c r="A1580" s="6">
        <v>40067</v>
      </c>
      <c r="B1580" s="3">
        <v>31.4</v>
      </c>
      <c r="C1580" s="3">
        <v>31.5</v>
      </c>
      <c r="D1580" s="3">
        <v>30.9</v>
      </c>
      <c r="E1580" s="3">
        <v>31.05</v>
      </c>
      <c r="F1580" s="3">
        <v>212</v>
      </c>
      <c r="G1580" s="3">
        <v>31.05</v>
      </c>
      <c r="K1580" s="55"/>
    </row>
    <row r="1581" spans="1:11" x14ac:dyDescent="0.3">
      <c r="A1581" s="6">
        <v>40070</v>
      </c>
      <c r="B1581" s="3">
        <v>30.75</v>
      </c>
      <c r="C1581" s="3">
        <v>30.75</v>
      </c>
      <c r="D1581" s="3">
        <v>30</v>
      </c>
      <c r="E1581" s="3">
        <v>30</v>
      </c>
      <c r="F1581" s="3">
        <v>136</v>
      </c>
      <c r="G1581" s="3">
        <v>30.13</v>
      </c>
      <c r="K1581" s="55"/>
    </row>
    <row r="1582" spans="1:11" x14ac:dyDescent="0.3">
      <c r="A1582" s="6">
        <v>40071</v>
      </c>
      <c r="B1582" s="3">
        <v>30.3</v>
      </c>
      <c r="C1582" s="3">
        <v>30.45</v>
      </c>
      <c r="D1582" s="3">
        <v>30.3</v>
      </c>
      <c r="E1582" s="3">
        <v>30.45</v>
      </c>
      <c r="F1582" s="3">
        <v>116</v>
      </c>
      <c r="G1582" s="3">
        <v>30.39</v>
      </c>
      <c r="K1582" s="55"/>
    </row>
    <row r="1583" spans="1:11" x14ac:dyDescent="0.3">
      <c r="A1583" s="6">
        <v>40072</v>
      </c>
      <c r="B1583" s="3">
        <v>30</v>
      </c>
      <c r="C1583" s="3">
        <v>30</v>
      </c>
      <c r="D1583" s="3">
        <v>29.3</v>
      </c>
      <c r="E1583" s="3">
        <v>29.35</v>
      </c>
      <c r="F1583" s="3">
        <v>322</v>
      </c>
      <c r="G1583" s="3">
        <v>29.35</v>
      </c>
      <c r="K1583" s="55"/>
    </row>
    <row r="1584" spans="1:11" x14ac:dyDescent="0.3">
      <c r="A1584" s="6">
        <v>40073</v>
      </c>
      <c r="B1584" s="3">
        <v>29.55</v>
      </c>
      <c r="C1584" s="3">
        <v>29.8</v>
      </c>
      <c r="D1584" s="3">
        <v>29.3</v>
      </c>
      <c r="E1584" s="3">
        <v>29.35</v>
      </c>
      <c r="F1584" s="3">
        <v>362</v>
      </c>
      <c r="G1584" s="3">
        <v>29.35</v>
      </c>
      <c r="K1584" s="55"/>
    </row>
    <row r="1585" spans="1:11" x14ac:dyDescent="0.3">
      <c r="A1585" s="6">
        <v>40074</v>
      </c>
      <c r="B1585" s="3">
        <v>29.6</v>
      </c>
      <c r="C1585" s="3">
        <v>29.7</v>
      </c>
      <c r="D1585" s="3">
        <v>29.5</v>
      </c>
      <c r="E1585" s="3">
        <v>29.7</v>
      </c>
      <c r="F1585" s="3">
        <v>64</v>
      </c>
      <c r="G1585" s="3">
        <v>29.7</v>
      </c>
      <c r="K1585" s="55"/>
    </row>
    <row r="1586" spans="1:11" x14ac:dyDescent="0.3">
      <c r="A1586" s="6">
        <v>40077</v>
      </c>
      <c r="B1586" s="3">
        <v>29</v>
      </c>
      <c r="C1586" s="3">
        <v>29</v>
      </c>
      <c r="D1586" s="3">
        <v>28.5</v>
      </c>
      <c r="E1586" s="3">
        <v>28.7</v>
      </c>
      <c r="F1586" s="3">
        <v>326</v>
      </c>
      <c r="G1586" s="3">
        <v>28.7</v>
      </c>
      <c r="K1586" s="55"/>
    </row>
    <row r="1587" spans="1:11" x14ac:dyDescent="0.3">
      <c r="A1587" s="6">
        <v>40078</v>
      </c>
      <c r="B1587" s="3">
        <v>28.5</v>
      </c>
      <c r="C1587" s="3">
        <v>28.85</v>
      </c>
      <c r="D1587" s="3">
        <v>28.5</v>
      </c>
      <c r="E1587" s="3">
        <v>28.8</v>
      </c>
      <c r="F1587" s="3">
        <v>396</v>
      </c>
      <c r="G1587" s="3">
        <v>28.8</v>
      </c>
      <c r="K1587" s="55"/>
    </row>
    <row r="1588" spans="1:11" x14ac:dyDescent="0.3">
      <c r="A1588" s="6">
        <v>40079</v>
      </c>
      <c r="B1588" s="3">
        <v>29.1</v>
      </c>
      <c r="C1588" s="3">
        <v>29.85</v>
      </c>
      <c r="D1588" s="3">
        <v>29.05</v>
      </c>
      <c r="E1588" s="3">
        <v>29.35</v>
      </c>
      <c r="F1588" s="3">
        <v>258</v>
      </c>
      <c r="G1588" s="3">
        <v>29.25</v>
      </c>
      <c r="K1588" s="55"/>
    </row>
    <row r="1589" spans="1:11" x14ac:dyDescent="0.3">
      <c r="A1589" s="6">
        <v>40080</v>
      </c>
      <c r="B1589" s="3">
        <v>29.3</v>
      </c>
      <c r="C1589" s="3">
        <v>29.35</v>
      </c>
      <c r="D1589" s="3">
        <v>29.1</v>
      </c>
      <c r="E1589" s="3">
        <v>29.35</v>
      </c>
      <c r="F1589" s="3">
        <v>170</v>
      </c>
      <c r="G1589" s="3">
        <v>29.3</v>
      </c>
      <c r="K1589" s="55"/>
    </row>
    <row r="1590" spans="1:11" x14ac:dyDescent="0.3">
      <c r="A1590" s="6">
        <v>40081</v>
      </c>
      <c r="B1590" s="3">
        <v>29.1</v>
      </c>
      <c r="C1590" s="3">
        <v>29.1</v>
      </c>
      <c r="D1590" s="3">
        <v>28.3</v>
      </c>
      <c r="E1590" s="3">
        <v>28.55</v>
      </c>
      <c r="F1590" s="3">
        <v>279</v>
      </c>
      <c r="G1590" s="3">
        <v>28.45</v>
      </c>
      <c r="K1590" s="55"/>
    </row>
    <row r="1591" spans="1:11" x14ac:dyDescent="0.3">
      <c r="A1591" s="6">
        <v>40084</v>
      </c>
      <c r="B1591" s="3">
        <v>28.75</v>
      </c>
      <c r="C1591" s="3">
        <v>29</v>
      </c>
      <c r="D1591" s="3">
        <v>28.7</v>
      </c>
      <c r="E1591" s="3">
        <v>29</v>
      </c>
      <c r="F1591" s="3">
        <v>273</v>
      </c>
      <c r="G1591" s="3">
        <v>28.9</v>
      </c>
      <c r="K1591" s="55"/>
    </row>
    <row r="1592" spans="1:11" x14ac:dyDescent="0.3">
      <c r="A1592" s="6">
        <v>40085</v>
      </c>
      <c r="B1592" s="3">
        <v>29.25</v>
      </c>
      <c r="C1592" s="3">
        <v>29.45</v>
      </c>
      <c r="D1592" s="3">
        <v>29</v>
      </c>
      <c r="E1592" s="3">
        <v>29.4</v>
      </c>
      <c r="F1592" s="3">
        <v>131</v>
      </c>
      <c r="G1592" s="3">
        <v>29.4</v>
      </c>
      <c r="K1592" s="55"/>
    </row>
    <row r="1593" spans="1:11" x14ac:dyDescent="0.3">
      <c r="A1593" s="6">
        <v>40086</v>
      </c>
      <c r="B1593" s="3">
        <v>29.5</v>
      </c>
      <c r="C1593" s="3">
        <v>29.75</v>
      </c>
      <c r="D1593" s="3">
        <v>29.4</v>
      </c>
      <c r="E1593" s="3">
        <v>29.6</v>
      </c>
      <c r="F1593" s="3">
        <v>296</v>
      </c>
      <c r="G1593" s="3">
        <v>29.62</v>
      </c>
      <c r="K1593" s="55"/>
    </row>
    <row r="1594" spans="1:11" x14ac:dyDescent="0.3">
      <c r="A1594" s="6">
        <v>40087</v>
      </c>
      <c r="B1594" s="3">
        <v>32</v>
      </c>
      <c r="C1594" s="3">
        <v>32.049999999999997</v>
      </c>
      <c r="D1594" s="3">
        <v>31.6</v>
      </c>
      <c r="E1594" s="3">
        <v>31.85</v>
      </c>
      <c r="F1594" s="3">
        <v>114</v>
      </c>
      <c r="G1594" s="3">
        <v>31.85</v>
      </c>
      <c r="K1594" s="55"/>
    </row>
    <row r="1595" spans="1:11" x14ac:dyDescent="0.3">
      <c r="A1595" s="6">
        <v>40088</v>
      </c>
      <c r="B1595" s="3">
        <v>31</v>
      </c>
      <c r="C1595" s="3">
        <v>31.15</v>
      </c>
      <c r="D1595" s="3">
        <v>30.5</v>
      </c>
      <c r="E1595" s="3">
        <v>30.5</v>
      </c>
      <c r="F1595" s="3">
        <v>378</v>
      </c>
      <c r="G1595" s="3">
        <v>30.5</v>
      </c>
      <c r="K1595" s="55"/>
    </row>
    <row r="1596" spans="1:11" x14ac:dyDescent="0.3">
      <c r="A1596" s="6">
        <v>40091</v>
      </c>
      <c r="B1596" s="3">
        <v>30.85</v>
      </c>
      <c r="C1596" s="3">
        <v>31.25</v>
      </c>
      <c r="D1596" s="3">
        <v>30.8</v>
      </c>
      <c r="E1596" s="3">
        <v>31.05</v>
      </c>
      <c r="F1596" s="3">
        <v>188</v>
      </c>
      <c r="G1596" s="3">
        <v>31</v>
      </c>
      <c r="K1596" s="55"/>
    </row>
    <row r="1597" spans="1:11" x14ac:dyDescent="0.3">
      <c r="A1597" s="6">
        <v>40092</v>
      </c>
      <c r="B1597" s="3">
        <v>31.15</v>
      </c>
      <c r="C1597" s="3">
        <v>31.8</v>
      </c>
      <c r="D1597" s="3">
        <v>31.15</v>
      </c>
      <c r="E1597" s="3">
        <v>31.8</v>
      </c>
      <c r="F1597" s="3">
        <v>239</v>
      </c>
      <c r="G1597" s="3">
        <v>31.7</v>
      </c>
      <c r="K1597" s="55"/>
    </row>
    <row r="1598" spans="1:11" x14ac:dyDescent="0.3">
      <c r="A1598" s="6">
        <v>40093</v>
      </c>
      <c r="B1598" s="3">
        <v>32.200000000000003</v>
      </c>
      <c r="C1598" s="3">
        <v>32.75</v>
      </c>
      <c r="D1598" s="3">
        <v>32</v>
      </c>
      <c r="E1598" s="3">
        <v>32.75</v>
      </c>
      <c r="F1598" s="3">
        <v>192</v>
      </c>
      <c r="G1598" s="3">
        <v>32.65</v>
      </c>
      <c r="K1598" s="55"/>
    </row>
    <row r="1599" spans="1:11" x14ac:dyDescent="0.3">
      <c r="A1599" s="6">
        <v>40094</v>
      </c>
      <c r="B1599" s="3">
        <v>33.299999999999997</v>
      </c>
      <c r="C1599" s="3">
        <v>33.6</v>
      </c>
      <c r="D1599" s="3">
        <v>32.85</v>
      </c>
      <c r="E1599" s="3">
        <v>32.9</v>
      </c>
      <c r="F1599" s="3">
        <v>283</v>
      </c>
      <c r="G1599" s="3">
        <v>32.9</v>
      </c>
      <c r="K1599" s="55"/>
    </row>
    <row r="1600" spans="1:11" x14ac:dyDescent="0.3">
      <c r="A1600" s="6">
        <v>40095</v>
      </c>
      <c r="B1600" s="3">
        <v>32.75</v>
      </c>
      <c r="C1600" s="3">
        <v>33.299999999999997</v>
      </c>
      <c r="D1600" s="3">
        <v>32.65</v>
      </c>
      <c r="E1600" s="3">
        <v>33.200000000000003</v>
      </c>
      <c r="F1600" s="3">
        <v>206</v>
      </c>
      <c r="G1600" s="3">
        <v>33.200000000000003</v>
      </c>
      <c r="K1600" s="55"/>
    </row>
    <row r="1601" spans="1:11" x14ac:dyDescent="0.3">
      <c r="A1601" s="6">
        <v>40098</v>
      </c>
      <c r="B1601" s="3">
        <v>33.799999999999997</v>
      </c>
      <c r="C1601" s="3">
        <v>34.65</v>
      </c>
      <c r="D1601" s="3">
        <v>33.75</v>
      </c>
      <c r="E1601" s="3">
        <v>34.65</v>
      </c>
      <c r="F1601" s="3">
        <v>337</v>
      </c>
      <c r="G1601" s="3">
        <v>34.549999999999997</v>
      </c>
      <c r="K1601" s="55"/>
    </row>
    <row r="1602" spans="1:11" x14ac:dyDescent="0.3">
      <c r="A1602" s="6">
        <v>40099</v>
      </c>
      <c r="B1602" s="3">
        <v>34</v>
      </c>
      <c r="C1602" s="3">
        <v>34.450000000000003</v>
      </c>
      <c r="D1602" s="3">
        <v>33.9</v>
      </c>
      <c r="E1602" s="3">
        <v>33.950000000000003</v>
      </c>
      <c r="F1602" s="3">
        <v>299</v>
      </c>
      <c r="G1602" s="3">
        <v>33.94</v>
      </c>
      <c r="K1602" s="55"/>
    </row>
    <row r="1603" spans="1:11" x14ac:dyDescent="0.3">
      <c r="A1603" s="6">
        <v>40100</v>
      </c>
      <c r="B1603" s="3">
        <v>34.6</v>
      </c>
      <c r="C1603" s="3">
        <v>34.799999999999997</v>
      </c>
      <c r="D1603" s="3">
        <v>34.25</v>
      </c>
      <c r="E1603" s="3">
        <v>34.799999999999997</v>
      </c>
      <c r="F1603" s="3">
        <v>474</v>
      </c>
      <c r="G1603" s="3">
        <v>34.799999999999997</v>
      </c>
      <c r="K1603" s="55"/>
    </row>
    <row r="1604" spans="1:11" x14ac:dyDescent="0.3">
      <c r="A1604" s="6">
        <v>40101</v>
      </c>
      <c r="B1604" s="3">
        <v>34.5</v>
      </c>
      <c r="C1604" s="3">
        <v>34.5</v>
      </c>
      <c r="D1604" s="3">
        <v>33.9</v>
      </c>
      <c r="E1604" s="3">
        <v>34.25</v>
      </c>
      <c r="F1604" s="3">
        <v>310</v>
      </c>
      <c r="G1604" s="3">
        <v>34.25</v>
      </c>
      <c r="K1604" s="55"/>
    </row>
    <row r="1605" spans="1:11" x14ac:dyDescent="0.3">
      <c r="A1605" s="6">
        <v>40102</v>
      </c>
      <c r="B1605" s="3">
        <v>34.5</v>
      </c>
      <c r="C1605" s="3">
        <v>35.700000000000003</v>
      </c>
      <c r="D1605" s="3">
        <v>34.5</v>
      </c>
      <c r="E1605" s="3">
        <v>35.549999999999997</v>
      </c>
      <c r="F1605" s="3">
        <v>609</v>
      </c>
      <c r="G1605" s="3">
        <v>35.700000000000003</v>
      </c>
      <c r="K1605" s="55"/>
    </row>
    <row r="1606" spans="1:11" x14ac:dyDescent="0.3">
      <c r="A1606" s="6">
        <v>40105</v>
      </c>
      <c r="B1606" s="3">
        <v>36.15</v>
      </c>
      <c r="C1606" s="3">
        <v>36.65</v>
      </c>
      <c r="D1606" s="3">
        <v>36</v>
      </c>
      <c r="E1606" s="3">
        <v>36.299999999999997</v>
      </c>
      <c r="F1606" s="3">
        <v>675</v>
      </c>
      <c r="G1606" s="3">
        <v>36.299999999999997</v>
      </c>
      <c r="K1606" s="55"/>
    </row>
    <row r="1607" spans="1:11" x14ac:dyDescent="0.3">
      <c r="A1607" s="6">
        <v>40106</v>
      </c>
      <c r="B1607" s="3">
        <v>36.700000000000003</v>
      </c>
      <c r="C1607" s="3">
        <v>38.6</v>
      </c>
      <c r="D1607" s="3">
        <v>36.700000000000003</v>
      </c>
      <c r="E1607" s="3">
        <v>38.5</v>
      </c>
      <c r="F1607" s="3">
        <v>533</v>
      </c>
      <c r="G1607" s="3">
        <v>38.6</v>
      </c>
      <c r="K1607" s="55"/>
    </row>
    <row r="1608" spans="1:11" x14ac:dyDescent="0.3">
      <c r="A1608" s="6">
        <v>40107</v>
      </c>
      <c r="B1608" s="3">
        <v>38.25</v>
      </c>
      <c r="C1608" s="3">
        <v>39.200000000000003</v>
      </c>
      <c r="D1608" s="3">
        <v>38.200000000000003</v>
      </c>
      <c r="E1608" s="3">
        <v>39.1</v>
      </c>
      <c r="F1608" s="3">
        <v>555</v>
      </c>
      <c r="G1608" s="3">
        <v>39.1</v>
      </c>
      <c r="K1608" s="55"/>
    </row>
    <row r="1609" spans="1:11" x14ac:dyDescent="0.3">
      <c r="A1609" s="6">
        <v>40108</v>
      </c>
      <c r="B1609" s="3">
        <v>38.85</v>
      </c>
      <c r="C1609" s="3">
        <v>39.1</v>
      </c>
      <c r="D1609" s="3">
        <v>37.65</v>
      </c>
      <c r="E1609" s="3">
        <v>37.700000000000003</v>
      </c>
      <c r="F1609" s="3">
        <v>619</v>
      </c>
      <c r="G1609" s="3">
        <v>37.75</v>
      </c>
      <c r="K1609" s="55"/>
    </row>
    <row r="1610" spans="1:11" x14ac:dyDescent="0.3">
      <c r="A1610" s="6">
        <v>40109</v>
      </c>
      <c r="B1610" s="3">
        <v>38.200000000000003</v>
      </c>
      <c r="C1610" s="3">
        <v>38.5</v>
      </c>
      <c r="D1610" s="3">
        <v>37.35</v>
      </c>
      <c r="E1610" s="3">
        <v>37.4</v>
      </c>
      <c r="F1610" s="3">
        <v>273</v>
      </c>
      <c r="G1610" s="3">
        <v>37.5</v>
      </c>
      <c r="K1610" s="55"/>
    </row>
    <row r="1611" spans="1:11" x14ac:dyDescent="0.3">
      <c r="A1611" s="6">
        <v>40112</v>
      </c>
      <c r="B1611" s="3">
        <v>37</v>
      </c>
      <c r="C1611" s="3">
        <v>37.15</v>
      </c>
      <c r="D1611" s="3">
        <v>36.85</v>
      </c>
      <c r="E1611" s="3">
        <v>36.950000000000003</v>
      </c>
      <c r="F1611" s="3">
        <v>287</v>
      </c>
      <c r="G1611" s="3">
        <v>36.950000000000003</v>
      </c>
      <c r="K1611" s="55"/>
    </row>
    <row r="1612" spans="1:11" x14ac:dyDescent="0.3">
      <c r="A1612" s="6">
        <v>40113</v>
      </c>
      <c r="B1612" s="3">
        <v>36.4</v>
      </c>
      <c r="C1612" s="3">
        <v>36.9</v>
      </c>
      <c r="D1612" s="3">
        <v>36.299999999999997</v>
      </c>
      <c r="E1612" s="3">
        <v>36.9</v>
      </c>
      <c r="F1612" s="3">
        <v>178</v>
      </c>
      <c r="G1612" s="3">
        <v>36.75</v>
      </c>
      <c r="K1612" s="55"/>
    </row>
    <row r="1613" spans="1:11" x14ac:dyDescent="0.3">
      <c r="A1613" s="6">
        <v>40114</v>
      </c>
      <c r="B1613" s="3">
        <v>37</v>
      </c>
      <c r="C1613" s="3">
        <v>37.549999999999997</v>
      </c>
      <c r="D1613" s="3">
        <v>37</v>
      </c>
      <c r="E1613" s="3">
        <v>37.450000000000003</v>
      </c>
      <c r="F1613" s="3">
        <v>190</v>
      </c>
      <c r="G1613" s="3">
        <v>37.450000000000003</v>
      </c>
      <c r="K1613" s="55"/>
    </row>
    <row r="1614" spans="1:11" x14ac:dyDescent="0.3">
      <c r="A1614" s="6">
        <v>40115</v>
      </c>
      <c r="B1614" s="3">
        <v>37.799999999999997</v>
      </c>
      <c r="C1614" s="3">
        <v>38.5</v>
      </c>
      <c r="D1614" s="3">
        <v>37.799999999999997</v>
      </c>
      <c r="E1614" s="3">
        <v>38.5</v>
      </c>
      <c r="F1614" s="3">
        <v>441</v>
      </c>
      <c r="G1614" s="3">
        <v>38.4</v>
      </c>
      <c r="K1614" s="55"/>
    </row>
    <row r="1615" spans="1:11" x14ac:dyDescent="0.3">
      <c r="A1615" s="6">
        <v>40116</v>
      </c>
      <c r="B1615" s="3">
        <v>38.700000000000003</v>
      </c>
      <c r="C1615" s="3">
        <v>38.9</v>
      </c>
      <c r="D1615" s="3">
        <v>38.549999999999997</v>
      </c>
      <c r="E1615" s="3">
        <v>38.6</v>
      </c>
      <c r="F1615" s="3">
        <v>338</v>
      </c>
      <c r="G1615" s="3">
        <v>38.79</v>
      </c>
      <c r="K1615" s="55"/>
    </row>
    <row r="1616" spans="1:11" x14ac:dyDescent="0.3">
      <c r="A1616" s="6">
        <v>40119</v>
      </c>
      <c r="B1616" s="3">
        <v>39.5</v>
      </c>
      <c r="C1616" s="3">
        <v>39.85</v>
      </c>
      <c r="D1616" s="3">
        <v>39.5</v>
      </c>
      <c r="E1616" s="3">
        <v>39.65</v>
      </c>
      <c r="F1616" s="3">
        <v>303</v>
      </c>
      <c r="G1616" s="3">
        <v>39.549999999999997</v>
      </c>
      <c r="K1616" s="55"/>
    </row>
    <row r="1617" spans="1:11" x14ac:dyDescent="0.3">
      <c r="A1617" s="6">
        <v>40120</v>
      </c>
      <c r="B1617" s="3">
        <v>39.25</v>
      </c>
      <c r="C1617" s="3">
        <v>39.25</v>
      </c>
      <c r="D1617" s="3">
        <v>38.5</v>
      </c>
      <c r="E1617" s="3">
        <v>38.700000000000003</v>
      </c>
      <c r="F1617" s="3">
        <v>352</v>
      </c>
      <c r="G1617" s="3">
        <v>38.6</v>
      </c>
      <c r="K1617" s="55"/>
    </row>
    <row r="1618" spans="1:11" x14ac:dyDescent="0.3">
      <c r="A1618" s="6">
        <v>40121</v>
      </c>
      <c r="B1618" s="3">
        <v>38.6</v>
      </c>
      <c r="C1618" s="3">
        <v>38.85</v>
      </c>
      <c r="D1618" s="3">
        <v>37.5</v>
      </c>
      <c r="E1618" s="3">
        <v>37.9</v>
      </c>
      <c r="F1618" s="3">
        <v>282</v>
      </c>
      <c r="G1618" s="3">
        <v>37.9</v>
      </c>
      <c r="K1618" s="55"/>
    </row>
    <row r="1619" spans="1:11" x14ac:dyDescent="0.3">
      <c r="A1619" s="6">
        <v>40122</v>
      </c>
      <c r="B1619" s="3">
        <v>38.450000000000003</v>
      </c>
      <c r="C1619" s="3">
        <v>38.65</v>
      </c>
      <c r="D1619" s="3">
        <v>38.35</v>
      </c>
      <c r="E1619" s="3">
        <v>38.5</v>
      </c>
      <c r="F1619" s="3">
        <v>324</v>
      </c>
      <c r="G1619" s="3">
        <v>38.630000000000003</v>
      </c>
      <c r="K1619" s="55"/>
    </row>
    <row r="1620" spans="1:11" x14ac:dyDescent="0.3">
      <c r="A1620" s="6">
        <v>40123</v>
      </c>
      <c r="B1620" s="3">
        <v>39.1</v>
      </c>
      <c r="C1620" s="3">
        <v>39.15</v>
      </c>
      <c r="D1620" s="3">
        <v>38.799999999999997</v>
      </c>
      <c r="E1620" s="3">
        <v>38.9</v>
      </c>
      <c r="F1620" s="3">
        <v>165</v>
      </c>
      <c r="G1620" s="3">
        <v>38.9</v>
      </c>
      <c r="K1620" s="55"/>
    </row>
    <row r="1621" spans="1:11" x14ac:dyDescent="0.3">
      <c r="A1621" s="6">
        <v>40126</v>
      </c>
      <c r="B1621" s="3">
        <v>38.299999999999997</v>
      </c>
      <c r="C1621" s="3">
        <v>38.6</v>
      </c>
      <c r="D1621" s="3">
        <v>38</v>
      </c>
      <c r="E1621" s="3">
        <v>38.299999999999997</v>
      </c>
      <c r="F1621" s="3">
        <v>478</v>
      </c>
      <c r="G1621" s="3">
        <v>38.35</v>
      </c>
      <c r="K1621" s="55"/>
    </row>
    <row r="1622" spans="1:11" x14ac:dyDescent="0.3">
      <c r="A1622" s="6">
        <v>40127</v>
      </c>
      <c r="B1622" s="3">
        <v>37.9</v>
      </c>
      <c r="C1622" s="3">
        <v>38.200000000000003</v>
      </c>
      <c r="D1622" s="3">
        <v>37.85</v>
      </c>
      <c r="E1622" s="3">
        <v>38.1</v>
      </c>
      <c r="F1622" s="3">
        <v>182</v>
      </c>
      <c r="G1622" s="3">
        <v>38.049999999999997</v>
      </c>
      <c r="K1622" s="55"/>
    </row>
    <row r="1623" spans="1:11" x14ac:dyDescent="0.3">
      <c r="A1623" s="6">
        <v>40128</v>
      </c>
      <c r="B1623" s="3">
        <v>37.9</v>
      </c>
      <c r="C1623" s="3">
        <v>38.5</v>
      </c>
      <c r="D1623" s="3">
        <v>37.75</v>
      </c>
      <c r="E1623" s="3">
        <v>38</v>
      </c>
      <c r="F1623" s="3">
        <v>359</v>
      </c>
      <c r="G1623" s="3">
        <v>38</v>
      </c>
      <c r="K1623" s="55"/>
    </row>
    <row r="1624" spans="1:11" x14ac:dyDescent="0.3">
      <c r="A1624" s="6">
        <v>40129</v>
      </c>
      <c r="B1624" s="3">
        <v>37.35</v>
      </c>
      <c r="C1624" s="3">
        <v>37.35</v>
      </c>
      <c r="D1624" s="3">
        <v>36.4</v>
      </c>
      <c r="E1624" s="3">
        <v>36.4</v>
      </c>
      <c r="F1624" s="3">
        <v>437</v>
      </c>
      <c r="G1624" s="3">
        <v>36.5</v>
      </c>
      <c r="K1624" s="55"/>
    </row>
    <row r="1625" spans="1:11" x14ac:dyDescent="0.3">
      <c r="A1625" s="6">
        <v>40130</v>
      </c>
      <c r="B1625" s="3">
        <v>36</v>
      </c>
      <c r="C1625" s="3">
        <v>36.15</v>
      </c>
      <c r="D1625" s="3">
        <v>35.5</v>
      </c>
      <c r="E1625" s="3">
        <v>35.549999999999997</v>
      </c>
      <c r="F1625" s="3">
        <v>465</v>
      </c>
      <c r="G1625" s="3">
        <v>35.5</v>
      </c>
      <c r="K1625" s="55"/>
    </row>
    <row r="1626" spans="1:11" x14ac:dyDescent="0.3">
      <c r="A1626" s="6">
        <v>40133</v>
      </c>
      <c r="B1626" s="3">
        <v>34.75</v>
      </c>
      <c r="C1626" s="3">
        <v>35.1</v>
      </c>
      <c r="D1626" s="3">
        <v>34.6</v>
      </c>
      <c r="E1626" s="3">
        <v>34.950000000000003</v>
      </c>
      <c r="F1626" s="3">
        <v>240</v>
      </c>
      <c r="G1626" s="3">
        <v>35</v>
      </c>
      <c r="K1626" s="55"/>
    </row>
    <row r="1627" spans="1:11" x14ac:dyDescent="0.3">
      <c r="A1627" s="6">
        <v>40134</v>
      </c>
      <c r="B1627" s="3">
        <v>36.01</v>
      </c>
      <c r="C1627" s="3">
        <v>36.39</v>
      </c>
      <c r="D1627" s="3">
        <v>35.5</v>
      </c>
      <c r="E1627" s="3">
        <v>35.700000000000003</v>
      </c>
      <c r="F1627" s="3">
        <v>151</v>
      </c>
      <c r="G1627" s="3">
        <v>35.65</v>
      </c>
      <c r="K1627" s="55"/>
    </row>
    <row r="1628" spans="1:11" x14ac:dyDescent="0.3">
      <c r="A1628" s="6">
        <v>40135</v>
      </c>
      <c r="B1628" s="3">
        <v>35.4</v>
      </c>
      <c r="C1628" s="3">
        <v>35.9</v>
      </c>
      <c r="D1628" s="3">
        <v>35.4</v>
      </c>
      <c r="E1628" s="3">
        <v>35.9</v>
      </c>
      <c r="F1628" s="3">
        <v>224</v>
      </c>
      <c r="G1628" s="3">
        <v>35.799999999999997</v>
      </c>
      <c r="K1628" s="55"/>
    </row>
    <row r="1629" spans="1:11" x14ac:dyDescent="0.3">
      <c r="A1629" s="6">
        <v>40136</v>
      </c>
      <c r="B1629" s="3">
        <v>35.5</v>
      </c>
      <c r="C1629" s="3">
        <v>35.65</v>
      </c>
      <c r="D1629" s="3">
        <v>35.4</v>
      </c>
      <c r="E1629" s="3">
        <v>35.6</v>
      </c>
      <c r="F1629" s="3">
        <v>138</v>
      </c>
      <c r="G1629" s="3">
        <v>35.58</v>
      </c>
      <c r="K1629" s="55"/>
    </row>
    <row r="1630" spans="1:11" x14ac:dyDescent="0.3">
      <c r="A1630" s="6">
        <v>40137</v>
      </c>
      <c r="B1630" s="3">
        <v>35.35</v>
      </c>
      <c r="C1630" s="3">
        <v>36</v>
      </c>
      <c r="D1630" s="3">
        <v>35.35</v>
      </c>
      <c r="E1630" s="3">
        <v>36</v>
      </c>
      <c r="F1630" s="3">
        <v>102</v>
      </c>
      <c r="G1630" s="3">
        <v>35.700000000000003</v>
      </c>
      <c r="K1630" s="55"/>
    </row>
    <row r="1631" spans="1:11" x14ac:dyDescent="0.3">
      <c r="A1631" s="6">
        <v>40140</v>
      </c>
      <c r="B1631" s="3">
        <v>35.6</v>
      </c>
      <c r="C1631" s="3">
        <v>35.75</v>
      </c>
      <c r="D1631" s="3">
        <v>35.4</v>
      </c>
      <c r="E1631" s="3">
        <v>35.5</v>
      </c>
      <c r="F1631" s="3">
        <v>288</v>
      </c>
      <c r="G1631" s="3">
        <v>35.700000000000003</v>
      </c>
      <c r="K1631" s="55"/>
    </row>
    <row r="1632" spans="1:11" x14ac:dyDescent="0.3">
      <c r="A1632" s="6">
        <v>40141</v>
      </c>
      <c r="B1632" s="3">
        <v>35.75</v>
      </c>
      <c r="C1632" s="3">
        <v>36.1</v>
      </c>
      <c r="D1632" s="3">
        <v>35.5</v>
      </c>
      <c r="E1632" s="3">
        <v>36</v>
      </c>
      <c r="F1632" s="3">
        <v>422</v>
      </c>
      <c r="G1632" s="3">
        <v>36</v>
      </c>
      <c r="K1632" s="55"/>
    </row>
    <row r="1633" spans="1:11" x14ac:dyDescent="0.3">
      <c r="A1633" s="6">
        <v>40142</v>
      </c>
      <c r="B1633" s="3">
        <v>35.299999999999997</v>
      </c>
      <c r="C1633" s="3">
        <v>35.299999999999997</v>
      </c>
      <c r="D1633" s="3">
        <v>34.5</v>
      </c>
      <c r="E1633" s="3">
        <v>34.65</v>
      </c>
      <c r="F1633" s="3">
        <v>604</v>
      </c>
      <c r="G1633" s="3">
        <v>34.65</v>
      </c>
      <c r="K1633" s="55"/>
    </row>
    <row r="1634" spans="1:11" x14ac:dyDescent="0.3">
      <c r="A1634" s="6">
        <v>40143</v>
      </c>
      <c r="B1634" s="3">
        <v>35.049999999999997</v>
      </c>
      <c r="C1634" s="3">
        <v>35.049999999999997</v>
      </c>
      <c r="D1634" s="3">
        <v>34.799999999999997</v>
      </c>
      <c r="E1634" s="3">
        <v>35.049999999999997</v>
      </c>
      <c r="F1634" s="3">
        <v>188</v>
      </c>
      <c r="G1634" s="3">
        <v>34.93</v>
      </c>
      <c r="K1634" s="55"/>
    </row>
    <row r="1635" spans="1:11" x14ac:dyDescent="0.3">
      <c r="A1635" s="6">
        <v>40144</v>
      </c>
      <c r="B1635" s="3">
        <v>34.950000000000003</v>
      </c>
      <c r="C1635" s="3">
        <v>35.700000000000003</v>
      </c>
      <c r="D1635" s="3">
        <v>34.9</v>
      </c>
      <c r="E1635" s="3">
        <v>35.700000000000003</v>
      </c>
      <c r="F1635" s="3">
        <v>418</v>
      </c>
      <c r="G1635" s="3">
        <v>35.65</v>
      </c>
      <c r="K1635" s="55"/>
    </row>
    <row r="1636" spans="1:11" x14ac:dyDescent="0.3">
      <c r="A1636" s="6">
        <v>40147</v>
      </c>
      <c r="B1636" s="3">
        <v>35.299999999999997</v>
      </c>
      <c r="C1636" s="3">
        <v>35.299999999999997</v>
      </c>
      <c r="D1636" s="3">
        <v>34.65</v>
      </c>
      <c r="E1636" s="3">
        <v>34.700000000000003</v>
      </c>
      <c r="F1636" s="3">
        <v>473</v>
      </c>
      <c r="G1636" s="3">
        <v>34.83</v>
      </c>
      <c r="K1636" s="55"/>
    </row>
    <row r="1637" spans="1:11" x14ac:dyDescent="0.3">
      <c r="A1637" s="6">
        <v>40148</v>
      </c>
      <c r="B1637" s="3">
        <v>36.299999999999997</v>
      </c>
      <c r="C1637" s="3">
        <v>37.5</v>
      </c>
      <c r="D1637" s="3">
        <v>36.299999999999997</v>
      </c>
      <c r="E1637" s="3">
        <v>37.450000000000003</v>
      </c>
      <c r="F1637" s="3">
        <v>66</v>
      </c>
      <c r="G1637" s="3">
        <v>37.450000000000003</v>
      </c>
      <c r="K1637" s="55"/>
    </row>
    <row r="1638" spans="1:11" x14ac:dyDescent="0.3">
      <c r="A1638" s="6">
        <v>40149</v>
      </c>
      <c r="B1638" s="3">
        <v>37.15</v>
      </c>
      <c r="C1638" s="3">
        <v>37.15</v>
      </c>
      <c r="D1638" s="3">
        <v>36.799999999999997</v>
      </c>
      <c r="E1638" s="3">
        <v>37</v>
      </c>
      <c r="F1638" s="3">
        <v>83</v>
      </c>
      <c r="G1638" s="3">
        <v>37.01</v>
      </c>
      <c r="K1638" s="55"/>
    </row>
    <row r="1639" spans="1:11" x14ac:dyDescent="0.3">
      <c r="A1639" s="6">
        <v>40150</v>
      </c>
      <c r="B1639" s="3">
        <v>37</v>
      </c>
      <c r="C1639" s="3">
        <v>37.299999999999997</v>
      </c>
      <c r="D1639" s="3">
        <v>37</v>
      </c>
      <c r="E1639" s="3">
        <v>37</v>
      </c>
      <c r="F1639" s="3">
        <v>59</v>
      </c>
      <c r="G1639" s="3">
        <v>37</v>
      </c>
      <c r="K1639" s="55"/>
    </row>
    <row r="1640" spans="1:11" x14ac:dyDescent="0.3">
      <c r="A1640" s="6">
        <v>40151</v>
      </c>
      <c r="B1640" s="3">
        <v>37.4</v>
      </c>
      <c r="C1640" s="3">
        <v>37.4</v>
      </c>
      <c r="D1640" s="3">
        <v>37.4</v>
      </c>
      <c r="E1640" s="3">
        <v>37.4</v>
      </c>
      <c r="F1640" s="3">
        <v>2</v>
      </c>
      <c r="G1640" s="3">
        <v>37.4</v>
      </c>
      <c r="K1640" s="55"/>
    </row>
    <row r="1641" spans="1:11" x14ac:dyDescent="0.3">
      <c r="A1641" s="6">
        <v>40154</v>
      </c>
      <c r="B1641" s="3">
        <v>38.71</v>
      </c>
      <c r="C1641" s="3">
        <v>39.799999999999997</v>
      </c>
      <c r="D1641" s="3">
        <v>38.71</v>
      </c>
      <c r="E1641" s="3">
        <v>39.299999999999997</v>
      </c>
      <c r="F1641" s="3">
        <v>254</v>
      </c>
      <c r="G1641" s="3">
        <v>39.299999999999997</v>
      </c>
      <c r="K1641" s="55"/>
    </row>
    <row r="1642" spans="1:11" x14ac:dyDescent="0.3">
      <c r="A1642" s="6">
        <v>40155</v>
      </c>
      <c r="B1642" s="3">
        <v>39.5</v>
      </c>
      <c r="C1642" s="3">
        <v>39.85</v>
      </c>
      <c r="D1642" s="3">
        <v>39.25</v>
      </c>
      <c r="E1642" s="3">
        <v>39.35</v>
      </c>
      <c r="F1642" s="3">
        <v>173</v>
      </c>
      <c r="G1642" s="3">
        <v>39.299999999999997</v>
      </c>
      <c r="K1642" s="55"/>
    </row>
    <row r="1643" spans="1:11" x14ac:dyDescent="0.3">
      <c r="A1643" s="6">
        <v>40156</v>
      </c>
      <c r="B1643" s="3">
        <v>40</v>
      </c>
      <c r="C1643" s="3">
        <v>40</v>
      </c>
      <c r="D1643" s="3">
        <v>38.9</v>
      </c>
      <c r="E1643" s="3">
        <v>39.25</v>
      </c>
      <c r="F1643" s="3">
        <v>366</v>
      </c>
      <c r="G1643" s="3">
        <v>39.200000000000003</v>
      </c>
      <c r="K1643" s="55"/>
    </row>
    <row r="1644" spans="1:11" x14ac:dyDescent="0.3">
      <c r="A1644" s="6">
        <v>40157</v>
      </c>
      <c r="B1644" s="3">
        <v>38.9</v>
      </c>
      <c r="C1644" s="3">
        <v>39.5</v>
      </c>
      <c r="D1644" s="3">
        <v>38.75</v>
      </c>
      <c r="E1644" s="3">
        <v>39.5</v>
      </c>
      <c r="F1644" s="3">
        <v>95</v>
      </c>
      <c r="G1644" s="3">
        <v>39.5</v>
      </c>
      <c r="K1644" s="55"/>
    </row>
    <row r="1645" spans="1:11" x14ac:dyDescent="0.3">
      <c r="A1645" s="6">
        <v>40158</v>
      </c>
      <c r="B1645" s="3">
        <v>39.25</v>
      </c>
      <c r="C1645" s="3">
        <v>39.950000000000003</v>
      </c>
      <c r="D1645" s="3">
        <v>39.25</v>
      </c>
      <c r="E1645" s="3">
        <v>39.6</v>
      </c>
      <c r="F1645" s="3">
        <v>108</v>
      </c>
      <c r="G1645" s="3">
        <v>39.700000000000003</v>
      </c>
      <c r="K1645" s="55"/>
    </row>
    <row r="1646" spans="1:11" x14ac:dyDescent="0.3">
      <c r="A1646" s="6">
        <v>40161</v>
      </c>
      <c r="B1646" s="3">
        <v>40</v>
      </c>
      <c r="C1646" s="3">
        <v>40.450000000000003</v>
      </c>
      <c r="D1646" s="3">
        <v>39.85</v>
      </c>
      <c r="E1646" s="3">
        <v>40.35</v>
      </c>
      <c r="F1646" s="3">
        <v>198</v>
      </c>
      <c r="G1646" s="3">
        <v>40.450000000000003</v>
      </c>
      <c r="K1646" s="55"/>
    </row>
    <row r="1647" spans="1:11" x14ac:dyDescent="0.3">
      <c r="A1647" s="6">
        <v>40162</v>
      </c>
      <c r="B1647" s="3">
        <v>41</v>
      </c>
      <c r="C1647" s="3">
        <v>41</v>
      </c>
      <c r="D1647" s="3">
        <v>40</v>
      </c>
      <c r="E1647" s="3">
        <v>40.4</v>
      </c>
      <c r="F1647" s="3">
        <v>298</v>
      </c>
      <c r="G1647" s="3">
        <v>40.35</v>
      </c>
      <c r="K1647" s="55"/>
    </row>
    <row r="1648" spans="1:11" x14ac:dyDescent="0.3">
      <c r="A1648" s="6">
        <v>40163</v>
      </c>
      <c r="B1648" s="3">
        <v>40.5</v>
      </c>
      <c r="C1648" s="3">
        <v>41.25</v>
      </c>
      <c r="D1648" s="3">
        <v>40.4</v>
      </c>
      <c r="E1648" s="3">
        <v>40.4</v>
      </c>
      <c r="F1648" s="3">
        <v>334</v>
      </c>
      <c r="G1648" s="3">
        <v>40.43</v>
      </c>
      <c r="K1648" s="55"/>
    </row>
    <row r="1649" spans="1:11" x14ac:dyDescent="0.3">
      <c r="A1649" s="6">
        <v>40164</v>
      </c>
      <c r="B1649" s="3">
        <v>40.4</v>
      </c>
      <c r="C1649" s="3">
        <v>40.5</v>
      </c>
      <c r="D1649" s="3">
        <v>40</v>
      </c>
      <c r="E1649" s="3">
        <v>40.200000000000003</v>
      </c>
      <c r="F1649" s="3">
        <v>405</v>
      </c>
      <c r="G1649" s="3">
        <v>40.15</v>
      </c>
      <c r="K1649" s="55"/>
    </row>
    <row r="1650" spans="1:11" x14ac:dyDescent="0.3">
      <c r="A1650" s="6">
        <v>40165</v>
      </c>
      <c r="B1650" s="3">
        <v>40.75</v>
      </c>
      <c r="C1650" s="3">
        <v>41.35</v>
      </c>
      <c r="D1650" s="3">
        <v>40.75</v>
      </c>
      <c r="E1650" s="3">
        <v>40.9</v>
      </c>
      <c r="F1650" s="3">
        <v>167</v>
      </c>
      <c r="G1650" s="3">
        <v>40.950000000000003</v>
      </c>
      <c r="K1650" s="55"/>
    </row>
    <row r="1651" spans="1:11" x14ac:dyDescent="0.3">
      <c r="A1651" s="6">
        <v>40168</v>
      </c>
      <c r="B1651" s="3">
        <v>41.2</v>
      </c>
      <c r="C1651" s="3">
        <v>41.6</v>
      </c>
      <c r="D1651" s="3">
        <v>41.15</v>
      </c>
      <c r="E1651" s="3">
        <v>41.25</v>
      </c>
      <c r="F1651" s="3">
        <v>129</v>
      </c>
      <c r="G1651" s="3">
        <v>41.15</v>
      </c>
      <c r="K1651" s="55"/>
    </row>
    <row r="1652" spans="1:11" x14ac:dyDescent="0.3">
      <c r="A1652" s="6">
        <v>40169</v>
      </c>
      <c r="B1652" s="3">
        <v>41.3</v>
      </c>
      <c r="C1652" s="3">
        <v>42</v>
      </c>
      <c r="D1652" s="3">
        <v>41.3</v>
      </c>
      <c r="E1652" s="3">
        <v>41.65</v>
      </c>
      <c r="F1652" s="3">
        <v>331</v>
      </c>
      <c r="G1652" s="3">
        <v>41.7</v>
      </c>
      <c r="K1652" s="55"/>
    </row>
    <row r="1653" spans="1:11" x14ac:dyDescent="0.3">
      <c r="A1653" s="6">
        <v>40170</v>
      </c>
      <c r="B1653" s="3">
        <v>42.8</v>
      </c>
      <c r="C1653" s="3">
        <v>42.9</v>
      </c>
      <c r="D1653" s="3">
        <v>42.5</v>
      </c>
      <c r="E1653" s="3">
        <v>42.9</v>
      </c>
      <c r="F1653" s="3">
        <v>385</v>
      </c>
      <c r="G1653" s="3">
        <v>42.9</v>
      </c>
      <c r="K1653" s="55"/>
    </row>
    <row r="1654" spans="1:11" x14ac:dyDescent="0.3">
      <c r="A1654" s="6">
        <v>40175</v>
      </c>
      <c r="B1654" s="3">
        <v>44</v>
      </c>
      <c r="C1654" s="3">
        <v>44</v>
      </c>
      <c r="D1654" s="3">
        <v>43.25</v>
      </c>
      <c r="E1654" s="3">
        <v>43.65</v>
      </c>
      <c r="F1654" s="3">
        <v>145</v>
      </c>
      <c r="G1654" s="3">
        <v>43.65</v>
      </c>
      <c r="K1654" s="55"/>
    </row>
    <row r="1655" spans="1:11" x14ac:dyDescent="0.3">
      <c r="A1655" s="6">
        <v>40176</v>
      </c>
      <c r="B1655" s="3">
        <v>42.85</v>
      </c>
      <c r="C1655" s="3">
        <v>43</v>
      </c>
      <c r="D1655" s="3">
        <v>42.6</v>
      </c>
      <c r="E1655" s="3">
        <v>43</v>
      </c>
      <c r="F1655" s="3">
        <v>139</v>
      </c>
      <c r="G1655" s="3">
        <v>42.95</v>
      </c>
      <c r="K1655" s="55"/>
    </row>
    <row r="1656" spans="1:11" x14ac:dyDescent="0.3">
      <c r="A1656" s="6">
        <v>40177</v>
      </c>
      <c r="B1656" s="3">
        <v>43.8</v>
      </c>
      <c r="C1656" s="3">
        <v>45</v>
      </c>
      <c r="D1656" s="3">
        <v>43.8</v>
      </c>
      <c r="E1656" s="3">
        <v>44.85</v>
      </c>
      <c r="F1656" s="3">
        <v>212</v>
      </c>
      <c r="G1656" s="3">
        <v>44.65</v>
      </c>
      <c r="K1656" s="55"/>
    </row>
    <row r="1657" spans="1:11" x14ac:dyDescent="0.3">
      <c r="A1657" s="6">
        <v>40182</v>
      </c>
      <c r="B1657" s="3">
        <v>46</v>
      </c>
      <c r="C1657" s="3">
        <v>46.35</v>
      </c>
      <c r="D1657" s="3">
        <v>45.15</v>
      </c>
      <c r="E1657" s="3">
        <v>45.9</v>
      </c>
      <c r="F1657" s="3">
        <v>294</v>
      </c>
      <c r="G1657" s="3">
        <v>45.8</v>
      </c>
      <c r="K1657" s="55"/>
    </row>
    <row r="1658" spans="1:11" x14ac:dyDescent="0.3">
      <c r="A1658" s="6">
        <v>40183</v>
      </c>
      <c r="B1658" s="3">
        <v>46.5</v>
      </c>
      <c r="C1658" s="3">
        <v>48</v>
      </c>
      <c r="D1658" s="3">
        <v>46.5</v>
      </c>
      <c r="E1658" s="3">
        <v>48</v>
      </c>
      <c r="F1658" s="3">
        <v>431</v>
      </c>
      <c r="G1658" s="3">
        <v>47.9</v>
      </c>
      <c r="K1658" s="55"/>
    </row>
    <row r="1659" spans="1:11" x14ac:dyDescent="0.3">
      <c r="A1659" s="6">
        <v>40184</v>
      </c>
      <c r="B1659" s="3">
        <v>47.25</v>
      </c>
      <c r="C1659" s="3">
        <v>48.5</v>
      </c>
      <c r="D1659" s="3">
        <v>47</v>
      </c>
      <c r="E1659" s="3">
        <v>48.45</v>
      </c>
      <c r="F1659" s="3">
        <v>302</v>
      </c>
      <c r="G1659" s="3">
        <v>48.5</v>
      </c>
      <c r="K1659" s="55"/>
    </row>
    <row r="1660" spans="1:11" x14ac:dyDescent="0.3">
      <c r="A1660" s="6">
        <v>40185</v>
      </c>
      <c r="B1660" s="3">
        <v>49.25</v>
      </c>
      <c r="C1660" s="3">
        <v>51</v>
      </c>
      <c r="D1660" s="3">
        <v>49.25</v>
      </c>
      <c r="E1660" s="3">
        <v>51</v>
      </c>
      <c r="F1660" s="3">
        <v>644</v>
      </c>
      <c r="G1660" s="3">
        <v>51</v>
      </c>
      <c r="K1660" s="55"/>
    </row>
    <row r="1661" spans="1:11" x14ac:dyDescent="0.3">
      <c r="A1661" s="6">
        <v>40186</v>
      </c>
      <c r="B1661" s="3">
        <v>51</v>
      </c>
      <c r="C1661" s="3">
        <v>51</v>
      </c>
      <c r="D1661" s="3">
        <v>49.5</v>
      </c>
      <c r="E1661" s="3">
        <v>49.6</v>
      </c>
      <c r="F1661" s="3">
        <v>578</v>
      </c>
      <c r="G1661" s="3">
        <v>49.58</v>
      </c>
      <c r="K1661" s="55"/>
    </row>
    <row r="1662" spans="1:11" x14ac:dyDescent="0.3">
      <c r="A1662" s="6">
        <v>40189</v>
      </c>
      <c r="B1662" s="3">
        <v>51.25</v>
      </c>
      <c r="C1662" s="3">
        <v>51.6</v>
      </c>
      <c r="D1662" s="3">
        <v>50.4</v>
      </c>
      <c r="E1662" s="3">
        <v>50.4</v>
      </c>
      <c r="F1662" s="3">
        <v>460</v>
      </c>
      <c r="G1662" s="3">
        <v>50.4</v>
      </c>
      <c r="K1662" s="55"/>
    </row>
    <row r="1663" spans="1:11" x14ac:dyDescent="0.3">
      <c r="A1663" s="6">
        <v>40190</v>
      </c>
      <c r="B1663" s="3">
        <v>49.25</v>
      </c>
      <c r="C1663" s="3">
        <v>49.25</v>
      </c>
      <c r="D1663" s="3">
        <v>47</v>
      </c>
      <c r="E1663" s="3">
        <v>47.7</v>
      </c>
      <c r="F1663" s="3">
        <v>675</v>
      </c>
      <c r="G1663" s="3">
        <v>47.7</v>
      </c>
      <c r="K1663" s="55"/>
    </row>
    <row r="1664" spans="1:11" x14ac:dyDescent="0.3">
      <c r="A1664" s="6">
        <v>40191</v>
      </c>
      <c r="B1664" s="3">
        <v>48</v>
      </c>
      <c r="C1664" s="3">
        <v>49</v>
      </c>
      <c r="D1664" s="3">
        <v>47.7</v>
      </c>
      <c r="E1664" s="3">
        <v>48.2</v>
      </c>
      <c r="F1664" s="3">
        <v>444</v>
      </c>
      <c r="G1664" s="3">
        <v>48.35</v>
      </c>
      <c r="K1664" s="55"/>
    </row>
    <row r="1665" spans="1:11" x14ac:dyDescent="0.3">
      <c r="A1665" s="6">
        <v>40192</v>
      </c>
      <c r="B1665" s="3">
        <v>48.8</v>
      </c>
      <c r="C1665" s="3">
        <v>48.9</v>
      </c>
      <c r="D1665" s="3">
        <v>46.5</v>
      </c>
      <c r="E1665" s="3">
        <v>46.7</v>
      </c>
      <c r="F1665" s="3">
        <v>934</v>
      </c>
      <c r="G1665" s="3">
        <v>46.75</v>
      </c>
      <c r="K1665" s="55"/>
    </row>
    <row r="1666" spans="1:11" x14ac:dyDescent="0.3">
      <c r="A1666" s="6">
        <v>40193</v>
      </c>
      <c r="B1666" s="3">
        <v>46.5</v>
      </c>
      <c r="C1666" s="3">
        <v>47.7</v>
      </c>
      <c r="D1666" s="3">
        <v>46.5</v>
      </c>
      <c r="E1666" s="3">
        <v>47.5</v>
      </c>
      <c r="F1666" s="3">
        <v>506</v>
      </c>
      <c r="G1666" s="3">
        <v>47.5</v>
      </c>
      <c r="K1666" s="55"/>
    </row>
    <row r="1667" spans="1:11" x14ac:dyDescent="0.3">
      <c r="A1667" s="6">
        <v>40196</v>
      </c>
      <c r="B1667" s="3">
        <v>49</v>
      </c>
      <c r="C1667" s="3">
        <v>49</v>
      </c>
      <c r="D1667" s="3">
        <v>49</v>
      </c>
      <c r="E1667" s="3">
        <v>49</v>
      </c>
      <c r="F1667" s="3">
        <v>810</v>
      </c>
      <c r="G1667" s="3">
        <v>49.55</v>
      </c>
      <c r="K1667" s="55"/>
    </row>
    <row r="1668" spans="1:11" x14ac:dyDescent="0.3">
      <c r="A1668" s="6">
        <v>40197</v>
      </c>
      <c r="B1668" s="3">
        <v>50</v>
      </c>
      <c r="C1668" s="3">
        <v>50.5</v>
      </c>
      <c r="D1668" s="3">
        <v>49.6</v>
      </c>
      <c r="E1668" s="3">
        <v>50.45</v>
      </c>
      <c r="F1668" s="3">
        <v>297</v>
      </c>
      <c r="G1668" s="3">
        <v>50.3</v>
      </c>
      <c r="K1668" s="55"/>
    </row>
    <row r="1669" spans="1:11" x14ac:dyDescent="0.3">
      <c r="A1669" s="6">
        <v>40198</v>
      </c>
      <c r="B1669" s="3">
        <v>49.5</v>
      </c>
      <c r="C1669" s="3">
        <v>49.7</v>
      </c>
      <c r="D1669" s="3">
        <v>48.9</v>
      </c>
      <c r="E1669" s="3">
        <v>49.65</v>
      </c>
      <c r="F1669" s="3">
        <v>456</v>
      </c>
      <c r="G1669" s="3">
        <v>49.65</v>
      </c>
      <c r="K1669" s="55"/>
    </row>
    <row r="1670" spans="1:11" x14ac:dyDescent="0.3">
      <c r="A1670" s="6">
        <v>40199</v>
      </c>
      <c r="B1670" s="3">
        <v>49.05</v>
      </c>
      <c r="C1670" s="3">
        <v>49.05</v>
      </c>
      <c r="D1670" s="3">
        <v>47.5</v>
      </c>
      <c r="E1670" s="3">
        <v>47.5</v>
      </c>
      <c r="F1670" s="3">
        <v>309</v>
      </c>
      <c r="G1670" s="3">
        <v>47.8</v>
      </c>
      <c r="K1670" s="55"/>
    </row>
    <row r="1671" spans="1:11" x14ac:dyDescent="0.3">
      <c r="A1671" s="6">
        <v>40200</v>
      </c>
      <c r="B1671" s="3">
        <v>48</v>
      </c>
      <c r="C1671" s="3">
        <v>48.6</v>
      </c>
      <c r="D1671" s="3">
        <v>47.65</v>
      </c>
      <c r="E1671" s="3">
        <v>48.45</v>
      </c>
      <c r="F1671" s="3">
        <v>247</v>
      </c>
      <c r="G1671" s="3">
        <v>48.45</v>
      </c>
      <c r="K1671" s="55"/>
    </row>
    <row r="1672" spans="1:11" x14ac:dyDescent="0.3">
      <c r="A1672" s="6">
        <v>40203</v>
      </c>
      <c r="B1672" s="3">
        <v>50.8</v>
      </c>
      <c r="C1672" s="3">
        <v>51.5</v>
      </c>
      <c r="D1672" s="3">
        <v>50.6</v>
      </c>
      <c r="E1672" s="3">
        <v>51.31</v>
      </c>
      <c r="F1672" s="3">
        <v>1110</v>
      </c>
      <c r="G1672" s="3">
        <v>51.25</v>
      </c>
      <c r="K1672" s="55"/>
    </row>
    <row r="1673" spans="1:11" x14ac:dyDescent="0.3">
      <c r="A1673" s="6">
        <v>40204</v>
      </c>
      <c r="B1673" s="3">
        <v>53</v>
      </c>
      <c r="C1673" s="3">
        <v>54.3</v>
      </c>
      <c r="D1673" s="3">
        <v>52</v>
      </c>
      <c r="E1673" s="3">
        <v>54</v>
      </c>
      <c r="F1673" s="3">
        <v>870</v>
      </c>
      <c r="G1673" s="3">
        <v>54.05</v>
      </c>
      <c r="K1673" s="55"/>
    </row>
    <row r="1674" spans="1:11" x14ac:dyDescent="0.3">
      <c r="A1674" s="6">
        <v>40205</v>
      </c>
      <c r="B1674" s="3">
        <v>54</v>
      </c>
      <c r="C1674" s="3">
        <v>55.75</v>
      </c>
      <c r="D1674" s="3">
        <v>53.75</v>
      </c>
      <c r="E1674" s="3">
        <v>55.75</v>
      </c>
      <c r="F1674" s="3">
        <v>535</v>
      </c>
      <c r="G1674" s="3">
        <v>55.5</v>
      </c>
      <c r="K1674" s="55"/>
    </row>
    <row r="1675" spans="1:11" x14ac:dyDescent="0.3">
      <c r="A1675" s="6">
        <v>40206</v>
      </c>
      <c r="B1675" s="3">
        <v>55.75</v>
      </c>
      <c r="C1675" s="3">
        <v>59.05</v>
      </c>
      <c r="D1675" s="3">
        <v>55.75</v>
      </c>
      <c r="E1675" s="3">
        <v>59</v>
      </c>
      <c r="F1675" s="3">
        <v>467</v>
      </c>
      <c r="G1675" s="3">
        <v>59.05</v>
      </c>
      <c r="K1675" s="55"/>
    </row>
    <row r="1676" spans="1:11" x14ac:dyDescent="0.3">
      <c r="A1676" s="6">
        <v>40207</v>
      </c>
      <c r="B1676" s="3">
        <v>60.2</v>
      </c>
      <c r="C1676" s="3">
        <v>63</v>
      </c>
      <c r="D1676" s="3">
        <v>60.2</v>
      </c>
      <c r="E1676" s="3">
        <v>62.8</v>
      </c>
      <c r="F1676" s="3">
        <v>535</v>
      </c>
      <c r="G1676" s="3">
        <v>62</v>
      </c>
      <c r="K1676" s="55"/>
    </row>
    <row r="1677" spans="1:11" x14ac:dyDescent="0.3">
      <c r="A1677" s="6">
        <v>40210</v>
      </c>
      <c r="B1677" s="3">
        <v>55</v>
      </c>
      <c r="C1677" s="3">
        <v>57</v>
      </c>
      <c r="D1677" s="3">
        <v>55</v>
      </c>
      <c r="E1677" s="3">
        <v>56.45</v>
      </c>
      <c r="F1677" s="3">
        <v>608</v>
      </c>
      <c r="G1677" s="3">
        <v>56.8</v>
      </c>
      <c r="K1677" s="55"/>
    </row>
    <row r="1678" spans="1:11" x14ac:dyDescent="0.3">
      <c r="A1678" s="6">
        <v>40211</v>
      </c>
      <c r="B1678" s="3">
        <v>57</v>
      </c>
      <c r="C1678" s="3">
        <v>57.25</v>
      </c>
      <c r="D1678" s="3">
        <v>55.4</v>
      </c>
      <c r="E1678" s="3">
        <v>55.45</v>
      </c>
      <c r="F1678" s="3">
        <v>473</v>
      </c>
      <c r="G1678" s="3">
        <v>55.45</v>
      </c>
      <c r="K1678" s="55"/>
    </row>
    <row r="1679" spans="1:11" x14ac:dyDescent="0.3">
      <c r="A1679" s="6">
        <v>40212</v>
      </c>
      <c r="B1679" s="3">
        <v>56.5</v>
      </c>
      <c r="C1679" s="3">
        <v>57.9</v>
      </c>
      <c r="D1679" s="3">
        <v>55.75</v>
      </c>
      <c r="E1679" s="3">
        <v>56.1</v>
      </c>
      <c r="F1679" s="3">
        <v>717</v>
      </c>
      <c r="G1679" s="3">
        <v>56.1</v>
      </c>
      <c r="K1679" s="55"/>
    </row>
    <row r="1680" spans="1:11" x14ac:dyDescent="0.3">
      <c r="A1680" s="6">
        <v>40213</v>
      </c>
      <c r="B1680" s="3">
        <v>56.15</v>
      </c>
      <c r="C1680" s="3">
        <v>56.15</v>
      </c>
      <c r="D1680" s="3">
        <v>54.5</v>
      </c>
      <c r="E1680" s="3">
        <v>54.5</v>
      </c>
      <c r="F1680" s="3">
        <v>429</v>
      </c>
      <c r="G1680" s="3">
        <v>54.5</v>
      </c>
      <c r="K1680" s="55"/>
    </row>
    <row r="1681" spans="1:11" x14ac:dyDescent="0.3">
      <c r="A1681" s="6">
        <v>40214</v>
      </c>
      <c r="B1681" s="3">
        <v>55.4</v>
      </c>
      <c r="C1681" s="3">
        <v>55.4</v>
      </c>
      <c r="D1681" s="3">
        <v>54.65</v>
      </c>
      <c r="E1681" s="3">
        <v>54.7</v>
      </c>
      <c r="F1681" s="3">
        <v>426</v>
      </c>
      <c r="G1681" s="3">
        <v>54.65</v>
      </c>
      <c r="K1681" s="55"/>
    </row>
    <row r="1682" spans="1:11" x14ac:dyDescent="0.3">
      <c r="A1682" s="6">
        <v>40217</v>
      </c>
      <c r="B1682" s="3">
        <v>54.25</v>
      </c>
      <c r="C1682" s="3">
        <v>54.25</v>
      </c>
      <c r="D1682" s="3">
        <v>52</v>
      </c>
      <c r="E1682" s="3">
        <v>52.2</v>
      </c>
      <c r="F1682" s="3">
        <v>450</v>
      </c>
      <c r="G1682" s="3">
        <v>52.1</v>
      </c>
      <c r="K1682" s="55"/>
    </row>
    <row r="1683" spans="1:11" x14ac:dyDescent="0.3">
      <c r="A1683" s="6">
        <v>40218</v>
      </c>
      <c r="B1683" s="3">
        <v>52.5</v>
      </c>
      <c r="C1683" s="3">
        <v>52.5</v>
      </c>
      <c r="D1683" s="3">
        <v>50.5</v>
      </c>
      <c r="E1683" s="3">
        <v>50.65</v>
      </c>
      <c r="F1683" s="3">
        <v>555</v>
      </c>
      <c r="G1683" s="3">
        <v>50.65</v>
      </c>
      <c r="K1683" s="55"/>
    </row>
    <row r="1684" spans="1:11" x14ac:dyDescent="0.3">
      <c r="A1684" s="6">
        <v>40219</v>
      </c>
      <c r="B1684" s="3">
        <v>50.7</v>
      </c>
      <c r="C1684" s="3">
        <v>53.3</v>
      </c>
      <c r="D1684" s="3">
        <v>50.55</v>
      </c>
      <c r="E1684" s="3">
        <v>52.75</v>
      </c>
      <c r="F1684" s="3">
        <v>651</v>
      </c>
      <c r="G1684" s="3">
        <v>53</v>
      </c>
      <c r="K1684" s="55"/>
    </row>
    <row r="1685" spans="1:11" x14ac:dyDescent="0.3">
      <c r="A1685" s="6">
        <v>40220</v>
      </c>
      <c r="B1685" s="3">
        <v>53.75</v>
      </c>
      <c r="C1685" s="3">
        <v>55.9</v>
      </c>
      <c r="D1685" s="3">
        <v>53.75</v>
      </c>
      <c r="E1685" s="3">
        <v>55.5</v>
      </c>
      <c r="F1685" s="3">
        <v>533</v>
      </c>
      <c r="G1685" s="3">
        <v>55.6</v>
      </c>
      <c r="K1685" s="55"/>
    </row>
    <row r="1686" spans="1:11" x14ac:dyDescent="0.3">
      <c r="A1686" s="6">
        <v>40221</v>
      </c>
      <c r="B1686" s="3">
        <v>57.75</v>
      </c>
      <c r="C1686" s="3">
        <v>58.9</v>
      </c>
      <c r="D1686" s="3">
        <v>57</v>
      </c>
      <c r="E1686" s="3">
        <v>58.65</v>
      </c>
      <c r="F1686" s="3">
        <v>673</v>
      </c>
      <c r="G1686" s="3">
        <v>58.6</v>
      </c>
      <c r="K1686" s="55"/>
    </row>
    <row r="1687" spans="1:11" x14ac:dyDescent="0.3">
      <c r="A1687" s="6">
        <v>40224</v>
      </c>
      <c r="B1687" s="3">
        <v>57</v>
      </c>
      <c r="C1687" s="3">
        <v>59</v>
      </c>
      <c r="D1687" s="3">
        <v>57</v>
      </c>
      <c r="E1687" s="3">
        <v>58.45</v>
      </c>
      <c r="F1687" s="3">
        <v>348</v>
      </c>
      <c r="G1687" s="3">
        <v>58.45</v>
      </c>
      <c r="K1687" s="55"/>
    </row>
    <row r="1688" spans="1:11" x14ac:dyDescent="0.3">
      <c r="A1688" s="6">
        <v>40225</v>
      </c>
      <c r="B1688" s="3">
        <v>58.8</v>
      </c>
      <c r="C1688" s="3">
        <v>63.5</v>
      </c>
      <c r="D1688" s="3">
        <v>58.8</v>
      </c>
      <c r="E1688" s="3">
        <v>63.4</v>
      </c>
      <c r="F1688" s="3">
        <v>649</v>
      </c>
      <c r="G1688" s="3">
        <v>63.4</v>
      </c>
      <c r="K1688" s="55"/>
    </row>
    <row r="1689" spans="1:11" x14ac:dyDescent="0.3">
      <c r="A1689" s="6">
        <v>40226</v>
      </c>
      <c r="B1689" s="3">
        <v>63.6</v>
      </c>
      <c r="C1689" s="3">
        <v>65.099999999999994</v>
      </c>
      <c r="D1689" s="3">
        <v>62</v>
      </c>
      <c r="E1689" s="3">
        <v>64.900000000000006</v>
      </c>
      <c r="F1689" s="3">
        <v>542</v>
      </c>
      <c r="G1689" s="3">
        <v>65</v>
      </c>
      <c r="K1689" s="55"/>
    </row>
    <row r="1690" spans="1:11" x14ac:dyDescent="0.3">
      <c r="A1690" s="6">
        <v>40227</v>
      </c>
      <c r="B1690" s="3">
        <v>64</v>
      </c>
      <c r="C1690" s="3">
        <v>68.7</v>
      </c>
      <c r="D1690" s="3">
        <v>63.75</v>
      </c>
      <c r="E1690" s="3">
        <v>68.7</v>
      </c>
      <c r="F1690" s="3">
        <v>403</v>
      </c>
      <c r="G1690" s="3">
        <v>68.7</v>
      </c>
      <c r="K1690" s="55"/>
    </row>
    <row r="1691" spans="1:11" x14ac:dyDescent="0.3">
      <c r="A1691" s="6">
        <v>40228</v>
      </c>
      <c r="B1691" s="3">
        <v>69</v>
      </c>
      <c r="C1691" s="3">
        <v>74.25</v>
      </c>
      <c r="D1691" s="3">
        <v>69</v>
      </c>
      <c r="E1691" s="3">
        <v>74</v>
      </c>
      <c r="F1691" s="3">
        <v>757</v>
      </c>
      <c r="G1691" s="3">
        <v>74</v>
      </c>
      <c r="K1691" s="55"/>
    </row>
    <row r="1692" spans="1:11" x14ac:dyDescent="0.3">
      <c r="A1692" s="6">
        <v>40231</v>
      </c>
      <c r="B1692" s="3">
        <v>86</v>
      </c>
      <c r="C1692" s="3">
        <v>88</v>
      </c>
      <c r="D1692" s="3">
        <v>82.25</v>
      </c>
      <c r="E1692" s="3">
        <v>82.25</v>
      </c>
      <c r="F1692" s="3">
        <v>1063</v>
      </c>
      <c r="G1692" s="3">
        <v>82.25</v>
      </c>
      <c r="K1692" s="55"/>
    </row>
    <row r="1693" spans="1:11" x14ac:dyDescent="0.3">
      <c r="A1693" s="6">
        <v>40232</v>
      </c>
      <c r="B1693" s="3">
        <v>82</v>
      </c>
      <c r="C1693" s="3">
        <v>83.15</v>
      </c>
      <c r="D1693" s="3">
        <v>80.25</v>
      </c>
      <c r="E1693" s="3">
        <v>83.1</v>
      </c>
      <c r="F1693" s="3">
        <v>561</v>
      </c>
      <c r="G1693" s="3">
        <v>83</v>
      </c>
      <c r="K1693" s="55"/>
    </row>
    <row r="1694" spans="1:11" x14ac:dyDescent="0.3">
      <c r="A1694" s="6">
        <v>40233</v>
      </c>
      <c r="B1694" s="3">
        <v>83.65</v>
      </c>
      <c r="C1694" s="3">
        <v>83.76</v>
      </c>
      <c r="D1694" s="3">
        <v>81.650000000000006</v>
      </c>
      <c r="E1694" s="3">
        <v>83.75</v>
      </c>
      <c r="F1694" s="3">
        <v>496</v>
      </c>
      <c r="G1694" s="3">
        <v>83.76</v>
      </c>
      <c r="K1694" s="55"/>
    </row>
    <row r="1695" spans="1:11" x14ac:dyDescent="0.3">
      <c r="A1695" s="6">
        <v>40234</v>
      </c>
      <c r="B1695" s="3">
        <v>85.95</v>
      </c>
      <c r="C1695" s="3">
        <v>86.2</v>
      </c>
      <c r="D1695" s="3">
        <v>83.3</v>
      </c>
      <c r="E1695" s="3">
        <v>84.25</v>
      </c>
      <c r="F1695" s="3">
        <v>651</v>
      </c>
      <c r="G1695" s="3">
        <v>83.95</v>
      </c>
      <c r="K1695" s="55"/>
    </row>
    <row r="1696" spans="1:11" x14ac:dyDescent="0.3">
      <c r="A1696" s="6">
        <v>40235</v>
      </c>
      <c r="B1696" s="3">
        <v>82.5</v>
      </c>
      <c r="C1696" s="3">
        <v>82.55</v>
      </c>
      <c r="D1696" s="3">
        <v>79.75</v>
      </c>
      <c r="E1696" s="3">
        <v>80</v>
      </c>
      <c r="F1696" s="3">
        <v>650</v>
      </c>
      <c r="G1696" s="3">
        <v>80.86</v>
      </c>
      <c r="K1696" s="55"/>
    </row>
    <row r="1697" spans="1:11" x14ac:dyDescent="0.3">
      <c r="A1697" s="6">
        <v>40238</v>
      </c>
      <c r="B1697" s="3">
        <v>67.5</v>
      </c>
      <c r="C1697" s="3">
        <v>67.7</v>
      </c>
      <c r="D1697" s="3">
        <v>63.3</v>
      </c>
      <c r="E1697" s="3">
        <v>63.45</v>
      </c>
      <c r="F1697" s="3">
        <v>502</v>
      </c>
      <c r="G1697" s="3">
        <v>63.75</v>
      </c>
      <c r="K1697" s="55"/>
    </row>
    <row r="1698" spans="1:11" x14ac:dyDescent="0.3">
      <c r="A1698" s="6">
        <v>40239</v>
      </c>
      <c r="B1698" s="3">
        <v>63</v>
      </c>
      <c r="C1698" s="3">
        <v>63.5</v>
      </c>
      <c r="D1698" s="3">
        <v>58.9</v>
      </c>
      <c r="E1698" s="3">
        <v>59.4</v>
      </c>
      <c r="F1698" s="3">
        <v>564</v>
      </c>
      <c r="G1698" s="3">
        <v>59.1</v>
      </c>
      <c r="K1698" s="55"/>
    </row>
    <row r="1699" spans="1:11" x14ac:dyDescent="0.3">
      <c r="A1699" s="6">
        <v>40240</v>
      </c>
      <c r="B1699" s="3">
        <v>58.8</v>
      </c>
      <c r="C1699" s="3">
        <v>59.05</v>
      </c>
      <c r="D1699" s="3">
        <v>56.35</v>
      </c>
      <c r="E1699" s="3">
        <v>57.3</v>
      </c>
      <c r="F1699" s="3">
        <v>584</v>
      </c>
      <c r="G1699" s="3">
        <v>57.4</v>
      </c>
      <c r="K1699" s="55"/>
    </row>
    <row r="1700" spans="1:11" x14ac:dyDescent="0.3">
      <c r="A1700" s="6">
        <v>40241</v>
      </c>
      <c r="B1700" s="3">
        <v>58.5</v>
      </c>
      <c r="C1700" s="3">
        <v>59.5</v>
      </c>
      <c r="D1700" s="3">
        <v>56</v>
      </c>
      <c r="E1700" s="3">
        <v>56</v>
      </c>
      <c r="F1700" s="3">
        <v>442</v>
      </c>
      <c r="G1700" s="3">
        <v>56</v>
      </c>
      <c r="K1700" s="55"/>
    </row>
    <row r="1701" spans="1:11" x14ac:dyDescent="0.3">
      <c r="A1701" s="6">
        <v>40242</v>
      </c>
      <c r="B1701" s="3">
        <v>53.25</v>
      </c>
      <c r="C1701" s="3">
        <v>58.25</v>
      </c>
      <c r="D1701" s="3">
        <v>53.25</v>
      </c>
      <c r="E1701" s="3">
        <v>57.75</v>
      </c>
      <c r="F1701" s="3">
        <v>400</v>
      </c>
      <c r="G1701" s="3">
        <v>57.7</v>
      </c>
      <c r="K1701" s="55"/>
    </row>
    <row r="1702" spans="1:11" x14ac:dyDescent="0.3">
      <c r="A1702" s="6">
        <v>40245</v>
      </c>
      <c r="B1702" s="3">
        <v>60.75</v>
      </c>
      <c r="C1702" s="3">
        <v>61.5</v>
      </c>
      <c r="D1702" s="3">
        <v>57</v>
      </c>
      <c r="E1702" s="3">
        <v>57.05</v>
      </c>
      <c r="F1702" s="3">
        <v>289</v>
      </c>
      <c r="G1702" s="3">
        <v>57.25</v>
      </c>
      <c r="K1702" s="55"/>
    </row>
    <row r="1703" spans="1:11" x14ac:dyDescent="0.3">
      <c r="A1703" s="6">
        <v>40246</v>
      </c>
      <c r="B1703" s="3">
        <v>54.8</v>
      </c>
      <c r="C1703" s="3">
        <v>54.8</v>
      </c>
      <c r="D1703" s="3">
        <v>50.35</v>
      </c>
      <c r="E1703" s="3">
        <v>51.65</v>
      </c>
      <c r="F1703" s="3">
        <v>549</v>
      </c>
      <c r="G1703" s="3">
        <v>51.5</v>
      </c>
      <c r="K1703" s="55"/>
    </row>
    <row r="1704" spans="1:11" x14ac:dyDescent="0.3">
      <c r="A1704" s="6">
        <v>40247</v>
      </c>
      <c r="B1704" s="3">
        <v>51</v>
      </c>
      <c r="C1704" s="3">
        <v>53</v>
      </c>
      <c r="D1704" s="3">
        <v>51</v>
      </c>
      <c r="E1704" s="3">
        <v>51.7</v>
      </c>
      <c r="F1704" s="3">
        <v>319</v>
      </c>
      <c r="G1704" s="3">
        <v>51.6</v>
      </c>
      <c r="K1704" s="55"/>
    </row>
    <row r="1705" spans="1:11" x14ac:dyDescent="0.3">
      <c r="A1705" s="6">
        <v>40248</v>
      </c>
      <c r="B1705" s="3">
        <v>53.25</v>
      </c>
      <c r="C1705" s="3">
        <v>53.75</v>
      </c>
      <c r="D1705" s="3">
        <v>53</v>
      </c>
      <c r="E1705" s="3">
        <v>53.65</v>
      </c>
      <c r="F1705" s="3">
        <v>242</v>
      </c>
      <c r="G1705" s="3">
        <v>53.4</v>
      </c>
      <c r="K1705" s="55"/>
    </row>
    <row r="1706" spans="1:11" x14ac:dyDescent="0.3">
      <c r="A1706" s="6">
        <v>40249</v>
      </c>
      <c r="B1706" s="3">
        <v>54.2</v>
      </c>
      <c r="C1706" s="3">
        <v>54.3</v>
      </c>
      <c r="D1706" s="3">
        <v>53.75</v>
      </c>
      <c r="E1706" s="3">
        <v>53.9</v>
      </c>
      <c r="F1706" s="3">
        <v>269</v>
      </c>
      <c r="G1706" s="3">
        <v>54.1</v>
      </c>
      <c r="K1706" s="55"/>
    </row>
    <row r="1707" spans="1:11" x14ac:dyDescent="0.3">
      <c r="A1707" s="6">
        <v>40252</v>
      </c>
      <c r="B1707" s="3">
        <v>50.5</v>
      </c>
      <c r="C1707" s="3">
        <v>51</v>
      </c>
      <c r="D1707" s="3">
        <v>48.55</v>
      </c>
      <c r="E1707" s="3">
        <v>48.55</v>
      </c>
      <c r="F1707" s="3">
        <v>454</v>
      </c>
      <c r="G1707" s="3">
        <v>48.7</v>
      </c>
      <c r="K1707" s="55"/>
    </row>
    <row r="1708" spans="1:11" x14ac:dyDescent="0.3">
      <c r="A1708" s="6">
        <v>40253</v>
      </c>
      <c r="B1708" s="3">
        <v>48.15</v>
      </c>
      <c r="C1708" s="3">
        <v>48.65</v>
      </c>
      <c r="D1708" s="3">
        <v>47.5</v>
      </c>
      <c r="E1708" s="3">
        <v>47.55</v>
      </c>
      <c r="F1708" s="3">
        <v>274</v>
      </c>
      <c r="G1708" s="3">
        <v>47.6</v>
      </c>
      <c r="K1708" s="55"/>
    </row>
    <row r="1709" spans="1:11" x14ac:dyDescent="0.3">
      <c r="A1709" s="6">
        <v>40254</v>
      </c>
      <c r="B1709" s="3">
        <v>47.75</v>
      </c>
      <c r="C1709" s="3">
        <v>47.8</v>
      </c>
      <c r="D1709" s="3">
        <v>46</v>
      </c>
      <c r="E1709" s="3">
        <v>46.05</v>
      </c>
      <c r="F1709" s="3">
        <v>501</v>
      </c>
      <c r="G1709" s="3">
        <v>46.15</v>
      </c>
      <c r="K1709" s="55"/>
    </row>
    <row r="1710" spans="1:11" x14ac:dyDescent="0.3">
      <c r="A1710" s="6">
        <v>40255</v>
      </c>
      <c r="B1710" s="3">
        <v>46.3</v>
      </c>
      <c r="C1710" s="3">
        <v>47.5</v>
      </c>
      <c r="D1710" s="3">
        <v>45.75</v>
      </c>
      <c r="E1710" s="3">
        <v>47.5</v>
      </c>
      <c r="F1710" s="3">
        <v>410</v>
      </c>
      <c r="G1710" s="3">
        <v>47.15</v>
      </c>
      <c r="K1710" s="55"/>
    </row>
    <row r="1711" spans="1:11" x14ac:dyDescent="0.3">
      <c r="A1711" s="6">
        <v>40256</v>
      </c>
      <c r="B1711" s="3">
        <v>47</v>
      </c>
      <c r="C1711" s="3">
        <v>47.5</v>
      </c>
      <c r="D1711" s="3">
        <v>46.1</v>
      </c>
      <c r="E1711" s="3">
        <v>46.9</v>
      </c>
      <c r="F1711" s="3">
        <v>380</v>
      </c>
      <c r="G1711" s="3">
        <v>47</v>
      </c>
      <c r="K1711" s="55"/>
    </row>
    <row r="1712" spans="1:11" x14ac:dyDescent="0.3">
      <c r="A1712" s="6">
        <v>40259</v>
      </c>
      <c r="B1712" s="3">
        <v>46</v>
      </c>
      <c r="C1712" s="3">
        <v>46</v>
      </c>
      <c r="D1712" s="3">
        <v>44</v>
      </c>
      <c r="E1712" s="3">
        <v>44.15</v>
      </c>
      <c r="F1712" s="3">
        <v>638</v>
      </c>
      <c r="G1712" s="3">
        <v>44.13</v>
      </c>
      <c r="K1712" s="55"/>
    </row>
    <row r="1713" spans="1:11" x14ac:dyDescent="0.3">
      <c r="A1713" s="6">
        <v>40260</v>
      </c>
      <c r="B1713" s="3">
        <v>43.2</v>
      </c>
      <c r="C1713" s="3">
        <v>43.2</v>
      </c>
      <c r="D1713" s="3">
        <v>42.5</v>
      </c>
      <c r="E1713" s="3">
        <v>42.8</v>
      </c>
      <c r="F1713" s="3">
        <v>462</v>
      </c>
      <c r="G1713" s="3">
        <v>43</v>
      </c>
      <c r="K1713" s="55"/>
    </row>
    <row r="1714" spans="1:11" x14ac:dyDescent="0.3">
      <c r="A1714" s="6">
        <v>40261</v>
      </c>
      <c r="B1714" s="3">
        <v>42</v>
      </c>
      <c r="C1714" s="3">
        <v>43.9</v>
      </c>
      <c r="D1714" s="3">
        <v>41.5</v>
      </c>
      <c r="E1714" s="3">
        <v>43.9</v>
      </c>
      <c r="F1714" s="3">
        <v>558</v>
      </c>
      <c r="G1714" s="3">
        <v>43.9</v>
      </c>
      <c r="K1714" s="55"/>
    </row>
    <row r="1715" spans="1:11" x14ac:dyDescent="0.3">
      <c r="A1715" s="6">
        <v>40262</v>
      </c>
      <c r="B1715" s="3">
        <v>43.5</v>
      </c>
      <c r="C1715" s="3">
        <v>44.19</v>
      </c>
      <c r="D1715" s="3">
        <v>42.9</v>
      </c>
      <c r="E1715" s="3">
        <v>43</v>
      </c>
      <c r="F1715" s="3">
        <v>279</v>
      </c>
      <c r="G1715" s="3">
        <v>43.1</v>
      </c>
      <c r="K1715" s="55"/>
    </row>
    <row r="1716" spans="1:11" x14ac:dyDescent="0.3">
      <c r="A1716" s="6">
        <v>40263</v>
      </c>
      <c r="B1716" s="3">
        <v>43.7</v>
      </c>
      <c r="C1716" s="3">
        <v>44.6</v>
      </c>
      <c r="D1716" s="3">
        <v>43.7</v>
      </c>
      <c r="E1716" s="3">
        <v>44.2</v>
      </c>
      <c r="F1716" s="3">
        <v>208</v>
      </c>
      <c r="G1716" s="3">
        <v>44.3</v>
      </c>
      <c r="K1716" s="55"/>
    </row>
    <row r="1717" spans="1:11" x14ac:dyDescent="0.3">
      <c r="A1717" s="6">
        <v>40266</v>
      </c>
      <c r="B1717" s="3">
        <v>44.1</v>
      </c>
      <c r="C1717" s="3">
        <v>44.1</v>
      </c>
      <c r="D1717" s="3">
        <v>43</v>
      </c>
      <c r="E1717" s="3">
        <v>43.5</v>
      </c>
      <c r="F1717" s="3">
        <v>133</v>
      </c>
      <c r="G1717" s="3">
        <v>43.5</v>
      </c>
      <c r="K1717" s="55"/>
    </row>
    <row r="1718" spans="1:11" x14ac:dyDescent="0.3">
      <c r="A1718" s="6">
        <v>40267</v>
      </c>
      <c r="B1718" s="3">
        <v>43.5</v>
      </c>
      <c r="C1718" s="3">
        <v>43.5</v>
      </c>
      <c r="D1718" s="3">
        <v>43</v>
      </c>
      <c r="E1718" s="3">
        <v>43.4</v>
      </c>
      <c r="F1718" s="3">
        <v>56</v>
      </c>
      <c r="G1718" s="3">
        <v>43.4</v>
      </c>
      <c r="K1718" s="55"/>
    </row>
    <row r="1719" spans="1:11" x14ac:dyDescent="0.3">
      <c r="A1719" s="6">
        <v>40268</v>
      </c>
      <c r="B1719" s="3">
        <v>44</v>
      </c>
      <c r="C1719" s="3">
        <v>44.94</v>
      </c>
      <c r="D1719" s="3">
        <v>44</v>
      </c>
      <c r="E1719" s="3">
        <v>44.9</v>
      </c>
      <c r="F1719" s="3">
        <v>156</v>
      </c>
      <c r="G1719" s="3">
        <v>44.76</v>
      </c>
      <c r="K1719" s="55"/>
    </row>
    <row r="1720" spans="1:11" x14ac:dyDescent="0.3">
      <c r="A1720" s="6">
        <v>40274</v>
      </c>
      <c r="B1720" s="3">
        <v>44.75</v>
      </c>
      <c r="C1720" s="3">
        <v>45.2</v>
      </c>
      <c r="D1720" s="3">
        <v>44.7</v>
      </c>
      <c r="E1720" s="3">
        <v>44.75</v>
      </c>
      <c r="F1720" s="3">
        <v>451</v>
      </c>
      <c r="G1720" s="3">
        <v>44.83</v>
      </c>
      <c r="K1720" s="55"/>
    </row>
    <row r="1721" spans="1:11" x14ac:dyDescent="0.3">
      <c r="A1721" s="6">
        <v>40275</v>
      </c>
      <c r="B1721" s="3">
        <v>44.65</v>
      </c>
      <c r="C1721" s="3">
        <v>44.65</v>
      </c>
      <c r="D1721" s="3">
        <v>44</v>
      </c>
      <c r="E1721" s="3">
        <v>44.2</v>
      </c>
      <c r="F1721" s="3">
        <v>88</v>
      </c>
      <c r="G1721" s="3">
        <v>44.2</v>
      </c>
      <c r="K1721" s="55"/>
    </row>
    <row r="1722" spans="1:11" x14ac:dyDescent="0.3">
      <c r="A1722" s="6">
        <v>40276</v>
      </c>
      <c r="B1722" s="3">
        <v>43.55</v>
      </c>
      <c r="C1722" s="3">
        <v>44.5</v>
      </c>
      <c r="D1722" s="3">
        <v>43.3</v>
      </c>
      <c r="E1722" s="3">
        <v>43.8</v>
      </c>
      <c r="F1722" s="3">
        <v>324</v>
      </c>
      <c r="G1722" s="3">
        <v>43.78</v>
      </c>
      <c r="K1722" s="55"/>
    </row>
    <row r="1723" spans="1:11" x14ac:dyDescent="0.3">
      <c r="A1723" s="6">
        <v>40277</v>
      </c>
      <c r="B1723" s="3">
        <v>44.5</v>
      </c>
      <c r="C1723" s="3">
        <v>45.2</v>
      </c>
      <c r="D1723" s="3">
        <v>44.5</v>
      </c>
      <c r="E1723" s="3">
        <v>45.05</v>
      </c>
      <c r="F1723" s="3">
        <v>249</v>
      </c>
      <c r="G1723" s="3">
        <v>45.15</v>
      </c>
      <c r="K1723" s="55"/>
    </row>
    <row r="1724" spans="1:11" x14ac:dyDescent="0.3">
      <c r="A1724" s="6">
        <v>40280</v>
      </c>
      <c r="B1724" s="3">
        <v>44.75</v>
      </c>
      <c r="C1724" s="3">
        <v>44.75</v>
      </c>
      <c r="D1724" s="3">
        <v>43.4</v>
      </c>
      <c r="E1724" s="3">
        <v>43.4</v>
      </c>
      <c r="F1724" s="3">
        <v>279</v>
      </c>
      <c r="G1724" s="3">
        <v>43.4</v>
      </c>
      <c r="K1724" s="55"/>
    </row>
    <row r="1725" spans="1:11" x14ac:dyDescent="0.3">
      <c r="A1725" s="6">
        <v>40281</v>
      </c>
      <c r="B1725" s="3">
        <v>42.4</v>
      </c>
      <c r="C1725" s="3">
        <v>43.4</v>
      </c>
      <c r="D1725" s="3">
        <v>42.4</v>
      </c>
      <c r="E1725" s="3">
        <v>42.95</v>
      </c>
      <c r="F1725" s="3">
        <v>240</v>
      </c>
      <c r="G1725" s="3">
        <v>42.9</v>
      </c>
      <c r="K1725" s="55"/>
    </row>
    <row r="1726" spans="1:11" x14ac:dyDescent="0.3">
      <c r="A1726" s="6">
        <v>40282</v>
      </c>
      <c r="B1726" s="3">
        <v>43</v>
      </c>
      <c r="C1726" s="3">
        <v>43.25</v>
      </c>
      <c r="D1726" s="3">
        <v>42.4</v>
      </c>
      <c r="E1726" s="3">
        <v>42.4</v>
      </c>
      <c r="F1726" s="3">
        <v>181</v>
      </c>
      <c r="G1726" s="3">
        <v>42.6</v>
      </c>
      <c r="K1726" s="55"/>
    </row>
    <row r="1727" spans="1:11" x14ac:dyDescent="0.3">
      <c r="A1727" s="6">
        <v>40283</v>
      </c>
      <c r="B1727" s="3">
        <v>42.8</v>
      </c>
      <c r="C1727" s="3">
        <v>42.8</v>
      </c>
      <c r="D1727" s="3">
        <v>41.75</v>
      </c>
      <c r="E1727" s="3">
        <v>41.8</v>
      </c>
      <c r="F1727" s="3">
        <v>170</v>
      </c>
      <c r="G1727" s="3">
        <v>41.8</v>
      </c>
      <c r="K1727" s="55"/>
    </row>
    <row r="1728" spans="1:11" x14ac:dyDescent="0.3">
      <c r="A1728" s="6">
        <v>40284</v>
      </c>
      <c r="B1728" s="3">
        <v>41.25</v>
      </c>
      <c r="C1728" s="3">
        <v>42.1</v>
      </c>
      <c r="D1728" s="3">
        <v>40.9</v>
      </c>
      <c r="E1728" s="3">
        <v>41.7</v>
      </c>
      <c r="F1728" s="3">
        <v>231</v>
      </c>
      <c r="G1728" s="3">
        <v>41.7</v>
      </c>
      <c r="K1728" s="55"/>
    </row>
    <row r="1729" spans="1:11" x14ac:dyDescent="0.3">
      <c r="A1729" s="6">
        <v>40287</v>
      </c>
      <c r="B1729" s="3">
        <v>42.25</v>
      </c>
      <c r="C1729" s="3">
        <v>42.35</v>
      </c>
      <c r="D1729" s="3">
        <v>41</v>
      </c>
      <c r="E1729" s="3">
        <v>41</v>
      </c>
      <c r="F1729" s="3">
        <v>337</v>
      </c>
      <c r="G1729" s="3">
        <v>41</v>
      </c>
      <c r="K1729" s="55"/>
    </row>
    <row r="1730" spans="1:11" x14ac:dyDescent="0.3">
      <c r="A1730" s="6">
        <v>40288</v>
      </c>
      <c r="B1730" s="3">
        <v>41.5</v>
      </c>
      <c r="C1730" s="3">
        <v>41.7</v>
      </c>
      <c r="D1730" s="3">
        <v>41.2</v>
      </c>
      <c r="E1730" s="3">
        <v>41.45</v>
      </c>
      <c r="F1730" s="3">
        <v>271</v>
      </c>
      <c r="G1730" s="3">
        <v>41.45</v>
      </c>
      <c r="K1730" s="55"/>
    </row>
    <row r="1731" spans="1:11" x14ac:dyDescent="0.3">
      <c r="A1731" s="6">
        <v>40289</v>
      </c>
      <c r="B1731" s="3">
        <v>42.25</v>
      </c>
      <c r="C1731" s="3">
        <v>42.4</v>
      </c>
      <c r="D1731" s="3">
        <v>41.85</v>
      </c>
      <c r="E1731" s="3">
        <v>42.4</v>
      </c>
      <c r="F1731" s="3">
        <v>348</v>
      </c>
      <c r="G1731" s="3">
        <v>42.35</v>
      </c>
      <c r="K1731" s="55"/>
    </row>
    <row r="1732" spans="1:11" x14ac:dyDescent="0.3">
      <c r="A1732" s="6">
        <v>40290</v>
      </c>
      <c r="B1732" s="3">
        <v>42</v>
      </c>
      <c r="C1732" s="3">
        <v>42.65</v>
      </c>
      <c r="D1732" s="3">
        <v>41.6</v>
      </c>
      <c r="E1732" s="3">
        <v>42.55</v>
      </c>
      <c r="F1732" s="3">
        <v>437</v>
      </c>
      <c r="G1732" s="3">
        <v>42.5</v>
      </c>
      <c r="K1732" s="55"/>
    </row>
    <row r="1733" spans="1:11" x14ac:dyDescent="0.3">
      <c r="A1733" s="6">
        <v>40291</v>
      </c>
      <c r="B1733" s="3">
        <v>42.25</v>
      </c>
      <c r="C1733" s="3">
        <v>42.97</v>
      </c>
      <c r="D1733" s="3">
        <v>42.25</v>
      </c>
      <c r="E1733" s="3">
        <v>42.75</v>
      </c>
      <c r="F1733" s="3">
        <v>404</v>
      </c>
      <c r="G1733" s="3">
        <v>42.85</v>
      </c>
      <c r="K1733" s="55"/>
    </row>
    <row r="1734" spans="1:11" x14ac:dyDescent="0.3">
      <c r="A1734" s="6">
        <v>40294</v>
      </c>
      <c r="B1734" s="3">
        <v>43.5</v>
      </c>
      <c r="C1734" s="3">
        <v>43.9</v>
      </c>
      <c r="D1734" s="3">
        <v>43</v>
      </c>
      <c r="E1734" s="3">
        <v>43.5</v>
      </c>
      <c r="F1734" s="3">
        <v>173</v>
      </c>
      <c r="G1734" s="3">
        <v>43.7</v>
      </c>
      <c r="K1734" s="55"/>
    </row>
    <row r="1735" spans="1:11" x14ac:dyDescent="0.3">
      <c r="A1735" s="6">
        <v>40295</v>
      </c>
      <c r="B1735" s="3">
        <v>43</v>
      </c>
      <c r="C1735" s="3">
        <v>44.2</v>
      </c>
      <c r="D1735" s="3">
        <v>42.5</v>
      </c>
      <c r="E1735" s="3">
        <v>44.2</v>
      </c>
      <c r="F1735" s="3">
        <v>734</v>
      </c>
      <c r="G1735" s="3">
        <v>44.2</v>
      </c>
      <c r="K1735" s="55"/>
    </row>
    <row r="1736" spans="1:11" x14ac:dyDescent="0.3">
      <c r="A1736" s="6">
        <v>40296</v>
      </c>
      <c r="B1736" s="3">
        <v>44</v>
      </c>
      <c r="C1736" s="3">
        <v>44.9</v>
      </c>
      <c r="D1736" s="3">
        <v>44</v>
      </c>
      <c r="E1736" s="3">
        <v>44.65</v>
      </c>
      <c r="F1736" s="3">
        <v>354</v>
      </c>
      <c r="G1736" s="3">
        <v>44.7</v>
      </c>
      <c r="K1736" s="55"/>
    </row>
    <row r="1737" spans="1:11" x14ac:dyDescent="0.3">
      <c r="A1737" s="6">
        <v>40297</v>
      </c>
      <c r="B1737" s="3">
        <v>45</v>
      </c>
      <c r="C1737" s="3">
        <v>45.4</v>
      </c>
      <c r="D1737" s="3">
        <v>44.9</v>
      </c>
      <c r="E1737" s="3">
        <v>45.3</v>
      </c>
      <c r="F1737" s="3">
        <v>436</v>
      </c>
      <c r="G1737" s="3">
        <v>45.3</v>
      </c>
      <c r="K1737" s="55"/>
    </row>
    <row r="1738" spans="1:11" x14ac:dyDescent="0.3">
      <c r="A1738" s="6">
        <v>40298</v>
      </c>
      <c r="B1738" s="3">
        <v>46.1</v>
      </c>
      <c r="C1738" s="3">
        <v>46.29</v>
      </c>
      <c r="D1738" s="3">
        <v>45.65</v>
      </c>
      <c r="E1738" s="3">
        <v>46.15</v>
      </c>
      <c r="F1738" s="3">
        <v>413</v>
      </c>
      <c r="G1738" s="3">
        <v>46.09</v>
      </c>
      <c r="K1738" s="55"/>
    </row>
    <row r="1739" spans="1:11" x14ac:dyDescent="0.3">
      <c r="A1739" s="6">
        <v>40301</v>
      </c>
      <c r="B1739" s="3">
        <v>48.5</v>
      </c>
      <c r="C1739" s="3">
        <v>48.5</v>
      </c>
      <c r="D1739" s="3">
        <v>48</v>
      </c>
      <c r="E1739" s="3">
        <v>48.45</v>
      </c>
      <c r="F1739" s="3">
        <v>194</v>
      </c>
      <c r="G1739" s="3">
        <v>48.3</v>
      </c>
      <c r="K1739" s="55"/>
    </row>
    <row r="1740" spans="1:11" x14ac:dyDescent="0.3">
      <c r="A1740" s="6">
        <v>40302</v>
      </c>
      <c r="B1740" s="3">
        <v>48.5</v>
      </c>
      <c r="C1740" s="3">
        <v>48.5</v>
      </c>
      <c r="D1740" s="3">
        <v>47</v>
      </c>
      <c r="E1740" s="3">
        <v>47.3</v>
      </c>
      <c r="F1740" s="3">
        <v>303</v>
      </c>
      <c r="G1740" s="3">
        <v>47.2</v>
      </c>
      <c r="K1740" s="55"/>
    </row>
    <row r="1741" spans="1:11" x14ac:dyDescent="0.3">
      <c r="A1741" s="6">
        <v>40303</v>
      </c>
      <c r="B1741" s="3">
        <v>46.25</v>
      </c>
      <c r="C1741" s="3">
        <v>46.6</v>
      </c>
      <c r="D1741" s="3">
        <v>45.7</v>
      </c>
      <c r="E1741" s="3">
        <v>45.7</v>
      </c>
      <c r="F1741" s="3">
        <v>487</v>
      </c>
      <c r="G1741" s="3">
        <v>45.7</v>
      </c>
      <c r="K1741" s="55"/>
    </row>
    <row r="1742" spans="1:11" x14ac:dyDescent="0.3">
      <c r="A1742" s="6">
        <v>40304</v>
      </c>
      <c r="B1742" s="3">
        <v>45.65</v>
      </c>
      <c r="C1742" s="3">
        <v>48.74</v>
      </c>
      <c r="D1742" s="3">
        <v>45.55</v>
      </c>
      <c r="E1742" s="3">
        <v>46.8</v>
      </c>
      <c r="F1742" s="3">
        <v>450</v>
      </c>
      <c r="G1742" s="3">
        <v>46.7</v>
      </c>
      <c r="K1742" s="55"/>
    </row>
    <row r="1743" spans="1:11" x14ac:dyDescent="0.3">
      <c r="A1743" s="6">
        <v>40305</v>
      </c>
      <c r="B1743" s="3">
        <v>46.7</v>
      </c>
      <c r="C1743" s="3">
        <v>47.95</v>
      </c>
      <c r="D1743" s="3">
        <v>46.7</v>
      </c>
      <c r="E1743" s="3">
        <v>47.85</v>
      </c>
      <c r="F1743" s="3">
        <v>202</v>
      </c>
      <c r="G1743" s="3">
        <v>47.9</v>
      </c>
      <c r="K1743" s="55"/>
    </row>
    <row r="1744" spans="1:11" x14ac:dyDescent="0.3">
      <c r="A1744" s="6">
        <v>40308</v>
      </c>
      <c r="B1744" s="3">
        <v>48.1</v>
      </c>
      <c r="C1744" s="3">
        <v>48.1</v>
      </c>
      <c r="D1744" s="3">
        <v>46.15</v>
      </c>
      <c r="E1744" s="3">
        <v>46.35</v>
      </c>
      <c r="F1744" s="3">
        <v>302</v>
      </c>
      <c r="G1744" s="3">
        <v>46.35</v>
      </c>
      <c r="K1744" s="55"/>
    </row>
    <row r="1745" spans="1:11" x14ac:dyDescent="0.3">
      <c r="A1745" s="6">
        <v>40309</v>
      </c>
      <c r="B1745" s="3">
        <v>45.5</v>
      </c>
      <c r="C1745" s="3">
        <v>45.75</v>
      </c>
      <c r="D1745" s="3">
        <v>44.5</v>
      </c>
      <c r="E1745" s="3">
        <v>44.8</v>
      </c>
      <c r="F1745" s="3">
        <v>412</v>
      </c>
      <c r="G1745" s="3">
        <v>44.7</v>
      </c>
      <c r="K1745" s="55"/>
    </row>
    <row r="1746" spans="1:11" x14ac:dyDescent="0.3">
      <c r="A1746" s="6">
        <v>40310</v>
      </c>
      <c r="B1746" s="3">
        <v>45</v>
      </c>
      <c r="C1746" s="3">
        <v>45.25</v>
      </c>
      <c r="D1746" s="3">
        <v>44.4</v>
      </c>
      <c r="E1746" s="3">
        <v>44.5</v>
      </c>
      <c r="F1746" s="3">
        <v>275</v>
      </c>
      <c r="G1746" s="3">
        <v>44.5</v>
      </c>
      <c r="K1746" s="55"/>
    </row>
    <row r="1747" spans="1:11" x14ac:dyDescent="0.3">
      <c r="A1747" s="6">
        <v>40312</v>
      </c>
      <c r="B1747" s="3">
        <v>43.3</v>
      </c>
      <c r="C1747" s="3">
        <v>43.45</v>
      </c>
      <c r="D1747" s="3">
        <v>43.25</v>
      </c>
      <c r="E1747" s="3">
        <v>43.4</v>
      </c>
      <c r="F1747" s="3">
        <v>112</v>
      </c>
      <c r="G1747" s="3">
        <v>43.35</v>
      </c>
      <c r="K1747" s="55"/>
    </row>
    <row r="1748" spans="1:11" x14ac:dyDescent="0.3">
      <c r="A1748" s="6">
        <v>40316</v>
      </c>
      <c r="B1748" s="3">
        <v>43.45</v>
      </c>
      <c r="C1748" s="3">
        <v>44.55</v>
      </c>
      <c r="D1748" s="3">
        <v>43.3</v>
      </c>
      <c r="E1748" s="3">
        <v>44.35</v>
      </c>
      <c r="F1748" s="3">
        <v>513</v>
      </c>
      <c r="G1748" s="3">
        <v>44.4</v>
      </c>
      <c r="K1748" s="55"/>
    </row>
    <row r="1749" spans="1:11" x14ac:dyDescent="0.3">
      <c r="A1749" s="6">
        <v>40317</v>
      </c>
      <c r="B1749" s="3">
        <v>44.3</v>
      </c>
      <c r="C1749" s="3">
        <v>45.05</v>
      </c>
      <c r="D1749" s="3">
        <v>44.2</v>
      </c>
      <c r="E1749" s="3">
        <v>44.95</v>
      </c>
      <c r="F1749" s="3">
        <v>260</v>
      </c>
      <c r="G1749" s="3">
        <v>44.95</v>
      </c>
      <c r="K1749" s="55"/>
    </row>
    <row r="1750" spans="1:11" x14ac:dyDescent="0.3">
      <c r="A1750" s="6">
        <v>40318</v>
      </c>
      <c r="B1750" s="3">
        <v>44.6</v>
      </c>
      <c r="C1750" s="3">
        <v>44.85</v>
      </c>
      <c r="D1750" s="3">
        <v>44.6</v>
      </c>
      <c r="E1750" s="3">
        <v>44.75</v>
      </c>
      <c r="F1750" s="3">
        <v>275</v>
      </c>
      <c r="G1750" s="3">
        <v>44.75</v>
      </c>
      <c r="K1750" s="55"/>
    </row>
    <row r="1751" spans="1:11" x14ac:dyDescent="0.3">
      <c r="A1751" s="6">
        <v>40319</v>
      </c>
      <c r="B1751" s="3">
        <v>45.15</v>
      </c>
      <c r="C1751" s="3">
        <v>45.8</v>
      </c>
      <c r="D1751" s="3">
        <v>44.75</v>
      </c>
      <c r="E1751" s="3">
        <v>45.65</v>
      </c>
      <c r="F1751" s="3">
        <v>212</v>
      </c>
      <c r="G1751" s="3">
        <v>45.7</v>
      </c>
      <c r="K1751" s="55"/>
    </row>
    <row r="1752" spans="1:11" x14ac:dyDescent="0.3">
      <c r="A1752" s="6">
        <v>40323</v>
      </c>
      <c r="B1752" s="3">
        <v>45.3</v>
      </c>
      <c r="C1752" s="3">
        <v>46.6</v>
      </c>
      <c r="D1752" s="3">
        <v>45.3</v>
      </c>
      <c r="E1752" s="3">
        <v>46.35</v>
      </c>
      <c r="F1752" s="3">
        <v>387</v>
      </c>
      <c r="G1752" s="3">
        <v>46.35</v>
      </c>
      <c r="K1752" s="55"/>
    </row>
    <row r="1753" spans="1:11" x14ac:dyDescent="0.3">
      <c r="A1753" s="6">
        <v>40324</v>
      </c>
      <c r="B1753" s="3">
        <v>47.3</v>
      </c>
      <c r="C1753" s="3">
        <v>47.6</v>
      </c>
      <c r="D1753" s="3">
        <v>46.95</v>
      </c>
      <c r="E1753" s="3">
        <v>47.15</v>
      </c>
      <c r="F1753" s="3">
        <v>241</v>
      </c>
      <c r="G1753" s="3">
        <v>47.15</v>
      </c>
      <c r="K1753" s="55"/>
    </row>
    <row r="1754" spans="1:11" x14ac:dyDescent="0.3">
      <c r="A1754" s="6">
        <v>40325</v>
      </c>
      <c r="B1754" s="3">
        <v>48</v>
      </c>
      <c r="C1754" s="3">
        <v>48</v>
      </c>
      <c r="D1754" s="3">
        <v>46.5</v>
      </c>
      <c r="E1754" s="3">
        <v>46.75</v>
      </c>
      <c r="F1754" s="3">
        <v>439</v>
      </c>
      <c r="G1754" s="3">
        <v>46.75</v>
      </c>
      <c r="K1754" s="55"/>
    </row>
    <row r="1755" spans="1:11" x14ac:dyDescent="0.3">
      <c r="A1755" s="6">
        <v>40326</v>
      </c>
      <c r="B1755" s="3">
        <v>46.5</v>
      </c>
      <c r="C1755" s="3">
        <v>46.7</v>
      </c>
      <c r="D1755" s="3">
        <v>45.5</v>
      </c>
      <c r="E1755" s="3">
        <v>45.5</v>
      </c>
      <c r="F1755" s="3">
        <v>179</v>
      </c>
      <c r="G1755" s="3">
        <v>45.6</v>
      </c>
      <c r="K1755" s="55"/>
    </row>
    <row r="1756" spans="1:11" x14ac:dyDescent="0.3">
      <c r="A1756" s="6">
        <v>40329</v>
      </c>
      <c r="B1756" s="3">
        <v>44.45</v>
      </c>
      <c r="C1756" s="3">
        <v>44.6</v>
      </c>
      <c r="D1756" s="3">
        <v>43.25</v>
      </c>
      <c r="E1756" s="3">
        <v>43.7</v>
      </c>
      <c r="F1756" s="3">
        <v>181</v>
      </c>
      <c r="G1756" s="3">
        <v>43.81</v>
      </c>
      <c r="K1756" s="55"/>
    </row>
    <row r="1757" spans="1:11" x14ac:dyDescent="0.3">
      <c r="A1757" s="6">
        <v>40330</v>
      </c>
      <c r="B1757" s="3">
        <v>44.5</v>
      </c>
      <c r="C1757" s="3">
        <v>45.15</v>
      </c>
      <c r="D1757" s="3">
        <v>44</v>
      </c>
      <c r="E1757" s="3">
        <v>45.15</v>
      </c>
      <c r="F1757" s="3">
        <v>164</v>
      </c>
      <c r="G1757" s="3">
        <v>45.1</v>
      </c>
      <c r="K1757" s="55"/>
    </row>
    <row r="1758" spans="1:11" x14ac:dyDescent="0.3">
      <c r="A1758" s="6">
        <v>40331</v>
      </c>
      <c r="B1758" s="3">
        <v>44.9</v>
      </c>
      <c r="C1758" s="3">
        <v>45.5</v>
      </c>
      <c r="D1758" s="3">
        <v>44.8</v>
      </c>
      <c r="E1758" s="3">
        <v>45.45</v>
      </c>
      <c r="F1758" s="3">
        <v>268</v>
      </c>
      <c r="G1758" s="3">
        <v>45.25</v>
      </c>
      <c r="K1758" s="55"/>
    </row>
    <row r="1759" spans="1:11" x14ac:dyDescent="0.3">
      <c r="A1759" s="6">
        <v>40332</v>
      </c>
      <c r="B1759" s="3">
        <v>45.85</v>
      </c>
      <c r="C1759" s="3">
        <v>45.9</v>
      </c>
      <c r="D1759" s="3">
        <v>45.5</v>
      </c>
      <c r="E1759" s="3">
        <v>45.8</v>
      </c>
      <c r="F1759" s="3">
        <v>67</v>
      </c>
      <c r="G1759" s="3">
        <v>45.8</v>
      </c>
      <c r="K1759" s="55"/>
    </row>
    <row r="1760" spans="1:11" x14ac:dyDescent="0.3">
      <c r="A1760" s="6">
        <v>40333</v>
      </c>
      <c r="B1760" s="3">
        <v>46</v>
      </c>
      <c r="C1760" s="3">
        <v>46.5</v>
      </c>
      <c r="D1760" s="3">
        <v>46</v>
      </c>
      <c r="E1760" s="3">
        <v>46.3</v>
      </c>
      <c r="F1760" s="3">
        <v>111</v>
      </c>
      <c r="G1760" s="3">
        <v>46.3</v>
      </c>
      <c r="K1760" s="55"/>
    </row>
    <row r="1761" spans="1:11" x14ac:dyDescent="0.3">
      <c r="A1761" s="6">
        <v>40336</v>
      </c>
      <c r="B1761" s="3">
        <v>45.7</v>
      </c>
      <c r="C1761" s="3">
        <v>47.25</v>
      </c>
      <c r="D1761" s="3">
        <v>45.5</v>
      </c>
      <c r="E1761" s="3">
        <v>47.25</v>
      </c>
      <c r="F1761" s="3">
        <v>409</v>
      </c>
      <c r="G1761" s="3">
        <v>47.25</v>
      </c>
      <c r="K1761" s="55"/>
    </row>
    <row r="1762" spans="1:11" x14ac:dyDescent="0.3">
      <c r="A1762" s="6">
        <v>40337</v>
      </c>
      <c r="B1762" s="3">
        <v>47.75</v>
      </c>
      <c r="C1762" s="3">
        <v>47.75</v>
      </c>
      <c r="D1762" s="3">
        <v>47.1</v>
      </c>
      <c r="E1762" s="3">
        <v>47.25</v>
      </c>
      <c r="F1762" s="3">
        <v>282</v>
      </c>
      <c r="G1762" s="3">
        <v>47.25</v>
      </c>
      <c r="K1762" s="55"/>
    </row>
    <row r="1763" spans="1:11" x14ac:dyDescent="0.3">
      <c r="A1763" s="6">
        <v>40338</v>
      </c>
      <c r="B1763" s="3">
        <v>47.25</v>
      </c>
      <c r="C1763" s="3">
        <v>47.5</v>
      </c>
      <c r="D1763" s="3">
        <v>46.4</v>
      </c>
      <c r="E1763" s="3">
        <v>47.1</v>
      </c>
      <c r="F1763" s="3">
        <v>392</v>
      </c>
      <c r="G1763" s="3">
        <v>47.25</v>
      </c>
      <c r="K1763" s="55"/>
    </row>
    <row r="1764" spans="1:11" x14ac:dyDescent="0.3">
      <c r="A1764" s="6">
        <v>40339</v>
      </c>
      <c r="B1764" s="3">
        <v>46.3</v>
      </c>
      <c r="C1764" s="3">
        <v>46.5</v>
      </c>
      <c r="D1764" s="3">
        <v>46.05</v>
      </c>
      <c r="E1764" s="3">
        <v>46.05</v>
      </c>
      <c r="F1764" s="3">
        <v>135</v>
      </c>
      <c r="G1764" s="3">
        <v>46.05</v>
      </c>
      <c r="K1764" s="55"/>
    </row>
    <row r="1765" spans="1:11" x14ac:dyDescent="0.3">
      <c r="A1765" s="6">
        <v>40340</v>
      </c>
      <c r="B1765" s="3">
        <v>46.3</v>
      </c>
      <c r="C1765" s="3">
        <v>46.3</v>
      </c>
      <c r="D1765" s="3">
        <v>45.6</v>
      </c>
      <c r="E1765" s="3">
        <v>46.3</v>
      </c>
      <c r="F1765" s="3">
        <v>217</v>
      </c>
      <c r="G1765" s="3">
        <v>46.3</v>
      </c>
      <c r="K1765" s="55"/>
    </row>
    <row r="1766" spans="1:11" x14ac:dyDescent="0.3">
      <c r="A1766" s="6">
        <v>40343</v>
      </c>
      <c r="B1766" s="3">
        <v>46.5</v>
      </c>
      <c r="C1766" s="3">
        <v>46.7</v>
      </c>
      <c r="D1766" s="3">
        <v>45.5</v>
      </c>
      <c r="E1766" s="3">
        <v>45.6</v>
      </c>
      <c r="F1766" s="3">
        <v>184</v>
      </c>
      <c r="G1766" s="3">
        <v>45.53</v>
      </c>
      <c r="K1766" s="55"/>
    </row>
    <row r="1767" spans="1:11" x14ac:dyDescent="0.3">
      <c r="A1767" s="6">
        <v>40344</v>
      </c>
      <c r="B1767" s="3">
        <v>45.85</v>
      </c>
      <c r="C1767" s="3">
        <v>46.8</v>
      </c>
      <c r="D1767" s="3">
        <v>45.8</v>
      </c>
      <c r="E1767" s="3">
        <v>46.5</v>
      </c>
      <c r="F1767" s="3">
        <v>257</v>
      </c>
      <c r="G1767" s="3">
        <v>46.38</v>
      </c>
      <c r="K1767" s="55"/>
    </row>
    <row r="1768" spans="1:11" x14ac:dyDescent="0.3">
      <c r="A1768" s="6">
        <v>40345</v>
      </c>
      <c r="B1768" s="3">
        <v>46.5</v>
      </c>
      <c r="C1768" s="3">
        <v>46.85</v>
      </c>
      <c r="D1768" s="3">
        <v>46</v>
      </c>
      <c r="E1768" s="3">
        <v>46.05</v>
      </c>
      <c r="F1768" s="3">
        <v>270</v>
      </c>
      <c r="G1768" s="3">
        <v>46.1</v>
      </c>
      <c r="K1768" s="55"/>
    </row>
    <row r="1769" spans="1:11" x14ac:dyDescent="0.3">
      <c r="A1769" s="6">
        <v>40346</v>
      </c>
      <c r="B1769" s="3">
        <v>46.5</v>
      </c>
      <c r="C1769" s="3">
        <v>46.5</v>
      </c>
      <c r="D1769" s="3">
        <v>45.5</v>
      </c>
      <c r="E1769" s="3">
        <v>45.75</v>
      </c>
      <c r="F1769" s="3">
        <v>154</v>
      </c>
      <c r="G1769" s="3">
        <v>45.7</v>
      </c>
      <c r="K1769" s="55"/>
    </row>
    <row r="1770" spans="1:11" x14ac:dyDescent="0.3">
      <c r="A1770" s="6">
        <v>40347</v>
      </c>
      <c r="B1770" s="3">
        <v>45.4</v>
      </c>
      <c r="C1770" s="3">
        <v>45.5</v>
      </c>
      <c r="D1770" s="3">
        <v>44.9</v>
      </c>
      <c r="E1770" s="3">
        <v>45.1</v>
      </c>
      <c r="F1770" s="3">
        <v>107</v>
      </c>
      <c r="G1770" s="3">
        <v>45.15</v>
      </c>
      <c r="K1770" s="55"/>
    </row>
    <row r="1771" spans="1:11" x14ac:dyDescent="0.3">
      <c r="A1771" s="6">
        <v>40350</v>
      </c>
      <c r="B1771" s="3">
        <v>45.9</v>
      </c>
      <c r="C1771" s="3">
        <v>46</v>
      </c>
      <c r="D1771" s="3">
        <v>45.75</v>
      </c>
      <c r="E1771" s="3">
        <v>46</v>
      </c>
      <c r="F1771" s="3">
        <v>202</v>
      </c>
      <c r="G1771" s="3">
        <v>46</v>
      </c>
      <c r="K1771" s="55"/>
    </row>
    <row r="1772" spans="1:11" x14ac:dyDescent="0.3">
      <c r="A1772" s="6">
        <v>40351</v>
      </c>
      <c r="B1772" s="3">
        <v>45.3</v>
      </c>
      <c r="C1772" s="3">
        <v>45.3</v>
      </c>
      <c r="D1772" s="3">
        <v>44.15</v>
      </c>
      <c r="E1772" s="3">
        <v>44.15</v>
      </c>
      <c r="F1772" s="3">
        <v>392</v>
      </c>
      <c r="G1772" s="3">
        <v>44.15</v>
      </c>
      <c r="K1772" s="55"/>
    </row>
    <row r="1773" spans="1:11" x14ac:dyDescent="0.3">
      <c r="A1773" s="6">
        <v>40352</v>
      </c>
      <c r="B1773" s="3">
        <v>43.8</v>
      </c>
      <c r="C1773" s="3">
        <v>44.3</v>
      </c>
      <c r="D1773" s="3">
        <v>43.7</v>
      </c>
      <c r="E1773" s="3">
        <v>43.85</v>
      </c>
      <c r="F1773" s="3">
        <v>272</v>
      </c>
      <c r="G1773" s="3">
        <v>43.85</v>
      </c>
      <c r="K1773" s="55"/>
    </row>
    <row r="1774" spans="1:11" x14ac:dyDescent="0.3">
      <c r="A1774" s="6">
        <v>40353</v>
      </c>
      <c r="B1774" s="3">
        <v>44</v>
      </c>
      <c r="C1774" s="3">
        <v>44.5</v>
      </c>
      <c r="D1774" s="3">
        <v>43.4</v>
      </c>
      <c r="E1774" s="3">
        <v>43.5</v>
      </c>
      <c r="F1774" s="3">
        <v>235</v>
      </c>
      <c r="G1774" s="3">
        <v>43.6</v>
      </c>
      <c r="K1774" s="55"/>
    </row>
    <row r="1775" spans="1:11" x14ac:dyDescent="0.3">
      <c r="A1775" s="6">
        <v>40354</v>
      </c>
      <c r="B1775" s="3">
        <v>43.43</v>
      </c>
      <c r="C1775" s="3">
        <v>44.5</v>
      </c>
      <c r="D1775" s="3">
        <v>43.43</v>
      </c>
      <c r="E1775" s="3">
        <v>44.5</v>
      </c>
      <c r="F1775" s="3">
        <v>148</v>
      </c>
      <c r="G1775" s="3">
        <v>44.4</v>
      </c>
      <c r="K1775" s="55"/>
    </row>
    <row r="1776" spans="1:11" x14ac:dyDescent="0.3">
      <c r="A1776" s="6">
        <v>40357</v>
      </c>
      <c r="B1776" s="3">
        <v>44.5</v>
      </c>
      <c r="C1776" s="3">
        <v>44.9</v>
      </c>
      <c r="D1776" s="3">
        <v>44.5</v>
      </c>
      <c r="E1776" s="3">
        <v>44.85</v>
      </c>
      <c r="F1776" s="3">
        <v>321</v>
      </c>
      <c r="G1776" s="3">
        <v>44.85</v>
      </c>
      <c r="K1776" s="55"/>
    </row>
    <row r="1777" spans="1:11" x14ac:dyDescent="0.3">
      <c r="A1777" s="6">
        <v>40358</v>
      </c>
      <c r="B1777" s="3">
        <v>45.25</v>
      </c>
      <c r="C1777" s="3">
        <v>45.3</v>
      </c>
      <c r="D1777" s="3">
        <v>43.75</v>
      </c>
      <c r="E1777" s="3">
        <v>44.45</v>
      </c>
      <c r="F1777" s="3">
        <v>305</v>
      </c>
      <c r="G1777" s="3">
        <v>44.45</v>
      </c>
      <c r="K1777" s="55"/>
    </row>
    <row r="1778" spans="1:11" x14ac:dyDescent="0.3">
      <c r="A1778" s="6">
        <v>40359</v>
      </c>
      <c r="B1778" s="3">
        <v>44.75</v>
      </c>
      <c r="C1778" s="3">
        <v>45.8</v>
      </c>
      <c r="D1778" s="3">
        <v>44.75</v>
      </c>
      <c r="E1778" s="3">
        <v>45.7</v>
      </c>
      <c r="F1778" s="3">
        <v>234</v>
      </c>
      <c r="G1778" s="3">
        <v>45.4</v>
      </c>
      <c r="K1778" s="55"/>
    </row>
    <row r="1779" spans="1:11" x14ac:dyDescent="0.3">
      <c r="A1779" s="6">
        <v>40360</v>
      </c>
      <c r="B1779" s="3">
        <v>45.25</v>
      </c>
      <c r="C1779" s="3">
        <v>45.8</v>
      </c>
      <c r="D1779" s="3">
        <v>45.2</v>
      </c>
      <c r="E1779" s="3">
        <v>45.65</v>
      </c>
      <c r="F1779" s="3">
        <v>118</v>
      </c>
      <c r="G1779" s="3">
        <v>45.65</v>
      </c>
      <c r="K1779" s="55"/>
    </row>
    <row r="1780" spans="1:11" x14ac:dyDescent="0.3">
      <c r="A1780" s="6">
        <v>40361</v>
      </c>
      <c r="B1780" s="3">
        <v>45.5</v>
      </c>
      <c r="C1780" s="3">
        <v>45.55</v>
      </c>
      <c r="D1780" s="3">
        <v>45.3</v>
      </c>
      <c r="E1780" s="3">
        <v>45.5</v>
      </c>
      <c r="F1780" s="3">
        <v>201</v>
      </c>
      <c r="G1780" s="3">
        <v>45.35</v>
      </c>
      <c r="K1780" s="55"/>
    </row>
    <row r="1781" spans="1:11" x14ac:dyDescent="0.3">
      <c r="A1781" s="6">
        <v>40364</v>
      </c>
      <c r="B1781" s="3">
        <v>46.35</v>
      </c>
      <c r="C1781" s="3">
        <v>46.35</v>
      </c>
      <c r="D1781" s="3">
        <v>45.4</v>
      </c>
      <c r="E1781" s="3">
        <v>45.45</v>
      </c>
      <c r="F1781" s="3">
        <v>142</v>
      </c>
      <c r="G1781" s="3">
        <v>45.45</v>
      </c>
      <c r="K1781" s="55"/>
    </row>
    <row r="1782" spans="1:11" x14ac:dyDescent="0.3">
      <c r="A1782" s="6">
        <v>40365</v>
      </c>
      <c r="B1782" s="3">
        <v>45.85</v>
      </c>
      <c r="C1782" s="3">
        <v>46.25</v>
      </c>
      <c r="D1782" s="3">
        <v>45.55</v>
      </c>
      <c r="E1782" s="3">
        <v>45.6</v>
      </c>
      <c r="F1782" s="3">
        <v>188</v>
      </c>
      <c r="G1782" s="3">
        <v>45.55</v>
      </c>
      <c r="K1782" s="55"/>
    </row>
    <row r="1783" spans="1:11" x14ac:dyDescent="0.3">
      <c r="A1783" s="6">
        <v>40366</v>
      </c>
      <c r="B1783" s="3">
        <v>45.4</v>
      </c>
      <c r="C1783" s="3">
        <v>45.7</v>
      </c>
      <c r="D1783" s="3">
        <v>45.3</v>
      </c>
      <c r="E1783" s="3">
        <v>45.7</v>
      </c>
      <c r="F1783" s="3">
        <v>80</v>
      </c>
      <c r="G1783" s="3">
        <v>45.7</v>
      </c>
      <c r="K1783" s="55"/>
    </row>
    <row r="1784" spans="1:11" x14ac:dyDescent="0.3">
      <c r="A1784" s="6">
        <v>40367</v>
      </c>
      <c r="B1784" s="3">
        <v>45.5</v>
      </c>
      <c r="C1784" s="3">
        <v>45.7</v>
      </c>
      <c r="D1784" s="3">
        <v>45</v>
      </c>
      <c r="E1784" s="3">
        <v>45.65</v>
      </c>
      <c r="F1784" s="3">
        <v>196</v>
      </c>
      <c r="G1784" s="3">
        <v>45.55</v>
      </c>
      <c r="K1784" s="55"/>
    </row>
    <row r="1785" spans="1:11" x14ac:dyDescent="0.3">
      <c r="A1785" s="6">
        <v>40368</v>
      </c>
      <c r="B1785" s="3">
        <v>45.6</v>
      </c>
      <c r="C1785" s="3">
        <v>46.35</v>
      </c>
      <c r="D1785" s="3">
        <v>45.6</v>
      </c>
      <c r="E1785" s="3">
        <v>46.25</v>
      </c>
      <c r="F1785" s="3">
        <v>260</v>
      </c>
      <c r="G1785" s="3">
        <v>46.13</v>
      </c>
      <c r="K1785" s="55"/>
    </row>
    <row r="1786" spans="1:11" x14ac:dyDescent="0.3">
      <c r="A1786" s="6">
        <v>40371</v>
      </c>
      <c r="B1786" s="3">
        <v>45.5</v>
      </c>
      <c r="C1786" s="3">
        <v>45.6</v>
      </c>
      <c r="D1786" s="3">
        <v>45.15</v>
      </c>
      <c r="E1786" s="3">
        <v>45.15</v>
      </c>
      <c r="F1786" s="3">
        <v>119</v>
      </c>
      <c r="G1786" s="3">
        <v>45.4</v>
      </c>
      <c r="K1786" s="55"/>
    </row>
    <row r="1787" spans="1:11" x14ac:dyDescent="0.3">
      <c r="A1787" s="6">
        <v>40372</v>
      </c>
      <c r="B1787" s="3">
        <v>44.9</v>
      </c>
      <c r="C1787" s="3">
        <v>45.35</v>
      </c>
      <c r="D1787" s="3">
        <v>44.9</v>
      </c>
      <c r="E1787" s="3">
        <v>45.2</v>
      </c>
      <c r="F1787" s="3">
        <v>83</v>
      </c>
      <c r="G1787" s="3">
        <v>45.3</v>
      </c>
      <c r="K1787" s="55"/>
    </row>
    <row r="1788" spans="1:11" x14ac:dyDescent="0.3">
      <c r="A1788" s="6">
        <v>40373</v>
      </c>
      <c r="B1788" s="3">
        <v>45.15</v>
      </c>
      <c r="C1788" s="3">
        <v>45.5</v>
      </c>
      <c r="D1788" s="3">
        <v>44.85</v>
      </c>
      <c r="E1788" s="3">
        <v>45.25</v>
      </c>
      <c r="F1788" s="3">
        <v>188</v>
      </c>
      <c r="G1788" s="3">
        <v>45.4</v>
      </c>
      <c r="K1788" s="55"/>
    </row>
    <row r="1789" spans="1:11" x14ac:dyDescent="0.3">
      <c r="A1789" s="6">
        <v>40374</v>
      </c>
      <c r="B1789" s="3">
        <v>45.6</v>
      </c>
      <c r="C1789" s="3">
        <v>45.9</v>
      </c>
      <c r="D1789" s="3">
        <v>45.6</v>
      </c>
      <c r="E1789" s="3">
        <v>45.8</v>
      </c>
      <c r="F1789" s="3">
        <v>40</v>
      </c>
      <c r="G1789" s="3">
        <v>45.85</v>
      </c>
      <c r="K1789" s="55"/>
    </row>
    <row r="1790" spans="1:11" x14ac:dyDescent="0.3">
      <c r="A1790" s="6">
        <v>40375</v>
      </c>
      <c r="B1790" s="3">
        <v>45.7</v>
      </c>
      <c r="C1790" s="3">
        <v>45.75</v>
      </c>
      <c r="D1790" s="3">
        <v>45.6</v>
      </c>
      <c r="E1790" s="3">
        <v>45.7</v>
      </c>
      <c r="F1790" s="3">
        <v>59</v>
      </c>
      <c r="G1790" s="3">
        <v>45.7</v>
      </c>
      <c r="K1790" s="55"/>
    </row>
    <row r="1791" spans="1:11" x14ac:dyDescent="0.3">
      <c r="A1791" s="6">
        <v>40378</v>
      </c>
      <c r="B1791" s="3">
        <v>44.65</v>
      </c>
      <c r="C1791" s="3">
        <v>44.65</v>
      </c>
      <c r="D1791" s="3">
        <v>44.05</v>
      </c>
      <c r="E1791" s="3">
        <v>44.2</v>
      </c>
      <c r="F1791" s="3">
        <v>146</v>
      </c>
      <c r="G1791" s="3">
        <v>44.05</v>
      </c>
      <c r="K1791" s="55"/>
    </row>
    <row r="1792" spans="1:11" x14ac:dyDescent="0.3">
      <c r="A1792" s="6">
        <v>40379</v>
      </c>
      <c r="B1792" s="3">
        <v>44.25</v>
      </c>
      <c r="C1792" s="3">
        <v>44.25</v>
      </c>
      <c r="D1792" s="3">
        <v>43.25</v>
      </c>
      <c r="E1792" s="3">
        <v>43.31</v>
      </c>
      <c r="F1792" s="3">
        <v>56</v>
      </c>
      <c r="G1792" s="3">
        <v>43.31</v>
      </c>
      <c r="K1792" s="55"/>
    </row>
    <row r="1793" spans="1:11" x14ac:dyDescent="0.3">
      <c r="A1793" s="6">
        <v>40380</v>
      </c>
      <c r="B1793" s="3">
        <v>43.6</v>
      </c>
      <c r="C1793" s="3">
        <v>43.85</v>
      </c>
      <c r="D1793" s="3">
        <v>43.5</v>
      </c>
      <c r="E1793" s="3">
        <v>43.8</v>
      </c>
      <c r="F1793" s="3">
        <v>77</v>
      </c>
      <c r="G1793" s="3">
        <v>43.65</v>
      </c>
      <c r="K1793" s="55"/>
    </row>
    <row r="1794" spans="1:11" x14ac:dyDescent="0.3">
      <c r="A1794" s="6">
        <v>40381</v>
      </c>
      <c r="B1794" s="3">
        <v>44.5</v>
      </c>
      <c r="C1794" s="3">
        <v>45.1</v>
      </c>
      <c r="D1794" s="3">
        <v>44.4</v>
      </c>
      <c r="E1794" s="3">
        <v>45.05</v>
      </c>
      <c r="F1794" s="3">
        <v>139</v>
      </c>
      <c r="G1794" s="3">
        <v>45</v>
      </c>
      <c r="K1794" s="55"/>
    </row>
    <row r="1795" spans="1:11" x14ac:dyDescent="0.3">
      <c r="A1795" s="6">
        <v>40382</v>
      </c>
      <c r="B1795" s="3">
        <v>45.25</v>
      </c>
      <c r="C1795" s="3">
        <v>45.25</v>
      </c>
      <c r="D1795" s="3">
        <v>44.1</v>
      </c>
      <c r="E1795" s="3">
        <v>44.1</v>
      </c>
      <c r="F1795" s="3">
        <v>139</v>
      </c>
      <c r="G1795" s="3">
        <v>44.1</v>
      </c>
      <c r="K1795" s="55"/>
    </row>
    <row r="1796" spans="1:11" x14ac:dyDescent="0.3">
      <c r="A1796" s="6">
        <v>40385</v>
      </c>
      <c r="B1796" s="3">
        <v>43.1</v>
      </c>
      <c r="C1796" s="3">
        <v>43.2</v>
      </c>
      <c r="D1796" s="3">
        <v>42.9</v>
      </c>
      <c r="E1796" s="3">
        <v>42.9</v>
      </c>
      <c r="F1796" s="3">
        <v>233</v>
      </c>
      <c r="G1796" s="3">
        <v>43.05</v>
      </c>
      <c r="K1796" s="55"/>
    </row>
    <row r="1797" spans="1:11" x14ac:dyDescent="0.3">
      <c r="A1797" s="6">
        <v>40386</v>
      </c>
      <c r="B1797" s="3">
        <v>42</v>
      </c>
      <c r="C1797" s="3">
        <v>42.25</v>
      </c>
      <c r="D1797" s="3">
        <v>41.7</v>
      </c>
      <c r="E1797" s="3">
        <v>42</v>
      </c>
      <c r="F1797" s="3">
        <v>233</v>
      </c>
      <c r="G1797" s="3">
        <v>42.1</v>
      </c>
      <c r="K1797" s="55"/>
    </row>
    <row r="1798" spans="1:11" x14ac:dyDescent="0.3">
      <c r="A1798" s="6">
        <v>40387</v>
      </c>
      <c r="B1798" s="3">
        <v>41.6</v>
      </c>
      <c r="C1798" s="3">
        <v>41.6</v>
      </c>
      <c r="D1798" s="3">
        <v>40.75</v>
      </c>
      <c r="E1798" s="3">
        <v>41</v>
      </c>
      <c r="F1798" s="3">
        <v>326</v>
      </c>
      <c r="G1798" s="3">
        <v>41</v>
      </c>
      <c r="K1798" s="55"/>
    </row>
    <row r="1799" spans="1:11" x14ac:dyDescent="0.3">
      <c r="A1799" s="6">
        <v>40388</v>
      </c>
      <c r="B1799" s="3">
        <v>41</v>
      </c>
      <c r="C1799" s="3">
        <v>41.7</v>
      </c>
      <c r="D1799" s="3">
        <v>41</v>
      </c>
      <c r="E1799" s="3">
        <v>41.65</v>
      </c>
      <c r="F1799" s="3">
        <v>213</v>
      </c>
      <c r="G1799" s="3">
        <v>41.6</v>
      </c>
      <c r="K1799" s="55"/>
    </row>
    <row r="1800" spans="1:11" x14ac:dyDescent="0.3">
      <c r="A1800" s="6">
        <v>40389</v>
      </c>
      <c r="B1800" s="3">
        <v>41.6</v>
      </c>
      <c r="C1800" s="3">
        <v>41.85</v>
      </c>
      <c r="D1800" s="3">
        <v>41.4</v>
      </c>
      <c r="E1800" s="3">
        <v>41.4</v>
      </c>
      <c r="F1800" s="3">
        <v>121</v>
      </c>
      <c r="G1800" s="3">
        <v>41.66</v>
      </c>
      <c r="K1800" s="55"/>
    </row>
    <row r="1801" spans="1:11" x14ac:dyDescent="0.3">
      <c r="A1801" s="6">
        <v>40392</v>
      </c>
      <c r="B1801" s="3">
        <v>42.95</v>
      </c>
      <c r="C1801" s="3">
        <v>44.25</v>
      </c>
      <c r="D1801" s="3">
        <v>42.9</v>
      </c>
      <c r="E1801" s="3">
        <v>44.05</v>
      </c>
      <c r="F1801" s="3">
        <v>220</v>
      </c>
      <c r="G1801" s="3">
        <v>44.05</v>
      </c>
      <c r="K1801" s="55"/>
    </row>
    <row r="1802" spans="1:11" x14ac:dyDescent="0.3">
      <c r="A1802" s="6">
        <v>40393</v>
      </c>
      <c r="B1802" s="3">
        <v>44.25</v>
      </c>
      <c r="C1802" s="3">
        <v>44.25</v>
      </c>
      <c r="D1802" s="3">
        <v>43.95</v>
      </c>
      <c r="E1802" s="3">
        <v>44.1</v>
      </c>
      <c r="F1802" s="3">
        <v>292</v>
      </c>
      <c r="G1802" s="3">
        <v>44.1</v>
      </c>
      <c r="K1802" s="55"/>
    </row>
    <row r="1803" spans="1:11" x14ac:dyDescent="0.3">
      <c r="A1803" s="6">
        <v>40394</v>
      </c>
      <c r="B1803" s="3">
        <v>44.7</v>
      </c>
      <c r="C1803" s="3">
        <v>44.8</v>
      </c>
      <c r="D1803" s="3">
        <v>44.2</v>
      </c>
      <c r="E1803" s="3">
        <v>44.2</v>
      </c>
      <c r="F1803" s="3">
        <v>251</v>
      </c>
      <c r="G1803" s="3">
        <v>44.3</v>
      </c>
      <c r="K1803" s="55"/>
    </row>
    <row r="1804" spans="1:11" x14ac:dyDescent="0.3">
      <c r="A1804" s="6">
        <v>40395</v>
      </c>
      <c r="B1804" s="3">
        <v>44</v>
      </c>
      <c r="C1804" s="3">
        <v>44.5</v>
      </c>
      <c r="D1804" s="3">
        <v>43.8</v>
      </c>
      <c r="E1804" s="3">
        <v>44.4</v>
      </c>
      <c r="F1804" s="3">
        <v>153</v>
      </c>
      <c r="G1804" s="3">
        <v>44.35</v>
      </c>
      <c r="K1804" s="55"/>
    </row>
    <row r="1805" spans="1:11" x14ac:dyDescent="0.3">
      <c r="A1805" s="6">
        <v>40396</v>
      </c>
      <c r="B1805" s="3">
        <v>44.45</v>
      </c>
      <c r="C1805" s="3">
        <v>44.75</v>
      </c>
      <c r="D1805" s="3">
        <v>44.45</v>
      </c>
      <c r="E1805" s="3">
        <v>44.75</v>
      </c>
      <c r="F1805" s="3">
        <v>135</v>
      </c>
      <c r="G1805" s="3">
        <v>44.75</v>
      </c>
      <c r="K1805" s="55"/>
    </row>
    <row r="1806" spans="1:11" x14ac:dyDescent="0.3">
      <c r="A1806" s="6">
        <v>40399</v>
      </c>
      <c r="B1806" s="3">
        <v>44.75</v>
      </c>
      <c r="C1806" s="3">
        <v>46.25</v>
      </c>
      <c r="D1806" s="3">
        <v>44.75</v>
      </c>
      <c r="E1806" s="3">
        <v>46.2</v>
      </c>
      <c r="F1806" s="3">
        <v>172</v>
      </c>
      <c r="G1806" s="3">
        <v>46.2</v>
      </c>
      <c r="K1806" s="55"/>
    </row>
    <row r="1807" spans="1:11" x14ac:dyDescent="0.3">
      <c r="A1807" s="6">
        <v>40400</v>
      </c>
      <c r="B1807" s="3">
        <v>46.1</v>
      </c>
      <c r="C1807" s="3">
        <v>46.5</v>
      </c>
      <c r="D1807" s="3">
        <v>45.8</v>
      </c>
      <c r="E1807" s="3">
        <v>46</v>
      </c>
      <c r="F1807" s="3">
        <v>155</v>
      </c>
      <c r="G1807" s="3">
        <v>46</v>
      </c>
      <c r="K1807" s="55"/>
    </row>
    <row r="1808" spans="1:11" x14ac:dyDescent="0.3">
      <c r="A1808" s="6">
        <v>40401</v>
      </c>
      <c r="B1808" s="3">
        <v>45.5</v>
      </c>
      <c r="C1808" s="3">
        <v>46.2</v>
      </c>
      <c r="D1808" s="3">
        <v>45.5</v>
      </c>
      <c r="E1808" s="3">
        <v>46</v>
      </c>
      <c r="F1808" s="3">
        <v>337</v>
      </c>
      <c r="G1808" s="3">
        <v>45.9</v>
      </c>
      <c r="K1808" s="55"/>
    </row>
    <row r="1809" spans="1:11" x14ac:dyDescent="0.3">
      <c r="A1809" s="6">
        <v>40402</v>
      </c>
      <c r="B1809" s="3">
        <v>46</v>
      </c>
      <c r="C1809" s="3">
        <v>46.75</v>
      </c>
      <c r="D1809" s="3">
        <v>46</v>
      </c>
      <c r="E1809" s="3">
        <v>46.5</v>
      </c>
      <c r="F1809" s="3">
        <v>261</v>
      </c>
      <c r="G1809" s="3">
        <v>46.5</v>
      </c>
      <c r="K1809" s="55"/>
    </row>
    <row r="1810" spans="1:11" x14ac:dyDescent="0.3">
      <c r="A1810" s="6">
        <v>40403</v>
      </c>
      <c r="B1810" s="3">
        <v>46.5</v>
      </c>
      <c r="C1810" s="3">
        <v>46.6</v>
      </c>
      <c r="D1810" s="3">
        <v>46.3</v>
      </c>
      <c r="E1810" s="3">
        <v>46.55</v>
      </c>
      <c r="F1810" s="3">
        <v>158</v>
      </c>
      <c r="G1810" s="3">
        <v>46.55</v>
      </c>
      <c r="K1810" s="55"/>
    </row>
    <row r="1811" spans="1:11" x14ac:dyDescent="0.3">
      <c r="A1811" s="6">
        <v>40406</v>
      </c>
      <c r="B1811" s="3">
        <v>45.9</v>
      </c>
      <c r="C1811" s="3">
        <v>46.5</v>
      </c>
      <c r="D1811" s="3">
        <v>45.9</v>
      </c>
      <c r="E1811" s="3">
        <v>46.15</v>
      </c>
      <c r="F1811" s="3">
        <v>136</v>
      </c>
      <c r="G1811" s="3">
        <v>46.15</v>
      </c>
      <c r="K1811" s="55"/>
    </row>
    <row r="1812" spans="1:11" x14ac:dyDescent="0.3">
      <c r="A1812" s="6">
        <v>40407</v>
      </c>
      <c r="B1812" s="3">
        <v>45.95</v>
      </c>
      <c r="C1812" s="3">
        <v>46.35</v>
      </c>
      <c r="D1812" s="3">
        <v>45.9</v>
      </c>
      <c r="E1812" s="3">
        <v>46.3</v>
      </c>
      <c r="F1812" s="3">
        <v>144</v>
      </c>
      <c r="G1812" s="3">
        <v>46.3</v>
      </c>
      <c r="K1812" s="55"/>
    </row>
    <row r="1813" spans="1:11" x14ac:dyDescent="0.3">
      <c r="A1813" s="6">
        <v>40408</v>
      </c>
      <c r="B1813" s="3">
        <v>46.2</v>
      </c>
      <c r="C1813" s="3">
        <v>46.25</v>
      </c>
      <c r="D1813" s="3">
        <v>45.5</v>
      </c>
      <c r="E1813" s="3">
        <v>45.6</v>
      </c>
      <c r="F1813" s="3">
        <v>243</v>
      </c>
      <c r="G1813" s="3">
        <v>45.63</v>
      </c>
      <c r="K1813" s="55"/>
    </row>
    <row r="1814" spans="1:11" x14ac:dyDescent="0.3">
      <c r="A1814" s="6">
        <v>40409</v>
      </c>
      <c r="B1814" s="3">
        <v>45.65</v>
      </c>
      <c r="C1814" s="3">
        <v>46</v>
      </c>
      <c r="D1814" s="3">
        <v>45.55</v>
      </c>
      <c r="E1814" s="3">
        <v>45.8</v>
      </c>
      <c r="F1814" s="3">
        <v>80</v>
      </c>
      <c r="G1814" s="3">
        <v>45.75</v>
      </c>
      <c r="K1814" s="55"/>
    </row>
    <row r="1815" spans="1:11" x14ac:dyDescent="0.3">
      <c r="A1815" s="6">
        <v>40410</v>
      </c>
      <c r="B1815" s="3">
        <v>45.6</v>
      </c>
      <c r="C1815" s="3">
        <v>45.8</v>
      </c>
      <c r="D1815" s="3">
        <v>45.6</v>
      </c>
      <c r="E1815" s="3">
        <v>45.8</v>
      </c>
      <c r="F1815" s="3">
        <v>113</v>
      </c>
      <c r="G1815" s="3">
        <v>45.75</v>
      </c>
      <c r="K1815" s="55"/>
    </row>
    <row r="1816" spans="1:11" x14ac:dyDescent="0.3">
      <c r="A1816" s="6">
        <v>40413</v>
      </c>
      <c r="B1816" s="3">
        <v>46.25</v>
      </c>
      <c r="C1816" s="3">
        <v>46.4</v>
      </c>
      <c r="D1816" s="3">
        <v>46.2</v>
      </c>
      <c r="E1816" s="3">
        <v>46.4</v>
      </c>
      <c r="F1816" s="3">
        <v>158</v>
      </c>
      <c r="G1816" s="3">
        <v>46.3</v>
      </c>
      <c r="K1816" s="55"/>
    </row>
    <row r="1817" spans="1:11" x14ac:dyDescent="0.3">
      <c r="A1817" s="6">
        <v>40414</v>
      </c>
      <c r="B1817" s="3">
        <v>46.5</v>
      </c>
      <c r="C1817" s="3">
        <v>47.1</v>
      </c>
      <c r="D1817" s="3">
        <v>46.5</v>
      </c>
      <c r="E1817" s="3">
        <v>47.05</v>
      </c>
      <c r="F1817" s="3">
        <v>301</v>
      </c>
      <c r="G1817" s="3">
        <v>47.1</v>
      </c>
      <c r="K1817" s="55"/>
    </row>
    <row r="1818" spans="1:11" x14ac:dyDescent="0.3">
      <c r="A1818" s="6">
        <v>40415</v>
      </c>
      <c r="B1818" s="3">
        <v>47.55</v>
      </c>
      <c r="C1818" s="3">
        <v>48</v>
      </c>
      <c r="D1818" s="3">
        <v>47.55</v>
      </c>
      <c r="E1818" s="3">
        <v>47.9</v>
      </c>
      <c r="F1818" s="3">
        <v>421</v>
      </c>
      <c r="G1818" s="3">
        <v>48</v>
      </c>
      <c r="K1818" s="55"/>
    </row>
    <row r="1819" spans="1:11" x14ac:dyDescent="0.3">
      <c r="A1819" s="6">
        <v>40416</v>
      </c>
      <c r="B1819" s="3">
        <v>48</v>
      </c>
      <c r="C1819" s="3">
        <v>48.1</v>
      </c>
      <c r="D1819" s="3">
        <v>47.5</v>
      </c>
      <c r="E1819" s="3">
        <v>48</v>
      </c>
      <c r="F1819" s="3">
        <v>228</v>
      </c>
      <c r="G1819" s="3">
        <v>47.95</v>
      </c>
      <c r="K1819" s="55"/>
    </row>
    <row r="1820" spans="1:11" x14ac:dyDescent="0.3">
      <c r="A1820" s="6">
        <v>40417</v>
      </c>
      <c r="B1820" s="3">
        <v>47.85</v>
      </c>
      <c r="C1820" s="3">
        <v>48.5</v>
      </c>
      <c r="D1820" s="3">
        <v>47.85</v>
      </c>
      <c r="E1820" s="3">
        <v>48.5</v>
      </c>
      <c r="F1820" s="3">
        <v>120</v>
      </c>
      <c r="G1820" s="3">
        <v>48.5</v>
      </c>
      <c r="K1820" s="55"/>
    </row>
    <row r="1821" spans="1:11" x14ac:dyDescent="0.3">
      <c r="A1821" s="6">
        <v>40420</v>
      </c>
      <c r="B1821" s="3">
        <v>49.35</v>
      </c>
      <c r="C1821" s="3">
        <v>50.3</v>
      </c>
      <c r="D1821" s="3">
        <v>49.25</v>
      </c>
      <c r="E1821" s="3">
        <v>50.25</v>
      </c>
      <c r="F1821" s="3">
        <v>397</v>
      </c>
      <c r="G1821" s="3">
        <v>50.2</v>
      </c>
      <c r="K1821" s="55"/>
    </row>
    <row r="1822" spans="1:11" x14ac:dyDescent="0.3">
      <c r="A1822" s="6">
        <v>40421</v>
      </c>
      <c r="B1822" s="3">
        <v>50.1</v>
      </c>
      <c r="C1822" s="3">
        <v>50.94</v>
      </c>
      <c r="D1822" s="3">
        <v>50.1</v>
      </c>
      <c r="E1822" s="3">
        <v>50.25</v>
      </c>
      <c r="F1822" s="3">
        <v>413</v>
      </c>
      <c r="G1822" s="3">
        <v>50.62</v>
      </c>
      <c r="K1822" s="55"/>
    </row>
    <row r="1823" spans="1:11" x14ac:dyDescent="0.3">
      <c r="A1823" s="6">
        <v>40422</v>
      </c>
      <c r="B1823" s="3">
        <v>50.6</v>
      </c>
      <c r="C1823" s="3">
        <v>50.85</v>
      </c>
      <c r="D1823" s="3">
        <v>50.2</v>
      </c>
      <c r="E1823" s="3">
        <v>50.85</v>
      </c>
      <c r="F1823" s="3">
        <v>79</v>
      </c>
      <c r="G1823" s="3">
        <v>50.68</v>
      </c>
      <c r="K1823" s="55"/>
    </row>
    <row r="1824" spans="1:11" x14ac:dyDescent="0.3">
      <c r="A1824" s="6">
        <v>40423</v>
      </c>
      <c r="B1824" s="3">
        <v>51.6</v>
      </c>
      <c r="C1824" s="3">
        <v>52.1</v>
      </c>
      <c r="D1824" s="3">
        <v>51.6</v>
      </c>
      <c r="E1824" s="3">
        <v>51.65</v>
      </c>
      <c r="F1824" s="3">
        <v>144</v>
      </c>
      <c r="G1824" s="3">
        <v>51.69</v>
      </c>
      <c r="K1824" s="55"/>
    </row>
    <row r="1825" spans="1:11" x14ac:dyDescent="0.3">
      <c r="A1825" s="6">
        <v>40424</v>
      </c>
      <c r="B1825" s="3">
        <v>51.5</v>
      </c>
      <c r="C1825" s="3">
        <v>52.29</v>
      </c>
      <c r="D1825" s="3">
        <v>51.45</v>
      </c>
      <c r="E1825" s="3">
        <v>51.6</v>
      </c>
      <c r="F1825" s="3">
        <v>174</v>
      </c>
      <c r="G1825" s="3">
        <v>51.7</v>
      </c>
      <c r="K1825" s="55"/>
    </row>
    <row r="1826" spans="1:11" x14ac:dyDescent="0.3">
      <c r="A1826" s="6">
        <v>40427</v>
      </c>
      <c r="B1826" s="3">
        <v>50.75</v>
      </c>
      <c r="C1826" s="3">
        <v>50.8</v>
      </c>
      <c r="D1826" s="3">
        <v>49.85</v>
      </c>
      <c r="E1826" s="3">
        <v>49.85</v>
      </c>
      <c r="F1826" s="3">
        <v>214</v>
      </c>
      <c r="G1826" s="3">
        <v>49.85</v>
      </c>
      <c r="K1826" s="55"/>
    </row>
    <row r="1827" spans="1:11" x14ac:dyDescent="0.3">
      <c r="A1827" s="6">
        <v>40428</v>
      </c>
      <c r="B1827" s="3">
        <v>50.2</v>
      </c>
      <c r="C1827" s="3">
        <v>51.1</v>
      </c>
      <c r="D1827" s="3">
        <v>50.2</v>
      </c>
      <c r="E1827" s="3">
        <v>51.05</v>
      </c>
      <c r="F1827" s="3">
        <v>247</v>
      </c>
      <c r="G1827" s="3">
        <v>51</v>
      </c>
      <c r="K1827" s="55"/>
    </row>
    <row r="1828" spans="1:11" x14ac:dyDescent="0.3">
      <c r="A1828" s="6">
        <v>40429</v>
      </c>
      <c r="B1828" s="3">
        <v>51</v>
      </c>
      <c r="C1828" s="3">
        <v>51.6</v>
      </c>
      <c r="D1828" s="3">
        <v>50.9</v>
      </c>
      <c r="E1828" s="3">
        <v>51.35</v>
      </c>
      <c r="F1828" s="3">
        <v>251</v>
      </c>
      <c r="G1828" s="3">
        <v>51.43</v>
      </c>
      <c r="K1828" s="55"/>
    </row>
    <row r="1829" spans="1:11" x14ac:dyDescent="0.3">
      <c r="A1829" s="6">
        <v>40430</v>
      </c>
      <c r="B1829" s="3">
        <v>50.85</v>
      </c>
      <c r="C1829" s="3">
        <v>51.25</v>
      </c>
      <c r="D1829" s="3">
        <v>50.5</v>
      </c>
      <c r="E1829" s="3">
        <v>50.7</v>
      </c>
      <c r="F1829" s="3">
        <v>193</v>
      </c>
      <c r="G1829" s="3">
        <v>50.7</v>
      </c>
      <c r="K1829" s="55"/>
    </row>
    <row r="1830" spans="1:11" x14ac:dyDescent="0.3">
      <c r="A1830" s="6">
        <v>40431</v>
      </c>
      <c r="B1830" s="3">
        <v>50.75</v>
      </c>
      <c r="C1830" s="3">
        <v>50.75</v>
      </c>
      <c r="D1830" s="3">
        <v>49.8</v>
      </c>
      <c r="E1830" s="3">
        <v>50.2</v>
      </c>
      <c r="F1830" s="3">
        <v>417</v>
      </c>
      <c r="G1830" s="3">
        <v>50.3</v>
      </c>
      <c r="K1830" s="55"/>
    </row>
    <row r="1831" spans="1:11" x14ac:dyDescent="0.3">
      <c r="A1831" s="6">
        <v>40434</v>
      </c>
      <c r="B1831" s="3">
        <v>50</v>
      </c>
      <c r="C1831" s="3">
        <v>50.15</v>
      </c>
      <c r="D1831" s="3">
        <v>49</v>
      </c>
      <c r="E1831" s="3">
        <v>49.18</v>
      </c>
      <c r="F1831" s="3">
        <v>260</v>
      </c>
      <c r="G1831" s="3">
        <v>49.18</v>
      </c>
      <c r="K1831" s="55"/>
    </row>
    <row r="1832" spans="1:11" x14ac:dyDescent="0.3">
      <c r="A1832" s="6">
        <v>40435</v>
      </c>
      <c r="B1832" s="3">
        <v>49.6</v>
      </c>
      <c r="C1832" s="3">
        <v>50.15</v>
      </c>
      <c r="D1832" s="3">
        <v>49.6</v>
      </c>
      <c r="E1832" s="3">
        <v>50.05</v>
      </c>
      <c r="F1832" s="3">
        <v>93</v>
      </c>
      <c r="G1832" s="3">
        <v>50.05</v>
      </c>
      <c r="K1832" s="55"/>
    </row>
    <row r="1833" spans="1:11" x14ac:dyDescent="0.3">
      <c r="A1833" s="6">
        <v>40436</v>
      </c>
      <c r="B1833" s="3">
        <v>51.1</v>
      </c>
      <c r="C1833" s="3">
        <v>51.9</v>
      </c>
      <c r="D1833" s="3">
        <v>51.1</v>
      </c>
      <c r="E1833" s="3">
        <v>51.7</v>
      </c>
      <c r="F1833" s="3">
        <v>317</v>
      </c>
      <c r="G1833" s="3">
        <v>51.74</v>
      </c>
      <c r="K1833" s="55"/>
    </row>
    <row r="1834" spans="1:11" x14ac:dyDescent="0.3">
      <c r="A1834" s="6">
        <v>40437</v>
      </c>
      <c r="B1834" s="3">
        <v>52.25</v>
      </c>
      <c r="C1834" s="3">
        <v>52.5</v>
      </c>
      <c r="D1834" s="3">
        <v>51.8</v>
      </c>
      <c r="E1834" s="3">
        <v>51.8</v>
      </c>
      <c r="F1834" s="3">
        <v>192</v>
      </c>
      <c r="G1834" s="3">
        <v>51.86</v>
      </c>
      <c r="K1834" s="55"/>
    </row>
    <row r="1835" spans="1:11" x14ac:dyDescent="0.3">
      <c r="A1835" s="6">
        <v>40438</v>
      </c>
      <c r="B1835" s="3">
        <v>52.25</v>
      </c>
      <c r="C1835" s="3">
        <v>52.6</v>
      </c>
      <c r="D1835" s="3">
        <v>52</v>
      </c>
      <c r="E1835" s="3">
        <v>52.6</v>
      </c>
      <c r="F1835" s="3">
        <v>167</v>
      </c>
      <c r="G1835" s="3">
        <v>52.6</v>
      </c>
      <c r="K1835" s="55"/>
    </row>
    <row r="1836" spans="1:11" x14ac:dyDescent="0.3">
      <c r="A1836" s="6">
        <v>40441</v>
      </c>
      <c r="B1836" s="3">
        <v>52.25</v>
      </c>
      <c r="C1836" s="3">
        <v>53.05</v>
      </c>
      <c r="D1836" s="3">
        <v>52.25</v>
      </c>
      <c r="E1836" s="3">
        <v>52.5</v>
      </c>
      <c r="F1836" s="3">
        <v>275</v>
      </c>
      <c r="G1836" s="3">
        <v>52.5</v>
      </c>
      <c r="K1836" s="55"/>
    </row>
    <row r="1837" spans="1:11" x14ac:dyDescent="0.3">
      <c r="A1837" s="6">
        <v>40442</v>
      </c>
      <c r="B1837" s="3">
        <v>53</v>
      </c>
      <c r="C1837" s="3">
        <v>53</v>
      </c>
      <c r="D1837" s="3">
        <v>51.5</v>
      </c>
      <c r="E1837" s="3">
        <v>51.5</v>
      </c>
      <c r="F1837" s="3">
        <v>356</v>
      </c>
      <c r="G1837" s="3">
        <v>51.5</v>
      </c>
      <c r="K1837" s="55"/>
    </row>
    <row r="1838" spans="1:11" x14ac:dyDescent="0.3">
      <c r="A1838" s="6">
        <v>40443</v>
      </c>
      <c r="B1838" s="3">
        <v>52.05</v>
      </c>
      <c r="C1838" s="3">
        <v>52.05</v>
      </c>
      <c r="D1838" s="3">
        <v>51.45</v>
      </c>
      <c r="E1838" s="3">
        <v>51.8</v>
      </c>
      <c r="F1838" s="3">
        <v>174</v>
      </c>
      <c r="G1838" s="3">
        <v>51.75</v>
      </c>
      <c r="K1838" s="55"/>
    </row>
    <row r="1839" spans="1:11" x14ac:dyDescent="0.3">
      <c r="A1839" s="6">
        <v>40444</v>
      </c>
      <c r="B1839" s="3">
        <v>51.9</v>
      </c>
      <c r="C1839" s="3">
        <v>52</v>
      </c>
      <c r="D1839" s="3">
        <v>51.7</v>
      </c>
      <c r="E1839" s="3">
        <v>51.75</v>
      </c>
      <c r="F1839" s="3">
        <v>226</v>
      </c>
      <c r="G1839" s="3">
        <v>51.75</v>
      </c>
      <c r="K1839" s="55"/>
    </row>
    <row r="1840" spans="1:11" x14ac:dyDescent="0.3">
      <c r="A1840" s="6">
        <v>40445</v>
      </c>
      <c r="B1840" s="3">
        <v>52</v>
      </c>
      <c r="C1840" s="3">
        <v>52.2</v>
      </c>
      <c r="D1840" s="3">
        <v>51.55</v>
      </c>
      <c r="E1840" s="3">
        <v>51.61</v>
      </c>
      <c r="F1840" s="3">
        <v>167</v>
      </c>
      <c r="G1840" s="3">
        <v>51.7</v>
      </c>
      <c r="K1840" s="55"/>
    </row>
    <row r="1841" spans="1:11" x14ac:dyDescent="0.3">
      <c r="A1841" s="6">
        <v>40448</v>
      </c>
      <c r="B1841" s="3">
        <v>50.5</v>
      </c>
      <c r="C1841" s="3">
        <v>50.7</v>
      </c>
      <c r="D1841" s="3">
        <v>48.75</v>
      </c>
      <c r="E1841" s="3">
        <v>48.9</v>
      </c>
      <c r="F1841" s="3">
        <v>583</v>
      </c>
      <c r="G1841" s="3">
        <v>48.9</v>
      </c>
      <c r="K1841" s="55"/>
    </row>
    <row r="1842" spans="1:11" x14ac:dyDescent="0.3">
      <c r="A1842" s="6">
        <v>40449</v>
      </c>
      <c r="B1842" s="3">
        <v>49</v>
      </c>
      <c r="C1842" s="3">
        <v>49.25</v>
      </c>
      <c r="D1842" s="3">
        <v>48.85</v>
      </c>
      <c r="E1842" s="3">
        <v>49.25</v>
      </c>
      <c r="F1842" s="3">
        <v>219</v>
      </c>
      <c r="G1842" s="3">
        <v>49.25</v>
      </c>
      <c r="K1842" s="55"/>
    </row>
    <row r="1843" spans="1:11" x14ac:dyDescent="0.3">
      <c r="A1843" s="6">
        <v>40450</v>
      </c>
      <c r="B1843" s="3">
        <v>49.75</v>
      </c>
      <c r="C1843" s="3">
        <v>49.85</v>
      </c>
      <c r="D1843" s="3">
        <v>49.15</v>
      </c>
      <c r="E1843" s="3">
        <v>49.15</v>
      </c>
      <c r="F1843" s="3">
        <v>93</v>
      </c>
      <c r="G1843" s="3">
        <v>49.2</v>
      </c>
      <c r="K1843" s="55"/>
    </row>
    <row r="1844" spans="1:11" x14ac:dyDescent="0.3">
      <c r="A1844" s="6">
        <v>40451</v>
      </c>
      <c r="B1844" s="3">
        <v>49.75</v>
      </c>
      <c r="C1844" s="3">
        <v>50.25</v>
      </c>
      <c r="D1844" s="3">
        <v>49.75</v>
      </c>
      <c r="E1844" s="3">
        <v>50.2</v>
      </c>
      <c r="F1844" s="3">
        <v>297</v>
      </c>
      <c r="G1844" s="3">
        <v>50.09</v>
      </c>
      <c r="K1844" s="55"/>
    </row>
    <row r="1845" spans="1:11" x14ac:dyDescent="0.3">
      <c r="A1845" s="6">
        <v>40452</v>
      </c>
      <c r="B1845" s="3">
        <v>51.9</v>
      </c>
      <c r="C1845" s="3">
        <v>52.1</v>
      </c>
      <c r="D1845" s="3">
        <v>51.4</v>
      </c>
      <c r="E1845" s="3">
        <v>51.5</v>
      </c>
      <c r="F1845" s="3">
        <v>388</v>
      </c>
      <c r="G1845" s="3">
        <v>51.4</v>
      </c>
      <c r="K1845" s="55"/>
    </row>
    <row r="1846" spans="1:11" x14ac:dyDescent="0.3">
      <c r="A1846" s="6">
        <v>40455</v>
      </c>
      <c r="B1846" s="3">
        <v>51.35</v>
      </c>
      <c r="C1846" s="3">
        <v>52.1</v>
      </c>
      <c r="D1846" s="3">
        <v>51.35</v>
      </c>
      <c r="E1846" s="3">
        <v>52.1</v>
      </c>
      <c r="F1846" s="3">
        <v>289</v>
      </c>
      <c r="G1846" s="3">
        <v>52.1</v>
      </c>
      <c r="K1846" s="55"/>
    </row>
    <row r="1847" spans="1:11" x14ac:dyDescent="0.3">
      <c r="A1847" s="6">
        <v>40456</v>
      </c>
      <c r="B1847" s="3">
        <v>52</v>
      </c>
      <c r="C1847" s="3">
        <v>52.2</v>
      </c>
      <c r="D1847" s="3">
        <v>51.9</v>
      </c>
      <c r="E1847" s="3">
        <v>51.9</v>
      </c>
      <c r="F1847" s="3">
        <v>83</v>
      </c>
      <c r="G1847" s="3">
        <v>51.9</v>
      </c>
      <c r="K1847" s="55"/>
    </row>
    <row r="1848" spans="1:11" x14ac:dyDescent="0.3">
      <c r="A1848" s="6">
        <v>40457</v>
      </c>
      <c r="B1848" s="3">
        <v>51.75</v>
      </c>
      <c r="C1848" s="3">
        <v>51.75</v>
      </c>
      <c r="D1848" s="3">
        <v>51</v>
      </c>
      <c r="E1848" s="3">
        <v>51</v>
      </c>
      <c r="F1848" s="3">
        <v>498</v>
      </c>
      <c r="G1848" s="3">
        <v>51.1</v>
      </c>
      <c r="K1848" s="55"/>
    </row>
    <row r="1849" spans="1:11" x14ac:dyDescent="0.3">
      <c r="A1849" s="6">
        <v>40458</v>
      </c>
      <c r="B1849" s="3">
        <v>51.2</v>
      </c>
      <c r="C1849" s="3">
        <v>51.2</v>
      </c>
      <c r="D1849" s="3">
        <v>50.9</v>
      </c>
      <c r="E1849" s="3">
        <v>51.1</v>
      </c>
      <c r="F1849" s="3">
        <v>80</v>
      </c>
      <c r="G1849" s="3">
        <v>51.1</v>
      </c>
      <c r="K1849" s="55"/>
    </row>
    <row r="1850" spans="1:11" x14ac:dyDescent="0.3">
      <c r="A1850" s="6">
        <v>40459</v>
      </c>
      <c r="B1850" s="3">
        <v>51</v>
      </c>
      <c r="C1850" s="3">
        <v>51.29</v>
      </c>
      <c r="D1850" s="3">
        <v>50.9</v>
      </c>
      <c r="E1850" s="3">
        <v>51.1</v>
      </c>
      <c r="F1850" s="3">
        <v>130</v>
      </c>
      <c r="G1850" s="3">
        <v>51.1</v>
      </c>
      <c r="K1850" s="55"/>
    </row>
    <row r="1851" spans="1:11" x14ac:dyDescent="0.3">
      <c r="A1851" s="6">
        <v>40462</v>
      </c>
      <c r="B1851" s="3">
        <v>51.5</v>
      </c>
      <c r="C1851" s="3">
        <v>51.7</v>
      </c>
      <c r="D1851" s="3">
        <v>51.5</v>
      </c>
      <c r="E1851" s="3">
        <v>51.6</v>
      </c>
      <c r="F1851" s="3">
        <v>204</v>
      </c>
      <c r="G1851" s="3">
        <v>51.65</v>
      </c>
      <c r="K1851" s="55"/>
    </row>
    <row r="1852" spans="1:11" x14ac:dyDescent="0.3">
      <c r="A1852" s="6">
        <v>40463</v>
      </c>
      <c r="B1852" s="3">
        <v>52</v>
      </c>
      <c r="C1852" s="3">
        <v>52.1</v>
      </c>
      <c r="D1852" s="3">
        <v>51.65</v>
      </c>
      <c r="E1852" s="3">
        <v>52</v>
      </c>
      <c r="F1852" s="3">
        <v>278</v>
      </c>
      <c r="G1852" s="3">
        <v>52</v>
      </c>
      <c r="K1852" s="55"/>
    </row>
    <row r="1853" spans="1:11" x14ac:dyDescent="0.3">
      <c r="A1853" s="6">
        <v>40464</v>
      </c>
      <c r="B1853" s="3">
        <v>51.86</v>
      </c>
      <c r="C1853" s="3">
        <v>52</v>
      </c>
      <c r="D1853" s="3">
        <v>51.7</v>
      </c>
      <c r="E1853" s="3">
        <v>51.95</v>
      </c>
      <c r="F1853" s="3">
        <v>199</v>
      </c>
      <c r="G1853" s="3">
        <v>51.95</v>
      </c>
      <c r="K1853" s="55"/>
    </row>
    <row r="1854" spans="1:11" x14ac:dyDescent="0.3">
      <c r="A1854" s="6">
        <v>40465</v>
      </c>
      <c r="B1854" s="3">
        <v>51.5</v>
      </c>
      <c r="C1854" s="3">
        <v>51.65</v>
      </c>
      <c r="D1854" s="3">
        <v>51.2</v>
      </c>
      <c r="E1854" s="3">
        <v>51.2</v>
      </c>
      <c r="F1854" s="3">
        <v>285</v>
      </c>
      <c r="G1854" s="3">
        <v>51.2</v>
      </c>
      <c r="K1854" s="55"/>
    </row>
    <row r="1855" spans="1:11" x14ac:dyDescent="0.3">
      <c r="A1855" s="6">
        <v>40466</v>
      </c>
      <c r="B1855" s="3">
        <v>51.1</v>
      </c>
      <c r="C1855" s="3">
        <v>51.7</v>
      </c>
      <c r="D1855" s="3">
        <v>51.1</v>
      </c>
      <c r="E1855" s="3">
        <v>51.55</v>
      </c>
      <c r="F1855" s="3">
        <v>129</v>
      </c>
      <c r="G1855" s="3">
        <v>51.45</v>
      </c>
      <c r="K1855" s="55"/>
    </row>
    <row r="1856" spans="1:11" x14ac:dyDescent="0.3">
      <c r="A1856" s="6">
        <v>40469</v>
      </c>
      <c r="B1856" s="3">
        <v>51.8</v>
      </c>
      <c r="C1856" s="3">
        <v>51.8</v>
      </c>
      <c r="D1856" s="3">
        <v>50.6</v>
      </c>
      <c r="E1856" s="3">
        <v>51.4</v>
      </c>
      <c r="F1856" s="3">
        <v>246</v>
      </c>
      <c r="G1856" s="3">
        <v>51.4</v>
      </c>
      <c r="K1856" s="55"/>
    </row>
    <row r="1857" spans="1:11" x14ac:dyDescent="0.3">
      <c r="A1857" s="6">
        <v>40470</v>
      </c>
      <c r="B1857" s="3">
        <v>51.2</v>
      </c>
      <c r="C1857" s="3">
        <v>51.25</v>
      </c>
      <c r="D1857" s="3">
        <v>50.5</v>
      </c>
      <c r="E1857" s="3">
        <v>50.55</v>
      </c>
      <c r="F1857" s="3">
        <v>435</v>
      </c>
      <c r="G1857" s="3">
        <v>50.55</v>
      </c>
      <c r="K1857" s="55"/>
    </row>
    <row r="1858" spans="1:11" x14ac:dyDescent="0.3">
      <c r="A1858" s="6">
        <v>40471</v>
      </c>
      <c r="B1858" s="3">
        <v>50.4</v>
      </c>
      <c r="C1858" s="3">
        <v>51</v>
      </c>
      <c r="D1858" s="3">
        <v>50.4</v>
      </c>
      <c r="E1858" s="3">
        <v>50.65</v>
      </c>
      <c r="F1858" s="3">
        <v>226</v>
      </c>
      <c r="G1858" s="3">
        <v>50.6</v>
      </c>
      <c r="K1858" s="55"/>
    </row>
    <row r="1859" spans="1:11" x14ac:dyDescent="0.3">
      <c r="A1859" s="6">
        <v>40472</v>
      </c>
      <c r="B1859" s="3">
        <v>50.45</v>
      </c>
      <c r="C1859" s="3">
        <v>50.8</v>
      </c>
      <c r="D1859" s="3">
        <v>50.4</v>
      </c>
      <c r="E1859" s="3">
        <v>50.55</v>
      </c>
      <c r="F1859" s="3">
        <v>210</v>
      </c>
      <c r="G1859" s="3">
        <v>50.55</v>
      </c>
      <c r="K1859" s="55"/>
    </row>
    <row r="1860" spans="1:11" x14ac:dyDescent="0.3">
      <c r="A1860" s="6">
        <v>40473</v>
      </c>
      <c r="B1860" s="3">
        <v>50.25</v>
      </c>
      <c r="C1860" s="3">
        <v>50.3</v>
      </c>
      <c r="D1860" s="3">
        <v>50</v>
      </c>
      <c r="E1860" s="3">
        <v>50.3</v>
      </c>
      <c r="F1860" s="3">
        <v>127</v>
      </c>
      <c r="G1860" s="3">
        <v>50.25</v>
      </c>
      <c r="K1860" s="55"/>
    </row>
    <row r="1861" spans="1:11" x14ac:dyDescent="0.3">
      <c r="A1861" s="6">
        <v>40476</v>
      </c>
      <c r="B1861" s="3">
        <v>50</v>
      </c>
      <c r="C1861" s="3">
        <v>50.1</v>
      </c>
      <c r="D1861" s="3">
        <v>49.8</v>
      </c>
      <c r="E1861" s="3">
        <v>49.95</v>
      </c>
      <c r="F1861" s="3">
        <v>149</v>
      </c>
      <c r="G1861" s="3">
        <v>49.95</v>
      </c>
      <c r="K1861" s="55"/>
    </row>
    <row r="1862" spans="1:11" x14ac:dyDescent="0.3">
      <c r="A1862" s="6">
        <v>40477</v>
      </c>
      <c r="B1862" s="3">
        <v>49.8</v>
      </c>
      <c r="C1862" s="3">
        <v>49.8</v>
      </c>
      <c r="D1862" s="3">
        <v>49.26</v>
      </c>
      <c r="E1862" s="3">
        <v>49.45</v>
      </c>
      <c r="F1862" s="3">
        <v>350</v>
      </c>
      <c r="G1862" s="3">
        <v>49.45</v>
      </c>
      <c r="K1862" s="55"/>
    </row>
    <row r="1863" spans="1:11" x14ac:dyDescent="0.3">
      <c r="A1863" s="6">
        <v>40478</v>
      </c>
      <c r="B1863" s="3">
        <v>49</v>
      </c>
      <c r="C1863" s="3">
        <v>49</v>
      </c>
      <c r="D1863" s="3">
        <v>47.5</v>
      </c>
      <c r="E1863" s="3">
        <v>48.25</v>
      </c>
      <c r="F1863" s="3">
        <v>275</v>
      </c>
      <c r="G1863" s="3">
        <v>48.2</v>
      </c>
      <c r="K1863" s="55"/>
    </row>
    <row r="1864" spans="1:11" x14ac:dyDescent="0.3">
      <c r="A1864" s="6">
        <v>40479</v>
      </c>
      <c r="B1864" s="3">
        <v>47.5</v>
      </c>
      <c r="C1864" s="3">
        <v>48.15</v>
      </c>
      <c r="D1864" s="3">
        <v>47.5</v>
      </c>
      <c r="E1864" s="3">
        <v>48</v>
      </c>
      <c r="F1864" s="3">
        <v>184</v>
      </c>
      <c r="G1864" s="3">
        <v>48.05</v>
      </c>
      <c r="K1864" s="55"/>
    </row>
    <row r="1865" spans="1:11" x14ac:dyDescent="0.3">
      <c r="A1865" s="6">
        <v>40480</v>
      </c>
      <c r="B1865" s="3">
        <v>48</v>
      </c>
      <c r="C1865" s="3">
        <v>48.1</v>
      </c>
      <c r="D1865" s="3">
        <v>47.8</v>
      </c>
      <c r="E1865" s="3">
        <v>48.1</v>
      </c>
      <c r="F1865" s="3">
        <v>343</v>
      </c>
      <c r="G1865" s="3">
        <v>47.92</v>
      </c>
      <c r="K1865" s="55"/>
    </row>
    <row r="1866" spans="1:11" x14ac:dyDescent="0.3">
      <c r="A1866" s="6">
        <v>40483</v>
      </c>
      <c r="B1866" s="3">
        <v>48.9</v>
      </c>
      <c r="C1866" s="3">
        <v>48.9</v>
      </c>
      <c r="D1866" s="3">
        <v>48.5</v>
      </c>
      <c r="E1866" s="3">
        <v>48.6</v>
      </c>
      <c r="F1866" s="3">
        <v>118</v>
      </c>
      <c r="G1866" s="3">
        <v>48.6</v>
      </c>
      <c r="K1866" s="55"/>
    </row>
    <row r="1867" spans="1:11" x14ac:dyDescent="0.3">
      <c r="A1867" s="6">
        <v>40484</v>
      </c>
      <c r="B1867" s="3">
        <v>48.4</v>
      </c>
      <c r="C1867" s="3">
        <v>48.85</v>
      </c>
      <c r="D1867" s="3">
        <v>48.4</v>
      </c>
      <c r="E1867" s="3">
        <v>48.75</v>
      </c>
      <c r="F1867" s="3">
        <v>111</v>
      </c>
      <c r="G1867" s="3">
        <v>48.75</v>
      </c>
      <c r="K1867" s="55"/>
    </row>
    <row r="1868" spans="1:11" x14ac:dyDescent="0.3">
      <c r="A1868" s="6">
        <v>40485</v>
      </c>
      <c r="B1868" s="3">
        <v>49.5</v>
      </c>
      <c r="C1868" s="3">
        <v>49.65</v>
      </c>
      <c r="D1868" s="3">
        <v>49.35</v>
      </c>
      <c r="E1868" s="3">
        <v>49.56</v>
      </c>
      <c r="F1868" s="3">
        <v>173</v>
      </c>
      <c r="G1868" s="3">
        <v>49.45</v>
      </c>
      <c r="K1868" s="55"/>
    </row>
    <row r="1869" spans="1:11" x14ac:dyDescent="0.3">
      <c r="A1869" s="6">
        <v>40486</v>
      </c>
      <c r="B1869" s="3">
        <v>49.1</v>
      </c>
      <c r="C1869" s="3">
        <v>49.6</v>
      </c>
      <c r="D1869" s="3">
        <v>49.05</v>
      </c>
      <c r="E1869" s="3">
        <v>49.6</v>
      </c>
      <c r="F1869" s="3">
        <v>119</v>
      </c>
      <c r="G1869" s="3">
        <v>49.6</v>
      </c>
      <c r="K1869" s="55"/>
    </row>
    <row r="1870" spans="1:11" x14ac:dyDescent="0.3">
      <c r="A1870" s="6">
        <v>40487</v>
      </c>
      <c r="B1870" s="3">
        <v>49.9</v>
      </c>
      <c r="C1870" s="3">
        <v>50</v>
      </c>
      <c r="D1870" s="3">
        <v>49.75</v>
      </c>
      <c r="E1870" s="3">
        <v>49.95</v>
      </c>
      <c r="F1870" s="3">
        <v>139</v>
      </c>
      <c r="G1870" s="3">
        <v>49.95</v>
      </c>
      <c r="K1870" s="55"/>
    </row>
    <row r="1871" spans="1:11" x14ac:dyDescent="0.3">
      <c r="A1871" s="6">
        <v>40490</v>
      </c>
      <c r="B1871" s="3">
        <v>49.8</v>
      </c>
      <c r="C1871" s="3">
        <v>49.95</v>
      </c>
      <c r="D1871" s="3">
        <v>49.5</v>
      </c>
      <c r="E1871" s="3">
        <v>49.65</v>
      </c>
      <c r="F1871" s="3">
        <v>143</v>
      </c>
      <c r="G1871" s="3">
        <v>49.65</v>
      </c>
      <c r="K1871" s="55"/>
    </row>
    <row r="1872" spans="1:11" x14ac:dyDescent="0.3">
      <c r="A1872" s="6">
        <v>40491</v>
      </c>
      <c r="B1872" s="3">
        <v>49.3</v>
      </c>
      <c r="C1872" s="3">
        <v>49.65</v>
      </c>
      <c r="D1872" s="3">
        <v>49.25</v>
      </c>
      <c r="E1872" s="3">
        <v>49.65</v>
      </c>
      <c r="F1872" s="3">
        <v>61</v>
      </c>
      <c r="G1872" s="3">
        <v>49.65</v>
      </c>
      <c r="K1872" s="55"/>
    </row>
    <row r="1873" spans="1:11" x14ac:dyDescent="0.3">
      <c r="A1873" s="6">
        <v>40492</v>
      </c>
      <c r="B1873" s="3">
        <v>50.2</v>
      </c>
      <c r="C1873" s="3">
        <v>50.8</v>
      </c>
      <c r="D1873" s="3">
        <v>50.2</v>
      </c>
      <c r="E1873" s="3">
        <v>50.8</v>
      </c>
      <c r="F1873" s="3">
        <v>275</v>
      </c>
      <c r="G1873" s="3">
        <v>50.75</v>
      </c>
      <c r="K1873" s="55"/>
    </row>
    <row r="1874" spans="1:11" x14ac:dyDescent="0.3">
      <c r="A1874" s="6">
        <v>40493</v>
      </c>
      <c r="B1874" s="3">
        <v>51</v>
      </c>
      <c r="C1874" s="3">
        <v>52.2</v>
      </c>
      <c r="D1874" s="3">
        <v>51</v>
      </c>
      <c r="E1874" s="3">
        <v>52.2</v>
      </c>
      <c r="F1874" s="3">
        <v>392</v>
      </c>
      <c r="G1874" s="3">
        <v>52.1</v>
      </c>
      <c r="K1874" s="55"/>
    </row>
    <row r="1875" spans="1:11" x14ac:dyDescent="0.3">
      <c r="A1875" s="6">
        <v>40494</v>
      </c>
      <c r="B1875" s="3">
        <v>52.85</v>
      </c>
      <c r="C1875" s="3">
        <v>53.8</v>
      </c>
      <c r="D1875" s="3">
        <v>52.55</v>
      </c>
      <c r="E1875" s="3">
        <v>53.7</v>
      </c>
      <c r="F1875" s="3">
        <v>231</v>
      </c>
      <c r="G1875" s="3">
        <v>53.7</v>
      </c>
      <c r="K1875" s="55"/>
    </row>
    <row r="1876" spans="1:11" x14ac:dyDescent="0.3">
      <c r="A1876" s="6">
        <v>40497</v>
      </c>
      <c r="B1876" s="3">
        <v>58</v>
      </c>
      <c r="C1876" s="3">
        <v>58.65</v>
      </c>
      <c r="D1876" s="3">
        <v>56.75</v>
      </c>
      <c r="E1876" s="3">
        <v>58.3</v>
      </c>
      <c r="F1876" s="3">
        <v>718</v>
      </c>
      <c r="G1876" s="3">
        <v>58.3</v>
      </c>
      <c r="K1876" s="55"/>
    </row>
    <row r="1877" spans="1:11" x14ac:dyDescent="0.3">
      <c r="A1877" s="6">
        <v>40498</v>
      </c>
      <c r="B1877" s="3">
        <v>57.7</v>
      </c>
      <c r="C1877" s="3">
        <v>59.5</v>
      </c>
      <c r="D1877" s="3">
        <v>57.55</v>
      </c>
      <c r="E1877" s="3">
        <v>58.1</v>
      </c>
      <c r="F1877" s="3">
        <v>382</v>
      </c>
      <c r="G1877" s="3">
        <v>58.15</v>
      </c>
      <c r="K1877" s="55"/>
    </row>
    <row r="1878" spans="1:11" x14ac:dyDescent="0.3">
      <c r="A1878" s="6">
        <v>40499</v>
      </c>
      <c r="B1878" s="3">
        <v>59</v>
      </c>
      <c r="C1878" s="3">
        <v>60.15</v>
      </c>
      <c r="D1878" s="3">
        <v>59</v>
      </c>
      <c r="E1878" s="3">
        <v>59.5</v>
      </c>
      <c r="F1878" s="3">
        <v>385</v>
      </c>
      <c r="G1878" s="3">
        <v>59.5</v>
      </c>
      <c r="K1878" s="55"/>
    </row>
    <row r="1879" spans="1:11" x14ac:dyDescent="0.3">
      <c r="A1879" s="6">
        <v>40500</v>
      </c>
      <c r="B1879" s="3">
        <v>58.6</v>
      </c>
      <c r="C1879" s="3">
        <v>59.4</v>
      </c>
      <c r="D1879" s="3">
        <v>58.6</v>
      </c>
      <c r="E1879" s="3">
        <v>59.4</v>
      </c>
      <c r="F1879" s="3">
        <v>224</v>
      </c>
      <c r="G1879" s="3">
        <v>59.3</v>
      </c>
      <c r="K1879" s="55"/>
    </row>
    <row r="1880" spans="1:11" x14ac:dyDescent="0.3">
      <c r="A1880" s="6">
        <v>40501</v>
      </c>
      <c r="B1880" s="3">
        <v>61</v>
      </c>
      <c r="C1880" s="3">
        <v>62.1</v>
      </c>
      <c r="D1880" s="3">
        <v>60.35</v>
      </c>
      <c r="E1880" s="3">
        <v>61.9</v>
      </c>
      <c r="F1880" s="3">
        <v>316</v>
      </c>
      <c r="G1880" s="3">
        <v>62.1</v>
      </c>
      <c r="K1880" s="55"/>
    </row>
    <row r="1881" spans="1:11" x14ac:dyDescent="0.3">
      <c r="A1881" s="6">
        <v>40504</v>
      </c>
      <c r="B1881" s="3">
        <v>64</v>
      </c>
      <c r="C1881" s="3">
        <v>64.400000000000006</v>
      </c>
      <c r="D1881" s="3">
        <v>62.5</v>
      </c>
      <c r="E1881" s="3">
        <v>63</v>
      </c>
      <c r="F1881" s="3">
        <v>349</v>
      </c>
      <c r="G1881" s="3">
        <v>63.5</v>
      </c>
      <c r="K1881" s="55"/>
    </row>
    <row r="1882" spans="1:11" x14ac:dyDescent="0.3">
      <c r="A1882" s="6">
        <v>40505</v>
      </c>
      <c r="B1882" s="3">
        <v>63.75</v>
      </c>
      <c r="C1882" s="3">
        <v>63.75</v>
      </c>
      <c r="D1882" s="3">
        <v>62.65</v>
      </c>
      <c r="E1882" s="3">
        <v>63.25</v>
      </c>
      <c r="F1882" s="3">
        <v>201</v>
      </c>
      <c r="G1882" s="3">
        <v>63.25</v>
      </c>
      <c r="K1882" s="55"/>
    </row>
    <row r="1883" spans="1:11" x14ac:dyDescent="0.3">
      <c r="A1883" s="6">
        <v>40506</v>
      </c>
      <c r="B1883" s="3">
        <v>63</v>
      </c>
      <c r="C1883" s="3">
        <v>64.75</v>
      </c>
      <c r="D1883" s="3">
        <v>62.3</v>
      </c>
      <c r="E1883" s="3">
        <v>64.650000000000006</v>
      </c>
      <c r="F1883" s="3">
        <v>258</v>
      </c>
      <c r="G1883" s="3">
        <v>64.599999999999994</v>
      </c>
      <c r="K1883" s="55"/>
    </row>
    <row r="1884" spans="1:11" x14ac:dyDescent="0.3">
      <c r="A1884" s="6">
        <v>40507</v>
      </c>
      <c r="B1884" s="3">
        <v>65.5</v>
      </c>
      <c r="C1884" s="3">
        <v>68.599999999999994</v>
      </c>
      <c r="D1884" s="3">
        <v>65.5</v>
      </c>
      <c r="E1884" s="3">
        <v>68.599999999999994</v>
      </c>
      <c r="F1884" s="3">
        <v>175</v>
      </c>
      <c r="G1884" s="3">
        <v>68.33</v>
      </c>
      <c r="K1884" s="55"/>
    </row>
    <row r="1885" spans="1:11" x14ac:dyDescent="0.3">
      <c r="A1885" s="6">
        <v>40508</v>
      </c>
      <c r="B1885" s="3">
        <v>68</v>
      </c>
      <c r="C1885" s="3">
        <v>68</v>
      </c>
      <c r="D1885" s="3">
        <v>66.5</v>
      </c>
      <c r="E1885" s="3">
        <v>66.75</v>
      </c>
      <c r="F1885" s="3">
        <v>102</v>
      </c>
      <c r="G1885" s="3">
        <v>66.75</v>
      </c>
      <c r="K1885" s="55"/>
    </row>
    <row r="1886" spans="1:11" x14ac:dyDescent="0.3">
      <c r="A1886" s="6">
        <v>40511</v>
      </c>
      <c r="B1886" s="3">
        <v>64.900000000000006</v>
      </c>
      <c r="C1886" s="3">
        <v>65</v>
      </c>
      <c r="D1886" s="3">
        <v>62.9</v>
      </c>
      <c r="E1886" s="3">
        <v>63</v>
      </c>
      <c r="F1886" s="3">
        <v>223</v>
      </c>
      <c r="G1886" s="3">
        <v>62.9</v>
      </c>
      <c r="K1886" s="55"/>
    </row>
    <row r="1887" spans="1:11" x14ac:dyDescent="0.3">
      <c r="A1887" s="6">
        <v>40512</v>
      </c>
      <c r="B1887" s="3">
        <v>62</v>
      </c>
      <c r="C1887" s="3">
        <v>62</v>
      </c>
      <c r="D1887" s="3">
        <v>61.29</v>
      </c>
      <c r="E1887" s="3">
        <v>61.9</v>
      </c>
      <c r="F1887" s="3">
        <v>562</v>
      </c>
      <c r="G1887" s="3">
        <v>61.71</v>
      </c>
      <c r="K1887" s="55"/>
    </row>
    <row r="1888" spans="1:11" x14ac:dyDescent="0.3">
      <c r="A1888" s="6">
        <v>40513</v>
      </c>
      <c r="B1888" s="3">
        <v>65</v>
      </c>
      <c r="C1888" s="3">
        <v>65.5</v>
      </c>
      <c r="D1888" s="3">
        <v>64.75</v>
      </c>
      <c r="E1888" s="3">
        <v>64.849999999999994</v>
      </c>
      <c r="F1888" s="3">
        <v>199</v>
      </c>
      <c r="G1888" s="3">
        <v>64.930000000000007</v>
      </c>
      <c r="K1888" s="55"/>
    </row>
    <row r="1889" spans="1:11" x14ac:dyDescent="0.3">
      <c r="A1889" s="6">
        <v>40514</v>
      </c>
      <c r="B1889" s="3">
        <v>66</v>
      </c>
      <c r="C1889" s="3">
        <v>66.400000000000006</v>
      </c>
      <c r="D1889" s="3">
        <v>66</v>
      </c>
      <c r="E1889" s="3">
        <v>66.400000000000006</v>
      </c>
      <c r="F1889" s="3">
        <v>84</v>
      </c>
      <c r="G1889" s="3">
        <v>66.400000000000006</v>
      </c>
      <c r="K1889" s="55"/>
    </row>
    <row r="1890" spans="1:11" x14ac:dyDescent="0.3">
      <c r="A1890" s="6">
        <v>40515</v>
      </c>
      <c r="B1890" s="3">
        <v>69.5</v>
      </c>
      <c r="C1890" s="3">
        <v>69.5</v>
      </c>
      <c r="D1890" s="3">
        <v>68</v>
      </c>
      <c r="E1890" s="3">
        <v>68</v>
      </c>
      <c r="F1890" s="3">
        <v>84</v>
      </c>
      <c r="G1890" s="3">
        <v>68.2</v>
      </c>
      <c r="K1890" s="55"/>
    </row>
    <row r="1891" spans="1:11" x14ac:dyDescent="0.3">
      <c r="A1891" s="6">
        <v>40518</v>
      </c>
      <c r="B1891" s="3">
        <v>72</v>
      </c>
      <c r="C1891" s="3">
        <v>75.3</v>
      </c>
      <c r="D1891" s="3">
        <v>72</v>
      </c>
      <c r="E1891" s="3">
        <v>74.849999999999994</v>
      </c>
      <c r="F1891" s="3">
        <v>209</v>
      </c>
      <c r="G1891" s="3">
        <v>74.900000000000006</v>
      </c>
      <c r="K1891" s="55"/>
    </row>
    <row r="1892" spans="1:11" x14ac:dyDescent="0.3">
      <c r="A1892" s="6">
        <v>40519</v>
      </c>
      <c r="B1892" s="3">
        <v>73.5</v>
      </c>
      <c r="C1892" s="3">
        <v>76</v>
      </c>
      <c r="D1892" s="3">
        <v>73.25</v>
      </c>
      <c r="E1892" s="3">
        <v>76</v>
      </c>
      <c r="F1892" s="3">
        <v>123</v>
      </c>
      <c r="G1892" s="3">
        <v>76.099999999999994</v>
      </c>
      <c r="K1892" s="55"/>
    </row>
    <row r="1893" spans="1:11" x14ac:dyDescent="0.3">
      <c r="A1893" s="6">
        <v>40520</v>
      </c>
      <c r="B1893" s="3">
        <v>78</v>
      </c>
      <c r="C1893" s="3">
        <v>81</v>
      </c>
      <c r="D1893" s="3">
        <v>78</v>
      </c>
      <c r="E1893" s="3">
        <v>79.75</v>
      </c>
      <c r="F1893" s="3">
        <v>186</v>
      </c>
      <c r="G1893" s="3">
        <v>80.25</v>
      </c>
      <c r="K1893" s="55"/>
    </row>
    <row r="1894" spans="1:11" x14ac:dyDescent="0.3">
      <c r="A1894" s="6">
        <v>40521</v>
      </c>
      <c r="B1894" s="3">
        <v>82</v>
      </c>
      <c r="C1894" s="3">
        <v>82</v>
      </c>
      <c r="D1894" s="3">
        <v>77.599999999999994</v>
      </c>
      <c r="E1894" s="3">
        <v>77.8</v>
      </c>
      <c r="F1894" s="3">
        <v>219</v>
      </c>
      <c r="G1894" s="3">
        <v>77.75</v>
      </c>
      <c r="K1894" s="55"/>
    </row>
    <row r="1895" spans="1:11" x14ac:dyDescent="0.3">
      <c r="A1895" s="6">
        <v>40522</v>
      </c>
      <c r="B1895" s="3">
        <v>76.5</v>
      </c>
      <c r="C1895" s="3">
        <v>79.75</v>
      </c>
      <c r="D1895" s="3">
        <v>76.5</v>
      </c>
      <c r="E1895" s="3">
        <v>78.55</v>
      </c>
      <c r="F1895" s="3">
        <v>219</v>
      </c>
      <c r="G1895" s="3">
        <v>78.55</v>
      </c>
      <c r="K1895" s="55"/>
    </row>
    <row r="1896" spans="1:11" x14ac:dyDescent="0.3">
      <c r="A1896" s="6">
        <v>40525</v>
      </c>
      <c r="B1896" s="3">
        <v>81.5</v>
      </c>
      <c r="C1896" s="3">
        <v>81.5</v>
      </c>
      <c r="D1896" s="3">
        <v>80</v>
      </c>
      <c r="E1896" s="3">
        <v>80</v>
      </c>
      <c r="F1896" s="3">
        <v>53</v>
      </c>
      <c r="G1896" s="3">
        <v>80</v>
      </c>
      <c r="K1896" s="55"/>
    </row>
    <row r="1897" spans="1:11" x14ac:dyDescent="0.3">
      <c r="A1897" s="6">
        <v>40526</v>
      </c>
      <c r="B1897" s="3">
        <v>78</v>
      </c>
      <c r="C1897" s="3">
        <v>78.25</v>
      </c>
      <c r="D1897" s="3">
        <v>73</v>
      </c>
      <c r="E1897" s="3">
        <v>73</v>
      </c>
      <c r="F1897" s="3">
        <v>573</v>
      </c>
      <c r="G1897" s="3">
        <v>73.25</v>
      </c>
      <c r="K1897" s="55"/>
    </row>
    <row r="1898" spans="1:11" x14ac:dyDescent="0.3">
      <c r="A1898" s="6">
        <v>40527</v>
      </c>
      <c r="B1898" s="3">
        <v>73</v>
      </c>
      <c r="C1898" s="3">
        <v>73.25</v>
      </c>
      <c r="D1898" s="3">
        <v>68.5</v>
      </c>
      <c r="E1898" s="3">
        <v>71.099999999999994</v>
      </c>
      <c r="F1898" s="3">
        <v>300</v>
      </c>
      <c r="G1898" s="3">
        <v>71.099999999999994</v>
      </c>
      <c r="K1898" s="55"/>
    </row>
    <row r="1899" spans="1:11" x14ac:dyDescent="0.3">
      <c r="A1899" s="6">
        <v>40528</v>
      </c>
      <c r="B1899" s="3">
        <v>74.75</v>
      </c>
      <c r="C1899" s="3">
        <v>76.5</v>
      </c>
      <c r="D1899" s="3">
        <v>74.5</v>
      </c>
      <c r="E1899" s="3">
        <v>76.2</v>
      </c>
      <c r="F1899" s="3">
        <v>294</v>
      </c>
      <c r="G1899" s="3">
        <v>76.2</v>
      </c>
      <c r="K1899" s="55"/>
    </row>
    <row r="1900" spans="1:11" x14ac:dyDescent="0.3">
      <c r="A1900" s="6">
        <v>40529</v>
      </c>
      <c r="B1900" s="3">
        <v>77.5</v>
      </c>
      <c r="C1900" s="3">
        <v>77.5</v>
      </c>
      <c r="D1900" s="3">
        <v>74.8</v>
      </c>
      <c r="E1900" s="3">
        <v>76.349999999999994</v>
      </c>
      <c r="F1900" s="3">
        <v>45</v>
      </c>
      <c r="G1900" s="3">
        <v>75.95</v>
      </c>
      <c r="K1900" s="55"/>
    </row>
    <row r="1901" spans="1:11" x14ac:dyDescent="0.3">
      <c r="A1901" s="6">
        <v>40532</v>
      </c>
      <c r="B1901" s="3">
        <v>73.25</v>
      </c>
      <c r="C1901" s="3">
        <v>73.25</v>
      </c>
      <c r="D1901" s="3">
        <v>70.55</v>
      </c>
      <c r="E1901" s="3">
        <v>70.55</v>
      </c>
      <c r="F1901" s="3">
        <v>120</v>
      </c>
      <c r="G1901" s="3">
        <v>70.55</v>
      </c>
      <c r="K1901" s="55"/>
    </row>
    <row r="1902" spans="1:11" x14ac:dyDescent="0.3">
      <c r="A1902" s="6">
        <v>40533</v>
      </c>
      <c r="B1902" s="3">
        <v>73.95</v>
      </c>
      <c r="C1902" s="3">
        <v>74.8</v>
      </c>
      <c r="D1902" s="3">
        <v>72.75</v>
      </c>
      <c r="E1902" s="3">
        <v>74.75</v>
      </c>
      <c r="F1902" s="3">
        <v>262</v>
      </c>
      <c r="G1902" s="3">
        <v>74.8</v>
      </c>
      <c r="K1902" s="55"/>
    </row>
    <row r="1903" spans="1:11" x14ac:dyDescent="0.3">
      <c r="A1903" s="6">
        <v>40534</v>
      </c>
      <c r="B1903" s="3">
        <v>78.5</v>
      </c>
      <c r="C1903" s="3">
        <v>80.5</v>
      </c>
      <c r="D1903" s="3">
        <v>78.5</v>
      </c>
      <c r="E1903" s="3">
        <v>79</v>
      </c>
      <c r="F1903" s="3">
        <v>287</v>
      </c>
      <c r="G1903" s="3">
        <v>79.099999999999994</v>
      </c>
      <c r="K1903" s="55"/>
    </row>
    <row r="1904" spans="1:11" x14ac:dyDescent="0.3">
      <c r="A1904" s="6">
        <v>40535</v>
      </c>
      <c r="B1904" s="3">
        <v>78.5</v>
      </c>
      <c r="C1904" s="3">
        <v>81.5</v>
      </c>
      <c r="D1904" s="3">
        <v>78.5</v>
      </c>
      <c r="E1904" s="3">
        <v>79.099999999999994</v>
      </c>
      <c r="F1904" s="3">
        <v>106</v>
      </c>
      <c r="G1904" s="3">
        <v>79.099999999999994</v>
      </c>
      <c r="K1904" s="55"/>
    </row>
    <row r="1905" spans="1:11" x14ac:dyDescent="0.3">
      <c r="A1905" s="6">
        <v>40539</v>
      </c>
      <c r="B1905" s="3">
        <v>85</v>
      </c>
      <c r="C1905" s="3">
        <v>85.5</v>
      </c>
      <c r="D1905" s="3">
        <v>84.3</v>
      </c>
      <c r="E1905" s="3">
        <v>84.5</v>
      </c>
      <c r="F1905" s="3">
        <v>143</v>
      </c>
      <c r="G1905" s="3">
        <v>84.5</v>
      </c>
      <c r="K1905" s="55"/>
    </row>
    <row r="1906" spans="1:11" x14ac:dyDescent="0.3">
      <c r="A1906" s="6">
        <v>40540</v>
      </c>
      <c r="B1906" s="3">
        <v>84</v>
      </c>
      <c r="C1906" s="3">
        <v>87.05</v>
      </c>
      <c r="D1906" s="3">
        <v>84</v>
      </c>
      <c r="E1906" s="3">
        <v>87.05</v>
      </c>
      <c r="F1906" s="3">
        <v>181</v>
      </c>
      <c r="G1906" s="3">
        <v>86.38</v>
      </c>
      <c r="K1906" s="55"/>
    </row>
    <row r="1907" spans="1:11" x14ac:dyDescent="0.3">
      <c r="A1907" s="6">
        <v>40541</v>
      </c>
      <c r="B1907" s="3">
        <v>87</v>
      </c>
      <c r="C1907" s="3">
        <v>90.5</v>
      </c>
      <c r="D1907" s="3">
        <v>87</v>
      </c>
      <c r="E1907" s="3">
        <v>90.5</v>
      </c>
      <c r="F1907" s="3">
        <v>210</v>
      </c>
      <c r="G1907" s="3">
        <v>90.5</v>
      </c>
      <c r="K1907" s="55"/>
    </row>
    <row r="1908" spans="1:11" x14ac:dyDescent="0.3">
      <c r="A1908" s="6">
        <v>40542</v>
      </c>
      <c r="B1908" s="3">
        <v>91</v>
      </c>
      <c r="C1908" s="3">
        <v>91.45</v>
      </c>
      <c r="D1908" s="3">
        <v>90</v>
      </c>
      <c r="E1908" s="3">
        <v>90</v>
      </c>
      <c r="F1908" s="3">
        <v>211</v>
      </c>
      <c r="G1908" s="3">
        <v>90.77</v>
      </c>
      <c r="K1908" s="55"/>
    </row>
    <row r="1909" spans="1:11" x14ac:dyDescent="0.3">
      <c r="A1909" s="6">
        <v>40546</v>
      </c>
      <c r="B1909" s="3">
        <v>80</v>
      </c>
      <c r="C1909" s="3">
        <v>80</v>
      </c>
      <c r="D1909" s="3">
        <v>75</v>
      </c>
      <c r="E1909" s="3">
        <v>77</v>
      </c>
      <c r="F1909" s="3">
        <v>413</v>
      </c>
      <c r="G1909" s="3">
        <v>77</v>
      </c>
      <c r="K1909" s="55"/>
    </row>
    <row r="1910" spans="1:11" x14ac:dyDescent="0.3">
      <c r="A1910" s="6">
        <v>40547</v>
      </c>
      <c r="B1910" s="3">
        <v>74.75</v>
      </c>
      <c r="C1910" s="3">
        <v>74.75</v>
      </c>
      <c r="D1910" s="3">
        <v>72.75</v>
      </c>
      <c r="E1910" s="3">
        <v>73.900000000000006</v>
      </c>
      <c r="F1910" s="3">
        <v>441</v>
      </c>
      <c r="G1910" s="3">
        <v>73.83</v>
      </c>
      <c r="K1910" s="55"/>
    </row>
    <row r="1911" spans="1:11" x14ac:dyDescent="0.3">
      <c r="A1911" s="6">
        <v>40548</v>
      </c>
      <c r="B1911" s="3">
        <v>70.5</v>
      </c>
      <c r="C1911" s="3">
        <v>71.5</v>
      </c>
      <c r="D1911" s="3">
        <v>68.05</v>
      </c>
      <c r="E1911" s="3">
        <v>68.7</v>
      </c>
      <c r="F1911" s="3">
        <v>1297</v>
      </c>
      <c r="G1911" s="3">
        <v>68.5</v>
      </c>
      <c r="K1911" s="55"/>
    </row>
    <row r="1912" spans="1:11" x14ac:dyDescent="0.3">
      <c r="A1912" s="6">
        <v>40549</v>
      </c>
      <c r="B1912" s="3">
        <v>70.25</v>
      </c>
      <c r="C1912" s="3">
        <v>75.25</v>
      </c>
      <c r="D1912" s="3">
        <v>70</v>
      </c>
      <c r="E1912" s="3">
        <v>74.5</v>
      </c>
      <c r="F1912" s="3">
        <v>426</v>
      </c>
      <c r="G1912" s="3">
        <v>74.75</v>
      </c>
      <c r="K1912" s="55"/>
    </row>
    <row r="1913" spans="1:11" x14ac:dyDescent="0.3">
      <c r="A1913" s="6">
        <v>40550</v>
      </c>
      <c r="B1913" s="3">
        <v>73.25</v>
      </c>
      <c r="C1913" s="3">
        <v>74.25</v>
      </c>
      <c r="D1913" s="3">
        <v>72.349999999999994</v>
      </c>
      <c r="E1913" s="3">
        <v>73.5</v>
      </c>
      <c r="F1913" s="3">
        <v>600</v>
      </c>
      <c r="G1913" s="3">
        <v>73.5</v>
      </c>
      <c r="K1913" s="55"/>
    </row>
    <row r="1914" spans="1:11" x14ac:dyDescent="0.3">
      <c r="A1914" s="6">
        <v>40553</v>
      </c>
      <c r="B1914" s="3">
        <v>71.5</v>
      </c>
      <c r="C1914" s="3">
        <v>72.75</v>
      </c>
      <c r="D1914" s="3">
        <v>71.5</v>
      </c>
      <c r="E1914" s="3">
        <v>72.400000000000006</v>
      </c>
      <c r="F1914" s="3">
        <v>340</v>
      </c>
      <c r="G1914" s="3">
        <v>72.599999999999994</v>
      </c>
      <c r="K1914" s="55"/>
    </row>
    <row r="1915" spans="1:11" x14ac:dyDescent="0.3">
      <c r="A1915" s="6">
        <v>40554</v>
      </c>
      <c r="B1915" s="3">
        <v>72.5</v>
      </c>
      <c r="C1915" s="3">
        <v>74.25</v>
      </c>
      <c r="D1915" s="3">
        <v>72.5</v>
      </c>
      <c r="E1915" s="3">
        <v>74.2</v>
      </c>
      <c r="F1915" s="3">
        <v>385</v>
      </c>
      <c r="G1915" s="3">
        <v>74.2</v>
      </c>
      <c r="K1915" s="55"/>
    </row>
    <row r="1916" spans="1:11" x14ac:dyDescent="0.3">
      <c r="A1916" s="6">
        <v>40555</v>
      </c>
      <c r="B1916" s="3">
        <v>73</v>
      </c>
      <c r="C1916" s="3">
        <v>73.75</v>
      </c>
      <c r="D1916" s="3">
        <v>68.2</v>
      </c>
      <c r="E1916" s="3">
        <v>69.5</v>
      </c>
      <c r="F1916" s="3">
        <v>821</v>
      </c>
      <c r="G1916" s="3">
        <v>69.25</v>
      </c>
      <c r="K1916" s="55"/>
    </row>
    <row r="1917" spans="1:11" x14ac:dyDescent="0.3">
      <c r="A1917" s="6">
        <v>40556</v>
      </c>
      <c r="B1917" s="3">
        <v>67.25</v>
      </c>
      <c r="C1917" s="3">
        <v>67.75</v>
      </c>
      <c r="D1917" s="3">
        <v>64</v>
      </c>
      <c r="E1917" s="3">
        <v>64</v>
      </c>
      <c r="F1917" s="3">
        <v>439</v>
      </c>
      <c r="G1917" s="3">
        <v>64</v>
      </c>
      <c r="K1917" s="55"/>
    </row>
    <row r="1918" spans="1:11" x14ac:dyDescent="0.3">
      <c r="A1918" s="6">
        <v>40557</v>
      </c>
      <c r="B1918" s="3">
        <v>64.5</v>
      </c>
      <c r="C1918" s="3">
        <v>64.95</v>
      </c>
      <c r="D1918" s="3">
        <v>62.75</v>
      </c>
      <c r="E1918" s="3">
        <v>63.65</v>
      </c>
      <c r="F1918" s="3">
        <v>446</v>
      </c>
      <c r="G1918" s="3">
        <v>63.78</v>
      </c>
      <c r="K1918" s="55"/>
    </row>
    <row r="1919" spans="1:11" x14ac:dyDescent="0.3">
      <c r="A1919" s="6">
        <v>40560</v>
      </c>
      <c r="B1919" s="3">
        <v>65</v>
      </c>
      <c r="C1919" s="3">
        <v>65.5</v>
      </c>
      <c r="D1919" s="3">
        <v>61.25</v>
      </c>
      <c r="E1919" s="3">
        <v>61.5</v>
      </c>
      <c r="F1919" s="3">
        <v>480</v>
      </c>
      <c r="G1919" s="3">
        <v>61.5</v>
      </c>
      <c r="K1919" s="55"/>
    </row>
    <row r="1920" spans="1:11" x14ac:dyDescent="0.3">
      <c r="A1920" s="6">
        <v>40561</v>
      </c>
      <c r="B1920" s="3">
        <v>61.5</v>
      </c>
      <c r="C1920" s="3">
        <v>62.75</v>
      </c>
      <c r="D1920" s="3">
        <v>60.75</v>
      </c>
      <c r="E1920" s="3">
        <v>62</v>
      </c>
      <c r="F1920" s="3">
        <v>226</v>
      </c>
      <c r="G1920" s="3">
        <v>62</v>
      </c>
      <c r="K1920" s="55"/>
    </row>
    <row r="1921" spans="1:11" x14ac:dyDescent="0.3">
      <c r="A1921" s="6">
        <v>40562</v>
      </c>
      <c r="B1921" s="3">
        <v>63</v>
      </c>
      <c r="C1921" s="3">
        <v>64</v>
      </c>
      <c r="D1921" s="3">
        <v>62.25</v>
      </c>
      <c r="E1921" s="3">
        <v>63.5</v>
      </c>
      <c r="F1921" s="3">
        <v>291</v>
      </c>
      <c r="G1921" s="3">
        <v>63.25</v>
      </c>
      <c r="K1921" s="55"/>
    </row>
    <row r="1922" spans="1:11" x14ac:dyDescent="0.3">
      <c r="A1922" s="6">
        <v>40563</v>
      </c>
      <c r="B1922" s="3">
        <v>62.5</v>
      </c>
      <c r="C1922" s="3">
        <v>64</v>
      </c>
      <c r="D1922" s="3">
        <v>62.5</v>
      </c>
      <c r="E1922" s="3">
        <v>63.5</v>
      </c>
      <c r="F1922" s="3">
        <v>272</v>
      </c>
      <c r="G1922" s="3">
        <v>63.75</v>
      </c>
      <c r="K1922" s="55"/>
    </row>
    <row r="1923" spans="1:11" x14ac:dyDescent="0.3">
      <c r="A1923" s="6">
        <v>40564</v>
      </c>
      <c r="B1923" s="3">
        <v>62.4</v>
      </c>
      <c r="C1923" s="3">
        <v>63.15</v>
      </c>
      <c r="D1923" s="3">
        <v>61.75</v>
      </c>
      <c r="E1923" s="3">
        <v>63.1</v>
      </c>
      <c r="F1923" s="3">
        <v>147</v>
      </c>
      <c r="G1923" s="3">
        <v>63.1</v>
      </c>
      <c r="K1923" s="55"/>
    </row>
    <row r="1924" spans="1:11" x14ac:dyDescent="0.3">
      <c r="A1924" s="6">
        <v>40567</v>
      </c>
      <c r="B1924" s="3">
        <v>63.25</v>
      </c>
      <c r="C1924" s="3">
        <v>63.85</v>
      </c>
      <c r="D1924" s="3">
        <v>63</v>
      </c>
      <c r="E1924" s="3">
        <v>63.7</v>
      </c>
      <c r="F1924" s="3">
        <v>88</v>
      </c>
      <c r="G1924" s="3">
        <v>63.7</v>
      </c>
      <c r="K1924" s="55"/>
    </row>
    <row r="1925" spans="1:11" x14ac:dyDescent="0.3">
      <c r="A1925" s="6">
        <v>40568</v>
      </c>
      <c r="B1925" s="3">
        <v>62</v>
      </c>
      <c r="C1925" s="3">
        <v>62</v>
      </c>
      <c r="D1925" s="3">
        <v>59.5</v>
      </c>
      <c r="E1925" s="3">
        <v>59.6</v>
      </c>
      <c r="F1925" s="3">
        <v>376</v>
      </c>
      <c r="G1925" s="3">
        <v>59.6</v>
      </c>
      <c r="K1925" s="55"/>
    </row>
    <row r="1926" spans="1:11" x14ac:dyDescent="0.3">
      <c r="A1926" s="6">
        <v>40569</v>
      </c>
      <c r="B1926" s="3">
        <v>59.7</v>
      </c>
      <c r="C1926" s="3">
        <v>59.7</v>
      </c>
      <c r="D1926" s="3">
        <v>57.9</v>
      </c>
      <c r="E1926" s="3">
        <v>58</v>
      </c>
      <c r="F1926" s="3">
        <v>376</v>
      </c>
      <c r="G1926" s="3">
        <v>58.15</v>
      </c>
      <c r="K1926" s="55"/>
    </row>
    <row r="1927" spans="1:11" x14ac:dyDescent="0.3">
      <c r="A1927" s="6">
        <v>40570</v>
      </c>
      <c r="B1927" s="3">
        <v>57.75</v>
      </c>
      <c r="C1927" s="3">
        <v>58.6</v>
      </c>
      <c r="D1927" s="3">
        <v>57.5</v>
      </c>
      <c r="E1927" s="3">
        <v>58.3</v>
      </c>
      <c r="F1927" s="3">
        <v>280</v>
      </c>
      <c r="G1927" s="3">
        <v>58.3</v>
      </c>
      <c r="K1927" s="55"/>
    </row>
    <row r="1928" spans="1:11" x14ac:dyDescent="0.3">
      <c r="A1928" s="6">
        <v>40571</v>
      </c>
      <c r="B1928" s="3">
        <v>56</v>
      </c>
      <c r="C1928" s="3">
        <v>57</v>
      </c>
      <c r="D1928" s="3">
        <v>55.75</v>
      </c>
      <c r="E1928" s="3">
        <v>56.9</v>
      </c>
      <c r="F1928" s="3">
        <v>344</v>
      </c>
      <c r="G1928" s="3">
        <v>57</v>
      </c>
      <c r="K1928" s="55"/>
    </row>
    <row r="1929" spans="1:11" x14ac:dyDescent="0.3">
      <c r="A1929" s="6">
        <v>40574</v>
      </c>
      <c r="B1929" s="3">
        <v>56.5</v>
      </c>
      <c r="C1929" s="3">
        <v>57.9</v>
      </c>
      <c r="D1929" s="3">
        <v>56.5</v>
      </c>
      <c r="E1929" s="3">
        <v>57.3</v>
      </c>
      <c r="F1929" s="3">
        <v>391</v>
      </c>
      <c r="G1929" s="3">
        <v>57.21</v>
      </c>
      <c r="K1929" s="55"/>
    </row>
    <row r="1930" spans="1:11" x14ac:dyDescent="0.3">
      <c r="A1930" s="6">
        <v>40575</v>
      </c>
      <c r="B1930" s="3">
        <v>57.1</v>
      </c>
      <c r="C1930" s="3">
        <v>57.2</v>
      </c>
      <c r="D1930" s="3">
        <v>56.6</v>
      </c>
      <c r="E1930" s="3">
        <v>56.6</v>
      </c>
      <c r="F1930" s="3">
        <v>274</v>
      </c>
      <c r="G1930" s="3">
        <v>56.55</v>
      </c>
      <c r="K1930" s="55"/>
    </row>
    <row r="1931" spans="1:11" x14ac:dyDescent="0.3">
      <c r="A1931" s="6">
        <v>40576</v>
      </c>
      <c r="B1931" s="3">
        <v>57</v>
      </c>
      <c r="C1931" s="3">
        <v>60.25</v>
      </c>
      <c r="D1931" s="3">
        <v>57</v>
      </c>
      <c r="E1931" s="3">
        <v>60.25</v>
      </c>
      <c r="F1931" s="3">
        <v>577</v>
      </c>
      <c r="G1931" s="3">
        <v>60.25</v>
      </c>
      <c r="K1931" s="55"/>
    </row>
    <row r="1932" spans="1:11" x14ac:dyDescent="0.3">
      <c r="A1932" s="6">
        <v>40577</v>
      </c>
      <c r="B1932" s="3">
        <v>62</v>
      </c>
      <c r="C1932" s="3">
        <v>65</v>
      </c>
      <c r="D1932" s="3">
        <v>62</v>
      </c>
      <c r="E1932" s="3">
        <v>64.8</v>
      </c>
      <c r="F1932" s="3">
        <v>792</v>
      </c>
      <c r="G1932" s="3">
        <v>64.849999999999994</v>
      </c>
      <c r="K1932" s="55"/>
    </row>
    <row r="1933" spans="1:11" x14ac:dyDescent="0.3">
      <c r="A1933" s="6">
        <v>40578</v>
      </c>
      <c r="B1933" s="3">
        <v>66.25</v>
      </c>
      <c r="C1933" s="3">
        <v>69.5</v>
      </c>
      <c r="D1933" s="3">
        <v>66.25</v>
      </c>
      <c r="E1933" s="3">
        <v>69.209999999999994</v>
      </c>
      <c r="F1933" s="3">
        <v>531</v>
      </c>
      <c r="G1933" s="3">
        <v>69.3</v>
      </c>
      <c r="K1933" s="55"/>
    </row>
    <row r="1934" spans="1:11" x14ac:dyDescent="0.3">
      <c r="A1934" s="6">
        <v>40581</v>
      </c>
      <c r="B1934" s="3">
        <v>71.3</v>
      </c>
      <c r="C1934" s="3">
        <v>72</v>
      </c>
      <c r="D1934" s="3">
        <v>69.75</v>
      </c>
      <c r="E1934" s="3">
        <v>70.3</v>
      </c>
      <c r="F1934" s="3">
        <v>391</v>
      </c>
      <c r="G1934" s="3">
        <v>70.3</v>
      </c>
      <c r="K1934" s="55"/>
    </row>
    <row r="1935" spans="1:11" x14ac:dyDescent="0.3">
      <c r="A1935" s="6">
        <v>40582</v>
      </c>
      <c r="B1935" s="3">
        <v>68.75</v>
      </c>
      <c r="C1935" s="3">
        <v>68.75</v>
      </c>
      <c r="D1935" s="3">
        <v>65.150000000000006</v>
      </c>
      <c r="E1935" s="3">
        <v>66.25</v>
      </c>
      <c r="F1935" s="3">
        <v>409</v>
      </c>
      <c r="G1935" s="3">
        <v>66</v>
      </c>
      <c r="K1935" s="55"/>
    </row>
    <row r="1936" spans="1:11" x14ac:dyDescent="0.3">
      <c r="A1936" s="6">
        <v>40583</v>
      </c>
      <c r="B1936" s="3">
        <v>68.5</v>
      </c>
      <c r="C1936" s="3">
        <v>69</v>
      </c>
      <c r="D1936" s="3">
        <v>65.150000000000006</v>
      </c>
      <c r="E1936" s="3">
        <v>65.150000000000006</v>
      </c>
      <c r="F1936" s="3">
        <v>388</v>
      </c>
      <c r="G1936" s="3">
        <v>65.150000000000006</v>
      </c>
      <c r="K1936" s="55"/>
    </row>
    <row r="1937" spans="1:11" x14ac:dyDescent="0.3">
      <c r="A1937" s="6">
        <v>40584</v>
      </c>
      <c r="B1937" s="3">
        <v>63</v>
      </c>
      <c r="C1937" s="3">
        <v>63</v>
      </c>
      <c r="D1937" s="3">
        <v>60.5</v>
      </c>
      <c r="E1937" s="3">
        <v>61.25</v>
      </c>
      <c r="F1937" s="3">
        <v>455</v>
      </c>
      <c r="G1937" s="3">
        <v>61.3</v>
      </c>
      <c r="K1937" s="55"/>
    </row>
    <row r="1938" spans="1:11" x14ac:dyDescent="0.3">
      <c r="A1938" s="6">
        <v>40585</v>
      </c>
      <c r="B1938" s="3">
        <v>65</v>
      </c>
      <c r="C1938" s="3">
        <v>66</v>
      </c>
      <c r="D1938" s="3">
        <v>64.3</v>
      </c>
      <c r="E1938" s="3">
        <v>65.25</v>
      </c>
      <c r="F1938" s="3">
        <v>502</v>
      </c>
      <c r="G1938" s="3">
        <v>65.25</v>
      </c>
      <c r="K1938" s="55"/>
    </row>
    <row r="1939" spans="1:11" x14ac:dyDescent="0.3">
      <c r="A1939" s="6">
        <v>40588</v>
      </c>
      <c r="B1939" s="3">
        <v>66</v>
      </c>
      <c r="C1939" s="3">
        <v>67.099999999999994</v>
      </c>
      <c r="D1939" s="3">
        <v>64.5</v>
      </c>
      <c r="E1939" s="3">
        <v>64.5</v>
      </c>
      <c r="F1939" s="3">
        <v>274</v>
      </c>
      <c r="G1939" s="3">
        <v>64.5</v>
      </c>
      <c r="K1939" s="55"/>
    </row>
    <row r="1940" spans="1:11" x14ac:dyDescent="0.3">
      <c r="A1940" s="6">
        <v>40589</v>
      </c>
      <c r="B1940" s="3">
        <v>63.35</v>
      </c>
      <c r="C1940" s="3">
        <v>64.95</v>
      </c>
      <c r="D1940" s="3">
        <v>63.25</v>
      </c>
      <c r="E1940" s="3">
        <v>64.75</v>
      </c>
      <c r="F1940" s="3">
        <v>331</v>
      </c>
      <c r="G1940" s="3">
        <v>64.75</v>
      </c>
      <c r="K1940" s="55"/>
    </row>
    <row r="1941" spans="1:11" x14ac:dyDescent="0.3">
      <c r="A1941" s="6">
        <v>40590</v>
      </c>
      <c r="B1941" s="3">
        <v>64</v>
      </c>
      <c r="C1941" s="3">
        <v>64.5</v>
      </c>
      <c r="D1941" s="3">
        <v>63.5</v>
      </c>
      <c r="E1941" s="3">
        <v>63.65</v>
      </c>
      <c r="F1941" s="3">
        <v>184</v>
      </c>
      <c r="G1941" s="3">
        <v>63.5</v>
      </c>
      <c r="K1941" s="55"/>
    </row>
    <row r="1942" spans="1:11" x14ac:dyDescent="0.3">
      <c r="A1942" s="6">
        <v>40591</v>
      </c>
      <c r="B1942" s="3">
        <v>64.25</v>
      </c>
      <c r="C1942" s="3">
        <v>65.099999999999994</v>
      </c>
      <c r="D1942" s="3">
        <v>64.25</v>
      </c>
      <c r="E1942" s="3">
        <v>64.709999999999994</v>
      </c>
      <c r="F1942" s="3">
        <v>363</v>
      </c>
      <c r="G1942" s="3">
        <v>65</v>
      </c>
      <c r="K1942" s="55"/>
    </row>
    <row r="1943" spans="1:11" x14ac:dyDescent="0.3">
      <c r="A1943" s="6">
        <v>40592</v>
      </c>
      <c r="B1943" s="3">
        <v>63.85</v>
      </c>
      <c r="C1943" s="3">
        <v>64</v>
      </c>
      <c r="D1943" s="3">
        <v>61.85</v>
      </c>
      <c r="E1943" s="3">
        <v>61.85</v>
      </c>
      <c r="F1943" s="3">
        <v>547</v>
      </c>
      <c r="G1943" s="3">
        <v>61.94</v>
      </c>
      <c r="K1943" s="55"/>
    </row>
    <row r="1944" spans="1:11" x14ac:dyDescent="0.3">
      <c r="A1944" s="6">
        <v>40595</v>
      </c>
      <c r="B1944" s="3">
        <v>62.9</v>
      </c>
      <c r="C1944" s="3">
        <v>62.9</v>
      </c>
      <c r="D1944" s="3">
        <v>62.25</v>
      </c>
      <c r="E1944" s="3">
        <v>62.3</v>
      </c>
      <c r="F1944" s="3">
        <v>161</v>
      </c>
      <c r="G1944" s="3">
        <v>62.3</v>
      </c>
      <c r="K1944" s="55"/>
    </row>
    <row r="1945" spans="1:11" x14ac:dyDescent="0.3">
      <c r="A1945" s="6">
        <v>40596</v>
      </c>
      <c r="B1945" s="3">
        <v>63.4</v>
      </c>
      <c r="C1945" s="3">
        <v>64</v>
      </c>
      <c r="D1945" s="3">
        <v>63.15</v>
      </c>
      <c r="E1945" s="3">
        <v>63.75</v>
      </c>
      <c r="F1945" s="3">
        <v>261</v>
      </c>
      <c r="G1945" s="3">
        <v>63.9</v>
      </c>
      <c r="K1945" s="55"/>
    </row>
    <row r="1946" spans="1:11" x14ac:dyDescent="0.3">
      <c r="A1946" s="6">
        <v>40597</v>
      </c>
      <c r="B1946" s="3">
        <v>62.5</v>
      </c>
      <c r="C1946" s="3">
        <v>64</v>
      </c>
      <c r="D1946" s="3">
        <v>62.5</v>
      </c>
      <c r="E1946" s="3">
        <v>63.95</v>
      </c>
      <c r="F1946" s="3">
        <v>168</v>
      </c>
      <c r="G1946" s="3">
        <v>63.85</v>
      </c>
      <c r="K1946" s="55"/>
    </row>
    <row r="1947" spans="1:11" x14ac:dyDescent="0.3">
      <c r="A1947" s="6">
        <v>40598</v>
      </c>
      <c r="B1947" s="3">
        <v>65</v>
      </c>
      <c r="C1947" s="3">
        <v>66</v>
      </c>
      <c r="D1947" s="3">
        <v>65</v>
      </c>
      <c r="E1947" s="3">
        <v>65.599999999999994</v>
      </c>
      <c r="F1947" s="3">
        <v>205</v>
      </c>
      <c r="G1947" s="3">
        <v>65.55</v>
      </c>
      <c r="K1947" s="55"/>
    </row>
    <row r="1948" spans="1:11" x14ac:dyDescent="0.3">
      <c r="A1948" s="6">
        <v>40599</v>
      </c>
      <c r="B1948" s="3">
        <v>65.75</v>
      </c>
      <c r="C1948" s="3">
        <v>66.349999999999994</v>
      </c>
      <c r="D1948" s="3">
        <v>65.599999999999994</v>
      </c>
      <c r="E1948" s="3">
        <v>66.150000000000006</v>
      </c>
      <c r="F1948" s="3">
        <v>165</v>
      </c>
      <c r="G1948" s="3">
        <v>66</v>
      </c>
      <c r="K1948" s="55"/>
    </row>
    <row r="1949" spans="1:11" x14ac:dyDescent="0.3">
      <c r="A1949" s="6">
        <v>40602</v>
      </c>
      <c r="B1949" s="3">
        <v>64</v>
      </c>
      <c r="C1949" s="3">
        <v>64</v>
      </c>
      <c r="D1949" s="3">
        <v>63.01</v>
      </c>
      <c r="E1949" s="3">
        <v>63.25</v>
      </c>
      <c r="F1949" s="3">
        <v>411</v>
      </c>
      <c r="G1949" s="3">
        <v>63.25</v>
      </c>
      <c r="K1949" s="55"/>
    </row>
    <row r="1950" spans="1:11" x14ac:dyDescent="0.3">
      <c r="A1950" s="6">
        <v>40603</v>
      </c>
      <c r="B1950" s="3">
        <v>60.6</v>
      </c>
      <c r="C1950" s="3">
        <v>60.6</v>
      </c>
      <c r="D1950" s="3">
        <v>59.75</v>
      </c>
      <c r="E1950" s="3">
        <v>59.95</v>
      </c>
      <c r="F1950" s="3">
        <v>175</v>
      </c>
      <c r="G1950" s="3">
        <v>60.05</v>
      </c>
      <c r="K1950" s="55"/>
    </row>
    <row r="1951" spans="1:11" x14ac:dyDescent="0.3">
      <c r="A1951" s="6">
        <v>40604</v>
      </c>
      <c r="B1951" s="3">
        <v>59.5</v>
      </c>
      <c r="C1951" s="3">
        <v>60.25</v>
      </c>
      <c r="D1951" s="3">
        <v>59</v>
      </c>
      <c r="E1951" s="3">
        <v>60.15</v>
      </c>
      <c r="F1951" s="3">
        <v>176</v>
      </c>
      <c r="G1951" s="3">
        <v>60.15</v>
      </c>
      <c r="K1951" s="55"/>
    </row>
    <row r="1952" spans="1:11" x14ac:dyDescent="0.3">
      <c r="A1952" s="6">
        <v>40605</v>
      </c>
      <c r="B1952" s="3">
        <v>60</v>
      </c>
      <c r="C1952" s="3">
        <v>61</v>
      </c>
      <c r="D1952" s="3">
        <v>60</v>
      </c>
      <c r="E1952" s="3">
        <v>60.8</v>
      </c>
      <c r="F1952" s="3">
        <v>139</v>
      </c>
      <c r="G1952" s="3">
        <v>60.75</v>
      </c>
      <c r="K1952" s="55"/>
    </row>
    <row r="1953" spans="1:11" x14ac:dyDescent="0.3">
      <c r="A1953" s="6">
        <v>40606</v>
      </c>
      <c r="B1953" s="3">
        <v>60.5</v>
      </c>
      <c r="C1953" s="3">
        <v>61.5</v>
      </c>
      <c r="D1953" s="3">
        <v>60.5</v>
      </c>
      <c r="E1953" s="3">
        <v>61.35</v>
      </c>
      <c r="F1953" s="3">
        <v>201</v>
      </c>
      <c r="G1953" s="3">
        <v>61.3</v>
      </c>
      <c r="K1953" s="55"/>
    </row>
    <row r="1954" spans="1:11" x14ac:dyDescent="0.3">
      <c r="A1954" s="6">
        <v>40609</v>
      </c>
      <c r="B1954" s="3">
        <v>61.5</v>
      </c>
      <c r="C1954" s="3">
        <v>62.1</v>
      </c>
      <c r="D1954" s="3">
        <v>61</v>
      </c>
      <c r="E1954" s="3">
        <v>62</v>
      </c>
      <c r="F1954" s="3">
        <v>257</v>
      </c>
      <c r="G1954" s="3">
        <v>62</v>
      </c>
      <c r="K1954" s="55"/>
    </row>
    <row r="1955" spans="1:11" x14ac:dyDescent="0.3">
      <c r="A1955" s="6">
        <v>40610</v>
      </c>
      <c r="B1955" s="3">
        <v>61</v>
      </c>
      <c r="C1955" s="3">
        <v>61.3</v>
      </c>
      <c r="D1955" s="3">
        <v>60.25</v>
      </c>
      <c r="E1955" s="3">
        <v>61</v>
      </c>
      <c r="F1955" s="3">
        <v>323</v>
      </c>
      <c r="G1955" s="3">
        <v>61</v>
      </c>
      <c r="K1955" s="55"/>
    </row>
    <row r="1956" spans="1:11" x14ac:dyDescent="0.3">
      <c r="A1956" s="6">
        <v>40611</v>
      </c>
      <c r="B1956" s="3">
        <v>60.6</v>
      </c>
      <c r="C1956" s="3">
        <v>61</v>
      </c>
      <c r="D1956" s="3">
        <v>59.75</v>
      </c>
      <c r="E1956" s="3">
        <v>59.95</v>
      </c>
      <c r="F1956" s="3">
        <v>177</v>
      </c>
      <c r="G1956" s="3">
        <v>59.9</v>
      </c>
      <c r="K1956" s="55"/>
    </row>
    <row r="1957" spans="1:11" x14ac:dyDescent="0.3">
      <c r="A1957" s="6">
        <v>40612</v>
      </c>
      <c r="B1957" s="3">
        <v>60.75</v>
      </c>
      <c r="C1957" s="3">
        <v>60.75</v>
      </c>
      <c r="D1957" s="3">
        <v>60.15</v>
      </c>
      <c r="E1957" s="3">
        <v>60.3</v>
      </c>
      <c r="F1957" s="3">
        <v>72</v>
      </c>
      <c r="G1957" s="3">
        <v>60.35</v>
      </c>
      <c r="K1957" s="55"/>
    </row>
    <row r="1958" spans="1:11" x14ac:dyDescent="0.3">
      <c r="A1958" s="6">
        <v>40613</v>
      </c>
      <c r="B1958" s="3">
        <v>61.5</v>
      </c>
      <c r="C1958" s="3">
        <v>63</v>
      </c>
      <c r="D1958" s="3">
        <v>61.5</v>
      </c>
      <c r="E1958" s="3">
        <v>62.25</v>
      </c>
      <c r="F1958" s="3">
        <v>225</v>
      </c>
      <c r="G1958" s="3">
        <v>62.3</v>
      </c>
      <c r="K1958" s="55"/>
    </row>
    <row r="1959" spans="1:11" x14ac:dyDescent="0.3">
      <c r="A1959" s="6">
        <v>40616</v>
      </c>
      <c r="B1959" s="3">
        <v>63.75</v>
      </c>
      <c r="C1959" s="3">
        <v>67.3</v>
      </c>
      <c r="D1959" s="3">
        <v>63.5</v>
      </c>
      <c r="E1959" s="3">
        <v>67.150000000000006</v>
      </c>
      <c r="F1959" s="3">
        <v>284</v>
      </c>
      <c r="G1959" s="3">
        <v>67.2</v>
      </c>
      <c r="K1959" s="55"/>
    </row>
    <row r="1960" spans="1:11" x14ac:dyDescent="0.3">
      <c r="A1960" s="6">
        <v>40617</v>
      </c>
      <c r="B1960" s="3">
        <v>67.5</v>
      </c>
      <c r="C1960" s="3">
        <v>74.099999999999994</v>
      </c>
      <c r="D1960" s="3">
        <v>65.75</v>
      </c>
      <c r="E1960" s="3">
        <v>72.75</v>
      </c>
      <c r="F1960" s="3">
        <v>673</v>
      </c>
      <c r="G1960" s="3">
        <v>72.75</v>
      </c>
      <c r="K1960" s="55"/>
    </row>
    <row r="1961" spans="1:11" x14ac:dyDescent="0.3">
      <c r="A1961" s="6">
        <v>40618</v>
      </c>
      <c r="B1961" s="3">
        <v>73</v>
      </c>
      <c r="C1961" s="3">
        <v>75</v>
      </c>
      <c r="D1961" s="3">
        <v>70.75</v>
      </c>
      <c r="E1961" s="3">
        <v>71.95</v>
      </c>
      <c r="F1961" s="3">
        <v>604</v>
      </c>
      <c r="G1961" s="3">
        <v>72</v>
      </c>
      <c r="K1961" s="55"/>
    </row>
    <row r="1962" spans="1:11" x14ac:dyDescent="0.3">
      <c r="A1962" s="6">
        <v>40619</v>
      </c>
      <c r="B1962" s="3">
        <v>72</v>
      </c>
      <c r="C1962" s="3">
        <v>72</v>
      </c>
      <c r="D1962" s="3">
        <v>69.75</v>
      </c>
      <c r="E1962" s="3">
        <v>70.349999999999994</v>
      </c>
      <c r="F1962" s="3">
        <v>684</v>
      </c>
      <c r="G1962" s="3">
        <v>70.349999999999994</v>
      </c>
      <c r="K1962" s="55"/>
    </row>
    <row r="1963" spans="1:11" x14ac:dyDescent="0.3">
      <c r="A1963" s="6">
        <v>40620</v>
      </c>
      <c r="B1963" s="3">
        <v>70</v>
      </c>
      <c r="C1963" s="3">
        <v>70.5</v>
      </c>
      <c r="D1963" s="3">
        <v>69.5</v>
      </c>
      <c r="E1963" s="3">
        <v>69.75</v>
      </c>
      <c r="F1963" s="3">
        <v>259</v>
      </c>
      <c r="G1963" s="3">
        <v>69.75</v>
      </c>
      <c r="K1963" s="55"/>
    </row>
    <row r="1964" spans="1:11" x14ac:dyDescent="0.3">
      <c r="A1964" s="6">
        <v>40623</v>
      </c>
      <c r="B1964" s="3">
        <v>66.5</v>
      </c>
      <c r="C1964" s="3">
        <v>66.5</v>
      </c>
      <c r="D1964" s="3">
        <v>64.25</v>
      </c>
      <c r="E1964" s="3">
        <v>66</v>
      </c>
      <c r="F1964" s="3">
        <v>726</v>
      </c>
      <c r="G1964" s="3">
        <v>66.08</v>
      </c>
      <c r="K1964" s="55"/>
    </row>
    <row r="1965" spans="1:11" x14ac:dyDescent="0.3">
      <c r="A1965" s="6">
        <v>40624</v>
      </c>
      <c r="B1965" s="3">
        <v>64.5</v>
      </c>
      <c r="C1965" s="3">
        <v>64.5</v>
      </c>
      <c r="D1965" s="3">
        <v>62</v>
      </c>
      <c r="E1965" s="3">
        <v>62.2</v>
      </c>
      <c r="F1965" s="3">
        <v>784</v>
      </c>
      <c r="G1965" s="3">
        <v>62.2</v>
      </c>
      <c r="K1965" s="55"/>
    </row>
    <row r="1966" spans="1:11" x14ac:dyDescent="0.3">
      <c r="A1966" s="6">
        <v>40625</v>
      </c>
      <c r="B1966" s="3">
        <v>62.75</v>
      </c>
      <c r="C1966" s="3">
        <v>63</v>
      </c>
      <c r="D1966" s="3">
        <v>62.2</v>
      </c>
      <c r="E1966" s="3">
        <v>62.6</v>
      </c>
      <c r="F1966" s="3">
        <v>312</v>
      </c>
      <c r="G1966" s="3">
        <v>62.8</v>
      </c>
      <c r="K1966" s="55"/>
    </row>
    <row r="1967" spans="1:11" x14ac:dyDescent="0.3">
      <c r="A1967" s="6">
        <v>40626</v>
      </c>
      <c r="B1967" s="3">
        <v>62.5</v>
      </c>
      <c r="C1967" s="3">
        <v>62.5</v>
      </c>
      <c r="D1967" s="3">
        <v>61.65</v>
      </c>
      <c r="E1967" s="3">
        <v>61.75</v>
      </c>
      <c r="F1967" s="3">
        <v>188</v>
      </c>
      <c r="G1967" s="3">
        <v>61.75</v>
      </c>
      <c r="K1967" s="55"/>
    </row>
    <row r="1968" spans="1:11" x14ac:dyDescent="0.3">
      <c r="A1968" s="6">
        <v>40627</v>
      </c>
      <c r="B1968" s="3">
        <v>61.7</v>
      </c>
      <c r="C1968" s="3">
        <v>61.9</v>
      </c>
      <c r="D1968" s="3">
        <v>61.25</v>
      </c>
      <c r="E1968" s="3">
        <v>61.9</v>
      </c>
      <c r="F1968" s="3">
        <v>291</v>
      </c>
      <c r="G1968" s="3">
        <v>61.9</v>
      </c>
      <c r="K1968" s="55"/>
    </row>
    <row r="1969" spans="1:11" x14ac:dyDescent="0.3">
      <c r="A1969" s="6">
        <v>40630</v>
      </c>
      <c r="B1969" s="3">
        <v>60.8</v>
      </c>
      <c r="C1969" s="3">
        <v>61</v>
      </c>
      <c r="D1969" s="3">
        <v>60.25</v>
      </c>
      <c r="E1969" s="3">
        <v>60.35</v>
      </c>
      <c r="F1969" s="3">
        <v>243</v>
      </c>
      <c r="G1969" s="3">
        <v>60.35</v>
      </c>
      <c r="K1969" s="55"/>
    </row>
    <row r="1970" spans="1:11" x14ac:dyDescent="0.3">
      <c r="A1970" s="6">
        <v>40631</v>
      </c>
      <c r="B1970" s="3">
        <v>60</v>
      </c>
      <c r="C1970" s="3">
        <v>60.2</v>
      </c>
      <c r="D1970" s="3">
        <v>59.7</v>
      </c>
      <c r="E1970" s="3">
        <v>60.15</v>
      </c>
      <c r="F1970" s="3">
        <v>417</v>
      </c>
      <c r="G1970" s="3">
        <v>60.2</v>
      </c>
      <c r="K1970" s="55"/>
    </row>
    <row r="1971" spans="1:11" x14ac:dyDescent="0.3">
      <c r="A1971" s="6">
        <v>40632</v>
      </c>
      <c r="B1971" s="3">
        <v>58.9</v>
      </c>
      <c r="C1971" s="3">
        <v>59.35</v>
      </c>
      <c r="D1971" s="3">
        <v>58.5</v>
      </c>
      <c r="E1971" s="3">
        <v>58.95</v>
      </c>
      <c r="F1971" s="3">
        <v>227</v>
      </c>
      <c r="G1971" s="3">
        <v>58.75</v>
      </c>
      <c r="K1971" s="55"/>
    </row>
    <row r="1972" spans="1:11" x14ac:dyDescent="0.3">
      <c r="A1972" s="6">
        <v>40633</v>
      </c>
      <c r="B1972" s="3">
        <v>59.25</v>
      </c>
      <c r="C1972" s="3">
        <v>60.29</v>
      </c>
      <c r="D1972" s="3">
        <v>58.9</v>
      </c>
      <c r="E1972" s="3">
        <v>59.9</v>
      </c>
      <c r="F1972" s="3">
        <v>541</v>
      </c>
      <c r="G1972" s="3">
        <v>59.9</v>
      </c>
      <c r="K1972" s="55"/>
    </row>
    <row r="1973" spans="1:11" x14ac:dyDescent="0.3">
      <c r="A1973" s="6">
        <v>40634</v>
      </c>
      <c r="B1973" s="3">
        <v>54.85</v>
      </c>
      <c r="C1973" s="3">
        <v>55.55</v>
      </c>
      <c r="D1973" s="3">
        <v>54.55</v>
      </c>
      <c r="E1973" s="3">
        <v>55.5</v>
      </c>
      <c r="F1973" s="3">
        <v>125</v>
      </c>
      <c r="G1973" s="3">
        <v>55.5</v>
      </c>
      <c r="K1973" s="55"/>
    </row>
    <row r="1974" spans="1:11" x14ac:dyDescent="0.3">
      <c r="A1974" s="6">
        <v>40637</v>
      </c>
      <c r="B1974" s="3">
        <v>54.5</v>
      </c>
      <c r="C1974" s="3">
        <v>54.5</v>
      </c>
      <c r="D1974" s="3">
        <v>54.2</v>
      </c>
      <c r="E1974" s="3">
        <v>54.5</v>
      </c>
      <c r="F1974" s="3">
        <v>217</v>
      </c>
      <c r="G1974" s="3">
        <v>54.5</v>
      </c>
      <c r="K1974" s="55"/>
    </row>
    <row r="1975" spans="1:11" x14ac:dyDescent="0.3">
      <c r="A1975" s="6">
        <v>40638</v>
      </c>
      <c r="B1975" s="3">
        <v>54.5</v>
      </c>
      <c r="C1975" s="3">
        <v>54.5</v>
      </c>
      <c r="D1975" s="3">
        <v>53.8</v>
      </c>
      <c r="E1975" s="3">
        <v>54.05</v>
      </c>
      <c r="F1975" s="3">
        <v>224</v>
      </c>
      <c r="G1975" s="3">
        <v>54.05</v>
      </c>
      <c r="K1975" s="55"/>
    </row>
    <row r="1976" spans="1:11" x14ac:dyDescent="0.3">
      <c r="A1976" s="6">
        <v>40639</v>
      </c>
      <c r="B1976" s="3">
        <v>53.9</v>
      </c>
      <c r="C1976" s="3">
        <v>54.1</v>
      </c>
      <c r="D1976" s="3">
        <v>53.4</v>
      </c>
      <c r="E1976" s="3">
        <v>53.8</v>
      </c>
      <c r="F1976" s="3">
        <v>204</v>
      </c>
      <c r="G1976" s="3">
        <v>53.8</v>
      </c>
      <c r="K1976" s="55"/>
    </row>
    <row r="1977" spans="1:11" x14ac:dyDescent="0.3">
      <c r="A1977" s="6">
        <v>40640</v>
      </c>
      <c r="B1977" s="3">
        <v>53.5</v>
      </c>
      <c r="C1977" s="3">
        <v>53.7</v>
      </c>
      <c r="D1977" s="3">
        <v>52.7</v>
      </c>
      <c r="E1977" s="3">
        <v>52.8</v>
      </c>
      <c r="F1977" s="3">
        <v>254</v>
      </c>
      <c r="G1977" s="3">
        <v>52.7</v>
      </c>
      <c r="K1977" s="55"/>
    </row>
    <row r="1978" spans="1:11" x14ac:dyDescent="0.3">
      <c r="A1978" s="6">
        <v>40641</v>
      </c>
      <c r="B1978" s="3">
        <v>53</v>
      </c>
      <c r="C1978" s="3">
        <v>53.3</v>
      </c>
      <c r="D1978" s="3">
        <v>52.85</v>
      </c>
      <c r="E1978" s="3">
        <v>53.25</v>
      </c>
      <c r="F1978" s="3">
        <v>86</v>
      </c>
      <c r="G1978" s="3">
        <v>53.25</v>
      </c>
      <c r="K1978" s="55"/>
    </row>
    <row r="1979" spans="1:11" x14ac:dyDescent="0.3">
      <c r="A1979" s="6">
        <v>40644</v>
      </c>
      <c r="B1979" s="3">
        <v>53.1</v>
      </c>
      <c r="C1979" s="3">
        <v>54.5</v>
      </c>
      <c r="D1979" s="3">
        <v>53.05</v>
      </c>
      <c r="E1979" s="3">
        <v>54.4</v>
      </c>
      <c r="F1979" s="3">
        <v>286</v>
      </c>
      <c r="G1979" s="3">
        <v>54.5</v>
      </c>
      <c r="K1979" s="55"/>
    </row>
    <row r="1980" spans="1:11" x14ac:dyDescent="0.3">
      <c r="A1980" s="6">
        <v>40645</v>
      </c>
      <c r="B1980" s="3">
        <v>54.5</v>
      </c>
      <c r="C1980" s="3">
        <v>55.05</v>
      </c>
      <c r="D1980" s="3">
        <v>54.5</v>
      </c>
      <c r="E1980" s="3">
        <v>54.95</v>
      </c>
      <c r="F1980" s="3">
        <v>185</v>
      </c>
      <c r="G1980" s="3">
        <v>54.95</v>
      </c>
      <c r="K1980" s="55"/>
    </row>
    <row r="1981" spans="1:11" x14ac:dyDescent="0.3">
      <c r="A1981" s="6">
        <v>40646</v>
      </c>
      <c r="B1981" s="3">
        <v>55.3</v>
      </c>
      <c r="C1981" s="3">
        <v>55.3</v>
      </c>
      <c r="D1981" s="3">
        <v>54</v>
      </c>
      <c r="E1981" s="3">
        <v>54</v>
      </c>
      <c r="F1981" s="3">
        <v>176</v>
      </c>
      <c r="G1981" s="3">
        <v>54.2</v>
      </c>
      <c r="K1981" s="55"/>
    </row>
    <row r="1982" spans="1:11" x14ac:dyDescent="0.3">
      <c r="A1982" s="6">
        <v>40647</v>
      </c>
      <c r="B1982" s="3">
        <v>54.3</v>
      </c>
      <c r="C1982" s="3">
        <v>54.3</v>
      </c>
      <c r="D1982" s="3">
        <v>53.5</v>
      </c>
      <c r="E1982" s="3">
        <v>53.65</v>
      </c>
      <c r="F1982" s="3">
        <v>121</v>
      </c>
      <c r="G1982" s="3">
        <v>53.65</v>
      </c>
      <c r="K1982" s="55"/>
    </row>
    <row r="1983" spans="1:11" x14ac:dyDescent="0.3">
      <c r="A1983" s="6">
        <v>40648</v>
      </c>
      <c r="B1983" s="3">
        <v>53.95</v>
      </c>
      <c r="C1983" s="3">
        <v>54</v>
      </c>
      <c r="D1983" s="3">
        <v>53.4</v>
      </c>
      <c r="E1983" s="3">
        <v>53.6</v>
      </c>
      <c r="F1983" s="3">
        <v>78</v>
      </c>
      <c r="G1983" s="3">
        <v>53.6</v>
      </c>
      <c r="K1983" s="55"/>
    </row>
    <row r="1984" spans="1:11" x14ac:dyDescent="0.3">
      <c r="A1984" s="6">
        <v>40651</v>
      </c>
      <c r="B1984" s="3">
        <v>54</v>
      </c>
      <c r="C1984" s="3">
        <v>54.3</v>
      </c>
      <c r="D1984" s="3">
        <v>54</v>
      </c>
      <c r="E1984" s="3">
        <v>54.3</v>
      </c>
      <c r="F1984" s="3">
        <v>73</v>
      </c>
      <c r="G1984" s="3">
        <v>54.3</v>
      </c>
      <c r="K1984" s="55"/>
    </row>
    <row r="1985" spans="1:11" x14ac:dyDescent="0.3">
      <c r="A1985" s="6">
        <v>40652</v>
      </c>
      <c r="B1985" s="3">
        <v>54.15</v>
      </c>
      <c r="C1985" s="3">
        <v>55.25</v>
      </c>
      <c r="D1985" s="3">
        <v>54</v>
      </c>
      <c r="E1985" s="3">
        <v>54</v>
      </c>
      <c r="F1985" s="3">
        <v>149</v>
      </c>
      <c r="G1985" s="3">
        <v>54</v>
      </c>
      <c r="K1985" s="55"/>
    </row>
    <row r="1986" spans="1:11" x14ac:dyDescent="0.3">
      <c r="A1986" s="6">
        <v>40653</v>
      </c>
      <c r="B1986" s="3">
        <v>53.95</v>
      </c>
      <c r="C1986" s="3">
        <v>54.25</v>
      </c>
      <c r="D1986" s="3">
        <v>53.8</v>
      </c>
      <c r="E1986" s="3">
        <v>53.9</v>
      </c>
      <c r="F1986" s="3">
        <v>61</v>
      </c>
      <c r="G1986" s="3">
        <v>53.9</v>
      </c>
      <c r="K1986" s="55"/>
    </row>
    <row r="1987" spans="1:11" x14ac:dyDescent="0.3">
      <c r="A1987" s="6">
        <v>40659</v>
      </c>
      <c r="B1987" s="3">
        <v>54.25</v>
      </c>
      <c r="C1987" s="3">
        <v>54.4</v>
      </c>
      <c r="D1987" s="3">
        <v>54</v>
      </c>
      <c r="E1987" s="3">
        <v>54.35</v>
      </c>
      <c r="F1987" s="3">
        <v>157</v>
      </c>
      <c r="G1987" s="3">
        <v>54.35</v>
      </c>
      <c r="K1987" s="55"/>
    </row>
    <row r="1988" spans="1:11" x14ac:dyDescent="0.3">
      <c r="A1988" s="6">
        <v>40660</v>
      </c>
      <c r="B1988" s="3">
        <v>54.5</v>
      </c>
      <c r="C1988" s="3">
        <v>54.75</v>
      </c>
      <c r="D1988" s="3">
        <v>54</v>
      </c>
      <c r="E1988" s="3">
        <v>54</v>
      </c>
      <c r="F1988" s="3">
        <v>175</v>
      </c>
      <c r="G1988" s="3">
        <v>54.15</v>
      </c>
      <c r="K1988" s="55"/>
    </row>
    <row r="1989" spans="1:11" x14ac:dyDescent="0.3">
      <c r="A1989" s="6">
        <v>40661</v>
      </c>
      <c r="B1989" s="3">
        <v>55.1</v>
      </c>
      <c r="C1989" s="3">
        <v>55.3</v>
      </c>
      <c r="D1989" s="3">
        <v>54.7</v>
      </c>
      <c r="E1989" s="3">
        <v>54.9</v>
      </c>
      <c r="F1989" s="3">
        <v>410</v>
      </c>
      <c r="G1989" s="3">
        <v>54.9</v>
      </c>
      <c r="K1989" s="55"/>
    </row>
    <row r="1990" spans="1:11" x14ac:dyDescent="0.3">
      <c r="A1990" s="6">
        <v>40662</v>
      </c>
      <c r="B1990" s="3">
        <v>54.75</v>
      </c>
      <c r="C1990" s="3">
        <v>54.75</v>
      </c>
      <c r="D1990" s="3">
        <v>53.75</v>
      </c>
      <c r="E1990" s="3">
        <v>54</v>
      </c>
      <c r="F1990" s="3">
        <v>277</v>
      </c>
      <c r="G1990" s="3">
        <v>54</v>
      </c>
      <c r="K1990" s="55"/>
    </row>
    <row r="1991" spans="1:11" x14ac:dyDescent="0.3">
      <c r="A1991" s="6">
        <v>40665</v>
      </c>
      <c r="B1991" s="3">
        <v>56.9</v>
      </c>
      <c r="C1991" s="3">
        <v>57.5</v>
      </c>
      <c r="D1991" s="3">
        <v>56.75</v>
      </c>
      <c r="E1991" s="3">
        <v>57.4</v>
      </c>
      <c r="F1991" s="3">
        <v>134</v>
      </c>
      <c r="G1991" s="3">
        <v>57.4</v>
      </c>
      <c r="K1991" s="55"/>
    </row>
    <row r="1992" spans="1:11" x14ac:dyDescent="0.3">
      <c r="A1992" s="6">
        <v>40666</v>
      </c>
      <c r="B1992" s="3">
        <v>56.85</v>
      </c>
      <c r="C1992" s="3">
        <v>56.85</v>
      </c>
      <c r="D1992" s="3">
        <v>56.05</v>
      </c>
      <c r="E1992" s="3">
        <v>56.4</v>
      </c>
      <c r="F1992" s="3">
        <v>213</v>
      </c>
      <c r="G1992" s="3">
        <v>56.4</v>
      </c>
      <c r="K1992" s="55"/>
    </row>
    <row r="1993" spans="1:11" x14ac:dyDescent="0.3">
      <c r="A1993" s="6">
        <v>40667</v>
      </c>
      <c r="B1993" s="3">
        <v>56.2</v>
      </c>
      <c r="C1993" s="3">
        <v>56.75</v>
      </c>
      <c r="D1993" s="3">
        <v>56.2</v>
      </c>
      <c r="E1993" s="3">
        <v>56.35</v>
      </c>
      <c r="F1993" s="3">
        <v>77</v>
      </c>
      <c r="G1993" s="3">
        <v>56.38</v>
      </c>
      <c r="K1993" s="55"/>
    </row>
    <row r="1994" spans="1:11" x14ac:dyDescent="0.3">
      <c r="A1994" s="6">
        <v>40668</v>
      </c>
      <c r="B1994" s="3">
        <v>56.3</v>
      </c>
      <c r="C1994" s="3">
        <v>56.3</v>
      </c>
      <c r="D1994" s="3">
        <v>55.3</v>
      </c>
      <c r="E1994" s="3">
        <v>55.4</v>
      </c>
      <c r="F1994" s="3">
        <v>546</v>
      </c>
      <c r="G1994" s="3">
        <v>55.6</v>
      </c>
      <c r="K1994" s="55"/>
    </row>
    <row r="1995" spans="1:11" x14ac:dyDescent="0.3">
      <c r="A1995" s="6">
        <v>40669</v>
      </c>
      <c r="B1995" s="3">
        <v>55.15</v>
      </c>
      <c r="C1995" s="3">
        <v>55.4</v>
      </c>
      <c r="D1995" s="3">
        <v>54.3</v>
      </c>
      <c r="E1995" s="3">
        <v>55.25</v>
      </c>
      <c r="F1995" s="3">
        <v>198</v>
      </c>
      <c r="G1995" s="3">
        <v>55.2</v>
      </c>
      <c r="K1995" s="55"/>
    </row>
    <row r="1996" spans="1:11" x14ac:dyDescent="0.3">
      <c r="A1996" s="6">
        <v>40672</v>
      </c>
      <c r="B1996" s="3">
        <v>55</v>
      </c>
      <c r="C1996" s="3">
        <v>55.7</v>
      </c>
      <c r="D1996" s="3">
        <v>55</v>
      </c>
      <c r="E1996" s="3">
        <v>55.35</v>
      </c>
      <c r="F1996" s="3">
        <v>65</v>
      </c>
      <c r="G1996" s="3">
        <v>55.35</v>
      </c>
      <c r="K1996" s="55"/>
    </row>
    <row r="1997" spans="1:11" x14ac:dyDescent="0.3">
      <c r="A1997" s="6">
        <v>40673</v>
      </c>
      <c r="B1997" s="3">
        <v>55</v>
      </c>
      <c r="C1997" s="3">
        <v>55.65</v>
      </c>
      <c r="D1997" s="3">
        <v>54.8</v>
      </c>
      <c r="E1997" s="3">
        <v>55.6</v>
      </c>
      <c r="F1997" s="3">
        <v>180</v>
      </c>
      <c r="G1997" s="3">
        <v>55.6</v>
      </c>
      <c r="K1997" s="55"/>
    </row>
    <row r="1998" spans="1:11" x14ac:dyDescent="0.3">
      <c r="A1998" s="6">
        <v>40674</v>
      </c>
      <c r="B1998" s="3">
        <v>56.25</v>
      </c>
      <c r="C1998" s="3">
        <v>56.75</v>
      </c>
      <c r="D1998" s="3">
        <v>56</v>
      </c>
      <c r="E1998" s="3">
        <v>56.7</v>
      </c>
      <c r="F1998" s="3">
        <v>194</v>
      </c>
      <c r="G1998" s="3">
        <v>56.7</v>
      </c>
      <c r="K1998" s="55"/>
    </row>
    <row r="1999" spans="1:11" x14ac:dyDescent="0.3">
      <c r="A1999" s="6">
        <v>40675</v>
      </c>
      <c r="B1999" s="3">
        <v>55.7</v>
      </c>
      <c r="C1999" s="3">
        <v>56.75</v>
      </c>
      <c r="D1999" s="3">
        <v>55.7</v>
      </c>
      <c r="E1999" s="3">
        <v>56.7</v>
      </c>
      <c r="F1999" s="3">
        <v>272</v>
      </c>
      <c r="G1999" s="3">
        <v>56.7</v>
      </c>
      <c r="K1999" s="55"/>
    </row>
    <row r="2000" spans="1:11" x14ac:dyDescent="0.3">
      <c r="A2000" s="6">
        <v>40676</v>
      </c>
      <c r="B2000" s="3">
        <v>57</v>
      </c>
      <c r="C2000" s="3">
        <v>57.3</v>
      </c>
      <c r="D2000" s="3">
        <v>56.8</v>
      </c>
      <c r="E2000" s="3">
        <v>57.1</v>
      </c>
      <c r="F2000" s="3">
        <v>145</v>
      </c>
      <c r="G2000" s="3">
        <v>57.1</v>
      </c>
      <c r="K2000" s="55"/>
    </row>
    <row r="2001" spans="1:11" x14ac:dyDescent="0.3">
      <c r="A2001" s="6">
        <v>40679</v>
      </c>
      <c r="B2001" s="3">
        <v>55.7</v>
      </c>
      <c r="C2001" s="3">
        <v>56</v>
      </c>
      <c r="D2001" s="3">
        <v>55.4</v>
      </c>
      <c r="E2001" s="3">
        <v>55.7</v>
      </c>
      <c r="F2001" s="3">
        <v>573</v>
      </c>
      <c r="G2001" s="3">
        <v>55.63</v>
      </c>
      <c r="K2001" s="55"/>
    </row>
    <row r="2002" spans="1:11" x14ac:dyDescent="0.3">
      <c r="A2002" s="6">
        <v>40681</v>
      </c>
      <c r="B2002" s="3">
        <v>54.35</v>
      </c>
      <c r="C2002" s="3">
        <v>54.6</v>
      </c>
      <c r="D2002" s="3">
        <v>53.5</v>
      </c>
      <c r="E2002" s="3">
        <v>53.6</v>
      </c>
      <c r="F2002" s="3">
        <v>385</v>
      </c>
      <c r="G2002" s="3">
        <v>53.6</v>
      </c>
      <c r="K2002" s="55"/>
    </row>
    <row r="2003" spans="1:11" x14ac:dyDescent="0.3">
      <c r="A2003" s="6">
        <v>40682</v>
      </c>
      <c r="B2003" s="3">
        <v>53.7</v>
      </c>
      <c r="C2003" s="3">
        <v>53.75</v>
      </c>
      <c r="D2003" s="3">
        <v>53.1</v>
      </c>
      <c r="E2003" s="3">
        <v>53.1</v>
      </c>
      <c r="F2003" s="3">
        <v>218</v>
      </c>
      <c r="G2003" s="3">
        <v>53.1</v>
      </c>
      <c r="K2003" s="55"/>
    </row>
    <row r="2004" spans="1:11" x14ac:dyDescent="0.3">
      <c r="A2004" s="6">
        <v>40683</v>
      </c>
      <c r="B2004" s="3">
        <v>53.5</v>
      </c>
      <c r="C2004" s="3">
        <v>54.15</v>
      </c>
      <c r="D2004" s="3">
        <v>53.5</v>
      </c>
      <c r="E2004" s="3">
        <v>54</v>
      </c>
      <c r="F2004" s="3">
        <v>231</v>
      </c>
      <c r="G2004" s="3">
        <v>54</v>
      </c>
      <c r="K2004" s="55"/>
    </row>
    <row r="2005" spans="1:11" x14ac:dyDescent="0.3">
      <c r="A2005" s="6">
        <v>40686</v>
      </c>
      <c r="B2005" s="3">
        <v>52.25</v>
      </c>
      <c r="C2005" s="3">
        <v>52.7</v>
      </c>
      <c r="D2005" s="3">
        <v>51.9</v>
      </c>
      <c r="E2005" s="3">
        <v>52.1</v>
      </c>
      <c r="F2005" s="3">
        <v>469</v>
      </c>
      <c r="G2005" s="3">
        <v>52.05</v>
      </c>
      <c r="K2005" s="55"/>
    </row>
    <row r="2006" spans="1:11" x14ac:dyDescent="0.3">
      <c r="A2006" s="6">
        <v>40687</v>
      </c>
      <c r="B2006" s="3">
        <v>52</v>
      </c>
      <c r="C2006" s="3">
        <v>52.6</v>
      </c>
      <c r="D2006" s="3">
        <v>52</v>
      </c>
      <c r="E2006" s="3">
        <v>52.5</v>
      </c>
      <c r="F2006" s="3">
        <v>187</v>
      </c>
      <c r="G2006" s="3">
        <v>52.5</v>
      </c>
      <c r="K2006" s="55"/>
    </row>
    <row r="2007" spans="1:11" x14ac:dyDescent="0.3">
      <c r="A2007" s="6">
        <v>40688</v>
      </c>
      <c r="B2007" s="3">
        <v>52.5</v>
      </c>
      <c r="C2007" s="3">
        <v>53</v>
      </c>
      <c r="D2007" s="3">
        <v>52.35</v>
      </c>
      <c r="E2007" s="3">
        <v>52.9</v>
      </c>
      <c r="F2007" s="3">
        <v>310</v>
      </c>
      <c r="G2007" s="3">
        <v>52.9</v>
      </c>
      <c r="K2007" s="55"/>
    </row>
    <row r="2008" spans="1:11" x14ac:dyDescent="0.3">
      <c r="A2008" s="6">
        <v>40689</v>
      </c>
      <c r="B2008" s="3">
        <v>53.15</v>
      </c>
      <c r="C2008" s="3">
        <v>53.15</v>
      </c>
      <c r="D2008" s="3">
        <v>52.25</v>
      </c>
      <c r="E2008" s="3">
        <v>52.45</v>
      </c>
      <c r="F2008" s="3">
        <v>150</v>
      </c>
      <c r="G2008" s="3">
        <v>52.48</v>
      </c>
      <c r="K2008" s="55"/>
    </row>
    <row r="2009" spans="1:11" x14ac:dyDescent="0.3">
      <c r="A2009" s="6">
        <v>40690</v>
      </c>
      <c r="B2009" s="3">
        <v>52.4</v>
      </c>
      <c r="C2009" s="3">
        <v>52.5</v>
      </c>
      <c r="D2009" s="3">
        <v>52.1</v>
      </c>
      <c r="E2009" s="3">
        <v>52.38</v>
      </c>
      <c r="F2009" s="3">
        <v>239</v>
      </c>
      <c r="G2009" s="3">
        <v>52.38</v>
      </c>
      <c r="K2009" s="55"/>
    </row>
    <row r="2010" spans="1:11" x14ac:dyDescent="0.3">
      <c r="A2010" s="6">
        <v>40693</v>
      </c>
      <c r="B2010" s="3">
        <v>52.5</v>
      </c>
      <c r="C2010" s="3">
        <v>53.7</v>
      </c>
      <c r="D2010" s="3">
        <v>52.4</v>
      </c>
      <c r="E2010" s="3">
        <v>53.5</v>
      </c>
      <c r="F2010" s="3">
        <v>128</v>
      </c>
      <c r="G2010" s="3">
        <v>53.5</v>
      </c>
      <c r="K2010" s="55"/>
    </row>
    <row r="2011" spans="1:11" x14ac:dyDescent="0.3">
      <c r="A2011" s="6">
        <v>40694</v>
      </c>
      <c r="B2011" s="3">
        <v>53.15</v>
      </c>
      <c r="C2011" s="3">
        <v>53.6</v>
      </c>
      <c r="D2011" s="3">
        <v>53</v>
      </c>
      <c r="E2011" s="3">
        <v>53.3</v>
      </c>
      <c r="F2011" s="3">
        <v>405</v>
      </c>
      <c r="G2011" s="3">
        <v>53.3</v>
      </c>
      <c r="K2011" s="55"/>
    </row>
    <row r="2012" spans="1:11" x14ac:dyDescent="0.3">
      <c r="A2012" s="6">
        <v>40695</v>
      </c>
      <c r="B2012" s="3">
        <v>52.2</v>
      </c>
      <c r="C2012" s="3">
        <v>52.35</v>
      </c>
      <c r="D2012" s="3">
        <v>51.75</v>
      </c>
      <c r="E2012" s="3">
        <v>51.8</v>
      </c>
      <c r="F2012" s="3">
        <v>280</v>
      </c>
      <c r="G2012" s="3">
        <v>51.8</v>
      </c>
      <c r="K2012" s="55"/>
    </row>
    <row r="2013" spans="1:11" x14ac:dyDescent="0.3">
      <c r="A2013" s="6">
        <v>40697</v>
      </c>
      <c r="B2013" s="3">
        <v>51.25</v>
      </c>
      <c r="C2013" s="3">
        <v>51.3</v>
      </c>
      <c r="D2013" s="3">
        <v>50.8</v>
      </c>
      <c r="E2013" s="3">
        <v>50.85</v>
      </c>
      <c r="F2013" s="3">
        <v>111</v>
      </c>
      <c r="G2013" s="3">
        <v>50.85</v>
      </c>
      <c r="K2013" s="55"/>
    </row>
    <row r="2014" spans="1:11" x14ac:dyDescent="0.3">
      <c r="A2014" s="6">
        <v>40700</v>
      </c>
      <c r="B2014" s="3">
        <v>49.65</v>
      </c>
      <c r="C2014" s="3">
        <v>50.75</v>
      </c>
      <c r="D2014" s="3">
        <v>49.65</v>
      </c>
      <c r="E2014" s="3">
        <v>50.45</v>
      </c>
      <c r="F2014" s="3">
        <v>89</v>
      </c>
      <c r="G2014" s="3">
        <v>50.5</v>
      </c>
      <c r="K2014" s="55"/>
    </row>
    <row r="2015" spans="1:11" x14ac:dyDescent="0.3">
      <c r="A2015" s="6">
        <v>40701</v>
      </c>
      <c r="B2015" s="3">
        <v>50.25</v>
      </c>
      <c r="C2015" s="3">
        <v>50.7</v>
      </c>
      <c r="D2015" s="3">
        <v>49.76</v>
      </c>
      <c r="E2015" s="3">
        <v>49.85</v>
      </c>
      <c r="F2015" s="3">
        <v>184</v>
      </c>
      <c r="G2015" s="3">
        <v>49.85</v>
      </c>
      <c r="K2015" s="55"/>
    </row>
    <row r="2016" spans="1:11" x14ac:dyDescent="0.3">
      <c r="A2016" s="6">
        <v>40702</v>
      </c>
      <c r="B2016" s="3">
        <v>49.5</v>
      </c>
      <c r="C2016" s="3">
        <v>49.6</v>
      </c>
      <c r="D2016" s="3">
        <v>49.1</v>
      </c>
      <c r="E2016" s="3">
        <v>49.25</v>
      </c>
      <c r="F2016" s="3">
        <v>163</v>
      </c>
      <c r="G2016" s="3">
        <v>49.2</v>
      </c>
      <c r="K2016" s="55"/>
    </row>
    <row r="2017" spans="1:11" x14ac:dyDescent="0.3">
      <c r="A2017" s="6">
        <v>40703</v>
      </c>
      <c r="B2017" s="3">
        <v>49.4</v>
      </c>
      <c r="C2017" s="3">
        <v>49.4</v>
      </c>
      <c r="D2017" s="3">
        <v>48.9</v>
      </c>
      <c r="E2017" s="3">
        <v>48.95</v>
      </c>
      <c r="F2017" s="3">
        <v>140</v>
      </c>
      <c r="G2017" s="3">
        <v>49</v>
      </c>
      <c r="K2017" s="55"/>
    </row>
    <row r="2018" spans="1:11" x14ac:dyDescent="0.3">
      <c r="A2018" s="6">
        <v>40704</v>
      </c>
      <c r="B2018" s="3">
        <v>48.7</v>
      </c>
      <c r="C2018" s="3">
        <v>48.7</v>
      </c>
      <c r="D2018" s="3">
        <v>48.21</v>
      </c>
      <c r="E2018" s="3">
        <v>48.26</v>
      </c>
      <c r="F2018" s="3">
        <v>89</v>
      </c>
      <c r="G2018" s="3">
        <v>48.25</v>
      </c>
      <c r="K2018" s="55"/>
    </row>
    <row r="2019" spans="1:11" x14ac:dyDescent="0.3">
      <c r="A2019" s="6">
        <v>40708</v>
      </c>
      <c r="B2019" s="3">
        <v>48.9</v>
      </c>
      <c r="C2019" s="3">
        <v>49.5</v>
      </c>
      <c r="D2019" s="3">
        <v>48.75</v>
      </c>
      <c r="E2019" s="3">
        <v>49.21</v>
      </c>
      <c r="F2019" s="3">
        <v>194</v>
      </c>
      <c r="G2019" s="3">
        <v>49.43</v>
      </c>
      <c r="K2019" s="55"/>
    </row>
    <row r="2020" spans="1:11" x14ac:dyDescent="0.3">
      <c r="A2020" s="6">
        <v>40709</v>
      </c>
      <c r="B2020" s="3">
        <v>48.9</v>
      </c>
      <c r="C2020" s="3">
        <v>48.9</v>
      </c>
      <c r="D2020" s="3">
        <v>48</v>
      </c>
      <c r="E2020" s="3">
        <v>48</v>
      </c>
      <c r="F2020" s="3">
        <v>151</v>
      </c>
      <c r="G2020" s="3">
        <v>48.05</v>
      </c>
      <c r="K2020" s="55"/>
    </row>
    <row r="2021" spans="1:11" x14ac:dyDescent="0.3">
      <c r="A2021" s="6">
        <v>40710</v>
      </c>
      <c r="B2021" s="3">
        <v>47.85</v>
      </c>
      <c r="C2021" s="3">
        <v>47.85</v>
      </c>
      <c r="D2021" s="3">
        <v>47.3</v>
      </c>
      <c r="E2021" s="3">
        <v>47.7</v>
      </c>
      <c r="F2021" s="3">
        <v>219</v>
      </c>
      <c r="G2021" s="3">
        <v>47.75</v>
      </c>
      <c r="K2021" s="55"/>
    </row>
    <row r="2022" spans="1:11" x14ac:dyDescent="0.3">
      <c r="A2022" s="6">
        <v>40711</v>
      </c>
      <c r="B2022" s="3">
        <v>47.35</v>
      </c>
      <c r="C2022" s="3">
        <v>47.4</v>
      </c>
      <c r="D2022" s="3">
        <v>46</v>
      </c>
      <c r="E2022" s="3">
        <v>46</v>
      </c>
      <c r="F2022" s="3">
        <v>170</v>
      </c>
      <c r="G2022" s="3">
        <v>46.1</v>
      </c>
      <c r="K2022" s="55"/>
    </row>
    <row r="2023" spans="1:11" x14ac:dyDescent="0.3">
      <c r="A2023" s="6">
        <v>40714</v>
      </c>
      <c r="B2023" s="3">
        <v>45.5</v>
      </c>
      <c r="C2023" s="3">
        <v>46.5</v>
      </c>
      <c r="D2023" s="3">
        <v>45.25</v>
      </c>
      <c r="E2023" s="3">
        <v>46.4</v>
      </c>
      <c r="F2023" s="3">
        <v>199</v>
      </c>
      <c r="G2023" s="3">
        <v>46.45</v>
      </c>
      <c r="K2023" s="55"/>
    </row>
    <row r="2024" spans="1:11" x14ac:dyDescent="0.3">
      <c r="A2024" s="6">
        <v>40715</v>
      </c>
      <c r="B2024" s="3">
        <v>46</v>
      </c>
      <c r="C2024" s="3">
        <v>46.35</v>
      </c>
      <c r="D2024" s="3">
        <v>44.7</v>
      </c>
      <c r="E2024" s="3">
        <v>44.75</v>
      </c>
      <c r="F2024" s="3">
        <v>239</v>
      </c>
      <c r="G2024" s="3">
        <v>44.85</v>
      </c>
      <c r="K2024" s="55"/>
    </row>
    <row r="2025" spans="1:11" x14ac:dyDescent="0.3">
      <c r="A2025" s="6">
        <v>40716</v>
      </c>
      <c r="B2025" s="3">
        <v>44.05</v>
      </c>
      <c r="C2025" s="3">
        <v>44.05</v>
      </c>
      <c r="D2025" s="3">
        <v>42.9</v>
      </c>
      <c r="E2025" s="3">
        <v>42.9</v>
      </c>
      <c r="F2025" s="3">
        <v>231</v>
      </c>
      <c r="G2025" s="3">
        <v>43</v>
      </c>
      <c r="K2025" s="55"/>
    </row>
    <row r="2026" spans="1:11" x14ac:dyDescent="0.3">
      <c r="A2026" s="6">
        <v>40717</v>
      </c>
      <c r="B2026" s="3">
        <v>44</v>
      </c>
      <c r="C2026" s="3">
        <v>44.5</v>
      </c>
      <c r="D2026" s="3">
        <v>43</v>
      </c>
      <c r="E2026" s="3">
        <v>43.8</v>
      </c>
      <c r="F2026" s="3">
        <v>305</v>
      </c>
      <c r="G2026" s="3">
        <v>43.3</v>
      </c>
      <c r="K2026" s="55"/>
    </row>
    <row r="2027" spans="1:11" x14ac:dyDescent="0.3">
      <c r="A2027" s="6">
        <v>40718</v>
      </c>
      <c r="B2027" s="3">
        <v>42.65</v>
      </c>
      <c r="C2027" s="3">
        <v>42.65</v>
      </c>
      <c r="D2027" s="3">
        <v>42.5</v>
      </c>
      <c r="E2027" s="3">
        <v>42.5</v>
      </c>
      <c r="F2027" s="3">
        <v>37</v>
      </c>
      <c r="G2027" s="3">
        <v>42.5</v>
      </c>
      <c r="K2027" s="55"/>
    </row>
    <row r="2028" spans="1:11" x14ac:dyDescent="0.3">
      <c r="A2028" s="6">
        <v>40721</v>
      </c>
      <c r="B2028" s="3">
        <v>41.5</v>
      </c>
      <c r="C2028" s="3">
        <v>41.5</v>
      </c>
      <c r="D2028" s="3">
        <v>39.65</v>
      </c>
      <c r="E2028" s="3">
        <v>40.15</v>
      </c>
      <c r="F2028" s="3">
        <v>267</v>
      </c>
      <c r="G2028" s="3">
        <v>40.25</v>
      </c>
      <c r="K2028" s="55"/>
    </row>
    <row r="2029" spans="1:11" x14ac:dyDescent="0.3">
      <c r="A2029" s="6">
        <v>40722</v>
      </c>
      <c r="B2029" s="3">
        <v>40.75</v>
      </c>
      <c r="C2029" s="3">
        <v>40.9</v>
      </c>
      <c r="D2029" s="3">
        <v>40.4</v>
      </c>
      <c r="E2029" s="3">
        <v>40.9</v>
      </c>
      <c r="F2029" s="3">
        <v>185</v>
      </c>
      <c r="G2029" s="3">
        <v>40.9</v>
      </c>
      <c r="K2029" s="55"/>
    </row>
    <row r="2030" spans="1:11" x14ac:dyDescent="0.3">
      <c r="A2030" s="6">
        <v>40723</v>
      </c>
      <c r="B2030" s="3">
        <v>40.549999999999997</v>
      </c>
      <c r="C2030" s="3">
        <v>40.799999999999997</v>
      </c>
      <c r="D2030" s="3">
        <v>40.25</v>
      </c>
      <c r="E2030" s="3">
        <v>40.549999999999997</v>
      </c>
      <c r="F2030" s="3">
        <v>226</v>
      </c>
      <c r="G2030" s="3">
        <v>40.5</v>
      </c>
      <c r="K2030" s="55"/>
    </row>
    <row r="2031" spans="1:11" x14ac:dyDescent="0.3">
      <c r="A2031" s="6">
        <v>40724</v>
      </c>
      <c r="B2031" s="3">
        <v>40.5</v>
      </c>
      <c r="C2031" s="3">
        <v>41</v>
      </c>
      <c r="D2031" s="3">
        <v>39</v>
      </c>
      <c r="E2031" s="3">
        <v>39.299999999999997</v>
      </c>
      <c r="F2031" s="3">
        <v>304</v>
      </c>
      <c r="G2031" s="3">
        <v>39.32</v>
      </c>
      <c r="K2031" s="55"/>
    </row>
    <row r="2032" spans="1:11" x14ac:dyDescent="0.3">
      <c r="A2032" s="6">
        <v>40725</v>
      </c>
      <c r="B2032" s="3">
        <v>43</v>
      </c>
      <c r="C2032" s="3">
        <v>43.25</v>
      </c>
      <c r="D2032" s="3">
        <v>42.5</v>
      </c>
      <c r="E2032" s="3">
        <v>42.6</v>
      </c>
      <c r="F2032" s="3">
        <v>113</v>
      </c>
      <c r="G2032" s="3">
        <v>42.75</v>
      </c>
      <c r="K2032" s="55"/>
    </row>
    <row r="2033" spans="1:11" x14ac:dyDescent="0.3">
      <c r="A2033" s="6">
        <v>40728</v>
      </c>
      <c r="B2033" s="3">
        <v>42.75</v>
      </c>
      <c r="C2033" s="3">
        <v>43.5</v>
      </c>
      <c r="D2033" s="3">
        <v>42.75</v>
      </c>
      <c r="E2033" s="3">
        <v>43.5</v>
      </c>
      <c r="F2033" s="3">
        <v>123</v>
      </c>
      <c r="G2033" s="3">
        <v>43.5</v>
      </c>
      <c r="K2033" s="55"/>
    </row>
    <row r="2034" spans="1:11" x14ac:dyDescent="0.3">
      <c r="A2034" s="6">
        <v>40729</v>
      </c>
      <c r="B2034" s="3">
        <v>44.2</v>
      </c>
      <c r="C2034" s="3">
        <v>45.85</v>
      </c>
      <c r="D2034" s="3">
        <v>44</v>
      </c>
      <c r="E2034" s="3">
        <v>45.7</v>
      </c>
      <c r="F2034" s="3">
        <v>201</v>
      </c>
      <c r="G2034" s="3">
        <v>45.7</v>
      </c>
      <c r="K2034" s="55"/>
    </row>
    <row r="2035" spans="1:11" x14ac:dyDescent="0.3">
      <c r="A2035" s="6">
        <v>40730</v>
      </c>
      <c r="B2035" s="3">
        <v>45.95</v>
      </c>
      <c r="C2035" s="3">
        <v>45.95</v>
      </c>
      <c r="D2035" s="3">
        <v>45.4</v>
      </c>
      <c r="E2035" s="3">
        <v>45.85</v>
      </c>
      <c r="F2035" s="3">
        <v>182</v>
      </c>
      <c r="G2035" s="3">
        <v>45.85</v>
      </c>
      <c r="K2035" s="55"/>
    </row>
    <row r="2036" spans="1:11" x14ac:dyDescent="0.3">
      <c r="A2036" s="6">
        <v>40731</v>
      </c>
      <c r="B2036" s="3">
        <v>45</v>
      </c>
      <c r="C2036" s="3">
        <v>46.3</v>
      </c>
      <c r="D2036" s="3">
        <v>45</v>
      </c>
      <c r="E2036" s="3">
        <v>45.9</v>
      </c>
      <c r="F2036" s="3">
        <v>164</v>
      </c>
      <c r="G2036" s="3">
        <v>45.63</v>
      </c>
      <c r="K2036" s="55"/>
    </row>
    <row r="2037" spans="1:11" x14ac:dyDescent="0.3">
      <c r="A2037" s="6">
        <v>40732</v>
      </c>
      <c r="B2037" s="3">
        <v>46</v>
      </c>
      <c r="C2037" s="3">
        <v>46.1</v>
      </c>
      <c r="D2037" s="3">
        <v>45.1</v>
      </c>
      <c r="E2037" s="3">
        <v>45.85</v>
      </c>
      <c r="F2037" s="3">
        <v>134</v>
      </c>
      <c r="G2037" s="3">
        <v>45.85</v>
      </c>
      <c r="K2037" s="55"/>
    </row>
    <row r="2038" spans="1:11" x14ac:dyDescent="0.3">
      <c r="A2038" s="6">
        <v>40735</v>
      </c>
      <c r="B2038" s="3">
        <v>44.8</v>
      </c>
      <c r="C2038" s="3">
        <v>45</v>
      </c>
      <c r="D2038" s="3">
        <v>44.6</v>
      </c>
      <c r="E2038" s="3">
        <v>44.6</v>
      </c>
      <c r="F2038" s="3">
        <v>59</v>
      </c>
      <c r="G2038" s="3">
        <v>44.6</v>
      </c>
      <c r="K2038" s="55"/>
    </row>
    <row r="2039" spans="1:11" x14ac:dyDescent="0.3">
      <c r="A2039" s="6">
        <v>40736</v>
      </c>
      <c r="B2039" s="3">
        <v>45.1</v>
      </c>
      <c r="C2039" s="3">
        <v>45.8</v>
      </c>
      <c r="D2039" s="3">
        <v>45</v>
      </c>
      <c r="E2039" s="3">
        <v>45.2</v>
      </c>
      <c r="F2039" s="3">
        <v>116</v>
      </c>
      <c r="G2039" s="3">
        <v>45.38</v>
      </c>
      <c r="K2039" s="55"/>
    </row>
    <row r="2040" spans="1:11" x14ac:dyDescent="0.3">
      <c r="A2040" s="6">
        <v>40737</v>
      </c>
      <c r="B2040" s="3">
        <v>45.75</v>
      </c>
      <c r="C2040" s="3">
        <v>45.75</v>
      </c>
      <c r="D2040" s="3">
        <v>44.95</v>
      </c>
      <c r="E2040" s="3">
        <v>45.1</v>
      </c>
      <c r="F2040" s="3">
        <v>174</v>
      </c>
      <c r="G2040" s="3">
        <v>45.05</v>
      </c>
      <c r="K2040" s="55"/>
    </row>
    <row r="2041" spans="1:11" x14ac:dyDescent="0.3">
      <c r="A2041" s="6">
        <v>40738</v>
      </c>
      <c r="B2041" s="3">
        <v>44.25</v>
      </c>
      <c r="C2041" s="3">
        <v>45</v>
      </c>
      <c r="D2041" s="3">
        <v>44.25</v>
      </c>
      <c r="E2041" s="3">
        <v>44.75</v>
      </c>
      <c r="F2041" s="3">
        <v>283</v>
      </c>
      <c r="G2041" s="3">
        <v>44.75</v>
      </c>
      <c r="K2041" s="55"/>
    </row>
    <row r="2042" spans="1:11" x14ac:dyDescent="0.3">
      <c r="A2042" s="6">
        <v>40739</v>
      </c>
      <c r="B2042" s="3">
        <v>44.05</v>
      </c>
      <c r="C2042" s="3">
        <v>45.1</v>
      </c>
      <c r="D2042" s="3">
        <v>44</v>
      </c>
      <c r="E2042" s="3">
        <v>45.05</v>
      </c>
      <c r="F2042" s="3">
        <v>206</v>
      </c>
      <c r="G2042" s="3">
        <v>45.05</v>
      </c>
      <c r="K2042" s="55"/>
    </row>
    <row r="2043" spans="1:11" x14ac:dyDescent="0.3">
      <c r="A2043" s="6">
        <v>40742</v>
      </c>
      <c r="B2043" s="3">
        <v>44</v>
      </c>
      <c r="C2043" s="3">
        <v>44</v>
      </c>
      <c r="D2043" s="3">
        <v>43</v>
      </c>
      <c r="E2043" s="3">
        <v>43</v>
      </c>
      <c r="F2043" s="3">
        <v>339</v>
      </c>
      <c r="G2043" s="3">
        <v>43.05</v>
      </c>
      <c r="K2043" s="55"/>
    </row>
    <row r="2044" spans="1:11" x14ac:dyDescent="0.3">
      <c r="A2044" s="6">
        <v>40743</v>
      </c>
      <c r="B2044" s="3">
        <v>43.95</v>
      </c>
      <c r="C2044" s="3">
        <v>43.95</v>
      </c>
      <c r="D2044" s="3">
        <v>43.4</v>
      </c>
      <c r="E2044" s="3">
        <v>43.5</v>
      </c>
      <c r="F2044" s="3">
        <v>75</v>
      </c>
      <c r="G2044" s="3">
        <v>43.5</v>
      </c>
      <c r="K2044" s="55"/>
    </row>
    <row r="2045" spans="1:11" x14ac:dyDescent="0.3">
      <c r="A2045" s="6">
        <v>40744</v>
      </c>
      <c r="B2045" s="3">
        <v>43.25</v>
      </c>
      <c r="C2045" s="3">
        <v>44</v>
      </c>
      <c r="D2045" s="3">
        <v>43.25</v>
      </c>
      <c r="E2045" s="3">
        <v>44</v>
      </c>
      <c r="F2045" s="3">
        <v>319</v>
      </c>
      <c r="G2045" s="3">
        <v>44</v>
      </c>
      <c r="K2045" s="55"/>
    </row>
    <row r="2046" spans="1:11" x14ac:dyDescent="0.3">
      <c r="A2046" s="6">
        <v>40745</v>
      </c>
      <c r="B2046" s="3">
        <v>44.25</v>
      </c>
      <c r="C2046" s="3">
        <v>44.8</v>
      </c>
      <c r="D2046" s="3">
        <v>43.5</v>
      </c>
      <c r="E2046" s="3">
        <v>43.95</v>
      </c>
      <c r="F2046" s="3">
        <v>264</v>
      </c>
      <c r="G2046" s="3">
        <v>43.95</v>
      </c>
      <c r="K2046" s="55"/>
    </row>
    <row r="2047" spans="1:11" x14ac:dyDescent="0.3">
      <c r="A2047" s="6">
        <v>40746</v>
      </c>
      <c r="B2047" s="3">
        <v>44</v>
      </c>
      <c r="C2047" s="3">
        <v>44</v>
      </c>
      <c r="D2047" s="3">
        <v>42.75</v>
      </c>
      <c r="E2047" s="3">
        <v>42.9</v>
      </c>
      <c r="F2047" s="3">
        <v>290</v>
      </c>
      <c r="G2047" s="3">
        <v>42.8</v>
      </c>
      <c r="K2047" s="55"/>
    </row>
    <row r="2048" spans="1:11" x14ac:dyDescent="0.3">
      <c r="A2048" s="6">
        <v>40749</v>
      </c>
      <c r="B2048" s="3">
        <v>42.5</v>
      </c>
      <c r="C2048" s="3">
        <v>42.6</v>
      </c>
      <c r="D2048" s="3">
        <v>42.4</v>
      </c>
      <c r="E2048" s="3">
        <v>42.5</v>
      </c>
      <c r="F2048" s="3">
        <v>52</v>
      </c>
      <c r="G2048" s="3">
        <v>42.5</v>
      </c>
      <c r="K2048" s="55"/>
    </row>
    <row r="2049" spans="1:11" x14ac:dyDescent="0.3">
      <c r="A2049" s="6">
        <v>40750</v>
      </c>
      <c r="B2049" s="3">
        <v>42.6</v>
      </c>
      <c r="C2049" s="3">
        <v>42.6</v>
      </c>
      <c r="D2049" s="3">
        <v>42.3</v>
      </c>
      <c r="E2049" s="3">
        <v>42.3</v>
      </c>
      <c r="F2049" s="3">
        <v>122</v>
      </c>
      <c r="G2049" s="3">
        <v>42.18</v>
      </c>
      <c r="K2049" s="55"/>
    </row>
    <row r="2050" spans="1:11" x14ac:dyDescent="0.3">
      <c r="A2050" s="6">
        <v>40751</v>
      </c>
      <c r="B2050" s="3">
        <v>42.75</v>
      </c>
      <c r="C2050" s="3">
        <v>42.8</v>
      </c>
      <c r="D2050" s="3">
        <v>41.15</v>
      </c>
      <c r="E2050" s="3">
        <v>41.2</v>
      </c>
      <c r="F2050" s="3">
        <v>276</v>
      </c>
      <c r="G2050" s="3">
        <v>41.2</v>
      </c>
      <c r="K2050" s="55"/>
    </row>
    <row r="2051" spans="1:11" x14ac:dyDescent="0.3">
      <c r="A2051" s="6">
        <v>40752</v>
      </c>
      <c r="B2051" s="3">
        <v>41.75</v>
      </c>
      <c r="C2051" s="3">
        <v>41.8</v>
      </c>
      <c r="D2051" s="3">
        <v>41.35</v>
      </c>
      <c r="E2051" s="3">
        <v>41.8</v>
      </c>
      <c r="F2051" s="3">
        <v>177</v>
      </c>
      <c r="G2051" s="3">
        <v>41.55</v>
      </c>
      <c r="K2051" s="55"/>
    </row>
    <row r="2052" spans="1:11" x14ac:dyDescent="0.3">
      <c r="A2052" s="6">
        <v>40753</v>
      </c>
      <c r="B2052" s="3">
        <v>41</v>
      </c>
      <c r="C2052" s="3">
        <v>41.45</v>
      </c>
      <c r="D2052" s="3">
        <v>40.549999999999997</v>
      </c>
      <c r="E2052" s="3">
        <v>40.549999999999997</v>
      </c>
      <c r="F2052" s="3">
        <v>128</v>
      </c>
      <c r="G2052" s="3">
        <v>40.700000000000003</v>
      </c>
      <c r="K2052" s="55"/>
    </row>
    <row r="2053" spans="1:11" x14ac:dyDescent="0.3">
      <c r="A2053" s="6">
        <v>40756</v>
      </c>
      <c r="B2053" s="3">
        <v>46.34</v>
      </c>
      <c r="C2053" s="3">
        <v>46.34</v>
      </c>
      <c r="D2053" s="3">
        <v>46.2</v>
      </c>
      <c r="E2053" s="3">
        <v>46.2</v>
      </c>
      <c r="F2053" s="3">
        <v>33</v>
      </c>
      <c r="G2053" s="3">
        <v>46.2</v>
      </c>
      <c r="K2053" s="55"/>
    </row>
    <row r="2054" spans="1:11" x14ac:dyDescent="0.3">
      <c r="A2054" s="6">
        <v>40757</v>
      </c>
      <c r="B2054" s="3">
        <v>45.8</v>
      </c>
      <c r="C2054" s="3">
        <v>45.8</v>
      </c>
      <c r="D2054" s="3">
        <v>45.7</v>
      </c>
      <c r="E2054" s="3">
        <v>45.7</v>
      </c>
      <c r="F2054" s="3">
        <v>37</v>
      </c>
      <c r="G2054" s="3">
        <v>45.88</v>
      </c>
      <c r="K2054" s="55"/>
    </row>
    <row r="2055" spans="1:11" x14ac:dyDescent="0.3">
      <c r="A2055" s="6">
        <v>40758</v>
      </c>
      <c r="B2055" s="3">
        <v>45.5</v>
      </c>
      <c r="C2055" s="3">
        <v>45.5</v>
      </c>
      <c r="D2055" s="3">
        <v>45.35</v>
      </c>
      <c r="E2055" s="3">
        <v>45.5</v>
      </c>
      <c r="F2055" s="3">
        <v>14</v>
      </c>
      <c r="G2055" s="3">
        <v>45.4</v>
      </c>
      <c r="K2055" s="55"/>
    </row>
    <row r="2056" spans="1:11" x14ac:dyDescent="0.3">
      <c r="A2056" s="6">
        <v>40759</v>
      </c>
      <c r="B2056" s="3">
        <v>44.9</v>
      </c>
      <c r="C2056" s="3">
        <v>44.9</v>
      </c>
      <c r="D2056" s="3">
        <v>44.2</v>
      </c>
      <c r="E2056" s="3">
        <v>44.5</v>
      </c>
      <c r="F2056" s="3">
        <v>139</v>
      </c>
      <c r="G2056" s="3">
        <v>44.5</v>
      </c>
      <c r="K2056" s="55"/>
    </row>
    <row r="2057" spans="1:11" x14ac:dyDescent="0.3">
      <c r="A2057" s="6">
        <v>40760</v>
      </c>
      <c r="B2057" s="3">
        <v>43.5</v>
      </c>
      <c r="C2057" s="3">
        <v>43.75</v>
      </c>
      <c r="D2057" s="3">
        <v>43.5</v>
      </c>
      <c r="E2057" s="3">
        <v>43.75</v>
      </c>
      <c r="F2057" s="3">
        <v>39</v>
      </c>
      <c r="G2057" s="3">
        <v>43.75</v>
      </c>
      <c r="K2057" s="55"/>
    </row>
    <row r="2058" spans="1:11" x14ac:dyDescent="0.3">
      <c r="A2058" s="6">
        <v>40763</v>
      </c>
      <c r="B2058" s="3">
        <v>43.65</v>
      </c>
      <c r="C2058" s="3">
        <v>43.65</v>
      </c>
      <c r="D2058" s="3">
        <v>43.35</v>
      </c>
      <c r="E2058" s="3">
        <v>43.4</v>
      </c>
      <c r="F2058" s="3">
        <v>55</v>
      </c>
      <c r="G2058" s="3">
        <v>43.4</v>
      </c>
      <c r="K2058" s="55"/>
    </row>
    <row r="2059" spans="1:11" x14ac:dyDescent="0.3">
      <c r="A2059" s="6">
        <v>40764</v>
      </c>
      <c r="B2059" s="3">
        <v>43.6</v>
      </c>
      <c r="C2059" s="3">
        <v>44.25</v>
      </c>
      <c r="D2059" s="3">
        <v>43.2</v>
      </c>
      <c r="E2059" s="3">
        <v>44.15</v>
      </c>
      <c r="F2059" s="3">
        <v>185</v>
      </c>
      <c r="G2059" s="3">
        <v>44.15</v>
      </c>
      <c r="K2059" s="55"/>
    </row>
    <row r="2060" spans="1:11" x14ac:dyDescent="0.3">
      <c r="A2060" s="6">
        <v>40765</v>
      </c>
      <c r="B2060" s="3">
        <v>44.3</v>
      </c>
      <c r="C2060" s="3">
        <v>44.3</v>
      </c>
      <c r="D2060" s="3">
        <v>43.75</v>
      </c>
      <c r="E2060" s="3">
        <v>43.75</v>
      </c>
      <c r="F2060" s="3">
        <v>99</v>
      </c>
      <c r="G2060" s="3">
        <v>43.75</v>
      </c>
      <c r="K2060" s="55"/>
    </row>
    <row r="2061" spans="1:11" x14ac:dyDescent="0.3">
      <c r="A2061" s="6">
        <v>40766</v>
      </c>
      <c r="B2061" s="3">
        <v>44.5</v>
      </c>
      <c r="C2061" s="3">
        <v>44.75</v>
      </c>
      <c r="D2061" s="3">
        <v>44.35</v>
      </c>
      <c r="E2061" s="3">
        <v>44.6</v>
      </c>
      <c r="F2061" s="3">
        <v>220</v>
      </c>
      <c r="G2061" s="3">
        <v>44.6</v>
      </c>
      <c r="K2061" s="55"/>
    </row>
    <row r="2062" spans="1:11" x14ac:dyDescent="0.3">
      <c r="A2062" s="6">
        <v>40767</v>
      </c>
      <c r="B2062" s="3">
        <v>44.8</v>
      </c>
      <c r="C2062" s="3">
        <v>45.2</v>
      </c>
      <c r="D2062" s="3">
        <v>44.66</v>
      </c>
      <c r="E2062" s="3">
        <v>44.95</v>
      </c>
      <c r="F2062" s="3">
        <v>243</v>
      </c>
      <c r="G2062" s="3">
        <v>44.98</v>
      </c>
      <c r="K2062" s="55"/>
    </row>
    <row r="2063" spans="1:11" x14ac:dyDescent="0.3">
      <c r="A2063" s="6">
        <v>40770</v>
      </c>
      <c r="B2063" s="3">
        <v>44.6</v>
      </c>
      <c r="C2063" s="3">
        <v>44.8</v>
      </c>
      <c r="D2063" s="3">
        <v>44.6</v>
      </c>
      <c r="E2063" s="3">
        <v>44.6</v>
      </c>
      <c r="F2063" s="3">
        <v>88</v>
      </c>
      <c r="G2063" s="3">
        <v>44.65</v>
      </c>
      <c r="K2063" s="55"/>
    </row>
    <row r="2064" spans="1:11" x14ac:dyDescent="0.3">
      <c r="A2064" s="6">
        <v>40771</v>
      </c>
      <c r="B2064" s="3">
        <v>44.5</v>
      </c>
      <c r="C2064" s="3">
        <v>44.5</v>
      </c>
      <c r="D2064" s="3">
        <v>44.15</v>
      </c>
      <c r="E2064" s="3">
        <v>44.5</v>
      </c>
      <c r="F2064" s="3">
        <v>182</v>
      </c>
      <c r="G2064" s="3">
        <v>44.49</v>
      </c>
      <c r="K2064" s="55"/>
    </row>
    <row r="2065" spans="1:11" x14ac:dyDescent="0.3">
      <c r="A2065" s="6">
        <v>40772</v>
      </c>
      <c r="B2065" s="3">
        <v>44.8</v>
      </c>
      <c r="C2065" s="3">
        <v>45.05</v>
      </c>
      <c r="D2065" s="3">
        <v>44.8</v>
      </c>
      <c r="E2065" s="3">
        <v>45</v>
      </c>
      <c r="F2065" s="3">
        <v>78</v>
      </c>
      <c r="G2065" s="3">
        <v>44.9</v>
      </c>
      <c r="K2065" s="55"/>
    </row>
    <row r="2066" spans="1:11" x14ac:dyDescent="0.3">
      <c r="A2066" s="6">
        <v>40773</v>
      </c>
      <c r="B2066" s="3">
        <v>43.8</v>
      </c>
      <c r="C2066" s="3">
        <v>44.6</v>
      </c>
      <c r="D2066" s="3">
        <v>43.8</v>
      </c>
      <c r="E2066" s="3">
        <v>44.45</v>
      </c>
      <c r="F2066" s="3">
        <v>119</v>
      </c>
      <c r="G2066" s="3">
        <v>44.4</v>
      </c>
      <c r="K2066" s="55"/>
    </row>
    <row r="2067" spans="1:11" x14ac:dyDescent="0.3">
      <c r="A2067" s="6">
        <v>40774</v>
      </c>
      <c r="B2067" s="3">
        <v>43.9</v>
      </c>
      <c r="C2067" s="3">
        <v>44.4</v>
      </c>
      <c r="D2067" s="3">
        <v>43.85</v>
      </c>
      <c r="E2067" s="3">
        <v>44.4</v>
      </c>
      <c r="F2067" s="3">
        <v>54</v>
      </c>
      <c r="G2067" s="3">
        <v>44.4</v>
      </c>
      <c r="K2067" s="55"/>
    </row>
    <row r="2068" spans="1:11" x14ac:dyDescent="0.3">
      <c r="A2068" s="6">
        <v>40777</v>
      </c>
      <c r="B2068" s="3">
        <v>45.8</v>
      </c>
      <c r="C2068" s="3">
        <v>46.25</v>
      </c>
      <c r="D2068" s="3">
        <v>45.5</v>
      </c>
      <c r="E2068" s="3">
        <v>45.7</v>
      </c>
      <c r="F2068" s="3">
        <v>282</v>
      </c>
      <c r="G2068" s="3">
        <v>45.7</v>
      </c>
      <c r="K2068" s="55"/>
    </row>
    <row r="2069" spans="1:11" x14ac:dyDescent="0.3">
      <c r="A2069" s="6">
        <v>40778</v>
      </c>
      <c r="B2069" s="3">
        <v>46.25</v>
      </c>
      <c r="C2069" s="3">
        <v>46.4</v>
      </c>
      <c r="D2069" s="3">
        <v>45.9</v>
      </c>
      <c r="E2069" s="3">
        <v>46.1</v>
      </c>
      <c r="F2069" s="3">
        <v>173</v>
      </c>
      <c r="G2069" s="3">
        <v>46.25</v>
      </c>
      <c r="K2069" s="55"/>
    </row>
    <row r="2070" spans="1:11" x14ac:dyDescent="0.3">
      <c r="A2070" s="6">
        <v>40779</v>
      </c>
      <c r="B2070" s="3">
        <v>46.2</v>
      </c>
      <c r="C2070" s="3">
        <v>46.2</v>
      </c>
      <c r="D2070" s="3">
        <v>45.95</v>
      </c>
      <c r="E2070" s="3">
        <v>46.2</v>
      </c>
      <c r="F2070" s="3">
        <v>151</v>
      </c>
      <c r="G2070" s="3">
        <v>46.2</v>
      </c>
      <c r="K2070" s="55"/>
    </row>
    <row r="2071" spans="1:11" x14ac:dyDescent="0.3">
      <c r="A2071" s="6">
        <v>40780</v>
      </c>
      <c r="B2071" s="3">
        <v>46.5</v>
      </c>
      <c r="C2071" s="3">
        <v>47.5</v>
      </c>
      <c r="D2071" s="3">
        <v>46.5</v>
      </c>
      <c r="E2071" s="3">
        <v>47.2</v>
      </c>
      <c r="F2071" s="3">
        <v>272</v>
      </c>
      <c r="G2071" s="3">
        <v>47.2</v>
      </c>
      <c r="K2071" s="55"/>
    </row>
    <row r="2072" spans="1:11" x14ac:dyDescent="0.3">
      <c r="A2072" s="6">
        <v>40781</v>
      </c>
      <c r="B2072" s="3">
        <v>46.75</v>
      </c>
      <c r="C2072" s="3">
        <v>47.2</v>
      </c>
      <c r="D2072" s="3">
        <v>46.6</v>
      </c>
      <c r="E2072" s="3">
        <v>47.2</v>
      </c>
      <c r="F2072" s="3">
        <v>248</v>
      </c>
      <c r="G2072" s="3">
        <v>47.15</v>
      </c>
      <c r="K2072" s="55"/>
    </row>
    <row r="2073" spans="1:11" x14ac:dyDescent="0.3">
      <c r="A2073" s="6">
        <v>40784</v>
      </c>
      <c r="B2073" s="3">
        <v>47</v>
      </c>
      <c r="C2073" s="3">
        <v>47</v>
      </c>
      <c r="D2073" s="3">
        <v>46.25</v>
      </c>
      <c r="E2073" s="3">
        <v>46.8</v>
      </c>
      <c r="F2073" s="3">
        <v>173</v>
      </c>
      <c r="G2073" s="3">
        <v>46.85</v>
      </c>
      <c r="K2073" s="55"/>
    </row>
    <row r="2074" spans="1:11" x14ac:dyDescent="0.3">
      <c r="A2074" s="6">
        <v>40785</v>
      </c>
      <c r="B2074" s="3">
        <v>46.5</v>
      </c>
      <c r="C2074" s="3">
        <v>46.75</v>
      </c>
      <c r="D2074" s="3">
        <v>46.25</v>
      </c>
      <c r="E2074" s="3">
        <v>46.7</v>
      </c>
      <c r="F2074" s="3">
        <v>241</v>
      </c>
      <c r="G2074" s="3">
        <v>46.65</v>
      </c>
      <c r="K2074" s="55"/>
    </row>
    <row r="2075" spans="1:11" x14ac:dyDescent="0.3">
      <c r="A2075" s="6">
        <v>40786</v>
      </c>
      <c r="B2075" s="3">
        <v>46.9</v>
      </c>
      <c r="C2075" s="3">
        <v>47.25</v>
      </c>
      <c r="D2075" s="3">
        <v>46.55</v>
      </c>
      <c r="E2075" s="3">
        <v>46.55</v>
      </c>
      <c r="F2075" s="3">
        <v>248</v>
      </c>
      <c r="G2075" s="3">
        <v>46.55</v>
      </c>
      <c r="K2075" s="55"/>
    </row>
    <row r="2076" spans="1:11" x14ac:dyDescent="0.3">
      <c r="A2076" s="6">
        <v>40787</v>
      </c>
      <c r="B2076" s="3">
        <v>50.25</v>
      </c>
      <c r="C2076" s="3">
        <v>50.55</v>
      </c>
      <c r="D2076" s="3">
        <v>50.05</v>
      </c>
      <c r="E2076" s="3">
        <v>50.55</v>
      </c>
      <c r="F2076" s="3">
        <v>121</v>
      </c>
      <c r="G2076" s="3">
        <v>50.43</v>
      </c>
      <c r="K2076" s="55"/>
    </row>
    <row r="2077" spans="1:11" x14ac:dyDescent="0.3">
      <c r="A2077" s="6">
        <v>40788</v>
      </c>
      <c r="B2077" s="3">
        <v>49.8</v>
      </c>
      <c r="C2077" s="3">
        <v>49.8</v>
      </c>
      <c r="D2077" s="3">
        <v>48.65</v>
      </c>
      <c r="E2077" s="3">
        <v>48.7</v>
      </c>
      <c r="F2077" s="3">
        <v>255</v>
      </c>
      <c r="G2077" s="3">
        <v>48.65</v>
      </c>
      <c r="K2077" s="55"/>
    </row>
    <row r="2078" spans="1:11" x14ac:dyDescent="0.3">
      <c r="A2078" s="6">
        <v>40791</v>
      </c>
      <c r="B2078" s="3">
        <v>47.4</v>
      </c>
      <c r="C2078" s="3">
        <v>47.45</v>
      </c>
      <c r="D2078" s="3">
        <v>46.85</v>
      </c>
      <c r="E2078" s="3">
        <v>47.25</v>
      </c>
      <c r="F2078" s="3">
        <v>250</v>
      </c>
      <c r="G2078" s="3">
        <v>47.3</v>
      </c>
      <c r="K2078" s="55"/>
    </row>
    <row r="2079" spans="1:11" x14ac:dyDescent="0.3">
      <c r="A2079" s="6">
        <v>40792</v>
      </c>
      <c r="B2079" s="3">
        <v>47.3</v>
      </c>
      <c r="C2079" s="3">
        <v>47.3</v>
      </c>
      <c r="D2079" s="3">
        <v>46.6</v>
      </c>
      <c r="E2079" s="3">
        <v>46.8</v>
      </c>
      <c r="F2079" s="3">
        <v>308</v>
      </c>
      <c r="G2079" s="3">
        <v>46.75</v>
      </c>
      <c r="K2079" s="55"/>
    </row>
    <row r="2080" spans="1:11" x14ac:dyDescent="0.3">
      <c r="A2080" s="6">
        <v>40793</v>
      </c>
      <c r="B2080" s="3">
        <v>47</v>
      </c>
      <c r="C2080" s="3">
        <v>47.15</v>
      </c>
      <c r="D2080" s="3">
        <v>46.55</v>
      </c>
      <c r="E2080" s="3">
        <v>47.1</v>
      </c>
      <c r="F2080" s="3">
        <v>126</v>
      </c>
      <c r="G2080" s="3">
        <v>47.1</v>
      </c>
      <c r="K2080" s="55"/>
    </row>
    <row r="2081" spans="1:11" x14ac:dyDescent="0.3">
      <c r="A2081" s="6">
        <v>40794</v>
      </c>
      <c r="B2081" s="3">
        <v>47</v>
      </c>
      <c r="C2081" s="3">
        <v>47</v>
      </c>
      <c r="D2081" s="3">
        <v>45.6</v>
      </c>
      <c r="E2081" s="3">
        <v>45.8</v>
      </c>
      <c r="F2081" s="3">
        <v>186</v>
      </c>
      <c r="G2081" s="3">
        <v>45.6</v>
      </c>
      <c r="K2081" s="55"/>
    </row>
    <row r="2082" spans="1:11" x14ac:dyDescent="0.3">
      <c r="A2082" s="6">
        <v>40795</v>
      </c>
      <c r="B2082" s="3">
        <v>45</v>
      </c>
      <c r="C2082" s="3">
        <v>45</v>
      </c>
      <c r="D2082" s="3">
        <v>43.75</v>
      </c>
      <c r="E2082" s="3">
        <v>44</v>
      </c>
      <c r="F2082" s="3">
        <v>268</v>
      </c>
      <c r="G2082" s="3">
        <v>44</v>
      </c>
      <c r="K2082" s="55"/>
    </row>
    <row r="2083" spans="1:11" x14ac:dyDescent="0.3">
      <c r="A2083" s="6">
        <v>40798</v>
      </c>
      <c r="B2083" s="3">
        <v>42</v>
      </c>
      <c r="C2083" s="3">
        <v>43</v>
      </c>
      <c r="D2083" s="3">
        <v>42</v>
      </c>
      <c r="E2083" s="3">
        <v>42.55</v>
      </c>
      <c r="F2083" s="3">
        <v>188</v>
      </c>
      <c r="G2083" s="3">
        <v>42.55</v>
      </c>
      <c r="K2083" s="55"/>
    </row>
    <row r="2084" spans="1:11" x14ac:dyDescent="0.3">
      <c r="A2084" s="6">
        <v>40799</v>
      </c>
      <c r="B2084" s="3">
        <v>42.3</v>
      </c>
      <c r="C2084" s="3">
        <v>42.8</v>
      </c>
      <c r="D2084" s="3">
        <v>42.2</v>
      </c>
      <c r="E2084" s="3">
        <v>42.5</v>
      </c>
      <c r="F2084" s="3">
        <v>159</v>
      </c>
      <c r="G2084" s="3">
        <v>42.5</v>
      </c>
      <c r="K2084" s="55"/>
    </row>
    <row r="2085" spans="1:11" x14ac:dyDescent="0.3">
      <c r="A2085" s="6">
        <v>40800</v>
      </c>
      <c r="B2085" s="3">
        <v>42</v>
      </c>
      <c r="C2085" s="3">
        <v>42</v>
      </c>
      <c r="D2085" s="3">
        <v>39.25</v>
      </c>
      <c r="E2085" s="3">
        <v>39.299999999999997</v>
      </c>
      <c r="F2085" s="3">
        <v>435</v>
      </c>
      <c r="G2085" s="3">
        <v>39.299999999999997</v>
      </c>
      <c r="K2085" s="55"/>
    </row>
    <row r="2086" spans="1:11" x14ac:dyDescent="0.3">
      <c r="A2086" s="6">
        <v>40801</v>
      </c>
      <c r="B2086" s="3">
        <v>39</v>
      </c>
      <c r="C2086" s="3">
        <v>39</v>
      </c>
      <c r="D2086" s="3">
        <v>37</v>
      </c>
      <c r="E2086" s="3">
        <v>37.6</v>
      </c>
      <c r="F2086" s="3">
        <v>493</v>
      </c>
      <c r="G2086" s="3">
        <v>37.6</v>
      </c>
      <c r="K2086" s="55"/>
    </row>
    <row r="2087" spans="1:11" x14ac:dyDescent="0.3">
      <c r="A2087" s="6">
        <v>40802</v>
      </c>
      <c r="B2087" s="3">
        <v>36.25</v>
      </c>
      <c r="C2087" s="3">
        <v>36.25</v>
      </c>
      <c r="D2087" s="3">
        <v>35.4</v>
      </c>
      <c r="E2087" s="3">
        <v>35.700000000000003</v>
      </c>
      <c r="F2087" s="3">
        <v>293</v>
      </c>
      <c r="G2087" s="3">
        <v>35.700000000000003</v>
      </c>
      <c r="K2087" s="55"/>
    </row>
    <row r="2088" spans="1:11" x14ac:dyDescent="0.3">
      <c r="A2088" s="6">
        <v>40805</v>
      </c>
      <c r="B2088" s="3">
        <v>36.75</v>
      </c>
      <c r="C2088" s="3">
        <v>40</v>
      </c>
      <c r="D2088" s="3">
        <v>36.75</v>
      </c>
      <c r="E2088" s="3">
        <v>39.25</v>
      </c>
      <c r="F2088" s="3">
        <v>631</v>
      </c>
      <c r="G2088" s="3">
        <v>39.25</v>
      </c>
      <c r="K2088" s="55"/>
    </row>
    <row r="2089" spans="1:11" x14ac:dyDescent="0.3">
      <c r="A2089" s="6">
        <v>40806</v>
      </c>
      <c r="B2089" s="3">
        <v>40</v>
      </c>
      <c r="C2089" s="3">
        <v>42.4</v>
      </c>
      <c r="D2089" s="3">
        <v>40</v>
      </c>
      <c r="E2089" s="3">
        <v>42.2</v>
      </c>
      <c r="F2089" s="3">
        <v>661</v>
      </c>
      <c r="G2089" s="3">
        <v>42</v>
      </c>
      <c r="K2089" s="55"/>
    </row>
    <row r="2090" spans="1:11" x14ac:dyDescent="0.3">
      <c r="A2090" s="6">
        <v>40807</v>
      </c>
      <c r="B2090" s="3">
        <v>42.5</v>
      </c>
      <c r="C2090" s="3">
        <v>43.2</v>
      </c>
      <c r="D2090" s="3">
        <v>41.3</v>
      </c>
      <c r="E2090" s="3">
        <v>41.5</v>
      </c>
      <c r="F2090" s="3">
        <v>221</v>
      </c>
      <c r="G2090" s="3">
        <v>41.5</v>
      </c>
      <c r="K2090" s="55"/>
    </row>
    <row r="2091" spans="1:11" x14ac:dyDescent="0.3">
      <c r="A2091" s="6">
        <v>40808</v>
      </c>
      <c r="B2091" s="3">
        <v>43.25</v>
      </c>
      <c r="C2091" s="3">
        <v>43.6</v>
      </c>
      <c r="D2091" s="3">
        <v>42.5</v>
      </c>
      <c r="E2091" s="3">
        <v>43</v>
      </c>
      <c r="F2091" s="3">
        <v>378</v>
      </c>
      <c r="G2091" s="3">
        <v>42.95</v>
      </c>
      <c r="K2091" s="55"/>
    </row>
    <row r="2092" spans="1:11" x14ac:dyDescent="0.3">
      <c r="A2092" s="6">
        <v>40809</v>
      </c>
      <c r="B2092" s="3">
        <v>42.5</v>
      </c>
      <c r="C2092" s="3">
        <v>43.75</v>
      </c>
      <c r="D2092" s="3">
        <v>42.1</v>
      </c>
      <c r="E2092" s="3">
        <v>42.1</v>
      </c>
      <c r="F2092" s="3">
        <v>297</v>
      </c>
      <c r="G2092" s="3">
        <v>42.15</v>
      </c>
      <c r="K2092" s="55"/>
    </row>
    <row r="2093" spans="1:11" x14ac:dyDescent="0.3">
      <c r="A2093" s="6">
        <v>40812</v>
      </c>
      <c r="B2093" s="3">
        <v>39</v>
      </c>
      <c r="C2093" s="3">
        <v>39.25</v>
      </c>
      <c r="D2093" s="3">
        <v>36.75</v>
      </c>
      <c r="E2093" s="3">
        <v>37.1</v>
      </c>
      <c r="F2093" s="3">
        <v>526</v>
      </c>
      <c r="G2093" s="3">
        <v>37.1</v>
      </c>
      <c r="K2093" s="55"/>
    </row>
    <row r="2094" spans="1:11" x14ac:dyDescent="0.3">
      <c r="A2094" s="6">
        <v>40813</v>
      </c>
      <c r="B2094" s="3">
        <v>37.5</v>
      </c>
      <c r="C2094" s="3">
        <v>37.5</v>
      </c>
      <c r="D2094" s="3">
        <v>35.5</v>
      </c>
      <c r="E2094" s="3">
        <v>36.1</v>
      </c>
      <c r="F2094" s="3">
        <v>334</v>
      </c>
      <c r="G2094" s="3">
        <v>36</v>
      </c>
      <c r="K2094" s="55"/>
    </row>
    <row r="2095" spans="1:11" x14ac:dyDescent="0.3">
      <c r="A2095" s="6">
        <v>40814</v>
      </c>
      <c r="B2095" s="3">
        <v>36.25</v>
      </c>
      <c r="C2095" s="3">
        <v>38.5</v>
      </c>
      <c r="D2095" s="3">
        <v>36</v>
      </c>
      <c r="E2095" s="3">
        <v>36.6</v>
      </c>
      <c r="F2095" s="3">
        <v>617</v>
      </c>
      <c r="G2095" s="3">
        <v>36.479999999999997</v>
      </c>
      <c r="K2095" s="55"/>
    </row>
    <row r="2096" spans="1:11" x14ac:dyDescent="0.3">
      <c r="A2096" s="6">
        <v>40815</v>
      </c>
      <c r="B2096" s="3">
        <v>35.5</v>
      </c>
      <c r="C2096" s="3">
        <v>36.9</v>
      </c>
      <c r="D2096" s="3">
        <v>35.5</v>
      </c>
      <c r="E2096" s="3">
        <v>36.200000000000003</v>
      </c>
      <c r="F2096" s="3">
        <v>409</v>
      </c>
      <c r="G2096" s="3">
        <v>36.15</v>
      </c>
      <c r="K2096" s="55"/>
    </row>
    <row r="2097" spans="1:11" x14ac:dyDescent="0.3">
      <c r="A2097" s="6">
        <v>40816</v>
      </c>
      <c r="B2097" s="3">
        <v>35</v>
      </c>
      <c r="C2097" s="3">
        <v>35</v>
      </c>
      <c r="D2097" s="3">
        <v>31.9</v>
      </c>
      <c r="E2097" s="3">
        <v>32.049999999999997</v>
      </c>
      <c r="F2097" s="3">
        <v>424</v>
      </c>
      <c r="G2097" s="3">
        <v>32</v>
      </c>
      <c r="K2097" s="55"/>
    </row>
    <row r="2098" spans="1:11" x14ac:dyDescent="0.3">
      <c r="A2098" s="6">
        <v>40819</v>
      </c>
      <c r="B2098" s="3">
        <v>42</v>
      </c>
      <c r="C2098" s="3">
        <v>42.75</v>
      </c>
      <c r="D2098" s="3">
        <v>41.75</v>
      </c>
      <c r="E2098" s="3">
        <v>41.8</v>
      </c>
      <c r="F2098" s="3">
        <v>529</v>
      </c>
      <c r="G2098" s="3">
        <v>41.85</v>
      </c>
      <c r="K2098" s="55"/>
    </row>
    <row r="2099" spans="1:11" x14ac:dyDescent="0.3">
      <c r="A2099" s="6">
        <v>40820</v>
      </c>
      <c r="B2099" s="3">
        <v>41.05</v>
      </c>
      <c r="C2099" s="3">
        <v>43</v>
      </c>
      <c r="D2099" s="3">
        <v>41</v>
      </c>
      <c r="E2099" s="3">
        <v>42.9</v>
      </c>
      <c r="F2099" s="3">
        <v>528</v>
      </c>
      <c r="G2099" s="3">
        <v>42.75</v>
      </c>
      <c r="K2099" s="55"/>
    </row>
    <row r="2100" spans="1:11" x14ac:dyDescent="0.3">
      <c r="A2100" s="6">
        <v>40821</v>
      </c>
      <c r="B2100" s="3">
        <v>42.55</v>
      </c>
      <c r="C2100" s="3">
        <v>42.84</v>
      </c>
      <c r="D2100" s="3">
        <v>41.85</v>
      </c>
      <c r="E2100" s="3">
        <v>42.5</v>
      </c>
      <c r="F2100" s="3">
        <v>495</v>
      </c>
      <c r="G2100" s="3">
        <v>42.45</v>
      </c>
      <c r="K2100" s="55"/>
    </row>
    <row r="2101" spans="1:11" x14ac:dyDescent="0.3">
      <c r="A2101" s="6">
        <v>40822</v>
      </c>
      <c r="B2101" s="3">
        <v>43.75</v>
      </c>
      <c r="C2101" s="3">
        <v>43.75</v>
      </c>
      <c r="D2101" s="3">
        <v>42</v>
      </c>
      <c r="E2101" s="3">
        <v>42</v>
      </c>
      <c r="F2101" s="3">
        <v>509</v>
      </c>
      <c r="G2101" s="3">
        <v>42</v>
      </c>
      <c r="K2101" s="55"/>
    </row>
    <row r="2102" spans="1:11" x14ac:dyDescent="0.3">
      <c r="A2102" s="6">
        <v>40823</v>
      </c>
      <c r="B2102" s="3">
        <v>42</v>
      </c>
      <c r="C2102" s="3">
        <v>42.75</v>
      </c>
      <c r="D2102" s="3">
        <v>41</v>
      </c>
      <c r="E2102" s="3">
        <v>42.75</v>
      </c>
      <c r="F2102" s="3">
        <v>433</v>
      </c>
      <c r="G2102" s="3">
        <v>42.7</v>
      </c>
      <c r="K2102" s="55"/>
    </row>
    <row r="2103" spans="1:11" x14ac:dyDescent="0.3">
      <c r="A2103" s="6">
        <v>40826</v>
      </c>
      <c r="B2103" s="3">
        <v>42.8</v>
      </c>
      <c r="C2103" s="3">
        <v>45</v>
      </c>
      <c r="D2103" s="3">
        <v>42.8</v>
      </c>
      <c r="E2103" s="3">
        <v>44.5</v>
      </c>
      <c r="F2103" s="3">
        <v>534</v>
      </c>
      <c r="G2103" s="3">
        <v>44.5</v>
      </c>
      <c r="K2103" s="55"/>
    </row>
    <row r="2104" spans="1:11" x14ac:dyDescent="0.3">
      <c r="A2104" s="6">
        <v>40827</v>
      </c>
      <c r="B2104" s="3">
        <v>44.7</v>
      </c>
      <c r="C2104" s="3">
        <v>46.2</v>
      </c>
      <c r="D2104" s="3">
        <v>44.7</v>
      </c>
      <c r="E2104" s="3">
        <v>45.8</v>
      </c>
      <c r="F2104" s="3">
        <v>286</v>
      </c>
      <c r="G2104" s="3">
        <v>46.15</v>
      </c>
      <c r="K2104" s="55"/>
    </row>
    <row r="2105" spans="1:11" x14ac:dyDescent="0.3">
      <c r="A2105" s="6">
        <v>40828</v>
      </c>
      <c r="B2105" s="3">
        <v>47.2</v>
      </c>
      <c r="C2105" s="3">
        <v>47.75</v>
      </c>
      <c r="D2105" s="3">
        <v>45.8</v>
      </c>
      <c r="E2105" s="3">
        <v>46.05</v>
      </c>
      <c r="F2105" s="3">
        <v>513</v>
      </c>
      <c r="G2105" s="3">
        <v>46</v>
      </c>
      <c r="K2105" s="55"/>
    </row>
    <row r="2106" spans="1:11" x14ac:dyDescent="0.3">
      <c r="A2106" s="6">
        <v>40829</v>
      </c>
      <c r="B2106" s="3">
        <v>46</v>
      </c>
      <c r="C2106" s="3">
        <v>46</v>
      </c>
      <c r="D2106" s="3">
        <v>44.55</v>
      </c>
      <c r="E2106" s="3">
        <v>44.65</v>
      </c>
      <c r="F2106" s="3">
        <v>414</v>
      </c>
      <c r="G2106" s="3">
        <v>44.65</v>
      </c>
      <c r="K2106" s="55"/>
    </row>
    <row r="2107" spans="1:11" x14ac:dyDescent="0.3">
      <c r="A2107" s="6">
        <v>40830</v>
      </c>
      <c r="B2107" s="3">
        <v>44.4</v>
      </c>
      <c r="C2107" s="3">
        <v>44.6</v>
      </c>
      <c r="D2107" s="3">
        <v>44</v>
      </c>
      <c r="E2107" s="3">
        <v>44.4</v>
      </c>
      <c r="F2107" s="3">
        <v>458</v>
      </c>
      <c r="G2107" s="3">
        <v>44.4</v>
      </c>
      <c r="K2107" s="55"/>
    </row>
    <row r="2108" spans="1:11" x14ac:dyDescent="0.3">
      <c r="A2108" s="6">
        <v>40833</v>
      </c>
      <c r="B2108" s="3">
        <v>45</v>
      </c>
      <c r="C2108" s="3">
        <v>46.15</v>
      </c>
      <c r="D2108" s="3">
        <v>45</v>
      </c>
      <c r="E2108" s="3">
        <v>46</v>
      </c>
      <c r="F2108" s="3">
        <v>489</v>
      </c>
      <c r="G2108" s="3">
        <v>46</v>
      </c>
      <c r="K2108" s="55"/>
    </row>
    <row r="2109" spans="1:11" x14ac:dyDescent="0.3">
      <c r="A2109" s="6">
        <v>40834</v>
      </c>
      <c r="B2109" s="3">
        <v>47</v>
      </c>
      <c r="C2109" s="3">
        <v>47.75</v>
      </c>
      <c r="D2109" s="3">
        <v>47</v>
      </c>
      <c r="E2109" s="3">
        <v>47.7</v>
      </c>
      <c r="F2109" s="3">
        <v>784</v>
      </c>
      <c r="G2109" s="3">
        <v>47.7</v>
      </c>
      <c r="K2109" s="55"/>
    </row>
    <row r="2110" spans="1:11" x14ac:dyDescent="0.3">
      <c r="A2110" s="6">
        <v>40835</v>
      </c>
      <c r="B2110" s="3">
        <v>46.5</v>
      </c>
      <c r="C2110" s="3">
        <v>46.8</v>
      </c>
      <c r="D2110" s="3">
        <v>45.75</v>
      </c>
      <c r="E2110" s="3">
        <v>45.95</v>
      </c>
      <c r="F2110" s="3">
        <v>653</v>
      </c>
      <c r="G2110" s="3">
        <v>45.95</v>
      </c>
      <c r="K2110" s="55"/>
    </row>
    <row r="2111" spans="1:11" x14ac:dyDescent="0.3">
      <c r="A2111" s="6">
        <v>40836</v>
      </c>
      <c r="B2111" s="3">
        <v>45.8</v>
      </c>
      <c r="C2111" s="3">
        <v>46.6</v>
      </c>
      <c r="D2111" s="3">
        <v>45.5</v>
      </c>
      <c r="E2111" s="3">
        <v>45.65</v>
      </c>
      <c r="F2111" s="3">
        <v>551</v>
      </c>
      <c r="G2111" s="3">
        <v>45.6</v>
      </c>
      <c r="K2111" s="55"/>
    </row>
    <row r="2112" spans="1:11" x14ac:dyDescent="0.3">
      <c r="A2112" s="6">
        <v>40837</v>
      </c>
      <c r="B2112" s="3">
        <v>45.9</v>
      </c>
      <c r="C2112" s="3">
        <v>46</v>
      </c>
      <c r="D2112" s="3">
        <v>45.35</v>
      </c>
      <c r="E2112" s="3">
        <v>45.8</v>
      </c>
      <c r="F2112" s="3">
        <v>279</v>
      </c>
      <c r="G2112" s="3">
        <v>45.8</v>
      </c>
      <c r="K2112" s="55"/>
    </row>
    <row r="2113" spans="1:11" x14ac:dyDescent="0.3">
      <c r="A2113" s="6">
        <v>40840</v>
      </c>
      <c r="B2113" s="3">
        <v>43.5</v>
      </c>
      <c r="C2113" s="3">
        <v>44</v>
      </c>
      <c r="D2113" s="3">
        <v>43.3</v>
      </c>
      <c r="E2113" s="3">
        <v>43.8</v>
      </c>
      <c r="F2113" s="3">
        <v>821</v>
      </c>
      <c r="G2113" s="3">
        <v>43.76</v>
      </c>
      <c r="K2113" s="55"/>
    </row>
    <row r="2114" spans="1:11" x14ac:dyDescent="0.3">
      <c r="A2114" s="6">
        <v>40841</v>
      </c>
      <c r="B2114" s="3">
        <v>43.4</v>
      </c>
      <c r="C2114" s="3">
        <v>43.75</v>
      </c>
      <c r="D2114" s="3">
        <v>43.25</v>
      </c>
      <c r="E2114" s="3">
        <v>43.45</v>
      </c>
      <c r="F2114" s="3">
        <v>636</v>
      </c>
      <c r="G2114" s="3">
        <v>43.5</v>
      </c>
      <c r="K2114" s="55"/>
    </row>
    <row r="2115" spans="1:11" x14ac:dyDescent="0.3">
      <c r="A2115" s="6">
        <v>40842</v>
      </c>
      <c r="B2115" s="3">
        <v>43.1</v>
      </c>
      <c r="C2115" s="3">
        <v>43.4</v>
      </c>
      <c r="D2115" s="3">
        <v>42.8</v>
      </c>
      <c r="E2115" s="3">
        <v>43.4</v>
      </c>
      <c r="F2115" s="3">
        <v>601</v>
      </c>
      <c r="G2115" s="3">
        <v>43.3</v>
      </c>
      <c r="K2115" s="55"/>
    </row>
    <row r="2116" spans="1:11" x14ac:dyDescent="0.3">
      <c r="A2116" s="6">
        <v>40843</v>
      </c>
      <c r="B2116" s="3">
        <v>43</v>
      </c>
      <c r="C2116" s="3">
        <v>43.25</v>
      </c>
      <c r="D2116" s="3">
        <v>42.6</v>
      </c>
      <c r="E2116" s="3">
        <v>42.75</v>
      </c>
      <c r="F2116" s="3">
        <v>561</v>
      </c>
      <c r="G2116" s="3">
        <v>42.75</v>
      </c>
      <c r="K2116" s="55"/>
    </row>
    <row r="2117" spans="1:11" x14ac:dyDescent="0.3">
      <c r="A2117" s="6">
        <v>40844</v>
      </c>
      <c r="B2117" s="3">
        <v>43.4</v>
      </c>
      <c r="C2117" s="3">
        <v>44.45</v>
      </c>
      <c r="D2117" s="3">
        <v>43.4</v>
      </c>
      <c r="E2117" s="3">
        <v>44.25</v>
      </c>
      <c r="F2117" s="3">
        <v>538</v>
      </c>
      <c r="G2117" s="3">
        <v>44.25</v>
      </c>
      <c r="K2117" s="55"/>
    </row>
    <row r="2118" spans="1:11" x14ac:dyDescent="0.3">
      <c r="A2118" s="6">
        <v>40847</v>
      </c>
      <c r="B2118" s="3">
        <v>45.4</v>
      </c>
      <c r="C2118" s="3">
        <v>45.8</v>
      </c>
      <c r="D2118" s="3">
        <v>44.8</v>
      </c>
      <c r="E2118" s="3">
        <v>45.5</v>
      </c>
      <c r="F2118" s="3">
        <v>422</v>
      </c>
      <c r="G2118" s="3">
        <v>45.5</v>
      </c>
      <c r="K2118" s="55"/>
    </row>
    <row r="2119" spans="1:11" x14ac:dyDescent="0.3">
      <c r="A2119" s="6">
        <v>40848</v>
      </c>
      <c r="B2119" s="3">
        <v>46.8</v>
      </c>
      <c r="C2119" s="3">
        <v>46.8</v>
      </c>
      <c r="D2119" s="3">
        <v>46.51</v>
      </c>
      <c r="E2119" s="3">
        <v>46.7</v>
      </c>
      <c r="F2119" s="3">
        <v>202</v>
      </c>
      <c r="G2119" s="3">
        <v>46.56</v>
      </c>
      <c r="K2119" s="55"/>
    </row>
    <row r="2120" spans="1:11" x14ac:dyDescent="0.3">
      <c r="A2120" s="6">
        <v>40849</v>
      </c>
      <c r="B2120" s="3">
        <v>47</v>
      </c>
      <c r="C2120" s="3">
        <v>47.1</v>
      </c>
      <c r="D2120" s="3">
        <v>46.5</v>
      </c>
      <c r="E2120" s="3">
        <v>46.8</v>
      </c>
      <c r="F2120" s="3">
        <v>605</v>
      </c>
      <c r="G2120" s="3">
        <v>46.8</v>
      </c>
      <c r="K2120" s="55"/>
    </row>
    <row r="2121" spans="1:11" x14ac:dyDescent="0.3">
      <c r="A2121" s="6">
        <v>40850</v>
      </c>
      <c r="B2121" s="3">
        <v>46.25</v>
      </c>
      <c r="C2121" s="3">
        <v>46.85</v>
      </c>
      <c r="D2121" s="3">
        <v>46.2</v>
      </c>
      <c r="E2121" s="3">
        <v>46.7</v>
      </c>
      <c r="F2121" s="3">
        <v>402</v>
      </c>
      <c r="G2121" s="3">
        <v>46.7</v>
      </c>
      <c r="K2121" s="55"/>
    </row>
    <row r="2122" spans="1:11" x14ac:dyDescent="0.3">
      <c r="A2122" s="6">
        <v>40851</v>
      </c>
      <c r="B2122" s="3">
        <v>47.4</v>
      </c>
      <c r="C2122" s="3">
        <v>47.85</v>
      </c>
      <c r="D2122" s="3">
        <v>47.2</v>
      </c>
      <c r="E2122" s="3">
        <v>47.85</v>
      </c>
      <c r="F2122" s="3">
        <v>358</v>
      </c>
      <c r="G2122" s="3">
        <v>47.8</v>
      </c>
      <c r="K2122" s="55"/>
    </row>
    <row r="2123" spans="1:11" x14ac:dyDescent="0.3">
      <c r="A2123" s="6">
        <v>40854</v>
      </c>
      <c r="B2123" s="3">
        <v>49.4</v>
      </c>
      <c r="C2123" s="3">
        <v>51.35</v>
      </c>
      <c r="D2123" s="3">
        <v>49.4</v>
      </c>
      <c r="E2123" s="3">
        <v>51.25</v>
      </c>
      <c r="F2123" s="3">
        <v>427</v>
      </c>
      <c r="G2123" s="3">
        <v>51.3</v>
      </c>
      <c r="K2123" s="55"/>
    </row>
    <row r="2124" spans="1:11" x14ac:dyDescent="0.3">
      <c r="A2124" s="6">
        <v>40855</v>
      </c>
      <c r="B2124" s="3">
        <v>50.7</v>
      </c>
      <c r="C2124" s="3">
        <v>50.7</v>
      </c>
      <c r="D2124" s="3">
        <v>49.75</v>
      </c>
      <c r="E2124" s="3">
        <v>50.5</v>
      </c>
      <c r="F2124" s="3">
        <v>494</v>
      </c>
      <c r="G2124" s="3">
        <v>50.45</v>
      </c>
      <c r="K2124" s="55"/>
    </row>
    <row r="2125" spans="1:11" x14ac:dyDescent="0.3">
      <c r="A2125" s="6">
        <v>40856</v>
      </c>
      <c r="B2125" s="3">
        <v>50</v>
      </c>
      <c r="C2125" s="3">
        <v>50</v>
      </c>
      <c r="D2125" s="3">
        <v>48.6</v>
      </c>
      <c r="E2125" s="3">
        <v>48.7</v>
      </c>
      <c r="F2125" s="3">
        <v>374</v>
      </c>
      <c r="G2125" s="3">
        <v>48.6</v>
      </c>
      <c r="K2125" s="55"/>
    </row>
    <row r="2126" spans="1:11" x14ac:dyDescent="0.3">
      <c r="A2126" s="6">
        <v>40857</v>
      </c>
      <c r="B2126" s="3">
        <v>49.1</v>
      </c>
      <c r="C2126" s="3">
        <v>49.1</v>
      </c>
      <c r="D2126" s="3">
        <v>47.4</v>
      </c>
      <c r="E2126" s="3">
        <v>47.8</v>
      </c>
      <c r="F2126" s="3">
        <v>332</v>
      </c>
      <c r="G2126" s="3">
        <v>47.8</v>
      </c>
      <c r="K2126" s="55"/>
    </row>
    <row r="2127" spans="1:11" x14ac:dyDescent="0.3">
      <c r="A2127" s="6">
        <v>40858</v>
      </c>
      <c r="B2127" s="3">
        <v>47.3</v>
      </c>
      <c r="C2127" s="3">
        <v>47.3</v>
      </c>
      <c r="D2127" s="3">
        <v>46.84</v>
      </c>
      <c r="E2127" s="3">
        <v>46.95</v>
      </c>
      <c r="F2127" s="3">
        <v>419</v>
      </c>
      <c r="G2127" s="3">
        <v>46.95</v>
      </c>
      <c r="K2127" s="55"/>
    </row>
    <row r="2128" spans="1:11" x14ac:dyDescent="0.3">
      <c r="A2128" s="6">
        <v>40861</v>
      </c>
      <c r="B2128" s="3">
        <v>45.75</v>
      </c>
      <c r="C2128" s="3">
        <v>46</v>
      </c>
      <c r="D2128" s="3">
        <v>45.6</v>
      </c>
      <c r="E2128" s="3">
        <v>45.85</v>
      </c>
      <c r="F2128" s="3">
        <v>488</v>
      </c>
      <c r="G2128" s="3">
        <v>45.85</v>
      </c>
      <c r="K2128" s="55"/>
    </row>
    <row r="2129" spans="1:11" x14ac:dyDescent="0.3">
      <c r="A2129" s="6">
        <v>40862</v>
      </c>
      <c r="B2129" s="3">
        <v>45.9</v>
      </c>
      <c r="C2129" s="3">
        <v>46.1</v>
      </c>
      <c r="D2129" s="3">
        <v>45</v>
      </c>
      <c r="E2129" s="3">
        <v>45.15</v>
      </c>
      <c r="F2129" s="3">
        <v>299</v>
      </c>
      <c r="G2129" s="3">
        <v>45.2</v>
      </c>
      <c r="K2129" s="55"/>
    </row>
    <row r="2130" spans="1:11" x14ac:dyDescent="0.3">
      <c r="A2130" s="6">
        <v>40863</v>
      </c>
      <c r="B2130" s="3">
        <v>45</v>
      </c>
      <c r="C2130" s="3">
        <v>45.75</v>
      </c>
      <c r="D2130" s="3">
        <v>45</v>
      </c>
      <c r="E2130" s="3">
        <v>45.6</v>
      </c>
      <c r="F2130" s="3">
        <v>259</v>
      </c>
      <c r="G2130" s="3">
        <v>45.65</v>
      </c>
      <c r="K2130" s="55"/>
    </row>
    <row r="2131" spans="1:11" x14ac:dyDescent="0.3">
      <c r="A2131" s="6">
        <v>40864</v>
      </c>
      <c r="B2131" s="3">
        <v>45</v>
      </c>
      <c r="C2131" s="3">
        <v>45.45</v>
      </c>
      <c r="D2131" s="3">
        <v>45</v>
      </c>
      <c r="E2131" s="3">
        <v>45.35</v>
      </c>
      <c r="F2131" s="3">
        <v>259</v>
      </c>
      <c r="G2131" s="3">
        <v>45.3</v>
      </c>
      <c r="K2131" s="55"/>
    </row>
    <row r="2132" spans="1:11" x14ac:dyDescent="0.3">
      <c r="A2132" s="6">
        <v>40865</v>
      </c>
      <c r="B2132" s="3">
        <v>44.5</v>
      </c>
      <c r="C2132" s="3">
        <v>44.8</v>
      </c>
      <c r="D2132" s="3">
        <v>44.4</v>
      </c>
      <c r="E2132" s="3">
        <v>44.5</v>
      </c>
      <c r="F2132" s="3">
        <v>396</v>
      </c>
      <c r="G2132" s="3">
        <v>44.4</v>
      </c>
      <c r="K2132" s="55"/>
    </row>
    <row r="2133" spans="1:11" x14ac:dyDescent="0.3">
      <c r="A2133" s="6">
        <v>40868</v>
      </c>
      <c r="B2133" s="3">
        <v>43.15</v>
      </c>
      <c r="C2133" s="3">
        <v>43.4</v>
      </c>
      <c r="D2133" s="3">
        <v>42.9</v>
      </c>
      <c r="E2133" s="3">
        <v>43.2</v>
      </c>
      <c r="F2133" s="3">
        <v>286</v>
      </c>
      <c r="G2133" s="3">
        <v>43.2</v>
      </c>
      <c r="K2133" s="55"/>
    </row>
    <row r="2134" spans="1:11" x14ac:dyDescent="0.3">
      <c r="A2134" s="6">
        <v>40869</v>
      </c>
      <c r="B2134" s="3">
        <v>42.75</v>
      </c>
      <c r="C2134" s="3">
        <v>43</v>
      </c>
      <c r="D2134" s="3">
        <v>42.11</v>
      </c>
      <c r="E2134" s="3">
        <v>42.35</v>
      </c>
      <c r="F2134" s="3">
        <v>337</v>
      </c>
      <c r="G2134" s="3">
        <v>42.4</v>
      </c>
      <c r="K2134" s="55"/>
    </row>
    <row r="2135" spans="1:11" x14ac:dyDescent="0.3">
      <c r="A2135" s="6">
        <v>40870</v>
      </c>
      <c r="B2135" s="3">
        <v>41.75</v>
      </c>
      <c r="C2135" s="3">
        <v>41.75</v>
      </c>
      <c r="D2135" s="3">
        <v>40.5</v>
      </c>
      <c r="E2135" s="3">
        <v>40.549999999999997</v>
      </c>
      <c r="F2135" s="3">
        <v>129</v>
      </c>
      <c r="G2135" s="3">
        <v>40.6</v>
      </c>
      <c r="K2135" s="55"/>
    </row>
    <row r="2136" spans="1:11" x14ac:dyDescent="0.3">
      <c r="A2136" s="6">
        <v>40871</v>
      </c>
      <c r="B2136" s="3">
        <v>40.75</v>
      </c>
      <c r="C2136" s="3">
        <v>40.85</v>
      </c>
      <c r="D2136" s="3">
        <v>40.1</v>
      </c>
      <c r="E2136" s="3">
        <v>40.4</v>
      </c>
      <c r="F2136" s="3">
        <v>295</v>
      </c>
      <c r="G2136" s="3">
        <v>40.35</v>
      </c>
      <c r="K2136" s="55"/>
    </row>
    <row r="2137" spans="1:11" x14ac:dyDescent="0.3">
      <c r="A2137" s="6">
        <v>40872</v>
      </c>
      <c r="B2137" s="3">
        <v>39.5</v>
      </c>
      <c r="C2137" s="3">
        <v>40.1</v>
      </c>
      <c r="D2137" s="3">
        <v>39.25</v>
      </c>
      <c r="E2137" s="3">
        <v>39.4</v>
      </c>
      <c r="F2137" s="3">
        <v>119</v>
      </c>
      <c r="G2137" s="3">
        <v>39.450000000000003</v>
      </c>
      <c r="K2137" s="55"/>
    </row>
    <row r="2138" spans="1:11" x14ac:dyDescent="0.3">
      <c r="A2138" s="6">
        <v>40875</v>
      </c>
      <c r="B2138" s="3">
        <v>39.75</v>
      </c>
      <c r="C2138" s="3">
        <v>39.75</v>
      </c>
      <c r="D2138" s="3">
        <v>39.1</v>
      </c>
      <c r="E2138" s="3">
        <v>39.299999999999997</v>
      </c>
      <c r="F2138" s="3">
        <v>132</v>
      </c>
      <c r="G2138" s="3">
        <v>39.25</v>
      </c>
      <c r="K2138" s="55"/>
    </row>
    <row r="2139" spans="1:11" x14ac:dyDescent="0.3">
      <c r="A2139" s="6">
        <v>40876</v>
      </c>
      <c r="B2139" s="3">
        <v>38.9</v>
      </c>
      <c r="C2139" s="3">
        <v>39.5</v>
      </c>
      <c r="D2139" s="3">
        <v>38.75</v>
      </c>
      <c r="E2139" s="3">
        <v>38.85</v>
      </c>
      <c r="F2139" s="3">
        <v>282</v>
      </c>
      <c r="G2139" s="3">
        <v>38.9</v>
      </c>
      <c r="K2139" s="55"/>
    </row>
    <row r="2140" spans="1:11" x14ac:dyDescent="0.3">
      <c r="A2140" s="6">
        <v>40877</v>
      </c>
      <c r="B2140" s="3">
        <v>38.75</v>
      </c>
      <c r="C2140" s="3">
        <v>40.25</v>
      </c>
      <c r="D2140" s="3">
        <v>38.6</v>
      </c>
      <c r="E2140" s="3">
        <v>40.15</v>
      </c>
      <c r="F2140" s="3">
        <v>600</v>
      </c>
      <c r="G2140" s="3">
        <v>40.15</v>
      </c>
      <c r="K2140" s="55"/>
    </row>
    <row r="2141" spans="1:11" x14ac:dyDescent="0.3">
      <c r="A2141" s="6">
        <v>40878</v>
      </c>
      <c r="B2141" s="3">
        <v>42.75</v>
      </c>
      <c r="C2141" s="3">
        <v>42.75</v>
      </c>
      <c r="D2141" s="3">
        <v>42.25</v>
      </c>
      <c r="E2141" s="3">
        <v>42.25</v>
      </c>
      <c r="F2141" s="3">
        <v>114</v>
      </c>
      <c r="G2141" s="3">
        <v>42.25</v>
      </c>
      <c r="K2141" s="55"/>
    </row>
    <row r="2142" spans="1:11" x14ac:dyDescent="0.3">
      <c r="A2142" s="6">
        <v>40879</v>
      </c>
      <c r="B2142" s="3">
        <v>41.95</v>
      </c>
      <c r="C2142" s="3">
        <v>42</v>
      </c>
      <c r="D2142" s="3">
        <v>41.5</v>
      </c>
      <c r="E2142" s="3">
        <v>41.5</v>
      </c>
      <c r="F2142" s="3">
        <v>71</v>
      </c>
      <c r="G2142" s="3">
        <v>41.23</v>
      </c>
      <c r="K2142" s="55"/>
    </row>
    <row r="2143" spans="1:11" x14ac:dyDescent="0.3">
      <c r="A2143" s="6">
        <v>40882</v>
      </c>
      <c r="B2143" s="3">
        <v>41.5</v>
      </c>
      <c r="C2143" s="3">
        <v>41.5</v>
      </c>
      <c r="D2143" s="3">
        <v>41.2</v>
      </c>
      <c r="E2143" s="3">
        <v>41.4</v>
      </c>
      <c r="F2143" s="3">
        <v>110</v>
      </c>
      <c r="G2143" s="3">
        <v>41.4</v>
      </c>
      <c r="K2143" s="55"/>
    </row>
    <row r="2144" spans="1:11" x14ac:dyDescent="0.3">
      <c r="A2144" s="6">
        <v>40883</v>
      </c>
      <c r="B2144" s="3">
        <v>40.4</v>
      </c>
      <c r="C2144" s="3">
        <v>40.6</v>
      </c>
      <c r="D2144" s="3">
        <v>40.299999999999997</v>
      </c>
      <c r="E2144" s="3">
        <v>40.6</v>
      </c>
      <c r="F2144" s="3">
        <v>69</v>
      </c>
      <c r="G2144" s="3">
        <v>40.6</v>
      </c>
      <c r="K2144" s="55"/>
    </row>
    <row r="2145" spans="1:11" x14ac:dyDescent="0.3">
      <c r="A2145" s="6">
        <v>40884</v>
      </c>
      <c r="B2145" s="3">
        <v>40.75</v>
      </c>
      <c r="C2145" s="3">
        <v>40.75</v>
      </c>
      <c r="D2145" s="3">
        <v>40.4</v>
      </c>
      <c r="E2145" s="3">
        <v>40.6</v>
      </c>
      <c r="F2145" s="3">
        <v>52</v>
      </c>
      <c r="G2145" s="3">
        <v>40.5</v>
      </c>
      <c r="K2145" s="55"/>
    </row>
    <row r="2146" spans="1:11" x14ac:dyDescent="0.3">
      <c r="A2146" s="6">
        <v>40885</v>
      </c>
      <c r="B2146" s="3">
        <v>40.5</v>
      </c>
      <c r="C2146" s="3">
        <v>40.6</v>
      </c>
      <c r="D2146" s="3">
        <v>40.25</v>
      </c>
      <c r="E2146" s="3">
        <v>40.25</v>
      </c>
      <c r="F2146" s="3">
        <v>68</v>
      </c>
      <c r="G2146" s="3">
        <v>40.25</v>
      </c>
      <c r="K2146" s="55"/>
    </row>
    <row r="2147" spans="1:11" x14ac:dyDescent="0.3">
      <c r="A2147" s="6">
        <v>40886</v>
      </c>
      <c r="B2147" s="3">
        <v>39.75</v>
      </c>
      <c r="C2147" s="3">
        <v>39.75</v>
      </c>
      <c r="D2147" s="3">
        <v>39</v>
      </c>
      <c r="E2147" s="3">
        <v>39</v>
      </c>
      <c r="F2147" s="3">
        <v>122</v>
      </c>
      <c r="G2147" s="3">
        <v>39</v>
      </c>
      <c r="K2147" s="55"/>
    </row>
    <row r="2148" spans="1:11" x14ac:dyDescent="0.3">
      <c r="A2148" s="6">
        <v>40889</v>
      </c>
      <c r="B2148" s="3">
        <v>39</v>
      </c>
      <c r="C2148" s="3">
        <v>39.4</v>
      </c>
      <c r="D2148" s="3">
        <v>39</v>
      </c>
      <c r="E2148" s="3">
        <v>39.4</v>
      </c>
      <c r="F2148" s="3">
        <v>98</v>
      </c>
      <c r="G2148" s="3">
        <v>39.200000000000003</v>
      </c>
      <c r="K2148" s="55"/>
    </row>
    <row r="2149" spans="1:11" x14ac:dyDescent="0.3">
      <c r="A2149" s="6">
        <v>40890</v>
      </c>
      <c r="B2149" s="3">
        <v>40</v>
      </c>
      <c r="C2149" s="3">
        <v>40.35</v>
      </c>
      <c r="D2149" s="3">
        <v>39.9</v>
      </c>
      <c r="E2149" s="3">
        <v>40.299999999999997</v>
      </c>
      <c r="F2149" s="3">
        <v>136</v>
      </c>
      <c r="G2149" s="3">
        <v>40.35</v>
      </c>
      <c r="K2149" s="55"/>
    </row>
    <row r="2150" spans="1:11" x14ac:dyDescent="0.3">
      <c r="A2150" s="6">
        <v>40891</v>
      </c>
      <c r="B2150" s="3">
        <v>39.25</v>
      </c>
      <c r="C2150" s="3">
        <v>39.25</v>
      </c>
      <c r="D2150" s="3">
        <v>38.65</v>
      </c>
      <c r="E2150" s="3">
        <v>38.65</v>
      </c>
      <c r="F2150" s="3">
        <v>150</v>
      </c>
      <c r="G2150" s="3">
        <v>38.65</v>
      </c>
      <c r="K2150" s="55"/>
    </row>
    <row r="2151" spans="1:11" x14ac:dyDescent="0.3">
      <c r="A2151" s="6">
        <v>40892</v>
      </c>
      <c r="B2151" s="3">
        <v>38.700000000000003</v>
      </c>
      <c r="C2151" s="3">
        <v>38.99</v>
      </c>
      <c r="D2151" s="3">
        <v>38.700000000000003</v>
      </c>
      <c r="E2151" s="3">
        <v>38.9</v>
      </c>
      <c r="F2151" s="3">
        <v>161</v>
      </c>
      <c r="G2151" s="3">
        <v>38.9</v>
      </c>
      <c r="K2151" s="55"/>
    </row>
    <row r="2152" spans="1:11" x14ac:dyDescent="0.3">
      <c r="A2152" s="6">
        <v>40893</v>
      </c>
      <c r="B2152" s="3">
        <v>38</v>
      </c>
      <c r="C2152" s="3">
        <v>38</v>
      </c>
      <c r="D2152" s="3">
        <v>36.65</v>
      </c>
      <c r="E2152" s="3">
        <v>36.65</v>
      </c>
      <c r="F2152" s="3">
        <v>158</v>
      </c>
      <c r="G2152" s="3">
        <v>36.68</v>
      </c>
      <c r="K2152" s="55"/>
    </row>
    <row r="2153" spans="1:11" x14ac:dyDescent="0.3">
      <c r="A2153" s="6">
        <v>40896</v>
      </c>
      <c r="B2153" s="3">
        <v>35.200000000000003</v>
      </c>
      <c r="C2153" s="3">
        <v>35.450000000000003</v>
      </c>
      <c r="D2153" s="3">
        <v>35.1</v>
      </c>
      <c r="E2153" s="3">
        <v>35.450000000000003</v>
      </c>
      <c r="F2153" s="3">
        <v>69</v>
      </c>
      <c r="G2153" s="3">
        <v>35.6</v>
      </c>
      <c r="K2153" s="55"/>
    </row>
    <row r="2154" spans="1:11" x14ac:dyDescent="0.3">
      <c r="A2154" s="6">
        <v>40897</v>
      </c>
      <c r="B2154" s="3">
        <v>35.299999999999997</v>
      </c>
      <c r="C2154" s="3">
        <v>36.799999999999997</v>
      </c>
      <c r="D2154" s="3">
        <v>35.299999999999997</v>
      </c>
      <c r="E2154" s="3">
        <v>36.75</v>
      </c>
      <c r="F2154" s="3">
        <v>276</v>
      </c>
      <c r="G2154" s="3">
        <v>36.6</v>
      </c>
      <c r="K2154" s="55"/>
    </row>
    <row r="2155" spans="1:11" x14ac:dyDescent="0.3">
      <c r="A2155" s="6">
        <v>40898</v>
      </c>
      <c r="B2155" s="3">
        <v>35.5</v>
      </c>
      <c r="C2155" s="3">
        <v>35.9</v>
      </c>
      <c r="D2155" s="3">
        <v>35.5</v>
      </c>
      <c r="E2155" s="3">
        <v>35.700000000000003</v>
      </c>
      <c r="F2155" s="3">
        <v>218</v>
      </c>
      <c r="G2155" s="3">
        <v>35.729999999999997</v>
      </c>
      <c r="K2155" s="55"/>
    </row>
    <row r="2156" spans="1:11" x14ac:dyDescent="0.3">
      <c r="A2156" s="6">
        <v>40899</v>
      </c>
      <c r="B2156" s="3">
        <v>35.4</v>
      </c>
      <c r="C2156" s="3">
        <v>36.5</v>
      </c>
      <c r="D2156" s="3">
        <v>35.35</v>
      </c>
      <c r="E2156" s="3">
        <v>36.049999999999997</v>
      </c>
      <c r="F2156" s="3">
        <v>435</v>
      </c>
      <c r="G2156" s="3">
        <v>36.200000000000003</v>
      </c>
      <c r="K2156" s="55"/>
    </row>
    <row r="2157" spans="1:11" x14ac:dyDescent="0.3">
      <c r="A2157" s="6">
        <v>40900</v>
      </c>
      <c r="B2157" s="3">
        <v>36.450000000000003</v>
      </c>
      <c r="C2157" s="3">
        <v>36.5</v>
      </c>
      <c r="D2157" s="3">
        <v>36</v>
      </c>
      <c r="E2157" s="3">
        <v>36</v>
      </c>
      <c r="F2157" s="3">
        <v>175</v>
      </c>
      <c r="G2157" s="3">
        <v>35.75</v>
      </c>
      <c r="K2157" s="55"/>
    </row>
    <row r="2158" spans="1:11" x14ac:dyDescent="0.3">
      <c r="A2158" s="6">
        <v>40904</v>
      </c>
      <c r="B2158" s="3">
        <v>36</v>
      </c>
      <c r="C2158" s="3">
        <v>37</v>
      </c>
      <c r="D2158" s="3">
        <v>35.950000000000003</v>
      </c>
      <c r="E2158" s="3">
        <v>36.9</v>
      </c>
      <c r="F2158" s="3">
        <v>152</v>
      </c>
      <c r="G2158" s="3">
        <v>36.799999999999997</v>
      </c>
      <c r="K2158" s="55"/>
    </row>
    <row r="2159" spans="1:11" x14ac:dyDescent="0.3">
      <c r="A2159" s="6">
        <v>40905</v>
      </c>
      <c r="B2159" s="3">
        <v>36.5</v>
      </c>
      <c r="C2159" s="3">
        <v>36.799999999999997</v>
      </c>
      <c r="D2159" s="3">
        <v>36.049999999999997</v>
      </c>
      <c r="E2159" s="3">
        <v>36.15</v>
      </c>
      <c r="F2159" s="3">
        <v>410</v>
      </c>
      <c r="G2159" s="3">
        <v>36.049999999999997</v>
      </c>
      <c r="K2159" s="55"/>
    </row>
    <row r="2160" spans="1:11" x14ac:dyDescent="0.3">
      <c r="A2160" s="6">
        <v>40906</v>
      </c>
      <c r="B2160" s="3">
        <v>36</v>
      </c>
      <c r="C2160" s="3">
        <v>36</v>
      </c>
      <c r="D2160" s="3">
        <v>35.6</v>
      </c>
      <c r="E2160" s="3">
        <v>35.9</v>
      </c>
      <c r="F2160" s="3">
        <v>114</v>
      </c>
      <c r="G2160" s="3">
        <v>35.9</v>
      </c>
      <c r="K2160" s="55"/>
    </row>
    <row r="2161" spans="1:11" x14ac:dyDescent="0.3">
      <c r="A2161" s="6">
        <v>40907</v>
      </c>
      <c r="B2161" s="3">
        <v>35.5</v>
      </c>
      <c r="C2161" s="3">
        <v>35.950000000000003</v>
      </c>
      <c r="D2161" s="3">
        <v>35.35</v>
      </c>
      <c r="E2161" s="3">
        <v>35.880000000000003</v>
      </c>
      <c r="F2161" s="3">
        <v>101</v>
      </c>
      <c r="G2161" s="3">
        <v>35.880000000000003</v>
      </c>
      <c r="K2161" s="55"/>
    </row>
    <row r="2162" spans="1:11" x14ac:dyDescent="0.3">
      <c r="A2162" s="6">
        <v>40910</v>
      </c>
      <c r="B2162" s="3">
        <v>37</v>
      </c>
      <c r="C2162" s="3">
        <v>37</v>
      </c>
      <c r="D2162" s="3">
        <v>35.5</v>
      </c>
      <c r="E2162" s="3">
        <v>35.5</v>
      </c>
      <c r="F2162" s="3">
        <v>200</v>
      </c>
      <c r="G2162" s="3">
        <v>35.5</v>
      </c>
      <c r="K2162" s="55"/>
    </row>
    <row r="2163" spans="1:11" x14ac:dyDescent="0.3">
      <c r="A2163" s="6">
        <v>40911</v>
      </c>
      <c r="B2163" s="3">
        <v>35.6</v>
      </c>
      <c r="C2163" s="3">
        <v>36.1</v>
      </c>
      <c r="D2163" s="3">
        <v>35.4</v>
      </c>
      <c r="E2163" s="3">
        <v>36.1</v>
      </c>
      <c r="F2163" s="3">
        <v>178</v>
      </c>
      <c r="G2163" s="3">
        <v>35.9</v>
      </c>
      <c r="K2163" s="55"/>
    </row>
    <row r="2164" spans="1:11" x14ac:dyDescent="0.3">
      <c r="A2164" s="6">
        <v>40912</v>
      </c>
      <c r="B2164" s="3">
        <v>36.299999999999997</v>
      </c>
      <c r="C2164" s="3">
        <v>37</v>
      </c>
      <c r="D2164" s="3">
        <v>36.299999999999997</v>
      </c>
      <c r="E2164" s="3">
        <v>36.65</v>
      </c>
      <c r="F2164" s="3">
        <v>413</v>
      </c>
      <c r="G2164" s="3">
        <v>36.65</v>
      </c>
      <c r="K2164" s="55"/>
    </row>
    <row r="2165" spans="1:11" x14ac:dyDescent="0.3">
      <c r="A2165" s="6">
        <v>40913</v>
      </c>
      <c r="B2165" s="3">
        <v>37</v>
      </c>
      <c r="C2165" s="3">
        <v>37.35</v>
      </c>
      <c r="D2165" s="3">
        <v>36.9</v>
      </c>
      <c r="E2165" s="3">
        <v>37.1</v>
      </c>
      <c r="F2165" s="3">
        <v>391</v>
      </c>
      <c r="G2165" s="3">
        <v>37.25</v>
      </c>
      <c r="K2165" s="55"/>
    </row>
    <row r="2166" spans="1:11" x14ac:dyDescent="0.3">
      <c r="A2166" s="6">
        <v>40914</v>
      </c>
      <c r="B2166" s="3">
        <v>36.57</v>
      </c>
      <c r="C2166" s="3">
        <v>36.700000000000003</v>
      </c>
      <c r="D2166" s="3">
        <v>36.35</v>
      </c>
      <c r="E2166" s="3">
        <v>36.700000000000003</v>
      </c>
      <c r="F2166" s="3">
        <v>257</v>
      </c>
      <c r="G2166" s="3">
        <v>36.549999999999997</v>
      </c>
      <c r="K2166" s="55"/>
    </row>
    <row r="2167" spans="1:11" x14ac:dyDescent="0.3">
      <c r="A2167" s="6">
        <v>40917</v>
      </c>
      <c r="B2167" s="3">
        <v>40</v>
      </c>
      <c r="C2167" s="3">
        <v>41.35</v>
      </c>
      <c r="D2167" s="3">
        <v>39.5</v>
      </c>
      <c r="E2167" s="3">
        <v>41.25</v>
      </c>
      <c r="F2167" s="3">
        <v>935</v>
      </c>
      <c r="G2167" s="3">
        <v>41.3</v>
      </c>
      <c r="K2167" s="55"/>
    </row>
    <row r="2168" spans="1:11" x14ac:dyDescent="0.3">
      <c r="A2168" s="6">
        <v>40918</v>
      </c>
      <c r="B2168" s="3">
        <v>41.29</v>
      </c>
      <c r="C2168" s="3">
        <v>41.29</v>
      </c>
      <c r="D2168" s="3">
        <v>39.450000000000003</v>
      </c>
      <c r="E2168" s="3">
        <v>39.5</v>
      </c>
      <c r="F2168" s="3">
        <v>454</v>
      </c>
      <c r="G2168" s="3">
        <v>39.450000000000003</v>
      </c>
      <c r="K2168" s="55"/>
    </row>
    <row r="2169" spans="1:11" x14ac:dyDescent="0.3">
      <c r="A2169" s="6">
        <v>40919</v>
      </c>
      <c r="B2169" s="3">
        <v>40.75</v>
      </c>
      <c r="C2169" s="3">
        <v>42.75</v>
      </c>
      <c r="D2169" s="3">
        <v>40.75</v>
      </c>
      <c r="E2169" s="3">
        <v>42.35</v>
      </c>
      <c r="F2169" s="3">
        <v>388</v>
      </c>
      <c r="G2169" s="3">
        <v>42.45</v>
      </c>
      <c r="K2169" s="55"/>
    </row>
    <row r="2170" spans="1:11" x14ac:dyDescent="0.3">
      <c r="A2170" s="6">
        <v>40920</v>
      </c>
      <c r="B2170" s="3">
        <v>41.25</v>
      </c>
      <c r="C2170" s="3">
        <v>42</v>
      </c>
      <c r="D2170" s="3">
        <v>39.700000000000003</v>
      </c>
      <c r="E2170" s="3">
        <v>39.700000000000003</v>
      </c>
      <c r="F2170" s="3">
        <v>497</v>
      </c>
      <c r="G2170" s="3">
        <v>39.85</v>
      </c>
      <c r="K2170" s="55"/>
    </row>
    <row r="2171" spans="1:11" x14ac:dyDescent="0.3">
      <c r="A2171" s="6">
        <v>40921</v>
      </c>
      <c r="B2171" s="3">
        <v>41</v>
      </c>
      <c r="C2171" s="3">
        <v>41.75</v>
      </c>
      <c r="D2171" s="3">
        <v>40.75</v>
      </c>
      <c r="E2171" s="3">
        <v>40.85</v>
      </c>
      <c r="F2171" s="3">
        <v>458</v>
      </c>
      <c r="G2171" s="3">
        <v>40.85</v>
      </c>
      <c r="K2171" s="55"/>
    </row>
    <row r="2172" spans="1:11" x14ac:dyDescent="0.3">
      <c r="A2172" s="6">
        <v>40924</v>
      </c>
      <c r="B2172" s="3">
        <v>42</v>
      </c>
      <c r="C2172" s="3">
        <v>42</v>
      </c>
      <c r="D2172" s="3">
        <v>41</v>
      </c>
      <c r="E2172" s="3">
        <v>41.75</v>
      </c>
      <c r="F2172" s="3">
        <v>316</v>
      </c>
      <c r="G2172" s="3">
        <v>41.85</v>
      </c>
      <c r="K2172" s="55"/>
    </row>
    <row r="2173" spans="1:11" x14ac:dyDescent="0.3">
      <c r="A2173" s="6">
        <v>40925</v>
      </c>
      <c r="B2173" s="3">
        <v>41.05</v>
      </c>
      <c r="C2173" s="3">
        <v>41.05</v>
      </c>
      <c r="D2173" s="3">
        <v>38.799999999999997</v>
      </c>
      <c r="E2173" s="3">
        <v>39</v>
      </c>
      <c r="F2173" s="3">
        <v>802</v>
      </c>
      <c r="G2173" s="3">
        <v>39</v>
      </c>
      <c r="K2173" s="55"/>
    </row>
    <row r="2174" spans="1:11" x14ac:dyDescent="0.3">
      <c r="A2174" s="6">
        <v>40926</v>
      </c>
      <c r="B2174" s="3">
        <v>39</v>
      </c>
      <c r="C2174" s="3">
        <v>39.35</v>
      </c>
      <c r="D2174" s="3">
        <v>38</v>
      </c>
      <c r="E2174" s="3">
        <v>39.15</v>
      </c>
      <c r="F2174" s="3">
        <v>411</v>
      </c>
      <c r="G2174" s="3">
        <v>39.1</v>
      </c>
      <c r="K2174" s="55"/>
    </row>
    <row r="2175" spans="1:11" x14ac:dyDescent="0.3">
      <c r="A2175" s="6">
        <v>40927</v>
      </c>
      <c r="B2175" s="3">
        <v>38.5</v>
      </c>
      <c r="C2175" s="3">
        <v>40.450000000000003</v>
      </c>
      <c r="D2175" s="3">
        <v>38.5</v>
      </c>
      <c r="E2175" s="3">
        <v>40.4</v>
      </c>
      <c r="F2175" s="3">
        <v>461</v>
      </c>
      <c r="G2175" s="3">
        <v>40.4</v>
      </c>
      <c r="K2175" s="55"/>
    </row>
    <row r="2176" spans="1:11" x14ac:dyDescent="0.3">
      <c r="A2176" s="6">
        <v>40928</v>
      </c>
      <c r="B2176" s="3">
        <v>42</v>
      </c>
      <c r="C2176" s="3">
        <v>42.75</v>
      </c>
      <c r="D2176" s="3">
        <v>41.7</v>
      </c>
      <c r="E2176" s="3">
        <v>41.75</v>
      </c>
      <c r="F2176" s="3">
        <v>809</v>
      </c>
      <c r="G2176" s="3">
        <v>41.8</v>
      </c>
      <c r="K2176" s="55"/>
    </row>
    <row r="2177" spans="1:11" x14ac:dyDescent="0.3">
      <c r="A2177" s="6">
        <v>40931</v>
      </c>
      <c r="B2177" s="3">
        <v>41.9</v>
      </c>
      <c r="C2177" s="3">
        <v>42.25</v>
      </c>
      <c r="D2177" s="3">
        <v>40.200000000000003</v>
      </c>
      <c r="E2177" s="3">
        <v>40.200000000000003</v>
      </c>
      <c r="F2177" s="3">
        <v>631</v>
      </c>
      <c r="G2177" s="3">
        <v>40.200000000000003</v>
      </c>
      <c r="K2177" s="55"/>
    </row>
    <row r="2178" spans="1:11" x14ac:dyDescent="0.3">
      <c r="A2178" s="6">
        <v>40932</v>
      </c>
      <c r="B2178" s="3">
        <v>41</v>
      </c>
      <c r="C2178" s="3">
        <v>42.5</v>
      </c>
      <c r="D2178" s="3">
        <v>41</v>
      </c>
      <c r="E2178" s="3">
        <v>41.9</v>
      </c>
      <c r="F2178" s="3">
        <v>400</v>
      </c>
      <c r="G2178" s="3">
        <v>41.9</v>
      </c>
      <c r="K2178" s="55"/>
    </row>
    <row r="2179" spans="1:11" x14ac:dyDescent="0.3">
      <c r="A2179" s="6">
        <v>40933</v>
      </c>
      <c r="B2179" s="3">
        <v>44</v>
      </c>
      <c r="C2179" s="3">
        <v>44</v>
      </c>
      <c r="D2179" s="3">
        <v>42.75</v>
      </c>
      <c r="E2179" s="3">
        <v>42.8</v>
      </c>
      <c r="F2179" s="3">
        <v>816</v>
      </c>
      <c r="G2179" s="3">
        <v>42.8</v>
      </c>
      <c r="K2179" s="55"/>
    </row>
    <row r="2180" spans="1:11" x14ac:dyDescent="0.3">
      <c r="A2180" s="6">
        <v>40934</v>
      </c>
      <c r="B2180" s="3">
        <v>42.25</v>
      </c>
      <c r="C2180" s="3">
        <v>42.65</v>
      </c>
      <c r="D2180" s="3">
        <v>41</v>
      </c>
      <c r="E2180" s="3">
        <v>42.5</v>
      </c>
      <c r="F2180" s="3">
        <v>367</v>
      </c>
      <c r="G2180" s="3">
        <v>42.65</v>
      </c>
      <c r="K2180" s="55"/>
    </row>
    <row r="2181" spans="1:11" x14ac:dyDescent="0.3">
      <c r="A2181" s="6">
        <v>40935</v>
      </c>
      <c r="B2181" s="3">
        <v>43.8</v>
      </c>
      <c r="C2181" s="3">
        <v>44.5</v>
      </c>
      <c r="D2181" s="3">
        <v>43.5</v>
      </c>
      <c r="E2181" s="3">
        <v>44.5</v>
      </c>
      <c r="F2181" s="3">
        <v>574</v>
      </c>
      <c r="G2181" s="3">
        <v>44.35</v>
      </c>
      <c r="K2181" s="55"/>
    </row>
    <row r="2182" spans="1:11" x14ac:dyDescent="0.3">
      <c r="A2182" s="6">
        <v>40938</v>
      </c>
      <c r="B2182" s="3">
        <v>43.5</v>
      </c>
      <c r="C2182" s="3">
        <v>47.3</v>
      </c>
      <c r="D2182" s="3">
        <v>43.5</v>
      </c>
      <c r="E2182" s="3">
        <v>47.15</v>
      </c>
      <c r="F2182" s="3">
        <v>1020</v>
      </c>
      <c r="G2182" s="3">
        <v>47.15</v>
      </c>
      <c r="K2182" s="55"/>
    </row>
    <row r="2183" spans="1:11" x14ac:dyDescent="0.3">
      <c r="A2183" s="6">
        <v>40939</v>
      </c>
      <c r="B2183" s="3">
        <v>47</v>
      </c>
      <c r="C2183" s="3">
        <v>49.15</v>
      </c>
      <c r="D2183" s="3">
        <v>46.7</v>
      </c>
      <c r="E2183" s="3">
        <v>48.5</v>
      </c>
      <c r="F2183" s="3">
        <v>763</v>
      </c>
      <c r="G2183" s="3">
        <v>48.5</v>
      </c>
      <c r="K2183" s="55"/>
    </row>
    <row r="2184" spans="1:11" x14ac:dyDescent="0.3">
      <c r="A2184" s="6">
        <v>40940</v>
      </c>
      <c r="B2184" s="3">
        <v>40.5</v>
      </c>
      <c r="C2184" s="3">
        <v>41</v>
      </c>
      <c r="D2184" s="3">
        <v>40.299999999999997</v>
      </c>
      <c r="E2184" s="3">
        <v>40.6</v>
      </c>
      <c r="F2184" s="3">
        <v>591</v>
      </c>
      <c r="G2184" s="3">
        <v>40.6</v>
      </c>
      <c r="K2184" s="55"/>
    </row>
    <row r="2185" spans="1:11" x14ac:dyDescent="0.3">
      <c r="A2185" s="6">
        <v>40941</v>
      </c>
      <c r="B2185" s="3">
        <v>42.2</v>
      </c>
      <c r="C2185" s="3">
        <v>42.2</v>
      </c>
      <c r="D2185" s="3">
        <v>41.65</v>
      </c>
      <c r="E2185" s="3">
        <v>42</v>
      </c>
      <c r="F2185" s="3">
        <v>380</v>
      </c>
      <c r="G2185" s="3">
        <v>42</v>
      </c>
      <c r="K2185" s="55"/>
    </row>
    <row r="2186" spans="1:11" x14ac:dyDescent="0.3">
      <c r="A2186" s="6">
        <v>40942</v>
      </c>
      <c r="B2186" s="3">
        <v>42.5</v>
      </c>
      <c r="C2186" s="3">
        <v>43.65</v>
      </c>
      <c r="D2186" s="3">
        <v>42.5</v>
      </c>
      <c r="E2186" s="3">
        <v>43.55</v>
      </c>
      <c r="F2186" s="3">
        <v>444</v>
      </c>
      <c r="G2186" s="3">
        <v>43.6</v>
      </c>
      <c r="K2186" s="55"/>
    </row>
    <row r="2187" spans="1:11" x14ac:dyDescent="0.3">
      <c r="A2187" s="6">
        <v>40945</v>
      </c>
      <c r="B2187" s="3">
        <v>43.6</v>
      </c>
      <c r="C2187" s="3">
        <v>43.65</v>
      </c>
      <c r="D2187" s="3">
        <v>40.9</v>
      </c>
      <c r="E2187" s="3">
        <v>41</v>
      </c>
      <c r="F2187" s="3">
        <v>460</v>
      </c>
      <c r="G2187" s="3">
        <v>40.950000000000003</v>
      </c>
      <c r="K2187" s="55"/>
    </row>
    <row r="2188" spans="1:11" x14ac:dyDescent="0.3">
      <c r="A2188" s="6">
        <v>40946</v>
      </c>
      <c r="B2188" s="3">
        <v>41</v>
      </c>
      <c r="C2188" s="3">
        <v>44.85</v>
      </c>
      <c r="D2188" s="3">
        <v>41</v>
      </c>
      <c r="E2188" s="3">
        <v>44.5</v>
      </c>
      <c r="F2188" s="3">
        <v>711</v>
      </c>
      <c r="G2188" s="3">
        <v>44.75</v>
      </c>
      <c r="K2188" s="55"/>
    </row>
    <row r="2189" spans="1:11" x14ac:dyDescent="0.3">
      <c r="A2189" s="6">
        <v>40947</v>
      </c>
      <c r="B2189" s="3">
        <v>43.75</v>
      </c>
      <c r="C2189" s="3">
        <v>43.75</v>
      </c>
      <c r="D2189" s="3">
        <v>42.35</v>
      </c>
      <c r="E2189" s="3">
        <v>42.35</v>
      </c>
      <c r="F2189" s="3">
        <v>500</v>
      </c>
      <c r="G2189" s="3">
        <v>42.4</v>
      </c>
      <c r="K2189" s="55"/>
    </row>
    <row r="2190" spans="1:11" x14ac:dyDescent="0.3">
      <c r="A2190" s="6">
        <v>40948</v>
      </c>
      <c r="B2190" s="3">
        <v>43.6</v>
      </c>
      <c r="C2190" s="3">
        <v>44.2</v>
      </c>
      <c r="D2190" s="3">
        <v>42</v>
      </c>
      <c r="E2190" s="3">
        <v>42.2</v>
      </c>
      <c r="F2190" s="3">
        <v>535</v>
      </c>
      <c r="G2190" s="3">
        <v>42.2</v>
      </c>
      <c r="K2190" s="55"/>
    </row>
    <row r="2191" spans="1:11" x14ac:dyDescent="0.3">
      <c r="A2191" s="6">
        <v>40949</v>
      </c>
      <c r="B2191" s="3">
        <v>41.1</v>
      </c>
      <c r="C2191" s="3">
        <v>41.1</v>
      </c>
      <c r="D2191" s="3">
        <v>39.5</v>
      </c>
      <c r="E2191" s="3">
        <v>39.5</v>
      </c>
      <c r="F2191" s="3">
        <v>372</v>
      </c>
      <c r="G2191" s="3">
        <v>39.5</v>
      </c>
      <c r="K2191" s="55"/>
    </row>
    <row r="2192" spans="1:11" x14ac:dyDescent="0.3">
      <c r="A2192" s="6">
        <v>40952</v>
      </c>
      <c r="B2192" s="3">
        <v>37.5</v>
      </c>
      <c r="C2192" s="3">
        <v>38</v>
      </c>
      <c r="D2192" s="3">
        <v>36.75</v>
      </c>
      <c r="E2192" s="3">
        <v>36.9</v>
      </c>
      <c r="F2192" s="3">
        <v>408</v>
      </c>
      <c r="G2192" s="3">
        <v>36.9</v>
      </c>
      <c r="K2192" s="55"/>
    </row>
    <row r="2193" spans="1:11" x14ac:dyDescent="0.3">
      <c r="A2193" s="6">
        <v>40953</v>
      </c>
      <c r="B2193" s="3">
        <v>36.700000000000003</v>
      </c>
      <c r="C2193" s="3">
        <v>37.299999999999997</v>
      </c>
      <c r="D2193" s="3">
        <v>36.700000000000003</v>
      </c>
      <c r="E2193" s="3">
        <v>37.21</v>
      </c>
      <c r="F2193" s="3">
        <v>232</v>
      </c>
      <c r="G2193" s="3">
        <v>37.200000000000003</v>
      </c>
      <c r="K2193" s="55"/>
    </row>
    <row r="2194" spans="1:11" x14ac:dyDescent="0.3">
      <c r="A2194" s="6">
        <v>40954</v>
      </c>
      <c r="B2194" s="3">
        <v>37.1</v>
      </c>
      <c r="C2194" s="3">
        <v>38.299999999999997</v>
      </c>
      <c r="D2194" s="3">
        <v>36.85</v>
      </c>
      <c r="E2194" s="3">
        <v>38.299999999999997</v>
      </c>
      <c r="F2194" s="3">
        <v>580</v>
      </c>
      <c r="G2194" s="3">
        <v>38.299999999999997</v>
      </c>
      <c r="K2194" s="55"/>
    </row>
    <row r="2195" spans="1:11" x14ac:dyDescent="0.3">
      <c r="A2195" s="6">
        <v>40955</v>
      </c>
      <c r="B2195" s="3">
        <v>37</v>
      </c>
      <c r="C2195" s="3">
        <v>37.700000000000003</v>
      </c>
      <c r="D2195" s="3">
        <v>36.9</v>
      </c>
      <c r="E2195" s="3">
        <v>37.549999999999997</v>
      </c>
      <c r="F2195" s="3">
        <v>199</v>
      </c>
      <c r="G2195" s="3">
        <v>37.549999999999997</v>
      </c>
      <c r="K2195" s="55"/>
    </row>
    <row r="2196" spans="1:11" x14ac:dyDescent="0.3">
      <c r="A2196" s="6">
        <v>40956</v>
      </c>
      <c r="B2196" s="3">
        <v>36.799999999999997</v>
      </c>
      <c r="C2196" s="3">
        <v>37</v>
      </c>
      <c r="D2196" s="3">
        <v>35.799999999999997</v>
      </c>
      <c r="E2196" s="3">
        <v>35.799999999999997</v>
      </c>
      <c r="F2196" s="3">
        <v>380</v>
      </c>
      <c r="G2196" s="3">
        <v>35.799999999999997</v>
      </c>
      <c r="K2196" s="55"/>
    </row>
    <row r="2197" spans="1:11" x14ac:dyDescent="0.3">
      <c r="A2197" s="6">
        <v>40959</v>
      </c>
      <c r="B2197" s="3">
        <v>36.25</v>
      </c>
      <c r="C2197" s="3">
        <v>36.25</v>
      </c>
      <c r="D2197" s="3">
        <v>35.75</v>
      </c>
      <c r="E2197" s="3">
        <v>35.85</v>
      </c>
      <c r="F2197" s="3">
        <v>218</v>
      </c>
      <c r="G2197" s="3">
        <v>35.85</v>
      </c>
      <c r="K2197" s="55"/>
    </row>
    <row r="2198" spans="1:11" x14ac:dyDescent="0.3">
      <c r="A2198" s="6">
        <v>40960</v>
      </c>
      <c r="B2198" s="3">
        <v>35</v>
      </c>
      <c r="C2198" s="3">
        <v>35.44</v>
      </c>
      <c r="D2198" s="3">
        <v>34.799999999999997</v>
      </c>
      <c r="E2198" s="3">
        <v>35.15</v>
      </c>
      <c r="F2198" s="3">
        <v>379</v>
      </c>
      <c r="G2198" s="3">
        <v>35.1</v>
      </c>
      <c r="K2198" s="55"/>
    </row>
    <row r="2199" spans="1:11" x14ac:dyDescent="0.3">
      <c r="A2199" s="6">
        <v>40961</v>
      </c>
      <c r="B2199" s="3">
        <v>35</v>
      </c>
      <c r="C2199" s="3">
        <v>35.200000000000003</v>
      </c>
      <c r="D2199" s="3">
        <v>34.1</v>
      </c>
      <c r="E2199" s="3">
        <v>34.6</v>
      </c>
      <c r="F2199" s="3">
        <v>474</v>
      </c>
      <c r="G2199" s="3">
        <v>34.6</v>
      </c>
      <c r="K2199" s="55"/>
    </row>
    <row r="2200" spans="1:11" x14ac:dyDescent="0.3">
      <c r="A2200" s="6">
        <v>40962</v>
      </c>
      <c r="B2200" s="3">
        <v>34.25</v>
      </c>
      <c r="C2200" s="3">
        <v>36</v>
      </c>
      <c r="D2200" s="3">
        <v>34.1</v>
      </c>
      <c r="E2200" s="3">
        <v>35.799999999999997</v>
      </c>
      <c r="F2200" s="3">
        <v>622</v>
      </c>
      <c r="G2200" s="3">
        <v>35.85</v>
      </c>
      <c r="K2200" s="55"/>
    </row>
    <row r="2201" spans="1:11" x14ac:dyDescent="0.3">
      <c r="A2201" s="6">
        <v>40963</v>
      </c>
      <c r="B2201" s="3">
        <v>36</v>
      </c>
      <c r="C2201" s="3">
        <v>36.4</v>
      </c>
      <c r="D2201" s="3">
        <v>35.35</v>
      </c>
      <c r="E2201" s="3">
        <v>36.1</v>
      </c>
      <c r="F2201" s="3">
        <v>292</v>
      </c>
      <c r="G2201" s="3">
        <v>36.200000000000003</v>
      </c>
      <c r="K2201" s="55"/>
    </row>
    <row r="2202" spans="1:11" x14ac:dyDescent="0.3">
      <c r="A2202" s="6">
        <v>40966</v>
      </c>
      <c r="B2202" s="3">
        <v>37</v>
      </c>
      <c r="C2202" s="3">
        <v>37.700000000000003</v>
      </c>
      <c r="D2202" s="3">
        <v>36.9</v>
      </c>
      <c r="E2202" s="3">
        <v>37.700000000000003</v>
      </c>
      <c r="F2202" s="3">
        <v>295</v>
      </c>
      <c r="G2202" s="3">
        <v>37.700000000000003</v>
      </c>
      <c r="K2202" s="55"/>
    </row>
    <row r="2203" spans="1:11" x14ac:dyDescent="0.3">
      <c r="A2203" s="6">
        <v>40967</v>
      </c>
      <c r="B2203" s="3">
        <v>36.75</v>
      </c>
      <c r="C2203" s="3">
        <v>36.75</v>
      </c>
      <c r="D2203" s="3">
        <v>35.5</v>
      </c>
      <c r="E2203" s="3">
        <v>35.799999999999997</v>
      </c>
      <c r="F2203" s="3">
        <v>369</v>
      </c>
      <c r="G2203" s="3">
        <v>35.75</v>
      </c>
      <c r="K2203" s="55"/>
    </row>
    <row r="2204" spans="1:11" x14ac:dyDescent="0.3">
      <c r="A2204" s="6">
        <v>40968</v>
      </c>
      <c r="B2204" s="3">
        <v>35.299999999999997</v>
      </c>
      <c r="C2204" s="3">
        <v>35.85</v>
      </c>
      <c r="D2204" s="3">
        <v>35.299999999999997</v>
      </c>
      <c r="E2204" s="3">
        <v>35.65</v>
      </c>
      <c r="F2204" s="3">
        <v>425</v>
      </c>
      <c r="G2204" s="3">
        <v>35.5</v>
      </c>
      <c r="K2204" s="55"/>
    </row>
    <row r="2205" spans="1:11" x14ac:dyDescent="0.3">
      <c r="A2205" s="6">
        <v>40969</v>
      </c>
      <c r="B2205" s="3">
        <v>33.4</v>
      </c>
      <c r="C2205" s="3">
        <v>33.9</v>
      </c>
      <c r="D2205" s="3">
        <v>33.4</v>
      </c>
      <c r="E2205" s="3">
        <v>33.5</v>
      </c>
      <c r="F2205" s="3">
        <v>150</v>
      </c>
      <c r="G2205" s="3">
        <v>33.5</v>
      </c>
      <c r="K2205" s="55"/>
    </row>
    <row r="2206" spans="1:11" x14ac:dyDescent="0.3">
      <c r="A2206" s="6">
        <v>40970</v>
      </c>
      <c r="B2206" s="3">
        <v>32.5</v>
      </c>
      <c r="C2206" s="3">
        <v>32.6</v>
      </c>
      <c r="D2206" s="3">
        <v>32.25</v>
      </c>
      <c r="E2206" s="3">
        <v>32.450000000000003</v>
      </c>
      <c r="F2206" s="3">
        <v>296</v>
      </c>
      <c r="G2206" s="3">
        <v>32.35</v>
      </c>
      <c r="K2206" s="55"/>
    </row>
    <row r="2207" spans="1:11" x14ac:dyDescent="0.3">
      <c r="A2207" s="6">
        <v>40973</v>
      </c>
      <c r="B2207" s="3">
        <v>32.15</v>
      </c>
      <c r="C2207" s="3">
        <v>32.200000000000003</v>
      </c>
      <c r="D2207" s="3">
        <v>31.7</v>
      </c>
      <c r="E2207" s="3">
        <v>31.85</v>
      </c>
      <c r="F2207" s="3">
        <v>234</v>
      </c>
      <c r="G2207" s="3">
        <v>31.75</v>
      </c>
      <c r="K2207" s="55"/>
    </row>
    <row r="2208" spans="1:11" x14ac:dyDescent="0.3">
      <c r="A2208" s="6">
        <v>40974</v>
      </c>
      <c r="B2208" s="3">
        <v>31</v>
      </c>
      <c r="C2208" s="3">
        <v>31.15</v>
      </c>
      <c r="D2208" s="3">
        <v>30.65</v>
      </c>
      <c r="E2208" s="3">
        <v>30.95</v>
      </c>
      <c r="F2208" s="3">
        <v>228</v>
      </c>
      <c r="G2208" s="3">
        <v>30.8</v>
      </c>
      <c r="K2208" s="55"/>
    </row>
    <row r="2209" spans="1:11" x14ac:dyDescent="0.3">
      <c r="A2209" s="6">
        <v>40975</v>
      </c>
      <c r="B2209" s="3">
        <v>31.15</v>
      </c>
      <c r="C2209" s="3">
        <v>31.15</v>
      </c>
      <c r="D2209" s="3">
        <v>30.25</v>
      </c>
      <c r="E2209" s="3">
        <v>30.3</v>
      </c>
      <c r="F2209" s="3">
        <v>356</v>
      </c>
      <c r="G2209" s="3">
        <v>30.3</v>
      </c>
      <c r="K2209" s="55"/>
    </row>
    <row r="2210" spans="1:11" x14ac:dyDescent="0.3">
      <c r="A2210" s="6">
        <v>40976</v>
      </c>
      <c r="B2210" s="3">
        <v>29.9</v>
      </c>
      <c r="C2210" s="3">
        <v>30.7</v>
      </c>
      <c r="D2210" s="3">
        <v>29.75</v>
      </c>
      <c r="E2210" s="3">
        <v>30.6</v>
      </c>
      <c r="F2210" s="3">
        <v>281</v>
      </c>
      <c r="G2210" s="3">
        <v>30.6</v>
      </c>
      <c r="K2210" s="55"/>
    </row>
    <row r="2211" spans="1:11" x14ac:dyDescent="0.3">
      <c r="A2211" s="6">
        <v>40977</v>
      </c>
      <c r="B2211" s="3">
        <v>30.4</v>
      </c>
      <c r="C2211" s="3">
        <v>30.4</v>
      </c>
      <c r="D2211" s="3">
        <v>29.65</v>
      </c>
      <c r="E2211" s="3">
        <v>29.7</v>
      </c>
      <c r="F2211" s="3">
        <v>151</v>
      </c>
      <c r="G2211" s="3">
        <v>29.75</v>
      </c>
      <c r="K2211" s="55"/>
    </row>
    <row r="2212" spans="1:11" x14ac:dyDescent="0.3">
      <c r="A2212" s="6">
        <v>40980</v>
      </c>
      <c r="B2212" s="3">
        <v>28.2</v>
      </c>
      <c r="C2212" s="3">
        <v>28.5</v>
      </c>
      <c r="D2212" s="3">
        <v>27.9</v>
      </c>
      <c r="E2212" s="3">
        <v>28</v>
      </c>
      <c r="F2212" s="3">
        <v>178</v>
      </c>
      <c r="G2212" s="3">
        <v>28</v>
      </c>
      <c r="K2212" s="55"/>
    </row>
    <row r="2213" spans="1:11" x14ac:dyDescent="0.3">
      <c r="A2213" s="6">
        <v>40981</v>
      </c>
      <c r="B2213" s="3">
        <v>27.91</v>
      </c>
      <c r="C2213" s="3">
        <v>28.35</v>
      </c>
      <c r="D2213" s="3">
        <v>27.8</v>
      </c>
      <c r="E2213" s="3">
        <v>27.8</v>
      </c>
      <c r="F2213" s="3">
        <v>149</v>
      </c>
      <c r="G2213" s="3">
        <v>27.9</v>
      </c>
      <c r="K2213" s="55"/>
    </row>
    <row r="2214" spans="1:11" x14ac:dyDescent="0.3">
      <c r="A2214" s="6">
        <v>40982</v>
      </c>
      <c r="B2214" s="3">
        <v>27.5</v>
      </c>
      <c r="C2214" s="3">
        <v>27.5</v>
      </c>
      <c r="D2214" s="3">
        <v>27</v>
      </c>
      <c r="E2214" s="3">
        <v>27.3</v>
      </c>
      <c r="F2214" s="3">
        <v>372</v>
      </c>
      <c r="G2214" s="3">
        <v>27.3</v>
      </c>
      <c r="K2214" s="55"/>
    </row>
    <row r="2215" spans="1:11" x14ac:dyDescent="0.3">
      <c r="A2215" s="6">
        <v>40983</v>
      </c>
      <c r="B2215" s="3">
        <v>28</v>
      </c>
      <c r="C2215" s="3">
        <v>29</v>
      </c>
      <c r="D2215" s="3">
        <v>27.95</v>
      </c>
      <c r="E2215" s="3">
        <v>28.6</v>
      </c>
      <c r="F2215" s="3">
        <v>453</v>
      </c>
      <c r="G2215" s="3">
        <v>28.6</v>
      </c>
      <c r="K2215" s="55"/>
    </row>
    <row r="2216" spans="1:11" x14ac:dyDescent="0.3">
      <c r="A2216" s="6">
        <v>40984</v>
      </c>
      <c r="B2216" s="3">
        <v>28.4</v>
      </c>
      <c r="C2216" s="3">
        <v>29.05</v>
      </c>
      <c r="D2216" s="3">
        <v>28.4</v>
      </c>
      <c r="E2216" s="3">
        <v>28.9</v>
      </c>
      <c r="F2216" s="3">
        <v>262</v>
      </c>
      <c r="G2216" s="3">
        <v>28.93</v>
      </c>
      <c r="K2216" s="55"/>
    </row>
    <row r="2217" spans="1:11" x14ac:dyDescent="0.3">
      <c r="A2217" s="6">
        <v>40987</v>
      </c>
      <c r="B2217" s="3">
        <v>27.95</v>
      </c>
      <c r="C2217" s="3">
        <v>28.05</v>
      </c>
      <c r="D2217" s="3">
        <v>27.6</v>
      </c>
      <c r="E2217" s="3">
        <v>27.75</v>
      </c>
      <c r="F2217" s="3">
        <v>372</v>
      </c>
      <c r="G2217" s="3">
        <v>27.65</v>
      </c>
      <c r="K2217" s="55"/>
    </row>
    <row r="2218" spans="1:11" x14ac:dyDescent="0.3">
      <c r="A2218" s="6">
        <v>40988</v>
      </c>
      <c r="B2218" s="3">
        <v>27.65</v>
      </c>
      <c r="C2218" s="3">
        <v>27.65</v>
      </c>
      <c r="D2218" s="3">
        <v>26.9</v>
      </c>
      <c r="E2218" s="3">
        <v>26.9</v>
      </c>
      <c r="F2218" s="3">
        <v>372</v>
      </c>
      <c r="G2218" s="3">
        <v>27</v>
      </c>
      <c r="K2218" s="55"/>
    </row>
    <row r="2219" spans="1:11" x14ac:dyDescent="0.3">
      <c r="A2219" s="6">
        <v>40989</v>
      </c>
      <c r="B2219" s="3">
        <v>26.9</v>
      </c>
      <c r="C2219" s="3">
        <v>27.45</v>
      </c>
      <c r="D2219" s="3">
        <v>26.85</v>
      </c>
      <c r="E2219" s="3">
        <v>27.45</v>
      </c>
      <c r="F2219" s="3">
        <v>217</v>
      </c>
      <c r="G2219" s="3">
        <v>27.4</v>
      </c>
      <c r="K2219" s="55"/>
    </row>
    <row r="2220" spans="1:11" x14ac:dyDescent="0.3">
      <c r="A2220" s="6">
        <v>40990</v>
      </c>
      <c r="B2220" s="3">
        <v>26.9</v>
      </c>
      <c r="C2220" s="3">
        <v>27</v>
      </c>
      <c r="D2220" s="3">
        <v>26.7</v>
      </c>
      <c r="E2220" s="3">
        <v>26.9</v>
      </c>
      <c r="F2220" s="3">
        <v>218</v>
      </c>
      <c r="G2220" s="3">
        <v>26.9</v>
      </c>
      <c r="K2220" s="55"/>
    </row>
    <row r="2221" spans="1:11" x14ac:dyDescent="0.3">
      <c r="A2221" s="6">
        <v>40991</v>
      </c>
      <c r="B2221" s="3">
        <v>26.85</v>
      </c>
      <c r="C2221" s="3">
        <v>27.1</v>
      </c>
      <c r="D2221" s="3">
        <v>26.2</v>
      </c>
      <c r="E2221" s="3">
        <v>26.3</v>
      </c>
      <c r="F2221" s="3">
        <v>286</v>
      </c>
      <c r="G2221" s="3">
        <v>26.25</v>
      </c>
      <c r="K2221" s="55"/>
    </row>
    <row r="2222" spans="1:11" x14ac:dyDescent="0.3">
      <c r="A2222" s="6">
        <v>40994</v>
      </c>
      <c r="B2222" s="3">
        <v>26.05</v>
      </c>
      <c r="C2222" s="3">
        <v>26.05</v>
      </c>
      <c r="D2222" s="3">
        <v>25.5</v>
      </c>
      <c r="E2222" s="3">
        <v>25.5</v>
      </c>
      <c r="F2222" s="3">
        <v>437</v>
      </c>
      <c r="G2222" s="3">
        <v>25.6</v>
      </c>
      <c r="K2222" s="55"/>
    </row>
    <row r="2223" spans="1:11" x14ac:dyDescent="0.3">
      <c r="A2223" s="6">
        <v>40995</v>
      </c>
      <c r="B2223" s="3">
        <v>26.5</v>
      </c>
      <c r="C2223" s="3">
        <v>26.75</v>
      </c>
      <c r="D2223" s="3">
        <v>26</v>
      </c>
      <c r="E2223" s="3">
        <v>26.75</v>
      </c>
      <c r="F2223" s="3">
        <v>622</v>
      </c>
      <c r="G2223" s="3">
        <v>26.68</v>
      </c>
      <c r="K2223" s="55"/>
    </row>
    <row r="2224" spans="1:11" x14ac:dyDescent="0.3">
      <c r="A2224" s="6">
        <v>40996</v>
      </c>
      <c r="B2224" s="3">
        <v>27</v>
      </c>
      <c r="C2224" s="3">
        <v>27.45</v>
      </c>
      <c r="D2224" s="3">
        <v>26.8</v>
      </c>
      <c r="E2224" s="3">
        <v>27</v>
      </c>
      <c r="F2224" s="3">
        <v>292</v>
      </c>
      <c r="G2224" s="3">
        <v>27</v>
      </c>
      <c r="K2224" s="55"/>
    </row>
    <row r="2225" spans="1:11" x14ac:dyDescent="0.3">
      <c r="A2225" s="6">
        <v>40997</v>
      </c>
      <c r="B2225" s="3">
        <v>27.1</v>
      </c>
      <c r="C2225" s="3">
        <v>27.6</v>
      </c>
      <c r="D2225" s="3">
        <v>27.1</v>
      </c>
      <c r="E2225" s="3">
        <v>27.4</v>
      </c>
      <c r="F2225" s="3">
        <v>285</v>
      </c>
      <c r="G2225" s="3">
        <v>27.4</v>
      </c>
      <c r="K2225" s="55"/>
    </row>
    <row r="2226" spans="1:11" x14ac:dyDescent="0.3">
      <c r="A2226" s="6">
        <v>40998</v>
      </c>
      <c r="B2226" s="3">
        <v>26.75</v>
      </c>
      <c r="C2226" s="3">
        <v>27.45</v>
      </c>
      <c r="D2226" s="3">
        <v>26.75</v>
      </c>
      <c r="E2226" s="3">
        <v>26.75</v>
      </c>
      <c r="F2226" s="3">
        <v>295</v>
      </c>
      <c r="G2226" s="3">
        <v>26.8</v>
      </c>
      <c r="K2226" s="55"/>
    </row>
    <row r="2227" spans="1:11" x14ac:dyDescent="0.3">
      <c r="A2227" s="6">
        <v>41001</v>
      </c>
      <c r="B2227" s="3">
        <v>27</v>
      </c>
      <c r="C2227" s="3">
        <v>27</v>
      </c>
      <c r="D2227" s="3">
        <v>26.15</v>
      </c>
      <c r="E2227" s="3">
        <v>26.15</v>
      </c>
      <c r="F2227" s="3">
        <v>101</v>
      </c>
      <c r="G2227" s="3">
        <v>26.3</v>
      </c>
      <c r="K2227" s="55"/>
    </row>
    <row r="2228" spans="1:11" x14ac:dyDescent="0.3">
      <c r="A2228" s="6">
        <v>41002</v>
      </c>
      <c r="B2228" s="3">
        <v>26.6</v>
      </c>
      <c r="C2228" s="3">
        <v>27.9</v>
      </c>
      <c r="D2228" s="3">
        <v>26.6</v>
      </c>
      <c r="E2228" s="3">
        <v>27.7</v>
      </c>
      <c r="F2228" s="3">
        <v>239</v>
      </c>
      <c r="G2228" s="3">
        <v>27.7</v>
      </c>
      <c r="K2228" s="55"/>
    </row>
    <row r="2229" spans="1:11" x14ac:dyDescent="0.3">
      <c r="A2229" s="6">
        <v>41003</v>
      </c>
      <c r="B2229" s="3">
        <v>28.4</v>
      </c>
      <c r="C2229" s="3">
        <v>29.25</v>
      </c>
      <c r="D2229" s="3">
        <v>28.4</v>
      </c>
      <c r="E2229" s="3">
        <v>28.75</v>
      </c>
      <c r="F2229" s="3">
        <v>160</v>
      </c>
      <c r="G2229" s="3">
        <v>28.75</v>
      </c>
      <c r="K2229" s="55"/>
    </row>
    <row r="2230" spans="1:11" x14ac:dyDescent="0.3">
      <c r="A2230" s="6">
        <v>41009</v>
      </c>
      <c r="B2230" s="3">
        <v>28.15</v>
      </c>
      <c r="C2230" s="3">
        <v>28.15</v>
      </c>
      <c r="D2230" s="3">
        <v>26.8</v>
      </c>
      <c r="E2230" s="3">
        <v>27.5</v>
      </c>
      <c r="F2230" s="3">
        <v>441</v>
      </c>
      <c r="G2230" s="3">
        <v>27.5</v>
      </c>
      <c r="K2230" s="55"/>
    </row>
    <row r="2231" spans="1:11" x14ac:dyDescent="0.3">
      <c r="A2231" s="6">
        <v>41010</v>
      </c>
      <c r="B2231" s="3">
        <v>27.3</v>
      </c>
      <c r="C2231" s="3">
        <v>27.3</v>
      </c>
      <c r="D2231" s="3">
        <v>26.5</v>
      </c>
      <c r="E2231" s="3">
        <v>26.7</v>
      </c>
      <c r="F2231" s="3">
        <v>311</v>
      </c>
      <c r="G2231" s="3">
        <v>26.55</v>
      </c>
      <c r="K2231" s="55"/>
    </row>
    <row r="2232" spans="1:11" x14ac:dyDescent="0.3">
      <c r="A2232" s="6">
        <v>41011</v>
      </c>
      <c r="B2232" s="3">
        <v>26.7</v>
      </c>
      <c r="C2232" s="3">
        <v>27</v>
      </c>
      <c r="D2232" s="3">
        <v>26.7</v>
      </c>
      <c r="E2232" s="3">
        <v>26.75</v>
      </c>
      <c r="F2232" s="3">
        <v>143</v>
      </c>
      <c r="G2232" s="3">
        <v>26.75</v>
      </c>
      <c r="K2232" s="55"/>
    </row>
    <row r="2233" spans="1:11" x14ac:dyDescent="0.3">
      <c r="A2233" s="6">
        <v>41012</v>
      </c>
      <c r="B2233" s="3">
        <v>27.11</v>
      </c>
      <c r="C2233" s="3">
        <v>27.75</v>
      </c>
      <c r="D2233" s="3">
        <v>27</v>
      </c>
      <c r="E2233" s="3">
        <v>27.7</v>
      </c>
      <c r="F2233" s="3">
        <v>348</v>
      </c>
      <c r="G2233" s="3">
        <v>27.7</v>
      </c>
      <c r="K2233" s="55"/>
    </row>
    <row r="2234" spans="1:11" x14ac:dyDescent="0.3">
      <c r="A2234" s="6">
        <v>41015</v>
      </c>
      <c r="B2234" s="3">
        <v>28</v>
      </c>
      <c r="C2234" s="3">
        <v>28.1</v>
      </c>
      <c r="D2234" s="3">
        <v>27.6</v>
      </c>
      <c r="E2234" s="3">
        <v>27.65</v>
      </c>
      <c r="F2234" s="3">
        <v>453</v>
      </c>
      <c r="G2234" s="3">
        <v>27.65</v>
      </c>
      <c r="K2234" s="55"/>
    </row>
    <row r="2235" spans="1:11" x14ac:dyDescent="0.3">
      <c r="A2235" s="6">
        <v>41016</v>
      </c>
      <c r="B2235" s="3">
        <v>27.3</v>
      </c>
      <c r="C2235" s="3">
        <v>28.3</v>
      </c>
      <c r="D2235" s="3">
        <v>27.3</v>
      </c>
      <c r="E2235" s="3">
        <v>28</v>
      </c>
      <c r="F2235" s="3">
        <v>359</v>
      </c>
      <c r="G2235" s="3">
        <v>28</v>
      </c>
      <c r="K2235" s="55"/>
    </row>
    <row r="2236" spans="1:11" x14ac:dyDescent="0.3">
      <c r="A2236" s="6">
        <v>41017</v>
      </c>
      <c r="B2236" s="3">
        <v>27.8</v>
      </c>
      <c r="C2236" s="3">
        <v>27.8</v>
      </c>
      <c r="D2236" s="3">
        <v>26.8</v>
      </c>
      <c r="E2236" s="3">
        <v>27.1</v>
      </c>
      <c r="F2236" s="3">
        <v>293</v>
      </c>
      <c r="G2236" s="3">
        <v>27.23</v>
      </c>
      <c r="K2236" s="55"/>
    </row>
    <row r="2237" spans="1:11" x14ac:dyDescent="0.3">
      <c r="A2237" s="6">
        <v>41018</v>
      </c>
      <c r="B2237" s="3">
        <v>26.55</v>
      </c>
      <c r="C2237" s="3">
        <v>26.6</v>
      </c>
      <c r="D2237" s="3">
        <v>26.1</v>
      </c>
      <c r="E2237" s="3">
        <v>26.6</v>
      </c>
      <c r="F2237" s="3">
        <v>291</v>
      </c>
      <c r="G2237" s="3">
        <v>26.6</v>
      </c>
      <c r="K2237" s="55"/>
    </row>
    <row r="2238" spans="1:11" x14ac:dyDescent="0.3">
      <c r="A2238" s="6">
        <v>41019</v>
      </c>
      <c r="B2238" s="3">
        <v>26.58</v>
      </c>
      <c r="C2238" s="3">
        <v>26.8</v>
      </c>
      <c r="D2238" s="3">
        <v>25.65</v>
      </c>
      <c r="E2238" s="3">
        <v>25.8</v>
      </c>
      <c r="F2238" s="3">
        <v>343</v>
      </c>
      <c r="G2238" s="3">
        <v>25.8</v>
      </c>
      <c r="K2238" s="55"/>
    </row>
    <row r="2239" spans="1:11" x14ac:dyDescent="0.3">
      <c r="A2239" s="6">
        <v>41022</v>
      </c>
      <c r="B2239" s="3">
        <v>26</v>
      </c>
      <c r="C2239" s="3">
        <v>27.25</v>
      </c>
      <c r="D2239" s="3">
        <v>26</v>
      </c>
      <c r="E2239" s="3">
        <v>26.9</v>
      </c>
      <c r="F2239" s="3">
        <v>460</v>
      </c>
      <c r="G2239" s="3">
        <v>26.9</v>
      </c>
      <c r="K2239" s="55"/>
    </row>
    <row r="2240" spans="1:11" x14ac:dyDescent="0.3">
      <c r="A2240" s="6">
        <v>41023</v>
      </c>
      <c r="B2240" s="3">
        <v>27.65</v>
      </c>
      <c r="C2240" s="3">
        <v>27.85</v>
      </c>
      <c r="D2240" s="3">
        <v>27</v>
      </c>
      <c r="E2240" s="3">
        <v>27.65</v>
      </c>
      <c r="F2240" s="3">
        <v>501</v>
      </c>
      <c r="G2240" s="3">
        <v>27.8</v>
      </c>
      <c r="K2240" s="55"/>
    </row>
    <row r="2241" spans="1:11" x14ac:dyDescent="0.3">
      <c r="A2241" s="6">
        <v>41024</v>
      </c>
      <c r="B2241" s="3">
        <v>27.8</v>
      </c>
      <c r="C2241" s="3">
        <v>27.8</v>
      </c>
      <c r="D2241" s="3">
        <v>27</v>
      </c>
      <c r="E2241" s="3">
        <v>27</v>
      </c>
      <c r="F2241" s="3">
        <v>327</v>
      </c>
      <c r="G2241" s="3">
        <v>27.05</v>
      </c>
      <c r="K2241" s="55"/>
    </row>
    <row r="2242" spans="1:11" x14ac:dyDescent="0.3">
      <c r="A2242" s="6">
        <v>41025</v>
      </c>
      <c r="B2242" s="3">
        <v>26.8</v>
      </c>
      <c r="C2242" s="3">
        <v>26.9</v>
      </c>
      <c r="D2242" s="3">
        <v>26.75</v>
      </c>
      <c r="E2242" s="3">
        <v>26.8</v>
      </c>
      <c r="F2242" s="3">
        <v>134</v>
      </c>
      <c r="G2242" s="3">
        <v>26.8</v>
      </c>
      <c r="K2242" s="55"/>
    </row>
    <row r="2243" spans="1:11" x14ac:dyDescent="0.3">
      <c r="A2243" s="6">
        <v>41026</v>
      </c>
      <c r="B2243" s="3">
        <v>27.85</v>
      </c>
      <c r="C2243" s="3">
        <v>28.25</v>
      </c>
      <c r="D2243" s="3">
        <v>27.85</v>
      </c>
      <c r="E2243" s="3">
        <v>28.1</v>
      </c>
      <c r="F2243" s="3">
        <v>343</v>
      </c>
      <c r="G2243" s="3">
        <v>28.05</v>
      </c>
      <c r="K2243" s="55"/>
    </row>
    <row r="2244" spans="1:11" x14ac:dyDescent="0.3">
      <c r="A2244" s="6">
        <v>41029</v>
      </c>
      <c r="B2244" s="3">
        <v>27.75</v>
      </c>
      <c r="C2244" s="3">
        <v>28</v>
      </c>
      <c r="D2244" s="3">
        <v>27.6</v>
      </c>
      <c r="E2244" s="3">
        <v>27.75</v>
      </c>
      <c r="F2244" s="3">
        <v>365</v>
      </c>
      <c r="G2244" s="3">
        <v>27.65</v>
      </c>
      <c r="K2244" s="55"/>
    </row>
    <row r="2245" spans="1:11" x14ac:dyDescent="0.3">
      <c r="A2245" s="6">
        <v>41031</v>
      </c>
      <c r="B2245" s="3">
        <v>27.35</v>
      </c>
      <c r="C2245" s="3">
        <v>27.35</v>
      </c>
      <c r="D2245" s="3">
        <v>26.6</v>
      </c>
      <c r="E2245" s="3">
        <v>26.75</v>
      </c>
      <c r="F2245" s="3">
        <v>327</v>
      </c>
      <c r="G2245" s="3">
        <v>26.75</v>
      </c>
      <c r="K2245" s="55"/>
    </row>
    <row r="2246" spans="1:11" x14ac:dyDescent="0.3">
      <c r="A2246" s="6">
        <v>41032</v>
      </c>
      <c r="B2246" s="3">
        <v>26</v>
      </c>
      <c r="C2246" s="3">
        <v>26.6</v>
      </c>
      <c r="D2246" s="3">
        <v>26</v>
      </c>
      <c r="E2246" s="3">
        <v>26.45</v>
      </c>
      <c r="F2246" s="3">
        <v>395</v>
      </c>
      <c r="G2246" s="3">
        <v>26.45</v>
      </c>
      <c r="K2246" s="55"/>
    </row>
    <row r="2247" spans="1:11" x14ac:dyDescent="0.3">
      <c r="A2247" s="6">
        <v>41033</v>
      </c>
      <c r="B2247" s="3">
        <v>26.3</v>
      </c>
      <c r="C2247" s="3">
        <v>26.45</v>
      </c>
      <c r="D2247" s="3">
        <v>25.85</v>
      </c>
      <c r="E2247" s="3">
        <v>26.45</v>
      </c>
      <c r="F2247" s="3">
        <v>260</v>
      </c>
      <c r="G2247" s="3">
        <v>26.33</v>
      </c>
      <c r="K2247" s="55"/>
    </row>
    <row r="2248" spans="1:11" x14ac:dyDescent="0.3">
      <c r="A2248" s="6">
        <v>41036</v>
      </c>
      <c r="B2248" s="3">
        <v>26.3</v>
      </c>
      <c r="C2248" s="3">
        <v>26.3</v>
      </c>
      <c r="D2248" s="3">
        <v>26</v>
      </c>
      <c r="E2248" s="3">
        <v>26.2</v>
      </c>
      <c r="F2248" s="3">
        <v>257</v>
      </c>
      <c r="G2248" s="3">
        <v>26.2</v>
      </c>
      <c r="K2248" s="55"/>
    </row>
    <row r="2249" spans="1:11" x14ac:dyDescent="0.3">
      <c r="A2249" s="6">
        <v>41037</v>
      </c>
      <c r="B2249" s="3">
        <v>25.5</v>
      </c>
      <c r="C2249" s="3">
        <v>25.7</v>
      </c>
      <c r="D2249" s="3">
        <v>25.15</v>
      </c>
      <c r="E2249" s="3">
        <v>25.15</v>
      </c>
      <c r="F2249" s="3">
        <v>260</v>
      </c>
      <c r="G2249" s="3">
        <v>25.15</v>
      </c>
      <c r="K2249" s="55"/>
    </row>
    <row r="2250" spans="1:11" x14ac:dyDescent="0.3">
      <c r="A2250" s="6">
        <v>41038</v>
      </c>
      <c r="B2250" s="3">
        <v>25.35</v>
      </c>
      <c r="C2250" s="3">
        <v>25.35</v>
      </c>
      <c r="D2250" s="3">
        <v>25</v>
      </c>
      <c r="E2250" s="3">
        <v>25</v>
      </c>
      <c r="F2250" s="3">
        <v>47</v>
      </c>
      <c r="G2250" s="3">
        <v>25</v>
      </c>
      <c r="K2250" s="55"/>
    </row>
    <row r="2251" spans="1:11" x14ac:dyDescent="0.3">
      <c r="A2251" s="6">
        <v>41039</v>
      </c>
      <c r="B2251" s="3">
        <v>25.25</v>
      </c>
      <c r="C2251" s="3">
        <v>25.25</v>
      </c>
      <c r="D2251" s="3">
        <v>24.85</v>
      </c>
      <c r="E2251" s="3">
        <v>25.15</v>
      </c>
      <c r="F2251" s="3">
        <v>154</v>
      </c>
      <c r="G2251" s="3">
        <v>25.15</v>
      </c>
      <c r="K2251" s="55"/>
    </row>
    <row r="2252" spans="1:11" x14ac:dyDescent="0.3">
      <c r="A2252" s="6">
        <v>41040</v>
      </c>
      <c r="B2252" s="3">
        <v>24.75</v>
      </c>
      <c r="C2252" s="3">
        <v>24.9</v>
      </c>
      <c r="D2252" s="3">
        <v>24.5</v>
      </c>
      <c r="E2252" s="3">
        <v>24.5</v>
      </c>
      <c r="F2252" s="3">
        <v>95</v>
      </c>
      <c r="G2252" s="3">
        <v>24.55</v>
      </c>
      <c r="K2252" s="55"/>
    </row>
    <row r="2253" spans="1:11" x14ac:dyDescent="0.3">
      <c r="A2253" s="6">
        <v>41043</v>
      </c>
      <c r="B2253" s="3">
        <v>25</v>
      </c>
      <c r="C2253" s="3">
        <v>25.35</v>
      </c>
      <c r="D2253" s="3">
        <v>24.65</v>
      </c>
      <c r="E2253" s="3">
        <v>25.3</v>
      </c>
      <c r="F2253" s="3">
        <v>239</v>
      </c>
      <c r="G2253" s="3">
        <v>25.3</v>
      </c>
      <c r="K2253" s="55"/>
    </row>
    <row r="2254" spans="1:11" x14ac:dyDescent="0.3">
      <c r="A2254" s="6">
        <v>41044</v>
      </c>
      <c r="B2254" s="3">
        <v>25.4</v>
      </c>
      <c r="C2254" s="3">
        <v>26.25</v>
      </c>
      <c r="D2254" s="3">
        <v>25.4</v>
      </c>
      <c r="E2254" s="3">
        <v>25.8</v>
      </c>
      <c r="F2254" s="3">
        <v>482</v>
      </c>
      <c r="G2254" s="3">
        <v>25.8</v>
      </c>
      <c r="K2254" s="55"/>
    </row>
    <row r="2255" spans="1:11" x14ac:dyDescent="0.3">
      <c r="A2255" s="6">
        <v>41045</v>
      </c>
      <c r="B2255" s="3">
        <v>25.6</v>
      </c>
      <c r="C2255" s="3">
        <v>25.83</v>
      </c>
      <c r="D2255" s="3">
        <v>25.25</v>
      </c>
      <c r="E2255" s="3">
        <v>25.83</v>
      </c>
      <c r="F2255" s="3">
        <v>231</v>
      </c>
      <c r="G2255" s="3">
        <v>25.8</v>
      </c>
      <c r="K2255" s="55"/>
    </row>
    <row r="2256" spans="1:11" x14ac:dyDescent="0.3">
      <c r="A2256" s="6">
        <v>41047</v>
      </c>
      <c r="B2256" s="3">
        <v>26.1</v>
      </c>
      <c r="C2256" s="3">
        <v>26.62</v>
      </c>
      <c r="D2256" s="3">
        <v>26.1</v>
      </c>
      <c r="E2256" s="3">
        <v>26.62</v>
      </c>
      <c r="F2256" s="3">
        <v>197</v>
      </c>
      <c r="G2256" s="3">
        <v>26.62</v>
      </c>
      <c r="K2256" s="55"/>
    </row>
    <row r="2257" spans="1:11" x14ac:dyDescent="0.3">
      <c r="A2257" s="6">
        <v>41050</v>
      </c>
      <c r="B2257" s="3">
        <v>27.2</v>
      </c>
      <c r="C2257" s="3">
        <v>27.25</v>
      </c>
      <c r="D2257" s="3">
        <v>26.6</v>
      </c>
      <c r="E2257" s="3">
        <v>26.6</v>
      </c>
      <c r="F2257" s="3">
        <v>157</v>
      </c>
      <c r="G2257" s="3">
        <v>26.7</v>
      </c>
      <c r="K2257" s="55"/>
    </row>
    <row r="2258" spans="1:11" x14ac:dyDescent="0.3">
      <c r="A2258" s="6">
        <v>41051</v>
      </c>
      <c r="B2258" s="3">
        <v>27</v>
      </c>
      <c r="C2258" s="3">
        <v>27</v>
      </c>
      <c r="D2258" s="3">
        <v>25.8</v>
      </c>
      <c r="E2258" s="3">
        <v>25.8</v>
      </c>
      <c r="F2258" s="3">
        <v>291</v>
      </c>
      <c r="G2258" s="3">
        <v>25.9</v>
      </c>
      <c r="K2258" s="55"/>
    </row>
    <row r="2259" spans="1:11" x14ac:dyDescent="0.3">
      <c r="A2259" s="6">
        <v>41052</v>
      </c>
      <c r="B2259" s="3">
        <v>25.8</v>
      </c>
      <c r="C2259" s="3">
        <v>25.8</v>
      </c>
      <c r="D2259" s="3">
        <v>25.2</v>
      </c>
      <c r="E2259" s="3">
        <v>25.2</v>
      </c>
      <c r="F2259" s="3">
        <v>267</v>
      </c>
      <c r="G2259" s="3">
        <v>25.2</v>
      </c>
      <c r="K2259" s="55"/>
    </row>
    <row r="2260" spans="1:11" x14ac:dyDescent="0.3">
      <c r="A2260" s="6">
        <v>41053</v>
      </c>
      <c r="B2260" s="3">
        <v>25.01</v>
      </c>
      <c r="C2260" s="3">
        <v>25.15</v>
      </c>
      <c r="D2260" s="3">
        <v>24.9</v>
      </c>
      <c r="E2260" s="3">
        <v>25</v>
      </c>
      <c r="F2260" s="3">
        <v>356</v>
      </c>
      <c r="G2260" s="3">
        <v>25.1</v>
      </c>
      <c r="K2260" s="55"/>
    </row>
    <row r="2261" spans="1:11" x14ac:dyDescent="0.3">
      <c r="A2261" s="6">
        <v>41054</v>
      </c>
      <c r="B2261" s="3">
        <v>25.7</v>
      </c>
      <c r="C2261" s="3">
        <v>26</v>
      </c>
      <c r="D2261" s="3">
        <v>25.65</v>
      </c>
      <c r="E2261" s="3">
        <v>25.65</v>
      </c>
      <c r="F2261" s="3">
        <v>350</v>
      </c>
      <c r="G2261" s="3">
        <v>25.75</v>
      </c>
      <c r="K2261" s="55"/>
    </row>
    <row r="2262" spans="1:11" x14ac:dyDescent="0.3">
      <c r="A2262" s="6">
        <v>41058</v>
      </c>
      <c r="B2262" s="3">
        <v>26.7</v>
      </c>
      <c r="C2262" s="3">
        <v>26.7</v>
      </c>
      <c r="D2262" s="3">
        <v>25.75</v>
      </c>
      <c r="E2262" s="3">
        <v>26.7</v>
      </c>
      <c r="F2262" s="3">
        <v>187</v>
      </c>
      <c r="G2262" s="3">
        <v>26.65</v>
      </c>
      <c r="K2262" s="55"/>
    </row>
    <row r="2263" spans="1:11" x14ac:dyDescent="0.3">
      <c r="A2263" s="6">
        <v>41059</v>
      </c>
      <c r="B2263" s="3">
        <v>26.1</v>
      </c>
      <c r="C2263" s="3">
        <v>26.8</v>
      </c>
      <c r="D2263" s="3">
        <v>26</v>
      </c>
      <c r="E2263" s="3">
        <v>26.5</v>
      </c>
      <c r="F2263" s="3">
        <v>493</v>
      </c>
      <c r="G2263" s="3">
        <v>26.45</v>
      </c>
      <c r="K2263" s="55"/>
    </row>
    <row r="2264" spans="1:11" x14ac:dyDescent="0.3">
      <c r="A2264" s="6">
        <v>41060</v>
      </c>
      <c r="B2264" s="3">
        <v>26.25</v>
      </c>
      <c r="C2264" s="3">
        <v>26.25</v>
      </c>
      <c r="D2264" s="3">
        <v>25.6</v>
      </c>
      <c r="E2264" s="3">
        <v>25.7</v>
      </c>
      <c r="F2264" s="3">
        <v>237</v>
      </c>
      <c r="G2264" s="3">
        <v>25.7</v>
      </c>
      <c r="K2264" s="55"/>
    </row>
    <row r="2265" spans="1:11" x14ac:dyDescent="0.3">
      <c r="A2265" s="6">
        <v>41061</v>
      </c>
      <c r="B2265" s="3">
        <v>23.8</v>
      </c>
      <c r="C2265" s="3">
        <v>24.25</v>
      </c>
      <c r="D2265" s="3">
        <v>23.5</v>
      </c>
      <c r="E2265" s="3">
        <v>24.25</v>
      </c>
      <c r="F2265" s="3">
        <v>135</v>
      </c>
      <c r="G2265" s="3">
        <v>24</v>
      </c>
      <c r="K2265" s="55"/>
    </row>
    <row r="2266" spans="1:11" x14ac:dyDescent="0.3">
      <c r="A2266" s="6">
        <v>41064</v>
      </c>
      <c r="B2266" s="3">
        <v>24.6</v>
      </c>
      <c r="C2266" s="3">
        <v>25.4</v>
      </c>
      <c r="D2266" s="3">
        <v>24.6</v>
      </c>
      <c r="E2266" s="3">
        <v>25.2</v>
      </c>
      <c r="F2266" s="3">
        <v>151</v>
      </c>
      <c r="G2266" s="3">
        <v>25.25</v>
      </c>
      <c r="K2266" s="55"/>
    </row>
    <row r="2267" spans="1:11" x14ac:dyDescent="0.3">
      <c r="A2267" s="6">
        <v>41065</v>
      </c>
      <c r="B2267" s="3">
        <v>25.6</v>
      </c>
      <c r="C2267" s="3">
        <v>25.75</v>
      </c>
      <c r="D2267" s="3">
        <v>25.45</v>
      </c>
      <c r="E2267" s="3">
        <v>25.5</v>
      </c>
      <c r="F2267" s="3">
        <v>208</v>
      </c>
      <c r="G2267" s="3">
        <v>25.65</v>
      </c>
      <c r="K2267" s="55"/>
    </row>
    <row r="2268" spans="1:11" x14ac:dyDescent="0.3">
      <c r="A2268" s="6">
        <v>41066</v>
      </c>
      <c r="B2268" s="3">
        <v>26</v>
      </c>
      <c r="C2268" s="3">
        <v>26</v>
      </c>
      <c r="D2268" s="3">
        <v>25.1</v>
      </c>
      <c r="E2268" s="3">
        <v>25.1</v>
      </c>
      <c r="F2268" s="3">
        <v>206</v>
      </c>
      <c r="G2268" s="3">
        <v>25.1</v>
      </c>
      <c r="K2268" s="55"/>
    </row>
    <row r="2269" spans="1:11" x14ac:dyDescent="0.3">
      <c r="A2269" s="6">
        <v>41067</v>
      </c>
      <c r="B2269" s="3">
        <v>24.9</v>
      </c>
      <c r="C2269" s="3">
        <v>24.9</v>
      </c>
      <c r="D2269" s="3">
        <v>24.26</v>
      </c>
      <c r="E2269" s="3">
        <v>24.26</v>
      </c>
      <c r="F2269" s="3">
        <v>304</v>
      </c>
      <c r="G2269" s="3">
        <v>24.45</v>
      </c>
      <c r="K2269" s="55"/>
    </row>
    <row r="2270" spans="1:11" x14ac:dyDescent="0.3">
      <c r="A2270" s="6">
        <v>41068</v>
      </c>
      <c r="B2270" s="3">
        <v>24</v>
      </c>
      <c r="C2270" s="3">
        <v>24.25</v>
      </c>
      <c r="D2270" s="3">
        <v>23.75</v>
      </c>
      <c r="E2270" s="3">
        <v>24.25</v>
      </c>
      <c r="F2270" s="3">
        <v>236</v>
      </c>
      <c r="G2270" s="3">
        <v>24.25</v>
      </c>
      <c r="K2270" s="55"/>
    </row>
    <row r="2271" spans="1:11" x14ac:dyDescent="0.3">
      <c r="A2271" s="6">
        <v>41071</v>
      </c>
      <c r="B2271" s="3">
        <v>23.8</v>
      </c>
      <c r="C2271" s="3">
        <v>23.8</v>
      </c>
      <c r="D2271" s="3">
        <v>23.6</v>
      </c>
      <c r="E2271" s="3">
        <v>23.6</v>
      </c>
      <c r="F2271" s="3">
        <v>200</v>
      </c>
      <c r="G2271" s="3">
        <v>23.6</v>
      </c>
      <c r="K2271" s="55"/>
    </row>
    <row r="2272" spans="1:11" x14ac:dyDescent="0.3">
      <c r="A2272" s="6">
        <v>41072</v>
      </c>
      <c r="B2272" s="3">
        <v>23.55</v>
      </c>
      <c r="C2272" s="3">
        <v>23.8</v>
      </c>
      <c r="D2272" s="3">
        <v>23.5</v>
      </c>
      <c r="E2272" s="3">
        <v>23.75</v>
      </c>
      <c r="F2272" s="3">
        <v>253</v>
      </c>
      <c r="G2272" s="3">
        <v>23.75</v>
      </c>
      <c r="K2272" s="55"/>
    </row>
    <row r="2273" spans="1:11" x14ac:dyDescent="0.3">
      <c r="A2273" s="6">
        <v>41073</v>
      </c>
      <c r="B2273" s="3">
        <v>23.5</v>
      </c>
      <c r="C2273" s="3">
        <v>23.75</v>
      </c>
      <c r="D2273" s="3">
        <v>23.35</v>
      </c>
      <c r="E2273" s="3">
        <v>23.75</v>
      </c>
      <c r="F2273" s="3">
        <v>162</v>
      </c>
      <c r="G2273" s="3">
        <v>23.75</v>
      </c>
      <c r="K2273" s="55"/>
    </row>
    <row r="2274" spans="1:11" x14ac:dyDescent="0.3">
      <c r="A2274" s="6">
        <v>41074</v>
      </c>
      <c r="B2274" s="3">
        <v>23.8</v>
      </c>
      <c r="C2274" s="3">
        <v>23.9</v>
      </c>
      <c r="D2274" s="3">
        <v>23.55</v>
      </c>
      <c r="E2274" s="3">
        <v>23.6</v>
      </c>
      <c r="F2274" s="3">
        <v>189</v>
      </c>
      <c r="G2274" s="3">
        <v>23.7</v>
      </c>
      <c r="K2274" s="55"/>
    </row>
    <row r="2275" spans="1:11" x14ac:dyDescent="0.3">
      <c r="A2275" s="6">
        <v>41075</v>
      </c>
      <c r="B2275" s="3">
        <v>23.95</v>
      </c>
      <c r="C2275" s="3">
        <v>23.95</v>
      </c>
      <c r="D2275" s="3">
        <v>23.45</v>
      </c>
      <c r="E2275" s="3">
        <v>23.45</v>
      </c>
      <c r="F2275" s="3">
        <v>123</v>
      </c>
      <c r="G2275" s="3">
        <v>23.45</v>
      </c>
      <c r="K2275" s="55"/>
    </row>
    <row r="2276" spans="1:11" x14ac:dyDescent="0.3">
      <c r="A2276" s="6">
        <v>41078</v>
      </c>
      <c r="B2276" s="3">
        <v>23.1</v>
      </c>
      <c r="C2276" s="3">
        <v>23.1</v>
      </c>
      <c r="D2276" s="3">
        <v>22</v>
      </c>
      <c r="E2276" s="3">
        <v>22</v>
      </c>
      <c r="F2276" s="3">
        <v>286</v>
      </c>
      <c r="G2276" s="3">
        <v>22</v>
      </c>
      <c r="K2276" s="55"/>
    </row>
    <row r="2277" spans="1:11" x14ac:dyDescent="0.3">
      <c r="A2277" s="6">
        <v>41079</v>
      </c>
      <c r="B2277" s="3">
        <v>22.5</v>
      </c>
      <c r="C2277" s="3">
        <v>22.55</v>
      </c>
      <c r="D2277" s="3">
        <v>22.3</v>
      </c>
      <c r="E2277" s="3">
        <v>22.3</v>
      </c>
      <c r="F2277" s="3">
        <v>72</v>
      </c>
      <c r="G2277" s="3">
        <v>22.45</v>
      </c>
      <c r="K2277" s="55"/>
    </row>
    <row r="2278" spans="1:11" x14ac:dyDescent="0.3">
      <c r="A2278" s="6">
        <v>41080</v>
      </c>
      <c r="B2278" s="3">
        <v>22.5</v>
      </c>
      <c r="C2278" s="3">
        <v>22.5</v>
      </c>
      <c r="D2278" s="3">
        <v>21.7</v>
      </c>
      <c r="E2278" s="3">
        <v>21.7</v>
      </c>
      <c r="F2278" s="3">
        <v>143</v>
      </c>
      <c r="G2278" s="3">
        <v>21.7</v>
      </c>
      <c r="K2278" s="55"/>
    </row>
    <row r="2279" spans="1:11" x14ac:dyDescent="0.3">
      <c r="A2279" s="6">
        <v>41081</v>
      </c>
      <c r="B2279" s="3">
        <v>21.75</v>
      </c>
      <c r="C2279" s="3">
        <v>22.35</v>
      </c>
      <c r="D2279" s="3">
        <v>21.5</v>
      </c>
      <c r="E2279" s="3">
        <v>22.35</v>
      </c>
      <c r="F2279" s="3">
        <v>195</v>
      </c>
      <c r="G2279" s="3">
        <v>22.35</v>
      </c>
      <c r="K2279" s="55"/>
    </row>
    <row r="2280" spans="1:11" x14ac:dyDescent="0.3">
      <c r="A2280" s="6">
        <v>41082</v>
      </c>
      <c r="B2280" s="3">
        <v>22.7</v>
      </c>
      <c r="C2280" s="3">
        <v>23.2</v>
      </c>
      <c r="D2280" s="3">
        <v>22.7</v>
      </c>
      <c r="E2280" s="3">
        <v>22.9</v>
      </c>
      <c r="F2280" s="3">
        <v>259</v>
      </c>
      <c r="G2280" s="3">
        <v>23</v>
      </c>
      <c r="K2280" s="55"/>
    </row>
    <row r="2281" spans="1:11" x14ac:dyDescent="0.3">
      <c r="A2281" s="6">
        <v>41085</v>
      </c>
      <c r="B2281" s="3">
        <v>22.5</v>
      </c>
      <c r="C2281" s="3">
        <v>22.5</v>
      </c>
      <c r="D2281" s="3">
        <v>22.25</v>
      </c>
      <c r="E2281" s="3">
        <v>22.4</v>
      </c>
      <c r="F2281" s="3">
        <v>204</v>
      </c>
      <c r="G2281" s="3">
        <v>22.4</v>
      </c>
      <c r="K2281" s="55"/>
    </row>
    <row r="2282" spans="1:11" x14ac:dyDescent="0.3">
      <c r="A2282" s="6">
        <v>41086</v>
      </c>
      <c r="B2282" s="3">
        <v>22.75</v>
      </c>
      <c r="C2282" s="3">
        <v>23.4</v>
      </c>
      <c r="D2282" s="3">
        <v>22.75</v>
      </c>
      <c r="E2282" s="3">
        <v>23.4</v>
      </c>
      <c r="F2282" s="3">
        <v>186</v>
      </c>
      <c r="G2282" s="3">
        <v>23.4</v>
      </c>
      <c r="K2282" s="55"/>
    </row>
    <row r="2283" spans="1:11" x14ac:dyDescent="0.3">
      <c r="A2283" s="6">
        <v>41087</v>
      </c>
      <c r="B2283" s="3">
        <v>23.25</v>
      </c>
      <c r="C2283" s="3">
        <v>23.55</v>
      </c>
      <c r="D2283" s="3">
        <v>23.1</v>
      </c>
      <c r="E2283" s="3">
        <v>23.45</v>
      </c>
      <c r="F2283" s="3">
        <v>175</v>
      </c>
      <c r="G2283" s="3">
        <v>23.45</v>
      </c>
      <c r="K2283" s="55"/>
    </row>
    <row r="2284" spans="1:11" x14ac:dyDescent="0.3">
      <c r="A2284" s="6">
        <v>41088</v>
      </c>
      <c r="B2284" s="3">
        <v>23.75</v>
      </c>
      <c r="C2284" s="3">
        <v>24.15</v>
      </c>
      <c r="D2284" s="3">
        <v>23.75</v>
      </c>
      <c r="E2284" s="3">
        <v>24.05</v>
      </c>
      <c r="F2284" s="3">
        <v>232</v>
      </c>
      <c r="G2284" s="3">
        <v>24.1</v>
      </c>
      <c r="K2284" s="55"/>
    </row>
    <row r="2285" spans="1:11" x14ac:dyDescent="0.3">
      <c r="A2285" s="6">
        <v>41089</v>
      </c>
      <c r="B2285" s="3">
        <v>23.75</v>
      </c>
      <c r="C2285" s="3">
        <v>23.9</v>
      </c>
      <c r="D2285" s="3">
        <v>23.5</v>
      </c>
      <c r="E2285" s="3">
        <v>23.65</v>
      </c>
      <c r="F2285" s="3">
        <v>192</v>
      </c>
      <c r="G2285" s="3">
        <v>23.64</v>
      </c>
      <c r="K2285" s="55"/>
    </row>
    <row r="2286" spans="1:11" x14ac:dyDescent="0.3">
      <c r="A2286" s="6">
        <v>41092</v>
      </c>
      <c r="B2286" s="3">
        <v>27.9</v>
      </c>
      <c r="C2286" s="3">
        <v>27.9</v>
      </c>
      <c r="D2286" s="3">
        <v>27</v>
      </c>
      <c r="E2286" s="3">
        <v>27</v>
      </c>
      <c r="F2286" s="3">
        <v>134</v>
      </c>
      <c r="G2286" s="3">
        <v>27</v>
      </c>
      <c r="K2286" s="55"/>
    </row>
    <row r="2287" spans="1:11" x14ac:dyDescent="0.3">
      <c r="A2287" s="6">
        <v>41093</v>
      </c>
      <c r="B2287" s="3">
        <v>26.4</v>
      </c>
      <c r="C2287" s="3">
        <v>26.5</v>
      </c>
      <c r="D2287" s="3">
        <v>26.35</v>
      </c>
      <c r="E2287" s="3">
        <v>26.4</v>
      </c>
      <c r="F2287" s="3">
        <v>102</v>
      </c>
      <c r="G2287" s="3">
        <v>26.4</v>
      </c>
      <c r="K2287" s="55"/>
    </row>
    <row r="2288" spans="1:11" x14ac:dyDescent="0.3">
      <c r="A2288" s="6">
        <v>41094</v>
      </c>
      <c r="B2288" s="3">
        <v>26.1</v>
      </c>
      <c r="C2288" s="3">
        <v>26.1</v>
      </c>
      <c r="D2288" s="3">
        <v>25</v>
      </c>
      <c r="E2288" s="3">
        <v>25</v>
      </c>
      <c r="F2288" s="3">
        <v>218</v>
      </c>
      <c r="G2288" s="3">
        <v>25.2</v>
      </c>
      <c r="K2288" s="55"/>
    </row>
    <row r="2289" spans="1:11" x14ac:dyDescent="0.3">
      <c r="A2289" s="6">
        <v>41095</v>
      </c>
      <c r="B2289" s="3">
        <v>24.45</v>
      </c>
      <c r="C2289" s="3">
        <v>24.45</v>
      </c>
      <c r="D2289" s="3">
        <v>23.65</v>
      </c>
      <c r="E2289" s="3">
        <v>23.7</v>
      </c>
      <c r="F2289" s="3">
        <v>238</v>
      </c>
      <c r="G2289" s="3">
        <v>23.65</v>
      </c>
      <c r="K2289" s="55"/>
    </row>
    <row r="2290" spans="1:11" x14ac:dyDescent="0.3">
      <c r="A2290" s="6">
        <v>41096</v>
      </c>
      <c r="B2290" s="3">
        <v>23</v>
      </c>
      <c r="C2290" s="3">
        <v>23.25</v>
      </c>
      <c r="D2290" s="3">
        <v>22.95</v>
      </c>
      <c r="E2290" s="3">
        <v>23</v>
      </c>
      <c r="F2290" s="3">
        <v>85</v>
      </c>
      <c r="G2290" s="3">
        <v>23</v>
      </c>
      <c r="K2290" s="55"/>
    </row>
    <row r="2291" spans="1:11" x14ac:dyDescent="0.3">
      <c r="A2291" s="6">
        <v>41099</v>
      </c>
      <c r="B2291" s="3">
        <v>22.5</v>
      </c>
      <c r="C2291" s="3">
        <v>22.5</v>
      </c>
      <c r="D2291" s="3">
        <v>21</v>
      </c>
      <c r="E2291" s="3">
        <v>21.2</v>
      </c>
      <c r="F2291" s="3">
        <v>226</v>
      </c>
      <c r="G2291" s="3">
        <v>21.2</v>
      </c>
      <c r="K2291" s="55"/>
    </row>
    <row r="2292" spans="1:11" x14ac:dyDescent="0.3">
      <c r="A2292" s="6">
        <v>41100</v>
      </c>
      <c r="B2292" s="3">
        <v>21.75</v>
      </c>
      <c r="C2292" s="3">
        <v>21.75</v>
      </c>
      <c r="D2292" s="3">
        <v>21.15</v>
      </c>
      <c r="E2292" s="3">
        <v>21.15</v>
      </c>
      <c r="F2292" s="3">
        <v>85</v>
      </c>
      <c r="G2292" s="3">
        <v>21.43</v>
      </c>
      <c r="K2292" s="55"/>
    </row>
    <row r="2293" spans="1:11" x14ac:dyDescent="0.3">
      <c r="A2293" s="6">
        <v>41101</v>
      </c>
      <c r="B2293" s="3">
        <v>21.45</v>
      </c>
      <c r="C2293" s="3">
        <v>21.5</v>
      </c>
      <c r="D2293" s="3">
        <v>20.45</v>
      </c>
      <c r="E2293" s="3">
        <v>20.45</v>
      </c>
      <c r="F2293" s="3">
        <v>288</v>
      </c>
      <c r="G2293" s="3">
        <v>20.53</v>
      </c>
      <c r="K2293" s="55"/>
    </row>
    <row r="2294" spans="1:11" x14ac:dyDescent="0.3">
      <c r="A2294" s="6">
        <v>41102</v>
      </c>
      <c r="B2294" s="3">
        <v>20.5</v>
      </c>
      <c r="C2294" s="3">
        <v>20.55</v>
      </c>
      <c r="D2294" s="3">
        <v>20.100000000000001</v>
      </c>
      <c r="E2294" s="3">
        <v>20.5</v>
      </c>
      <c r="F2294" s="3">
        <v>268</v>
      </c>
      <c r="G2294" s="3">
        <v>20.45</v>
      </c>
      <c r="K2294" s="55"/>
    </row>
    <row r="2295" spans="1:11" x14ac:dyDescent="0.3">
      <c r="A2295" s="6">
        <v>41103</v>
      </c>
      <c r="B2295" s="3">
        <v>20.399999999999999</v>
      </c>
      <c r="C2295" s="3">
        <v>20.65</v>
      </c>
      <c r="D2295" s="3">
        <v>19.899999999999999</v>
      </c>
      <c r="E2295" s="3">
        <v>20</v>
      </c>
      <c r="F2295" s="3">
        <v>226</v>
      </c>
      <c r="G2295" s="3">
        <v>20.100000000000001</v>
      </c>
      <c r="K2295" s="55"/>
    </row>
    <row r="2296" spans="1:11" x14ac:dyDescent="0.3">
      <c r="A2296" s="6">
        <v>41106</v>
      </c>
      <c r="B2296" s="3">
        <v>20</v>
      </c>
      <c r="C2296" s="3">
        <v>20.05</v>
      </c>
      <c r="D2296" s="3">
        <v>19.399999999999999</v>
      </c>
      <c r="E2296" s="3">
        <v>19.600000000000001</v>
      </c>
      <c r="F2296" s="3">
        <v>206</v>
      </c>
      <c r="G2296" s="3">
        <v>19.579999999999998</v>
      </c>
      <c r="K2296" s="55"/>
    </row>
    <row r="2297" spans="1:11" x14ac:dyDescent="0.3">
      <c r="A2297" s="6">
        <v>41107</v>
      </c>
      <c r="B2297" s="3">
        <v>19.5</v>
      </c>
      <c r="C2297" s="3">
        <v>20.3</v>
      </c>
      <c r="D2297" s="3">
        <v>19.100000000000001</v>
      </c>
      <c r="E2297" s="3">
        <v>20.25</v>
      </c>
      <c r="F2297" s="3">
        <v>598</v>
      </c>
      <c r="G2297" s="3">
        <v>20.2</v>
      </c>
      <c r="K2297" s="55"/>
    </row>
    <row r="2298" spans="1:11" x14ac:dyDescent="0.3">
      <c r="A2298" s="6">
        <v>41108</v>
      </c>
      <c r="B2298" s="3">
        <v>19.7</v>
      </c>
      <c r="C2298" s="3">
        <v>21.4</v>
      </c>
      <c r="D2298" s="3">
        <v>19.7</v>
      </c>
      <c r="E2298" s="3">
        <v>20.5</v>
      </c>
      <c r="F2298" s="3">
        <v>456</v>
      </c>
      <c r="G2298" s="3">
        <v>20.5</v>
      </c>
      <c r="K2298" s="55"/>
    </row>
    <row r="2299" spans="1:11" x14ac:dyDescent="0.3">
      <c r="A2299" s="6">
        <v>41109</v>
      </c>
      <c r="B2299" s="3">
        <v>20.9</v>
      </c>
      <c r="C2299" s="3">
        <v>22.4</v>
      </c>
      <c r="D2299" s="3">
        <v>20.65</v>
      </c>
      <c r="E2299" s="3">
        <v>22.4</v>
      </c>
      <c r="F2299" s="3">
        <v>297</v>
      </c>
      <c r="G2299" s="3">
        <v>22.4</v>
      </c>
      <c r="K2299" s="55"/>
    </row>
    <row r="2300" spans="1:11" x14ac:dyDescent="0.3">
      <c r="A2300" s="6">
        <v>41110</v>
      </c>
      <c r="B2300" s="3">
        <v>23</v>
      </c>
      <c r="C2300" s="3">
        <v>23.5</v>
      </c>
      <c r="D2300" s="3">
        <v>22.9</v>
      </c>
      <c r="E2300" s="3">
        <v>23.4</v>
      </c>
      <c r="F2300" s="3">
        <v>330</v>
      </c>
      <c r="G2300" s="3">
        <v>23.4</v>
      </c>
      <c r="K2300" s="55"/>
    </row>
    <row r="2301" spans="1:11" x14ac:dyDescent="0.3">
      <c r="A2301" s="6">
        <v>41113</v>
      </c>
      <c r="B2301" s="3">
        <v>20.5</v>
      </c>
      <c r="C2301" s="3">
        <v>20.5</v>
      </c>
      <c r="D2301" s="3">
        <v>19.7</v>
      </c>
      <c r="E2301" s="3">
        <v>19.8</v>
      </c>
      <c r="F2301" s="3">
        <v>607</v>
      </c>
      <c r="G2301" s="3">
        <v>19.8</v>
      </c>
      <c r="K2301" s="55"/>
    </row>
    <row r="2302" spans="1:11" x14ac:dyDescent="0.3">
      <c r="A2302" s="6">
        <v>41114</v>
      </c>
      <c r="B2302" s="3">
        <v>19.350000000000001</v>
      </c>
      <c r="C2302" s="3">
        <v>19.350000000000001</v>
      </c>
      <c r="D2302" s="3">
        <v>17.7</v>
      </c>
      <c r="E2302" s="3">
        <v>18.05</v>
      </c>
      <c r="F2302" s="3">
        <v>419</v>
      </c>
      <c r="G2302" s="3">
        <v>17.95</v>
      </c>
      <c r="K2302" s="55"/>
    </row>
    <row r="2303" spans="1:11" x14ac:dyDescent="0.3">
      <c r="A2303" s="6">
        <v>41115</v>
      </c>
      <c r="B2303" s="3">
        <v>17.95</v>
      </c>
      <c r="C2303" s="3">
        <v>18.05</v>
      </c>
      <c r="D2303" s="3">
        <v>17.25</v>
      </c>
      <c r="E2303" s="3">
        <v>17.75</v>
      </c>
      <c r="F2303" s="3">
        <v>117</v>
      </c>
      <c r="G2303" s="3">
        <v>17.75</v>
      </c>
      <c r="K2303" s="55"/>
    </row>
    <row r="2304" spans="1:11" x14ac:dyDescent="0.3">
      <c r="A2304" s="6">
        <v>41116</v>
      </c>
      <c r="B2304" s="3">
        <v>17</v>
      </c>
      <c r="C2304" s="3">
        <v>17</v>
      </c>
      <c r="D2304" s="3">
        <v>16</v>
      </c>
      <c r="E2304" s="3">
        <v>16.25</v>
      </c>
      <c r="F2304" s="3">
        <v>196</v>
      </c>
      <c r="G2304" s="3">
        <v>16.25</v>
      </c>
      <c r="K2304" s="55"/>
    </row>
    <row r="2305" spans="1:11" x14ac:dyDescent="0.3">
      <c r="A2305" s="6">
        <v>41117</v>
      </c>
      <c r="B2305" s="3">
        <v>15</v>
      </c>
      <c r="C2305" s="3">
        <v>16.75</v>
      </c>
      <c r="D2305" s="3">
        <v>15</v>
      </c>
      <c r="E2305" s="3">
        <v>16.75</v>
      </c>
      <c r="F2305" s="3">
        <v>174</v>
      </c>
      <c r="G2305" s="3">
        <v>16.75</v>
      </c>
      <c r="K2305" s="55"/>
    </row>
    <row r="2306" spans="1:11" x14ac:dyDescent="0.3">
      <c r="A2306" s="6">
        <v>41120</v>
      </c>
      <c r="B2306" s="3">
        <v>16.5</v>
      </c>
      <c r="C2306" s="3">
        <v>17.100000000000001</v>
      </c>
      <c r="D2306" s="3">
        <v>16.5</v>
      </c>
      <c r="E2306" s="3">
        <v>17.100000000000001</v>
      </c>
      <c r="F2306" s="3">
        <v>336</v>
      </c>
      <c r="G2306" s="3">
        <v>17.100000000000001</v>
      </c>
      <c r="K2306" s="55"/>
    </row>
    <row r="2307" spans="1:11" x14ac:dyDescent="0.3">
      <c r="A2307" s="6">
        <v>41121</v>
      </c>
      <c r="B2307" s="3">
        <v>17.5</v>
      </c>
      <c r="C2307" s="3">
        <v>17.5</v>
      </c>
      <c r="D2307" s="3">
        <v>16.8</v>
      </c>
      <c r="E2307" s="3">
        <v>16.8</v>
      </c>
      <c r="F2307" s="3">
        <v>284</v>
      </c>
      <c r="G2307" s="3">
        <v>16.899999999999999</v>
      </c>
      <c r="K2307" s="55"/>
    </row>
    <row r="2308" spans="1:11" x14ac:dyDescent="0.3">
      <c r="A2308" s="6">
        <v>41122</v>
      </c>
      <c r="B2308" s="3">
        <v>24.7</v>
      </c>
      <c r="C2308" s="3">
        <v>25.85</v>
      </c>
      <c r="D2308" s="3">
        <v>24.7</v>
      </c>
      <c r="E2308" s="3">
        <v>25.65</v>
      </c>
      <c r="F2308" s="3">
        <v>346</v>
      </c>
      <c r="G2308" s="3">
        <v>25.55</v>
      </c>
      <c r="K2308" s="55"/>
    </row>
    <row r="2309" spans="1:11" x14ac:dyDescent="0.3">
      <c r="A2309" s="6">
        <v>41123</v>
      </c>
      <c r="B2309" s="3">
        <v>25.75</v>
      </c>
      <c r="C2309" s="3">
        <v>25.75</v>
      </c>
      <c r="D2309" s="3">
        <v>25</v>
      </c>
      <c r="E2309" s="3">
        <v>25.01</v>
      </c>
      <c r="F2309" s="3">
        <v>216</v>
      </c>
      <c r="G2309" s="3">
        <v>25.01</v>
      </c>
      <c r="K2309" s="55"/>
    </row>
    <row r="2310" spans="1:11" x14ac:dyDescent="0.3">
      <c r="A2310" s="6">
        <v>41124</v>
      </c>
      <c r="B2310" s="3">
        <v>25.75</v>
      </c>
      <c r="C2310" s="3">
        <v>27.1</v>
      </c>
      <c r="D2310" s="3">
        <v>25.75</v>
      </c>
      <c r="E2310" s="3">
        <v>27</v>
      </c>
      <c r="F2310" s="3">
        <v>343</v>
      </c>
      <c r="G2310" s="3">
        <v>26.8</v>
      </c>
      <c r="K2310" s="55"/>
    </row>
    <row r="2311" spans="1:11" x14ac:dyDescent="0.3">
      <c r="A2311" s="6">
        <v>41127</v>
      </c>
      <c r="B2311" s="3">
        <v>27.65</v>
      </c>
      <c r="C2311" s="3">
        <v>27.85</v>
      </c>
      <c r="D2311" s="3">
        <v>26.9</v>
      </c>
      <c r="E2311" s="3">
        <v>26.98</v>
      </c>
      <c r="F2311" s="3">
        <v>175</v>
      </c>
      <c r="G2311" s="3">
        <v>26.92</v>
      </c>
      <c r="K2311" s="55"/>
    </row>
    <row r="2312" spans="1:11" x14ac:dyDescent="0.3">
      <c r="A2312" s="6">
        <v>41128</v>
      </c>
      <c r="B2312" s="3">
        <v>27.4</v>
      </c>
      <c r="C2312" s="3">
        <v>28.9</v>
      </c>
      <c r="D2312" s="3">
        <v>27.4</v>
      </c>
      <c r="E2312" s="3">
        <v>28.9</v>
      </c>
      <c r="F2312" s="3">
        <v>178</v>
      </c>
      <c r="G2312" s="3">
        <v>28.75</v>
      </c>
      <c r="K2312" s="55"/>
    </row>
    <row r="2313" spans="1:11" x14ac:dyDescent="0.3">
      <c r="A2313" s="6">
        <v>41129</v>
      </c>
      <c r="B2313" s="3">
        <v>29.1</v>
      </c>
      <c r="C2313" s="3">
        <v>30.21</v>
      </c>
      <c r="D2313" s="3">
        <v>29</v>
      </c>
      <c r="E2313" s="3">
        <v>30.1</v>
      </c>
      <c r="F2313" s="3">
        <v>215</v>
      </c>
      <c r="G2313" s="3">
        <v>30.1</v>
      </c>
      <c r="K2313" s="55"/>
    </row>
    <row r="2314" spans="1:11" x14ac:dyDescent="0.3">
      <c r="A2314" s="6">
        <v>41130</v>
      </c>
      <c r="B2314" s="3">
        <v>30.25</v>
      </c>
      <c r="C2314" s="3">
        <v>30.25</v>
      </c>
      <c r="D2314" s="3">
        <v>28.85</v>
      </c>
      <c r="E2314" s="3">
        <v>29.7</v>
      </c>
      <c r="F2314" s="3">
        <v>246</v>
      </c>
      <c r="G2314" s="3">
        <v>29.7</v>
      </c>
      <c r="K2314" s="55"/>
    </row>
    <row r="2315" spans="1:11" x14ac:dyDescent="0.3">
      <c r="A2315" s="6">
        <v>41131</v>
      </c>
      <c r="B2315" s="3">
        <v>29.2</v>
      </c>
      <c r="C2315" s="3">
        <v>29.3</v>
      </c>
      <c r="D2315" s="3">
        <v>28.9</v>
      </c>
      <c r="E2315" s="3">
        <v>29.3</v>
      </c>
      <c r="F2315" s="3">
        <v>309</v>
      </c>
      <c r="G2315" s="3">
        <v>29.3</v>
      </c>
      <c r="K2315" s="55"/>
    </row>
    <row r="2316" spans="1:11" x14ac:dyDescent="0.3">
      <c r="A2316" s="6">
        <v>41134</v>
      </c>
      <c r="B2316" s="3">
        <v>30.6</v>
      </c>
      <c r="C2316" s="3">
        <v>32</v>
      </c>
      <c r="D2316" s="3">
        <v>30.55</v>
      </c>
      <c r="E2316" s="3">
        <v>31.55</v>
      </c>
      <c r="F2316" s="3">
        <v>472</v>
      </c>
      <c r="G2316" s="3">
        <v>31.63</v>
      </c>
      <c r="K2316" s="55"/>
    </row>
    <row r="2317" spans="1:11" x14ac:dyDescent="0.3">
      <c r="A2317" s="6">
        <v>41135</v>
      </c>
      <c r="B2317" s="3">
        <v>31.61</v>
      </c>
      <c r="C2317" s="3">
        <v>31.61</v>
      </c>
      <c r="D2317" s="3">
        <v>30.45</v>
      </c>
      <c r="E2317" s="3">
        <v>31.2</v>
      </c>
      <c r="F2317" s="3">
        <v>200</v>
      </c>
      <c r="G2317" s="3">
        <v>31.08</v>
      </c>
      <c r="K2317" s="55"/>
    </row>
    <row r="2318" spans="1:11" x14ac:dyDescent="0.3">
      <c r="A2318" s="6">
        <v>41136</v>
      </c>
      <c r="B2318" s="3">
        <v>31.4</v>
      </c>
      <c r="C2318" s="3">
        <v>31.75</v>
      </c>
      <c r="D2318" s="3">
        <v>30.85</v>
      </c>
      <c r="E2318" s="3">
        <v>31.65</v>
      </c>
      <c r="F2318" s="3">
        <v>341</v>
      </c>
      <c r="G2318" s="3">
        <v>31.68</v>
      </c>
      <c r="K2318" s="55"/>
    </row>
    <row r="2319" spans="1:11" x14ac:dyDescent="0.3">
      <c r="A2319" s="6">
        <v>41137</v>
      </c>
      <c r="B2319" s="3">
        <v>31</v>
      </c>
      <c r="C2319" s="3">
        <v>31.2</v>
      </c>
      <c r="D2319" s="3">
        <v>30</v>
      </c>
      <c r="E2319" s="3">
        <v>30.25</v>
      </c>
      <c r="F2319" s="3">
        <v>558</v>
      </c>
      <c r="G2319" s="3">
        <v>30.2</v>
      </c>
      <c r="K2319" s="55"/>
    </row>
    <row r="2320" spans="1:11" x14ac:dyDescent="0.3">
      <c r="A2320" s="6">
        <v>41138</v>
      </c>
      <c r="B2320" s="3">
        <v>29.8</v>
      </c>
      <c r="C2320" s="3">
        <v>30.05</v>
      </c>
      <c r="D2320" s="3">
        <v>29.7</v>
      </c>
      <c r="E2320" s="3">
        <v>30</v>
      </c>
      <c r="F2320" s="3">
        <v>490</v>
      </c>
      <c r="G2320" s="3">
        <v>30</v>
      </c>
      <c r="K2320" s="55"/>
    </row>
    <row r="2321" spans="1:11" x14ac:dyDescent="0.3">
      <c r="A2321" s="6">
        <v>41141</v>
      </c>
      <c r="B2321" s="3">
        <v>29.5</v>
      </c>
      <c r="C2321" s="3">
        <v>30.1</v>
      </c>
      <c r="D2321" s="3">
        <v>29.5</v>
      </c>
      <c r="E2321" s="3">
        <v>29.65</v>
      </c>
      <c r="F2321" s="3">
        <v>283</v>
      </c>
      <c r="G2321" s="3">
        <v>29.6</v>
      </c>
      <c r="K2321" s="55"/>
    </row>
    <row r="2322" spans="1:11" x14ac:dyDescent="0.3">
      <c r="A2322" s="6">
        <v>41142</v>
      </c>
      <c r="B2322" s="3">
        <v>29.2</v>
      </c>
      <c r="C2322" s="3">
        <v>29.2</v>
      </c>
      <c r="D2322" s="3">
        <v>28.25</v>
      </c>
      <c r="E2322" s="3">
        <v>28.5</v>
      </c>
      <c r="F2322" s="3">
        <v>429</v>
      </c>
      <c r="G2322" s="3">
        <v>28.6</v>
      </c>
      <c r="K2322" s="55"/>
    </row>
    <row r="2323" spans="1:11" x14ac:dyDescent="0.3">
      <c r="A2323" s="6">
        <v>41143</v>
      </c>
      <c r="B2323" s="3">
        <v>28.75</v>
      </c>
      <c r="C2323" s="3">
        <v>31.4</v>
      </c>
      <c r="D2323" s="3">
        <v>28.75</v>
      </c>
      <c r="E2323" s="3">
        <v>31.35</v>
      </c>
      <c r="F2323" s="3">
        <v>893</v>
      </c>
      <c r="G2323" s="3">
        <v>31.4</v>
      </c>
      <c r="K2323" s="55"/>
    </row>
    <row r="2324" spans="1:11" x14ac:dyDescent="0.3">
      <c r="A2324" s="6">
        <v>41144</v>
      </c>
      <c r="B2324" s="3">
        <v>31.45</v>
      </c>
      <c r="C2324" s="3">
        <v>33</v>
      </c>
      <c r="D2324" s="3">
        <v>31.35</v>
      </c>
      <c r="E2324" s="3">
        <v>32.4</v>
      </c>
      <c r="F2324" s="3">
        <v>987</v>
      </c>
      <c r="G2324" s="3">
        <v>32.4</v>
      </c>
      <c r="K2324" s="55"/>
    </row>
    <row r="2325" spans="1:11" x14ac:dyDescent="0.3">
      <c r="A2325" s="6">
        <v>41145</v>
      </c>
      <c r="B2325" s="3">
        <v>31.25</v>
      </c>
      <c r="C2325" s="3">
        <v>31.25</v>
      </c>
      <c r="D2325" s="3">
        <v>30.65</v>
      </c>
      <c r="E2325" s="3">
        <v>30.9</v>
      </c>
      <c r="F2325" s="3">
        <v>629</v>
      </c>
      <c r="G2325" s="3">
        <v>31</v>
      </c>
      <c r="K2325" s="55"/>
    </row>
    <row r="2326" spans="1:11" x14ac:dyDescent="0.3">
      <c r="A2326" s="6">
        <v>41148</v>
      </c>
      <c r="B2326" s="3">
        <v>30.7</v>
      </c>
      <c r="C2326" s="3">
        <v>30.7</v>
      </c>
      <c r="D2326" s="3">
        <v>28.5</v>
      </c>
      <c r="E2326" s="3">
        <v>28.6</v>
      </c>
      <c r="F2326" s="3">
        <v>858</v>
      </c>
      <c r="G2326" s="3">
        <v>28.5</v>
      </c>
      <c r="K2326" s="55"/>
    </row>
    <row r="2327" spans="1:11" x14ac:dyDescent="0.3">
      <c r="A2327" s="6">
        <v>41149</v>
      </c>
      <c r="B2327" s="3">
        <v>28.5</v>
      </c>
      <c r="C2327" s="3">
        <v>29</v>
      </c>
      <c r="D2327" s="3">
        <v>28</v>
      </c>
      <c r="E2327" s="3">
        <v>28.1</v>
      </c>
      <c r="F2327" s="3">
        <v>698</v>
      </c>
      <c r="G2327" s="3">
        <v>28.1</v>
      </c>
      <c r="K2327" s="55"/>
    </row>
    <row r="2328" spans="1:11" x14ac:dyDescent="0.3">
      <c r="A2328" s="6">
        <v>41150</v>
      </c>
      <c r="B2328" s="3">
        <v>28</v>
      </c>
      <c r="C2328" s="3">
        <v>28</v>
      </c>
      <c r="D2328" s="3">
        <v>26.55</v>
      </c>
      <c r="E2328" s="3">
        <v>27.3</v>
      </c>
      <c r="F2328" s="3">
        <v>534</v>
      </c>
      <c r="G2328" s="3">
        <v>27.2</v>
      </c>
      <c r="K2328" s="55"/>
    </row>
    <row r="2329" spans="1:11" x14ac:dyDescent="0.3">
      <c r="A2329" s="6">
        <v>41151</v>
      </c>
      <c r="B2329" s="3">
        <v>26.5</v>
      </c>
      <c r="C2329" s="3">
        <v>27.6</v>
      </c>
      <c r="D2329" s="3">
        <v>26.5</v>
      </c>
      <c r="E2329" s="3">
        <v>27.25</v>
      </c>
      <c r="F2329" s="3">
        <v>472</v>
      </c>
      <c r="G2329" s="3">
        <v>27.25</v>
      </c>
      <c r="K2329" s="55"/>
    </row>
    <row r="2330" spans="1:11" x14ac:dyDescent="0.3">
      <c r="A2330" s="6">
        <v>41152</v>
      </c>
      <c r="B2330" s="3">
        <v>27.9</v>
      </c>
      <c r="C2330" s="3">
        <v>27.9</v>
      </c>
      <c r="D2330" s="3">
        <v>26.9</v>
      </c>
      <c r="E2330" s="3">
        <v>26.9</v>
      </c>
      <c r="F2330" s="3">
        <v>303</v>
      </c>
      <c r="G2330" s="3">
        <v>26.9</v>
      </c>
      <c r="K2330" s="55"/>
    </row>
    <row r="2331" spans="1:11" x14ac:dyDescent="0.3">
      <c r="A2331" s="6">
        <v>41155</v>
      </c>
      <c r="B2331" s="3">
        <v>30.9</v>
      </c>
      <c r="C2331" s="3">
        <v>31.25</v>
      </c>
      <c r="D2331" s="3">
        <v>29.75</v>
      </c>
      <c r="E2331" s="3">
        <v>29.8</v>
      </c>
      <c r="F2331" s="3">
        <v>320</v>
      </c>
      <c r="G2331" s="3">
        <v>29.8</v>
      </c>
      <c r="K2331" s="55"/>
    </row>
    <row r="2332" spans="1:11" x14ac:dyDescent="0.3">
      <c r="A2332" s="6">
        <v>41156</v>
      </c>
      <c r="B2332" s="3">
        <v>29.8</v>
      </c>
      <c r="C2332" s="3">
        <v>30.5</v>
      </c>
      <c r="D2332" s="3">
        <v>29.8</v>
      </c>
      <c r="E2332" s="3">
        <v>30.3</v>
      </c>
      <c r="F2332" s="3">
        <v>571</v>
      </c>
      <c r="G2332" s="3">
        <v>30.25</v>
      </c>
      <c r="K2332" s="55"/>
    </row>
    <row r="2333" spans="1:11" x14ac:dyDescent="0.3">
      <c r="A2333" s="6">
        <v>41157</v>
      </c>
      <c r="B2333" s="3">
        <v>30.75</v>
      </c>
      <c r="C2333" s="3">
        <v>30.8</v>
      </c>
      <c r="D2333" s="3">
        <v>29.2</v>
      </c>
      <c r="E2333" s="3">
        <v>29.5</v>
      </c>
      <c r="F2333" s="3">
        <v>497</v>
      </c>
      <c r="G2333" s="3">
        <v>29.45</v>
      </c>
      <c r="K2333" s="55"/>
    </row>
    <row r="2334" spans="1:11" x14ac:dyDescent="0.3">
      <c r="A2334" s="6">
        <v>41158</v>
      </c>
      <c r="B2334" s="3">
        <v>29.75</v>
      </c>
      <c r="C2334" s="3">
        <v>29.9</v>
      </c>
      <c r="D2334" s="3">
        <v>29.2</v>
      </c>
      <c r="E2334" s="3">
        <v>29.64</v>
      </c>
      <c r="F2334" s="3">
        <v>252</v>
      </c>
      <c r="G2334" s="3">
        <v>29.55</v>
      </c>
      <c r="K2334" s="55"/>
    </row>
    <row r="2335" spans="1:11" x14ac:dyDescent="0.3">
      <c r="A2335" s="6">
        <v>41159</v>
      </c>
      <c r="B2335" s="3">
        <v>29.55</v>
      </c>
      <c r="C2335" s="3">
        <v>30.7</v>
      </c>
      <c r="D2335" s="3">
        <v>29.25</v>
      </c>
      <c r="E2335" s="3">
        <v>30</v>
      </c>
      <c r="F2335" s="3">
        <v>341</v>
      </c>
      <c r="G2335" s="3">
        <v>30.15</v>
      </c>
      <c r="K2335" s="55"/>
    </row>
    <row r="2336" spans="1:11" x14ac:dyDescent="0.3">
      <c r="A2336" s="6">
        <v>41162</v>
      </c>
      <c r="B2336" s="3">
        <v>31</v>
      </c>
      <c r="C2336" s="3">
        <v>31.25</v>
      </c>
      <c r="D2336" s="3">
        <v>30.6</v>
      </c>
      <c r="E2336" s="3">
        <v>30.7</v>
      </c>
      <c r="F2336" s="3">
        <v>814</v>
      </c>
      <c r="G2336" s="3">
        <v>30.7</v>
      </c>
      <c r="K2336" s="55"/>
    </row>
    <row r="2337" spans="1:11" x14ac:dyDescent="0.3">
      <c r="A2337" s="6">
        <v>41163</v>
      </c>
      <c r="B2337" s="3">
        <v>30.4</v>
      </c>
      <c r="C2337" s="3">
        <v>30.4</v>
      </c>
      <c r="D2337" s="3">
        <v>29.7</v>
      </c>
      <c r="E2337" s="3">
        <v>30</v>
      </c>
      <c r="F2337" s="3">
        <v>629</v>
      </c>
      <c r="G2337" s="3">
        <v>29.9</v>
      </c>
      <c r="K2337" s="55"/>
    </row>
    <row r="2338" spans="1:11" x14ac:dyDescent="0.3">
      <c r="A2338" s="6">
        <v>41164</v>
      </c>
      <c r="B2338" s="3">
        <v>29.5</v>
      </c>
      <c r="C2338" s="3">
        <v>29.65</v>
      </c>
      <c r="D2338" s="3">
        <v>28.9</v>
      </c>
      <c r="E2338" s="3">
        <v>29.15</v>
      </c>
      <c r="F2338" s="3">
        <v>297</v>
      </c>
      <c r="G2338" s="3">
        <v>29.1</v>
      </c>
      <c r="K2338" s="55"/>
    </row>
    <row r="2339" spans="1:11" x14ac:dyDescent="0.3">
      <c r="A2339" s="6">
        <v>41165</v>
      </c>
      <c r="B2339" s="3">
        <v>28.7</v>
      </c>
      <c r="C2339" s="3">
        <v>29.6</v>
      </c>
      <c r="D2339" s="3">
        <v>28.65</v>
      </c>
      <c r="E2339" s="3">
        <v>29.5</v>
      </c>
      <c r="F2339" s="3">
        <v>427</v>
      </c>
      <c r="G2339" s="3">
        <v>29.6</v>
      </c>
      <c r="K2339" s="55"/>
    </row>
    <row r="2340" spans="1:11" x14ac:dyDescent="0.3">
      <c r="A2340" s="6">
        <v>41166</v>
      </c>
      <c r="B2340" s="3">
        <v>29</v>
      </c>
      <c r="C2340" s="3">
        <v>29.6</v>
      </c>
      <c r="D2340" s="3">
        <v>29</v>
      </c>
      <c r="E2340" s="3">
        <v>29.1</v>
      </c>
      <c r="F2340" s="3">
        <v>262</v>
      </c>
      <c r="G2340" s="3">
        <v>29.35</v>
      </c>
      <c r="K2340" s="55"/>
    </row>
    <row r="2341" spans="1:11" x14ac:dyDescent="0.3">
      <c r="A2341" s="6">
        <v>41169</v>
      </c>
      <c r="B2341" s="3">
        <v>30.25</v>
      </c>
      <c r="C2341" s="3">
        <v>30.6</v>
      </c>
      <c r="D2341" s="3">
        <v>30</v>
      </c>
      <c r="E2341" s="3">
        <v>30.45</v>
      </c>
      <c r="F2341" s="3">
        <v>631</v>
      </c>
      <c r="G2341" s="3">
        <v>30.45</v>
      </c>
      <c r="K2341" s="55"/>
    </row>
    <row r="2342" spans="1:11" x14ac:dyDescent="0.3">
      <c r="A2342" s="6">
        <v>41170</v>
      </c>
      <c r="B2342" s="3">
        <v>30.75</v>
      </c>
      <c r="C2342" s="3">
        <v>31.5</v>
      </c>
      <c r="D2342" s="3">
        <v>30.75</v>
      </c>
      <c r="E2342" s="3">
        <v>31.3</v>
      </c>
      <c r="F2342" s="3">
        <v>568</v>
      </c>
      <c r="G2342" s="3">
        <v>31.3</v>
      </c>
      <c r="K2342" s="55"/>
    </row>
    <row r="2343" spans="1:11" x14ac:dyDescent="0.3">
      <c r="A2343" s="6">
        <v>41171</v>
      </c>
      <c r="B2343" s="3">
        <v>31.7</v>
      </c>
      <c r="C2343" s="3">
        <v>32</v>
      </c>
      <c r="D2343" s="3">
        <v>30.95</v>
      </c>
      <c r="E2343" s="3">
        <v>31.5</v>
      </c>
      <c r="F2343" s="3">
        <v>688</v>
      </c>
      <c r="G2343" s="3">
        <v>31.25</v>
      </c>
      <c r="K2343" s="55"/>
    </row>
    <row r="2344" spans="1:11" x14ac:dyDescent="0.3">
      <c r="A2344" s="6">
        <v>41172</v>
      </c>
      <c r="B2344" s="3">
        <v>31.35</v>
      </c>
      <c r="C2344" s="3">
        <v>31.9</v>
      </c>
      <c r="D2344" s="3">
        <v>31.35</v>
      </c>
      <c r="E2344" s="3">
        <v>31.9</v>
      </c>
      <c r="F2344" s="3">
        <v>215</v>
      </c>
      <c r="G2344" s="3">
        <v>31.85</v>
      </c>
      <c r="K2344" s="55"/>
    </row>
    <row r="2345" spans="1:11" x14ac:dyDescent="0.3">
      <c r="A2345" s="6">
        <v>41173</v>
      </c>
      <c r="B2345" s="3">
        <v>32.4</v>
      </c>
      <c r="C2345" s="3">
        <v>32.5</v>
      </c>
      <c r="D2345" s="3">
        <v>31.75</v>
      </c>
      <c r="E2345" s="3">
        <v>32.200000000000003</v>
      </c>
      <c r="F2345" s="3">
        <v>458</v>
      </c>
      <c r="G2345" s="3">
        <v>32.25</v>
      </c>
      <c r="K2345" s="55"/>
    </row>
    <row r="2346" spans="1:11" x14ac:dyDescent="0.3">
      <c r="A2346" s="6">
        <v>41176</v>
      </c>
      <c r="B2346" s="3">
        <v>31</v>
      </c>
      <c r="C2346" s="3">
        <v>31.7</v>
      </c>
      <c r="D2346" s="3">
        <v>31</v>
      </c>
      <c r="E2346" s="3">
        <v>31.55</v>
      </c>
      <c r="F2346" s="3">
        <v>303</v>
      </c>
      <c r="G2346" s="3">
        <v>31.55</v>
      </c>
      <c r="K2346" s="55"/>
    </row>
    <row r="2347" spans="1:11" x14ac:dyDescent="0.3">
      <c r="A2347" s="6">
        <v>41177</v>
      </c>
      <c r="B2347" s="3">
        <v>31.5</v>
      </c>
      <c r="C2347" s="3">
        <v>32.1</v>
      </c>
      <c r="D2347" s="3">
        <v>31.05</v>
      </c>
      <c r="E2347" s="3">
        <v>32.1</v>
      </c>
      <c r="F2347" s="3">
        <v>855</v>
      </c>
      <c r="G2347" s="3">
        <v>32</v>
      </c>
      <c r="K2347" s="55"/>
    </row>
    <row r="2348" spans="1:11" x14ac:dyDescent="0.3">
      <c r="A2348" s="6">
        <v>41178</v>
      </c>
      <c r="B2348" s="3">
        <v>32.5</v>
      </c>
      <c r="C2348" s="3">
        <v>33.4</v>
      </c>
      <c r="D2348" s="3">
        <v>32.25</v>
      </c>
      <c r="E2348" s="3">
        <v>33.200000000000003</v>
      </c>
      <c r="F2348" s="3">
        <v>487</v>
      </c>
      <c r="G2348" s="3">
        <v>33.200000000000003</v>
      </c>
      <c r="K2348" s="55"/>
    </row>
    <row r="2349" spans="1:11" x14ac:dyDescent="0.3">
      <c r="A2349" s="6">
        <v>41179</v>
      </c>
      <c r="B2349" s="3">
        <v>33</v>
      </c>
      <c r="C2349" s="3">
        <v>33</v>
      </c>
      <c r="D2349" s="3">
        <v>32</v>
      </c>
      <c r="E2349" s="3">
        <v>32.4</v>
      </c>
      <c r="F2349" s="3">
        <v>620</v>
      </c>
      <c r="G2349" s="3">
        <v>32.46</v>
      </c>
      <c r="K2349" s="55"/>
    </row>
    <row r="2350" spans="1:11" x14ac:dyDescent="0.3">
      <c r="A2350" s="6">
        <v>41180</v>
      </c>
      <c r="B2350" s="3">
        <v>32.9</v>
      </c>
      <c r="C2350" s="3">
        <v>33.35</v>
      </c>
      <c r="D2350" s="3">
        <v>32.299999999999997</v>
      </c>
      <c r="E2350" s="3">
        <v>32.4</v>
      </c>
      <c r="F2350" s="3">
        <v>603</v>
      </c>
      <c r="G2350" s="3">
        <v>32.35</v>
      </c>
      <c r="K2350" s="55"/>
    </row>
    <row r="2351" spans="1:11" x14ac:dyDescent="0.3">
      <c r="A2351" s="6">
        <v>41183</v>
      </c>
      <c r="B2351" s="3">
        <v>38.4</v>
      </c>
      <c r="C2351" s="3">
        <v>38.9</v>
      </c>
      <c r="D2351" s="3">
        <v>38.299999999999997</v>
      </c>
      <c r="E2351" s="3">
        <v>38.9</v>
      </c>
      <c r="F2351" s="3">
        <v>122</v>
      </c>
      <c r="G2351" s="3">
        <v>38.799999999999997</v>
      </c>
      <c r="K2351" s="55"/>
    </row>
    <row r="2352" spans="1:11" x14ac:dyDescent="0.3">
      <c r="A2352" s="6">
        <v>41184</v>
      </c>
      <c r="B2352" s="3">
        <v>38</v>
      </c>
      <c r="C2352" s="3">
        <v>38.5</v>
      </c>
      <c r="D2352" s="3">
        <v>37.85</v>
      </c>
      <c r="E2352" s="3">
        <v>38.5</v>
      </c>
      <c r="F2352" s="3">
        <v>149</v>
      </c>
      <c r="G2352" s="3">
        <v>38.5</v>
      </c>
      <c r="K2352" s="55"/>
    </row>
    <row r="2353" spans="1:11" x14ac:dyDescent="0.3">
      <c r="A2353" s="6">
        <v>41185</v>
      </c>
      <c r="B2353" s="3">
        <v>38.4</v>
      </c>
      <c r="C2353" s="3">
        <v>39</v>
      </c>
      <c r="D2353" s="3">
        <v>38.4</v>
      </c>
      <c r="E2353" s="3">
        <v>38.9</v>
      </c>
      <c r="F2353" s="3">
        <v>289</v>
      </c>
      <c r="G2353" s="3">
        <v>38.950000000000003</v>
      </c>
      <c r="K2353" s="55"/>
    </row>
    <row r="2354" spans="1:11" x14ac:dyDescent="0.3">
      <c r="A2354" s="6">
        <v>41186</v>
      </c>
      <c r="B2354" s="3">
        <v>39.1</v>
      </c>
      <c r="C2354" s="3">
        <v>39.200000000000003</v>
      </c>
      <c r="D2354" s="3">
        <v>38.65</v>
      </c>
      <c r="E2354" s="3">
        <v>38.85</v>
      </c>
      <c r="F2354" s="3">
        <v>171</v>
      </c>
      <c r="G2354" s="3">
        <v>38.85</v>
      </c>
      <c r="K2354" s="55"/>
    </row>
    <row r="2355" spans="1:11" x14ac:dyDescent="0.3">
      <c r="A2355" s="6">
        <v>41187</v>
      </c>
      <c r="B2355" s="3">
        <v>39.5</v>
      </c>
      <c r="C2355" s="3">
        <v>39.700000000000003</v>
      </c>
      <c r="D2355" s="3">
        <v>39.25</v>
      </c>
      <c r="E2355" s="3">
        <v>39.450000000000003</v>
      </c>
      <c r="F2355" s="3">
        <v>303</v>
      </c>
      <c r="G2355" s="3">
        <v>39.5</v>
      </c>
      <c r="K2355" s="55"/>
    </row>
    <row r="2356" spans="1:11" x14ac:dyDescent="0.3">
      <c r="A2356" s="6">
        <v>41190</v>
      </c>
      <c r="B2356" s="3">
        <v>40</v>
      </c>
      <c r="C2356" s="3">
        <v>40.5</v>
      </c>
      <c r="D2356" s="3">
        <v>39.75</v>
      </c>
      <c r="E2356" s="3">
        <v>40.4</v>
      </c>
      <c r="F2356" s="3">
        <v>607</v>
      </c>
      <c r="G2356" s="3">
        <v>40.35</v>
      </c>
      <c r="K2356" s="55"/>
    </row>
    <row r="2357" spans="1:11" x14ac:dyDescent="0.3">
      <c r="A2357" s="6">
        <v>41191</v>
      </c>
      <c r="B2357" s="3">
        <v>40.5</v>
      </c>
      <c r="C2357" s="3">
        <v>41.25</v>
      </c>
      <c r="D2357" s="3">
        <v>40.5</v>
      </c>
      <c r="E2357" s="3">
        <v>40.700000000000003</v>
      </c>
      <c r="F2357" s="3">
        <v>631</v>
      </c>
      <c r="G2357" s="3">
        <v>40.700000000000003</v>
      </c>
      <c r="K2357" s="55"/>
    </row>
    <row r="2358" spans="1:11" x14ac:dyDescent="0.3">
      <c r="A2358" s="6">
        <v>41192</v>
      </c>
      <c r="B2358" s="3">
        <v>40.6</v>
      </c>
      <c r="C2358" s="3">
        <v>40.700000000000003</v>
      </c>
      <c r="D2358" s="3">
        <v>39.75</v>
      </c>
      <c r="E2358" s="3">
        <v>40.049999999999997</v>
      </c>
      <c r="F2358" s="3">
        <v>426</v>
      </c>
      <c r="G2358" s="3">
        <v>40.08</v>
      </c>
      <c r="K2358" s="55"/>
    </row>
    <row r="2359" spans="1:11" x14ac:dyDescent="0.3">
      <c r="A2359" s="6">
        <v>41193</v>
      </c>
      <c r="B2359" s="3">
        <v>39.75</v>
      </c>
      <c r="C2359" s="3">
        <v>39.799999999999997</v>
      </c>
      <c r="D2359" s="3">
        <v>38.700000000000003</v>
      </c>
      <c r="E2359" s="3">
        <v>38.799999999999997</v>
      </c>
      <c r="F2359" s="3">
        <v>637</v>
      </c>
      <c r="G2359" s="3">
        <v>38.75</v>
      </c>
      <c r="K2359" s="55"/>
    </row>
    <row r="2360" spans="1:11" x14ac:dyDescent="0.3">
      <c r="A2360" s="6">
        <v>41194</v>
      </c>
      <c r="B2360" s="3">
        <v>38.5</v>
      </c>
      <c r="C2360" s="3">
        <v>39.25</v>
      </c>
      <c r="D2360" s="3">
        <v>38.5</v>
      </c>
      <c r="E2360" s="3">
        <v>38.799999999999997</v>
      </c>
      <c r="F2360" s="3">
        <v>253</v>
      </c>
      <c r="G2360" s="3">
        <v>38.799999999999997</v>
      </c>
      <c r="K2360" s="55"/>
    </row>
    <row r="2361" spans="1:11" x14ac:dyDescent="0.3">
      <c r="A2361" s="6">
        <v>41197</v>
      </c>
      <c r="B2361" s="3">
        <v>38.1</v>
      </c>
      <c r="C2361" s="3">
        <v>38.450000000000003</v>
      </c>
      <c r="D2361" s="3">
        <v>37.85</v>
      </c>
      <c r="E2361" s="3">
        <v>38.450000000000003</v>
      </c>
      <c r="F2361" s="3">
        <v>382</v>
      </c>
      <c r="G2361" s="3">
        <v>38.450000000000003</v>
      </c>
      <c r="K2361" s="55"/>
    </row>
    <row r="2362" spans="1:11" x14ac:dyDescent="0.3">
      <c r="A2362" s="6">
        <v>41198</v>
      </c>
      <c r="B2362" s="3">
        <v>38.799999999999997</v>
      </c>
      <c r="C2362" s="3">
        <v>39.15</v>
      </c>
      <c r="D2362" s="3">
        <v>38.700000000000003</v>
      </c>
      <c r="E2362" s="3">
        <v>39.14</v>
      </c>
      <c r="F2362" s="3">
        <v>416</v>
      </c>
      <c r="G2362" s="3">
        <v>39.049999999999997</v>
      </c>
      <c r="K2362" s="55"/>
    </row>
    <row r="2363" spans="1:11" x14ac:dyDescent="0.3">
      <c r="A2363" s="6">
        <v>41199</v>
      </c>
      <c r="B2363" s="3">
        <v>39.15</v>
      </c>
      <c r="C2363" s="3">
        <v>39.950000000000003</v>
      </c>
      <c r="D2363" s="3">
        <v>39.15</v>
      </c>
      <c r="E2363" s="3">
        <v>39.75</v>
      </c>
      <c r="F2363" s="3">
        <v>310</v>
      </c>
      <c r="G2363" s="3">
        <v>39.700000000000003</v>
      </c>
      <c r="K2363" s="55"/>
    </row>
    <row r="2364" spans="1:11" x14ac:dyDescent="0.3">
      <c r="A2364" s="6">
        <v>41200</v>
      </c>
      <c r="B2364" s="3">
        <v>39.5</v>
      </c>
      <c r="C2364" s="3">
        <v>39.75</v>
      </c>
      <c r="D2364" s="3">
        <v>39.450000000000003</v>
      </c>
      <c r="E2364" s="3">
        <v>39.65</v>
      </c>
      <c r="F2364" s="3">
        <v>154</v>
      </c>
      <c r="G2364" s="3">
        <v>39.6</v>
      </c>
      <c r="K2364" s="55"/>
    </row>
    <row r="2365" spans="1:11" x14ac:dyDescent="0.3">
      <c r="A2365" s="6">
        <v>41201</v>
      </c>
      <c r="B2365" s="3">
        <v>40.299999999999997</v>
      </c>
      <c r="C2365" s="3">
        <v>40.65</v>
      </c>
      <c r="D2365" s="3">
        <v>40.299999999999997</v>
      </c>
      <c r="E2365" s="3">
        <v>40.6</v>
      </c>
      <c r="F2365" s="3">
        <v>328</v>
      </c>
      <c r="G2365" s="3">
        <v>40.65</v>
      </c>
      <c r="K2365" s="55"/>
    </row>
    <row r="2366" spans="1:11" x14ac:dyDescent="0.3">
      <c r="A2366" s="6">
        <v>41204</v>
      </c>
      <c r="B2366" s="3">
        <v>41</v>
      </c>
      <c r="C2366" s="3">
        <v>41</v>
      </c>
      <c r="D2366" s="3">
        <v>40.4</v>
      </c>
      <c r="E2366" s="3">
        <v>40.65</v>
      </c>
      <c r="F2366" s="3">
        <v>324</v>
      </c>
      <c r="G2366" s="3">
        <v>40.65</v>
      </c>
      <c r="K2366" s="55"/>
    </row>
    <row r="2367" spans="1:11" x14ac:dyDescent="0.3">
      <c r="A2367" s="6">
        <v>41205</v>
      </c>
      <c r="B2367" s="3">
        <v>40.15</v>
      </c>
      <c r="C2367" s="3">
        <v>40.5</v>
      </c>
      <c r="D2367" s="3">
        <v>39.799999999999997</v>
      </c>
      <c r="E2367" s="3">
        <v>40.25</v>
      </c>
      <c r="F2367" s="3">
        <v>429</v>
      </c>
      <c r="G2367" s="3">
        <v>40.15</v>
      </c>
      <c r="K2367" s="55"/>
    </row>
    <row r="2368" spans="1:11" x14ac:dyDescent="0.3">
      <c r="A2368" s="6">
        <v>41206</v>
      </c>
      <c r="B2368" s="3">
        <v>40.200000000000003</v>
      </c>
      <c r="C2368" s="3">
        <v>40.200000000000003</v>
      </c>
      <c r="D2368" s="3">
        <v>38.700000000000003</v>
      </c>
      <c r="E2368" s="3">
        <v>38.950000000000003</v>
      </c>
      <c r="F2368" s="3">
        <v>565</v>
      </c>
      <c r="G2368" s="3">
        <v>39</v>
      </c>
      <c r="K2368" s="55"/>
    </row>
    <row r="2369" spans="1:11" x14ac:dyDescent="0.3">
      <c r="A2369" s="6">
        <v>41207</v>
      </c>
      <c r="B2369" s="3">
        <v>38.75</v>
      </c>
      <c r="C2369" s="3">
        <v>38.9</v>
      </c>
      <c r="D2369" s="3">
        <v>38.4</v>
      </c>
      <c r="E2369" s="3">
        <v>38.65</v>
      </c>
      <c r="F2369" s="3">
        <v>364</v>
      </c>
      <c r="G2369" s="3">
        <v>38.700000000000003</v>
      </c>
      <c r="K2369" s="55"/>
    </row>
    <row r="2370" spans="1:11" x14ac:dyDescent="0.3">
      <c r="A2370" s="6">
        <v>41208</v>
      </c>
      <c r="B2370" s="3">
        <v>39</v>
      </c>
      <c r="C2370" s="3">
        <v>39.6</v>
      </c>
      <c r="D2370" s="3">
        <v>39</v>
      </c>
      <c r="E2370" s="3">
        <v>39.25</v>
      </c>
      <c r="F2370" s="3">
        <v>233</v>
      </c>
      <c r="G2370" s="3">
        <v>39.25</v>
      </c>
      <c r="K2370" s="55"/>
    </row>
    <row r="2371" spans="1:11" x14ac:dyDescent="0.3">
      <c r="A2371" s="6">
        <v>41211</v>
      </c>
      <c r="B2371" s="3">
        <v>38.5</v>
      </c>
      <c r="C2371" s="3">
        <v>38.5</v>
      </c>
      <c r="D2371" s="3">
        <v>37.75</v>
      </c>
      <c r="E2371" s="3">
        <v>37.9</v>
      </c>
      <c r="F2371" s="3">
        <v>533</v>
      </c>
      <c r="G2371" s="3">
        <v>37.9</v>
      </c>
      <c r="K2371" s="55"/>
    </row>
    <row r="2372" spans="1:11" x14ac:dyDescent="0.3">
      <c r="A2372" s="6">
        <v>41212</v>
      </c>
      <c r="B2372" s="3">
        <v>38.5</v>
      </c>
      <c r="C2372" s="3">
        <v>38.700000000000003</v>
      </c>
      <c r="D2372" s="3">
        <v>38.450000000000003</v>
      </c>
      <c r="E2372" s="3">
        <v>38.700000000000003</v>
      </c>
      <c r="F2372" s="3">
        <v>245</v>
      </c>
      <c r="G2372" s="3">
        <v>38.700000000000003</v>
      </c>
      <c r="K2372" s="55"/>
    </row>
    <row r="2373" spans="1:11" x14ac:dyDescent="0.3">
      <c r="A2373" s="6">
        <v>41213</v>
      </c>
      <c r="B2373" s="3">
        <v>38.11</v>
      </c>
      <c r="C2373" s="3">
        <v>38.5</v>
      </c>
      <c r="D2373" s="3">
        <v>37.799999999999997</v>
      </c>
      <c r="E2373" s="3">
        <v>37.9</v>
      </c>
      <c r="F2373" s="3">
        <v>879</v>
      </c>
      <c r="G2373" s="3">
        <v>37.9</v>
      </c>
      <c r="K2373" s="55"/>
    </row>
    <row r="2374" spans="1:11" x14ac:dyDescent="0.3">
      <c r="A2374" s="6">
        <v>41214</v>
      </c>
      <c r="B2374" s="3">
        <v>39.6</v>
      </c>
      <c r="C2374" s="3">
        <v>39.6</v>
      </c>
      <c r="D2374" s="3">
        <v>39.200000000000003</v>
      </c>
      <c r="E2374" s="3">
        <v>39.409999999999997</v>
      </c>
      <c r="F2374" s="3">
        <v>187</v>
      </c>
      <c r="G2374" s="3">
        <v>39.4</v>
      </c>
      <c r="K2374" s="55"/>
    </row>
    <row r="2375" spans="1:11" x14ac:dyDescent="0.3">
      <c r="A2375" s="6">
        <v>41215</v>
      </c>
      <c r="B2375" s="3">
        <v>39.15</v>
      </c>
      <c r="C2375" s="3">
        <v>39.4</v>
      </c>
      <c r="D2375" s="3">
        <v>39.15</v>
      </c>
      <c r="E2375" s="3">
        <v>39.299999999999997</v>
      </c>
      <c r="F2375" s="3">
        <v>191</v>
      </c>
      <c r="G2375" s="3">
        <v>39.299999999999997</v>
      </c>
      <c r="K2375" s="55"/>
    </row>
    <row r="2376" spans="1:11" x14ac:dyDescent="0.3">
      <c r="A2376" s="6">
        <v>41218</v>
      </c>
      <c r="B2376" s="3">
        <v>39</v>
      </c>
      <c r="C2376" s="3">
        <v>39.049999999999997</v>
      </c>
      <c r="D2376" s="3">
        <v>38.5</v>
      </c>
      <c r="E2376" s="3">
        <v>38.85</v>
      </c>
      <c r="F2376" s="3">
        <v>573</v>
      </c>
      <c r="G2376" s="3">
        <v>38.75</v>
      </c>
      <c r="K2376" s="55"/>
    </row>
    <row r="2377" spans="1:11" x14ac:dyDescent="0.3">
      <c r="A2377" s="6">
        <v>41219</v>
      </c>
      <c r="B2377" s="3">
        <v>38.25</v>
      </c>
      <c r="C2377" s="3">
        <v>38.799999999999997</v>
      </c>
      <c r="D2377" s="3">
        <v>38.1</v>
      </c>
      <c r="E2377" s="3">
        <v>38.75</v>
      </c>
      <c r="F2377" s="3">
        <v>449</v>
      </c>
      <c r="G2377" s="3">
        <v>38.75</v>
      </c>
      <c r="K2377" s="55"/>
    </row>
    <row r="2378" spans="1:11" x14ac:dyDescent="0.3">
      <c r="A2378" s="6">
        <v>41220</v>
      </c>
      <c r="B2378" s="3">
        <v>38.6</v>
      </c>
      <c r="C2378" s="3">
        <v>38.85</v>
      </c>
      <c r="D2378" s="3">
        <v>38.5</v>
      </c>
      <c r="E2378" s="3">
        <v>38.700000000000003</v>
      </c>
      <c r="F2378" s="3">
        <v>562</v>
      </c>
      <c r="G2378" s="3">
        <v>38.659999999999997</v>
      </c>
      <c r="K2378" s="55"/>
    </row>
    <row r="2379" spans="1:11" x14ac:dyDescent="0.3">
      <c r="A2379" s="6">
        <v>41221</v>
      </c>
      <c r="B2379" s="3">
        <v>38.1</v>
      </c>
      <c r="C2379" s="3">
        <v>38.799999999999997</v>
      </c>
      <c r="D2379" s="3">
        <v>38</v>
      </c>
      <c r="E2379" s="3">
        <v>38.75</v>
      </c>
      <c r="F2379" s="3">
        <v>401</v>
      </c>
      <c r="G2379" s="3">
        <v>38.75</v>
      </c>
      <c r="K2379" s="55"/>
    </row>
    <row r="2380" spans="1:11" x14ac:dyDescent="0.3">
      <c r="A2380" s="6">
        <v>41222</v>
      </c>
      <c r="B2380" s="3">
        <v>38.549999999999997</v>
      </c>
      <c r="C2380" s="3">
        <v>38.75</v>
      </c>
      <c r="D2380" s="3">
        <v>38.340000000000003</v>
      </c>
      <c r="E2380" s="3">
        <v>38.5</v>
      </c>
      <c r="F2380" s="3">
        <v>280</v>
      </c>
      <c r="G2380" s="3">
        <v>38.5</v>
      </c>
      <c r="K2380" s="55"/>
    </row>
    <row r="2381" spans="1:11" x14ac:dyDescent="0.3">
      <c r="A2381" s="6">
        <v>41225</v>
      </c>
      <c r="B2381" s="3">
        <v>38.799999999999997</v>
      </c>
      <c r="C2381" s="3">
        <v>39.049999999999997</v>
      </c>
      <c r="D2381" s="3">
        <v>38.700000000000003</v>
      </c>
      <c r="E2381" s="3">
        <v>39</v>
      </c>
      <c r="F2381" s="3">
        <v>157</v>
      </c>
      <c r="G2381" s="3">
        <v>39</v>
      </c>
      <c r="K2381" s="55"/>
    </row>
    <row r="2382" spans="1:11" x14ac:dyDescent="0.3">
      <c r="A2382" s="6">
        <v>41226</v>
      </c>
      <c r="B2382" s="3">
        <v>38.700000000000003</v>
      </c>
      <c r="C2382" s="3">
        <v>39.25</v>
      </c>
      <c r="D2382" s="3">
        <v>38.700000000000003</v>
      </c>
      <c r="E2382" s="3">
        <v>39.1</v>
      </c>
      <c r="F2382" s="3">
        <v>605</v>
      </c>
      <c r="G2382" s="3">
        <v>39.1</v>
      </c>
      <c r="K2382" s="55"/>
    </row>
    <row r="2383" spans="1:11" x14ac:dyDescent="0.3">
      <c r="A2383" s="6">
        <v>41227</v>
      </c>
      <c r="B2383" s="3">
        <v>39.200000000000003</v>
      </c>
      <c r="C2383" s="3">
        <v>39.35</v>
      </c>
      <c r="D2383" s="3">
        <v>38.75</v>
      </c>
      <c r="E2383" s="3">
        <v>39</v>
      </c>
      <c r="F2383" s="3">
        <v>543</v>
      </c>
      <c r="G2383" s="3">
        <v>39</v>
      </c>
      <c r="K2383" s="55"/>
    </row>
    <row r="2384" spans="1:11" x14ac:dyDescent="0.3">
      <c r="A2384" s="6">
        <v>41228</v>
      </c>
      <c r="B2384" s="3">
        <v>39.1</v>
      </c>
      <c r="C2384" s="3">
        <v>39.25</v>
      </c>
      <c r="D2384" s="3">
        <v>38.6</v>
      </c>
      <c r="E2384" s="3">
        <v>38.700000000000003</v>
      </c>
      <c r="F2384" s="3">
        <v>686</v>
      </c>
      <c r="G2384" s="3">
        <v>38.65</v>
      </c>
      <c r="K2384" s="55"/>
    </row>
    <row r="2385" spans="1:11" x14ac:dyDescent="0.3">
      <c r="A2385" s="6">
        <v>41229</v>
      </c>
      <c r="B2385" s="3">
        <v>38.4</v>
      </c>
      <c r="C2385" s="3">
        <v>38.9</v>
      </c>
      <c r="D2385" s="3">
        <v>38.4</v>
      </c>
      <c r="E2385" s="3">
        <v>38.799999999999997</v>
      </c>
      <c r="F2385" s="3">
        <v>367</v>
      </c>
      <c r="G2385" s="3">
        <v>38.85</v>
      </c>
      <c r="K2385" s="55"/>
    </row>
    <row r="2386" spans="1:11" x14ac:dyDescent="0.3">
      <c r="A2386" s="6">
        <v>41232</v>
      </c>
      <c r="B2386" s="3">
        <v>38.950000000000003</v>
      </c>
      <c r="C2386" s="3">
        <v>39.5</v>
      </c>
      <c r="D2386" s="3">
        <v>38.799999999999997</v>
      </c>
      <c r="E2386" s="3">
        <v>39.25</v>
      </c>
      <c r="F2386" s="3">
        <v>550</v>
      </c>
      <c r="G2386" s="3">
        <v>39.25</v>
      </c>
      <c r="K2386" s="55"/>
    </row>
    <row r="2387" spans="1:11" x14ac:dyDescent="0.3">
      <c r="A2387" s="6">
        <v>41233</v>
      </c>
      <c r="B2387" s="3">
        <v>38.75</v>
      </c>
      <c r="C2387" s="3">
        <v>38.85</v>
      </c>
      <c r="D2387" s="3">
        <v>38.35</v>
      </c>
      <c r="E2387" s="3">
        <v>38.6</v>
      </c>
      <c r="F2387" s="3">
        <v>770</v>
      </c>
      <c r="G2387" s="3">
        <v>38.549999999999997</v>
      </c>
      <c r="K2387" s="55"/>
    </row>
    <row r="2388" spans="1:11" x14ac:dyDescent="0.3">
      <c r="A2388" s="6">
        <v>41234</v>
      </c>
      <c r="B2388" s="3">
        <v>39</v>
      </c>
      <c r="C2388" s="3">
        <v>39.35</v>
      </c>
      <c r="D2388" s="3">
        <v>38.9</v>
      </c>
      <c r="E2388" s="3">
        <v>39.35</v>
      </c>
      <c r="F2388" s="3">
        <v>793</v>
      </c>
      <c r="G2388" s="3">
        <v>39.299999999999997</v>
      </c>
      <c r="K2388" s="55"/>
    </row>
    <row r="2389" spans="1:11" x14ac:dyDescent="0.3">
      <c r="A2389" s="6">
        <v>41235</v>
      </c>
      <c r="B2389" s="3">
        <v>39.299999999999997</v>
      </c>
      <c r="C2389" s="3">
        <v>39.9</v>
      </c>
      <c r="D2389" s="3">
        <v>39.17</v>
      </c>
      <c r="E2389" s="3">
        <v>39.9</v>
      </c>
      <c r="F2389" s="3">
        <v>812</v>
      </c>
      <c r="G2389" s="3">
        <v>39.85</v>
      </c>
      <c r="K2389" s="55"/>
    </row>
    <row r="2390" spans="1:11" x14ac:dyDescent="0.3">
      <c r="A2390" s="6">
        <v>41236</v>
      </c>
      <c r="B2390" s="3">
        <v>40</v>
      </c>
      <c r="C2390" s="3">
        <v>40.25</v>
      </c>
      <c r="D2390" s="3">
        <v>39.65</v>
      </c>
      <c r="E2390" s="3">
        <v>40.200000000000003</v>
      </c>
      <c r="F2390" s="3">
        <v>526</v>
      </c>
      <c r="G2390" s="3">
        <v>40.1</v>
      </c>
      <c r="K2390" s="55"/>
    </row>
    <row r="2391" spans="1:11" x14ac:dyDescent="0.3">
      <c r="A2391" s="6">
        <v>41239</v>
      </c>
      <c r="B2391" s="3">
        <v>41.5</v>
      </c>
      <c r="C2391" s="3">
        <v>41.6</v>
      </c>
      <c r="D2391" s="3">
        <v>41.1</v>
      </c>
      <c r="E2391" s="3">
        <v>41.5</v>
      </c>
      <c r="F2391" s="3">
        <v>790</v>
      </c>
      <c r="G2391" s="3">
        <v>41.5</v>
      </c>
      <c r="K2391" s="55"/>
    </row>
    <row r="2392" spans="1:11" x14ac:dyDescent="0.3">
      <c r="A2392" s="6">
        <v>41240</v>
      </c>
      <c r="B2392" s="3">
        <v>42</v>
      </c>
      <c r="C2392" s="3">
        <v>42.2</v>
      </c>
      <c r="D2392" s="3">
        <v>41.75</v>
      </c>
      <c r="E2392" s="3">
        <v>41.75</v>
      </c>
      <c r="F2392" s="3">
        <v>533</v>
      </c>
      <c r="G2392" s="3">
        <v>41.8</v>
      </c>
      <c r="K2392" s="55"/>
    </row>
    <row r="2393" spans="1:11" x14ac:dyDescent="0.3">
      <c r="A2393" s="6">
        <v>41241</v>
      </c>
      <c r="B2393" s="3">
        <v>42.2</v>
      </c>
      <c r="C2393" s="3">
        <v>42.2</v>
      </c>
      <c r="D2393" s="3">
        <v>41.35</v>
      </c>
      <c r="E2393" s="3">
        <v>41.4</v>
      </c>
      <c r="F2393" s="3">
        <v>495</v>
      </c>
      <c r="G2393" s="3">
        <v>41.35</v>
      </c>
      <c r="K2393" s="55"/>
    </row>
    <row r="2394" spans="1:11" x14ac:dyDescent="0.3">
      <c r="A2394" s="6">
        <v>41242</v>
      </c>
      <c r="B2394" s="3">
        <v>40.5</v>
      </c>
      <c r="C2394" s="3">
        <v>41</v>
      </c>
      <c r="D2394" s="3">
        <v>40</v>
      </c>
      <c r="E2394" s="3">
        <v>40.1</v>
      </c>
      <c r="F2394" s="3">
        <v>574</v>
      </c>
      <c r="G2394" s="3">
        <v>40.1</v>
      </c>
      <c r="K2394" s="55"/>
    </row>
    <row r="2395" spans="1:11" x14ac:dyDescent="0.3">
      <c r="A2395" s="6">
        <v>41243</v>
      </c>
      <c r="B2395" s="3">
        <v>40.85</v>
      </c>
      <c r="C2395" s="3">
        <v>41</v>
      </c>
      <c r="D2395" s="3">
        <v>40.450000000000003</v>
      </c>
      <c r="E2395" s="3">
        <v>40.5</v>
      </c>
      <c r="F2395" s="3">
        <v>792</v>
      </c>
      <c r="G2395" s="3">
        <v>40.5</v>
      </c>
      <c r="K2395" s="55"/>
    </row>
    <row r="2396" spans="1:11" x14ac:dyDescent="0.3">
      <c r="A2396" s="6">
        <v>41246</v>
      </c>
      <c r="B2396" s="3">
        <v>42.9</v>
      </c>
      <c r="C2396" s="3">
        <v>43.2</v>
      </c>
      <c r="D2396" s="3">
        <v>42.9</v>
      </c>
      <c r="E2396" s="3">
        <v>43.1</v>
      </c>
      <c r="F2396" s="3">
        <v>227</v>
      </c>
      <c r="G2396" s="3">
        <v>43.1</v>
      </c>
      <c r="K2396" s="55"/>
    </row>
    <row r="2397" spans="1:11" x14ac:dyDescent="0.3">
      <c r="A2397" s="6">
        <v>41247</v>
      </c>
      <c r="B2397" s="3">
        <v>43.5</v>
      </c>
      <c r="C2397" s="3">
        <v>43.9</v>
      </c>
      <c r="D2397" s="3">
        <v>43.4</v>
      </c>
      <c r="E2397" s="3">
        <v>43.9</v>
      </c>
      <c r="F2397" s="3">
        <v>126</v>
      </c>
      <c r="G2397" s="3">
        <v>43.89</v>
      </c>
      <c r="K2397" s="55"/>
    </row>
    <row r="2398" spans="1:11" x14ac:dyDescent="0.3">
      <c r="A2398" s="6">
        <v>41248</v>
      </c>
      <c r="B2398" s="3">
        <v>44.75</v>
      </c>
      <c r="C2398" s="3">
        <v>44.9</v>
      </c>
      <c r="D2398" s="3">
        <v>44</v>
      </c>
      <c r="E2398" s="3">
        <v>44.9</v>
      </c>
      <c r="F2398" s="3">
        <v>182</v>
      </c>
      <c r="G2398" s="3">
        <v>44.85</v>
      </c>
      <c r="K2398" s="55"/>
    </row>
    <row r="2399" spans="1:11" x14ac:dyDescent="0.3">
      <c r="A2399" s="6">
        <v>41249</v>
      </c>
      <c r="B2399" s="3">
        <v>44.6</v>
      </c>
      <c r="C2399" s="3">
        <v>44.8</v>
      </c>
      <c r="D2399" s="3">
        <v>44.35</v>
      </c>
      <c r="E2399" s="3">
        <v>44.65</v>
      </c>
      <c r="F2399" s="3">
        <v>150</v>
      </c>
      <c r="G2399" s="3">
        <v>44.7</v>
      </c>
      <c r="K2399" s="55"/>
    </row>
    <row r="2400" spans="1:11" x14ac:dyDescent="0.3">
      <c r="A2400" s="6">
        <v>41250</v>
      </c>
      <c r="B2400" s="3">
        <v>43.6</v>
      </c>
      <c r="C2400" s="3">
        <v>43.9</v>
      </c>
      <c r="D2400" s="3">
        <v>43</v>
      </c>
      <c r="E2400" s="3">
        <v>43.25</v>
      </c>
      <c r="F2400" s="3">
        <v>187</v>
      </c>
      <c r="G2400" s="3">
        <v>43.5</v>
      </c>
      <c r="K2400" s="55"/>
    </row>
    <row r="2401" spans="1:11" x14ac:dyDescent="0.3">
      <c r="A2401" s="6">
        <v>41253</v>
      </c>
      <c r="B2401" s="3">
        <v>42</v>
      </c>
      <c r="C2401" s="3">
        <v>42.6</v>
      </c>
      <c r="D2401" s="3">
        <v>41.75</v>
      </c>
      <c r="E2401" s="3">
        <v>42.6</v>
      </c>
      <c r="F2401" s="3">
        <v>353</v>
      </c>
      <c r="G2401" s="3">
        <v>42.6</v>
      </c>
      <c r="K2401" s="55"/>
    </row>
    <row r="2402" spans="1:11" x14ac:dyDescent="0.3">
      <c r="A2402" s="6">
        <v>41254</v>
      </c>
      <c r="B2402" s="3">
        <v>43</v>
      </c>
      <c r="C2402" s="3">
        <v>43</v>
      </c>
      <c r="D2402" s="3">
        <v>41.7</v>
      </c>
      <c r="E2402" s="3">
        <v>41.9</v>
      </c>
      <c r="F2402" s="3">
        <v>207</v>
      </c>
      <c r="G2402" s="3">
        <v>41.7</v>
      </c>
      <c r="K2402" s="55"/>
    </row>
    <row r="2403" spans="1:11" x14ac:dyDescent="0.3">
      <c r="A2403" s="6">
        <v>41255</v>
      </c>
      <c r="B2403" s="3">
        <v>42.25</v>
      </c>
      <c r="C2403" s="3">
        <v>42.25</v>
      </c>
      <c r="D2403" s="3">
        <v>41.75</v>
      </c>
      <c r="E2403" s="3">
        <v>42.1</v>
      </c>
      <c r="F2403" s="3">
        <v>194</v>
      </c>
      <c r="G2403" s="3">
        <v>42.15</v>
      </c>
      <c r="K2403" s="55"/>
    </row>
    <row r="2404" spans="1:11" x14ac:dyDescent="0.3">
      <c r="A2404" s="6">
        <v>41256</v>
      </c>
      <c r="B2404" s="3">
        <v>41.5</v>
      </c>
      <c r="C2404" s="3">
        <v>41.5</v>
      </c>
      <c r="D2404" s="3">
        <v>41</v>
      </c>
      <c r="E2404" s="3">
        <v>41</v>
      </c>
      <c r="F2404" s="3">
        <v>246</v>
      </c>
      <c r="G2404" s="3">
        <v>41</v>
      </c>
      <c r="K2404" s="55"/>
    </row>
    <row r="2405" spans="1:11" x14ac:dyDescent="0.3">
      <c r="A2405" s="6">
        <v>41257</v>
      </c>
      <c r="B2405" s="3">
        <v>42</v>
      </c>
      <c r="C2405" s="3">
        <v>42.45</v>
      </c>
      <c r="D2405" s="3">
        <v>42</v>
      </c>
      <c r="E2405" s="3">
        <v>42.3</v>
      </c>
      <c r="F2405" s="3">
        <v>272</v>
      </c>
      <c r="G2405" s="3">
        <v>42.3</v>
      </c>
      <c r="K2405" s="55"/>
    </row>
    <row r="2406" spans="1:11" x14ac:dyDescent="0.3">
      <c r="A2406" s="6">
        <v>41260</v>
      </c>
      <c r="B2406" s="3">
        <v>42.5</v>
      </c>
      <c r="C2406" s="3">
        <v>43.35</v>
      </c>
      <c r="D2406" s="3">
        <v>41.8</v>
      </c>
      <c r="E2406" s="3">
        <v>43.25</v>
      </c>
      <c r="F2406" s="3">
        <v>273</v>
      </c>
      <c r="G2406" s="3">
        <v>43.25</v>
      </c>
      <c r="K2406" s="55"/>
    </row>
    <row r="2407" spans="1:11" x14ac:dyDescent="0.3">
      <c r="A2407" s="6">
        <v>41261</v>
      </c>
      <c r="B2407" s="3">
        <v>43.5</v>
      </c>
      <c r="C2407" s="3">
        <v>44</v>
      </c>
      <c r="D2407" s="3">
        <v>43.5</v>
      </c>
      <c r="E2407" s="3">
        <v>43.55</v>
      </c>
      <c r="F2407" s="3">
        <v>168</v>
      </c>
      <c r="G2407" s="3">
        <v>43.55</v>
      </c>
      <c r="K2407" s="55"/>
    </row>
    <row r="2408" spans="1:11" x14ac:dyDescent="0.3">
      <c r="A2408" s="6">
        <v>41262</v>
      </c>
      <c r="B2408" s="3">
        <v>43.35</v>
      </c>
      <c r="C2408" s="3">
        <v>44.5</v>
      </c>
      <c r="D2408" s="3">
        <v>43.33</v>
      </c>
      <c r="E2408" s="3">
        <v>43.35</v>
      </c>
      <c r="F2408" s="3">
        <v>312</v>
      </c>
      <c r="G2408" s="3">
        <v>43.35</v>
      </c>
      <c r="K2408" s="55"/>
    </row>
    <row r="2409" spans="1:11" x14ac:dyDescent="0.3">
      <c r="A2409" s="6">
        <v>41263</v>
      </c>
      <c r="B2409" s="3">
        <v>43</v>
      </c>
      <c r="C2409" s="3">
        <v>43</v>
      </c>
      <c r="D2409" s="3">
        <v>42.4</v>
      </c>
      <c r="E2409" s="3">
        <v>42.5</v>
      </c>
      <c r="F2409" s="3">
        <v>152</v>
      </c>
      <c r="G2409" s="3">
        <v>42.5</v>
      </c>
      <c r="K2409" s="55"/>
    </row>
    <row r="2410" spans="1:11" x14ac:dyDescent="0.3">
      <c r="A2410" s="6">
        <v>41264</v>
      </c>
      <c r="B2410" s="3">
        <v>42.1</v>
      </c>
      <c r="C2410" s="3">
        <v>42.5</v>
      </c>
      <c r="D2410" s="3">
        <v>42</v>
      </c>
      <c r="E2410" s="3">
        <v>42.3</v>
      </c>
      <c r="F2410" s="3">
        <v>141</v>
      </c>
      <c r="G2410" s="3">
        <v>42.3</v>
      </c>
      <c r="K2410" s="55"/>
    </row>
    <row r="2411" spans="1:11" x14ac:dyDescent="0.3">
      <c r="A2411" s="6">
        <v>41270</v>
      </c>
      <c r="B2411" s="3">
        <v>41</v>
      </c>
      <c r="C2411" s="3">
        <v>41</v>
      </c>
      <c r="D2411" s="3">
        <v>40</v>
      </c>
      <c r="E2411" s="3">
        <v>40</v>
      </c>
      <c r="F2411" s="3">
        <v>140</v>
      </c>
      <c r="G2411" s="3">
        <v>40</v>
      </c>
      <c r="K2411" s="55"/>
    </row>
    <row r="2412" spans="1:11" x14ac:dyDescent="0.3">
      <c r="A2412" s="6">
        <v>41271</v>
      </c>
      <c r="B2412" s="3">
        <v>40.75</v>
      </c>
      <c r="C2412" s="3">
        <v>40.950000000000003</v>
      </c>
      <c r="D2412" s="3">
        <v>40.35</v>
      </c>
      <c r="E2412" s="3">
        <v>40.4</v>
      </c>
      <c r="F2412" s="3">
        <v>359</v>
      </c>
      <c r="G2412" s="3">
        <v>40.35</v>
      </c>
      <c r="K2412" s="55"/>
    </row>
    <row r="2413" spans="1:11" x14ac:dyDescent="0.3">
      <c r="A2413" s="6">
        <v>41276</v>
      </c>
      <c r="B2413" s="3">
        <v>42</v>
      </c>
      <c r="C2413" s="3">
        <v>42.3</v>
      </c>
      <c r="D2413" s="3">
        <v>41.85</v>
      </c>
      <c r="E2413" s="3">
        <v>42.3</v>
      </c>
      <c r="F2413" s="3">
        <v>457</v>
      </c>
      <c r="G2413" s="3">
        <v>42.3</v>
      </c>
      <c r="K2413" s="55"/>
    </row>
    <row r="2414" spans="1:11" x14ac:dyDescent="0.3">
      <c r="A2414" s="6">
        <v>41277</v>
      </c>
      <c r="B2414" s="3">
        <v>42.9</v>
      </c>
      <c r="C2414" s="3">
        <v>44</v>
      </c>
      <c r="D2414" s="3">
        <v>42.9</v>
      </c>
      <c r="E2414" s="3">
        <v>43.9</v>
      </c>
      <c r="F2414" s="3">
        <v>543</v>
      </c>
      <c r="G2414" s="3">
        <v>43.95</v>
      </c>
      <c r="K2414" s="55"/>
    </row>
    <row r="2415" spans="1:11" x14ac:dyDescent="0.3">
      <c r="A2415" s="6">
        <v>41278</v>
      </c>
      <c r="B2415" s="3">
        <v>44.5</v>
      </c>
      <c r="C2415" s="3">
        <v>45.15</v>
      </c>
      <c r="D2415" s="3">
        <v>44.5</v>
      </c>
      <c r="E2415" s="3">
        <v>45.05</v>
      </c>
      <c r="F2415" s="3">
        <v>1236</v>
      </c>
      <c r="G2415" s="3">
        <v>45.08</v>
      </c>
      <c r="K2415" s="55"/>
    </row>
    <row r="2416" spans="1:11" x14ac:dyDescent="0.3">
      <c r="A2416" s="6">
        <v>41281</v>
      </c>
      <c r="B2416" s="3">
        <v>47</v>
      </c>
      <c r="C2416" s="3">
        <v>47.5</v>
      </c>
      <c r="D2416" s="3">
        <v>46.85</v>
      </c>
      <c r="E2416" s="3">
        <v>47</v>
      </c>
      <c r="F2416" s="3">
        <v>1218</v>
      </c>
      <c r="G2416" s="3">
        <v>46.95</v>
      </c>
      <c r="K2416" s="55"/>
    </row>
    <row r="2417" spans="1:11" x14ac:dyDescent="0.3">
      <c r="A2417" s="6">
        <v>41282</v>
      </c>
      <c r="B2417" s="3">
        <v>46.75</v>
      </c>
      <c r="C2417" s="3">
        <v>47.6</v>
      </c>
      <c r="D2417" s="3">
        <v>46.5</v>
      </c>
      <c r="E2417" s="3">
        <v>47.15</v>
      </c>
      <c r="F2417" s="3">
        <v>579</v>
      </c>
      <c r="G2417" s="3">
        <v>47.3</v>
      </c>
      <c r="K2417" s="55"/>
    </row>
    <row r="2418" spans="1:11" x14ac:dyDescent="0.3">
      <c r="A2418" s="6">
        <v>41283</v>
      </c>
      <c r="B2418" s="3">
        <v>48</v>
      </c>
      <c r="C2418" s="3">
        <v>48.05</v>
      </c>
      <c r="D2418" s="3">
        <v>47.4</v>
      </c>
      <c r="E2418" s="3">
        <v>47.45</v>
      </c>
      <c r="F2418" s="3">
        <v>895</v>
      </c>
      <c r="G2418" s="3">
        <v>47.4</v>
      </c>
      <c r="K2418" s="55"/>
    </row>
    <row r="2419" spans="1:11" x14ac:dyDescent="0.3">
      <c r="A2419" s="6">
        <v>41284</v>
      </c>
      <c r="B2419" s="3">
        <v>48</v>
      </c>
      <c r="C2419" s="3">
        <v>48</v>
      </c>
      <c r="D2419" s="3">
        <v>46.75</v>
      </c>
      <c r="E2419" s="3">
        <v>47</v>
      </c>
      <c r="F2419" s="3">
        <v>975</v>
      </c>
      <c r="G2419" s="3">
        <v>46.9</v>
      </c>
      <c r="K2419" s="55"/>
    </row>
    <row r="2420" spans="1:11" x14ac:dyDescent="0.3">
      <c r="A2420" s="6">
        <v>41285</v>
      </c>
      <c r="B2420" s="3">
        <v>46.5</v>
      </c>
      <c r="C2420" s="3">
        <v>47</v>
      </c>
      <c r="D2420" s="3">
        <v>46.5</v>
      </c>
      <c r="E2420" s="3">
        <v>46.95</v>
      </c>
      <c r="F2420" s="3">
        <v>880</v>
      </c>
      <c r="G2420" s="3">
        <v>46.95</v>
      </c>
      <c r="K2420" s="55"/>
    </row>
    <row r="2421" spans="1:11" x14ac:dyDescent="0.3">
      <c r="A2421" s="6">
        <v>41288</v>
      </c>
      <c r="B2421" s="3">
        <v>46</v>
      </c>
      <c r="C2421" s="3">
        <v>47</v>
      </c>
      <c r="D2421" s="3">
        <v>46</v>
      </c>
      <c r="E2421" s="3">
        <v>46.32</v>
      </c>
      <c r="F2421" s="3">
        <v>511</v>
      </c>
      <c r="G2421" s="3">
        <v>46.32</v>
      </c>
      <c r="K2421" s="55"/>
    </row>
    <row r="2422" spans="1:11" x14ac:dyDescent="0.3">
      <c r="A2422" s="6">
        <v>41289</v>
      </c>
      <c r="B2422" s="3">
        <v>46.5</v>
      </c>
      <c r="C2422" s="3">
        <v>47</v>
      </c>
      <c r="D2422" s="3">
        <v>46.4</v>
      </c>
      <c r="E2422" s="3">
        <v>46.85</v>
      </c>
      <c r="F2422" s="3">
        <v>654</v>
      </c>
      <c r="G2422" s="3">
        <v>46.75</v>
      </c>
      <c r="K2422" s="55"/>
    </row>
    <row r="2423" spans="1:11" x14ac:dyDescent="0.3">
      <c r="A2423" s="6">
        <v>41290</v>
      </c>
      <c r="B2423" s="3">
        <v>47.5</v>
      </c>
      <c r="C2423" s="3">
        <v>48.25</v>
      </c>
      <c r="D2423" s="3">
        <v>47.2</v>
      </c>
      <c r="E2423" s="3">
        <v>47.2</v>
      </c>
      <c r="F2423" s="3">
        <v>1041</v>
      </c>
      <c r="G2423" s="3">
        <v>47.2</v>
      </c>
      <c r="K2423" s="55"/>
    </row>
    <row r="2424" spans="1:11" x14ac:dyDescent="0.3">
      <c r="A2424" s="6">
        <v>41291</v>
      </c>
      <c r="B2424" s="3">
        <v>46.6</v>
      </c>
      <c r="C2424" s="3">
        <v>46.8</v>
      </c>
      <c r="D2424" s="3">
        <v>44.5</v>
      </c>
      <c r="E2424" s="3">
        <v>45.25</v>
      </c>
      <c r="F2424" s="3">
        <v>585</v>
      </c>
      <c r="G2424" s="3">
        <v>45.35</v>
      </c>
      <c r="K2424" s="55"/>
    </row>
    <row r="2425" spans="1:11" x14ac:dyDescent="0.3">
      <c r="A2425" s="6">
        <v>41292</v>
      </c>
      <c r="B2425" s="3">
        <v>44.8</v>
      </c>
      <c r="C2425" s="3">
        <v>44.8</v>
      </c>
      <c r="D2425" s="3">
        <v>43.75</v>
      </c>
      <c r="E2425" s="3">
        <v>44</v>
      </c>
      <c r="F2425" s="3">
        <v>514</v>
      </c>
      <c r="G2425" s="3">
        <v>44</v>
      </c>
      <c r="K2425" s="55"/>
    </row>
    <row r="2426" spans="1:11" x14ac:dyDescent="0.3">
      <c r="A2426" s="6">
        <v>41295</v>
      </c>
      <c r="B2426" s="3">
        <v>42</v>
      </c>
      <c r="C2426" s="3">
        <v>42</v>
      </c>
      <c r="D2426" s="3">
        <v>40.85</v>
      </c>
      <c r="E2426" s="3">
        <v>41.55</v>
      </c>
      <c r="F2426" s="3">
        <v>908</v>
      </c>
      <c r="G2426" s="3">
        <v>41.5</v>
      </c>
      <c r="K2426" s="55"/>
    </row>
    <row r="2427" spans="1:11" x14ac:dyDescent="0.3">
      <c r="A2427" s="6">
        <v>41296</v>
      </c>
      <c r="B2427" s="3">
        <v>41.75</v>
      </c>
      <c r="C2427" s="3">
        <v>42.1</v>
      </c>
      <c r="D2427" s="3">
        <v>41.25</v>
      </c>
      <c r="E2427" s="3">
        <v>41.75</v>
      </c>
      <c r="F2427" s="3">
        <v>596</v>
      </c>
      <c r="G2427" s="3">
        <v>41.78</v>
      </c>
      <c r="K2427" s="55"/>
    </row>
    <row r="2428" spans="1:11" x14ac:dyDescent="0.3">
      <c r="A2428" s="6">
        <v>41297</v>
      </c>
      <c r="B2428" s="3">
        <v>41.75</v>
      </c>
      <c r="C2428" s="3">
        <v>42.3</v>
      </c>
      <c r="D2428" s="3">
        <v>41.75</v>
      </c>
      <c r="E2428" s="3">
        <v>41.75</v>
      </c>
      <c r="F2428" s="3">
        <v>344</v>
      </c>
      <c r="G2428" s="3">
        <v>41.75</v>
      </c>
      <c r="K2428" s="55"/>
    </row>
    <row r="2429" spans="1:11" x14ac:dyDescent="0.3">
      <c r="A2429" s="6">
        <v>41298</v>
      </c>
      <c r="B2429" s="3">
        <v>41</v>
      </c>
      <c r="C2429" s="3">
        <v>41.7</v>
      </c>
      <c r="D2429" s="3">
        <v>41</v>
      </c>
      <c r="E2429" s="3">
        <v>41.35</v>
      </c>
      <c r="F2429" s="3">
        <v>721</v>
      </c>
      <c r="G2429" s="3">
        <v>41.35</v>
      </c>
      <c r="K2429" s="55"/>
    </row>
    <row r="2430" spans="1:11" x14ac:dyDescent="0.3">
      <c r="A2430" s="6">
        <v>41299</v>
      </c>
      <c r="B2430" s="3">
        <v>41.35</v>
      </c>
      <c r="C2430" s="3">
        <v>41.4</v>
      </c>
      <c r="D2430" s="3">
        <v>40.1</v>
      </c>
      <c r="E2430" s="3">
        <v>40.5</v>
      </c>
      <c r="F2430" s="3">
        <v>468</v>
      </c>
      <c r="G2430" s="3">
        <v>40.65</v>
      </c>
      <c r="K2430" s="55"/>
    </row>
    <row r="2431" spans="1:11" x14ac:dyDescent="0.3">
      <c r="A2431" s="6">
        <v>41302</v>
      </c>
      <c r="B2431" s="3">
        <v>41</v>
      </c>
      <c r="C2431" s="3">
        <v>41.3</v>
      </c>
      <c r="D2431" s="3">
        <v>40.950000000000003</v>
      </c>
      <c r="E2431" s="3">
        <v>41.1</v>
      </c>
      <c r="F2431" s="3">
        <v>608</v>
      </c>
      <c r="G2431" s="3">
        <v>41.1</v>
      </c>
      <c r="K2431" s="55"/>
    </row>
    <row r="2432" spans="1:11" x14ac:dyDescent="0.3">
      <c r="A2432" s="6">
        <v>41303</v>
      </c>
      <c r="B2432" s="3">
        <v>41</v>
      </c>
      <c r="C2432" s="3">
        <v>41.1</v>
      </c>
      <c r="D2432" s="3">
        <v>40.65</v>
      </c>
      <c r="E2432" s="3">
        <v>40.700000000000003</v>
      </c>
      <c r="F2432" s="3">
        <v>358</v>
      </c>
      <c r="G2432" s="3">
        <v>40.700000000000003</v>
      </c>
      <c r="K2432" s="55"/>
    </row>
    <row r="2433" spans="1:11" x14ac:dyDescent="0.3">
      <c r="A2433" s="6">
        <v>41304</v>
      </c>
      <c r="B2433" s="3">
        <v>41.1</v>
      </c>
      <c r="C2433" s="3">
        <v>41.3</v>
      </c>
      <c r="D2433" s="3">
        <v>40.6</v>
      </c>
      <c r="E2433" s="3">
        <v>40.65</v>
      </c>
      <c r="F2433" s="3">
        <v>311</v>
      </c>
      <c r="G2433" s="3">
        <v>40.700000000000003</v>
      </c>
      <c r="K2433" s="55"/>
    </row>
    <row r="2434" spans="1:11" x14ac:dyDescent="0.3">
      <c r="A2434" s="6">
        <v>41305</v>
      </c>
      <c r="B2434" s="3">
        <v>40.799999999999997</v>
      </c>
      <c r="C2434" s="3">
        <v>41</v>
      </c>
      <c r="D2434" s="3">
        <v>40.6</v>
      </c>
      <c r="E2434" s="3">
        <v>40.75</v>
      </c>
      <c r="F2434" s="3">
        <v>347</v>
      </c>
      <c r="G2434" s="3">
        <v>40.75</v>
      </c>
      <c r="K2434" s="55"/>
    </row>
    <row r="2435" spans="1:11" x14ac:dyDescent="0.3">
      <c r="A2435" s="6">
        <v>41306</v>
      </c>
      <c r="B2435" s="3">
        <v>37.35</v>
      </c>
      <c r="C2435" s="3">
        <v>37.5</v>
      </c>
      <c r="D2435" s="3">
        <v>36.950000000000003</v>
      </c>
      <c r="E2435" s="3">
        <v>37.35</v>
      </c>
      <c r="F2435" s="3">
        <v>337</v>
      </c>
      <c r="G2435" s="3">
        <v>37.35</v>
      </c>
      <c r="K2435" s="55"/>
    </row>
    <row r="2436" spans="1:11" x14ac:dyDescent="0.3">
      <c r="A2436" s="6">
        <v>41309</v>
      </c>
      <c r="B2436" s="3">
        <v>37.15</v>
      </c>
      <c r="C2436" s="3">
        <v>37.6</v>
      </c>
      <c r="D2436" s="3">
        <v>37.15</v>
      </c>
      <c r="E2436" s="3">
        <v>37.6</v>
      </c>
      <c r="F2436" s="3">
        <v>66</v>
      </c>
      <c r="G2436" s="3">
        <v>37.5</v>
      </c>
      <c r="K2436" s="55"/>
    </row>
    <row r="2437" spans="1:11" x14ac:dyDescent="0.3">
      <c r="A2437" s="6">
        <v>41310</v>
      </c>
      <c r="B2437" s="3">
        <v>37.450000000000003</v>
      </c>
      <c r="C2437" s="3">
        <v>38</v>
      </c>
      <c r="D2437" s="3">
        <v>37.22</v>
      </c>
      <c r="E2437" s="3">
        <v>37.85</v>
      </c>
      <c r="F2437" s="3">
        <v>224</v>
      </c>
      <c r="G2437" s="3">
        <v>37.85</v>
      </c>
      <c r="K2437" s="55"/>
    </row>
    <row r="2438" spans="1:11" x14ac:dyDescent="0.3">
      <c r="A2438" s="6">
        <v>41311</v>
      </c>
      <c r="B2438" s="3">
        <v>38.1</v>
      </c>
      <c r="C2438" s="3">
        <v>38.25</v>
      </c>
      <c r="D2438" s="3">
        <v>37.9</v>
      </c>
      <c r="E2438" s="3">
        <v>37.950000000000003</v>
      </c>
      <c r="F2438" s="3">
        <v>159</v>
      </c>
      <c r="G2438" s="3">
        <v>37.950000000000003</v>
      </c>
      <c r="K2438" s="55"/>
    </row>
    <row r="2439" spans="1:11" x14ac:dyDescent="0.3">
      <c r="A2439" s="6">
        <v>41312</v>
      </c>
      <c r="B2439" s="3">
        <v>37.729999999999997</v>
      </c>
      <c r="C2439" s="3">
        <v>38</v>
      </c>
      <c r="D2439" s="3">
        <v>37.35</v>
      </c>
      <c r="E2439" s="3">
        <v>37.5</v>
      </c>
      <c r="F2439" s="3">
        <v>451</v>
      </c>
      <c r="G2439" s="3">
        <v>37.5</v>
      </c>
      <c r="K2439" s="55"/>
    </row>
    <row r="2440" spans="1:11" x14ac:dyDescent="0.3">
      <c r="A2440" s="6">
        <v>41313</v>
      </c>
      <c r="B2440" s="3">
        <v>38.1</v>
      </c>
      <c r="C2440" s="3">
        <v>38.25</v>
      </c>
      <c r="D2440" s="3">
        <v>37.700000000000003</v>
      </c>
      <c r="E2440" s="3">
        <v>37.799999999999997</v>
      </c>
      <c r="F2440" s="3">
        <v>365</v>
      </c>
      <c r="G2440" s="3">
        <v>37.75</v>
      </c>
      <c r="K2440" s="55"/>
    </row>
    <row r="2441" spans="1:11" x14ac:dyDescent="0.3">
      <c r="A2441" s="6">
        <v>41316</v>
      </c>
      <c r="B2441" s="3">
        <v>37.35</v>
      </c>
      <c r="C2441" s="3">
        <v>37.700000000000003</v>
      </c>
      <c r="D2441" s="3">
        <v>37.25</v>
      </c>
      <c r="E2441" s="3">
        <v>37.5</v>
      </c>
      <c r="F2441" s="3">
        <v>115</v>
      </c>
      <c r="G2441" s="3">
        <v>37.5</v>
      </c>
      <c r="K2441" s="55"/>
    </row>
    <row r="2442" spans="1:11" x14ac:dyDescent="0.3">
      <c r="A2442" s="6">
        <v>41317</v>
      </c>
      <c r="B2442" s="3">
        <v>37.65</v>
      </c>
      <c r="C2442" s="3">
        <v>38</v>
      </c>
      <c r="D2442" s="3">
        <v>37.6</v>
      </c>
      <c r="E2442" s="3">
        <v>37.9</v>
      </c>
      <c r="F2442" s="3">
        <v>179</v>
      </c>
      <c r="G2442" s="3">
        <v>37.85</v>
      </c>
      <c r="K2442" s="55"/>
    </row>
    <row r="2443" spans="1:11" x14ac:dyDescent="0.3">
      <c r="A2443" s="6">
        <v>41318</v>
      </c>
      <c r="B2443" s="3">
        <v>38</v>
      </c>
      <c r="C2443" s="3">
        <v>38.4</v>
      </c>
      <c r="D2443" s="3">
        <v>37.9</v>
      </c>
      <c r="E2443" s="3">
        <v>38.25</v>
      </c>
      <c r="F2443" s="3">
        <v>316</v>
      </c>
      <c r="G2443" s="3">
        <v>38.299999999999997</v>
      </c>
      <c r="K2443" s="55"/>
    </row>
    <row r="2444" spans="1:11" x14ac:dyDescent="0.3">
      <c r="A2444" s="6">
        <v>41319</v>
      </c>
      <c r="B2444" s="3">
        <v>38.4</v>
      </c>
      <c r="C2444" s="3">
        <v>38.450000000000003</v>
      </c>
      <c r="D2444" s="3">
        <v>38.1</v>
      </c>
      <c r="E2444" s="3">
        <v>38.15</v>
      </c>
      <c r="F2444" s="3">
        <v>163</v>
      </c>
      <c r="G2444" s="3">
        <v>38.15</v>
      </c>
      <c r="K2444" s="55"/>
    </row>
    <row r="2445" spans="1:11" x14ac:dyDescent="0.3">
      <c r="A2445" s="6">
        <v>41320</v>
      </c>
      <c r="B2445" s="3">
        <v>38.25</v>
      </c>
      <c r="C2445" s="3">
        <v>38.25</v>
      </c>
      <c r="D2445" s="3">
        <v>37.75</v>
      </c>
      <c r="E2445" s="3">
        <v>37.75</v>
      </c>
      <c r="F2445" s="3">
        <v>387</v>
      </c>
      <c r="G2445" s="3">
        <v>37.799999999999997</v>
      </c>
      <c r="K2445" s="55"/>
    </row>
    <row r="2446" spans="1:11" x14ac:dyDescent="0.3">
      <c r="A2446" s="6">
        <v>41323</v>
      </c>
      <c r="B2446" s="3">
        <v>37.950000000000003</v>
      </c>
      <c r="C2446" s="3">
        <v>38</v>
      </c>
      <c r="D2446" s="3">
        <v>37.9</v>
      </c>
      <c r="E2446" s="3">
        <v>37.9</v>
      </c>
      <c r="F2446" s="3">
        <v>106</v>
      </c>
      <c r="G2446" s="3">
        <v>38</v>
      </c>
      <c r="K2446" s="55"/>
    </row>
    <row r="2447" spans="1:11" x14ac:dyDescent="0.3">
      <c r="A2447" s="6">
        <v>41324</v>
      </c>
      <c r="B2447" s="3">
        <v>37.65</v>
      </c>
      <c r="C2447" s="3">
        <v>37.700000000000003</v>
      </c>
      <c r="D2447" s="3">
        <v>37.25</v>
      </c>
      <c r="E2447" s="3">
        <v>37.4</v>
      </c>
      <c r="F2447" s="3">
        <v>114</v>
      </c>
      <c r="G2447" s="3">
        <v>37.4</v>
      </c>
      <c r="K2447" s="55"/>
    </row>
    <row r="2448" spans="1:11" x14ac:dyDescent="0.3">
      <c r="A2448" s="6">
        <v>41325</v>
      </c>
      <c r="B2448" s="3">
        <v>37.5</v>
      </c>
      <c r="C2448" s="3">
        <v>38</v>
      </c>
      <c r="D2448" s="3">
        <v>37.5</v>
      </c>
      <c r="E2448" s="3">
        <v>37.9</v>
      </c>
      <c r="F2448" s="3">
        <v>218</v>
      </c>
      <c r="G2448" s="3">
        <v>37.799999999999997</v>
      </c>
      <c r="K2448" s="55"/>
    </row>
    <row r="2449" spans="1:11" x14ac:dyDescent="0.3">
      <c r="A2449" s="6">
        <v>41326</v>
      </c>
      <c r="B2449" s="3">
        <v>37.799999999999997</v>
      </c>
      <c r="C2449" s="3">
        <v>38.25</v>
      </c>
      <c r="D2449" s="3">
        <v>37.75</v>
      </c>
      <c r="E2449" s="3">
        <v>38.1</v>
      </c>
      <c r="F2449" s="3">
        <v>223</v>
      </c>
      <c r="G2449" s="3">
        <v>38.15</v>
      </c>
      <c r="K2449" s="55"/>
    </row>
    <row r="2450" spans="1:11" x14ac:dyDescent="0.3">
      <c r="A2450" s="6">
        <v>41327</v>
      </c>
      <c r="B2450" s="3">
        <v>38.299999999999997</v>
      </c>
      <c r="C2450" s="3">
        <v>38.700000000000003</v>
      </c>
      <c r="D2450" s="3">
        <v>38.299999999999997</v>
      </c>
      <c r="E2450" s="3">
        <v>38.6</v>
      </c>
      <c r="F2450" s="3">
        <v>349</v>
      </c>
      <c r="G2450" s="3">
        <v>38.6</v>
      </c>
      <c r="K2450" s="55"/>
    </row>
    <row r="2451" spans="1:11" x14ac:dyDescent="0.3">
      <c r="A2451" s="6">
        <v>41330</v>
      </c>
      <c r="B2451" s="3">
        <v>38.5</v>
      </c>
      <c r="C2451" s="3">
        <v>38.6</v>
      </c>
      <c r="D2451" s="3">
        <v>38.299999999999997</v>
      </c>
      <c r="E2451" s="3">
        <v>38.6</v>
      </c>
      <c r="F2451" s="3">
        <v>162</v>
      </c>
      <c r="G2451" s="3">
        <v>38.6</v>
      </c>
      <c r="K2451" s="55"/>
    </row>
    <row r="2452" spans="1:11" x14ac:dyDescent="0.3">
      <c r="A2452" s="6">
        <v>41331</v>
      </c>
      <c r="B2452" s="3">
        <v>38.6</v>
      </c>
      <c r="C2452" s="3">
        <v>39.200000000000003</v>
      </c>
      <c r="D2452" s="3">
        <v>38.6</v>
      </c>
      <c r="E2452" s="3">
        <v>39.200000000000003</v>
      </c>
      <c r="F2452" s="3">
        <v>222</v>
      </c>
      <c r="G2452" s="3">
        <v>39.1</v>
      </c>
      <c r="K2452" s="55"/>
    </row>
    <row r="2453" spans="1:11" x14ac:dyDescent="0.3">
      <c r="A2453" s="6">
        <v>41332</v>
      </c>
      <c r="B2453" s="3">
        <v>39.1</v>
      </c>
      <c r="C2453" s="3">
        <v>39.5</v>
      </c>
      <c r="D2453" s="3">
        <v>39</v>
      </c>
      <c r="E2453" s="3">
        <v>39.450000000000003</v>
      </c>
      <c r="F2453" s="3">
        <v>516</v>
      </c>
      <c r="G2453" s="3">
        <v>39.450000000000003</v>
      </c>
      <c r="K2453" s="55"/>
    </row>
    <row r="2454" spans="1:11" x14ac:dyDescent="0.3">
      <c r="A2454" s="6">
        <v>41333</v>
      </c>
      <c r="B2454" s="3">
        <v>39.6</v>
      </c>
      <c r="C2454" s="3">
        <v>40</v>
      </c>
      <c r="D2454" s="3">
        <v>39.549999999999997</v>
      </c>
      <c r="E2454" s="3">
        <v>39.799999999999997</v>
      </c>
      <c r="F2454" s="3">
        <v>489</v>
      </c>
      <c r="G2454" s="3">
        <v>39.799999999999997</v>
      </c>
      <c r="K2454" s="55"/>
    </row>
    <row r="2455" spans="1:11" x14ac:dyDescent="0.3">
      <c r="A2455" s="6">
        <v>41334</v>
      </c>
      <c r="B2455" s="3">
        <v>39</v>
      </c>
      <c r="C2455" s="3">
        <v>39</v>
      </c>
      <c r="D2455" s="3">
        <v>38.700000000000003</v>
      </c>
      <c r="E2455" s="3">
        <v>38.799999999999997</v>
      </c>
      <c r="F2455" s="3">
        <v>369</v>
      </c>
      <c r="G2455" s="3">
        <v>38.85</v>
      </c>
      <c r="K2455" s="55"/>
    </row>
    <row r="2456" spans="1:11" x14ac:dyDescent="0.3">
      <c r="A2456" s="6">
        <v>41337</v>
      </c>
      <c r="B2456" s="3">
        <v>39.700000000000003</v>
      </c>
      <c r="C2456" s="3">
        <v>39.75</v>
      </c>
      <c r="D2456" s="3">
        <v>39.15</v>
      </c>
      <c r="E2456" s="3">
        <v>39.24</v>
      </c>
      <c r="F2456" s="3">
        <v>205</v>
      </c>
      <c r="G2456" s="3">
        <v>39.25</v>
      </c>
      <c r="K2456" s="55"/>
    </row>
    <row r="2457" spans="1:11" x14ac:dyDescent="0.3">
      <c r="A2457" s="6">
        <v>41338</v>
      </c>
      <c r="B2457" s="3">
        <v>39.5</v>
      </c>
      <c r="C2457" s="3">
        <v>39.5</v>
      </c>
      <c r="D2457" s="3">
        <v>38.75</v>
      </c>
      <c r="E2457" s="3">
        <v>38.799999999999997</v>
      </c>
      <c r="F2457" s="3">
        <v>282</v>
      </c>
      <c r="G2457" s="3">
        <v>38.93</v>
      </c>
      <c r="K2457" s="55"/>
    </row>
    <row r="2458" spans="1:11" x14ac:dyDescent="0.3">
      <c r="A2458" s="6">
        <v>41339</v>
      </c>
      <c r="B2458" s="3">
        <v>39</v>
      </c>
      <c r="C2458" s="3">
        <v>39.25</v>
      </c>
      <c r="D2458" s="3">
        <v>38.9</v>
      </c>
      <c r="E2458" s="3">
        <v>39.25</v>
      </c>
      <c r="F2458" s="3">
        <v>462</v>
      </c>
      <c r="G2458" s="3">
        <v>39.200000000000003</v>
      </c>
      <c r="K2458" s="55"/>
    </row>
    <row r="2459" spans="1:11" x14ac:dyDescent="0.3">
      <c r="A2459" s="6">
        <v>41340</v>
      </c>
      <c r="B2459" s="3">
        <v>39.299999999999997</v>
      </c>
      <c r="C2459" s="3">
        <v>39.450000000000003</v>
      </c>
      <c r="D2459" s="3">
        <v>39.049999999999997</v>
      </c>
      <c r="E2459" s="3">
        <v>39.049999999999997</v>
      </c>
      <c r="F2459" s="3">
        <v>251</v>
      </c>
      <c r="G2459" s="3">
        <v>39.1</v>
      </c>
      <c r="K2459" s="55"/>
    </row>
    <row r="2460" spans="1:11" x14ac:dyDescent="0.3">
      <c r="A2460" s="6">
        <v>41341</v>
      </c>
      <c r="B2460" s="3">
        <v>38.9</v>
      </c>
      <c r="C2460" s="3">
        <v>38.950000000000003</v>
      </c>
      <c r="D2460" s="3">
        <v>38.700000000000003</v>
      </c>
      <c r="E2460" s="3">
        <v>38.85</v>
      </c>
      <c r="F2460" s="3">
        <v>253</v>
      </c>
      <c r="G2460" s="3">
        <v>38.85</v>
      </c>
      <c r="K2460" s="55"/>
    </row>
    <row r="2461" spans="1:11" x14ac:dyDescent="0.3">
      <c r="A2461" s="6">
        <v>41344</v>
      </c>
      <c r="B2461" s="3">
        <v>38.9</v>
      </c>
      <c r="C2461" s="3">
        <v>39</v>
      </c>
      <c r="D2461" s="3">
        <v>38.549999999999997</v>
      </c>
      <c r="E2461" s="3">
        <v>38.6</v>
      </c>
      <c r="F2461" s="3">
        <v>184</v>
      </c>
      <c r="G2461" s="3">
        <v>38.65</v>
      </c>
      <c r="K2461" s="55"/>
    </row>
    <row r="2462" spans="1:11" x14ac:dyDescent="0.3">
      <c r="A2462" s="6">
        <v>41345</v>
      </c>
      <c r="B2462" s="3">
        <v>38.450000000000003</v>
      </c>
      <c r="C2462" s="3">
        <v>38.799999999999997</v>
      </c>
      <c r="D2462" s="3">
        <v>38.450000000000003</v>
      </c>
      <c r="E2462" s="3">
        <v>38.65</v>
      </c>
      <c r="F2462" s="3">
        <v>136</v>
      </c>
      <c r="G2462" s="3">
        <v>38.65</v>
      </c>
      <c r="K2462" s="55"/>
    </row>
    <row r="2463" spans="1:11" x14ac:dyDescent="0.3">
      <c r="A2463" s="6">
        <v>41346</v>
      </c>
      <c r="B2463" s="3">
        <v>39</v>
      </c>
      <c r="C2463" s="3">
        <v>39.15</v>
      </c>
      <c r="D2463" s="3">
        <v>39</v>
      </c>
      <c r="E2463" s="3">
        <v>39.049999999999997</v>
      </c>
      <c r="F2463" s="3">
        <v>300</v>
      </c>
      <c r="G2463" s="3">
        <v>39.090000000000003</v>
      </c>
      <c r="K2463" s="55"/>
    </row>
    <row r="2464" spans="1:11" x14ac:dyDescent="0.3">
      <c r="A2464" s="6">
        <v>41347</v>
      </c>
      <c r="B2464" s="3">
        <v>39.299999999999997</v>
      </c>
      <c r="C2464" s="3">
        <v>39.700000000000003</v>
      </c>
      <c r="D2464" s="3">
        <v>39.299999999999997</v>
      </c>
      <c r="E2464" s="3">
        <v>39.6</v>
      </c>
      <c r="F2464" s="3">
        <v>218</v>
      </c>
      <c r="G2464" s="3">
        <v>39.659999999999997</v>
      </c>
      <c r="K2464" s="55"/>
    </row>
    <row r="2465" spans="1:11" x14ac:dyDescent="0.3">
      <c r="A2465" s="6">
        <v>41348</v>
      </c>
      <c r="B2465" s="3">
        <v>39.700000000000003</v>
      </c>
      <c r="C2465" s="3">
        <v>40.4</v>
      </c>
      <c r="D2465" s="3">
        <v>39.700000000000003</v>
      </c>
      <c r="E2465" s="3">
        <v>40.33</v>
      </c>
      <c r="F2465" s="3">
        <v>325</v>
      </c>
      <c r="G2465" s="3">
        <v>40.33</v>
      </c>
      <c r="K2465" s="55"/>
    </row>
    <row r="2466" spans="1:11" x14ac:dyDescent="0.3">
      <c r="A2466" s="6">
        <v>41351</v>
      </c>
      <c r="B2466" s="3">
        <v>40.5</v>
      </c>
      <c r="C2466" s="3">
        <v>40.75</v>
      </c>
      <c r="D2466" s="3">
        <v>40.15</v>
      </c>
      <c r="E2466" s="3">
        <v>40.549999999999997</v>
      </c>
      <c r="F2466" s="3">
        <v>380</v>
      </c>
      <c r="G2466" s="3">
        <v>40.549999999999997</v>
      </c>
      <c r="K2466" s="55"/>
    </row>
    <row r="2467" spans="1:11" x14ac:dyDescent="0.3">
      <c r="A2467" s="6">
        <v>41352</v>
      </c>
      <c r="B2467" s="3">
        <v>40.75</v>
      </c>
      <c r="C2467" s="3">
        <v>41.05</v>
      </c>
      <c r="D2467" s="3">
        <v>40.65</v>
      </c>
      <c r="E2467" s="3">
        <v>40.950000000000003</v>
      </c>
      <c r="F2467" s="3">
        <v>439</v>
      </c>
      <c r="G2467" s="3">
        <v>40.950000000000003</v>
      </c>
      <c r="K2467" s="55"/>
    </row>
    <row r="2468" spans="1:11" x14ac:dyDescent="0.3">
      <c r="A2468" s="6">
        <v>41353</v>
      </c>
      <c r="B2468" s="3">
        <v>41</v>
      </c>
      <c r="C2468" s="3">
        <v>41.4</v>
      </c>
      <c r="D2468" s="3">
        <v>40.4</v>
      </c>
      <c r="E2468" s="3">
        <v>41.35</v>
      </c>
      <c r="F2468" s="3">
        <v>553</v>
      </c>
      <c r="G2468" s="3">
        <v>41.3</v>
      </c>
      <c r="K2468" s="55"/>
    </row>
    <row r="2469" spans="1:11" x14ac:dyDescent="0.3">
      <c r="A2469" s="6">
        <v>41354</v>
      </c>
      <c r="B2469" s="3">
        <v>41.5</v>
      </c>
      <c r="C2469" s="3">
        <v>42</v>
      </c>
      <c r="D2469" s="3">
        <v>41.3</v>
      </c>
      <c r="E2469" s="3">
        <v>42</v>
      </c>
      <c r="F2469" s="3">
        <v>564</v>
      </c>
      <c r="G2469" s="3">
        <v>41.95</v>
      </c>
      <c r="K2469" s="55"/>
    </row>
    <row r="2470" spans="1:11" x14ac:dyDescent="0.3">
      <c r="A2470" s="6">
        <v>41355</v>
      </c>
      <c r="B2470" s="3">
        <v>42.3</v>
      </c>
      <c r="C2470" s="3">
        <v>42.8</v>
      </c>
      <c r="D2470" s="3">
        <v>42.2</v>
      </c>
      <c r="E2470" s="3">
        <v>42.7</v>
      </c>
      <c r="F2470" s="3">
        <v>291</v>
      </c>
      <c r="G2470" s="3">
        <v>42.7</v>
      </c>
      <c r="K2470" s="55"/>
    </row>
    <row r="2471" spans="1:11" x14ac:dyDescent="0.3">
      <c r="A2471" s="6">
        <v>41358</v>
      </c>
      <c r="B2471" s="3">
        <v>43.45</v>
      </c>
      <c r="C2471" s="3">
        <v>44.05</v>
      </c>
      <c r="D2471" s="3">
        <v>43.3</v>
      </c>
      <c r="E2471" s="3">
        <v>44</v>
      </c>
      <c r="F2471" s="3">
        <v>570</v>
      </c>
      <c r="G2471" s="3">
        <v>44.05</v>
      </c>
      <c r="K2471" s="55"/>
    </row>
    <row r="2472" spans="1:11" x14ac:dyDescent="0.3">
      <c r="A2472" s="6">
        <v>41359</v>
      </c>
      <c r="B2472" s="3">
        <v>43.95</v>
      </c>
      <c r="C2472" s="3">
        <v>45.5</v>
      </c>
      <c r="D2472" s="3">
        <v>43.95</v>
      </c>
      <c r="E2472" s="3">
        <v>45.1</v>
      </c>
      <c r="F2472" s="3">
        <v>400</v>
      </c>
      <c r="G2472" s="3">
        <v>45.1</v>
      </c>
      <c r="K2472" s="55"/>
    </row>
    <row r="2473" spans="1:11" x14ac:dyDescent="0.3">
      <c r="A2473" s="6">
        <v>41360</v>
      </c>
      <c r="B2473" s="3">
        <v>45.3</v>
      </c>
      <c r="C2473" s="3">
        <v>46.15</v>
      </c>
      <c r="D2473" s="3">
        <v>45.2</v>
      </c>
      <c r="E2473" s="3">
        <v>46.15</v>
      </c>
      <c r="F2473" s="3">
        <v>468</v>
      </c>
      <c r="G2473" s="3">
        <v>46</v>
      </c>
      <c r="K2473" s="55"/>
    </row>
    <row r="2474" spans="1:11" x14ac:dyDescent="0.3">
      <c r="A2474" s="6">
        <v>41366</v>
      </c>
      <c r="B2474" s="3">
        <v>39</v>
      </c>
      <c r="C2474" s="3">
        <v>39</v>
      </c>
      <c r="D2474" s="3">
        <v>38.4</v>
      </c>
      <c r="E2474" s="3">
        <v>38.4</v>
      </c>
      <c r="F2474" s="3">
        <v>416</v>
      </c>
      <c r="G2474" s="3">
        <v>38.4</v>
      </c>
      <c r="K2474" s="55"/>
    </row>
    <row r="2475" spans="1:11" x14ac:dyDescent="0.3">
      <c r="A2475" s="6">
        <v>41367</v>
      </c>
      <c r="B2475" s="3">
        <v>38.9</v>
      </c>
      <c r="C2475" s="3">
        <v>39.6</v>
      </c>
      <c r="D2475" s="3">
        <v>38.9</v>
      </c>
      <c r="E2475" s="3">
        <v>39.450000000000003</v>
      </c>
      <c r="F2475" s="3">
        <v>164</v>
      </c>
      <c r="G2475" s="3">
        <v>39.5</v>
      </c>
      <c r="K2475" s="55"/>
    </row>
    <row r="2476" spans="1:11" x14ac:dyDescent="0.3">
      <c r="A2476" s="6">
        <v>41368</v>
      </c>
      <c r="B2476" s="3">
        <v>38.9</v>
      </c>
      <c r="C2476" s="3">
        <v>40.1</v>
      </c>
      <c r="D2476" s="3">
        <v>38.85</v>
      </c>
      <c r="E2476" s="3">
        <v>40.020000000000003</v>
      </c>
      <c r="F2476" s="3">
        <v>319</v>
      </c>
      <c r="G2476" s="3">
        <v>40.01</v>
      </c>
      <c r="K2476" s="55"/>
    </row>
    <row r="2477" spans="1:11" x14ac:dyDescent="0.3">
      <c r="A2477" s="6">
        <v>41369</v>
      </c>
      <c r="B2477" s="3">
        <v>40.450000000000003</v>
      </c>
      <c r="C2477" s="3">
        <v>41.5</v>
      </c>
      <c r="D2477" s="3">
        <v>40.25</v>
      </c>
      <c r="E2477" s="3">
        <v>41.4</v>
      </c>
      <c r="F2477" s="3">
        <v>538</v>
      </c>
      <c r="G2477" s="3">
        <v>41.4</v>
      </c>
      <c r="K2477" s="55"/>
    </row>
    <row r="2478" spans="1:11" x14ac:dyDescent="0.3">
      <c r="A2478" s="6">
        <v>41372</v>
      </c>
      <c r="B2478" s="3">
        <v>40.1</v>
      </c>
      <c r="C2478" s="3">
        <v>40.700000000000003</v>
      </c>
      <c r="D2478" s="3">
        <v>40.1</v>
      </c>
      <c r="E2478" s="3">
        <v>40.6</v>
      </c>
      <c r="F2478" s="3">
        <v>192</v>
      </c>
      <c r="G2478" s="3">
        <v>40.6</v>
      </c>
      <c r="K2478" s="55"/>
    </row>
    <row r="2479" spans="1:11" x14ac:dyDescent="0.3">
      <c r="A2479" s="6">
        <v>41373</v>
      </c>
      <c r="B2479" s="3">
        <v>40</v>
      </c>
      <c r="C2479" s="3">
        <v>40</v>
      </c>
      <c r="D2479" s="3">
        <v>39.200000000000003</v>
      </c>
      <c r="E2479" s="3">
        <v>39.25</v>
      </c>
      <c r="F2479" s="3">
        <v>493</v>
      </c>
      <c r="G2479" s="3">
        <v>39.25</v>
      </c>
      <c r="K2479" s="55"/>
    </row>
    <row r="2480" spans="1:11" x14ac:dyDescent="0.3">
      <c r="A2480" s="6">
        <v>41374</v>
      </c>
      <c r="B2480" s="3">
        <v>39.65</v>
      </c>
      <c r="C2480" s="3">
        <v>40</v>
      </c>
      <c r="D2480" s="3">
        <v>39.65</v>
      </c>
      <c r="E2480" s="3">
        <v>39.75</v>
      </c>
      <c r="F2480" s="3">
        <v>292</v>
      </c>
      <c r="G2480" s="3">
        <v>39.799999999999997</v>
      </c>
      <c r="K2480" s="55"/>
    </row>
    <row r="2481" spans="1:11" x14ac:dyDescent="0.3">
      <c r="A2481" s="6">
        <v>41375</v>
      </c>
      <c r="B2481" s="3">
        <v>39.700000000000003</v>
      </c>
      <c r="C2481" s="3">
        <v>40.200000000000003</v>
      </c>
      <c r="D2481" s="3">
        <v>39.65</v>
      </c>
      <c r="E2481" s="3">
        <v>39.799999999999997</v>
      </c>
      <c r="F2481" s="3">
        <v>422</v>
      </c>
      <c r="G2481" s="3">
        <v>39.799999999999997</v>
      </c>
      <c r="K2481" s="55"/>
    </row>
    <row r="2482" spans="1:11" x14ac:dyDescent="0.3">
      <c r="A2482" s="6">
        <v>41376</v>
      </c>
      <c r="B2482" s="3">
        <v>40.25</v>
      </c>
      <c r="C2482" s="3">
        <v>41</v>
      </c>
      <c r="D2482" s="3">
        <v>40.25</v>
      </c>
      <c r="E2482" s="3">
        <v>40.85</v>
      </c>
      <c r="F2482" s="3">
        <v>448</v>
      </c>
      <c r="G2482" s="3">
        <v>40.92</v>
      </c>
      <c r="K2482" s="55"/>
    </row>
    <row r="2483" spans="1:11" x14ac:dyDescent="0.3">
      <c r="A2483" s="6">
        <v>41379</v>
      </c>
      <c r="B2483" s="3">
        <v>39.15</v>
      </c>
      <c r="C2483" s="3">
        <v>39.15</v>
      </c>
      <c r="D2483" s="3">
        <v>38.1</v>
      </c>
      <c r="E2483" s="3">
        <v>38.15</v>
      </c>
      <c r="F2483" s="3">
        <v>862</v>
      </c>
      <c r="G2483" s="3">
        <v>38.25</v>
      </c>
      <c r="K2483" s="55"/>
    </row>
    <row r="2484" spans="1:11" x14ac:dyDescent="0.3">
      <c r="A2484" s="6">
        <v>41380</v>
      </c>
      <c r="B2484" s="3">
        <v>38</v>
      </c>
      <c r="C2484" s="3">
        <v>38.1</v>
      </c>
      <c r="D2484" s="3">
        <v>36.5</v>
      </c>
      <c r="E2484" s="3">
        <v>36.5</v>
      </c>
      <c r="F2484" s="3">
        <v>558</v>
      </c>
      <c r="G2484" s="3">
        <v>36.549999999999997</v>
      </c>
      <c r="K2484" s="55"/>
    </row>
    <row r="2485" spans="1:11" x14ac:dyDescent="0.3">
      <c r="A2485" s="6">
        <v>41381</v>
      </c>
      <c r="B2485" s="3">
        <v>36.15</v>
      </c>
      <c r="C2485" s="3">
        <v>36.450000000000003</v>
      </c>
      <c r="D2485" s="3">
        <v>35.1</v>
      </c>
      <c r="E2485" s="3">
        <v>35.299999999999997</v>
      </c>
      <c r="F2485" s="3">
        <v>366</v>
      </c>
      <c r="G2485" s="3">
        <v>35.299999999999997</v>
      </c>
      <c r="K2485" s="55"/>
    </row>
    <row r="2486" spans="1:11" x14ac:dyDescent="0.3">
      <c r="A2486" s="6">
        <v>41382</v>
      </c>
      <c r="B2486" s="3">
        <v>35.31</v>
      </c>
      <c r="C2486" s="3">
        <v>35.4</v>
      </c>
      <c r="D2486" s="3">
        <v>34.9</v>
      </c>
      <c r="E2486" s="3">
        <v>34.9</v>
      </c>
      <c r="F2486" s="3">
        <v>360</v>
      </c>
      <c r="G2486" s="3">
        <v>34.9</v>
      </c>
      <c r="K2486" s="55"/>
    </row>
    <row r="2487" spans="1:11" x14ac:dyDescent="0.3">
      <c r="A2487" s="6">
        <v>41383</v>
      </c>
      <c r="B2487" s="3">
        <v>35.35</v>
      </c>
      <c r="C2487" s="3">
        <v>36.35</v>
      </c>
      <c r="D2487" s="3">
        <v>35.35</v>
      </c>
      <c r="E2487" s="3">
        <v>36.299999999999997</v>
      </c>
      <c r="F2487" s="3">
        <v>310</v>
      </c>
      <c r="G2487" s="3">
        <v>36.299999999999997</v>
      </c>
      <c r="K2487" s="55"/>
    </row>
    <row r="2488" spans="1:11" x14ac:dyDescent="0.3">
      <c r="A2488" s="6">
        <v>41386</v>
      </c>
      <c r="B2488" s="3">
        <v>36.549999999999997</v>
      </c>
      <c r="C2488" s="3">
        <v>36.950000000000003</v>
      </c>
      <c r="D2488" s="3">
        <v>36.450000000000003</v>
      </c>
      <c r="E2488" s="3">
        <v>36.9</v>
      </c>
      <c r="F2488" s="3">
        <v>126</v>
      </c>
      <c r="G2488" s="3">
        <v>36.9</v>
      </c>
      <c r="K2488" s="55"/>
    </row>
    <row r="2489" spans="1:11" x14ac:dyDescent="0.3">
      <c r="A2489" s="6">
        <v>41387</v>
      </c>
      <c r="B2489" s="3">
        <v>36.65</v>
      </c>
      <c r="C2489" s="3">
        <v>37.5</v>
      </c>
      <c r="D2489" s="3">
        <v>36.5</v>
      </c>
      <c r="E2489" s="3">
        <v>37.299999999999997</v>
      </c>
      <c r="F2489" s="3">
        <v>383</v>
      </c>
      <c r="G2489" s="3">
        <v>37.35</v>
      </c>
      <c r="K2489" s="55"/>
    </row>
    <row r="2490" spans="1:11" x14ac:dyDescent="0.3">
      <c r="A2490" s="6">
        <v>41388</v>
      </c>
      <c r="B2490" s="3">
        <v>38</v>
      </c>
      <c r="C2490" s="3">
        <v>38</v>
      </c>
      <c r="D2490" s="3">
        <v>37.299999999999997</v>
      </c>
      <c r="E2490" s="3">
        <v>37.5</v>
      </c>
      <c r="F2490" s="3">
        <v>374</v>
      </c>
      <c r="G2490" s="3">
        <v>37.5</v>
      </c>
      <c r="K2490" s="55"/>
    </row>
    <row r="2491" spans="1:11" x14ac:dyDescent="0.3">
      <c r="A2491" s="6">
        <v>41389</v>
      </c>
      <c r="B2491" s="3">
        <v>37.35</v>
      </c>
      <c r="C2491" s="3">
        <v>37.35</v>
      </c>
      <c r="D2491" s="3">
        <v>36.75</v>
      </c>
      <c r="E2491" s="3">
        <v>36.75</v>
      </c>
      <c r="F2491" s="3">
        <v>77</v>
      </c>
      <c r="G2491" s="3">
        <v>36.75</v>
      </c>
      <c r="K2491" s="55"/>
    </row>
    <row r="2492" spans="1:11" x14ac:dyDescent="0.3">
      <c r="A2492" s="6">
        <v>41390</v>
      </c>
      <c r="B2492" s="3">
        <v>36.549999999999997</v>
      </c>
      <c r="C2492" s="3">
        <v>36.75</v>
      </c>
      <c r="D2492" s="3">
        <v>36</v>
      </c>
      <c r="E2492" s="3">
        <v>36</v>
      </c>
      <c r="F2492" s="3">
        <v>217</v>
      </c>
      <c r="G2492" s="3">
        <v>36.15</v>
      </c>
      <c r="K2492" s="55"/>
    </row>
    <row r="2493" spans="1:11" x14ac:dyDescent="0.3">
      <c r="A2493" s="6">
        <v>41393</v>
      </c>
      <c r="B2493" s="3">
        <v>36.799999999999997</v>
      </c>
      <c r="C2493" s="3">
        <v>37</v>
      </c>
      <c r="D2493" s="3">
        <v>36.799999999999997</v>
      </c>
      <c r="E2493" s="3">
        <v>36.799999999999997</v>
      </c>
      <c r="F2493" s="3">
        <v>135</v>
      </c>
      <c r="G2493" s="3">
        <v>36.799999999999997</v>
      </c>
      <c r="K2493" s="55"/>
    </row>
    <row r="2494" spans="1:11" x14ac:dyDescent="0.3">
      <c r="A2494" s="6">
        <v>41394</v>
      </c>
      <c r="B2494" s="3">
        <v>36.6</v>
      </c>
      <c r="C2494" s="3">
        <v>37.299999999999997</v>
      </c>
      <c r="D2494" s="3">
        <v>36.4</v>
      </c>
      <c r="E2494" s="3">
        <v>37.25</v>
      </c>
      <c r="F2494" s="3">
        <v>741</v>
      </c>
      <c r="G2494" s="3">
        <v>37.25</v>
      </c>
      <c r="K2494" s="55"/>
    </row>
    <row r="2495" spans="1:11" x14ac:dyDescent="0.3">
      <c r="A2495" s="6">
        <v>41396</v>
      </c>
      <c r="B2495" s="3">
        <v>37</v>
      </c>
      <c r="C2495" s="3">
        <v>37</v>
      </c>
      <c r="D2495" s="3">
        <v>36.6</v>
      </c>
      <c r="E2495" s="3">
        <v>36.700000000000003</v>
      </c>
      <c r="F2495" s="3">
        <v>455</v>
      </c>
      <c r="G2495" s="3">
        <v>36.700000000000003</v>
      </c>
      <c r="K2495" s="55"/>
    </row>
    <row r="2496" spans="1:11" x14ac:dyDescent="0.3">
      <c r="A2496" s="6">
        <v>41397</v>
      </c>
      <c r="B2496" s="3">
        <v>36.1</v>
      </c>
      <c r="C2496" s="3">
        <v>36.15</v>
      </c>
      <c r="D2496" s="3">
        <v>35.5</v>
      </c>
      <c r="E2496" s="3">
        <v>35.549999999999997</v>
      </c>
      <c r="F2496" s="3">
        <v>364</v>
      </c>
      <c r="G2496" s="3">
        <v>35.549999999999997</v>
      </c>
      <c r="K2496" s="55"/>
    </row>
    <row r="2497" spans="1:11" x14ac:dyDescent="0.3">
      <c r="A2497" s="6">
        <v>41400</v>
      </c>
      <c r="B2497" s="3">
        <v>35.799999999999997</v>
      </c>
      <c r="C2497" s="3">
        <v>35.9</v>
      </c>
      <c r="D2497" s="3">
        <v>35.1</v>
      </c>
      <c r="E2497" s="3">
        <v>35.1</v>
      </c>
      <c r="F2497" s="3">
        <v>287</v>
      </c>
      <c r="G2497" s="3">
        <v>35.1</v>
      </c>
      <c r="K2497" s="55"/>
    </row>
    <row r="2498" spans="1:11" x14ac:dyDescent="0.3">
      <c r="A2498" s="6">
        <v>41401</v>
      </c>
      <c r="B2498" s="3">
        <v>35.35</v>
      </c>
      <c r="C2498" s="3">
        <v>35.799999999999997</v>
      </c>
      <c r="D2498" s="3">
        <v>35.299999999999997</v>
      </c>
      <c r="E2498" s="3">
        <v>35.450000000000003</v>
      </c>
      <c r="F2498" s="3">
        <v>81</v>
      </c>
      <c r="G2498" s="3">
        <v>35.4</v>
      </c>
      <c r="K2498" s="55"/>
    </row>
    <row r="2499" spans="1:11" x14ac:dyDescent="0.3">
      <c r="A2499" s="6">
        <v>41402</v>
      </c>
      <c r="B2499" s="3">
        <v>35.299999999999997</v>
      </c>
      <c r="C2499" s="3">
        <v>35.5</v>
      </c>
      <c r="D2499" s="3">
        <v>35</v>
      </c>
      <c r="E2499" s="3">
        <v>35.5</v>
      </c>
      <c r="F2499" s="3">
        <v>451</v>
      </c>
      <c r="G2499" s="3">
        <v>35.5</v>
      </c>
      <c r="K2499" s="55"/>
    </row>
    <row r="2500" spans="1:11" x14ac:dyDescent="0.3">
      <c r="A2500" s="6">
        <v>41404</v>
      </c>
      <c r="B2500" s="3">
        <v>34.5</v>
      </c>
      <c r="C2500" s="3">
        <v>34.549999999999997</v>
      </c>
      <c r="D2500" s="3">
        <v>34.4</v>
      </c>
      <c r="E2500" s="3">
        <v>34.5</v>
      </c>
      <c r="F2500" s="3">
        <v>328</v>
      </c>
      <c r="G2500" s="3">
        <v>34.5</v>
      </c>
      <c r="K2500" s="55"/>
    </row>
    <row r="2501" spans="1:11" x14ac:dyDescent="0.3">
      <c r="A2501" s="6">
        <v>41407</v>
      </c>
      <c r="B2501" s="3">
        <v>34.409999999999997</v>
      </c>
      <c r="C2501" s="3">
        <v>34.85</v>
      </c>
      <c r="D2501" s="3">
        <v>34.35</v>
      </c>
      <c r="E2501" s="3">
        <v>34.85</v>
      </c>
      <c r="F2501" s="3">
        <v>325</v>
      </c>
      <c r="G2501" s="3">
        <v>34.93</v>
      </c>
      <c r="K2501" s="55"/>
    </row>
    <row r="2502" spans="1:11" x14ac:dyDescent="0.3">
      <c r="A2502" s="6">
        <v>41408</v>
      </c>
      <c r="B2502" s="3">
        <v>35.1</v>
      </c>
      <c r="C2502" s="3">
        <v>35.6</v>
      </c>
      <c r="D2502" s="3">
        <v>35.1</v>
      </c>
      <c r="E2502" s="3">
        <v>35.5</v>
      </c>
      <c r="F2502" s="3">
        <v>288</v>
      </c>
      <c r="G2502" s="3">
        <v>35.5</v>
      </c>
      <c r="K2502" s="55"/>
    </row>
    <row r="2503" spans="1:11" x14ac:dyDescent="0.3">
      <c r="A2503" s="6">
        <v>41409</v>
      </c>
      <c r="B2503" s="3">
        <v>35.450000000000003</v>
      </c>
      <c r="C2503" s="3">
        <v>35.450000000000003</v>
      </c>
      <c r="D2503" s="3">
        <v>34.85</v>
      </c>
      <c r="E2503" s="3">
        <v>34.85</v>
      </c>
      <c r="F2503" s="3">
        <v>186</v>
      </c>
      <c r="G2503" s="3">
        <v>34.85</v>
      </c>
      <c r="K2503" s="55"/>
    </row>
    <row r="2504" spans="1:11" x14ac:dyDescent="0.3">
      <c r="A2504" s="6">
        <v>41410</v>
      </c>
      <c r="B2504" s="3">
        <v>34.799999999999997</v>
      </c>
      <c r="C2504" s="3">
        <v>34.950000000000003</v>
      </c>
      <c r="D2504" s="3">
        <v>34.700000000000003</v>
      </c>
      <c r="E2504" s="3">
        <v>34.700000000000003</v>
      </c>
      <c r="F2504" s="3">
        <v>141</v>
      </c>
      <c r="G2504" s="3">
        <v>34.700000000000003</v>
      </c>
      <c r="K2504" s="55"/>
    </row>
    <row r="2505" spans="1:11" x14ac:dyDescent="0.3">
      <c r="A2505" s="6">
        <v>41415</v>
      </c>
      <c r="B2505" s="3">
        <v>34.549999999999997</v>
      </c>
      <c r="C2505" s="3">
        <v>34.9</v>
      </c>
      <c r="D2505" s="3">
        <v>34.4</v>
      </c>
      <c r="E2505" s="3">
        <v>34.799999999999997</v>
      </c>
      <c r="F2505" s="3">
        <v>225</v>
      </c>
      <c r="G2505" s="3">
        <v>34.799999999999997</v>
      </c>
      <c r="K2505" s="55"/>
    </row>
    <row r="2506" spans="1:11" x14ac:dyDescent="0.3">
      <c r="A2506" s="6">
        <v>41416</v>
      </c>
      <c r="B2506" s="3">
        <v>34.799999999999997</v>
      </c>
      <c r="C2506" s="3">
        <v>35.200000000000003</v>
      </c>
      <c r="D2506" s="3">
        <v>34.5</v>
      </c>
      <c r="E2506" s="3">
        <v>34.950000000000003</v>
      </c>
      <c r="F2506" s="3">
        <v>262</v>
      </c>
      <c r="G2506" s="3">
        <v>34.9</v>
      </c>
      <c r="K2506" s="55"/>
    </row>
    <row r="2507" spans="1:11" x14ac:dyDescent="0.3">
      <c r="A2507" s="6">
        <v>41417</v>
      </c>
      <c r="B2507" s="3">
        <v>34.700000000000003</v>
      </c>
      <c r="C2507" s="3">
        <v>34.700000000000003</v>
      </c>
      <c r="D2507" s="3">
        <v>34.4</v>
      </c>
      <c r="E2507" s="3">
        <v>34.5</v>
      </c>
      <c r="F2507" s="3">
        <v>248</v>
      </c>
      <c r="G2507" s="3">
        <v>34.5</v>
      </c>
      <c r="K2507" s="55"/>
    </row>
    <row r="2508" spans="1:11" x14ac:dyDescent="0.3">
      <c r="A2508" s="6">
        <v>41418</v>
      </c>
      <c r="B2508" s="3">
        <v>34.9</v>
      </c>
      <c r="C2508" s="3">
        <v>34.9</v>
      </c>
      <c r="D2508" s="3">
        <v>34.700000000000003</v>
      </c>
      <c r="E2508" s="3">
        <v>34.700000000000003</v>
      </c>
      <c r="F2508" s="3">
        <v>93</v>
      </c>
      <c r="G2508" s="3">
        <v>34.700000000000003</v>
      </c>
      <c r="K2508" s="55"/>
    </row>
    <row r="2509" spans="1:11" x14ac:dyDescent="0.3">
      <c r="A2509" s="6">
        <v>41421</v>
      </c>
      <c r="B2509" s="3">
        <v>35.700000000000003</v>
      </c>
      <c r="C2509" s="3">
        <v>35.700000000000003</v>
      </c>
      <c r="D2509" s="3">
        <v>35.4</v>
      </c>
      <c r="E2509" s="3">
        <v>35.4</v>
      </c>
      <c r="F2509" s="3">
        <v>397</v>
      </c>
      <c r="G2509" s="3">
        <v>35.4</v>
      </c>
      <c r="K2509" s="55"/>
    </row>
    <row r="2510" spans="1:11" x14ac:dyDescent="0.3">
      <c r="A2510" s="6">
        <v>41422</v>
      </c>
      <c r="B2510" s="3">
        <v>35.1</v>
      </c>
      <c r="C2510" s="3">
        <v>35.1</v>
      </c>
      <c r="D2510" s="3">
        <v>34.9</v>
      </c>
      <c r="E2510" s="3">
        <v>35.1</v>
      </c>
      <c r="F2510" s="3">
        <v>127</v>
      </c>
      <c r="G2510" s="3">
        <v>35.1</v>
      </c>
      <c r="K2510" s="55"/>
    </row>
    <row r="2511" spans="1:11" x14ac:dyDescent="0.3">
      <c r="A2511" s="6">
        <v>41423</v>
      </c>
      <c r="B2511" s="3">
        <v>34.799999999999997</v>
      </c>
      <c r="C2511" s="3">
        <v>34.799999999999997</v>
      </c>
      <c r="D2511" s="3">
        <v>34.1</v>
      </c>
      <c r="E2511" s="3">
        <v>34.15</v>
      </c>
      <c r="F2511" s="3">
        <v>303</v>
      </c>
      <c r="G2511" s="3">
        <v>34.15</v>
      </c>
      <c r="K2511" s="55"/>
    </row>
    <row r="2512" spans="1:11" x14ac:dyDescent="0.3">
      <c r="A2512" s="6">
        <v>41424</v>
      </c>
      <c r="B2512" s="3">
        <v>33.75</v>
      </c>
      <c r="C2512" s="3">
        <v>34.450000000000003</v>
      </c>
      <c r="D2512" s="3">
        <v>33.65</v>
      </c>
      <c r="E2512" s="3">
        <v>34.25</v>
      </c>
      <c r="F2512" s="3">
        <v>152</v>
      </c>
      <c r="G2512" s="3">
        <v>34.25</v>
      </c>
      <c r="K2512" s="55"/>
    </row>
    <row r="2513" spans="1:11" x14ac:dyDescent="0.3">
      <c r="A2513" s="6">
        <v>41425</v>
      </c>
      <c r="B2513" s="3">
        <v>34.4</v>
      </c>
      <c r="C2513" s="3">
        <v>34.4</v>
      </c>
      <c r="D2513" s="3">
        <v>34</v>
      </c>
      <c r="E2513" s="3">
        <v>34.26</v>
      </c>
      <c r="F2513" s="3">
        <v>187</v>
      </c>
      <c r="G2513" s="3">
        <v>34.35</v>
      </c>
      <c r="K2513" s="55"/>
    </row>
    <row r="2514" spans="1:11" x14ac:dyDescent="0.3">
      <c r="A2514" s="6">
        <v>41428</v>
      </c>
      <c r="B2514" s="3">
        <v>33</v>
      </c>
      <c r="C2514" s="3">
        <v>33.15</v>
      </c>
      <c r="D2514" s="3">
        <v>32.85</v>
      </c>
      <c r="E2514" s="3">
        <v>32.85</v>
      </c>
      <c r="F2514" s="3">
        <v>198</v>
      </c>
      <c r="G2514" s="3">
        <v>32.85</v>
      </c>
      <c r="K2514" s="55"/>
    </row>
    <row r="2515" spans="1:11" x14ac:dyDescent="0.3">
      <c r="A2515" s="6">
        <v>41429</v>
      </c>
      <c r="B2515" s="3">
        <v>32.450000000000003</v>
      </c>
      <c r="C2515" s="3">
        <v>32.65</v>
      </c>
      <c r="D2515" s="3">
        <v>32.200000000000003</v>
      </c>
      <c r="E2515" s="3">
        <v>32.200000000000003</v>
      </c>
      <c r="F2515" s="3">
        <v>186</v>
      </c>
      <c r="G2515" s="3">
        <v>32.200000000000003</v>
      </c>
      <c r="K2515" s="55"/>
    </row>
    <row r="2516" spans="1:11" x14ac:dyDescent="0.3">
      <c r="A2516" s="6">
        <v>41430</v>
      </c>
      <c r="B2516" s="3">
        <v>32.450000000000003</v>
      </c>
      <c r="C2516" s="3">
        <v>32.75</v>
      </c>
      <c r="D2516" s="3">
        <v>32.4</v>
      </c>
      <c r="E2516" s="3">
        <v>32.46</v>
      </c>
      <c r="F2516" s="3">
        <v>145</v>
      </c>
      <c r="G2516" s="3">
        <v>32.450000000000003</v>
      </c>
      <c r="K2516" s="55"/>
    </row>
    <row r="2517" spans="1:11" x14ac:dyDescent="0.3">
      <c r="A2517" s="6">
        <v>41431</v>
      </c>
      <c r="B2517" s="3">
        <v>32.1</v>
      </c>
      <c r="C2517" s="3">
        <v>32.65</v>
      </c>
      <c r="D2517" s="3">
        <v>32.1</v>
      </c>
      <c r="E2517" s="3">
        <v>32.6</v>
      </c>
      <c r="F2517" s="3">
        <v>592</v>
      </c>
      <c r="G2517" s="3">
        <v>32.65</v>
      </c>
      <c r="K2517" s="55"/>
    </row>
    <row r="2518" spans="1:11" x14ac:dyDescent="0.3">
      <c r="A2518" s="6">
        <v>41432</v>
      </c>
      <c r="B2518" s="3">
        <v>33</v>
      </c>
      <c r="C2518" s="3">
        <v>33</v>
      </c>
      <c r="D2518" s="3">
        <v>31.75</v>
      </c>
      <c r="E2518" s="3">
        <v>31.8</v>
      </c>
      <c r="F2518" s="3">
        <v>314</v>
      </c>
      <c r="G2518" s="3">
        <v>31.8</v>
      </c>
      <c r="K2518" s="55"/>
    </row>
    <row r="2519" spans="1:11" x14ac:dyDescent="0.3">
      <c r="A2519" s="6">
        <v>41435</v>
      </c>
      <c r="B2519" s="3">
        <v>31.32</v>
      </c>
      <c r="C2519" s="3">
        <v>31.43</v>
      </c>
      <c r="D2519" s="3">
        <v>30.55</v>
      </c>
      <c r="E2519" s="3">
        <v>30.55</v>
      </c>
      <c r="F2519" s="3">
        <v>118</v>
      </c>
      <c r="G2519" s="3">
        <v>30.7</v>
      </c>
      <c r="K2519" s="55"/>
    </row>
    <row r="2520" spans="1:11" x14ac:dyDescent="0.3">
      <c r="A2520" s="6">
        <v>41436</v>
      </c>
      <c r="B2520" s="3">
        <v>30.75</v>
      </c>
      <c r="C2520" s="3">
        <v>30.75</v>
      </c>
      <c r="D2520" s="3">
        <v>30.05</v>
      </c>
      <c r="E2520" s="3">
        <v>30.05</v>
      </c>
      <c r="F2520" s="3">
        <v>148</v>
      </c>
      <c r="G2520" s="3">
        <v>30.05</v>
      </c>
      <c r="K2520" s="55"/>
    </row>
    <row r="2521" spans="1:11" x14ac:dyDescent="0.3">
      <c r="A2521" s="6">
        <v>41437</v>
      </c>
      <c r="B2521" s="3">
        <v>30.5</v>
      </c>
      <c r="C2521" s="3">
        <v>30.5</v>
      </c>
      <c r="D2521" s="3">
        <v>30.05</v>
      </c>
      <c r="E2521" s="3">
        <v>30.1</v>
      </c>
      <c r="F2521" s="3">
        <v>73</v>
      </c>
      <c r="G2521" s="3">
        <v>30.1</v>
      </c>
      <c r="K2521" s="55"/>
    </row>
    <row r="2522" spans="1:11" x14ac:dyDescent="0.3">
      <c r="A2522" s="6">
        <v>41438</v>
      </c>
      <c r="B2522" s="3">
        <v>29.5</v>
      </c>
      <c r="C2522" s="3">
        <v>29.5</v>
      </c>
      <c r="D2522" s="3">
        <v>28.25</v>
      </c>
      <c r="E2522" s="3">
        <v>28.25</v>
      </c>
      <c r="F2522" s="3">
        <v>474</v>
      </c>
      <c r="G2522" s="3">
        <v>28.25</v>
      </c>
      <c r="K2522" s="55"/>
    </row>
    <row r="2523" spans="1:11" x14ac:dyDescent="0.3">
      <c r="A2523" s="6">
        <v>41439</v>
      </c>
      <c r="B2523" s="3">
        <v>28.4</v>
      </c>
      <c r="C2523" s="3">
        <v>28.9</v>
      </c>
      <c r="D2523" s="3">
        <v>28.4</v>
      </c>
      <c r="E2523" s="3">
        <v>28.9</v>
      </c>
      <c r="F2523" s="3">
        <v>180</v>
      </c>
      <c r="G2523" s="3">
        <v>28.9</v>
      </c>
      <c r="K2523" s="55"/>
    </row>
    <row r="2524" spans="1:11" x14ac:dyDescent="0.3">
      <c r="A2524" s="6">
        <v>41442</v>
      </c>
      <c r="B2524" s="3">
        <v>28.25</v>
      </c>
      <c r="C2524" s="3">
        <v>28.25</v>
      </c>
      <c r="D2524" s="3">
        <v>28.1</v>
      </c>
      <c r="E2524" s="3">
        <v>28.2</v>
      </c>
      <c r="F2524" s="3">
        <v>401</v>
      </c>
      <c r="G2524" s="3">
        <v>28.2</v>
      </c>
      <c r="K2524" s="55"/>
    </row>
    <row r="2525" spans="1:11" x14ac:dyDescent="0.3">
      <c r="A2525" s="6">
        <v>41443</v>
      </c>
      <c r="B2525" s="3">
        <v>27.8</v>
      </c>
      <c r="C2525" s="3">
        <v>27.8</v>
      </c>
      <c r="D2525" s="3">
        <v>27.5</v>
      </c>
      <c r="E2525" s="3">
        <v>27.7</v>
      </c>
      <c r="F2525" s="3">
        <v>361</v>
      </c>
      <c r="G2525" s="3">
        <v>27.7</v>
      </c>
      <c r="K2525" s="55"/>
    </row>
    <row r="2526" spans="1:11" x14ac:dyDescent="0.3">
      <c r="A2526" s="6">
        <v>41444</v>
      </c>
      <c r="B2526" s="3">
        <v>27.6</v>
      </c>
      <c r="C2526" s="3">
        <v>28.35</v>
      </c>
      <c r="D2526" s="3">
        <v>27.59</v>
      </c>
      <c r="E2526" s="3">
        <v>28.35</v>
      </c>
      <c r="F2526" s="3">
        <v>194</v>
      </c>
      <c r="G2526" s="3">
        <v>28.32</v>
      </c>
      <c r="K2526" s="55"/>
    </row>
    <row r="2527" spans="1:11" x14ac:dyDescent="0.3">
      <c r="A2527" s="6">
        <v>41445</v>
      </c>
      <c r="B2527" s="3">
        <v>27.9</v>
      </c>
      <c r="C2527" s="3">
        <v>28.65</v>
      </c>
      <c r="D2527" s="3">
        <v>27.75</v>
      </c>
      <c r="E2527" s="3">
        <v>28.65</v>
      </c>
      <c r="F2527" s="3">
        <v>182</v>
      </c>
      <c r="G2527" s="3">
        <v>28.65</v>
      </c>
      <c r="K2527" s="55"/>
    </row>
    <row r="2528" spans="1:11" x14ac:dyDescent="0.3">
      <c r="A2528" s="6">
        <v>41446</v>
      </c>
      <c r="B2528" s="3">
        <v>27.48</v>
      </c>
      <c r="C2528" s="3">
        <v>27.48</v>
      </c>
      <c r="D2528" s="3">
        <v>26.25</v>
      </c>
      <c r="E2528" s="3">
        <v>26.5</v>
      </c>
      <c r="F2528" s="3">
        <v>177</v>
      </c>
      <c r="G2528" s="3">
        <v>26.5</v>
      </c>
      <c r="K2528" s="55"/>
    </row>
    <row r="2529" spans="1:11" x14ac:dyDescent="0.3">
      <c r="A2529" s="6">
        <v>41449</v>
      </c>
      <c r="B2529" s="3">
        <v>27</v>
      </c>
      <c r="C2529" s="3">
        <v>28.15</v>
      </c>
      <c r="D2529" s="3">
        <v>26.5</v>
      </c>
      <c r="E2529" s="3">
        <v>28</v>
      </c>
      <c r="F2529" s="3">
        <v>351</v>
      </c>
      <c r="G2529" s="3">
        <v>28</v>
      </c>
      <c r="K2529" s="55"/>
    </row>
    <row r="2530" spans="1:11" x14ac:dyDescent="0.3">
      <c r="A2530" s="6">
        <v>41450</v>
      </c>
      <c r="B2530" s="3">
        <v>27.8</v>
      </c>
      <c r="C2530" s="3">
        <v>28.8</v>
      </c>
      <c r="D2530" s="3">
        <v>27.75</v>
      </c>
      <c r="E2530" s="3">
        <v>28.75</v>
      </c>
      <c r="F2530" s="3">
        <v>174</v>
      </c>
      <c r="G2530" s="3">
        <v>28.73</v>
      </c>
      <c r="K2530" s="55"/>
    </row>
    <row r="2531" spans="1:11" x14ac:dyDescent="0.3">
      <c r="A2531" s="6">
        <v>41451</v>
      </c>
      <c r="B2531" s="3">
        <v>29.4</v>
      </c>
      <c r="C2531" s="3">
        <v>31.1</v>
      </c>
      <c r="D2531" s="3">
        <v>29.4</v>
      </c>
      <c r="E2531" s="3">
        <v>30.85</v>
      </c>
      <c r="F2531" s="3">
        <v>1068</v>
      </c>
      <c r="G2531" s="3">
        <v>30.75</v>
      </c>
      <c r="K2531" s="55"/>
    </row>
    <row r="2532" spans="1:11" x14ac:dyDescent="0.3">
      <c r="A2532" s="6">
        <v>41452</v>
      </c>
      <c r="B2532" s="3">
        <v>30.7</v>
      </c>
      <c r="C2532" s="3">
        <v>30.7</v>
      </c>
      <c r="D2532" s="3">
        <v>29.85</v>
      </c>
      <c r="E2532" s="3">
        <v>30</v>
      </c>
      <c r="F2532" s="3">
        <v>308</v>
      </c>
      <c r="G2532" s="3">
        <v>30</v>
      </c>
      <c r="K2532" s="55"/>
    </row>
    <row r="2533" spans="1:11" x14ac:dyDescent="0.3">
      <c r="A2533" s="6">
        <v>41453</v>
      </c>
      <c r="B2533" s="3">
        <v>29.97</v>
      </c>
      <c r="C2533" s="3">
        <v>29.97</v>
      </c>
      <c r="D2533" s="3">
        <v>29.6</v>
      </c>
      <c r="E2533" s="3">
        <v>29.75</v>
      </c>
      <c r="F2533" s="3">
        <v>430</v>
      </c>
      <c r="G2533" s="3">
        <v>29.75</v>
      </c>
      <c r="K2533" s="55"/>
    </row>
    <row r="2534" spans="1:11" x14ac:dyDescent="0.3">
      <c r="A2534" s="6">
        <v>41456</v>
      </c>
      <c r="B2534" s="3">
        <v>32.5</v>
      </c>
      <c r="C2534" s="3">
        <v>33.25</v>
      </c>
      <c r="D2534" s="3">
        <v>32.5</v>
      </c>
      <c r="E2534" s="3">
        <v>33.25</v>
      </c>
      <c r="F2534" s="3">
        <v>580</v>
      </c>
      <c r="G2534" s="3">
        <v>33.25</v>
      </c>
      <c r="K2534" s="55"/>
    </row>
    <row r="2535" spans="1:11" x14ac:dyDescent="0.3">
      <c r="A2535" s="6">
        <v>41457</v>
      </c>
      <c r="B2535" s="3">
        <v>33.24</v>
      </c>
      <c r="C2535" s="3">
        <v>33.549999999999997</v>
      </c>
      <c r="D2535" s="3">
        <v>33.1</v>
      </c>
      <c r="E2535" s="3">
        <v>33.1</v>
      </c>
      <c r="F2535" s="3">
        <v>223</v>
      </c>
      <c r="G2535" s="3">
        <v>33.15</v>
      </c>
      <c r="K2535" s="55"/>
    </row>
    <row r="2536" spans="1:11" x14ac:dyDescent="0.3">
      <c r="A2536" s="6">
        <v>41458</v>
      </c>
      <c r="B2536" s="3">
        <v>33</v>
      </c>
      <c r="C2536" s="3">
        <v>33</v>
      </c>
      <c r="D2536" s="3">
        <v>32.65</v>
      </c>
      <c r="E2536" s="3">
        <v>32.85</v>
      </c>
      <c r="F2536" s="3">
        <v>98</v>
      </c>
      <c r="G2536" s="3">
        <v>32.75</v>
      </c>
      <c r="K2536" s="55"/>
    </row>
    <row r="2537" spans="1:11" x14ac:dyDescent="0.3">
      <c r="A2537" s="6">
        <v>41459</v>
      </c>
      <c r="B2537" s="3">
        <v>32.549999999999997</v>
      </c>
      <c r="C2537" s="3">
        <v>32.549999999999997</v>
      </c>
      <c r="D2537" s="3">
        <v>31.8</v>
      </c>
      <c r="E2537" s="3">
        <v>31.8</v>
      </c>
      <c r="F2537" s="3">
        <v>101</v>
      </c>
      <c r="G2537" s="3">
        <v>32.049999999999997</v>
      </c>
      <c r="K2537" s="55"/>
    </row>
    <row r="2538" spans="1:11" x14ac:dyDescent="0.3">
      <c r="A2538" s="6">
        <v>41460</v>
      </c>
      <c r="B2538" s="3">
        <v>32.5</v>
      </c>
      <c r="C2538" s="3">
        <v>32.700000000000003</v>
      </c>
      <c r="D2538" s="3">
        <v>32.5</v>
      </c>
      <c r="E2538" s="3">
        <v>32.65</v>
      </c>
      <c r="F2538" s="3">
        <v>99</v>
      </c>
      <c r="G2538" s="3">
        <v>32.450000000000003</v>
      </c>
      <c r="K2538" s="55"/>
    </row>
    <row r="2539" spans="1:11" x14ac:dyDescent="0.3">
      <c r="A2539" s="6">
        <v>41463</v>
      </c>
      <c r="B2539" s="3">
        <v>32.1</v>
      </c>
      <c r="C2539" s="3">
        <v>32.1</v>
      </c>
      <c r="D2539" s="3">
        <v>31.75</v>
      </c>
      <c r="E2539" s="3">
        <v>31.75</v>
      </c>
      <c r="F2539" s="3">
        <v>80</v>
      </c>
      <c r="G2539" s="3">
        <v>31.75</v>
      </c>
      <c r="K2539" s="55"/>
    </row>
    <row r="2540" spans="1:11" x14ac:dyDescent="0.3">
      <c r="A2540" s="6">
        <v>41464</v>
      </c>
      <c r="B2540" s="3">
        <v>31.7</v>
      </c>
      <c r="C2540" s="3">
        <v>31.85</v>
      </c>
      <c r="D2540" s="3">
        <v>31.6</v>
      </c>
      <c r="E2540" s="3">
        <v>31.75</v>
      </c>
      <c r="F2540" s="3">
        <v>135</v>
      </c>
      <c r="G2540" s="3">
        <v>31.75</v>
      </c>
      <c r="K2540" s="55"/>
    </row>
    <row r="2541" spans="1:11" x14ac:dyDescent="0.3">
      <c r="A2541" s="6">
        <v>41465</v>
      </c>
      <c r="B2541" s="3">
        <v>31.75</v>
      </c>
      <c r="C2541" s="3">
        <v>32.4</v>
      </c>
      <c r="D2541" s="3">
        <v>31.75</v>
      </c>
      <c r="E2541" s="3">
        <v>32.4</v>
      </c>
      <c r="F2541" s="3">
        <v>69</v>
      </c>
      <c r="G2541" s="3">
        <v>32.229999999999997</v>
      </c>
      <c r="K2541" s="55"/>
    </row>
    <row r="2542" spans="1:11" x14ac:dyDescent="0.3">
      <c r="A2542" s="6">
        <v>41466</v>
      </c>
      <c r="B2542" s="3">
        <v>32.880000000000003</v>
      </c>
      <c r="C2542" s="3">
        <v>33.35</v>
      </c>
      <c r="D2542" s="3">
        <v>32.85</v>
      </c>
      <c r="E2542" s="3">
        <v>33.299999999999997</v>
      </c>
      <c r="F2542" s="3">
        <v>212</v>
      </c>
      <c r="G2542" s="3">
        <v>33.35</v>
      </c>
      <c r="K2542" s="55"/>
    </row>
    <row r="2543" spans="1:11" x14ac:dyDescent="0.3">
      <c r="A2543" s="6">
        <v>41467</v>
      </c>
      <c r="B2543" s="3">
        <v>33.450000000000003</v>
      </c>
      <c r="C2543" s="3">
        <v>34.299999999999997</v>
      </c>
      <c r="D2543" s="3">
        <v>33.450000000000003</v>
      </c>
      <c r="E2543" s="3">
        <v>34.1</v>
      </c>
      <c r="F2543" s="3">
        <v>132</v>
      </c>
      <c r="G2543" s="3">
        <v>34.119999999999997</v>
      </c>
      <c r="K2543" s="55"/>
    </row>
    <row r="2544" spans="1:11" x14ac:dyDescent="0.3">
      <c r="A2544" s="6">
        <v>41470</v>
      </c>
      <c r="B2544" s="3">
        <v>34.799999999999997</v>
      </c>
      <c r="C2544" s="3">
        <v>35.450000000000003</v>
      </c>
      <c r="D2544" s="3">
        <v>34.67</v>
      </c>
      <c r="E2544" s="3">
        <v>35.06</v>
      </c>
      <c r="F2544" s="3">
        <v>196</v>
      </c>
      <c r="G2544" s="3">
        <v>35.21</v>
      </c>
      <c r="K2544" s="55"/>
    </row>
    <row r="2545" spans="1:11" x14ac:dyDescent="0.3">
      <c r="A2545" s="6">
        <v>41471</v>
      </c>
      <c r="B2545" s="3">
        <v>36</v>
      </c>
      <c r="C2545" s="3">
        <v>36.85</v>
      </c>
      <c r="D2545" s="3">
        <v>36</v>
      </c>
      <c r="E2545" s="3">
        <v>36.76</v>
      </c>
      <c r="F2545" s="3">
        <v>242</v>
      </c>
      <c r="G2545" s="3">
        <v>36.76</v>
      </c>
      <c r="K2545" s="55"/>
    </row>
    <row r="2546" spans="1:11" x14ac:dyDescent="0.3">
      <c r="A2546" s="6">
        <v>41472</v>
      </c>
      <c r="B2546" s="3">
        <v>36.5</v>
      </c>
      <c r="C2546" s="3">
        <v>37</v>
      </c>
      <c r="D2546" s="3">
        <v>36.5</v>
      </c>
      <c r="E2546" s="3">
        <v>36.85</v>
      </c>
      <c r="F2546" s="3">
        <v>117</v>
      </c>
      <c r="G2546" s="3">
        <v>36.799999999999997</v>
      </c>
      <c r="K2546" s="55"/>
    </row>
    <row r="2547" spans="1:11" x14ac:dyDescent="0.3">
      <c r="A2547" s="6">
        <v>41473</v>
      </c>
      <c r="B2547" s="3">
        <v>37.200000000000003</v>
      </c>
      <c r="C2547" s="3">
        <v>37.25</v>
      </c>
      <c r="D2547" s="3">
        <v>36.75</v>
      </c>
      <c r="E2547" s="3">
        <v>36.75</v>
      </c>
      <c r="F2547" s="3">
        <v>38</v>
      </c>
      <c r="G2547" s="3">
        <v>36.75</v>
      </c>
      <c r="K2547" s="55"/>
    </row>
    <row r="2548" spans="1:11" x14ac:dyDescent="0.3">
      <c r="A2548" s="6">
        <v>41474</v>
      </c>
      <c r="B2548" s="3">
        <v>36.6</v>
      </c>
      <c r="C2548" s="3">
        <v>37.049999999999997</v>
      </c>
      <c r="D2548" s="3">
        <v>36.6</v>
      </c>
      <c r="E2548" s="3">
        <v>37.049999999999997</v>
      </c>
      <c r="F2548" s="3">
        <v>310</v>
      </c>
      <c r="G2548" s="3">
        <v>37</v>
      </c>
      <c r="K2548" s="55"/>
    </row>
    <row r="2549" spans="1:11" x14ac:dyDescent="0.3">
      <c r="A2549" s="6">
        <v>41477</v>
      </c>
      <c r="B2549" s="3">
        <v>36.130000000000003</v>
      </c>
      <c r="C2549" s="3">
        <v>36.130000000000003</v>
      </c>
      <c r="D2549" s="3">
        <v>35.75</v>
      </c>
      <c r="E2549" s="3">
        <v>35.81</v>
      </c>
      <c r="F2549" s="3">
        <v>405</v>
      </c>
      <c r="G2549" s="3">
        <v>35.81</v>
      </c>
      <c r="K2549" s="55"/>
    </row>
    <row r="2550" spans="1:11" x14ac:dyDescent="0.3">
      <c r="A2550" s="6">
        <v>41478</v>
      </c>
      <c r="B2550" s="3">
        <v>35.65</v>
      </c>
      <c r="C2550" s="3">
        <v>36.25</v>
      </c>
      <c r="D2550" s="3">
        <v>35.549999999999997</v>
      </c>
      <c r="E2550" s="3">
        <v>36.25</v>
      </c>
      <c r="F2550" s="3">
        <v>173</v>
      </c>
      <c r="G2550" s="3">
        <v>36.130000000000003</v>
      </c>
      <c r="K2550" s="55"/>
    </row>
    <row r="2551" spans="1:11" x14ac:dyDescent="0.3">
      <c r="A2551" s="6">
        <v>41479</v>
      </c>
      <c r="B2551" s="3">
        <v>36.65</v>
      </c>
      <c r="C2551" s="3">
        <v>36.65</v>
      </c>
      <c r="D2551" s="3">
        <v>36.25</v>
      </c>
      <c r="E2551" s="3">
        <v>36.6</v>
      </c>
      <c r="F2551" s="3">
        <v>167</v>
      </c>
      <c r="G2551" s="3">
        <v>36.549999999999997</v>
      </c>
      <c r="K2551" s="55"/>
    </row>
    <row r="2552" spans="1:11" x14ac:dyDescent="0.3">
      <c r="A2552" s="6">
        <v>41480</v>
      </c>
      <c r="B2552" s="3">
        <v>36.35</v>
      </c>
      <c r="C2552" s="3">
        <v>36.35</v>
      </c>
      <c r="D2552" s="3">
        <v>36</v>
      </c>
      <c r="E2552" s="3">
        <v>36.15</v>
      </c>
      <c r="F2552" s="3">
        <v>151</v>
      </c>
      <c r="G2552" s="3">
        <v>36.200000000000003</v>
      </c>
      <c r="K2552" s="55"/>
    </row>
    <row r="2553" spans="1:11" x14ac:dyDescent="0.3">
      <c r="A2553" s="6">
        <v>41481</v>
      </c>
      <c r="B2553" s="3">
        <v>35.85</v>
      </c>
      <c r="C2553" s="3">
        <v>36</v>
      </c>
      <c r="D2553" s="3">
        <v>35.6</v>
      </c>
      <c r="E2553" s="3">
        <v>35.950000000000003</v>
      </c>
      <c r="F2553" s="3">
        <v>346</v>
      </c>
      <c r="G2553" s="3">
        <v>35.909999999999997</v>
      </c>
      <c r="K2553" s="55"/>
    </row>
    <row r="2554" spans="1:11" x14ac:dyDescent="0.3">
      <c r="A2554" s="6">
        <v>41484</v>
      </c>
      <c r="B2554" s="3">
        <v>36.200000000000003</v>
      </c>
      <c r="C2554" s="3">
        <v>36.200000000000003</v>
      </c>
      <c r="D2554" s="3">
        <v>35.75</v>
      </c>
      <c r="E2554" s="3">
        <v>35.85</v>
      </c>
      <c r="F2554" s="3">
        <v>152</v>
      </c>
      <c r="G2554" s="3">
        <v>35.85</v>
      </c>
      <c r="K2554" s="55"/>
    </row>
    <row r="2555" spans="1:11" x14ac:dyDescent="0.3">
      <c r="A2555" s="6">
        <v>41485</v>
      </c>
      <c r="B2555" s="3">
        <v>35.85</v>
      </c>
      <c r="C2555" s="3">
        <v>35.9</v>
      </c>
      <c r="D2555" s="3">
        <v>35.799999999999997</v>
      </c>
      <c r="E2555" s="3">
        <v>35.9</v>
      </c>
      <c r="F2555" s="3">
        <v>184</v>
      </c>
      <c r="G2555" s="3">
        <v>35.799999999999997</v>
      </c>
      <c r="K2555" s="55"/>
    </row>
    <row r="2556" spans="1:11" x14ac:dyDescent="0.3">
      <c r="A2556" s="6">
        <v>41486</v>
      </c>
      <c r="B2556" s="3">
        <v>35.4</v>
      </c>
      <c r="C2556" s="3">
        <v>35.5</v>
      </c>
      <c r="D2556" s="3">
        <v>35.1</v>
      </c>
      <c r="E2556" s="3">
        <v>35.25</v>
      </c>
      <c r="F2556" s="3">
        <v>303</v>
      </c>
      <c r="G2556" s="3">
        <v>35.299999999999997</v>
      </c>
      <c r="K2556" s="55"/>
    </row>
    <row r="2557" spans="1:11" x14ac:dyDescent="0.3">
      <c r="A2557" s="6">
        <v>41487</v>
      </c>
      <c r="B2557" s="3">
        <v>35.450000000000003</v>
      </c>
      <c r="C2557" s="3">
        <v>35.5</v>
      </c>
      <c r="D2557" s="3">
        <v>35.299999999999997</v>
      </c>
      <c r="E2557" s="3">
        <v>35.33</v>
      </c>
      <c r="F2557" s="3">
        <v>221</v>
      </c>
      <c r="G2557" s="3">
        <v>35.299999999999997</v>
      </c>
      <c r="K2557" s="55"/>
    </row>
    <row r="2558" spans="1:11" x14ac:dyDescent="0.3">
      <c r="A2558" s="6">
        <v>41488</v>
      </c>
      <c r="B2558" s="3">
        <v>35.1</v>
      </c>
      <c r="C2558" s="3">
        <v>35.549999999999997</v>
      </c>
      <c r="D2558" s="3">
        <v>35</v>
      </c>
      <c r="E2558" s="3">
        <v>35.4</v>
      </c>
      <c r="F2558" s="3">
        <v>193</v>
      </c>
      <c r="G2558" s="3">
        <v>35.4</v>
      </c>
      <c r="K2558" s="55"/>
    </row>
    <row r="2559" spans="1:11" x14ac:dyDescent="0.3">
      <c r="A2559" s="6">
        <v>41491</v>
      </c>
      <c r="B2559" s="3">
        <v>35.15</v>
      </c>
      <c r="C2559" s="3">
        <v>35.15</v>
      </c>
      <c r="D2559" s="3">
        <v>34.799999999999997</v>
      </c>
      <c r="E2559" s="3">
        <v>34.799999999999997</v>
      </c>
      <c r="F2559" s="3">
        <v>197</v>
      </c>
      <c r="G2559" s="3">
        <v>34.799999999999997</v>
      </c>
      <c r="K2559" s="55"/>
    </row>
    <row r="2560" spans="1:11" x14ac:dyDescent="0.3">
      <c r="A2560" s="6">
        <v>41492</v>
      </c>
      <c r="B2560" s="3">
        <v>34.9</v>
      </c>
      <c r="C2560" s="3">
        <v>34.9</v>
      </c>
      <c r="D2560" s="3">
        <v>34.6</v>
      </c>
      <c r="E2560" s="3">
        <v>34.9</v>
      </c>
      <c r="F2560" s="3">
        <v>219</v>
      </c>
      <c r="G2560" s="3">
        <v>34.9</v>
      </c>
      <c r="K2560" s="55"/>
    </row>
    <row r="2561" spans="1:11" x14ac:dyDescent="0.3">
      <c r="A2561" s="6">
        <v>41493</v>
      </c>
      <c r="B2561" s="3">
        <v>35</v>
      </c>
      <c r="C2561" s="3">
        <v>35</v>
      </c>
      <c r="D2561" s="3">
        <v>34.700000000000003</v>
      </c>
      <c r="E2561" s="3">
        <v>34.75</v>
      </c>
      <c r="F2561" s="3">
        <v>140</v>
      </c>
      <c r="G2561" s="3">
        <v>34.75</v>
      </c>
      <c r="K2561" s="55"/>
    </row>
    <row r="2562" spans="1:11" x14ac:dyDescent="0.3">
      <c r="A2562" s="6">
        <v>41494</v>
      </c>
      <c r="B2562" s="3">
        <v>34.75</v>
      </c>
      <c r="C2562" s="3">
        <v>34.950000000000003</v>
      </c>
      <c r="D2562" s="3">
        <v>34.4</v>
      </c>
      <c r="E2562" s="3">
        <v>34.950000000000003</v>
      </c>
      <c r="F2562" s="3">
        <v>127</v>
      </c>
      <c r="G2562" s="3">
        <v>34.9</v>
      </c>
      <c r="K2562" s="55"/>
    </row>
    <row r="2563" spans="1:11" x14ac:dyDescent="0.3">
      <c r="A2563" s="6">
        <v>41495</v>
      </c>
      <c r="B2563" s="3">
        <v>35.11</v>
      </c>
      <c r="C2563" s="3">
        <v>35.6</v>
      </c>
      <c r="D2563" s="3">
        <v>35.11</v>
      </c>
      <c r="E2563" s="3">
        <v>35.299999999999997</v>
      </c>
      <c r="F2563" s="3">
        <v>153</v>
      </c>
      <c r="G2563" s="3">
        <v>35.299999999999997</v>
      </c>
      <c r="K2563" s="55"/>
    </row>
    <row r="2564" spans="1:11" x14ac:dyDescent="0.3">
      <c r="A2564" s="6">
        <v>41498</v>
      </c>
      <c r="B2564" s="3">
        <v>35.159999999999997</v>
      </c>
      <c r="C2564" s="3">
        <v>35.25</v>
      </c>
      <c r="D2564" s="3">
        <v>35.08</v>
      </c>
      <c r="E2564" s="3">
        <v>35.15</v>
      </c>
      <c r="F2564" s="3">
        <v>102</v>
      </c>
      <c r="G2564" s="3">
        <v>35.15</v>
      </c>
      <c r="K2564" s="55"/>
    </row>
    <row r="2565" spans="1:11" x14ac:dyDescent="0.3">
      <c r="A2565" s="6">
        <v>41499</v>
      </c>
      <c r="B2565" s="3">
        <v>35</v>
      </c>
      <c r="C2565" s="3">
        <v>35.4</v>
      </c>
      <c r="D2565" s="3">
        <v>35</v>
      </c>
      <c r="E2565" s="3">
        <v>35.299999999999997</v>
      </c>
      <c r="F2565" s="3">
        <v>408</v>
      </c>
      <c r="G2565" s="3">
        <v>35.299999999999997</v>
      </c>
      <c r="K2565" s="55"/>
    </row>
    <row r="2566" spans="1:11" x14ac:dyDescent="0.3">
      <c r="A2566" s="6">
        <v>41500</v>
      </c>
      <c r="B2566" s="3">
        <v>35.36</v>
      </c>
      <c r="C2566" s="3">
        <v>35.9</v>
      </c>
      <c r="D2566" s="3">
        <v>35.36</v>
      </c>
      <c r="E2566" s="3">
        <v>35.799999999999997</v>
      </c>
      <c r="F2566" s="3">
        <v>148</v>
      </c>
      <c r="G2566" s="3">
        <v>35.799999999999997</v>
      </c>
      <c r="K2566" s="55"/>
    </row>
    <row r="2567" spans="1:11" x14ac:dyDescent="0.3">
      <c r="A2567" s="6">
        <v>41501</v>
      </c>
      <c r="B2567" s="3">
        <v>36.1</v>
      </c>
      <c r="C2567" s="3">
        <v>37.25</v>
      </c>
      <c r="D2567" s="3">
        <v>36.1</v>
      </c>
      <c r="E2567" s="3">
        <v>37.200000000000003</v>
      </c>
      <c r="F2567" s="3">
        <v>401</v>
      </c>
      <c r="G2567" s="3">
        <v>37.1</v>
      </c>
      <c r="K2567" s="55"/>
    </row>
    <row r="2568" spans="1:11" x14ac:dyDescent="0.3">
      <c r="A2568" s="6">
        <v>41502</v>
      </c>
      <c r="B2568" s="3">
        <v>37.200000000000003</v>
      </c>
      <c r="C2568" s="3">
        <v>37.200000000000003</v>
      </c>
      <c r="D2568" s="3">
        <v>36.15</v>
      </c>
      <c r="E2568" s="3">
        <v>36.4</v>
      </c>
      <c r="F2568" s="3">
        <v>283</v>
      </c>
      <c r="G2568" s="3">
        <v>36.4</v>
      </c>
      <c r="K2568" s="55"/>
    </row>
    <row r="2569" spans="1:11" x14ac:dyDescent="0.3">
      <c r="A2569" s="6">
        <v>41505</v>
      </c>
      <c r="B2569" s="3">
        <v>36.4</v>
      </c>
      <c r="C2569" s="3">
        <v>36.4</v>
      </c>
      <c r="D2569" s="3">
        <v>36</v>
      </c>
      <c r="E2569" s="3">
        <v>36.1</v>
      </c>
      <c r="F2569" s="3">
        <v>157</v>
      </c>
      <c r="G2569" s="3">
        <v>36.1</v>
      </c>
      <c r="K2569" s="55"/>
    </row>
    <row r="2570" spans="1:11" x14ac:dyDescent="0.3">
      <c r="A2570" s="6">
        <v>41506</v>
      </c>
      <c r="B2570" s="3">
        <v>35.6</v>
      </c>
      <c r="C2570" s="3">
        <v>35.700000000000003</v>
      </c>
      <c r="D2570" s="3">
        <v>35.5</v>
      </c>
      <c r="E2570" s="3">
        <v>35.5</v>
      </c>
      <c r="F2570" s="3">
        <v>162</v>
      </c>
      <c r="G2570" s="3">
        <v>35.5</v>
      </c>
      <c r="K2570" s="55"/>
    </row>
    <row r="2571" spans="1:11" x14ac:dyDescent="0.3">
      <c r="A2571" s="6">
        <v>41507</v>
      </c>
      <c r="B2571" s="3">
        <v>35.770000000000003</v>
      </c>
      <c r="C2571" s="3">
        <v>36.4</v>
      </c>
      <c r="D2571" s="3">
        <v>35.770000000000003</v>
      </c>
      <c r="E2571" s="3">
        <v>36.200000000000003</v>
      </c>
      <c r="F2571" s="3">
        <v>211</v>
      </c>
      <c r="G2571" s="3">
        <v>36.25</v>
      </c>
      <c r="K2571" s="55"/>
    </row>
    <row r="2572" spans="1:11" x14ac:dyDescent="0.3">
      <c r="A2572" s="6">
        <v>41508</v>
      </c>
      <c r="B2572" s="3">
        <v>36.5</v>
      </c>
      <c r="C2572" s="3">
        <v>36.700000000000003</v>
      </c>
      <c r="D2572" s="3">
        <v>36.5</v>
      </c>
      <c r="E2572" s="3">
        <v>36.65</v>
      </c>
      <c r="F2572" s="3">
        <v>101</v>
      </c>
      <c r="G2572" s="3">
        <v>36.65</v>
      </c>
      <c r="K2572" s="55"/>
    </row>
    <row r="2573" spans="1:11" x14ac:dyDescent="0.3">
      <c r="A2573" s="6">
        <v>41509</v>
      </c>
      <c r="B2573" s="3">
        <v>36.6</v>
      </c>
      <c r="C2573" s="3">
        <v>36.700000000000003</v>
      </c>
      <c r="D2573" s="3">
        <v>36.299999999999997</v>
      </c>
      <c r="E2573" s="3">
        <v>36.4</v>
      </c>
      <c r="F2573" s="3">
        <v>87</v>
      </c>
      <c r="G2573" s="3">
        <v>36.4</v>
      </c>
      <c r="K2573" s="55"/>
    </row>
    <row r="2574" spans="1:11" x14ac:dyDescent="0.3">
      <c r="A2574" s="6">
        <v>41512</v>
      </c>
      <c r="B2574" s="3">
        <v>36.549999999999997</v>
      </c>
      <c r="C2574" s="3">
        <v>36.549999999999997</v>
      </c>
      <c r="D2574" s="3">
        <v>35.85</v>
      </c>
      <c r="E2574" s="3">
        <v>36.049999999999997</v>
      </c>
      <c r="F2574" s="3">
        <v>248</v>
      </c>
      <c r="G2574" s="3">
        <v>36.1</v>
      </c>
      <c r="K2574" s="55"/>
    </row>
    <row r="2575" spans="1:11" x14ac:dyDescent="0.3">
      <c r="A2575" s="6">
        <v>41513</v>
      </c>
      <c r="B2575" s="3">
        <v>35.25</v>
      </c>
      <c r="C2575" s="3">
        <v>35.6</v>
      </c>
      <c r="D2575" s="3">
        <v>35.25</v>
      </c>
      <c r="E2575" s="3">
        <v>35.5</v>
      </c>
      <c r="F2575" s="3">
        <v>374</v>
      </c>
      <c r="G2575" s="3">
        <v>35.5</v>
      </c>
      <c r="K2575" s="55"/>
    </row>
    <row r="2576" spans="1:11" x14ac:dyDescent="0.3">
      <c r="A2576" s="6">
        <v>41514</v>
      </c>
      <c r="B2576" s="3">
        <v>35.799999999999997</v>
      </c>
      <c r="C2576" s="3">
        <v>35.85</v>
      </c>
      <c r="D2576" s="3">
        <v>35.299999999999997</v>
      </c>
      <c r="E2576" s="3">
        <v>35.35</v>
      </c>
      <c r="F2576" s="3">
        <v>374</v>
      </c>
      <c r="G2576" s="3">
        <v>35.299999999999997</v>
      </c>
      <c r="K2576" s="55"/>
    </row>
    <row r="2577" spans="1:11" x14ac:dyDescent="0.3">
      <c r="A2577" s="6">
        <v>41515</v>
      </c>
      <c r="B2577" s="3">
        <v>35.35</v>
      </c>
      <c r="C2577" s="3">
        <v>35.75</v>
      </c>
      <c r="D2577" s="3">
        <v>35.25</v>
      </c>
      <c r="E2577" s="3">
        <v>35.6</v>
      </c>
      <c r="F2577" s="3">
        <v>361</v>
      </c>
      <c r="G2577" s="3">
        <v>35.6</v>
      </c>
      <c r="K2577" s="55"/>
    </row>
    <row r="2578" spans="1:11" x14ac:dyDescent="0.3">
      <c r="A2578" s="6">
        <v>41516</v>
      </c>
      <c r="B2578" s="3">
        <v>35.5</v>
      </c>
      <c r="C2578" s="3">
        <v>36.049999999999997</v>
      </c>
      <c r="D2578" s="3">
        <v>35.5</v>
      </c>
      <c r="E2578" s="3">
        <v>36.049999999999997</v>
      </c>
      <c r="F2578" s="3">
        <v>251</v>
      </c>
      <c r="G2578" s="3">
        <v>36</v>
      </c>
      <c r="K2578" s="55"/>
    </row>
    <row r="2579" spans="1:11" x14ac:dyDescent="0.3">
      <c r="A2579" s="6">
        <v>41519</v>
      </c>
      <c r="B2579" s="3">
        <v>38</v>
      </c>
      <c r="C2579" s="3">
        <v>39</v>
      </c>
      <c r="D2579" s="3">
        <v>38</v>
      </c>
      <c r="E2579" s="3">
        <v>38.85</v>
      </c>
      <c r="F2579" s="3">
        <v>207</v>
      </c>
      <c r="G2579" s="3">
        <v>38.9</v>
      </c>
      <c r="K2579" s="55"/>
    </row>
    <row r="2580" spans="1:11" x14ac:dyDescent="0.3">
      <c r="A2580" s="6">
        <v>41520</v>
      </c>
      <c r="B2580" s="3">
        <v>39.15</v>
      </c>
      <c r="C2580" s="3">
        <v>39.299999999999997</v>
      </c>
      <c r="D2580" s="3">
        <v>38.5</v>
      </c>
      <c r="E2580" s="3">
        <v>38.700000000000003</v>
      </c>
      <c r="F2580" s="3">
        <v>146</v>
      </c>
      <c r="G2580" s="3">
        <v>38.75</v>
      </c>
      <c r="K2580" s="55"/>
    </row>
    <row r="2581" spans="1:11" x14ac:dyDescent="0.3">
      <c r="A2581" s="6">
        <v>41521</v>
      </c>
      <c r="B2581" s="3">
        <v>38.549999999999997</v>
      </c>
      <c r="C2581" s="3">
        <v>39.200000000000003</v>
      </c>
      <c r="D2581" s="3">
        <v>38.5</v>
      </c>
      <c r="E2581" s="3">
        <v>39.19</v>
      </c>
      <c r="F2581" s="3">
        <v>271</v>
      </c>
      <c r="G2581" s="3">
        <v>39.15</v>
      </c>
      <c r="K2581" s="55"/>
    </row>
    <row r="2582" spans="1:11" x14ac:dyDescent="0.3">
      <c r="A2582" s="6">
        <v>41522</v>
      </c>
      <c r="B2582" s="3">
        <v>38.5</v>
      </c>
      <c r="C2582" s="3">
        <v>38.700000000000003</v>
      </c>
      <c r="D2582" s="3">
        <v>38.4</v>
      </c>
      <c r="E2582" s="3">
        <v>38.65</v>
      </c>
      <c r="F2582" s="3">
        <v>182</v>
      </c>
      <c r="G2582" s="3">
        <v>38.700000000000003</v>
      </c>
      <c r="K2582" s="55"/>
    </row>
    <row r="2583" spans="1:11" x14ac:dyDescent="0.3">
      <c r="A2583" s="6">
        <v>41523</v>
      </c>
      <c r="B2583" s="3">
        <v>39.299999999999997</v>
      </c>
      <c r="C2583" s="3">
        <v>39.549999999999997</v>
      </c>
      <c r="D2583" s="3">
        <v>39.1</v>
      </c>
      <c r="E2583" s="3">
        <v>39.15</v>
      </c>
      <c r="F2583" s="3">
        <v>128</v>
      </c>
      <c r="G2583" s="3">
        <v>39.15</v>
      </c>
      <c r="K2583" s="55"/>
    </row>
    <row r="2584" spans="1:11" x14ac:dyDescent="0.3">
      <c r="A2584" s="6">
        <v>41526</v>
      </c>
      <c r="B2584" s="3">
        <v>39.1</v>
      </c>
      <c r="C2584" s="3">
        <v>39.1</v>
      </c>
      <c r="D2584" s="3">
        <v>38.6</v>
      </c>
      <c r="E2584" s="3">
        <v>38.65</v>
      </c>
      <c r="F2584" s="3">
        <v>165</v>
      </c>
      <c r="G2584" s="3">
        <v>38.6</v>
      </c>
      <c r="K2584" s="55"/>
    </row>
    <row r="2585" spans="1:11" x14ac:dyDescent="0.3">
      <c r="A2585" s="6">
        <v>41527</v>
      </c>
      <c r="B2585" s="3">
        <v>38.700000000000003</v>
      </c>
      <c r="C2585" s="3">
        <v>39.450000000000003</v>
      </c>
      <c r="D2585" s="3">
        <v>38.4</v>
      </c>
      <c r="E2585" s="3">
        <v>39.450000000000003</v>
      </c>
      <c r="F2585" s="3">
        <v>79</v>
      </c>
      <c r="G2585" s="3">
        <v>38.700000000000003</v>
      </c>
      <c r="K2585" s="55"/>
    </row>
    <row r="2586" spans="1:11" x14ac:dyDescent="0.3">
      <c r="A2586" s="6">
        <v>41528</v>
      </c>
      <c r="B2586" s="3">
        <v>37.9</v>
      </c>
      <c r="C2586" s="3">
        <v>38.25</v>
      </c>
      <c r="D2586" s="3">
        <v>37.75</v>
      </c>
      <c r="E2586" s="3">
        <v>38.15</v>
      </c>
      <c r="F2586" s="3">
        <v>200</v>
      </c>
      <c r="G2586" s="3">
        <v>38.15</v>
      </c>
      <c r="K2586" s="55"/>
    </row>
    <row r="2587" spans="1:11" x14ac:dyDescent="0.3">
      <c r="A2587" s="6">
        <v>41529</v>
      </c>
      <c r="B2587" s="3">
        <v>38.75</v>
      </c>
      <c r="C2587" s="3">
        <v>39</v>
      </c>
      <c r="D2587" s="3">
        <v>38.75</v>
      </c>
      <c r="E2587" s="3">
        <v>38.9</v>
      </c>
      <c r="F2587" s="3">
        <v>147</v>
      </c>
      <c r="G2587" s="3">
        <v>38.9</v>
      </c>
      <c r="K2587" s="55"/>
    </row>
    <row r="2588" spans="1:11" x14ac:dyDescent="0.3">
      <c r="A2588" s="6">
        <v>41530</v>
      </c>
      <c r="B2588" s="3">
        <v>38.5</v>
      </c>
      <c r="C2588" s="3">
        <v>38.549999999999997</v>
      </c>
      <c r="D2588" s="3">
        <v>38.35</v>
      </c>
      <c r="E2588" s="3">
        <v>38.4</v>
      </c>
      <c r="F2588" s="3">
        <v>145</v>
      </c>
      <c r="G2588" s="3">
        <v>38.4</v>
      </c>
      <c r="K2588" s="55"/>
    </row>
    <row r="2589" spans="1:11" x14ac:dyDescent="0.3">
      <c r="A2589" s="6">
        <v>41533</v>
      </c>
      <c r="B2589" s="3">
        <v>37.9</v>
      </c>
      <c r="C2589" s="3">
        <v>38.9</v>
      </c>
      <c r="D2589" s="3">
        <v>37.9</v>
      </c>
      <c r="E2589" s="3">
        <v>38.9</v>
      </c>
      <c r="F2589" s="3">
        <v>184</v>
      </c>
      <c r="G2589" s="3">
        <v>38.9</v>
      </c>
      <c r="K2589" s="55"/>
    </row>
    <row r="2590" spans="1:11" x14ac:dyDescent="0.3">
      <c r="A2590" s="6">
        <v>41534</v>
      </c>
      <c r="B2590" s="3">
        <v>39.049999999999997</v>
      </c>
      <c r="C2590" s="3">
        <v>39.200000000000003</v>
      </c>
      <c r="D2590" s="3">
        <v>38.75</v>
      </c>
      <c r="E2590" s="3">
        <v>39</v>
      </c>
      <c r="F2590" s="3">
        <v>91</v>
      </c>
      <c r="G2590" s="3">
        <v>39</v>
      </c>
      <c r="K2590" s="55"/>
    </row>
    <row r="2591" spans="1:11" x14ac:dyDescent="0.3">
      <c r="A2591" s="6">
        <v>41535</v>
      </c>
      <c r="B2591" s="3">
        <v>39.9</v>
      </c>
      <c r="C2591" s="3">
        <v>40.25</v>
      </c>
      <c r="D2591" s="3">
        <v>39.6</v>
      </c>
      <c r="E2591" s="3">
        <v>40.25</v>
      </c>
      <c r="F2591" s="3">
        <v>422</v>
      </c>
      <c r="G2591" s="3">
        <v>40.25</v>
      </c>
      <c r="K2591" s="55"/>
    </row>
    <row r="2592" spans="1:11" x14ac:dyDescent="0.3">
      <c r="A2592" s="6">
        <v>41536</v>
      </c>
      <c r="B2592" s="3">
        <v>39.5</v>
      </c>
      <c r="C2592" s="3">
        <v>39.5</v>
      </c>
      <c r="D2592" s="3">
        <v>39.1</v>
      </c>
      <c r="E2592" s="3">
        <v>39.1</v>
      </c>
      <c r="F2592" s="3">
        <v>198</v>
      </c>
      <c r="G2592" s="3">
        <v>39.15</v>
      </c>
      <c r="K2592" s="55"/>
    </row>
    <row r="2593" spans="1:11" x14ac:dyDescent="0.3">
      <c r="A2593" s="6">
        <v>41537</v>
      </c>
      <c r="B2593" s="3">
        <v>39.299999999999997</v>
      </c>
      <c r="C2593" s="3">
        <v>39.35</v>
      </c>
      <c r="D2593" s="3">
        <v>38.299999999999997</v>
      </c>
      <c r="E2593" s="3">
        <v>38.6</v>
      </c>
      <c r="F2593" s="3">
        <v>109</v>
      </c>
      <c r="G2593" s="3">
        <v>38.65</v>
      </c>
      <c r="K2593" s="55"/>
    </row>
    <row r="2594" spans="1:11" x14ac:dyDescent="0.3">
      <c r="A2594" s="6">
        <v>41540</v>
      </c>
      <c r="B2594" s="3">
        <v>39.5</v>
      </c>
      <c r="C2594" s="3">
        <v>40.700000000000003</v>
      </c>
      <c r="D2594" s="3">
        <v>39.5</v>
      </c>
      <c r="E2594" s="3">
        <v>40.6</v>
      </c>
      <c r="F2594" s="3">
        <v>310</v>
      </c>
      <c r="G2594" s="3">
        <v>40.65</v>
      </c>
      <c r="K2594" s="55"/>
    </row>
    <row r="2595" spans="1:11" x14ac:dyDescent="0.3">
      <c r="A2595" s="6">
        <v>41541</v>
      </c>
      <c r="B2595" s="3">
        <v>41</v>
      </c>
      <c r="C2595" s="3">
        <v>41.15</v>
      </c>
      <c r="D2595" s="3">
        <v>40.1</v>
      </c>
      <c r="E2595" s="3">
        <v>40.4</v>
      </c>
      <c r="F2595" s="3">
        <v>103</v>
      </c>
      <c r="G2595" s="3">
        <v>40.25</v>
      </c>
      <c r="K2595" s="55"/>
    </row>
    <row r="2596" spans="1:11" x14ac:dyDescent="0.3">
      <c r="A2596" s="6">
        <v>41542</v>
      </c>
      <c r="B2596" s="3">
        <v>40.4</v>
      </c>
      <c r="C2596" s="3">
        <v>40.5</v>
      </c>
      <c r="D2596" s="3">
        <v>40.25</v>
      </c>
      <c r="E2596" s="3">
        <v>40.5</v>
      </c>
      <c r="F2596" s="3">
        <v>237</v>
      </c>
      <c r="G2596" s="3">
        <v>40.4</v>
      </c>
      <c r="K2596" s="55"/>
    </row>
    <row r="2597" spans="1:11" x14ac:dyDescent="0.3">
      <c r="A2597" s="6">
        <v>41543</v>
      </c>
      <c r="B2597" s="3">
        <v>41</v>
      </c>
      <c r="C2597" s="3">
        <v>41.25</v>
      </c>
      <c r="D2597" s="3">
        <v>40.5</v>
      </c>
      <c r="E2597" s="3">
        <v>40.65</v>
      </c>
      <c r="F2597" s="3">
        <v>131</v>
      </c>
      <c r="G2597" s="3">
        <v>40.65</v>
      </c>
      <c r="K2597" s="55"/>
    </row>
    <row r="2598" spans="1:11" x14ac:dyDescent="0.3">
      <c r="A2598" s="6">
        <v>41544</v>
      </c>
      <c r="B2598" s="3">
        <v>40.4</v>
      </c>
      <c r="C2598" s="3">
        <v>40.799999999999997</v>
      </c>
      <c r="D2598" s="3">
        <v>40.4</v>
      </c>
      <c r="E2598" s="3">
        <v>40.700000000000003</v>
      </c>
      <c r="F2598" s="3">
        <v>70</v>
      </c>
      <c r="G2598" s="3">
        <v>40.700000000000003</v>
      </c>
      <c r="K2598" s="55"/>
    </row>
    <row r="2599" spans="1:11" x14ac:dyDescent="0.3">
      <c r="A2599" s="6">
        <v>41547</v>
      </c>
      <c r="B2599" s="3">
        <v>40.65</v>
      </c>
      <c r="C2599" s="3">
        <v>40.65</v>
      </c>
      <c r="D2599" s="3">
        <v>40</v>
      </c>
      <c r="E2599" s="3">
        <v>40</v>
      </c>
      <c r="F2599" s="3">
        <v>418</v>
      </c>
      <c r="G2599" s="3">
        <v>40.049999999999997</v>
      </c>
      <c r="K2599" s="55"/>
    </row>
    <row r="2600" spans="1:11" x14ac:dyDescent="0.3">
      <c r="A2600" s="6">
        <v>41548</v>
      </c>
      <c r="B2600" s="3">
        <v>41.7</v>
      </c>
      <c r="C2600" s="3">
        <v>42.25</v>
      </c>
      <c r="D2600" s="3">
        <v>41.7</v>
      </c>
      <c r="E2600" s="3">
        <v>41.8</v>
      </c>
      <c r="F2600" s="3">
        <v>227</v>
      </c>
      <c r="G2600" s="3">
        <v>41.8</v>
      </c>
      <c r="K2600" s="55"/>
    </row>
    <row r="2601" spans="1:11" x14ac:dyDescent="0.3">
      <c r="A2601" s="6">
        <v>41549</v>
      </c>
      <c r="B2601" s="3">
        <v>42</v>
      </c>
      <c r="C2601" s="3">
        <v>42.65</v>
      </c>
      <c r="D2601" s="3">
        <v>42</v>
      </c>
      <c r="E2601" s="3">
        <v>42.65</v>
      </c>
      <c r="F2601" s="3">
        <v>178</v>
      </c>
      <c r="G2601" s="3">
        <v>42.65</v>
      </c>
      <c r="K2601" s="55"/>
    </row>
    <row r="2602" spans="1:11" x14ac:dyDescent="0.3">
      <c r="A2602" s="6">
        <v>41550</v>
      </c>
      <c r="B2602" s="3">
        <v>42.5</v>
      </c>
      <c r="C2602" s="3">
        <v>42.6</v>
      </c>
      <c r="D2602" s="3">
        <v>42.5</v>
      </c>
      <c r="E2602" s="3">
        <v>42.6</v>
      </c>
      <c r="F2602" s="3">
        <v>62</v>
      </c>
      <c r="G2602" s="3">
        <v>42.6</v>
      </c>
      <c r="K2602" s="55"/>
    </row>
    <row r="2603" spans="1:11" x14ac:dyDescent="0.3">
      <c r="A2603" s="6">
        <v>41551</v>
      </c>
      <c r="B2603" s="3">
        <v>42.8</v>
      </c>
      <c r="C2603" s="3">
        <v>42.9</v>
      </c>
      <c r="D2603" s="3">
        <v>42.5</v>
      </c>
      <c r="E2603" s="3">
        <v>42.6</v>
      </c>
      <c r="F2603" s="3">
        <v>209</v>
      </c>
      <c r="G2603" s="3">
        <v>42.6</v>
      </c>
      <c r="K2603" s="55"/>
    </row>
    <row r="2604" spans="1:11" x14ac:dyDescent="0.3">
      <c r="A2604" s="6">
        <v>41554</v>
      </c>
      <c r="B2604" s="3">
        <v>43.5</v>
      </c>
      <c r="C2604" s="3">
        <v>43.5</v>
      </c>
      <c r="D2604" s="3">
        <v>43.15</v>
      </c>
      <c r="E2604" s="3">
        <v>43.25</v>
      </c>
      <c r="F2604" s="3">
        <v>125</v>
      </c>
      <c r="G2604" s="3">
        <v>43.25</v>
      </c>
      <c r="K2604" s="55"/>
    </row>
    <row r="2605" spans="1:11" x14ac:dyDescent="0.3">
      <c r="A2605" s="6">
        <v>41555</v>
      </c>
      <c r="B2605" s="3">
        <v>43.2</v>
      </c>
      <c r="C2605" s="3">
        <v>43.3</v>
      </c>
      <c r="D2605" s="3">
        <v>42.8</v>
      </c>
      <c r="E2605" s="3">
        <v>42.9</v>
      </c>
      <c r="F2605" s="3">
        <v>221</v>
      </c>
      <c r="G2605" s="3">
        <v>42.9</v>
      </c>
      <c r="K2605" s="55"/>
    </row>
    <row r="2606" spans="1:11" x14ac:dyDescent="0.3">
      <c r="A2606" s="6">
        <v>41556</v>
      </c>
      <c r="B2606" s="3">
        <v>43</v>
      </c>
      <c r="C2606" s="3">
        <v>43.49</v>
      </c>
      <c r="D2606" s="3">
        <v>43</v>
      </c>
      <c r="E2606" s="3">
        <v>43.49</v>
      </c>
      <c r="F2606" s="3">
        <v>125</v>
      </c>
      <c r="G2606" s="3">
        <v>43.4</v>
      </c>
      <c r="K2606" s="55"/>
    </row>
    <row r="2607" spans="1:11" x14ac:dyDescent="0.3">
      <c r="A2607" s="6">
        <v>41557</v>
      </c>
      <c r="B2607" s="3">
        <v>43.5</v>
      </c>
      <c r="C2607" s="3">
        <v>43.5</v>
      </c>
      <c r="D2607" s="3">
        <v>42.25</v>
      </c>
      <c r="E2607" s="3">
        <v>42.3</v>
      </c>
      <c r="F2607" s="3">
        <v>407</v>
      </c>
      <c r="G2607" s="3">
        <v>42.25</v>
      </c>
      <c r="K2607" s="55"/>
    </row>
    <row r="2608" spans="1:11" x14ac:dyDescent="0.3">
      <c r="A2608" s="6">
        <v>41558</v>
      </c>
      <c r="B2608" s="3">
        <v>42</v>
      </c>
      <c r="C2608" s="3">
        <v>42.2</v>
      </c>
      <c r="D2608" s="3">
        <v>41.7</v>
      </c>
      <c r="E2608" s="3">
        <v>42</v>
      </c>
      <c r="F2608" s="3">
        <v>613</v>
      </c>
      <c r="G2608" s="3">
        <v>42</v>
      </c>
      <c r="K2608" s="55"/>
    </row>
    <row r="2609" spans="1:11" x14ac:dyDescent="0.3">
      <c r="A2609" s="6">
        <v>41561</v>
      </c>
      <c r="B2609" s="3">
        <v>42.45</v>
      </c>
      <c r="C2609" s="3">
        <v>42.6</v>
      </c>
      <c r="D2609" s="3">
        <v>42.15</v>
      </c>
      <c r="E2609" s="3">
        <v>42.6</v>
      </c>
      <c r="F2609" s="3">
        <v>159</v>
      </c>
      <c r="G2609" s="3">
        <v>42.6</v>
      </c>
      <c r="K2609" s="55"/>
    </row>
    <row r="2610" spans="1:11" x14ac:dyDescent="0.3">
      <c r="A2610" s="6">
        <v>41562</v>
      </c>
      <c r="B2610" s="3">
        <v>42.5</v>
      </c>
      <c r="C2610" s="3">
        <v>42.5</v>
      </c>
      <c r="D2610" s="3">
        <v>42.1</v>
      </c>
      <c r="E2610" s="3">
        <v>42.3</v>
      </c>
      <c r="F2610" s="3">
        <v>205</v>
      </c>
      <c r="G2610" s="3">
        <v>42.3</v>
      </c>
      <c r="K2610" s="55"/>
    </row>
    <row r="2611" spans="1:11" x14ac:dyDescent="0.3">
      <c r="A2611" s="6">
        <v>41563</v>
      </c>
      <c r="B2611" s="3">
        <v>41.75</v>
      </c>
      <c r="C2611" s="3">
        <v>41.75</v>
      </c>
      <c r="D2611" s="3">
        <v>41.25</v>
      </c>
      <c r="E2611" s="3">
        <v>41.3</v>
      </c>
      <c r="F2611" s="3">
        <v>181</v>
      </c>
      <c r="G2611" s="3">
        <v>41.3</v>
      </c>
      <c r="K2611" s="55"/>
    </row>
    <row r="2612" spans="1:11" x14ac:dyDescent="0.3">
      <c r="A2612" s="6">
        <v>41564</v>
      </c>
      <c r="B2612" s="3">
        <v>41</v>
      </c>
      <c r="C2612" s="3">
        <v>41</v>
      </c>
      <c r="D2612" s="3">
        <v>40.5</v>
      </c>
      <c r="E2612" s="3">
        <v>40.5</v>
      </c>
      <c r="F2612" s="3">
        <v>313</v>
      </c>
      <c r="G2612" s="3">
        <v>40.549999999999997</v>
      </c>
      <c r="K2612" s="55"/>
    </row>
    <row r="2613" spans="1:11" x14ac:dyDescent="0.3">
      <c r="A2613" s="6">
        <v>41565</v>
      </c>
      <c r="B2613" s="3">
        <v>40.4</v>
      </c>
      <c r="C2613" s="3">
        <v>40.4</v>
      </c>
      <c r="D2613" s="3">
        <v>40.049999999999997</v>
      </c>
      <c r="E2613" s="3">
        <v>40.049999999999997</v>
      </c>
      <c r="F2613" s="3">
        <v>216</v>
      </c>
      <c r="G2613" s="3">
        <v>40.1</v>
      </c>
      <c r="K2613" s="55"/>
    </row>
    <row r="2614" spans="1:11" x14ac:dyDescent="0.3">
      <c r="A2614" s="6">
        <v>41568</v>
      </c>
      <c r="B2614" s="3">
        <v>39.5</v>
      </c>
      <c r="C2614" s="3">
        <v>39.5</v>
      </c>
      <c r="D2614" s="3">
        <v>38.799999999999997</v>
      </c>
      <c r="E2614" s="3">
        <v>39.1</v>
      </c>
      <c r="F2614" s="3">
        <v>259</v>
      </c>
      <c r="G2614" s="3">
        <v>39.049999999999997</v>
      </c>
      <c r="K2614" s="55"/>
    </row>
    <row r="2615" spans="1:11" x14ac:dyDescent="0.3">
      <c r="A2615" s="6">
        <v>41569</v>
      </c>
      <c r="B2615" s="3">
        <v>39</v>
      </c>
      <c r="C2615" s="3">
        <v>39.299999999999997</v>
      </c>
      <c r="D2615" s="3">
        <v>39</v>
      </c>
      <c r="E2615" s="3">
        <v>39.200000000000003</v>
      </c>
      <c r="F2615" s="3">
        <v>139</v>
      </c>
      <c r="G2615" s="3">
        <v>39.200000000000003</v>
      </c>
      <c r="K2615" s="55"/>
    </row>
    <row r="2616" spans="1:11" x14ac:dyDescent="0.3">
      <c r="A2616" s="6">
        <v>41570</v>
      </c>
      <c r="B2616" s="3">
        <v>38.700000000000003</v>
      </c>
      <c r="C2616" s="3">
        <v>38.799999999999997</v>
      </c>
      <c r="D2616" s="3">
        <v>38.450000000000003</v>
      </c>
      <c r="E2616" s="3">
        <v>38.5</v>
      </c>
      <c r="F2616" s="3">
        <v>129</v>
      </c>
      <c r="G2616" s="3">
        <v>38.5</v>
      </c>
      <c r="K2616" s="55"/>
    </row>
    <row r="2617" spans="1:11" x14ac:dyDescent="0.3">
      <c r="A2617" s="6">
        <v>41571</v>
      </c>
      <c r="B2617" s="3">
        <v>38</v>
      </c>
      <c r="C2617" s="3">
        <v>38</v>
      </c>
      <c r="D2617" s="3">
        <v>37.35</v>
      </c>
      <c r="E2617" s="3">
        <v>37.549999999999997</v>
      </c>
      <c r="F2617" s="3">
        <v>148</v>
      </c>
      <c r="G2617" s="3">
        <v>37.5</v>
      </c>
      <c r="K2617" s="55"/>
    </row>
    <row r="2618" spans="1:11" x14ac:dyDescent="0.3">
      <c r="A2618" s="6">
        <v>41572</v>
      </c>
      <c r="B2618" s="3">
        <v>37.5</v>
      </c>
      <c r="C2618" s="3">
        <v>37.85</v>
      </c>
      <c r="D2618" s="3">
        <v>37.5</v>
      </c>
      <c r="E2618" s="3">
        <v>37.85</v>
      </c>
      <c r="F2618" s="3">
        <v>292</v>
      </c>
      <c r="G2618" s="3">
        <v>37.85</v>
      </c>
      <c r="K2618" s="55"/>
    </row>
    <row r="2619" spans="1:11" x14ac:dyDescent="0.3">
      <c r="A2619" s="6">
        <v>41575</v>
      </c>
      <c r="B2619" s="3">
        <v>37.5</v>
      </c>
      <c r="C2619" s="3">
        <v>37.799999999999997</v>
      </c>
      <c r="D2619" s="3">
        <v>37.450000000000003</v>
      </c>
      <c r="E2619" s="3">
        <v>37.6</v>
      </c>
      <c r="F2619" s="3">
        <v>148</v>
      </c>
      <c r="G2619" s="3">
        <v>37.700000000000003</v>
      </c>
      <c r="K2619" s="55"/>
    </row>
    <row r="2620" spans="1:11" x14ac:dyDescent="0.3">
      <c r="A2620" s="6">
        <v>41576</v>
      </c>
      <c r="B2620" s="3">
        <v>37.5</v>
      </c>
      <c r="C2620" s="3">
        <v>37.6</v>
      </c>
      <c r="D2620" s="3">
        <v>36.700000000000003</v>
      </c>
      <c r="E2620" s="3">
        <v>36.85</v>
      </c>
      <c r="F2620" s="3">
        <v>282</v>
      </c>
      <c r="G2620" s="3">
        <v>36.85</v>
      </c>
      <c r="K2620" s="55"/>
    </row>
    <row r="2621" spans="1:11" x14ac:dyDescent="0.3">
      <c r="A2621" s="6">
        <v>41577</v>
      </c>
      <c r="B2621" s="3">
        <v>37</v>
      </c>
      <c r="C2621" s="3">
        <v>37</v>
      </c>
      <c r="D2621" s="3">
        <v>36.299999999999997</v>
      </c>
      <c r="E2621" s="3">
        <v>36.299999999999997</v>
      </c>
      <c r="F2621" s="3">
        <v>392</v>
      </c>
      <c r="G2621" s="3">
        <v>36.35</v>
      </c>
      <c r="K2621" s="55"/>
    </row>
    <row r="2622" spans="1:11" x14ac:dyDescent="0.3">
      <c r="A2622" s="6">
        <v>41578</v>
      </c>
      <c r="B2622" s="3">
        <v>36.200000000000003</v>
      </c>
      <c r="C2622" s="3">
        <v>36.4</v>
      </c>
      <c r="D2622" s="3">
        <v>36.200000000000003</v>
      </c>
      <c r="E2622" s="3">
        <v>36.25</v>
      </c>
      <c r="F2622" s="3">
        <v>272</v>
      </c>
      <c r="G2622" s="3">
        <v>36.25</v>
      </c>
      <c r="K2622" s="55"/>
    </row>
    <row r="2623" spans="1:11" x14ac:dyDescent="0.3">
      <c r="A2623" s="6">
        <v>41579</v>
      </c>
      <c r="B2623" s="3">
        <v>37.9</v>
      </c>
      <c r="C2623" s="3">
        <v>38.4</v>
      </c>
      <c r="D2623" s="3">
        <v>37.9</v>
      </c>
      <c r="E2623" s="3">
        <v>38.299999999999997</v>
      </c>
      <c r="F2623" s="3">
        <v>165</v>
      </c>
      <c r="G2623" s="3">
        <v>38.25</v>
      </c>
      <c r="K2623" s="55"/>
    </row>
    <row r="2624" spans="1:11" x14ac:dyDescent="0.3">
      <c r="A2624" s="6">
        <v>41582</v>
      </c>
      <c r="B2624" s="3">
        <v>39.299999999999997</v>
      </c>
      <c r="C2624" s="3">
        <v>39.6</v>
      </c>
      <c r="D2624" s="3">
        <v>39.25</v>
      </c>
      <c r="E2624" s="3">
        <v>39.4</v>
      </c>
      <c r="F2624" s="3">
        <v>242</v>
      </c>
      <c r="G2624" s="3">
        <v>39.4</v>
      </c>
      <c r="K2624" s="55"/>
    </row>
    <row r="2625" spans="1:11" x14ac:dyDescent="0.3">
      <c r="A2625" s="6">
        <v>41583</v>
      </c>
      <c r="B2625" s="3">
        <v>39.15</v>
      </c>
      <c r="C2625" s="3">
        <v>40</v>
      </c>
      <c r="D2625" s="3">
        <v>39.15</v>
      </c>
      <c r="E2625" s="3">
        <v>39.950000000000003</v>
      </c>
      <c r="F2625" s="3">
        <v>196</v>
      </c>
      <c r="G2625" s="3">
        <v>39.950000000000003</v>
      </c>
      <c r="K2625" s="55"/>
    </row>
    <row r="2626" spans="1:11" x14ac:dyDescent="0.3">
      <c r="A2626" s="6">
        <v>41584</v>
      </c>
      <c r="B2626" s="3">
        <v>39.700000000000003</v>
      </c>
      <c r="C2626" s="3">
        <v>39.799999999999997</v>
      </c>
      <c r="D2626" s="3">
        <v>39.35</v>
      </c>
      <c r="E2626" s="3">
        <v>39.35</v>
      </c>
      <c r="F2626" s="3">
        <v>264</v>
      </c>
      <c r="G2626" s="3">
        <v>39.43</v>
      </c>
      <c r="K2626" s="55"/>
    </row>
    <row r="2627" spans="1:11" x14ac:dyDescent="0.3">
      <c r="A2627" s="6">
        <v>41585</v>
      </c>
      <c r="B2627" s="3">
        <v>38.9</v>
      </c>
      <c r="C2627" s="3">
        <v>39</v>
      </c>
      <c r="D2627" s="3">
        <v>38.75</v>
      </c>
      <c r="E2627" s="3">
        <v>38.950000000000003</v>
      </c>
      <c r="F2627" s="3">
        <v>270</v>
      </c>
      <c r="G2627" s="3">
        <v>38.9</v>
      </c>
      <c r="K2627" s="55"/>
    </row>
    <row r="2628" spans="1:11" x14ac:dyDescent="0.3">
      <c r="A2628" s="6">
        <v>41586</v>
      </c>
      <c r="B2628" s="3">
        <v>39.200000000000003</v>
      </c>
      <c r="C2628" s="3">
        <v>39.799999999999997</v>
      </c>
      <c r="D2628" s="3">
        <v>39.200000000000003</v>
      </c>
      <c r="E2628" s="3">
        <v>39.700000000000003</v>
      </c>
      <c r="F2628" s="3">
        <v>237</v>
      </c>
      <c r="G2628" s="3">
        <v>39.6</v>
      </c>
      <c r="K2628" s="55"/>
    </row>
    <row r="2629" spans="1:11" x14ac:dyDescent="0.3">
      <c r="A2629" s="6">
        <v>41589</v>
      </c>
      <c r="B2629" s="3">
        <v>39.799999999999997</v>
      </c>
      <c r="C2629" s="3">
        <v>40.25</v>
      </c>
      <c r="D2629" s="3">
        <v>39.6</v>
      </c>
      <c r="E2629" s="3">
        <v>39.950000000000003</v>
      </c>
      <c r="F2629" s="3">
        <v>203</v>
      </c>
      <c r="G2629" s="3">
        <v>39.950000000000003</v>
      </c>
      <c r="K2629" s="55"/>
    </row>
    <row r="2630" spans="1:11" x14ac:dyDescent="0.3">
      <c r="A2630" s="6">
        <v>41590</v>
      </c>
      <c r="B2630" s="3">
        <v>40.5</v>
      </c>
      <c r="C2630" s="3">
        <v>40.700000000000003</v>
      </c>
      <c r="D2630" s="3">
        <v>40.299999999999997</v>
      </c>
      <c r="E2630" s="3">
        <v>40.4</v>
      </c>
      <c r="F2630" s="3">
        <v>282</v>
      </c>
      <c r="G2630" s="3">
        <v>40.4</v>
      </c>
      <c r="K2630" s="55"/>
    </row>
    <row r="2631" spans="1:11" x14ac:dyDescent="0.3">
      <c r="A2631" s="6">
        <v>41591</v>
      </c>
      <c r="B2631" s="3">
        <v>40.65</v>
      </c>
      <c r="C2631" s="3">
        <v>40.700000000000003</v>
      </c>
      <c r="D2631" s="3">
        <v>40.4</v>
      </c>
      <c r="E2631" s="3">
        <v>40.65</v>
      </c>
      <c r="F2631" s="3">
        <v>174</v>
      </c>
      <c r="G2631" s="3">
        <v>40.65</v>
      </c>
      <c r="K2631" s="55"/>
    </row>
    <row r="2632" spans="1:11" x14ac:dyDescent="0.3">
      <c r="A2632" s="6">
        <v>41592</v>
      </c>
      <c r="B2632" s="3">
        <v>41</v>
      </c>
      <c r="C2632" s="3">
        <v>41.25</v>
      </c>
      <c r="D2632" s="3">
        <v>40.799999999999997</v>
      </c>
      <c r="E2632" s="3">
        <v>40.950000000000003</v>
      </c>
      <c r="F2632" s="3">
        <v>230</v>
      </c>
      <c r="G2632" s="3">
        <v>41.03</v>
      </c>
      <c r="K2632" s="55"/>
    </row>
    <row r="2633" spans="1:11" x14ac:dyDescent="0.3">
      <c r="A2633" s="6">
        <v>41593</v>
      </c>
      <c r="B2633" s="3">
        <v>41.05</v>
      </c>
      <c r="C2633" s="3">
        <v>41.4</v>
      </c>
      <c r="D2633" s="3">
        <v>40.450000000000003</v>
      </c>
      <c r="E2633" s="3">
        <v>40.450000000000003</v>
      </c>
      <c r="F2633" s="3">
        <v>310</v>
      </c>
      <c r="G2633" s="3">
        <v>40.5</v>
      </c>
      <c r="K2633" s="55"/>
    </row>
    <row r="2634" spans="1:11" x14ac:dyDescent="0.3">
      <c r="A2634" s="6">
        <v>41596</v>
      </c>
      <c r="B2634" s="3">
        <v>41.3</v>
      </c>
      <c r="C2634" s="3">
        <v>41.6</v>
      </c>
      <c r="D2634" s="3">
        <v>41.3</v>
      </c>
      <c r="E2634" s="3">
        <v>41.35</v>
      </c>
      <c r="F2634" s="3">
        <v>197</v>
      </c>
      <c r="G2634" s="3">
        <v>41.35</v>
      </c>
      <c r="K2634" s="55"/>
    </row>
    <row r="2635" spans="1:11" x14ac:dyDescent="0.3">
      <c r="A2635" s="6">
        <v>41597</v>
      </c>
      <c r="B2635" s="3">
        <v>41.35</v>
      </c>
      <c r="C2635" s="3">
        <v>41.5</v>
      </c>
      <c r="D2635" s="3">
        <v>41.05</v>
      </c>
      <c r="E2635" s="3">
        <v>41.05</v>
      </c>
      <c r="F2635" s="3">
        <v>502</v>
      </c>
      <c r="G2635" s="3">
        <v>41.05</v>
      </c>
      <c r="K2635" s="55"/>
    </row>
    <row r="2636" spans="1:11" x14ac:dyDescent="0.3">
      <c r="A2636" s="6">
        <v>41598</v>
      </c>
      <c r="B2636" s="3">
        <v>40.36</v>
      </c>
      <c r="C2636" s="3">
        <v>40.36</v>
      </c>
      <c r="D2636" s="3">
        <v>39.450000000000003</v>
      </c>
      <c r="E2636" s="3">
        <v>39.5</v>
      </c>
      <c r="F2636" s="3">
        <v>472</v>
      </c>
      <c r="G2636" s="3">
        <v>39.5</v>
      </c>
      <c r="K2636" s="55"/>
    </row>
    <row r="2637" spans="1:11" x14ac:dyDescent="0.3">
      <c r="A2637" s="6">
        <v>41599</v>
      </c>
      <c r="B2637" s="3">
        <v>39.299999999999997</v>
      </c>
      <c r="C2637" s="3">
        <v>39.700000000000003</v>
      </c>
      <c r="D2637" s="3">
        <v>39.049999999999997</v>
      </c>
      <c r="E2637" s="3">
        <v>39.049999999999997</v>
      </c>
      <c r="F2637" s="3">
        <v>451</v>
      </c>
      <c r="G2637" s="3">
        <v>39.049999999999997</v>
      </c>
      <c r="K2637" s="55"/>
    </row>
    <row r="2638" spans="1:11" x14ac:dyDescent="0.3">
      <c r="A2638" s="6">
        <v>41600</v>
      </c>
      <c r="B2638" s="3">
        <v>38.6</v>
      </c>
      <c r="C2638" s="3">
        <v>39.65</v>
      </c>
      <c r="D2638" s="3">
        <v>38.6</v>
      </c>
      <c r="E2638" s="3">
        <v>39.6</v>
      </c>
      <c r="F2638" s="3">
        <v>294</v>
      </c>
      <c r="G2638" s="3">
        <v>39.65</v>
      </c>
      <c r="K2638" s="55"/>
    </row>
    <row r="2639" spans="1:11" x14ac:dyDescent="0.3">
      <c r="A2639" s="6">
        <v>41603</v>
      </c>
      <c r="B2639" s="3">
        <v>39</v>
      </c>
      <c r="C2639" s="3">
        <v>39</v>
      </c>
      <c r="D2639" s="3">
        <v>38.5</v>
      </c>
      <c r="E2639" s="3">
        <v>38.51</v>
      </c>
      <c r="F2639" s="3">
        <v>300</v>
      </c>
      <c r="G2639" s="3">
        <v>38.51</v>
      </c>
      <c r="K2639" s="55"/>
    </row>
    <row r="2640" spans="1:11" x14ac:dyDescent="0.3">
      <c r="A2640" s="6">
        <v>41604</v>
      </c>
      <c r="B2640" s="3">
        <v>38.36</v>
      </c>
      <c r="C2640" s="3">
        <v>38.700000000000003</v>
      </c>
      <c r="D2640" s="3">
        <v>38.299999999999997</v>
      </c>
      <c r="E2640" s="3">
        <v>38.6</v>
      </c>
      <c r="F2640" s="3">
        <v>665</v>
      </c>
      <c r="G2640" s="3">
        <v>38.58</v>
      </c>
      <c r="K2640" s="55"/>
    </row>
    <row r="2641" spans="1:11" x14ac:dyDescent="0.3">
      <c r="A2641" s="6">
        <v>41605</v>
      </c>
      <c r="B2641" s="3">
        <v>38.700000000000003</v>
      </c>
      <c r="C2641" s="3">
        <v>38.700000000000003</v>
      </c>
      <c r="D2641" s="3">
        <v>38.5</v>
      </c>
      <c r="E2641" s="3">
        <v>38.6</v>
      </c>
      <c r="F2641" s="3">
        <v>175</v>
      </c>
      <c r="G2641" s="3">
        <v>38.6</v>
      </c>
      <c r="K2641" s="55"/>
    </row>
    <row r="2642" spans="1:11" x14ac:dyDescent="0.3">
      <c r="A2642" s="6">
        <v>41606</v>
      </c>
      <c r="B2642" s="3">
        <v>38.15</v>
      </c>
      <c r="C2642" s="3">
        <v>38.35</v>
      </c>
      <c r="D2642" s="3">
        <v>37.700000000000003</v>
      </c>
      <c r="E2642" s="3">
        <v>37.700000000000003</v>
      </c>
      <c r="F2642" s="3">
        <v>253</v>
      </c>
      <c r="G2642" s="3">
        <v>37.700000000000003</v>
      </c>
      <c r="K2642" s="55"/>
    </row>
    <row r="2643" spans="1:11" x14ac:dyDescent="0.3">
      <c r="A2643" s="6">
        <v>41607</v>
      </c>
      <c r="B2643" s="3">
        <v>38.200000000000003</v>
      </c>
      <c r="C2643" s="3">
        <v>38.450000000000003</v>
      </c>
      <c r="D2643" s="3">
        <v>37.9</v>
      </c>
      <c r="E2643" s="3">
        <v>37.950000000000003</v>
      </c>
      <c r="F2643" s="3">
        <v>347</v>
      </c>
      <c r="G2643" s="3">
        <v>37.950000000000003</v>
      </c>
      <c r="K2643" s="55"/>
    </row>
    <row r="2644" spans="1:11" x14ac:dyDescent="0.3">
      <c r="A2644" s="6">
        <v>41610</v>
      </c>
      <c r="B2644" s="3">
        <v>39.5</v>
      </c>
      <c r="C2644" s="3">
        <v>39.5</v>
      </c>
      <c r="D2644" s="3">
        <v>39.299999999999997</v>
      </c>
      <c r="E2644" s="3">
        <v>39.299999999999997</v>
      </c>
      <c r="F2644" s="3">
        <v>67</v>
      </c>
      <c r="G2644" s="3">
        <v>39.299999999999997</v>
      </c>
      <c r="K2644" s="55"/>
    </row>
    <row r="2645" spans="1:11" x14ac:dyDescent="0.3">
      <c r="A2645" s="6">
        <v>41611</v>
      </c>
      <c r="B2645" s="3">
        <v>39.700000000000003</v>
      </c>
      <c r="C2645" s="3">
        <v>40</v>
      </c>
      <c r="D2645" s="3">
        <v>39.5</v>
      </c>
      <c r="E2645" s="3">
        <v>39.5</v>
      </c>
      <c r="F2645" s="3">
        <v>64</v>
      </c>
      <c r="G2645" s="3">
        <v>39.6</v>
      </c>
      <c r="K2645" s="55"/>
    </row>
    <row r="2646" spans="1:11" x14ac:dyDescent="0.3">
      <c r="A2646" s="6">
        <v>41612</v>
      </c>
      <c r="B2646" s="3">
        <v>39</v>
      </c>
      <c r="C2646" s="3">
        <v>39</v>
      </c>
      <c r="D2646" s="3">
        <v>38.5</v>
      </c>
      <c r="E2646" s="3">
        <v>38.65</v>
      </c>
      <c r="F2646" s="3">
        <v>83</v>
      </c>
      <c r="G2646" s="3">
        <v>38.65</v>
      </c>
      <c r="K2646" s="55"/>
    </row>
    <row r="2647" spans="1:11" x14ac:dyDescent="0.3">
      <c r="A2647" s="6">
        <v>41613</v>
      </c>
      <c r="B2647" s="3">
        <v>38.6</v>
      </c>
      <c r="C2647" s="3">
        <v>38.6</v>
      </c>
      <c r="D2647" s="3">
        <v>38.6</v>
      </c>
      <c r="E2647" s="3">
        <v>38.6</v>
      </c>
      <c r="F2647" s="3">
        <v>23</v>
      </c>
      <c r="G2647" s="3">
        <v>38.6</v>
      </c>
      <c r="K2647" s="55"/>
    </row>
    <row r="2648" spans="1:11" x14ac:dyDescent="0.3">
      <c r="A2648" s="6">
        <v>41614</v>
      </c>
      <c r="B2648" s="3">
        <v>38.25</v>
      </c>
      <c r="C2648" s="3">
        <v>38.299999999999997</v>
      </c>
      <c r="D2648" s="3">
        <v>37.950000000000003</v>
      </c>
      <c r="E2648" s="3">
        <v>37.950000000000003</v>
      </c>
      <c r="F2648" s="3">
        <v>139</v>
      </c>
      <c r="G2648" s="3">
        <v>37.950000000000003</v>
      </c>
      <c r="K2648" s="55"/>
    </row>
    <row r="2649" spans="1:11" x14ac:dyDescent="0.3">
      <c r="A2649" s="6">
        <v>41617</v>
      </c>
      <c r="B2649" s="3">
        <v>37.15</v>
      </c>
      <c r="C2649" s="3">
        <v>37.200000000000003</v>
      </c>
      <c r="D2649" s="3">
        <v>37.1</v>
      </c>
      <c r="E2649" s="3">
        <v>37.1</v>
      </c>
      <c r="F2649" s="3">
        <v>114</v>
      </c>
      <c r="G2649" s="3">
        <v>37.1</v>
      </c>
      <c r="K2649" s="55"/>
    </row>
    <row r="2650" spans="1:11" x14ac:dyDescent="0.3">
      <c r="A2650" s="6">
        <v>41618</v>
      </c>
      <c r="B2650" s="3">
        <v>37.1</v>
      </c>
      <c r="C2650" s="3">
        <v>37.200000000000003</v>
      </c>
      <c r="D2650" s="3">
        <v>37.049999999999997</v>
      </c>
      <c r="E2650" s="3">
        <v>37.200000000000003</v>
      </c>
      <c r="F2650" s="3">
        <v>180</v>
      </c>
      <c r="G2650" s="3">
        <v>37.200000000000003</v>
      </c>
      <c r="K2650" s="55"/>
    </row>
    <row r="2651" spans="1:11" x14ac:dyDescent="0.3">
      <c r="A2651" s="6">
        <v>41619</v>
      </c>
      <c r="B2651" s="3">
        <v>36.799999999999997</v>
      </c>
      <c r="C2651" s="3">
        <v>36.799999999999997</v>
      </c>
      <c r="D2651" s="3">
        <v>36.25</v>
      </c>
      <c r="E2651" s="3">
        <v>36.4</v>
      </c>
      <c r="F2651" s="3">
        <v>225</v>
      </c>
      <c r="G2651" s="3">
        <v>36.5</v>
      </c>
      <c r="K2651" s="55"/>
    </row>
    <row r="2652" spans="1:11" x14ac:dyDescent="0.3">
      <c r="A2652" s="6">
        <v>41620</v>
      </c>
      <c r="B2652" s="3">
        <v>35.75</v>
      </c>
      <c r="C2652" s="3">
        <v>35.75</v>
      </c>
      <c r="D2652" s="3">
        <v>35.4</v>
      </c>
      <c r="E2652" s="3">
        <v>35.450000000000003</v>
      </c>
      <c r="F2652" s="3">
        <v>316</v>
      </c>
      <c r="G2652" s="3">
        <v>35.5</v>
      </c>
      <c r="K2652" s="55"/>
    </row>
    <row r="2653" spans="1:11" x14ac:dyDescent="0.3">
      <c r="A2653" s="6">
        <v>41621</v>
      </c>
      <c r="B2653" s="3">
        <v>35.15</v>
      </c>
      <c r="C2653" s="3">
        <v>35.4</v>
      </c>
      <c r="D2653" s="3">
        <v>35.15</v>
      </c>
      <c r="E2653" s="3">
        <v>35.200000000000003</v>
      </c>
      <c r="F2653" s="3">
        <v>205</v>
      </c>
      <c r="G2653" s="3">
        <v>35.200000000000003</v>
      </c>
      <c r="K2653" s="55"/>
    </row>
    <row r="2654" spans="1:11" x14ac:dyDescent="0.3">
      <c r="A2654" s="6">
        <v>41624</v>
      </c>
      <c r="B2654" s="3">
        <v>34.6</v>
      </c>
      <c r="C2654" s="3">
        <v>36.25</v>
      </c>
      <c r="D2654" s="3">
        <v>34.6</v>
      </c>
      <c r="E2654" s="3">
        <v>36.25</v>
      </c>
      <c r="F2654" s="3">
        <v>126</v>
      </c>
      <c r="G2654" s="3">
        <v>36.15</v>
      </c>
      <c r="K2654" s="55"/>
    </row>
    <row r="2655" spans="1:11" x14ac:dyDescent="0.3">
      <c r="A2655" s="6">
        <v>41625</v>
      </c>
      <c r="B2655" s="3">
        <v>35.5</v>
      </c>
      <c r="C2655" s="3">
        <v>36.700000000000003</v>
      </c>
      <c r="D2655" s="3">
        <v>35.5</v>
      </c>
      <c r="E2655" s="3">
        <v>35.85</v>
      </c>
      <c r="F2655" s="3">
        <v>253</v>
      </c>
      <c r="G2655" s="3">
        <v>35.9</v>
      </c>
      <c r="K2655" s="55"/>
    </row>
    <row r="2656" spans="1:11" x14ac:dyDescent="0.3">
      <c r="A2656" s="6">
        <v>41626</v>
      </c>
      <c r="B2656" s="3">
        <v>36</v>
      </c>
      <c r="C2656" s="3">
        <v>36</v>
      </c>
      <c r="D2656" s="3">
        <v>35.35</v>
      </c>
      <c r="E2656" s="3">
        <v>35.35</v>
      </c>
      <c r="F2656" s="3">
        <v>176</v>
      </c>
      <c r="G2656" s="3">
        <v>35.35</v>
      </c>
      <c r="K2656" s="55"/>
    </row>
    <row r="2657" spans="1:11" x14ac:dyDescent="0.3">
      <c r="A2657" s="6">
        <v>41627</v>
      </c>
      <c r="B2657" s="3">
        <v>34.799999999999997</v>
      </c>
      <c r="C2657" s="3">
        <v>35.4</v>
      </c>
      <c r="D2657" s="3">
        <v>34.799999999999997</v>
      </c>
      <c r="E2657" s="3">
        <v>35.25</v>
      </c>
      <c r="F2657" s="3">
        <v>105</v>
      </c>
      <c r="G2657" s="3">
        <v>35.25</v>
      </c>
      <c r="K2657" s="55"/>
    </row>
    <row r="2658" spans="1:11" x14ac:dyDescent="0.3">
      <c r="A2658" s="6">
        <v>41628</v>
      </c>
      <c r="B2658" s="3">
        <v>34.75</v>
      </c>
      <c r="C2658" s="3">
        <v>35.450000000000003</v>
      </c>
      <c r="D2658" s="3">
        <v>34.75</v>
      </c>
      <c r="E2658" s="3">
        <v>35</v>
      </c>
      <c r="F2658" s="3">
        <v>102</v>
      </c>
      <c r="G2658" s="3">
        <v>35.03</v>
      </c>
      <c r="K2658" s="55"/>
    </row>
    <row r="2659" spans="1:11" x14ac:dyDescent="0.3">
      <c r="A2659" s="6">
        <v>41631</v>
      </c>
      <c r="B2659" s="3">
        <v>35</v>
      </c>
      <c r="C2659" s="3">
        <v>35.049999999999997</v>
      </c>
      <c r="D2659" s="3">
        <v>35</v>
      </c>
      <c r="E2659" s="3">
        <v>35</v>
      </c>
      <c r="F2659" s="3">
        <v>8</v>
      </c>
      <c r="G2659" s="3">
        <v>34.979999999999997</v>
      </c>
      <c r="K2659" s="55"/>
    </row>
    <row r="2660" spans="1:11" x14ac:dyDescent="0.3">
      <c r="A2660" s="6">
        <v>41635</v>
      </c>
      <c r="B2660" s="3">
        <v>35.35</v>
      </c>
      <c r="C2660" s="3">
        <v>35.4</v>
      </c>
      <c r="D2660" s="3">
        <v>35.200000000000003</v>
      </c>
      <c r="E2660" s="3">
        <v>35.200000000000003</v>
      </c>
      <c r="F2660" s="3">
        <v>73</v>
      </c>
      <c r="G2660" s="3">
        <v>34.979999999999997</v>
      </c>
      <c r="K2660" s="55"/>
    </row>
    <row r="2661" spans="1:11" x14ac:dyDescent="0.3">
      <c r="A2661" s="6">
        <v>41638</v>
      </c>
      <c r="B2661" s="3">
        <v>34</v>
      </c>
      <c r="C2661" s="3">
        <v>34</v>
      </c>
      <c r="D2661" s="3">
        <v>33.65</v>
      </c>
      <c r="E2661" s="3">
        <v>33.65</v>
      </c>
      <c r="F2661" s="3">
        <v>320</v>
      </c>
      <c r="G2661" s="3">
        <v>33.700000000000003</v>
      </c>
      <c r="K2661" s="55"/>
    </row>
    <row r="2662" spans="1:11" x14ac:dyDescent="0.3">
      <c r="A2662" s="6">
        <v>41641</v>
      </c>
      <c r="B2662" s="3">
        <v>35.549999999999997</v>
      </c>
      <c r="C2662" s="3">
        <v>35.549999999999997</v>
      </c>
      <c r="D2662" s="3">
        <v>35.200000000000003</v>
      </c>
      <c r="E2662" s="3">
        <v>35.35</v>
      </c>
      <c r="F2662" s="3">
        <v>275</v>
      </c>
      <c r="G2662" s="3">
        <v>35.299999999999997</v>
      </c>
      <c r="K2662" s="55"/>
    </row>
    <row r="2663" spans="1:11" x14ac:dyDescent="0.3">
      <c r="A2663" s="6">
        <v>41642</v>
      </c>
      <c r="B2663" s="3">
        <v>35.75</v>
      </c>
      <c r="C2663" s="3">
        <v>35.799999999999997</v>
      </c>
      <c r="D2663" s="3">
        <v>35.549999999999997</v>
      </c>
      <c r="E2663" s="3">
        <v>35.65</v>
      </c>
      <c r="F2663" s="3">
        <v>446</v>
      </c>
      <c r="G2663" s="3">
        <v>35.65</v>
      </c>
      <c r="K2663" s="55"/>
    </row>
    <row r="2664" spans="1:11" x14ac:dyDescent="0.3">
      <c r="A2664" s="6">
        <v>41645</v>
      </c>
      <c r="B2664" s="3">
        <v>37.5</v>
      </c>
      <c r="C2664" s="3">
        <v>37.5</v>
      </c>
      <c r="D2664" s="3">
        <v>36.049999999999997</v>
      </c>
      <c r="E2664" s="3">
        <v>36.049999999999997</v>
      </c>
      <c r="F2664" s="3">
        <v>731</v>
      </c>
      <c r="G2664" s="3">
        <v>36.200000000000003</v>
      </c>
      <c r="K2664" s="55"/>
    </row>
    <row r="2665" spans="1:11" x14ac:dyDescent="0.3">
      <c r="A2665" s="6">
        <v>41646</v>
      </c>
      <c r="B2665" s="3">
        <v>36.65</v>
      </c>
      <c r="C2665" s="3">
        <v>36.799999999999997</v>
      </c>
      <c r="D2665" s="3">
        <v>36.200000000000003</v>
      </c>
      <c r="E2665" s="3">
        <v>36.700000000000003</v>
      </c>
      <c r="F2665" s="3">
        <v>688</v>
      </c>
      <c r="G2665" s="3">
        <v>36.700000000000003</v>
      </c>
      <c r="K2665" s="55"/>
    </row>
    <row r="2666" spans="1:11" x14ac:dyDescent="0.3">
      <c r="A2666" s="6">
        <v>41647</v>
      </c>
      <c r="B2666" s="3">
        <v>37</v>
      </c>
      <c r="C2666" s="3">
        <v>37.200000000000003</v>
      </c>
      <c r="D2666" s="3">
        <v>36.700000000000003</v>
      </c>
      <c r="E2666" s="3">
        <v>36.700000000000003</v>
      </c>
      <c r="F2666" s="3">
        <v>390</v>
      </c>
      <c r="G2666" s="3">
        <v>36.700000000000003</v>
      </c>
      <c r="K2666" s="55"/>
    </row>
    <row r="2667" spans="1:11" x14ac:dyDescent="0.3">
      <c r="A2667" s="6">
        <v>41648</v>
      </c>
      <c r="B2667" s="3">
        <v>37.299999999999997</v>
      </c>
      <c r="C2667" s="3">
        <v>37.299999999999997</v>
      </c>
      <c r="D2667" s="3">
        <v>36.200000000000003</v>
      </c>
      <c r="E2667" s="3">
        <v>36.200000000000003</v>
      </c>
      <c r="F2667" s="3">
        <v>838</v>
      </c>
      <c r="G2667" s="3">
        <v>36.299999999999997</v>
      </c>
      <c r="K2667" s="55"/>
    </row>
    <row r="2668" spans="1:11" x14ac:dyDescent="0.3">
      <c r="A2668" s="6">
        <v>41649</v>
      </c>
      <c r="B2668" s="3">
        <v>36</v>
      </c>
      <c r="C2668" s="3">
        <v>36</v>
      </c>
      <c r="D2668" s="3">
        <v>35.1</v>
      </c>
      <c r="E2668" s="3">
        <v>35.1</v>
      </c>
      <c r="F2668" s="3">
        <v>689</v>
      </c>
      <c r="G2668" s="3">
        <v>35.200000000000003</v>
      </c>
      <c r="K2668" s="55"/>
    </row>
    <row r="2669" spans="1:11" x14ac:dyDescent="0.3">
      <c r="A2669" s="6">
        <v>41652</v>
      </c>
      <c r="B2669" s="3">
        <v>35</v>
      </c>
      <c r="C2669" s="3">
        <v>35.6</v>
      </c>
      <c r="D2669" s="3">
        <v>34.5</v>
      </c>
      <c r="E2669" s="3">
        <v>34.549999999999997</v>
      </c>
      <c r="F2669" s="3">
        <v>537</v>
      </c>
      <c r="G2669" s="3">
        <v>34.6</v>
      </c>
      <c r="K2669" s="55"/>
    </row>
    <row r="2670" spans="1:11" x14ac:dyDescent="0.3">
      <c r="A2670" s="6">
        <v>41653</v>
      </c>
      <c r="B2670" s="3">
        <v>35.200000000000003</v>
      </c>
      <c r="C2670" s="3">
        <v>35.549999999999997</v>
      </c>
      <c r="D2670" s="3">
        <v>35.200000000000003</v>
      </c>
      <c r="E2670" s="3">
        <v>35.200000000000003</v>
      </c>
      <c r="F2670" s="3">
        <v>352</v>
      </c>
      <c r="G2670" s="3">
        <v>35.200000000000003</v>
      </c>
      <c r="K2670" s="55"/>
    </row>
    <row r="2671" spans="1:11" x14ac:dyDescent="0.3">
      <c r="A2671" s="6">
        <v>41654</v>
      </c>
      <c r="B2671" s="3">
        <v>34.799999999999997</v>
      </c>
      <c r="C2671" s="3">
        <v>35</v>
      </c>
      <c r="D2671" s="3">
        <v>34.51</v>
      </c>
      <c r="E2671" s="3">
        <v>34.51</v>
      </c>
      <c r="F2671" s="3">
        <v>436</v>
      </c>
      <c r="G2671" s="3">
        <v>34.549999999999997</v>
      </c>
      <c r="K2671" s="55"/>
    </row>
    <row r="2672" spans="1:11" x14ac:dyDescent="0.3">
      <c r="A2672" s="6">
        <v>41655</v>
      </c>
      <c r="B2672" s="3">
        <v>35</v>
      </c>
      <c r="C2672" s="3">
        <v>35.799999999999997</v>
      </c>
      <c r="D2672" s="3">
        <v>34.9</v>
      </c>
      <c r="E2672" s="3">
        <v>35.75</v>
      </c>
      <c r="F2672" s="3">
        <v>460</v>
      </c>
      <c r="G2672" s="3">
        <v>35.75</v>
      </c>
      <c r="K2672" s="55"/>
    </row>
    <row r="2673" spans="1:11" x14ac:dyDescent="0.3">
      <c r="A2673" s="6">
        <v>41656</v>
      </c>
      <c r="B2673" s="3">
        <v>36.75</v>
      </c>
      <c r="C2673" s="3">
        <v>36.85</v>
      </c>
      <c r="D2673" s="3">
        <v>36.299999999999997</v>
      </c>
      <c r="E2673" s="3">
        <v>36.35</v>
      </c>
      <c r="F2673" s="3">
        <v>584</v>
      </c>
      <c r="G2673" s="3">
        <v>36.299999999999997</v>
      </c>
      <c r="K2673" s="55"/>
    </row>
    <row r="2674" spans="1:11" x14ac:dyDescent="0.3">
      <c r="A2674" s="6">
        <v>41659</v>
      </c>
      <c r="B2674" s="3">
        <v>36.299999999999997</v>
      </c>
      <c r="C2674" s="3">
        <v>36.799999999999997</v>
      </c>
      <c r="D2674" s="3">
        <v>36.1</v>
      </c>
      <c r="E2674" s="3">
        <v>36.799999999999997</v>
      </c>
      <c r="F2674" s="3">
        <v>330</v>
      </c>
      <c r="G2674" s="3">
        <v>36.799999999999997</v>
      </c>
      <c r="K2674" s="55"/>
    </row>
    <row r="2675" spans="1:11" x14ac:dyDescent="0.3">
      <c r="A2675" s="6">
        <v>41660</v>
      </c>
      <c r="B2675" s="3">
        <v>37.5</v>
      </c>
      <c r="C2675" s="3">
        <v>37.700000000000003</v>
      </c>
      <c r="D2675" s="3">
        <v>36.85</v>
      </c>
      <c r="E2675" s="3">
        <v>36.85</v>
      </c>
      <c r="F2675" s="3">
        <v>611</v>
      </c>
      <c r="G2675" s="3">
        <v>36.9</v>
      </c>
      <c r="K2675" s="55"/>
    </row>
    <row r="2676" spans="1:11" x14ac:dyDescent="0.3">
      <c r="A2676" s="6">
        <v>41661</v>
      </c>
      <c r="B2676" s="3">
        <v>36.25</v>
      </c>
      <c r="C2676" s="3">
        <v>36.549999999999997</v>
      </c>
      <c r="D2676" s="3">
        <v>35.299999999999997</v>
      </c>
      <c r="E2676" s="3">
        <v>35.299999999999997</v>
      </c>
      <c r="F2676" s="3">
        <v>401</v>
      </c>
      <c r="G2676" s="3">
        <v>35.299999999999997</v>
      </c>
      <c r="K2676" s="55"/>
    </row>
    <row r="2677" spans="1:11" x14ac:dyDescent="0.3">
      <c r="A2677" s="6">
        <v>41662</v>
      </c>
      <c r="B2677" s="3">
        <v>35.450000000000003</v>
      </c>
      <c r="C2677" s="3">
        <v>36.25</v>
      </c>
      <c r="D2677" s="3">
        <v>35.450000000000003</v>
      </c>
      <c r="E2677" s="3">
        <v>36.25</v>
      </c>
      <c r="F2677" s="3">
        <v>398</v>
      </c>
      <c r="G2677" s="3">
        <v>36.25</v>
      </c>
      <c r="K2677" s="55"/>
    </row>
    <row r="2678" spans="1:11" x14ac:dyDescent="0.3">
      <c r="A2678" s="6">
        <v>41663</v>
      </c>
      <c r="B2678" s="3">
        <v>36.450000000000003</v>
      </c>
      <c r="C2678" s="3">
        <v>37.25</v>
      </c>
      <c r="D2678" s="3">
        <v>36.450000000000003</v>
      </c>
      <c r="E2678" s="3">
        <v>37.15</v>
      </c>
      <c r="F2678" s="3">
        <v>519</v>
      </c>
      <c r="G2678" s="3">
        <v>37.200000000000003</v>
      </c>
      <c r="K2678" s="55"/>
    </row>
    <row r="2679" spans="1:11" x14ac:dyDescent="0.3">
      <c r="A2679" s="6">
        <v>41666</v>
      </c>
      <c r="B2679" s="3">
        <v>35.75</v>
      </c>
      <c r="C2679" s="3">
        <v>35.950000000000003</v>
      </c>
      <c r="D2679" s="3">
        <v>34</v>
      </c>
      <c r="E2679" s="3">
        <v>34.049999999999997</v>
      </c>
      <c r="F2679" s="3">
        <v>671</v>
      </c>
      <c r="G2679" s="3">
        <v>34.049999999999997</v>
      </c>
      <c r="K2679" s="55"/>
    </row>
    <row r="2680" spans="1:11" x14ac:dyDescent="0.3">
      <c r="A2680" s="6">
        <v>41667</v>
      </c>
      <c r="B2680" s="3">
        <v>33.5</v>
      </c>
      <c r="C2680" s="3">
        <v>33.65</v>
      </c>
      <c r="D2680" s="3">
        <v>33.159999999999997</v>
      </c>
      <c r="E2680" s="3">
        <v>33.4</v>
      </c>
      <c r="F2680" s="3">
        <v>484</v>
      </c>
      <c r="G2680" s="3">
        <v>33.4</v>
      </c>
      <c r="K2680" s="55"/>
    </row>
    <row r="2681" spans="1:11" x14ac:dyDescent="0.3">
      <c r="A2681" s="6">
        <v>41668</v>
      </c>
      <c r="B2681" s="3">
        <v>33.299999999999997</v>
      </c>
      <c r="C2681" s="3">
        <v>33.5</v>
      </c>
      <c r="D2681" s="3">
        <v>33.049999999999997</v>
      </c>
      <c r="E2681" s="3">
        <v>33.25</v>
      </c>
      <c r="F2681" s="3">
        <v>332</v>
      </c>
      <c r="G2681" s="3">
        <v>33.25</v>
      </c>
      <c r="K2681" s="55"/>
    </row>
    <row r="2682" spans="1:11" x14ac:dyDescent="0.3">
      <c r="A2682" s="6">
        <v>41669</v>
      </c>
      <c r="B2682" s="3">
        <v>32.75</v>
      </c>
      <c r="C2682" s="3">
        <v>32.75</v>
      </c>
      <c r="D2682" s="3">
        <v>32.5</v>
      </c>
      <c r="E2682" s="3">
        <v>32.700000000000003</v>
      </c>
      <c r="F2682" s="3">
        <v>162</v>
      </c>
      <c r="G2682" s="3">
        <v>32.700000000000003</v>
      </c>
      <c r="K2682" s="55"/>
    </row>
    <row r="2683" spans="1:11" x14ac:dyDescent="0.3">
      <c r="A2683" s="6">
        <v>41670</v>
      </c>
      <c r="B2683" s="3">
        <v>32</v>
      </c>
      <c r="C2683" s="3">
        <v>32</v>
      </c>
      <c r="D2683" s="3">
        <v>31.65</v>
      </c>
      <c r="E2683" s="3">
        <v>31.75</v>
      </c>
      <c r="F2683" s="3">
        <v>220</v>
      </c>
      <c r="G2683" s="3">
        <v>31.75</v>
      </c>
      <c r="K2683" s="55"/>
    </row>
    <row r="2684" spans="1:11" x14ac:dyDescent="0.3">
      <c r="A2684" s="6">
        <v>41673</v>
      </c>
      <c r="B2684" s="3">
        <v>31.05</v>
      </c>
      <c r="C2684" s="3">
        <v>31.2</v>
      </c>
      <c r="D2684" s="3">
        <v>31</v>
      </c>
      <c r="E2684" s="3">
        <v>31</v>
      </c>
      <c r="F2684" s="3">
        <v>126</v>
      </c>
      <c r="G2684" s="3">
        <v>31.1</v>
      </c>
      <c r="K2684" s="55"/>
    </row>
    <row r="2685" spans="1:11" x14ac:dyDescent="0.3">
      <c r="A2685" s="6">
        <v>41674</v>
      </c>
      <c r="B2685" s="3">
        <v>31.5</v>
      </c>
      <c r="C2685" s="3">
        <v>31.5</v>
      </c>
      <c r="D2685" s="3">
        <v>31.3</v>
      </c>
      <c r="E2685" s="3">
        <v>31.35</v>
      </c>
      <c r="F2685" s="3">
        <v>118</v>
      </c>
      <c r="G2685" s="3">
        <v>31.3</v>
      </c>
      <c r="K2685" s="55"/>
    </row>
    <row r="2686" spans="1:11" x14ac:dyDescent="0.3">
      <c r="A2686" s="6">
        <v>41675</v>
      </c>
      <c r="B2686" s="3">
        <v>31.1</v>
      </c>
      <c r="C2686" s="3">
        <v>31.25</v>
      </c>
      <c r="D2686" s="3">
        <v>31</v>
      </c>
      <c r="E2686" s="3">
        <v>31.2</v>
      </c>
      <c r="F2686" s="3">
        <v>258</v>
      </c>
      <c r="G2686" s="3">
        <v>31.15</v>
      </c>
      <c r="K2686" s="55"/>
    </row>
    <row r="2687" spans="1:11" x14ac:dyDescent="0.3">
      <c r="A2687" s="6">
        <v>41676</v>
      </c>
      <c r="B2687" s="3">
        <v>30.95</v>
      </c>
      <c r="C2687" s="3">
        <v>31.45</v>
      </c>
      <c r="D2687" s="3">
        <v>30.95</v>
      </c>
      <c r="E2687" s="3">
        <v>31.4</v>
      </c>
      <c r="F2687" s="3">
        <v>296</v>
      </c>
      <c r="G2687" s="3">
        <v>31.45</v>
      </c>
      <c r="K2687" s="55"/>
    </row>
    <row r="2688" spans="1:11" x14ac:dyDescent="0.3">
      <c r="A2688" s="6">
        <v>41677</v>
      </c>
      <c r="B2688" s="3">
        <v>31</v>
      </c>
      <c r="C2688" s="3">
        <v>31</v>
      </c>
      <c r="D2688" s="3">
        <v>30.6</v>
      </c>
      <c r="E2688" s="3">
        <v>30.6</v>
      </c>
      <c r="F2688" s="3">
        <v>180</v>
      </c>
      <c r="G2688" s="3">
        <v>30.6</v>
      </c>
      <c r="K2688" s="55"/>
    </row>
    <row r="2689" spans="1:11" x14ac:dyDescent="0.3">
      <c r="A2689" s="6">
        <v>41680</v>
      </c>
      <c r="B2689" s="3">
        <v>31</v>
      </c>
      <c r="C2689" s="3">
        <v>31.6</v>
      </c>
      <c r="D2689" s="3">
        <v>30.95</v>
      </c>
      <c r="E2689" s="3">
        <v>31.15</v>
      </c>
      <c r="F2689" s="3">
        <v>616</v>
      </c>
      <c r="G2689" s="3">
        <v>31.1</v>
      </c>
      <c r="K2689" s="55"/>
    </row>
    <row r="2690" spans="1:11" x14ac:dyDescent="0.3">
      <c r="A2690" s="6">
        <v>41681</v>
      </c>
      <c r="B2690" s="3">
        <v>31.2</v>
      </c>
      <c r="C2690" s="3">
        <v>31.25</v>
      </c>
      <c r="D2690" s="3">
        <v>31</v>
      </c>
      <c r="E2690" s="3">
        <v>31.15</v>
      </c>
      <c r="F2690" s="3">
        <v>310</v>
      </c>
      <c r="G2690" s="3">
        <v>31.15</v>
      </c>
      <c r="K2690" s="55"/>
    </row>
    <row r="2691" spans="1:11" x14ac:dyDescent="0.3">
      <c r="A2691" s="6">
        <v>41682</v>
      </c>
      <c r="B2691" s="3">
        <v>31.1</v>
      </c>
      <c r="C2691" s="3">
        <v>31.4</v>
      </c>
      <c r="D2691" s="3">
        <v>31</v>
      </c>
      <c r="E2691" s="3">
        <v>31.1</v>
      </c>
      <c r="F2691" s="3">
        <v>214</v>
      </c>
      <c r="G2691" s="3">
        <v>31.1</v>
      </c>
      <c r="K2691" s="55"/>
    </row>
    <row r="2692" spans="1:11" x14ac:dyDescent="0.3">
      <c r="A2692" s="6">
        <v>41683</v>
      </c>
      <c r="B2692" s="3">
        <v>30.75</v>
      </c>
      <c r="C2692" s="3">
        <v>30.75</v>
      </c>
      <c r="D2692" s="3">
        <v>30.05</v>
      </c>
      <c r="E2692" s="3">
        <v>30.1</v>
      </c>
      <c r="F2692" s="3">
        <v>173</v>
      </c>
      <c r="G2692" s="3">
        <v>30.1</v>
      </c>
      <c r="K2692" s="55"/>
    </row>
    <row r="2693" spans="1:11" x14ac:dyDescent="0.3">
      <c r="A2693" s="6">
        <v>41684</v>
      </c>
      <c r="B2693" s="3">
        <v>29.5</v>
      </c>
      <c r="C2693" s="3">
        <v>29.55</v>
      </c>
      <c r="D2693" s="3">
        <v>29.4</v>
      </c>
      <c r="E2693" s="3">
        <v>29.5</v>
      </c>
      <c r="F2693" s="3">
        <v>195</v>
      </c>
      <c r="G2693" s="3">
        <v>29.45</v>
      </c>
      <c r="K2693" s="55"/>
    </row>
    <row r="2694" spans="1:11" x14ac:dyDescent="0.3">
      <c r="A2694" s="6">
        <v>41687</v>
      </c>
      <c r="B2694" s="3">
        <v>29.1</v>
      </c>
      <c r="C2694" s="3">
        <v>29.2</v>
      </c>
      <c r="D2694" s="3">
        <v>29</v>
      </c>
      <c r="E2694" s="3">
        <v>29.05</v>
      </c>
      <c r="F2694" s="3">
        <v>229</v>
      </c>
      <c r="G2694" s="3">
        <v>29.05</v>
      </c>
      <c r="K2694" s="55"/>
    </row>
    <row r="2695" spans="1:11" x14ac:dyDescent="0.3">
      <c r="A2695" s="6">
        <v>41688</v>
      </c>
      <c r="B2695" s="3">
        <v>29</v>
      </c>
      <c r="C2695" s="3">
        <v>29.45</v>
      </c>
      <c r="D2695" s="3">
        <v>29</v>
      </c>
      <c r="E2695" s="3">
        <v>29.35</v>
      </c>
      <c r="F2695" s="3">
        <v>213</v>
      </c>
      <c r="G2695" s="3">
        <v>29.35</v>
      </c>
      <c r="K2695" s="55"/>
    </row>
    <row r="2696" spans="1:11" x14ac:dyDescent="0.3">
      <c r="A2696" s="6">
        <v>41689</v>
      </c>
      <c r="B2696" s="3">
        <v>29.7</v>
      </c>
      <c r="C2696" s="3">
        <v>29.8</v>
      </c>
      <c r="D2696" s="3">
        <v>29.5</v>
      </c>
      <c r="E2696" s="3">
        <v>29.55</v>
      </c>
      <c r="F2696" s="3">
        <v>198</v>
      </c>
      <c r="G2696" s="3">
        <v>29.55</v>
      </c>
      <c r="K2696" s="55"/>
    </row>
    <row r="2697" spans="1:11" x14ac:dyDescent="0.3">
      <c r="A2697" s="6">
        <v>41690</v>
      </c>
      <c r="B2697" s="3">
        <v>29.2</v>
      </c>
      <c r="C2697" s="3">
        <v>29.3</v>
      </c>
      <c r="D2697" s="3">
        <v>28.8</v>
      </c>
      <c r="E2697" s="3">
        <v>28.8</v>
      </c>
      <c r="F2697" s="3">
        <v>145</v>
      </c>
      <c r="G2697" s="3">
        <v>28.85</v>
      </c>
      <c r="K2697" s="55"/>
    </row>
    <row r="2698" spans="1:11" x14ac:dyDescent="0.3">
      <c r="A2698" s="6">
        <v>41691</v>
      </c>
      <c r="B2698" s="3">
        <v>28.8</v>
      </c>
      <c r="C2698" s="3">
        <v>28.8</v>
      </c>
      <c r="D2698" s="3">
        <v>28.3</v>
      </c>
      <c r="E2698" s="3">
        <v>28.6</v>
      </c>
      <c r="F2698" s="3">
        <v>92</v>
      </c>
      <c r="G2698" s="3">
        <v>28.55</v>
      </c>
      <c r="K2698" s="55"/>
    </row>
    <row r="2699" spans="1:11" x14ac:dyDescent="0.3">
      <c r="A2699" s="6">
        <v>41694</v>
      </c>
      <c r="B2699" s="3">
        <v>28.65</v>
      </c>
      <c r="C2699" s="3">
        <v>28.95</v>
      </c>
      <c r="D2699" s="3">
        <v>28.5</v>
      </c>
      <c r="E2699" s="3">
        <v>28.5</v>
      </c>
      <c r="F2699" s="3">
        <v>49</v>
      </c>
      <c r="G2699" s="3">
        <v>28.53</v>
      </c>
      <c r="K2699" s="55"/>
    </row>
    <row r="2700" spans="1:11" x14ac:dyDescent="0.3">
      <c r="A2700" s="6">
        <v>41695</v>
      </c>
      <c r="B2700" s="3">
        <v>28.65</v>
      </c>
      <c r="C2700" s="3">
        <v>28.85</v>
      </c>
      <c r="D2700" s="3">
        <v>28.05</v>
      </c>
      <c r="E2700" s="3">
        <v>28.1</v>
      </c>
      <c r="F2700" s="3">
        <v>301</v>
      </c>
      <c r="G2700" s="3">
        <v>28.1</v>
      </c>
      <c r="K2700" s="55"/>
    </row>
    <row r="2701" spans="1:11" x14ac:dyDescent="0.3">
      <c r="A2701" s="6">
        <v>41696</v>
      </c>
      <c r="B2701" s="3">
        <v>27.95</v>
      </c>
      <c r="C2701" s="3">
        <v>27.95</v>
      </c>
      <c r="D2701" s="3">
        <v>27.5</v>
      </c>
      <c r="E2701" s="3">
        <v>27.6</v>
      </c>
      <c r="F2701" s="3">
        <v>277</v>
      </c>
      <c r="G2701" s="3">
        <v>27.6</v>
      </c>
      <c r="K2701" s="55"/>
    </row>
    <row r="2702" spans="1:11" x14ac:dyDescent="0.3">
      <c r="A2702" s="6">
        <v>41697</v>
      </c>
      <c r="B2702" s="3">
        <v>27.9</v>
      </c>
      <c r="C2702" s="3">
        <v>28.05</v>
      </c>
      <c r="D2702" s="3">
        <v>27.85</v>
      </c>
      <c r="E2702" s="3">
        <v>27.85</v>
      </c>
      <c r="F2702" s="3">
        <v>229</v>
      </c>
      <c r="G2702" s="3">
        <v>27.85</v>
      </c>
      <c r="K2702" s="55"/>
    </row>
    <row r="2703" spans="1:11" x14ac:dyDescent="0.3">
      <c r="A2703" s="6">
        <v>41698</v>
      </c>
      <c r="B2703" s="3">
        <v>27.65</v>
      </c>
      <c r="C2703" s="3">
        <v>27.8</v>
      </c>
      <c r="D2703" s="3">
        <v>27.45</v>
      </c>
      <c r="E2703" s="3">
        <v>27.8</v>
      </c>
      <c r="F2703" s="3">
        <v>142</v>
      </c>
      <c r="G2703" s="3">
        <v>27.8</v>
      </c>
      <c r="K2703" s="55"/>
    </row>
    <row r="2704" spans="1:11" x14ac:dyDescent="0.3">
      <c r="A2704" s="6">
        <v>41701</v>
      </c>
      <c r="B2704" s="3">
        <v>27.25</v>
      </c>
      <c r="C2704" s="3">
        <v>27.25</v>
      </c>
      <c r="D2704" s="3">
        <v>27</v>
      </c>
      <c r="E2704" s="3">
        <v>27</v>
      </c>
      <c r="F2704" s="3">
        <v>106</v>
      </c>
      <c r="G2704" s="3">
        <v>27</v>
      </c>
      <c r="K2704" s="55"/>
    </row>
    <row r="2705" spans="1:11" x14ac:dyDescent="0.3">
      <c r="A2705" s="6">
        <v>41702</v>
      </c>
      <c r="B2705" s="3">
        <v>26.65</v>
      </c>
      <c r="C2705" s="3">
        <v>27.05</v>
      </c>
      <c r="D2705" s="3">
        <v>26.65</v>
      </c>
      <c r="E2705" s="3">
        <v>27.05</v>
      </c>
      <c r="F2705" s="3">
        <v>187</v>
      </c>
      <c r="G2705" s="3">
        <v>27</v>
      </c>
      <c r="K2705" s="55"/>
    </row>
    <row r="2706" spans="1:11" x14ac:dyDescent="0.3">
      <c r="A2706" s="6">
        <v>41703</v>
      </c>
      <c r="B2706" s="3">
        <v>26.55</v>
      </c>
      <c r="C2706" s="3">
        <v>26.65</v>
      </c>
      <c r="D2706" s="3">
        <v>26.15</v>
      </c>
      <c r="E2706" s="3">
        <v>26.15</v>
      </c>
      <c r="F2706" s="3">
        <v>210</v>
      </c>
      <c r="G2706" s="3">
        <v>26.15</v>
      </c>
      <c r="K2706" s="55"/>
    </row>
    <row r="2707" spans="1:11" x14ac:dyDescent="0.3">
      <c r="A2707" s="6">
        <v>41704</v>
      </c>
      <c r="B2707" s="3">
        <v>25.85</v>
      </c>
      <c r="C2707" s="3">
        <v>26</v>
      </c>
      <c r="D2707" s="3">
        <v>25.7</v>
      </c>
      <c r="E2707" s="3">
        <v>25.75</v>
      </c>
      <c r="F2707" s="3">
        <v>175</v>
      </c>
      <c r="G2707" s="3">
        <v>25.75</v>
      </c>
      <c r="K2707" s="55"/>
    </row>
    <row r="2708" spans="1:11" x14ac:dyDescent="0.3">
      <c r="A2708" s="6">
        <v>41705</v>
      </c>
      <c r="B2708" s="3">
        <v>25.7</v>
      </c>
      <c r="C2708" s="3">
        <v>26</v>
      </c>
      <c r="D2708" s="3">
        <v>25.65</v>
      </c>
      <c r="E2708" s="3">
        <v>25.8</v>
      </c>
      <c r="F2708" s="3">
        <v>192</v>
      </c>
      <c r="G2708" s="3">
        <v>25.8</v>
      </c>
      <c r="K2708" s="55"/>
    </row>
    <row r="2709" spans="1:11" x14ac:dyDescent="0.3">
      <c r="A2709" s="6">
        <v>41708</v>
      </c>
      <c r="B2709" s="3">
        <v>26.5</v>
      </c>
      <c r="C2709" s="3">
        <v>26.75</v>
      </c>
      <c r="D2709" s="3">
        <v>25.95</v>
      </c>
      <c r="E2709" s="3">
        <v>26.05</v>
      </c>
      <c r="F2709" s="3">
        <v>432</v>
      </c>
      <c r="G2709" s="3">
        <v>26.08</v>
      </c>
      <c r="K2709" s="55"/>
    </row>
    <row r="2710" spans="1:11" x14ac:dyDescent="0.3">
      <c r="A2710" s="6">
        <v>41709</v>
      </c>
      <c r="B2710" s="3">
        <v>25.55</v>
      </c>
      <c r="C2710" s="3">
        <v>25.55</v>
      </c>
      <c r="D2710" s="3">
        <v>25.15</v>
      </c>
      <c r="E2710" s="3">
        <v>25.25</v>
      </c>
      <c r="F2710" s="3">
        <v>271</v>
      </c>
      <c r="G2710" s="3">
        <v>25.25</v>
      </c>
      <c r="K2710" s="55"/>
    </row>
    <row r="2711" spans="1:11" x14ac:dyDescent="0.3">
      <c r="A2711" s="6">
        <v>41710</v>
      </c>
      <c r="B2711" s="3">
        <v>25.25</v>
      </c>
      <c r="C2711" s="3">
        <v>25.6</v>
      </c>
      <c r="D2711" s="3">
        <v>25.1</v>
      </c>
      <c r="E2711" s="3">
        <v>25.45</v>
      </c>
      <c r="F2711" s="3">
        <v>254</v>
      </c>
      <c r="G2711" s="3">
        <v>25.5</v>
      </c>
      <c r="K2711" s="55"/>
    </row>
    <row r="2712" spans="1:11" x14ac:dyDescent="0.3">
      <c r="A2712" s="6">
        <v>41711</v>
      </c>
      <c r="B2712" s="3">
        <v>25.1</v>
      </c>
      <c r="C2712" s="3">
        <v>25.4</v>
      </c>
      <c r="D2712" s="3">
        <v>25.1</v>
      </c>
      <c r="E2712" s="3">
        <v>25.3</v>
      </c>
      <c r="F2712" s="3">
        <v>199</v>
      </c>
      <c r="G2712" s="3">
        <v>25.25</v>
      </c>
      <c r="K2712" s="55"/>
    </row>
    <row r="2713" spans="1:11" x14ac:dyDescent="0.3">
      <c r="A2713" s="6">
        <v>41712</v>
      </c>
      <c r="B2713" s="3">
        <v>25</v>
      </c>
      <c r="C2713" s="3">
        <v>25.45</v>
      </c>
      <c r="D2713" s="3">
        <v>25</v>
      </c>
      <c r="E2713" s="3">
        <v>25.45</v>
      </c>
      <c r="F2713" s="3">
        <v>219</v>
      </c>
      <c r="G2713" s="3">
        <v>25.45</v>
      </c>
      <c r="K2713" s="55"/>
    </row>
    <row r="2714" spans="1:11" x14ac:dyDescent="0.3">
      <c r="A2714" s="6">
        <v>41715</v>
      </c>
      <c r="B2714" s="3">
        <v>25.8</v>
      </c>
      <c r="C2714" s="3">
        <v>25.8</v>
      </c>
      <c r="D2714" s="3">
        <v>25.6</v>
      </c>
      <c r="E2714" s="3">
        <v>25.65</v>
      </c>
      <c r="F2714" s="3">
        <v>79</v>
      </c>
      <c r="G2714" s="3">
        <v>25.63</v>
      </c>
      <c r="K2714" s="55"/>
    </row>
    <row r="2715" spans="1:11" x14ac:dyDescent="0.3">
      <c r="A2715" s="6">
        <v>41716</v>
      </c>
      <c r="B2715" s="3">
        <v>25.8</v>
      </c>
      <c r="C2715" s="3">
        <v>26.25</v>
      </c>
      <c r="D2715" s="3">
        <v>25.8</v>
      </c>
      <c r="E2715" s="3">
        <v>26.25</v>
      </c>
      <c r="F2715" s="3">
        <v>306</v>
      </c>
      <c r="G2715" s="3">
        <v>26.2</v>
      </c>
      <c r="K2715" s="55"/>
    </row>
    <row r="2716" spans="1:11" x14ac:dyDescent="0.3">
      <c r="A2716" s="6">
        <v>41717</v>
      </c>
      <c r="B2716" s="3">
        <v>25.6</v>
      </c>
      <c r="C2716" s="3">
        <v>25.65</v>
      </c>
      <c r="D2716" s="3">
        <v>25.3</v>
      </c>
      <c r="E2716" s="3">
        <v>25.4</v>
      </c>
      <c r="F2716" s="3">
        <v>553</v>
      </c>
      <c r="G2716" s="3">
        <v>25.3</v>
      </c>
      <c r="K2716" s="55"/>
    </row>
    <row r="2717" spans="1:11" x14ac:dyDescent="0.3">
      <c r="A2717" s="6">
        <v>41718</v>
      </c>
      <c r="B2717" s="3">
        <v>25.75</v>
      </c>
      <c r="C2717" s="3">
        <v>25.85</v>
      </c>
      <c r="D2717" s="3">
        <v>25.65</v>
      </c>
      <c r="E2717" s="3">
        <v>25.7</v>
      </c>
      <c r="F2717" s="3">
        <v>264</v>
      </c>
      <c r="G2717" s="3">
        <v>25.7</v>
      </c>
      <c r="K2717" s="55"/>
    </row>
    <row r="2718" spans="1:11" x14ac:dyDescent="0.3">
      <c r="A2718" s="6">
        <v>41719</v>
      </c>
      <c r="B2718" s="3">
        <v>26.95</v>
      </c>
      <c r="C2718" s="3">
        <v>27.1</v>
      </c>
      <c r="D2718" s="3">
        <v>26.6</v>
      </c>
      <c r="E2718" s="3">
        <v>26.85</v>
      </c>
      <c r="F2718" s="3">
        <v>273</v>
      </c>
      <c r="G2718" s="3">
        <v>26.8</v>
      </c>
      <c r="K2718" s="55"/>
    </row>
    <row r="2719" spans="1:11" x14ac:dyDescent="0.3">
      <c r="A2719" s="6">
        <v>41722</v>
      </c>
      <c r="B2719" s="3">
        <v>27.5</v>
      </c>
      <c r="C2719" s="3">
        <v>27.5</v>
      </c>
      <c r="D2719" s="3">
        <v>27.2</v>
      </c>
      <c r="E2719" s="3">
        <v>27.3</v>
      </c>
      <c r="F2719" s="3">
        <v>805</v>
      </c>
      <c r="G2719" s="3">
        <v>27.3</v>
      </c>
      <c r="K2719" s="55"/>
    </row>
    <row r="2720" spans="1:11" x14ac:dyDescent="0.3">
      <c r="A2720" s="6">
        <v>41723</v>
      </c>
      <c r="B2720" s="3">
        <v>27.1</v>
      </c>
      <c r="C2720" s="3">
        <v>27.8</v>
      </c>
      <c r="D2720" s="3">
        <v>27</v>
      </c>
      <c r="E2720" s="3">
        <v>27.8</v>
      </c>
      <c r="F2720" s="3">
        <v>262</v>
      </c>
      <c r="G2720" s="3">
        <v>27.7</v>
      </c>
      <c r="K2720" s="55"/>
    </row>
    <row r="2721" spans="1:11" x14ac:dyDescent="0.3">
      <c r="A2721" s="6">
        <v>41724</v>
      </c>
      <c r="B2721" s="3">
        <v>27.45</v>
      </c>
      <c r="C2721" s="3">
        <v>27.45</v>
      </c>
      <c r="D2721" s="3">
        <v>26.95</v>
      </c>
      <c r="E2721" s="3">
        <v>27.05</v>
      </c>
      <c r="F2721" s="3">
        <v>347</v>
      </c>
      <c r="G2721" s="3">
        <v>27.1</v>
      </c>
      <c r="K2721" s="55"/>
    </row>
    <row r="2722" spans="1:11" x14ac:dyDescent="0.3">
      <c r="A2722" s="6">
        <v>41725</v>
      </c>
      <c r="B2722" s="3">
        <v>27.3</v>
      </c>
      <c r="C2722" s="3">
        <v>27.75</v>
      </c>
      <c r="D2722" s="3">
        <v>27.05</v>
      </c>
      <c r="E2722" s="3">
        <v>27.65</v>
      </c>
      <c r="F2722" s="3">
        <v>146</v>
      </c>
      <c r="G2722" s="3">
        <v>27.6</v>
      </c>
      <c r="K2722" s="55"/>
    </row>
    <row r="2723" spans="1:11" x14ac:dyDescent="0.3">
      <c r="A2723" s="6">
        <v>41726</v>
      </c>
      <c r="B2723" s="3">
        <v>27.3</v>
      </c>
      <c r="C2723" s="3">
        <v>27.3</v>
      </c>
      <c r="D2723" s="3">
        <v>26.85</v>
      </c>
      <c r="E2723" s="3">
        <v>27</v>
      </c>
      <c r="F2723" s="3">
        <v>178</v>
      </c>
      <c r="G2723" s="3">
        <v>26.95</v>
      </c>
      <c r="K2723" s="55"/>
    </row>
    <row r="2724" spans="1:11" x14ac:dyDescent="0.3">
      <c r="A2724" s="6">
        <v>41729</v>
      </c>
      <c r="B2724" s="3">
        <v>27.1</v>
      </c>
      <c r="C2724" s="3">
        <v>27.1</v>
      </c>
      <c r="D2724" s="3">
        <v>26.05</v>
      </c>
      <c r="E2724" s="3">
        <v>26.7</v>
      </c>
      <c r="F2724" s="3">
        <v>582</v>
      </c>
      <c r="G2724" s="3">
        <v>26.75</v>
      </c>
      <c r="K2724" s="55"/>
    </row>
    <row r="2725" spans="1:11" x14ac:dyDescent="0.3">
      <c r="A2725" s="6">
        <v>41730</v>
      </c>
      <c r="B2725" s="3">
        <v>25.15</v>
      </c>
      <c r="C2725" s="3">
        <v>25.7</v>
      </c>
      <c r="D2725" s="3">
        <v>25.15</v>
      </c>
      <c r="E2725" s="3">
        <v>25.6</v>
      </c>
      <c r="F2725" s="3">
        <v>278</v>
      </c>
      <c r="G2725" s="3">
        <v>25.6</v>
      </c>
      <c r="K2725" s="55"/>
    </row>
    <row r="2726" spans="1:11" x14ac:dyDescent="0.3">
      <c r="A2726" s="6">
        <v>41731</v>
      </c>
      <c r="B2726" s="3">
        <v>25.25</v>
      </c>
      <c r="C2726" s="3">
        <v>25.4</v>
      </c>
      <c r="D2726" s="3">
        <v>25.05</v>
      </c>
      <c r="E2726" s="3">
        <v>25.1</v>
      </c>
      <c r="F2726" s="3">
        <v>258</v>
      </c>
      <c r="G2726" s="3">
        <v>25.1</v>
      </c>
      <c r="K2726" s="55"/>
    </row>
    <row r="2727" spans="1:11" x14ac:dyDescent="0.3">
      <c r="A2727" s="6">
        <v>41732</v>
      </c>
      <c r="B2727" s="3">
        <v>25.2</v>
      </c>
      <c r="C2727" s="3">
        <v>25.2</v>
      </c>
      <c r="D2727" s="3">
        <v>25.05</v>
      </c>
      <c r="E2727" s="3">
        <v>25.1</v>
      </c>
      <c r="F2727" s="3">
        <v>173</v>
      </c>
      <c r="G2727" s="3">
        <v>25.1</v>
      </c>
      <c r="K2727" s="55"/>
    </row>
    <row r="2728" spans="1:11" x14ac:dyDescent="0.3">
      <c r="A2728" s="6">
        <v>41733</v>
      </c>
      <c r="B2728" s="3">
        <v>24.65</v>
      </c>
      <c r="C2728" s="3">
        <v>24.75</v>
      </c>
      <c r="D2728" s="3">
        <v>24.55</v>
      </c>
      <c r="E2728" s="3">
        <v>24.55</v>
      </c>
      <c r="F2728" s="3">
        <v>149</v>
      </c>
      <c r="G2728" s="3">
        <v>24.55</v>
      </c>
      <c r="K2728" s="55"/>
    </row>
    <row r="2729" spans="1:11" x14ac:dyDescent="0.3">
      <c r="A2729" s="6">
        <v>41736</v>
      </c>
      <c r="B2729" s="3">
        <v>24.5</v>
      </c>
      <c r="C2729" s="3">
        <v>25.1</v>
      </c>
      <c r="D2729" s="3">
        <v>24.5</v>
      </c>
      <c r="E2729" s="3">
        <v>25</v>
      </c>
      <c r="F2729" s="3">
        <v>304</v>
      </c>
      <c r="G2729" s="3">
        <v>25.05</v>
      </c>
      <c r="K2729" s="55"/>
    </row>
    <row r="2730" spans="1:11" x14ac:dyDescent="0.3">
      <c r="A2730" s="6">
        <v>41737</v>
      </c>
      <c r="B2730" s="3">
        <v>24.3</v>
      </c>
      <c r="C2730" s="3">
        <v>24.4</v>
      </c>
      <c r="D2730" s="3">
        <v>24.2</v>
      </c>
      <c r="E2730" s="3">
        <v>24.3</v>
      </c>
      <c r="F2730" s="3">
        <v>313</v>
      </c>
      <c r="G2730" s="3">
        <v>24.3</v>
      </c>
      <c r="K2730" s="55"/>
    </row>
    <row r="2731" spans="1:11" x14ac:dyDescent="0.3">
      <c r="A2731" s="6">
        <v>41738</v>
      </c>
      <c r="B2731" s="3">
        <v>24.15</v>
      </c>
      <c r="C2731" s="3">
        <v>24.15</v>
      </c>
      <c r="D2731" s="3">
        <v>23.75</v>
      </c>
      <c r="E2731" s="3">
        <v>23.85</v>
      </c>
      <c r="F2731" s="3">
        <v>326</v>
      </c>
      <c r="G2731" s="3">
        <v>23.8</v>
      </c>
      <c r="K2731" s="55"/>
    </row>
    <row r="2732" spans="1:11" x14ac:dyDescent="0.3">
      <c r="A2732" s="6">
        <v>41739</v>
      </c>
      <c r="B2732" s="3">
        <v>23.4</v>
      </c>
      <c r="C2732" s="3">
        <v>23.75</v>
      </c>
      <c r="D2732" s="3">
        <v>23.4</v>
      </c>
      <c r="E2732" s="3">
        <v>23.65</v>
      </c>
      <c r="F2732" s="3">
        <v>423</v>
      </c>
      <c r="G2732" s="3">
        <v>23.7</v>
      </c>
      <c r="K2732" s="55"/>
    </row>
    <row r="2733" spans="1:11" x14ac:dyDescent="0.3">
      <c r="A2733" s="6">
        <v>41740</v>
      </c>
      <c r="B2733" s="3">
        <v>23.64</v>
      </c>
      <c r="C2733" s="3">
        <v>23.85</v>
      </c>
      <c r="D2733" s="3">
        <v>23.64</v>
      </c>
      <c r="E2733" s="3">
        <v>23.7</v>
      </c>
      <c r="F2733" s="3">
        <v>82</v>
      </c>
      <c r="G2733" s="3">
        <v>23.7</v>
      </c>
      <c r="K2733" s="55"/>
    </row>
    <row r="2734" spans="1:11" x14ac:dyDescent="0.3">
      <c r="A2734" s="6">
        <v>41743</v>
      </c>
      <c r="B2734" s="3">
        <v>24.3</v>
      </c>
      <c r="C2734" s="3">
        <v>24.3</v>
      </c>
      <c r="D2734" s="3">
        <v>23.95</v>
      </c>
      <c r="E2734" s="3">
        <v>23.95</v>
      </c>
      <c r="F2734" s="3">
        <v>94</v>
      </c>
      <c r="G2734" s="3">
        <v>23.95</v>
      </c>
      <c r="K2734" s="55"/>
    </row>
    <row r="2735" spans="1:11" x14ac:dyDescent="0.3">
      <c r="A2735" s="6">
        <v>41744</v>
      </c>
      <c r="B2735" s="3">
        <v>23.75</v>
      </c>
      <c r="C2735" s="3">
        <v>24.5</v>
      </c>
      <c r="D2735" s="3">
        <v>23.75</v>
      </c>
      <c r="E2735" s="3">
        <v>24.5</v>
      </c>
      <c r="F2735" s="3">
        <v>158</v>
      </c>
      <c r="G2735" s="3">
        <v>24.5</v>
      </c>
      <c r="K2735" s="55"/>
    </row>
    <row r="2736" spans="1:11" x14ac:dyDescent="0.3">
      <c r="A2736" s="6">
        <v>41745</v>
      </c>
      <c r="B2736" s="3">
        <v>24.6</v>
      </c>
      <c r="C2736" s="3">
        <v>24.7</v>
      </c>
      <c r="D2736" s="3">
        <v>24.5</v>
      </c>
      <c r="E2736" s="3">
        <v>24.5</v>
      </c>
      <c r="F2736" s="3">
        <v>137</v>
      </c>
      <c r="G2736" s="3">
        <v>24.5</v>
      </c>
      <c r="K2736" s="55"/>
    </row>
    <row r="2737" spans="1:11" x14ac:dyDescent="0.3">
      <c r="A2737" s="6">
        <v>41751</v>
      </c>
      <c r="B2737" s="3">
        <v>24.5</v>
      </c>
      <c r="C2737" s="3">
        <v>24.7</v>
      </c>
      <c r="D2737" s="3">
        <v>24.45</v>
      </c>
      <c r="E2737" s="3">
        <v>24.45</v>
      </c>
      <c r="F2737" s="3">
        <v>286</v>
      </c>
      <c r="G2737" s="3">
        <v>24.55</v>
      </c>
      <c r="K2737" s="55"/>
    </row>
    <row r="2738" spans="1:11" x14ac:dyDescent="0.3">
      <c r="A2738" s="6">
        <v>41752</v>
      </c>
      <c r="B2738" s="3">
        <v>24.6</v>
      </c>
      <c r="C2738" s="3">
        <v>24.9</v>
      </c>
      <c r="D2738" s="3">
        <v>24.45</v>
      </c>
      <c r="E2738" s="3">
        <v>24.9</v>
      </c>
      <c r="F2738" s="3">
        <v>126</v>
      </c>
      <c r="G2738" s="3">
        <v>24.9</v>
      </c>
      <c r="K2738" s="55"/>
    </row>
    <row r="2739" spans="1:11" x14ac:dyDescent="0.3">
      <c r="A2739" s="6">
        <v>41753</v>
      </c>
      <c r="B2739" s="3">
        <v>25.35</v>
      </c>
      <c r="C2739" s="3">
        <v>26.45</v>
      </c>
      <c r="D2739" s="3">
        <v>25.35</v>
      </c>
      <c r="E2739" s="3">
        <v>26.3</v>
      </c>
      <c r="F2739" s="3">
        <v>909</v>
      </c>
      <c r="G2739" s="3">
        <v>26.3</v>
      </c>
      <c r="K2739" s="55"/>
    </row>
    <row r="2740" spans="1:11" x14ac:dyDescent="0.3">
      <c r="A2740" s="6">
        <v>41754</v>
      </c>
      <c r="B2740" s="3">
        <v>26.35</v>
      </c>
      <c r="C2740" s="3">
        <v>26.6</v>
      </c>
      <c r="D2740" s="3">
        <v>26.1</v>
      </c>
      <c r="E2740" s="3">
        <v>26.6</v>
      </c>
      <c r="F2740" s="3">
        <v>168</v>
      </c>
      <c r="G2740" s="3">
        <v>26.6</v>
      </c>
      <c r="K2740" s="55"/>
    </row>
    <row r="2741" spans="1:11" x14ac:dyDescent="0.3">
      <c r="A2741" s="6">
        <v>41757</v>
      </c>
      <c r="B2741" s="3">
        <v>27.2</v>
      </c>
      <c r="C2741" s="3">
        <v>27.25</v>
      </c>
      <c r="D2741" s="3">
        <v>27.1</v>
      </c>
      <c r="E2741" s="3">
        <v>27.1</v>
      </c>
      <c r="F2741" s="3">
        <v>515</v>
      </c>
      <c r="G2741" s="3">
        <v>27.1</v>
      </c>
      <c r="K2741" s="55"/>
    </row>
    <row r="2742" spans="1:11" x14ac:dyDescent="0.3">
      <c r="A2742" s="6">
        <v>41758</v>
      </c>
      <c r="B2742" s="3">
        <v>27.3</v>
      </c>
      <c r="C2742" s="3">
        <v>27.3</v>
      </c>
      <c r="D2742" s="3">
        <v>26.55</v>
      </c>
      <c r="E2742" s="3">
        <v>26.75</v>
      </c>
      <c r="F2742" s="3">
        <v>431</v>
      </c>
      <c r="G2742" s="3">
        <v>26.75</v>
      </c>
      <c r="K2742" s="55"/>
    </row>
    <row r="2743" spans="1:11" x14ac:dyDescent="0.3">
      <c r="A2743" s="6">
        <v>41759</v>
      </c>
      <c r="B2743" s="3">
        <v>27.1</v>
      </c>
      <c r="C2743" s="3">
        <v>27.3</v>
      </c>
      <c r="D2743" s="3">
        <v>26.6</v>
      </c>
      <c r="E2743" s="3">
        <v>26.75</v>
      </c>
      <c r="F2743" s="3">
        <v>410</v>
      </c>
      <c r="G2743" s="3">
        <v>26.7</v>
      </c>
      <c r="K2743" s="55"/>
    </row>
    <row r="2744" spans="1:11" x14ac:dyDescent="0.3">
      <c r="A2744" s="6">
        <v>41761</v>
      </c>
      <c r="B2744" s="3">
        <v>25.95</v>
      </c>
      <c r="C2744" s="3">
        <v>26.25</v>
      </c>
      <c r="D2744" s="3">
        <v>25.9</v>
      </c>
      <c r="E2744" s="3">
        <v>26.25</v>
      </c>
      <c r="F2744" s="3">
        <v>178</v>
      </c>
      <c r="G2744" s="3">
        <v>26.25</v>
      </c>
      <c r="K2744" s="55"/>
    </row>
    <row r="2745" spans="1:11" x14ac:dyDescent="0.3">
      <c r="A2745" s="6">
        <v>41764</v>
      </c>
      <c r="B2745" s="3">
        <v>25.25</v>
      </c>
      <c r="C2745" s="3">
        <v>25.35</v>
      </c>
      <c r="D2745" s="3">
        <v>25.1</v>
      </c>
      <c r="E2745" s="3">
        <v>25.15</v>
      </c>
      <c r="F2745" s="3">
        <v>319</v>
      </c>
      <c r="G2745" s="3">
        <v>25.15</v>
      </c>
      <c r="K2745" s="55"/>
    </row>
    <row r="2746" spans="1:11" x14ac:dyDescent="0.3">
      <c r="A2746" s="6">
        <v>41765</v>
      </c>
      <c r="B2746" s="3">
        <v>25.3</v>
      </c>
      <c r="C2746" s="3">
        <v>25.45</v>
      </c>
      <c r="D2746" s="3">
        <v>25.3</v>
      </c>
      <c r="E2746" s="3">
        <v>25.4</v>
      </c>
      <c r="F2746" s="3">
        <v>104</v>
      </c>
      <c r="G2746" s="3">
        <v>25.4</v>
      </c>
      <c r="K2746" s="55"/>
    </row>
    <row r="2747" spans="1:11" x14ac:dyDescent="0.3">
      <c r="A2747" s="6">
        <v>41766</v>
      </c>
      <c r="B2747" s="3">
        <v>25.55</v>
      </c>
      <c r="C2747" s="3">
        <v>26.3</v>
      </c>
      <c r="D2747" s="3">
        <v>25.55</v>
      </c>
      <c r="E2747" s="3">
        <v>26.25</v>
      </c>
      <c r="F2747" s="3">
        <v>233</v>
      </c>
      <c r="G2747" s="3">
        <v>26.25</v>
      </c>
      <c r="K2747" s="55"/>
    </row>
    <row r="2748" spans="1:11" x14ac:dyDescent="0.3">
      <c r="A2748" s="6">
        <v>41767</v>
      </c>
      <c r="B2748" s="3">
        <v>26.15</v>
      </c>
      <c r="C2748" s="3">
        <v>26.2</v>
      </c>
      <c r="D2748" s="3">
        <v>26</v>
      </c>
      <c r="E2748" s="3">
        <v>26.1</v>
      </c>
      <c r="F2748" s="3">
        <v>98</v>
      </c>
      <c r="G2748" s="3">
        <v>26.1</v>
      </c>
      <c r="K2748" s="55"/>
    </row>
    <row r="2749" spans="1:11" x14ac:dyDescent="0.3">
      <c r="A2749" s="6">
        <v>41768</v>
      </c>
      <c r="B2749" s="3">
        <v>25.8</v>
      </c>
      <c r="C2749" s="3">
        <v>25.9</v>
      </c>
      <c r="D2749" s="3">
        <v>25.8</v>
      </c>
      <c r="E2749" s="3">
        <v>25.9</v>
      </c>
      <c r="F2749" s="3">
        <v>32</v>
      </c>
      <c r="G2749" s="3">
        <v>25.9</v>
      </c>
      <c r="K2749" s="55"/>
    </row>
    <row r="2750" spans="1:11" x14ac:dyDescent="0.3">
      <c r="A2750" s="6">
        <v>41771</v>
      </c>
      <c r="B2750" s="3">
        <v>27</v>
      </c>
      <c r="C2750" s="3">
        <v>27</v>
      </c>
      <c r="D2750" s="3">
        <v>26.55</v>
      </c>
      <c r="E2750" s="3">
        <v>26.6</v>
      </c>
      <c r="F2750" s="3">
        <v>199</v>
      </c>
      <c r="G2750" s="3">
        <v>26.6</v>
      </c>
      <c r="K2750" s="55"/>
    </row>
    <row r="2751" spans="1:11" x14ac:dyDescent="0.3">
      <c r="A2751" s="6">
        <v>41772</v>
      </c>
      <c r="B2751" s="3">
        <v>26.35</v>
      </c>
      <c r="C2751" s="3">
        <v>26.35</v>
      </c>
      <c r="D2751" s="3">
        <v>26.15</v>
      </c>
      <c r="E2751" s="3">
        <v>26.35</v>
      </c>
      <c r="F2751" s="3">
        <v>227</v>
      </c>
      <c r="G2751" s="3">
        <v>26.35</v>
      </c>
      <c r="K2751" s="55"/>
    </row>
    <row r="2752" spans="1:11" x14ac:dyDescent="0.3">
      <c r="A2752" s="6">
        <v>41773</v>
      </c>
      <c r="B2752" s="3">
        <v>26.35</v>
      </c>
      <c r="C2752" s="3">
        <v>26.5</v>
      </c>
      <c r="D2752" s="3">
        <v>26.05</v>
      </c>
      <c r="E2752" s="3">
        <v>26.05</v>
      </c>
      <c r="F2752" s="3">
        <v>346</v>
      </c>
      <c r="G2752" s="3">
        <v>26.05</v>
      </c>
      <c r="K2752" s="55"/>
    </row>
    <row r="2753" spans="1:11" x14ac:dyDescent="0.3">
      <c r="A2753" s="6">
        <v>41774</v>
      </c>
      <c r="B2753" s="3">
        <v>25.85</v>
      </c>
      <c r="C2753" s="3">
        <v>25.9</v>
      </c>
      <c r="D2753" s="3">
        <v>25.6</v>
      </c>
      <c r="E2753" s="3">
        <v>25.6</v>
      </c>
      <c r="F2753" s="3">
        <v>165</v>
      </c>
      <c r="G2753" s="3">
        <v>25.6</v>
      </c>
      <c r="K2753" s="55"/>
    </row>
    <row r="2754" spans="1:11" x14ac:dyDescent="0.3">
      <c r="A2754" s="6">
        <v>41775</v>
      </c>
      <c r="B2754" s="3">
        <v>25.8</v>
      </c>
      <c r="C2754" s="3">
        <v>25.8</v>
      </c>
      <c r="D2754" s="3">
        <v>25.3</v>
      </c>
      <c r="E2754" s="3">
        <v>25.35</v>
      </c>
      <c r="F2754" s="3">
        <v>366</v>
      </c>
      <c r="G2754" s="3">
        <v>25.35</v>
      </c>
      <c r="K2754" s="55"/>
    </row>
    <row r="2755" spans="1:11" x14ac:dyDescent="0.3">
      <c r="A2755" s="6">
        <v>41778</v>
      </c>
      <c r="B2755" s="3">
        <v>25.3</v>
      </c>
      <c r="C2755" s="3">
        <v>25.35</v>
      </c>
      <c r="D2755" s="3">
        <v>25.15</v>
      </c>
      <c r="E2755" s="3">
        <v>25.3</v>
      </c>
      <c r="F2755" s="3">
        <v>79</v>
      </c>
      <c r="G2755" s="3">
        <v>25.3</v>
      </c>
      <c r="K2755" s="55"/>
    </row>
    <row r="2756" spans="1:11" x14ac:dyDescent="0.3">
      <c r="A2756" s="6">
        <v>41779</v>
      </c>
      <c r="B2756" s="3">
        <v>24.9</v>
      </c>
      <c r="C2756" s="3">
        <v>24.95</v>
      </c>
      <c r="D2756" s="3">
        <v>24.75</v>
      </c>
      <c r="E2756" s="3">
        <v>24.9</v>
      </c>
      <c r="F2756" s="3">
        <v>300</v>
      </c>
      <c r="G2756" s="3">
        <v>24.9</v>
      </c>
      <c r="K2756" s="55"/>
    </row>
    <row r="2757" spans="1:11" x14ac:dyDescent="0.3">
      <c r="A2757" s="6">
        <v>41780</v>
      </c>
      <c r="B2757" s="3">
        <v>25.15</v>
      </c>
      <c r="C2757" s="3">
        <v>25.6</v>
      </c>
      <c r="D2757" s="3">
        <v>25.1</v>
      </c>
      <c r="E2757" s="3">
        <v>25.5</v>
      </c>
      <c r="F2757" s="3">
        <v>117</v>
      </c>
      <c r="G2757" s="3">
        <v>25.5</v>
      </c>
      <c r="K2757" s="55"/>
    </row>
    <row r="2758" spans="1:11" x14ac:dyDescent="0.3">
      <c r="A2758" s="6">
        <v>41781</v>
      </c>
      <c r="B2758" s="3">
        <v>25.5</v>
      </c>
      <c r="C2758" s="3">
        <v>25.7</v>
      </c>
      <c r="D2758" s="3">
        <v>25.15</v>
      </c>
      <c r="E2758" s="3">
        <v>25.7</v>
      </c>
      <c r="F2758" s="3">
        <v>112</v>
      </c>
      <c r="G2758" s="3">
        <v>25.7</v>
      </c>
      <c r="K2758" s="55"/>
    </row>
    <row r="2759" spans="1:11" x14ac:dyDescent="0.3">
      <c r="A2759" s="6">
        <v>41782</v>
      </c>
      <c r="B2759" s="3">
        <v>25.6</v>
      </c>
      <c r="C2759" s="3">
        <v>26.2</v>
      </c>
      <c r="D2759" s="3">
        <v>25.6</v>
      </c>
      <c r="E2759" s="3">
        <v>26.15</v>
      </c>
      <c r="F2759" s="3">
        <v>256</v>
      </c>
      <c r="G2759" s="3">
        <v>26.15</v>
      </c>
      <c r="K2759" s="55"/>
    </row>
    <row r="2760" spans="1:11" x14ac:dyDescent="0.3">
      <c r="A2760" s="6">
        <v>41785</v>
      </c>
      <c r="B2760" s="3">
        <v>26.7</v>
      </c>
      <c r="C2760" s="3">
        <v>27.25</v>
      </c>
      <c r="D2760" s="3">
        <v>26.65</v>
      </c>
      <c r="E2760" s="3">
        <v>27.2</v>
      </c>
      <c r="F2760" s="3">
        <v>285</v>
      </c>
      <c r="G2760" s="3">
        <v>27.2</v>
      </c>
      <c r="K2760" s="55"/>
    </row>
    <row r="2761" spans="1:11" x14ac:dyDescent="0.3">
      <c r="A2761" s="6">
        <v>41786</v>
      </c>
      <c r="B2761" s="3">
        <v>27.5</v>
      </c>
      <c r="C2761" s="3">
        <v>27.6</v>
      </c>
      <c r="D2761" s="3">
        <v>26.9</v>
      </c>
      <c r="E2761" s="3">
        <v>27.05</v>
      </c>
      <c r="F2761" s="3">
        <v>529</v>
      </c>
      <c r="G2761" s="3">
        <v>27.1</v>
      </c>
      <c r="K2761" s="55"/>
    </row>
    <row r="2762" spans="1:11" x14ac:dyDescent="0.3">
      <c r="A2762" s="6">
        <v>41787</v>
      </c>
      <c r="B2762" s="3">
        <v>27.7</v>
      </c>
      <c r="C2762" s="3">
        <v>27.7</v>
      </c>
      <c r="D2762" s="3">
        <v>27</v>
      </c>
      <c r="E2762" s="3">
        <v>27.35</v>
      </c>
      <c r="F2762" s="3">
        <v>441</v>
      </c>
      <c r="G2762" s="3">
        <v>27.28</v>
      </c>
      <c r="K2762" s="55"/>
    </row>
    <row r="2763" spans="1:11" x14ac:dyDescent="0.3">
      <c r="A2763" s="6">
        <v>41789</v>
      </c>
      <c r="B2763" s="3">
        <v>26.8</v>
      </c>
      <c r="C2763" s="3">
        <v>26.8</v>
      </c>
      <c r="D2763" s="3">
        <v>26.35</v>
      </c>
      <c r="E2763" s="3">
        <v>26.35</v>
      </c>
      <c r="F2763" s="3">
        <v>269</v>
      </c>
      <c r="G2763" s="3">
        <v>26.35</v>
      </c>
      <c r="K2763" s="55"/>
    </row>
    <row r="2764" spans="1:11" x14ac:dyDescent="0.3">
      <c r="A2764" s="6">
        <v>41792</v>
      </c>
      <c r="B2764" s="3">
        <v>23.75</v>
      </c>
      <c r="C2764" s="3">
        <v>23.75</v>
      </c>
      <c r="D2764" s="3">
        <v>23.35</v>
      </c>
      <c r="E2764" s="3">
        <v>23.55</v>
      </c>
      <c r="F2764" s="3">
        <v>124</v>
      </c>
      <c r="G2764" s="3">
        <v>23.48</v>
      </c>
      <c r="K2764" s="55"/>
    </row>
    <row r="2765" spans="1:11" x14ac:dyDescent="0.3">
      <c r="A2765" s="6">
        <v>41793</v>
      </c>
      <c r="B2765" s="3">
        <v>23</v>
      </c>
      <c r="C2765" s="3">
        <v>23</v>
      </c>
      <c r="D2765" s="3">
        <v>22.3</v>
      </c>
      <c r="E2765" s="3">
        <v>22.35</v>
      </c>
      <c r="F2765" s="3">
        <v>305</v>
      </c>
      <c r="G2765" s="3">
        <v>22.4</v>
      </c>
      <c r="K2765" s="55"/>
    </row>
    <row r="2766" spans="1:11" x14ac:dyDescent="0.3">
      <c r="A2766" s="6">
        <v>41794</v>
      </c>
      <c r="B2766" s="3">
        <v>22.54</v>
      </c>
      <c r="C2766" s="3">
        <v>22.85</v>
      </c>
      <c r="D2766" s="3">
        <v>22.45</v>
      </c>
      <c r="E2766" s="3">
        <v>22.45</v>
      </c>
      <c r="F2766" s="3">
        <v>144</v>
      </c>
      <c r="G2766" s="3">
        <v>22.55</v>
      </c>
      <c r="K2766" s="55"/>
    </row>
    <row r="2767" spans="1:11" x14ac:dyDescent="0.3">
      <c r="A2767" s="6">
        <v>41795</v>
      </c>
      <c r="B2767" s="3">
        <v>22.3</v>
      </c>
      <c r="C2767" s="3">
        <v>22.65</v>
      </c>
      <c r="D2767" s="3">
        <v>22.3</v>
      </c>
      <c r="E2767" s="3">
        <v>22.65</v>
      </c>
      <c r="F2767" s="3">
        <v>249</v>
      </c>
      <c r="G2767" s="3">
        <v>22.65</v>
      </c>
      <c r="K2767" s="55"/>
    </row>
    <row r="2768" spans="1:11" x14ac:dyDescent="0.3">
      <c r="A2768" s="6">
        <v>41796</v>
      </c>
      <c r="B2768" s="3">
        <v>22.5</v>
      </c>
      <c r="C2768" s="3">
        <v>22.5</v>
      </c>
      <c r="D2768" s="3">
        <v>22.01</v>
      </c>
      <c r="E2768" s="3">
        <v>22.1</v>
      </c>
      <c r="F2768" s="3">
        <v>121</v>
      </c>
      <c r="G2768" s="3">
        <v>22.1</v>
      </c>
      <c r="K2768" s="55"/>
    </row>
    <row r="2769" spans="1:11" x14ac:dyDescent="0.3">
      <c r="A2769" s="6">
        <v>41800</v>
      </c>
      <c r="B2769" s="3">
        <v>22.3</v>
      </c>
      <c r="C2769" s="3">
        <v>22.3</v>
      </c>
      <c r="D2769" s="3">
        <v>21.6</v>
      </c>
      <c r="E2769" s="3">
        <v>21.6</v>
      </c>
      <c r="F2769" s="3">
        <v>214</v>
      </c>
      <c r="G2769" s="3">
        <v>21.6</v>
      </c>
      <c r="K2769" s="55"/>
    </row>
    <row r="2770" spans="1:11" x14ac:dyDescent="0.3">
      <c r="A2770" s="6">
        <v>41801</v>
      </c>
      <c r="B2770" s="3">
        <v>21.7</v>
      </c>
      <c r="C2770" s="3">
        <v>22</v>
      </c>
      <c r="D2770" s="3">
        <v>21.6</v>
      </c>
      <c r="E2770" s="3">
        <v>21.9</v>
      </c>
      <c r="F2770" s="3">
        <v>400</v>
      </c>
      <c r="G2770" s="3">
        <v>21.95</v>
      </c>
      <c r="K2770" s="55"/>
    </row>
    <row r="2771" spans="1:11" x14ac:dyDescent="0.3">
      <c r="A2771" s="6">
        <v>41802</v>
      </c>
      <c r="B2771" s="3">
        <v>22.15</v>
      </c>
      <c r="C2771" s="3">
        <v>22.3</v>
      </c>
      <c r="D2771" s="3">
        <v>22.05</v>
      </c>
      <c r="E2771" s="3">
        <v>22.2</v>
      </c>
      <c r="F2771" s="3">
        <v>186</v>
      </c>
      <c r="G2771" s="3">
        <v>22.2</v>
      </c>
      <c r="K2771" s="55"/>
    </row>
    <row r="2772" spans="1:11" x14ac:dyDescent="0.3">
      <c r="A2772" s="6">
        <v>41803</v>
      </c>
      <c r="B2772" s="3">
        <v>22.5</v>
      </c>
      <c r="C2772" s="3">
        <v>22.8</v>
      </c>
      <c r="D2772" s="3">
        <v>22.15</v>
      </c>
      <c r="E2772" s="3">
        <v>22.15</v>
      </c>
      <c r="F2772" s="3">
        <v>292</v>
      </c>
      <c r="G2772" s="3">
        <v>22.15</v>
      </c>
      <c r="K2772" s="55"/>
    </row>
    <row r="2773" spans="1:11" x14ac:dyDescent="0.3">
      <c r="A2773" s="6">
        <v>41806</v>
      </c>
      <c r="B2773" s="3">
        <v>22</v>
      </c>
      <c r="C2773" s="3">
        <v>22.7</v>
      </c>
      <c r="D2773" s="3">
        <v>22</v>
      </c>
      <c r="E2773" s="3">
        <v>22.7</v>
      </c>
      <c r="F2773" s="3">
        <v>146</v>
      </c>
      <c r="G2773" s="3">
        <v>22.65</v>
      </c>
      <c r="K2773" s="55"/>
    </row>
    <row r="2774" spans="1:11" x14ac:dyDescent="0.3">
      <c r="A2774" s="6">
        <v>41807</v>
      </c>
      <c r="B2774" s="3">
        <v>22.4</v>
      </c>
      <c r="C2774" s="3">
        <v>22.99</v>
      </c>
      <c r="D2774" s="3">
        <v>22.4</v>
      </c>
      <c r="E2774" s="3">
        <v>22.8</v>
      </c>
      <c r="F2774" s="3">
        <v>275</v>
      </c>
      <c r="G2774" s="3">
        <v>22.8</v>
      </c>
      <c r="K2774" s="55"/>
    </row>
    <row r="2775" spans="1:11" x14ac:dyDescent="0.3">
      <c r="A2775" s="6">
        <v>41808</v>
      </c>
      <c r="B2775" s="3">
        <v>22.7</v>
      </c>
      <c r="C2775" s="3">
        <v>22.8</v>
      </c>
      <c r="D2775" s="3">
        <v>22.4</v>
      </c>
      <c r="E2775" s="3">
        <v>22.5</v>
      </c>
      <c r="F2775" s="3">
        <v>245</v>
      </c>
      <c r="G2775" s="3">
        <v>22.5</v>
      </c>
      <c r="K2775" s="55"/>
    </row>
    <row r="2776" spans="1:11" x14ac:dyDescent="0.3">
      <c r="A2776" s="6">
        <v>41809</v>
      </c>
      <c r="B2776" s="3">
        <v>22.1</v>
      </c>
      <c r="C2776" s="3">
        <v>22.3</v>
      </c>
      <c r="D2776" s="3">
        <v>21.9</v>
      </c>
      <c r="E2776" s="3">
        <v>22.3</v>
      </c>
      <c r="F2776" s="3">
        <v>263</v>
      </c>
      <c r="G2776" s="3">
        <v>22.2</v>
      </c>
      <c r="K2776" s="55"/>
    </row>
    <row r="2777" spans="1:11" x14ac:dyDescent="0.3">
      <c r="A2777" s="6">
        <v>41810</v>
      </c>
      <c r="B2777" s="3">
        <v>22.65</v>
      </c>
      <c r="C2777" s="3">
        <v>22.85</v>
      </c>
      <c r="D2777" s="3">
        <v>22.65</v>
      </c>
      <c r="E2777" s="3">
        <v>22.85</v>
      </c>
      <c r="F2777" s="3">
        <v>62</v>
      </c>
      <c r="G2777" s="3">
        <v>22.68</v>
      </c>
      <c r="K2777" s="55"/>
    </row>
    <row r="2778" spans="1:11" x14ac:dyDescent="0.3">
      <c r="A2778" s="6">
        <v>41813</v>
      </c>
      <c r="B2778" s="3">
        <v>23</v>
      </c>
      <c r="C2778" s="3">
        <v>24.6</v>
      </c>
      <c r="D2778" s="3">
        <v>23</v>
      </c>
      <c r="E2778" s="3">
        <v>24.4</v>
      </c>
      <c r="F2778" s="3">
        <v>297</v>
      </c>
      <c r="G2778" s="3">
        <v>24.45</v>
      </c>
      <c r="K2778" s="55"/>
    </row>
    <row r="2779" spans="1:11" x14ac:dyDescent="0.3">
      <c r="A2779" s="6">
        <v>41814</v>
      </c>
      <c r="B2779" s="3">
        <v>24.41</v>
      </c>
      <c r="C2779" s="3">
        <v>24.7</v>
      </c>
      <c r="D2779" s="3">
        <v>24.3</v>
      </c>
      <c r="E2779" s="3">
        <v>24.45</v>
      </c>
      <c r="F2779" s="3">
        <v>227</v>
      </c>
      <c r="G2779" s="3">
        <v>24.4</v>
      </c>
      <c r="K2779" s="55"/>
    </row>
    <row r="2780" spans="1:11" x14ac:dyDescent="0.3">
      <c r="A2780" s="6">
        <v>41815</v>
      </c>
      <c r="B2780" s="3">
        <v>24.5</v>
      </c>
      <c r="C2780" s="3">
        <v>25.76</v>
      </c>
      <c r="D2780" s="3">
        <v>24.5</v>
      </c>
      <c r="E2780" s="3">
        <v>25.5</v>
      </c>
      <c r="F2780" s="3">
        <v>490</v>
      </c>
      <c r="G2780" s="3">
        <v>25.5</v>
      </c>
      <c r="K2780" s="55"/>
    </row>
    <row r="2781" spans="1:11" x14ac:dyDescent="0.3">
      <c r="A2781" s="6">
        <v>41816</v>
      </c>
      <c r="B2781" s="3">
        <v>25.42</v>
      </c>
      <c r="C2781" s="3">
        <v>25.42</v>
      </c>
      <c r="D2781" s="3">
        <v>24.4</v>
      </c>
      <c r="E2781" s="3">
        <v>24.45</v>
      </c>
      <c r="F2781" s="3">
        <v>476</v>
      </c>
      <c r="G2781" s="3">
        <v>24.45</v>
      </c>
      <c r="K2781" s="55"/>
    </row>
    <row r="2782" spans="1:11" x14ac:dyDescent="0.3">
      <c r="A2782" s="6">
        <v>41817</v>
      </c>
      <c r="B2782" s="3">
        <v>23.9</v>
      </c>
      <c r="C2782" s="3">
        <v>24.5</v>
      </c>
      <c r="D2782" s="3">
        <v>23.9</v>
      </c>
      <c r="E2782" s="3">
        <v>24.5</v>
      </c>
      <c r="F2782" s="3">
        <v>250</v>
      </c>
      <c r="G2782" s="3">
        <v>24.55</v>
      </c>
      <c r="K2782" s="55"/>
    </row>
    <row r="2783" spans="1:11" x14ac:dyDescent="0.3">
      <c r="A2783" s="6">
        <v>41820</v>
      </c>
      <c r="B2783" s="3">
        <v>24.55</v>
      </c>
      <c r="C2783" s="3">
        <v>25.75</v>
      </c>
      <c r="D2783" s="3">
        <v>24.55</v>
      </c>
      <c r="E2783" s="3">
        <v>25.7</v>
      </c>
      <c r="F2783" s="3">
        <v>218</v>
      </c>
      <c r="G2783" s="3">
        <v>25.7</v>
      </c>
      <c r="K2783" s="55"/>
    </row>
    <row r="2784" spans="1:11" x14ac:dyDescent="0.3">
      <c r="A2784" s="6">
        <v>41821</v>
      </c>
      <c r="B2784" s="3">
        <v>27.75</v>
      </c>
      <c r="C2784" s="3">
        <v>28.35</v>
      </c>
      <c r="D2784" s="3">
        <v>27.7</v>
      </c>
      <c r="E2784" s="3">
        <v>28.35</v>
      </c>
      <c r="F2784" s="3">
        <v>157</v>
      </c>
      <c r="G2784" s="3">
        <v>28.35</v>
      </c>
      <c r="K2784" s="55"/>
    </row>
    <row r="2785" spans="1:11" x14ac:dyDescent="0.3">
      <c r="A2785" s="6">
        <v>41822</v>
      </c>
      <c r="B2785" s="3">
        <v>28.65</v>
      </c>
      <c r="C2785" s="3">
        <v>28.65</v>
      </c>
      <c r="D2785" s="3">
        <v>28.4</v>
      </c>
      <c r="E2785" s="3">
        <v>28.45</v>
      </c>
      <c r="F2785" s="3">
        <v>75</v>
      </c>
      <c r="G2785" s="3">
        <v>28.4</v>
      </c>
      <c r="K2785" s="55"/>
    </row>
    <row r="2786" spans="1:11" x14ac:dyDescent="0.3">
      <c r="A2786" s="6">
        <v>41823</v>
      </c>
      <c r="B2786" s="3">
        <v>28.4</v>
      </c>
      <c r="C2786" s="3">
        <v>28.45</v>
      </c>
      <c r="D2786" s="3">
        <v>28.15</v>
      </c>
      <c r="E2786" s="3">
        <v>28.15</v>
      </c>
      <c r="F2786" s="3">
        <v>139</v>
      </c>
      <c r="G2786" s="3">
        <v>28.15</v>
      </c>
      <c r="K2786" s="55"/>
    </row>
    <row r="2787" spans="1:11" x14ac:dyDescent="0.3">
      <c r="A2787" s="6">
        <v>41824</v>
      </c>
      <c r="B2787" s="3">
        <v>27.85</v>
      </c>
      <c r="C2787" s="3">
        <v>28.1</v>
      </c>
      <c r="D2787" s="3">
        <v>27.8</v>
      </c>
      <c r="E2787" s="3">
        <v>28.1</v>
      </c>
      <c r="F2787" s="3">
        <v>119</v>
      </c>
      <c r="G2787" s="3">
        <v>28.1</v>
      </c>
      <c r="K2787" s="55"/>
    </row>
    <row r="2788" spans="1:11" x14ac:dyDescent="0.3">
      <c r="A2788" s="6">
        <v>41827</v>
      </c>
      <c r="B2788" s="3">
        <v>29.2</v>
      </c>
      <c r="C2788" s="3">
        <v>30.25</v>
      </c>
      <c r="D2788" s="3">
        <v>29.2</v>
      </c>
      <c r="E2788" s="3">
        <v>30.05</v>
      </c>
      <c r="F2788" s="3">
        <v>233</v>
      </c>
      <c r="G2788" s="3">
        <v>30</v>
      </c>
      <c r="K2788" s="55"/>
    </row>
    <row r="2789" spans="1:11" x14ac:dyDescent="0.3">
      <c r="A2789" s="6">
        <v>41828</v>
      </c>
      <c r="B2789" s="3">
        <v>29.7</v>
      </c>
      <c r="C2789" s="3">
        <v>29.8</v>
      </c>
      <c r="D2789" s="3">
        <v>29.2</v>
      </c>
      <c r="E2789" s="3">
        <v>29.2</v>
      </c>
      <c r="F2789" s="3">
        <v>351</v>
      </c>
      <c r="G2789" s="3">
        <v>29.2</v>
      </c>
      <c r="K2789" s="55"/>
    </row>
    <row r="2790" spans="1:11" x14ac:dyDescent="0.3">
      <c r="A2790" s="6">
        <v>41829</v>
      </c>
      <c r="B2790" s="3">
        <v>29.15</v>
      </c>
      <c r="C2790" s="3">
        <v>29.65</v>
      </c>
      <c r="D2790" s="3">
        <v>29.15</v>
      </c>
      <c r="E2790" s="3">
        <v>29.65</v>
      </c>
      <c r="F2790" s="3">
        <v>94</v>
      </c>
      <c r="G2790" s="3">
        <v>29.5</v>
      </c>
      <c r="K2790" s="55"/>
    </row>
    <row r="2791" spans="1:11" x14ac:dyDescent="0.3">
      <c r="A2791" s="6">
        <v>41830</v>
      </c>
      <c r="B2791" s="3">
        <v>29.6</v>
      </c>
      <c r="C2791" s="3">
        <v>30</v>
      </c>
      <c r="D2791" s="3">
        <v>29.6</v>
      </c>
      <c r="E2791" s="3">
        <v>29.75</v>
      </c>
      <c r="F2791" s="3">
        <v>216</v>
      </c>
      <c r="G2791" s="3">
        <v>29.75</v>
      </c>
      <c r="K2791" s="55"/>
    </row>
    <row r="2792" spans="1:11" x14ac:dyDescent="0.3">
      <c r="A2792" s="6">
        <v>41831</v>
      </c>
      <c r="B2792" s="3">
        <v>29.7</v>
      </c>
      <c r="C2792" s="3">
        <v>29.9</v>
      </c>
      <c r="D2792" s="3">
        <v>29.7</v>
      </c>
      <c r="E2792" s="3">
        <v>29.9</v>
      </c>
      <c r="F2792" s="3">
        <v>71</v>
      </c>
      <c r="G2792" s="3">
        <v>29.85</v>
      </c>
      <c r="K2792" s="55"/>
    </row>
    <row r="2793" spans="1:11" x14ac:dyDescent="0.3">
      <c r="A2793" s="6">
        <v>41834</v>
      </c>
      <c r="B2793" s="3">
        <v>30.5</v>
      </c>
      <c r="C2793" s="3">
        <v>30.75</v>
      </c>
      <c r="D2793" s="3">
        <v>30.5</v>
      </c>
      <c r="E2793" s="3">
        <v>30.7</v>
      </c>
      <c r="F2793" s="3">
        <v>142</v>
      </c>
      <c r="G2793" s="3">
        <v>30.68</v>
      </c>
      <c r="K2793" s="55"/>
    </row>
    <row r="2794" spans="1:11" x14ac:dyDescent="0.3">
      <c r="A2794" s="6">
        <v>41835</v>
      </c>
      <c r="B2794" s="3">
        <v>30.9</v>
      </c>
      <c r="C2794" s="3">
        <v>31</v>
      </c>
      <c r="D2794" s="3">
        <v>30.77</v>
      </c>
      <c r="E2794" s="3">
        <v>30.77</v>
      </c>
      <c r="F2794" s="3">
        <v>206</v>
      </c>
      <c r="G2794" s="3">
        <v>30.8</v>
      </c>
      <c r="K2794" s="55"/>
    </row>
    <row r="2795" spans="1:11" x14ac:dyDescent="0.3">
      <c r="A2795" s="6">
        <v>41836</v>
      </c>
      <c r="B2795" s="3">
        <v>31.2</v>
      </c>
      <c r="C2795" s="3">
        <v>31.3</v>
      </c>
      <c r="D2795" s="3">
        <v>30.95</v>
      </c>
      <c r="E2795" s="3">
        <v>30.95</v>
      </c>
      <c r="F2795" s="3">
        <v>44</v>
      </c>
      <c r="G2795" s="3">
        <v>30.95</v>
      </c>
      <c r="K2795" s="55"/>
    </row>
    <row r="2796" spans="1:11" x14ac:dyDescent="0.3">
      <c r="A2796" s="6">
        <v>41837</v>
      </c>
      <c r="B2796" s="3">
        <v>31.3</v>
      </c>
      <c r="C2796" s="3">
        <v>31.45</v>
      </c>
      <c r="D2796" s="3">
        <v>31.15</v>
      </c>
      <c r="E2796" s="3">
        <v>31.15</v>
      </c>
      <c r="F2796" s="3">
        <v>91</v>
      </c>
      <c r="G2796" s="3">
        <v>31.15</v>
      </c>
      <c r="K2796" s="55"/>
    </row>
    <row r="2797" spans="1:11" x14ac:dyDescent="0.3">
      <c r="A2797" s="6">
        <v>41838</v>
      </c>
      <c r="B2797" s="3">
        <v>31</v>
      </c>
      <c r="C2797" s="3">
        <v>31.05</v>
      </c>
      <c r="D2797" s="3">
        <v>30.98</v>
      </c>
      <c r="E2797" s="3">
        <v>30.98</v>
      </c>
      <c r="F2797" s="3">
        <v>60</v>
      </c>
      <c r="G2797" s="3">
        <v>30.98</v>
      </c>
      <c r="K2797" s="55"/>
    </row>
    <row r="2798" spans="1:11" x14ac:dyDescent="0.3">
      <c r="A2798" s="6">
        <v>41841</v>
      </c>
      <c r="B2798" s="3">
        <v>30.42</v>
      </c>
      <c r="C2798" s="3">
        <v>30.42</v>
      </c>
      <c r="D2798" s="3">
        <v>29.9</v>
      </c>
      <c r="E2798" s="3">
        <v>29.9</v>
      </c>
      <c r="F2798" s="3">
        <v>159</v>
      </c>
      <c r="G2798" s="3">
        <v>29.83</v>
      </c>
      <c r="K2798" s="55"/>
    </row>
    <row r="2799" spans="1:11" x14ac:dyDescent="0.3">
      <c r="A2799" s="6">
        <v>41842</v>
      </c>
      <c r="B2799" s="3">
        <v>29.85</v>
      </c>
      <c r="C2799" s="3">
        <v>30.2</v>
      </c>
      <c r="D2799" s="3">
        <v>29.85</v>
      </c>
      <c r="E2799" s="3">
        <v>30.15</v>
      </c>
      <c r="F2799" s="3">
        <v>157</v>
      </c>
      <c r="G2799" s="3">
        <v>30.15</v>
      </c>
      <c r="K2799" s="55"/>
    </row>
    <row r="2800" spans="1:11" x14ac:dyDescent="0.3">
      <c r="A2800" s="6">
        <v>41843</v>
      </c>
      <c r="B2800" s="3">
        <v>30.15</v>
      </c>
      <c r="C2800" s="3">
        <v>30.49</v>
      </c>
      <c r="D2800" s="3">
        <v>29.86</v>
      </c>
      <c r="E2800" s="3">
        <v>30.45</v>
      </c>
      <c r="F2800" s="3">
        <v>206</v>
      </c>
      <c r="G2800" s="3">
        <v>30.45</v>
      </c>
      <c r="K2800" s="55"/>
    </row>
    <row r="2801" spans="1:11" x14ac:dyDescent="0.3">
      <c r="A2801" s="6">
        <v>41844</v>
      </c>
      <c r="B2801" s="3">
        <v>30.44</v>
      </c>
      <c r="C2801" s="3">
        <v>31</v>
      </c>
      <c r="D2801" s="3">
        <v>30.44</v>
      </c>
      <c r="E2801" s="3">
        <v>31</v>
      </c>
      <c r="F2801" s="3">
        <v>172</v>
      </c>
      <c r="G2801" s="3">
        <v>31</v>
      </c>
      <c r="K2801" s="55"/>
    </row>
    <row r="2802" spans="1:11" x14ac:dyDescent="0.3">
      <c r="A2802" s="6">
        <v>41845</v>
      </c>
      <c r="B2802" s="3">
        <v>31.25</v>
      </c>
      <c r="C2802" s="3">
        <v>31.9</v>
      </c>
      <c r="D2802" s="3">
        <v>31.2</v>
      </c>
      <c r="E2802" s="3">
        <v>31.75</v>
      </c>
      <c r="F2802" s="3">
        <v>435</v>
      </c>
      <c r="G2802" s="3">
        <v>31.7</v>
      </c>
      <c r="K2802" s="55"/>
    </row>
    <row r="2803" spans="1:11" x14ac:dyDescent="0.3">
      <c r="A2803" s="6">
        <v>41848</v>
      </c>
      <c r="B2803" s="3">
        <v>31</v>
      </c>
      <c r="C2803" s="3">
        <v>31.7</v>
      </c>
      <c r="D2803" s="3">
        <v>31</v>
      </c>
      <c r="E2803" s="3">
        <v>31.7</v>
      </c>
      <c r="F2803" s="3">
        <v>255</v>
      </c>
      <c r="G2803" s="3">
        <v>31.7</v>
      </c>
      <c r="K2803" s="55"/>
    </row>
    <row r="2804" spans="1:11" x14ac:dyDescent="0.3">
      <c r="A2804" s="6">
        <v>41849</v>
      </c>
      <c r="B2804" s="3">
        <v>31.5</v>
      </c>
      <c r="C2804" s="3">
        <v>31.6</v>
      </c>
      <c r="D2804" s="3">
        <v>31.3</v>
      </c>
      <c r="E2804" s="3">
        <v>31.3</v>
      </c>
      <c r="F2804" s="3">
        <v>222</v>
      </c>
      <c r="G2804" s="3">
        <v>31.3</v>
      </c>
      <c r="K2804" s="55"/>
    </row>
    <row r="2805" spans="1:11" x14ac:dyDescent="0.3">
      <c r="A2805" s="6">
        <v>41850</v>
      </c>
      <c r="B2805" s="3">
        <v>31.35</v>
      </c>
      <c r="C2805" s="3">
        <v>31.35</v>
      </c>
      <c r="D2805" s="3">
        <v>31</v>
      </c>
      <c r="E2805" s="3">
        <v>31.2</v>
      </c>
      <c r="F2805" s="3">
        <v>139</v>
      </c>
      <c r="G2805" s="3">
        <v>31.2</v>
      </c>
      <c r="K2805" s="55"/>
    </row>
    <row r="2806" spans="1:11" x14ac:dyDescent="0.3">
      <c r="A2806" s="6">
        <v>41851</v>
      </c>
      <c r="B2806" s="3">
        <v>31.5</v>
      </c>
      <c r="C2806" s="3">
        <v>31.55</v>
      </c>
      <c r="D2806" s="3">
        <v>31.4</v>
      </c>
      <c r="E2806" s="3">
        <v>31.45</v>
      </c>
      <c r="F2806" s="3">
        <v>187</v>
      </c>
      <c r="G2806" s="3">
        <v>31.45</v>
      </c>
      <c r="K2806" s="55"/>
    </row>
    <row r="2807" spans="1:11" x14ac:dyDescent="0.3">
      <c r="A2807" s="6">
        <v>41852</v>
      </c>
      <c r="B2807" s="3">
        <v>33.33</v>
      </c>
      <c r="C2807" s="3">
        <v>33.700000000000003</v>
      </c>
      <c r="D2807" s="3">
        <v>33.33</v>
      </c>
      <c r="E2807" s="3">
        <v>33.65</v>
      </c>
      <c r="F2807" s="3">
        <v>155</v>
      </c>
      <c r="G2807" s="3">
        <v>33.700000000000003</v>
      </c>
      <c r="K2807" s="55"/>
    </row>
    <row r="2808" spans="1:11" x14ac:dyDescent="0.3">
      <c r="A2808" s="6">
        <v>41855</v>
      </c>
      <c r="B2808" s="3">
        <v>32.950000000000003</v>
      </c>
      <c r="C2808" s="3">
        <v>32.950000000000003</v>
      </c>
      <c r="D2808" s="3">
        <v>32.65</v>
      </c>
      <c r="E2808" s="3">
        <v>32.65</v>
      </c>
      <c r="F2808" s="3">
        <v>244</v>
      </c>
      <c r="G2808" s="3">
        <v>32.65</v>
      </c>
      <c r="K2808" s="55"/>
    </row>
    <row r="2809" spans="1:11" x14ac:dyDescent="0.3">
      <c r="A2809" s="6">
        <v>41856</v>
      </c>
      <c r="B2809" s="3">
        <v>32.450000000000003</v>
      </c>
      <c r="C2809" s="3">
        <v>32.450000000000003</v>
      </c>
      <c r="D2809" s="3">
        <v>31.45</v>
      </c>
      <c r="E2809" s="3">
        <v>31.55</v>
      </c>
      <c r="F2809" s="3">
        <v>229</v>
      </c>
      <c r="G2809" s="3">
        <v>31.55</v>
      </c>
      <c r="K2809" s="55"/>
    </row>
    <row r="2810" spans="1:11" x14ac:dyDescent="0.3">
      <c r="A2810" s="6">
        <v>41857</v>
      </c>
      <c r="B2810" s="3">
        <v>31.75</v>
      </c>
      <c r="C2810" s="3">
        <v>31.8</v>
      </c>
      <c r="D2810" s="3">
        <v>31.5</v>
      </c>
      <c r="E2810" s="3">
        <v>31.55</v>
      </c>
      <c r="F2810" s="3">
        <v>160</v>
      </c>
      <c r="G2810" s="3">
        <v>31.5</v>
      </c>
      <c r="K2810" s="55"/>
    </row>
    <row r="2811" spans="1:11" x14ac:dyDescent="0.3">
      <c r="A2811" s="6">
        <v>41858</v>
      </c>
      <c r="B2811" s="3">
        <v>31.55</v>
      </c>
      <c r="C2811" s="3">
        <v>31.55</v>
      </c>
      <c r="D2811" s="3">
        <v>31.5</v>
      </c>
      <c r="E2811" s="3">
        <v>31.5</v>
      </c>
      <c r="F2811" s="3">
        <v>126</v>
      </c>
      <c r="G2811" s="3">
        <v>31.48</v>
      </c>
      <c r="K2811" s="55"/>
    </row>
    <row r="2812" spans="1:11" x14ac:dyDescent="0.3">
      <c r="A2812" s="6">
        <v>41859</v>
      </c>
      <c r="B2812" s="3">
        <v>31.6</v>
      </c>
      <c r="C2812" s="3">
        <v>31.9</v>
      </c>
      <c r="D2812" s="3">
        <v>31.6</v>
      </c>
      <c r="E2812" s="3">
        <v>31.75</v>
      </c>
      <c r="F2812" s="3">
        <v>104</v>
      </c>
      <c r="G2812" s="3">
        <v>31.8</v>
      </c>
      <c r="K2812" s="55"/>
    </row>
    <row r="2813" spans="1:11" x14ac:dyDescent="0.3">
      <c r="A2813" s="6">
        <v>41862</v>
      </c>
      <c r="B2813" s="3">
        <v>32</v>
      </c>
      <c r="C2813" s="3">
        <v>32.35</v>
      </c>
      <c r="D2813" s="3">
        <v>32</v>
      </c>
      <c r="E2813" s="3">
        <v>32.35</v>
      </c>
      <c r="F2813" s="3">
        <v>221</v>
      </c>
      <c r="G2813" s="3">
        <v>32.35</v>
      </c>
      <c r="K2813" s="55"/>
    </row>
    <row r="2814" spans="1:11" x14ac:dyDescent="0.3">
      <c r="A2814" s="6">
        <v>41863</v>
      </c>
      <c r="B2814" s="3">
        <v>32.299999999999997</v>
      </c>
      <c r="C2814" s="3">
        <v>32.78</v>
      </c>
      <c r="D2814" s="3">
        <v>32.25</v>
      </c>
      <c r="E2814" s="3">
        <v>32.65</v>
      </c>
      <c r="F2814" s="3">
        <v>226</v>
      </c>
      <c r="G2814" s="3">
        <v>32.65</v>
      </c>
      <c r="K2814" s="55"/>
    </row>
    <row r="2815" spans="1:11" x14ac:dyDescent="0.3">
      <c r="A2815" s="6">
        <v>41864</v>
      </c>
      <c r="B2815" s="3">
        <v>32.85</v>
      </c>
      <c r="C2815" s="3">
        <v>32.85</v>
      </c>
      <c r="D2815" s="3">
        <v>32.65</v>
      </c>
      <c r="E2815" s="3">
        <v>32.799999999999997</v>
      </c>
      <c r="F2815" s="3">
        <v>197</v>
      </c>
      <c r="G2815" s="3">
        <v>32.799999999999997</v>
      </c>
      <c r="K2815" s="55"/>
    </row>
    <row r="2816" spans="1:11" x14ac:dyDescent="0.3">
      <c r="A2816" s="6">
        <v>41865</v>
      </c>
      <c r="B2816" s="3">
        <v>32.85</v>
      </c>
      <c r="C2816" s="3">
        <v>32.85</v>
      </c>
      <c r="D2816" s="3">
        <v>32.6</v>
      </c>
      <c r="E2816" s="3">
        <v>32.799999999999997</v>
      </c>
      <c r="F2816" s="3">
        <v>133</v>
      </c>
      <c r="G2816" s="3">
        <v>32.799999999999997</v>
      </c>
      <c r="K2816" s="55"/>
    </row>
    <row r="2817" spans="1:11" x14ac:dyDescent="0.3">
      <c r="A2817" s="6">
        <v>41866</v>
      </c>
      <c r="B2817" s="3">
        <v>32.65</v>
      </c>
      <c r="C2817" s="3">
        <v>32.799999999999997</v>
      </c>
      <c r="D2817" s="3">
        <v>32.65</v>
      </c>
      <c r="E2817" s="3">
        <v>32.799999999999997</v>
      </c>
      <c r="F2817" s="3">
        <v>126</v>
      </c>
      <c r="G2817" s="3">
        <v>32.799999999999997</v>
      </c>
      <c r="K2817" s="55"/>
    </row>
    <row r="2818" spans="1:11" x14ac:dyDescent="0.3">
      <c r="A2818" s="6">
        <v>41869</v>
      </c>
      <c r="B2818" s="3">
        <v>32.25</v>
      </c>
      <c r="C2818" s="3">
        <v>32.700000000000003</v>
      </c>
      <c r="D2818" s="3">
        <v>32.200000000000003</v>
      </c>
      <c r="E2818" s="3">
        <v>32.64</v>
      </c>
      <c r="F2818" s="3">
        <v>187</v>
      </c>
      <c r="G2818" s="3">
        <v>32.700000000000003</v>
      </c>
      <c r="K2818" s="55"/>
    </row>
    <row r="2819" spans="1:11" x14ac:dyDescent="0.3">
      <c r="A2819" s="6">
        <v>41870</v>
      </c>
      <c r="B2819" s="3">
        <v>32.25</v>
      </c>
      <c r="C2819" s="3">
        <v>32.5</v>
      </c>
      <c r="D2819" s="3">
        <v>31.6</v>
      </c>
      <c r="E2819" s="3">
        <v>31.6</v>
      </c>
      <c r="F2819" s="3">
        <v>525</v>
      </c>
      <c r="G2819" s="3">
        <v>31.6</v>
      </c>
      <c r="K2819" s="55"/>
    </row>
    <row r="2820" spans="1:11" x14ac:dyDescent="0.3">
      <c r="A2820" s="6">
        <v>41871</v>
      </c>
      <c r="B2820" s="3">
        <v>31.8</v>
      </c>
      <c r="C2820" s="3">
        <v>32</v>
      </c>
      <c r="D2820" s="3">
        <v>31.75</v>
      </c>
      <c r="E2820" s="3">
        <v>31.8</v>
      </c>
      <c r="F2820" s="3">
        <v>236</v>
      </c>
      <c r="G2820" s="3">
        <v>31.8</v>
      </c>
      <c r="K2820" s="55"/>
    </row>
    <row r="2821" spans="1:11" x14ac:dyDescent="0.3">
      <c r="A2821" s="6">
        <v>41872</v>
      </c>
      <c r="B2821" s="3">
        <v>31.8</v>
      </c>
      <c r="C2821" s="3">
        <v>32.25</v>
      </c>
      <c r="D2821" s="3">
        <v>31.8</v>
      </c>
      <c r="E2821" s="3">
        <v>32.1</v>
      </c>
      <c r="F2821" s="3">
        <v>229</v>
      </c>
      <c r="G2821" s="3">
        <v>32.1</v>
      </c>
      <c r="K2821" s="55"/>
    </row>
    <row r="2822" spans="1:11" x14ac:dyDescent="0.3">
      <c r="A2822" s="6">
        <v>41873</v>
      </c>
      <c r="B2822" s="3">
        <v>32.700000000000003</v>
      </c>
      <c r="C2822" s="3">
        <v>32.700000000000003</v>
      </c>
      <c r="D2822" s="3">
        <v>32.4</v>
      </c>
      <c r="E2822" s="3">
        <v>32.5</v>
      </c>
      <c r="F2822" s="3">
        <v>167</v>
      </c>
      <c r="G2822" s="3">
        <v>32.5</v>
      </c>
      <c r="K2822" s="55"/>
    </row>
    <row r="2823" spans="1:11" x14ac:dyDescent="0.3">
      <c r="A2823" s="6">
        <v>41876</v>
      </c>
      <c r="B2823" s="3">
        <v>33.299999999999997</v>
      </c>
      <c r="C2823" s="3">
        <v>34</v>
      </c>
      <c r="D2823" s="3">
        <v>33.299999999999997</v>
      </c>
      <c r="E2823" s="3">
        <v>33.75</v>
      </c>
      <c r="F2823" s="3">
        <v>559</v>
      </c>
      <c r="G2823" s="3">
        <v>33.700000000000003</v>
      </c>
      <c r="K2823" s="55"/>
    </row>
    <row r="2824" spans="1:11" x14ac:dyDescent="0.3">
      <c r="A2824" s="6">
        <v>41877</v>
      </c>
      <c r="B2824" s="3">
        <v>33.6</v>
      </c>
      <c r="C2824" s="3">
        <v>33.85</v>
      </c>
      <c r="D2824" s="3">
        <v>33.450000000000003</v>
      </c>
      <c r="E2824" s="3">
        <v>33.549999999999997</v>
      </c>
      <c r="F2824" s="3">
        <v>178</v>
      </c>
      <c r="G2824" s="3">
        <v>33.58</v>
      </c>
      <c r="K2824" s="55"/>
    </row>
    <row r="2825" spans="1:11" x14ac:dyDescent="0.3">
      <c r="A2825" s="6">
        <v>41878</v>
      </c>
      <c r="B2825" s="3">
        <v>33.75</v>
      </c>
      <c r="C2825" s="3">
        <v>33.85</v>
      </c>
      <c r="D2825" s="3">
        <v>33.35</v>
      </c>
      <c r="E2825" s="3">
        <v>33.450000000000003</v>
      </c>
      <c r="F2825" s="3">
        <v>374</v>
      </c>
      <c r="G2825" s="3">
        <v>33.450000000000003</v>
      </c>
      <c r="K2825" s="55"/>
    </row>
    <row r="2826" spans="1:11" x14ac:dyDescent="0.3">
      <c r="A2826" s="6">
        <v>41879</v>
      </c>
      <c r="B2826" s="3">
        <v>33.799999999999997</v>
      </c>
      <c r="C2826" s="3">
        <v>33.799999999999997</v>
      </c>
      <c r="D2826" s="3">
        <v>33.549999999999997</v>
      </c>
      <c r="E2826" s="3">
        <v>33.69</v>
      </c>
      <c r="F2826" s="3">
        <v>446</v>
      </c>
      <c r="G2826" s="3">
        <v>33.69</v>
      </c>
      <c r="K2826" s="55"/>
    </row>
    <row r="2827" spans="1:11" x14ac:dyDescent="0.3">
      <c r="A2827" s="6">
        <v>41880</v>
      </c>
      <c r="B2827" s="3">
        <v>33.65</v>
      </c>
      <c r="C2827" s="3">
        <v>34.200000000000003</v>
      </c>
      <c r="D2827" s="3">
        <v>33.65</v>
      </c>
      <c r="E2827" s="3">
        <v>34.049999999999997</v>
      </c>
      <c r="F2827" s="3">
        <v>468</v>
      </c>
      <c r="G2827" s="3">
        <v>34.1</v>
      </c>
      <c r="K2827" s="55"/>
    </row>
    <row r="2828" spans="1:11" x14ac:dyDescent="0.3">
      <c r="A2828" s="6">
        <v>41883</v>
      </c>
      <c r="B2828" s="3">
        <v>34.35</v>
      </c>
      <c r="C2828" s="3">
        <v>34.799999999999997</v>
      </c>
      <c r="D2828" s="3">
        <v>34.35</v>
      </c>
      <c r="E2828" s="3">
        <v>34.700000000000003</v>
      </c>
      <c r="F2828" s="3">
        <v>242</v>
      </c>
      <c r="G2828" s="3">
        <v>34.700000000000003</v>
      </c>
      <c r="K2828" s="55"/>
    </row>
    <row r="2829" spans="1:11" x14ac:dyDescent="0.3">
      <c r="A2829" s="6">
        <v>41884</v>
      </c>
      <c r="B2829" s="3">
        <v>34.590000000000003</v>
      </c>
      <c r="C2829" s="3">
        <v>34.700000000000003</v>
      </c>
      <c r="D2829" s="3">
        <v>34.35</v>
      </c>
      <c r="E2829" s="3">
        <v>34.35</v>
      </c>
      <c r="F2829" s="3">
        <v>74</v>
      </c>
      <c r="G2829" s="3">
        <v>34.33</v>
      </c>
      <c r="K2829" s="55"/>
    </row>
    <row r="2830" spans="1:11" x14ac:dyDescent="0.3">
      <c r="A2830" s="6">
        <v>41885</v>
      </c>
      <c r="B2830" s="3">
        <v>34</v>
      </c>
      <c r="C2830" s="3">
        <v>34.1</v>
      </c>
      <c r="D2830" s="3">
        <v>33.700000000000003</v>
      </c>
      <c r="E2830" s="3">
        <v>33.799999999999997</v>
      </c>
      <c r="F2830" s="3">
        <v>742</v>
      </c>
      <c r="G2830" s="3">
        <v>33.799999999999997</v>
      </c>
      <c r="K2830" s="55"/>
    </row>
    <row r="2831" spans="1:11" x14ac:dyDescent="0.3">
      <c r="A2831" s="6">
        <v>41886</v>
      </c>
      <c r="B2831" s="3">
        <v>33.950000000000003</v>
      </c>
      <c r="C2831" s="3">
        <v>34.25</v>
      </c>
      <c r="D2831" s="3">
        <v>33.65</v>
      </c>
      <c r="E2831" s="3">
        <v>33.85</v>
      </c>
      <c r="F2831" s="3">
        <v>365</v>
      </c>
      <c r="G2831" s="3">
        <v>33.85</v>
      </c>
      <c r="K2831" s="55"/>
    </row>
    <row r="2832" spans="1:11" x14ac:dyDescent="0.3">
      <c r="A2832" s="6">
        <v>41887</v>
      </c>
      <c r="B2832" s="3">
        <v>33.950000000000003</v>
      </c>
      <c r="C2832" s="3">
        <v>34.299999999999997</v>
      </c>
      <c r="D2832" s="3">
        <v>33.950000000000003</v>
      </c>
      <c r="E2832" s="3">
        <v>34.299999999999997</v>
      </c>
      <c r="F2832" s="3">
        <v>288</v>
      </c>
      <c r="G2832" s="3">
        <v>34.299999999999997</v>
      </c>
      <c r="K2832" s="55"/>
    </row>
    <row r="2833" spans="1:11" x14ac:dyDescent="0.3">
      <c r="A2833" s="6">
        <v>41890</v>
      </c>
      <c r="B2833" s="3">
        <v>34.4</v>
      </c>
      <c r="C2833" s="3">
        <v>34.4</v>
      </c>
      <c r="D2833" s="3">
        <v>34.049999999999997</v>
      </c>
      <c r="E2833" s="3">
        <v>34.049999999999997</v>
      </c>
      <c r="F2833" s="3">
        <v>195</v>
      </c>
      <c r="G2833" s="3">
        <v>34.049999999999997</v>
      </c>
      <c r="K2833" s="55"/>
    </row>
    <row r="2834" spans="1:11" x14ac:dyDescent="0.3">
      <c r="A2834" s="6">
        <v>41891</v>
      </c>
      <c r="B2834" s="3">
        <v>34.4</v>
      </c>
      <c r="C2834" s="3">
        <v>35.049999999999997</v>
      </c>
      <c r="D2834" s="3">
        <v>34.4</v>
      </c>
      <c r="E2834" s="3">
        <v>34.799999999999997</v>
      </c>
      <c r="F2834" s="3">
        <v>630</v>
      </c>
      <c r="G2834" s="3">
        <v>34.799999999999997</v>
      </c>
      <c r="K2834" s="55"/>
    </row>
    <row r="2835" spans="1:11" x14ac:dyDescent="0.3">
      <c r="A2835" s="6">
        <v>41892</v>
      </c>
      <c r="B2835" s="3">
        <v>34.590000000000003</v>
      </c>
      <c r="C2835" s="3">
        <v>35.200000000000003</v>
      </c>
      <c r="D2835" s="3">
        <v>34.590000000000003</v>
      </c>
      <c r="E2835" s="3">
        <v>35</v>
      </c>
      <c r="F2835" s="3">
        <v>400</v>
      </c>
      <c r="G2835" s="3">
        <v>35</v>
      </c>
      <c r="K2835" s="55"/>
    </row>
    <row r="2836" spans="1:11" x14ac:dyDescent="0.3">
      <c r="A2836" s="6">
        <v>41893</v>
      </c>
      <c r="B2836" s="3">
        <v>34.75</v>
      </c>
      <c r="C2836" s="3">
        <v>34.9</v>
      </c>
      <c r="D2836" s="3">
        <v>34.6</v>
      </c>
      <c r="E2836" s="3">
        <v>34.65</v>
      </c>
      <c r="F2836" s="3">
        <v>221</v>
      </c>
      <c r="G2836" s="3">
        <v>34.6</v>
      </c>
      <c r="K2836" s="55"/>
    </row>
    <row r="2837" spans="1:11" x14ac:dyDescent="0.3">
      <c r="A2837" s="6">
        <v>41894</v>
      </c>
      <c r="B2837" s="3">
        <v>34.25</v>
      </c>
      <c r="C2837" s="3">
        <v>34.85</v>
      </c>
      <c r="D2837" s="3">
        <v>34.15</v>
      </c>
      <c r="E2837" s="3">
        <v>34.799999999999997</v>
      </c>
      <c r="F2837" s="3">
        <v>166</v>
      </c>
      <c r="G2837" s="3">
        <v>34.799999999999997</v>
      </c>
      <c r="K2837" s="55"/>
    </row>
    <row r="2838" spans="1:11" x14ac:dyDescent="0.3">
      <c r="A2838" s="6">
        <v>41897</v>
      </c>
      <c r="B2838" s="3">
        <v>35.65</v>
      </c>
      <c r="C2838" s="3">
        <v>36.25</v>
      </c>
      <c r="D2838" s="3">
        <v>35.5</v>
      </c>
      <c r="E2838" s="3">
        <v>35.799999999999997</v>
      </c>
      <c r="F2838" s="3">
        <v>389</v>
      </c>
      <c r="G2838" s="3">
        <v>35.9</v>
      </c>
      <c r="K2838" s="55"/>
    </row>
    <row r="2839" spans="1:11" x14ac:dyDescent="0.3">
      <c r="A2839" s="6">
        <v>41898</v>
      </c>
      <c r="B2839" s="3">
        <v>35.299999999999997</v>
      </c>
      <c r="C2839" s="3">
        <v>35.35</v>
      </c>
      <c r="D2839" s="3">
        <v>34.75</v>
      </c>
      <c r="E2839" s="3">
        <v>34.75</v>
      </c>
      <c r="F2839" s="3">
        <v>790</v>
      </c>
      <c r="G2839" s="3">
        <v>34.75</v>
      </c>
      <c r="K2839" s="55"/>
    </row>
    <row r="2840" spans="1:11" x14ac:dyDescent="0.3">
      <c r="A2840" s="6">
        <v>41899</v>
      </c>
      <c r="B2840" s="3">
        <v>34.700000000000003</v>
      </c>
      <c r="C2840" s="3">
        <v>34.75</v>
      </c>
      <c r="D2840" s="3">
        <v>34.15</v>
      </c>
      <c r="E2840" s="3">
        <v>34.299999999999997</v>
      </c>
      <c r="F2840" s="3">
        <v>296</v>
      </c>
      <c r="G2840" s="3">
        <v>34.299999999999997</v>
      </c>
      <c r="K2840" s="55"/>
    </row>
    <row r="2841" spans="1:11" x14ac:dyDescent="0.3">
      <c r="A2841" s="6">
        <v>41900</v>
      </c>
      <c r="B2841" s="3">
        <v>34.1</v>
      </c>
      <c r="C2841" s="3">
        <v>34.1</v>
      </c>
      <c r="D2841" s="3">
        <v>33.85</v>
      </c>
      <c r="E2841" s="3">
        <v>33.950000000000003</v>
      </c>
      <c r="F2841" s="3">
        <v>113</v>
      </c>
      <c r="G2841" s="3">
        <v>33.950000000000003</v>
      </c>
      <c r="K2841" s="55"/>
    </row>
    <row r="2842" spans="1:11" x14ac:dyDescent="0.3">
      <c r="A2842" s="6">
        <v>41901</v>
      </c>
      <c r="B2842" s="3">
        <v>34.200000000000003</v>
      </c>
      <c r="C2842" s="3">
        <v>34.75</v>
      </c>
      <c r="D2842" s="3">
        <v>34.200000000000003</v>
      </c>
      <c r="E2842" s="3">
        <v>34.6</v>
      </c>
      <c r="F2842" s="3">
        <v>32</v>
      </c>
      <c r="G2842" s="3">
        <v>34.6</v>
      </c>
      <c r="K2842" s="55"/>
    </row>
    <row r="2843" spans="1:11" x14ac:dyDescent="0.3">
      <c r="A2843" s="6">
        <v>41904</v>
      </c>
      <c r="B2843" s="3">
        <v>35.4</v>
      </c>
      <c r="C2843" s="3">
        <v>35.950000000000003</v>
      </c>
      <c r="D2843" s="3">
        <v>35.4</v>
      </c>
      <c r="E2843" s="3">
        <v>35.9</v>
      </c>
      <c r="F2843" s="3">
        <v>281</v>
      </c>
      <c r="G2843" s="3">
        <v>35.799999999999997</v>
      </c>
      <c r="K2843" s="55"/>
    </row>
    <row r="2844" spans="1:11" x14ac:dyDescent="0.3">
      <c r="A2844" s="6">
        <v>41905</v>
      </c>
      <c r="B2844" s="3">
        <v>35.549999999999997</v>
      </c>
      <c r="C2844" s="3">
        <v>35.549999999999997</v>
      </c>
      <c r="D2844" s="3">
        <v>34.950000000000003</v>
      </c>
      <c r="E2844" s="3">
        <v>35.1</v>
      </c>
      <c r="F2844" s="3">
        <v>280</v>
      </c>
      <c r="G2844" s="3">
        <v>35.15</v>
      </c>
      <c r="K2844" s="55"/>
    </row>
    <row r="2845" spans="1:11" x14ac:dyDescent="0.3">
      <c r="A2845" s="6">
        <v>41906</v>
      </c>
      <c r="B2845" s="3">
        <v>34.75</v>
      </c>
      <c r="C2845" s="3">
        <v>34.75</v>
      </c>
      <c r="D2845" s="3">
        <v>34.5</v>
      </c>
      <c r="E2845" s="3">
        <v>34.65</v>
      </c>
      <c r="F2845" s="3">
        <v>181</v>
      </c>
      <c r="G2845" s="3">
        <v>34.700000000000003</v>
      </c>
      <c r="K2845" s="55"/>
    </row>
    <row r="2846" spans="1:11" x14ac:dyDescent="0.3">
      <c r="A2846" s="6">
        <v>41907</v>
      </c>
      <c r="B2846" s="3">
        <v>35</v>
      </c>
      <c r="C2846" s="3">
        <v>35</v>
      </c>
      <c r="D2846" s="3">
        <v>34.25</v>
      </c>
      <c r="E2846" s="3">
        <v>34.25</v>
      </c>
      <c r="F2846" s="3">
        <v>272</v>
      </c>
      <c r="G2846" s="3">
        <v>34.299999999999997</v>
      </c>
      <c r="K2846" s="55"/>
    </row>
    <row r="2847" spans="1:11" x14ac:dyDescent="0.3">
      <c r="A2847" s="6">
        <v>41908</v>
      </c>
      <c r="B2847" s="3">
        <v>34.450000000000003</v>
      </c>
      <c r="C2847" s="3">
        <v>34.79</v>
      </c>
      <c r="D2847" s="3">
        <v>34.450000000000003</v>
      </c>
      <c r="E2847" s="3">
        <v>34.6</v>
      </c>
      <c r="F2847" s="3">
        <v>275</v>
      </c>
      <c r="G2847" s="3">
        <v>34.5</v>
      </c>
      <c r="K2847" s="55"/>
    </row>
    <row r="2848" spans="1:11" x14ac:dyDescent="0.3">
      <c r="A2848" s="6">
        <v>41911</v>
      </c>
      <c r="B2848" s="3">
        <v>33.9</v>
      </c>
      <c r="C2848" s="3">
        <v>33.9</v>
      </c>
      <c r="D2848" s="3">
        <v>33.1</v>
      </c>
      <c r="E2848" s="3">
        <v>33.200000000000003</v>
      </c>
      <c r="F2848" s="3">
        <v>377</v>
      </c>
      <c r="G2848" s="3">
        <v>33.200000000000003</v>
      </c>
      <c r="K2848" s="55"/>
    </row>
    <row r="2849" spans="1:11" x14ac:dyDescent="0.3">
      <c r="A2849" s="6">
        <v>41912</v>
      </c>
      <c r="B2849" s="3">
        <v>33.24</v>
      </c>
      <c r="C2849" s="3">
        <v>33.299999999999997</v>
      </c>
      <c r="D2849" s="3">
        <v>33</v>
      </c>
      <c r="E2849" s="3">
        <v>33.15</v>
      </c>
      <c r="F2849" s="3">
        <v>248</v>
      </c>
      <c r="G2849" s="3">
        <v>33.200000000000003</v>
      </c>
      <c r="K2849" s="55"/>
    </row>
    <row r="2850" spans="1:11" x14ac:dyDescent="0.3">
      <c r="A2850" s="6">
        <v>41913</v>
      </c>
      <c r="B2850" s="3">
        <v>34.6</v>
      </c>
      <c r="C2850" s="3">
        <v>35.1</v>
      </c>
      <c r="D2850" s="3">
        <v>34.6</v>
      </c>
      <c r="E2850" s="3">
        <v>35.1</v>
      </c>
      <c r="F2850" s="3">
        <v>216</v>
      </c>
      <c r="G2850" s="3">
        <v>35.1</v>
      </c>
      <c r="K2850" s="55"/>
    </row>
    <row r="2851" spans="1:11" x14ac:dyDescent="0.3">
      <c r="A2851" s="6">
        <v>41914</v>
      </c>
      <c r="B2851" s="3">
        <v>34.75</v>
      </c>
      <c r="C2851" s="3">
        <v>34.79</v>
      </c>
      <c r="D2851" s="3">
        <v>34.5</v>
      </c>
      <c r="E2851" s="3">
        <v>34.6</v>
      </c>
      <c r="F2851" s="3">
        <v>242</v>
      </c>
      <c r="G2851" s="3">
        <v>34.6</v>
      </c>
      <c r="K2851" s="55"/>
    </row>
    <row r="2852" spans="1:11" x14ac:dyDescent="0.3">
      <c r="A2852" s="6">
        <v>41915</v>
      </c>
      <c r="B2852" s="3">
        <v>34.35</v>
      </c>
      <c r="C2852" s="3">
        <v>34.35</v>
      </c>
      <c r="D2852" s="3">
        <v>34.1</v>
      </c>
      <c r="E2852" s="3">
        <v>34.1</v>
      </c>
      <c r="F2852" s="3">
        <v>234</v>
      </c>
      <c r="G2852" s="3">
        <v>34.1</v>
      </c>
      <c r="K2852" s="55"/>
    </row>
    <row r="2853" spans="1:11" x14ac:dyDescent="0.3">
      <c r="A2853" s="6">
        <v>41918</v>
      </c>
      <c r="B2853" s="3">
        <v>34</v>
      </c>
      <c r="C2853" s="3">
        <v>34</v>
      </c>
      <c r="D2853" s="3">
        <v>33.4</v>
      </c>
      <c r="E2853" s="3">
        <v>33.5</v>
      </c>
      <c r="F2853" s="3">
        <v>359</v>
      </c>
      <c r="G2853" s="3">
        <v>33.65</v>
      </c>
      <c r="K2853" s="55"/>
    </row>
    <row r="2854" spans="1:11" x14ac:dyDescent="0.3">
      <c r="A2854" s="6">
        <v>41919</v>
      </c>
      <c r="B2854" s="3">
        <v>33.69</v>
      </c>
      <c r="C2854" s="3">
        <v>34.200000000000003</v>
      </c>
      <c r="D2854" s="3">
        <v>33.69</v>
      </c>
      <c r="E2854" s="3">
        <v>34</v>
      </c>
      <c r="F2854" s="3">
        <v>318</v>
      </c>
      <c r="G2854" s="3">
        <v>34.1</v>
      </c>
      <c r="K2854" s="55"/>
    </row>
    <row r="2855" spans="1:11" x14ac:dyDescent="0.3">
      <c r="A2855" s="6">
        <v>41920</v>
      </c>
      <c r="B2855" s="3">
        <v>34.35</v>
      </c>
      <c r="C2855" s="3">
        <v>34.65</v>
      </c>
      <c r="D2855" s="3">
        <v>34.1</v>
      </c>
      <c r="E2855" s="3">
        <v>34.1</v>
      </c>
      <c r="F2855" s="3">
        <v>381</v>
      </c>
      <c r="G2855" s="3">
        <v>34.11</v>
      </c>
      <c r="K2855" s="55"/>
    </row>
    <row r="2856" spans="1:11" x14ac:dyDescent="0.3">
      <c r="A2856" s="6">
        <v>41921</v>
      </c>
      <c r="B2856" s="3">
        <v>33.799999999999997</v>
      </c>
      <c r="C2856" s="3">
        <v>34.049999999999997</v>
      </c>
      <c r="D2856" s="3">
        <v>33.799999999999997</v>
      </c>
      <c r="E2856" s="3">
        <v>34</v>
      </c>
      <c r="F2856" s="3">
        <v>213</v>
      </c>
      <c r="G2856" s="3">
        <v>34.049999999999997</v>
      </c>
      <c r="K2856" s="55"/>
    </row>
    <row r="2857" spans="1:11" x14ac:dyDescent="0.3">
      <c r="A2857" s="6">
        <v>41922</v>
      </c>
      <c r="B2857" s="3">
        <v>34.25</v>
      </c>
      <c r="C2857" s="3">
        <v>34.89</v>
      </c>
      <c r="D2857" s="3">
        <v>34.25</v>
      </c>
      <c r="E2857" s="3">
        <v>34.75</v>
      </c>
      <c r="F2857" s="3">
        <v>655</v>
      </c>
      <c r="G2857" s="3">
        <v>34.75</v>
      </c>
      <c r="K2857" s="55"/>
    </row>
    <row r="2858" spans="1:11" x14ac:dyDescent="0.3">
      <c r="A2858" s="6">
        <v>41925</v>
      </c>
      <c r="B2858" s="3">
        <v>34.35</v>
      </c>
      <c r="C2858" s="3">
        <v>34.35</v>
      </c>
      <c r="D2858" s="3">
        <v>33.950000000000003</v>
      </c>
      <c r="E2858" s="3">
        <v>33.950000000000003</v>
      </c>
      <c r="F2858" s="3">
        <v>185</v>
      </c>
      <c r="G2858" s="3">
        <v>33.950000000000003</v>
      </c>
      <c r="K2858" s="55"/>
    </row>
    <row r="2859" spans="1:11" x14ac:dyDescent="0.3">
      <c r="A2859" s="6">
        <v>41926</v>
      </c>
      <c r="B2859" s="3">
        <v>33.5</v>
      </c>
      <c r="C2859" s="3">
        <v>33.5</v>
      </c>
      <c r="D2859" s="3">
        <v>33.1</v>
      </c>
      <c r="E2859" s="3">
        <v>33.21</v>
      </c>
      <c r="F2859" s="3">
        <v>552</v>
      </c>
      <c r="G2859" s="3">
        <v>33.229999999999997</v>
      </c>
      <c r="K2859" s="55"/>
    </row>
    <row r="2860" spans="1:11" x14ac:dyDescent="0.3">
      <c r="A2860" s="6">
        <v>41927</v>
      </c>
      <c r="B2860" s="3">
        <v>33.119999999999997</v>
      </c>
      <c r="C2860" s="3">
        <v>33.299999999999997</v>
      </c>
      <c r="D2860" s="3">
        <v>32.65</v>
      </c>
      <c r="E2860" s="3">
        <v>32.65</v>
      </c>
      <c r="F2860" s="3">
        <v>605</v>
      </c>
      <c r="G2860" s="3">
        <v>32.67</v>
      </c>
      <c r="K2860" s="55"/>
    </row>
    <row r="2861" spans="1:11" x14ac:dyDescent="0.3">
      <c r="A2861" s="6">
        <v>41928</v>
      </c>
      <c r="B2861" s="3">
        <v>32.72</v>
      </c>
      <c r="C2861" s="3">
        <v>33</v>
      </c>
      <c r="D2861" s="3">
        <v>32.4</v>
      </c>
      <c r="E2861" s="3">
        <v>32.5</v>
      </c>
      <c r="F2861" s="3">
        <v>338</v>
      </c>
      <c r="G2861" s="3">
        <v>32.5</v>
      </c>
      <c r="K2861" s="55"/>
    </row>
    <row r="2862" spans="1:11" x14ac:dyDescent="0.3">
      <c r="A2862" s="6">
        <v>41929</v>
      </c>
      <c r="B2862" s="3">
        <v>32.450000000000003</v>
      </c>
      <c r="C2862" s="3">
        <v>32.450000000000003</v>
      </c>
      <c r="D2862" s="3">
        <v>31.9</v>
      </c>
      <c r="E2862" s="3">
        <v>32</v>
      </c>
      <c r="F2862" s="3">
        <v>157</v>
      </c>
      <c r="G2862" s="3">
        <v>32</v>
      </c>
      <c r="K2862" s="55"/>
    </row>
    <row r="2863" spans="1:11" x14ac:dyDescent="0.3">
      <c r="A2863" s="6">
        <v>41932</v>
      </c>
      <c r="B2863" s="3">
        <v>31.2</v>
      </c>
      <c r="C2863" s="3">
        <v>31.9</v>
      </c>
      <c r="D2863" s="3">
        <v>31.09</v>
      </c>
      <c r="E2863" s="3">
        <v>31.9</v>
      </c>
      <c r="F2863" s="3">
        <v>405</v>
      </c>
      <c r="G2863" s="3">
        <v>31.9</v>
      </c>
      <c r="K2863" s="55"/>
    </row>
    <row r="2864" spans="1:11" x14ac:dyDescent="0.3">
      <c r="A2864" s="6">
        <v>41933</v>
      </c>
      <c r="B2864" s="3">
        <v>31.7</v>
      </c>
      <c r="C2864" s="3">
        <v>31.8</v>
      </c>
      <c r="D2864" s="3">
        <v>31.25</v>
      </c>
      <c r="E2864" s="3">
        <v>31.25</v>
      </c>
      <c r="F2864" s="3">
        <v>230</v>
      </c>
      <c r="G2864" s="3">
        <v>31.25</v>
      </c>
      <c r="K2864" s="55"/>
    </row>
    <row r="2865" spans="1:11" x14ac:dyDescent="0.3">
      <c r="A2865" s="6">
        <v>41934</v>
      </c>
      <c r="B2865" s="3">
        <v>30.75</v>
      </c>
      <c r="C2865" s="3">
        <v>30.8</v>
      </c>
      <c r="D2865" s="3">
        <v>30.35</v>
      </c>
      <c r="E2865" s="3">
        <v>30.6</v>
      </c>
      <c r="F2865" s="3">
        <v>314</v>
      </c>
      <c r="G2865" s="3">
        <v>30.6</v>
      </c>
      <c r="K2865" s="55"/>
    </row>
    <row r="2866" spans="1:11" x14ac:dyDescent="0.3">
      <c r="A2866" s="6">
        <v>41935</v>
      </c>
      <c r="B2866" s="3">
        <v>30.25</v>
      </c>
      <c r="C2866" s="3">
        <v>30.25</v>
      </c>
      <c r="D2866" s="3">
        <v>28.8</v>
      </c>
      <c r="E2866" s="3">
        <v>28.85</v>
      </c>
      <c r="F2866" s="3">
        <v>589</v>
      </c>
      <c r="G2866" s="3">
        <v>28.85</v>
      </c>
      <c r="K2866" s="55"/>
    </row>
    <row r="2867" spans="1:11" x14ac:dyDescent="0.3">
      <c r="A2867" s="6">
        <v>41936</v>
      </c>
      <c r="B2867" s="3">
        <v>28.6</v>
      </c>
      <c r="C2867" s="3">
        <v>28.8</v>
      </c>
      <c r="D2867" s="3">
        <v>28.55</v>
      </c>
      <c r="E2867" s="3">
        <v>28.6</v>
      </c>
      <c r="F2867" s="3">
        <v>446</v>
      </c>
      <c r="G2867" s="3">
        <v>28.65</v>
      </c>
      <c r="K2867" s="55"/>
    </row>
    <row r="2868" spans="1:11" x14ac:dyDescent="0.3">
      <c r="A2868" s="6">
        <v>41939</v>
      </c>
      <c r="B2868" s="3">
        <v>28.5</v>
      </c>
      <c r="C2868" s="3">
        <v>28.75</v>
      </c>
      <c r="D2868" s="3">
        <v>27.5</v>
      </c>
      <c r="E2868" s="3">
        <v>27.5</v>
      </c>
      <c r="F2868" s="3">
        <v>562</v>
      </c>
      <c r="G2868" s="3">
        <v>27.5</v>
      </c>
      <c r="K2868" s="55"/>
    </row>
    <row r="2869" spans="1:11" x14ac:dyDescent="0.3">
      <c r="A2869" s="6">
        <v>41940</v>
      </c>
      <c r="B2869" s="3">
        <v>27.5</v>
      </c>
      <c r="C2869" s="3">
        <v>28.5</v>
      </c>
      <c r="D2869" s="3">
        <v>27.5</v>
      </c>
      <c r="E2869" s="3">
        <v>28.4</v>
      </c>
      <c r="F2869" s="3">
        <v>281</v>
      </c>
      <c r="G2869" s="3">
        <v>28.35</v>
      </c>
      <c r="K2869" s="55"/>
    </row>
    <row r="2870" spans="1:11" x14ac:dyDescent="0.3">
      <c r="A2870" s="6">
        <v>41941</v>
      </c>
      <c r="B2870" s="3">
        <v>28.5</v>
      </c>
      <c r="C2870" s="3">
        <v>29.4</v>
      </c>
      <c r="D2870" s="3">
        <v>28.5</v>
      </c>
      <c r="E2870" s="3">
        <v>28.95</v>
      </c>
      <c r="F2870" s="3">
        <v>403</v>
      </c>
      <c r="G2870" s="3">
        <v>28.85</v>
      </c>
      <c r="K2870" s="55"/>
    </row>
    <row r="2871" spans="1:11" x14ac:dyDescent="0.3">
      <c r="A2871" s="6">
        <v>41942</v>
      </c>
      <c r="B2871" s="3">
        <v>29.09</v>
      </c>
      <c r="C2871" s="3">
        <v>29.1</v>
      </c>
      <c r="D2871" s="3">
        <v>28.85</v>
      </c>
      <c r="E2871" s="3">
        <v>28.9</v>
      </c>
      <c r="F2871" s="3">
        <v>194</v>
      </c>
      <c r="G2871" s="3">
        <v>28.9</v>
      </c>
      <c r="K2871" s="55"/>
    </row>
    <row r="2872" spans="1:11" x14ac:dyDescent="0.3">
      <c r="A2872" s="6">
        <v>41943</v>
      </c>
      <c r="B2872" s="3">
        <v>28.75</v>
      </c>
      <c r="C2872" s="3">
        <v>28.8</v>
      </c>
      <c r="D2872" s="3">
        <v>28.1</v>
      </c>
      <c r="E2872" s="3">
        <v>28.1</v>
      </c>
      <c r="F2872" s="3">
        <v>300</v>
      </c>
      <c r="G2872" s="3">
        <v>28.15</v>
      </c>
      <c r="K2872" s="55"/>
    </row>
    <row r="2873" spans="1:11" x14ac:dyDescent="0.3">
      <c r="A2873" s="6">
        <v>41946</v>
      </c>
      <c r="B2873" s="3">
        <v>32</v>
      </c>
      <c r="C2873" s="3">
        <v>32.450000000000003</v>
      </c>
      <c r="D2873" s="3">
        <v>31.9</v>
      </c>
      <c r="E2873" s="3">
        <v>32.4</v>
      </c>
      <c r="F2873" s="3">
        <v>523</v>
      </c>
      <c r="G2873" s="3">
        <v>32.450000000000003</v>
      </c>
      <c r="K2873" s="55"/>
    </row>
    <row r="2874" spans="1:11" x14ac:dyDescent="0.3">
      <c r="A2874" s="6">
        <v>41947</v>
      </c>
      <c r="B2874" s="3">
        <v>32.799999999999997</v>
      </c>
      <c r="C2874" s="3">
        <v>32.799999999999997</v>
      </c>
      <c r="D2874" s="3">
        <v>32</v>
      </c>
      <c r="E2874" s="3">
        <v>32.15</v>
      </c>
      <c r="F2874" s="3">
        <v>631</v>
      </c>
      <c r="G2874" s="3">
        <v>32</v>
      </c>
      <c r="K2874" s="55"/>
    </row>
    <row r="2875" spans="1:11" x14ac:dyDescent="0.3">
      <c r="A2875" s="6">
        <v>41948</v>
      </c>
      <c r="B2875" s="3">
        <v>32.549999999999997</v>
      </c>
      <c r="C2875" s="3">
        <v>32.549999999999997</v>
      </c>
      <c r="D2875" s="3">
        <v>32.200000000000003</v>
      </c>
      <c r="E2875" s="3">
        <v>32.4</v>
      </c>
      <c r="F2875" s="3">
        <v>783</v>
      </c>
      <c r="G2875" s="3">
        <v>32.35</v>
      </c>
      <c r="K2875" s="55"/>
    </row>
    <row r="2876" spans="1:11" x14ac:dyDescent="0.3">
      <c r="A2876" s="6">
        <v>41949</v>
      </c>
      <c r="B2876" s="3">
        <v>32.1</v>
      </c>
      <c r="C2876" s="3">
        <v>32.25</v>
      </c>
      <c r="D2876" s="3">
        <v>31.65</v>
      </c>
      <c r="E2876" s="3">
        <v>32.25</v>
      </c>
      <c r="F2876" s="3">
        <v>270</v>
      </c>
      <c r="G2876" s="3">
        <v>32.25</v>
      </c>
      <c r="K2876" s="55"/>
    </row>
    <row r="2877" spans="1:11" x14ac:dyDescent="0.3">
      <c r="A2877" s="6">
        <v>41950</v>
      </c>
      <c r="B2877" s="3">
        <v>32.65</v>
      </c>
      <c r="C2877" s="3">
        <v>32.9</v>
      </c>
      <c r="D2877" s="3">
        <v>32.5</v>
      </c>
      <c r="E2877" s="3">
        <v>32.82</v>
      </c>
      <c r="F2877" s="3">
        <v>512</v>
      </c>
      <c r="G2877" s="3">
        <v>32.85</v>
      </c>
      <c r="K2877" s="55"/>
    </row>
    <row r="2878" spans="1:11" x14ac:dyDescent="0.3">
      <c r="A2878" s="6">
        <v>41953</v>
      </c>
      <c r="B2878" s="3">
        <v>33.799999999999997</v>
      </c>
      <c r="C2878" s="3">
        <v>34.1</v>
      </c>
      <c r="D2878" s="3">
        <v>33.700000000000003</v>
      </c>
      <c r="E2878" s="3">
        <v>33.799999999999997</v>
      </c>
      <c r="F2878" s="3">
        <v>488</v>
      </c>
      <c r="G2878" s="3">
        <v>33.799999999999997</v>
      </c>
      <c r="K2878" s="55"/>
    </row>
    <row r="2879" spans="1:11" x14ac:dyDescent="0.3">
      <c r="A2879" s="6">
        <v>41954</v>
      </c>
      <c r="B2879" s="3">
        <v>34</v>
      </c>
      <c r="C2879" s="3">
        <v>34</v>
      </c>
      <c r="D2879" s="3">
        <v>33.049999999999997</v>
      </c>
      <c r="E2879" s="3">
        <v>33.049999999999997</v>
      </c>
      <c r="F2879" s="3">
        <v>491</v>
      </c>
      <c r="G2879" s="3">
        <v>33.1</v>
      </c>
      <c r="K2879" s="55"/>
    </row>
    <row r="2880" spans="1:11" x14ac:dyDescent="0.3">
      <c r="A2880" s="6">
        <v>41955</v>
      </c>
      <c r="B2880" s="3">
        <v>32.950000000000003</v>
      </c>
      <c r="C2880" s="3">
        <v>33</v>
      </c>
      <c r="D2880" s="3">
        <v>32.65</v>
      </c>
      <c r="E2880" s="3">
        <v>32.65</v>
      </c>
      <c r="F2880" s="3">
        <v>215</v>
      </c>
      <c r="G2880" s="3">
        <v>32.65</v>
      </c>
      <c r="K2880" s="55"/>
    </row>
    <row r="2881" spans="1:11" x14ac:dyDescent="0.3">
      <c r="A2881" s="6">
        <v>41956</v>
      </c>
      <c r="B2881" s="3">
        <v>32.1</v>
      </c>
      <c r="C2881" s="3">
        <v>32.200000000000003</v>
      </c>
      <c r="D2881" s="3">
        <v>31.05</v>
      </c>
      <c r="E2881" s="3">
        <v>31.25</v>
      </c>
      <c r="F2881" s="3">
        <v>445</v>
      </c>
      <c r="G2881" s="3">
        <v>31.25</v>
      </c>
      <c r="K2881" s="55"/>
    </row>
    <row r="2882" spans="1:11" x14ac:dyDescent="0.3">
      <c r="A2882" s="6">
        <v>41957</v>
      </c>
      <c r="B2882" s="3">
        <v>31.25</v>
      </c>
      <c r="C2882" s="3">
        <v>31.95</v>
      </c>
      <c r="D2882" s="3">
        <v>31.25</v>
      </c>
      <c r="E2882" s="3">
        <v>31.5</v>
      </c>
      <c r="F2882" s="3">
        <v>282</v>
      </c>
      <c r="G2882" s="3">
        <v>31.5</v>
      </c>
      <c r="K2882" s="55"/>
    </row>
    <row r="2883" spans="1:11" x14ac:dyDescent="0.3">
      <c r="A2883" s="6">
        <v>41960</v>
      </c>
      <c r="B2883" s="3">
        <v>33.299999999999997</v>
      </c>
      <c r="C2883" s="3">
        <v>33.5</v>
      </c>
      <c r="D2883" s="3">
        <v>32.65</v>
      </c>
      <c r="E2883" s="3">
        <v>32.85</v>
      </c>
      <c r="F2883" s="3">
        <v>406</v>
      </c>
      <c r="G2883" s="3">
        <v>32.799999999999997</v>
      </c>
      <c r="K2883" s="55"/>
    </row>
    <row r="2884" spans="1:11" x14ac:dyDescent="0.3">
      <c r="A2884" s="6">
        <v>41961</v>
      </c>
      <c r="B2884" s="3">
        <v>33.25</v>
      </c>
      <c r="C2884" s="3">
        <v>33.450000000000003</v>
      </c>
      <c r="D2884" s="3">
        <v>33.15</v>
      </c>
      <c r="E2884" s="3">
        <v>33.35</v>
      </c>
      <c r="F2884" s="3">
        <v>526</v>
      </c>
      <c r="G2884" s="3">
        <v>33.299999999999997</v>
      </c>
      <c r="K2884" s="55"/>
    </row>
    <row r="2885" spans="1:11" x14ac:dyDescent="0.3">
      <c r="A2885" s="6">
        <v>41962</v>
      </c>
      <c r="B2885" s="3">
        <v>32.75</v>
      </c>
      <c r="C2885" s="3">
        <v>33</v>
      </c>
      <c r="D2885" s="3">
        <v>32.65</v>
      </c>
      <c r="E2885" s="3">
        <v>32.799999999999997</v>
      </c>
      <c r="F2885" s="3">
        <v>393</v>
      </c>
      <c r="G2885" s="3">
        <v>32.9</v>
      </c>
      <c r="K2885" s="55"/>
    </row>
    <row r="2886" spans="1:11" x14ac:dyDescent="0.3">
      <c r="A2886" s="6">
        <v>41963</v>
      </c>
      <c r="B2886" s="3">
        <v>33.25</v>
      </c>
      <c r="C2886" s="3">
        <v>33.5</v>
      </c>
      <c r="D2886" s="3">
        <v>32.950000000000003</v>
      </c>
      <c r="E2886" s="3">
        <v>33.25</v>
      </c>
      <c r="F2886" s="3">
        <v>182</v>
      </c>
      <c r="G2886" s="3">
        <v>33.4</v>
      </c>
      <c r="K2886" s="55"/>
    </row>
    <row r="2887" spans="1:11" x14ac:dyDescent="0.3">
      <c r="A2887" s="6">
        <v>41964</v>
      </c>
      <c r="B2887" s="3">
        <v>33.25</v>
      </c>
      <c r="C2887" s="3">
        <v>33.25</v>
      </c>
      <c r="D2887" s="3">
        <v>32.85</v>
      </c>
      <c r="E2887" s="3">
        <v>33</v>
      </c>
      <c r="F2887" s="3">
        <v>403</v>
      </c>
      <c r="G2887" s="3">
        <v>33</v>
      </c>
      <c r="K2887" s="55"/>
    </row>
    <row r="2888" spans="1:11" x14ac:dyDescent="0.3">
      <c r="A2888" s="6">
        <v>41967</v>
      </c>
      <c r="B2888" s="3">
        <v>33.200000000000003</v>
      </c>
      <c r="C2888" s="3">
        <v>33.86</v>
      </c>
      <c r="D2888" s="3">
        <v>33.200000000000003</v>
      </c>
      <c r="E2888" s="3">
        <v>33.799999999999997</v>
      </c>
      <c r="F2888" s="3">
        <v>441</v>
      </c>
      <c r="G2888" s="3">
        <v>33.840000000000003</v>
      </c>
      <c r="K2888" s="55"/>
    </row>
    <row r="2889" spans="1:11" x14ac:dyDescent="0.3">
      <c r="A2889" s="6">
        <v>41968</v>
      </c>
      <c r="B2889" s="3">
        <v>33.799999999999997</v>
      </c>
      <c r="C2889" s="3">
        <v>33.85</v>
      </c>
      <c r="D2889" s="3">
        <v>33.5</v>
      </c>
      <c r="E2889" s="3">
        <v>33.799999999999997</v>
      </c>
      <c r="F2889" s="3">
        <v>344</v>
      </c>
      <c r="G2889" s="3">
        <v>33.799999999999997</v>
      </c>
      <c r="K2889" s="55"/>
    </row>
    <row r="2890" spans="1:11" x14ac:dyDescent="0.3">
      <c r="A2890" s="6">
        <v>41969</v>
      </c>
      <c r="B2890" s="3">
        <v>34</v>
      </c>
      <c r="C2890" s="3">
        <v>34.200000000000003</v>
      </c>
      <c r="D2890" s="3">
        <v>33.299999999999997</v>
      </c>
      <c r="E2890" s="3">
        <v>33.299999999999997</v>
      </c>
      <c r="F2890" s="3">
        <v>364</v>
      </c>
      <c r="G2890" s="3">
        <v>33.4</v>
      </c>
      <c r="K2890" s="55"/>
    </row>
    <row r="2891" spans="1:11" x14ac:dyDescent="0.3">
      <c r="A2891" s="6">
        <v>41970</v>
      </c>
      <c r="B2891" s="3">
        <v>32.9</v>
      </c>
      <c r="C2891" s="3">
        <v>33.15</v>
      </c>
      <c r="D2891" s="3">
        <v>32.700000000000003</v>
      </c>
      <c r="E2891" s="3">
        <v>32.85</v>
      </c>
      <c r="F2891" s="3">
        <v>355</v>
      </c>
      <c r="G2891" s="3">
        <v>32.82</v>
      </c>
      <c r="K2891" s="55"/>
    </row>
    <row r="2892" spans="1:11" x14ac:dyDescent="0.3">
      <c r="A2892" s="6">
        <v>41971</v>
      </c>
      <c r="B2892" s="3">
        <v>32.700000000000003</v>
      </c>
      <c r="C2892" s="3">
        <v>32.799999999999997</v>
      </c>
      <c r="D2892" s="3">
        <v>32.6</v>
      </c>
      <c r="E2892" s="3">
        <v>32.700000000000003</v>
      </c>
      <c r="F2892" s="3">
        <v>240</v>
      </c>
      <c r="G2892" s="3">
        <v>32.700000000000003</v>
      </c>
      <c r="K2892" s="55"/>
    </row>
    <row r="2893" spans="1:11" x14ac:dyDescent="0.3">
      <c r="A2893" s="6">
        <v>41974</v>
      </c>
      <c r="B2893" s="3">
        <v>34.25</v>
      </c>
      <c r="C2893" s="3">
        <v>34.25</v>
      </c>
      <c r="D2893" s="3">
        <v>34.049999999999997</v>
      </c>
      <c r="E2893" s="3">
        <v>34.25</v>
      </c>
      <c r="F2893" s="3">
        <v>83</v>
      </c>
      <c r="G2893" s="3">
        <v>34.25</v>
      </c>
      <c r="K2893" s="55"/>
    </row>
    <row r="2894" spans="1:11" x14ac:dyDescent="0.3">
      <c r="A2894" s="6">
        <v>41975</v>
      </c>
      <c r="B2894" s="3">
        <v>34</v>
      </c>
      <c r="C2894" s="3">
        <v>34</v>
      </c>
      <c r="D2894" s="3">
        <v>33.9</v>
      </c>
      <c r="E2894" s="3">
        <v>33.950000000000003</v>
      </c>
      <c r="F2894" s="3">
        <v>95</v>
      </c>
      <c r="G2894" s="3">
        <v>33.950000000000003</v>
      </c>
      <c r="K2894" s="55"/>
    </row>
    <row r="2895" spans="1:11" x14ac:dyDescent="0.3">
      <c r="A2895" s="6">
        <v>41976</v>
      </c>
      <c r="B2895" s="3">
        <v>33.700000000000003</v>
      </c>
      <c r="C2895" s="3">
        <v>33.950000000000003</v>
      </c>
      <c r="D2895" s="3">
        <v>33.65</v>
      </c>
      <c r="E2895" s="3">
        <v>33.9</v>
      </c>
      <c r="F2895" s="3">
        <v>109</v>
      </c>
      <c r="G2895" s="3">
        <v>33.9</v>
      </c>
      <c r="K2895" s="55"/>
    </row>
    <row r="2896" spans="1:11" x14ac:dyDescent="0.3">
      <c r="A2896" s="6">
        <v>41977</v>
      </c>
      <c r="B2896" s="3">
        <v>34.15</v>
      </c>
      <c r="C2896" s="3">
        <v>34.4</v>
      </c>
      <c r="D2896" s="3">
        <v>33.75</v>
      </c>
      <c r="E2896" s="3">
        <v>33.75</v>
      </c>
      <c r="F2896" s="3">
        <v>460</v>
      </c>
      <c r="G2896" s="3">
        <v>33.75</v>
      </c>
      <c r="K2896" s="55"/>
    </row>
    <row r="2897" spans="1:11" x14ac:dyDescent="0.3">
      <c r="A2897" s="6">
        <v>41978</v>
      </c>
      <c r="B2897" s="3">
        <v>34.299999999999997</v>
      </c>
      <c r="C2897" s="3">
        <v>34.299999999999997</v>
      </c>
      <c r="D2897" s="3">
        <v>33.85</v>
      </c>
      <c r="E2897" s="3">
        <v>34.299999999999997</v>
      </c>
      <c r="F2897" s="3">
        <v>123</v>
      </c>
      <c r="G2897" s="3">
        <v>34.299999999999997</v>
      </c>
      <c r="K2897" s="55"/>
    </row>
    <row r="2898" spans="1:11" x14ac:dyDescent="0.3">
      <c r="A2898" s="6">
        <v>41981</v>
      </c>
      <c r="B2898" s="3">
        <v>33.200000000000003</v>
      </c>
      <c r="C2898" s="3">
        <v>33.25</v>
      </c>
      <c r="D2898" s="3">
        <v>32.85</v>
      </c>
      <c r="E2898" s="3">
        <v>33.1</v>
      </c>
      <c r="F2898" s="3">
        <v>133</v>
      </c>
      <c r="G2898" s="3">
        <v>33.119999999999997</v>
      </c>
      <c r="K2898" s="55"/>
    </row>
    <row r="2899" spans="1:11" x14ac:dyDescent="0.3">
      <c r="A2899" s="6">
        <v>41982</v>
      </c>
      <c r="B2899" s="3">
        <v>32.700000000000003</v>
      </c>
      <c r="C2899" s="3">
        <v>33</v>
      </c>
      <c r="D2899" s="3">
        <v>32.700000000000003</v>
      </c>
      <c r="E2899" s="3">
        <v>32.950000000000003</v>
      </c>
      <c r="F2899" s="3">
        <v>203</v>
      </c>
      <c r="G2899" s="3">
        <v>32.950000000000003</v>
      </c>
      <c r="K2899" s="55"/>
    </row>
    <row r="2900" spans="1:11" x14ac:dyDescent="0.3">
      <c r="A2900" s="6">
        <v>41983</v>
      </c>
      <c r="B2900" s="3">
        <v>32.9</v>
      </c>
      <c r="C2900" s="3">
        <v>33</v>
      </c>
      <c r="D2900" s="3">
        <v>32.9</v>
      </c>
      <c r="E2900" s="3">
        <v>32.9</v>
      </c>
      <c r="F2900" s="3">
        <v>68</v>
      </c>
      <c r="G2900" s="3">
        <v>32.9</v>
      </c>
      <c r="K2900" s="55"/>
    </row>
    <row r="2901" spans="1:11" x14ac:dyDescent="0.3">
      <c r="A2901" s="6">
        <v>41984</v>
      </c>
      <c r="B2901" s="3">
        <v>32.799999999999997</v>
      </c>
      <c r="C2901" s="3">
        <v>33.299999999999997</v>
      </c>
      <c r="D2901" s="3">
        <v>32.799999999999997</v>
      </c>
      <c r="E2901" s="3">
        <v>33.299999999999997</v>
      </c>
      <c r="F2901" s="3">
        <v>123</v>
      </c>
      <c r="G2901" s="3">
        <v>33.299999999999997</v>
      </c>
      <c r="K2901" s="55"/>
    </row>
    <row r="2902" spans="1:11" x14ac:dyDescent="0.3">
      <c r="A2902" s="6">
        <v>41985</v>
      </c>
      <c r="B2902" s="3">
        <v>33.450000000000003</v>
      </c>
      <c r="C2902" s="3">
        <v>33.85</v>
      </c>
      <c r="D2902" s="3">
        <v>33.450000000000003</v>
      </c>
      <c r="E2902" s="3">
        <v>33.75</v>
      </c>
      <c r="F2902" s="3">
        <v>173</v>
      </c>
      <c r="G2902" s="3">
        <v>33.75</v>
      </c>
      <c r="K2902" s="55"/>
    </row>
    <row r="2903" spans="1:11" x14ac:dyDescent="0.3">
      <c r="A2903" s="6">
        <v>41988</v>
      </c>
      <c r="B2903" s="3">
        <v>33.75</v>
      </c>
      <c r="C2903" s="3">
        <v>34</v>
      </c>
      <c r="D2903" s="3">
        <v>33.75</v>
      </c>
      <c r="E2903" s="3">
        <v>34</v>
      </c>
      <c r="F2903" s="3">
        <v>141</v>
      </c>
      <c r="G2903" s="3">
        <v>33.880000000000003</v>
      </c>
      <c r="K2903" s="55"/>
    </row>
    <row r="2904" spans="1:11" x14ac:dyDescent="0.3">
      <c r="A2904" s="6">
        <v>41989</v>
      </c>
      <c r="B2904" s="3">
        <v>34.5</v>
      </c>
      <c r="C2904" s="3">
        <v>34.549999999999997</v>
      </c>
      <c r="D2904" s="3">
        <v>34.200000000000003</v>
      </c>
      <c r="E2904" s="3">
        <v>34.299999999999997</v>
      </c>
      <c r="F2904" s="3">
        <v>261</v>
      </c>
      <c r="G2904" s="3">
        <v>34.200000000000003</v>
      </c>
      <c r="K2904" s="55"/>
    </row>
    <row r="2905" spans="1:11" x14ac:dyDescent="0.3">
      <c r="A2905" s="6">
        <v>41990</v>
      </c>
      <c r="B2905" s="3">
        <v>34.700000000000003</v>
      </c>
      <c r="C2905" s="3">
        <v>35</v>
      </c>
      <c r="D2905" s="3">
        <v>34.549999999999997</v>
      </c>
      <c r="E2905" s="3">
        <v>34.549999999999997</v>
      </c>
      <c r="F2905" s="3">
        <v>301</v>
      </c>
      <c r="G2905" s="3">
        <v>34.549999999999997</v>
      </c>
      <c r="K2905" s="55"/>
    </row>
    <row r="2906" spans="1:11" x14ac:dyDescent="0.3">
      <c r="A2906" s="6">
        <v>41991</v>
      </c>
      <c r="B2906" s="3">
        <v>34.85</v>
      </c>
      <c r="C2906" s="3">
        <v>34.9</v>
      </c>
      <c r="D2906" s="3">
        <v>34.79</v>
      </c>
      <c r="E2906" s="3">
        <v>34.9</v>
      </c>
      <c r="F2906" s="3">
        <v>190</v>
      </c>
      <c r="G2906" s="3">
        <v>34.9</v>
      </c>
      <c r="K2906" s="55"/>
    </row>
    <row r="2907" spans="1:11" x14ac:dyDescent="0.3">
      <c r="A2907" s="6">
        <v>41992</v>
      </c>
      <c r="B2907" s="3">
        <v>34.85</v>
      </c>
      <c r="C2907" s="3">
        <v>35</v>
      </c>
      <c r="D2907" s="3">
        <v>34.75</v>
      </c>
      <c r="E2907" s="3">
        <v>34.75</v>
      </c>
      <c r="F2907" s="3">
        <v>181</v>
      </c>
      <c r="G2907" s="3">
        <v>34.799999999999997</v>
      </c>
      <c r="K2907" s="55"/>
    </row>
    <row r="2908" spans="1:11" x14ac:dyDescent="0.3">
      <c r="A2908" s="6">
        <v>41995</v>
      </c>
      <c r="B2908" s="3">
        <v>34.5</v>
      </c>
      <c r="C2908" s="3">
        <v>34.5</v>
      </c>
      <c r="D2908" s="3">
        <v>33.25</v>
      </c>
      <c r="E2908" s="3">
        <v>33.25</v>
      </c>
      <c r="F2908" s="3">
        <v>119</v>
      </c>
      <c r="G2908" s="3">
        <v>33.25</v>
      </c>
      <c r="K2908" s="55"/>
    </row>
    <row r="2909" spans="1:11" x14ac:dyDescent="0.3">
      <c r="A2909" s="6">
        <v>41996</v>
      </c>
      <c r="B2909" s="3">
        <v>33.049999999999997</v>
      </c>
      <c r="C2909" s="3">
        <v>33.1</v>
      </c>
      <c r="D2909" s="3">
        <v>32.75</v>
      </c>
      <c r="E2909" s="3">
        <v>32.75</v>
      </c>
      <c r="F2909" s="3">
        <v>223</v>
      </c>
      <c r="G2909" s="3">
        <v>32.799999999999997</v>
      </c>
      <c r="K2909" s="55"/>
    </row>
    <row r="2910" spans="1:11" x14ac:dyDescent="0.3">
      <c r="A2910" s="6">
        <v>42002</v>
      </c>
      <c r="B2910" s="3">
        <v>32.25</v>
      </c>
      <c r="C2910" s="3">
        <v>32.25</v>
      </c>
      <c r="D2910" s="3">
        <v>31.5</v>
      </c>
      <c r="E2910" s="3">
        <v>31.55</v>
      </c>
      <c r="F2910" s="3">
        <v>554</v>
      </c>
      <c r="G2910" s="3">
        <v>31.55</v>
      </c>
      <c r="K2910" s="55"/>
    </row>
    <row r="2911" spans="1:11" x14ac:dyDescent="0.3">
      <c r="A2911" s="6">
        <v>42003</v>
      </c>
      <c r="B2911" s="3">
        <v>31.1</v>
      </c>
      <c r="C2911" s="3">
        <v>31.3</v>
      </c>
      <c r="D2911" s="3">
        <v>30.65</v>
      </c>
      <c r="E2911" s="3">
        <v>30.8</v>
      </c>
      <c r="F2911" s="3">
        <v>400</v>
      </c>
      <c r="G2911" s="3">
        <v>30.75</v>
      </c>
      <c r="K2911" s="55"/>
    </row>
    <row r="2912" spans="1:11" x14ac:dyDescent="0.3">
      <c r="A2912" s="6">
        <v>42006</v>
      </c>
      <c r="B2912" s="3">
        <v>31.8</v>
      </c>
      <c r="C2912" s="3">
        <v>31.85</v>
      </c>
      <c r="D2912" s="3">
        <v>31.6</v>
      </c>
      <c r="E2912" s="3">
        <v>31.75</v>
      </c>
      <c r="F2912" s="3">
        <v>371</v>
      </c>
      <c r="G2912" s="3">
        <v>31.65</v>
      </c>
      <c r="K2912" s="55"/>
    </row>
    <row r="2913" spans="1:11" x14ac:dyDescent="0.3">
      <c r="A2913" s="6">
        <v>42009</v>
      </c>
      <c r="B2913" s="3">
        <v>31.85</v>
      </c>
      <c r="C2913" s="3">
        <v>31.85</v>
      </c>
      <c r="D2913" s="3">
        <v>31.1</v>
      </c>
      <c r="E2913" s="3">
        <v>31.1</v>
      </c>
      <c r="F2913" s="3">
        <v>432</v>
      </c>
      <c r="G2913" s="3">
        <v>31.15</v>
      </c>
      <c r="K2913" s="55"/>
    </row>
    <row r="2914" spans="1:11" x14ac:dyDescent="0.3">
      <c r="A2914" s="6">
        <v>42010</v>
      </c>
      <c r="B2914" s="3">
        <v>31.5</v>
      </c>
      <c r="C2914" s="3">
        <v>31.7</v>
      </c>
      <c r="D2914" s="3">
        <v>30.6</v>
      </c>
      <c r="E2914" s="3">
        <v>30.75</v>
      </c>
      <c r="F2914" s="3">
        <v>598</v>
      </c>
      <c r="G2914" s="3">
        <v>30.75</v>
      </c>
      <c r="K2914" s="55"/>
    </row>
    <row r="2915" spans="1:11" x14ac:dyDescent="0.3">
      <c r="A2915" s="6">
        <v>42011</v>
      </c>
      <c r="B2915" s="3">
        <v>30.85</v>
      </c>
      <c r="C2915" s="3">
        <v>31.2</v>
      </c>
      <c r="D2915" s="3">
        <v>30.8</v>
      </c>
      <c r="E2915" s="3">
        <v>31.15</v>
      </c>
      <c r="F2915" s="3">
        <v>368</v>
      </c>
      <c r="G2915" s="3">
        <v>31.1</v>
      </c>
      <c r="K2915" s="55"/>
    </row>
    <row r="2916" spans="1:11" x14ac:dyDescent="0.3">
      <c r="A2916" s="6">
        <v>42012</v>
      </c>
      <c r="B2916" s="3">
        <v>31.35</v>
      </c>
      <c r="C2916" s="3">
        <v>31.35</v>
      </c>
      <c r="D2916" s="3">
        <v>30.8</v>
      </c>
      <c r="E2916" s="3">
        <v>31.05</v>
      </c>
      <c r="F2916" s="3">
        <v>226</v>
      </c>
      <c r="G2916" s="3">
        <v>31</v>
      </c>
      <c r="K2916" s="55"/>
    </row>
    <row r="2917" spans="1:11" x14ac:dyDescent="0.3">
      <c r="A2917" s="6">
        <v>42013</v>
      </c>
      <c r="B2917" s="3">
        <v>31.35</v>
      </c>
      <c r="C2917" s="3">
        <v>31.55</v>
      </c>
      <c r="D2917" s="3">
        <v>31.35</v>
      </c>
      <c r="E2917" s="3">
        <v>31.5</v>
      </c>
      <c r="F2917" s="3">
        <v>303</v>
      </c>
      <c r="G2917" s="3">
        <v>31.45</v>
      </c>
      <c r="K2917" s="55"/>
    </row>
    <row r="2918" spans="1:11" x14ac:dyDescent="0.3">
      <c r="A2918" s="6">
        <v>42016</v>
      </c>
      <c r="B2918" s="3">
        <v>31.7</v>
      </c>
      <c r="C2918" s="3">
        <v>32.15</v>
      </c>
      <c r="D2918" s="3">
        <v>31.25</v>
      </c>
      <c r="E2918" s="3">
        <v>31.25</v>
      </c>
      <c r="F2918" s="3">
        <v>543</v>
      </c>
      <c r="G2918" s="3">
        <v>31.25</v>
      </c>
      <c r="K2918" s="55"/>
    </row>
    <row r="2919" spans="1:11" x14ac:dyDescent="0.3">
      <c r="A2919" s="6">
        <v>42017</v>
      </c>
      <c r="B2919" s="3">
        <v>32</v>
      </c>
      <c r="C2919" s="3">
        <v>32.700000000000003</v>
      </c>
      <c r="D2919" s="3">
        <v>31.95</v>
      </c>
      <c r="E2919" s="3">
        <v>32.6</v>
      </c>
      <c r="F2919" s="3">
        <v>294</v>
      </c>
      <c r="G2919" s="3">
        <v>32.549999999999997</v>
      </c>
      <c r="K2919" s="55"/>
    </row>
    <row r="2920" spans="1:11" x14ac:dyDescent="0.3">
      <c r="A2920" s="6">
        <v>42018</v>
      </c>
      <c r="B2920" s="3">
        <v>32</v>
      </c>
      <c r="C2920" s="3">
        <v>33</v>
      </c>
      <c r="D2920" s="3">
        <v>32</v>
      </c>
      <c r="E2920" s="3">
        <v>32.85</v>
      </c>
      <c r="F2920" s="3">
        <v>375</v>
      </c>
      <c r="G2920" s="3">
        <v>32.85</v>
      </c>
      <c r="K2920" s="55"/>
    </row>
    <row r="2921" spans="1:11" x14ac:dyDescent="0.3">
      <c r="A2921" s="6">
        <v>42019</v>
      </c>
      <c r="B2921" s="3">
        <v>33.1</v>
      </c>
      <c r="C2921" s="3">
        <v>33.15</v>
      </c>
      <c r="D2921" s="3">
        <v>31.85</v>
      </c>
      <c r="E2921" s="3">
        <v>31.85</v>
      </c>
      <c r="F2921" s="3">
        <v>203</v>
      </c>
      <c r="G2921" s="3">
        <v>31.85</v>
      </c>
      <c r="K2921" s="55"/>
    </row>
    <row r="2922" spans="1:11" x14ac:dyDescent="0.3">
      <c r="A2922" s="6">
        <v>42020</v>
      </c>
      <c r="B2922" s="3">
        <v>31.25</v>
      </c>
      <c r="C2922" s="3">
        <v>31.25</v>
      </c>
      <c r="D2922" s="3">
        <v>30.65</v>
      </c>
      <c r="E2922" s="3">
        <v>30.95</v>
      </c>
      <c r="F2922" s="3">
        <v>339</v>
      </c>
      <c r="G2922" s="3">
        <v>30.95</v>
      </c>
      <c r="K2922" s="55"/>
    </row>
    <row r="2923" spans="1:11" x14ac:dyDescent="0.3">
      <c r="A2923" s="6">
        <v>42023</v>
      </c>
      <c r="B2923" s="3">
        <v>30.4</v>
      </c>
      <c r="C2923" s="3">
        <v>30.4</v>
      </c>
      <c r="D2923" s="3">
        <v>29.85</v>
      </c>
      <c r="E2923" s="3">
        <v>29.9</v>
      </c>
      <c r="F2923" s="3">
        <v>369</v>
      </c>
      <c r="G2923" s="3">
        <v>29.9</v>
      </c>
      <c r="K2923" s="55"/>
    </row>
    <row r="2924" spans="1:11" x14ac:dyDescent="0.3">
      <c r="A2924" s="6">
        <v>42024</v>
      </c>
      <c r="B2924" s="3">
        <v>29.75</v>
      </c>
      <c r="C2924" s="3">
        <v>31.25</v>
      </c>
      <c r="D2924" s="3">
        <v>29.75</v>
      </c>
      <c r="E2924" s="3">
        <v>31.15</v>
      </c>
      <c r="F2924" s="3">
        <v>642</v>
      </c>
      <c r="G2924" s="3">
        <v>31.15</v>
      </c>
      <c r="K2924" s="55"/>
    </row>
    <row r="2925" spans="1:11" x14ac:dyDescent="0.3">
      <c r="A2925" s="6">
        <v>42025</v>
      </c>
      <c r="B2925" s="3">
        <v>31.8</v>
      </c>
      <c r="C2925" s="3">
        <v>31.8</v>
      </c>
      <c r="D2925" s="3">
        <v>31.3</v>
      </c>
      <c r="E2925" s="3">
        <v>31.5</v>
      </c>
      <c r="F2925" s="3">
        <v>335</v>
      </c>
      <c r="G2925" s="3">
        <v>31.45</v>
      </c>
      <c r="K2925" s="55"/>
    </row>
    <row r="2926" spans="1:11" x14ac:dyDescent="0.3">
      <c r="A2926" s="6">
        <v>42026</v>
      </c>
      <c r="B2926" s="3">
        <v>31.5</v>
      </c>
      <c r="C2926" s="3">
        <v>31.9</v>
      </c>
      <c r="D2926" s="3">
        <v>31.5</v>
      </c>
      <c r="E2926" s="3">
        <v>31.65</v>
      </c>
      <c r="F2926" s="3">
        <v>262</v>
      </c>
      <c r="G2926" s="3">
        <v>31.5</v>
      </c>
      <c r="K2926" s="55"/>
    </row>
    <row r="2927" spans="1:11" x14ac:dyDescent="0.3">
      <c r="A2927" s="6">
        <v>42027</v>
      </c>
      <c r="B2927" s="3">
        <v>32.25</v>
      </c>
      <c r="C2927" s="3">
        <v>32.25</v>
      </c>
      <c r="D2927" s="3">
        <v>31.6</v>
      </c>
      <c r="E2927" s="3">
        <v>31.7</v>
      </c>
      <c r="F2927" s="3">
        <v>309</v>
      </c>
      <c r="G2927" s="3">
        <v>31.6</v>
      </c>
      <c r="K2927" s="55"/>
    </row>
    <row r="2928" spans="1:11" x14ac:dyDescent="0.3">
      <c r="A2928" s="6">
        <v>42030</v>
      </c>
      <c r="B2928" s="3">
        <v>31.9</v>
      </c>
      <c r="C2928" s="3">
        <v>31.9</v>
      </c>
      <c r="D2928" s="3">
        <v>30.95</v>
      </c>
      <c r="E2928" s="3">
        <v>31</v>
      </c>
      <c r="F2928" s="3">
        <v>258</v>
      </c>
      <c r="G2928" s="3">
        <v>30.95</v>
      </c>
      <c r="K2928" s="55"/>
    </row>
    <row r="2929" spans="1:11" x14ac:dyDescent="0.3">
      <c r="A2929" s="6">
        <v>42031</v>
      </c>
      <c r="B2929" s="3">
        <v>31</v>
      </c>
      <c r="C2929" s="3">
        <v>31.15</v>
      </c>
      <c r="D2929" s="3">
        <v>30.8</v>
      </c>
      <c r="E2929" s="3">
        <v>30.85</v>
      </c>
      <c r="F2929" s="3">
        <v>188</v>
      </c>
      <c r="G2929" s="3">
        <v>30.85</v>
      </c>
      <c r="K2929" s="55"/>
    </row>
    <row r="2930" spans="1:11" x14ac:dyDescent="0.3">
      <c r="A2930" s="6">
        <v>42032</v>
      </c>
      <c r="B2930" s="3">
        <v>31.5</v>
      </c>
      <c r="C2930" s="3">
        <v>33.85</v>
      </c>
      <c r="D2930" s="3">
        <v>31.5</v>
      </c>
      <c r="E2930" s="3">
        <v>32.200000000000003</v>
      </c>
      <c r="F2930" s="3">
        <v>471</v>
      </c>
      <c r="G2930" s="3">
        <v>32.200000000000003</v>
      </c>
      <c r="K2930" s="55"/>
    </row>
    <row r="2931" spans="1:11" x14ac:dyDescent="0.3">
      <c r="A2931" s="6">
        <v>42033</v>
      </c>
      <c r="B2931" s="3">
        <v>32.799999999999997</v>
      </c>
      <c r="C2931" s="3">
        <v>33.1</v>
      </c>
      <c r="D2931" s="3">
        <v>32.65</v>
      </c>
      <c r="E2931" s="3">
        <v>32.75</v>
      </c>
      <c r="F2931" s="3">
        <v>315</v>
      </c>
      <c r="G2931" s="3">
        <v>32.65</v>
      </c>
      <c r="K2931" s="55"/>
    </row>
    <row r="2932" spans="1:11" x14ac:dyDescent="0.3">
      <c r="A2932" s="6">
        <v>42034</v>
      </c>
      <c r="B2932" s="3">
        <v>31.9</v>
      </c>
      <c r="C2932" s="3">
        <v>32.299999999999997</v>
      </c>
      <c r="D2932" s="3">
        <v>31.8</v>
      </c>
      <c r="E2932" s="3">
        <v>32.25</v>
      </c>
      <c r="F2932" s="3">
        <v>161</v>
      </c>
      <c r="G2932" s="3">
        <v>32.25</v>
      </c>
      <c r="K2932" s="55"/>
    </row>
    <row r="2933" spans="1:11" x14ac:dyDescent="0.3">
      <c r="A2933" s="6">
        <v>42037</v>
      </c>
      <c r="B2933" s="3">
        <v>27.75</v>
      </c>
      <c r="C2933" s="3">
        <v>27.85</v>
      </c>
      <c r="D2933" s="3">
        <v>27.4</v>
      </c>
      <c r="E2933" s="3">
        <v>27.44</v>
      </c>
      <c r="F2933" s="3">
        <v>331</v>
      </c>
      <c r="G2933" s="3">
        <v>27.42</v>
      </c>
      <c r="K2933" s="55"/>
    </row>
    <row r="2934" spans="1:11" x14ac:dyDescent="0.3">
      <c r="A2934" s="6">
        <v>42038</v>
      </c>
      <c r="B2934" s="3">
        <v>27</v>
      </c>
      <c r="C2934" s="3">
        <v>27</v>
      </c>
      <c r="D2934" s="3">
        <v>26.6</v>
      </c>
      <c r="E2934" s="3">
        <v>26.9</v>
      </c>
      <c r="F2934" s="3">
        <v>286</v>
      </c>
      <c r="G2934" s="3">
        <v>26.88</v>
      </c>
      <c r="K2934" s="55"/>
    </row>
    <row r="2935" spans="1:11" x14ac:dyDescent="0.3">
      <c r="A2935" s="6">
        <v>42039</v>
      </c>
      <c r="B2935" s="3">
        <v>26.85</v>
      </c>
      <c r="C2935" s="3">
        <v>26.85</v>
      </c>
      <c r="D2935" s="3">
        <v>26.4</v>
      </c>
      <c r="E2935" s="3">
        <v>26.5</v>
      </c>
      <c r="F2935" s="3">
        <v>342</v>
      </c>
      <c r="G2935" s="3">
        <v>26.4</v>
      </c>
      <c r="K2935" s="55"/>
    </row>
    <row r="2936" spans="1:11" x14ac:dyDescent="0.3">
      <c r="A2936" s="6">
        <v>42040</v>
      </c>
      <c r="B2936" s="3">
        <v>26.75</v>
      </c>
      <c r="C2936" s="3">
        <v>26.85</v>
      </c>
      <c r="D2936" s="3">
        <v>26.65</v>
      </c>
      <c r="E2936" s="3">
        <v>26.8</v>
      </c>
      <c r="F2936" s="3">
        <v>440</v>
      </c>
      <c r="G2936" s="3">
        <v>26.85</v>
      </c>
      <c r="K2936" s="55"/>
    </row>
    <row r="2937" spans="1:11" x14ac:dyDescent="0.3">
      <c r="A2937" s="6">
        <v>42041</v>
      </c>
      <c r="B2937" s="3">
        <v>26.65</v>
      </c>
      <c r="C2937" s="3">
        <v>26.65</v>
      </c>
      <c r="D2937" s="3">
        <v>26.15</v>
      </c>
      <c r="E2937" s="3">
        <v>26.25</v>
      </c>
      <c r="F2937" s="3">
        <v>182</v>
      </c>
      <c r="G2937" s="3">
        <v>26.3</v>
      </c>
      <c r="K2937" s="55"/>
    </row>
    <row r="2938" spans="1:11" x14ac:dyDescent="0.3">
      <c r="A2938" s="6">
        <v>42044</v>
      </c>
      <c r="B2938" s="3">
        <v>26.2</v>
      </c>
      <c r="C2938" s="3">
        <v>26.45</v>
      </c>
      <c r="D2938" s="3">
        <v>25.9</v>
      </c>
      <c r="E2938" s="3">
        <v>26.45</v>
      </c>
      <c r="F2938" s="3">
        <v>465</v>
      </c>
      <c r="G2938" s="3">
        <v>26.45</v>
      </c>
      <c r="K2938" s="55"/>
    </row>
    <row r="2939" spans="1:11" x14ac:dyDescent="0.3">
      <c r="A2939" s="6">
        <v>42045</v>
      </c>
      <c r="B2939" s="3">
        <v>26.35</v>
      </c>
      <c r="C2939" s="3">
        <v>26.8</v>
      </c>
      <c r="D2939" s="3">
        <v>26.3</v>
      </c>
      <c r="E2939" s="3">
        <v>26.65</v>
      </c>
      <c r="F2939" s="3">
        <v>420</v>
      </c>
      <c r="G2939" s="3">
        <v>26.58</v>
      </c>
      <c r="K2939" s="55"/>
    </row>
    <row r="2940" spans="1:11" x14ac:dyDescent="0.3">
      <c r="A2940" s="6">
        <v>42046</v>
      </c>
      <c r="B2940" s="3">
        <v>26.4</v>
      </c>
      <c r="C2940" s="3">
        <v>26.8</v>
      </c>
      <c r="D2940" s="3">
        <v>26.4</v>
      </c>
      <c r="E2940" s="3">
        <v>26.8</v>
      </c>
      <c r="F2940" s="3">
        <v>264</v>
      </c>
      <c r="G2940" s="3">
        <v>26.75</v>
      </c>
      <c r="K2940" s="55"/>
    </row>
    <row r="2941" spans="1:11" x14ac:dyDescent="0.3">
      <c r="A2941" s="6">
        <v>42047</v>
      </c>
      <c r="B2941" s="3">
        <v>26.9</v>
      </c>
      <c r="C2941" s="3">
        <v>27.45</v>
      </c>
      <c r="D2941" s="3">
        <v>26.9</v>
      </c>
      <c r="E2941" s="3">
        <v>27.4</v>
      </c>
      <c r="F2941" s="3">
        <v>400</v>
      </c>
      <c r="G2941" s="3">
        <v>27.35</v>
      </c>
      <c r="K2941" s="55"/>
    </row>
    <row r="2942" spans="1:11" x14ac:dyDescent="0.3">
      <c r="A2942" s="6">
        <v>42048</v>
      </c>
      <c r="B2942" s="3">
        <v>27</v>
      </c>
      <c r="C2942" s="3">
        <v>27.35</v>
      </c>
      <c r="D2942" s="3">
        <v>27</v>
      </c>
      <c r="E2942" s="3">
        <v>27.25</v>
      </c>
      <c r="F2942" s="3">
        <v>167</v>
      </c>
      <c r="G2942" s="3">
        <v>27.25</v>
      </c>
      <c r="K2942" s="55"/>
    </row>
    <row r="2943" spans="1:11" x14ac:dyDescent="0.3">
      <c r="A2943" s="6">
        <v>42051</v>
      </c>
      <c r="B2943" s="3">
        <v>26.55</v>
      </c>
      <c r="C2943" s="3">
        <v>26.8</v>
      </c>
      <c r="D2943" s="3">
        <v>26.25</v>
      </c>
      <c r="E2943" s="3">
        <v>26.4</v>
      </c>
      <c r="F2943" s="3">
        <v>319</v>
      </c>
      <c r="G2943" s="3">
        <v>26.48</v>
      </c>
      <c r="K2943" s="55"/>
    </row>
    <row r="2944" spans="1:11" x14ac:dyDescent="0.3">
      <c r="A2944" s="6">
        <v>42052</v>
      </c>
      <c r="B2944" s="3">
        <v>26.4</v>
      </c>
      <c r="C2944" s="3">
        <v>26.65</v>
      </c>
      <c r="D2944" s="3">
        <v>26.4</v>
      </c>
      <c r="E2944" s="3">
        <v>26.4</v>
      </c>
      <c r="F2944" s="3">
        <v>204</v>
      </c>
      <c r="G2944" s="3">
        <v>26.4</v>
      </c>
      <c r="K2944" s="55"/>
    </row>
    <row r="2945" spans="1:11" x14ac:dyDescent="0.3">
      <c r="A2945" s="6">
        <v>42053</v>
      </c>
      <c r="B2945" s="3">
        <v>26</v>
      </c>
      <c r="C2945" s="3">
        <v>26.2</v>
      </c>
      <c r="D2945" s="3">
        <v>25.95</v>
      </c>
      <c r="E2945" s="3">
        <v>26</v>
      </c>
      <c r="F2945" s="3">
        <v>202</v>
      </c>
      <c r="G2945" s="3">
        <v>26</v>
      </c>
      <c r="K2945" s="55"/>
    </row>
    <row r="2946" spans="1:11" x14ac:dyDescent="0.3">
      <c r="A2946" s="6">
        <v>42054</v>
      </c>
      <c r="B2946" s="3">
        <v>25.8</v>
      </c>
      <c r="C2946" s="3">
        <v>25.8</v>
      </c>
      <c r="D2946" s="3">
        <v>25.5</v>
      </c>
      <c r="E2946" s="3">
        <v>25.55</v>
      </c>
      <c r="F2946" s="3">
        <v>327</v>
      </c>
      <c r="G2946" s="3">
        <v>25.5</v>
      </c>
      <c r="K2946" s="55"/>
    </row>
    <row r="2947" spans="1:11" x14ac:dyDescent="0.3">
      <c r="A2947" s="6">
        <v>42055</v>
      </c>
      <c r="B2947" s="3">
        <v>25.85</v>
      </c>
      <c r="C2947" s="3">
        <v>25.85</v>
      </c>
      <c r="D2947" s="3">
        <v>25.65</v>
      </c>
      <c r="E2947" s="3">
        <v>25.8</v>
      </c>
      <c r="F2947" s="3">
        <v>141</v>
      </c>
      <c r="G2947" s="3">
        <v>25.8</v>
      </c>
      <c r="K2947" s="55"/>
    </row>
    <row r="2948" spans="1:11" x14ac:dyDescent="0.3">
      <c r="A2948" s="6">
        <v>42058</v>
      </c>
      <c r="B2948" s="3">
        <v>25.35</v>
      </c>
      <c r="C2948" s="3">
        <v>25.35</v>
      </c>
      <c r="D2948" s="3">
        <v>25.05</v>
      </c>
      <c r="E2948" s="3">
        <v>25.2</v>
      </c>
      <c r="F2948" s="3">
        <v>332</v>
      </c>
      <c r="G2948" s="3">
        <v>25.2</v>
      </c>
      <c r="K2948" s="55"/>
    </row>
    <row r="2949" spans="1:11" x14ac:dyDescent="0.3">
      <c r="A2949" s="6">
        <v>42059</v>
      </c>
      <c r="B2949" s="3">
        <v>26.05</v>
      </c>
      <c r="C2949" s="3">
        <v>26.1</v>
      </c>
      <c r="D2949" s="3">
        <v>25.6</v>
      </c>
      <c r="E2949" s="3">
        <v>25.7</v>
      </c>
      <c r="F2949" s="3">
        <v>433</v>
      </c>
      <c r="G2949" s="3">
        <v>25.76</v>
      </c>
      <c r="K2949" s="55"/>
    </row>
    <row r="2950" spans="1:11" x14ac:dyDescent="0.3">
      <c r="A2950" s="6">
        <v>42060</v>
      </c>
      <c r="B2950" s="3">
        <v>26</v>
      </c>
      <c r="C2950" s="3">
        <v>26.8</v>
      </c>
      <c r="D2950" s="3">
        <v>26</v>
      </c>
      <c r="E2950" s="3">
        <v>26.6</v>
      </c>
      <c r="F2950" s="3">
        <v>375</v>
      </c>
      <c r="G2950" s="3">
        <v>26.6</v>
      </c>
      <c r="K2950" s="55"/>
    </row>
    <row r="2951" spans="1:11" x14ac:dyDescent="0.3">
      <c r="A2951" s="6">
        <v>42061</v>
      </c>
      <c r="B2951" s="3">
        <v>27</v>
      </c>
      <c r="C2951" s="3">
        <v>27.1</v>
      </c>
      <c r="D2951" s="3">
        <v>26.2</v>
      </c>
      <c r="E2951" s="3">
        <v>26.4</v>
      </c>
      <c r="F2951" s="3">
        <v>263</v>
      </c>
      <c r="G2951" s="3">
        <v>26.45</v>
      </c>
      <c r="K2951" s="55"/>
    </row>
    <row r="2952" spans="1:11" x14ac:dyDescent="0.3">
      <c r="A2952" s="6">
        <v>42062</v>
      </c>
      <c r="B2952" s="3">
        <v>26</v>
      </c>
      <c r="C2952" s="3">
        <v>26</v>
      </c>
      <c r="D2952" s="3">
        <v>25.22</v>
      </c>
      <c r="E2952" s="3">
        <v>25.22</v>
      </c>
      <c r="F2952" s="3">
        <v>817</v>
      </c>
      <c r="G2952" s="3">
        <v>25.22</v>
      </c>
      <c r="K2952" s="55"/>
    </row>
    <row r="2953" spans="1:11" x14ac:dyDescent="0.3">
      <c r="A2953" s="6">
        <v>42065</v>
      </c>
      <c r="B2953" s="3">
        <v>25</v>
      </c>
      <c r="C2953" s="3">
        <v>25.3</v>
      </c>
      <c r="D2953" s="3">
        <v>25</v>
      </c>
      <c r="E2953" s="3">
        <v>25.1</v>
      </c>
      <c r="F2953" s="3">
        <v>120</v>
      </c>
      <c r="G2953" s="3">
        <v>25.2</v>
      </c>
      <c r="K2953" s="55"/>
    </row>
    <row r="2954" spans="1:11" x14ac:dyDescent="0.3">
      <c r="A2954" s="6">
        <v>42066</v>
      </c>
      <c r="B2954" s="3">
        <v>25</v>
      </c>
      <c r="C2954" s="3">
        <v>25.6</v>
      </c>
      <c r="D2954" s="3">
        <v>25</v>
      </c>
      <c r="E2954" s="3">
        <v>25.4</v>
      </c>
      <c r="F2954" s="3">
        <v>191</v>
      </c>
      <c r="G2954" s="3">
        <v>25.45</v>
      </c>
      <c r="K2954" s="55"/>
    </row>
    <row r="2955" spans="1:11" x14ac:dyDescent="0.3">
      <c r="A2955" s="6">
        <v>42067</v>
      </c>
      <c r="B2955" s="3">
        <v>25.55</v>
      </c>
      <c r="C2955" s="3">
        <v>25.8</v>
      </c>
      <c r="D2955" s="3">
        <v>25.5</v>
      </c>
      <c r="E2955" s="3">
        <v>25.7</v>
      </c>
      <c r="F2955" s="3">
        <v>166</v>
      </c>
      <c r="G2955" s="3">
        <v>25.7</v>
      </c>
      <c r="K2955" s="55"/>
    </row>
    <row r="2956" spans="1:11" x14ac:dyDescent="0.3">
      <c r="A2956" s="6">
        <v>42068</v>
      </c>
      <c r="B2956" s="3">
        <v>25.4</v>
      </c>
      <c r="C2956" s="3">
        <v>25.4</v>
      </c>
      <c r="D2956" s="3">
        <v>24.9</v>
      </c>
      <c r="E2956" s="3">
        <v>24.95</v>
      </c>
      <c r="F2956" s="3">
        <v>266</v>
      </c>
      <c r="G2956" s="3">
        <v>24.95</v>
      </c>
      <c r="K2956" s="55"/>
    </row>
    <row r="2957" spans="1:11" x14ac:dyDescent="0.3">
      <c r="A2957" s="6">
        <v>42069</v>
      </c>
      <c r="B2957" s="3">
        <v>24.85</v>
      </c>
      <c r="C2957" s="3">
        <v>25.1</v>
      </c>
      <c r="D2957" s="3">
        <v>24.85</v>
      </c>
      <c r="E2957" s="3">
        <v>25.05</v>
      </c>
      <c r="F2957" s="3">
        <v>163</v>
      </c>
      <c r="G2957" s="3">
        <v>25.05</v>
      </c>
      <c r="K2957" s="55"/>
    </row>
    <row r="2958" spans="1:11" x14ac:dyDescent="0.3">
      <c r="A2958" s="6">
        <v>42072</v>
      </c>
      <c r="B2958" s="3">
        <v>25.3</v>
      </c>
      <c r="C2958" s="3">
        <v>25.3</v>
      </c>
      <c r="D2958" s="3">
        <v>25.2</v>
      </c>
      <c r="E2958" s="3">
        <v>25.2</v>
      </c>
      <c r="F2958" s="3">
        <v>90</v>
      </c>
      <c r="G2958" s="3">
        <v>25.2</v>
      </c>
      <c r="K2958" s="55"/>
    </row>
    <row r="2959" spans="1:11" x14ac:dyDescent="0.3">
      <c r="A2959" s="6">
        <v>42073</v>
      </c>
      <c r="B2959" s="3">
        <v>24.9</v>
      </c>
      <c r="C2959" s="3">
        <v>25.1</v>
      </c>
      <c r="D2959" s="3">
        <v>24.9</v>
      </c>
      <c r="E2959" s="3">
        <v>25</v>
      </c>
      <c r="F2959" s="3">
        <v>130</v>
      </c>
      <c r="G2959" s="3">
        <v>25.05</v>
      </c>
      <c r="K2959" s="55"/>
    </row>
    <row r="2960" spans="1:11" x14ac:dyDescent="0.3">
      <c r="A2960" s="6">
        <v>42074</v>
      </c>
      <c r="B2960" s="3">
        <v>25.2</v>
      </c>
      <c r="C2960" s="3">
        <v>25.2</v>
      </c>
      <c r="D2960" s="3">
        <v>25.1</v>
      </c>
      <c r="E2960" s="3">
        <v>25.15</v>
      </c>
      <c r="F2960" s="3">
        <v>142</v>
      </c>
      <c r="G2960" s="3">
        <v>25.15</v>
      </c>
      <c r="K2960" s="55"/>
    </row>
    <row r="2961" spans="1:11" x14ac:dyDescent="0.3">
      <c r="A2961" s="6">
        <v>42075</v>
      </c>
      <c r="B2961" s="3">
        <v>25.4</v>
      </c>
      <c r="C2961" s="3">
        <v>25.4</v>
      </c>
      <c r="D2961" s="3">
        <v>25.05</v>
      </c>
      <c r="E2961" s="3">
        <v>25.05</v>
      </c>
      <c r="F2961" s="3">
        <v>95</v>
      </c>
      <c r="G2961" s="3">
        <v>25.05</v>
      </c>
      <c r="K2961" s="55"/>
    </row>
    <row r="2962" spans="1:11" x14ac:dyDescent="0.3">
      <c r="A2962" s="6">
        <v>42076</v>
      </c>
      <c r="B2962" s="3">
        <v>25.05</v>
      </c>
      <c r="C2962" s="3">
        <v>25.05</v>
      </c>
      <c r="D2962" s="3">
        <v>24.55</v>
      </c>
      <c r="E2962" s="3">
        <v>24.55</v>
      </c>
      <c r="F2962" s="3">
        <v>299</v>
      </c>
      <c r="G2962" s="3">
        <v>24.55</v>
      </c>
      <c r="K2962" s="55"/>
    </row>
    <row r="2963" spans="1:11" x14ac:dyDescent="0.3">
      <c r="A2963" s="6">
        <v>42079</v>
      </c>
      <c r="B2963" s="3">
        <v>24.6</v>
      </c>
      <c r="C2963" s="3">
        <v>24.85</v>
      </c>
      <c r="D2963" s="3">
        <v>24.5</v>
      </c>
      <c r="E2963" s="3">
        <v>24.55</v>
      </c>
      <c r="F2963" s="3">
        <v>111</v>
      </c>
      <c r="G2963" s="3">
        <v>24.55</v>
      </c>
      <c r="K2963" s="55"/>
    </row>
    <row r="2964" spans="1:11" x14ac:dyDescent="0.3">
      <c r="A2964" s="6">
        <v>42080</v>
      </c>
      <c r="B2964" s="3">
        <v>24.3</v>
      </c>
      <c r="C2964" s="3">
        <v>24.4</v>
      </c>
      <c r="D2964" s="3">
        <v>24.1</v>
      </c>
      <c r="E2964" s="3">
        <v>24.15</v>
      </c>
      <c r="F2964" s="3">
        <v>86</v>
      </c>
      <c r="G2964" s="3">
        <v>24.1</v>
      </c>
      <c r="K2964" s="55"/>
    </row>
    <row r="2965" spans="1:11" x14ac:dyDescent="0.3">
      <c r="A2965" s="6">
        <v>42081</v>
      </c>
      <c r="B2965" s="3">
        <v>24</v>
      </c>
      <c r="C2965" s="3">
        <v>24.35</v>
      </c>
      <c r="D2965" s="3">
        <v>24</v>
      </c>
      <c r="E2965" s="3">
        <v>24.1</v>
      </c>
      <c r="F2965" s="3">
        <v>209</v>
      </c>
      <c r="G2965" s="3">
        <v>24.1</v>
      </c>
      <c r="K2965" s="55"/>
    </row>
    <row r="2966" spans="1:11" x14ac:dyDescent="0.3">
      <c r="A2966" s="6">
        <v>42082</v>
      </c>
      <c r="B2966" s="3">
        <v>23.95</v>
      </c>
      <c r="C2966" s="3">
        <v>24</v>
      </c>
      <c r="D2966" s="3">
        <v>23.9</v>
      </c>
      <c r="E2966" s="3">
        <v>23.95</v>
      </c>
      <c r="F2966" s="3">
        <v>165</v>
      </c>
      <c r="G2966" s="3">
        <v>23.95</v>
      </c>
      <c r="K2966" s="55"/>
    </row>
    <row r="2967" spans="1:11" x14ac:dyDescent="0.3">
      <c r="A2967" s="6">
        <v>42083</v>
      </c>
      <c r="B2967" s="3">
        <v>24</v>
      </c>
      <c r="C2967" s="3">
        <v>24.05</v>
      </c>
      <c r="D2967" s="3">
        <v>23.95</v>
      </c>
      <c r="E2967" s="3">
        <v>24</v>
      </c>
      <c r="F2967" s="3">
        <v>151</v>
      </c>
      <c r="G2967" s="3">
        <v>24</v>
      </c>
      <c r="K2967" s="55"/>
    </row>
    <row r="2968" spans="1:11" x14ac:dyDescent="0.3">
      <c r="A2968" s="6">
        <v>42086</v>
      </c>
      <c r="B2968" s="3">
        <v>23.75</v>
      </c>
      <c r="C2968" s="3">
        <v>23.75</v>
      </c>
      <c r="D2968" s="3">
        <v>23.5</v>
      </c>
      <c r="E2968" s="3">
        <v>23.65</v>
      </c>
      <c r="F2968" s="3">
        <v>331</v>
      </c>
      <c r="G2968" s="3">
        <v>23.55</v>
      </c>
      <c r="K2968" s="55"/>
    </row>
    <row r="2969" spans="1:11" x14ac:dyDescent="0.3">
      <c r="A2969" s="6">
        <v>42087</v>
      </c>
      <c r="B2969" s="3">
        <v>23.65</v>
      </c>
      <c r="C2969" s="3">
        <v>23.85</v>
      </c>
      <c r="D2969" s="3">
        <v>23.65</v>
      </c>
      <c r="E2969" s="3">
        <v>23.85</v>
      </c>
      <c r="F2969" s="3">
        <v>64</v>
      </c>
      <c r="G2969" s="3">
        <v>23.85</v>
      </c>
      <c r="K2969" s="55"/>
    </row>
    <row r="2970" spans="1:11" x14ac:dyDescent="0.3">
      <c r="A2970" s="6">
        <v>42088</v>
      </c>
      <c r="B2970" s="3">
        <v>24.1</v>
      </c>
      <c r="C2970" s="3">
        <v>24.3</v>
      </c>
      <c r="D2970" s="3">
        <v>24</v>
      </c>
      <c r="E2970" s="3">
        <v>24</v>
      </c>
      <c r="F2970" s="3">
        <v>211</v>
      </c>
      <c r="G2970" s="3">
        <v>24</v>
      </c>
      <c r="K2970" s="55"/>
    </row>
    <row r="2971" spans="1:11" x14ac:dyDescent="0.3">
      <c r="A2971" s="6">
        <v>42089</v>
      </c>
      <c r="B2971" s="3">
        <v>24.3</v>
      </c>
      <c r="C2971" s="3">
        <v>24.7</v>
      </c>
      <c r="D2971" s="3">
        <v>24.3</v>
      </c>
      <c r="E2971" s="3">
        <v>24.6</v>
      </c>
      <c r="F2971" s="3">
        <v>332</v>
      </c>
      <c r="G2971" s="3">
        <v>24.6</v>
      </c>
      <c r="K2971" s="55"/>
    </row>
    <row r="2972" spans="1:11" x14ac:dyDescent="0.3">
      <c r="A2972" s="6">
        <v>42090</v>
      </c>
      <c r="B2972" s="3">
        <v>25</v>
      </c>
      <c r="C2972" s="3">
        <v>25.1</v>
      </c>
      <c r="D2972" s="3">
        <v>25</v>
      </c>
      <c r="E2972" s="3">
        <v>25.05</v>
      </c>
      <c r="F2972" s="3">
        <v>60</v>
      </c>
      <c r="G2972" s="3">
        <v>25.03</v>
      </c>
      <c r="K2972" s="55"/>
    </row>
    <row r="2973" spans="1:11" x14ac:dyDescent="0.3">
      <c r="A2973" s="6">
        <v>42093</v>
      </c>
      <c r="B2973" s="3">
        <v>25.35</v>
      </c>
      <c r="C2973" s="3">
        <v>25.6</v>
      </c>
      <c r="D2973" s="3">
        <v>25.35</v>
      </c>
      <c r="E2973" s="3">
        <v>25.5</v>
      </c>
      <c r="F2973" s="3">
        <v>92</v>
      </c>
      <c r="G2973" s="3">
        <v>25.5</v>
      </c>
      <c r="K2973" s="55"/>
    </row>
    <row r="2974" spans="1:11" x14ac:dyDescent="0.3">
      <c r="A2974" s="6">
        <v>42094</v>
      </c>
      <c r="B2974" s="3">
        <v>25.8</v>
      </c>
      <c r="C2974" s="3">
        <v>25.8</v>
      </c>
      <c r="D2974" s="3">
        <v>25.5</v>
      </c>
      <c r="E2974" s="3">
        <v>25.6</v>
      </c>
      <c r="F2974" s="3">
        <v>153</v>
      </c>
      <c r="G2974" s="3">
        <v>25.7</v>
      </c>
      <c r="K2974" s="55"/>
    </row>
    <row r="2975" spans="1:11" x14ac:dyDescent="0.3">
      <c r="A2975" s="6">
        <v>42095</v>
      </c>
      <c r="B2975" s="3">
        <v>24.7</v>
      </c>
      <c r="C2975" s="3">
        <v>24.7</v>
      </c>
      <c r="D2975" s="3">
        <v>24.35</v>
      </c>
      <c r="E2975" s="3">
        <v>24.55</v>
      </c>
      <c r="F2975" s="3">
        <v>82</v>
      </c>
      <c r="G2975" s="3">
        <v>24.45</v>
      </c>
      <c r="K2975" s="55"/>
    </row>
    <row r="2976" spans="1:11" x14ac:dyDescent="0.3">
      <c r="A2976" s="6">
        <v>42101</v>
      </c>
      <c r="B2976" s="3">
        <v>23.45</v>
      </c>
      <c r="C2976" s="3">
        <v>23.6</v>
      </c>
      <c r="D2976" s="3">
        <v>23.2</v>
      </c>
      <c r="E2976" s="3">
        <v>23.2</v>
      </c>
      <c r="F2976" s="3">
        <v>216</v>
      </c>
      <c r="G2976" s="3">
        <v>23.31</v>
      </c>
      <c r="K2976" s="55"/>
    </row>
    <row r="2977" spans="1:11" x14ac:dyDescent="0.3">
      <c r="A2977" s="6">
        <v>42102</v>
      </c>
      <c r="B2977" s="3">
        <v>23.5</v>
      </c>
      <c r="C2977" s="3">
        <v>23.55</v>
      </c>
      <c r="D2977" s="3">
        <v>23.45</v>
      </c>
      <c r="E2977" s="3">
        <v>23.55</v>
      </c>
      <c r="F2977" s="3">
        <v>112</v>
      </c>
      <c r="G2977" s="3">
        <v>23.5</v>
      </c>
      <c r="K2977" s="55"/>
    </row>
    <row r="2978" spans="1:11" x14ac:dyDescent="0.3">
      <c r="A2978" s="6">
        <v>42103</v>
      </c>
      <c r="B2978" s="3">
        <v>23.5</v>
      </c>
      <c r="C2978" s="3">
        <v>23.65</v>
      </c>
      <c r="D2978" s="3">
        <v>23.5</v>
      </c>
      <c r="E2978" s="3">
        <v>23.55</v>
      </c>
      <c r="F2978" s="3">
        <v>68</v>
      </c>
      <c r="G2978" s="3">
        <v>23.55</v>
      </c>
      <c r="K2978" s="55"/>
    </row>
    <row r="2979" spans="1:11" x14ac:dyDescent="0.3">
      <c r="A2979" s="6">
        <v>42104</v>
      </c>
      <c r="B2979" s="3">
        <v>23.3</v>
      </c>
      <c r="C2979" s="3">
        <v>23.3</v>
      </c>
      <c r="D2979" s="3">
        <v>23.1</v>
      </c>
      <c r="E2979" s="3">
        <v>23.3</v>
      </c>
      <c r="F2979" s="3">
        <v>178</v>
      </c>
      <c r="G2979" s="3">
        <v>23.24</v>
      </c>
      <c r="K2979" s="55"/>
    </row>
    <row r="2980" spans="1:11" x14ac:dyDescent="0.3">
      <c r="A2980" s="6">
        <v>42107</v>
      </c>
      <c r="B2980" s="3">
        <v>23.45</v>
      </c>
      <c r="C2980" s="3">
        <v>23.55</v>
      </c>
      <c r="D2980" s="3">
        <v>23.35</v>
      </c>
      <c r="E2980" s="3">
        <v>23.5</v>
      </c>
      <c r="F2980" s="3">
        <v>227</v>
      </c>
      <c r="G2980" s="3">
        <v>23.5</v>
      </c>
      <c r="K2980" s="55"/>
    </row>
    <row r="2981" spans="1:11" x14ac:dyDescent="0.3">
      <c r="A2981" s="6">
        <v>42108</v>
      </c>
      <c r="B2981" s="3">
        <v>23.5</v>
      </c>
      <c r="C2981" s="3">
        <v>23.5</v>
      </c>
      <c r="D2981" s="3">
        <v>23.25</v>
      </c>
      <c r="E2981" s="3">
        <v>23.25</v>
      </c>
      <c r="F2981" s="3">
        <v>105</v>
      </c>
      <c r="G2981" s="3">
        <v>23.25</v>
      </c>
      <c r="K2981" s="55"/>
    </row>
    <row r="2982" spans="1:11" x14ac:dyDescent="0.3">
      <c r="A2982" s="6">
        <v>42109</v>
      </c>
      <c r="B2982" s="3">
        <v>23.4</v>
      </c>
      <c r="C2982" s="3">
        <v>23.4</v>
      </c>
      <c r="D2982" s="3">
        <v>23.2</v>
      </c>
      <c r="E2982" s="3">
        <v>23.35</v>
      </c>
      <c r="F2982" s="3">
        <v>150</v>
      </c>
      <c r="G2982" s="3">
        <v>23.3</v>
      </c>
      <c r="K2982" s="55"/>
    </row>
    <row r="2983" spans="1:11" x14ac:dyDescent="0.3">
      <c r="A2983" s="6">
        <v>42110</v>
      </c>
      <c r="B2983" s="3">
        <v>23.3</v>
      </c>
      <c r="C2983" s="3">
        <v>23.3</v>
      </c>
      <c r="D2983" s="3">
        <v>23.1</v>
      </c>
      <c r="E2983" s="3">
        <v>23.2</v>
      </c>
      <c r="F2983" s="3">
        <v>101</v>
      </c>
      <c r="G2983" s="3">
        <v>23.2</v>
      </c>
      <c r="K2983" s="55"/>
    </row>
    <row r="2984" spans="1:11" x14ac:dyDescent="0.3">
      <c r="A2984" s="6">
        <v>42111</v>
      </c>
      <c r="B2984" s="3">
        <v>23</v>
      </c>
      <c r="C2984" s="3">
        <v>23</v>
      </c>
      <c r="D2984" s="3">
        <v>22.85</v>
      </c>
      <c r="E2984" s="3">
        <v>22.9</v>
      </c>
      <c r="F2984" s="3">
        <v>123</v>
      </c>
      <c r="G2984" s="3">
        <v>22.9</v>
      </c>
      <c r="K2984" s="55"/>
    </row>
    <row r="2985" spans="1:11" x14ac:dyDescent="0.3">
      <c r="A2985" s="6">
        <v>42114</v>
      </c>
      <c r="B2985" s="3">
        <v>22.75</v>
      </c>
      <c r="C2985" s="3">
        <v>23</v>
      </c>
      <c r="D2985" s="3">
        <v>22.7</v>
      </c>
      <c r="E2985" s="3">
        <v>22.7</v>
      </c>
      <c r="F2985" s="3">
        <v>160</v>
      </c>
      <c r="G2985" s="3">
        <v>22.7</v>
      </c>
      <c r="K2985" s="55"/>
    </row>
    <row r="2986" spans="1:11" x14ac:dyDescent="0.3">
      <c r="A2986" s="6">
        <v>42115</v>
      </c>
      <c r="B2986" s="3">
        <v>22.65</v>
      </c>
      <c r="C2986" s="3">
        <v>22.9</v>
      </c>
      <c r="D2986" s="3">
        <v>22.6</v>
      </c>
      <c r="E2986" s="3">
        <v>22.6</v>
      </c>
      <c r="F2986" s="3">
        <v>130</v>
      </c>
      <c r="G2986" s="3">
        <v>22.5</v>
      </c>
      <c r="K2986" s="55"/>
    </row>
    <row r="2987" spans="1:11" x14ac:dyDescent="0.3">
      <c r="A2987" s="6">
        <v>42116</v>
      </c>
      <c r="B2987" s="3">
        <v>22.35</v>
      </c>
      <c r="C2987" s="3">
        <v>22.5</v>
      </c>
      <c r="D2987" s="3">
        <v>22.1</v>
      </c>
      <c r="E2987" s="3">
        <v>22.15</v>
      </c>
      <c r="F2987" s="3">
        <v>396</v>
      </c>
      <c r="G2987" s="3">
        <v>22.15</v>
      </c>
      <c r="K2987" s="55"/>
    </row>
    <row r="2988" spans="1:11" x14ac:dyDescent="0.3">
      <c r="A2988" s="6">
        <v>42117</v>
      </c>
      <c r="B2988" s="3">
        <v>22.45</v>
      </c>
      <c r="C2988" s="3">
        <v>22.6</v>
      </c>
      <c r="D2988" s="3">
        <v>22.4</v>
      </c>
      <c r="E2988" s="3">
        <v>22.6</v>
      </c>
      <c r="F2988" s="3">
        <v>215</v>
      </c>
      <c r="G2988" s="3">
        <v>22.6</v>
      </c>
      <c r="K2988" s="55"/>
    </row>
    <row r="2989" spans="1:11" x14ac:dyDescent="0.3">
      <c r="A2989" s="6">
        <v>42118</v>
      </c>
      <c r="B2989" s="3">
        <v>22.7</v>
      </c>
      <c r="C2989" s="3">
        <v>22.9</v>
      </c>
      <c r="D2989" s="3">
        <v>22.55</v>
      </c>
      <c r="E2989" s="3">
        <v>22.7</v>
      </c>
      <c r="F2989" s="3">
        <v>197</v>
      </c>
      <c r="G2989" s="3">
        <v>22.7</v>
      </c>
      <c r="K2989" s="55"/>
    </row>
    <row r="2990" spans="1:11" x14ac:dyDescent="0.3">
      <c r="A2990" s="6">
        <v>42121</v>
      </c>
      <c r="B2990" s="3">
        <v>23.2</v>
      </c>
      <c r="C2990" s="3">
        <v>23.9</v>
      </c>
      <c r="D2990" s="3">
        <v>23.2</v>
      </c>
      <c r="E2990" s="3">
        <v>23.9</v>
      </c>
      <c r="F2990" s="3">
        <v>525</v>
      </c>
      <c r="G2990" s="3">
        <v>23.9</v>
      </c>
      <c r="K2990" s="55"/>
    </row>
    <row r="2991" spans="1:11" x14ac:dyDescent="0.3">
      <c r="A2991" s="6">
        <v>42122</v>
      </c>
      <c r="B2991" s="3">
        <v>24.25</v>
      </c>
      <c r="C2991" s="3">
        <v>24.3</v>
      </c>
      <c r="D2991" s="3">
        <v>24.05</v>
      </c>
      <c r="E2991" s="3">
        <v>24.15</v>
      </c>
      <c r="F2991" s="3">
        <v>317</v>
      </c>
      <c r="G2991" s="3">
        <v>24.2</v>
      </c>
      <c r="K2991" s="55"/>
    </row>
    <row r="2992" spans="1:11" x14ac:dyDescent="0.3">
      <c r="A2992" s="6">
        <v>42123</v>
      </c>
      <c r="B2992" s="3">
        <v>24.1</v>
      </c>
      <c r="C2992" s="3">
        <v>24.65</v>
      </c>
      <c r="D2992" s="3">
        <v>24.1</v>
      </c>
      <c r="E2992" s="3">
        <v>24.5</v>
      </c>
      <c r="F2992" s="3">
        <v>252</v>
      </c>
      <c r="G2992" s="3">
        <v>24.5</v>
      </c>
      <c r="K2992" s="55"/>
    </row>
    <row r="2993" spans="1:11" x14ac:dyDescent="0.3">
      <c r="A2993" s="6">
        <v>42124</v>
      </c>
      <c r="B2993" s="3">
        <v>24.4</v>
      </c>
      <c r="C2993" s="3">
        <v>24.45</v>
      </c>
      <c r="D2993" s="3">
        <v>24.15</v>
      </c>
      <c r="E2993" s="3">
        <v>24.25</v>
      </c>
      <c r="F2993" s="3">
        <v>229</v>
      </c>
      <c r="G2993" s="3">
        <v>24.25</v>
      </c>
      <c r="K2993" s="55"/>
    </row>
    <row r="2994" spans="1:11" x14ac:dyDescent="0.3">
      <c r="A2994" s="6">
        <v>42128</v>
      </c>
      <c r="B2994" s="3">
        <v>22.25</v>
      </c>
      <c r="C2994" s="3">
        <v>22.25</v>
      </c>
      <c r="D2994" s="3">
        <v>21.6</v>
      </c>
      <c r="E2994" s="3">
        <v>21.6</v>
      </c>
      <c r="F2994" s="3">
        <v>182</v>
      </c>
      <c r="G2994" s="3">
        <v>21.6</v>
      </c>
      <c r="K2994" s="55"/>
    </row>
    <row r="2995" spans="1:11" x14ac:dyDescent="0.3">
      <c r="A2995" s="6">
        <v>42129</v>
      </c>
      <c r="B2995" s="3">
        <v>21.6</v>
      </c>
      <c r="C2995" s="3">
        <v>21.7</v>
      </c>
      <c r="D2995" s="3">
        <v>21.3</v>
      </c>
      <c r="E2995" s="3">
        <v>21.4</v>
      </c>
      <c r="F2995" s="3">
        <v>254</v>
      </c>
      <c r="G2995" s="3">
        <v>21.35</v>
      </c>
      <c r="K2995" s="55"/>
    </row>
    <row r="2996" spans="1:11" x14ac:dyDescent="0.3">
      <c r="A2996" s="6">
        <v>42130</v>
      </c>
      <c r="B2996" s="3">
        <v>21</v>
      </c>
      <c r="C2996" s="3">
        <v>21</v>
      </c>
      <c r="D2996" s="3">
        <v>20.399999999999999</v>
      </c>
      <c r="E2996" s="3">
        <v>20.5</v>
      </c>
      <c r="F2996" s="3">
        <v>268</v>
      </c>
      <c r="G2996" s="3">
        <v>20.5</v>
      </c>
      <c r="K2996" s="55"/>
    </row>
    <row r="2997" spans="1:11" x14ac:dyDescent="0.3">
      <c r="A2997" s="6">
        <v>42131</v>
      </c>
      <c r="B2997" s="3">
        <v>20.100000000000001</v>
      </c>
      <c r="C2997" s="3">
        <v>20.100000000000001</v>
      </c>
      <c r="D2997" s="3">
        <v>19.399999999999999</v>
      </c>
      <c r="E2997" s="3">
        <v>19.5</v>
      </c>
      <c r="F2997" s="3">
        <v>184</v>
      </c>
      <c r="G2997" s="3">
        <v>19.75</v>
      </c>
      <c r="K2997" s="55"/>
    </row>
    <row r="2998" spans="1:11" x14ac:dyDescent="0.3">
      <c r="A2998" s="6">
        <v>42132</v>
      </c>
      <c r="B2998" s="3">
        <v>20</v>
      </c>
      <c r="C2998" s="3">
        <v>20</v>
      </c>
      <c r="D2998" s="3">
        <v>19.5</v>
      </c>
      <c r="E2998" s="3">
        <v>19.600000000000001</v>
      </c>
      <c r="F2998" s="3">
        <v>84</v>
      </c>
      <c r="G2998" s="3">
        <v>19.600000000000001</v>
      </c>
      <c r="K2998" s="55"/>
    </row>
    <row r="2999" spans="1:11" x14ac:dyDescent="0.3">
      <c r="A2999" s="6">
        <v>42135</v>
      </c>
      <c r="B2999" s="3">
        <v>20</v>
      </c>
      <c r="C2999" s="3">
        <v>20</v>
      </c>
      <c r="D2999" s="3">
        <v>19.7</v>
      </c>
      <c r="E2999" s="3">
        <v>19.75</v>
      </c>
      <c r="F2999" s="3">
        <v>23</v>
      </c>
      <c r="G2999" s="3">
        <v>19.690000000000001</v>
      </c>
      <c r="K2999" s="55"/>
    </row>
    <row r="3000" spans="1:11" x14ac:dyDescent="0.3">
      <c r="A3000" s="6">
        <v>42136</v>
      </c>
      <c r="B3000" s="3">
        <v>19.5</v>
      </c>
      <c r="C3000" s="3">
        <v>19.5</v>
      </c>
      <c r="D3000" s="3">
        <v>18.66</v>
      </c>
      <c r="E3000" s="3">
        <v>18.75</v>
      </c>
      <c r="F3000" s="3">
        <v>286</v>
      </c>
      <c r="G3000" s="3">
        <v>18.75</v>
      </c>
      <c r="K3000" s="55"/>
    </row>
    <row r="3001" spans="1:11" x14ac:dyDescent="0.3">
      <c r="A3001" s="6">
        <v>42137</v>
      </c>
      <c r="B3001" s="3">
        <v>18.350000000000001</v>
      </c>
      <c r="C3001" s="3">
        <v>18.45</v>
      </c>
      <c r="D3001" s="3">
        <v>17.8</v>
      </c>
      <c r="E3001" s="3">
        <v>18.149999999999999</v>
      </c>
      <c r="F3001" s="3">
        <v>639</v>
      </c>
      <c r="G3001" s="3">
        <v>18.05</v>
      </c>
      <c r="K3001" s="55"/>
    </row>
    <row r="3002" spans="1:11" x14ac:dyDescent="0.3">
      <c r="A3002" s="6">
        <v>42139</v>
      </c>
      <c r="B3002" s="3">
        <v>17.8</v>
      </c>
      <c r="C3002" s="3">
        <v>18.25</v>
      </c>
      <c r="D3002" s="3">
        <v>17.75</v>
      </c>
      <c r="E3002" s="3">
        <v>18.25</v>
      </c>
      <c r="F3002" s="3">
        <v>153</v>
      </c>
      <c r="G3002" s="3">
        <v>18.25</v>
      </c>
      <c r="K3002" s="55"/>
    </row>
    <row r="3003" spans="1:11" x14ac:dyDescent="0.3">
      <c r="A3003" s="6">
        <v>42142</v>
      </c>
      <c r="B3003" s="3">
        <v>18.399999999999999</v>
      </c>
      <c r="C3003" s="3">
        <v>19</v>
      </c>
      <c r="D3003" s="3">
        <v>18.25</v>
      </c>
      <c r="E3003" s="3">
        <v>19</v>
      </c>
      <c r="F3003" s="3">
        <v>281</v>
      </c>
      <c r="G3003" s="3">
        <v>19</v>
      </c>
      <c r="K3003" s="55"/>
    </row>
    <row r="3004" spans="1:11" x14ac:dyDescent="0.3">
      <c r="A3004" s="6">
        <v>42143</v>
      </c>
      <c r="B3004" s="3">
        <v>19.05</v>
      </c>
      <c r="C3004" s="3">
        <v>19.5</v>
      </c>
      <c r="D3004" s="3">
        <v>19.05</v>
      </c>
      <c r="E3004" s="3">
        <v>19.399999999999999</v>
      </c>
      <c r="F3004" s="3">
        <v>245</v>
      </c>
      <c r="G3004" s="3">
        <v>19.399999999999999</v>
      </c>
      <c r="K3004" s="55"/>
    </row>
    <row r="3005" spans="1:11" x14ac:dyDescent="0.3">
      <c r="A3005" s="6">
        <v>42144</v>
      </c>
      <c r="B3005" s="3">
        <v>19.100000000000001</v>
      </c>
      <c r="C3005" s="3">
        <v>19.399999999999999</v>
      </c>
      <c r="D3005" s="3">
        <v>18.649999999999999</v>
      </c>
      <c r="E3005" s="3">
        <v>18.649999999999999</v>
      </c>
      <c r="F3005" s="3">
        <v>456</v>
      </c>
      <c r="G3005" s="3">
        <v>18.75</v>
      </c>
      <c r="K3005" s="55"/>
    </row>
    <row r="3006" spans="1:11" x14ac:dyDescent="0.3">
      <c r="A3006" s="6">
        <v>42145</v>
      </c>
      <c r="B3006" s="3">
        <v>18.350000000000001</v>
      </c>
      <c r="C3006" s="3">
        <v>18.399999999999999</v>
      </c>
      <c r="D3006" s="3">
        <v>17.7</v>
      </c>
      <c r="E3006" s="3">
        <v>17.75</v>
      </c>
      <c r="F3006" s="3">
        <v>345</v>
      </c>
      <c r="G3006" s="3">
        <v>17.75</v>
      </c>
      <c r="K3006" s="55"/>
    </row>
    <row r="3007" spans="1:11" x14ac:dyDescent="0.3">
      <c r="A3007" s="6">
        <v>42146</v>
      </c>
      <c r="B3007" s="3">
        <v>17.25</v>
      </c>
      <c r="C3007" s="3">
        <v>17.8</v>
      </c>
      <c r="D3007" s="3">
        <v>17.2</v>
      </c>
      <c r="E3007" s="3">
        <v>17.5</v>
      </c>
      <c r="F3007" s="3">
        <v>265</v>
      </c>
      <c r="G3007" s="3">
        <v>17.350000000000001</v>
      </c>
      <c r="K3007" s="55"/>
    </row>
    <row r="3008" spans="1:11" x14ac:dyDescent="0.3">
      <c r="A3008" s="6">
        <v>42150</v>
      </c>
      <c r="B3008" s="3">
        <v>17.600000000000001</v>
      </c>
      <c r="C3008" s="3">
        <v>17.8</v>
      </c>
      <c r="D3008" s="3">
        <v>17.3</v>
      </c>
      <c r="E3008" s="3">
        <v>17.3</v>
      </c>
      <c r="F3008" s="3">
        <v>105</v>
      </c>
      <c r="G3008" s="3">
        <v>17.3</v>
      </c>
      <c r="K3008" s="55"/>
    </row>
    <row r="3009" spans="1:11" x14ac:dyDescent="0.3">
      <c r="A3009" s="6">
        <v>42151</v>
      </c>
      <c r="B3009" s="3">
        <v>16.5</v>
      </c>
      <c r="C3009" s="3">
        <v>16.75</v>
      </c>
      <c r="D3009" s="3">
        <v>16.5</v>
      </c>
      <c r="E3009" s="3">
        <v>16.7</v>
      </c>
      <c r="F3009" s="3">
        <v>205</v>
      </c>
      <c r="G3009" s="3">
        <v>16.7</v>
      </c>
      <c r="K3009" s="55"/>
    </row>
    <row r="3010" spans="1:11" x14ac:dyDescent="0.3">
      <c r="A3010" s="6">
        <v>42152</v>
      </c>
      <c r="B3010" s="3">
        <v>16.600000000000001</v>
      </c>
      <c r="C3010" s="3">
        <v>16.600000000000001</v>
      </c>
      <c r="D3010" s="3">
        <v>15.4</v>
      </c>
      <c r="E3010" s="3">
        <v>15.55</v>
      </c>
      <c r="F3010" s="3">
        <v>412</v>
      </c>
      <c r="G3010" s="3">
        <v>15.55</v>
      </c>
      <c r="K3010" s="55"/>
    </row>
    <row r="3011" spans="1:11" x14ac:dyDescent="0.3">
      <c r="A3011" s="6">
        <v>42153</v>
      </c>
      <c r="B3011" s="3">
        <v>15.75</v>
      </c>
      <c r="C3011" s="3">
        <v>15.9</v>
      </c>
      <c r="D3011" s="3">
        <v>15.6</v>
      </c>
      <c r="E3011" s="3">
        <v>15.75</v>
      </c>
      <c r="F3011" s="3">
        <v>344</v>
      </c>
      <c r="G3011" s="3">
        <v>15.75</v>
      </c>
      <c r="K3011" s="55"/>
    </row>
    <row r="3012" spans="1:11" x14ac:dyDescent="0.3">
      <c r="A3012" s="6">
        <v>42156</v>
      </c>
      <c r="B3012" s="3">
        <v>12.1</v>
      </c>
      <c r="C3012" s="3">
        <v>12.1</v>
      </c>
      <c r="D3012" s="3">
        <v>11.05</v>
      </c>
      <c r="E3012" s="3">
        <v>11.6</v>
      </c>
      <c r="F3012" s="3">
        <v>331</v>
      </c>
      <c r="G3012" s="3">
        <v>11.5</v>
      </c>
      <c r="K3012" s="55"/>
    </row>
    <row r="3013" spans="1:11" x14ac:dyDescent="0.3">
      <c r="A3013" s="6">
        <v>42157</v>
      </c>
      <c r="B3013" s="3">
        <v>12.2</v>
      </c>
      <c r="C3013" s="3">
        <v>12.2</v>
      </c>
      <c r="D3013" s="3">
        <v>11.7</v>
      </c>
      <c r="E3013" s="3">
        <v>11.75</v>
      </c>
      <c r="F3013" s="3">
        <v>166</v>
      </c>
      <c r="G3013" s="3">
        <v>11.75</v>
      </c>
      <c r="K3013" s="55"/>
    </row>
    <row r="3014" spans="1:11" x14ac:dyDescent="0.3">
      <c r="A3014" s="6">
        <v>42158</v>
      </c>
      <c r="B3014" s="3">
        <v>11.2</v>
      </c>
      <c r="C3014" s="3">
        <v>11.6</v>
      </c>
      <c r="D3014" s="3">
        <v>11</v>
      </c>
      <c r="E3014" s="3">
        <v>11.6</v>
      </c>
      <c r="F3014" s="3">
        <v>63</v>
      </c>
      <c r="G3014" s="3">
        <v>11.6</v>
      </c>
      <c r="K3014" s="55"/>
    </row>
    <row r="3015" spans="1:11" x14ac:dyDescent="0.3">
      <c r="A3015" s="6">
        <v>42159</v>
      </c>
      <c r="B3015" s="3">
        <v>11.15</v>
      </c>
      <c r="C3015" s="3">
        <v>11.15</v>
      </c>
      <c r="D3015" s="3">
        <v>10.5</v>
      </c>
      <c r="E3015" s="3">
        <v>10.55</v>
      </c>
      <c r="F3015" s="3">
        <v>147</v>
      </c>
      <c r="G3015" s="3">
        <v>10.55</v>
      </c>
      <c r="K3015" s="55"/>
    </row>
    <row r="3016" spans="1:11" x14ac:dyDescent="0.3">
      <c r="A3016" s="6">
        <v>42160</v>
      </c>
      <c r="B3016" s="3">
        <v>9.99</v>
      </c>
      <c r="C3016" s="3">
        <v>9.99</v>
      </c>
      <c r="D3016" s="3">
        <v>9.75</v>
      </c>
      <c r="E3016" s="3">
        <v>9.9</v>
      </c>
      <c r="F3016" s="3">
        <v>67</v>
      </c>
      <c r="G3016" s="3">
        <v>9.9</v>
      </c>
      <c r="K3016" s="55"/>
    </row>
    <row r="3017" spans="1:11" x14ac:dyDescent="0.3">
      <c r="A3017" s="6">
        <v>42163</v>
      </c>
      <c r="B3017" s="3">
        <v>10.45</v>
      </c>
      <c r="C3017" s="3">
        <v>10.85</v>
      </c>
      <c r="D3017" s="3">
        <v>10.25</v>
      </c>
      <c r="E3017" s="3">
        <v>10.25</v>
      </c>
      <c r="F3017" s="3">
        <v>163</v>
      </c>
      <c r="G3017" s="3">
        <v>10.25</v>
      </c>
      <c r="K3017" s="55"/>
    </row>
    <row r="3018" spans="1:11" x14ac:dyDescent="0.3">
      <c r="A3018" s="6">
        <v>42164</v>
      </c>
      <c r="B3018" s="3">
        <v>10.1</v>
      </c>
      <c r="C3018" s="3">
        <v>11.2</v>
      </c>
      <c r="D3018" s="3">
        <v>10.1</v>
      </c>
      <c r="E3018" s="3">
        <v>11.1</v>
      </c>
      <c r="F3018" s="3">
        <v>167</v>
      </c>
      <c r="G3018" s="3">
        <v>11.1</v>
      </c>
      <c r="K3018" s="55"/>
    </row>
    <row r="3019" spans="1:11" x14ac:dyDescent="0.3">
      <c r="A3019" s="6">
        <v>42165</v>
      </c>
      <c r="B3019" s="3">
        <v>10.9</v>
      </c>
      <c r="C3019" s="3">
        <v>12.2</v>
      </c>
      <c r="D3019" s="3">
        <v>10.8</v>
      </c>
      <c r="E3019" s="3">
        <v>12.2</v>
      </c>
      <c r="F3019" s="3">
        <v>358</v>
      </c>
      <c r="G3019" s="3">
        <v>12.1</v>
      </c>
      <c r="K3019" s="55"/>
    </row>
    <row r="3020" spans="1:11" x14ac:dyDescent="0.3">
      <c r="A3020" s="6">
        <v>42166</v>
      </c>
      <c r="B3020" s="3">
        <v>11.75</v>
      </c>
      <c r="C3020" s="3">
        <v>12.5</v>
      </c>
      <c r="D3020" s="3">
        <v>11.7</v>
      </c>
      <c r="E3020" s="3">
        <v>11.75</v>
      </c>
      <c r="F3020" s="3">
        <v>270</v>
      </c>
      <c r="G3020" s="3">
        <v>11.75</v>
      </c>
      <c r="K3020" s="55"/>
    </row>
    <row r="3021" spans="1:11" x14ac:dyDescent="0.3">
      <c r="A3021" s="6">
        <v>42167</v>
      </c>
      <c r="B3021" s="3">
        <v>11.45</v>
      </c>
      <c r="C3021" s="3">
        <v>11.7</v>
      </c>
      <c r="D3021" s="3">
        <v>10.5</v>
      </c>
      <c r="E3021" s="3">
        <v>10.5</v>
      </c>
      <c r="F3021" s="3">
        <v>106</v>
      </c>
      <c r="G3021" s="3">
        <v>10.6</v>
      </c>
      <c r="K3021" s="55"/>
    </row>
    <row r="3022" spans="1:11" x14ac:dyDescent="0.3">
      <c r="A3022" s="6">
        <v>42170</v>
      </c>
      <c r="B3022" s="3">
        <v>10.5</v>
      </c>
      <c r="C3022" s="3">
        <v>10.5</v>
      </c>
      <c r="D3022" s="3">
        <v>10.25</v>
      </c>
      <c r="E3022" s="3">
        <v>10.25</v>
      </c>
      <c r="F3022" s="3">
        <v>94</v>
      </c>
      <c r="G3022" s="3">
        <v>10.25</v>
      </c>
      <c r="K3022" s="55"/>
    </row>
    <row r="3023" spans="1:11" x14ac:dyDescent="0.3">
      <c r="A3023" s="6">
        <v>42171</v>
      </c>
      <c r="B3023" s="3">
        <v>10.050000000000001</v>
      </c>
      <c r="C3023" s="3">
        <v>10.050000000000001</v>
      </c>
      <c r="D3023" s="3">
        <v>9.9</v>
      </c>
      <c r="E3023" s="3">
        <v>9.9</v>
      </c>
      <c r="F3023" s="3">
        <v>66</v>
      </c>
      <c r="G3023" s="3">
        <v>9.9</v>
      </c>
      <c r="K3023" s="55"/>
    </row>
    <row r="3024" spans="1:11" x14ac:dyDescent="0.3">
      <c r="A3024" s="6">
        <v>42172</v>
      </c>
      <c r="B3024" s="3">
        <v>10.1</v>
      </c>
      <c r="C3024" s="3">
        <v>10.7</v>
      </c>
      <c r="D3024" s="3">
        <v>10.1</v>
      </c>
      <c r="E3024" s="3">
        <v>10.7</v>
      </c>
      <c r="F3024" s="3">
        <v>166</v>
      </c>
      <c r="G3024" s="3">
        <v>10.3</v>
      </c>
      <c r="K3024" s="55"/>
    </row>
    <row r="3025" spans="1:11" x14ac:dyDescent="0.3">
      <c r="A3025" s="6">
        <v>42173</v>
      </c>
      <c r="B3025" s="3">
        <v>10.199999999999999</v>
      </c>
      <c r="C3025" s="3">
        <v>10.7</v>
      </c>
      <c r="D3025" s="3">
        <v>10.199999999999999</v>
      </c>
      <c r="E3025" s="3">
        <v>10.7</v>
      </c>
      <c r="F3025" s="3">
        <v>82</v>
      </c>
      <c r="G3025" s="3">
        <v>10.7</v>
      </c>
      <c r="K3025" s="55"/>
    </row>
    <row r="3026" spans="1:11" x14ac:dyDescent="0.3">
      <c r="A3026" s="6">
        <v>42174</v>
      </c>
      <c r="B3026" s="3">
        <v>10.8</v>
      </c>
      <c r="C3026" s="3">
        <v>10.8</v>
      </c>
      <c r="D3026" s="3">
        <v>10.55</v>
      </c>
      <c r="E3026" s="3">
        <v>10.65</v>
      </c>
      <c r="F3026" s="3">
        <v>50</v>
      </c>
      <c r="G3026" s="3">
        <v>10.55</v>
      </c>
      <c r="K3026" s="55"/>
    </row>
    <row r="3027" spans="1:11" x14ac:dyDescent="0.3">
      <c r="A3027" s="6">
        <v>42177</v>
      </c>
      <c r="B3027" s="3">
        <v>11.2</v>
      </c>
      <c r="C3027" s="3">
        <v>12.3</v>
      </c>
      <c r="D3027" s="3">
        <v>11.2</v>
      </c>
      <c r="E3027" s="3">
        <v>12.3</v>
      </c>
      <c r="F3027" s="3">
        <v>172</v>
      </c>
      <c r="G3027" s="3">
        <v>12.3</v>
      </c>
      <c r="K3027" s="55"/>
    </row>
    <row r="3028" spans="1:11" x14ac:dyDescent="0.3">
      <c r="A3028" s="6">
        <v>42178</v>
      </c>
      <c r="B3028" s="3">
        <v>12</v>
      </c>
      <c r="C3028" s="3">
        <v>12.1</v>
      </c>
      <c r="D3028" s="3">
        <v>11.55</v>
      </c>
      <c r="E3028" s="3">
        <v>11.55</v>
      </c>
      <c r="F3028" s="3">
        <v>209</v>
      </c>
      <c r="G3028" s="3">
        <v>11.55</v>
      </c>
      <c r="K3028" s="55"/>
    </row>
    <row r="3029" spans="1:11" x14ac:dyDescent="0.3">
      <c r="A3029" s="6">
        <v>42179</v>
      </c>
      <c r="B3029" s="3">
        <v>12.1</v>
      </c>
      <c r="C3029" s="3">
        <v>12.6</v>
      </c>
      <c r="D3029" s="3">
        <v>12.05</v>
      </c>
      <c r="E3029" s="3">
        <v>12.45</v>
      </c>
      <c r="F3029" s="3">
        <v>158</v>
      </c>
      <c r="G3029" s="3">
        <v>12.45</v>
      </c>
      <c r="K3029" s="55"/>
    </row>
    <row r="3030" spans="1:11" x14ac:dyDescent="0.3">
      <c r="A3030" s="6">
        <v>42180</v>
      </c>
      <c r="B3030" s="3">
        <v>13.6</v>
      </c>
      <c r="C3030" s="3">
        <v>14.25</v>
      </c>
      <c r="D3030" s="3">
        <v>13.5</v>
      </c>
      <c r="E3030" s="3">
        <v>14.25</v>
      </c>
      <c r="F3030" s="3">
        <v>209</v>
      </c>
      <c r="G3030" s="3">
        <v>14.25</v>
      </c>
      <c r="K3030" s="55"/>
    </row>
    <row r="3031" spans="1:11" x14ac:dyDescent="0.3">
      <c r="A3031" s="6">
        <v>42181</v>
      </c>
      <c r="B3031" s="3">
        <v>13.65</v>
      </c>
      <c r="C3031" s="3">
        <v>15.1</v>
      </c>
      <c r="D3031" s="3">
        <v>13.65</v>
      </c>
      <c r="E3031" s="3">
        <v>14.75</v>
      </c>
      <c r="F3031" s="3">
        <v>224</v>
      </c>
      <c r="G3031" s="3">
        <v>14.75</v>
      </c>
      <c r="K3031" s="55"/>
    </row>
    <row r="3032" spans="1:11" x14ac:dyDescent="0.3">
      <c r="A3032" s="6">
        <v>42184</v>
      </c>
      <c r="B3032" s="3">
        <v>14</v>
      </c>
      <c r="C3032" s="3">
        <v>14.3</v>
      </c>
      <c r="D3032" s="3">
        <v>14</v>
      </c>
      <c r="E3032" s="3">
        <v>14.1</v>
      </c>
      <c r="F3032" s="3">
        <v>98</v>
      </c>
      <c r="G3032" s="3">
        <v>14.1</v>
      </c>
      <c r="K3032" s="55"/>
    </row>
    <row r="3033" spans="1:11" x14ac:dyDescent="0.3">
      <c r="A3033" s="6">
        <v>42185</v>
      </c>
      <c r="B3033" s="3">
        <v>13.55</v>
      </c>
      <c r="C3033" s="3">
        <v>13.55</v>
      </c>
      <c r="D3033" s="3">
        <v>13</v>
      </c>
      <c r="E3033" s="3">
        <v>13.4</v>
      </c>
      <c r="F3033" s="3">
        <v>81</v>
      </c>
      <c r="G3033" s="3">
        <v>13.4</v>
      </c>
      <c r="K3033" s="55"/>
    </row>
    <row r="3034" spans="1:11" x14ac:dyDescent="0.3">
      <c r="A3034" s="6">
        <v>42186</v>
      </c>
      <c r="B3034" s="3">
        <v>17.8</v>
      </c>
      <c r="C3034" s="3">
        <v>17.8</v>
      </c>
      <c r="D3034" s="3">
        <v>17.399999999999999</v>
      </c>
      <c r="E3034" s="3">
        <v>17.399999999999999</v>
      </c>
      <c r="F3034" s="3">
        <v>106</v>
      </c>
      <c r="G3034" s="3">
        <v>17.399999999999999</v>
      </c>
      <c r="K3034" s="55"/>
    </row>
    <row r="3035" spans="1:11" x14ac:dyDescent="0.3">
      <c r="A3035" s="6">
        <v>42187</v>
      </c>
      <c r="B3035" s="3">
        <v>16.5</v>
      </c>
      <c r="C3035" s="3">
        <v>17.100000000000001</v>
      </c>
      <c r="D3035" s="3">
        <v>16.350000000000001</v>
      </c>
      <c r="E3035" s="3">
        <v>17.100000000000001</v>
      </c>
      <c r="F3035" s="3">
        <v>175</v>
      </c>
      <c r="G3035" s="3">
        <v>16.829999999999998</v>
      </c>
      <c r="K3035" s="55"/>
    </row>
    <row r="3036" spans="1:11" x14ac:dyDescent="0.3">
      <c r="A3036" s="6">
        <v>42188</v>
      </c>
      <c r="B3036" s="3">
        <v>16.600000000000001</v>
      </c>
      <c r="C3036" s="3">
        <v>17.149999999999999</v>
      </c>
      <c r="D3036" s="3">
        <v>16.600000000000001</v>
      </c>
      <c r="E3036" s="3">
        <v>17.05</v>
      </c>
      <c r="F3036" s="3">
        <v>120</v>
      </c>
      <c r="G3036" s="3">
        <v>17.05</v>
      </c>
      <c r="K3036" s="55"/>
    </row>
    <row r="3037" spans="1:11" x14ac:dyDescent="0.3">
      <c r="A3037" s="6">
        <v>42191</v>
      </c>
      <c r="B3037" s="3">
        <v>16.2</v>
      </c>
      <c r="C3037" s="3">
        <v>16.600000000000001</v>
      </c>
      <c r="D3037" s="3">
        <v>16.2</v>
      </c>
      <c r="E3037" s="3">
        <v>16.600000000000001</v>
      </c>
      <c r="F3037" s="3">
        <v>111</v>
      </c>
      <c r="G3037" s="3">
        <v>16.600000000000001</v>
      </c>
      <c r="K3037" s="55"/>
    </row>
    <row r="3038" spans="1:11" x14ac:dyDescent="0.3">
      <c r="A3038" s="6">
        <v>42192</v>
      </c>
      <c r="B3038" s="3">
        <v>16.7</v>
      </c>
      <c r="C3038" s="3">
        <v>16.7</v>
      </c>
      <c r="D3038" s="3">
        <v>16</v>
      </c>
      <c r="E3038" s="3">
        <v>16</v>
      </c>
      <c r="F3038" s="3">
        <v>91</v>
      </c>
      <c r="G3038" s="3">
        <v>16</v>
      </c>
      <c r="K3038" s="55"/>
    </row>
    <row r="3039" spans="1:11" x14ac:dyDescent="0.3">
      <c r="A3039" s="6">
        <v>42193</v>
      </c>
      <c r="B3039" s="3">
        <v>16</v>
      </c>
      <c r="C3039" s="3">
        <v>16.2</v>
      </c>
      <c r="D3039" s="3">
        <v>15.95</v>
      </c>
      <c r="E3039" s="3">
        <v>16</v>
      </c>
      <c r="F3039" s="3">
        <v>78</v>
      </c>
      <c r="G3039" s="3">
        <v>16</v>
      </c>
      <c r="K3039" s="55"/>
    </row>
    <row r="3040" spans="1:11" x14ac:dyDescent="0.3">
      <c r="A3040" s="6">
        <v>42194</v>
      </c>
      <c r="B3040" s="3">
        <v>16.149999999999999</v>
      </c>
      <c r="C3040" s="3">
        <v>16.350000000000001</v>
      </c>
      <c r="D3040" s="3">
        <v>16.100000000000001</v>
      </c>
      <c r="E3040" s="3">
        <v>16.350000000000001</v>
      </c>
      <c r="F3040" s="3">
        <v>45</v>
      </c>
      <c r="G3040" s="3">
        <v>16.43</v>
      </c>
      <c r="K3040" s="55"/>
    </row>
    <row r="3041" spans="1:11" x14ac:dyDescent="0.3">
      <c r="A3041" s="6">
        <v>42195</v>
      </c>
      <c r="B3041" s="3">
        <v>16.5</v>
      </c>
      <c r="C3041" s="3">
        <v>16.670000000000002</v>
      </c>
      <c r="D3041" s="3">
        <v>16</v>
      </c>
      <c r="E3041" s="3">
        <v>16</v>
      </c>
      <c r="F3041" s="3">
        <v>76</v>
      </c>
      <c r="G3041" s="3">
        <v>16</v>
      </c>
      <c r="K3041" s="55"/>
    </row>
    <row r="3042" spans="1:11" x14ac:dyDescent="0.3">
      <c r="A3042" s="6">
        <v>42198</v>
      </c>
      <c r="B3042" s="3">
        <v>16.100000000000001</v>
      </c>
      <c r="C3042" s="3">
        <v>16.100000000000001</v>
      </c>
      <c r="D3042" s="3">
        <v>15.5</v>
      </c>
      <c r="E3042" s="3">
        <v>15.6</v>
      </c>
      <c r="F3042" s="3">
        <v>112</v>
      </c>
      <c r="G3042" s="3">
        <v>15.6</v>
      </c>
      <c r="K3042" s="55"/>
    </row>
    <row r="3043" spans="1:11" x14ac:dyDescent="0.3">
      <c r="A3043" s="6">
        <v>42199</v>
      </c>
      <c r="B3043" s="3">
        <v>15.25</v>
      </c>
      <c r="C3043" s="3">
        <v>15.35</v>
      </c>
      <c r="D3043" s="3">
        <v>15</v>
      </c>
      <c r="E3043" s="3">
        <v>15.1</v>
      </c>
      <c r="F3043" s="3">
        <v>230</v>
      </c>
      <c r="G3043" s="3">
        <v>15.1</v>
      </c>
      <c r="K3043" s="55"/>
    </row>
    <row r="3044" spans="1:11" x14ac:dyDescent="0.3">
      <c r="A3044" s="6">
        <v>42200</v>
      </c>
      <c r="B3044" s="3">
        <v>15.35</v>
      </c>
      <c r="C3044" s="3">
        <v>15.35</v>
      </c>
      <c r="D3044" s="3">
        <v>15</v>
      </c>
      <c r="E3044" s="3">
        <v>15.1</v>
      </c>
      <c r="F3044" s="3">
        <v>88</v>
      </c>
      <c r="G3044" s="3">
        <v>15.08</v>
      </c>
      <c r="K3044" s="55"/>
    </row>
    <row r="3045" spans="1:11" x14ac:dyDescent="0.3">
      <c r="A3045" s="6">
        <v>42201</v>
      </c>
      <c r="B3045" s="3">
        <v>14.95</v>
      </c>
      <c r="C3045" s="3">
        <v>14.95</v>
      </c>
      <c r="D3045" s="3">
        <v>14.35</v>
      </c>
      <c r="E3045" s="3">
        <v>14.5</v>
      </c>
      <c r="F3045" s="3">
        <v>158</v>
      </c>
      <c r="G3045" s="3">
        <v>14.5</v>
      </c>
      <c r="K3045" s="55"/>
    </row>
    <row r="3046" spans="1:11" x14ac:dyDescent="0.3">
      <c r="A3046" s="6">
        <v>42202</v>
      </c>
      <c r="B3046" s="3">
        <v>14.25</v>
      </c>
      <c r="C3046" s="3">
        <v>14.47</v>
      </c>
      <c r="D3046" s="3">
        <v>14.2</v>
      </c>
      <c r="E3046" s="3">
        <v>14.45</v>
      </c>
      <c r="F3046" s="3">
        <v>176</v>
      </c>
      <c r="G3046" s="3">
        <v>14.45</v>
      </c>
      <c r="K3046" s="55"/>
    </row>
    <row r="3047" spans="1:11" x14ac:dyDescent="0.3">
      <c r="A3047" s="6">
        <v>42205</v>
      </c>
      <c r="B3047" s="3">
        <v>14.05</v>
      </c>
      <c r="C3047" s="3">
        <v>14.3</v>
      </c>
      <c r="D3047" s="3">
        <v>13.9</v>
      </c>
      <c r="E3047" s="3">
        <v>14.2</v>
      </c>
      <c r="F3047" s="3">
        <v>142</v>
      </c>
      <c r="G3047" s="3">
        <v>14.25</v>
      </c>
      <c r="K3047" s="55"/>
    </row>
    <row r="3048" spans="1:11" x14ac:dyDescent="0.3">
      <c r="A3048" s="6">
        <v>42206</v>
      </c>
      <c r="B3048" s="3">
        <v>14.35</v>
      </c>
      <c r="C3048" s="3">
        <v>14.5</v>
      </c>
      <c r="D3048" s="3">
        <v>13.95</v>
      </c>
      <c r="E3048" s="3">
        <v>13.95</v>
      </c>
      <c r="F3048" s="3">
        <v>78</v>
      </c>
      <c r="G3048" s="3">
        <v>13.95</v>
      </c>
      <c r="K3048" s="55"/>
    </row>
    <row r="3049" spans="1:11" x14ac:dyDescent="0.3">
      <c r="A3049" s="6">
        <v>42207</v>
      </c>
      <c r="B3049" s="3">
        <v>13.55</v>
      </c>
      <c r="C3049" s="3">
        <v>14.2</v>
      </c>
      <c r="D3049" s="3">
        <v>13.55</v>
      </c>
      <c r="E3049" s="3">
        <v>14.2</v>
      </c>
      <c r="F3049" s="3">
        <v>71</v>
      </c>
      <c r="G3049" s="3">
        <v>14.2</v>
      </c>
      <c r="K3049" s="55"/>
    </row>
    <row r="3050" spans="1:11" x14ac:dyDescent="0.3">
      <c r="A3050" s="6">
        <v>42208</v>
      </c>
      <c r="B3050" s="3">
        <v>14</v>
      </c>
      <c r="C3050" s="3">
        <v>14</v>
      </c>
      <c r="D3050" s="3">
        <v>13.6</v>
      </c>
      <c r="E3050" s="3">
        <v>13.75</v>
      </c>
      <c r="F3050" s="3">
        <v>56</v>
      </c>
      <c r="G3050" s="3">
        <v>13.75</v>
      </c>
      <c r="K3050" s="55"/>
    </row>
    <row r="3051" spans="1:11" x14ac:dyDescent="0.3">
      <c r="A3051" s="6">
        <v>42209</v>
      </c>
      <c r="B3051" s="3">
        <v>13.6</v>
      </c>
      <c r="C3051" s="3">
        <v>13.75</v>
      </c>
      <c r="D3051" s="3">
        <v>13.3</v>
      </c>
      <c r="E3051" s="3">
        <v>13.3</v>
      </c>
      <c r="F3051" s="3">
        <v>25</v>
      </c>
      <c r="G3051" s="3">
        <v>13.3</v>
      </c>
      <c r="K3051" s="55"/>
    </row>
    <row r="3052" spans="1:11" x14ac:dyDescent="0.3">
      <c r="A3052" s="6">
        <v>42212</v>
      </c>
      <c r="B3052" s="3">
        <v>13.4</v>
      </c>
      <c r="C3052" s="3">
        <v>13.4</v>
      </c>
      <c r="D3052" s="3">
        <v>13.2</v>
      </c>
      <c r="E3052" s="3">
        <v>13.2</v>
      </c>
      <c r="F3052" s="3">
        <v>6</v>
      </c>
      <c r="G3052" s="3">
        <v>13.4</v>
      </c>
      <c r="K3052" s="55"/>
    </row>
    <row r="3053" spans="1:11" x14ac:dyDescent="0.3">
      <c r="A3053" s="6">
        <v>42213</v>
      </c>
      <c r="B3053" s="3">
        <v>12.6</v>
      </c>
      <c r="C3053" s="3">
        <v>12.65</v>
      </c>
      <c r="D3053" s="3">
        <v>12.5</v>
      </c>
      <c r="E3053" s="3">
        <v>12.6</v>
      </c>
      <c r="F3053" s="3">
        <v>170</v>
      </c>
      <c r="G3053" s="3">
        <v>12.6</v>
      </c>
      <c r="K3053" s="55"/>
    </row>
    <row r="3054" spans="1:11" x14ac:dyDescent="0.3">
      <c r="A3054" s="6">
        <v>42214</v>
      </c>
      <c r="B3054" s="3">
        <v>12.5</v>
      </c>
      <c r="C3054" s="3">
        <v>12.75</v>
      </c>
      <c r="D3054" s="3">
        <v>12.45</v>
      </c>
      <c r="E3054" s="3">
        <v>12.7</v>
      </c>
      <c r="F3054" s="3">
        <v>78</v>
      </c>
      <c r="G3054" s="3">
        <v>12.7</v>
      </c>
      <c r="K3054" s="55"/>
    </row>
    <row r="3055" spans="1:11" x14ac:dyDescent="0.3">
      <c r="A3055" s="6">
        <v>42215</v>
      </c>
      <c r="B3055" s="3">
        <v>12.6</v>
      </c>
      <c r="C3055" s="3">
        <v>12.6</v>
      </c>
      <c r="D3055" s="3">
        <v>11.75</v>
      </c>
      <c r="E3055" s="3">
        <v>11.85</v>
      </c>
      <c r="F3055" s="3">
        <v>114</v>
      </c>
      <c r="G3055" s="3">
        <v>11.85</v>
      </c>
      <c r="K3055" s="55"/>
    </row>
    <row r="3056" spans="1:11" x14ac:dyDescent="0.3">
      <c r="A3056" s="6">
        <v>42216</v>
      </c>
      <c r="B3056" s="3">
        <v>11.5</v>
      </c>
      <c r="C3056" s="3">
        <v>11.5</v>
      </c>
      <c r="D3056" s="3">
        <v>11.25</v>
      </c>
      <c r="E3056" s="3">
        <v>11.4</v>
      </c>
      <c r="F3056" s="3">
        <v>186</v>
      </c>
      <c r="G3056" s="3">
        <v>11.4</v>
      </c>
      <c r="K3056" s="55"/>
    </row>
    <row r="3057" spans="1:11" x14ac:dyDescent="0.3">
      <c r="A3057" s="6">
        <v>42219</v>
      </c>
      <c r="B3057" s="3">
        <v>15.5</v>
      </c>
      <c r="C3057" s="3">
        <v>19.8</v>
      </c>
      <c r="D3057" s="3">
        <v>15.5</v>
      </c>
      <c r="E3057" s="3">
        <v>19.8</v>
      </c>
      <c r="F3057" s="3">
        <v>189</v>
      </c>
      <c r="G3057" s="3">
        <v>16.149999999999999</v>
      </c>
      <c r="K3057" s="55"/>
    </row>
    <row r="3058" spans="1:11" x14ac:dyDescent="0.3">
      <c r="A3058" s="6">
        <v>42220</v>
      </c>
      <c r="B3058" s="3">
        <v>16.2</v>
      </c>
      <c r="C3058" s="3">
        <v>19.5</v>
      </c>
      <c r="D3058" s="3">
        <v>15.75</v>
      </c>
      <c r="E3058" s="3">
        <v>19.25</v>
      </c>
      <c r="F3058" s="3">
        <v>94</v>
      </c>
      <c r="G3058" s="3">
        <v>15.75</v>
      </c>
      <c r="K3058" s="55"/>
    </row>
    <row r="3059" spans="1:11" x14ac:dyDescent="0.3">
      <c r="A3059" s="6">
        <v>42221</v>
      </c>
      <c r="B3059" s="3">
        <v>15.95</v>
      </c>
      <c r="C3059" s="3">
        <v>18.899999999999999</v>
      </c>
      <c r="D3059" s="3">
        <v>14.6</v>
      </c>
      <c r="E3059" s="3">
        <v>18.25</v>
      </c>
      <c r="F3059" s="3">
        <v>260</v>
      </c>
      <c r="G3059" s="3">
        <v>14.7</v>
      </c>
      <c r="K3059" s="55"/>
    </row>
    <row r="3060" spans="1:11" x14ac:dyDescent="0.3">
      <c r="A3060" s="6">
        <v>42222</v>
      </c>
      <c r="B3060" s="3">
        <v>15.2</v>
      </c>
      <c r="C3060" s="3">
        <v>18.8</v>
      </c>
      <c r="D3060" s="3">
        <v>14.85</v>
      </c>
      <c r="E3060" s="3">
        <v>18.600000000000001</v>
      </c>
      <c r="F3060" s="3">
        <v>181</v>
      </c>
      <c r="G3060" s="3">
        <v>15.25</v>
      </c>
      <c r="K3060" s="55"/>
    </row>
    <row r="3061" spans="1:11" x14ac:dyDescent="0.3">
      <c r="A3061" s="6">
        <v>42223</v>
      </c>
      <c r="B3061" s="3">
        <v>15.3</v>
      </c>
      <c r="C3061" s="3">
        <v>19.100000000000001</v>
      </c>
      <c r="D3061" s="3">
        <v>14.95</v>
      </c>
      <c r="E3061" s="3">
        <v>18.5</v>
      </c>
      <c r="F3061" s="3">
        <v>97</v>
      </c>
      <c r="G3061" s="3">
        <v>14.95</v>
      </c>
      <c r="K3061" s="55"/>
    </row>
    <row r="3062" spans="1:11" x14ac:dyDescent="0.3">
      <c r="A3062" s="6">
        <v>42226</v>
      </c>
      <c r="B3062" s="3">
        <v>15.6</v>
      </c>
      <c r="C3062" s="3">
        <v>19</v>
      </c>
      <c r="D3062" s="3">
        <v>15</v>
      </c>
      <c r="E3062" s="3">
        <v>18.350000000000001</v>
      </c>
      <c r="F3062" s="3">
        <v>291</v>
      </c>
      <c r="G3062" s="3">
        <v>15.05</v>
      </c>
      <c r="K3062" s="55"/>
    </row>
    <row r="3063" spans="1:11" x14ac:dyDescent="0.3">
      <c r="A3063" s="6">
        <v>42227</v>
      </c>
      <c r="B3063" s="3">
        <v>18.7</v>
      </c>
      <c r="C3063" s="3">
        <v>18.850000000000001</v>
      </c>
      <c r="D3063" s="3">
        <v>15</v>
      </c>
      <c r="E3063" s="3">
        <v>15.7</v>
      </c>
      <c r="F3063" s="3">
        <v>258</v>
      </c>
      <c r="G3063" s="3">
        <v>18.850000000000001</v>
      </c>
      <c r="K3063" s="55"/>
    </row>
    <row r="3064" spans="1:11" x14ac:dyDescent="0.3">
      <c r="A3064" s="6">
        <v>42228</v>
      </c>
      <c r="B3064" s="3">
        <v>16.2</v>
      </c>
      <c r="C3064" s="3">
        <v>21.1</v>
      </c>
      <c r="D3064" s="3">
        <v>16.2</v>
      </c>
      <c r="E3064" s="3">
        <v>21.1</v>
      </c>
      <c r="F3064" s="3">
        <v>609</v>
      </c>
      <c r="G3064" s="3">
        <v>18</v>
      </c>
      <c r="K3064" s="55"/>
    </row>
    <row r="3065" spans="1:11" x14ac:dyDescent="0.3">
      <c r="A3065" s="6">
        <v>42229</v>
      </c>
      <c r="B3065" s="3">
        <v>19.5</v>
      </c>
      <c r="C3065" s="3">
        <v>23.25</v>
      </c>
      <c r="D3065" s="3">
        <v>19.5</v>
      </c>
      <c r="E3065" s="3">
        <v>23.25</v>
      </c>
      <c r="F3065" s="3">
        <v>1392</v>
      </c>
      <c r="G3065" s="3">
        <v>20.65</v>
      </c>
      <c r="K3065" s="55"/>
    </row>
    <row r="3066" spans="1:11" x14ac:dyDescent="0.3">
      <c r="A3066" s="6">
        <v>42230</v>
      </c>
      <c r="B3066" s="3">
        <v>20.3</v>
      </c>
      <c r="C3066" s="3">
        <v>23.05</v>
      </c>
      <c r="D3066" s="3">
        <v>19.8</v>
      </c>
      <c r="E3066" s="3">
        <v>22.85</v>
      </c>
      <c r="F3066" s="3">
        <v>484</v>
      </c>
      <c r="G3066" s="3">
        <v>20</v>
      </c>
      <c r="K3066" s="55"/>
    </row>
    <row r="3067" spans="1:11" x14ac:dyDescent="0.3">
      <c r="A3067" s="6">
        <v>42233</v>
      </c>
      <c r="B3067" s="3">
        <v>20.9</v>
      </c>
      <c r="C3067" s="3">
        <v>24</v>
      </c>
      <c r="D3067" s="3">
        <v>20.8</v>
      </c>
      <c r="E3067" s="3">
        <v>23.9</v>
      </c>
      <c r="F3067" s="3">
        <v>421</v>
      </c>
      <c r="G3067" s="3">
        <v>21.15</v>
      </c>
      <c r="K3067" s="55"/>
    </row>
    <row r="3068" spans="1:11" x14ac:dyDescent="0.3">
      <c r="A3068" s="6">
        <v>42234</v>
      </c>
      <c r="B3068" s="3">
        <v>20.5</v>
      </c>
      <c r="C3068" s="3">
        <v>23.5</v>
      </c>
      <c r="D3068" s="3">
        <v>20.2</v>
      </c>
      <c r="E3068" s="3">
        <v>22.6</v>
      </c>
      <c r="F3068" s="3">
        <v>357</v>
      </c>
      <c r="G3068" s="3">
        <v>20.28</v>
      </c>
      <c r="K3068" s="55"/>
    </row>
    <row r="3069" spans="1:11" x14ac:dyDescent="0.3">
      <c r="A3069" s="6">
        <v>42235</v>
      </c>
      <c r="B3069" s="3">
        <v>20.55</v>
      </c>
      <c r="C3069" s="3">
        <v>22.5</v>
      </c>
      <c r="D3069" s="3">
        <v>20</v>
      </c>
      <c r="E3069" s="3">
        <v>22.1</v>
      </c>
      <c r="F3069" s="3">
        <v>1185</v>
      </c>
      <c r="G3069" s="3">
        <v>20.3</v>
      </c>
      <c r="K3069" s="55"/>
    </row>
    <row r="3070" spans="1:11" x14ac:dyDescent="0.3">
      <c r="A3070" s="6">
        <v>42236</v>
      </c>
      <c r="B3070" s="3">
        <v>21.1</v>
      </c>
      <c r="C3070" s="3">
        <v>22.85</v>
      </c>
      <c r="D3070" s="3">
        <v>20</v>
      </c>
      <c r="E3070" s="3">
        <v>21.85</v>
      </c>
      <c r="F3070" s="3">
        <v>372</v>
      </c>
      <c r="G3070" s="3">
        <v>20.05</v>
      </c>
      <c r="K3070" s="55"/>
    </row>
    <row r="3071" spans="1:11" x14ac:dyDescent="0.3">
      <c r="A3071" s="6">
        <v>42237</v>
      </c>
      <c r="B3071" s="3">
        <v>19</v>
      </c>
      <c r="C3071" s="3">
        <v>21.05</v>
      </c>
      <c r="D3071" s="3">
        <v>18.25</v>
      </c>
      <c r="E3071" s="3">
        <v>20.8</v>
      </c>
      <c r="F3071" s="3">
        <v>714</v>
      </c>
      <c r="G3071" s="3">
        <v>18.899999999999999</v>
      </c>
      <c r="K3071" s="55"/>
    </row>
    <row r="3072" spans="1:11" x14ac:dyDescent="0.3">
      <c r="A3072" s="6">
        <v>42240</v>
      </c>
      <c r="B3072" s="3">
        <v>17.899999999999999</v>
      </c>
      <c r="C3072" s="3">
        <v>19.95</v>
      </c>
      <c r="D3072" s="3">
        <v>17.649999999999999</v>
      </c>
      <c r="E3072" s="3">
        <v>19.7</v>
      </c>
      <c r="F3072" s="3">
        <v>383</v>
      </c>
      <c r="G3072" s="3">
        <v>17.73</v>
      </c>
      <c r="K3072" s="55"/>
    </row>
    <row r="3073" spans="1:11" x14ac:dyDescent="0.3">
      <c r="A3073" s="6">
        <v>42241</v>
      </c>
      <c r="B3073" s="3">
        <v>17.8</v>
      </c>
      <c r="C3073" s="3">
        <v>20.3</v>
      </c>
      <c r="D3073" s="3">
        <v>17.8</v>
      </c>
      <c r="E3073" s="3">
        <v>20.149999999999999</v>
      </c>
      <c r="F3073" s="3">
        <v>616</v>
      </c>
      <c r="G3073" s="3">
        <v>17.899999999999999</v>
      </c>
      <c r="K3073" s="55"/>
    </row>
    <row r="3074" spans="1:11" x14ac:dyDescent="0.3">
      <c r="A3074" s="6">
        <v>42242</v>
      </c>
      <c r="B3074" s="3">
        <v>17.850000000000001</v>
      </c>
      <c r="C3074" s="3">
        <v>19.7</v>
      </c>
      <c r="D3074" s="3">
        <v>16.3</v>
      </c>
      <c r="E3074" s="3">
        <v>18.7</v>
      </c>
      <c r="F3074" s="3">
        <v>898</v>
      </c>
      <c r="G3074" s="3">
        <v>16.399999999999999</v>
      </c>
      <c r="K3074" s="55"/>
    </row>
    <row r="3075" spans="1:11" x14ac:dyDescent="0.3">
      <c r="A3075" s="6">
        <v>42243</v>
      </c>
      <c r="B3075" s="3">
        <v>17</v>
      </c>
      <c r="C3075" s="3">
        <v>19.95</v>
      </c>
      <c r="D3075" s="3">
        <v>17</v>
      </c>
      <c r="E3075" s="3">
        <v>19.8</v>
      </c>
      <c r="F3075" s="3">
        <v>829</v>
      </c>
      <c r="G3075" s="3">
        <v>17.3</v>
      </c>
      <c r="K3075" s="55"/>
    </row>
    <row r="3076" spans="1:11" x14ac:dyDescent="0.3">
      <c r="A3076" s="6">
        <v>42244</v>
      </c>
      <c r="B3076" s="3">
        <v>19</v>
      </c>
      <c r="C3076" s="3">
        <v>22</v>
      </c>
      <c r="D3076" s="3">
        <v>18.75</v>
      </c>
      <c r="E3076" s="3">
        <v>22</v>
      </c>
      <c r="F3076" s="3">
        <v>1741</v>
      </c>
      <c r="G3076" s="3">
        <v>19.350000000000001</v>
      </c>
      <c r="K3076" s="55"/>
    </row>
    <row r="3077" spans="1:11" x14ac:dyDescent="0.3">
      <c r="A3077" s="6">
        <v>42247</v>
      </c>
      <c r="B3077" s="3">
        <v>21.5</v>
      </c>
      <c r="C3077" s="3">
        <v>21.65</v>
      </c>
      <c r="D3077" s="3">
        <v>18.5</v>
      </c>
      <c r="E3077" s="3">
        <v>18.649999999999999</v>
      </c>
      <c r="F3077" s="3">
        <v>643</v>
      </c>
      <c r="G3077" s="3">
        <v>21.25</v>
      </c>
      <c r="K3077" s="55"/>
    </row>
    <row r="3078" spans="1:11" x14ac:dyDescent="0.3">
      <c r="A3078" s="6">
        <v>42248</v>
      </c>
      <c r="B3078" s="3">
        <v>24.8</v>
      </c>
      <c r="C3078" s="3">
        <v>25.1</v>
      </c>
      <c r="D3078" s="3">
        <v>24.55</v>
      </c>
      <c r="E3078" s="3">
        <v>24.55</v>
      </c>
      <c r="F3078" s="3">
        <v>69</v>
      </c>
      <c r="G3078" s="3">
        <v>24.6</v>
      </c>
      <c r="K3078" s="55"/>
    </row>
    <row r="3079" spans="1:11" x14ac:dyDescent="0.3">
      <c r="A3079" s="6">
        <v>42249</v>
      </c>
      <c r="B3079" s="3">
        <v>24.8</v>
      </c>
      <c r="C3079" s="3">
        <v>24.85</v>
      </c>
      <c r="D3079" s="3">
        <v>24.65</v>
      </c>
      <c r="E3079" s="3">
        <v>24.75</v>
      </c>
      <c r="F3079" s="3">
        <v>34</v>
      </c>
      <c r="G3079" s="3">
        <v>24.9</v>
      </c>
      <c r="K3079" s="55"/>
    </row>
    <row r="3080" spans="1:11" x14ac:dyDescent="0.3">
      <c r="A3080" s="6">
        <v>42250</v>
      </c>
      <c r="B3080" s="3">
        <v>25</v>
      </c>
      <c r="C3080" s="3">
        <v>25</v>
      </c>
      <c r="D3080" s="3">
        <v>24.7</v>
      </c>
      <c r="E3080" s="3">
        <v>24.8</v>
      </c>
      <c r="F3080" s="3">
        <v>24</v>
      </c>
      <c r="G3080" s="3">
        <v>24.8</v>
      </c>
      <c r="K3080" s="55"/>
    </row>
    <row r="3081" spans="1:11" x14ac:dyDescent="0.3">
      <c r="A3081" s="6">
        <v>42251</v>
      </c>
      <c r="B3081" s="3">
        <v>24.8</v>
      </c>
      <c r="C3081" s="3">
        <v>24.8</v>
      </c>
      <c r="D3081" s="3">
        <v>24.6</v>
      </c>
      <c r="E3081" s="3">
        <v>24.6</v>
      </c>
      <c r="F3081" s="3">
        <v>63</v>
      </c>
      <c r="G3081" s="3">
        <v>24.6</v>
      </c>
      <c r="K3081" s="55"/>
    </row>
    <row r="3082" spans="1:11" x14ac:dyDescent="0.3">
      <c r="A3082" s="6">
        <v>42254</v>
      </c>
      <c r="B3082" s="3">
        <v>24.2</v>
      </c>
      <c r="C3082" s="3">
        <v>24.2</v>
      </c>
      <c r="D3082" s="3">
        <v>23.5</v>
      </c>
      <c r="E3082" s="3">
        <v>23.6</v>
      </c>
      <c r="F3082" s="3">
        <v>0</v>
      </c>
      <c r="G3082" s="3">
        <v>23.6</v>
      </c>
      <c r="K3082" s="55"/>
    </row>
    <row r="3083" spans="1:11" x14ac:dyDescent="0.3">
      <c r="A3083" s="6">
        <v>42255</v>
      </c>
      <c r="B3083" s="3">
        <v>23.45</v>
      </c>
      <c r="C3083" s="3">
        <v>23.65</v>
      </c>
      <c r="D3083" s="3">
        <v>23.3</v>
      </c>
      <c r="E3083" s="3">
        <v>23.6</v>
      </c>
      <c r="F3083" s="3">
        <v>0</v>
      </c>
      <c r="G3083" s="3">
        <v>23.63</v>
      </c>
      <c r="K3083" s="55"/>
    </row>
    <row r="3084" spans="1:11" x14ac:dyDescent="0.3">
      <c r="A3084" s="6">
        <v>42256</v>
      </c>
      <c r="B3084" s="3">
        <v>23.7</v>
      </c>
      <c r="C3084" s="3">
        <v>23.9</v>
      </c>
      <c r="D3084" s="3">
        <v>23.4</v>
      </c>
      <c r="E3084" s="3">
        <v>23.8</v>
      </c>
      <c r="F3084" s="3">
        <v>0</v>
      </c>
      <c r="G3084" s="3">
        <v>23.8</v>
      </c>
      <c r="K3084" s="55"/>
    </row>
    <row r="3085" spans="1:11" x14ac:dyDescent="0.3">
      <c r="A3085" s="6">
        <v>42257</v>
      </c>
      <c r="B3085" s="3">
        <v>24.55</v>
      </c>
      <c r="C3085" s="3">
        <v>25.05</v>
      </c>
      <c r="D3085" s="3">
        <v>24.55</v>
      </c>
      <c r="E3085" s="3">
        <v>25.05</v>
      </c>
      <c r="F3085" s="3">
        <v>0</v>
      </c>
      <c r="G3085" s="3">
        <v>25.05</v>
      </c>
      <c r="K3085" s="55"/>
    </row>
    <row r="3086" spans="1:11" x14ac:dyDescent="0.3">
      <c r="A3086" s="6">
        <v>42258</v>
      </c>
      <c r="B3086" s="3">
        <v>24.35</v>
      </c>
      <c r="C3086" s="3">
        <v>24.35</v>
      </c>
      <c r="D3086" s="3">
        <v>23.85</v>
      </c>
      <c r="E3086" s="3">
        <v>24</v>
      </c>
      <c r="F3086" s="3">
        <v>0</v>
      </c>
      <c r="G3086" s="3">
        <v>24</v>
      </c>
      <c r="K3086" s="55"/>
    </row>
    <row r="3087" spans="1:11" x14ac:dyDescent="0.3">
      <c r="A3087" s="6">
        <v>42261</v>
      </c>
      <c r="B3087" s="3">
        <v>23.6</v>
      </c>
      <c r="C3087" s="3">
        <v>24.3</v>
      </c>
      <c r="D3087" s="3">
        <v>23.6</v>
      </c>
      <c r="E3087" s="3">
        <v>24.25</v>
      </c>
      <c r="F3087" s="3">
        <v>0</v>
      </c>
      <c r="G3087" s="3">
        <v>24.25</v>
      </c>
      <c r="K3087" s="55"/>
    </row>
    <row r="3088" spans="1:11" x14ac:dyDescent="0.3">
      <c r="A3088" s="6">
        <v>42262</v>
      </c>
      <c r="B3088" s="3">
        <v>24.15</v>
      </c>
      <c r="C3088" s="3">
        <v>24.15</v>
      </c>
      <c r="D3088" s="3">
        <v>23.85</v>
      </c>
      <c r="E3088" s="3">
        <v>23.9</v>
      </c>
      <c r="F3088" s="3">
        <v>0</v>
      </c>
      <c r="G3088" s="3">
        <v>23.9</v>
      </c>
      <c r="K3088" s="55"/>
    </row>
    <row r="3089" spans="1:11" x14ac:dyDescent="0.3">
      <c r="A3089" s="6">
        <v>42263</v>
      </c>
      <c r="B3089" s="3">
        <v>24</v>
      </c>
      <c r="C3089" s="3">
        <v>24</v>
      </c>
      <c r="D3089" s="3">
        <v>23.7</v>
      </c>
      <c r="E3089" s="3">
        <v>24</v>
      </c>
      <c r="F3089" s="3">
        <v>0</v>
      </c>
      <c r="G3089" s="3">
        <v>23.9</v>
      </c>
      <c r="K3089" s="55"/>
    </row>
    <row r="3090" spans="1:11" x14ac:dyDescent="0.3">
      <c r="A3090" s="6">
        <v>42264</v>
      </c>
      <c r="B3090" s="3">
        <v>24.05</v>
      </c>
      <c r="C3090" s="3">
        <v>24.3</v>
      </c>
      <c r="D3090" s="3">
        <v>24.05</v>
      </c>
      <c r="E3090" s="3">
        <v>24.3</v>
      </c>
      <c r="F3090" s="3">
        <v>0</v>
      </c>
      <c r="G3090" s="3">
        <v>24.18</v>
      </c>
      <c r="K3090" s="55"/>
    </row>
    <row r="3091" spans="1:11" x14ac:dyDescent="0.3">
      <c r="A3091" s="6">
        <v>42265</v>
      </c>
      <c r="B3091" s="3">
        <v>23.7</v>
      </c>
      <c r="C3091" s="3">
        <v>24</v>
      </c>
      <c r="D3091" s="3">
        <v>23.7</v>
      </c>
      <c r="E3091" s="3">
        <v>23.9</v>
      </c>
      <c r="F3091" s="3">
        <v>0</v>
      </c>
      <c r="G3091" s="3">
        <v>23.9</v>
      </c>
      <c r="K3091" s="55"/>
    </row>
    <row r="3092" spans="1:11" x14ac:dyDescent="0.3">
      <c r="A3092" s="6">
        <v>42268</v>
      </c>
      <c r="B3092" s="3">
        <v>23.65</v>
      </c>
      <c r="C3092" s="3">
        <v>23.65</v>
      </c>
      <c r="D3092" s="3">
        <v>23.3</v>
      </c>
      <c r="E3092" s="3">
        <v>23.45</v>
      </c>
      <c r="F3092" s="3">
        <v>0</v>
      </c>
      <c r="G3092" s="3">
        <v>23.4</v>
      </c>
      <c r="K3092" s="55"/>
    </row>
    <row r="3093" spans="1:11" x14ac:dyDescent="0.3">
      <c r="A3093" s="6">
        <v>42269</v>
      </c>
      <c r="B3093" s="3">
        <v>23.9</v>
      </c>
      <c r="C3093" s="3">
        <v>23.9</v>
      </c>
      <c r="D3093" s="3">
        <v>23.5</v>
      </c>
      <c r="E3093" s="3">
        <v>23.55</v>
      </c>
      <c r="F3093" s="3">
        <v>0</v>
      </c>
      <c r="G3093" s="3">
        <v>23.6</v>
      </c>
      <c r="K3093" s="55"/>
    </row>
    <row r="3094" spans="1:11" x14ac:dyDescent="0.3">
      <c r="A3094" s="6">
        <v>42270</v>
      </c>
      <c r="B3094" s="3">
        <v>23.6</v>
      </c>
      <c r="C3094" s="3">
        <v>23.8</v>
      </c>
      <c r="D3094" s="3">
        <v>23.6</v>
      </c>
      <c r="E3094" s="3">
        <v>23.8</v>
      </c>
      <c r="F3094" s="3">
        <v>0</v>
      </c>
      <c r="G3094" s="3">
        <v>23.78</v>
      </c>
      <c r="K3094" s="55"/>
    </row>
    <row r="3095" spans="1:11" x14ac:dyDescent="0.3">
      <c r="A3095" s="6">
        <v>42271</v>
      </c>
      <c r="B3095" s="3">
        <v>23.6</v>
      </c>
      <c r="C3095" s="3">
        <v>23.6</v>
      </c>
      <c r="D3095" s="3">
        <v>23.4</v>
      </c>
      <c r="E3095" s="3">
        <v>23.4</v>
      </c>
      <c r="F3095" s="3">
        <v>0</v>
      </c>
      <c r="G3095" s="3">
        <v>23.45</v>
      </c>
      <c r="K3095" s="55"/>
    </row>
    <row r="3096" spans="1:11" x14ac:dyDescent="0.3">
      <c r="A3096" s="6">
        <v>42272</v>
      </c>
      <c r="B3096" s="3">
        <v>23.75</v>
      </c>
      <c r="C3096" s="3">
        <v>23.95</v>
      </c>
      <c r="D3096" s="3">
        <v>23.6</v>
      </c>
      <c r="E3096" s="3">
        <v>23.85</v>
      </c>
      <c r="F3096" s="3">
        <v>82</v>
      </c>
      <c r="G3096" s="3">
        <v>23.85</v>
      </c>
      <c r="K3096" s="55"/>
    </row>
    <row r="3097" spans="1:11" x14ac:dyDescent="0.3">
      <c r="A3097" s="6">
        <v>42275</v>
      </c>
      <c r="B3097" s="3">
        <v>22.95</v>
      </c>
      <c r="C3097" s="3">
        <v>22.95</v>
      </c>
      <c r="D3097" s="3">
        <v>22.2</v>
      </c>
      <c r="E3097" s="3">
        <v>22.2</v>
      </c>
      <c r="F3097" s="3">
        <v>0</v>
      </c>
      <c r="G3097" s="3">
        <v>22.2</v>
      </c>
      <c r="K3097" s="55"/>
    </row>
    <row r="3098" spans="1:11" x14ac:dyDescent="0.3">
      <c r="A3098" s="6">
        <v>42276</v>
      </c>
      <c r="B3098" s="3">
        <v>22.2</v>
      </c>
      <c r="C3098" s="3">
        <v>22.2</v>
      </c>
      <c r="D3098" s="3">
        <v>21.7</v>
      </c>
      <c r="E3098" s="3">
        <v>22</v>
      </c>
      <c r="F3098" s="3">
        <v>0</v>
      </c>
      <c r="G3098" s="3">
        <v>22.03</v>
      </c>
      <c r="K3098" s="55"/>
    </row>
    <row r="3099" spans="1:11" x14ac:dyDescent="0.3">
      <c r="A3099" s="6">
        <v>42277</v>
      </c>
      <c r="B3099" s="3">
        <v>21.95</v>
      </c>
      <c r="C3099" s="3">
        <v>22.65</v>
      </c>
      <c r="D3099" s="3">
        <v>21.95</v>
      </c>
      <c r="E3099" s="3">
        <v>22.4</v>
      </c>
      <c r="F3099" s="3">
        <v>0</v>
      </c>
      <c r="G3099" s="3">
        <v>22.45</v>
      </c>
      <c r="K3099" s="55"/>
    </row>
    <row r="3100" spans="1:11" x14ac:dyDescent="0.3">
      <c r="A3100" s="6">
        <v>42278</v>
      </c>
      <c r="B3100" s="3">
        <v>22.5</v>
      </c>
      <c r="C3100" s="3">
        <v>22.8</v>
      </c>
      <c r="D3100" s="3">
        <v>22.15</v>
      </c>
      <c r="E3100" s="3">
        <v>22.15</v>
      </c>
      <c r="F3100" s="3">
        <v>0</v>
      </c>
      <c r="G3100" s="3">
        <v>22.2</v>
      </c>
      <c r="K3100" s="55"/>
    </row>
    <row r="3101" spans="1:11" x14ac:dyDescent="0.3">
      <c r="A3101" s="6">
        <v>42279</v>
      </c>
      <c r="B3101" s="3">
        <v>21.95</v>
      </c>
      <c r="C3101" s="3">
        <v>22.55</v>
      </c>
      <c r="D3101" s="3">
        <v>21.9</v>
      </c>
      <c r="E3101" s="3">
        <v>22.55</v>
      </c>
      <c r="F3101" s="3">
        <v>0</v>
      </c>
      <c r="G3101" s="3">
        <v>22.58</v>
      </c>
      <c r="K3101" s="55"/>
    </row>
    <row r="3102" spans="1:11" x14ac:dyDescent="0.3">
      <c r="A3102" s="6">
        <v>42282</v>
      </c>
      <c r="B3102" s="3">
        <v>24</v>
      </c>
      <c r="C3102" s="3">
        <v>24.05</v>
      </c>
      <c r="D3102" s="3">
        <v>23.45</v>
      </c>
      <c r="E3102" s="3">
        <v>23.6</v>
      </c>
      <c r="F3102" s="3">
        <v>0</v>
      </c>
      <c r="G3102" s="3">
        <v>23.65</v>
      </c>
      <c r="K3102" s="55"/>
    </row>
    <row r="3103" spans="1:11" x14ac:dyDescent="0.3">
      <c r="A3103" s="6">
        <v>42283</v>
      </c>
      <c r="B3103" s="3">
        <v>23.3</v>
      </c>
      <c r="C3103" s="3">
        <v>23.8</v>
      </c>
      <c r="D3103" s="3">
        <v>23.2</v>
      </c>
      <c r="E3103" s="3">
        <v>23.75</v>
      </c>
      <c r="F3103" s="3">
        <v>0</v>
      </c>
      <c r="G3103" s="3">
        <v>23.83</v>
      </c>
      <c r="K3103" s="55"/>
    </row>
    <row r="3104" spans="1:11" x14ac:dyDescent="0.3">
      <c r="A3104" s="6">
        <v>42284</v>
      </c>
      <c r="B3104" s="3">
        <v>23.9</v>
      </c>
      <c r="C3104" s="3">
        <v>24.7</v>
      </c>
      <c r="D3104" s="3">
        <v>23.9</v>
      </c>
      <c r="E3104" s="3">
        <v>24.35</v>
      </c>
      <c r="F3104" s="3">
        <v>0</v>
      </c>
      <c r="G3104" s="3">
        <v>24.35</v>
      </c>
      <c r="K3104" s="55"/>
    </row>
    <row r="3105" spans="1:11" x14ac:dyDescent="0.3">
      <c r="A3105" s="6">
        <v>42285</v>
      </c>
      <c r="B3105" s="3">
        <v>24.4</v>
      </c>
      <c r="C3105" s="3">
        <v>24.5</v>
      </c>
      <c r="D3105" s="3">
        <v>24.25</v>
      </c>
      <c r="E3105" s="3">
        <v>24.3</v>
      </c>
      <c r="F3105" s="3">
        <v>0</v>
      </c>
      <c r="G3105" s="3">
        <v>24.2</v>
      </c>
      <c r="K3105" s="55"/>
    </row>
    <row r="3106" spans="1:11" x14ac:dyDescent="0.3">
      <c r="A3106" s="6">
        <v>42286</v>
      </c>
      <c r="B3106" s="3">
        <v>24.5</v>
      </c>
      <c r="C3106" s="3">
        <v>24.6</v>
      </c>
      <c r="D3106" s="3">
        <v>24.25</v>
      </c>
      <c r="E3106" s="3">
        <v>24.5</v>
      </c>
      <c r="F3106" s="3">
        <v>0</v>
      </c>
      <c r="G3106" s="3">
        <v>24.45</v>
      </c>
      <c r="K3106" s="55"/>
    </row>
    <row r="3107" spans="1:11" x14ac:dyDescent="0.3">
      <c r="A3107" s="6">
        <v>42289</v>
      </c>
      <c r="B3107" s="3">
        <v>24.45</v>
      </c>
      <c r="C3107" s="3">
        <v>24.7</v>
      </c>
      <c r="D3107" s="3">
        <v>24.35</v>
      </c>
      <c r="E3107" s="3">
        <v>24.65</v>
      </c>
      <c r="F3107" s="3">
        <v>0</v>
      </c>
      <c r="G3107" s="3">
        <v>24.65</v>
      </c>
      <c r="K3107" s="55"/>
    </row>
    <row r="3108" spans="1:11" x14ac:dyDescent="0.3">
      <c r="A3108" s="6">
        <v>42290</v>
      </c>
      <c r="B3108" s="3">
        <v>24.2</v>
      </c>
      <c r="C3108" s="3">
        <v>24.2</v>
      </c>
      <c r="D3108" s="3">
        <v>23.7</v>
      </c>
      <c r="E3108" s="3">
        <v>23.9</v>
      </c>
      <c r="F3108" s="3">
        <v>0</v>
      </c>
      <c r="G3108" s="3">
        <v>23.9</v>
      </c>
      <c r="K3108" s="55"/>
    </row>
    <row r="3109" spans="1:11" x14ac:dyDescent="0.3">
      <c r="A3109" s="6">
        <v>42291</v>
      </c>
      <c r="B3109" s="3">
        <v>23.89</v>
      </c>
      <c r="C3109" s="3">
        <v>24.5</v>
      </c>
      <c r="D3109" s="3">
        <v>23.7</v>
      </c>
      <c r="E3109" s="3">
        <v>24.25</v>
      </c>
      <c r="F3109" s="3">
        <v>0</v>
      </c>
      <c r="G3109" s="3">
        <v>24.25</v>
      </c>
      <c r="K3109" s="55"/>
    </row>
    <row r="3110" spans="1:11" x14ac:dyDescent="0.3">
      <c r="A3110" s="6">
        <v>42292</v>
      </c>
      <c r="B3110" s="3">
        <v>24.25</v>
      </c>
      <c r="C3110" s="3">
        <v>24.25</v>
      </c>
      <c r="D3110" s="3">
        <v>23.7</v>
      </c>
      <c r="E3110" s="3">
        <v>23.7</v>
      </c>
      <c r="F3110" s="3">
        <v>0</v>
      </c>
      <c r="G3110" s="3">
        <v>23.73</v>
      </c>
      <c r="K3110" s="55"/>
    </row>
    <row r="3111" spans="1:11" x14ac:dyDescent="0.3">
      <c r="A3111" s="6">
        <v>42293</v>
      </c>
      <c r="B3111" s="3">
        <v>23.65</v>
      </c>
      <c r="C3111" s="3">
        <v>24.15</v>
      </c>
      <c r="D3111" s="3">
        <v>23.65</v>
      </c>
      <c r="E3111" s="3">
        <v>24.1</v>
      </c>
      <c r="F3111" s="3">
        <v>0</v>
      </c>
      <c r="G3111" s="3">
        <v>24.13</v>
      </c>
      <c r="K3111" s="55"/>
    </row>
    <row r="3112" spans="1:11" x14ac:dyDescent="0.3">
      <c r="A3112" s="6">
        <v>42296</v>
      </c>
      <c r="B3112" s="3">
        <v>25.2</v>
      </c>
      <c r="C3112" s="3">
        <v>25.6</v>
      </c>
      <c r="D3112" s="3">
        <v>25.15</v>
      </c>
      <c r="E3112" s="3">
        <v>25.3</v>
      </c>
      <c r="F3112" s="3">
        <v>0</v>
      </c>
      <c r="G3112" s="3">
        <v>25.33</v>
      </c>
      <c r="K3112" s="55"/>
    </row>
    <row r="3113" spans="1:11" x14ac:dyDescent="0.3">
      <c r="A3113" s="6">
        <v>42297</v>
      </c>
      <c r="B3113" s="3">
        <v>25.4</v>
      </c>
      <c r="C3113" s="3">
        <v>25.45</v>
      </c>
      <c r="D3113" s="3">
        <v>25.1</v>
      </c>
      <c r="E3113" s="3">
        <v>25.1</v>
      </c>
      <c r="F3113" s="3">
        <v>0</v>
      </c>
      <c r="G3113" s="3">
        <v>25.1</v>
      </c>
      <c r="K3113" s="55"/>
    </row>
    <row r="3114" spans="1:11" x14ac:dyDescent="0.3">
      <c r="A3114" s="6">
        <v>42298</v>
      </c>
      <c r="B3114" s="3">
        <v>25.4</v>
      </c>
      <c r="C3114" s="3">
        <v>25.85</v>
      </c>
      <c r="D3114" s="3">
        <v>25.4</v>
      </c>
      <c r="E3114" s="3">
        <v>25.85</v>
      </c>
      <c r="F3114" s="3">
        <v>0</v>
      </c>
      <c r="G3114" s="3">
        <v>25.88</v>
      </c>
      <c r="K3114" s="55"/>
    </row>
    <row r="3115" spans="1:11" x14ac:dyDescent="0.3">
      <c r="A3115" s="6">
        <v>42299</v>
      </c>
      <c r="B3115" s="3">
        <v>25.9</v>
      </c>
      <c r="C3115" s="3">
        <v>26.35</v>
      </c>
      <c r="D3115" s="3">
        <v>25.75</v>
      </c>
      <c r="E3115" s="3">
        <v>26.05</v>
      </c>
      <c r="F3115" s="3">
        <v>0</v>
      </c>
      <c r="G3115" s="3">
        <v>26.05</v>
      </c>
      <c r="K3115" s="55"/>
    </row>
    <row r="3116" spans="1:11" x14ac:dyDescent="0.3">
      <c r="A3116" s="6">
        <v>42300</v>
      </c>
      <c r="B3116" s="3">
        <v>26.1</v>
      </c>
      <c r="C3116" s="3">
        <v>26.45</v>
      </c>
      <c r="D3116" s="3">
        <v>25.9</v>
      </c>
      <c r="E3116" s="3">
        <v>26.4</v>
      </c>
      <c r="F3116" s="3">
        <v>0</v>
      </c>
      <c r="G3116" s="3">
        <v>26.38</v>
      </c>
      <c r="K3116" s="55"/>
    </row>
    <row r="3117" spans="1:11" x14ac:dyDescent="0.3">
      <c r="A3117" s="6">
        <v>42303</v>
      </c>
      <c r="B3117" s="3">
        <v>25.95</v>
      </c>
      <c r="C3117" s="3">
        <v>26.1</v>
      </c>
      <c r="D3117" s="3">
        <v>25.95</v>
      </c>
      <c r="E3117" s="3">
        <v>26</v>
      </c>
      <c r="F3117" s="3">
        <v>5</v>
      </c>
      <c r="G3117" s="3">
        <v>26.23</v>
      </c>
      <c r="K3117" s="55"/>
    </row>
    <row r="3118" spans="1:11" x14ac:dyDescent="0.3">
      <c r="A3118" s="6">
        <v>42304</v>
      </c>
      <c r="B3118" s="3">
        <v>26.5</v>
      </c>
      <c r="C3118" s="3">
        <v>26.65</v>
      </c>
      <c r="D3118" s="3">
        <v>26.35</v>
      </c>
      <c r="E3118" s="3">
        <v>26.55</v>
      </c>
      <c r="F3118" s="3">
        <v>0</v>
      </c>
      <c r="G3118" s="3">
        <v>26.58</v>
      </c>
      <c r="K3118" s="55"/>
    </row>
    <row r="3119" spans="1:11" x14ac:dyDescent="0.3">
      <c r="A3119" s="6">
        <v>42305</v>
      </c>
      <c r="B3119" s="3">
        <v>26.3</v>
      </c>
      <c r="C3119" s="3">
        <v>26.4</v>
      </c>
      <c r="D3119" s="3">
        <v>26.1</v>
      </c>
      <c r="E3119" s="3">
        <v>26.25</v>
      </c>
      <c r="F3119" s="3">
        <v>0</v>
      </c>
      <c r="G3119" s="3">
        <v>26.25</v>
      </c>
      <c r="K3119" s="55"/>
    </row>
    <row r="3120" spans="1:11" x14ac:dyDescent="0.3">
      <c r="A3120" s="6">
        <v>42306</v>
      </c>
      <c r="B3120" s="3">
        <v>26.6</v>
      </c>
      <c r="C3120" s="3">
        <v>26.65</v>
      </c>
      <c r="D3120" s="3">
        <v>26.15</v>
      </c>
      <c r="E3120" s="3">
        <v>26.25</v>
      </c>
      <c r="F3120" s="3">
        <v>0</v>
      </c>
      <c r="G3120" s="3">
        <v>26.25</v>
      </c>
      <c r="K3120" s="55"/>
    </row>
    <row r="3121" spans="1:11" x14ac:dyDescent="0.3">
      <c r="A3121" s="6">
        <v>42307</v>
      </c>
      <c r="B3121" s="3">
        <v>26</v>
      </c>
      <c r="C3121" s="3">
        <v>26.3</v>
      </c>
      <c r="D3121" s="3">
        <v>25.9</v>
      </c>
      <c r="E3121" s="3">
        <v>26.3</v>
      </c>
      <c r="F3121" s="3">
        <v>0</v>
      </c>
      <c r="G3121" s="3">
        <v>26.3</v>
      </c>
      <c r="K3121" s="55"/>
    </row>
    <row r="3122" spans="1:11" x14ac:dyDescent="0.3">
      <c r="A3122" s="6">
        <v>42310</v>
      </c>
      <c r="B3122" s="3">
        <v>25.8</v>
      </c>
      <c r="C3122" s="3">
        <v>26.1</v>
      </c>
      <c r="D3122" s="3">
        <v>25.75</v>
      </c>
      <c r="E3122" s="3">
        <v>25.9</v>
      </c>
      <c r="F3122" s="3">
        <v>0</v>
      </c>
      <c r="G3122" s="3">
        <v>25.95</v>
      </c>
      <c r="K3122" s="55"/>
    </row>
    <row r="3123" spans="1:11" x14ac:dyDescent="0.3">
      <c r="A3123" s="6">
        <v>42311</v>
      </c>
      <c r="B3123" s="3">
        <v>25.6</v>
      </c>
      <c r="C3123" s="3">
        <v>25.6</v>
      </c>
      <c r="D3123" s="3">
        <v>25.3</v>
      </c>
      <c r="E3123" s="3">
        <v>25.4</v>
      </c>
      <c r="F3123" s="3">
        <v>0</v>
      </c>
      <c r="G3123" s="3">
        <v>25.38</v>
      </c>
      <c r="K3123" s="55"/>
    </row>
    <row r="3124" spans="1:11" x14ac:dyDescent="0.3">
      <c r="A3124" s="6">
        <v>42312</v>
      </c>
      <c r="B3124" s="3">
        <v>25.4</v>
      </c>
      <c r="C3124" s="3">
        <v>25.45</v>
      </c>
      <c r="D3124" s="3">
        <v>25.25</v>
      </c>
      <c r="E3124" s="3">
        <v>25.3</v>
      </c>
      <c r="F3124" s="3">
        <v>0</v>
      </c>
      <c r="G3124" s="3">
        <v>25.38</v>
      </c>
      <c r="K3124" s="55"/>
    </row>
    <row r="3125" spans="1:11" x14ac:dyDescent="0.3">
      <c r="A3125" s="6">
        <v>42313</v>
      </c>
      <c r="B3125" s="3">
        <v>25.35</v>
      </c>
      <c r="C3125" s="3">
        <v>25.8</v>
      </c>
      <c r="D3125" s="3">
        <v>25.35</v>
      </c>
      <c r="E3125" s="3">
        <v>25.6</v>
      </c>
      <c r="F3125" s="3">
        <v>0</v>
      </c>
      <c r="G3125" s="3">
        <v>25.6</v>
      </c>
      <c r="K3125" s="55"/>
    </row>
    <row r="3126" spans="1:11" x14ac:dyDescent="0.3">
      <c r="A3126" s="6">
        <v>42314</v>
      </c>
      <c r="B3126" s="3">
        <v>25.9</v>
      </c>
      <c r="C3126" s="3">
        <v>26.1</v>
      </c>
      <c r="D3126" s="3">
        <v>25.9</v>
      </c>
      <c r="E3126" s="3">
        <v>25.9</v>
      </c>
      <c r="F3126" s="3">
        <v>0</v>
      </c>
      <c r="G3126" s="3">
        <v>25.9</v>
      </c>
      <c r="K3126" s="55"/>
    </row>
    <row r="3127" spans="1:11" x14ac:dyDescent="0.3">
      <c r="A3127" s="6">
        <v>42317</v>
      </c>
      <c r="B3127" s="3">
        <v>25</v>
      </c>
      <c r="C3127" s="3">
        <v>25.2</v>
      </c>
      <c r="D3127" s="3">
        <v>24.8</v>
      </c>
      <c r="E3127" s="3">
        <v>24.9</v>
      </c>
      <c r="F3127" s="3">
        <v>0</v>
      </c>
      <c r="G3127" s="3">
        <v>24.95</v>
      </c>
      <c r="K3127" s="55"/>
    </row>
    <row r="3128" spans="1:11" x14ac:dyDescent="0.3">
      <c r="A3128" s="6">
        <v>42318</v>
      </c>
      <c r="B3128" s="3">
        <v>25.15</v>
      </c>
      <c r="C3128" s="3">
        <v>25.15</v>
      </c>
      <c r="D3128" s="3">
        <v>24.9</v>
      </c>
      <c r="E3128" s="3">
        <v>24.9</v>
      </c>
      <c r="F3128" s="3">
        <v>0</v>
      </c>
      <c r="G3128" s="3">
        <v>24.83</v>
      </c>
      <c r="K3128" s="55"/>
    </row>
    <row r="3129" spans="1:11" x14ac:dyDescent="0.3">
      <c r="A3129" s="6">
        <v>42319</v>
      </c>
      <c r="B3129" s="3">
        <v>25.3</v>
      </c>
      <c r="C3129" s="3">
        <v>25.35</v>
      </c>
      <c r="D3129" s="3">
        <v>24.65</v>
      </c>
      <c r="E3129" s="3">
        <v>24.65</v>
      </c>
      <c r="F3129" s="3">
        <v>0</v>
      </c>
      <c r="G3129" s="3">
        <v>24.63</v>
      </c>
      <c r="K3129" s="55"/>
    </row>
    <row r="3130" spans="1:11" x14ac:dyDescent="0.3">
      <c r="A3130" s="6">
        <v>42320</v>
      </c>
      <c r="B3130" s="3">
        <v>24.55</v>
      </c>
      <c r="C3130" s="3">
        <v>24.85</v>
      </c>
      <c r="D3130" s="3">
        <v>24.2</v>
      </c>
      <c r="E3130" s="3">
        <v>24.8</v>
      </c>
      <c r="F3130" s="3">
        <v>0</v>
      </c>
      <c r="G3130" s="3">
        <v>24.75</v>
      </c>
      <c r="K3130" s="55"/>
    </row>
    <row r="3131" spans="1:11" x14ac:dyDescent="0.3">
      <c r="A3131" s="6">
        <v>42321</v>
      </c>
      <c r="B3131" s="3">
        <v>24.9</v>
      </c>
      <c r="C3131" s="3">
        <v>25.35</v>
      </c>
      <c r="D3131" s="3">
        <v>24.9</v>
      </c>
      <c r="E3131" s="3">
        <v>25.15</v>
      </c>
      <c r="F3131" s="3">
        <v>0</v>
      </c>
      <c r="G3131" s="3">
        <v>25.1</v>
      </c>
      <c r="K3131" s="55"/>
    </row>
    <row r="3132" spans="1:11" x14ac:dyDescent="0.3">
      <c r="A3132" s="6">
        <v>42324</v>
      </c>
      <c r="B3132" s="3">
        <v>26.45</v>
      </c>
      <c r="C3132" s="3">
        <v>26.6</v>
      </c>
      <c r="D3132" s="3">
        <v>25.95</v>
      </c>
      <c r="E3132" s="3">
        <v>25.95</v>
      </c>
      <c r="F3132" s="3">
        <v>0</v>
      </c>
      <c r="G3132" s="3">
        <v>25.95</v>
      </c>
      <c r="K3132" s="55"/>
    </row>
    <row r="3133" spans="1:11" x14ac:dyDescent="0.3">
      <c r="A3133" s="6">
        <v>42325</v>
      </c>
      <c r="B3133" s="3">
        <v>25.95</v>
      </c>
      <c r="C3133" s="3">
        <v>25.95</v>
      </c>
      <c r="D3133" s="3">
        <v>25.4</v>
      </c>
      <c r="E3133" s="3">
        <v>25.4</v>
      </c>
      <c r="F3133" s="3">
        <v>0</v>
      </c>
      <c r="G3133" s="3">
        <v>25.4</v>
      </c>
      <c r="K3133" s="55"/>
    </row>
    <row r="3134" spans="1:11" x14ac:dyDescent="0.3">
      <c r="A3134" s="6">
        <v>42326</v>
      </c>
      <c r="B3134" s="3">
        <v>24.7</v>
      </c>
      <c r="C3134" s="3">
        <v>25</v>
      </c>
      <c r="D3134" s="3">
        <v>24.7</v>
      </c>
      <c r="E3134" s="3">
        <v>24.9</v>
      </c>
      <c r="F3134" s="3">
        <v>101</v>
      </c>
      <c r="G3134" s="3">
        <v>24.85</v>
      </c>
      <c r="K3134" s="55"/>
    </row>
    <row r="3135" spans="1:11" x14ac:dyDescent="0.3">
      <c r="A3135" s="6">
        <v>42327</v>
      </c>
      <c r="B3135" s="3">
        <v>24.55</v>
      </c>
      <c r="C3135" s="3">
        <v>24.7</v>
      </c>
      <c r="D3135" s="3">
        <v>24.45</v>
      </c>
      <c r="E3135" s="3">
        <v>24.65</v>
      </c>
      <c r="F3135" s="3">
        <v>0</v>
      </c>
      <c r="G3135" s="3">
        <v>24.65</v>
      </c>
      <c r="K3135" s="55"/>
    </row>
    <row r="3136" spans="1:11" x14ac:dyDescent="0.3">
      <c r="A3136" s="6">
        <v>42328</v>
      </c>
      <c r="B3136" s="3">
        <v>24.35</v>
      </c>
      <c r="C3136" s="3">
        <v>24.35</v>
      </c>
      <c r="D3136" s="3">
        <v>23.9</v>
      </c>
      <c r="E3136" s="3">
        <v>23.9</v>
      </c>
      <c r="F3136" s="3">
        <v>0</v>
      </c>
      <c r="G3136" s="3">
        <v>23.9</v>
      </c>
      <c r="K3136" s="55"/>
    </row>
    <row r="3137" spans="1:11" x14ac:dyDescent="0.3">
      <c r="A3137" s="6">
        <v>42331</v>
      </c>
      <c r="B3137" s="3">
        <v>24.25</v>
      </c>
      <c r="C3137" s="3">
        <v>24.25</v>
      </c>
      <c r="D3137" s="3">
        <v>24.2</v>
      </c>
      <c r="E3137" s="3">
        <v>24.2</v>
      </c>
      <c r="F3137" s="3">
        <v>0</v>
      </c>
      <c r="G3137" s="3">
        <v>24.25</v>
      </c>
      <c r="K3137" s="55"/>
    </row>
    <row r="3138" spans="1:11" x14ac:dyDescent="0.3">
      <c r="A3138" s="6">
        <v>42332</v>
      </c>
      <c r="B3138" s="3">
        <v>24.3</v>
      </c>
      <c r="C3138" s="3">
        <v>24.3</v>
      </c>
      <c r="D3138" s="3">
        <v>24.15</v>
      </c>
      <c r="E3138" s="3">
        <v>24.2</v>
      </c>
      <c r="F3138" s="3">
        <v>0</v>
      </c>
      <c r="G3138" s="3">
        <v>24.2</v>
      </c>
      <c r="K3138" s="55"/>
    </row>
    <row r="3139" spans="1:11" x14ac:dyDescent="0.3">
      <c r="A3139" s="6">
        <v>42333</v>
      </c>
      <c r="B3139" s="3">
        <v>23.75</v>
      </c>
      <c r="C3139" s="3">
        <v>23.8</v>
      </c>
      <c r="D3139" s="3">
        <v>23.25</v>
      </c>
      <c r="E3139" s="3">
        <v>23.25</v>
      </c>
      <c r="F3139" s="3">
        <v>0</v>
      </c>
      <c r="G3139" s="3">
        <v>23.25</v>
      </c>
      <c r="K3139" s="55"/>
    </row>
    <row r="3140" spans="1:11" x14ac:dyDescent="0.3">
      <c r="A3140" s="6">
        <v>42334</v>
      </c>
      <c r="B3140" s="3">
        <v>23.4</v>
      </c>
      <c r="C3140" s="3">
        <v>23.45</v>
      </c>
      <c r="D3140" s="3">
        <v>22.75</v>
      </c>
      <c r="E3140" s="3">
        <v>22.8</v>
      </c>
      <c r="F3140" s="3">
        <v>0</v>
      </c>
      <c r="G3140" s="3">
        <v>22.83</v>
      </c>
      <c r="K3140" s="55"/>
    </row>
    <row r="3141" spans="1:11" x14ac:dyDescent="0.3">
      <c r="A3141" s="6">
        <v>42335</v>
      </c>
      <c r="B3141" s="3">
        <v>22.75</v>
      </c>
      <c r="C3141" s="3">
        <v>23.1</v>
      </c>
      <c r="D3141" s="3">
        <v>22.7</v>
      </c>
      <c r="E3141" s="3">
        <v>22.75</v>
      </c>
      <c r="F3141" s="3">
        <v>0</v>
      </c>
      <c r="G3141" s="3">
        <v>22.75</v>
      </c>
      <c r="K3141" s="55"/>
    </row>
    <row r="3142" spans="1:11" x14ac:dyDescent="0.3">
      <c r="A3142" s="6">
        <v>42338</v>
      </c>
      <c r="B3142" s="3">
        <v>22.5</v>
      </c>
      <c r="C3142" s="3">
        <v>23.1</v>
      </c>
      <c r="D3142" s="3">
        <v>22.5</v>
      </c>
      <c r="E3142" s="3">
        <v>22.95</v>
      </c>
      <c r="F3142" s="3">
        <v>0</v>
      </c>
      <c r="G3142" s="3">
        <v>23</v>
      </c>
      <c r="K3142" s="55"/>
    </row>
    <row r="3143" spans="1:11" x14ac:dyDescent="0.3">
      <c r="A3143" s="6">
        <v>42339</v>
      </c>
      <c r="B3143" s="3">
        <v>23.6</v>
      </c>
      <c r="C3143" s="3">
        <v>23.91</v>
      </c>
      <c r="D3143" s="3">
        <v>23.6</v>
      </c>
      <c r="E3143" s="3">
        <v>23.9</v>
      </c>
      <c r="F3143" s="3">
        <v>0</v>
      </c>
      <c r="G3143" s="3">
        <v>23.93</v>
      </c>
      <c r="K3143" s="55"/>
    </row>
    <row r="3144" spans="1:11" x14ac:dyDescent="0.3">
      <c r="A3144" s="6">
        <v>42340</v>
      </c>
      <c r="B3144" s="3">
        <v>23.75</v>
      </c>
      <c r="C3144" s="3">
        <v>23.9</v>
      </c>
      <c r="D3144" s="3">
        <v>23.6</v>
      </c>
      <c r="E3144" s="3">
        <v>23.8</v>
      </c>
      <c r="F3144" s="3">
        <v>0</v>
      </c>
      <c r="G3144" s="3">
        <v>23.88</v>
      </c>
      <c r="K3144" s="55"/>
    </row>
    <row r="3145" spans="1:11" x14ac:dyDescent="0.3">
      <c r="A3145" s="6">
        <v>42341</v>
      </c>
      <c r="B3145" s="3">
        <v>23.55</v>
      </c>
      <c r="C3145" s="3">
        <v>23.55</v>
      </c>
      <c r="D3145" s="3">
        <v>23.15</v>
      </c>
      <c r="E3145" s="3">
        <v>23.2</v>
      </c>
      <c r="F3145" s="3">
        <v>0</v>
      </c>
      <c r="G3145" s="3">
        <v>23.15</v>
      </c>
      <c r="K3145" s="55"/>
    </row>
    <row r="3146" spans="1:11" x14ac:dyDescent="0.3">
      <c r="A3146" s="6">
        <v>42342</v>
      </c>
      <c r="B3146" s="3">
        <v>23.3</v>
      </c>
      <c r="C3146" s="3">
        <v>23.3</v>
      </c>
      <c r="D3146" s="3">
        <v>23</v>
      </c>
      <c r="E3146" s="3">
        <v>23.05</v>
      </c>
      <c r="F3146" s="3">
        <v>0</v>
      </c>
      <c r="G3146" s="3">
        <v>23.18</v>
      </c>
      <c r="K3146" s="55"/>
    </row>
    <row r="3147" spans="1:11" x14ac:dyDescent="0.3">
      <c r="A3147" s="6">
        <v>42345</v>
      </c>
      <c r="B3147" s="3">
        <v>23.6</v>
      </c>
      <c r="C3147" s="3">
        <v>23.6</v>
      </c>
      <c r="D3147" s="3">
        <v>22.7</v>
      </c>
      <c r="E3147" s="3">
        <v>22.7</v>
      </c>
      <c r="F3147" s="3">
        <v>0</v>
      </c>
      <c r="G3147" s="3">
        <v>22.7</v>
      </c>
      <c r="K3147" s="55"/>
    </row>
    <row r="3148" spans="1:11" x14ac:dyDescent="0.3">
      <c r="A3148" s="6">
        <v>42346</v>
      </c>
      <c r="B3148" s="3">
        <v>22.75</v>
      </c>
      <c r="C3148" s="3">
        <v>22.75</v>
      </c>
      <c r="D3148" s="3">
        <v>22.1</v>
      </c>
      <c r="E3148" s="3">
        <v>22.1</v>
      </c>
      <c r="F3148" s="3">
        <v>0</v>
      </c>
      <c r="G3148" s="3">
        <v>22.1</v>
      </c>
      <c r="K3148" s="55"/>
    </row>
    <row r="3149" spans="1:11" x14ac:dyDescent="0.3">
      <c r="A3149" s="6">
        <v>42347</v>
      </c>
      <c r="B3149" s="3">
        <v>22.25</v>
      </c>
      <c r="C3149" s="3">
        <v>22.25</v>
      </c>
      <c r="D3149" s="3">
        <v>21.8</v>
      </c>
      <c r="E3149" s="3">
        <v>21.85</v>
      </c>
      <c r="F3149" s="3">
        <v>0</v>
      </c>
      <c r="G3149" s="3">
        <v>21.85</v>
      </c>
      <c r="K3149" s="55"/>
    </row>
    <row r="3150" spans="1:11" x14ac:dyDescent="0.3">
      <c r="A3150" s="6">
        <v>42348</v>
      </c>
      <c r="B3150" s="3">
        <v>22.25</v>
      </c>
      <c r="C3150" s="3">
        <v>22.25</v>
      </c>
      <c r="D3150" s="3">
        <v>21.95</v>
      </c>
      <c r="E3150" s="3">
        <v>21.95</v>
      </c>
      <c r="F3150" s="3">
        <v>110</v>
      </c>
      <c r="G3150" s="3">
        <v>22</v>
      </c>
      <c r="K3150" s="55"/>
    </row>
    <row r="3151" spans="1:11" x14ac:dyDescent="0.3">
      <c r="A3151" s="6">
        <v>42349</v>
      </c>
      <c r="B3151" s="3">
        <v>21.5</v>
      </c>
      <c r="C3151" s="3">
        <v>21.5</v>
      </c>
      <c r="D3151" s="3">
        <v>21.2</v>
      </c>
      <c r="E3151" s="3">
        <v>21.2</v>
      </c>
      <c r="F3151" s="3">
        <v>0</v>
      </c>
      <c r="G3151" s="3">
        <v>21.2</v>
      </c>
      <c r="K3151" s="55"/>
    </row>
    <row r="3152" spans="1:11" x14ac:dyDescent="0.3">
      <c r="A3152" s="6">
        <v>42352</v>
      </c>
      <c r="B3152" s="3">
        <v>20.6</v>
      </c>
      <c r="C3152" s="3">
        <v>20.6</v>
      </c>
      <c r="D3152" s="3">
        <v>19.899999999999999</v>
      </c>
      <c r="E3152" s="3">
        <v>20.100000000000001</v>
      </c>
      <c r="F3152" s="3">
        <v>0</v>
      </c>
      <c r="G3152" s="3">
        <v>20.05</v>
      </c>
      <c r="K3152" s="55"/>
    </row>
    <row r="3153" spans="1:11" x14ac:dyDescent="0.3">
      <c r="A3153" s="6">
        <v>42353</v>
      </c>
      <c r="B3153" s="3">
        <v>20.05</v>
      </c>
      <c r="C3153" s="3">
        <v>20.8</v>
      </c>
      <c r="D3153" s="3">
        <v>20.05</v>
      </c>
      <c r="E3153" s="3">
        <v>20.8</v>
      </c>
      <c r="F3153" s="3">
        <v>0</v>
      </c>
      <c r="G3153" s="3">
        <v>20.8</v>
      </c>
      <c r="K3153" s="55"/>
    </row>
    <row r="3154" spans="1:11" x14ac:dyDescent="0.3">
      <c r="A3154" s="6">
        <v>42354</v>
      </c>
      <c r="B3154" s="3">
        <v>20.85</v>
      </c>
      <c r="C3154" s="3">
        <v>21.4</v>
      </c>
      <c r="D3154" s="3">
        <v>20.85</v>
      </c>
      <c r="E3154" s="3">
        <v>21.3</v>
      </c>
      <c r="F3154" s="3">
        <v>0</v>
      </c>
      <c r="G3154" s="3">
        <v>21.3</v>
      </c>
      <c r="K3154" s="55"/>
    </row>
    <row r="3155" spans="1:11" x14ac:dyDescent="0.3">
      <c r="A3155" s="6">
        <v>42355</v>
      </c>
      <c r="B3155" s="3">
        <v>21</v>
      </c>
      <c r="C3155" s="3">
        <v>21</v>
      </c>
      <c r="D3155" s="3">
        <v>20.25</v>
      </c>
      <c r="E3155" s="3">
        <v>20.350000000000001</v>
      </c>
      <c r="F3155" s="3">
        <v>0</v>
      </c>
      <c r="G3155" s="3">
        <v>20.53</v>
      </c>
      <c r="K3155" s="55"/>
    </row>
    <row r="3156" spans="1:11" x14ac:dyDescent="0.3">
      <c r="A3156" s="6">
        <v>42356</v>
      </c>
      <c r="B3156" s="3">
        <v>20.149999999999999</v>
      </c>
      <c r="C3156" s="3">
        <v>20.149999999999999</v>
      </c>
      <c r="D3156" s="3">
        <v>19.8</v>
      </c>
      <c r="E3156" s="3">
        <v>19.850000000000001</v>
      </c>
      <c r="F3156" s="3">
        <v>0</v>
      </c>
      <c r="G3156" s="3">
        <v>19.88</v>
      </c>
      <c r="K3156" s="55"/>
    </row>
    <row r="3157" spans="1:11" x14ac:dyDescent="0.3">
      <c r="A3157" s="6">
        <v>42359</v>
      </c>
      <c r="B3157" s="3">
        <v>19.3</v>
      </c>
      <c r="C3157" s="3">
        <v>19.8</v>
      </c>
      <c r="D3157" s="3">
        <v>19.100000000000001</v>
      </c>
      <c r="E3157" s="3">
        <v>19.8</v>
      </c>
      <c r="F3157" s="3">
        <v>0</v>
      </c>
      <c r="G3157" s="3">
        <v>19.649999999999999</v>
      </c>
      <c r="K3157" s="55"/>
    </row>
    <row r="3158" spans="1:11" x14ac:dyDescent="0.3">
      <c r="A3158" s="6">
        <v>42360</v>
      </c>
      <c r="B3158" s="3">
        <v>19.649999999999999</v>
      </c>
      <c r="C3158" s="3">
        <v>19.649999999999999</v>
      </c>
      <c r="D3158" s="3">
        <v>19.25</v>
      </c>
      <c r="E3158" s="3">
        <v>19.3</v>
      </c>
      <c r="F3158" s="3">
        <v>0</v>
      </c>
      <c r="G3158" s="3">
        <v>19.3</v>
      </c>
      <c r="K3158" s="55"/>
    </row>
    <row r="3159" spans="1:11" x14ac:dyDescent="0.3">
      <c r="A3159" s="6">
        <v>42361</v>
      </c>
      <c r="B3159" s="3">
        <v>18.55</v>
      </c>
      <c r="C3159" s="3">
        <v>18.8</v>
      </c>
      <c r="D3159" s="3">
        <v>18.45</v>
      </c>
      <c r="E3159" s="3">
        <v>18.75</v>
      </c>
      <c r="F3159" s="3">
        <v>0</v>
      </c>
      <c r="G3159" s="3">
        <v>18.75</v>
      </c>
      <c r="K3159" s="55"/>
    </row>
    <row r="3160" spans="1:11" x14ac:dyDescent="0.3">
      <c r="A3160" s="6">
        <v>42366</v>
      </c>
      <c r="B3160" s="3">
        <v>23.4</v>
      </c>
      <c r="C3160" s="3">
        <v>23.4</v>
      </c>
      <c r="D3160" s="3">
        <v>23.15</v>
      </c>
      <c r="E3160" s="3">
        <v>23.25</v>
      </c>
      <c r="F3160" s="3">
        <v>0</v>
      </c>
      <c r="G3160" s="3">
        <v>23.25</v>
      </c>
      <c r="K3160" s="55"/>
    </row>
    <row r="3161" spans="1:11" x14ac:dyDescent="0.3">
      <c r="A3161" s="6">
        <v>42367</v>
      </c>
      <c r="B3161" s="3">
        <v>23.35</v>
      </c>
      <c r="C3161" s="3">
        <v>24.45</v>
      </c>
      <c r="D3161" s="3">
        <v>23.35</v>
      </c>
      <c r="E3161" s="3">
        <v>24.2</v>
      </c>
      <c r="F3161" s="3">
        <v>0</v>
      </c>
      <c r="G3161" s="3">
        <v>24.25</v>
      </c>
      <c r="K3161" s="55"/>
    </row>
    <row r="3162" spans="1:11" x14ac:dyDescent="0.3">
      <c r="A3162" s="6">
        <v>42368</v>
      </c>
      <c r="B3162" s="3">
        <v>24.35</v>
      </c>
      <c r="C3162" s="3">
        <v>24.35</v>
      </c>
      <c r="D3162" s="3">
        <v>23.9</v>
      </c>
      <c r="E3162" s="3">
        <v>24.15</v>
      </c>
      <c r="F3162" s="3">
        <v>0</v>
      </c>
      <c r="G3162" s="3">
        <v>24.15</v>
      </c>
      <c r="K3162" s="55"/>
    </row>
    <row r="3163" spans="1:11" x14ac:dyDescent="0.3">
      <c r="A3163" s="6">
        <v>42373</v>
      </c>
      <c r="B3163" s="3">
        <v>23.68</v>
      </c>
      <c r="C3163" s="3">
        <v>23.68</v>
      </c>
      <c r="D3163" s="3">
        <v>23.68</v>
      </c>
      <c r="E3163" s="3">
        <v>23.68</v>
      </c>
      <c r="F3163" s="3">
        <v>0</v>
      </c>
      <c r="G3163" s="3">
        <v>23.68</v>
      </c>
      <c r="K3163" s="55"/>
    </row>
    <row r="3164" spans="1:11" x14ac:dyDescent="0.3">
      <c r="A3164" s="6">
        <v>42374</v>
      </c>
      <c r="B3164" s="3">
        <v>23.9</v>
      </c>
      <c r="C3164" s="3">
        <v>23.9</v>
      </c>
      <c r="D3164" s="3">
        <v>23.9</v>
      </c>
      <c r="E3164" s="3">
        <v>23.9</v>
      </c>
      <c r="F3164" s="3">
        <v>0</v>
      </c>
      <c r="G3164" s="3">
        <v>23.9</v>
      </c>
      <c r="K3164" s="55"/>
    </row>
    <row r="3165" spans="1:11" x14ac:dyDescent="0.3">
      <c r="A3165" s="6">
        <v>42375</v>
      </c>
      <c r="B3165" s="3">
        <v>25</v>
      </c>
      <c r="C3165" s="3">
        <v>25</v>
      </c>
      <c r="D3165" s="3">
        <v>25</v>
      </c>
      <c r="E3165" s="3">
        <v>25</v>
      </c>
      <c r="F3165" s="3">
        <v>0</v>
      </c>
      <c r="G3165" s="3">
        <v>25</v>
      </c>
      <c r="K3165" s="55"/>
    </row>
    <row r="3166" spans="1:11" x14ac:dyDescent="0.3">
      <c r="A3166" s="6">
        <v>42376</v>
      </c>
      <c r="B3166" s="3">
        <v>25.65</v>
      </c>
      <c r="C3166" s="3">
        <v>25.65</v>
      </c>
      <c r="D3166" s="3">
        <v>25.65</v>
      </c>
      <c r="E3166" s="3">
        <v>25.65</v>
      </c>
      <c r="F3166" s="3">
        <v>0</v>
      </c>
      <c r="G3166" s="3">
        <v>25.65</v>
      </c>
      <c r="K3166" s="55"/>
    </row>
    <row r="3167" spans="1:11" x14ac:dyDescent="0.3">
      <c r="A3167" s="6">
        <v>42377</v>
      </c>
      <c r="B3167" s="3">
        <v>24.55</v>
      </c>
      <c r="C3167" s="3">
        <v>24.55</v>
      </c>
      <c r="D3167" s="3">
        <v>24.55</v>
      </c>
      <c r="E3167" s="3">
        <v>24.55</v>
      </c>
      <c r="F3167" s="3">
        <v>0</v>
      </c>
      <c r="G3167" s="3">
        <v>24.55</v>
      </c>
      <c r="K3167" s="55"/>
    </row>
    <row r="3168" spans="1:11" x14ac:dyDescent="0.3">
      <c r="A3168" s="6">
        <v>42380</v>
      </c>
      <c r="B3168" s="3">
        <v>23.75</v>
      </c>
      <c r="C3168" s="3">
        <v>23.75</v>
      </c>
      <c r="D3168" s="3">
        <v>23.75</v>
      </c>
      <c r="E3168" s="3">
        <v>23.75</v>
      </c>
      <c r="F3168" s="3">
        <v>0</v>
      </c>
      <c r="G3168" s="3">
        <v>23.75</v>
      </c>
      <c r="K3168" s="55"/>
    </row>
    <row r="3169" spans="1:11" x14ac:dyDescent="0.3">
      <c r="A3169" s="6">
        <v>42381</v>
      </c>
      <c r="B3169" s="3">
        <v>22.6</v>
      </c>
      <c r="C3169" s="3">
        <v>22.6</v>
      </c>
      <c r="D3169" s="3">
        <v>22.6</v>
      </c>
      <c r="E3169" s="3">
        <v>22.6</v>
      </c>
      <c r="F3169" s="3">
        <v>0</v>
      </c>
      <c r="G3169" s="3">
        <v>22.6</v>
      </c>
      <c r="K3169" s="55"/>
    </row>
    <row r="3170" spans="1:11" x14ac:dyDescent="0.3">
      <c r="A3170" s="6">
        <v>42382</v>
      </c>
      <c r="B3170" s="3">
        <v>23.85</v>
      </c>
      <c r="C3170" s="3">
        <v>23.85</v>
      </c>
      <c r="D3170" s="3">
        <v>23.85</v>
      </c>
      <c r="E3170" s="3">
        <v>23.85</v>
      </c>
      <c r="F3170" s="3">
        <v>0</v>
      </c>
      <c r="G3170" s="3">
        <v>23.85</v>
      </c>
      <c r="K3170" s="55"/>
    </row>
    <row r="3171" spans="1:11" x14ac:dyDescent="0.3">
      <c r="A3171" s="6">
        <v>42383</v>
      </c>
      <c r="B3171" s="3">
        <v>23.75</v>
      </c>
      <c r="C3171" s="3">
        <v>23.75</v>
      </c>
      <c r="D3171" s="3">
        <v>23.75</v>
      </c>
      <c r="E3171" s="3">
        <v>23.75</v>
      </c>
      <c r="F3171" s="3">
        <v>0</v>
      </c>
      <c r="G3171" s="3">
        <v>23.75</v>
      </c>
      <c r="K3171" s="55"/>
    </row>
    <row r="3172" spans="1:11" x14ac:dyDescent="0.3">
      <c r="A3172" s="6">
        <v>42384</v>
      </c>
      <c r="B3172" s="3">
        <v>23.2</v>
      </c>
      <c r="C3172" s="3">
        <v>23.2</v>
      </c>
      <c r="D3172" s="3">
        <v>23.2</v>
      </c>
      <c r="E3172" s="3">
        <v>23.2</v>
      </c>
      <c r="F3172" s="3">
        <v>0</v>
      </c>
      <c r="G3172" s="3">
        <v>23.2</v>
      </c>
      <c r="K3172" s="55"/>
    </row>
    <row r="3173" spans="1:11" x14ac:dyDescent="0.3">
      <c r="A3173" s="6">
        <v>42387</v>
      </c>
      <c r="B3173" s="3">
        <v>25.3</v>
      </c>
      <c r="C3173" s="3">
        <v>25.3</v>
      </c>
      <c r="D3173" s="3">
        <v>25.3</v>
      </c>
      <c r="E3173" s="3">
        <v>25.3</v>
      </c>
      <c r="F3173" s="3">
        <v>0</v>
      </c>
      <c r="G3173" s="3">
        <v>25.3</v>
      </c>
      <c r="K3173" s="55"/>
    </row>
    <row r="3174" spans="1:11" x14ac:dyDescent="0.3">
      <c r="A3174" s="6">
        <v>42388</v>
      </c>
      <c r="B3174" s="3">
        <v>24.25</v>
      </c>
      <c r="C3174" s="3">
        <v>24.25</v>
      </c>
      <c r="D3174" s="3">
        <v>24.25</v>
      </c>
      <c r="E3174" s="3">
        <v>24.25</v>
      </c>
      <c r="F3174" s="3">
        <v>0</v>
      </c>
      <c r="G3174" s="3">
        <v>24.25</v>
      </c>
      <c r="K3174" s="55"/>
    </row>
    <row r="3175" spans="1:11" x14ac:dyDescent="0.3">
      <c r="A3175" s="6">
        <v>42389</v>
      </c>
      <c r="B3175" s="3">
        <v>24.8</v>
      </c>
      <c r="C3175" s="3">
        <v>24.8</v>
      </c>
      <c r="D3175" s="3">
        <v>24.8</v>
      </c>
      <c r="E3175" s="3">
        <v>24.8</v>
      </c>
      <c r="F3175" s="3">
        <v>0</v>
      </c>
      <c r="G3175" s="3">
        <v>24.8</v>
      </c>
      <c r="K3175" s="55"/>
    </row>
    <row r="3176" spans="1:11" x14ac:dyDescent="0.3">
      <c r="A3176" s="6">
        <v>42390</v>
      </c>
      <c r="B3176" s="3">
        <v>23.6</v>
      </c>
      <c r="C3176" s="3">
        <v>23.6</v>
      </c>
      <c r="D3176" s="3">
        <v>23.6</v>
      </c>
      <c r="E3176" s="3">
        <v>23.6</v>
      </c>
      <c r="F3176" s="3">
        <v>0</v>
      </c>
      <c r="G3176" s="3">
        <v>23.6</v>
      </c>
      <c r="K3176" s="55"/>
    </row>
    <row r="3177" spans="1:11" x14ac:dyDescent="0.3">
      <c r="A3177" s="6">
        <v>42391</v>
      </c>
      <c r="B3177" s="3">
        <v>23.85</v>
      </c>
      <c r="C3177" s="3">
        <v>23.85</v>
      </c>
      <c r="D3177" s="3">
        <v>23.85</v>
      </c>
      <c r="E3177" s="3">
        <v>23.85</v>
      </c>
      <c r="F3177" s="3">
        <v>0</v>
      </c>
      <c r="G3177" s="3">
        <v>23.85</v>
      </c>
      <c r="K3177" s="55"/>
    </row>
    <row r="3178" spans="1:11" x14ac:dyDescent="0.3">
      <c r="A3178" s="6">
        <v>42394</v>
      </c>
      <c r="B3178" s="3">
        <v>21.2</v>
      </c>
      <c r="C3178" s="3">
        <v>21.2</v>
      </c>
      <c r="D3178" s="3">
        <v>21.2</v>
      </c>
      <c r="E3178" s="3">
        <v>21.2</v>
      </c>
      <c r="F3178" s="3">
        <v>0</v>
      </c>
      <c r="G3178" s="3">
        <v>21.2</v>
      </c>
      <c r="K3178" s="55"/>
    </row>
    <row r="3179" spans="1:11" x14ac:dyDescent="0.3">
      <c r="A3179" s="6">
        <v>42395</v>
      </c>
      <c r="B3179" s="3">
        <v>21.15</v>
      </c>
      <c r="C3179" s="3">
        <v>21.15</v>
      </c>
      <c r="D3179" s="3">
        <v>21.15</v>
      </c>
      <c r="E3179" s="3">
        <v>21.15</v>
      </c>
      <c r="F3179" s="3">
        <v>0</v>
      </c>
      <c r="G3179" s="3">
        <v>21.15</v>
      </c>
      <c r="K3179" s="55"/>
    </row>
    <row r="3180" spans="1:11" x14ac:dyDescent="0.3">
      <c r="A3180" s="6">
        <v>42396</v>
      </c>
      <c r="B3180" s="3">
        <v>21.4</v>
      </c>
      <c r="C3180" s="3">
        <v>21.4</v>
      </c>
      <c r="D3180" s="3">
        <v>21.4</v>
      </c>
      <c r="E3180" s="3">
        <v>21.4</v>
      </c>
      <c r="F3180" s="3">
        <v>0</v>
      </c>
      <c r="G3180" s="3">
        <v>21.4</v>
      </c>
      <c r="K3180" s="55"/>
    </row>
    <row r="3181" spans="1:11" x14ac:dyDescent="0.3">
      <c r="A3181" s="6">
        <v>42397</v>
      </c>
      <c r="B3181" s="3">
        <v>22.9</v>
      </c>
      <c r="C3181" s="3">
        <v>22.9</v>
      </c>
      <c r="D3181" s="3">
        <v>22.9</v>
      </c>
      <c r="E3181" s="3">
        <v>22.9</v>
      </c>
      <c r="F3181" s="3">
        <v>0</v>
      </c>
      <c r="G3181" s="3">
        <v>22.9</v>
      </c>
      <c r="K3181" s="55"/>
    </row>
    <row r="3182" spans="1:11" x14ac:dyDescent="0.3">
      <c r="A3182" s="6">
        <v>42398</v>
      </c>
      <c r="B3182" s="3">
        <v>22.05</v>
      </c>
      <c r="C3182" s="3">
        <v>22.05</v>
      </c>
      <c r="D3182" s="3">
        <v>22.05</v>
      </c>
      <c r="E3182" s="3">
        <v>22.05</v>
      </c>
      <c r="F3182" s="3">
        <v>0</v>
      </c>
      <c r="G3182" s="3">
        <v>22.05</v>
      </c>
      <c r="K3182" s="55"/>
    </row>
    <row r="3183" spans="1:11" x14ac:dyDescent="0.3">
      <c r="A3183" s="6">
        <v>42401</v>
      </c>
      <c r="B3183" s="3">
        <v>19.920000000000002</v>
      </c>
      <c r="C3183" s="3">
        <v>19.920000000000002</v>
      </c>
      <c r="D3183" s="3">
        <v>19.920000000000002</v>
      </c>
      <c r="E3183" s="3">
        <v>19.920000000000002</v>
      </c>
      <c r="F3183" s="3">
        <v>0</v>
      </c>
      <c r="G3183" s="3">
        <v>19.920000000000002</v>
      </c>
      <c r="K3183" s="55"/>
    </row>
    <row r="3184" spans="1:11" x14ac:dyDescent="0.3">
      <c r="A3184" s="6">
        <v>42402</v>
      </c>
      <c r="B3184" s="3">
        <v>18.649999999999999</v>
      </c>
      <c r="C3184" s="3">
        <v>18.649999999999999</v>
      </c>
      <c r="D3184" s="3">
        <v>18.649999999999999</v>
      </c>
      <c r="E3184" s="3">
        <v>18.649999999999999</v>
      </c>
      <c r="F3184" s="3">
        <v>0</v>
      </c>
      <c r="G3184" s="3">
        <v>18.649999999999999</v>
      </c>
      <c r="K3184" s="55"/>
    </row>
    <row r="3185" spans="1:11" x14ac:dyDescent="0.3">
      <c r="A3185" s="6">
        <v>42403</v>
      </c>
      <c r="B3185" s="3">
        <v>19.05</v>
      </c>
      <c r="C3185" s="3">
        <v>19.05</v>
      </c>
      <c r="D3185" s="3">
        <v>19.05</v>
      </c>
      <c r="E3185" s="3">
        <v>19.05</v>
      </c>
      <c r="F3185" s="3">
        <v>0</v>
      </c>
      <c r="G3185" s="3">
        <v>19.05</v>
      </c>
      <c r="K3185" s="55"/>
    </row>
    <row r="3186" spans="1:11" x14ac:dyDescent="0.3">
      <c r="A3186" s="6">
        <v>42404</v>
      </c>
      <c r="B3186" s="3">
        <v>19.149999999999999</v>
      </c>
      <c r="C3186" s="3">
        <v>19.149999999999999</v>
      </c>
      <c r="D3186" s="3">
        <v>19.149999999999999</v>
      </c>
      <c r="E3186" s="3">
        <v>19.149999999999999</v>
      </c>
      <c r="F3186" s="3">
        <v>0</v>
      </c>
      <c r="G3186" s="3">
        <v>19.149999999999999</v>
      </c>
      <c r="K3186" s="55"/>
    </row>
    <row r="3187" spans="1:11" x14ac:dyDescent="0.3">
      <c r="A3187" s="6">
        <v>42405</v>
      </c>
      <c r="B3187" s="3">
        <v>18.8</v>
      </c>
      <c r="C3187" s="3">
        <v>18.8</v>
      </c>
      <c r="D3187" s="3">
        <v>18.8</v>
      </c>
      <c r="E3187" s="3">
        <v>18.8</v>
      </c>
      <c r="F3187" s="3">
        <v>0</v>
      </c>
      <c r="G3187" s="3">
        <v>18.8</v>
      </c>
      <c r="K3187" s="55"/>
    </row>
    <row r="3188" spans="1:11" x14ac:dyDescent="0.3">
      <c r="A3188" s="6">
        <v>42408</v>
      </c>
      <c r="B3188" s="3">
        <v>18.350000000000001</v>
      </c>
      <c r="C3188" s="3">
        <v>18.350000000000001</v>
      </c>
      <c r="D3188" s="3">
        <v>18.350000000000001</v>
      </c>
      <c r="E3188" s="3">
        <v>18.350000000000001</v>
      </c>
      <c r="F3188" s="3">
        <v>0</v>
      </c>
      <c r="G3188" s="3">
        <v>18.350000000000001</v>
      </c>
      <c r="K3188" s="55"/>
    </row>
    <row r="3189" spans="1:11" x14ac:dyDescent="0.3">
      <c r="A3189" s="6">
        <v>42409</v>
      </c>
      <c r="B3189" s="3">
        <v>18.420000000000002</v>
      </c>
      <c r="C3189" s="3">
        <v>18.420000000000002</v>
      </c>
      <c r="D3189" s="3">
        <v>18.420000000000002</v>
      </c>
      <c r="E3189" s="3">
        <v>18.420000000000002</v>
      </c>
      <c r="F3189" s="3">
        <v>0</v>
      </c>
      <c r="G3189" s="3">
        <v>18.420000000000002</v>
      </c>
      <c r="K3189" s="55"/>
    </row>
    <row r="3190" spans="1:11" x14ac:dyDescent="0.3">
      <c r="A3190" s="6">
        <v>42410</v>
      </c>
      <c r="B3190" s="3">
        <v>17.45</v>
      </c>
      <c r="C3190" s="3">
        <v>17.45</v>
      </c>
      <c r="D3190" s="3">
        <v>17.45</v>
      </c>
      <c r="E3190" s="3">
        <v>17.45</v>
      </c>
      <c r="F3190" s="3">
        <v>0</v>
      </c>
      <c r="G3190" s="3">
        <v>17.45</v>
      </c>
      <c r="K3190" s="55"/>
    </row>
    <row r="3191" spans="1:11" x14ac:dyDescent="0.3">
      <c r="A3191" s="6">
        <v>42411</v>
      </c>
      <c r="B3191" s="3">
        <v>17.25</v>
      </c>
      <c r="C3191" s="3">
        <v>17.25</v>
      </c>
      <c r="D3191" s="3">
        <v>17.25</v>
      </c>
      <c r="E3191" s="3">
        <v>17.25</v>
      </c>
      <c r="F3191" s="3">
        <v>0</v>
      </c>
      <c r="G3191" s="3">
        <v>17.25</v>
      </c>
      <c r="K3191" s="55"/>
    </row>
    <row r="3192" spans="1:11" x14ac:dyDescent="0.3">
      <c r="A3192" s="6">
        <v>42412</v>
      </c>
      <c r="B3192" s="3">
        <v>17.25</v>
      </c>
      <c r="C3192" s="3">
        <v>17.25</v>
      </c>
      <c r="D3192" s="3">
        <v>17.25</v>
      </c>
      <c r="E3192" s="3">
        <v>17.25</v>
      </c>
      <c r="F3192" s="3">
        <v>0</v>
      </c>
      <c r="G3192" s="3">
        <v>17.25</v>
      </c>
      <c r="K3192" s="55"/>
    </row>
    <row r="3193" spans="1:11" x14ac:dyDescent="0.3">
      <c r="A3193" s="6">
        <v>42415</v>
      </c>
      <c r="B3193" s="3">
        <v>16.7</v>
      </c>
      <c r="C3193" s="3">
        <v>16.7</v>
      </c>
      <c r="D3193" s="3">
        <v>16.7</v>
      </c>
      <c r="E3193" s="3">
        <v>16.7</v>
      </c>
      <c r="F3193" s="3">
        <v>0</v>
      </c>
      <c r="G3193" s="3">
        <v>16.7</v>
      </c>
      <c r="K3193" s="55"/>
    </row>
    <row r="3194" spans="1:11" x14ac:dyDescent="0.3">
      <c r="A3194" s="6">
        <v>42416</v>
      </c>
      <c r="B3194" s="3">
        <v>17.350000000000001</v>
      </c>
      <c r="C3194" s="3">
        <v>17.350000000000001</v>
      </c>
      <c r="D3194" s="3">
        <v>17.350000000000001</v>
      </c>
      <c r="E3194" s="3">
        <v>17.350000000000001</v>
      </c>
      <c r="F3194" s="3">
        <v>0</v>
      </c>
      <c r="G3194" s="3">
        <v>17.350000000000001</v>
      </c>
      <c r="K3194" s="55"/>
    </row>
    <row r="3195" spans="1:11" x14ac:dyDescent="0.3">
      <c r="A3195" s="6">
        <v>42417</v>
      </c>
      <c r="B3195" s="3">
        <v>17.899999999999999</v>
      </c>
      <c r="C3195" s="3">
        <v>17.899999999999999</v>
      </c>
      <c r="D3195" s="3">
        <v>17.899999999999999</v>
      </c>
      <c r="E3195" s="3">
        <v>17.899999999999999</v>
      </c>
      <c r="F3195" s="3">
        <v>0</v>
      </c>
      <c r="G3195" s="3">
        <v>17.899999999999999</v>
      </c>
      <c r="K3195" s="55"/>
    </row>
    <row r="3196" spans="1:11" x14ac:dyDescent="0.3">
      <c r="A3196" s="6">
        <v>42418</v>
      </c>
      <c r="B3196" s="3">
        <v>19.05</v>
      </c>
      <c r="C3196" s="3">
        <v>19.05</v>
      </c>
      <c r="D3196" s="3">
        <v>19.05</v>
      </c>
      <c r="E3196" s="3">
        <v>19.05</v>
      </c>
      <c r="F3196" s="3">
        <v>0</v>
      </c>
      <c r="G3196" s="3">
        <v>19.05</v>
      </c>
      <c r="K3196" s="55"/>
    </row>
    <row r="3197" spans="1:11" x14ac:dyDescent="0.3">
      <c r="A3197" s="6">
        <v>42419</v>
      </c>
      <c r="B3197" s="3">
        <v>19</v>
      </c>
      <c r="C3197" s="3">
        <v>19</v>
      </c>
      <c r="D3197" s="3">
        <v>19</v>
      </c>
      <c r="E3197" s="3">
        <v>19</v>
      </c>
      <c r="F3197" s="3">
        <v>0</v>
      </c>
      <c r="G3197" s="3">
        <v>19</v>
      </c>
      <c r="K3197" s="55"/>
    </row>
    <row r="3198" spans="1:11" x14ac:dyDescent="0.3">
      <c r="A3198" s="6">
        <v>42422</v>
      </c>
      <c r="B3198" s="3">
        <v>19.7</v>
      </c>
      <c r="C3198" s="3">
        <v>19.7</v>
      </c>
      <c r="D3198" s="3">
        <v>19.7</v>
      </c>
      <c r="E3198" s="3">
        <v>19.7</v>
      </c>
      <c r="F3198" s="3">
        <v>0</v>
      </c>
      <c r="G3198" s="3">
        <v>19.7</v>
      </c>
      <c r="K3198" s="55"/>
    </row>
    <row r="3199" spans="1:11" x14ac:dyDescent="0.3">
      <c r="A3199" s="6">
        <v>42423</v>
      </c>
      <c r="B3199" s="3">
        <v>19.2</v>
      </c>
      <c r="C3199" s="3">
        <v>19.2</v>
      </c>
      <c r="D3199" s="3">
        <v>19.2</v>
      </c>
      <c r="E3199" s="3">
        <v>19.2</v>
      </c>
      <c r="F3199" s="3">
        <v>0</v>
      </c>
      <c r="G3199" s="3">
        <v>19.2</v>
      </c>
      <c r="K3199" s="55"/>
    </row>
    <row r="3200" spans="1:11" x14ac:dyDescent="0.3">
      <c r="A3200" s="6">
        <v>42424</v>
      </c>
      <c r="B3200" s="3">
        <v>19.3</v>
      </c>
      <c r="C3200" s="3">
        <v>19.3</v>
      </c>
      <c r="D3200" s="3">
        <v>19.3</v>
      </c>
      <c r="E3200" s="3">
        <v>19.3</v>
      </c>
      <c r="F3200" s="3">
        <v>0</v>
      </c>
      <c r="G3200" s="3">
        <v>19.3</v>
      </c>
      <c r="K3200" s="55"/>
    </row>
    <row r="3201" spans="1:11" x14ac:dyDescent="0.3">
      <c r="A3201" s="6">
        <v>42425</v>
      </c>
      <c r="B3201" s="3">
        <v>19.600000000000001</v>
      </c>
      <c r="C3201" s="3">
        <v>19.600000000000001</v>
      </c>
      <c r="D3201" s="3">
        <v>19.600000000000001</v>
      </c>
      <c r="E3201" s="3">
        <v>19.600000000000001</v>
      </c>
      <c r="F3201" s="3">
        <v>0</v>
      </c>
      <c r="G3201" s="3">
        <v>19.600000000000001</v>
      </c>
      <c r="K3201" s="55"/>
    </row>
    <row r="3202" spans="1:11" x14ac:dyDescent="0.3">
      <c r="A3202" s="6">
        <v>42426</v>
      </c>
      <c r="B3202" s="3">
        <v>19.600000000000001</v>
      </c>
      <c r="C3202" s="3">
        <v>19.600000000000001</v>
      </c>
      <c r="D3202" s="3">
        <v>19.600000000000001</v>
      </c>
      <c r="E3202" s="3">
        <v>19.600000000000001</v>
      </c>
      <c r="F3202" s="3">
        <v>0</v>
      </c>
      <c r="G3202" s="3">
        <v>19.600000000000001</v>
      </c>
      <c r="K3202" s="55"/>
    </row>
    <row r="3203" spans="1:11" x14ac:dyDescent="0.3">
      <c r="A3203" s="6">
        <v>42429</v>
      </c>
      <c r="B3203" s="3">
        <v>19.55</v>
      </c>
      <c r="C3203" s="3">
        <v>19.55</v>
      </c>
      <c r="D3203" s="3">
        <v>19.55</v>
      </c>
      <c r="E3203" s="3">
        <v>19.55</v>
      </c>
      <c r="F3203" s="3">
        <v>0</v>
      </c>
      <c r="G3203" s="3">
        <v>19.55</v>
      </c>
      <c r="K3203" s="55"/>
    </row>
    <row r="3204" spans="1:11" x14ac:dyDescent="0.3">
      <c r="A3204" s="6">
        <v>42430</v>
      </c>
      <c r="B3204" s="3">
        <v>18.45</v>
      </c>
      <c r="C3204" s="3">
        <v>18.45</v>
      </c>
      <c r="D3204" s="3">
        <v>18.45</v>
      </c>
      <c r="E3204" s="3">
        <v>18.45</v>
      </c>
      <c r="F3204" s="3">
        <v>0</v>
      </c>
      <c r="G3204" s="3">
        <v>18.45</v>
      </c>
      <c r="K3204" s="55"/>
    </row>
    <row r="3205" spans="1:11" x14ac:dyDescent="0.3">
      <c r="A3205" s="6">
        <v>42431</v>
      </c>
      <c r="B3205" s="3">
        <v>18.899999999999999</v>
      </c>
      <c r="C3205" s="3">
        <v>18.899999999999999</v>
      </c>
      <c r="D3205" s="3">
        <v>18.899999999999999</v>
      </c>
      <c r="E3205" s="3">
        <v>18.899999999999999</v>
      </c>
      <c r="F3205" s="3">
        <v>0</v>
      </c>
      <c r="G3205" s="3">
        <v>18.899999999999999</v>
      </c>
      <c r="K3205" s="55"/>
    </row>
    <row r="3206" spans="1:11" x14ac:dyDescent="0.3">
      <c r="A3206" s="6">
        <v>42432</v>
      </c>
      <c r="B3206" s="3">
        <v>18.45</v>
      </c>
      <c r="C3206" s="3">
        <v>18.45</v>
      </c>
      <c r="D3206" s="3">
        <v>18.45</v>
      </c>
      <c r="E3206" s="3">
        <v>18.45</v>
      </c>
      <c r="F3206" s="3">
        <v>0</v>
      </c>
      <c r="G3206" s="3">
        <v>18.45</v>
      </c>
      <c r="K3206" s="55"/>
    </row>
    <row r="3207" spans="1:11" x14ac:dyDescent="0.3">
      <c r="A3207" s="6">
        <v>42433</v>
      </c>
      <c r="B3207" s="3">
        <v>18.95</v>
      </c>
      <c r="C3207" s="3">
        <v>18.95</v>
      </c>
      <c r="D3207" s="3">
        <v>18.95</v>
      </c>
      <c r="E3207" s="3">
        <v>18.95</v>
      </c>
      <c r="F3207" s="3">
        <v>0</v>
      </c>
      <c r="G3207" s="3">
        <v>18.95</v>
      </c>
      <c r="K3207" s="55"/>
    </row>
    <row r="3208" spans="1:11" x14ac:dyDescent="0.3">
      <c r="A3208" s="6">
        <v>42436</v>
      </c>
      <c r="B3208" s="3">
        <v>19.8</v>
      </c>
      <c r="C3208" s="3">
        <v>19.8</v>
      </c>
      <c r="D3208" s="3">
        <v>19.8</v>
      </c>
      <c r="E3208" s="3">
        <v>19.8</v>
      </c>
      <c r="F3208" s="3">
        <v>0</v>
      </c>
      <c r="G3208" s="3">
        <v>19.8</v>
      </c>
      <c r="K3208" s="55"/>
    </row>
    <row r="3209" spans="1:11" x14ac:dyDescent="0.3">
      <c r="A3209" s="6">
        <v>42437</v>
      </c>
      <c r="B3209" s="3">
        <v>20.399999999999999</v>
      </c>
      <c r="C3209" s="3">
        <v>20.399999999999999</v>
      </c>
      <c r="D3209" s="3">
        <v>20.399999999999999</v>
      </c>
      <c r="E3209" s="3">
        <v>20.399999999999999</v>
      </c>
      <c r="F3209" s="3">
        <v>0</v>
      </c>
      <c r="G3209" s="3">
        <v>20.399999999999999</v>
      </c>
      <c r="K3209" s="55"/>
    </row>
    <row r="3210" spans="1:11" x14ac:dyDescent="0.3">
      <c r="A3210" s="6">
        <v>42438</v>
      </c>
      <c r="B3210" s="3">
        <v>20.65</v>
      </c>
      <c r="C3210" s="3">
        <v>20.65</v>
      </c>
      <c r="D3210" s="3">
        <v>20.65</v>
      </c>
      <c r="E3210" s="3">
        <v>20.65</v>
      </c>
      <c r="F3210" s="3">
        <v>0</v>
      </c>
      <c r="G3210" s="3">
        <v>20.65</v>
      </c>
      <c r="K3210" s="55"/>
    </row>
    <row r="3211" spans="1:11" x14ac:dyDescent="0.3">
      <c r="A3211" s="6">
        <v>42439</v>
      </c>
      <c r="B3211" s="3">
        <v>21.1</v>
      </c>
      <c r="C3211" s="3">
        <v>21.1</v>
      </c>
      <c r="D3211" s="3">
        <v>21.1</v>
      </c>
      <c r="E3211" s="3">
        <v>21.1</v>
      </c>
      <c r="F3211" s="3">
        <v>0</v>
      </c>
      <c r="G3211" s="3">
        <v>21.1</v>
      </c>
      <c r="K3211" s="55"/>
    </row>
    <row r="3212" spans="1:11" x14ac:dyDescent="0.3">
      <c r="A3212" s="6">
        <v>42440</v>
      </c>
      <c r="B3212" s="3">
        <v>21.45</v>
      </c>
      <c r="C3212" s="3">
        <v>21.45</v>
      </c>
      <c r="D3212" s="3">
        <v>21.45</v>
      </c>
      <c r="E3212" s="3">
        <v>21.45</v>
      </c>
      <c r="F3212" s="3">
        <v>0</v>
      </c>
      <c r="G3212" s="3">
        <v>21.45</v>
      </c>
      <c r="K3212" s="55"/>
    </row>
    <row r="3213" spans="1:11" x14ac:dyDescent="0.3">
      <c r="A3213" s="6">
        <v>42443</v>
      </c>
      <c r="B3213" s="3">
        <v>21</v>
      </c>
      <c r="C3213" s="3">
        <v>21</v>
      </c>
      <c r="D3213" s="3">
        <v>21</v>
      </c>
      <c r="E3213" s="3">
        <v>21</v>
      </c>
      <c r="F3213" s="3">
        <v>0</v>
      </c>
      <c r="G3213" s="3">
        <v>21</v>
      </c>
      <c r="K3213" s="55"/>
    </row>
    <row r="3214" spans="1:11" x14ac:dyDescent="0.3">
      <c r="A3214" s="6">
        <v>42444</v>
      </c>
      <c r="B3214" s="3">
        <v>21.05</v>
      </c>
      <c r="C3214" s="3">
        <v>21.05</v>
      </c>
      <c r="D3214" s="3">
        <v>21.05</v>
      </c>
      <c r="E3214" s="3">
        <v>21.05</v>
      </c>
      <c r="F3214" s="3">
        <v>0</v>
      </c>
      <c r="G3214" s="3">
        <v>21.05</v>
      </c>
      <c r="K3214" s="55"/>
    </row>
    <row r="3215" spans="1:11" x14ac:dyDescent="0.3">
      <c r="A3215" s="6">
        <v>42445</v>
      </c>
      <c r="B3215" s="3">
        <v>20.2</v>
      </c>
      <c r="C3215" s="3">
        <v>20.2</v>
      </c>
      <c r="D3215" s="3">
        <v>20.2</v>
      </c>
      <c r="E3215" s="3">
        <v>20.2</v>
      </c>
      <c r="F3215" s="3">
        <v>0</v>
      </c>
      <c r="G3215" s="3">
        <v>20.2</v>
      </c>
      <c r="K3215" s="55"/>
    </row>
    <row r="3216" spans="1:11" x14ac:dyDescent="0.3">
      <c r="A3216" s="6">
        <v>42446</v>
      </c>
      <c r="B3216" s="3">
        <v>20.75</v>
      </c>
      <c r="C3216" s="3">
        <v>20.75</v>
      </c>
      <c r="D3216" s="3">
        <v>20.75</v>
      </c>
      <c r="E3216" s="3">
        <v>20.75</v>
      </c>
      <c r="F3216" s="3">
        <v>0</v>
      </c>
      <c r="G3216" s="3">
        <v>20.75</v>
      </c>
      <c r="K3216" s="55"/>
    </row>
    <row r="3217" spans="1:11" x14ac:dyDescent="0.3">
      <c r="A3217" s="6">
        <v>42447</v>
      </c>
      <c r="B3217" s="3">
        <v>20.71</v>
      </c>
      <c r="C3217" s="3">
        <v>20.71</v>
      </c>
      <c r="D3217" s="3">
        <v>20.71</v>
      </c>
      <c r="E3217" s="3">
        <v>20.71</v>
      </c>
      <c r="F3217" s="3">
        <v>0</v>
      </c>
      <c r="G3217" s="3">
        <v>20.71</v>
      </c>
      <c r="K3217" s="55"/>
    </row>
    <row r="3218" spans="1:11" x14ac:dyDescent="0.3">
      <c r="A3218" s="6">
        <v>42450</v>
      </c>
      <c r="B3218" s="3">
        <v>19.91</v>
      </c>
      <c r="C3218" s="3">
        <v>19.91</v>
      </c>
      <c r="D3218" s="3">
        <v>19.91</v>
      </c>
      <c r="E3218" s="3">
        <v>19.91</v>
      </c>
      <c r="F3218" s="3">
        <v>0</v>
      </c>
      <c r="G3218" s="3">
        <v>19.91</v>
      </c>
      <c r="K3218" s="55"/>
    </row>
    <row r="3219" spans="1:11" x14ac:dyDescent="0.3">
      <c r="A3219" s="6">
        <v>42451</v>
      </c>
      <c r="B3219" s="3">
        <v>19.899999999999999</v>
      </c>
      <c r="C3219" s="3">
        <v>19.899999999999999</v>
      </c>
      <c r="D3219" s="3">
        <v>19.899999999999999</v>
      </c>
      <c r="E3219" s="3">
        <v>19.899999999999999</v>
      </c>
      <c r="F3219" s="3">
        <v>0</v>
      </c>
      <c r="G3219" s="3">
        <v>19.899999999999999</v>
      </c>
      <c r="K3219" s="55"/>
    </row>
    <row r="3220" spans="1:11" x14ac:dyDescent="0.3">
      <c r="A3220" s="6">
        <v>42452</v>
      </c>
      <c r="B3220" s="3">
        <v>20.25</v>
      </c>
      <c r="C3220" s="3">
        <v>20.25</v>
      </c>
      <c r="D3220" s="3">
        <v>20.25</v>
      </c>
      <c r="E3220" s="3">
        <v>20.25</v>
      </c>
      <c r="F3220" s="3">
        <v>0</v>
      </c>
      <c r="G3220" s="3">
        <v>20.25</v>
      </c>
      <c r="K3220" s="55"/>
    </row>
    <row r="3221" spans="1:11" x14ac:dyDescent="0.3">
      <c r="A3221" s="6">
        <v>42458</v>
      </c>
      <c r="B3221" s="3">
        <v>20.85</v>
      </c>
      <c r="C3221" s="3">
        <v>20.85</v>
      </c>
      <c r="D3221" s="3">
        <v>20.85</v>
      </c>
      <c r="E3221" s="3">
        <v>20.85</v>
      </c>
      <c r="F3221" s="3">
        <v>0</v>
      </c>
      <c r="G3221" s="3">
        <v>20.85</v>
      </c>
      <c r="K3221" s="55"/>
    </row>
    <row r="3222" spans="1:11" x14ac:dyDescent="0.3">
      <c r="A3222" s="6">
        <v>42459</v>
      </c>
      <c r="B3222" s="3">
        <v>21.4</v>
      </c>
      <c r="C3222" s="3">
        <v>21.4</v>
      </c>
      <c r="D3222" s="3">
        <v>21.4</v>
      </c>
      <c r="E3222" s="3">
        <v>21.4</v>
      </c>
      <c r="F3222" s="3">
        <v>0</v>
      </c>
      <c r="G3222" s="3">
        <v>21.4</v>
      </c>
      <c r="K3222" s="55"/>
    </row>
    <row r="3223" spans="1:11" x14ac:dyDescent="0.3">
      <c r="A3223" s="6">
        <v>42460</v>
      </c>
      <c r="B3223" s="3">
        <v>21.39</v>
      </c>
      <c r="C3223" s="3">
        <v>21.39</v>
      </c>
      <c r="D3223" s="3">
        <v>21.39</v>
      </c>
      <c r="E3223" s="3">
        <v>21.39</v>
      </c>
      <c r="F3223" s="3">
        <v>0</v>
      </c>
      <c r="G3223" s="3">
        <v>21.39</v>
      </c>
      <c r="K3223" s="55"/>
    </row>
    <row r="3224" spans="1:11" x14ac:dyDescent="0.3">
      <c r="A3224" s="6">
        <v>42461</v>
      </c>
      <c r="B3224" s="3">
        <v>19.36</v>
      </c>
      <c r="C3224" s="3">
        <v>19.36</v>
      </c>
      <c r="D3224" s="3">
        <v>19.36</v>
      </c>
      <c r="E3224" s="3">
        <v>19.36</v>
      </c>
      <c r="F3224" s="3">
        <v>0</v>
      </c>
      <c r="G3224" s="3">
        <v>19.36</v>
      </c>
      <c r="K3224" s="55"/>
    </row>
    <row r="3225" spans="1:11" x14ac:dyDescent="0.3">
      <c r="A3225" s="6">
        <v>42464</v>
      </c>
      <c r="B3225" s="3">
        <v>19.600000000000001</v>
      </c>
      <c r="C3225" s="3">
        <v>19.600000000000001</v>
      </c>
      <c r="D3225" s="3">
        <v>19.600000000000001</v>
      </c>
      <c r="E3225" s="3">
        <v>19.600000000000001</v>
      </c>
      <c r="F3225" s="3">
        <v>0</v>
      </c>
      <c r="G3225" s="3">
        <v>19.600000000000001</v>
      </c>
      <c r="K3225" s="55"/>
    </row>
    <row r="3226" spans="1:11" x14ac:dyDescent="0.3">
      <c r="A3226" s="6">
        <v>42465</v>
      </c>
      <c r="B3226" s="3">
        <v>19.350000000000001</v>
      </c>
      <c r="C3226" s="3">
        <v>19.350000000000001</v>
      </c>
      <c r="D3226" s="3">
        <v>19.350000000000001</v>
      </c>
      <c r="E3226" s="3">
        <v>19.350000000000001</v>
      </c>
      <c r="F3226" s="3">
        <v>0</v>
      </c>
      <c r="G3226" s="3">
        <v>19.350000000000001</v>
      </c>
      <c r="K3226" s="55"/>
    </row>
    <row r="3227" spans="1:11" x14ac:dyDescent="0.3">
      <c r="A3227" s="6">
        <v>42466</v>
      </c>
      <c r="B3227" s="3">
        <v>19.059999999999999</v>
      </c>
      <c r="C3227" s="3">
        <v>19.059999999999999</v>
      </c>
      <c r="D3227" s="3">
        <v>19.059999999999999</v>
      </c>
      <c r="E3227" s="3">
        <v>19.059999999999999</v>
      </c>
      <c r="F3227" s="3">
        <v>0</v>
      </c>
      <c r="G3227" s="3">
        <v>19.059999999999999</v>
      </c>
      <c r="K3227" s="55"/>
    </row>
    <row r="3228" spans="1:11" x14ac:dyDescent="0.3">
      <c r="A3228" s="6">
        <v>42467</v>
      </c>
      <c r="B3228" s="3">
        <v>19.16</v>
      </c>
      <c r="C3228" s="3">
        <v>19.16</v>
      </c>
      <c r="D3228" s="3">
        <v>19.16</v>
      </c>
      <c r="E3228" s="3">
        <v>19.16</v>
      </c>
      <c r="F3228" s="3">
        <v>0</v>
      </c>
      <c r="G3228" s="3">
        <v>19.16</v>
      </c>
      <c r="K3228" s="55"/>
    </row>
    <row r="3229" spans="1:11" x14ac:dyDescent="0.3">
      <c r="A3229" s="6">
        <v>42468</v>
      </c>
      <c r="B3229" s="3">
        <v>19.45</v>
      </c>
      <c r="C3229" s="3">
        <v>19.45</v>
      </c>
      <c r="D3229" s="3">
        <v>19.45</v>
      </c>
      <c r="E3229" s="3">
        <v>19.45</v>
      </c>
      <c r="F3229" s="3">
        <v>0</v>
      </c>
      <c r="G3229" s="3">
        <v>19.45</v>
      </c>
      <c r="K3229" s="55"/>
    </row>
    <row r="3230" spans="1:11" x14ac:dyDescent="0.3">
      <c r="A3230" s="6">
        <v>42471</v>
      </c>
      <c r="B3230" s="3">
        <v>20</v>
      </c>
      <c r="C3230" s="3">
        <v>20</v>
      </c>
      <c r="D3230" s="3">
        <v>20</v>
      </c>
      <c r="E3230" s="3">
        <v>20</v>
      </c>
      <c r="F3230" s="3">
        <v>0</v>
      </c>
      <c r="G3230" s="3">
        <v>20</v>
      </c>
      <c r="K3230" s="55"/>
    </row>
    <row r="3231" spans="1:11" x14ac:dyDescent="0.3">
      <c r="A3231" s="6">
        <v>42472</v>
      </c>
      <c r="B3231" s="3">
        <v>20.399999999999999</v>
      </c>
      <c r="C3231" s="3">
        <v>20.399999999999999</v>
      </c>
      <c r="D3231" s="3">
        <v>20.399999999999999</v>
      </c>
      <c r="E3231" s="3">
        <v>20.399999999999999</v>
      </c>
      <c r="F3231" s="3">
        <v>0</v>
      </c>
      <c r="G3231" s="3">
        <v>20.399999999999999</v>
      </c>
      <c r="K3231" s="55"/>
    </row>
    <row r="3232" spans="1:11" x14ac:dyDescent="0.3">
      <c r="A3232" s="6">
        <v>42473</v>
      </c>
      <c r="B3232" s="3">
        <v>20.45</v>
      </c>
      <c r="C3232" s="3">
        <v>20.45</v>
      </c>
      <c r="D3232" s="3">
        <v>20.45</v>
      </c>
      <c r="E3232" s="3">
        <v>20.45</v>
      </c>
      <c r="F3232" s="3">
        <v>0</v>
      </c>
      <c r="G3232" s="3">
        <v>20.45</v>
      </c>
      <c r="K3232" s="55"/>
    </row>
    <row r="3233" spans="1:11" x14ac:dyDescent="0.3">
      <c r="A3233" s="6">
        <v>42474</v>
      </c>
      <c r="B3233" s="3">
        <v>20.2</v>
      </c>
      <c r="C3233" s="3">
        <v>20.2</v>
      </c>
      <c r="D3233" s="3">
        <v>20.2</v>
      </c>
      <c r="E3233" s="3">
        <v>20.2</v>
      </c>
      <c r="F3233" s="3">
        <v>0</v>
      </c>
      <c r="G3233" s="3">
        <v>20.2</v>
      </c>
      <c r="K3233" s="55"/>
    </row>
    <row r="3234" spans="1:11" x14ac:dyDescent="0.3">
      <c r="A3234" s="6">
        <v>42475</v>
      </c>
      <c r="B3234" s="3">
        <v>20.350000000000001</v>
      </c>
      <c r="C3234" s="3">
        <v>20.350000000000001</v>
      </c>
      <c r="D3234" s="3">
        <v>20.350000000000001</v>
      </c>
      <c r="E3234" s="3">
        <v>20.350000000000001</v>
      </c>
      <c r="F3234" s="3">
        <v>0</v>
      </c>
      <c r="G3234" s="3">
        <v>20.350000000000001</v>
      </c>
      <c r="K3234" s="55"/>
    </row>
    <row r="3235" spans="1:11" x14ac:dyDescent="0.3">
      <c r="A3235" s="6">
        <v>42478</v>
      </c>
      <c r="B3235" s="3">
        <v>20.55</v>
      </c>
      <c r="C3235" s="3">
        <v>20.55</v>
      </c>
      <c r="D3235" s="3">
        <v>20.55</v>
      </c>
      <c r="E3235" s="3">
        <v>20.55</v>
      </c>
      <c r="F3235" s="3">
        <v>0</v>
      </c>
      <c r="G3235" s="3">
        <v>20.55</v>
      </c>
      <c r="K3235" s="55"/>
    </row>
    <row r="3236" spans="1:11" x14ac:dyDescent="0.3">
      <c r="A3236" s="6">
        <v>42479</v>
      </c>
      <c r="B3236" s="3">
        <v>20.149999999999999</v>
      </c>
      <c r="C3236" s="3">
        <v>20.149999999999999</v>
      </c>
      <c r="D3236" s="3">
        <v>20.149999999999999</v>
      </c>
      <c r="E3236" s="3">
        <v>20.149999999999999</v>
      </c>
      <c r="F3236" s="3">
        <v>0</v>
      </c>
      <c r="G3236" s="3">
        <v>20.149999999999999</v>
      </c>
      <c r="K3236" s="55"/>
    </row>
    <row r="3237" spans="1:11" x14ac:dyDescent="0.3">
      <c r="A3237" s="6">
        <v>42480</v>
      </c>
      <c r="B3237" s="3">
        <v>20.05</v>
      </c>
      <c r="C3237" s="3">
        <v>20.05</v>
      </c>
      <c r="D3237" s="3">
        <v>20.05</v>
      </c>
      <c r="E3237" s="3">
        <v>20.05</v>
      </c>
      <c r="F3237" s="3">
        <v>0</v>
      </c>
      <c r="G3237" s="3">
        <v>20.05</v>
      </c>
      <c r="K3237" s="55"/>
    </row>
    <row r="3238" spans="1:11" x14ac:dyDescent="0.3">
      <c r="A3238" s="6">
        <v>42481</v>
      </c>
      <c r="B3238" s="3">
        <v>20.5</v>
      </c>
      <c r="C3238" s="3">
        <v>20.5</v>
      </c>
      <c r="D3238" s="3">
        <v>20.5</v>
      </c>
      <c r="E3238" s="3">
        <v>20.5</v>
      </c>
      <c r="F3238" s="3">
        <v>0</v>
      </c>
      <c r="G3238" s="3">
        <v>20.5</v>
      </c>
      <c r="K3238" s="55"/>
    </row>
    <row r="3239" spans="1:11" x14ac:dyDescent="0.3">
      <c r="A3239" s="6">
        <v>42482</v>
      </c>
      <c r="B3239" s="3">
        <v>21</v>
      </c>
      <c r="C3239" s="3">
        <v>21</v>
      </c>
      <c r="D3239" s="3">
        <v>21</v>
      </c>
      <c r="E3239" s="3">
        <v>21</v>
      </c>
      <c r="F3239" s="3">
        <v>0</v>
      </c>
      <c r="G3239" s="3">
        <v>21</v>
      </c>
      <c r="K3239" s="55"/>
    </row>
    <row r="3240" spans="1:11" x14ac:dyDescent="0.3">
      <c r="A3240" s="6">
        <v>42485</v>
      </c>
      <c r="B3240" s="3">
        <v>21.1</v>
      </c>
      <c r="C3240" s="3">
        <v>21.1</v>
      </c>
      <c r="D3240" s="3">
        <v>21.1</v>
      </c>
      <c r="E3240" s="3">
        <v>21.1</v>
      </c>
      <c r="F3240" s="3">
        <v>0</v>
      </c>
      <c r="G3240" s="3">
        <v>21.1</v>
      </c>
      <c r="K3240" s="55"/>
    </row>
    <row r="3241" spans="1:11" x14ac:dyDescent="0.3">
      <c r="A3241" s="6">
        <v>42486</v>
      </c>
      <c r="B3241" s="3">
        <v>21.35</v>
      </c>
      <c r="C3241" s="3">
        <v>21.35</v>
      </c>
      <c r="D3241" s="3">
        <v>21.35</v>
      </c>
      <c r="E3241" s="3">
        <v>21.35</v>
      </c>
      <c r="F3241" s="3">
        <v>0</v>
      </c>
      <c r="G3241" s="3">
        <v>21.35</v>
      </c>
      <c r="K3241" s="55"/>
    </row>
    <row r="3242" spans="1:11" x14ac:dyDescent="0.3">
      <c r="A3242" s="6">
        <v>42487</v>
      </c>
      <c r="B3242" s="3">
        <v>20.95</v>
      </c>
      <c r="C3242" s="3">
        <v>20.95</v>
      </c>
      <c r="D3242" s="3">
        <v>20.95</v>
      </c>
      <c r="E3242" s="3">
        <v>20.95</v>
      </c>
      <c r="F3242" s="3">
        <v>0</v>
      </c>
      <c r="G3242" s="3">
        <v>20.95</v>
      </c>
      <c r="K3242" s="55"/>
    </row>
    <row r="3243" spans="1:11" x14ac:dyDescent="0.3">
      <c r="A3243" s="6">
        <v>42488</v>
      </c>
      <c r="B3243" s="3">
        <v>20.75</v>
      </c>
      <c r="C3243" s="3">
        <v>20.75</v>
      </c>
      <c r="D3243" s="3">
        <v>20.75</v>
      </c>
      <c r="E3243" s="3">
        <v>20.75</v>
      </c>
      <c r="F3243" s="3">
        <v>0</v>
      </c>
      <c r="G3243" s="3">
        <v>20.75</v>
      </c>
      <c r="K3243" s="55"/>
    </row>
    <row r="3244" spans="1:11" x14ac:dyDescent="0.3">
      <c r="A3244" s="6">
        <v>42489</v>
      </c>
      <c r="B3244" s="3">
        <v>20.9</v>
      </c>
      <c r="C3244" s="3">
        <v>20.9</v>
      </c>
      <c r="D3244" s="3">
        <v>20.9</v>
      </c>
      <c r="E3244" s="3">
        <v>20.9</v>
      </c>
      <c r="F3244" s="3">
        <v>0</v>
      </c>
      <c r="G3244" s="3">
        <v>20.9</v>
      </c>
      <c r="K3244" s="55"/>
    </row>
    <row r="3245" spans="1:11" x14ac:dyDescent="0.3">
      <c r="A3245" s="6">
        <v>42492</v>
      </c>
      <c r="B3245" s="3">
        <v>20.8</v>
      </c>
      <c r="C3245" s="3">
        <v>20.8</v>
      </c>
      <c r="D3245" s="3">
        <v>20.8</v>
      </c>
      <c r="E3245" s="3">
        <v>20.8</v>
      </c>
      <c r="F3245" s="3">
        <v>0</v>
      </c>
      <c r="G3245" s="3">
        <v>20.8</v>
      </c>
      <c r="K3245" s="55"/>
    </row>
    <row r="3246" spans="1:11" x14ac:dyDescent="0.3">
      <c r="A3246" s="6">
        <v>42493</v>
      </c>
      <c r="B3246" s="3">
        <v>20.95</v>
      </c>
      <c r="C3246" s="3">
        <v>20.95</v>
      </c>
      <c r="D3246" s="3">
        <v>20.95</v>
      </c>
      <c r="E3246" s="3">
        <v>20.95</v>
      </c>
      <c r="F3246" s="3">
        <v>0</v>
      </c>
      <c r="G3246" s="3">
        <v>20.95</v>
      </c>
      <c r="K3246" s="55"/>
    </row>
    <row r="3247" spans="1:11" x14ac:dyDescent="0.3">
      <c r="A3247" s="6">
        <v>42494</v>
      </c>
      <c r="B3247" s="3">
        <v>21.25</v>
      </c>
      <c r="C3247" s="3">
        <v>21.25</v>
      </c>
      <c r="D3247" s="3">
        <v>21.25</v>
      </c>
      <c r="E3247" s="3">
        <v>21.25</v>
      </c>
      <c r="F3247" s="3">
        <v>0</v>
      </c>
      <c r="G3247" s="3">
        <v>21.25</v>
      </c>
      <c r="K3247" s="55"/>
    </row>
    <row r="3248" spans="1:11" x14ac:dyDescent="0.3">
      <c r="A3248" s="6">
        <v>42496</v>
      </c>
      <c r="B3248" s="3">
        <v>21.4</v>
      </c>
      <c r="C3248" s="3">
        <v>21.4</v>
      </c>
      <c r="D3248" s="3">
        <v>21.4</v>
      </c>
      <c r="E3248" s="3">
        <v>21.4</v>
      </c>
      <c r="F3248" s="3">
        <v>0</v>
      </c>
      <c r="G3248" s="3">
        <v>21.4</v>
      </c>
      <c r="K3248" s="55"/>
    </row>
    <row r="3249" spans="1:11" x14ac:dyDescent="0.3">
      <c r="A3249" s="6">
        <v>42499</v>
      </c>
      <c r="B3249" s="3">
        <v>21.56</v>
      </c>
      <c r="C3249" s="3">
        <v>21.56</v>
      </c>
      <c r="D3249" s="3">
        <v>21.56</v>
      </c>
      <c r="E3249" s="3">
        <v>21.56</v>
      </c>
      <c r="F3249" s="3">
        <v>0</v>
      </c>
      <c r="G3249" s="3">
        <v>21.56</v>
      </c>
      <c r="K3249" s="55"/>
    </row>
    <row r="3250" spans="1:11" x14ac:dyDescent="0.3">
      <c r="A3250" s="6">
        <v>42500</v>
      </c>
      <c r="B3250" s="3">
        <v>22.1</v>
      </c>
      <c r="C3250" s="3">
        <v>22.1</v>
      </c>
      <c r="D3250" s="3">
        <v>22.1</v>
      </c>
      <c r="E3250" s="3">
        <v>22.1</v>
      </c>
      <c r="F3250" s="3">
        <v>0</v>
      </c>
      <c r="G3250" s="3">
        <v>22.1</v>
      </c>
      <c r="K3250" s="55"/>
    </row>
    <row r="3251" spans="1:11" x14ac:dyDescent="0.3">
      <c r="A3251" s="6">
        <v>42501</v>
      </c>
      <c r="B3251" s="3">
        <v>22.35</v>
      </c>
      <c r="C3251" s="3">
        <v>22.35</v>
      </c>
      <c r="D3251" s="3">
        <v>22.35</v>
      </c>
      <c r="E3251" s="3">
        <v>22.35</v>
      </c>
      <c r="F3251" s="3">
        <v>0</v>
      </c>
      <c r="G3251" s="3">
        <v>22.35</v>
      </c>
      <c r="K3251" s="55"/>
    </row>
    <row r="3252" spans="1:11" x14ac:dyDescent="0.3">
      <c r="A3252" s="6">
        <v>42502</v>
      </c>
      <c r="B3252" s="3">
        <v>22.5</v>
      </c>
      <c r="C3252" s="3">
        <v>22.5</v>
      </c>
      <c r="D3252" s="3">
        <v>22.5</v>
      </c>
      <c r="E3252" s="3">
        <v>22.5</v>
      </c>
      <c r="F3252" s="3">
        <v>0</v>
      </c>
      <c r="G3252" s="3">
        <v>22.5</v>
      </c>
      <c r="K3252" s="55"/>
    </row>
    <row r="3253" spans="1:11" x14ac:dyDescent="0.3">
      <c r="A3253" s="6">
        <v>42503</v>
      </c>
      <c r="B3253" s="3">
        <v>22.16</v>
      </c>
      <c r="C3253" s="3">
        <v>22.16</v>
      </c>
      <c r="D3253" s="3">
        <v>22.16</v>
      </c>
      <c r="E3253" s="3">
        <v>22.16</v>
      </c>
      <c r="F3253" s="3">
        <v>0</v>
      </c>
      <c r="G3253" s="3">
        <v>22.16</v>
      </c>
      <c r="K3253" s="55"/>
    </row>
    <row r="3254" spans="1:11" x14ac:dyDescent="0.3">
      <c r="A3254" s="6">
        <v>42508</v>
      </c>
      <c r="B3254" s="3">
        <v>23.23</v>
      </c>
      <c r="C3254" s="3">
        <v>23.23</v>
      </c>
      <c r="D3254" s="3">
        <v>23.23</v>
      </c>
      <c r="E3254" s="3">
        <v>23.23</v>
      </c>
      <c r="F3254" s="3">
        <v>0</v>
      </c>
      <c r="G3254" s="3">
        <v>23.23</v>
      </c>
      <c r="K3254" s="55"/>
    </row>
    <row r="3255" spans="1:11" x14ac:dyDescent="0.3">
      <c r="A3255" s="6">
        <v>42509</v>
      </c>
      <c r="B3255" s="3">
        <v>23.6</v>
      </c>
      <c r="C3255" s="3">
        <v>23.6</v>
      </c>
      <c r="D3255" s="3">
        <v>23.6</v>
      </c>
      <c r="E3255" s="3">
        <v>23.6</v>
      </c>
      <c r="F3255" s="3">
        <v>0</v>
      </c>
      <c r="G3255" s="3">
        <v>23.6</v>
      </c>
      <c r="K3255" s="55"/>
    </row>
    <row r="3256" spans="1:11" x14ac:dyDescent="0.3">
      <c r="A3256" s="6">
        <v>42510</v>
      </c>
      <c r="B3256" s="3">
        <v>23.5</v>
      </c>
      <c r="C3256" s="3">
        <v>23.5</v>
      </c>
      <c r="D3256" s="3">
        <v>23.5</v>
      </c>
      <c r="E3256" s="3">
        <v>23.5</v>
      </c>
      <c r="F3256" s="3">
        <v>0</v>
      </c>
      <c r="G3256" s="3">
        <v>23.5</v>
      </c>
      <c r="K3256" s="55"/>
    </row>
    <row r="3257" spans="1:11" x14ac:dyDescent="0.3">
      <c r="A3257" s="6">
        <v>42513</v>
      </c>
      <c r="B3257" s="3">
        <v>23.3</v>
      </c>
      <c r="C3257" s="3">
        <v>23.3</v>
      </c>
      <c r="D3257" s="3">
        <v>23.3</v>
      </c>
      <c r="E3257" s="3">
        <v>23.3</v>
      </c>
      <c r="F3257" s="3">
        <v>0</v>
      </c>
      <c r="G3257" s="3">
        <v>23.3</v>
      </c>
      <c r="K3257" s="55"/>
    </row>
    <row r="3258" spans="1:11" x14ac:dyDescent="0.3">
      <c r="A3258" s="6">
        <v>42514</v>
      </c>
      <c r="B3258" s="3">
        <v>23.5</v>
      </c>
      <c r="C3258" s="3">
        <v>23.5</v>
      </c>
      <c r="D3258" s="3">
        <v>23.5</v>
      </c>
      <c r="E3258" s="3">
        <v>23.5</v>
      </c>
      <c r="F3258" s="3">
        <v>0</v>
      </c>
      <c r="G3258" s="3">
        <v>23.5</v>
      </c>
      <c r="K3258" s="55"/>
    </row>
    <row r="3259" spans="1:11" x14ac:dyDescent="0.3">
      <c r="A3259" s="6">
        <v>42515</v>
      </c>
      <c r="B3259" s="3">
        <v>23.78</v>
      </c>
      <c r="C3259" s="3">
        <v>23.78</v>
      </c>
      <c r="D3259" s="3">
        <v>23.78</v>
      </c>
      <c r="E3259" s="3">
        <v>23.78</v>
      </c>
      <c r="F3259" s="3">
        <v>0</v>
      </c>
      <c r="G3259" s="3">
        <v>23.78</v>
      </c>
      <c r="K3259" s="55"/>
    </row>
    <row r="3260" spans="1:11" x14ac:dyDescent="0.3">
      <c r="A3260" s="6">
        <v>42516</v>
      </c>
      <c r="B3260" s="3">
        <v>24.3</v>
      </c>
      <c r="C3260" s="3">
        <v>24.3</v>
      </c>
      <c r="D3260" s="3">
        <v>24.3</v>
      </c>
      <c r="E3260" s="3">
        <v>24.3</v>
      </c>
      <c r="F3260" s="3">
        <v>0</v>
      </c>
      <c r="G3260" s="3">
        <v>24.3</v>
      </c>
      <c r="K3260" s="55"/>
    </row>
    <row r="3261" spans="1:11" x14ac:dyDescent="0.3">
      <c r="A3261" s="6">
        <v>42517</v>
      </c>
      <c r="B3261" s="3">
        <v>24.25</v>
      </c>
      <c r="C3261" s="3">
        <v>24.25</v>
      </c>
      <c r="D3261" s="3">
        <v>24.25</v>
      </c>
      <c r="E3261" s="3">
        <v>24.25</v>
      </c>
      <c r="F3261" s="3">
        <v>0</v>
      </c>
      <c r="G3261" s="3">
        <v>24.25</v>
      </c>
      <c r="K3261" s="55"/>
    </row>
    <row r="3262" spans="1:11" x14ac:dyDescent="0.3">
      <c r="A3262" s="6">
        <v>42520</v>
      </c>
      <c r="B3262" s="3">
        <v>23</v>
      </c>
      <c r="C3262" s="3">
        <v>23</v>
      </c>
      <c r="D3262" s="3">
        <v>23</v>
      </c>
      <c r="E3262" s="3">
        <v>23</v>
      </c>
      <c r="F3262" s="3">
        <v>0</v>
      </c>
      <c r="G3262" s="3">
        <v>23</v>
      </c>
      <c r="K3262" s="55"/>
    </row>
    <row r="3263" spans="1:11" x14ac:dyDescent="0.3">
      <c r="A3263" s="6">
        <v>42521</v>
      </c>
      <c r="B3263" s="3">
        <v>23.15</v>
      </c>
      <c r="C3263" s="3">
        <v>23.15</v>
      </c>
      <c r="D3263" s="3">
        <v>23.15</v>
      </c>
      <c r="E3263" s="3">
        <v>23.15</v>
      </c>
      <c r="F3263" s="3">
        <v>0</v>
      </c>
      <c r="G3263" s="3">
        <v>23.15</v>
      </c>
      <c r="K3263" s="55"/>
    </row>
    <row r="3264" spans="1:11" x14ac:dyDescent="0.3">
      <c r="A3264" s="6">
        <v>42522</v>
      </c>
      <c r="B3264" s="3">
        <v>20.7</v>
      </c>
      <c r="C3264" s="3">
        <v>20.7</v>
      </c>
      <c r="D3264" s="3">
        <v>20.7</v>
      </c>
      <c r="E3264" s="3">
        <v>20.7</v>
      </c>
      <c r="F3264" s="3">
        <v>0</v>
      </c>
      <c r="G3264" s="3">
        <v>20.7</v>
      </c>
      <c r="K3264" s="55"/>
    </row>
    <row r="3265" spans="1:11" x14ac:dyDescent="0.3">
      <c r="A3265" s="6">
        <v>42523</v>
      </c>
      <c r="B3265" s="3">
        <v>20.9</v>
      </c>
      <c r="C3265" s="3">
        <v>20.9</v>
      </c>
      <c r="D3265" s="3">
        <v>20.9</v>
      </c>
      <c r="E3265" s="3">
        <v>20.9</v>
      </c>
      <c r="F3265" s="3">
        <v>0</v>
      </c>
      <c r="G3265" s="3">
        <v>20.9</v>
      </c>
      <c r="K3265" s="55"/>
    </row>
    <row r="3266" spans="1:11" x14ac:dyDescent="0.3">
      <c r="A3266" s="6">
        <v>42524</v>
      </c>
      <c r="B3266" s="3">
        <v>21.69</v>
      </c>
      <c r="C3266" s="3">
        <v>21.69</v>
      </c>
      <c r="D3266" s="3">
        <v>21.69</v>
      </c>
      <c r="E3266" s="3">
        <v>21.69</v>
      </c>
      <c r="F3266" s="3">
        <v>0</v>
      </c>
      <c r="G3266" s="3">
        <v>21.69</v>
      </c>
      <c r="K3266" s="55"/>
    </row>
    <row r="3267" spans="1:11" x14ac:dyDescent="0.3">
      <c r="A3267" s="6">
        <v>42527</v>
      </c>
      <c r="B3267" s="3">
        <v>22.95</v>
      </c>
      <c r="C3267" s="3">
        <v>22.95</v>
      </c>
      <c r="D3267" s="3">
        <v>22.95</v>
      </c>
      <c r="E3267" s="3">
        <v>22.95</v>
      </c>
      <c r="F3267" s="3">
        <v>0</v>
      </c>
      <c r="G3267" s="3">
        <v>22.95</v>
      </c>
      <c r="K3267" s="55"/>
    </row>
    <row r="3268" spans="1:11" x14ac:dyDescent="0.3">
      <c r="A3268" s="6">
        <v>42528</v>
      </c>
      <c r="B3268" s="3">
        <v>22.25</v>
      </c>
      <c r="C3268" s="3">
        <v>22.25</v>
      </c>
      <c r="D3268" s="3">
        <v>22.25</v>
      </c>
      <c r="E3268" s="3">
        <v>22.25</v>
      </c>
      <c r="F3268" s="3">
        <v>0</v>
      </c>
      <c r="G3268" s="3">
        <v>22.25</v>
      </c>
      <c r="K3268" s="55"/>
    </row>
    <row r="3269" spans="1:11" x14ac:dyDescent="0.3">
      <c r="A3269" s="6">
        <v>42529</v>
      </c>
      <c r="B3269" s="3">
        <v>22.5</v>
      </c>
      <c r="C3269" s="3">
        <v>22.5</v>
      </c>
      <c r="D3269" s="3">
        <v>22.5</v>
      </c>
      <c r="E3269" s="3">
        <v>22.5</v>
      </c>
      <c r="F3269" s="3">
        <v>0</v>
      </c>
      <c r="G3269" s="3">
        <v>22.5</v>
      </c>
      <c r="K3269" s="55"/>
    </row>
    <row r="3270" spans="1:11" x14ac:dyDescent="0.3">
      <c r="A3270" s="6">
        <v>42530</v>
      </c>
      <c r="B3270" s="3">
        <v>22.15</v>
      </c>
      <c r="C3270" s="3">
        <v>22.15</v>
      </c>
      <c r="D3270" s="3">
        <v>22.15</v>
      </c>
      <c r="E3270" s="3">
        <v>22.15</v>
      </c>
      <c r="F3270" s="3">
        <v>0</v>
      </c>
      <c r="G3270" s="3">
        <v>22.15</v>
      </c>
      <c r="K3270" s="55"/>
    </row>
    <row r="3271" spans="1:11" x14ac:dyDescent="0.3">
      <c r="A3271" s="6">
        <v>42531</v>
      </c>
      <c r="B3271" s="3">
        <v>22.35</v>
      </c>
      <c r="C3271" s="3">
        <v>22.35</v>
      </c>
      <c r="D3271" s="3">
        <v>22.35</v>
      </c>
      <c r="E3271" s="3">
        <v>22.35</v>
      </c>
      <c r="F3271" s="3">
        <v>0</v>
      </c>
      <c r="G3271" s="3">
        <v>22.35</v>
      </c>
      <c r="K3271" s="55"/>
    </row>
    <row r="3272" spans="1:11" x14ac:dyDescent="0.3">
      <c r="A3272" s="6">
        <v>42534</v>
      </c>
      <c r="B3272" s="3">
        <v>23.15</v>
      </c>
      <c r="C3272" s="3">
        <v>23.15</v>
      </c>
      <c r="D3272" s="3">
        <v>23.15</v>
      </c>
      <c r="E3272" s="3">
        <v>23.15</v>
      </c>
      <c r="F3272" s="3">
        <v>0</v>
      </c>
      <c r="G3272" s="3">
        <v>23.15</v>
      </c>
      <c r="K3272" s="55"/>
    </row>
    <row r="3273" spans="1:11" x14ac:dyDescent="0.3">
      <c r="A3273" s="6">
        <v>42535</v>
      </c>
      <c r="B3273" s="3">
        <v>23.95</v>
      </c>
      <c r="C3273" s="3">
        <v>23.95</v>
      </c>
      <c r="D3273" s="3">
        <v>23.95</v>
      </c>
      <c r="E3273" s="3">
        <v>23.95</v>
      </c>
      <c r="F3273" s="3">
        <v>0</v>
      </c>
      <c r="G3273" s="3">
        <v>23.95</v>
      </c>
      <c r="K3273" s="55"/>
    </row>
    <row r="3274" spans="1:11" x14ac:dyDescent="0.3">
      <c r="A3274" s="6">
        <v>42536</v>
      </c>
      <c r="B3274" s="3">
        <v>24.05</v>
      </c>
      <c r="C3274" s="3">
        <v>24.05</v>
      </c>
      <c r="D3274" s="3">
        <v>24.05</v>
      </c>
      <c r="E3274" s="3">
        <v>24.05</v>
      </c>
      <c r="F3274" s="3">
        <v>0</v>
      </c>
      <c r="G3274" s="3">
        <v>24.05</v>
      </c>
      <c r="K3274" s="55"/>
    </row>
    <row r="3275" spans="1:11" x14ac:dyDescent="0.3">
      <c r="A3275" s="6">
        <v>42537</v>
      </c>
      <c r="B3275" s="3">
        <v>24</v>
      </c>
      <c r="C3275" s="3">
        <v>24</v>
      </c>
      <c r="D3275" s="3">
        <v>24</v>
      </c>
      <c r="E3275" s="3">
        <v>24</v>
      </c>
      <c r="F3275" s="3">
        <v>0</v>
      </c>
      <c r="G3275" s="3">
        <v>24</v>
      </c>
      <c r="K3275" s="55"/>
    </row>
    <row r="3276" spans="1:11" x14ac:dyDescent="0.3">
      <c r="A3276" s="6">
        <v>42538</v>
      </c>
      <c r="B3276" s="3">
        <v>23.9</v>
      </c>
      <c r="C3276" s="3">
        <v>23.9</v>
      </c>
      <c r="D3276" s="3">
        <v>23.9</v>
      </c>
      <c r="E3276" s="3">
        <v>23.9</v>
      </c>
      <c r="F3276" s="3">
        <v>0</v>
      </c>
      <c r="G3276" s="3">
        <v>23.9</v>
      </c>
      <c r="K3276" s="55"/>
    </row>
    <row r="3277" spans="1:11" x14ac:dyDescent="0.3">
      <c r="A3277" s="6">
        <v>42541</v>
      </c>
      <c r="B3277" s="3">
        <v>23.6</v>
      </c>
      <c r="C3277" s="3">
        <v>23.6</v>
      </c>
      <c r="D3277" s="3">
        <v>23.6</v>
      </c>
      <c r="E3277" s="3">
        <v>23.6</v>
      </c>
      <c r="F3277" s="3">
        <v>0</v>
      </c>
      <c r="G3277" s="3">
        <v>23.6</v>
      </c>
      <c r="K3277" s="55"/>
    </row>
    <row r="3278" spans="1:11" x14ac:dyDescent="0.3">
      <c r="A3278" s="6">
        <v>42542</v>
      </c>
      <c r="B3278" s="3">
        <v>22.55</v>
      </c>
      <c r="C3278" s="3">
        <v>22.55</v>
      </c>
      <c r="D3278" s="3">
        <v>22.55</v>
      </c>
      <c r="E3278" s="3">
        <v>22.55</v>
      </c>
      <c r="F3278" s="3">
        <v>0</v>
      </c>
      <c r="G3278" s="3">
        <v>22.55</v>
      </c>
      <c r="K3278" s="55"/>
    </row>
    <row r="3279" spans="1:11" x14ac:dyDescent="0.3">
      <c r="A3279" s="6">
        <v>42543</v>
      </c>
      <c r="B3279" s="3">
        <v>22.9</v>
      </c>
      <c r="C3279" s="3">
        <v>22.9</v>
      </c>
      <c r="D3279" s="3">
        <v>22.9</v>
      </c>
      <c r="E3279" s="3">
        <v>22.9</v>
      </c>
      <c r="F3279" s="3">
        <v>0</v>
      </c>
      <c r="G3279" s="3">
        <v>22.9</v>
      </c>
      <c r="K3279" s="55"/>
    </row>
    <row r="3280" spans="1:11" x14ac:dyDescent="0.3">
      <c r="A3280" s="6">
        <v>42544</v>
      </c>
      <c r="B3280" s="3">
        <v>22.75</v>
      </c>
      <c r="C3280" s="3">
        <v>22.75</v>
      </c>
      <c r="D3280" s="3">
        <v>22.75</v>
      </c>
      <c r="E3280" s="3">
        <v>22.75</v>
      </c>
      <c r="F3280" s="3">
        <v>0</v>
      </c>
      <c r="G3280" s="3">
        <v>22.75</v>
      </c>
      <c r="K3280" s="55"/>
    </row>
    <row r="3281" spans="1:11" x14ac:dyDescent="0.3">
      <c r="A3281" s="6">
        <v>42545</v>
      </c>
      <c r="B3281" s="3">
        <v>22.5</v>
      </c>
      <c r="C3281" s="3">
        <v>22.5</v>
      </c>
      <c r="D3281" s="3">
        <v>22.5</v>
      </c>
      <c r="E3281" s="3">
        <v>22.5</v>
      </c>
      <c r="F3281" s="3">
        <v>0</v>
      </c>
      <c r="G3281" s="3">
        <v>22.5</v>
      </c>
      <c r="K3281" s="55"/>
    </row>
    <row r="3282" spans="1:11" x14ac:dyDescent="0.3">
      <c r="A3282" s="6">
        <v>42548</v>
      </c>
      <c r="B3282" s="3">
        <v>22.45</v>
      </c>
      <c r="C3282" s="3">
        <v>22.45</v>
      </c>
      <c r="D3282" s="3">
        <v>22.45</v>
      </c>
      <c r="E3282" s="3">
        <v>22.45</v>
      </c>
      <c r="F3282" s="3">
        <v>0</v>
      </c>
      <c r="G3282" s="3">
        <v>22.45</v>
      </c>
      <c r="K3282" s="55"/>
    </row>
    <row r="3283" spans="1:11" x14ac:dyDescent="0.3">
      <c r="A3283" s="6">
        <v>42549</v>
      </c>
      <c r="B3283" s="3">
        <v>22.65</v>
      </c>
      <c r="C3283" s="3">
        <v>22.65</v>
      </c>
      <c r="D3283" s="3">
        <v>22.65</v>
      </c>
      <c r="E3283" s="3">
        <v>22.65</v>
      </c>
      <c r="F3283" s="3">
        <v>0</v>
      </c>
      <c r="G3283" s="3">
        <v>22.65</v>
      </c>
      <c r="K3283" s="55"/>
    </row>
    <row r="3284" spans="1:11" x14ac:dyDescent="0.3">
      <c r="A3284" s="6">
        <v>42550</v>
      </c>
      <c r="B3284" s="3">
        <v>23</v>
      </c>
      <c r="C3284" s="3">
        <v>23</v>
      </c>
      <c r="D3284" s="3">
        <v>23</v>
      </c>
      <c r="E3284" s="3">
        <v>23</v>
      </c>
      <c r="F3284" s="3">
        <v>0</v>
      </c>
      <c r="G3284" s="3">
        <v>23</v>
      </c>
      <c r="K3284" s="55"/>
    </row>
    <row r="3285" spans="1:11" x14ac:dyDescent="0.3">
      <c r="A3285" s="6">
        <v>42551</v>
      </c>
      <c r="B3285" s="3">
        <v>23.13</v>
      </c>
      <c r="C3285" s="3">
        <v>23.13</v>
      </c>
      <c r="D3285" s="3">
        <v>23.13</v>
      </c>
      <c r="E3285" s="3">
        <v>23.13</v>
      </c>
      <c r="F3285" s="3">
        <v>0</v>
      </c>
      <c r="G3285" s="3">
        <v>23.13</v>
      </c>
      <c r="K3285" s="55"/>
    </row>
    <row r="3286" spans="1:11" x14ac:dyDescent="0.3">
      <c r="A3286" s="6">
        <v>42552</v>
      </c>
      <c r="B3286" s="3">
        <v>23.35</v>
      </c>
      <c r="C3286" s="3">
        <v>23.35</v>
      </c>
      <c r="D3286" s="3">
        <v>23.35</v>
      </c>
      <c r="E3286" s="3">
        <v>23.35</v>
      </c>
      <c r="F3286" s="3">
        <v>0</v>
      </c>
      <c r="G3286" s="3">
        <v>23.35</v>
      </c>
      <c r="K3286" s="55"/>
    </row>
    <row r="3287" spans="1:11" x14ac:dyDescent="0.3">
      <c r="A3287" s="6">
        <v>42555</v>
      </c>
      <c r="B3287" s="3">
        <v>23.9</v>
      </c>
      <c r="C3287" s="3">
        <v>23.9</v>
      </c>
      <c r="D3287" s="3">
        <v>23.9</v>
      </c>
      <c r="E3287" s="3">
        <v>23.9</v>
      </c>
      <c r="F3287" s="3">
        <v>0</v>
      </c>
      <c r="G3287" s="3">
        <v>23.9</v>
      </c>
      <c r="K3287" s="55"/>
    </row>
    <row r="3288" spans="1:11" x14ac:dyDescent="0.3">
      <c r="A3288" s="6">
        <v>42556</v>
      </c>
      <c r="B3288" s="3">
        <v>23.9</v>
      </c>
      <c r="C3288" s="3">
        <v>23.9</v>
      </c>
      <c r="D3288" s="3">
        <v>23.9</v>
      </c>
      <c r="E3288" s="3">
        <v>23.9</v>
      </c>
      <c r="F3288" s="3">
        <v>0</v>
      </c>
      <c r="G3288" s="3">
        <v>23.9</v>
      </c>
      <c r="K3288" s="55"/>
    </row>
    <row r="3289" spans="1:11" x14ac:dyDescent="0.3">
      <c r="A3289" s="6">
        <v>42557</v>
      </c>
      <c r="B3289" s="3">
        <v>23.76</v>
      </c>
      <c r="C3289" s="3">
        <v>23.76</v>
      </c>
      <c r="D3289" s="3">
        <v>23.76</v>
      </c>
      <c r="E3289" s="3">
        <v>23.76</v>
      </c>
      <c r="F3289" s="3">
        <v>0</v>
      </c>
      <c r="G3289" s="3">
        <v>23.76</v>
      </c>
      <c r="K3289" s="55"/>
    </row>
    <row r="3290" spans="1:11" x14ac:dyDescent="0.3">
      <c r="A3290" s="6">
        <v>42558</v>
      </c>
      <c r="B3290" s="3">
        <v>24</v>
      </c>
      <c r="C3290" s="3">
        <v>24</v>
      </c>
      <c r="D3290" s="3">
        <v>24</v>
      </c>
      <c r="E3290" s="3">
        <v>24</v>
      </c>
      <c r="F3290" s="3">
        <v>0</v>
      </c>
      <c r="G3290" s="3">
        <v>24</v>
      </c>
      <c r="K3290" s="55"/>
    </row>
    <row r="3291" spans="1:11" x14ac:dyDescent="0.3">
      <c r="A3291" s="6">
        <v>42559</v>
      </c>
      <c r="B3291" s="3">
        <v>24.35</v>
      </c>
      <c r="C3291" s="3">
        <v>24.35</v>
      </c>
      <c r="D3291" s="3">
        <v>24.35</v>
      </c>
      <c r="E3291" s="3">
        <v>24.35</v>
      </c>
      <c r="F3291" s="3">
        <v>0</v>
      </c>
      <c r="G3291" s="3">
        <v>24.35</v>
      </c>
      <c r="K3291" s="55"/>
    </row>
    <row r="3292" spans="1:11" x14ac:dyDescent="0.3">
      <c r="A3292" s="6">
        <v>42562</v>
      </c>
      <c r="B3292" s="3">
        <v>25.02</v>
      </c>
      <c r="C3292" s="3">
        <v>25.02</v>
      </c>
      <c r="D3292" s="3">
        <v>25.02</v>
      </c>
      <c r="E3292" s="3">
        <v>25.02</v>
      </c>
      <c r="F3292" s="3">
        <v>0</v>
      </c>
      <c r="G3292" s="3">
        <v>25.02</v>
      </c>
      <c r="K3292" s="55"/>
    </row>
    <row r="3293" spans="1:11" x14ac:dyDescent="0.3">
      <c r="A3293" s="6">
        <v>42563</v>
      </c>
      <c r="B3293" s="3">
        <v>25.1</v>
      </c>
      <c r="C3293" s="3">
        <v>25.1</v>
      </c>
      <c r="D3293" s="3">
        <v>25.1</v>
      </c>
      <c r="E3293" s="3">
        <v>25.1</v>
      </c>
      <c r="F3293" s="3">
        <v>0</v>
      </c>
      <c r="G3293" s="3">
        <v>25.1</v>
      </c>
      <c r="K3293" s="55"/>
    </row>
    <row r="3294" spans="1:11" x14ac:dyDescent="0.3">
      <c r="A3294" s="6">
        <v>42564</v>
      </c>
      <c r="B3294" s="3">
        <v>24.98</v>
      </c>
      <c r="C3294" s="3">
        <v>24.98</v>
      </c>
      <c r="D3294" s="3">
        <v>24.98</v>
      </c>
      <c r="E3294" s="3">
        <v>24.98</v>
      </c>
      <c r="F3294" s="3">
        <v>0</v>
      </c>
      <c r="G3294" s="3">
        <v>24.98</v>
      </c>
      <c r="K3294" s="55"/>
    </row>
    <row r="3295" spans="1:11" x14ac:dyDescent="0.3">
      <c r="A3295" s="6">
        <v>42565</v>
      </c>
      <c r="B3295" s="3">
        <v>24.7</v>
      </c>
      <c r="C3295" s="3">
        <v>24.7</v>
      </c>
      <c r="D3295" s="3">
        <v>24.7</v>
      </c>
      <c r="E3295" s="3">
        <v>24.7</v>
      </c>
      <c r="F3295" s="3">
        <v>0</v>
      </c>
      <c r="G3295" s="3">
        <v>24.7</v>
      </c>
      <c r="K3295" s="55"/>
    </row>
    <row r="3296" spans="1:11" x14ac:dyDescent="0.3">
      <c r="A3296" s="6">
        <v>42566</v>
      </c>
      <c r="B3296" s="3">
        <v>24.4</v>
      </c>
      <c r="C3296" s="3">
        <v>24.4</v>
      </c>
      <c r="D3296" s="3">
        <v>24.4</v>
      </c>
      <c r="E3296" s="3">
        <v>24.4</v>
      </c>
      <c r="F3296" s="3">
        <v>0</v>
      </c>
      <c r="G3296" s="3">
        <v>24.4</v>
      </c>
      <c r="K3296" s="55"/>
    </row>
    <row r="3297" spans="1:11" x14ac:dyDescent="0.3">
      <c r="A3297" s="6">
        <v>42569</v>
      </c>
      <c r="B3297" s="3">
        <v>25.5</v>
      </c>
      <c r="C3297" s="3">
        <v>25.5</v>
      </c>
      <c r="D3297" s="3">
        <v>25.5</v>
      </c>
      <c r="E3297" s="3">
        <v>25.5</v>
      </c>
      <c r="F3297" s="3">
        <v>0</v>
      </c>
      <c r="G3297" s="3">
        <v>25.5</v>
      </c>
      <c r="K3297" s="55"/>
    </row>
    <row r="3298" spans="1:11" x14ac:dyDescent="0.3">
      <c r="A3298" s="6">
        <v>42570</v>
      </c>
      <c r="B3298" s="3">
        <v>25.7</v>
      </c>
      <c r="C3298" s="3">
        <v>25.7</v>
      </c>
      <c r="D3298" s="3">
        <v>25.7</v>
      </c>
      <c r="E3298" s="3">
        <v>25.7</v>
      </c>
      <c r="F3298" s="3">
        <v>0</v>
      </c>
      <c r="G3298" s="3">
        <v>25.7</v>
      </c>
      <c r="K3298" s="55"/>
    </row>
    <row r="3299" spans="1:11" x14ac:dyDescent="0.3">
      <c r="A3299" s="6">
        <v>42571</v>
      </c>
      <c r="B3299" s="3">
        <v>25.65</v>
      </c>
      <c r="C3299" s="3">
        <v>25.65</v>
      </c>
      <c r="D3299" s="3">
        <v>25.65</v>
      </c>
      <c r="E3299" s="3">
        <v>25.65</v>
      </c>
      <c r="F3299" s="3">
        <v>0</v>
      </c>
      <c r="G3299" s="3">
        <v>25.65</v>
      </c>
      <c r="K3299" s="55"/>
    </row>
    <row r="3300" spans="1:11" x14ac:dyDescent="0.3">
      <c r="A3300" s="6">
        <v>42572</v>
      </c>
      <c r="B3300" s="3">
        <v>25.8</v>
      </c>
      <c r="C3300" s="3">
        <v>25.8</v>
      </c>
      <c r="D3300" s="3">
        <v>25.8</v>
      </c>
      <c r="E3300" s="3">
        <v>25.8</v>
      </c>
      <c r="F3300" s="3">
        <v>0</v>
      </c>
      <c r="G3300" s="3">
        <v>25.8</v>
      </c>
      <c r="K3300" s="55"/>
    </row>
    <row r="3301" spans="1:11" x14ac:dyDescent="0.3">
      <c r="A3301" s="6">
        <v>42573</v>
      </c>
      <c r="B3301" s="3">
        <v>25.8</v>
      </c>
      <c r="C3301" s="3">
        <v>25.8</v>
      </c>
      <c r="D3301" s="3">
        <v>25.8</v>
      </c>
      <c r="E3301" s="3">
        <v>25.8</v>
      </c>
      <c r="F3301" s="3">
        <v>0</v>
      </c>
      <c r="G3301" s="3">
        <v>25.8</v>
      </c>
      <c r="K3301" s="55"/>
    </row>
    <row r="3302" spans="1:11" x14ac:dyDescent="0.3">
      <c r="A3302" s="6">
        <v>42576</v>
      </c>
      <c r="B3302" s="3">
        <v>25.5</v>
      </c>
      <c r="C3302" s="3">
        <v>25.5</v>
      </c>
      <c r="D3302" s="3">
        <v>25.5</v>
      </c>
      <c r="E3302" s="3">
        <v>25.5</v>
      </c>
      <c r="F3302" s="3">
        <v>0</v>
      </c>
      <c r="G3302" s="3">
        <v>25.5</v>
      </c>
      <c r="K3302" s="55"/>
    </row>
    <row r="3303" spans="1:11" x14ac:dyDescent="0.3">
      <c r="A3303" s="6">
        <v>42577</v>
      </c>
      <c r="B3303" s="3">
        <v>25.9</v>
      </c>
      <c r="C3303" s="3">
        <v>25.9</v>
      </c>
      <c r="D3303" s="3">
        <v>25.9</v>
      </c>
      <c r="E3303" s="3">
        <v>25.9</v>
      </c>
      <c r="F3303" s="3">
        <v>0</v>
      </c>
      <c r="G3303" s="3">
        <v>25.9</v>
      </c>
      <c r="K3303" s="55"/>
    </row>
    <row r="3304" spans="1:11" x14ac:dyDescent="0.3">
      <c r="A3304" s="6">
        <v>42578</v>
      </c>
      <c r="B3304" s="3">
        <v>25.5</v>
      </c>
      <c r="C3304" s="3">
        <v>25.5</v>
      </c>
      <c r="D3304" s="3">
        <v>25.5</v>
      </c>
      <c r="E3304" s="3">
        <v>25.5</v>
      </c>
      <c r="F3304" s="3">
        <v>0</v>
      </c>
      <c r="G3304" s="3">
        <v>25.5</v>
      </c>
      <c r="K3304" s="55"/>
    </row>
    <row r="3305" spans="1:11" x14ac:dyDescent="0.3">
      <c r="A3305" s="6">
        <v>42579</v>
      </c>
      <c r="B3305" s="3">
        <v>25.2</v>
      </c>
      <c r="C3305" s="3">
        <v>25.2</v>
      </c>
      <c r="D3305" s="3">
        <v>25.2</v>
      </c>
      <c r="E3305" s="3">
        <v>25.2</v>
      </c>
      <c r="F3305" s="3">
        <v>0</v>
      </c>
      <c r="G3305" s="3">
        <v>25.2</v>
      </c>
      <c r="K3305" s="55"/>
    </row>
    <row r="3306" spans="1:11" x14ac:dyDescent="0.3">
      <c r="A3306" s="6">
        <v>42580</v>
      </c>
      <c r="B3306" s="3">
        <v>25.05</v>
      </c>
      <c r="C3306" s="3">
        <v>25.05</v>
      </c>
      <c r="D3306" s="3">
        <v>25.05</v>
      </c>
      <c r="E3306" s="3">
        <v>25.05</v>
      </c>
      <c r="F3306" s="3">
        <v>0</v>
      </c>
      <c r="G3306" s="3">
        <v>25.05</v>
      </c>
      <c r="K3306" s="55"/>
    </row>
    <row r="3307" spans="1:11" x14ac:dyDescent="0.3">
      <c r="A3307" s="6">
        <v>42583</v>
      </c>
      <c r="B3307" s="3">
        <v>25.7</v>
      </c>
      <c r="C3307" s="3">
        <v>25.7</v>
      </c>
      <c r="D3307" s="3">
        <v>25.7</v>
      </c>
      <c r="E3307" s="3">
        <v>25.7</v>
      </c>
      <c r="F3307" s="3">
        <v>0</v>
      </c>
      <c r="G3307" s="3">
        <v>25.7</v>
      </c>
      <c r="K3307" s="55"/>
    </row>
    <row r="3308" spans="1:11" x14ac:dyDescent="0.3">
      <c r="A3308" s="6">
        <v>42584</v>
      </c>
      <c r="B3308" s="3">
        <v>25.55</v>
      </c>
      <c r="C3308" s="3">
        <v>25.55</v>
      </c>
      <c r="D3308" s="3">
        <v>25.55</v>
      </c>
      <c r="E3308" s="3">
        <v>25.55</v>
      </c>
      <c r="F3308" s="3">
        <v>0</v>
      </c>
      <c r="G3308" s="3">
        <v>25.55</v>
      </c>
      <c r="K3308" s="55"/>
    </row>
    <row r="3309" spans="1:11" x14ac:dyDescent="0.3">
      <c r="A3309" s="6">
        <v>42585</v>
      </c>
      <c r="B3309" s="3">
        <v>25.95</v>
      </c>
      <c r="C3309" s="3">
        <v>25.95</v>
      </c>
      <c r="D3309" s="3">
        <v>25.95</v>
      </c>
      <c r="E3309" s="3">
        <v>25.95</v>
      </c>
      <c r="F3309" s="3">
        <v>0</v>
      </c>
      <c r="G3309" s="3">
        <v>25.95</v>
      </c>
      <c r="K3309" s="55"/>
    </row>
    <row r="3310" spans="1:11" x14ac:dyDescent="0.3">
      <c r="A3310" s="6">
        <v>42586</v>
      </c>
      <c r="B3310" s="3">
        <v>26</v>
      </c>
      <c r="C3310" s="3">
        <v>26</v>
      </c>
      <c r="D3310" s="3">
        <v>26</v>
      </c>
      <c r="E3310" s="3">
        <v>26</v>
      </c>
      <c r="F3310" s="3">
        <v>0</v>
      </c>
      <c r="G3310" s="3">
        <v>26</v>
      </c>
      <c r="K3310" s="55"/>
    </row>
    <row r="3311" spans="1:11" x14ac:dyDescent="0.3">
      <c r="A3311" s="6">
        <v>42587</v>
      </c>
      <c r="B3311" s="3">
        <v>25.7</v>
      </c>
      <c r="C3311" s="3">
        <v>25.7</v>
      </c>
      <c r="D3311" s="3">
        <v>25.7</v>
      </c>
      <c r="E3311" s="3">
        <v>25.7</v>
      </c>
      <c r="F3311" s="3">
        <v>0</v>
      </c>
      <c r="G3311" s="3">
        <v>25.7</v>
      </c>
      <c r="K3311" s="55"/>
    </row>
    <row r="3312" spans="1:11" x14ac:dyDescent="0.3">
      <c r="A3312" s="6">
        <v>42590</v>
      </c>
      <c r="B3312" s="3">
        <v>25.85</v>
      </c>
      <c r="C3312" s="3">
        <v>25.85</v>
      </c>
      <c r="D3312" s="3">
        <v>25.85</v>
      </c>
      <c r="E3312" s="3">
        <v>25.85</v>
      </c>
      <c r="F3312" s="3">
        <v>0</v>
      </c>
      <c r="G3312" s="3">
        <v>25.85</v>
      </c>
      <c r="K3312" s="55"/>
    </row>
    <row r="3313" spans="1:11" x14ac:dyDescent="0.3">
      <c r="A3313" s="6">
        <v>42591</v>
      </c>
      <c r="B3313" s="3">
        <v>25.9</v>
      </c>
      <c r="C3313" s="3">
        <v>25.9</v>
      </c>
      <c r="D3313" s="3">
        <v>25.9</v>
      </c>
      <c r="E3313" s="3">
        <v>25.9</v>
      </c>
      <c r="F3313" s="3">
        <v>2</v>
      </c>
      <c r="G3313" s="3">
        <v>25.9</v>
      </c>
      <c r="K3313" s="55"/>
    </row>
    <row r="3314" spans="1:11" x14ac:dyDescent="0.3">
      <c r="A3314" s="6">
        <v>42592</v>
      </c>
      <c r="B3314" s="3">
        <v>26</v>
      </c>
      <c r="C3314" s="3">
        <v>26</v>
      </c>
      <c r="D3314" s="3">
        <v>26</v>
      </c>
      <c r="E3314" s="3">
        <v>26</v>
      </c>
      <c r="F3314" s="3">
        <v>0</v>
      </c>
      <c r="G3314" s="3">
        <v>26</v>
      </c>
      <c r="K3314" s="55"/>
    </row>
    <row r="3315" spans="1:11" x14ac:dyDescent="0.3">
      <c r="A3315" s="6">
        <v>42593</v>
      </c>
      <c r="B3315" s="3">
        <v>25.7</v>
      </c>
      <c r="C3315" s="3">
        <v>25.7</v>
      </c>
      <c r="D3315" s="3">
        <v>25.7</v>
      </c>
      <c r="E3315" s="3">
        <v>25.7</v>
      </c>
      <c r="F3315" s="3">
        <v>0</v>
      </c>
      <c r="G3315" s="3">
        <v>25.7</v>
      </c>
      <c r="K3315" s="55"/>
    </row>
    <row r="3316" spans="1:11" x14ac:dyDescent="0.3">
      <c r="A3316" s="6">
        <v>42594</v>
      </c>
      <c r="B3316" s="3">
        <v>25.7</v>
      </c>
      <c r="C3316" s="3">
        <v>25.7</v>
      </c>
      <c r="D3316" s="3">
        <v>25.7</v>
      </c>
      <c r="E3316" s="3">
        <v>25.7</v>
      </c>
      <c r="F3316" s="3">
        <v>0</v>
      </c>
      <c r="G3316" s="3">
        <v>25.7</v>
      </c>
      <c r="K3316" s="55"/>
    </row>
    <row r="3317" spans="1:11" x14ac:dyDescent="0.3">
      <c r="A3317" s="6">
        <v>42597</v>
      </c>
      <c r="B3317" s="3">
        <v>25.45</v>
      </c>
      <c r="C3317" s="3">
        <v>25.45</v>
      </c>
      <c r="D3317" s="3">
        <v>25.45</v>
      </c>
      <c r="E3317" s="3">
        <v>25.45</v>
      </c>
      <c r="F3317" s="3">
        <v>0</v>
      </c>
      <c r="G3317" s="3">
        <v>25.45</v>
      </c>
      <c r="K3317" s="55"/>
    </row>
    <row r="3318" spans="1:11" x14ac:dyDescent="0.3">
      <c r="A3318" s="6">
        <v>42598</v>
      </c>
      <c r="B3318" s="3">
        <v>25.25</v>
      </c>
      <c r="C3318" s="3">
        <v>25.25</v>
      </c>
      <c r="D3318" s="3">
        <v>25.25</v>
      </c>
      <c r="E3318" s="3">
        <v>25.25</v>
      </c>
      <c r="F3318" s="3">
        <v>0</v>
      </c>
      <c r="G3318" s="3">
        <v>25.25</v>
      </c>
      <c r="K3318" s="55"/>
    </row>
    <row r="3319" spans="1:11" x14ac:dyDescent="0.3">
      <c r="A3319" s="6">
        <v>42599</v>
      </c>
      <c r="B3319" s="3">
        <v>25.53</v>
      </c>
      <c r="C3319" s="3">
        <v>25.53</v>
      </c>
      <c r="D3319" s="3">
        <v>25.53</v>
      </c>
      <c r="E3319" s="3">
        <v>25.53</v>
      </c>
      <c r="F3319" s="3">
        <v>0</v>
      </c>
      <c r="G3319" s="3">
        <v>25.53</v>
      </c>
      <c r="K3319" s="55"/>
    </row>
    <row r="3320" spans="1:11" x14ac:dyDescent="0.3">
      <c r="A3320" s="6">
        <v>42600</v>
      </c>
      <c r="B3320" s="3">
        <v>25.75</v>
      </c>
      <c r="C3320" s="3">
        <v>25.75</v>
      </c>
      <c r="D3320" s="3">
        <v>25.75</v>
      </c>
      <c r="E3320" s="3">
        <v>25.75</v>
      </c>
      <c r="F3320" s="3">
        <v>0</v>
      </c>
      <c r="G3320" s="3">
        <v>25.75</v>
      </c>
      <c r="K3320" s="55"/>
    </row>
    <row r="3321" spans="1:11" x14ac:dyDescent="0.3">
      <c r="A3321" s="6">
        <v>42601</v>
      </c>
      <c r="B3321" s="3">
        <v>25.74</v>
      </c>
      <c r="C3321" s="3">
        <v>25.74</v>
      </c>
      <c r="D3321" s="3">
        <v>25.74</v>
      </c>
      <c r="E3321" s="3">
        <v>25.74</v>
      </c>
      <c r="F3321" s="3">
        <v>0</v>
      </c>
      <c r="G3321" s="3">
        <v>25.74</v>
      </c>
      <c r="K3321" s="55"/>
    </row>
    <row r="3322" spans="1:11" x14ac:dyDescent="0.3">
      <c r="A3322" s="6">
        <v>42604</v>
      </c>
      <c r="B3322" s="3">
        <v>25.35</v>
      </c>
      <c r="C3322" s="3">
        <v>25.35</v>
      </c>
      <c r="D3322" s="3">
        <v>25.35</v>
      </c>
      <c r="E3322" s="3">
        <v>25.35</v>
      </c>
      <c r="F3322" s="3">
        <v>0</v>
      </c>
      <c r="G3322" s="3">
        <v>25.35</v>
      </c>
      <c r="K3322" s="55"/>
    </row>
    <row r="3323" spans="1:11" x14ac:dyDescent="0.3">
      <c r="A3323" s="6">
        <v>42605</v>
      </c>
      <c r="B3323" s="3">
        <v>25.05</v>
      </c>
      <c r="C3323" s="3">
        <v>25.05</v>
      </c>
      <c r="D3323" s="3">
        <v>25.05</v>
      </c>
      <c r="E3323" s="3">
        <v>25.05</v>
      </c>
      <c r="F3323" s="3">
        <v>0</v>
      </c>
      <c r="G3323" s="3">
        <v>25.05</v>
      </c>
      <c r="K3323" s="55"/>
    </row>
    <row r="3324" spans="1:11" x14ac:dyDescent="0.3">
      <c r="A3324" s="6">
        <v>42606</v>
      </c>
      <c r="B3324" s="3">
        <v>25.4</v>
      </c>
      <c r="C3324" s="3">
        <v>25.4</v>
      </c>
      <c r="D3324" s="3">
        <v>25.4</v>
      </c>
      <c r="E3324" s="3">
        <v>25.4</v>
      </c>
      <c r="F3324" s="3">
        <v>0</v>
      </c>
      <c r="G3324" s="3">
        <v>25.4</v>
      </c>
      <c r="K3324" s="55"/>
    </row>
    <row r="3325" spans="1:11" x14ac:dyDescent="0.3">
      <c r="A3325" s="6">
        <v>42607</v>
      </c>
      <c r="B3325" s="3">
        <v>25.3</v>
      </c>
      <c r="C3325" s="3">
        <v>25.3</v>
      </c>
      <c r="D3325" s="3">
        <v>25.3</v>
      </c>
      <c r="E3325" s="3">
        <v>25.3</v>
      </c>
      <c r="F3325" s="3">
        <v>0</v>
      </c>
      <c r="G3325" s="3">
        <v>25.3</v>
      </c>
      <c r="K3325" s="55"/>
    </row>
    <row r="3326" spans="1:11" x14ac:dyDescent="0.3">
      <c r="A3326" s="6">
        <v>42608</v>
      </c>
      <c r="B3326" s="3">
        <v>25.45</v>
      </c>
      <c r="C3326" s="3">
        <v>25.45</v>
      </c>
      <c r="D3326" s="3">
        <v>25.45</v>
      </c>
      <c r="E3326" s="3">
        <v>25.45</v>
      </c>
      <c r="F3326" s="3">
        <v>0</v>
      </c>
      <c r="G3326" s="3">
        <v>25.45</v>
      </c>
      <c r="K3326" s="55"/>
    </row>
    <row r="3327" spans="1:11" x14ac:dyDescent="0.3">
      <c r="A3327" s="6">
        <v>42611</v>
      </c>
      <c r="B3327" s="3">
        <v>25.2</v>
      </c>
      <c r="C3327" s="3">
        <v>25.2</v>
      </c>
      <c r="D3327" s="3">
        <v>25.2</v>
      </c>
      <c r="E3327" s="3">
        <v>25.2</v>
      </c>
      <c r="F3327" s="3">
        <v>0</v>
      </c>
      <c r="G3327" s="3">
        <v>25.2</v>
      </c>
      <c r="K3327" s="55"/>
    </row>
    <row r="3328" spans="1:11" x14ac:dyDescent="0.3">
      <c r="A3328" s="6">
        <v>42612</v>
      </c>
      <c r="B3328" s="3">
        <v>25.15</v>
      </c>
      <c r="C3328" s="3">
        <v>25.15</v>
      </c>
      <c r="D3328" s="3">
        <v>25.15</v>
      </c>
      <c r="E3328" s="3">
        <v>25.15</v>
      </c>
      <c r="F3328" s="3">
        <v>0</v>
      </c>
      <c r="G3328" s="3">
        <v>25.15</v>
      </c>
      <c r="K3328" s="55"/>
    </row>
    <row r="3329" spans="1:11" x14ac:dyDescent="0.3">
      <c r="A3329" s="6">
        <v>42613</v>
      </c>
      <c r="B3329" s="3">
        <v>24.55</v>
      </c>
      <c r="C3329" s="3">
        <v>24.55</v>
      </c>
      <c r="D3329" s="3">
        <v>24.55</v>
      </c>
      <c r="E3329" s="3">
        <v>24.55</v>
      </c>
      <c r="F3329" s="3">
        <v>0</v>
      </c>
      <c r="G3329" s="3">
        <v>24.55</v>
      </c>
      <c r="K3329" s="55"/>
    </row>
    <row r="3330" spans="1:11" x14ac:dyDescent="0.3">
      <c r="A3330" s="6">
        <v>42614</v>
      </c>
      <c r="B3330" s="3">
        <v>25.45</v>
      </c>
      <c r="C3330" s="3">
        <v>25.45</v>
      </c>
      <c r="D3330" s="3">
        <v>25.45</v>
      </c>
      <c r="E3330" s="3">
        <v>25.45</v>
      </c>
      <c r="F3330" s="3">
        <v>0</v>
      </c>
      <c r="G3330" s="3">
        <v>25.45</v>
      </c>
      <c r="K3330" s="55"/>
    </row>
    <row r="3331" spans="1:11" x14ac:dyDescent="0.3">
      <c r="A3331" s="6">
        <v>42615</v>
      </c>
      <c r="B3331" s="3">
        <v>25.6</v>
      </c>
      <c r="C3331" s="3">
        <v>25.6</v>
      </c>
      <c r="D3331" s="3">
        <v>25.6</v>
      </c>
      <c r="E3331" s="3">
        <v>25.6</v>
      </c>
      <c r="F3331" s="3">
        <v>0</v>
      </c>
      <c r="G3331" s="3">
        <v>25.6</v>
      </c>
      <c r="K3331" s="55"/>
    </row>
    <row r="3332" spans="1:11" x14ac:dyDescent="0.3">
      <c r="A3332" s="6">
        <v>42618</v>
      </c>
      <c r="B3332" s="3">
        <v>25.08</v>
      </c>
      <c r="C3332" s="3">
        <v>25.08</v>
      </c>
      <c r="D3332" s="3">
        <v>25.08</v>
      </c>
      <c r="E3332" s="3">
        <v>25.08</v>
      </c>
      <c r="F3332" s="3">
        <v>0</v>
      </c>
      <c r="G3332" s="3">
        <v>25.08</v>
      </c>
      <c r="K3332" s="55"/>
    </row>
    <row r="3333" spans="1:11" x14ac:dyDescent="0.3">
      <c r="A3333" s="6">
        <v>42619</v>
      </c>
      <c r="B3333" s="3">
        <v>24.95</v>
      </c>
      <c r="C3333" s="3">
        <v>24.95</v>
      </c>
      <c r="D3333" s="3">
        <v>24.95</v>
      </c>
      <c r="E3333" s="3">
        <v>24.95</v>
      </c>
      <c r="F3333" s="3">
        <v>0</v>
      </c>
      <c r="G3333" s="3">
        <v>24.95</v>
      </c>
      <c r="K3333" s="55"/>
    </row>
    <row r="3334" spans="1:11" x14ac:dyDescent="0.3">
      <c r="A3334" s="6">
        <v>42620</v>
      </c>
      <c r="B3334" s="3">
        <v>24.36</v>
      </c>
      <c r="C3334" s="3">
        <v>24.36</v>
      </c>
      <c r="D3334" s="3">
        <v>24.36</v>
      </c>
      <c r="E3334" s="3">
        <v>24.36</v>
      </c>
      <c r="F3334" s="3">
        <v>0</v>
      </c>
      <c r="G3334" s="3">
        <v>24.36</v>
      </c>
      <c r="K3334" s="55"/>
    </row>
    <row r="3335" spans="1:11" x14ac:dyDescent="0.3">
      <c r="A3335" s="6">
        <v>42621</v>
      </c>
      <c r="B3335" s="3">
        <v>24.4</v>
      </c>
      <c r="C3335" s="3">
        <v>24.4</v>
      </c>
      <c r="D3335" s="3">
        <v>24.4</v>
      </c>
      <c r="E3335" s="3">
        <v>24.4</v>
      </c>
      <c r="F3335" s="3">
        <v>0</v>
      </c>
      <c r="G3335" s="3">
        <v>24.4</v>
      </c>
      <c r="K3335" s="55"/>
    </row>
    <row r="3336" spans="1:11" x14ac:dyDescent="0.3">
      <c r="A3336" s="6">
        <v>42622</v>
      </c>
      <c r="B3336" s="3">
        <v>24.95</v>
      </c>
      <c r="C3336" s="3">
        <v>24.95</v>
      </c>
      <c r="D3336" s="3">
        <v>24.95</v>
      </c>
      <c r="E3336" s="3">
        <v>24.95</v>
      </c>
      <c r="F3336" s="3">
        <v>0</v>
      </c>
      <c r="G3336" s="3">
        <v>24.95</v>
      </c>
      <c r="K3336" s="55"/>
    </row>
    <row r="3337" spans="1:11" x14ac:dyDescent="0.3">
      <c r="A3337" s="6">
        <v>42625</v>
      </c>
      <c r="B3337" s="3">
        <v>25.15</v>
      </c>
      <c r="C3337" s="3">
        <v>25.15</v>
      </c>
      <c r="D3337" s="3">
        <v>25.15</v>
      </c>
      <c r="E3337" s="3">
        <v>25.15</v>
      </c>
      <c r="F3337" s="3">
        <v>0</v>
      </c>
      <c r="G3337" s="3">
        <v>25.15</v>
      </c>
      <c r="K3337" s="55"/>
    </row>
    <row r="3338" spans="1:11" x14ac:dyDescent="0.3">
      <c r="A3338" s="6">
        <v>42626</v>
      </c>
      <c r="B3338" s="3">
        <v>24.6</v>
      </c>
      <c r="C3338" s="3">
        <v>24.6</v>
      </c>
      <c r="D3338" s="3">
        <v>24.6</v>
      </c>
      <c r="E3338" s="3">
        <v>24.6</v>
      </c>
      <c r="F3338" s="3">
        <v>0</v>
      </c>
      <c r="G3338" s="3">
        <v>24.6</v>
      </c>
      <c r="K3338" s="55"/>
    </row>
    <row r="3339" spans="1:11" x14ac:dyDescent="0.3">
      <c r="A3339" s="6">
        <v>42627</v>
      </c>
      <c r="B3339" s="3">
        <v>24.6</v>
      </c>
      <c r="C3339" s="3">
        <v>24.6</v>
      </c>
      <c r="D3339" s="3">
        <v>24.6</v>
      </c>
      <c r="E3339" s="3">
        <v>24.6</v>
      </c>
      <c r="F3339" s="3">
        <v>0</v>
      </c>
      <c r="G3339" s="3">
        <v>24.6</v>
      </c>
      <c r="K3339" s="55"/>
    </row>
    <row r="3340" spans="1:11" x14ac:dyDescent="0.3">
      <c r="A3340" s="6">
        <v>42628</v>
      </c>
      <c r="B3340" s="3">
        <v>25.03</v>
      </c>
      <c r="C3340" s="3">
        <v>25.03</v>
      </c>
      <c r="D3340" s="3">
        <v>25.03</v>
      </c>
      <c r="E3340" s="3">
        <v>25.03</v>
      </c>
      <c r="F3340" s="3">
        <v>0</v>
      </c>
      <c r="G3340" s="3">
        <v>25.03</v>
      </c>
      <c r="K3340" s="55"/>
    </row>
    <row r="3341" spans="1:11" x14ac:dyDescent="0.3">
      <c r="A3341" s="6">
        <v>42629</v>
      </c>
      <c r="B3341" s="3">
        <v>25.63</v>
      </c>
      <c r="C3341" s="3">
        <v>25.63</v>
      </c>
      <c r="D3341" s="3">
        <v>25.63</v>
      </c>
      <c r="E3341" s="3">
        <v>25.63</v>
      </c>
      <c r="F3341" s="3">
        <v>0</v>
      </c>
      <c r="G3341" s="3">
        <v>25.63</v>
      </c>
      <c r="K3341" s="55"/>
    </row>
    <row r="3342" spans="1:11" x14ac:dyDescent="0.3">
      <c r="A3342" s="6">
        <v>42632</v>
      </c>
      <c r="B3342" s="3">
        <v>25.15</v>
      </c>
      <c r="C3342" s="3">
        <v>25.15</v>
      </c>
      <c r="D3342" s="3">
        <v>25.15</v>
      </c>
      <c r="E3342" s="3">
        <v>25.15</v>
      </c>
      <c r="F3342" s="3">
        <v>0</v>
      </c>
      <c r="G3342" s="3">
        <v>25.15</v>
      </c>
      <c r="K3342" s="55"/>
    </row>
    <row r="3343" spans="1:11" x14ac:dyDescent="0.3">
      <c r="A3343" s="6">
        <v>42633</v>
      </c>
      <c r="B3343" s="3">
        <v>25.23</v>
      </c>
      <c r="C3343" s="3">
        <v>25.23</v>
      </c>
      <c r="D3343" s="3">
        <v>25.23</v>
      </c>
      <c r="E3343" s="3">
        <v>25.23</v>
      </c>
      <c r="F3343" s="3">
        <v>0</v>
      </c>
      <c r="G3343" s="3">
        <v>25.23</v>
      </c>
      <c r="K3343" s="55"/>
    </row>
    <row r="3344" spans="1:11" x14ac:dyDescent="0.3">
      <c r="A3344" s="6">
        <v>42634</v>
      </c>
      <c r="B3344" s="3">
        <v>25.69</v>
      </c>
      <c r="C3344" s="3">
        <v>25.69</v>
      </c>
      <c r="D3344" s="3">
        <v>25.69</v>
      </c>
      <c r="E3344" s="3">
        <v>25.69</v>
      </c>
      <c r="F3344" s="3">
        <v>0</v>
      </c>
      <c r="G3344" s="3">
        <v>25.69</v>
      </c>
      <c r="K3344" s="55"/>
    </row>
    <row r="3345" spans="1:11" x14ac:dyDescent="0.3">
      <c r="A3345" s="6">
        <v>42635</v>
      </c>
      <c r="B3345" s="3">
        <v>25.28</v>
      </c>
      <c r="C3345" s="3">
        <v>25.28</v>
      </c>
      <c r="D3345" s="3">
        <v>25.28</v>
      </c>
      <c r="E3345" s="3">
        <v>25.28</v>
      </c>
      <c r="F3345" s="3">
        <v>0</v>
      </c>
      <c r="G3345" s="3">
        <v>25.28</v>
      </c>
      <c r="K3345" s="55"/>
    </row>
    <row r="3346" spans="1:11" x14ac:dyDescent="0.3">
      <c r="A3346" s="6">
        <v>42636</v>
      </c>
      <c r="B3346" s="3">
        <v>25.75</v>
      </c>
      <c r="C3346" s="3">
        <v>25.75</v>
      </c>
      <c r="D3346" s="3">
        <v>25.75</v>
      </c>
      <c r="E3346" s="3">
        <v>25.75</v>
      </c>
      <c r="F3346" s="3">
        <v>0</v>
      </c>
      <c r="G3346" s="3">
        <v>25.75</v>
      </c>
      <c r="K3346" s="55"/>
    </row>
    <row r="3347" spans="1:11" x14ac:dyDescent="0.3">
      <c r="A3347" s="6">
        <v>42639</v>
      </c>
      <c r="B3347" s="3">
        <v>25.95</v>
      </c>
      <c r="C3347" s="3">
        <v>25.95</v>
      </c>
      <c r="D3347" s="3">
        <v>25.95</v>
      </c>
      <c r="E3347" s="3">
        <v>25.95</v>
      </c>
      <c r="F3347" s="3">
        <v>0</v>
      </c>
      <c r="G3347" s="3">
        <v>25.95</v>
      </c>
      <c r="K3347" s="55"/>
    </row>
    <row r="3348" spans="1:11" x14ac:dyDescent="0.3">
      <c r="A3348" s="6">
        <v>42640</v>
      </c>
      <c r="B3348" s="3">
        <v>26.15</v>
      </c>
      <c r="C3348" s="3">
        <v>26.15</v>
      </c>
      <c r="D3348" s="3">
        <v>26.15</v>
      </c>
      <c r="E3348" s="3">
        <v>26.15</v>
      </c>
      <c r="F3348" s="3">
        <v>0</v>
      </c>
      <c r="G3348" s="3">
        <v>26.15</v>
      </c>
      <c r="K3348" s="55"/>
    </row>
    <row r="3349" spans="1:11" x14ac:dyDescent="0.3">
      <c r="A3349" s="6">
        <v>42641</v>
      </c>
      <c r="B3349" s="3">
        <v>27.25</v>
      </c>
      <c r="C3349" s="3">
        <v>27.25</v>
      </c>
      <c r="D3349" s="3">
        <v>27.25</v>
      </c>
      <c r="E3349" s="3">
        <v>27.25</v>
      </c>
      <c r="F3349" s="3">
        <v>0</v>
      </c>
      <c r="G3349" s="3">
        <v>27.25</v>
      </c>
      <c r="K3349" s="55"/>
    </row>
    <row r="3350" spans="1:11" x14ac:dyDescent="0.3">
      <c r="A3350" s="6">
        <v>42642</v>
      </c>
      <c r="B3350" s="3">
        <v>27.4</v>
      </c>
      <c r="C3350" s="3">
        <v>27.4</v>
      </c>
      <c r="D3350" s="3">
        <v>27.4</v>
      </c>
      <c r="E3350" s="3">
        <v>27.4</v>
      </c>
      <c r="F3350" s="3">
        <v>0</v>
      </c>
      <c r="G3350" s="3">
        <v>27.4</v>
      </c>
      <c r="K3350" s="55"/>
    </row>
    <row r="3351" spans="1:11" x14ac:dyDescent="0.3">
      <c r="A3351" s="6">
        <v>42643</v>
      </c>
      <c r="B3351" s="3">
        <v>28.3</v>
      </c>
      <c r="C3351" s="3">
        <v>28.3</v>
      </c>
      <c r="D3351" s="3">
        <v>28.3</v>
      </c>
      <c r="E3351" s="3">
        <v>28.3</v>
      </c>
      <c r="F3351" s="3">
        <v>0</v>
      </c>
      <c r="G3351" s="3">
        <v>28.3</v>
      </c>
      <c r="K3351" s="55"/>
    </row>
    <row r="3352" spans="1:11" x14ac:dyDescent="0.3">
      <c r="A3352" s="6">
        <v>42646</v>
      </c>
      <c r="B3352" s="3">
        <v>31.35</v>
      </c>
      <c r="C3352" s="3">
        <v>31.35</v>
      </c>
      <c r="D3352" s="3">
        <v>31.35</v>
      </c>
      <c r="E3352" s="3">
        <v>31.35</v>
      </c>
      <c r="F3352" s="3">
        <v>0</v>
      </c>
      <c r="G3352" s="3">
        <v>31.35</v>
      </c>
      <c r="K3352" s="55"/>
    </row>
    <row r="3353" spans="1:11" x14ac:dyDescent="0.3">
      <c r="A3353" s="6">
        <v>42647</v>
      </c>
      <c r="B3353" s="3">
        <v>31.05</v>
      </c>
      <c r="C3353" s="3">
        <v>31.05</v>
      </c>
      <c r="D3353" s="3">
        <v>31.05</v>
      </c>
      <c r="E3353" s="3">
        <v>31.05</v>
      </c>
      <c r="F3353" s="3">
        <v>0</v>
      </c>
      <c r="G3353" s="3">
        <v>31.05</v>
      </c>
      <c r="K3353" s="55"/>
    </row>
    <row r="3354" spans="1:11" x14ac:dyDescent="0.3">
      <c r="A3354" s="6">
        <v>42648</v>
      </c>
      <c r="B3354" s="3">
        <v>31.85</v>
      </c>
      <c r="C3354" s="3">
        <v>31.85</v>
      </c>
      <c r="D3354" s="3">
        <v>31.85</v>
      </c>
      <c r="E3354" s="3">
        <v>31.85</v>
      </c>
      <c r="F3354" s="3">
        <v>0</v>
      </c>
      <c r="G3354" s="3">
        <v>31.85</v>
      </c>
      <c r="K3354" s="55"/>
    </row>
    <row r="3355" spans="1:11" x14ac:dyDescent="0.3">
      <c r="A3355" s="6">
        <v>42649</v>
      </c>
      <c r="B3355" s="3">
        <v>33.229999999999997</v>
      </c>
      <c r="C3355" s="3">
        <v>33.229999999999997</v>
      </c>
      <c r="D3355" s="3">
        <v>33.229999999999997</v>
      </c>
      <c r="E3355" s="3">
        <v>33.229999999999997</v>
      </c>
      <c r="F3355" s="3">
        <v>0</v>
      </c>
      <c r="G3355" s="3">
        <v>33.229999999999997</v>
      </c>
      <c r="K3355" s="55"/>
    </row>
    <row r="3356" spans="1:11" x14ac:dyDescent="0.3">
      <c r="A3356" s="6">
        <v>42650</v>
      </c>
      <c r="B3356" s="3">
        <v>33.799999999999997</v>
      </c>
      <c r="C3356" s="3">
        <v>33.799999999999997</v>
      </c>
      <c r="D3356" s="3">
        <v>33.799999999999997</v>
      </c>
      <c r="E3356" s="3">
        <v>33.799999999999997</v>
      </c>
      <c r="F3356" s="3">
        <v>0</v>
      </c>
      <c r="G3356" s="3">
        <v>33.799999999999997</v>
      </c>
      <c r="K3356" s="55"/>
    </row>
    <row r="3357" spans="1:11" x14ac:dyDescent="0.3">
      <c r="A3357" s="6">
        <v>42653</v>
      </c>
      <c r="B3357" s="3">
        <v>33.83</v>
      </c>
      <c r="C3357" s="3">
        <v>33.83</v>
      </c>
      <c r="D3357" s="3">
        <v>33.83</v>
      </c>
      <c r="E3357" s="3">
        <v>33.83</v>
      </c>
      <c r="F3357" s="3">
        <v>0</v>
      </c>
      <c r="G3357" s="3">
        <v>33.83</v>
      </c>
      <c r="K3357" s="55"/>
    </row>
    <row r="3358" spans="1:11" x14ac:dyDescent="0.3">
      <c r="A3358" s="6">
        <v>42654</v>
      </c>
      <c r="B3358" s="3">
        <v>33.549999999999997</v>
      </c>
      <c r="C3358" s="3">
        <v>33.549999999999997</v>
      </c>
      <c r="D3358" s="3">
        <v>33.549999999999997</v>
      </c>
      <c r="E3358" s="3">
        <v>33.549999999999997</v>
      </c>
      <c r="F3358" s="3">
        <v>0</v>
      </c>
      <c r="G3358" s="3">
        <v>33.549999999999997</v>
      </c>
      <c r="K3358" s="55"/>
    </row>
    <row r="3359" spans="1:11" x14ac:dyDescent="0.3">
      <c r="A3359" s="6">
        <v>42655</v>
      </c>
      <c r="B3359" s="3">
        <v>34.08</v>
      </c>
      <c r="C3359" s="3">
        <v>34.08</v>
      </c>
      <c r="D3359" s="3">
        <v>34.08</v>
      </c>
      <c r="E3359" s="3">
        <v>34.08</v>
      </c>
      <c r="F3359" s="3">
        <v>0</v>
      </c>
      <c r="G3359" s="3">
        <v>34.08</v>
      </c>
      <c r="K3359" s="55"/>
    </row>
    <row r="3360" spans="1:11" x14ac:dyDescent="0.3">
      <c r="A3360" s="6">
        <v>42656</v>
      </c>
      <c r="B3360" s="3">
        <v>34.549999999999997</v>
      </c>
      <c r="C3360" s="3">
        <v>34.549999999999997</v>
      </c>
      <c r="D3360" s="3">
        <v>34.549999999999997</v>
      </c>
      <c r="E3360" s="3">
        <v>34.549999999999997</v>
      </c>
      <c r="F3360" s="3">
        <v>0</v>
      </c>
      <c r="G3360" s="3">
        <v>34.549999999999997</v>
      </c>
      <c r="K3360" s="55"/>
    </row>
    <row r="3361" spans="1:11" x14ac:dyDescent="0.3">
      <c r="A3361" s="6">
        <v>42657</v>
      </c>
      <c r="B3361" s="3">
        <v>35.799999999999997</v>
      </c>
      <c r="C3361" s="3">
        <v>35.799999999999997</v>
      </c>
      <c r="D3361" s="3">
        <v>35.799999999999997</v>
      </c>
      <c r="E3361" s="3">
        <v>35.799999999999997</v>
      </c>
      <c r="F3361" s="3">
        <v>0</v>
      </c>
      <c r="G3361" s="3">
        <v>35.799999999999997</v>
      </c>
      <c r="K3361" s="55"/>
    </row>
    <row r="3362" spans="1:11" x14ac:dyDescent="0.3">
      <c r="A3362" s="6">
        <v>42660</v>
      </c>
      <c r="B3362" s="3">
        <v>36.6</v>
      </c>
      <c r="C3362" s="3">
        <v>36.6</v>
      </c>
      <c r="D3362" s="3">
        <v>36.6</v>
      </c>
      <c r="E3362" s="3">
        <v>36.6</v>
      </c>
      <c r="F3362" s="3">
        <v>0</v>
      </c>
      <c r="G3362" s="3">
        <v>36.6</v>
      </c>
      <c r="K3362" s="55"/>
    </row>
    <row r="3363" spans="1:11" x14ac:dyDescent="0.3">
      <c r="A3363" s="6">
        <v>42661</v>
      </c>
      <c r="B3363" s="3">
        <v>36.4</v>
      </c>
      <c r="C3363" s="3">
        <v>36.4</v>
      </c>
      <c r="D3363" s="3">
        <v>36.4</v>
      </c>
      <c r="E3363" s="3">
        <v>36.4</v>
      </c>
      <c r="F3363" s="3">
        <v>0</v>
      </c>
      <c r="G3363" s="3">
        <v>36.4</v>
      </c>
      <c r="K3363" s="55"/>
    </row>
    <row r="3364" spans="1:11" x14ac:dyDescent="0.3">
      <c r="A3364" s="6">
        <v>42662</v>
      </c>
      <c r="B3364" s="3">
        <v>36.18</v>
      </c>
      <c r="C3364" s="3">
        <v>36.18</v>
      </c>
      <c r="D3364" s="3">
        <v>36.18</v>
      </c>
      <c r="E3364" s="3">
        <v>36.18</v>
      </c>
      <c r="F3364" s="3">
        <v>0</v>
      </c>
      <c r="G3364" s="3">
        <v>36.18</v>
      </c>
      <c r="K3364" s="55"/>
    </row>
    <row r="3365" spans="1:11" x14ac:dyDescent="0.3">
      <c r="A3365" s="6">
        <v>42663</v>
      </c>
      <c r="B3365" s="3">
        <v>36.729999999999997</v>
      </c>
      <c r="C3365" s="3">
        <v>36.729999999999997</v>
      </c>
      <c r="D3365" s="3">
        <v>36.729999999999997</v>
      </c>
      <c r="E3365" s="3">
        <v>36.729999999999997</v>
      </c>
      <c r="F3365" s="3">
        <v>0</v>
      </c>
      <c r="G3365" s="3">
        <v>36.729999999999997</v>
      </c>
      <c r="K3365" s="55"/>
    </row>
    <row r="3366" spans="1:11" x14ac:dyDescent="0.3">
      <c r="A3366" s="6">
        <v>42664</v>
      </c>
      <c r="B3366" s="3">
        <v>37.25</v>
      </c>
      <c r="C3366" s="3">
        <v>37.25</v>
      </c>
      <c r="D3366" s="3">
        <v>37.25</v>
      </c>
      <c r="E3366" s="3">
        <v>37.25</v>
      </c>
      <c r="F3366" s="3">
        <v>0</v>
      </c>
      <c r="G3366" s="3">
        <v>37.25</v>
      </c>
      <c r="K3366" s="55"/>
    </row>
    <row r="3367" spans="1:11" x14ac:dyDescent="0.3">
      <c r="A3367" s="6">
        <v>42667</v>
      </c>
      <c r="B3367" s="3">
        <v>39</v>
      </c>
      <c r="C3367" s="3">
        <v>39</v>
      </c>
      <c r="D3367" s="3">
        <v>39</v>
      </c>
      <c r="E3367" s="3">
        <v>39</v>
      </c>
      <c r="F3367" s="3">
        <v>1</v>
      </c>
      <c r="G3367" s="3">
        <v>39.229999999999997</v>
      </c>
      <c r="K3367" s="55"/>
    </row>
    <row r="3368" spans="1:11" x14ac:dyDescent="0.3">
      <c r="A3368" s="6">
        <v>42668</v>
      </c>
      <c r="B3368" s="3">
        <v>40.15</v>
      </c>
      <c r="C3368" s="3">
        <v>40.15</v>
      </c>
      <c r="D3368" s="3">
        <v>40.15</v>
      </c>
      <c r="E3368" s="3">
        <v>40.15</v>
      </c>
      <c r="F3368" s="3">
        <v>0</v>
      </c>
      <c r="G3368" s="3">
        <v>40.15</v>
      </c>
      <c r="K3368" s="55"/>
    </row>
    <row r="3369" spans="1:11" x14ac:dyDescent="0.3">
      <c r="A3369" s="6">
        <v>42669</v>
      </c>
      <c r="B3369" s="3">
        <v>41.45</v>
      </c>
      <c r="C3369" s="3">
        <v>41.45</v>
      </c>
      <c r="D3369" s="3">
        <v>41.45</v>
      </c>
      <c r="E3369" s="3">
        <v>41.45</v>
      </c>
      <c r="F3369" s="3">
        <v>0</v>
      </c>
      <c r="G3369" s="3">
        <v>41.45</v>
      </c>
      <c r="K3369" s="55"/>
    </row>
    <row r="3370" spans="1:11" x14ac:dyDescent="0.3">
      <c r="A3370" s="6">
        <v>42670</v>
      </c>
      <c r="B3370" s="3">
        <v>40.799999999999997</v>
      </c>
      <c r="C3370" s="3">
        <v>40.799999999999997</v>
      </c>
      <c r="D3370" s="3">
        <v>40.799999999999997</v>
      </c>
      <c r="E3370" s="3">
        <v>40.799999999999997</v>
      </c>
      <c r="F3370" s="3">
        <v>0</v>
      </c>
      <c r="G3370" s="3">
        <v>40.799999999999997</v>
      </c>
      <c r="K3370" s="55"/>
    </row>
    <row r="3371" spans="1:11" x14ac:dyDescent="0.3">
      <c r="A3371" s="6">
        <v>42671</v>
      </c>
      <c r="B3371" s="3">
        <v>42.2</v>
      </c>
      <c r="C3371" s="3">
        <v>42.2</v>
      </c>
      <c r="D3371" s="3">
        <v>42.2</v>
      </c>
      <c r="E3371" s="3">
        <v>42.2</v>
      </c>
      <c r="F3371" s="3">
        <v>0</v>
      </c>
      <c r="G3371" s="3">
        <v>42.2</v>
      </c>
      <c r="K3371" s="55"/>
    </row>
    <row r="3372" spans="1:11" x14ac:dyDescent="0.3">
      <c r="A3372" s="6">
        <v>42674</v>
      </c>
      <c r="B3372" s="3">
        <v>41.43</v>
      </c>
      <c r="C3372" s="3">
        <v>41.43</v>
      </c>
      <c r="D3372" s="3">
        <v>41.43</v>
      </c>
      <c r="E3372" s="3">
        <v>41.43</v>
      </c>
      <c r="F3372" s="3">
        <v>0</v>
      </c>
      <c r="G3372" s="3">
        <v>41.43</v>
      </c>
      <c r="K3372" s="55"/>
    </row>
    <row r="3373" spans="1:11" x14ac:dyDescent="0.3">
      <c r="A3373" s="6">
        <v>42675</v>
      </c>
      <c r="B3373" s="3">
        <v>44.26</v>
      </c>
      <c r="C3373" s="3">
        <v>44.26</v>
      </c>
      <c r="D3373" s="3">
        <v>44.26</v>
      </c>
      <c r="E3373" s="3">
        <v>44.26</v>
      </c>
      <c r="F3373" s="3">
        <v>0</v>
      </c>
      <c r="G3373" s="3">
        <v>44.26</v>
      </c>
      <c r="K3373" s="55"/>
    </row>
    <row r="3374" spans="1:11" x14ac:dyDescent="0.3">
      <c r="A3374" s="6">
        <v>42676</v>
      </c>
      <c r="B3374" s="3">
        <v>44.03</v>
      </c>
      <c r="C3374" s="3">
        <v>44.03</v>
      </c>
      <c r="D3374" s="3">
        <v>44.03</v>
      </c>
      <c r="E3374" s="3">
        <v>44.03</v>
      </c>
      <c r="F3374" s="3">
        <v>0</v>
      </c>
      <c r="G3374" s="3">
        <v>44.03</v>
      </c>
      <c r="K3374" s="55"/>
    </row>
    <row r="3375" spans="1:11" x14ac:dyDescent="0.3">
      <c r="A3375" s="6">
        <v>42677</v>
      </c>
      <c r="B3375" s="3">
        <v>44.8</v>
      </c>
      <c r="C3375" s="3">
        <v>44.8</v>
      </c>
      <c r="D3375" s="3">
        <v>44.8</v>
      </c>
      <c r="E3375" s="3">
        <v>44.8</v>
      </c>
      <c r="F3375" s="3">
        <v>0</v>
      </c>
      <c r="G3375" s="3">
        <v>44.8</v>
      </c>
      <c r="K3375" s="55"/>
    </row>
    <row r="3376" spans="1:11" x14ac:dyDescent="0.3">
      <c r="A3376" s="6">
        <v>42678</v>
      </c>
      <c r="B3376" s="3">
        <v>44.3</v>
      </c>
      <c r="C3376" s="3">
        <v>44.3</v>
      </c>
      <c r="D3376" s="3">
        <v>44.3</v>
      </c>
      <c r="E3376" s="3">
        <v>44.3</v>
      </c>
      <c r="F3376" s="3">
        <v>0</v>
      </c>
      <c r="G3376" s="3">
        <v>44.3</v>
      </c>
      <c r="K3376" s="55"/>
    </row>
    <row r="3377" spans="1:11" x14ac:dyDescent="0.3">
      <c r="A3377" s="6">
        <v>42681</v>
      </c>
      <c r="B3377" s="3">
        <v>44.63</v>
      </c>
      <c r="C3377" s="3">
        <v>44.63</v>
      </c>
      <c r="D3377" s="3">
        <v>44.63</v>
      </c>
      <c r="E3377" s="3">
        <v>44.63</v>
      </c>
      <c r="F3377" s="3">
        <v>0</v>
      </c>
      <c r="G3377" s="3">
        <v>44.63</v>
      </c>
      <c r="K3377" s="55"/>
    </row>
    <row r="3378" spans="1:11" x14ac:dyDescent="0.3">
      <c r="A3378" s="6">
        <v>42682</v>
      </c>
      <c r="B3378" s="3">
        <v>44</v>
      </c>
      <c r="C3378" s="3">
        <v>44</v>
      </c>
      <c r="D3378" s="3">
        <v>44</v>
      </c>
      <c r="E3378" s="3">
        <v>44</v>
      </c>
      <c r="F3378" s="3">
        <v>0</v>
      </c>
      <c r="G3378" s="3">
        <v>44</v>
      </c>
      <c r="K3378" s="55"/>
    </row>
    <row r="3379" spans="1:11" x14ac:dyDescent="0.3">
      <c r="A3379" s="6">
        <v>42683</v>
      </c>
      <c r="B3379" s="3">
        <v>43.83</v>
      </c>
      <c r="C3379" s="3">
        <v>43.83</v>
      </c>
      <c r="D3379" s="3">
        <v>43.83</v>
      </c>
      <c r="E3379" s="3">
        <v>43.83</v>
      </c>
      <c r="F3379" s="3">
        <v>0</v>
      </c>
      <c r="G3379" s="3">
        <v>43.83</v>
      </c>
      <c r="K3379" s="55"/>
    </row>
    <row r="3380" spans="1:11" x14ac:dyDescent="0.3">
      <c r="A3380" s="6">
        <v>42684</v>
      </c>
      <c r="B3380" s="3">
        <v>42.7</v>
      </c>
      <c r="C3380" s="3">
        <v>42.7</v>
      </c>
      <c r="D3380" s="3">
        <v>42.7</v>
      </c>
      <c r="E3380" s="3">
        <v>42.7</v>
      </c>
      <c r="F3380" s="3">
        <v>0</v>
      </c>
      <c r="G3380" s="3">
        <v>42.7</v>
      </c>
      <c r="K3380" s="55"/>
    </row>
    <row r="3381" spans="1:11" x14ac:dyDescent="0.3">
      <c r="A3381" s="6">
        <v>42685</v>
      </c>
      <c r="B3381" s="3">
        <v>42.8</v>
      </c>
      <c r="C3381" s="3">
        <v>42.8</v>
      </c>
      <c r="D3381" s="3">
        <v>42.8</v>
      </c>
      <c r="E3381" s="3">
        <v>42.8</v>
      </c>
      <c r="F3381" s="3">
        <v>0</v>
      </c>
      <c r="G3381" s="3">
        <v>42.8</v>
      </c>
      <c r="K3381" s="55"/>
    </row>
    <row r="3382" spans="1:11" x14ac:dyDescent="0.3">
      <c r="A3382" s="6">
        <v>42688</v>
      </c>
      <c r="B3382" s="3">
        <v>42.25</v>
      </c>
      <c r="C3382" s="3">
        <v>42.25</v>
      </c>
      <c r="D3382" s="3">
        <v>42.25</v>
      </c>
      <c r="E3382" s="3">
        <v>42.25</v>
      </c>
      <c r="F3382" s="3">
        <v>0</v>
      </c>
      <c r="G3382" s="3">
        <v>42.25</v>
      </c>
      <c r="K3382" s="55"/>
    </row>
    <row r="3383" spans="1:11" x14ac:dyDescent="0.3">
      <c r="A3383" s="6">
        <v>42689</v>
      </c>
      <c r="B3383" s="3">
        <v>42.78</v>
      </c>
      <c r="C3383" s="3">
        <v>42.78</v>
      </c>
      <c r="D3383" s="3">
        <v>42.78</v>
      </c>
      <c r="E3383" s="3">
        <v>42.78</v>
      </c>
      <c r="F3383" s="3">
        <v>0</v>
      </c>
      <c r="G3383" s="3">
        <v>42.78</v>
      </c>
      <c r="K3383" s="55"/>
    </row>
    <row r="3384" spans="1:11" x14ac:dyDescent="0.3">
      <c r="A3384" s="6">
        <v>42690</v>
      </c>
      <c r="B3384" s="3">
        <v>42.38</v>
      </c>
      <c r="C3384" s="3">
        <v>42.38</v>
      </c>
      <c r="D3384" s="3">
        <v>42.38</v>
      </c>
      <c r="E3384" s="3">
        <v>42.38</v>
      </c>
      <c r="F3384" s="3">
        <v>0</v>
      </c>
      <c r="G3384" s="3">
        <v>42.38</v>
      </c>
      <c r="K3384" s="55"/>
    </row>
    <row r="3385" spans="1:11" x14ac:dyDescent="0.3">
      <c r="A3385" s="6">
        <v>42691</v>
      </c>
      <c r="B3385" s="3">
        <v>40.700000000000003</v>
      </c>
      <c r="C3385" s="3">
        <v>40.700000000000003</v>
      </c>
      <c r="D3385" s="3">
        <v>40.700000000000003</v>
      </c>
      <c r="E3385" s="3">
        <v>40.700000000000003</v>
      </c>
      <c r="F3385" s="3">
        <v>0</v>
      </c>
      <c r="G3385" s="3">
        <v>40.700000000000003</v>
      </c>
      <c r="K3385" s="55"/>
    </row>
    <row r="3386" spans="1:11" x14ac:dyDescent="0.3">
      <c r="A3386" s="6">
        <v>42692</v>
      </c>
      <c r="B3386" s="3">
        <v>40.65</v>
      </c>
      <c r="C3386" s="3">
        <v>40.65</v>
      </c>
      <c r="D3386" s="3">
        <v>40.65</v>
      </c>
      <c r="E3386" s="3">
        <v>40.65</v>
      </c>
      <c r="F3386" s="3">
        <v>0</v>
      </c>
      <c r="G3386" s="3">
        <v>40.65</v>
      </c>
      <c r="K3386" s="55"/>
    </row>
    <row r="3387" spans="1:11" x14ac:dyDescent="0.3">
      <c r="A3387" s="6">
        <v>42695</v>
      </c>
      <c r="B3387" s="3">
        <v>39</v>
      </c>
      <c r="C3387" s="3">
        <v>39</v>
      </c>
      <c r="D3387" s="3">
        <v>38.299999999999997</v>
      </c>
      <c r="E3387" s="3">
        <v>38.799999999999997</v>
      </c>
      <c r="F3387" s="3">
        <v>41</v>
      </c>
      <c r="G3387" s="3">
        <v>37.78</v>
      </c>
      <c r="K3387" s="55"/>
    </row>
    <row r="3388" spans="1:11" x14ac:dyDescent="0.3">
      <c r="A3388" s="6">
        <v>42696</v>
      </c>
      <c r="B3388" s="3">
        <v>38.54</v>
      </c>
      <c r="C3388" s="3">
        <v>38.54</v>
      </c>
      <c r="D3388" s="3">
        <v>38.47</v>
      </c>
      <c r="E3388" s="3">
        <v>38.54</v>
      </c>
      <c r="F3388" s="3">
        <v>8</v>
      </c>
      <c r="G3388" s="3">
        <v>38.54</v>
      </c>
      <c r="K3388" s="55"/>
    </row>
    <row r="3389" spans="1:11" x14ac:dyDescent="0.3">
      <c r="A3389" s="6">
        <v>42697</v>
      </c>
      <c r="B3389" s="3">
        <v>38.75</v>
      </c>
      <c r="C3389" s="3">
        <v>38.799999999999997</v>
      </c>
      <c r="D3389" s="3">
        <v>38.21</v>
      </c>
      <c r="E3389" s="3">
        <v>38.25</v>
      </c>
      <c r="F3389" s="3">
        <v>64</v>
      </c>
      <c r="G3389" s="3">
        <v>38.25</v>
      </c>
      <c r="K3389" s="55"/>
    </row>
    <row r="3390" spans="1:11" x14ac:dyDescent="0.3">
      <c r="A3390" s="6">
        <v>42698</v>
      </c>
      <c r="B3390" s="3">
        <v>38.5</v>
      </c>
      <c r="C3390" s="3">
        <v>39.58</v>
      </c>
      <c r="D3390" s="3">
        <v>38.5</v>
      </c>
      <c r="E3390" s="3">
        <v>39.15</v>
      </c>
      <c r="F3390" s="3">
        <v>57</v>
      </c>
      <c r="G3390" s="3">
        <v>38.94</v>
      </c>
      <c r="K3390" s="55"/>
    </row>
    <row r="3391" spans="1:11" x14ac:dyDescent="0.3">
      <c r="A3391" s="6">
        <v>42699</v>
      </c>
      <c r="B3391" s="3">
        <v>39.25</v>
      </c>
      <c r="C3391" s="3">
        <v>39.25</v>
      </c>
      <c r="D3391" s="3">
        <v>38.6</v>
      </c>
      <c r="E3391" s="3">
        <v>38.700000000000003</v>
      </c>
      <c r="F3391" s="3">
        <v>66</v>
      </c>
      <c r="G3391" s="3">
        <v>38.56</v>
      </c>
      <c r="K3391" s="55"/>
    </row>
    <row r="3392" spans="1:11" x14ac:dyDescent="0.3">
      <c r="A3392" s="6">
        <v>42702</v>
      </c>
      <c r="B3392" s="3">
        <v>38.35</v>
      </c>
      <c r="C3392" s="3">
        <v>38.35</v>
      </c>
      <c r="D3392" s="3">
        <v>36.75</v>
      </c>
      <c r="E3392" s="3">
        <v>36.75</v>
      </c>
      <c r="F3392" s="3">
        <v>91</v>
      </c>
      <c r="G3392" s="3">
        <v>37.049999999999997</v>
      </c>
      <c r="K3392" s="55"/>
    </row>
    <row r="3393" spans="1:11" x14ac:dyDescent="0.3">
      <c r="A3393" s="6">
        <v>42703</v>
      </c>
      <c r="B3393" s="3">
        <v>37</v>
      </c>
      <c r="C3393" s="3">
        <v>37.450000000000003</v>
      </c>
      <c r="D3393" s="3">
        <v>36.4</v>
      </c>
      <c r="E3393" s="3">
        <v>36.4</v>
      </c>
      <c r="F3393" s="3">
        <v>106</v>
      </c>
      <c r="G3393" s="3">
        <v>36.4</v>
      </c>
      <c r="K3393" s="55"/>
    </row>
    <row r="3394" spans="1:11" x14ac:dyDescent="0.3">
      <c r="A3394" s="6">
        <v>42704</v>
      </c>
      <c r="B3394" s="3">
        <v>36</v>
      </c>
      <c r="C3394" s="3">
        <v>36</v>
      </c>
      <c r="D3394" s="3">
        <v>35.4</v>
      </c>
      <c r="E3394" s="3">
        <v>35.5</v>
      </c>
      <c r="F3394" s="3">
        <v>114</v>
      </c>
      <c r="G3394" s="3">
        <v>35.5</v>
      </c>
      <c r="K3394" s="55"/>
    </row>
    <row r="3395" spans="1:11" x14ac:dyDescent="0.3">
      <c r="A3395" s="6">
        <v>42705</v>
      </c>
      <c r="B3395" s="3">
        <v>35.47</v>
      </c>
      <c r="C3395" s="3">
        <v>35.47</v>
      </c>
      <c r="D3395" s="3">
        <v>34.85</v>
      </c>
      <c r="E3395" s="3">
        <v>35.200000000000003</v>
      </c>
      <c r="F3395" s="3">
        <v>20</v>
      </c>
      <c r="G3395" s="3">
        <v>35.200000000000003</v>
      </c>
      <c r="K3395" s="55"/>
    </row>
    <row r="3396" spans="1:11" x14ac:dyDescent="0.3">
      <c r="A3396" s="6">
        <v>42706</v>
      </c>
      <c r="B3396" s="3">
        <v>34.1</v>
      </c>
      <c r="C3396" s="3">
        <v>34.1</v>
      </c>
      <c r="D3396" s="3">
        <v>33.9</v>
      </c>
      <c r="E3396" s="3">
        <v>33.950000000000003</v>
      </c>
      <c r="F3396" s="3">
        <v>11</v>
      </c>
      <c r="G3396" s="3">
        <v>33.75</v>
      </c>
      <c r="K3396" s="55"/>
    </row>
    <row r="3397" spans="1:11" x14ac:dyDescent="0.3">
      <c r="A3397" s="6">
        <v>42709</v>
      </c>
      <c r="B3397" s="3">
        <v>32.75</v>
      </c>
      <c r="C3397" s="3">
        <v>33</v>
      </c>
      <c r="D3397" s="3">
        <v>32.75</v>
      </c>
      <c r="E3397" s="3">
        <v>33</v>
      </c>
      <c r="F3397" s="3">
        <v>29</v>
      </c>
      <c r="G3397" s="3">
        <v>32.630000000000003</v>
      </c>
      <c r="K3397" s="55"/>
    </row>
    <row r="3398" spans="1:11" x14ac:dyDescent="0.3">
      <c r="A3398" s="6">
        <v>42710</v>
      </c>
      <c r="B3398" s="3">
        <v>32.65</v>
      </c>
      <c r="C3398" s="3">
        <v>32.65</v>
      </c>
      <c r="D3398" s="3">
        <v>32.1</v>
      </c>
      <c r="E3398" s="3">
        <v>32.1</v>
      </c>
      <c r="F3398" s="3">
        <v>75</v>
      </c>
      <c r="G3398" s="3">
        <v>32.1</v>
      </c>
      <c r="K3398" s="55"/>
    </row>
    <row r="3399" spans="1:11" x14ac:dyDescent="0.3">
      <c r="A3399" s="6">
        <v>42711</v>
      </c>
      <c r="B3399" s="3">
        <v>31.9</v>
      </c>
      <c r="C3399" s="3">
        <v>32.1</v>
      </c>
      <c r="D3399" s="3">
        <v>31.77</v>
      </c>
      <c r="E3399" s="3">
        <v>31.77</v>
      </c>
      <c r="F3399" s="3">
        <v>35</v>
      </c>
      <c r="G3399" s="3">
        <v>31.77</v>
      </c>
      <c r="K3399" s="55"/>
    </row>
    <row r="3400" spans="1:11" x14ac:dyDescent="0.3">
      <c r="A3400" s="6">
        <v>42712</v>
      </c>
      <c r="B3400" s="3">
        <v>32.03</v>
      </c>
      <c r="C3400" s="3">
        <v>32.799999999999997</v>
      </c>
      <c r="D3400" s="3">
        <v>31.85</v>
      </c>
      <c r="E3400" s="3">
        <v>32.799999999999997</v>
      </c>
      <c r="F3400" s="3">
        <v>69</v>
      </c>
      <c r="G3400" s="3">
        <v>33.04</v>
      </c>
      <c r="K3400" s="55"/>
    </row>
    <row r="3401" spans="1:11" x14ac:dyDescent="0.3">
      <c r="A3401" s="6">
        <v>42713</v>
      </c>
      <c r="B3401" s="3">
        <v>33.25</v>
      </c>
      <c r="C3401" s="3">
        <v>33.299999999999997</v>
      </c>
      <c r="D3401" s="3">
        <v>33.21</v>
      </c>
      <c r="E3401" s="3">
        <v>33.21</v>
      </c>
      <c r="F3401" s="3">
        <v>24</v>
      </c>
      <c r="G3401" s="3">
        <v>33.21</v>
      </c>
      <c r="K3401" s="55"/>
    </row>
    <row r="3402" spans="1:11" x14ac:dyDescent="0.3">
      <c r="A3402" s="6">
        <v>42716</v>
      </c>
      <c r="B3402" s="3">
        <v>33.799999999999997</v>
      </c>
      <c r="C3402" s="3">
        <v>34.450000000000003</v>
      </c>
      <c r="D3402" s="3">
        <v>33.75</v>
      </c>
      <c r="E3402" s="3">
        <v>34.450000000000003</v>
      </c>
      <c r="F3402" s="3">
        <v>46</v>
      </c>
      <c r="G3402" s="3">
        <v>34.450000000000003</v>
      </c>
      <c r="K3402" s="55"/>
    </row>
    <row r="3403" spans="1:11" x14ac:dyDescent="0.3">
      <c r="A3403" s="6">
        <v>42717</v>
      </c>
      <c r="B3403" s="3">
        <v>34.15</v>
      </c>
      <c r="C3403" s="3">
        <v>34.4</v>
      </c>
      <c r="D3403" s="3">
        <v>33.799999999999997</v>
      </c>
      <c r="E3403" s="3">
        <v>34.15</v>
      </c>
      <c r="F3403" s="3">
        <v>61</v>
      </c>
      <c r="G3403" s="3">
        <v>34.15</v>
      </c>
      <c r="K3403" s="55"/>
    </row>
    <row r="3404" spans="1:11" x14ac:dyDescent="0.3">
      <c r="A3404" s="6">
        <v>42718</v>
      </c>
      <c r="B3404" s="3">
        <v>33.6</v>
      </c>
      <c r="C3404" s="3">
        <v>33.6</v>
      </c>
      <c r="D3404" s="3">
        <v>32.65</v>
      </c>
      <c r="E3404" s="3">
        <v>32.65</v>
      </c>
      <c r="F3404" s="3">
        <v>24</v>
      </c>
      <c r="G3404" s="3">
        <v>32.79</v>
      </c>
      <c r="K3404" s="55"/>
    </row>
    <row r="3405" spans="1:11" x14ac:dyDescent="0.3">
      <c r="A3405" s="6">
        <v>42719</v>
      </c>
      <c r="B3405" s="3">
        <v>33</v>
      </c>
      <c r="C3405" s="3">
        <v>33.35</v>
      </c>
      <c r="D3405" s="3">
        <v>32.549999999999997</v>
      </c>
      <c r="E3405" s="3">
        <v>33.299999999999997</v>
      </c>
      <c r="F3405" s="3">
        <v>84</v>
      </c>
      <c r="G3405" s="3">
        <v>33.35</v>
      </c>
      <c r="K3405" s="55"/>
    </row>
    <row r="3406" spans="1:11" x14ac:dyDescent="0.3">
      <c r="A3406" s="6">
        <v>42720</v>
      </c>
      <c r="B3406" s="3">
        <v>33.6</v>
      </c>
      <c r="C3406" s="3">
        <v>34</v>
      </c>
      <c r="D3406" s="3">
        <v>33.6</v>
      </c>
      <c r="E3406" s="3">
        <v>33.85</v>
      </c>
      <c r="F3406" s="3">
        <v>23</v>
      </c>
      <c r="G3406" s="3">
        <v>33.85</v>
      </c>
      <c r="K3406" s="55"/>
    </row>
    <row r="3407" spans="1:11" x14ac:dyDescent="0.3">
      <c r="A3407" s="6">
        <v>42723</v>
      </c>
      <c r="B3407" s="3">
        <v>31.8</v>
      </c>
      <c r="C3407" s="3">
        <v>31.9</v>
      </c>
      <c r="D3407" s="3">
        <v>31.8</v>
      </c>
      <c r="E3407" s="3">
        <v>31.85</v>
      </c>
      <c r="F3407" s="3">
        <v>15</v>
      </c>
      <c r="G3407" s="3">
        <v>31.68</v>
      </c>
      <c r="K3407" s="55"/>
    </row>
    <row r="3408" spans="1:11" x14ac:dyDescent="0.3">
      <c r="A3408" s="6">
        <v>42724</v>
      </c>
      <c r="B3408" s="3">
        <v>30.23</v>
      </c>
      <c r="C3408" s="3">
        <v>30.23</v>
      </c>
      <c r="D3408" s="3">
        <v>29.7</v>
      </c>
      <c r="E3408" s="3">
        <v>30</v>
      </c>
      <c r="F3408" s="3">
        <v>143</v>
      </c>
      <c r="G3408" s="3">
        <v>30</v>
      </c>
      <c r="K3408" s="55"/>
    </row>
    <row r="3409" spans="1:11" x14ac:dyDescent="0.3">
      <c r="A3409" s="6">
        <v>42725</v>
      </c>
      <c r="B3409" s="3">
        <v>30</v>
      </c>
      <c r="C3409" s="3">
        <v>30.5</v>
      </c>
      <c r="D3409" s="3">
        <v>30</v>
      </c>
      <c r="E3409" s="3">
        <v>30.2</v>
      </c>
      <c r="F3409" s="3">
        <v>26</v>
      </c>
      <c r="G3409" s="3">
        <v>30.33</v>
      </c>
      <c r="K3409" s="55"/>
    </row>
    <row r="3410" spans="1:11" x14ac:dyDescent="0.3">
      <c r="A3410" s="6">
        <v>42726</v>
      </c>
      <c r="B3410" s="3">
        <v>31</v>
      </c>
      <c r="C3410" s="3">
        <v>31.4</v>
      </c>
      <c r="D3410" s="3">
        <v>31</v>
      </c>
      <c r="E3410" s="3">
        <v>31.4</v>
      </c>
      <c r="F3410" s="3">
        <v>33</v>
      </c>
      <c r="G3410" s="3">
        <v>31.4</v>
      </c>
      <c r="K3410" s="55"/>
    </row>
    <row r="3411" spans="1:11" x14ac:dyDescent="0.3">
      <c r="A3411" s="6">
        <v>42727</v>
      </c>
      <c r="B3411" s="3">
        <v>33</v>
      </c>
      <c r="C3411" s="3">
        <v>33.119999999999997</v>
      </c>
      <c r="D3411" s="3">
        <v>32.880000000000003</v>
      </c>
      <c r="E3411" s="3">
        <v>33.119999999999997</v>
      </c>
      <c r="F3411" s="3">
        <v>42</v>
      </c>
      <c r="G3411" s="3">
        <v>33.119999999999997</v>
      </c>
      <c r="K3411" s="55"/>
    </row>
    <row r="3412" spans="1:11" x14ac:dyDescent="0.3">
      <c r="A3412" s="6">
        <v>42731</v>
      </c>
      <c r="B3412" s="3">
        <v>33.6</v>
      </c>
      <c r="C3412" s="3">
        <v>33.97</v>
      </c>
      <c r="D3412" s="3">
        <v>33.6</v>
      </c>
      <c r="E3412" s="3">
        <v>33.75</v>
      </c>
      <c r="F3412" s="3">
        <v>18</v>
      </c>
      <c r="G3412" s="3">
        <v>33.75</v>
      </c>
      <c r="K3412" s="55"/>
    </row>
    <row r="3413" spans="1:11" x14ac:dyDescent="0.3">
      <c r="A3413" s="6">
        <v>42732</v>
      </c>
      <c r="B3413" s="3">
        <v>34</v>
      </c>
      <c r="C3413" s="3">
        <v>34</v>
      </c>
      <c r="D3413" s="3">
        <v>33.5</v>
      </c>
      <c r="E3413" s="3">
        <v>33.85</v>
      </c>
      <c r="F3413" s="3">
        <v>79</v>
      </c>
      <c r="G3413" s="3">
        <v>33.78</v>
      </c>
      <c r="K3413" s="55"/>
    </row>
    <row r="3414" spans="1:11" x14ac:dyDescent="0.3">
      <c r="A3414" s="6">
        <v>42733</v>
      </c>
      <c r="B3414" s="3">
        <v>34.299999999999997</v>
      </c>
      <c r="C3414" s="3">
        <v>36.5</v>
      </c>
      <c r="D3414" s="3">
        <v>34.299999999999997</v>
      </c>
      <c r="E3414" s="3">
        <v>36.5</v>
      </c>
      <c r="F3414" s="3">
        <v>44</v>
      </c>
      <c r="G3414" s="3">
        <v>36.5</v>
      </c>
      <c r="K3414" s="55"/>
    </row>
    <row r="3415" spans="1:11" x14ac:dyDescent="0.3">
      <c r="A3415" s="6">
        <v>42734</v>
      </c>
      <c r="B3415" s="3">
        <v>38</v>
      </c>
      <c r="C3415" s="3">
        <v>39.020000000000003</v>
      </c>
      <c r="D3415" s="3">
        <v>38</v>
      </c>
      <c r="E3415" s="3">
        <v>38.799999999999997</v>
      </c>
      <c r="F3415" s="3">
        <v>126</v>
      </c>
      <c r="G3415" s="3">
        <v>38.799999999999997</v>
      </c>
      <c r="K3415" s="55"/>
    </row>
    <row r="3416" spans="1:11" x14ac:dyDescent="0.3">
      <c r="A3416" s="6">
        <v>42737</v>
      </c>
      <c r="B3416" s="3">
        <v>33.75</v>
      </c>
      <c r="C3416" s="3">
        <v>33.75</v>
      </c>
      <c r="D3416" s="3">
        <v>32.299999999999997</v>
      </c>
      <c r="E3416" s="3">
        <v>32.549999999999997</v>
      </c>
      <c r="F3416" s="3">
        <v>121</v>
      </c>
      <c r="G3416" s="3">
        <v>32.68</v>
      </c>
      <c r="K3416" s="55"/>
    </row>
    <row r="3417" spans="1:11" x14ac:dyDescent="0.3">
      <c r="A3417" s="6">
        <v>42738</v>
      </c>
      <c r="B3417" s="3">
        <v>32</v>
      </c>
      <c r="C3417" s="3">
        <v>32.85</v>
      </c>
      <c r="D3417" s="3">
        <v>31.85</v>
      </c>
      <c r="E3417" s="3">
        <v>32.85</v>
      </c>
      <c r="F3417" s="3">
        <v>148</v>
      </c>
      <c r="G3417" s="3">
        <v>32.51</v>
      </c>
      <c r="K3417" s="55"/>
    </row>
    <row r="3418" spans="1:11" x14ac:dyDescent="0.3">
      <c r="A3418" s="6">
        <v>42739</v>
      </c>
      <c r="B3418" s="3">
        <v>32.25</v>
      </c>
      <c r="C3418" s="3">
        <v>32.75</v>
      </c>
      <c r="D3418" s="3">
        <v>32.25</v>
      </c>
      <c r="E3418" s="3">
        <v>32.75</v>
      </c>
      <c r="F3418" s="3">
        <v>85</v>
      </c>
      <c r="G3418" s="3">
        <v>32.75</v>
      </c>
      <c r="K3418" s="55"/>
    </row>
    <row r="3419" spans="1:11" x14ac:dyDescent="0.3">
      <c r="A3419" s="6">
        <v>42740</v>
      </c>
      <c r="B3419" s="3">
        <v>32.700000000000003</v>
      </c>
      <c r="C3419" s="3">
        <v>32.75</v>
      </c>
      <c r="D3419" s="3">
        <v>31.4</v>
      </c>
      <c r="E3419" s="3">
        <v>31.75</v>
      </c>
      <c r="F3419" s="3">
        <v>239</v>
      </c>
      <c r="G3419" s="3">
        <v>31.55</v>
      </c>
      <c r="K3419" s="55"/>
    </row>
    <row r="3420" spans="1:11" x14ac:dyDescent="0.3">
      <c r="A3420" s="6">
        <v>42741</v>
      </c>
      <c r="B3420" s="3">
        <v>31.6</v>
      </c>
      <c r="C3420" s="3">
        <v>31.6</v>
      </c>
      <c r="D3420" s="3">
        <v>29.9</v>
      </c>
      <c r="E3420" s="3">
        <v>29.9</v>
      </c>
      <c r="F3420" s="3">
        <v>137</v>
      </c>
      <c r="G3420" s="3">
        <v>29.9</v>
      </c>
      <c r="K3420" s="55"/>
    </row>
    <row r="3421" spans="1:11" x14ac:dyDescent="0.3">
      <c r="A3421" s="6">
        <v>42744</v>
      </c>
      <c r="B3421" s="3">
        <v>30.75</v>
      </c>
      <c r="C3421" s="3">
        <v>31</v>
      </c>
      <c r="D3421" s="3">
        <v>29.9</v>
      </c>
      <c r="E3421" s="3">
        <v>30</v>
      </c>
      <c r="F3421" s="3">
        <v>142</v>
      </c>
      <c r="G3421" s="3">
        <v>30</v>
      </c>
      <c r="K3421" s="55"/>
    </row>
    <row r="3422" spans="1:11" x14ac:dyDescent="0.3">
      <c r="A3422" s="6">
        <v>42745</v>
      </c>
      <c r="B3422" s="3">
        <v>31.5</v>
      </c>
      <c r="C3422" s="3">
        <v>32.1</v>
      </c>
      <c r="D3422" s="3">
        <v>31</v>
      </c>
      <c r="E3422" s="3">
        <v>31.75</v>
      </c>
      <c r="F3422" s="3">
        <v>300</v>
      </c>
      <c r="G3422" s="3">
        <v>31.75</v>
      </c>
      <c r="K3422" s="55"/>
    </row>
    <row r="3423" spans="1:11" x14ac:dyDescent="0.3">
      <c r="A3423" s="6">
        <v>42746</v>
      </c>
      <c r="B3423" s="3">
        <v>31.35</v>
      </c>
      <c r="C3423" s="3">
        <v>31.9</v>
      </c>
      <c r="D3423" s="3">
        <v>31.2</v>
      </c>
      <c r="E3423" s="3">
        <v>31.9</v>
      </c>
      <c r="F3423" s="3">
        <v>118</v>
      </c>
      <c r="G3423" s="3">
        <v>31.9</v>
      </c>
      <c r="K3423" s="55"/>
    </row>
    <row r="3424" spans="1:11" x14ac:dyDescent="0.3">
      <c r="A3424" s="6">
        <v>42747</v>
      </c>
      <c r="B3424" s="3">
        <v>32.22</v>
      </c>
      <c r="C3424" s="3">
        <v>32.799999999999997</v>
      </c>
      <c r="D3424" s="3">
        <v>32.200000000000003</v>
      </c>
      <c r="E3424" s="3">
        <v>32.75</v>
      </c>
      <c r="F3424" s="3">
        <v>144</v>
      </c>
      <c r="G3424" s="3">
        <v>32.75</v>
      </c>
      <c r="K3424" s="55"/>
    </row>
    <row r="3425" spans="1:11" x14ac:dyDescent="0.3">
      <c r="A3425" s="6">
        <v>42748</v>
      </c>
      <c r="B3425" s="3">
        <v>31.65</v>
      </c>
      <c r="C3425" s="3">
        <v>32.200000000000003</v>
      </c>
      <c r="D3425" s="3">
        <v>31.6</v>
      </c>
      <c r="E3425" s="3">
        <v>31.7</v>
      </c>
      <c r="F3425" s="3">
        <v>169</v>
      </c>
      <c r="G3425" s="3">
        <v>31.75</v>
      </c>
      <c r="K3425" s="55"/>
    </row>
    <row r="3426" spans="1:11" x14ac:dyDescent="0.3">
      <c r="A3426" s="6">
        <v>42751</v>
      </c>
      <c r="B3426" s="3">
        <v>30</v>
      </c>
      <c r="C3426" s="3">
        <v>30</v>
      </c>
      <c r="D3426" s="3">
        <v>28.75</v>
      </c>
      <c r="E3426" s="3">
        <v>28.75</v>
      </c>
      <c r="F3426" s="3">
        <v>232</v>
      </c>
      <c r="G3426" s="3">
        <v>28.65</v>
      </c>
      <c r="K3426" s="55"/>
    </row>
    <row r="3427" spans="1:11" x14ac:dyDescent="0.3">
      <c r="A3427" s="6">
        <v>42752</v>
      </c>
      <c r="B3427" s="3">
        <v>28.35</v>
      </c>
      <c r="C3427" s="3">
        <v>28.95</v>
      </c>
      <c r="D3427" s="3">
        <v>28.35</v>
      </c>
      <c r="E3427" s="3">
        <v>28.9</v>
      </c>
      <c r="F3427" s="3">
        <v>53</v>
      </c>
      <c r="G3427" s="3">
        <v>28.9</v>
      </c>
      <c r="K3427" s="55"/>
    </row>
    <row r="3428" spans="1:11" x14ac:dyDescent="0.3">
      <c r="A3428" s="6">
        <v>42753</v>
      </c>
      <c r="B3428" s="3">
        <v>29.3</v>
      </c>
      <c r="C3428" s="3">
        <v>29.3</v>
      </c>
      <c r="D3428" s="3">
        <v>28.5</v>
      </c>
      <c r="E3428" s="3">
        <v>28.6</v>
      </c>
      <c r="F3428" s="3">
        <v>315</v>
      </c>
      <c r="G3428" s="3">
        <v>28.6</v>
      </c>
      <c r="K3428" s="55"/>
    </row>
    <row r="3429" spans="1:11" x14ac:dyDescent="0.3">
      <c r="A3429" s="6">
        <v>42754</v>
      </c>
      <c r="B3429" s="3">
        <v>28.9</v>
      </c>
      <c r="C3429" s="3">
        <v>28.9</v>
      </c>
      <c r="D3429" s="3">
        <v>28.6</v>
      </c>
      <c r="E3429" s="3">
        <v>28.6</v>
      </c>
      <c r="F3429" s="3">
        <v>50</v>
      </c>
      <c r="G3429" s="3">
        <v>28.6</v>
      </c>
      <c r="K3429" s="55"/>
    </row>
    <row r="3430" spans="1:11" x14ac:dyDescent="0.3">
      <c r="A3430" s="6">
        <v>42755</v>
      </c>
      <c r="B3430" s="3">
        <v>29.5</v>
      </c>
      <c r="C3430" s="3">
        <v>29.65</v>
      </c>
      <c r="D3430" s="3">
        <v>29.4</v>
      </c>
      <c r="E3430" s="3">
        <v>29.4</v>
      </c>
      <c r="F3430" s="3">
        <v>102</v>
      </c>
      <c r="G3430" s="3">
        <v>29.4</v>
      </c>
      <c r="K3430" s="55"/>
    </row>
    <row r="3431" spans="1:11" x14ac:dyDescent="0.3">
      <c r="A3431" s="6">
        <v>42758</v>
      </c>
      <c r="B3431" s="3">
        <v>29</v>
      </c>
      <c r="C3431" s="3">
        <v>29.1</v>
      </c>
      <c r="D3431" s="3">
        <v>28.65</v>
      </c>
      <c r="E3431" s="3">
        <v>28.95</v>
      </c>
      <c r="F3431" s="3">
        <v>160</v>
      </c>
      <c r="G3431" s="3">
        <v>28.95</v>
      </c>
      <c r="K3431" s="55"/>
    </row>
    <row r="3432" spans="1:11" x14ac:dyDescent="0.3">
      <c r="A3432" s="6">
        <v>42759</v>
      </c>
      <c r="B3432" s="3">
        <v>29.4</v>
      </c>
      <c r="C3432" s="3">
        <v>29.55</v>
      </c>
      <c r="D3432" s="3">
        <v>29.35</v>
      </c>
      <c r="E3432" s="3">
        <v>29.45</v>
      </c>
      <c r="F3432" s="3">
        <v>79</v>
      </c>
      <c r="G3432" s="3">
        <v>29.45</v>
      </c>
      <c r="K3432" s="55"/>
    </row>
    <row r="3433" spans="1:11" x14ac:dyDescent="0.3">
      <c r="A3433" s="6">
        <v>42760</v>
      </c>
      <c r="B3433" s="3">
        <v>29.32</v>
      </c>
      <c r="C3433" s="3">
        <v>29.32</v>
      </c>
      <c r="D3433" s="3">
        <v>28.7</v>
      </c>
      <c r="E3433" s="3">
        <v>29.1</v>
      </c>
      <c r="F3433" s="3">
        <v>246</v>
      </c>
      <c r="G3433" s="3">
        <v>29.2</v>
      </c>
      <c r="K3433" s="55"/>
    </row>
    <row r="3434" spans="1:11" x14ac:dyDescent="0.3">
      <c r="A3434" s="6">
        <v>42761</v>
      </c>
      <c r="B3434" s="3">
        <v>28.8</v>
      </c>
      <c r="C3434" s="3">
        <v>29.25</v>
      </c>
      <c r="D3434" s="3">
        <v>28.7</v>
      </c>
      <c r="E3434" s="3">
        <v>29.25</v>
      </c>
      <c r="F3434" s="3">
        <v>81</v>
      </c>
      <c r="G3434" s="3">
        <v>29.2</v>
      </c>
      <c r="K3434" s="55"/>
    </row>
    <row r="3435" spans="1:11" x14ac:dyDescent="0.3">
      <c r="A3435" s="6">
        <v>42762</v>
      </c>
      <c r="B3435" s="3">
        <v>28.65</v>
      </c>
      <c r="C3435" s="3">
        <v>28.65</v>
      </c>
      <c r="D3435" s="3">
        <v>28.05</v>
      </c>
      <c r="E3435" s="3">
        <v>28.05</v>
      </c>
      <c r="F3435" s="3">
        <v>105</v>
      </c>
      <c r="G3435" s="3">
        <v>28.15</v>
      </c>
      <c r="K3435" s="55"/>
    </row>
    <row r="3436" spans="1:11" x14ac:dyDescent="0.3">
      <c r="A3436" s="6">
        <v>42765</v>
      </c>
      <c r="B3436" s="3">
        <v>29.25</v>
      </c>
      <c r="C3436" s="3">
        <v>30.25</v>
      </c>
      <c r="D3436" s="3">
        <v>29.25</v>
      </c>
      <c r="E3436" s="3">
        <v>30.12</v>
      </c>
      <c r="F3436" s="3">
        <v>171</v>
      </c>
      <c r="G3436" s="3">
        <v>30.12</v>
      </c>
      <c r="K3436" s="55"/>
    </row>
    <row r="3437" spans="1:11" x14ac:dyDescent="0.3">
      <c r="A3437" s="6">
        <v>42766</v>
      </c>
      <c r="B3437" s="3">
        <v>30.5</v>
      </c>
      <c r="C3437" s="3">
        <v>31.2</v>
      </c>
      <c r="D3437" s="3">
        <v>30.5</v>
      </c>
      <c r="E3437" s="3">
        <v>30.75</v>
      </c>
      <c r="F3437" s="3">
        <v>238</v>
      </c>
      <c r="G3437" s="3">
        <v>30.75</v>
      </c>
      <c r="K3437" s="55"/>
    </row>
    <row r="3438" spans="1:11" x14ac:dyDescent="0.3">
      <c r="A3438" s="6">
        <v>42767</v>
      </c>
      <c r="B3438" s="3">
        <v>30.6</v>
      </c>
      <c r="C3438" s="3">
        <v>30.8</v>
      </c>
      <c r="D3438" s="3">
        <v>30.35</v>
      </c>
      <c r="E3438" s="3">
        <v>30.4</v>
      </c>
      <c r="F3438" s="3">
        <v>379</v>
      </c>
      <c r="G3438" s="3">
        <v>30.4</v>
      </c>
      <c r="K3438" s="55"/>
    </row>
    <row r="3439" spans="1:11" x14ac:dyDescent="0.3">
      <c r="A3439" s="6">
        <v>42768</v>
      </c>
      <c r="B3439" s="3">
        <v>30.6</v>
      </c>
      <c r="C3439" s="3">
        <v>31</v>
      </c>
      <c r="D3439" s="3">
        <v>30.4</v>
      </c>
      <c r="E3439" s="3">
        <v>30.7</v>
      </c>
      <c r="F3439" s="3">
        <v>262</v>
      </c>
      <c r="G3439" s="3">
        <v>30.7</v>
      </c>
      <c r="K3439" s="55"/>
    </row>
    <row r="3440" spans="1:11" x14ac:dyDescent="0.3">
      <c r="A3440" s="6">
        <v>42769</v>
      </c>
      <c r="B3440" s="3">
        <v>30.85</v>
      </c>
      <c r="C3440" s="3">
        <v>30.85</v>
      </c>
      <c r="D3440" s="3">
        <v>30.3</v>
      </c>
      <c r="E3440" s="3">
        <v>30.35</v>
      </c>
      <c r="F3440" s="3">
        <v>176</v>
      </c>
      <c r="G3440" s="3">
        <v>30.4</v>
      </c>
      <c r="K3440" s="55"/>
    </row>
    <row r="3441" spans="1:11" x14ac:dyDescent="0.3">
      <c r="A3441" s="6">
        <v>42772</v>
      </c>
      <c r="B3441" s="3">
        <v>30.05</v>
      </c>
      <c r="C3441" s="3">
        <v>31.65</v>
      </c>
      <c r="D3441" s="3">
        <v>30</v>
      </c>
      <c r="E3441" s="3">
        <v>31.6</v>
      </c>
      <c r="F3441" s="3">
        <v>146</v>
      </c>
      <c r="G3441" s="3">
        <v>31.6</v>
      </c>
      <c r="K3441" s="55"/>
    </row>
    <row r="3442" spans="1:11" x14ac:dyDescent="0.3">
      <c r="A3442" s="6">
        <v>42773</v>
      </c>
      <c r="B3442" s="3">
        <v>31.3</v>
      </c>
      <c r="C3442" s="3">
        <v>31.5</v>
      </c>
      <c r="D3442" s="3">
        <v>30.9</v>
      </c>
      <c r="E3442" s="3">
        <v>31.05</v>
      </c>
      <c r="F3442" s="3">
        <v>142</v>
      </c>
      <c r="G3442" s="3">
        <v>31.14</v>
      </c>
      <c r="K3442" s="55"/>
    </row>
    <row r="3443" spans="1:11" x14ac:dyDescent="0.3">
      <c r="A3443" s="6">
        <v>42774</v>
      </c>
      <c r="B3443" s="3">
        <v>29.85</v>
      </c>
      <c r="C3443" s="3">
        <v>30</v>
      </c>
      <c r="D3443" s="3">
        <v>29.5</v>
      </c>
      <c r="E3443" s="3">
        <v>29.7</v>
      </c>
      <c r="F3443" s="3">
        <v>176</v>
      </c>
      <c r="G3443" s="3">
        <v>29.7</v>
      </c>
      <c r="K3443" s="55"/>
    </row>
    <row r="3444" spans="1:11" x14ac:dyDescent="0.3">
      <c r="A3444" s="6">
        <v>42775</v>
      </c>
      <c r="B3444" s="3">
        <v>29.55</v>
      </c>
      <c r="C3444" s="3">
        <v>29.55</v>
      </c>
      <c r="D3444" s="3">
        <v>28.45</v>
      </c>
      <c r="E3444" s="3">
        <v>28.85</v>
      </c>
      <c r="F3444" s="3">
        <v>160</v>
      </c>
      <c r="G3444" s="3">
        <v>28.85</v>
      </c>
      <c r="K3444" s="55"/>
    </row>
    <row r="3445" spans="1:11" x14ac:dyDescent="0.3">
      <c r="A3445" s="6">
        <v>42776</v>
      </c>
      <c r="B3445" s="3">
        <v>28.74</v>
      </c>
      <c r="C3445" s="3">
        <v>28.74</v>
      </c>
      <c r="D3445" s="3">
        <v>28.4</v>
      </c>
      <c r="E3445" s="3">
        <v>28.4</v>
      </c>
      <c r="F3445" s="3">
        <v>237</v>
      </c>
      <c r="G3445" s="3">
        <v>28.4</v>
      </c>
      <c r="K3445" s="55"/>
    </row>
    <row r="3446" spans="1:11" x14ac:dyDescent="0.3">
      <c r="A3446" s="6">
        <v>42779</v>
      </c>
      <c r="B3446" s="3">
        <v>28.1</v>
      </c>
      <c r="C3446" s="3">
        <v>28.75</v>
      </c>
      <c r="D3446" s="3">
        <v>28.1</v>
      </c>
      <c r="E3446" s="3">
        <v>28.7</v>
      </c>
      <c r="F3446" s="3">
        <v>128</v>
      </c>
      <c r="G3446" s="3">
        <v>28.7</v>
      </c>
      <c r="K3446" s="55"/>
    </row>
    <row r="3447" spans="1:11" x14ac:dyDescent="0.3">
      <c r="A3447" s="6">
        <v>42780</v>
      </c>
      <c r="B3447" s="3">
        <v>28.71</v>
      </c>
      <c r="C3447" s="3">
        <v>28.71</v>
      </c>
      <c r="D3447" s="3">
        <v>28.5</v>
      </c>
      <c r="E3447" s="3">
        <v>28.5</v>
      </c>
      <c r="F3447" s="3">
        <v>73</v>
      </c>
      <c r="G3447" s="3">
        <v>28.5</v>
      </c>
      <c r="K3447" s="55"/>
    </row>
    <row r="3448" spans="1:11" x14ac:dyDescent="0.3">
      <c r="A3448" s="6">
        <v>42781</v>
      </c>
      <c r="B3448" s="3">
        <v>29</v>
      </c>
      <c r="C3448" s="3">
        <v>29</v>
      </c>
      <c r="D3448" s="3">
        <v>28.45</v>
      </c>
      <c r="E3448" s="3">
        <v>28.7</v>
      </c>
      <c r="F3448" s="3">
        <v>54</v>
      </c>
      <c r="G3448" s="3">
        <v>28.7</v>
      </c>
      <c r="K3448" s="55"/>
    </row>
    <row r="3449" spans="1:11" x14ac:dyDescent="0.3">
      <c r="A3449" s="6">
        <v>42782</v>
      </c>
      <c r="B3449" s="3">
        <v>29.25</v>
      </c>
      <c r="C3449" s="3">
        <v>29.25</v>
      </c>
      <c r="D3449" s="3">
        <v>28.7</v>
      </c>
      <c r="E3449" s="3">
        <v>28.7</v>
      </c>
      <c r="F3449" s="3">
        <v>82</v>
      </c>
      <c r="G3449" s="3">
        <v>28.8</v>
      </c>
      <c r="K3449" s="55"/>
    </row>
    <row r="3450" spans="1:11" x14ac:dyDescent="0.3">
      <c r="A3450" s="6">
        <v>42783</v>
      </c>
      <c r="B3450" s="3">
        <v>29.25</v>
      </c>
      <c r="C3450" s="3">
        <v>29.65</v>
      </c>
      <c r="D3450" s="3">
        <v>29.25</v>
      </c>
      <c r="E3450" s="3">
        <v>29.65</v>
      </c>
      <c r="F3450" s="3">
        <v>134</v>
      </c>
      <c r="G3450" s="3">
        <v>29.65</v>
      </c>
      <c r="K3450" s="55"/>
    </row>
    <row r="3451" spans="1:11" x14ac:dyDescent="0.3">
      <c r="A3451" s="6">
        <v>42786</v>
      </c>
      <c r="B3451" s="3">
        <v>30.15</v>
      </c>
      <c r="C3451" s="3">
        <v>30.25</v>
      </c>
      <c r="D3451" s="3">
        <v>30.15</v>
      </c>
      <c r="E3451" s="3">
        <v>30.25</v>
      </c>
      <c r="F3451" s="3">
        <v>32</v>
      </c>
      <c r="G3451" s="3">
        <v>30.25</v>
      </c>
      <c r="K3451" s="55"/>
    </row>
    <row r="3452" spans="1:11" x14ac:dyDescent="0.3">
      <c r="A3452" s="6">
        <v>42787</v>
      </c>
      <c r="B3452" s="3">
        <v>30.6</v>
      </c>
      <c r="C3452" s="3">
        <v>30.7</v>
      </c>
      <c r="D3452" s="3">
        <v>30.3</v>
      </c>
      <c r="E3452" s="3">
        <v>30.3</v>
      </c>
      <c r="F3452" s="3">
        <v>98</v>
      </c>
      <c r="G3452" s="3">
        <v>30.3</v>
      </c>
      <c r="K3452" s="55"/>
    </row>
    <row r="3453" spans="1:11" x14ac:dyDescent="0.3">
      <c r="A3453" s="6">
        <v>42788</v>
      </c>
      <c r="B3453" s="3">
        <v>30</v>
      </c>
      <c r="C3453" s="3">
        <v>30.25</v>
      </c>
      <c r="D3453" s="3">
        <v>29.9</v>
      </c>
      <c r="E3453" s="3">
        <v>30.25</v>
      </c>
      <c r="F3453" s="3">
        <v>62</v>
      </c>
      <c r="G3453" s="3">
        <v>30.24</v>
      </c>
      <c r="K3453" s="55"/>
    </row>
    <row r="3454" spans="1:11" x14ac:dyDescent="0.3">
      <c r="A3454" s="6">
        <v>42789</v>
      </c>
      <c r="B3454" s="3">
        <v>30.45</v>
      </c>
      <c r="C3454" s="3">
        <v>30.5</v>
      </c>
      <c r="D3454" s="3">
        <v>30.4</v>
      </c>
      <c r="E3454" s="3">
        <v>30.5</v>
      </c>
      <c r="F3454" s="3">
        <v>45</v>
      </c>
      <c r="G3454" s="3">
        <v>30.45</v>
      </c>
      <c r="K3454" s="55"/>
    </row>
    <row r="3455" spans="1:11" x14ac:dyDescent="0.3">
      <c r="A3455" s="6">
        <v>42790</v>
      </c>
      <c r="B3455" s="3">
        <v>30.15</v>
      </c>
      <c r="C3455" s="3">
        <v>30.25</v>
      </c>
      <c r="D3455" s="3">
        <v>30.15</v>
      </c>
      <c r="E3455" s="3">
        <v>30.2</v>
      </c>
      <c r="F3455" s="3">
        <v>74</v>
      </c>
      <c r="G3455" s="3">
        <v>30.25</v>
      </c>
      <c r="K3455" s="55"/>
    </row>
    <row r="3456" spans="1:11" x14ac:dyDescent="0.3">
      <c r="A3456" s="6">
        <v>42793</v>
      </c>
      <c r="B3456" s="3">
        <v>30.65</v>
      </c>
      <c r="C3456" s="3">
        <v>30.65</v>
      </c>
      <c r="D3456" s="3">
        <v>30.05</v>
      </c>
      <c r="E3456" s="3">
        <v>30.05</v>
      </c>
      <c r="F3456" s="3">
        <v>88</v>
      </c>
      <c r="G3456" s="3">
        <v>30.05</v>
      </c>
      <c r="K3456" s="55"/>
    </row>
    <row r="3457" spans="1:11" x14ac:dyDescent="0.3">
      <c r="A3457" s="6">
        <v>42794</v>
      </c>
      <c r="B3457" s="3">
        <v>30.1</v>
      </c>
      <c r="C3457" s="3">
        <v>30.5</v>
      </c>
      <c r="D3457" s="3">
        <v>30</v>
      </c>
      <c r="E3457" s="3">
        <v>30.3</v>
      </c>
      <c r="F3457" s="3">
        <v>123</v>
      </c>
      <c r="G3457" s="3">
        <v>30.3</v>
      </c>
      <c r="K3457" s="55"/>
    </row>
    <row r="3458" spans="1:11" x14ac:dyDescent="0.3">
      <c r="A3458" s="6">
        <v>42795</v>
      </c>
      <c r="B3458" s="3">
        <v>27.76</v>
      </c>
      <c r="C3458" s="3">
        <v>27.76</v>
      </c>
      <c r="D3458" s="3">
        <v>27.65</v>
      </c>
      <c r="E3458" s="3">
        <v>27.7</v>
      </c>
      <c r="F3458" s="3">
        <v>51</v>
      </c>
      <c r="G3458" s="3">
        <v>27.68</v>
      </c>
      <c r="K3458" s="55"/>
    </row>
    <row r="3459" spans="1:11" x14ac:dyDescent="0.3">
      <c r="A3459" s="6">
        <v>42796</v>
      </c>
      <c r="B3459" s="3">
        <v>27.95</v>
      </c>
      <c r="C3459" s="3">
        <v>28.02</v>
      </c>
      <c r="D3459" s="3">
        <v>27.75</v>
      </c>
      <c r="E3459" s="3">
        <v>28.02</v>
      </c>
      <c r="F3459" s="3">
        <v>41</v>
      </c>
      <c r="G3459" s="3">
        <v>27.96</v>
      </c>
      <c r="K3459" s="55"/>
    </row>
    <row r="3460" spans="1:11" x14ac:dyDescent="0.3">
      <c r="A3460" s="6">
        <v>42797</v>
      </c>
      <c r="B3460" s="3">
        <v>28.1</v>
      </c>
      <c r="C3460" s="3">
        <v>28.2</v>
      </c>
      <c r="D3460" s="3">
        <v>27.95</v>
      </c>
      <c r="E3460" s="3">
        <v>27.95</v>
      </c>
      <c r="F3460" s="3">
        <v>31</v>
      </c>
      <c r="G3460" s="3">
        <v>27.95</v>
      </c>
      <c r="K3460" s="55"/>
    </row>
    <row r="3461" spans="1:11" x14ac:dyDescent="0.3">
      <c r="A3461" s="6">
        <v>42800</v>
      </c>
      <c r="B3461" s="3">
        <v>28.05</v>
      </c>
      <c r="C3461" s="3">
        <v>28.55</v>
      </c>
      <c r="D3461" s="3">
        <v>28.05</v>
      </c>
      <c r="E3461" s="3">
        <v>28.55</v>
      </c>
      <c r="F3461" s="3">
        <v>50</v>
      </c>
      <c r="G3461" s="3">
        <v>28.55</v>
      </c>
      <c r="K3461" s="55"/>
    </row>
    <row r="3462" spans="1:11" x14ac:dyDescent="0.3">
      <c r="A3462" s="6">
        <v>42801</v>
      </c>
      <c r="B3462" s="3">
        <v>29</v>
      </c>
      <c r="C3462" s="3">
        <v>29.1</v>
      </c>
      <c r="D3462" s="3">
        <v>28.9</v>
      </c>
      <c r="E3462" s="3">
        <v>28.95</v>
      </c>
      <c r="F3462" s="3">
        <v>71</v>
      </c>
      <c r="G3462" s="3">
        <v>28.95</v>
      </c>
      <c r="K3462" s="55"/>
    </row>
    <row r="3463" spans="1:11" x14ac:dyDescent="0.3">
      <c r="A3463" s="6">
        <v>42802</v>
      </c>
      <c r="B3463" s="3">
        <v>27.75</v>
      </c>
      <c r="C3463" s="3">
        <v>27.9</v>
      </c>
      <c r="D3463" s="3">
        <v>27.6</v>
      </c>
      <c r="E3463" s="3">
        <v>27.65</v>
      </c>
      <c r="F3463" s="3">
        <v>89</v>
      </c>
      <c r="G3463" s="3">
        <v>27.7</v>
      </c>
      <c r="K3463" s="55"/>
    </row>
    <row r="3464" spans="1:11" x14ac:dyDescent="0.3">
      <c r="A3464" s="6">
        <v>42803</v>
      </c>
      <c r="B3464" s="3">
        <v>27.45</v>
      </c>
      <c r="C3464" s="3">
        <v>27.84</v>
      </c>
      <c r="D3464" s="3">
        <v>27.45</v>
      </c>
      <c r="E3464" s="3">
        <v>27.84</v>
      </c>
      <c r="F3464" s="3">
        <v>57</v>
      </c>
      <c r="G3464" s="3">
        <v>27.77</v>
      </c>
      <c r="K3464" s="55"/>
    </row>
    <row r="3465" spans="1:11" x14ac:dyDescent="0.3">
      <c r="A3465" s="6">
        <v>42804</v>
      </c>
      <c r="B3465" s="3">
        <v>27.3</v>
      </c>
      <c r="C3465" s="3">
        <v>27.3</v>
      </c>
      <c r="D3465" s="3">
        <v>26.7</v>
      </c>
      <c r="E3465" s="3">
        <v>26.75</v>
      </c>
      <c r="F3465" s="3">
        <v>103</v>
      </c>
      <c r="G3465" s="3">
        <v>26.7</v>
      </c>
      <c r="K3465" s="55"/>
    </row>
    <row r="3466" spans="1:11" x14ac:dyDescent="0.3">
      <c r="A3466" s="6">
        <v>42807</v>
      </c>
      <c r="B3466" s="3">
        <v>26.65</v>
      </c>
      <c r="C3466" s="3">
        <v>26.65</v>
      </c>
      <c r="D3466" s="3">
        <v>26.45</v>
      </c>
      <c r="E3466" s="3">
        <v>26.5</v>
      </c>
      <c r="F3466" s="3">
        <v>104</v>
      </c>
      <c r="G3466" s="3">
        <v>26.45</v>
      </c>
      <c r="K3466" s="55"/>
    </row>
    <row r="3467" spans="1:11" x14ac:dyDescent="0.3">
      <c r="A3467" s="6">
        <v>42808</v>
      </c>
      <c r="B3467" s="3">
        <v>26.8</v>
      </c>
      <c r="C3467" s="3">
        <v>26.85</v>
      </c>
      <c r="D3467" s="3">
        <v>26.5</v>
      </c>
      <c r="E3467" s="3">
        <v>26.5</v>
      </c>
      <c r="F3467" s="3">
        <v>88</v>
      </c>
      <c r="G3467" s="3">
        <v>26.53</v>
      </c>
      <c r="K3467" s="55"/>
    </row>
    <row r="3468" spans="1:11" x14ac:dyDescent="0.3">
      <c r="A3468" s="6">
        <v>42809</v>
      </c>
      <c r="B3468" s="3">
        <v>27</v>
      </c>
      <c r="C3468" s="3">
        <v>27.3</v>
      </c>
      <c r="D3468" s="3">
        <v>27</v>
      </c>
      <c r="E3468" s="3">
        <v>27.2</v>
      </c>
      <c r="F3468" s="3">
        <v>108</v>
      </c>
      <c r="G3468" s="3">
        <v>27.18</v>
      </c>
      <c r="K3468" s="55"/>
    </row>
    <row r="3469" spans="1:11" x14ac:dyDescent="0.3">
      <c r="A3469" s="6">
        <v>42810</v>
      </c>
      <c r="B3469" s="3">
        <v>26.8</v>
      </c>
      <c r="C3469" s="3">
        <v>26.95</v>
      </c>
      <c r="D3469" s="3">
        <v>26.65</v>
      </c>
      <c r="E3469" s="3">
        <v>26.9</v>
      </c>
      <c r="F3469" s="3">
        <v>105</v>
      </c>
      <c r="G3469" s="3">
        <v>26.9</v>
      </c>
      <c r="K3469" s="55"/>
    </row>
    <row r="3470" spans="1:11" x14ac:dyDescent="0.3">
      <c r="A3470" s="6">
        <v>42811</v>
      </c>
      <c r="B3470" s="3">
        <v>26.8</v>
      </c>
      <c r="C3470" s="3">
        <v>27.15</v>
      </c>
      <c r="D3470" s="3">
        <v>26.8</v>
      </c>
      <c r="E3470" s="3">
        <v>27.15</v>
      </c>
      <c r="F3470" s="3">
        <v>10</v>
      </c>
      <c r="G3470" s="3">
        <v>27</v>
      </c>
      <c r="K3470" s="55"/>
    </row>
    <row r="3471" spans="1:11" x14ac:dyDescent="0.3">
      <c r="A3471" s="6">
        <v>42814</v>
      </c>
      <c r="B3471" s="3">
        <v>26.7</v>
      </c>
      <c r="C3471" s="3">
        <v>26.95</v>
      </c>
      <c r="D3471" s="3">
        <v>26.65</v>
      </c>
      <c r="E3471" s="3">
        <v>26.9</v>
      </c>
      <c r="F3471" s="3">
        <v>41</v>
      </c>
      <c r="G3471" s="3">
        <v>26.9</v>
      </c>
      <c r="K3471" s="55"/>
    </row>
    <row r="3472" spans="1:11" x14ac:dyDescent="0.3">
      <c r="A3472" s="6">
        <v>42815</v>
      </c>
      <c r="B3472" s="3">
        <v>27</v>
      </c>
      <c r="C3472" s="3">
        <v>27.3</v>
      </c>
      <c r="D3472" s="3">
        <v>27</v>
      </c>
      <c r="E3472" s="3">
        <v>27.06</v>
      </c>
      <c r="F3472" s="3">
        <v>108</v>
      </c>
      <c r="G3472" s="3">
        <v>27.06</v>
      </c>
      <c r="K3472" s="55"/>
    </row>
    <row r="3473" spans="1:11" x14ac:dyDescent="0.3">
      <c r="A3473" s="6">
        <v>42816</v>
      </c>
      <c r="B3473" s="3">
        <v>26.95</v>
      </c>
      <c r="C3473" s="3">
        <v>27.15</v>
      </c>
      <c r="D3473" s="3">
        <v>26.95</v>
      </c>
      <c r="E3473" s="3">
        <v>27.05</v>
      </c>
      <c r="F3473" s="3">
        <v>105</v>
      </c>
      <c r="G3473" s="3">
        <v>27.05</v>
      </c>
      <c r="K3473" s="55"/>
    </row>
    <row r="3474" spans="1:11" x14ac:dyDescent="0.3">
      <c r="A3474" s="6">
        <v>42817</v>
      </c>
      <c r="B3474" s="3">
        <v>26.9</v>
      </c>
      <c r="C3474" s="3">
        <v>27</v>
      </c>
      <c r="D3474" s="3">
        <v>26.15</v>
      </c>
      <c r="E3474" s="3">
        <v>26.2</v>
      </c>
      <c r="F3474" s="3">
        <v>76</v>
      </c>
      <c r="G3474" s="3">
        <v>26.2</v>
      </c>
      <c r="K3474" s="55"/>
    </row>
    <row r="3475" spans="1:11" x14ac:dyDescent="0.3">
      <c r="A3475" s="6">
        <v>42818</v>
      </c>
      <c r="B3475" s="3">
        <v>26</v>
      </c>
      <c r="C3475" s="3">
        <v>26</v>
      </c>
      <c r="D3475" s="3">
        <v>25.5</v>
      </c>
      <c r="E3475" s="3">
        <v>25.55</v>
      </c>
      <c r="F3475" s="3">
        <v>376</v>
      </c>
      <c r="G3475" s="3">
        <v>25.5</v>
      </c>
      <c r="K3475" s="55"/>
    </row>
    <row r="3476" spans="1:11" x14ac:dyDescent="0.3">
      <c r="A3476" s="6">
        <v>42821</v>
      </c>
      <c r="B3476" s="3">
        <v>25.4</v>
      </c>
      <c r="C3476" s="3">
        <v>25.6</v>
      </c>
      <c r="D3476" s="3">
        <v>25.4</v>
      </c>
      <c r="E3476" s="3">
        <v>25.5</v>
      </c>
      <c r="F3476" s="3">
        <v>99</v>
      </c>
      <c r="G3476" s="3">
        <v>25.5</v>
      </c>
      <c r="K3476" s="55"/>
    </row>
    <row r="3477" spans="1:11" x14ac:dyDescent="0.3">
      <c r="A3477" s="6">
        <v>42822</v>
      </c>
      <c r="B3477" s="3">
        <v>25.75</v>
      </c>
      <c r="C3477" s="3">
        <v>26.1</v>
      </c>
      <c r="D3477" s="3">
        <v>25.7</v>
      </c>
      <c r="E3477" s="3">
        <v>26.1</v>
      </c>
      <c r="F3477" s="3">
        <v>133</v>
      </c>
      <c r="G3477" s="3">
        <v>26.1</v>
      </c>
      <c r="K3477" s="55"/>
    </row>
    <row r="3478" spans="1:11" x14ac:dyDescent="0.3">
      <c r="A3478" s="6">
        <v>42823</v>
      </c>
      <c r="B3478" s="3">
        <v>26</v>
      </c>
      <c r="C3478" s="3">
        <v>26.2</v>
      </c>
      <c r="D3478" s="3">
        <v>26</v>
      </c>
      <c r="E3478" s="3">
        <v>26.15</v>
      </c>
      <c r="F3478" s="3">
        <v>113</v>
      </c>
      <c r="G3478" s="3">
        <v>26.15</v>
      </c>
      <c r="K3478" s="55"/>
    </row>
    <row r="3479" spans="1:11" x14ac:dyDescent="0.3">
      <c r="A3479" s="6">
        <v>42824</v>
      </c>
      <c r="B3479" s="3">
        <v>25.85</v>
      </c>
      <c r="C3479" s="3">
        <v>26.05</v>
      </c>
      <c r="D3479" s="3">
        <v>25.75</v>
      </c>
      <c r="E3479" s="3">
        <v>26.05</v>
      </c>
      <c r="F3479" s="3">
        <v>213</v>
      </c>
      <c r="G3479" s="3">
        <v>25.95</v>
      </c>
      <c r="K3479" s="55"/>
    </row>
    <row r="3480" spans="1:11" x14ac:dyDescent="0.3">
      <c r="A3480" s="6">
        <v>42825</v>
      </c>
      <c r="B3480" s="3">
        <v>26.24</v>
      </c>
      <c r="C3480" s="3">
        <v>26.39</v>
      </c>
      <c r="D3480" s="3">
        <v>26.2</v>
      </c>
      <c r="E3480" s="3">
        <v>26.3</v>
      </c>
      <c r="F3480" s="3">
        <v>107</v>
      </c>
      <c r="G3480" s="3">
        <v>26.3</v>
      </c>
      <c r="K3480" s="55"/>
    </row>
    <row r="3481" spans="1:11" x14ac:dyDescent="0.3">
      <c r="A3481" s="6">
        <v>42828</v>
      </c>
      <c r="B3481" s="3">
        <v>24.05</v>
      </c>
      <c r="C3481" s="3">
        <v>24.55</v>
      </c>
      <c r="D3481" s="3">
        <v>23.7</v>
      </c>
      <c r="E3481" s="3">
        <v>24.5</v>
      </c>
      <c r="F3481" s="3">
        <v>254</v>
      </c>
      <c r="G3481" s="3">
        <v>24.5</v>
      </c>
      <c r="K3481" s="55"/>
    </row>
    <row r="3482" spans="1:11" x14ac:dyDescent="0.3">
      <c r="A3482" s="6">
        <v>42829</v>
      </c>
      <c r="B3482" s="3">
        <v>24.75</v>
      </c>
      <c r="C3482" s="3">
        <v>25</v>
      </c>
      <c r="D3482" s="3">
        <v>24.5</v>
      </c>
      <c r="E3482" s="3">
        <v>24.75</v>
      </c>
      <c r="F3482" s="3">
        <v>292</v>
      </c>
      <c r="G3482" s="3">
        <v>24.75</v>
      </c>
      <c r="K3482" s="55"/>
    </row>
    <row r="3483" spans="1:11" x14ac:dyDescent="0.3">
      <c r="A3483" s="6">
        <v>42830</v>
      </c>
      <c r="B3483" s="3">
        <v>24.9</v>
      </c>
      <c r="C3483" s="3">
        <v>25.3</v>
      </c>
      <c r="D3483" s="3">
        <v>24.9</v>
      </c>
      <c r="E3483" s="3">
        <v>25.3</v>
      </c>
      <c r="F3483" s="3">
        <v>76</v>
      </c>
      <c r="G3483" s="3">
        <v>25.19</v>
      </c>
      <c r="K3483" s="55"/>
    </row>
    <row r="3484" spans="1:11" x14ac:dyDescent="0.3">
      <c r="A3484" s="6">
        <v>42831</v>
      </c>
      <c r="B3484" s="3">
        <v>25.5</v>
      </c>
      <c r="C3484" s="3">
        <v>26.15</v>
      </c>
      <c r="D3484" s="3">
        <v>25.4</v>
      </c>
      <c r="E3484" s="3">
        <v>26.1</v>
      </c>
      <c r="F3484" s="3">
        <v>181</v>
      </c>
      <c r="G3484" s="3">
        <v>26.05</v>
      </c>
      <c r="K3484" s="55"/>
    </row>
    <row r="3485" spans="1:11" x14ac:dyDescent="0.3">
      <c r="A3485" s="6">
        <v>42832</v>
      </c>
      <c r="B3485" s="3">
        <v>26.19</v>
      </c>
      <c r="C3485" s="3">
        <v>26.45</v>
      </c>
      <c r="D3485" s="3">
        <v>25.85</v>
      </c>
      <c r="E3485" s="3">
        <v>26.1</v>
      </c>
      <c r="F3485" s="3">
        <v>218</v>
      </c>
      <c r="G3485" s="3">
        <v>26.05</v>
      </c>
      <c r="K3485" s="55"/>
    </row>
    <row r="3486" spans="1:11" x14ac:dyDescent="0.3">
      <c r="A3486" s="6">
        <v>42835</v>
      </c>
      <c r="B3486" s="3">
        <v>26.25</v>
      </c>
      <c r="C3486" s="3">
        <v>26.3</v>
      </c>
      <c r="D3486" s="3">
        <v>26</v>
      </c>
      <c r="E3486" s="3">
        <v>26.1</v>
      </c>
      <c r="F3486" s="3">
        <v>155</v>
      </c>
      <c r="G3486" s="3">
        <v>26.1</v>
      </c>
      <c r="K3486" s="55"/>
    </row>
    <row r="3487" spans="1:11" x14ac:dyDescent="0.3">
      <c r="A3487" s="6">
        <v>42836</v>
      </c>
      <c r="B3487" s="3">
        <v>26.2</v>
      </c>
      <c r="C3487" s="3">
        <v>26.3</v>
      </c>
      <c r="D3487" s="3">
        <v>25.8</v>
      </c>
      <c r="E3487" s="3">
        <v>25.8</v>
      </c>
      <c r="F3487" s="3">
        <v>113</v>
      </c>
      <c r="G3487" s="3">
        <v>25.85</v>
      </c>
      <c r="K3487" s="55"/>
    </row>
    <row r="3488" spans="1:11" x14ac:dyDescent="0.3">
      <c r="A3488" s="6">
        <v>42837</v>
      </c>
      <c r="B3488" s="3">
        <v>26.2</v>
      </c>
      <c r="C3488" s="3">
        <v>26.35</v>
      </c>
      <c r="D3488" s="3">
        <v>26.15</v>
      </c>
      <c r="E3488" s="3">
        <v>26.25</v>
      </c>
      <c r="F3488" s="3">
        <v>109</v>
      </c>
      <c r="G3488" s="3">
        <v>26.25</v>
      </c>
      <c r="K3488" s="55"/>
    </row>
    <row r="3489" spans="1:11" x14ac:dyDescent="0.3">
      <c r="A3489" s="6">
        <v>42843</v>
      </c>
      <c r="B3489" s="3">
        <v>25.75</v>
      </c>
      <c r="C3489" s="3">
        <v>25.95</v>
      </c>
      <c r="D3489" s="3">
        <v>25.6</v>
      </c>
      <c r="E3489" s="3">
        <v>25.9</v>
      </c>
      <c r="F3489" s="3">
        <v>210</v>
      </c>
      <c r="G3489" s="3">
        <v>25.9</v>
      </c>
      <c r="K3489" s="55"/>
    </row>
    <row r="3490" spans="1:11" x14ac:dyDescent="0.3">
      <c r="A3490" s="6">
        <v>42844</v>
      </c>
      <c r="B3490" s="3">
        <v>25.25</v>
      </c>
      <c r="C3490" s="3">
        <v>25.8</v>
      </c>
      <c r="D3490" s="3">
        <v>25.25</v>
      </c>
      <c r="E3490" s="3">
        <v>25.7</v>
      </c>
      <c r="F3490" s="3">
        <v>343</v>
      </c>
      <c r="G3490" s="3">
        <v>25.65</v>
      </c>
      <c r="K3490" s="55"/>
    </row>
    <row r="3491" spans="1:11" x14ac:dyDescent="0.3">
      <c r="A3491" s="6">
        <v>42845</v>
      </c>
      <c r="B3491" s="3">
        <v>26.4</v>
      </c>
      <c r="C3491" s="3">
        <v>26.4</v>
      </c>
      <c r="D3491" s="3">
        <v>26.1</v>
      </c>
      <c r="E3491" s="3">
        <v>26.15</v>
      </c>
      <c r="F3491" s="3">
        <v>158</v>
      </c>
      <c r="G3491" s="3">
        <v>26.2</v>
      </c>
      <c r="K3491" s="55"/>
    </row>
    <row r="3492" spans="1:11" x14ac:dyDescent="0.3">
      <c r="A3492" s="6">
        <v>42846</v>
      </c>
      <c r="B3492" s="3">
        <v>26.15</v>
      </c>
      <c r="C3492" s="3">
        <v>26.25</v>
      </c>
      <c r="D3492" s="3">
        <v>26.1</v>
      </c>
      <c r="E3492" s="3">
        <v>26.2</v>
      </c>
      <c r="F3492" s="3">
        <v>290</v>
      </c>
      <c r="G3492" s="3">
        <v>26.2</v>
      </c>
      <c r="K3492" s="55"/>
    </row>
    <row r="3493" spans="1:11" x14ac:dyDescent="0.3">
      <c r="A3493" s="6">
        <v>42849</v>
      </c>
      <c r="B3493" s="3">
        <v>27.22</v>
      </c>
      <c r="C3493" s="3">
        <v>27.22</v>
      </c>
      <c r="D3493" s="3">
        <v>26.6</v>
      </c>
      <c r="E3493" s="3">
        <v>26.6</v>
      </c>
      <c r="F3493" s="3">
        <v>294</v>
      </c>
      <c r="G3493" s="3">
        <v>26.6</v>
      </c>
      <c r="K3493" s="55"/>
    </row>
    <row r="3494" spans="1:11" x14ac:dyDescent="0.3">
      <c r="A3494" s="6">
        <v>42850</v>
      </c>
      <c r="B3494" s="3">
        <v>26.4</v>
      </c>
      <c r="C3494" s="3">
        <v>26.9</v>
      </c>
      <c r="D3494" s="3">
        <v>26.4</v>
      </c>
      <c r="E3494" s="3">
        <v>26.65</v>
      </c>
      <c r="F3494" s="3">
        <v>134</v>
      </c>
      <c r="G3494" s="3">
        <v>26.6</v>
      </c>
      <c r="K3494" s="55"/>
    </row>
    <row r="3495" spans="1:11" x14ac:dyDescent="0.3">
      <c r="A3495" s="6">
        <v>42851</v>
      </c>
      <c r="B3495" s="3">
        <v>26.9</v>
      </c>
      <c r="C3495" s="3">
        <v>27.2</v>
      </c>
      <c r="D3495" s="3">
        <v>26.8</v>
      </c>
      <c r="E3495" s="3">
        <v>27</v>
      </c>
      <c r="F3495" s="3">
        <v>165</v>
      </c>
      <c r="G3495" s="3">
        <v>27</v>
      </c>
      <c r="K3495" s="55"/>
    </row>
    <row r="3496" spans="1:11" x14ac:dyDescent="0.3">
      <c r="A3496" s="6">
        <v>42852</v>
      </c>
      <c r="B3496" s="3">
        <v>27.45</v>
      </c>
      <c r="C3496" s="3">
        <v>27.55</v>
      </c>
      <c r="D3496" s="3">
        <v>27.3</v>
      </c>
      <c r="E3496" s="3">
        <v>27.45</v>
      </c>
      <c r="F3496" s="3">
        <v>146</v>
      </c>
      <c r="G3496" s="3">
        <v>27.45</v>
      </c>
      <c r="K3496" s="55"/>
    </row>
    <row r="3497" spans="1:11" x14ac:dyDescent="0.3">
      <c r="A3497" s="6">
        <v>42853</v>
      </c>
      <c r="B3497" s="3">
        <v>27.55</v>
      </c>
      <c r="C3497" s="3">
        <v>27.8</v>
      </c>
      <c r="D3497" s="3">
        <v>27.55</v>
      </c>
      <c r="E3497" s="3">
        <v>27.7</v>
      </c>
      <c r="F3497" s="3">
        <v>184</v>
      </c>
      <c r="G3497" s="3">
        <v>27.68</v>
      </c>
      <c r="K3497" s="55"/>
    </row>
    <row r="3498" spans="1:11" x14ac:dyDescent="0.3">
      <c r="A3498" s="6">
        <v>42857</v>
      </c>
      <c r="B3498" s="3">
        <v>24</v>
      </c>
      <c r="C3498" s="3">
        <v>24.2</v>
      </c>
      <c r="D3498" s="3">
        <v>23.9</v>
      </c>
      <c r="E3498" s="3">
        <v>24.15</v>
      </c>
      <c r="F3498" s="3">
        <v>127</v>
      </c>
      <c r="G3498" s="3">
        <v>24.2</v>
      </c>
      <c r="K3498" s="55"/>
    </row>
    <row r="3499" spans="1:11" x14ac:dyDescent="0.3">
      <c r="A3499" s="6">
        <v>42858</v>
      </c>
      <c r="B3499" s="3">
        <v>24.4</v>
      </c>
      <c r="C3499" s="3">
        <v>24.5</v>
      </c>
      <c r="D3499" s="3">
        <v>24.35</v>
      </c>
      <c r="E3499" s="3">
        <v>24.35</v>
      </c>
      <c r="F3499" s="3">
        <v>238</v>
      </c>
      <c r="G3499" s="3">
        <v>24.35</v>
      </c>
      <c r="K3499" s="55"/>
    </row>
    <row r="3500" spans="1:11" x14ac:dyDescent="0.3">
      <c r="A3500" s="6">
        <v>42859</v>
      </c>
      <c r="B3500" s="3">
        <v>24.5</v>
      </c>
      <c r="C3500" s="3">
        <v>24.5</v>
      </c>
      <c r="D3500" s="3">
        <v>23.6</v>
      </c>
      <c r="E3500" s="3">
        <v>23.7</v>
      </c>
      <c r="F3500" s="3">
        <v>190</v>
      </c>
      <c r="G3500" s="3">
        <v>23.7</v>
      </c>
      <c r="K3500" s="55"/>
    </row>
    <row r="3501" spans="1:11" x14ac:dyDescent="0.3">
      <c r="A3501" s="6">
        <v>42860</v>
      </c>
      <c r="B3501" s="3">
        <v>23.5</v>
      </c>
      <c r="C3501" s="3">
        <v>23.6</v>
      </c>
      <c r="D3501" s="3">
        <v>23.35</v>
      </c>
      <c r="E3501" s="3">
        <v>23.5</v>
      </c>
      <c r="F3501" s="3">
        <v>118</v>
      </c>
      <c r="G3501" s="3">
        <v>23.53</v>
      </c>
      <c r="K3501" s="55"/>
    </row>
    <row r="3502" spans="1:11" x14ac:dyDescent="0.3">
      <c r="A3502" s="6">
        <v>42863</v>
      </c>
      <c r="B3502" s="3">
        <v>23.75</v>
      </c>
      <c r="C3502" s="3">
        <v>24.1</v>
      </c>
      <c r="D3502" s="3">
        <v>23.7</v>
      </c>
      <c r="E3502" s="3">
        <v>23.95</v>
      </c>
      <c r="F3502" s="3">
        <v>123</v>
      </c>
      <c r="G3502" s="3">
        <v>23.95</v>
      </c>
      <c r="K3502" s="55"/>
    </row>
    <row r="3503" spans="1:11" x14ac:dyDescent="0.3">
      <c r="A3503" s="6">
        <v>42864</v>
      </c>
      <c r="B3503" s="3">
        <v>23.85</v>
      </c>
      <c r="C3503" s="3">
        <v>24.05</v>
      </c>
      <c r="D3503" s="3">
        <v>23.7</v>
      </c>
      <c r="E3503" s="3">
        <v>23.92</v>
      </c>
      <c r="F3503" s="3">
        <v>83</v>
      </c>
      <c r="G3503" s="3">
        <v>23.95</v>
      </c>
      <c r="K3503" s="55"/>
    </row>
    <row r="3504" spans="1:11" x14ac:dyDescent="0.3">
      <c r="A3504" s="6">
        <v>42865</v>
      </c>
      <c r="B3504" s="3">
        <v>24</v>
      </c>
      <c r="C3504" s="3">
        <v>24.2</v>
      </c>
      <c r="D3504" s="3">
        <v>23.85</v>
      </c>
      <c r="E3504" s="3">
        <v>24.15</v>
      </c>
      <c r="F3504" s="3">
        <v>228</v>
      </c>
      <c r="G3504" s="3">
        <v>24.2</v>
      </c>
      <c r="K3504" s="55"/>
    </row>
    <row r="3505" spans="1:11" x14ac:dyDescent="0.3">
      <c r="A3505" s="6">
        <v>42866</v>
      </c>
      <c r="B3505" s="3">
        <v>24.25</v>
      </c>
      <c r="C3505" s="3">
        <v>24.55</v>
      </c>
      <c r="D3505" s="3">
        <v>24.2</v>
      </c>
      <c r="E3505" s="3">
        <v>24.2</v>
      </c>
      <c r="F3505" s="3">
        <v>76</v>
      </c>
      <c r="G3505" s="3">
        <v>24.25</v>
      </c>
      <c r="K3505" s="55"/>
    </row>
    <row r="3506" spans="1:11" x14ac:dyDescent="0.3">
      <c r="A3506" s="6">
        <v>42867</v>
      </c>
      <c r="B3506" s="3">
        <v>24.15</v>
      </c>
      <c r="C3506" s="3">
        <v>24.2</v>
      </c>
      <c r="D3506" s="3">
        <v>24.01</v>
      </c>
      <c r="E3506" s="3">
        <v>24.05</v>
      </c>
      <c r="F3506" s="3">
        <v>62</v>
      </c>
      <c r="G3506" s="3">
        <v>24.05</v>
      </c>
      <c r="K3506" s="55"/>
    </row>
    <row r="3507" spans="1:11" x14ac:dyDescent="0.3">
      <c r="A3507" s="6">
        <v>42870</v>
      </c>
      <c r="B3507" s="3">
        <v>24.2</v>
      </c>
      <c r="C3507" s="3">
        <v>24.2</v>
      </c>
      <c r="D3507" s="3">
        <v>24.05</v>
      </c>
      <c r="E3507" s="3">
        <v>24.05</v>
      </c>
      <c r="F3507" s="3">
        <v>101</v>
      </c>
      <c r="G3507" s="3">
        <v>24.05</v>
      </c>
      <c r="K3507" s="55"/>
    </row>
    <row r="3508" spans="1:11" x14ac:dyDescent="0.3">
      <c r="A3508" s="6">
        <v>42871</v>
      </c>
      <c r="B3508" s="3">
        <v>23.8</v>
      </c>
      <c r="C3508" s="3">
        <v>23.8</v>
      </c>
      <c r="D3508" s="3">
        <v>22.5</v>
      </c>
      <c r="E3508" s="3">
        <v>22.6</v>
      </c>
      <c r="F3508" s="3">
        <v>431</v>
      </c>
      <c r="G3508" s="3">
        <v>22.65</v>
      </c>
      <c r="K3508" s="55"/>
    </row>
    <row r="3509" spans="1:11" x14ac:dyDescent="0.3">
      <c r="A3509" s="6">
        <v>42873</v>
      </c>
      <c r="B3509" s="3">
        <v>23.1</v>
      </c>
      <c r="C3509" s="3">
        <v>23.35</v>
      </c>
      <c r="D3509" s="3">
        <v>22.9</v>
      </c>
      <c r="E3509" s="3">
        <v>23.3</v>
      </c>
      <c r="F3509" s="3">
        <v>196</v>
      </c>
      <c r="G3509" s="3">
        <v>23.3</v>
      </c>
      <c r="K3509" s="55"/>
    </row>
    <row r="3510" spans="1:11" x14ac:dyDescent="0.3">
      <c r="A3510" s="6">
        <v>42874</v>
      </c>
      <c r="B3510" s="3">
        <v>23.7</v>
      </c>
      <c r="C3510" s="3">
        <v>23.7</v>
      </c>
      <c r="D3510" s="3">
        <v>23.5</v>
      </c>
      <c r="E3510" s="3">
        <v>23.6</v>
      </c>
      <c r="F3510" s="3">
        <v>168</v>
      </c>
      <c r="G3510" s="3">
        <v>23.65</v>
      </c>
      <c r="K3510" s="55"/>
    </row>
    <row r="3511" spans="1:11" x14ac:dyDescent="0.3">
      <c r="A3511" s="6">
        <v>42877</v>
      </c>
      <c r="B3511" s="3">
        <v>23.2</v>
      </c>
      <c r="C3511" s="3">
        <v>23.95</v>
      </c>
      <c r="D3511" s="3">
        <v>23.2</v>
      </c>
      <c r="E3511" s="3">
        <v>23.95</v>
      </c>
      <c r="F3511" s="3">
        <v>75</v>
      </c>
      <c r="G3511" s="3">
        <v>23.95</v>
      </c>
      <c r="K3511" s="55"/>
    </row>
    <row r="3512" spans="1:11" x14ac:dyDescent="0.3">
      <c r="A3512" s="6">
        <v>42878</v>
      </c>
      <c r="B3512" s="3">
        <v>24</v>
      </c>
      <c r="C3512" s="3">
        <v>24.3</v>
      </c>
      <c r="D3512" s="3">
        <v>23.8</v>
      </c>
      <c r="E3512" s="3">
        <v>24.25</v>
      </c>
      <c r="F3512" s="3">
        <v>149</v>
      </c>
      <c r="G3512" s="3">
        <v>24.25</v>
      </c>
      <c r="K3512" s="55"/>
    </row>
    <row r="3513" spans="1:11" x14ac:dyDescent="0.3">
      <c r="A3513" s="6">
        <v>42879</v>
      </c>
      <c r="B3513" s="3">
        <v>23.9</v>
      </c>
      <c r="C3513" s="3">
        <v>24.85</v>
      </c>
      <c r="D3513" s="3">
        <v>23.75</v>
      </c>
      <c r="E3513" s="3">
        <v>24.85</v>
      </c>
      <c r="F3513" s="3">
        <v>213</v>
      </c>
      <c r="G3513" s="3">
        <v>24.8</v>
      </c>
      <c r="K3513" s="55"/>
    </row>
    <row r="3514" spans="1:11" x14ac:dyDescent="0.3">
      <c r="A3514" s="6">
        <v>42881</v>
      </c>
      <c r="B3514" s="3">
        <v>24.55</v>
      </c>
      <c r="C3514" s="3">
        <v>24.6</v>
      </c>
      <c r="D3514" s="3">
        <v>24.5</v>
      </c>
      <c r="E3514" s="3">
        <v>24.56</v>
      </c>
      <c r="F3514" s="3">
        <v>41</v>
      </c>
      <c r="G3514" s="3">
        <v>24.61</v>
      </c>
      <c r="K3514" s="55"/>
    </row>
    <row r="3515" spans="1:11" x14ac:dyDescent="0.3">
      <c r="A3515" s="6">
        <v>42884</v>
      </c>
      <c r="B3515" s="3">
        <v>24.6</v>
      </c>
      <c r="C3515" s="3">
        <v>25.05</v>
      </c>
      <c r="D3515" s="3">
        <v>24.6</v>
      </c>
      <c r="E3515" s="3">
        <v>25</v>
      </c>
      <c r="F3515" s="3">
        <v>194</v>
      </c>
      <c r="G3515" s="3">
        <v>25</v>
      </c>
      <c r="K3515" s="55"/>
    </row>
    <row r="3516" spans="1:11" x14ac:dyDescent="0.3">
      <c r="A3516" s="6">
        <v>42885</v>
      </c>
      <c r="B3516" s="3">
        <v>25.1</v>
      </c>
      <c r="C3516" s="3">
        <v>25.1</v>
      </c>
      <c r="D3516" s="3">
        <v>24.85</v>
      </c>
      <c r="E3516" s="3">
        <v>25</v>
      </c>
      <c r="F3516" s="3">
        <v>269</v>
      </c>
      <c r="G3516" s="3">
        <v>24.95</v>
      </c>
      <c r="K3516" s="55"/>
    </row>
    <row r="3517" spans="1:11" x14ac:dyDescent="0.3">
      <c r="A3517" s="6">
        <v>42886</v>
      </c>
      <c r="B3517" s="3">
        <v>25.35</v>
      </c>
      <c r="C3517" s="3">
        <v>25.7</v>
      </c>
      <c r="D3517" s="3">
        <v>25.25</v>
      </c>
      <c r="E3517" s="3">
        <v>25.7</v>
      </c>
      <c r="F3517" s="3">
        <v>155</v>
      </c>
      <c r="G3517" s="3">
        <v>25.7</v>
      </c>
      <c r="K3517" s="55"/>
    </row>
    <row r="3518" spans="1:11" x14ac:dyDescent="0.3">
      <c r="A3518" s="6">
        <v>42887</v>
      </c>
      <c r="B3518" s="3">
        <v>23.25</v>
      </c>
      <c r="C3518" s="3">
        <v>23.25</v>
      </c>
      <c r="D3518" s="3">
        <v>23</v>
      </c>
      <c r="E3518" s="3">
        <v>23</v>
      </c>
      <c r="F3518" s="3">
        <v>78</v>
      </c>
      <c r="G3518" s="3">
        <v>23</v>
      </c>
      <c r="K3518" s="55"/>
    </row>
    <row r="3519" spans="1:11" x14ac:dyDescent="0.3">
      <c r="A3519" s="6">
        <v>42888</v>
      </c>
      <c r="B3519" s="3">
        <v>22.9</v>
      </c>
      <c r="C3519" s="3">
        <v>23.4</v>
      </c>
      <c r="D3519" s="3">
        <v>22.9</v>
      </c>
      <c r="E3519" s="3">
        <v>23.35</v>
      </c>
      <c r="F3519" s="3">
        <v>132</v>
      </c>
      <c r="G3519" s="3">
        <v>23.35</v>
      </c>
      <c r="K3519" s="55"/>
    </row>
    <row r="3520" spans="1:11" x14ac:dyDescent="0.3">
      <c r="A3520" s="6">
        <v>42892</v>
      </c>
      <c r="B3520" s="3">
        <v>22.3</v>
      </c>
      <c r="C3520" s="3">
        <v>22.35</v>
      </c>
      <c r="D3520" s="3">
        <v>21.8</v>
      </c>
      <c r="E3520" s="3">
        <v>22</v>
      </c>
      <c r="F3520" s="3">
        <v>219</v>
      </c>
      <c r="G3520" s="3">
        <v>22</v>
      </c>
      <c r="K3520" s="55"/>
    </row>
    <row r="3521" spans="1:11" x14ac:dyDescent="0.3">
      <c r="A3521" s="6">
        <v>42893</v>
      </c>
      <c r="B3521" s="3">
        <v>22.34</v>
      </c>
      <c r="C3521" s="3">
        <v>22.45</v>
      </c>
      <c r="D3521" s="3">
        <v>22.3</v>
      </c>
      <c r="E3521" s="3">
        <v>22.35</v>
      </c>
      <c r="F3521" s="3">
        <v>43</v>
      </c>
      <c r="G3521" s="3">
        <v>22.35</v>
      </c>
      <c r="K3521" s="55"/>
    </row>
    <row r="3522" spans="1:11" x14ac:dyDescent="0.3">
      <c r="A3522" s="6">
        <v>42894</v>
      </c>
      <c r="B3522" s="3">
        <v>22.5</v>
      </c>
      <c r="C3522" s="3">
        <v>22.7</v>
      </c>
      <c r="D3522" s="3">
        <v>22.4</v>
      </c>
      <c r="E3522" s="3">
        <v>22.5</v>
      </c>
      <c r="F3522" s="3">
        <v>48</v>
      </c>
      <c r="G3522" s="3">
        <v>22.5</v>
      </c>
      <c r="K3522" s="55"/>
    </row>
    <row r="3523" spans="1:11" x14ac:dyDescent="0.3">
      <c r="A3523" s="6">
        <v>42895</v>
      </c>
      <c r="B3523" s="3">
        <v>22.25</v>
      </c>
      <c r="C3523" s="3">
        <v>22.25</v>
      </c>
      <c r="D3523" s="3">
        <v>21.8</v>
      </c>
      <c r="E3523" s="3">
        <v>22.2</v>
      </c>
      <c r="F3523" s="3">
        <v>138</v>
      </c>
      <c r="G3523" s="3">
        <v>22.2</v>
      </c>
      <c r="K3523" s="55"/>
    </row>
    <row r="3524" spans="1:11" x14ac:dyDescent="0.3">
      <c r="A3524" s="6">
        <v>42898</v>
      </c>
      <c r="B3524" s="3">
        <v>22.1</v>
      </c>
      <c r="C3524" s="3">
        <v>22.2</v>
      </c>
      <c r="D3524" s="3">
        <v>22</v>
      </c>
      <c r="E3524" s="3">
        <v>22.2</v>
      </c>
      <c r="F3524" s="3">
        <v>161</v>
      </c>
      <c r="G3524" s="3">
        <v>22.2</v>
      </c>
      <c r="K3524" s="55"/>
    </row>
    <row r="3525" spans="1:11" x14ac:dyDescent="0.3">
      <c r="A3525" s="6">
        <v>42899</v>
      </c>
      <c r="B3525" s="3">
        <v>22.3</v>
      </c>
      <c r="C3525" s="3">
        <v>22.7</v>
      </c>
      <c r="D3525" s="3">
        <v>22.3</v>
      </c>
      <c r="E3525" s="3">
        <v>22.61</v>
      </c>
      <c r="F3525" s="3">
        <v>159</v>
      </c>
      <c r="G3525" s="3">
        <v>22.65</v>
      </c>
      <c r="K3525" s="55"/>
    </row>
    <row r="3526" spans="1:11" x14ac:dyDescent="0.3">
      <c r="A3526" s="6">
        <v>42900</v>
      </c>
      <c r="B3526" s="3">
        <v>22.85</v>
      </c>
      <c r="C3526" s="3">
        <v>23</v>
      </c>
      <c r="D3526" s="3">
        <v>22.5</v>
      </c>
      <c r="E3526" s="3">
        <v>22.8</v>
      </c>
      <c r="F3526" s="3">
        <v>186</v>
      </c>
      <c r="G3526" s="3">
        <v>22.9</v>
      </c>
      <c r="K3526" s="55"/>
    </row>
    <row r="3527" spans="1:11" x14ac:dyDescent="0.3">
      <c r="A3527" s="6">
        <v>42901</v>
      </c>
      <c r="B3527" s="3">
        <v>22.85</v>
      </c>
      <c r="C3527" s="3">
        <v>22.9</v>
      </c>
      <c r="D3527" s="3">
        <v>22.5</v>
      </c>
      <c r="E3527" s="3">
        <v>22.7</v>
      </c>
      <c r="F3527" s="3">
        <v>131</v>
      </c>
      <c r="G3527" s="3">
        <v>22.7</v>
      </c>
      <c r="K3527" s="55"/>
    </row>
    <row r="3528" spans="1:11" x14ac:dyDescent="0.3">
      <c r="A3528" s="6">
        <v>42902</v>
      </c>
      <c r="B3528" s="3">
        <v>22.6</v>
      </c>
      <c r="C3528" s="3">
        <v>22.9</v>
      </c>
      <c r="D3528" s="3">
        <v>22.6</v>
      </c>
      <c r="E3528" s="3">
        <v>22.85</v>
      </c>
      <c r="F3528" s="3">
        <v>96</v>
      </c>
      <c r="G3528" s="3">
        <v>22.85</v>
      </c>
      <c r="K3528" s="55"/>
    </row>
    <row r="3529" spans="1:11" x14ac:dyDescent="0.3">
      <c r="A3529" s="6">
        <v>42905</v>
      </c>
      <c r="B3529" s="3">
        <v>22.4</v>
      </c>
      <c r="C3529" s="3">
        <v>22.55</v>
      </c>
      <c r="D3529" s="3">
        <v>22.2</v>
      </c>
      <c r="E3529" s="3">
        <v>22.5</v>
      </c>
      <c r="F3529" s="3">
        <v>215</v>
      </c>
      <c r="G3529" s="3">
        <v>22.53</v>
      </c>
      <c r="K3529" s="55"/>
    </row>
    <row r="3530" spans="1:11" x14ac:dyDescent="0.3">
      <c r="A3530" s="6">
        <v>42906</v>
      </c>
      <c r="B3530" s="3">
        <v>22.2</v>
      </c>
      <c r="C3530" s="3">
        <v>22.2</v>
      </c>
      <c r="D3530" s="3">
        <v>21.4</v>
      </c>
      <c r="E3530" s="3">
        <v>21.65</v>
      </c>
      <c r="F3530" s="3">
        <v>667</v>
      </c>
      <c r="G3530" s="3">
        <v>21.65</v>
      </c>
      <c r="K3530" s="55"/>
    </row>
    <row r="3531" spans="1:11" x14ac:dyDescent="0.3">
      <c r="A3531" s="6">
        <v>42907</v>
      </c>
      <c r="B3531" s="3">
        <v>21.4</v>
      </c>
      <c r="C3531" s="3">
        <v>21.65</v>
      </c>
      <c r="D3531" s="3">
        <v>21.3</v>
      </c>
      <c r="E3531" s="3">
        <v>21.5</v>
      </c>
      <c r="F3531" s="3">
        <v>266</v>
      </c>
      <c r="G3531" s="3">
        <v>21.45</v>
      </c>
      <c r="K3531" s="55"/>
    </row>
    <row r="3532" spans="1:11" x14ac:dyDescent="0.3">
      <c r="A3532" s="6">
        <v>42908</v>
      </c>
      <c r="B3532" s="3">
        <v>21.75</v>
      </c>
      <c r="C3532" s="3">
        <v>21.8</v>
      </c>
      <c r="D3532" s="3">
        <v>21.5</v>
      </c>
      <c r="E3532" s="3">
        <v>21.5</v>
      </c>
      <c r="F3532" s="3">
        <v>126</v>
      </c>
      <c r="G3532" s="3">
        <v>21.6</v>
      </c>
      <c r="K3532" s="55"/>
    </row>
    <row r="3533" spans="1:11" x14ac:dyDescent="0.3">
      <c r="A3533" s="6">
        <v>42909</v>
      </c>
      <c r="B3533" s="3">
        <v>21.45</v>
      </c>
      <c r="C3533" s="3">
        <v>21.75</v>
      </c>
      <c r="D3533" s="3">
        <v>21.45</v>
      </c>
      <c r="E3533" s="3">
        <v>21.75</v>
      </c>
      <c r="F3533" s="3">
        <v>75</v>
      </c>
      <c r="G3533" s="3">
        <v>21.75</v>
      </c>
      <c r="K3533" s="55"/>
    </row>
    <row r="3534" spans="1:11" x14ac:dyDescent="0.3">
      <c r="A3534" s="6">
        <v>42912</v>
      </c>
      <c r="B3534" s="3">
        <v>22.15</v>
      </c>
      <c r="C3534" s="3">
        <v>22.35</v>
      </c>
      <c r="D3534" s="3">
        <v>22.1</v>
      </c>
      <c r="E3534" s="3">
        <v>22.35</v>
      </c>
      <c r="F3534" s="3">
        <v>256</v>
      </c>
      <c r="G3534" s="3">
        <v>22.35</v>
      </c>
      <c r="K3534" s="55"/>
    </row>
    <row r="3535" spans="1:11" x14ac:dyDescent="0.3">
      <c r="A3535" s="6">
        <v>42913</v>
      </c>
      <c r="B3535" s="3">
        <v>22.5</v>
      </c>
      <c r="C3535" s="3">
        <v>22.85</v>
      </c>
      <c r="D3535" s="3">
        <v>22.5</v>
      </c>
      <c r="E3535" s="3">
        <v>22.85</v>
      </c>
      <c r="F3535" s="3">
        <v>115</v>
      </c>
      <c r="G3535" s="3">
        <v>22.78</v>
      </c>
      <c r="K3535" s="55"/>
    </row>
    <row r="3536" spans="1:11" x14ac:dyDescent="0.3">
      <c r="A3536" s="6">
        <v>42914</v>
      </c>
      <c r="B3536" s="3">
        <v>22.75</v>
      </c>
      <c r="C3536" s="3">
        <v>22.82</v>
      </c>
      <c r="D3536" s="3">
        <v>22.5</v>
      </c>
      <c r="E3536" s="3">
        <v>22.56</v>
      </c>
      <c r="F3536" s="3">
        <v>140</v>
      </c>
      <c r="G3536" s="3">
        <v>22.6</v>
      </c>
      <c r="K3536" s="55"/>
    </row>
    <row r="3537" spans="1:11" x14ac:dyDescent="0.3">
      <c r="A3537" s="6">
        <v>42915</v>
      </c>
      <c r="B3537" s="3">
        <v>22.6</v>
      </c>
      <c r="C3537" s="3">
        <v>22.8</v>
      </c>
      <c r="D3537" s="3">
        <v>22.5</v>
      </c>
      <c r="E3537" s="3">
        <v>22.8</v>
      </c>
      <c r="F3537" s="3">
        <v>129</v>
      </c>
      <c r="G3537" s="3">
        <v>22.8</v>
      </c>
      <c r="K3537" s="55"/>
    </row>
    <row r="3538" spans="1:11" x14ac:dyDescent="0.3">
      <c r="A3538" s="6">
        <v>42916</v>
      </c>
      <c r="B3538" s="3">
        <v>22.85</v>
      </c>
      <c r="C3538" s="3">
        <v>23.4</v>
      </c>
      <c r="D3538" s="3">
        <v>22.85</v>
      </c>
      <c r="E3538" s="3">
        <v>23.4</v>
      </c>
      <c r="F3538" s="3">
        <v>211</v>
      </c>
      <c r="G3538" s="3">
        <v>23.4</v>
      </c>
      <c r="K3538" s="55"/>
    </row>
    <row r="3539" spans="1:11" x14ac:dyDescent="0.3">
      <c r="A3539" s="6">
        <v>42919</v>
      </c>
      <c r="B3539" s="3">
        <v>24.7</v>
      </c>
      <c r="C3539" s="3">
        <v>25.7</v>
      </c>
      <c r="D3539" s="3">
        <v>24.7</v>
      </c>
      <c r="E3539" s="3">
        <v>25.65</v>
      </c>
      <c r="F3539" s="3">
        <v>214</v>
      </c>
      <c r="G3539" s="3">
        <v>25.65</v>
      </c>
      <c r="K3539" s="55"/>
    </row>
    <row r="3540" spans="1:11" x14ac:dyDescent="0.3">
      <c r="A3540" s="6">
        <v>42920</v>
      </c>
      <c r="B3540" s="3">
        <v>25.5</v>
      </c>
      <c r="C3540" s="3">
        <v>25.95</v>
      </c>
      <c r="D3540" s="3">
        <v>25.45</v>
      </c>
      <c r="E3540" s="3">
        <v>25.85</v>
      </c>
      <c r="F3540" s="3">
        <v>148</v>
      </c>
      <c r="G3540" s="3">
        <v>25.9</v>
      </c>
      <c r="K3540" s="55"/>
    </row>
    <row r="3541" spans="1:11" x14ac:dyDescent="0.3">
      <c r="A3541" s="6">
        <v>42921</v>
      </c>
      <c r="B3541" s="3">
        <v>25.9</v>
      </c>
      <c r="C3541" s="3">
        <v>26.2</v>
      </c>
      <c r="D3541" s="3">
        <v>25.65</v>
      </c>
      <c r="E3541" s="3">
        <v>26.2</v>
      </c>
      <c r="F3541" s="3">
        <v>121</v>
      </c>
      <c r="G3541" s="3">
        <v>26.15</v>
      </c>
      <c r="K3541" s="55"/>
    </row>
    <row r="3542" spans="1:11" x14ac:dyDescent="0.3">
      <c r="A3542" s="6">
        <v>42922</v>
      </c>
      <c r="B3542" s="3">
        <v>26.65</v>
      </c>
      <c r="C3542" s="3">
        <v>27</v>
      </c>
      <c r="D3542" s="3">
        <v>26.65</v>
      </c>
      <c r="E3542" s="3">
        <v>27</v>
      </c>
      <c r="F3542" s="3">
        <v>57</v>
      </c>
      <c r="G3542" s="3">
        <v>26.9</v>
      </c>
      <c r="K3542" s="55"/>
    </row>
    <row r="3543" spans="1:11" x14ac:dyDescent="0.3">
      <c r="A3543" s="6">
        <v>42923</v>
      </c>
      <c r="B3543" s="3">
        <v>26.7</v>
      </c>
      <c r="C3543" s="3">
        <v>27.4</v>
      </c>
      <c r="D3543" s="3">
        <v>26.7</v>
      </c>
      <c r="E3543" s="3">
        <v>27.4</v>
      </c>
      <c r="F3543" s="3">
        <v>279</v>
      </c>
      <c r="G3543" s="3">
        <v>27.4</v>
      </c>
      <c r="K3543" s="55"/>
    </row>
    <row r="3544" spans="1:11" x14ac:dyDescent="0.3">
      <c r="A3544" s="6">
        <v>42926</v>
      </c>
      <c r="B3544" s="3">
        <v>27.45</v>
      </c>
      <c r="C3544" s="3">
        <v>27.8</v>
      </c>
      <c r="D3544" s="3">
        <v>27.4</v>
      </c>
      <c r="E3544" s="3">
        <v>27.8</v>
      </c>
      <c r="F3544" s="3">
        <v>115</v>
      </c>
      <c r="G3544" s="3">
        <v>27.8</v>
      </c>
      <c r="K3544" s="55"/>
    </row>
    <row r="3545" spans="1:11" x14ac:dyDescent="0.3">
      <c r="A3545" s="6">
        <v>42927</v>
      </c>
      <c r="B3545" s="3">
        <v>27.4</v>
      </c>
      <c r="C3545" s="3">
        <v>27.64</v>
      </c>
      <c r="D3545" s="3">
        <v>27.3</v>
      </c>
      <c r="E3545" s="3">
        <v>27.6</v>
      </c>
      <c r="F3545" s="3">
        <v>134</v>
      </c>
      <c r="G3545" s="3">
        <v>27.64</v>
      </c>
      <c r="K3545" s="55"/>
    </row>
    <row r="3546" spans="1:11" x14ac:dyDescent="0.3">
      <c r="A3546" s="6">
        <v>42928</v>
      </c>
      <c r="B3546" s="3">
        <v>27.4</v>
      </c>
      <c r="C3546" s="3">
        <v>27.65</v>
      </c>
      <c r="D3546" s="3">
        <v>27.4</v>
      </c>
      <c r="E3546" s="3">
        <v>27.5</v>
      </c>
      <c r="F3546" s="3">
        <v>212</v>
      </c>
      <c r="G3546" s="3">
        <v>27.5</v>
      </c>
      <c r="K3546" s="55"/>
    </row>
    <row r="3547" spans="1:11" x14ac:dyDescent="0.3">
      <c r="A3547" s="6">
        <v>42929</v>
      </c>
      <c r="B3547" s="3">
        <v>27.5</v>
      </c>
      <c r="C3547" s="3">
        <v>27.65</v>
      </c>
      <c r="D3547" s="3">
        <v>27.35</v>
      </c>
      <c r="E3547" s="3">
        <v>27.35</v>
      </c>
      <c r="F3547" s="3">
        <v>65</v>
      </c>
      <c r="G3547" s="3">
        <v>27.35</v>
      </c>
      <c r="K3547" s="55"/>
    </row>
    <row r="3548" spans="1:11" x14ac:dyDescent="0.3">
      <c r="A3548" s="6">
        <v>42930</v>
      </c>
      <c r="B3548" s="3">
        <v>27.1</v>
      </c>
      <c r="C3548" s="3">
        <v>27.1</v>
      </c>
      <c r="D3548" s="3">
        <v>26.65</v>
      </c>
      <c r="E3548" s="3">
        <v>26.7</v>
      </c>
      <c r="F3548" s="3">
        <v>136</v>
      </c>
      <c r="G3548" s="3">
        <v>26.75</v>
      </c>
      <c r="K3548" s="55"/>
    </row>
    <row r="3549" spans="1:11" x14ac:dyDescent="0.3">
      <c r="A3549" s="6">
        <v>42933</v>
      </c>
      <c r="B3549" s="3">
        <v>26.35</v>
      </c>
      <c r="C3549" s="3">
        <v>26.45</v>
      </c>
      <c r="D3549" s="3">
        <v>26.3</v>
      </c>
      <c r="E3549" s="3">
        <v>26.3</v>
      </c>
      <c r="F3549" s="3">
        <v>93</v>
      </c>
      <c r="G3549" s="3">
        <v>26.35</v>
      </c>
      <c r="K3549" s="55"/>
    </row>
    <row r="3550" spans="1:11" x14ac:dyDescent="0.3">
      <c r="A3550" s="6">
        <v>42934</v>
      </c>
      <c r="B3550" s="3">
        <v>27.1</v>
      </c>
      <c r="C3550" s="3">
        <v>27.1</v>
      </c>
      <c r="D3550" s="3">
        <v>26.65</v>
      </c>
      <c r="E3550" s="3">
        <v>26.8</v>
      </c>
      <c r="F3550" s="3">
        <v>90</v>
      </c>
      <c r="G3550" s="3">
        <v>26.65</v>
      </c>
      <c r="K3550" s="55"/>
    </row>
    <row r="3551" spans="1:11" x14ac:dyDescent="0.3">
      <c r="A3551" s="6">
        <v>42935</v>
      </c>
      <c r="B3551" s="3">
        <v>26.6</v>
      </c>
      <c r="C3551" s="3">
        <v>26.9</v>
      </c>
      <c r="D3551" s="3">
        <v>26.6</v>
      </c>
      <c r="E3551" s="3">
        <v>26.75</v>
      </c>
      <c r="F3551" s="3">
        <v>83</v>
      </c>
      <c r="G3551" s="3">
        <v>26.75</v>
      </c>
      <c r="K3551" s="55"/>
    </row>
    <row r="3552" spans="1:11" x14ac:dyDescent="0.3">
      <c r="A3552" s="6">
        <v>42936</v>
      </c>
      <c r="B3552" s="3">
        <v>26.7</v>
      </c>
      <c r="C3552" s="3">
        <v>26.8</v>
      </c>
      <c r="D3552" s="3">
        <v>26.6</v>
      </c>
      <c r="E3552" s="3">
        <v>26.75</v>
      </c>
      <c r="F3552" s="3">
        <v>43</v>
      </c>
      <c r="G3552" s="3">
        <v>26.75</v>
      </c>
      <c r="K3552" s="55"/>
    </row>
    <row r="3553" spans="1:11" x14ac:dyDescent="0.3">
      <c r="A3553" s="6">
        <v>42937</v>
      </c>
      <c r="B3553" s="3">
        <v>26.5</v>
      </c>
      <c r="C3553" s="3">
        <v>26.6</v>
      </c>
      <c r="D3553" s="3">
        <v>26.4</v>
      </c>
      <c r="E3553" s="3">
        <v>26.4</v>
      </c>
      <c r="F3553" s="3">
        <v>157</v>
      </c>
      <c r="G3553" s="3">
        <v>26.5</v>
      </c>
      <c r="K3553" s="55"/>
    </row>
    <row r="3554" spans="1:11" x14ac:dyDescent="0.3">
      <c r="A3554" s="6">
        <v>42940</v>
      </c>
      <c r="B3554" s="3">
        <v>26.3</v>
      </c>
      <c r="C3554" s="3">
        <v>26.5</v>
      </c>
      <c r="D3554" s="3">
        <v>26.25</v>
      </c>
      <c r="E3554" s="3">
        <v>26.5</v>
      </c>
      <c r="F3554" s="3">
        <v>86</v>
      </c>
      <c r="G3554" s="3">
        <v>26.44</v>
      </c>
      <c r="K3554" s="55"/>
    </row>
    <row r="3555" spans="1:11" x14ac:dyDescent="0.3">
      <c r="A3555" s="6">
        <v>42941</v>
      </c>
      <c r="B3555" s="3">
        <v>26.25</v>
      </c>
      <c r="C3555" s="3">
        <v>26.35</v>
      </c>
      <c r="D3555" s="3">
        <v>26.25</v>
      </c>
      <c r="E3555" s="3">
        <v>26.25</v>
      </c>
      <c r="F3555" s="3">
        <v>73</v>
      </c>
      <c r="G3555" s="3">
        <v>26.35</v>
      </c>
      <c r="K3555" s="55"/>
    </row>
    <row r="3556" spans="1:11" x14ac:dyDescent="0.3">
      <c r="A3556" s="6">
        <v>42942</v>
      </c>
      <c r="B3556" s="3">
        <v>26.4</v>
      </c>
      <c r="C3556" s="3">
        <v>26.59</v>
      </c>
      <c r="D3556" s="3">
        <v>26.4</v>
      </c>
      <c r="E3556" s="3">
        <v>26.59</v>
      </c>
      <c r="F3556" s="3">
        <v>87</v>
      </c>
      <c r="G3556" s="3">
        <v>26.55</v>
      </c>
      <c r="K3556" s="55"/>
    </row>
    <row r="3557" spans="1:11" x14ac:dyDescent="0.3">
      <c r="A3557" s="6">
        <v>42943</v>
      </c>
      <c r="B3557" s="3">
        <v>26.65</v>
      </c>
      <c r="C3557" s="3">
        <v>26.9</v>
      </c>
      <c r="D3557" s="3">
        <v>26.65</v>
      </c>
      <c r="E3557" s="3">
        <v>26.85</v>
      </c>
      <c r="F3557" s="3">
        <v>89</v>
      </c>
      <c r="G3557" s="3">
        <v>26.85</v>
      </c>
      <c r="K3557" s="55"/>
    </row>
    <row r="3558" spans="1:11" x14ac:dyDescent="0.3">
      <c r="A3558" s="6">
        <v>42944</v>
      </c>
      <c r="B3558" s="3">
        <v>26.7</v>
      </c>
      <c r="C3558" s="3">
        <v>26.7</v>
      </c>
      <c r="D3558" s="3">
        <v>26.3</v>
      </c>
      <c r="E3558" s="3">
        <v>26.3</v>
      </c>
      <c r="F3558" s="3">
        <v>113</v>
      </c>
      <c r="G3558" s="3">
        <v>26.3</v>
      </c>
      <c r="K3558" s="55"/>
    </row>
    <row r="3559" spans="1:11" x14ac:dyDescent="0.3">
      <c r="A3559" s="6">
        <v>42947</v>
      </c>
      <c r="B3559" s="3">
        <v>26.2</v>
      </c>
      <c r="C3559" s="3">
        <v>26.55</v>
      </c>
      <c r="D3559" s="3">
        <v>26.15</v>
      </c>
      <c r="E3559" s="3">
        <v>26.55</v>
      </c>
      <c r="F3559" s="3">
        <v>100</v>
      </c>
      <c r="G3559" s="3">
        <v>26.55</v>
      </c>
      <c r="K3559" s="55"/>
    </row>
    <row r="3560" spans="1:11" x14ac:dyDescent="0.3">
      <c r="A3560" s="6">
        <v>42948</v>
      </c>
      <c r="B3560" s="3">
        <v>28.4</v>
      </c>
      <c r="C3560" s="3">
        <v>28.4</v>
      </c>
      <c r="D3560" s="3">
        <v>28.2</v>
      </c>
      <c r="E3560" s="3">
        <v>28.35</v>
      </c>
      <c r="F3560" s="3">
        <v>27</v>
      </c>
      <c r="G3560" s="3">
        <v>28.35</v>
      </c>
      <c r="K3560" s="55"/>
    </row>
    <row r="3561" spans="1:11" x14ac:dyDescent="0.3">
      <c r="A3561" s="6">
        <v>42949</v>
      </c>
      <c r="B3561" s="3">
        <v>28.1</v>
      </c>
      <c r="C3561" s="3">
        <v>28.1</v>
      </c>
      <c r="D3561" s="3">
        <v>28</v>
      </c>
      <c r="E3561" s="3">
        <v>28</v>
      </c>
      <c r="F3561" s="3">
        <v>31</v>
      </c>
      <c r="G3561" s="3">
        <v>28</v>
      </c>
      <c r="K3561" s="55"/>
    </row>
    <row r="3562" spans="1:11" x14ac:dyDescent="0.3">
      <c r="A3562" s="6">
        <v>42950</v>
      </c>
      <c r="B3562" s="3">
        <v>27.9</v>
      </c>
      <c r="C3562" s="3">
        <v>28.05</v>
      </c>
      <c r="D3562" s="3">
        <v>27.7</v>
      </c>
      <c r="E3562" s="3">
        <v>27.75</v>
      </c>
      <c r="F3562" s="3">
        <v>125</v>
      </c>
      <c r="G3562" s="3">
        <v>27.74</v>
      </c>
      <c r="K3562" s="55"/>
    </row>
    <row r="3563" spans="1:11" x14ac:dyDescent="0.3">
      <c r="A3563" s="6">
        <v>42951</v>
      </c>
      <c r="B3563" s="3">
        <v>27.75</v>
      </c>
      <c r="C3563" s="3">
        <v>27.85</v>
      </c>
      <c r="D3563" s="3">
        <v>27.25</v>
      </c>
      <c r="E3563" s="3">
        <v>27.3</v>
      </c>
      <c r="F3563" s="3">
        <v>240</v>
      </c>
      <c r="G3563" s="3">
        <v>27.3</v>
      </c>
      <c r="K3563" s="55"/>
    </row>
    <row r="3564" spans="1:11" x14ac:dyDescent="0.3">
      <c r="A3564" s="6">
        <v>42954</v>
      </c>
      <c r="B3564" s="3">
        <v>27</v>
      </c>
      <c r="C3564" s="3">
        <v>27.25</v>
      </c>
      <c r="D3564" s="3">
        <v>26.8</v>
      </c>
      <c r="E3564" s="3">
        <v>27.25</v>
      </c>
      <c r="F3564" s="3">
        <v>211</v>
      </c>
      <c r="G3564" s="3">
        <v>27.25</v>
      </c>
      <c r="K3564" s="55"/>
    </row>
    <row r="3565" spans="1:11" x14ac:dyDescent="0.3">
      <c r="A3565" s="6">
        <v>42955</v>
      </c>
      <c r="B3565" s="3">
        <v>27</v>
      </c>
      <c r="C3565" s="3">
        <v>27</v>
      </c>
      <c r="D3565" s="3">
        <v>26.44</v>
      </c>
      <c r="E3565" s="3">
        <v>26.44</v>
      </c>
      <c r="F3565" s="3">
        <v>165</v>
      </c>
      <c r="G3565" s="3">
        <v>26.45</v>
      </c>
      <c r="K3565" s="55"/>
    </row>
    <row r="3566" spans="1:11" x14ac:dyDescent="0.3">
      <c r="A3566" s="6">
        <v>42956</v>
      </c>
      <c r="B3566" s="3">
        <v>26.2</v>
      </c>
      <c r="C3566" s="3">
        <v>26.9</v>
      </c>
      <c r="D3566" s="3">
        <v>26.2</v>
      </c>
      <c r="E3566" s="3">
        <v>26.9</v>
      </c>
      <c r="F3566" s="3">
        <v>193</v>
      </c>
      <c r="G3566" s="3">
        <v>26.9</v>
      </c>
      <c r="K3566" s="55"/>
    </row>
    <row r="3567" spans="1:11" x14ac:dyDescent="0.3">
      <c r="A3567" s="6">
        <v>42957</v>
      </c>
      <c r="B3567" s="3">
        <v>26.85</v>
      </c>
      <c r="C3567" s="3">
        <v>27</v>
      </c>
      <c r="D3567" s="3">
        <v>26.75</v>
      </c>
      <c r="E3567" s="3">
        <v>26.8</v>
      </c>
      <c r="F3567" s="3">
        <v>240</v>
      </c>
      <c r="G3567" s="3">
        <v>26.75</v>
      </c>
      <c r="K3567" s="55"/>
    </row>
    <row r="3568" spans="1:11" x14ac:dyDescent="0.3">
      <c r="A3568" s="6">
        <v>42958</v>
      </c>
      <c r="B3568" s="3">
        <v>26.85</v>
      </c>
      <c r="C3568" s="3">
        <v>26.85</v>
      </c>
      <c r="D3568" s="3">
        <v>26.6</v>
      </c>
      <c r="E3568" s="3">
        <v>26.6</v>
      </c>
      <c r="F3568" s="3">
        <v>83</v>
      </c>
      <c r="G3568" s="3">
        <v>26.7</v>
      </c>
      <c r="K3568" s="55"/>
    </row>
    <row r="3569" spans="1:11" x14ac:dyDescent="0.3">
      <c r="A3569" s="6">
        <v>42961</v>
      </c>
      <c r="B3569" s="3">
        <v>27.25</v>
      </c>
      <c r="C3569" s="3">
        <v>27.7</v>
      </c>
      <c r="D3569" s="3">
        <v>27.25</v>
      </c>
      <c r="E3569" s="3">
        <v>27.5</v>
      </c>
      <c r="F3569" s="3">
        <v>172</v>
      </c>
      <c r="G3569" s="3">
        <v>27.5</v>
      </c>
      <c r="K3569" s="55"/>
    </row>
    <row r="3570" spans="1:11" x14ac:dyDescent="0.3">
      <c r="A3570" s="6">
        <v>42962</v>
      </c>
      <c r="B3570" s="3">
        <v>27.55</v>
      </c>
      <c r="C3570" s="3">
        <v>27.7</v>
      </c>
      <c r="D3570" s="3">
        <v>27.35</v>
      </c>
      <c r="E3570" s="3">
        <v>27.35</v>
      </c>
      <c r="F3570" s="3">
        <v>84</v>
      </c>
      <c r="G3570" s="3">
        <v>27.35</v>
      </c>
      <c r="K3570" s="55"/>
    </row>
    <row r="3571" spans="1:11" x14ac:dyDescent="0.3">
      <c r="A3571" s="6">
        <v>42963</v>
      </c>
      <c r="B3571" s="3">
        <v>27.25</v>
      </c>
      <c r="C3571" s="3">
        <v>27.35</v>
      </c>
      <c r="D3571" s="3">
        <v>27</v>
      </c>
      <c r="E3571" s="3">
        <v>27.05</v>
      </c>
      <c r="F3571" s="3">
        <v>156</v>
      </c>
      <c r="G3571" s="3">
        <v>27</v>
      </c>
      <c r="K3571" s="55"/>
    </row>
    <row r="3572" spans="1:11" x14ac:dyDescent="0.3">
      <c r="A3572" s="6">
        <v>42964</v>
      </c>
      <c r="B3572" s="3">
        <v>27.25</v>
      </c>
      <c r="C3572" s="3">
        <v>27.25</v>
      </c>
      <c r="D3572" s="3">
        <v>26.85</v>
      </c>
      <c r="E3572" s="3">
        <v>26.9</v>
      </c>
      <c r="F3572" s="3">
        <v>169</v>
      </c>
      <c r="G3572" s="3">
        <v>26.9</v>
      </c>
      <c r="K3572" s="55"/>
    </row>
    <row r="3573" spans="1:11" x14ac:dyDescent="0.3">
      <c r="A3573" s="6">
        <v>42965</v>
      </c>
      <c r="B3573" s="3">
        <v>27.5</v>
      </c>
      <c r="C3573" s="3">
        <v>28.25</v>
      </c>
      <c r="D3573" s="3">
        <v>27.41</v>
      </c>
      <c r="E3573" s="3">
        <v>28.25</v>
      </c>
      <c r="F3573" s="3">
        <v>404</v>
      </c>
      <c r="G3573" s="3">
        <v>28.2</v>
      </c>
      <c r="K3573" s="55"/>
    </row>
    <row r="3574" spans="1:11" x14ac:dyDescent="0.3">
      <c r="A3574" s="6">
        <v>42968</v>
      </c>
      <c r="B3574" s="3">
        <v>28.3</v>
      </c>
      <c r="C3574" s="3">
        <v>28.45</v>
      </c>
      <c r="D3574" s="3">
        <v>28.2</v>
      </c>
      <c r="E3574" s="3">
        <v>28.4</v>
      </c>
      <c r="F3574" s="3">
        <v>92</v>
      </c>
      <c r="G3574" s="3">
        <v>28.4</v>
      </c>
      <c r="K3574" s="55"/>
    </row>
    <row r="3575" spans="1:11" x14ac:dyDescent="0.3">
      <c r="A3575" s="6">
        <v>42969</v>
      </c>
      <c r="B3575" s="3">
        <v>28.45</v>
      </c>
      <c r="C3575" s="3">
        <v>29.2</v>
      </c>
      <c r="D3575" s="3">
        <v>28.45</v>
      </c>
      <c r="E3575" s="3">
        <v>29.15</v>
      </c>
      <c r="F3575" s="3">
        <v>249</v>
      </c>
      <c r="G3575" s="3">
        <v>29.1</v>
      </c>
      <c r="K3575" s="55"/>
    </row>
    <row r="3576" spans="1:11" x14ac:dyDescent="0.3">
      <c r="A3576" s="6">
        <v>42970</v>
      </c>
      <c r="B3576" s="3">
        <v>29.3</v>
      </c>
      <c r="C3576" s="3">
        <v>30.25</v>
      </c>
      <c r="D3576" s="3">
        <v>29.3</v>
      </c>
      <c r="E3576" s="3">
        <v>30.15</v>
      </c>
      <c r="F3576" s="3">
        <v>501</v>
      </c>
      <c r="G3576" s="3">
        <v>30.15</v>
      </c>
      <c r="K3576" s="55"/>
    </row>
    <row r="3577" spans="1:11" x14ac:dyDescent="0.3">
      <c r="A3577" s="6">
        <v>42971</v>
      </c>
      <c r="B3577" s="3">
        <v>30.5</v>
      </c>
      <c r="C3577" s="3">
        <v>30.8</v>
      </c>
      <c r="D3577" s="3">
        <v>30.3</v>
      </c>
      <c r="E3577" s="3">
        <v>30.3</v>
      </c>
      <c r="F3577" s="3">
        <v>282</v>
      </c>
      <c r="G3577" s="3">
        <v>30.35</v>
      </c>
      <c r="K3577" s="55"/>
    </row>
    <row r="3578" spans="1:11" x14ac:dyDescent="0.3">
      <c r="A3578" s="6">
        <v>42972</v>
      </c>
      <c r="B3578" s="3">
        <v>30.6</v>
      </c>
      <c r="C3578" s="3">
        <v>30.7</v>
      </c>
      <c r="D3578" s="3">
        <v>30.55</v>
      </c>
      <c r="E3578" s="3">
        <v>30.55</v>
      </c>
      <c r="F3578" s="3">
        <v>73</v>
      </c>
      <c r="G3578" s="3">
        <v>30.55</v>
      </c>
      <c r="K3578" s="55"/>
    </row>
    <row r="3579" spans="1:11" x14ac:dyDescent="0.3">
      <c r="A3579" s="6">
        <v>42975</v>
      </c>
      <c r="B3579" s="3">
        <v>32</v>
      </c>
      <c r="C3579" s="3">
        <v>32.299999999999997</v>
      </c>
      <c r="D3579" s="3">
        <v>31.85</v>
      </c>
      <c r="E3579" s="3">
        <v>32</v>
      </c>
      <c r="F3579" s="3">
        <v>228</v>
      </c>
      <c r="G3579" s="3">
        <v>32</v>
      </c>
      <c r="K3579" s="55"/>
    </row>
    <row r="3580" spans="1:11" x14ac:dyDescent="0.3">
      <c r="A3580" s="6">
        <v>42976</v>
      </c>
      <c r="B3580" s="3">
        <v>32.25</v>
      </c>
      <c r="C3580" s="3">
        <v>32.4</v>
      </c>
      <c r="D3580" s="3">
        <v>31.6</v>
      </c>
      <c r="E3580" s="3">
        <v>31.65</v>
      </c>
      <c r="F3580" s="3">
        <v>301</v>
      </c>
      <c r="G3580" s="3">
        <v>31.76</v>
      </c>
      <c r="K3580" s="55"/>
    </row>
    <row r="3581" spans="1:11" x14ac:dyDescent="0.3">
      <c r="A3581" s="6">
        <v>42977</v>
      </c>
      <c r="B3581" s="3">
        <v>32.35</v>
      </c>
      <c r="C3581" s="3">
        <v>32.5</v>
      </c>
      <c r="D3581" s="3">
        <v>32.25</v>
      </c>
      <c r="E3581" s="3">
        <v>32.5</v>
      </c>
      <c r="F3581" s="3">
        <v>235</v>
      </c>
      <c r="G3581" s="3">
        <v>32.4</v>
      </c>
      <c r="K3581" s="55"/>
    </row>
    <row r="3582" spans="1:11" x14ac:dyDescent="0.3">
      <c r="A3582" s="6">
        <v>42978</v>
      </c>
      <c r="B3582" s="3">
        <v>32.15</v>
      </c>
      <c r="C3582" s="3">
        <v>32.15</v>
      </c>
      <c r="D3582" s="3">
        <v>31.3</v>
      </c>
      <c r="E3582" s="3">
        <v>31.5</v>
      </c>
      <c r="F3582" s="3">
        <v>524</v>
      </c>
      <c r="G3582" s="3">
        <v>31.45</v>
      </c>
      <c r="K3582" s="55"/>
    </row>
    <row r="3583" spans="1:11" x14ac:dyDescent="0.3">
      <c r="A3583" s="6">
        <v>42979</v>
      </c>
      <c r="B3583" s="3">
        <v>30.3</v>
      </c>
      <c r="C3583" s="3">
        <v>30.3</v>
      </c>
      <c r="D3583" s="3">
        <v>30.05</v>
      </c>
      <c r="E3583" s="3">
        <v>30.3</v>
      </c>
      <c r="F3583" s="3">
        <v>54</v>
      </c>
      <c r="G3583" s="3">
        <v>30.1</v>
      </c>
      <c r="K3583" s="55"/>
    </row>
    <row r="3584" spans="1:11" x14ac:dyDescent="0.3">
      <c r="A3584" s="6">
        <v>42982</v>
      </c>
      <c r="B3584" s="3">
        <v>30.2</v>
      </c>
      <c r="C3584" s="3">
        <v>30.5</v>
      </c>
      <c r="D3584" s="3">
        <v>30.2</v>
      </c>
      <c r="E3584" s="3">
        <v>30.5</v>
      </c>
      <c r="F3584" s="3">
        <v>79</v>
      </c>
      <c r="G3584" s="3">
        <v>30.5</v>
      </c>
      <c r="K3584" s="55"/>
    </row>
    <row r="3585" spans="1:11" x14ac:dyDescent="0.3">
      <c r="A3585" s="6">
        <v>42983</v>
      </c>
      <c r="B3585" s="3">
        <v>30.15</v>
      </c>
      <c r="C3585" s="3">
        <v>30.15</v>
      </c>
      <c r="D3585" s="3">
        <v>30.15</v>
      </c>
      <c r="E3585" s="3">
        <v>30.15</v>
      </c>
      <c r="F3585" s="3">
        <v>2</v>
      </c>
      <c r="G3585" s="3">
        <v>29.8</v>
      </c>
      <c r="K3585" s="55"/>
    </row>
    <row r="3586" spans="1:11" x14ac:dyDescent="0.3">
      <c r="A3586" s="6">
        <v>42984</v>
      </c>
      <c r="B3586" s="3">
        <v>29.65</v>
      </c>
      <c r="C3586" s="3">
        <v>29.65</v>
      </c>
      <c r="D3586" s="3">
        <v>29.2</v>
      </c>
      <c r="E3586" s="3">
        <v>29.45</v>
      </c>
      <c r="F3586" s="3">
        <v>103</v>
      </c>
      <c r="G3586" s="3">
        <v>29.45</v>
      </c>
      <c r="K3586" s="55"/>
    </row>
    <row r="3587" spans="1:11" x14ac:dyDescent="0.3">
      <c r="A3587" s="6">
        <v>42985</v>
      </c>
      <c r="B3587" s="3">
        <v>29.35</v>
      </c>
      <c r="C3587" s="3">
        <v>29.35</v>
      </c>
      <c r="D3587" s="3">
        <v>28.8</v>
      </c>
      <c r="E3587" s="3">
        <v>29.16</v>
      </c>
      <c r="F3587" s="3">
        <v>137</v>
      </c>
      <c r="G3587" s="3">
        <v>29</v>
      </c>
      <c r="K3587" s="55"/>
    </row>
    <row r="3588" spans="1:11" x14ac:dyDescent="0.3">
      <c r="A3588" s="6">
        <v>42986</v>
      </c>
      <c r="B3588" s="3">
        <v>29.4</v>
      </c>
      <c r="C3588" s="3">
        <v>30</v>
      </c>
      <c r="D3588" s="3">
        <v>29.4</v>
      </c>
      <c r="E3588" s="3">
        <v>29.95</v>
      </c>
      <c r="F3588" s="3">
        <v>106</v>
      </c>
      <c r="G3588" s="3">
        <v>29.83</v>
      </c>
      <c r="K3588" s="55"/>
    </row>
    <row r="3589" spans="1:11" x14ac:dyDescent="0.3">
      <c r="A3589" s="6">
        <v>42989</v>
      </c>
      <c r="B3589" s="3">
        <v>30.3</v>
      </c>
      <c r="C3589" s="3">
        <v>30.7</v>
      </c>
      <c r="D3589" s="3">
        <v>30.3</v>
      </c>
      <c r="E3589" s="3">
        <v>30.56</v>
      </c>
      <c r="F3589" s="3">
        <v>161</v>
      </c>
      <c r="G3589" s="3">
        <v>30.46</v>
      </c>
      <c r="K3589" s="55"/>
    </row>
    <row r="3590" spans="1:11" x14ac:dyDescent="0.3">
      <c r="A3590" s="6">
        <v>42990</v>
      </c>
      <c r="B3590" s="3">
        <v>30.4</v>
      </c>
      <c r="C3590" s="3">
        <v>30.6</v>
      </c>
      <c r="D3590" s="3">
        <v>30.25</v>
      </c>
      <c r="E3590" s="3">
        <v>30.4</v>
      </c>
      <c r="F3590" s="3">
        <v>135</v>
      </c>
      <c r="G3590" s="3">
        <v>30.4</v>
      </c>
      <c r="K3590" s="55"/>
    </row>
    <row r="3591" spans="1:11" x14ac:dyDescent="0.3">
      <c r="A3591" s="6">
        <v>42991</v>
      </c>
      <c r="B3591" s="3">
        <v>30.85</v>
      </c>
      <c r="C3591" s="3">
        <v>31.5</v>
      </c>
      <c r="D3591" s="3">
        <v>30.85</v>
      </c>
      <c r="E3591" s="3">
        <v>31.5</v>
      </c>
      <c r="F3591" s="3">
        <v>137</v>
      </c>
      <c r="G3591" s="3">
        <v>31.5</v>
      </c>
      <c r="K3591" s="55"/>
    </row>
    <row r="3592" spans="1:11" x14ac:dyDescent="0.3">
      <c r="A3592" s="6">
        <v>42992</v>
      </c>
      <c r="B3592" s="3">
        <v>32</v>
      </c>
      <c r="C3592" s="3">
        <v>32.25</v>
      </c>
      <c r="D3592" s="3">
        <v>31.95</v>
      </c>
      <c r="E3592" s="3">
        <v>31.96</v>
      </c>
      <c r="F3592" s="3">
        <v>129</v>
      </c>
      <c r="G3592" s="3">
        <v>31.96</v>
      </c>
      <c r="K3592" s="55"/>
    </row>
    <row r="3593" spans="1:11" x14ac:dyDescent="0.3">
      <c r="A3593" s="6">
        <v>42993</v>
      </c>
      <c r="B3593" s="3">
        <v>31.85</v>
      </c>
      <c r="C3593" s="3">
        <v>32.299999999999997</v>
      </c>
      <c r="D3593" s="3">
        <v>31.75</v>
      </c>
      <c r="E3593" s="3">
        <v>32.15</v>
      </c>
      <c r="F3593" s="3">
        <v>89</v>
      </c>
      <c r="G3593" s="3">
        <v>32.159999999999997</v>
      </c>
      <c r="K3593" s="55"/>
    </row>
    <row r="3594" spans="1:11" x14ac:dyDescent="0.3">
      <c r="A3594" s="6">
        <v>42996</v>
      </c>
      <c r="B3594" s="3">
        <v>32.25</v>
      </c>
      <c r="C3594" s="3">
        <v>32.549999999999997</v>
      </c>
      <c r="D3594" s="3">
        <v>32.25</v>
      </c>
      <c r="E3594" s="3">
        <v>32.25</v>
      </c>
      <c r="F3594" s="3">
        <v>126</v>
      </c>
      <c r="G3594" s="3">
        <v>32.25</v>
      </c>
      <c r="K3594" s="55"/>
    </row>
    <row r="3595" spans="1:11" x14ac:dyDescent="0.3">
      <c r="A3595" s="6">
        <v>42997</v>
      </c>
      <c r="B3595" s="3">
        <v>31.55</v>
      </c>
      <c r="C3595" s="3">
        <v>31.6</v>
      </c>
      <c r="D3595" s="3">
        <v>31.2</v>
      </c>
      <c r="E3595" s="3">
        <v>31.2</v>
      </c>
      <c r="F3595" s="3">
        <v>126</v>
      </c>
      <c r="G3595" s="3">
        <v>31.2</v>
      </c>
      <c r="K3595" s="55"/>
    </row>
    <row r="3596" spans="1:11" x14ac:dyDescent="0.3">
      <c r="A3596" s="6">
        <v>42998</v>
      </c>
      <c r="B3596" s="3">
        <v>31.5</v>
      </c>
      <c r="C3596" s="3">
        <v>31.55</v>
      </c>
      <c r="D3596" s="3">
        <v>30.9</v>
      </c>
      <c r="E3596" s="3">
        <v>31.05</v>
      </c>
      <c r="F3596" s="3">
        <v>97</v>
      </c>
      <c r="G3596" s="3">
        <v>30.93</v>
      </c>
      <c r="K3596" s="55"/>
    </row>
    <row r="3597" spans="1:11" x14ac:dyDescent="0.3">
      <c r="A3597" s="6">
        <v>42999</v>
      </c>
      <c r="B3597" s="3">
        <v>30.95</v>
      </c>
      <c r="C3597" s="3">
        <v>30.95</v>
      </c>
      <c r="D3597" s="3">
        <v>30.2</v>
      </c>
      <c r="E3597" s="3">
        <v>30.2</v>
      </c>
      <c r="F3597" s="3">
        <v>203</v>
      </c>
      <c r="G3597" s="3">
        <v>30.2</v>
      </c>
      <c r="K3597" s="55"/>
    </row>
    <row r="3598" spans="1:11" x14ac:dyDescent="0.3">
      <c r="A3598" s="6">
        <v>43000</v>
      </c>
      <c r="B3598" s="3">
        <v>30.6</v>
      </c>
      <c r="C3598" s="3">
        <v>30.6</v>
      </c>
      <c r="D3598" s="3">
        <v>30</v>
      </c>
      <c r="E3598" s="3">
        <v>30.3</v>
      </c>
      <c r="F3598" s="3">
        <v>72</v>
      </c>
      <c r="G3598" s="3">
        <v>30.45</v>
      </c>
      <c r="K3598" s="55"/>
    </row>
    <row r="3599" spans="1:11" x14ac:dyDescent="0.3">
      <c r="A3599" s="6">
        <v>43003</v>
      </c>
      <c r="B3599" s="3">
        <v>30.95</v>
      </c>
      <c r="C3599" s="3">
        <v>31</v>
      </c>
      <c r="D3599" s="3">
        <v>30.7</v>
      </c>
      <c r="E3599" s="3">
        <v>30.85</v>
      </c>
      <c r="F3599" s="3">
        <v>63</v>
      </c>
      <c r="G3599" s="3">
        <v>30.85</v>
      </c>
      <c r="K3599" s="55"/>
    </row>
    <row r="3600" spans="1:11" x14ac:dyDescent="0.3">
      <c r="A3600" s="6">
        <v>43004</v>
      </c>
      <c r="B3600" s="3">
        <v>30.25</v>
      </c>
      <c r="C3600" s="3">
        <v>30.4</v>
      </c>
      <c r="D3600" s="3">
        <v>30</v>
      </c>
      <c r="E3600" s="3">
        <v>30.1</v>
      </c>
      <c r="F3600" s="3">
        <v>307</v>
      </c>
      <c r="G3600" s="3">
        <v>30.1</v>
      </c>
      <c r="K3600" s="55"/>
    </row>
    <row r="3601" spans="1:11" x14ac:dyDescent="0.3">
      <c r="A3601" s="6">
        <v>43005</v>
      </c>
      <c r="B3601" s="3">
        <v>29.75</v>
      </c>
      <c r="C3601" s="3">
        <v>29.75</v>
      </c>
      <c r="D3601" s="3">
        <v>29.5</v>
      </c>
      <c r="E3601" s="3">
        <v>29.65</v>
      </c>
      <c r="F3601" s="3">
        <v>79</v>
      </c>
      <c r="G3601" s="3">
        <v>29.65</v>
      </c>
      <c r="K3601" s="55"/>
    </row>
    <row r="3602" spans="1:11" x14ac:dyDescent="0.3">
      <c r="A3602" s="6">
        <v>43006</v>
      </c>
      <c r="B3602" s="3">
        <v>29</v>
      </c>
      <c r="C3602" s="3">
        <v>29.05</v>
      </c>
      <c r="D3602" s="3">
        <v>28.5</v>
      </c>
      <c r="E3602" s="3">
        <v>28.5</v>
      </c>
      <c r="F3602" s="3">
        <v>163</v>
      </c>
      <c r="G3602" s="3">
        <v>28.5</v>
      </c>
      <c r="K3602" s="55"/>
    </row>
    <row r="3603" spans="1:11" x14ac:dyDescent="0.3">
      <c r="A3603" s="6">
        <v>43007</v>
      </c>
      <c r="B3603" s="3">
        <v>27.6</v>
      </c>
      <c r="C3603" s="3">
        <v>27.75</v>
      </c>
      <c r="D3603" s="3">
        <v>27.3</v>
      </c>
      <c r="E3603" s="3">
        <v>27.3</v>
      </c>
      <c r="F3603" s="3">
        <v>128</v>
      </c>
      <c r="G3603" s="3">
        <v>27.4</v>
      </c>
      <c r="K3603" s="55"/>
    </row>
    <row r="3604" spans="1:11" x14ac:dyDescent="0.3">
      <c r="A3604" s="6">
        <v>43010</v>
      </c>
      <c r="B3604" s="3">
        <v>30.3</v>
      </c>
      <c r="C3604" s="3">
        <v>30.3</v>
      </c>
      <c r="D3604" s="3">
        <v>29.7</v>
      </c>
      <c r="E3604" s="3">
        <v>29.8</v>
      </c>
      <c r="F3604" s="3">
        <v>119</v>
      </c>
      <c r="G3604" s="3">
        <v>29.8</v>
      </c>
      <c r="K3604" s="55"/>
    </row>
    <row r="3605" spans="1:11" x14ac:dyDescent="0.3">
      <c r="A3605" s="6">
        <v>43011</v>
      </c>
      <c r="B3605" s="3">
        <v>30.55</v>
      </c>
      <c r="C3605" s="3">
        <v>30.55</v>
      </c>
      <c r="D3605" s="3">
        <v>30.2</v>
      </c>
      <c r="E3605" s="3">
        <v>30.2</v>
      </c>
      <c r="F3605" s="3">
        <v>85</v>
      </c>
      <c r="G3605" s="3">
        <v>30.3</v>
      </c>
      <c r="K3605" s="55"/>
    </row>
    <row r="3606" spans="1:11" x14ac:dyDescent="0.3">
      <c r="A3606" s="6">
        <v>43012</v>
      </c>
      <c r="B3606" s="3">
        <v>29.7</v>
      </c>
      <c r="C3606" s="3">
        <v>29.7</v>
      </c>
      <c r="D3606" s="3">
        <v>29.25</v>
      </c>
      <c r="E3606" s="3">
        <v>29.5</v>
      </c>
      <c r="F3606" s="3">
        <v>169</v>
      </c>
      <c r="G3606" s="3">
        <v>29.5</v>
      </c>
      <c r="K3606" s="55"/>
    </row>
    <row r="3607" spans="1:11" x14ac:dyDescent="0.3">
      <c r="A3607" s="6">
        <v>43013</v>
      </c>
      <c r="B3607" s="3">
        <v>30</v>
      </c>
      <c r="C3607" s="3">
        <v>30</v>
      </c>
      <c r="D3607" s="3">
        <v>29.55</v>
      </c>
      <c r="E3607" s="3">
        <v>29.95</v>
      </c>
      <c r="F3607" s="3">
        <v>124</v>
      </c>
      <c r="G3607" s="3">
        <v>29.93</v>
      </c>
      <c r="K3607" s="55"/>
    </row>
    <row r="3608" spans="1:11" x14ac:dyDescent="0.3">
      <c r="A3608" s="6">
        <v>43014</v>
      </c>
      <c r="B3608" s="3">
        <v>30.1</v>
      </c>
      <c r="C3608" s="3">
        <v>30.6</v>
      </c>
      <c r="D3608" s="3">
        <v>29.95</v>
      </c>
      <c r="E3608" s="3">
        <v>30.38</v>
      </c>
      <c r="F3608" s="3">
        <v>201</v>
      </c>
      <c r="G3608" s="3">
        <v>30.4</v>
      </c>
      <c r="K3608" s="55"/>
    </row>
    <row r="3609" spans="1:11" x14ac:dyDescent="0.3">
      <c r="A3609" s="6">
        <v>43017</v>
      </c>
      <c r="B3609" s="3">
        <v>30.05</v>
      </c>
      <c r="C3609" s="3">
        <v>30.05</v>
      </c>
      <c r="D3609" s="3">
        <v>29.1</v>
      </c>
      <c r="E3609" s="3">
        <v>29.2</v>
      </c>
      <c r="F3609" s="3">
        <v>316</v>
      </c>
      <c r="G3609" s="3">
        <v>29.1</v>
      </c>
      <c r="K3609" s="55"/>
    </row>
    <row r="3610" spans="1:11" x14ac:dyDescent="0.3">
      <c r="A3610" s="6">
        <v>43018</v>
      </c>
      <c r="B3610" s="3">
        <v>29.45</v>
      </c>
      <c r="C3610" s="3">
        <v>29.8</v>
      </c>
      <c r="D3610" s="3">
        <v>29.3</v>
      </c>
      <c r="E3610" s="3">
        <v>29.79</v>
      </c>
      <c r="F3610" s="3">
        <v>119</v>
      </c>
      <c r="G3610" s="3">
        <v>29.72</v>
      </c>
      <c r="K3610" s="55"/>
    </row>
    <row r="3611" spans="1:11" x14ac:dyDescent="0.3">
      <c r="A3611" s="6">
        <v>43019</v>
      </c>
      <c r="B3611" s="3">
        <v>29.3</v>
      </c>
      <c r="C3611" s="3">
        <v>29.5</v>
      </c>
      <c r="D3611" s="3">
        <v>29.2</v>
      </c>
      <c r="E3611" s="3">
        <v>29.2</v>
      </c>
      <c r="F3611" s="3">
        <v>174</v>
      </c>
      <c r="G3611" s="3">
        <v>29.2</v>
      </c>
      <c r="K3611" s="55"/>
    </row>
    <row r="3612" spans="1:11" x14ac:dyDescent="0.3">
      <c r="A3612" s="6">
        <v>43020</v>
      </c>
      <c r="B3612" s="3">
        <v>28.75</v>
      </c>
      <c r="C3612" s="3">
        <v>28.75</v>
      </c>
      <c r="D3612" s="3">
        <v>27.7</v>
      </c>
      <c r="E3612" s="3">
        <v>27.8</v>
      </c>
      <c r="F3612" s="3">
        <v>700</v>
      </c>
      <c r="G3612" s="3">
        <v>27.9</v>
      </c>
      <c r="K3612" s="55"/>
    </row>
    <row r="3613" spans="1:11" x14ac:dyDescent="0.3">
      <c r="A3613" s="6">
        <v>43021</v>
      </c>
      <c r="B3613" s="3">
        <v>28.65</v>
      </c>
      <c r="C3613" s="3">
        <v>28.65</v>
      </c>
      <c r="D3613" s="3">
        <v>28.2</v>
      </c>
      <c r="E3613" s="3">
        <v>28.4</v>
      </c>
      <c r="F3613" s="3">
        <v>286</v>
      </c>
      <c r="G3613" s="3">
        <v>28.4</v>
      </c>
      <c r="K3613" s="55"/>
    </row>
    <row r="3614" spans="1:11" x14ac:dyDescent="0.3">
      <c r="A3614" s="6">
        <v>43024</v>
      </c>
      <c r="B3614" s="3">
        <v>28.6</v>
      </c>
      <c r="C3614" s="3">
        <v>30.2</v>
      </c>
      <c r="D3614" s="3">
        <v>28.6</v>
      </c>
      <c r="E3614" s="3">
        <v>30.1</v>
      </c>
      <c r="F3614" s="3">
        <v>280</v>
      </c>
      <c r="G3614" s="3">
        <v>30.1</v>
      </c>
      <c r="K3614" s="55"/>
    </row>
    <row r="3615" spans="1:11" x14ac:dyDescent="0.3">
      <c r="A3615" s="6">
        <v>43025</v>
      </c>
      <c r="B3615" s="3">
        <v>30.8</v>
      </c>
      <c r="C3615" s="3">
        <v>30.8</v>
      </c>
      <c r="D3615" s="3">
        <v>30.05</v>
      </c>
      <c r="E3615" s="3">
        <v>30.1</v>
      </c>
      <c r="F3615" s="3">
        <v>172</v>
      </c>
      <c r="G3615" s="3">
        <v>30.05</v>
      </c>
      <c r="K3615" s="55"/>
    </row>
    <row r="3616" spans="1:11" x14ac:dyDescent="0.3">
      <c r="A3616" s="6">
        <v>43026</v>
      </c>
      <c r="B3616" s="3">
        <v>30.75</v>
      </c>
      <c r="C3616" s="3">
        <v>30.85</v>
      </c>
      <c r="D3616" s="3">
        <v>30.65</v>
      </c>
      <c r="E3616" s="3">
        <v>30.8</v>
      </c>
      <c r="F3616" s="3">
        <v>94</v>
      </c>
      <c r="G3616" s="3">
        <v>30.7</v>
      </c>
      <c r="K3616" s="55"/>
    </row>
    <row r="3617" spans="1:11" x14ac:dyDescent="0.3">
      <c r="A3617" s="6">
        <v>43027</v>
      </c>
      <c r="B3617" s="3">
        <v>30</v>
      </c>
      <c r="C3617" s="3">
        <v>30.05</v>
      </c>
      <c r="D3617" s="3">
        <v>29.7</v>
      </c>
      <c r="E3617" s="3">
        <v>29.7</v>
      </c>
      <c r="F3617" s="3">
        <v>104</v>
      </c>
      <c r="G3617" s="3">
        <v>29.7</v>
      </c>
      <c r="K3617" s="55"/>
    </row>
    <row r="3618" spans="1:11" x14ac:dyDescent="0.3">
      <c r="A3618" s="6">
        <v>43028</v>
      </c>
      <c r="B3618" s="3">
        <v>30.15</v>
      </c>
      <c r="C3618" s="3">
        <v>30.6</v>
      </c>
      <c r="D3618" s="3">
        <v>30.15</v>
      </c>
      <c r="E3618" s="3">
        <v>30.4</v>
      </c>
      <c r="F3618" s="3">
        <v>154</v>
      </c>
      <c r="G3618" s="3">
        <v>30.4</v>
      </c>
      <c r="K3618" s="55"/>
    </row>
    <row r="3619" spans="1:11" x14ac:dyDescent="0.3">
      <c r="A3619" s="6">
        <v>43031</v>
      </c>
      <c r="B3619" s="3">
        <v>30.25</v>
      </c>
      <c r="C3619" s="3">
        <v>30.35</v>
      </c>
      <c r="D3619" s="3">
        <v>30</v>
      </c>
      <c r="E3619" s="3">
        <v>30.2</v>
      </c>
      <c r="F3619" s="3">
        <v>120</v>
      </c>
      <c r="G3619" s="3">
        <v>30.25</v>
      </c>
      <c r="K3619" s="55"/>
    </row>
    <row r="3620" spans="1:11" x14ac:dyDescent="0.3">
      <c r="A3620" s="6">
        <v>43032</v>
      </c>
      <c r="B3620" s="3">
        <v>29.8</v>
      </c>
      <c r="C3620" s="3">
        <v>29.8</v>
      </c>
      <c r="D3620" s="3">
        <v>29.3</v>
      </c>
      <c r="E3620" s="3">
        <v>29.3</v>
      </c>
      <c r="F3620" s="3">
        <v>122</v>
      </c>
      <c r="G3620" s="3">
        <v>29.3</v>
      </c>
      <c r="K3620" s="55"/>
    </row>
    <row r="3621" spans="1:11" x14ac:dyDescent="0.3">
      <c r="A3621" s="6">
        <v>43033</v>
      </c>
      <c r="B3621" s="3">
        <v>29.75</v>
      </c>
      <c r="C3621" s="3">
        <v>30</v>
      </c>
      <c r="D3621" s="3">
        <v>29.75</v>
      </c>
      <c r="E3621" s="3">
        <v>29.85</v>
      </c>
      <c r="F3621" s="3">
        <v>70</v>
      </c>
      <c r="G3621" s="3">
        <v>29.95</v>
      </c>
      <c r="K3621" s="55"/>
    </row>
    <row r="3622" spans="1:11" x14ac:dyDescent="0.3">
      <c r="A3622" s="6">
        <v>43034</v>
      </c>
      <c r="B3622" s="3">
        <v>30.7</v>
      </c>
      <c r="C3622" s="3">
        <v>30.75</v>
      </c>
      <c r="D3622" s="3">
        <v>30.35</v>
      </c>
      <c r="E3622" s="3">
        <v>30.35</v>
      </c>
      <c r="F3622" s="3">
        <v>198</v>
      </c>
      <c r="G3622" s="3">
        <v>30.35</v>
      </c>
      <c r="K3622" s="55"/>
    </row>
    <row r="3623" spans="1:11" x14ac:dyDescent="0.3">
      <c r="A3623" s="6">
        <v>43035</v>
      </c>
      <c r="B3623" s="3">
        <v>30.2</v>
      </c>
      <c r="C3623" s="3">
        <v>30.5</v>
      </c>
      <c r="D3623" s="3">
        <v>30.1</v>
      </c>
      <c r="E3623" s="3">
        <v>30.5</v>
      </c>
      <c r="F3623" s="3">
        <v>116</v>
      </c>
      <c r="G3623" s="3">
        <v>30.5</v>
      </c>
      <c r="K3623" s="55"/>
    </row>
    <row r="3624" spans="1:11" x14ac:dyDescent="0.3">
      <c r="A3624" s="6">
        <v>43038</v>
      </c>
      <c r="B3624" s="3">
        <v>30.45</v>
      </c>
      <c r="C3624" s="3">
        <v>30.45</v>
      </c>
      <c r="D3624" s="3">
        <v>29.9</v>
      </c>
      <c r="E3624" s="3">
        <v>29.9</v>
      </c>
      <c r="F3624" s="3">
        <v>248</v>
      </c>
      <c r="G3624" s="3">
        <v>29.9</v>
      </c>
      <c r="K3624" s="55"/>
    </row>
    <row r="3625" spans="1:11" x14ac:dyDescent="0.3">
      <c r="A3625" s="6">
        <v>43039</v>
      </c>
      <c r="B3625" s="3">
        <v>30.15</v>
      </c>
      <c r="C3625" s="3">
        <v>30.15</v>
      </c>
      <c r="D3625" s="3">
        <v>29.8</v>
      </c>
      <c r="E3625" s="3">
        <v>30</v>
      </c>
      <c r="F3625" s="3">
        <v>209</v>
      </c>
      <c r="G3625" s="3">
        <v>30.15</v>
      </c>
      <c r="K3625" s="55"/>
    </row>
    <row r="3626" spans="1:11" x14ac:dyDescent="0.3">
      <c r="A3626" s="6">
        <v>43040</v>
      </c>
      <c r="B3626" s="3">
        <v>31.55</v>
      </c>
      <c r="C3626" s="3">
        <v>32.1</v>
      </c>
      <c r="D3626" s="3">
        <v>31.55</v>
      </c>
      <c r="E3626" s="3">
        <v>32.049999999999997</v>
      </c>
      <c r="F3626" s="3">
        <v>72</v>
      </c>
      <c r="G3626" s="3">
        <v>32.049999999999997</v>
      </c>
      <c r="K3626" s="55"/>
    </row>
    <row r="3627" spans="1:11" x14ac:dyDescent="0.3">
      <c r="A3627" s="6">
        <v>43041</v>
      </c>
      <c r="B3627" s="3">
        <v>32.15</v>
      </c>
      <c r="C3627" s="3">
        <v>32.4</v>
      </c>
      <c r="D3627" s="3">
        <v>32.049999999999997</v>
      </c>
      <c r="E3627" s="3">
        <v>32.35</v>
      </c>
      <c r="F3627" s="3">
        <v>140</v>
      </c>
      <c r="G3627" s="3">
        <v>32.35</v>
      </c>
      <c r="K3627" s="55"/>
    </row>
    <row r="3628" spans="1:11" x14ac:dyDescent="0.3">
      <c r="A3628" s="6">
        <v>43042</v>
      </c>
      <c r="B3628" s="3">
        <v>32</v>
      </c>
      <c r="C3628" s="3">
        <v>32.1</v>
      </c>
      <c r="D3628" s="3">
        <v>31.95</v>
      </c>
      <c r="E3628" s="3">
        <v>32.1</v>
      </c>
      <c r="F3628" s="3">
        <v>101</v>
      </c>
      <c r="G3628" s="3">
        <v>32.1</v>
      </c>
      <c r="K3628" s="55"/>
    </row>
    <row r="3629" spans="1:11" x14ac:dyDescent="0.3">
      <c r="A3629" s="6">
        <v>43045</v>
      </c>
      <c r="B3629" s="3">
        <v>32.950000000000003</v>
      </c>
      <c r="C3629" s="3">
        <v>33.25</v>
      </c>
      <c r="D3629" s="3">
        <v>32.950000000000003</v>
      </c>
      <c r="E3629" s="3">
        <v>33.25</v>
      </c>
      <c r="F3629" s="3">
        <v>92</v>
      </c>
      <c r="G3629" s="3">
        <v>33.25</v>
      </c>
      <c r="K3629" s="55"/>
    </row>
    <row r="3630" spans="1:11" x14ac:dyDescent="0.3">
      <c r="A3630" s="6">
        <v>43046</v>
      </c>
      <c r="B3630" s="3">
        <v>33.450000000000003</v>
      </c>
      <c r="C3630" s="3">
        <v>33.450000000000003</v>
      </c>
      <c r="D3630" s="3">
        <v>33.200000000000003</v>
      </c>
      <c r="E3630" s="3">
        <v>33.4</v>
      </c>
      <c r="F3630" s="3">
        <v>125</v>
      </c>
      <c r="G3630" s="3">
        <v>33.4</v>
      </c>
      <c r="K3630" s="55"/>
    </row>
    <row r="3631" spans="1:11" x14ac:dyDescent="0.3">
      <c r="A3631" s="6">
        <v>43047</v>
      </c>
      <c r="B3631" s="3">
        <v>33.4</v>
      </c>
      <c r="C3631" s="3">
        <v>33.450000000000003</v>
      </c>
      <c r="D3631" s="3">
        <v>33</v>
      </c>
      <c r="E3631" s="3">
        <v>33.4</v>
      </c>
      <c r="F3631" s="3">
        <v>201</v>
      </c>
      <c r="G3631" s="3">
        <v>33.4</v>
      </c>
      <c r="K3631" s="55"/>
    </row>
    <row r="3632" spans="1:11" x14ac:dyDescent="0.3">
      <c r="A3632" s="6">
        <v>43048</v>
      </c>
      <c r="B3632" s="3">
        <v>33.799999999999997</v>
      </c>
      <c r="C3632" s="3">
        <v>33.799999999999997</v>
      </c>
      <c r="D3632" s="3">
        <v>33.5</v>
      </c>
      <c r="E3632" s="3">
        <v>33.5</v>
      </c>
      <c r="F3632" s="3">
        <v>205</v>
      </c>
      <c r="G3632" s="3">
        <v>33.5</v>
      </c>
      <c r="K3632" s="55"/>
    </row>
    <row r="3633" spans="1:11" x14ac:dyDescent="0.3">
      <c r="A3633" s="6">
        <v>43049</v>
      </c>
      <c r="B3633" s="3">
        <v>33.6</v>
      </c>
      <c r="C3633" s="3">
        <v>33.950000000000003</v>
      </c>
      <c r="D3633" s="3">
        <v>33.6</v>
      </c>
      <c r="E3633" s="3">
        <v>33.950000000000003</v>
      </c>
      <c r="F3633" s="3">
        <v>176</v>
      </c>
      <c r="G3633" s="3">
        <v>33.950000000000003</v>
      </c>
      <c r="K3633" s="55"/>
    </row>
    <row r="3634" spans="1:11" x14ac:dyDescent="0.3">
      <c r="A3634" s="6">
        <v>43052</v>
      </c>
      <c r="B3634" s="3">
        <v>34.299999999999997</v>
      </c>
      <c r="C3634" s="3">
        <v>34.299999999999997</v>
      </c>
      <c r="D3634" s="3">
        <v>33.700000000000003</v>
      </c>
      <c r="E3634" s="3">
        <v>33.700000000000003</v>
      </c>
      <c r="F3634" s="3">
        <v>67</v>
      </c>
      <c r="G3634" s="3">
        <v>33.75</v>
      </c>
      <c r="K3634" s="55"/>
    </row>
    <row r="3635" spans="1:11" x14ac:dyDescent="0.3">
      <c r="A3635" s="6">
        <v>43053</v>
      </c>
      <c r="B3635" s="3">
        <v>33.15</v>
      </c>
      <c r="C3635" s="3">
        <v>33.15</v>
      </c>
      <c r="D3635" s="3">
        <v>32.299999999999997</v>
      </c>
      <c r="E3635" s="3">
        <v>32.299999999999997</v>
      </c>
      <c r="F3635" s="3">
        <v>160</v>
      </c>
      <c r="G3635" s="3">
        <v>32.299999999999997</v>
      </c>
      <c r="K3635" s="55"/>
    </row>
    <row r="3636" spans="1:11" x14ac:dyDescent="0.3">
      <c r="A3636" s="6">
        <v>43054</v>
      </c>
      <c r="B3636" s="3">
        <v>31.5</v>
      </c>
      <c r="C3636" s="3">
        <v>31.8</v>
      </c>
      <c r="D3636" s="3">
        <v>31.5</v>
      </c>
      <c r="E3636" s="3">
        <v>31.6</v>
      </c>
      <c r="F3636" s="3">
        <v>189</v>
      </c>
      <c r="G3636" s="3">
        <v>31.53</v>
      </c>
      <c r="K3636" s="55"/>
    </row>
    <row r="3637" spans="1:11" x14ac:dyDescent="0.3">
      <c r="A3637" s="6">
        <v>43055</v>
      </c>
      <c r="B3637" s="3">
        <v>32</v>
      </c>
      <c r="C3637" s="3">
        <v>32</v>
      </c>
      <c r="D3637" s="3">
        <v>31.45</v>
      </c>
      <c r="E3637" s="3">
        <v>31.55</v>
      </c>
      <c r="F3637" s="3">
        <v>157</v>
      </c>
      <c r="G3637" s="3">
        <v>31.5</v>
      </c>
      <c r="K3637" s="55"/>
    </row>
    <row r="3638" spans="1:11" x14ac:dyDescent="0.3">
      <c r="A3638" s="6">
        <v>43056</v>
      </c>
      <c r="B3638" s="3">
        <v>31</v>
      </c>
      <c r="C3638" s="3">
        <v>31.15</v>
      </c>
      <c r="D3638" s="3">
        <v>30.75</v>
      </c>
      <c r="E3638" s="3">
        <v>31.05</v>
      </c>
      <c r="F3638" s="3">
        <v>325</v>
      </c>
      <c r="G3638" s="3">
        <v>31.05</v>
      </c>
      <c r="K3638" s="55"/>
    </row>
    <row r="3639" spans="1:11" x14ac:dyDescent="0.3">
      <c r="A3639" s="6">
        <v>43059</v>
      </c>
      <c r="B3639" s="3">
        <v>31.55</v>
      </c>
      <c r="C3639" s="3">
        <v>31.8</v>
      </c>
      <c r="D3639" s="3">
        <v>31.45</v>
      </c>
      <c r="E3639" s="3">
        <v>31.45</v>
      </c>
      <c r="F3639" s="3">
        <v>184</v>
      </c>
      <c r="G3639" s="3">
        <v>31.45</v>
      </c>
      <c r="K3639" s="55"/>
    </row>
    <row r="3640" spans="1:11" x14ac:dyDescent="0.3">
      <c r="A3640" s="6">
        <v>43060</v>
      </c>
      <c r="B3640" s="3">
        <v>31.5</v>
      </c>
      <c r="C3640" s="3">
        <v>32.799999999999997</v>
      </c>
      <c r="D3640" s="3">
        <v>31.5</v>
      </c>
      <c r="E3640" s="3">
        <v>32.75</v>
      </c>
      <c r="F3640" s="3">
        <v>220</v>
      </c>
      <c r="G3640" s="3">
        <v>32.75</v>
      </c>
      <c r="K3640" s="55"/>
    </row>
    <row r="3641" spans="1:11" x14ac:dyDescent="0.3">
      <c r="A3641" s="6">
        <v>43061</v>
      </c>
      <c r="B3641" s="3">
        <v>32.799999999999997</v>
      </c>
      <c r="C3641" s="3">
        <v>33.200000000000003</v>
      </c>
      <c r="D3641" s="3">
        <v>32.799999999999997</v>
      </c>
      <c r="E3641" s="3">
        <v>33.049999999999997</v>
      </c>
      <c r="F3641" s="3">
        <v>169</v>
      </c>
      <c r="G3641" s="3">
        <v>33.1</v>
      </c>
      <c r="K3641" s="55"/>
    </row>
    <row r="3642" spans="1:11" x14ac:dyDescent="0.3">
      <c r="A3642" s="6">
        <v>43062</v>
      </c>
      <c r="B3642" s="3">
        <v>33.25</v>
      </c>
      <c r="C3642" s="3">
        <v>33.549999999999997</v>
      </c>
      <c r="D3642" s="3">
        <v>33.1</v>
      </c>
      <c r="E3642" s="3">
        <v>33.549999999999997</v>
      </c>
      <c r="F3642" s="3">
        <v>264</v>
      </c>
      <c r="G3642" s="3">
        <v>33.549999999999997</v>
      </c>
      <c r="K3642" s="55"/>
    </row>
    <row r="3643" spans="1:11" x14ac:dyDescent="0.3">
      <c r="A3643" s="6">
        <v>43063</v>
      </c>
      <c r="B3643" s="3">
        <v>34.049999999999997</v>
      </c>
      <c r="C3643" s="3">
        <v>34.25</v>
      </c>
      <c r="D3643" s="3">
        <v>33.85</v>
      </c>
      <c r="E3643" s="3">
        <v>33.9</v>
      </c>
      <c r="F3643" s="3">
        <v>261</v>
      </c>
      <c r="G3643" s="3">
        <v>33.9</v>
      </c>
      <c r="K3643" s="55"/>
    </row>
    <row r="3644" spans="1:11" x14ac:dyDescent="0.3">
      <c r="A3644" s="6">
        <v>43066</v>
      </c>
      <c r="B3644" s="3">
        <v>34.75</v>
      </c>
      <c r="C3644" s="3">
        <v>34.75</v>
      </c>
      <c r="D3644" s="3">
        <v>34</v>
      </c>
      <c r="E3644" s="3">
        <v>34.299999999999997</v>
      </c>
      <c r="F3644" s="3">
        <v>346</v>
      </c>
      <c r="G3644" s="3">
        <v>34.4</v>
      </c>
      <c r="K3644" s="55"/>
    </row>
    <row r="3645" spans="1:11" x14ac:dyDescent="0.3">
      <c r="A3645" s="6">
        <v>43067</v>
      </c>
      <c r="B3645" s="3">
        <v>33.799999999999997</v>
      </c>
      <c r="C3645" s="3">
        <v>34.4</v>
      </c>
      <c r="D3645" s="3">
        <v>33.6</v>
      </c>
      <c r="E3645" s="3">
        <v>33.9</v>
      </c>
      <c r="F3645" s="3">
        <v>254</v>
      </c>
      <c r="G3645" s="3">
        <v>33.9</v>
      </c>
      <c r="K3645" s="55"/>
    </row>
    <row r="3646" spans="1:11" x14ac:dyDescent="0.3">
      <c r="A3646" s="6">
        <v>43068</v>
      </c>
      <c r="B3646" s="3">
        <v>33.75</v>
      </c>
      <c r="C3646" s="3">
        <v>34.200000000000003</v>
      </c>
      <c r="D3646" s="3">
        <v>33.700000000000003</v>
      </c>
      <c r="E3646" s="3">
        <v>33.85</v>
      </c>
      <c r="F3646" s="3">
        <v>94</v>
      </c>
      <c r="G3646" s="3">
        <v>33.85</v>
      </c>
      <c r="K3646" s="55"/>
    </row>
    <row r="3647" spans="1:11" x14ac:dyDescent="0.3">
      <c r="A3647" s="6">
        <v>43069</v>
      </c>
      <c r="B3647" s="3">
        <v>33.4</v>
      </c>
      <c r="C3647" s="3">
        <v>33.4</v>
      </c>
      <c r="D3647" s="3">
        <v>33</v>
      </c>
      <c r="E3647" s="3">
        <v>33.15</v>
      </c>
      <c r="F3647" s="3">
        <v>173</v>
      </c>
      <c r="G3647" s="3">
        <v>33.15</v>
      </c>
      <c r="K3647" s="55"/>
    </row>
    <row r="3648" spans="1:11" x14ac:dyDescent="0.3">
      <c r="A3648" s="6">
        <v>43070</v>
      </c>
      <c r="B3648" s="3">
        <v>34.4</v>
      </c>
      <c r="C3648" s="3">
        <v>35</v>
      </c>
      <c r="D3648" s="3">
        <v>34.4</v>
      </c>
      <c r="E3648" s="3">
        <v>35</v>
      </c>
      <c r="F3648" s="3">
        <v>20</v>
      </c>
      <c r="G3648" s="3">
        <v>35.049999999999997</v>
      </c>
      <c r="K3648" s="55"/>
    </row>
    <row r="3649" spans="1:11" x14ac:dyDescent="0.3">
      <c r="A3649" s="6">
        <v>43073</v>
      </c>
      <c r="B3649" s="3">
        <v>35.299999999999997</v>
      </c>
      <c r="C3649" s="3">
        <v>35.35</v>
      </c>
      <c r="D3649" s="3">
        <v>35.200000000000003</v>
      </c>
      <c r="E3649" s="3">
        <v>35.25</v>
      </c>
      <c r="F3649" s="3">
        <v>99</v>
      </c>
      <c r="G3649" s="3">
        <v>35.25</v>
      </c>
      <c r="K3649" s="55"/>
    </row>
    <row r="3650" spans="1:11" x14ac:dyDescent="0.3">
      <c r="A3650" s="6">
        <v>43074</v>
      </c>
      <c r="B3650" s="3">
        <v>34.9</v>
      </c>
      <c r="C3650" s="3">
        <v>35.25</v>
      </c>
      <c r="D3650" s="3">
        <v>34.9</v>
      </c>
      <c r="E3650" s="3">
        <v>35.25</v>
      </c>
      <c r="F3650" s="3">
        <v>102</v>
      </c>
      <c r="G3650" s="3">
        <v>35.25</v>
      </c>
      <c r="K3650" s="55"/>
    </row>
    <row r="3651" spans="1:11" x14ac:dyDescent="0.3">
      <c r="A3651" s="6">
        <v>43075</v>
      </c>
      <c r="B3651" s="3">
        <v>35.200000000000003</v>
      </c>
      <c r="C3651" s="3">
        <v>35.200000000000003</v>
      </c>
      <c r="D3651" s="3">
        <v>34.9</v>
      </c>
      <c r="E3651" s="3">
        <v>34.950000000000003</v>
      </c>
      <c r="F3651" s="3">
        <v>92</v>
      </c>
      <c r="G3651" s="3">
        <v>34.83</v>
      </c>
      <c r="K3651" s="55"/>
    </row>
    <row r="3652" spans="1:11" x14ac:dyDescent="0.3">
      <c r="A3652" s="6">
        <v>43076</v>
      </c>
      <c r="B3652" s="3">
        <v>34.5</v>
      </c>
      <c r="C3652" s="3">
        <v>34.65</v>
      </c>
      <c r="D3652" s="3">
        <v>34.5</v>
      </c>
      <c r="E3652" s="3">
        <v>34.65</v>
      </c>
      <c r="F3652" s="3">
        <v>53</v>
      </c>
      <c r="G3652" s="3">
        <v>34.6</v>
      </c>
      <c r="K3652" s="55"/>
    </row>
    <row r="3653" spans="1:11" x14ac:dyDescent="0.3">
      <c r="A3653" s="6">
        <v>43077</v>
      </c>
      <c r="B3653" s="3">
        <v>34</v>
      </c>
      <c r="C3653" s="3">
        <v>34.25</v>
      </c>
      <c r="D3653" s="3">
        <v>33.9</v>
      </c>
      <c r="E3653" s="3">
        <v>34.25</v>
      </c>
      <c r="F3653" s="3">
        <v>101</v>
      </c>
      <c r="G3653" s="3">
        <v>34.25</v>
      </c>
      <c r="K3653" s="55"/>
    </row>
    <row r="3654" spans="1:11" x14ac:dyDescent="0.3">
      <c r="A3654" s="6">
        <v>43080</v>
      </c>
      <c r="B3654" s="3">
        <v>33.85</v>
      </c>
      <c r="C3654" s="3">
        <v>33.85</v>
      </c>
      <c r="D3654" s="3">
        <v>33.75</v>
      </c>
      <c r="E3654" s="3">
        <v>33.75</v>
      </c>
      <c r="F3654" s="3">
        <v>64</v>
      </c>
      <c r="G3654" s="3">
        <v>33.75</v>
      </c>
      <c r="K3654" s="55"/>
    </row>
    <row r="3655" spans="1:11" x14ac:dyDescent="0.3">
      <c r="A3655" s="6">
        <v>43081</v>
      </c>
      <c r="B3655" s="3">
        <v>33.799999999999997</v>
      </c>
      <c r="C3655" s="3">
        <v>34.15</v>
      </c>
      <c r="D3655" s="3">
        <v>33.700000000000003</v>
      </c>
      <c r="E3655" s="3">
        <v>33.9</v>
      </c>
      <c r="F3655" s="3">
        <v>246</v>
      </c>
      <c r="G3655" s="3">
        <v>33.9</v>
      </c>
      <c r="K3655" s="55"/>
    </row>
    <row r="3656" spans="1:11" x14ac:dyDescent="0.3">
      <c r="A3656" s="6">
        <v>43082</v>
      </c>
      <c r="B3656" s="3">
        <v>33.299999999999997</v>
      </c>
      <c r="C3656" s="3">
        <v>33.4</v>
      </c>
      <c r="D3656" s="3">
        <v>33.200000000000003</v>
      </c>
      <c r="E3656" s="3">
        <v>33.299999999999997</v>
      </c>
      <c r="F3656" s="3">
        <v>94</v>
      </c>
      <c r="G3656" s="3">
        <v>33.25</v>
      </c>
      <c r="K3656" s="55"/>
    </row>
    <row r="3657" spans="1:11" x14ac:dyDescent="0.3">
      <c r="A3657" s="6">
        <v>43083</v>
      </c>
      <c r="B3657" s="3">
        <v>32.9</v>
      </c>
      <c r="C3657" s="3">
        <v>32.9</v>
      </c>
      <c r="D3657" s="3">
        <v>32.6</v>
      </c>
      <c r="E3657" s="3">
        <v>32.75</v>
      </c>
      <c r="F3657" s="3">
        <v>195</v>
      </c>
      <c r="G3657" s="3">
        <v>32.700000000000003</v>
      </c>
      <c r="K3657" s="55"/>
    </row>
    <row r="3658" spans="1:11" x14ac:dyDescent="0.3">
      <c r="A3658" s="6">
        <v>43084</v>
      </c>
      <c r="B3658" s="3">
        <v>32.9</v>
      </c>
      <c r="C3658" s="3">
        <v>33.049999999999997</v>
      </c>
      <c r="D3658" s="3">
        <v>32.75</v>
      </c>
      <c r="E3658" s="3">
        <v>33.049999999999997</v>
      </c>
      <c r="F3658" s="3">
        <v>189</v>
      </c>
      <c r="G3658" s="3">
        <v>33.049999999999997</v>
      </c>
      <c r="K3658" s="55"/>
    </row>
    <row r="3659" spans="1:11" x14ac:dyDescent="0.3">
      <c r="A3659" s="6">
        <v>43087</v>
      </c>
      <c r="B3659" s="3">
        <v>31.85</v>
      </c>
      <c r="C3659" s="3">
        <v>32</v>
      </c>
      <c r="D3659" s="3">
        <v>31.82</v>
      </c>
      <c r="E3659" s="3">
        <v>31.95</v>
      </c>
      <c r="F3659" s="3">
        <v>141</v>
      </c>
      <c r="G3659" s="3">
        <v>31.95</v>
      </c>
      <c r="K3659" s="55"/>
    </row>
    <row r="3660" spans="1:11" x14ac:dyDescent="0.3">
      <c r="A3660" s="6">
        <v>43088</v>
      </c>
      <c r="B3660" s="3">
        <v>31.65</v>
      </c>
      <c r="C3660" s="3">
        <v>32.25</v>
      </c>
      <c r="D3660" s="3">
        <v>31.65</v>
      </c>
      <c r="E3660" s="3">
        <v>32.25</v>
      </c>
      <c r="F3660" s="3">
        <v>97</v>
      </c>
      <c r="G3660" s="3">
        <v>32.25</v>
      </c>
      <c r="K3660" s="55"/>
    </row>
    <row r="3661" spans="1:11" x14ac:dyDescent="0.3">
      <c r="A3661" s="6">
        <v>43089</v>
      </c>
      <c r="B3661" s="3">
        <v>32.6</v>
      </c>
      <c r="C3661" s="3">
        <v>33</v>
      </c>
      <c r="D3661" s="3">
        <v>32.5</v>
      </c>
      <c r="E3661" s="3">
        <v>33</v>
      </c>
      <c r="F3661" s="3">
        <v>48</v>
      </c>
      <c r="G3661" s="3">
        <v>33</v>
      </c>
      <c r="K3661" s="55"/>
    </row>
    <row r="3662" spans="1:11" x14ac:dyDescent="0.3">
      <c r="A3662" s="6">
        <v>43090</v>
      </c>
      <c r="B3662" s="3">
        <v>32.9</v>
      </c>
      <c r="C3662" s="3">
        <v>33.6</v>
      </c>
      <c r="D3662" s="3">
        <v>32.9</v>
      </c>
      <c r="E3662" s="3">
        <v>33.5</v>
      </c>
      <c r="F3662" s="3">
        <v>93</v>
      </c>
      <c r="G3662" s="3">
        <v>33.5</v>
      </c>
      <c r="K3662" s="55"/>
    </row>
    <row r="3663" spans="1:11" x14ac:dyDescent="0.3">
      <c r="A3663" s="6">
        <v>43091</v>
      </c>
      <c r="B3663" s="3">
        <v>33.799999999999997</v>
      </c>
      <c r="C3663" s="3">
        <v>33.799999999999997</v>
      </c>
      <c r="D3663" s="3">
        <v>33.200000000000003</v>
      </c>
      <c r="E3663" s="3">
        <v>33.25</v>
      </c>
      <c r="F3663" s="3">
        <v>89</v>
      </c>
      <c r="G3663" s="3">
        <v>33.200000000000003</v>
      </c>
      <c r="K3663" s="55"/>
    </row>
    <row r="3664" spans="1:11" x14ac:dyDescent="0.3">
      <c r="A3664" s="6">
        <v>43096</v>
      </c>
      <c r="B3664" s="3">
        <v>33</v>
      </c>
      <c r="C3664" s="3">
        <v>33.200000000000003</v>
      </c>
      <c r="D3664" s="3">
        <v>32.9</v>
      </c>
      <c r="E3664" s="3">
        <v>33.200000000000003</v>
      </c>
      <c r="F3664" s="3">
        <v>120</v>
      </c>
      <c r="G3664" s="3">
        <v>33.200000000000003</v>
      </c>
      <c r="K3664" s="55"/>
    </row>
    <row r="3665" spans="1:11" x14ac:dyDescent="0.3">
      <c r="A3665" s="6">
        <v>43097</v>
      </c>
      <c r="B3665" s="3">
        <v>33.5</v>
      </c>
      <c r="C3665" s="3">
        <v>33.85</v>
      </c>
      <c r="D3665" s="3">
        <v>33.5</v>
      </c>
      <c r="E3665" s="3">
        <v>33.85</v>
      </c>
      <c r="F3665" s="3">
        <v>30</v>
      </c>
      <c r="G3665" s="3">
        <v>33.81</v>
      </c>
      <c r="K3665" s="55"/>
    </row>
    <row r="3666" spans="1:11" x14ac:dyDescent="0.3">
      <c r="A3666" s="6">
        <v>43098</v>
      </c>
      <c r="B3666" s="3">
        <v>33.65</v>
      </c>
      <c r="C3666" s="3">
        <v>34.1</v>
      </c>
      <c r="D3666" s="3">
        <v>33.65</v>
      </c>
      <c r="E3666" s="3">
        <v>33.9</v>
      </c>
      <c r="F3666" s="3">
        <v>85</v>
      </c>
      <c r="G3666" s="3">
        <v>33.9</v>
      </c>
      <c r="K3666" s="55"/>
    </row>
    <row r="3667" spans="1:11" x14ac:dyDescent="0.3">
      <c r="A3667" s="6">
        <v>43102</v>
      </c>
      <c r="B3667" s="3">
        <v>34</v>
      </c>
      <c r="C3667" s="3">
        <v>34.1</v>
      </c>
      <c r="D3667" s="3">
        <v>33.75</v>
      </c>
      <c r="E3667" s="3">
        <v>34.1</v>
      </c>
      <c r="F3667" s="3">
        <v>126</v>
      </c>
      <c r="G3667" s="3">
        <v>34.1</v>
      </c>
      <c r="K3667" s="55"/>
    </row>
    <row r="3668" spans="1:11" x14ac:dyDescent="0.3">
      <c r="A3668" s="6">
        <v>43103</v>
      </c>
      <c r="B3668" s="3">
        <v>33.6</v>
      </c>
      <c r="C3668" s="3">
        <v>33.9</v>
      </c>
      <c r="D3668" s="3">
        <v>33.5</v>
      </c>
      <c r="E3668" s="3">
        <v>33.799999999999997</v>
      </c>
      <c r="F3668" s="3">
        <v>90</v>
      </c>
      <c r="G3668" s="3">
        <v>33.799999999999997</v>
      </c>
      <c r="K3668" s="55"/>
    </row>
    <row r="3669" spans="1:11" x14ac:dyDescent="0.3">
      <c r="A3669" s="6">
        <v>43104</v>
      </c>
      <c r="B3669" s="3">
        <v>33.200000000000003</v>
      </c>
      <c r="C3669" s="3">
        <v>33.299999999999997</v>
      </c>
      <c r="D3669" s="3">
        <v>33.15</v>
      </c>
      <c r="E3669" s="3">
        <v>33.15</v>
      </c>
      <c r="F3669" s="3">
        <v>84</v>
      </c>
      <c r="G3669" s="3">
        <v>33.15</v>
      </c>
      <c r="K3669" s="55"/>
    </row>
    <row r="3670" spans="1:11" x14ac:dyDescent="0.3">
      <c r="A3670" s="6">
        <v>43105</v>
      </c>
      <c r="B3670" s="3">
        <v>32.5</v>
      </c>
      <c r="C3670" s="3">
        <v>32.799999999999997</v>
      </c>
      <c r="D3670" s="3">
        <v>32.5</v>
      </c>
      <c r="E3670" s="3">
        <v>32.700000000000003</v>
      </c>
      <c r="F3670" s="3">
        <v>151</v>
      </c>
      <c r="G3670" s="3">
        <v>32.700000000000003</v>
      </c>
      <c r="K3670" s="55"/>
    </row>
    <row r="3671" spans="1:11" x14ac:dyDescent="0.3">
      <c r="A3671" s="6">
        <v>43108</v>
      </c>
      <c r="B3671" s="3">
        <v>33.1</v>
      </c>
      <c r="C3671" s="3">
        <v>33.1</v>
      </c>
      <c r="D3671" s="3">
        <v>32.5</v>
      </c>
      <c r="E3671" s="3">
        <v>32.950000000000003</v>
      </c>
      <c r="F3671" s="3">
        <v>105</v>
      </c>
      <c r="G3671" s="3">
        <v>32.950000000000003</v>
      </c>
      <c r="K3671" s="55"/>
    </row>
    <row r="3672" spans="1:11" x14ac:dyDescent="0.3">
      <c r="A3672" s="6">
        <v>43109</v>
      </c>
      <c r="B3672" s="3">
        <v>33.549999999999997</v>
      </c>
      <c r="C3672" s="3">
        <v>34.25</v>
      </c>
      <c r="D3672" s="3">
        <v>33.549999999999997</v>
      </c>
      <c r="E3672" s="3">
        <v>34.25</v>
      </c>
      <c r="F3672" s="3">
        <v>206</v>
      </c>
      <c r="G3672" s="3">
        <v>34.25</v>
      </c>
      <c r="K3672" s="55"/>
    </row>
    <row r="3673" spans="1:11" x14ac:dyDescent="0.3">
      <c r="A3673" s="6">
        <v>43110</v>
      </c>
      <c r="B3673" s="3">
        <v>34.049999999999997</v>
      </c>
      <c r="C3673" s="3">
        <v>34.200000000000003</v>
      </c>
      <c r="D3673" s="3">
        <v>33.950000000000003</v>
      </c>
      <c r="E3673" s="3">
        <v>34.200000000000003</v>
      </c>
      <c r="F3673" s="3">
        <v>138</v>
      </c>
      <c r="G3673" s="3">
        <v>34.200000000000003</v>
      </c>
      <c r="K3673" s="55"/>
    </row>
    <row r="3674" spans="1:11" x14ac:dyDescent="0.3">
      <c r="A3674" s="6">
        <v>43111</v>
      </c>
      <c r="B3674" s="3">
        <v>33.9</v>
      </c>
      <c r="C3674" s="3">
        <v>34.5</v>
      </c>
      <c r="D3674" s="3">
        <v>33.9</v>
      </c>
      <c r="E3674" s="3">
        <v>33.950000000000003</v>
      </c>
      <c r="F3674" s="3">
        <v>184</v>
      </c>
      <c r="G3674" s="3">
        <v>33.950000000000003</v>
      </c>
      <c r="K3674" s="55"/>
    </row>
    <row r="3675" spans="1:11" x14ac:dyDescent="0.3">
      <c r="A3675" s="6">
        <v>43112</v>
      </c>
      <c r="B3675" s="3">
        <v>34.75</v>
      </c>
      <c r="C3675" s="3">
        <v>35.799999999999997</v>
      </c>
      <c r="D3675" s="3">
        <v>34.75</v>
      </c>
      <c r="E3675" s="3">
        <v>35.799999999999997</v>
      </c>
      <c r="F3675" s="3">
        <v>361</v>
      </c>
      <c r="G3675" s="3">
        <v>35.799999999999997</v>
      </c>
      <c r="K3675" s="55"/>
    </row>
    <row r="3676" spans="1:11" x14ac:dyDescent="0.3">
      <c r="A3676" s="6">
        <v>43115</v>
      </c>
      <c r="B3676" s="3">
        <v>34.65</v>
      </c>
      <c r="C3676" s="3">
        <v>34.65</v>
      </c>
      <c r="D3676" s="3">
        <v>34.35</v>
      </c>
      <c r="E3676" s="3">
        <v>34.549999999999997</v>
      </c>
      <c r="F3676" s="3">
        <v>163</v>
      </c>
      <c r="G3676" s="3">
        <v>34.5</v>
      </c>
      <c r="K3676" s="55"/>
    </row>
    <row r="3677" spans="1:11" x14ac:dyDescent="0.3">
      <c r="A3677" s="6">
        <v>43116</v>
      </c>
      <c r="B3677" s="3">
        <v>35.049999999999997</v>
      </c>
      <c r="C3677" s="3">
        <v>35.1</v>
      </c>
      <c r="D3677" s="3">
        <v>34.799999999999997</v>
      </c>
      <c r="E3677" s="3">
        <v>34.9</v>
      </c>
      <c r="F3677" s="3">
        <v>155</v>
      </c>
      <c r="G3677" s="3">
        <v>34.9</v>
      </c>
      <c r="K3677" s="55"/>
    </row>
    <row r="3678" spans="1:11" x14ac:dyDescent="0.3">
      <c r="A3678" s="6">
        <v>43117</v>
      </c>
      <c r="B3678" s="3">
        <v>34.6</v>
      </c>
      <c r="C3678" s="3">
        <v>35.4</v>
      </c>
      <c r="D3678" s="3">
        <v>34.549999999999997</v>
      </c>
      <c r="E3678" s="3">
        <v>35.4</v>
      </c>
      <c r="F3678" s="3">
        <v>88</v>
      </c>
      <c r="G3678" s="3">
        <v>35.4</v>
      </c>
      <c r="K3678" s="55"/>
    </row>
    <row r="3679" spans="1:11" x14ac:dyDescent="0.3">
      <c r="A3679" s="6">
        <v>43118</v>
      </c>
      <c r="B3679" s="3">
        <v>34.299999999999997</v>
      </c>
      <c r="C3679" s="3">
        <v>34.75</v>
      </c>
      <c r="D3679" s="3">
        <v>34.25</v>
      </c>
      <c r="E3679" s="3">
        <v>34.549999999999997</v>
      </c>
      <c r="F3679" s="3">
        <v>377</v>
      </c>
      <c r="G3679" s="3">
        <v>34.549999999999997</v>
      </c>
      <c r="K3679" s="55"/>
    </row>
    <row r="3680" spans="1:11" x14ac:dyDescent="0.3">
      <c r="A3680" s="6">
        <v>43119</v>
      </c>
      <c r="B3680" s="3">
        <v>34.200000000000003</v>
      </c>
      <c r="C3680" s="3">
        <v>34.299999999999997</v>
      </c>
      <c r="D3680" s="3">
        <v>34.1</v>
      </c>
      <c r="E3680" s="3">
        <v>34.21</v>
      </c>
      <c r="F3680" s="3">
        <v>92</v>
      </c>
      <c r="G3680" s="3">
        <v>34.25</v>
      </c>
      <c r="K3680" s="55"/>
    </row>
    <row r="3681" spans="1:11" x14ac:dyDescent="0.3">
      <c r="A3681" s="6">
        <v>43122</v>
      </c>
      <c r="B3681" s="3">
        <v>34.299999999999997</v>
      </c>
      <c r="C3681" s="3">
        <v>35</v>
      </c>
      <c r="D3681" s="3">
        <v>34.15</v>
      </c>
      <c r="E3681" s="3">
        <v>34.950000000000003</v>
      </c>
      <c r="F3681" s="3">
        <v>131</v>
      </c>
      <c r="G3681" s="3">
        <v>34.950000000000003</v>
      </c>
      <c r="K3681" s="55"/>
    </row>
    <row r="3682" spans="1:11" x14ac:dyDescent="0.3">
      <c r="A3682" s="6">
        <v>43123</v>
      </c>
      <c r="B3682" s="3">
        <v>34.799999999999997</v>
      </c>
      <c r="C3682" s="3">
        <v>34.799999999999997</v>
      </c>
      <c r="D3682" s="3">
        <v>33.950000000000003</v>
      </c>
      <c r="E3682" s="3">
        <v>34.049999999999997</v>
      </c>
      <c r="F3682" s="3">
        <v>253</v>
      </c>
      <c r="G3682" s="3">
        <v>34.049999999999997</v>
      </c>
      <c r="K3682" s="55"/>
    </row>
    <row r="3683" spans="1:11" x14ac:dyDescent="0.3">
      <c r="A3683" s="6">
        <v>43124</v>
      </c>
      <c r="B3683" s="3">
        <v>34.450000000000003</v>
      </c>
      <c r="C3683" s="3">
        <v>34.450000000000003</v>
      </c>
      <c r="D3683" s="3">
        <v>34.1</v>
      </c>
      <c r="E3683" s="3">
        <v>34.25</v>
      </c>
      <c r="F3683" s="3">
        <v>162</v>
      </c>
      <c r="G3683" s="3">
        <v>34.299999999999997</v>
      </c>
      <c r="K3683" s="55"/>
    </row>
    <row r="3684" spans="1:11" x14ac:dyDescent="0.3">
      <c r="A3684" s="6">
        <v>43125</v>
      </c>
      <c r="B3684" s="3">
        <v>34.549999999999997</v>
      </c>
      <c r="C3684" s="3">
        <v>34.65</v>
      </c>
      <c r="D3684" s="3">
        <v>34.4</v>
      </c>
      <c r="E3684" s="3">
        <v>34.450000000000003</v>
      </c>
      <c r="F3684" s="3">
        <v>75</v>
      </c>
      <c r="G3684" s="3">
        <v>34.450000000000003</v>
      </c>
      <c r="K3684" s="55"/>
    </row>
    <row r="3685" spans="1:11" x14ac:dyDescent="0.3">
      <c r="A3685" s="6">
        <v>43126</v>
      </c>
      <c r="B3685" s="3">
        <v>35</v>
      </c>
      <c r="C3685" s="3">
        <v>35.5</v>
      </c>
      <c r="D3685" s="3">
        <v>35</v>
      </c>
      <c r="E3685" s="3">
        <v>35.450000000000003</v>
      </c>
      <c r="F3685" s="3">
        <v>133</v>
      </c>
      <c r="G3685" s="3">
        <v>35.450000000000003</v>
      </c>
      <c r="K3685" s="55"/>
    </row>
    <row r="3686" spans="1:11" x14ac:dyDescent="0.3">
      <c r="A3686" s="6">
        <v>43129</v>
      </c>
      <c r="B3686" s="3">
        <v>35.549999999999997</v>
      </c>
      <c r="C3686" s="3">
        <v>35.65</v>
      </c>
      <c r="D3686" s="3">
        <v>34.65</v>
      </c>
      <c r="E3686" s="3">
        <v>34.65</v>
      </c>
      <c r="F3686" s="3">
        <v>162</v>
      </c>
      <c r="G3686" s="3">
        <v>34.65</v>
      </c>
      <c r="K3686" s="55"/>
    </row>
    <row r="3687" spans="1:11" x14ac:dyDescent="0.3">
      <c r="A3687" s="6">
        <v>43130</v>
      </c>
      <c r="B3687" s="3">
        <v>34.799999999999997</v>
      </c>
      <c r="C3687" s="3">
        <v>35.1</v>
      </c>
      <c r="D3687" s="3">
        <v>34.5</v>
      </c>
      <c r="E3687" s="3">
        <v>34.5</v>
      </c>
      <c r="F3687" s="3">
        <v>168</v>
      </c>
      <c r="G3687" s="3">
        <v>34.5</v>
      </c>
      <c r="K3687" s="55"/>
    </row>
    <row r="3688" spans="1:11" x14ac:dyDescent="0.3">
      <c r="A3688" s="6">
        <v>43131</v>
      </c>
      <c r="B3688" s="3">
        <v>35.65</v>
      </c>
      <c r="C3688" s="3">
        <v>36.299999999999997</v>
      </c>
      <c r="D3688" s="3">
        <v>35.5</v>
      </c>
      <c r="E3688" s="3">
        <v>36.299999999999997</v>
      </c>
      <c r="F3688" s="3">
        <v>258</v>
      </c>
      <c r="G3688" s="3">
        <v>36.299999999999997</v>
      </c>
      <c r="K3688" s="55"/>
    </row>
    <row r="3689" spans="1:11" x14ac:dyDescent="0.3">
      <c r="A3689" s="6">
        <v>43132</v>
      </c>
      <c r="B3689" s="3">
        <v>32</v>
      </c>
      <c r="C3689" s="3">
        <v>33</v>
      </c>
      <c r="D3689" s="3">
        <v>32</v>
      </c>
      <c r="E3689" s="3">
        <v>32.9</v>
      </c>
      <c r="F3689" s="3">
        <v>222</v>
      </c>
      <c r="G3689" s="3">
        <v>32.85</v>
      </c>
      <c r="K3689" s="55"/>
    </row>
    <row r="3690" spans="1:11" x14ac:dyDescent="0.3">
      <c r="A3690" s="6">
        <v>43133</v>
      </c>
      <c r="B3690" s="3">
        <v>32.4</v>
      </c>
      <c r="C3690" s="3">
        <v>33.450000000000003</v>
      </c>
      <c r="D3690" s="3">
        <v>32.4</v>
      </c>
      <c r="E3690" s="3">
        <v>33.4</v>
      </c>
      <c r="F3690" s="3">
        <v>218</v>
      </c>
      <c r="G3690" s="3">
        <v>33.4</v>
      </c>
      <c r="K3690" s="55"/>
    </row>
    <row r="3691" spans="1:11" x14ac:dyDescent="0.3">
      <c r="A3691" s="6">
        <v>43136</v>
      </c>
      <c r="B3691" s="3">
        <v>32</v>
      </c>
      <c r="C3691" s="3">
        <v>33.369999999999997</v>
      </c>
      <c r="D3691" s="3">
        <v>32</v>
      </c>
      <c r="E3691" s="3">
        <v>33.049999999999997</v>
      </c>
      <c r="F3691" s="3">
        <v>169</v>
      </c>
      <c r="G3691" s="3">
        <v>33.049999999999997</v>
      </c>
      <c r="K3691" s="55"/>
    </row>
    <row r="3692" spans="1:11" x14ac:dyDescent="0.3">
      <c r="A3692" s="6">
        <v>43137</v>
      </c>
      <c r="B3692" s="3">
        <v>32.85</v>
      </c>
      <c r="C3692" s="3">
        <v>34</v>
      </c>
      <c r="D3692" s="3">
        <v>32.85</v>
      </c>
      <c r="E3692" s="3">
        <v>33.700000000000003</v>
      </c>
      <c r="F3692" s="3">
        <v>376</v>
      </c>
      <c r="G3692" s="3">
        <v>33.700000000000003</v>
      </c>
      <c r="K3692" s="55"/>
    </row>
    <row r="3693" spans="1:11" x14ac:dyDescent="0.3">
      <c r="A3693" s="6">
        <v>43138</v>
      </c>
      <c r="B3693" s="3">
        <v>33.85</v>
      </c>
      <c r="C3693" s="3">
        <v>34.200000000000003</v>
      </c>
      <c r="D3693" s="3">
        <v>33.85</v>
      </c>
      <c r="E3693" s="3">
        <v>33.85</v>
      </c>
      <c r="F3693" s="3">
        <v>241</v>
      </c>
      <c r="G3693" s="3">
        <v>33.9</v>
      </c>
      <c r="K3693" s="55"/>
    </row>
    <row r="3694" spans="1:11" x14ac:dyDescent="0.3">
      <c r="A3694" s="6">
        <v>43139</v>
      </c>
      <c r="B3694" s="3">
        <v>33.6</v>
      </c>
      <c r="C3694" s="3">
        <v>33.65</v>
      </c>
      <c r="D3694" s="3">
        <v>33.049999999999997</v>
      </c>
      <c r="E3694" s="3">
        <v>33.299999999999997</v>
      </c>
      <c r="F3694" s="3">
        <v>195</v>
      </c>
      <c r="G3694" s="3">
        <v>33.299999999999997</v>
      </c>
      <c r="K3694" s="55"/>
    </row>
    <row r="3695" spans="1:11" x14ac:dyDescent="0.3">
      <c r="A3695" s="6">
        <v>43140</v>
      </c>
      <c r="B3695" s="3">
        <v>33.5</v>
      </c>
      <c r="C3695" s="3">
        <v>33.700000000000003</v>
      </c>
      <c r="D3695" s="3">
        <v>33.5</v>
      </c>
      <c r="E3695" s="3">
        <v>33.65</v>
      </c>
      <c r="F3695" s="3">
        <v>192</v>
      </c>
      <c r="G3695" s="3">
        <v>33.65</v>
      </c>
      <c r="K3695" s="55"/>
    </row>
    <row r="3696" spans="1:11" x14ac:dyDescent="0.3">
      <c r="A3696" s="6">
        <v>43143</v>
      </c>
      <c r="B3696" s="3">
        <v>33.450000000000003</v>
      </c>
      <c r="C3696" s="3">
        <v>33.5</v>
      </c>
      <c r="D3696" s="3">
        <v>33</v>
      </c>
      <c r="E3696" s="3">
        <v>33.5</v>
      </c>
      <c r="F3696" s="3">
        <v>195</v>
      </c>
      <c r="G3696" s="3">
        <v>33.5</v>
      </c>
      <c r="K3696" s="55"/>
    </row>
    <row r="3697" spans="1:11" x14ac:dyDescent="0.3">
      <c r="A3697" s="6">
        <v>43144</v>
      </c>
      <c r="B3697" s="3">
        <v>34.35</v>
      </c>
      <c r="C3697" s="3">
        <v>35</v>
      </c>
      <c r="D3697" s="3">
        <v>34.35</v>
      </c>
      <c r="E3697" s="3">
        <v>34.99</v>
      </c>
      <c r="F3697" s="3">
        <v>367</v>
      </c>
      <c r="G3697" s="3">
        <v>34.9</v>
      </c>
      <c r="K3697" s="55"/>
    </row>
    <row r="3698" spans="1:11" x14ac:dyDescent="0.3">
      <c r="A3698" s="6">
        <v>43145</v>
      </c>
      <c r="B3698" s="3">
        <v>34.9</v>
      </c>
      <c r="C3698" s="3">
        <v>35.25</v>
      </c>
      <c r="D3698" s="3">
        <v>34.9</v>
      </c>
      <c r="E3698" s="3">
        <v>35.1</v>
      </c>
      <c r="F3698" s="3">
        <v>98</v>
      </c>
      <c r="G3698" s="3">
        <v>35.1</v>
      </c>
      <c r="K3698" s="55"/>
    </row>
    <row r="3699" spans="1:11" x14ac:dyDescent="0.3">
      <c r="A3699" s="6">
        <v>43146</v>
      </c>
      <c r="B3699" s="3">
        <v>34.5</v>
      </c>
      <c r="C3699" s="3">
        <v>35</v>
      </c>
      <c r="D3699" s="3">
        <v>34.5</v>
      </c>
      <c r="E3699" s="3">
        <v>34.85</v>
      </c>
      <c r="F3699" s="3">
        <v>312</v>
      </c>
      <c r="G3699" s="3">
        <v>34.75</v>
      </c>
      <c r="K3699" s="55"/>
    </row>
    <row r="3700" spans="1:11" x14ac:dyDescent="0.3">
      <c r="A3700" s="6">
        <v>43147</v>
      </c>
      <c r="B3700" s="3">
        <v>35.65</v>
      </c>
      <c r="C3700" s="3">
        <v>35.75</v>
      </c>
      <c r="D3700" s="3">
        <v>35.5</v>
      </c>
      <c r="E3700" s="3">
        <v>35.549999999999997</v>
      </c>
      <c r="F3700" s="3">
        <v>219</v>
      </c>
      <c r="G3700" s="3">
        <v>35.6</v>
      </c>
      <c r="K3700" s="55"/>
    </row>
    <row r="3701" spans="1:11" x14ac:dyDescent="0.3">
      <c r="A3701" s="6">
        <v>43150</v>
      </c>
      <c r="B3701" s="3">
        <v>37.25</v>
      </c>
      <c r="C3701" s="3">
        <v>37.5</v>
      </c>
      <c r="D3701" s="3">
        <v>37.200000000000003</v>
      </c>
      <c r="E3701" s="3">
        <v>37.4</v>
      </c>
      <c r="F3701" s="3">
        <v>154</v>
      </c>
      <c r="G3701" s="3">
        <v>37.450000000000003</v>
      </c>
      <c r="K3701" s="55"/>
    </row>
    <row r="3702" spans="1:11" x14ac:dyDescent="0.3">
      <c r="A3702" s="6">
        <v>43151</v>
      </c>
      <c r="B3702" s="3">
        <v>38.21</v>
      </c>
      <c r="C3702" s="3">
        <v>38.21</v>
      </c>
      <c r="D3702" s="3">
        <v>37.700000000000003</v>
      </c>
      <c r="E3702" s="3">
        <v>37.9</v>
      </c>
      <c r="F3702" s="3">
        <v>267</v>
      </c>
      <c r="G3702" s="3">
        <v>38.049999999999997</v>
      </c>
      <c r="K3702" s="55"/>
    </row>
    <row r="3703" spans="1:11" x14ac:dyDescent="0.3">
      <c r="A3703" s="6">
        <v>43152</v>
      </c>
      <c r="B3703" s="3">
        <v>38.200000000000003</v>
      </c>
      <c r="C3703" s="3">
        <v>38.5</v>
      </c>
      <c r="D3703" s="3">
        <v>38.200000000000003</v>
      </c>
      <c r="E3703" s="3">
        <v>38.5</v>
      </c>
      <c r="F3703" s="3">
        <v>231</v>
      </c>
      <c r="G3703" s="3">
        <v>38.450000000000003</v>
      </c>
      <c r="K3703" s="55"/>
    </row>
    <row r="3704" spans="1:11" x14ac:dyDescent="0.3">
      <c r="A3704" s="6">
        <v>43153</v>
      </c>
      <c r="B3704" s="3">
        <v>38.25</v>
      </c>
      <c r="C3704" s="3">
        <v>38.25</v>
      </c>
      <c r="D3704" s="3">
        <v>37.950000000000003</v>
      </c>
      <c r="E3704" s="3">
        <v>38</v>
      </c>
      <c r="F3704" s="3">
        <v>177</v>
      </c>
      <c r="G3704" s="3">
        <v>38</v>
      </c>
      <c r="K3704" s="55"/>
    </row>
    <row r="3705" spans="1:11" x14ac:dyDescent="0.3">
      <c r="A3705" s="6">
        <v>43154</v>
      </c>
      <c r="B3705" s="3">
        <v>38.549999999999997</v>
      </c>
      <c r="C3705" s="3">
        <v>39.799999999999997</v>
      </c>
      <c r="D3705" s="3">
        <v>38.549999999999997</v>
      </c>
      <c r="E3705" s="3">
        <v>39.799999999999997</v>
      </c>
      <c r="F3705" s="3">
        <v>288</v>
      </c>
      <c r="G3705" s="3">
        <v>39.799999999999997</v>
      </c>
      <c r="K3705" s="55"/>
    </row>
    <row r="3706" spans="1:11" x14ac:dyDescent="0.3">
      <c r="A3706" s="6">
        <v>43157</v>
      </c>
      <c r="B3706" s="3">
        <v>37.9</v>
      </c>
      <c r="C3706" s="3">
        <v>38</v>
      </c>
      <c r="D3706" s="3">
        <v>37.5</v>
      </c>
      <c r="E3706" s="3">
        <v>37.5</v>
      </c>
      <c r="F3706" s="3">
        <v>80</v>
      </c>
      <c r="G3706" s="3">
        <v>37.5</v>
      </c>
      <c r="K3706" s="55"/>
    </row>
    <row r="3707" spans="1:11" x14ac:dyDescent="0.3">
      <c r="A3707" s="6">
        <v>43158</v>
      </c>
      <c r="B3707" s="3">
        <v>37.4</v>
      </c>
      <c r="C3707" s="3">
        <v>37.700000000000003</v>
      </c>
      <c r="D3707" s="3">
        <v>37.299999999999997</v>
      </c>
      <c r="E3707" s="3">
        <v>37.51</v>
      </c>
      <c r="F3707" s="3">
        <v>197</v>
      </c>
      <c r="G3707" s="3">
        <v>37.51</v>
      </c>
      <c r="K3707" s="55"/>
    </row>
    <row r="3708" spans="1:11" x14ac:dyDescent="0.3">
      <c r="A3708" s="6">
        <v>43159</v>
      </c>
      <c r="B3708" s="3">
        <v>37.75</v>
      </c>
      <c r="C3708" s="3">
        <v>39.6</v>
      </c>
      <c r="D3708" s="3">
        <v>37.75</v>
      </c>
      <c r="E3708" s="3">
        <v>39.200000000000003</v>
      </c>
      <c r="F3708" s="3">
        <v>205</v>
      </c>
      <c r="G3708" s="3">
        <v>39.200000000000003</v>
      </c>
      <c r="K3708" s="55"/>
    </row>
    <row r="3709" spans="1:11" x14ac:dyDescent="0.3">
      <c r="A3709" s="6">
        <v>43160</v>
      </c>
      <c r="B3709" s="3">
        <v>34.700000000000003</v>
      </c>
      <c r="C3709" s="3">
        <v>34.799999999999997</v>
      </c>
      <c r="D3709" s="3">
        <v>34.15</v>
      </c>
      <c r="E3709" s="3">
        <v>34.200000000000003</v>
      </c>
      <c r="F3709" s="3">
        <v>195</v>
      </c>
      <c r="G3709" s="3">
        <v>34.200000000000003</v>
      </c>
      <c r="K3709" s="55"/>
    </row>
    <row r="3710" spans="1:11" x14ac:dyDescent="0.3">
      <c r="A3710" s="6">
        <v>43161</v>
      </c>
      <c r="B3710" s="3">
        <v>33.65</v>
      </c>
      <c r="C3710" s="3">
        <v>33.65</v>
      </c>
      <c r="D3710" s="3">
        <v>32.700000000000003</v>
      </c>
      <c r="E3710" s="3">
        <v>32.74</v>
      </c>
      <c r="F3710" s="3">
        <v>284</v>
      </c>
      <c r="G3710" s="3">
        <v>32.729999999999997</v>
      </c>
      <c r="K3710" s="55"/>
    </row>
    <row r="3711" spans="1:11" x14ac:dyDescent="0.3">
      <c r="A3711" s="6">
        <v>43164</v>
      </c>
      <c r="B3711" s="3">
        <v>32</v>
      </c>
      <c r="C3711" s="3">
        <v>32.25</v>
      </c>
      <c r="D3711" s="3">
        <v>31.5</v>
      </c>
      <c r="E3711" s="3">
        <v>31.8</v>
      </c>
      <c r="F3711" s="3">
        <v>282</v>
      </c>
      <c r="G3711" s="3">
        <v>31.85</v>
      </c>
      <c r="K3711" s="55"/>
    </row>
    <row r="3712" spans="1:11" x14ac:dyDescent="0.3">
      <c r="A3712" s="6">
        <v>43165</v>
      </c>
      <c r="B3712" s="3">
        <v>31.5</v>
      </c>
      <c r="C3712" s="3">
        <v>32.35</v>
      </c>
      <c r="D3712" s="3">
        <v>31.5</v>
      </c>
      <c r="E3712" s="3">
        <v>32.35</v>
      </c>
      <c r="F3712" s="3">
        <v>43</v>
      </c>
      <c r="G3712" s="3">
        <v>32.35</v>
      </c>
      <c r="K3712" s="55"/>
    </row>
    <row r="3713" spans="1:11" x14ac:dyDescent="0.3">
      <c r="A3713" s="6">
        <v>43166</v>
      </c>
      <c r="B3713" s="3">
        <v>31.6</v>
      </c>
      <c r="C3713" s="3">
        <v>33.15</v>
      </c>
      <c r="D3713" s="3">
        <v>31.6</v>
      </c>
      <c r="E3713" s="3">
        <v>33.15</v>
      </c>
      <c r="F3713" s="3">
        <v>257</v>
      </c>
      <c r="G3713" s="3">
        <v>33.15</v>
      </c>
      <c r="K3713" s="55"/>
    </row>
    <row r="3714" spans="1:11" x14ac:dyDescent="0.3">
      <c r="A3714" s="6">
        <v>43167</v>
      </c>
      <c r="B3714" s="3">
        <v>34</v>
      </c>
      <c r="C3714" s="3">
        <v>34.35</v>
      </c>
      <c r="D3714" s="3">
        <v>34</v>
      </c>
      <c r="E3714" s="3">
        <v>34.1</v>
      </c>
      <c r="F3714" s="3">
        <v>295</v>
      </c>
      <c r="G3714" s="3">
        <v>34.1</v>
      </c>
      <c r="K3714" s="55"/>
    </row>
    <row r="3715" spans="1:11" x14ac:dyDescent="0.3">
      <c r="A3715" s="6">
        <v>43168</v>
      </c>
      <c r="B3715" s="3">
        <v>34.75</v>
      </c>
      <c r="C3715" s="3">
        <v>35.5</v>
      </c>
      <c r="D3715" s="3">
        <v>34.75</v>
      </c>
      <c r="E3715" s="3">
        <v>35.4</v>
      </c>
      <c r="F3715" s="3">
        <v>270</v>
      </c>
      <c r="G3715" s="3">
        <v>35.4</v>
      </c>
      <c r="K3715" s="55"/>
    </row>
    <row r="3716" spans="1:11" x14ac:dyDescent="0.3">
      <c r="A3716" s="6">
        <v>43171</v>
      </c>
      <c r="B3716" s="3">
        <v>37</v>
      </c>
      <c r="C3716" s="3">
        <v>37.5</v>
      </c>
      <c r="D3716" s="3">
        <v>37</v>
      </c>
      <c r="E3716" s="3">
        <v>37.25</v>
      </c>
      <c r="F3716" s="3">
        <v>330</v>
      </c>
      <c r="G3716" s="3">
        <v>37.200000000000003</v>
      </c>
      <c r="K3716" s="55"/>
    </row>
    <row r="3717" spans="1:11" x14ac:dyDescent="0.3">
      <c r="A3717" s="6">
        <v>43172</v>
      </c>
      <c r="B3717" s="3">
        <v>37.299999999999997</v>
      </c>
      <c r="C3717" s="3">
        <v>37.299999999999997</v>
      </c>
      <c r="D3717" s="3">
        <v>36.65</v>
      </c>
      <c r="E3717" s="3">
        <v>37</v>
      </c>
      <c r="F3717" s="3">
        <v>288</v>
      </c>
      <c r="G3717" s="3">
        <v>37</v>
      </c>
      <c r="K3717" s="55"/>
    </row>
    <row r="3718" spans="1:11" x14ac:dyDescent="0.3">
      <c r="A3718" s="6">
        <v>43173</v>
      </c>
      <c r="B3718" s="3">
        <v>36.5</v>
      </c>
      <c r="C3718" s="3">
        <v>36.5</v>
      </c>
      <c r="D3718" s="3">
        <v>36.1</v>
      </c>
      <c r="E3718" s="3">
        <v>36.15</v>
      </c>
      <c r="F3718" s="3">
        <v>278</v>
      </c>
      <c r="G3718" s="3">
        <v>36.15</v>
      </c>
      <c r="K3718" s="55"/>
    </row>
    <row r="3719" spans="1:11" x14ac:dyDescent="0.3">
      <c r="A3719" s="6">
        <v>43174</v>
      </c>
      <c r="B3719" s="3">
        <v>36</v>
      </c>
      <c r="C3719" s="3">
        <v>36.25</v>
      </c>
      <c r="D3719" s="3">
        <v>35.75</v>
      </c>
      <c r="E3719" s="3">
        <v>35.75</v>
      </c>
      <c r="F3719" s="3">
        <v>158</v>
      </c>
      <c r="G3719" s="3">
        <v>35.85</v>
      </c>
      <c r="K3719" s="55"/>
    </row>
    <row r="3720" spans="1:11" x14ac:dyDescent="0.3">
      <c r="A3720" s="6">
        <v>43175</v>
      </c>
      <c r="B3720" s="3">
        <v>36.799999999999997</v>
      </c>
      <c r="C3720" s="3">
        <v>37.1</v>
      </c>
      <c r="D3720" s="3">
        <v>36.799999999999997</v>
      </c>
      <c r="E3720" s="3">
        <v>37</v>
      </c>
      <c r="F3720" s="3">
        <v>253</v>
      </c>
      <c r="G3720" s="3">
        <v>37</v>
      </c>
      <c r="K3720" s="55"/>
    </row>
    <row r="3721" spans="1:11" x14ac:dyDescent="0.3">
      <c r="A3721" s="6">
        <v>43178</v>
      </c>
      <c r="B3721" s="3">
        <v>36.9</v>
      </c>
      <c r="C3721" s="3">
        <v>37</v>
      </c>
      <c r="D3721" s="3">
        <v>36.700000000000003</v>
      </c>
      <c r="E3721" s="3">
        <v>36.85</v>
      </c>
      <c r="F3721" s="3">
        <v>108</v>
      </c>
      <c r="G3721" s="3">
        <v>36.85</v>
      </c>
      <c r="K3721" s="55"/>
    </row>
    <row r="3722" spans="1:11" x14ac:dyDescent="0.3">
      <c r="A3722" s="6">
        <v>43179</v>
      </c>
      <c r="B3722" s="3">
        <v>36.950000000000003</v>
      </c>
      <c r="C3722" s="3">
        <v>37.75</v>
      </c>
      <c r="D3722" s="3">
        <v>36.950000000000003</v>
      </c>
      <c r="E3722" s="3">
        <v>37.5</v>
      </c>
      <c r="F3722" s="3">
        <v>278</v>
      </c>
      <c r="G3722" s="3">
        <v>37.6</v>
      </c>
      <c r="K3722" s="55"/>
    </row>
    <row r="3723" spans="1:11" x14ac:dyDescent="0.3">
      <c r="A3723" s="6">
        <v>43180</v>
      </c>
      <c r="B3723" s="3">
        <v>37.9</v>
      </c>
      <c r="C3723" s="3">
        <v>38.5</v>
      </c>
      <c r="D3723" s="3">
        <v>37.799999999999997</v>
      </c>
      <c r="E3723" s="3">
        <v>38.5</v>
      </c>
      <c r="F3723" s="3">
        <v>168</v>
      </c>
      <c r="G3723" s="3">
        <v>38.450000000000003</v>
      </c>
      <c r="K3723" s="55"/>
    </row>
    <row r="3724" spans="1:11" x14ac:dyDescent="0.3">
      <c r="A3724" s="6">
        <v>43181</v>
      </c>
      <c r="B3724" s="3">
        <v>38.549999999999997</v>
      </c>
      <c r="C3724" s="3">
        <v>39.5</v>
      </c>
      <c r="D3724" s="3">
        <v>38.549999999999997</v>
      </c>
      <c r="E3724" s="3">
        <v>39.200000000000003</v>
      </c>
      <c r="F3724" s="3">
        <v>305</v>
      </c>
      <c r="G3724" s="3">
        <v>39.200000000000003</v>
      </c>
      <c r="K3724" s="55"/>
    </row>
    <row r="3725" spans="1:11" x14ac:dyDescent="0.3">
      <c r="A3725" s="6">
        <v>43182</v>
      </c>
      <c r="B3725" s="3">
        <v>38.799999999999997</v>
      </c>
      <c r="C3725" s="3">
        <v>39.6</v>
      </c>
      <c r="D3725" s="3">
        <v>38.700000000000003</v>
      </c>
      <c r="E3725" s="3">
        <v>39.5</v>
      </c>
      <c r="F3725" s="3">
        <v>319</v>
      </c>
      <c r="G3725" s="3">
        <v>39.5</v>
      </c>
      <c r="K3725" s="55"/>
    </row>
    <row r="3726" spans="1:11" x14ac:dyDescent="0.3">
      <c r="A3726" s="6">
        <v>43185</v>
      </c>
      <c r="B3726" s="3">
        <v>38.85</v>
      </c>
      <c r="C3726" s="3">
        <v>38.85</v>
      </c>
      <c r="D3726" s="3">
        <v>37.85</v>
      </c>
      <c r="E3726" s="3">
        <v>37.85</v>
      </c>
      <c r="F3726" s="3">
        <v>211</v>
      </c>
      <c r="G3726" s="3">
        <v>37.9</v>
      </c>
      <c r="K3726" s="55"/>
    </row>
    <row r="3727" spans="1:11" x14ac:dyDescent="0.3">
      <c r="A3727" s="6">
        <v>43186</v>
      </c>
      <c r="B3727" s="3">
        <v>37.700000000000003</v>
      </c>
      <c r="C3727" s="3">
        <v>38.4</v>
      </c>
      <c r="D3727" s="3">
        <v>37.700000000000003</v>
      </c>
      <c r="E3727" s="3">
        <v>38.1</v>
      </c>
      <c r="F3727" s="3">
        <v>196</v>
      </c>
      <c r="G3727" s="3">
        <v>38.1</v>
      </c>
      <c r="K3727" s="55"/>
    </row>
    <row r="3728" spans="1:11" x14ac:dyDescent="0.3">
      <c r="A3728" s="6">
        <v>43187</v>
      </c>
      <c r="B3728" s="3">
        <v>38.549999999999997</v>
      </c>
      <c r="C3728" s="3">
        <v>38.700000000000003</v>
      </c>
      <c r="D3728" s="3">
        <v>38.450000000000003</v>
      </c>
      <c r="E3728" s="3">
        <v>38.6</v>
      </c>
      <c r="F3728" s="3">
        <v>158</v>
      </c>
      <c r="G3728" s="3">
        <v>38.58</v>
      </c>
      <c r="K3728" s="55"/>
    </row>
    <row r="3729" spans="1:11" x14ac:dyDescent="0.3">
      <c r="A3729" s="6">
        <v>43193</v>
      </c>
      <c r="B3729" s="3">
        <v>30.05</v>
      </c>
      <c r="C3729" s="3">
        <v>31.2</v>
      </c>
      <c r="D3729" s="3">
        <v>30.05</v>
      </c>
      <c r="E3729" s="3">
        <v>31.2</v>
      </c>
      <c r="F3729" s="3">
        <v>391</v>
      </c>
      <c r="G3729" s="3">
        <v>31.2</v>
      </c>
      <c r="K3729" s="55"/>
    </row>
    <row r="3730" spans="1:11" x14ac:dyDescent="0.3">
      <c r="A3730" s="6">
        <v>43194</v>
      </c>
      <c r="B3730" s="3">
        <v>31.4</v>
      </c>
      <c r="C3730" s="3">
        <v>32.25</v>
      </c>
      <c r="D3730" s="3">
        <v>31.4</v>
      </c>
      <c r="E3730" s="3">
        <v>32.1</v>
      </c>
      <c r="F3730" s="3">
        <v>209</v>
      </c>
      <c r="G3730" s="3">
        <v>32.15</v>
      </c>
      <c r="K3730" s="55"/>
    </row>
    <row r="3731" spans="1:11" x14ac:dyDescent="0.3">
      <c r="A3731" s="6">
        <v>43195</v>
      </c>
      <c r="B3731" s="3">
        <v>32.1</v>
      </c>
      <c r="C3731" s="3">
        <v>32.1</v>
      </c>
      <c r="D3731" s="3">
        <v>31.75</v>
      </c>
      <c r="E3731" s="3">
        <v>31.75</v>
      </c>
      <c r="F3731" s="3">
        <v>164</v>
      </c>
      <c r="G3731" s="3">
        <v>31.75</v>
      </c>
      <c r="K3731" s="55"/>
    </row>
    <row r="3732" spans="1:11" x14ac:dyDescent="0.3">
      <c r="A3732" s="6">
        <v>43196</v>
      </c>
      <c r="B3732" s="3">
        <v>31.7</v>
      </c>
      <c r="C3732" s="3">
        <v>32.1</v>
      </c>
      <c r="D3732" s="3">
        <v>31.7</v>
      </c>
      <c r="E3732" s="3">
        <v>31.85</v>
      </c>
      <c r="F3732" s="3">
        <v>104</v>
      </c>
      <c r="G3732" s="3">
        <v>32</v>
      </c>
      <c r="K3732" s="55"/>
    </row>
    <row r="3733" spans="1:11" x14ac:dyDescent="0.3">
      <c r="A3733" s="6">
        <v>43199</v>
      </c>
      <c r="B3733" s="3">
        <v>32</v>
      </c>
      <c r="C3733" s="3">
        <v>32.4</v>
      </c>
      <c r="D3733" s="3">
        <v>32</v>
      </c>
      <c r="E3733" s="3">
        <v>32.4</v>
      </c>
      <c r="F3733" s="3">
        <v>67</v>
      </c>
      <c r="G3733" s="3">
        <v>32.32</v>
      </c>
      <c r="K3733" s="55"/>
    </row>
    <row r="3734" spans="1:11" x14ac:dyDescent="0.3">
      <c r="A3734" s="6">
        <v>43200</v>
      </c>
      <c r="B3734" s="3">
        <v>32.549999999999997</v>
      </c>
      <c r="C3734" s="3">
        <v>32.549999999999997</v>
      </c>
      <c r="D3734" s="3">
        <v>32.25</v>
      </c>
      <c r="E3734" s="3">
        <v>32.4</v>
      </c>
      <c r="F3734" s="3">
        <v>86</v>
      </c>
      <c r="G3734" s="3">
        <v>32.4</v>
      </c>
      <c r="K3734" s="55"/>
    </row>
    <row r="3735" spans="1:11" x14ac:dyDescent="0.3">
      <c r="A3735" s="6">
        <v>43201</v>
      </c>
      <c r="B3735" s="3">
        <v>32.25</v>
      </c>
      <c r="C3735" s="3">
        <v>32.450000000000003</v>
      </c>
      <c r="D3735" s="3">
        <v>32.25</v>
      </c>
      <c r="E3735" s="3">
        <v>32.299999999999997</v>
      </c>
      <c r="F3735" s="3">
        <v>85</v>
      </c>
      <c r="G3735" s="3">
        <v>32.26</v>
      </c>
      <c r="K3735" s="55"/>
    </row>
    <row r="3736" spans="1:11" x14ac:dyDescent="0.3">
      <c r="A3736" s="6">
        <v>43202</v>
      </c>
      <c r="B3736" s="3">
        <v>32</v>
      </c>
      <c r="C3736" s="3">
        <v>32.35</v>
      </c>
      <c r="D3736" s="3">
        <v>31.9</v>
      </c>
      <c r="E3736" s="3">
        <v>32.25</v>
      </c>
      <c r="F3736" s="3">
        <v>180</v>
      </c>
      <c r="G3736" s="3">
        <v>32.25</v>
      </c>
      <c r="K3736" s="55"/>
    </row>
    <row r="3737" spans="1:11" x14ac:dyDescent="0.3">
      <c r="A3737" s="6">
        <v>43203</v>
      </c>
      <c r="B3737" s="3">
        <v>32.6</v>
      </c>
      <c r="C3737" s="3">
        <v>32.85</v>
      </c>
      <c r="D3737" s="3">
        <v>32.5</v>
      </c>
      <c r="E3737" s="3">
        <v>32.85</v>
      </c>
      <c r="F3737" s="3">
        <v>101</v>
      </c>
      <c r="G3737" s="3">
        <v>32.85</v>
      </c>
      <c r="K3737" s="55"/>
    </row>
    <row r="3738" spans="1:11" x14ac:dyDescent="0.3">
      <c r="A3738" s="6">
        <v>43206</v>
      </c>
      <c r="B3738" s="3">
        <v>32.200000000000003</v>
      </c>
      <c r="C3738" s="3">
        <v>32.6</v>
      </c>
      <c r="D3738" s="3">
        <v>31.75</v>
      </c>
      <c r="E3738" s="3">
        <v>32.450000000000003</v>
      </c>
      <c r="F3738" s="3">
        <v>154</v>
      </c>
      <c r="G3738" s="3">
        <v>32.450000000000003</v>
      </c>
      <c r="K3738" s="55"/>
    </row>
    <row r="3739" spans="1:11" x14ac:dyDescent="0.3">
      <c r="A3739" s="6">
        <v>43207</v>
      </c>
      <c r="B3739" s="3">
        <v>32.15</v>
      </c>
      <c r="C3739" s="3">
        <v>32.15</v>
      </c>
      <c r="D3739" s="3">
        <v>31.79</v>
      </c>
      <c r="E3739" s="3">
        <v>31.8</v>
      </c>
      <c r="F3739" s="3">
        <v>206</v>
      </c>
      <c r="G3739" s="3">
        <v>31.8</v>
      </c>
      <c r="K3739" s="55"/>
    </row>
    <row r="3740" spans="1:11" x14ac:dyDescent="0.3">
      <c r="A3740" s="6">
        <v>43208</v>
      </c>
      <c r="B3740" s="3">
        <v>31.8</v>
      </c>
      <c r="C3740" s="3">
        <v>31.95</v>
      </c>
      <c r="D3740" s="3">
        <v>31.8</v>
      </c>
      <c r="E3740" s="3">
        <v>31.95</v>
      </c>
      <c r="F3740" s="3">
        <v>23</v>
      </c>
      <c r="G3740" s="3">
        <v>31.95</v>
      </c>
      <c r="K3740" s="55"/>
    </row>
    <row r="3741" spans="1:11" x14ac:dyDescent="0.3">
      <c r="A3741" s="6">
        <v>43209</v>
      </c>
      <c r="B3741" s="3">
        <v>32.049999999999997</v>
      </c>
      <c r="C3741" s="3">
        <v>32.450000000000003</v>
      </c>
      <c r="D3741" s="3">
        <v>32.049999999999997</v>
      </c>
      <c r="E3741" s="3">
        <v>32.450000000000003</v>
      </c>
      <c r="F3741" s="3">
        <v>95</v>
      </c>
      <c r="G3741" s="3">
        <v>32.450000000000003</v>
      </c>
      <c r="K3741" s="55"/>
    </row>
    <row r="3742" spans="1:11" x14ac:dyDescent="0.3">
      <c r="A3742" s="6">
        <v>43210</v>
      </c>
      <c r="B3742" s="3">
        <v>32.200000000000003</v>
      </c>
      <c r="C3742" s="3">
        <v>32.200000000000003</v>
      </c>
      <c r="D3742" s="3">
        <v>32</v>
      </c>
      <c r="E3742" s="3">
        <v>32</v>
      </c>
      <c r="F3742" s="3">
        <v>76</v>
      </c>
      <c r="G3742" s="3">
        <v>32.049999999999997</v>
      </c>
      <c r="K3742" s="55"/>
    </row>
    <row r="3743" spans="1:11" x14ac:dyDescent="0.3">
      <c r="A3743" s="6">
        <v>43213</v>
      </c>
      <c r="B3743" s="3">
        <v>32.700000000000003</v>
      </c>
      <c r="C3743" s="3">
        <v>32.75</v>
      </c>
      <c r="D3743" s="3">
        <v>32.4</v>
      </c>
      <c r="E3743" s="3">
        <v>32.4</v>
      </c>
      <c r="F3743" s="3">
        <v>152</v>
      </c>
      <c r="G3743" s="3">
        <v>32.5</v>
      </c>
      <c r="K3743" s="55"/>
    </row>
    <row r="3744" spans="1:11" x14ac:dyDescent="0.3">
      <c r="A3744" s="6">
        <v>43214</v>
      </c>
      <c r="B3744" s="3">
        <v>32.1</v>
      </c>
      <c r="C3744" s="3">
        <v>32.5</v>
      </c>
      <c r="D3744" s="3">
        <v>32.049999999999997</v>
      </c>
      <c r="E3744" s="3">
        <v>32.4</v>
      </c>
      <c r="F3744" s="3">
        <v>192</v>
      </c>
      <c r="G3744" s="3">
        <v>32.35</v>
      </c>
      <c r="K3744" s="55"/>
    </row>
    <row r="3745" spans="1:11" x14ac:dyDescent="0.3">
      <c r="A3745" s="6">
        <v>43215</v>
      </c>
      <c r="B3745" s="3">
        <v>32.450000000000003</v>
      </c>
      <c r="C3745" s="3">
        <v>33.1</v>
      </c>
      <c r="D3745" s="3">
        <v>32.450000000000003</v>
      </c>
      <c r="E3745" s="3">
        <v>33.1</v>
      </c>
      <c r="F3745" s="3">
        <v>170</v>
      </c>
      <c r="G3745" s="3">
        <v>32.979999999999997</v>
      </c>
      <c r="K3745" s="55"/>
    </row>
    <row r="3746" spans="1:11" x14ac:dyDescent="0.3">
      <c r="A3746" s="6">
        <v>43216</v>
      </c>
      <c r="B3746" s="3">
        <v>33.299999999999997</v>
      </c>
      <c r="C3746" s="3">
        <v>33.299999999999997</v>
      </c>
      <c r="D3746" s="3">
        <v>32.799999999999997</v>
      </c>
      <c r="E3746" s="3">
        <v>32.799999999999997</v>
      </c>
      <c r="F3746" s="3">
        <v>166</v>
      </c>
      <c r="G3746" s="3">
        <v>32.799999999999997</v>
      </c>
      <c r="K3746" s="55"/>
    </row>
    <row r="3747" spans="1:11" x14ac:dyDescent="0.3">
      <c r="A3747" s="6">
        <v>43217</v>
      </c>
      <c r="B3747" s="3">
        <v>32.85</v>
      </c>
      <c r="C3747" s="3">
        <v>32.85</v>
      </c>
      <c r="D3747" s="3">
        <v>32.799999999999997</v>
      </c>
      <c r="E3747" s="3">
        <v>32.85</v>
      </c>
      <c r="F3747" s="3">
        <v>36</v>
      </c>
      <c r="G3747" s="3">
        <v>32.85</v>
      </c>
      <c r="K3747" s="55"/>
    </row>
    <row r="3748" spans="1:11" x14ac:dyDescent="0.3">
      <c r="A3748" s="6">
        <v>43220</v>
      </c>
      <c r="B3748" s="3">
        <v>32.549999999999997</v>
      </c>
      <c r="C3748" s="3">
        <v>32.549999999999997</v>
      </c>
      <c r="D3748" s="3">
        <v>32.15</v>
      </c>
      <c r="E3748" s="3">
        <v>32.299999999999997</v>
      </c>
      <c r="F3748" s="3">
        <v>180</v>
      </c>
      <c r="G3748" s="3">
        <v>32.4</v>
      </c>
      <c r="K3748" s="55"/>
    </row>
    <row r="3749" spans="1:11" x14ac:dyDescent="0.3">
      <c r="A3749" s="6">
        <v>43222</v>
      </c>
      <c r="B3749" s="3">
        <v>32.25</v>
      </c>
      <c r="C3749" s="3">
        <v>32.5</v>
      </c>
      <c r="D3749" s="3">
        <v>32.25</v>
      </c>
      <c r="E3749" s="3">
        <v>32.5</v>
      </c>
      <c r="F3749" s="3">
        <v>169</v>
      </c>
      <c r="G3749" s="3">
        <v>32.450000000000003</v>
      </c>
      <c r="K3749" s="55"/>
    </row>
    <row r="3750" spans="1:11" x14ac:dyDescent="0.3">
      <c r="A3750" s="6">
        <v>43223</v>
      </c>
      <c r="B3750" s="3">
        <v>32.5</v>
      </c>
      <c r="C3750" s="3">
        <v>33</v>
      </c>
      <c r="D3750" s="3">
        <v>32.5</v>
      </c>
      <c r="E3750" s="3">
        <v>33</v>
      </c>
      <c r="F3750" s="3">
        <v>95</v>
      </c>
      <c r="G3750" s="3">
        <v>33</v>
      </c>
      <c r="K3750" s="55"/>
    </row>
    <row r="3751" spans="1:11" x14ac:dyDescent="0.3">
      <c r="A3751" s="6">
        <v>43224</v>
      </c>
      <c r="B3751" s="3">
        <v>33.5</v>
      </c>
      <c r="C3751" s="3">
        <v>33.5</v>
      </c>
      <c r="D3751" s="3">
        <v>33</v>
      </c>
      <c r="E3751" s="3">
        <v>33.200000000000003</v>
      </c>
      <c r="F3751" s="3">
        <v>181</v>
      </c>
      <c r="G3751" s="3">
        <v>33.18</v>
      </c>
      <c r="K3751" s="55"/>
    </row>
    <row r="3752" spans="1:11" x14ac:dyDescent="0.3">
      <c r="A3752" s="6">
        <v>43227</v>
      </c>
      <c r="B3752" s="3">
        <v>33.25</v>
      </c>
      <c r="C3752" s="3">
        <v>34</v>
      </c>
      <c r="D3752" s="3">
        <v>33.25</v>
      </c>
      <c r="E3752" s="3">
        <v>33.700000000000003</v>
      </c>
      <c r="F3752" s="3">
        <v>86</v>
      </c>
      <c r="G3752" s="3">
        <v>33.700000000000003</v>
      </c>
      <c r="K3752" s="55"/>
    </row>
    <row r="3753" spans="1:11" x14ac:dyDescent="0.3">
      <c r="A3753" s="6">
        <v>43228</v>
      </c>
      <c r="B3753" s="3">
        <v>33.799999999999997</v>
      </c>
      <c r="C3753" s="3">
        <v>33.799999999999997</v>
      </c>
      <c r="D3753" s="3">
        <v>33.450000000000003</v>
      </c>
      <c r="E3753" s="3">
        <v>33.5</v>
      </c>
      <c r="F3753" s="3">
        <v>330</v>
      </c>
      <c r="G3753" s="3">
        <v>33.5</v>
      </c>
      <c r="K3753" s="55"/>
    </row>
    <row r="3754" spans="1:11" x14ac:dyDescent="0.3">
      <c r="A3754" s="6">
        <v>43229</v>
      </c>
      <c r="B3754" s="3">
        <v>33.4</v>
      </c>
      <c r="C3754" s="3">
        <v>33.450000000000003</v>
      </c>
      <c r="D3754" s="3">
        <v>33.25</v>
      </c>
      <c r="E3754" s="3">
        <v>33.35</v>
      </c>
      <c r="F3754" s="3">
        <v>157</v>
      </c>
      <c r="G3754" s="3">
        <v>33.35</v>
      </c>
      <c r="K3754" s="55"/>
    </row>
    <row r="3755" spans="1:11" x14ac:dyDescent="0.3">
      <c r="A3755" s="6">
        <v>43231</v>
      </c>
      <c r="B3755" s="3">
        <v>33.6</v>
      </c>
      <c r="C3755" s="3">
        <v>34.1</v>
      </c>
      <c r="D3755" s="3">
        <v>33.549999999999997</v>
      </c>
      <c r="E3755" s="3">
        <v>34</v>
      </c>
      <c r="F3755" s="3">
        <v>106</v>
      </c>
      <c r="G3755" s="3">
        <v>34</v>
      </c>
      <c r="K3755" s="55"/>
    </row>
    <row r="3756" spans="1:11" x14ac:dyDescent="0.3">
      <c r="A3756" s="6">
        <v>43234</v>
      </c>
      <c r="B3756" s="3">
        <v>34.75</v>
      </c>
      <c r="C3756" s="3">
        <v>35.5</v>
      </c>
      <c r="D3756" s="3">
        <v>34.75</v>
      </c>
      <c r="E3756" s="3">
        <v>35.5</v>
      </c>
      <c r="F3756" s="3">
        <v>361</v>
      </c>
      <c r="G3756" s="3">
        <v>35.299999999999997</v>
      </c>
      <c r="K3756" s="55"/>
    </row>
    <row r="3757" spans="1:11" x14ac:dyDescent="0.3">
      <c r="A3757" s="6">
        <v>43235</v>
      </c>
      <c r="B3757" s="3">
        <v>36.25</v>
      </c>
      <c r="C3757" s="3">
        <v>36.65</v>
      </c>
      <c r="D3757" s="3">
        <v>36</v>
      </c>
      <c r="E3757" s="3">
        <v>36.6</v>
      </c>
      <c r="F3757" s="3">
        <v>324</v>
      </c>
      <c r="G3757" s="3">
        <v>36.6</v>
      </c>
      <c r="K3757" s="55"/>
    </row>
    <row r="3758" spans="1:11" x14ac:dyDescent="0.3">
      <c r="A3758" s="6">
        <v>43236</v>
      </c>
      <c r="B3758" s="3">
        <v>36.35</v>
      </c>
      <c r="C3758" s="3">
        <v>37</v>
      </c>
      <c r="D3758" s="3">
        <v>36.35</v>
      </c>
      <c r="E3758" s="3">
        <v>36.85</v>
      </c>
      <c r="F3758" s="3">
        <v>185</v>
      </c>
      <c r="G3758" s="3">
        <v>36.700000000000003</v>
      </c>
      <c r="K3758" s="55"/>
    </row>
    <row r="3759" spans="1:11" x14ac:dyDescent="0.3">
      <c r="A3759" s="6">
        <v>43238</v>
      </c>
      <c r="B3759" s="3">
        <v>37.1</v>
      </c>
      <c r="C3759" s="3">
        <v>37.1</v>
      </c>
      <c r="D3759" s="3">
        <v>36.549999999999997</v>
      </c>
      <c r="E3759" s="3">
        <v>36.65</v>
      </c>
      <c r="F3759" s="3">
        <v>151</v>
      </c>
      <c r="G3759" s="3">
        <v>36.6</v>
      </c>
      <c r="K3759" s="55"/>
    </row>
    <row r="3760" spans="1:11" x14ac:dyDescent="0.3">
      <c r="A3760" s="6">
        <v>43242</v>
      </c>
      <c r="B3760" s="3">
        <v>38</v>
      </c>
      <c r="C3760" s="3">
        <v>39.25</v>
      </c>
      <c r="D3760" s="3">
        <v>38</v>
      </c>
      <c r="E3760" s="3">
        <v>39.200000000000003</v>
      </c>
      <c r="F3760" s="3">
        <v>212</v>
      </c>
      <c r="G3760" s="3">
        <v>39.25</v>
      </c>
      <c r="K3760" s="55"/>
    </row>
    <row r="3761" spans="1:11" x14ac:dyDescent="0.3">
      <c r="A3761" s="6">
        <v>43243</v>
      </c>
      <c r="B3761" s="3">
        <v>39.299999999999997</v>
      </c>
      <c r="C3761" s="3">
        <v>40.35</v>
      </c>
      <c r="D3761" s="3">
        <v>39.299999999999997</v>
      </c>
      <c r="E3761" s="3">
        <v>40.25</v>
      </c>
      <c r="F3761" s="3">
        <v>249</v>
      </c>
      <c r="G3761" s="3">
        <v>40.25</v>
      </c>
      <c r="K3761" s="55"/>
    </row>
    <row r="3762" spans="1:11" x14ac:dyDescent="0.3">
      <c r="A3762" s="6">
        <v>43244</v>
      </c>
      <c r="B3762" s="3">
        <v>40.4</v>
      </c>
      <c r="C3762" s="3">
        <v>40.5</v>
      </c>
      <c r="D3762" s="3">
        <v>39.75</v>
      </c>
      <c r="E3762" s="3">
        <v>39.85</v>
      </c>
      <c r="F3762" s="3">
        <v>313</v>
      </c>
      <c r="G3762" s="3">
        <v>39.85</v>
      </c>
      <c r="K3762" s="55"/>
    </row>
    <row r="3763" spans="1:11" x14ac:dyDescent="0.3">
      <c r="A3763" s="6">
        <v>43245</v>
      </c>
      <c r="B3763" s="3">
        <v>39.35</v>
      </c>
      <c r="C3763" s="3">
        <v>39.950000000000003</v>
      </c>
      <c r="D3763" s="3">
        <v>39.35</v>
      </c>
      <c r="E3763" s="3">
        <v>39.799999999999997</v>
      </c>
      <c r="F3763" s="3">
        <v>317</v>
      </c>
      <c r="G3763" s="3">
        <v>39.9</v>
      </c>
      <c r="K3763" s="55"/>
    </row>
    <row r="3764" spans="1:11" x14ac:dyDescent="0.3">
      <c r="A3764" s="6">
        <v>43248</v>
      </c>
      <c r="B3764" s="3">
        <v>40.25</v>
      </c>
      <c r="C3764" s="3">
        <v>40.700000000000003</v>
      </c>
      <c r="D3764" s="3">
        <v>40.25</v>
      </c>
      <c r="E3764" s="3">
        <v>40.450000000000003</v>
      </c>
      <c r="F3764" s="3">
        <v>182</v>
      </c>
      <c r="G3764" s="3">
        <v>40.450000000000003</v>
      </c>
      <c r="K3764" s="55"/>
    </row>
    <row r="3765" spans="1:11" x14ac:dyDescent="0.3">
      <c r="A3765" s="6">
        <v>43249</v>
      </c>
      <c r="B3765" s="3">
        <v>41.25</v>
      </c>
      <c r="C3765" s="3">
        <v>41.35</v>
      </c>
      <c r="D3765" s="3">
        <v>40.799999999999997</v>
      </c>
      <c r="E3765" s="3">
        <v>40.799999999999997</v>
      </c>
      <c r="F3765" s="3">
        <v>444</v>
      </c>
      <c r="G3765" s="3">
        <v>40.799999999999997</v>
      </c>
      <c r="K3765" s="55"/>
    </row>
    <row r="3766" spans="1:11" x14ac:dyDescent="0.3">
      <c r="A3766" s="6">
        <v>43250</v>
      </c>
      <c r="B3766" s="3">
        <v>41.25</v>
      </c>
      <c r="C3766" s="3">
        <v>41.6</v>
      </c>
      <c r="D3766" s="3">
        <v>41</v>
      </c>
      <c r="E3766" s="3">
        <v>41.3</v>
      </c>
      <c r="F3766" s="3">
        <v>445</v>
      </c>
      <c r="G3766" s="3">
        <v>41.4</v>
      </c>
      <c r="K3766" s="55"/>
    </row>
    <row r="3767" spans="1:11" x14ac:dyDescent="0.3">
      <c r="A3767" s="6">
        <v>43251</v>
      </c>
      <c r="B3767" s="3">
        <v>41.5</v>
      </c>
      <c r="C3767" s="3">
        <v>42.75</v>
      </c>
      <c r="D3767" s="3">
        <v>41.5</v>
      </c>
      <c r="E3767" s="3">
        <v>42.25</v>
      </c>
      <c r="F3767" s="3">
        <v>254</v>
      </c>
      <c r="G3767" s="3">
        <v>42.25</v>
      </c>
      <c r="K3767" s="55"/>
    </row>
    <row r="3768" spans="1:11" x14ac:dyDescent="0.3">
      <c r="A3768" s="6">
        <v>43252</v>
      </c>
      <c r="B3768" s="3">
        <v>40.9</v>
      </c>
      <c r="C3768" s="3">
        <v>41.5</v>
      </c>
      <c r="D3768" s="3">
        <v>40.9</v>
      </c>
      <c r="E3768" s="3">
        <v>41.5</v>
      </c>
      <c r="F3768" s="3">
        <v>71</v>
      </c>
      <c r="G3768" s="3">
        <v>41.48</v>
      </c>
      <c r="K3768" s="55"/>
    </row>
    <row r="3769" spans="1:11" x14ac:dyDescent="0.3">
      <c r="A3769" s="6">
        <v>43255</v>
      </c>
      <c r="B3769" s="3">
        <v>42.05</v>
      </c>
      <c r="C3769" s="3">
        <v>43.75</v>
      </c>
      <c r="D3769" s="3">
        <v>42.05</v>
      </c>
      <c r="E3769" s="3">
        <v>43.6</v>
      </c>
      <c r="F3769" s="3">
        <v>96</v>
      </c>
      <c r="G3769" s="3">
        <v>43.6</v>
      </c>
      <c r="K3769" s="55"/>
    </row>
    <row r="3770" spans="1:11" x14ac:dyDescent="0.3">
      <c r="A3770" s="6">
        <v>43256</v>
      </c>
      <c r="B3770" s="3">
        <v>44.25</v>
      </c>
      <c r="C3770" s="3">
        <v>44.25</v>
      </c>
      <c r="D3770" s="3">
        <v>42.4</v>
      </c>
      <c r="E3770" s="3">
        <v>42.4</v>
      </c>
      <c r="F3770" s="3">
        <v>417</v>
      </c>
      <c r="G3770" s="3">
        <v>42.5</v>
      </c>
      <c r="K3770" s="55"/>
    </row>
    <row r="3771" spans="1:11" x14ac:dyDescent="0.3">
      <c r="A3771" s="6">
        <v>43257</v>
      </c>
      <c r="B3771" s="3">
        <v>41.8</v>
      </c>
      <c r="C3771" s="3">
        <v>41.8</v>
      </c>
      <c r="D3771" s="3">
        <v>41.2</v>
      </c>
      <c r="E3771" s="3">
        <v>41.5</v>
      </c>
      <c r="F3771" s="3">
        <v>384</v>
      </c>
      <c r="G3771" s="3">
        <v>41.5</v>
      </c>
      <c r="K3771" s="55"/>
    </row>
    <row r="3772" spans="1:11" x14ac:dyDescent="0.3">
      <c r="A3772" s="6">
        <v>43258</v>
      </c>
      <c r="B3772" s="3">
        <v>41.8</v>
      </c>
      <c r="C3772" s="3">
        <v>41.8</v>
      </c>
      <c r="D3772" s="3">
        <v>41.7</v>
      </c>
      <c r="E3772" s="3">
        <v>41.7</v>
      </c>
      <c r="F3772" s="3">
        <v>61</v>
      </c>
      <c r="G3772" s="3">
        <v>41.55</v>
      </c>
      <c r="K3772" s="55"/>
    </row>
    <row r="3773" spans="1:11" x14ac:dyDescent="0.3">
      <c r="A3773" s="6">
        <v>43259</v>
      </c>
      <c r="B3773" s="3">
        <v>42.25</v>
      </c>
      <c r="C3773" s="3">
        <v>42.35</v>
      </c>
      <c r="D3773" s="3">
        <v>41.7</v>
      </c>
      <c r="E3773" s="3">
        <v>41.7</v>
      </c>
      <c r="F3773" s="3">
        <v>187</v>
      </c>
      <c r="G3773" s="3">
        <v>41.7</v>
      </c>
      <c r="K3773" s="55"/>
    </row>
    <row r="3774" spans="1:11" x14ac:dyDescent="0.3">
      <c r="A3774" s="6">
        <v>43262</v>
      </c>
      <c r="B3774" s="3">
        <v>40.75</v>
      </c>
      <c r="C3774" s="3">
        <v>41</v>
      </c>
      <c r="D3774" s="3">
        <v>40</v>
      </c>
      <c r="E3774" s="3">
        <v>40</v>
      </c>
      <c r="F3774" s="3">
        <v>197</v>
      </c>
      <c r="G3774" s="3">
        <v>40</v>
      </c>
      <c r="K3774" s="55"/>
    </row>
    <row r="3775" spans="1:11" x14ac:dyDescent="0.3">
      <c r="A3775" s="6">
        <v>43263</v>
      </c>
      <c r="B3775" s="3">
        <v>41.2</v>
      </c>
      <c r="C3775" s="3">
        <v>41.75</v>
      </c>
      <c r="D3775" s="3">
        <v>41.2</v>
      </c>
      <c r="E3775" s="3">
        <v>41.75</v>
      </c>
      <c r="F3775" s="3">
        <v>77</v>
      </c>
      <c r="G3775" s="3">
        <v>41.65</v>
      </c>
      <c r="K3775" s="55"/>
    </row>
    <row r="3776" spans="1:11" x14ac:dyDescent="0.3">
      <c r="A3776" s="6">
        <v>43264</v>
      </c>
      <c r="B3776" s="3">
        <v>41.55</v>
      </c>
      <c r="C3776" s="3">
        <v>41.9</v>
      </c>
      <c r="D3776" s="3">
        <v>41.3</v>
      </c>
      <c r="E3776" s="3">
        <v>41.75</v>
      </c>
      <c r="F3776" s="3">
        <v>72</v>
      </c>
      <c r="G3776" s="3">
        <v>41.75</v>
      </c>
      <c r="K3776" s="55"/>
    </row>
    <row r="3777" spans="1:11" x14ac:dyDescent="0.3">
      <c r="A3777" s="6">
        <v>43265</v>
      </c>
      <c r="B3777" s="3">
        <v>41.15</v>
      </c>
      <c r="C3777" s="3">
        <v>41.15</v>
      </c>
      <c r="D3777" s="3">
        <v>40.15</v>
      </c>
      <c r="E3777" s="3">
        <v>40.15</v>
      </c>
      <c r="F3777" s="3">
        <v>78</v>
      </c>
      <c r="G3777" s="3">
        <v>40.25</v>
      </c>
      <c r="K3777" s="55"/>
    </row>
    <row r="3778" spans="1:11" x14ac:dyDescent="0.3">
      <c r="A3778" s="6">
        <v>43266</v>
      </c>
      <c r="B3778" s="3">
        <v>40</v>
      </c>
      <c r="C3778" s="3">
        <v>40.1</v>
      </c>
      <c r="D3778" s="3">
        <v>39.5</v>
      </c>
      <c r="E3778" s="3">
        <v>39.5</v>
      </c>
      <c r="F3778" s="3">
        <v>159</v>
      </c>
      <c r="G3778" s="3">
        <v>39.5</v>
      </c>
      <c r="K3778" s="55"/>
    </row>
    <row r="3779" spans="1:11" x14ac:dyDescent="0.3">
      <c r="A3779" s="6">
        <v>43269</v>
      </c>
      <c r="B3779" s="3">
        <v>40.5</v>
      </c>
      <c r="C3779" s="3">
        <v>41.5</v>
      </c>
      <c r="D3779" s="3">
        <v>40.5</v>
      </c>
      <c r="E3779" s="3">
        <v>41.5</v>
      </c>
      <c r="F3779" s="3">
        <v>144</v>
      </c>
      <c r="G3779" s="3">
        <v>41.3</v>
      </c>
      <c r="K3779" s="55"/>
    </row>
    <row r="3780" spans="1:11" x14ac:dyDescent="0.3">
      <c r="A3780" s="6">
        <v>43270</v>
      </c>
      <c r="B3780" s="3">
        <v>41.9</v>
      </c>
      <c r="C3780" s="3">
        <v>42.7</v>
      </c>
      <c r="D3780" s="3">
        <v>41.9</v>
      </c>
      <c r="E3780" s="3">
        <v>42.55</v>
      </c>
      <c r="F3780" s="3">
        <v>61</v>
      </c>
      <c r="G3780" s="3">
        <v>42.6</v>
      </c>
      <c r="K3780" s="55"/>
    </row>
    <row r="3781" spans="1:11" x14ac:dyDescent="0.3">
      <c r="A3781" s="6">
        <v>43271</v>
      </c>
      <c r="B3781" s="3">
        <v>43</v>
      </c>
      <c r="C3781" s="3">
        <v>43.05</v>
      </c>
      <c r="D3781" s="3">
        <v>42.3</v>
      </c>
      <c r="E3781" s="3">
        <v>42.4</v>
      </c>
      <c r="F3781" s="3">
        <v>91</v>
      </c>
      <c r="G3781" s="3">
        <v>42.4</v>
      </c>
      <c r="K3781" s="55"/>
    </row>
    <row r="3782" spans="1:11" x14ac:dyDescent="0.3">
      <c r="A3782" s="6">
        <v>43272</v>
      </c>
      <c r="B3782" s="3">
        <v>43</v>
      </c>
      <c r="C3782" s="3">
        <v>43.25</v>
      </c>
      <c r="D3782" s="3">
        <v>42.6</v>
      </c>
      <c r="E3782" s="3">
        <v>42.6</v>
      </c>
      <c r="F3782" s="3">
        <v>178</v>
      </c>
      <c r="G3782" s="3">
        <v>42.6</v>
      </c>
      <c r="K3782" s="55"/>
    </row>
    <row r="3783" spans="1:11" x14ac:dyDescent="0.3">
      <c r="A3783" s="6">
        <v>43273</v>
      </c>
      <c r="B3783" s="3">
        <v>43.25</v>
      </c>
      <c r="C3783" s="3">
        <v>43.75</v>
      </c>
      <c r="D3783" s="3">
        <v>43.25</v>
      </c>
      <c r="E3783" s="3">
        <v>43.75</v>
      </c>
      <c r="F3783" s="3">
        <v>68</v>
      </c>
      <c r="G3783" s="3">
        <v>43.75</v>
      </c>
      <c r="K3783" s="55"/>
    </row>
    <row r="3784" spans="1:11" x14ac:dyDescent="0.3">
      <c r="A3784" s="6">
        <v>43276</v>
      </c>
      <c r="B3784" s="3">
        <v>44.4</v>
      </c>
      <c r="C3784" s="3">
        <v>44.5</v>
      </c>
      <c r="D3784" s="3">
        <v>44.15</v>
      </c>
      <c r="E3784" s="3">
        <v>44.3</v>
      </c>
      <c r="F3784" s="3">
        <v>481</v>
      </c>
      <c r="G3784" s="3">
        <v>44.3</v>
      </c>
      <c r="K3784" s="55"/>
    </row>
    <row r="3785" spans="1:11" x14ac:dyDescent="0.3">
      <c r="A3785" s="6">
        <v>43277</v>
      </c>
      <c r="B3785" s="3">
        <v>44</v>
      </c>
      <c r="C3785" s="3">
        <v>44.1</v>
      </c>
      <c r="D3785" s="3">
        <v>43.9</v>
      </c>
      <c r="E3785" s="3">
        <v>43.9</v>
      </c>
      <c r="F3785" s="3">
        <v>156</v>
      </c>
      <c r="G3785" s="3">
        <v>43.95</v>
      </c>
      <c r="K3785" s="55"/>
    </row>
    <row r="3786" spans="1:11" x14ac:dyDescent="0.3">
      <c r="A3786" s="6">
        <v>43278</v>
      </c>
      <c r="B3786" s="3">
        <v>44.25</v>
      </c>
      <c r="C3786" s="3">
        <v>45.11</v>
      </c>
      <c r="D3786" s="3">
        <v>44.25</v>
      </c>
      <c r="E3786" s="3">
        <v>45.11</v>
      </c>
      <c r="F3786" s="3">
        <v>161</v>
      </c>
      <c r="G3786" s="3">
        <v>45.1</v>
      </c>
      <c r="K3786" s="55"/>
    </row>
    <row r="3787" spans="1:11" x14ac:dyDescent="0.3">
      <c r="A3787" s="6">
        <v>43279</v>
      </c>
      <c r="B3787" s="3">
        <v>46</v>
      </c>
      <c r="C3787" s="3">
        <v>47.25</v>
      </c>
      <c r="D3787" s="3">
        <v>46</v>
      </c>
      <c r="E3787" s="3">
        <v>47.25</v>
      </c>
      <c r="F3787" s="3">
        <v>271</v>
      </c>
      <c r="G3787" s="3">
        <v>47.15</v>
      </c>
      <c r="K3787" s="55"/>
    </row>
    <row r="3788" spans="1:11" x14ac:dyDescent="0.3">
      <c r="A3788" s="6">
        <v>43280</v>
      </c>
      <c r="B3788" s="3">
        <v>47.5</v>
      </c>
      <c r="C3788" s="3">
        <v>47.7</v>
      </c>
      <c r="D3788" s="3">
        <v>47.05</v>
      </c>
      <c r="E3788" s="3">
        <v>47.05</v>
      </c>
      <c r="F3788" s="3">
        <v>500</v>
      </c>
      <c r="G3788" s="3">
        <v>47.25</v>
      </c>
      <c r="K3788" s="55"/>
    </row>
    <row r="3789" spans="1:11" x14ac:dyDescent="0.3">
      <c r="A3789" s="6">
        <v>43283</v>
      </c>
      <c r="B3789" s="3">
        <v>48</v>
      </c>
      <c r="C3789" s="3">
        <v>48.75</v>
      </c>
      <c r="D3789" s="3">
        <v>48</v>
      </c>
      <c r="E3789" s="3">
        <v>48.75</v>
      </c>
      <c r="F3789" s="3">
        <v>106</v>
      </c>
      <c r="G3789" s="3">
        <v>48.75</v>
      </c>
      <c r="K3789" s="55"/>
    </row>
    <row r="3790" spans="1:11" x14ac:dyDescent="0.3">
      <c r="A3790" s="6">
        <v>43284</v>
      </c>
      <c r="B3790" s="3">
        <v>48.65</v>
      </c>
      <c r="C3790" s="3">
        <v>48.75</v>
      </c>
      <c r="D3790" s="3">
        <v>48.6</v>
      </c>
      <c r="E3790" s="3">
        <v>48.6</v>
      </c>
      <c r="F3790" s="3">
        <v>26</v>
      </c>
      <c r="G3790" s="3">
        <v>48.75</v>
      </c>
      <c r="K3790" s="55"/>
    </row>
    <row r="3791" spans="1:11" x14ac:dyDescent="0.3">
      <c r="A3791" s="6">
        <v>43285</v>
      </c>
      <c r="B3791" s="3">
        <v>49.35</v>
      </c>
      <c r="C3791" s="3">
        <v>49.75</v>
      </c>
      <c r="D3791" s="3">
        <v>49.35</v>
      </c>
      <c r="E3791" s="3">
        <v>49.6</v>
      </c>
      <c r="F3791" s="3">
        <v>260</v>
      </c>
      <c r="G3791" s="3">
        <v>49.63</v>
      </c>
      <c r="K3791" s="55"/>
    </row>
    <row r="3792" spans="1:11" x14ac:dyDescent="0.3">
      <c r="A3792" s="6">
        <v>43286</v>
      </c>
      <c r="B3792" s="3">
        <v>49.5</v>
      </c>
      <c r="C3792" s="3">
        <v>49.5</v>
      </c>
      <c r="D3792" s="3">
        <v>49.4</v>
      </c>
      <c r="E3792" s="3">
        <v>49.45</v>
      </c>
      <c r="F3792" s="3">
        <v>5</v>
      </c>
      <c r="G3792" s="3">
        <v>49.63</v>
      </c>
      <c r="K3792" s="55"/>
    </row>
    <row r="3793" spans="1:11" x14ac:dyDescent="0.3">
      <c r="A3793" s="6">
        <v>43287</v>
      </c>
      <c r="B3793" s="3">
        <v>48.8</v>
      </c>
      <c r="C3793" s="3">
        <v>48.95</v>
      </c>
      <c r="D3793" s="3">
        <v>48.3</v>
      </c>
      <c r="E3793" s="3">
        <v>48.75</v>
      </c>
      <c r="F3793" s="3">
        <v>151</v>
      </c>
      <c r="G3793" s="3">
        <v>48.95</v>
      </c>
      <c r="K3793" s="55"/>
    </row>
    <row r="3794" spans="1:11" x14ac:dyDescent="0.3">
      <c r="A3794" s="6">
        <v>43290</v>
      </c>
      <c r="B3794" s="3">
        <v>49.3</v>
      </c>
      <c r="C3794" s="3">
        <v>49.65</v>
      </c>
      <c r="D3794" s="3">
        <v>49.3</v>
      </c>
      <c r="E3794" s="3">
        <v>49.4</v>
      </c>
      <c r="F3794" s="3">
        <v>13</v>
      </c>
      <c r="G3794" s="3">
        <v>49.4</v>
      </c>
      <c r="K3794" s="55"/>
    </row>
    <row r="3795" spans="1:11" x14ac:dyDescent="0.3">
      <c r="A3795" s="6">
        <v>43291</v>
      </c>
      <c r="B3795" s="3">
        <v>50.25</v>
      </c>
      <c r="C3795" s="3">
        <v>50.4</v>
      </c>
      <c r="D3795" s="3">
        <v>50.25</v>
      </c>
      <c r="E3795" s="3">
        <v>50.35</v>
      </c>
      <c r="F3795" s="3">
        <v>14</v>
      </c>
      <c r="G3795" s="3">
        <v>50.28</v>
      </c>
      <c r="K3795" s="55"/>
    </row>
    <row r="3796" spans="1:11" x14ac:dyDescent="0.3">
      <c r="A3796" s="6">
        <v>43292</v>
      </c>
      <c r="B3796" s="3">
        <v>50.5</v>
      </c>
      <c r="C3796" s="3">
        <v>52.7</v>
      </c>
      <c r="D3796" s="3">
        <v>50.5</v>
      </c>
      <c r="E3796" s="3">
        <v>52.7</v>
      </c>
      <c r="F3796" s="3">
        <v>152</v>
      </c>
      <c r="G3796" s="3">
        <v>52.7</v>
      </c>
      <c r="K3796" s="55"/>
    </row>
    <row r="3797" spans="1:11" x14ac:dyDescent="0.3">
      <c r="A3797" s="6">
        <v>43293</v>
      </c>
      <c r="B3797" s="3">
        <v>52.5</v>
      </c>
      <c r="C3797" s="3">
        <v>53.05</v>
      </c>
      <c r="D3797" s="3">
        <v>52.5</v>
      </c>
      <c r="E3797" s="3">
        <v>53</v>
      </c>
      <c r="F3797" s="3">
        <v>168</v>
      </c>
      <c r="G3797" s="3">
        <v>53</v>
      </c>
      <c r="K3797" s="55"/>
    </row>
    <row r="3798" spans="1:11" x14ac:dyDescent="0.3">
      <c r="A3798" s="6">
        <v>43294</v>
      </c>
      <c r="B3798" s="3">
        <v>52.75</v>
      </c>
      <c r="C3798" s="3">
        <v>53</v>
      </c>
      <c r="D3798" s="3">
        <v>52.65</v>
      </c>
      <c r="E3798" s="3">
        <v>53</v>
      </c>
      <c r="F3798" s="3">
        <v>20</v>
      </c>
      <c r="G3798" s="3">
        <v>53</v>
      </c>
      <c r="K3798" s="55"/>
    </row>
    <row r="3799" spans="1:11" x14ac:dyDescent="0.3">
      <c r="A3799" s="6">
        <v>43297</v>
      </c>
      <c r="B3799" s="3">
        <v>54</v>
      </c>
      <c r="C3799" s="3">
        <v>54.1</v>
      </c>
      <c r="D3799" s="3">
        <v>53.9</v>
      </c>
      <c r="E3799" s="3">
        <v>53.95</v>
      </c>
      <c r="F3799" s="3">
        <v>121</v>
      </c>
      <c r="G3799" s="3">
        <v>53.95</v>
      </c>
      <c r="K3799" s="55"/>
    </row>
    <row r="3800" spans="1:11" x14ac:dyDescent="0.3">
      <c r="A3800" s="6">
        <v>43298</v>
      </c>
      <c r="B3800" s="3">
        <v>54</v>
      </c>
      <c r="C3800" s="3">
        <v>54.5</v>
      </c>
      <c r="D3800" s="3">
        <v>54</v>
      </c>
      <c r="E3800" s="3">
        <v>54</v>
      </c>
      <c r="F3800" s="3">
        <v>80</v>
      </c>
      <c r="G3800" s="3">
        <v>53.98</v>
      </c>
      <c r="K3800" s="55"/>
    </row>
    <row r="3801" spans="1:11" x14ac:dyDescent="0.3">
      <c r="A3801" s="6">
        <v>43299</v>
      </c>
      <c r="B3801" s="3">
        <v>54.4</v>
      </c>
      <c r="C3801" s="3">
        <v>54.5</v>
      </c>
      <c r="D3801" s="3">
        <v>54.25</v>
      </c>
      <c r="E3801" s="3">
        <v>54.25</v>
      </c>
      <c r="F3801" s="3">
        <v>373</v>
      </c>
      <c r="G3801" s="3">
        <v>54.25</v>
      </c>
      <c r="K3801" s="55"/>
    </row>
    <row r="3802" spans="1:11" x14ac:dyDescent="0.3">
      <c r="A3802" s="6">
        <v>43300</v>
      </c>
      <c r="B3802" s="3">
        <v>54.45</v>
      </c>
      <c r="C3802" s="3">
        <v>54.75</v>
      </c>
      <c r="D3802" s="3">
        <v>54.2</v>
      </c>
      <c r="E3802" s="3">
        <v>54.4</v>
      </c>
      <c r="F3802" s="3">
        <v>86</v>
      </c>
      <c r="G3802" s="3">
        <v>54.4</v>
      </c>
      <c r="K3802" s="55"/>
    </row>
    <row r="3803" spans="1:11" x14ac:dyDescent="0.3">
      <c r="A3803" s="6">
        <v>43301</v>
      </c>
      <c r="B3803" s="3">
        <v>54.4</v>
      </c>
      <c r="C3803" s="3">
        <v>54.4</v>
      </c>
      <c r="D3803" s="3">
        <v>54.25</v>
      </c>
      <c r="E3803" s="3">
        <v>54.35</v>
      </c>
      <c r="F3803" s="3">
        <v>58</v>
      </c>
      <c r="G3803" s="3">
        <v>54.35</v>
      </c>
      <c r="K3803" s="55"/>
    </row>
    <row r="3804" spans="1:11" x14ac:dyDescent="0.3">
      <c r="A3804" s="6">
        <v>43304</v>
      </c>
      <c r="B3804" s="3">
        <v>54.33</v>
      </c>
      <c r="C3804" s="3">
        <v>54.33</v>
      </c>
      <c r="D3804" s="3">
        <v>54.33</v>
      </c>
      <c r="E3804" s="3">
        <v>54.33</v>
      </c>
      <c r="F3804" s="3">
        <v>0</v>
      </c>
      <c r="G3804" s="3">
        <v>54.33</v>
      </c>
      <c r="K3804" s="55"/>
    </row>
    <row r="3805" spans="1:11" x14ac:dyDescent="0.3">
      <c r="A3805" s="6">
        <v>43305</v>
      </c>
      <c r="B3805" s="3">
        <v>54.1</v>
      </c>
      <c r="C3805" s="3">
        <v>54.25</v>
      </c>
      <c r="D3805" s="3">
        <v>54.1</v>
      </c>
      <c r="E3805" s="3">
        <v>54.25</v>
      </c>
      <c r="F3805" s="3">
        <v>48</v>
      </c>
      <c r="G3805" s="3">
        <v>54.55</v>
      </c>
      <c r="K3805" s="55"/>
    </row>
    <row r="3806" spans="1:11" x14ac:dyDescent="0.3">
      <c r="A3806" s="6">
        <v>43306</v>
      </c>
      <c r="B3806" s="3">
        <v>54.8</v>
      </c>
      <c r="C3806" s="3">
        <v>55.1</v>
      </c>
      <c r="D3806" s="3">
        <v>54.5</v>
      </c>
      <c r="E3806" s="3">
        <v>54.6</v>
      </c>
      <c r="F3806" s="3">
        <v>126</v>
      </c>
      <c r="G3806" s="3">
        <v>54.6</v>
      </c>
      <c r="K3806" s="55"/>
    </row>
    <row r="3807" spans="1:11" x14ac:dyDescent="0.3">
      <c r="A3807" s="6">
        <v>43307</v>
      </c>
      <c r="B3807" s="3">
        <v>53.5</v>
      </c>
      <c r="C3807" s="3">
        <v>53.5</v>
      </c>
      <c r="D3807" s="3">
        <v>52.75</v>
      </c>
      <c r="E3807" s="3">
        <v>52.75</v>
      </c>
      <c r="F3807" s="3">
        <v>65</v>
      </c>
      <c r="G3807" s="3">
        <v>52.75</v>
      </c>
      <c r="K3807" s="55"/>
    </row>
    <row r="3808" spans="1:11" x14ac:dyDescent="0.3">
      <c r="A3808" s="6">
        <v>43308</v>
      </c>
      <c r="B3808" s="3">
        <v>52</v>
      </c>
      <c r="C3808" s="3">
        <v>52</v>
      </c>
      <c r="D3808" s="3">
        <v>50.8</v>
      </c>
      <c r="E3808" s="3">
        <v>50.8</v>
      </c>
      <c r="F3808" s="3">
        <v>47</v>
      </c>
      <c r="G3808" s="3">
        <v>51</v>
      </c>
      <c r="K3808" s="55"/>
    </row>
    <row r="3809" spans="1:11" x14ac:dyDescent="0.3">
      <c r="A3809" s="6">
        <v>43311</v>
      </c>
      <c r="B3809" s="3">
        <v>51.25</v>
      </c>
      <c r="C3809" s="3">
        <v>52.05</v>
      </c>
      <c r="D3809" s="3">
        <v>51.2</v>
      </c>
      <c r="E3809" s="3">
        <v>52</v>
      </c>
      <c r="F3809" s="3">
        <v>198</v>
      </c>
      <c r="G3809" s="3">
        <v>51.95</v>
      </c>
      <c r="K3809" s="55"/>
    </row>
    <row r="3810" spans="1:11" x14ac:dyDescent="0.3">
      <c r="A3810" s="6">
        <v>43312</v>
      </c>
      <c r="B3810" s="3">
        <v>52.25</v>
      </c>
      <c r="C3810" s="3">
        <v>52.8</v>
      </c>
      <c r="D3810" s="3">
        <v>52.25</v>
      </c>
      <c r="E3810" s="3">
        <v>52.55</v>
      </c>
      <c r="F3810" s="3">
        <v>102</v>
      </c>
      <c r="G3810" s="3">
        <v>52.55</v>
      </c>
      <c r="K3810" s="55"/>
    </row>
    <row r="3811" spans="1:11" x14ac:dyDescent="0.3">
      <c r="A3811" s="6">
        <v>43313</v>
      </c>
      <c r="B3811" s="3">
        <v>53</v>
      </c>
      <c r="C3811" s="3">
        <v>53</v>
      </c>
      <c r="D3811" s="3">
        <v>51.2</v>
      </c>
      <c r="E3811" s="3">
        <v>51.25</v>
      </c>
      <c r="F3811" s="3">
        <v>192</v>
      </c>
      <c r="G3811" s="3">
        <v>51.25</v>
      </c>
      <c r="K3811" s="55"/>
    </row>
    <row r="3812" spans="1:11" x14ac:dyDescent="0.3">
      <c r="A3812" s="6">
        <v>43314</v>
      </c>
      <c r="B3812" s="3">
        <v>51</v>
      </c>
      <c r="C3812" s="3">
        <v>51.2</v>
      </c>
      <c r="D3812" s="3">
        <v>50.9</v>
      </c>
      <c r="E3812" s="3">
        <v>51.15</v>
      </c>
      <c r="F3812" s="3">
        <v>130</v>
      </c>
      <c r="G3812" s="3">
        <v>51.15</v>
      </c>
      <c r="K3812" s="55"/>
    </row>
    <row r="3813" spans="1:11" x14ac:dyDescent="0.3">
      <c r="A3813" s="6">
        <v>43315</v>
      </c>
      <c r="B3813" s="3">
        <v>51.9</v>
      </c>
      <c r="C3813" s="3">
        <v>51.9</v>
      </c>
      <c r="D3813" s="3">
        <v>51.9</v>
      </c>
      <c r="E3813" s="3">
        <v>51.9</v>
      </c>
      <c r="F3813" s="3">
        <v>5</v>
      </c>
      <c r="G3813" s="3">
        <v>52.25</v>
      </c>
      <c r="K3813" s="55"/>
    </row>
    <row r="3814" spans="1:11" x14ac:dyDescent="0.3">
      <c r="A3814" s="6">
        <v>43318</v>
      </c>
      <c r="B3814" s="3">
        <v>51.45</v>
      </c>
      <c r="C3814" s="3">
        <v>52.25</v>
      </c>
      <c r="D3814" s="3">
        <v>51.45</v>
      </c>
      <c r="E3814" s="3">
        <v>51.6</v>
      </c>
      <c r="F3814" s="3">
        <v>42</v>
      </c>
      <c r="G3814" s="3">
        <v>51.6</v>
      </c>
      <c r="K3814" s="55"/>
    </row>
    <row r="3815" spans="1:11" x14ac:dyDescent="0.3">
      <c r="A3815" s="6">
        <v>43319</v>
      </c>
      <c r="B3815" s="3">
        <v>51.15</v>
      </c>
      <c r="C3815" s="3">
        <v>51.15</v>
      </c>
      <c r="D3815" s="3">
        <v>49.8</v>
      </c>
      <c r="E3815" s="3">
        <v>50</v>
      </c>
      <c r="F3815" s="3">
        <v>172</v>
      </c>
      <c r="G3815" s="3">
        <v>49.9</v>
      </c>
      <c r="K3815" s="55"/>
    </row>
    <row r="3816" spans="1:11" x14ac:dyDescent="0.3">
      <c r="A3816" s="6">
        <v>43320</v>
      </c>
      <c r="B3816" s="3">
        <v>49.1</v>
      </c>
      <c r="C3816" s="3">
        <v>49.1</v>
      </c>
      <c r="D3816" s="3">
        <v>46.25</v>
      </c>
      <c r="E3816" s="3">
        <v>47</v>
      </c>
      <c r="F3816" s="3">
        <v>661</v>
      </c>
      <c r="G3816" s="3">
        <v>47</v>
      </c>
      <c r="K3816" s="55"/>
    </row>
    <row r="3817" spans="1:11" x14ac:dyDescent="0.3">
      <c r="A3817" s="6">
        <v>43321</v>
      </c>
      <c r="B3817" s="3">
        <v>48</v>
      </c>
      <c r="C3817" s="3">
        <v>48</v>
      </c>
      <c r="D3817" s="3">
        <v>47</v>
      </c>
      <c r="E3817" s="3">
        <v>47.7</v>
      </c>
      <c r="F3817" s="3">
        <v>142</v>
      </c>
      <c r="G3817" s="3">
        <v>47.7</v>
      </c>
      <c r="K3817" s="55"/>
    </row>
    <row r="3818" spans="1:11" x14ac:dyDescent="0.3">
      <c r="A3818" s="6">
        <v>43322</v>
      </c>
      <c r="B3818" s="3">
        <v>46.7</v>
      </c>
      <c r="C3818" s="3">
        <v>47.95</v>
      </c>
      <c r="D3818" s="3">
        <v>46.7</v>
      </c>
      <c r="E3818" s="3">
        <v>47.5</v>
      </c>
      <c r="F3818" s="3">
        <v>111</v>
      </c>
      <c r="G3818" s="3">
        <v>47.68</v>
      </c>
      <c r="K3818" s="55"/>
    </row>
    <row r="3819" spans="1:11" x14ac:dyDescent="0.3">
      <c r="A3819" s="6">
        <v>43325</v>
      </c>
      <c r="B3819" s="3">
        <v>48.25</v>
      </c>
      <c r="C3819" s="3">
        <v>49.1</v>
      </c>
      <c r="D3819" s="3">
        <v>48.25</v>
      </c>
      <c r="E3819" s="3">
        <v>49.1</v>
      </c>
      <c r="F3819" s="3">
        <v>47</v>
      </c>
      <c r="G3819" s="3">
        <v>49.1</v>
      </c>
      <c r="K3819" s="55"/>
    </row>
    <row r="3820" spans="1:11" x14ac:dyDescent="0.3">
      <c r="A3820" s="6">
        <v>43326</v>
      </c>
      <c r="B3820" s="3">
        <v>49.25</v>
      </c>
      <c r="C3820" s="3">
        <v>49.25</v>
      </c>
      <c r="D3820" s="3">
        <v>49</v>
      </c>
      <c r="E3820" s="3">
        <v>49</v>
      </c>
      <c r="F3820" s="3">
        <v>78</v>
      </c>
      <c r="G3820" s="3">
        <v>49.1</v>
      </c>
      <c r="K3820" s="55"/>
    </row>
    <row r="3821" spans="1:11" x14ac:dyDescent="0.3">
      <c r="A3821" s="6">
        <v>43327</v>
      </c>
      <c r="B3821" s="3">
        <v>49</v>
      </c>
      <c r="C3821" s="3">
        <v>49.7</v>
      </c>
      <c r="D3821" s="3">
        <v>49</v>
      </c>
      <c r="E3821" s="3">
        <v>49.6</v>
      </c>
      <c r="F3821" s="3">
        <v>39</v>
      </c>
      <c r="G3821" s="3">
        <v>49.65</v>
      </c>
      <c r="K3821" s="55"/>
    </row>
    <row r="3822" spans="1:11" x14ac:dyDescent="0.3">
      <c r="A3822" s="6">
        <v>43328</v>
      </c>
      <c r="B3822" s="3">
        <v>49.9</v>
      </c>
      <c r="C3822" s="3">
        <v>49.95</v>
      </c>
      <c r="D3822" s="3">
        <v>49.4</v>
      </c>
      <c r="E3822" s="3">
        <v>49.4</v>
      </c>
      <c r="F3822" s="3">
        <v>70</v>
      </c>
      <c r="G3822" s="3">
        <v>49.4</v>
      </c>
      <c r="K3822" s="55"/>
    </row>
    <row r="3823" spans="1:11" x14ac:dyDescent="0.3">
      <c r="A3823" s="6">
        <v>43329</v>
      </c>
      <c r="B3823" s="3">
        <v>49.89</v>
      </c>
      <c r="C3823" s="3">
        <v>49.95</v>
      </c>
      <c r="D3823" s="3">
        <v>49.6</v>
      </c>
      <c r="E3823" s="3">
        <v>49.9</v>
      </c>
      <c r="F3823" s="3">
        <v>108</v>
      </c>
      <c r="G3823" s="3">
        <v>49.8</v>
      </c>
      <c r="K3823" s="55"/>
    </row>
    <row r="3824" spans="1:11" x14ac:dyDescent="0.3">
      <c r="A3824" s="6">
        <v>43332</v>
      </c>
      <c r="B3824" s="3">
        <v>50.1</v>
      </c>
      <c r="C3824" s="3">
        <v>50.85</v>
      </c>
      <c r="D3824" s="3">
        <v>50.1</v>
      </c>
      <c r="E3824" s="3">
        <v>50.85</v>
      </c>
      <c r="F3824" s="3">
        <v>120</v>
      </c>
      <c r="G3824" s="3">
        <v>50.85</v>
      </c>
      <c r="K3824" s="55"/>
    </row>
    <row r="3825" spans="1:11" x14ac:dyDescent="0.3">
      <c r="A3825" s="6">
        <v>43333</v>
      </c>
      <c r="B3825" s="3">
        <v>52.3</v>
      </c>
      <c r="C3825" s="3">
        <v>52.55</v>
      </c>
      <c r="D3825" s="3">
        <v>52.25</v>
      </c>
      <c r="E3825" s="3">
        <v>52.4</v>
      </c>
      <c r="F3825" s="3">
        <v>160</v>
      </c>
      <c r="G3825" s="3">
        <v>52.4</v>
      </c>
      <c r="K3825" s="55"/>
    </row>
    <row r="3826" spans="1:11" x14ac:dyDescent="0.3">
      <c r="A3826" s="6">
        <v>43334</v>
      </c>
      <c r="B3826" s="3">
        <v>53</v>
      </c>
      <c r="C3826" s="3">
        <v>53.1</v>
      </c>
      <c r="D3826" s="3">
        <v>52.8</v>
      </c>
      <c r="E3826" s="3">
        <v>53.05</v>
      </c>
      <c r="F3826" s="3">
        <v>95</v>
      </c>
      <c r="G3826" s="3">
        <v>53.05</v>
      </c>
      <c r="K3826" s="55"/>
    </row>
    <row r="3827" spans="1:11" x14ac:dyDescent="0.3">
      <c r="A3827" s="6">
        <v>43335</v>
      </c>
      <c r="B3827" s="3">
        <v>52.7</v>
      </c>
      <c r="C3827" s="3">
        <v>52.95</v>
      </c>
      <c r="D3827" s="3">
        <v>52.5</v>
      </c>
      <c r="E3827" s="3">
        <v>52.5</v>
      </c>
      <c r="F3827" s="3">
        <v>73</v>
      </c>
      <c r="G3827" s="3">
        <v>52.5</v>
      </c>
      <c r="K3827" s="55"/>
    </row>
    <row r="3828" spans="1:11" x14ac:dyDescent="0.3">
      <c r="A3828" s="6">
        <v>43336</v>
      </c>
      <c r="B3828" s="3">
        <v>52.5</v>
      </c>
      <c r="C3828" s="3">
        <v>53</v>
      </c>
      <c r="D3828" s="3">
        <v>52.5</v>
      </c>
      <c r="E3828" s="3">
        <v>53</v>
      </c>
      <c r="F3828" s="3">
        <v>34</v>
      </c>
      <c r="G3828" s="3">
        <v>53</v>
      </c>
      <c r="K3828" s="55"/>
    </row>
    <row r="3829" spans="1:11" x14ac:dyDescent="0.3">
      <c r="A3829" s="6">
        <v>43339</v>
      </c>
      <c r="B3829" s="3">
        <v>54.75</v>
      </c>
      <c r="C3829" s="3">
        <v>56.4</v>
      </c>
      <c r="D3829" s="3">
        <v>54.75</v>
      </c>
      <c r="E3829" s="3">
        <v>56</v>
      </c>
      <c r="F3829" s="3">
        <v>248</v>
      </c>
      <c r="G3829" s="3">
        <v>56</v>
      </c>
      <c r="K3829" s="55"/>
    </row>
    <row r="3830" spans="1:11" x14ac:dyDescent="0.3">
      <c r="A3830" s="6">
        <v>43340</v>
      </c>
      <c r="B3830" s="3">
        <v>57</v>
      </c>
      <c r="C3830" s="3">
        <v>57.25</v>
      </c>
      <c r="D3830" s="3">
        <v>56.9</v>
      </c>
      <c r="E3830" s="3">
        <v>57</v>
      </c>
      <c r="F3830" s="3">
        <v>408</v>
      </c>
      <c r="G3830" s="3">
        <v>57.05</v>
      </c>
      <c r="K3830" s="55"/>
    </row>
    <row r="3831" spans="1:11" x14ac:dyDescent="0.3">
      <c r="A3831" s="6">
        <v>43341</v>
      </c>
      <c r="B3831" s="3">
        <v>58</v>
      </c>
      <c r="C3831" s="3">
        <v>58</v>
      </c>
      <c r="D3831" s="3">
        <v>57.8</v>
      </c>
      <c r="E3831" s="3">
        <v>58</v>
      </c>
      <c r="F3831" s="3">
        <v>179</v>
      </c>
      <c r="G3831" s="3">
        <v>58</v>
      </c>
      <c r="K3831" s="55"/>
    </row>
    <row r="3832" spans="1:11" x14ac:dyDescent="0.3">
      <c r="A3832" s="6">
        <v>43342</v>
      </c>
      <c r="B3832" s="3">
        <v>58.9</v>
      </c>
      <c r="C3832" s="3">
        <v>59.5</v>
      </c>
      <c r="D3832" s="3">
        <v>58.85</v>
      </c>
      <c r="E3832" s="3">
        <v>59.35</v>
      </c>
      <c r="F3832" s="3">
        <v>195</v>
      </c>
      <c r="G3832" s="3">
        <v>59.4</v>
      </c>
      <c r="K3832" s="55"/>
    </row>
    <row r="3833" spans="1:11" x14ac:dyDescent="0.3">
      <c r="A3833" s="6">
        <v>43343</v>
      </c>
      <c r="B3833" s="3">
        <v>60</v>
      </c>
      <c r="C3833" s="3">
        <v>60</v>
      </c>
      <c r="D3833" s="3">
        <v>58.65</v>
      </c>
      <c r="E3833" s="3">
        <v>58.65</v>
      </c>
      <c r="F3833" s="3">
        <v>204</v>
      </c>
      <c r="G3833" s="3">
        <v>58.65</v>
      </c>
      <c r="K3833" s="55"/>
    </row>
    <row r="3834" spans="1:11" x14ac:dyDescent="0.3">
      <c r="A3834" s="6">
        <v>43346</v>
      </c>
      <c r="B3834" s="3">
        <v>56</v>
      </c>
      <c r="C3834" s="3">
        <v>56</v>
      </c>
      <c r="D3834" s="3">
        <v>54.61</v>
      </c>
      <c r="E3834" s="3">
        <v>54.7</v>
      </c>
      <c r="F3834" s="3">
        <v>243</v>
      </c>
      <c r="G3834" s="3">
        <v>54.61</v>
      </c>
      <c r="K3834" s="55"/>
    </row>
    <row r="3835" spans="1:11" x14ac:dyDescent="0.3">
      <c r="A3835" s="6">
        <v>43347</v>
      </c>
      <c r="B3835" s="3">
        <v>54</v>
      </c>
      <c r="C3835" s="3">
        <v>55.05</v>
      </c>
      <c r="D3835" s="3">
        <v>53.9</v>
      </c>
      <c r="E3835" s="3">
        <v>54.45</v>
      </c>
      <c r="F3835" s="3">
        <v>70</v>
      </c>
      <c r="G3835" s="3">
        <v>54.6</v>
      </c>
      <c r="K3835" s="55"/>
    </row>
    <row r="3836" spans="1:11" x14ac:dyDescent="0.3">
      <c r="A3836" s="6">
        <v>43348</v>
      </c>
      <c r="B3836" s="3">
        <v>54</v>
      </c>
      <c r="C3836" s="3">
        <v>54</v>
      </c>
      <c r="D3836" s="3">
        <v>53.7</v>
      </c>
      <c r="E3836" s="3">
        <v>53.7</v>
      </c>
      <c r="F3836" s="3">
        <v>37</v>
      </c>
      <c r="G3836" s="3">
        <v>53.7</v>
      </c>
      <c r="K3836" s="55"/>
    </row>
    <row r="3837" spans="1:11" x14ac:dyDescent="0.3">
      <c r="A3837" s="6">
        <v>43349</v>
      </c>
      <c r="B3837" s="3">
        <v>54.15</v>
      </c>
      <c r="C3837" s="3">
        <v>54.65</v>
      </c>
      <c r="D3837" s="3">
        <v>53.85</v>
      </c>
      <c r="E3837" s="3">
        <v>54.65</v>
      </c>
      <c r="F3837" s="3">
        <v>51</v>
      </c>
      <c r="G3837" s="3">
        <v>54.65</v>
      </c>
      <c r="K3837" s="55"/>
    </row>
    <row r="3838" spans="1:11" x14ac:dyDescent="0.3">
      <c r="A3838" s="6">
        <v>43350</v>
      </c>
      <c r="B3838" s="3">
        <v>54.8</v>
      </c>
      <c r="C3838" s="3">
        <v>55.3</v>
      </c>
      <c r="D3838" s="3">
        <v>54.8</v>
      </c>
      <c r="E3838" s="3">
        <v>55.05</v>
      </c>
      <c r="F3838" s="3">
        <v>121</v>
      </c>
      <c r="G3838" s="3">
        <v>55.1</v>
      </c>
      <c r="K3838" s="55"/>
    </row>
    <row r="3839" spans="1:11" x14ac:dyDescent="0.3">
      <c r="A3839" s="6">
        <v>43353</v>
      </c>
      <c r="B3839" s="3">
        <v>53.1</v>
      </c>
      <c r="C3839" s="3">
        <v>53.1</v>
      </c>
      <c r="D3839" s="3">
        <v>50.35</v>
      </c>
      <c r="E3839" s="3">
        <v>50.4</v>
      </c>
      <c r="F3839" s="3">
        <v>417</v>
      </c>
      <c r="G3839" s="3">
        <v>50.4</v>
      </c>
      <c r="K3839" s="55"/>
    </row>
    <row r="3840" spans="1:11" x14ac:dyDescent="0.3">
      <c r="A3840" s="6">
        <v>43354</v>
      </c>
      <c r="B3840" s="3">
        <v>51.35</v>
      </c>
      <c r="C3840" s="3">
        <v>51.35</v>
      </c>
      <c r="D3840" s="3">
        <v>50</v>
      </c>
      <c r="E3840" s="3">
        <v>50.4</v>
      </c>
      <c r="F3840" s="3">
        <v>95</v>
      </c>
      <c r="G3840" s="3">
        <v>50.88</v>
      </c>
      <c r="K3840" s="55"/>
    </row>
    <row r="3841" spans="1:11" x14ac:dyDescent="0.3">
      <c r="A3841" s="6">
        <v>43355</v>
      </c>
      <c r="B3841" s="3">
        <v>50.85</v>
      </c>
      <c r="C3841" s="3">
        <v>52</v>
      </c>
      <c r="D3841" s="3">
        <v>50.25</v>
      </c>
      <c r="E3841" s="3">
        <v>52</v>
      </c>
      <c r="F3841" s="3">
        <v>189</v>
      </c>
      <c r="G3841" s="3">
        <v>52</v>
      </c>
      <c r="K3841" s="55"/>
    </row>
    <row r="3842" spans="1:11" x14ac:dyDescent="0.3">
      <c r="A3842" s="6">
        <v>43356</v>
      </c>
      <c r="B3842" s="3">
        <v>53</v>
      </c>
      <c r="C3842" s="3">
        <v>53.8</v>
      </c>
      <c r="D3842" s="3">
        <v>52</v>
      </c>
      <c r="E3842" s="3">
        <v>52</v>
      </c>
      <c r="F3842" s="3">
        <v>125</v>
      </c>
      <c r="G3842" s="3">
        <v>52</v>
      </c>
      <c r="K3842" s="55"/>
    </row>
    <row r="3843" spans="1:11" x14ac:dyDescent="0.3">
      <c r="A3843" s="6">
        <v>43357</v>
      </c>
      <c r="B3843" s="3">
        <v>50.75</v>
      </c>
      <c r="C3843" s="3">
        <v>51.25</v>
      </c>
      <c r="D3843" s="3">
        <v>49.25</v>
      </c>
      <c r="E3843" s="3">
        <v>49.25</v>
      </c>
      <c r="F3843" s="3">
        <v>68</v>
      </c>
      <c r="G3843" s="3">
        <v>49.25</v>
      </c>
      <c r="K3843" s="55"/>
    </row>
    <row r="3844" spans="1:11" x14ac:dyDescent="0.3">
      <c r="A3844" s="6">
        <v>43360</v>
      </c>
      <c r="B3844" s="3">
        <v>47.25</v>
      </c>
      <c r="C3844" s="3">
        <v>47.25</v>
      </c>
      <c r="D3844" s="3">
        <v>46.5</v>
      </c>
      <c r="E3844" s="3">
        <v>47</v>
      </c>
      <c r="F3844" s="3">
        <v>198</v>
      </c>
      <c r="G3844" s="3">
        <v>47</v>
      </c>
      <c r="K3844" s="55"/>
    </row>
    <row r="3845" spans="1:11" x14ac:dyDescent="0.3">
      <c r="A3845" s="6">
        <v>43361</v>
      </c>
      <c r="B3845" s="3">
        <v>47</v>
      </c>
      <c r="C3845" s="3">
        <v>47.5</v>
      </c>
      <c r="D3845" s="3">
        <v>44.25</v>
      </c>
      <c r="E3845" s="3">
        <v>45</v>
      </c>
      <c r="F3845" s="3">
        <v>324</v>
      </c>
      <c r="G3845" s="3">
        <v>45</v>
      </c>
      <c r="K3845" s="55"/>
    </row>
    <row r="3846" spans="1:11" x14ac:dyDescent="0.3">
      <c r="A3846" s="6">
        <v>43362</v>
      </c>
      <c r="B3846" s="3">
        <v>45.5</v>
      </c>
      <c r="C3846" s="3">
        <v>45.8</v>
      </c>
      <c r="D3846" s="3">
        <v>45.1</v>
      </c>
      <c r="E3846" s="3">
        <v>45.25</v>
      </c>
      <c r="F3846" s="3">
        <v>153</v>
      </c>
      <c r="G3846" s="3">
        <v>45.25</v>
      </c>
      <c r="K3846" s="55"/>
    </row>
    <row r="3847" spans="1:11" x14ac:dyDescent="0.3">
      <c r="A3847" s="6">
        <v>43363</v>
      </c>
      <c r="B3847" s="3">
        <v>44.25</v>
      </c>
      <c r="C3847" s="3">
        <v>44.25</v>
      </c>
      <c r="D3847" s="3">
        <v>41.55</v>
      </c>
      <c r="E3847" s="3">
        <v>42.45</v>
      </c>
      <c r="F3847" s="3">
        <v>163</v>
      </c>
      <c r="G3847" s="3">
        <v>42.3</v>
      </c>
      <c r="K3847" s="55"/>
    </row>
    <row r="3848" spans="1:11" x14ac:dyDescent="0.3">
      <c r="A3848" s="6">
        <v>43364</v>
      </c>
      <c r="B3848" s="3">
        <v>42.5</v>
      </c>
      <c r="C3848" s="3">
        <v>42.5</v>
      </c>
      <c r="D3848" s="3">
        <v>41.19</v>
      </c>
      <c r="E3848" s="3">
        <v>41.4</v>
      </c>
      <c r="F3848" s="3">
        <v>137</v>
      </c>
      <c r="G3848" s="3">
        <v>41.4</v>
      </c>
      <c r="K3848" s="55"/>
    </row>
    <row r="3849" spans="1:11" x14ac:dyDescent="0.3">
      <c r="A3849" s="6">
        <v>43367</v>
      </c>
      <c r="B3849" s="3">
        <v>40.5</v>
      </c>
      <c r="C3849" s="3">
        <v>41.65</v>
      </c>
      <c r="D3849" s="3">
        <v>40.5</v>
      </c>
      <c r="E3849" s="3">
        <v>41.6</v>
      </c>
      <c r="F3849" s="3">
        <v>131</v>
      </c>
      <c r="G3849" s="3">
        <v>41.6</v>
      </c>
      <c r="K3849" s="55"/>
    </row>
    <row r="3850" spans="1:11" x14ac:dyDescent="0.3">
      <c r="A3850" s="6">
        <v>43368</v>
      </c>
      <c r="B3850" s="3">
        <v>42</v>
      </c>
      <c r="C3850" s="3">
        <v>45.25</v>
      </c>
      <c r="D3850" s="3">
        <v>42</v>
      </c>
      <c r="E3850" s="3">
        <v>44.6</v>
      </c>
      <c r="F3850" s="3">
        <v>213</v>
      </c>
      <c r="G3850" s="3">
        <v>44.6</v>
      </c>
      <c r="K3850" s="55"/>
    </row>
    <row r="3851" spans="1:11" x14ac:dyDescent="0.3">
      <c r="A3851" s="6">
        <v>43369</v>
      </c>
      <c r="B3851" s="3">
        <v>44.3</v>
      </c>
      <c r="C3851" s="3">
        <v>44.3</v>
      </c>
      <c r="D3851" s="3">
        <v>43.7</v>
      </c>
      <c r="E3851" s="3">
        <v>44.1</v>
      </c>
      <c r="F3851" s="3">
        <v>107</v>
      </c>
      <c r="G3851" s="3">
        <v>43.95</v>
      </c>
      <c r="K3851" s="55"/>
    </row>
    <row r="3852" spans="1:11" x14ac:dyDescent="0.3">
      <c r="A3852" s="6">
        <v>43370</v>
      </c>
      <c r="B3852" s="3">
        <v>43.45</v>
      </c>
      <c r="C3852" s="3">
        <v>43.45</v>
      </c>
      <c r="D3852" s="3">
        <v>42.6</v>
      </c>
      <c r="E3852" s="3">
        <v>43</v>
      </c>
      <c r="F3852" s="3">
        <v>79</v>
      </c>
      <c r="G3852" s="3">
        <v>43</v>
      </c>
      <c r="K3852" s="55"/>
    </row>
    <row r="3853" spans="1:11" x14ac:dyDescent="0.3">
      <c r="A3853" s="6">
        <v>43371</v>
      </c>
      <c r="B3853" s="3">
        <v>42.75</v>
      </c>
      <c r="C3853" s="3">
        <v>42.95</v>
      </c>
      <c r="D3853" s="3">
        <v>42.3</v>
      </c>
      <c r="E3853" s="3">
        <v>42.95</v>
      </c>
      <c r="F3853" s="3">
        <v>231</v>
      </c>
      <c r="G3853" s="3">
        <v>42.95</v>
      </c>
      <c r="K3853" s="55"/>
    </row>
    <row r="3854" spans="1:11" x14ac:dyDescent="0.3">
      <c r="A3854" s="6">
        <v>43374</v>
      </c>
      <c r="B3854" s="3">
        <v>46</v>
      </c>
      <c r="C3854" s="3">
        <v>50</v>
      </c>
      <c r="D3854" s="3">
        <v>46</v>
      </c>
      <c r="E3854" s="3">
        <v>50</v>
      </c>
      <c r="F3854" s="3">
        <v>186</v>
      </c>
      <c r="G3854" s="3">
        <v>50</v>
      </c>
      <c r="K3854" s="55"/>
    </row>
    <row r="3855" spans="1:11" x14ac:dyDescent="0.3">
      <c r="A3855" s="6">
        <v>43375</v>
      </c>
      <c r="B3855" s="3">
        <v>51</v>
      </c>
      <c r="C3855" s="3">
        <v>51.4</v>
      </c>
      <c r="D3855" s="3">
        <v>50.7</v>
      </c>
      <c r="E3855" s="3">
        <v>50.9</v>
      </c>
      <c r="F3855" s="3">
        <v>287</v>
      </c>
      <c r="G3855" s="3">
        <v>51</v>
      </c>
      <c r="K3855" s="55"/>
    </row>
    <row r="3856" spans="1:11" x14ac:dyDescent="0.3">
      <c r="A3856" s="6">
        <v>43376</v>
      </c>
      <c r="B3856" s="3">
        <v>49.9</v>
      </c>
      <c r="C3856" s="3">
        <v>50.45</v>
      </c>
      <c r="D3856" s="3">
        <v>49.25</v>
      </c>
      <c r="E3856" s="3">
        <v>49.3</v>
      </c>
      <c r="F3856" s="3">
        <v>239</v>
      </c>
      <c r="G3856" s="3">
        <v>49.15</v>
      </c>
      <c r="K3856" s="55"/>
    </row>
    <row r="3857" spans="1:11" x14ac:dyDescent="0.3">
      <c r="A3857" s="6">
        <v>43377</v>
      </c>
      <c r="B3857" s="3">
        <v>49.7</v>
      </c>
      <c r="C3857" s="3">
        <v>49.7</v>
      </c>
      <c r="D3857" s="3">
        <v>49</v>
      </c>
      <c r="E3857" s="3">
        <v>49.5</v>
      </c>
      <c r="F3857" s="3">
        <v>118</v>
      </c>
      <c r="G3857" s="3">
        <v>49.5</v>
      </c>
      <c r="K3857" s="55"/>
    </row>
    <row r="3858" spans="1:11" x14ac:dyDescent="0.3">
      <c r="A3858" s="6">
        <v>43378</v>
      </c>
      <c r="B3858" s="3">
        <v>49.9</v>
      </c>
      <c r="C3858" s="3">
        <v>50</v>
      </c>
      <c r="D3858" s="3">
        <v>49.7</v>
      </c>
      <c r="E3858" s="3">
        <v>49.8</v>
      </c>
      <c r="F3858" s="3">
        <v>34</v>
      </c>
      <c r="G3858" s="3">
        <v>49.8</v>
      </c>
      <c r="K3858" s="55"/>
    </row>
    <row r="3859" spans="1:11" x14ac:dyDescent="0.3">
      <c r="A3859" s="6">
        <v>43381</v>
      </c>
      <c r="B3859" s="3">
        <v>48.95</v>
      </c>
      <c r="C3859" s="3">
        <v>48.95</v>
      </c>
      <c r="D3859" s="3">
        <v>47.65</v>
      </c>
      <c r="E3859" s="3">
        <v>47.66</v>
      </c>
      <c r="F3859" s="3">
        <v>381</v>
      </c>
      <c r="G3859" s="3">
        <v>47.75</v>
      </c>
      <c r="K3859" s="55"/>
    </row>
    <row r="3860" spans="1:11" x14ac:dyDescent="0.3">
      <c r="A3860" s="6">
        <v>43382</v>
      </c>
      <c r="B3860" s="3">
        <v>46.9</v>
      </c>
      <c r="C3860" s="3">
        <v>46.95</v>
      </c>
      <c r="D3860" s="3">
        <v>46.2</v>
      </c>
      <c r="E3860" s="3">
        <v>46.2</v>
      </c>
      <c r="F3860" s="3">
        <v>201</v>
      </c>
      <c r="G3860" s="3">
        <v>46.2</v>
      </c>
      <c r="K3860" s="55"/>
    </row>
    <row r="3861" spans="1:11" x14ac:dyDescent="0.3">
      <c r="A3861" s="6">
        <v>43383</v>
      </c>
      <c r="B3861" s="3">
        <v>45.9</v>
      </c>
      <c r="C3861" s="3">
        <v>45.9</v>
      </c>
      <c r="D3861" s="3">
        <v>45.25</v>
      </c>
      <c r="E3861" s="3">
        <v>45.25</v>
      </c>
      <c r="F3861" s="3">
        <v>123</v>
      </c>
      <c r="G3861" s="3">
        <v>45.3</v>
      </c>
      <c r="K3861" s="55"/>
    </row>
    <row r="3862" spans="1:11" x14ac:dyDescent="0.3">
      <c r="A3862" s="6">
        <v>43384</v>
      </c>
      <c r="B3862" s="3">
        <v>44.25</v>
      </c>
      <c r="C3862" s="3">
        <v>44.9</v>
      </c>
      <c r="D3862" s="3">
        <v>43.7</v>
      </c>
      <c r="E3862" s="3">
        <v>44.9</v>
      </c>
      <c r="F3862" s="3">
        <v>93</v>
      </c>
      <c r="G3862" s="3">
        <v>44.73</v>
      </c>
      <c r="K3862" s="55"/>
    </row>
    <row r="3863" spans="1:11" x14ac:dyDescent="0.3">
      <c r="A3863" s="6">
        <v>43385</v>
      </c>
      <c r="B3863" s="3">
        <v>45.1</v>
      </c>
      <c r="C3863" s="3">
        <v>45.8</v>
      </c>
      <c r="D3863" s="3">
        <v>45.1</v>
      </c>
      <c r="E3863" s="3">
        <v>45.45</v>
      </c>
      <c r="F3863" s="3">
        <v>71</v>
      </c>
      <c r="G3863" s="3">
        <v>45.55</v>
      </c>
      <c r="K3863" s="55"/>
    </row>
    <row r="3864" spans="1:11" x14ac:dyDescent="0.3">
      <c r="A3864" s="6">
        <v>43388</v>
      </c>
      <c r="B3864" s="3">
        <v>46.25</v>
      </c>
      <c r="C3864" s="3">
        <v>46.4</v>
      </c>
      <c r="D3864" s="3">
        <v>45</v>
      </c>
      <c r="E3864" s="3">
        <v>45.1</v>
      </c>
      <c r="F3864" s="3">
        <v>187</v>
      </c>
      <c r="G3864" s="3">
        <v>45.1</v>
      </c>
      <c r="K3864" s="55"/>
    </row>
    <row r="3865" spans="1:11" x14ac:dyDescent="0.3">
      <c r="A3865" s="6">
        <v>43389</v>
      </c>
      <c r="B3865" s="3">
        <v>45.1</v>
      </c>
      <c r="C3865" s="3">
        <v>45.3</v>
      </c>
      <c r="D3865" s="3">
        <v>44.55</v>
      </c>
      <c r="E3865" s="3">
        <v>45.3</v>
      </c>
      <c r="F3865" s="3">
        <v>94</v>
      </c>
      <c r="G3865" s="3">
        <v>45.3</v>
      </c>
      <c r="K3865" s="55"/>
    </row>
    <row r="3866" spans="1:11" x14ac:dyDescent="0.3">
      <c r="A3866" s="6">
        <v>43390</v>
      </c>
      <c r="B3866" s="3">
        <v>45.3</v>
      </c>
      <c r="C3866" s="3">
        <v>47.4</v>
      </c>
      <c r="D3866" s="3">
        <v>45.3</v>
      </c>
      <c r="E3866" s="3">
        <v>47.35</v>
      </c>
      <c r="F3866" s="3">
        <v>251</v>
      </c>
      <c r="G3866" s="3">
        <v>47.4</v>
      </c>
      <c r="K3866" s="55"/>
    </row>
    <row r="3867" spans="1:11" x14ac:dyDescent="0.3">
      <c r="A3867" s="6">
        <v>43391</v>
      </c>
      <c r="B3867" s="3">
        <v>47.35</v>
      </c>
      <c r="C3867" s="3">
        <v>47.9</v>
      </c>
      <c r="D3867" s="3">
        <v>46.85</v>
      </c>
      <c r="E3867" s="3">
        <v>47.8</v>
      </c>
      <c r="F3867" s="3">
        <v>35</v>
      </c>
      <c r="G3867" s="3">
        <v>47.9</v>
      </c>
      <c r="K3867" s="55"/>
    </row>
    <row r="3868" spans="1:11" x14ac:dyDescent="0.3">
      <c r="A3868" s="6">
        <v>43392</v>
      </c>
      <c r="B3868" s="3">
        <v>48.4</v>
      </c>
      <c r="C3868" s="3">
        <v>48.9</v>
      </c>
      <c r="D3868" s="3">
        <v>48.25</v>
      </c>
      <c r="E3868" s="3">
        <v>48.8</v>
      </c>
      <c r="F3868" s="3">
        <v>58</v>
      </c>
      <c r="G3868" s="3">
        <v>48.8</v>
      </c>
      <c r="K3868" s="55"/>
    </row>
    <row r="3869" spans="1:11" x14ac:dyDescent="0.3">
      <c r="A3869" s="6">
        <v>43395</v>
      </c>
      <c r="B3869" s="3">
        <v>48.25</v>
      </c>
      <c r="C3869" s="3">
        <v>48.5</v>
      </c>
      <c r="D3869" s="3">
        <v>47.35</v>
      </c>
      <c r="E3869" s="3">
        <v>47.55</v>
      </c>
      <c r="F3869" s="3">
        <v>126</v>
      </c>
      <c r="G3869" s="3">
        <v>47.5</v>
      </c>
      <c r="K3869" s="55"/>
    </row>
    <row r="3870" spans="1:11" x14ac:dyDescent="0.3">
      <c r="A3870" s="6">
        <v>43396</v>
      </c>
      <c r="B3870" s="3">
        <v>46.6</v>
      </c>
      <c r="C3870" s="3">
        <v>48.5</v>
      </c>
      <c r="D3870" s="3">
        <v>46.6</v>
      </c>
      <c r="E3870" s="3">
        <v>48.4</v>
      </c>
      <c r="F3870" s="3">
        <v>146</v>
      </c>
      <c r="G3870" s="3">
        <v>48.5</v>
      </c>
      <c r="K3870" s="55"/>
    </row>
    <row r="3871" spans="1:11" x14ac:dyDescent="0.3">
      <c r="A3871" s="6">
        <v>43397</v>
      </c>
      <c r="B3871" s="3">
        <v>48.6</v>
      </c>
      <c r="C3871" s="3">
        <v>48.7</v>
      </c>
      <c r="D3871" s="3">
        <v>48</v>
      </c>
      <c r="E3871" s="3">
        <v>48.5</v>
      </c>
      <c r="F3871" s="3">
        <v>185</v>
      </c>
      <c r="G3871" s="3">
        <v>48.28</v>
      </c>
      <c r="K3871" s="55"/>
    </row>
    <row r="3872" spans="1:11" x14ac:dyDescent="0.3">
      <c r="A3872" s="6">
        <v>43398</v>
      </c>
      <c r="B3872" s="3">
        <v>46.9</v>
      </c>
      <c r="C3872" s="3">
        <v>47.5</v>
      </c>
      <c r="D3872" s="3">
        <v>46.8</v>
      </c>
      <c r="E3872" s="3">
        <v>46.95</v>
      </c>
      <c r="F3872" s="3">
        <v>89</v>
      </c>
      <c r="G3872" s="3">
        <v>46.95</v>
      </c>
      <c r="K3872" s="55"/>
    </row>
    <row r="3873" spans="1:11" x14ac:dyDescent="0.3">
      <c r="A3873" s="6">
        <v>43399</v>
      </c>
      <c r="B3873" s="3">
        <v>47.35</v>
      </c>
      <c r="C3873" s="3">
        <v>47.35</v>
      </c>
      <c r="D3873" s="3">
        <v>46.75</v>
      </c>
      <c r="E3873" s="3">
        <v>46.75</v>
      </c>
      <c r="F3873" s="3">
        <v>156</v>
      </c>
      <c r="G3873" s="3">
        <v>46.8</v>
      </c>
      <c r="K3873" s="55"/>
    </row>
    <row r="3874" spans="1:11" x14ac:dyDescent="0.3">
      <c r="A3874" s="6">
        <v>43402</v>
      </c>
      <c r="B3874" s="3">
        <v>45</v>
      </c>
      <c r="C3874" s="3">
        <v>45.5</v>
      </c>
      <c r="D3874" s="3">
        <v>44.9</v>
      </c>
      <c r="E3874" s="3">
        <v>45.25</v>
      </c>
      <c r="F3874" s="3">
        <v>292</v>
      </c>
      <c r="G3874" s="3">
        <v>45.25</v>
      </c>
      <c r="K3874" s="55"/>
    </row>
    <row r="3875" spans="1:11" x14ac:dyDescent="0.3">
      <c r="A3875" s="6">
        <v>43403</v>
      </c>
      <c r="B3875" s="3">
        <v>45.95</v>
      </c>
      <c r="C3875" s="3">
        <v>46.3</v>
      </c>
      <c r="D3875" s="3">
        <v>45.85</v>
      </c>
      <c r="E3875" s="3">
        <v>46.2</v>
      </c>
      <c r="F3875" s="3">
        <v>197</v>
      </c>
      <c r="G3875" s="3">
        <v>46.18</v>
      </c>
      <c r="K3875" s="55"/>
    </row>
    <row r="3876" spans="1:11" x14ac:dyDescent="0.3">
      <c r="A3876" s="6">
        <v>43404</v>
      </c>
      <c r="B3876" s="3">
        <v>47.1</v>
      </c>
      <c r="C3876" s="3">
        <v>47.15</v>
      </c>
      <c r="D3876" s="3">
        <v>46.65</v>
      </c>
      <c r="E3876" s="3">
        <v>46.7</v>
      </c>
      <c r="F3876" s="3">
        <v>146</v>
      </c>
      <c r="G3876" s="3">
        <v>46.65</v>
      </c>
      <c r="K3876" s="55"/>
    </row>
    <row r="3877" spans="1:11" x14ac:dyDescent="0.3">
      <c r="A3877" s="6">
        <v>43405</v>
      </c>
      <c r="B3877" s="3">
        <v>47.2</v>
      </c>
      <c r="C3877" s="3">
        <v>47.2</v>
      </c>
      <c r="D3877" s="3">
        <v>45.95</v>
      </c>
      <c r="E3877" s="3">
        <v>46.5</v>
      </c>
      <c r="F3877" s="3">
        <v>83</v>
      </c>
      <c r="G3877" s="3">
        <v>46.5</v>
      </c>
      <c r="K3877" s="55"/>
    </row>
    <row r="3878" spans="1:11" x14ac:dyDescent="0.3">
      <c r="A3878" s="6">
        <v>43406</v>
      </c>
      <c r="B3878" s="3">
        <v>46.9</v>
      </c>
      <c r="C3878" s="3">
        <v>47.3</v>
      </c>
      <c r="D3878" s="3">
        <v>46.9</v>
      </c>
      <c r="E3878" s="3">
        <v>47.3</v>
      </c>
      <c r="F3878" s="3">
        <v>47</v>
      </c>
      <c r="G3878" s="3">
        <v>47.3</v>
      </c>
      <c r="K3878" s="55"/>
    </row>
    <row r="3879" spans="1:11" x14ac:dyDescent="0.3">
      <c r="A3879" s="6">
        <v>43409</v>
      </c>
      <c r="B3879" s="3">
        <v>46.4</v>
      </c>
      <c r="C3879" s="3">
        <v>46.55</v>
      </c>
      <c r="D3879" s="3">
        <v>45.45</v>
      </c>
      <c r="E3879" s="3">
        <v>46.3</v>
      </c>
      <c r="F3879" s="3">
        <v>177</v>
      </c>
      <c r="G3879" s="3">
        <v>46.35</v>
      </c>
      <c r="K3879" s="55"/>
    </row>
    <row r="3880" spans="1:11" x14ac:dyDescent="0.3">
      <c r="A3880" s="6">
        <v>43410</v>
      </c>
      <c r="B3880" s="3">
        <v>45.6</v>
      </c>
      <c r="C3880" s="3">
        <v>45.9</v>
      </c>
      <c r="D3880" s="3">
        <v>45.5</v>
      </c>
      <c r="E3880" s="3">
        <v>45.85</v>
      </c>
      <c r="F3880" s="3">
        <v>103</v>
      </c>
      <c r="G3880" s="3">
        <v>45.85</v>
      </c>
      <c r="K3880" s="55"/>
    </row>
    <row r="3881" spans="1:11" x14ac:dyDescent="0.3">
      <c r="A3881" s="6">
        <v>43411</v>
      </c>
      <c r="B3881" s="3">
        <v>47.15</v>
      </c>
      <c r="C3881" s="3">
        <v>47.4</v>
      </c>
      <c r="D3881" s="3">
        <v>47.05</v>
      </c>
      <c r="E3881" s="3">
        <v>47.15</v>
      </c>
      <c r="F3881" s="3">
        <v>157</v>
      </c>
      <c r="G3881" s="3">
        <v>47.15</v>
      </c>
      <c r="K3881" s="55"/>
    </row>
    <row r="3882" spans="1:11" x14ac:dyDescent="0.3">
      <c r="A3882" s="6">
        <v>43412</v>
      </c>
      <c r="B3882" s="3">
        <v>47.9</v>
      </c>
      <c r="C3882" s="3">
        <v>48.3</v>
      </c>
      <c r="D3882" s="3">
        <v>47.85</v>
      </c>
      <c r="E3882" s="3">
        <v>47.95</v>
      </c>
      <c r="F3882" s="3">
        <v>129</v>
      </c>
      <c r="G3882" s="3">
        <v>47.95</v>
      </c>
      <c r="K3882" s="55"/>
    </row>
    <row r="3883" spans="1:11" x14ac:dyDescent="0.3">
      <c r="A3883" s="6">
        <v>43413</v>
      </c>
      <c r="B3883" s="3">
        <v>48.25</v>
      </c>
      <c r="C3883" s="3">
        <v>48.8</v>
      </c>
      <c r="D3883" s="3">
        <v>47.75</v>
      </c>
      <c r="E3883" s="3">
        <v>48.1</v>
      </c>
      <c r="F3883" s="3">
        <v>136</v>
      </c>
      <c r="G3883" s="3">
        <v>48.05</v>
      </c>
      <c r="K3883" s="55"/>
    </row>
    <row r="3884" spans="1:11" x14ac:dyDescent="0.3">
      <c r="A3884" s="6">
        <v>43416</v>
      </c>
      <c r="B3884" s="3">
        <v>50.5</v>
      </c>
      <c r="C3884" s="3">
        <v>51.7</v>
      </c>
      <c r="D3884" s="3">
        <v>50.4</v>
      </c>
      <c r="E3884" s="3">
        <v>51.6</v>
      </c>
      <c r="F3884" s="3">
        <v>104</v>
      </c>
      <c r="G3884" s="3">
        <v>51.6</v>
      </c>
      <c r="K3884" s="55"/>
    </row>
    <row r="3885" spans="1:11" x14ac:dyDescent="0.3">
      <c r="A3885" s="6">
        <v>43417</v>
      </c>
      <c r="B3885" s="3">
        <v>52.75</v>
      </c>
      <c r="C3885" s="3">
        <v>54</v>
      </c>
      <c r="D3885" s="3">
        <v>52.7</v>
      </c>
      <c r="E3885" s="3">
        <v>53.75</v>
      </c>
      <c r="F3885" s="3">
        <v>249</v>
      </c>
      <c r="G3885" s="3">
        <v>53.8</v>
      </c>
      <c r="K3885" s="55"/>
    </row>
    <row r="3886" spans="1:11" x14ac:dyDescent="0.3">
      <c r="A3886" s="6">
        <v>43418</v>
      </c>
      <c r="B3886" s="3">
        <v>54</v>
      </c>
      <c r="C3886" s="3">
        <v>55</v>
      </c>
      <c r="D3886" s="3">
        <v>53.75</v>
      </c>
      <c r="E3886" s="3">
        <v>53.75</v>
      </c>
      <c r="F3886" s="3">
        <v>152</v>
      </c>
      <c r="G3886" s="3">
        <v>54</v>
      </c>
      <c r="K3886" s="55"/>
    </row>
    <row r="3887" spans="1:11" x14ac:dyDescent="0.3">
      <c r="A3887" s="6">
        <v>43419</v>
      </c>
      <c r="B3887" s="3">
        <v>54.6</v>
      </c>
      <c r="C3887" s="3">
        <v>54.8</v>
      </c>
      <c r="D3887" s="3">
        <v>54.2</v>
      </c>
      <c r="E3887" s="3">
        <v>54.7</v>
      </c>
      <c r="F3887" s="3">
        <v>363</v>
      </c>
      <c r="G3887" s="3">
        <v>54.7</v>
      </c>
      <c r="K3887" s="55"/>
    </row>
    <row r="3888" spans="1:11" x14ac:dyDescent="0.3">
      <c r="A3888" s="6">
        <v>43420</v>
      </c>
      <c r="B3888" s="3">
        <v>55.75</v>
      </c>
      <c r="C3888" s="3">
        <v>55.9</v>
      </c>
      <c r="D3888" s="3">
        <v>54.4</v>
      </c>
      <c r="E3888" s="3">
        <v>54.4</v>
      </c>
      <c r="F3888" s="3">
        <v>247</v>
      </c>
      <c r="G3888" s="3">
        <v>54.4</v>
      </c>
      <c r="K3888" s="55"/>
    </row>
    <row r="3889" spans="1:11" x14ac:dyDescent="0.3">
      <c r="A3889" s="6">
        <v>43423</v>
      </c>
      <c r="B3889" s="3">
        <v>52.5</v>
      </c>
      <c r="C3889" s="3">
        <v>52.5</v>
      </c>
      <c r="D3889" s="3">
        <v>50.6</v>
      </c>
      <c r="E3889" s="3">
        <v>50.85</v>
      </c>
      <c r="F3889" s="3">
        <v>250</v>
      </c>
      <c r="G3889" s="3">
        <v>50.65</v>
      </c>
      <c r="K3889" s="55"/>
    </row>
    <row r="3890" spans="1:11" x14ac:dyDescent="0.3">
      <c r="A3890" s="6">
        <v>43424</v>
      </c>
      <c r="B3890" s="3">
        <v>51.75</v>
      </c>
      <c r="C3890" s="3">
        <v>51.75</v>
      </c>
      <c r="D3890" s="3">
        <v>50.65</v>
      </c>
      <c r="E3890" s="3">
        <v>50.65</v>
      </c>
      <c r="F3890" s="3">
        <v>163</v>
      </c>
      <c r="G3890" s="3">
        <v>50.65</v>
      </c>
      <c r="K3890" s="55"/>
    </row>
    <row r="3891" spans="1:11" x14ac:dyDescent="0.3">
      <c r="A3891" s="6">
        <v>43425</v>
      </c>
      <c r="B3891" s="3">
        <v>50.7</v>
      </c>
      <c r="C3891" s="3">
        <v>50.75</v>
      </c>
      <c r="D3891" s="3">
        <v>49.4</v>
      </c>
      <c r="E3891" s="3">
        <v>49.65</v>
      </c>
      <c r="F3891" s="3">
        <v>197</v>
      </c>
      <c r="G3891" s="3">
        <v>50</v>
      </c>
      <c r="K3891" s="55"/>
    </row>
    <row r="3892" spans="1:11" x14ac:dyDescent="0.3">
      <c r="A3892" s="6">
        <v>43426</v>
      </c>
      <c r="B3892" s="3">
        <v>50.1</v>
      </c>
      <c r="C3892" s="3">
        <v>50.1</v>
      </c>
      <c r="D3892" s="3">
        <v>49.2</v>
      </c>
      <c r="E3892" s="3">
        <v>49.6</v>
      </c>
      <c r="F3892" s="3">
        <v>160</v>
      </c>
      <c r="G3892" s="3">
        <v>49.6</v>
      </c>
      <c r="K3892" s="55"/>
    </row>
    <row r="3893" spans="1:11" x14ac:dyDescent="0.3">
      <c r="A3893" s="6">
        <v>43427</v>
      </c>
      <c r="B3893" s="3">
        <v>49.9</v>
      </c>
      <c r="C3893" s="3">
        <v>50</v>
      </c>
      <c r="D3893" s="3">
        <v>49.7</v>
      </c>
      <c r="E3893" s="3">
        <v>49.9</v>
      </c>
      <c r="F3893" s="3">
        <v>44</v>
      </c>
      <c r="G3893" s="3">
        <v>49.9</v>
      </c>
      <c r="K3893" s="55"/>
    </row>
    <row r="3894" spans="1:11" x14ac:dyDescent="0.3">
      <c r="A3894" s="6">
        <v>43430</v>
      </c>
      <c r="B3894" s="3">
        <v>49.35</v>
      </c>
      <c r="C3894" s="3">
        <v>49.4</v>
      </c>
      <c r="D3894" s="3">
        <v>49.05</v>
      </c>
      <c r="E3894" s="3">
        <v>49.25</v>
      </c>
      <c r="F3894" s="3">
        <v>73</v>
      </c>
      <c r="G3894" s="3">
        <v>49.25</v>
      </c>
      <c r="K3894" s="55"/>
    </row>
    <row r="3895" spans="1:11" x14ac:dyDescent="0.3">
      <c r="A3895" s="6">
        <v>43431</v>
      </c>
      <c r="B3895" s="3">
        <v>49.7</v>
      </c>
      <c r="C3895" s="3">
        <v>50.25</v>
      </c>
      <c r="D3895" s="3">
        <v>49.7</v>
      </c>
      <c r="E3895" s="3">
        <v>50.1</v>
      </c>
      <c r="F3895" s="3">
        <v>78</v>
      </c>
      <c r="G3895" s="3">
        <v>50</v>
      </c>
      <c r="K3895" s="55"/>
    </row>
    <row r="3896" spans="1:11" x14ac:dyDescent="0.3">
      <c r="A3896" s="6">
        <v>43432</v>
      </c>
      <c r="B3896" s="3">
        <v>49.3</v>
      </c>
      <c r="C3896" s="3">
        <v>49.45</v>
      </c>
      <c r="D3896" s="3">
        <v>49</v>
      </c>
      <c r="E3896" s="3">
        <v>49.45</v>
      </c>
      <c r="F3896" s="3">
        <v>136</v>
      </c>
      <c r="G3896" s="3">
        <v>49.45</v>
      </c>
      <c r="K3896" s="55"/>
    </row>
    <row r="3897" spans="1:11" x14ac:dyDescent="0.3">
      <c r="A3897" s="6">
        <v>43433</v>
      </c>
      <c r="B3897" s="3">
        <v>50.35</v>
      </c>
      <c r="C3897" s="3">
        <v>50.5</v>
      </c>
      <c r="D3897" s="3">
        <v>50</v>
      </c>
      <c r="E3897" s="3">
        <v>50</v>
      </c>
      <c r="F3897" s="3">
        <v>130</v>
      </c>
      <c r="G3897" s="3">
        <v>50</v>
      </c>
      <c r="K3897" s="55"/>
    </row>
    <row r="3898" spans="1:11" x14ac:dyDescent="0.3">
      <c r="A3898" s="6">
        <v>43434</v>
      </c>
      <c r="B3898" s="3">
        <v>49.5</v>
      </c>
      <c r="C3898" s="3">
        <v>49.5</v>
      </c>
      <c r="D3898" s="3">
        <v>48.9</v>
      </c>
      <c r="E3898" s="3">
        <v>49.15</v>
      </c>
      <c r="F3898" s="3">
        <v>107</v>
      </c>
      <c r="G3898" s="3">
        <v>49.15</v>
      </c>
      <c r="K3898" s="55"/>
    </row>
    <row r="3899" spans="1:11" x14ac:dyDescent="0.3">
      <c r="A3899" s="6">
        <v>43437</v>
      </c>
      <c r="B3899" s="3">
        <v>53</v>
      </c>
      <c r="C3899" s="3">
        <v>53.6</v>
      </c>
      <c r="D3899" s="3">
        <v>53</v>
      </c>
      <c r="E3899" s="3">
        <v>53.6</v>
      </c>
      <c r="F3899" s="3">
        <v>29</v>
      </c>
      <c r="G3899" s="3">
        <v>53.51</v>
      </c>
      <c r="K3899" s="55"/>
    </row>
    <row r="3900" spans="1:11" x14ac:dyDescent="0.3">
      <c r="A3900" s="6">
        <v>43438</v>
      </c>
      <c r="B3900" s="3">
        <v>53</v>
      </c>
      <c r="C3900" s="3">
        <v>53.25</v>
      </c>
      <c r="D3900" s="3">
        <v>52.75</v>
      </c>
      <c r="E3900" s="3">
        <v>53</v>
      </c>
      <c r="F3900" s="3">
        <v>104</v>
      </c>
      <c r="G3900" s="3">
        <v>53</v>
      </c>
      <c r="K3900" s="55"/>
    </row>
    <row r="3901" spans="1:11" x14ac:dyDescent="0.3">
      <c r="A3901" s="6">
        <v>43439</v>
      </c>
      <c r="B3901" s="3">
        <v>52.1</v>
      </c>
      <c r="C3901" s="3">
        <v>52.3</v>
      </c>
      <c r="D3901" s="3">
        <v>51.76</v>
      </c>
      <c r="E3901" s="3">
        <v>51.76</v>
      </c>
      <c r="F3901" s="3">
        <v>22</v>
      </c>
      <c r="G3901" s="3">
        <v>52.2</v>
      </c>
      <c r="K3901" s="55"/>
    </row>
    <row r="3902" spans="1:11" x14ac:dyDescent="0.3">
      <c r="A3902" s="6">
        <v>43440</v>
      </c>
      <c r="B3902" s="3">
        <v>51.5</v>
      </c>
      <c r="C3902" s="3">
        <v>52.1</v>
      </c>
      <c r="D3902" s="3">
        <v>51.35</v>
      </c>
      <c r="E3902" s="3">
        <v>52.05</v>
      </c>
      <c r="F3902" s="3">
        <v>51</v>
      </c>
      <c r="G3902" s="3">
        <v>52.05</v>
      </c>
      <c r="K3902" s="55"/>
    </row>
    <row r="3903" spans="1:11" x14ac:dyDescent="0.3">
      <c r="A3903" s="6">
        <v>43441</v>
      </c>
      <c r="B3903" s="3">
        <v>51.75</v>
      </c>
      <c r="C3903" s="3">
        <v>51.75</v>
      </c>
      <c r="D3903" s="3">
        <v>51.6</v>
      </c>
      <c r="E3903" s="3">
        <v>51.6</v>
      </c>
      <c r="F3903" s="3">
        <v>41</v>
      </c>
      <c r="G3903" s="3">
        <v>51.83</v>
      </c>
      <c r="K3903" s="55"/>
    </row>
    <row r="3904" spans="1:11" x14ac:dyDescent="0.3">
      <c r="A3904" s="6">
        <v>43444</v>
      </c>
      <c r="B3904" s="3">
        <v>51.8</v>
      </c>
      <c r="C3904" s="3">
        <v>52.25</v>
      </c>
      <c r="D3904" s="3">
        <v>51.6</v>
      </c>
      <c r="E3904" s="3">
        <v>52.25</v>
      </c>
      <c r="F3904" s="3">
        <v>83</v>
      </c>
      <c r="G3904" s="3">
        <v>52.25</v>
      </c>
      <c r="K3904" s="55"/>
    </row>
    <row r="3905" spans="1:11" x14ac:dyDescent="0.3">
      <c r="A3905" s="6">
        <v>43445</v>
      </c>
      <c r="B3905" s="3">
        <v>52.85</v>
      </c>
      <c r="C3905" s="3">
        <v>52.9</v>
      </c>
      <c r="D3905" s="3">
        <v>52.5</v>
      </c>
      <c r="E3905" s="3">
        <v>52.5</v>
      </c>
      <c r="F3905" s="3">
        <v>51</v>
      </c>
      <c r="G3905" s="3">
        <v>52.25</v>
      </c>
      <c r="K3905" s="55"/>
    </row>
    <row r="3906" spans="1:11" x14ac:dyDescent="0.3">
      <c r="A3906" s="6">
        <v>43446</v>
      </c>
      <c r="B3906" s="3">
        <v>51.9</v>
      </c>
      <c r="C3906" s="3">
        <v>52.4</v>
      </c>
      <c r="D3906" s="3">
        <v>51.9</v>
      </c>
      <c r="E3906" s="3">
        <v>52.4</v>
      </c>
      <c r="F3906" s="3">
        <v>17</v>
      </c>
      <c r="G3906" s="3">
        <v>52.4</v>
      </c>
      <c r="K3906" s="55"/>
    </row>
    <row r="3907" spans="1:11" x14ac:dyDescent="0.3">
      <c r="A3907" s="6">
        <v>43447</v>
      </c>
      <c r="B3907" s="3">
        <v>53</v>
      </c>
      <c r="C3907" s="3">
        <v>54.9</v>
      </c>
      <c r="D3907" s="3">
        <v>53</v>
      </c>
      <c r="E3907" s="3">
        <v>54.7</v>
      </c>
      <c r="F3907" s="3">
        <v>153</v>
      </c>
      <c r="G3907" s="3">
        <v>54.85</v>
      </c>
      <c r="K3907" s="55"/>
    </row>
    <row r="3908" spans="1:11" x14ac:dyDescent="0.3">
      <c r="A3908" s="6">
        <v>43448</v>
      </c>
      <c r="B3908" s="3">
        <v>55.25</v>
      </c>
      <c r="C3908" s="3">
        <v>56.8</v>
      </c>
      <c r="D3908" s="3">
        <v>55.25</v>
      </c>
      <c r="E3908" s="3">
        <v>55.55</v>
      </c>
      <c r="F3908" s="3">
        <v>121</v>
      </c>
      <c r="G3908" s="3">
        <v>55.45</v>
      </c>
      <c r="K3908" s="55"/>
    </row>
    <row r="3909" spans="1:11" x14ac:dyDescent="0.3">
      <c r="A3909" s="6">
        <v>43451</v>
      </c>
      <c r="B3909" s="3">
        <v>57.75</v>
      </c>
      <c r="C3909" s="3">
        <v>59.75</v>
      </c>
      <c r="D3909" s="3">
        <v>57.75</v>
      </c>
      <c r="E3909" s="3">
        <v>59.3</v>
      </c>
      <c r="F3909" s="3">
        <v>129</v>
      </c>
      <c r="G3909" s="3">
        <v>59.3</v>
      </c>
      <c r="K3909" s="55"/>
    </row>
    <row r="3910" spans="1:11" x14ac:dyDescent="0.3">
      <c r="A3910" s="6">
        <v>43452</v>
      </c>
      <c r="B3910" s="3">
        <v>58.6</v>
      </c>
      <c r="C3910" s="3">
        <v>58.6</v>
      </c>
      <c r="D3910" s="3">
        <v>57.5</v>
      </c>
      <c r="E3910" s="3">
        <v>57.75</v>
      </c>
      <c r="F3910" s="3">
        <v>190</v>
      </c>
      <c r="G3910" s="3">
        <v>57.75</v>
      </c>
      <c r="K3910" s="55"/>
    </row>
    <row r="3911" spans="1:11" x14ac:dyDescent="0.3">
      <c r="A3911" s="6">
        <v>43453</v>
      </c>
      <c r="B3911" s="3">
        <v>58.4</v>
      </c>
      <c r="C3911" s="3">
        <v>58.65</v>
      </c>
      <c r="D3911" s="3">
        <v>58.1</v>
      </c>
      <c r="E3911" s="3">
        <v>58.25</v>
      </c>
      <c r="F3911" s="3">
        <v>75</v>
      </c>
      <c r="G3911" s="3">
        <v>58.25</v>
      </c>
      <c r="K3911" s="55"/>
    </row>
    <row r="3912" spans="1:11" x14ac:dyDescent="0.3">
      <c r="A3912" s="6">
        <v>43454</v>
      </c>
      <c r="B3912" s="3">
        <v>58.05</v>
      </c>
      <c r="C3912" s="3">
        <v>58.1</v>
      </c>
      <c r="D3912" s="3">
        <v>57.85</v>
      </c>
      <c r="E3912" s="3">
        <v>58</v>
      </c>
      <c r="F3912" s="3">
        <v>106</v>
      </c>
      <c r="G3912" s="3">
        <v>58.06</v>
      </c>
      <c r="K3912" s="55"/>
    </row>
    <row r="3913" spans="1:11" x14ac:dyDescent="0.3">
      <c r="A3913" s="6">
        <v>43455</v>
      </c>
      <c r="B3913" s="3">
        <v>58.5</v>
      </c>
      <c r="C3913" s="3">
        <v>58.95</v>
      </c>
      <c r="D3913" s="3">
        <v>58.5</v>
      </c>
      <c r="E3913" s="3">
        <v>58.95</v>
      </c>
      <c r="F3913" s="3">
        <v>77</v>
      </c>
      <c r="G3913" s="3">
        <v>58.95</v>
      </c>
      <c r="K3913" s="55"/>
    </row>
    <row r="3914" spans="1:11" x14ac:dyDescent="0.3">
      <c r="A3914" s="6">
        <v>43461</v>
      </c>
      <c r="B3914" s="3">
        <v>57</v>
      </c>
      <c r="C3914" s="3">
        <v>57</v>
      </c>
      <c r="D3914" s="3">
        <v>56.1</v>
      </c>
      <c r="E3914" s="3">
        <v>56.9</v>
      </c>
      <c r="F3914" s="3">
        <v>50</v>
      </c>
      <c r="G3914" s="3">
        <v>56.9</v>
      </c>
      <c r="K3914" s="55"/>
    </row>
    <row r="3915" spans="1:11" x14ac:dyDescent="0.3">
      <c r="A3915" s="6">
        <v>43462</v>
      </c>
      <c r="B3915" s="3">
        <v>57.35</v>
      </c>
      <c r="C3915" s="3">
        <v>57.35</v>
      </c>
      <c r="D3915" s="3">
        <v>56.8</v>
      </c>
      <c r="E3915" s="3">
        <v>56.8</v>
      </c>
      <c r="F3915" s="3">
        <v>64</v>
      </c>
      <c r="G3915" s="3">
        <v>56.8</v>
      </c>
      <c r="K3915" s="55"/>
    </row>
    <row r="3916" spans="1:11" x14ac:dyDescent="0.3">
      <c r="A3916" s="6">
        <v>43467</v>
      </c>
      <c r="B3916" s="3">
        <v>59</v>
      </c>
      <c r="C3916" s="3">
        <v>59.8</v>
      </c>
      <c r="D3916" s="3">
        <v>59</v>
      </c>
      <c r="E3916" s="3">
        <v>59.8</v>
      </c>
      <c r="F3916" s="3">
        <v>127</v>
      </c>
      <c r="G3916" s="3">
        <v>59.8</v>
      </c>
      <c r="K3916" s="55"/>
    </row>
    <row r="3917" spans="1:11" x14ac:dyDescent="0.3">
      <c r="A3917" s="6">
        <v>43468</v>
      </c>
      <c r="B3917" s="3">
        <v>59.7</v>
      </c>
      <c r="C3917" s="3">
        <v>59.7</v>
      </c>
      <c r="D3917" s="3">
        <v>59</v>
      </c>
      <c r="E3917" s="3">
        <v>59.1</v>
      </c>
      <c r="F3917" s="3">
        <v>195</v>
      </c>
      <c r="G3917" s="3">
        <v>59.1</v>
      </c>
      <c r="K3917" s="55"/>
    </row>
    <row r="3918" spans="1:11" x14ac:dyDescent="0.3">
      <c r="A3918" s="6">
        <v>43469</v>
      </c>
      <c r="B3918" s="3">
        <v>59.45</v>
      </c>
      <c r="C3918" s="3">
        <v>59.75</v>
      </c>
      <c r="D3918" s="3">
        <v>59.35</v>
      </c>
      <c r="E3918" s="3">
        <v>59.6</v>
      </c>
      <c r="F3918" s="3">
        <v>131</v>
      </c>
      <c r="G3918" s="3">
        <v>59.65</v>
      </c>
      <c r="K3918" s="55"/>
    </row>
    <row r="3919" spans="1:11" x14ac:dyDescent="0.3">
      <c r="A3919" s="6">
        <v>43472</v>
      </c>
      <c r="B3919" s="3">
        <v>59.4</v>
      </c>
      <c r="C3919" s="3">
        <v>59.4</v>
      </c>
      <c r="D3919" s="3">
        <v>58.55</v>
      </c>
      <c r="E3919" s="3">
        <v>58.55</v>
      </c>
      <c r="F3919" s="3">
        <v>96</v>
      </c>
      <c r="G3919" s="3">
        <v>58.55</v>
      </c>
      <c r="K3919" s="55"/>
    </row>
    <row r="3920" spans="1:11" x14ac:dyDescent="0.3">
      <c r="A3920" s="6">
        <v>43473</v>
      </c>
      <c r="B3920" s="3">
        <v>60.5</v>
      </c>
      <c r="C3920" s="3">
        <v>60.75</v>
      </c>
      <c r="D3920" s="3">
        <v>60.2</v>
      </c>
      <c r="E3920" s="3">
        <v>60.5</v>
      </c>
      <c r="F3920" s="3">
        <v>142</v>
      </c>
      <c r="G3920" s="3">
        <v>60.5</v>
      </c>
      <c r="K3920" s="55"/>
    </row>
    <row r="3921" spans="1:11" x14ac:dyDescent="0.3">
      <c r="A3921" s="6">
        <v>43474</v>
      </c>
      <c r="B3921" s="3">
        <v>60.8</v>
      </c>
      <c r="C3921" s="3">
        <v>60.8</v>
      </c>
      <c r="D3921" s="3">
        <v>59.95</v>
      </c>
      <c r="E3921" s="3">
        <v>59.95</v>
      </c>
      <c r="F3921" s="3">
        <v>136</v>
      </c>
      <c r="G3921" s="3">
        <v>59.95</v>
      </c>
      <c r="K3921" s="55"/>
    </row>
    <row r="3922" spans="1:11" x14ac:dyDescent="0.3">
      <c r="A3922" s="6">
        <v>43475</v>
      </c>
      <c r="B3922" s="3">
        <v>60.3</v>
      </c>
      <c r="C3922" s="3">
        <v>60.3</v>
      </c>
      <c r="D3922" s="3">
        <v>59.4</v>
      </c>
      <c r="E3922" s="3">
        <v>59.64</v>
      </c>
      <c r="F3922" s="3">
        <v>189</v>
      </c>
      <c r="G3922" s="3">
        <v>59.64</v>
      </c>
      <c r="K3922" s="55"/>
    </row>
    <row r="3923" spans="1:11" x14ac:dyDescent="0.3">
      <c r="A3923" s="6">
        <v>43476</v>
      </c>
      <c r="B3923" s="3">
        <v>60.55</v>
      </c>
      <c r="C3923" s="3">
        <v>60.75</v>
      </c>
      <c r="D3923" s="3">
        <v>60.5</v>
      </c>
      <c r="E3923" s="3">
        <v>60.75</v>
      </c>
      <c r="F3923" s="3">
        <v>63</v>
      </c>
      <c r="G3923" s="3">
        <v>60.75</v>
      </c>
      <c r="K3923" s="55"/>
    </row>
    <row r="3924" spans="1:11" x14ac:dyDescent="0.3">
      <c r="A3924" s="6">
        <v>43479</v>
      </c>
      <c r="B3924" s="3">
        <v>61.25</v>
      </c>
      <c r="C3924" s="3">
        <v>61.25</v>
      </c>
      <c r="D3924" s="3">
        <v>57.75</v>
      </c>
      <c r="E3924" s="3">
        <v>58.1</v>
      </c>
      <c r="F3924" s="3">
        <v>222</v>
      </c>
      <c r="G3924" s="3">
        <v>58</v>
      </c>
      <c r="K3924" s="55"/>
    </row>
    <row r="3925" spans="1:11" x14ac:dyDescent="0.3">
      <c r="A3925" s="6">
        <v>43480</v>
      </c>
      <c r="B3925" s="3">
        <v>59.5</v>
      </c>
      <c r="C3925" s="3">
        <v>59.5</v>
      </c>
      <c r="D3925" s="3">
        <v>57.8</v>
      </c>
      <c r="E3925" s="3">
        <v>57.8</v>
      </c>
      <c r="F3925" s="3">
        <v>172</v>
      </c>
      <c r="G3925" s="3">
        <v>57.8</v>
      </c>
      <c r="K3925" s="55"/>
    </row>
    <row r="3926" spans="1:11" x14ac:dyDescent="0.3">
      <c r="A3926" s="6">
        <v>43481</v>
      </c>
      <c r="B3926" s="3">
        <v>58.2</v>
      </c>
      <c r="C3926" s="3">
        <v>58.3</v>
      </c>
      <c r="D3926" s="3">
        <v>57.4</v>
      </c>
      <c r="E3926" s="3">
        <v>57.65</v>
      </c>
      <c r="F3926" s="3">
        <v>178</v>
      </c>
      <c r="G3926" s="3">
        <v>57.65</v>
      </c>
      <c r="K3926" s="55"/>
    </row>
    <row r="3927" spans="1:11" x14ac:dyDescent="0.3">
      <c r="A3927" s="6">
        <v>43482</v>
      </c>
      <c r="B3927" s="3">
        <v>59</v>
      </c>
      <c r="C3927" s="3">
        <v>60.2</v>
      </c>
      <c r="D3927" s="3">
        <v>58.95</v>
      </c>
      <c r="E3927" s="3">
        <v>60.2</v>
      </c>
      <c r="F3927" s="3">
        <v>182</v>
      </c>
      <c r="G3927" s="3">
        <v>60.3</v>
      </c>
      <c r="K3927" s="55"/>
    </row>
    <row r="3928" spans="1:11" x14ac:dyDescent="0.3">
      <c r="A3928" s="6">
        <v>43483</v>
      </c>
      <c r="B3928" s="3">
        <v>60</v>
      </c>
      <c r="C3928" s="3">
        <v>60.25</v>
      </c>
      <c r="D3928" s="3">
        <v>59.88</v>
      </c>
      <c r="E3928" s="3">
        <v>59.9</v>
      </c>
      <c r="F3928" s="3">
        <v>67</v>
      </c>
      <c r="G3928" s="3">
        <v>60.05</v>
      </c>
      <c r="K3928" s="55"/>
    </row>
    <row r="3929" spans="1:11" x14ac:dyDescent="0.3">
      <c r="A3929" s="6">
        <v>43486</v>
      </c>
      <c r="B3929" s="3">
        <v>58.5</v>
      </c>
      <c r="C3929" s="3">
        <v>58.5</v>
      </c>
      <c r="D3929" s="3">
        <v>57.5</v>
      </c>
      <c r="E3929" s="3">
        <v>57.75</v>
      </c>
      <c r="F3929" s="3">
        <v>172</v>
      </c>
      <c r="G3929" s="3">
        <v>57.75</v>
      </c>
      <c r="K3929" s="55"/>
    </row>
    <row r="3930" spans="1:11" x14ac:dyDescent="0.3">
      <c r="A3930" s="6">
        <v>43487</v>
      </c>
      <c r="B3930" s="3">
        <v>58.2</v>
      </c>
      <c r="C3930" s="3">
        <v>58.5</v>
      </c>
      <c r="D3930" s="3">
        <v>58.2</v>
      </c>
      <c r="E3930" s="3">
        <v>58.5</v>
      </c>
      <c r="F3930" s="3">
        <v>108</v>
      </c>
      <c r="G3930" s="3">
        <v>58.5</v>
      </c>
      <c r="K3930" s="55"/>
    </row>
    <row r="3931" spans="1:11" x14ac:dyDescent="0.3">
      <c r="A3931" s="6">
        <v>43488</v>
      </c>
      <c r="B3931" s="3">
        <v>59.5</v>
      </c>
      <c r="C3931" s="3">
        <v>60.5</v>
      </c>
      <c r="D3931" s="3">
        <v>59.45</v>
      </c>
      <c r="E3931" s="3">
        <v>60.45</v>
      </c>
      <c r="F3931" s="3">
        <v>137</v>
      </c>
      <c r="G3931" s="3">
        <v>60.53</v>
      </c>
      <c r="K3931" s="55"/>
    </row>
    <row r="3932" spans="1:11" x14ac:dyDescent="0.3">
      <c r="A3932" s="6">
        <v>43489</v>
      </c>
      <c r="B3932" s="3">
        <v>59.75</v>
      </c>
      <c r="C3932" s="3">
        <v>59.9</v>
      </c>
      <c r="D3932" s="3">
        <v>59.5</v>
      </c>
      <c r="E3932" s="3">
        <v>59.5</v>
      </c>
      <c r="F3932" s="3">
        <v>141</v>
      </c>
      <c r="G3932" s="3">
        <v>59.55</v>
      </c>
      <c r="K3932" s="55"/>
    </row>
    <row r="3933" spans="1:11" x14ac:dyDescent="0.3">
      <c r="A3933" s="6">
        <v>43490</v>
      </c>
      <c r="B3933" s="3">
        <v>58.25</v>
      </c>
      <c r="C3933" s="3">
        <v>58.25</v>
      </c>
      <c r="D3933" s="3">
        <v>57.65</v>
      </c>
      <c r="E3933" s="3">
        <v>58.15</v>
      </c>
      <c r="F3933" s="3">
        <v>109</v>
      </c>
      <c r="G3933" s="3">
        <v>58.15</v>
      </c>
      <c r="K3933" s="55"/>
    </row>
    <row r="3934" spans="1:11" x14ac:dyDescent="0.3">
      <c r="A3934" s="6">
        <v>43493</v>
      </c>
      <c r="B3934" s="3">
        <v>56.5</v>
      </c>
      <c r="C3934" s="3">
        <v>56.6</v>
      </c>
      <c r="D3934" s="3">
        <v>56.3</v>
      </c>
      <c r="E3934" s="3">
        <v>56.4</v>
      </c>
      <c r="F3934" s="3">
        <v>129</v>
      </c>
      <c r="G3934" s="3">
        <v>56.4</v>
      </c>
      <c r="K3934" s="55"/>
    </row>
    <row r="3935" spans="1:11" x14ac:dyDescent="0.3">
      <c r="A3935" s="6">
        <v>43494</v>
      </c>
      <c r="B3935" s="3">
        <v>55.6</v>
      </c>
      <c r="C3935" s="3">
        <v>56.65</v>
      </c>
      <c r="D3935" s="3">
        <v>55.6</v>
      </c>
      <c r="E3935" s="3">
        <v>56.2</v>
      </c>
      <c r="F3935" s="3">
        <v>181</v>
      </c>
      <c r="G3935" s="3">
        <v>56.2</v>
      </c>
      <c r="K3935" s="55"/>
    </row>
    <row r="3936" spans="1:11" x14ac:dyDescent="0.3">
      <c r="A3936" s="6">
        <v>43495</v>
      </c>
      <c r="B3936" s="3">
        <v>56.1</v>
      </c>
      <c r="C3936" s="3">
        <v>56.4</v>
      </c>
      <c r="D3936" s="3">
        <v>55.7</v>
      </c>
      <c r="E3936" s="3">
        <v>55.9</v>
      </c>
      <c r="F3936" s="3">
        <v>88</v>
      </c>
      <c r="G3936" s="3">
        <v>55.9</v>
      </c>
      <c r="K3936" s="55"/>
    </row>
    <row r="3937" spans="1:11" x14ac:dyDescent="0.3">
      <c r="A3937" s="6">
        <v>43496</v>
      </c>
      <c r="B3937" s="3">
        <v>55.76</v>
      </c>
      <c r="C3937" s="3">
        <v>55.76</v>
      </c>
      <c r="D3937" s="3">
        <v>54.15</v>
      </c>
      <c r="E3937" s="3">
        <v>54.2</v>
      </c>
      <c r="F3937" s="3">
        <v>247</v>
      </c>
      <c r="G3937" s="3">
        <v>54.2</v>
      </c>
      <c r="K3937" s="55"/>
    </row>
    <row r="3938" spans="1:11" x14ac:dyDescent="0.3">
      <c r="A3938" s="6">
        <v>43497</v>
      </c>
      <c r="B3938" s="3">
        <v>51.7</v>
      </c>
      <c r="C3938" s="3">
        <v>51.7</v>
      </c>
      <c r="D3938" s="3">
        <v>50.2</v>
      </c>
      <c r="E3938" s="3">
        <v>50.6</v>
      </c>
      <c r="F3938" s="3">
        <v>155</v>
      </c>
      <c r="G3938" s="3">
        <v>50.5</v>
      </c>
      <c r="K3938" s="55"/>
    </row>
    <row r="3939" spans="1:11" x14ac:dyDescent="0.3">
      <c r="A3939" s="6">
        <v>43500</v>
      </c>
      <c r="B3939" s="3">
        <v>49.4</v>
      </c>
      <c r="C3939" s="3">
        <v>49.4</v>
      </c>
      <c r="D3939" s="3">
        <v>48.35</v>
      </c>
      <c r="E3939" s="3">
        <v>48.35</v>
      </c>
      <c r="F3939" s="3">
        <v>146</v>
      </c>
      <c r="G3939" s="3">
        <v>48.35</v>
      </c>
      <c r="K3939" s="55"/>
    </row>
    <row r="3940" spans="1:11" x14ac:dyDescent="0.3">
      <c r="A3940" s="6">
        <v>43501</v>
      </c>
      <c r="B3940" s="3">
        <v>48.6</v>
      </c>
      <c r="C3940" s="3">
        <v>48.65</v>
      </c>
      <c r="D3940" s="3">
        <v>48.2</v>
      </c>
      <c r="E3940" s="3">
        <v>48.45</v>
      </c>
      <c r="F3940" s="3">
        <v>126</v>
      </c>
      <c r="G3940" s="3">
        <v>48.45</v>
      </c>
      <c r="K3940" s="55"/>
    </row>
    <row r="3941" spans="1:11" x14ac:dyDescent="0.3">
      <c r="A3941" s="6">
        <v>43502</v>
      </c>
      <c r="B3941" s="3">
        <v>49.1</v>
      </c>
      <c r="C3941" s="3">
        <v>49.11</v>
      </c>
      <c r="D3941" s="3">
        <v>48.95</v>
      </c>
      <c r="E3941" s="3">
        <v>49.05</v>
      </c>
      <c r="F3941" s="3">
        <v>168</v>
      </c>
      <c r="G3941" s="3">
        <v>49.05</v>
      </c>
      <c r="K3941" s="55"/>
    </row>
    <row r="3942" spans="1:11" x14ac:dyDescent="0.3">
      <c r="A3942" s="6">
        <v>43503</v>
      </c>
      <c r="B3942" s="3">
        <v>50</v>
      </c>
      <c r="C3942" s="3">
        <v>50.15</v>
      </c>
      <c r="D3942" s="3">
        <v>49.8</v>
      </c>
      <c r="E3942" s="3">
        <v>49.8</v>
      </c>
      <c r="F3942" s="3">
        <v>193</v>
      </c>
      <c r="G3942" s="3">
        <v>49.7</v>
      </c>
      <c r="K3942" s="55"/>
    </row>
    <row r="3943" spans="1:11" x14ac:dyDescent="0.3">
      <c r="A3943" s="6">
        <v>43504</v>
      </c>
      <c r="B3943" s="3">
        <v>49</v>
      </c>
      <c r="C3943" s="3">
        <v>49</v>
      </c>
      <c r="D3943" s="3">
        <v>48.6</v>
      </c>
      <c r="E3943" s="3">
        <v>48.7</v>
      </c>
      <c r="F3943" s="3">
        <v>175</v>
      </c>
      <c r="G3943" s="3">
        <v>48.7</v>
      </c>
      <c r="K3943" s="55"/>
    </row>
    <row r="3944" spans="1:11" x14ac:dyDescent="0.3">
      <c r="A3944" s="6">
        <v>43507</v>
      </c>
      <c r="B3944" s="3">
        <v>47</v>
      </c>
      <c r="C3944" s="3">
        <v>47</v>
      </c>
      <c r="D3944" s="3">
        <v>44.05</v>
      </c>
      <c r="E3944" s="3">
        <v>44.2</v>
      </c>
      <c r="F3944" s="3">
        <v>186</v>
      </c>
      <c r="G3944" s="3">
        <v>44.2</v>
      </c>
      <c r="K3944" s="55"/>
    </row>
    <row r="3945" spans="1:11" x14ac:dyDescent="0.3">
      <c r="A3945" s="6">
        <v>43508</v>
      </c>
      <c r="B3945" s="3">
        <v>44.45</v>
      </c>
      <c r="C3945" s="3">
        <v>44.5</v>
      </c>
      <c r="D3945" s="3">
        <v>43.65</v>
      </c>
      <c r="E3945" s="3">
        <v>43.85</v>
      </c>
      <c r="F3945" s="3">
        <v>259</v>
      </c>
      <c r="G3945" s="3">
        <v>43.8</v>
      </c>
      <c r="K3945" s="55"/>
    </row>
    <row r="3946" spans="1:11" x14ac:dyDescent="0.3">
      <c r="A3946" s="6">
        <v>43509</v>
      </c>
      <c r="B3946" s="3">
        <v>42.8</v>
      </c>
      <c r="C3946" s="3">
        <v>42.95</v>
      </c>
      <c r="D3946" s="3">
        <v>41.7</v>
      </c>
      <c r="E3946" s="3">
        <v>41.75</v>
      </c>
      <c r="F3946" s="3">
        <v>391</v>
      </c>
      <c r="G3946" s="3">
        <v>41.75</v>
      </c>
      <c r="K3946" s="55"/>
    </row>
    <row r="3947" spans="1:11" x14ac:dyDescent="0.3">
      <c r="A3947" s="6">
        <v>43510</v>
      </c>
      <c r="B3947" s="3">
        <v>42.45</v>
      </c>
      <c r="C3947" s="3">
        <v>42.45</v>
      </c>
      <c r="D3947" s="3">
        <v>41.1</v>
      </c>
      <c r="E3947" s="3">
        <v>41.2</v>
      </c>
      <c r="F3947" s="3">
        <v>136</v>
      </c>
      <c r="G3947" s="3">
        <v>41.2</v>
      </c>
      <c r="K3947" s="55"/>
    </row>
    <row r="3948" spans="1:11" x14ac:dyDescent="0.3">
      <c r="A3948" s="6">
        <v>43511</v>
      </c>
      <c r="B3948" s="3">
        <v>40.75</v>
      </c>
      <c r="C3948" s="3">
        <v>41.8</v>
      </c>
      <c r="D3948" s="3">
        <v>40.35</v>
      </c>
      <c r="E3948" s="3">
        <v>41.74</v>
      </c>
      <c r="F3948" s="3">
        <v>222</v>
      </c>
      <c r="G3948" s="3">
        <v>41.74</v>
      </c>
      <c r="K3948" s="55"/>
    </row>
    <row r="3949" spans="1:11" x14ac:dyDescent="0.3">
      <c r="A3949" s="6">
        <v>43514</v>
      </c>
      <c r="B3949" s="3">
        <v>41.4</v>
      </c>
      <c r="C3949" s="3">
        <v>41.4</v>
      </c>
      <c r="D3949" s="3">
        <v>40.700000000000003</v>
      </c>
      <c r="E3949" s="3">
        <v>40.799999999999997</v>
      </c>
      <c r="F3949" s="3">
        <v>142</v>
      </c>
      <c r="G3949" s="3">
        <v>40.799999999999997</v>
      </c>
      <c r="K3949" s="55"/>
    </row>
    <row r="3950" spans="1:11" x14ac:dyDescent="0.3">
      <c r="A3950" s="6">
        <v>43515</v>
      </c>
      <c r="B3950" s="3">
        <v>41.5</v>
      </c>
      <c r="C3950" s="3">
        <v>42.2</v>
      </c>
      <c r="D3950" s="3">
        <v>41.4</v>
      </c>
      <c r="E3950" s="3">
        <v>42.1</v>
      </c>
      <c r="F3950" s="3">
        <v>171</v>
      </c>
      <c r="G3950" s="3">
        <v>42</v>
      </c>
      <c r="K3950" s="55"/>
    </row>
    <row r="3951" spans="1:11" x14ac:dyDescent="0.3">
      <c r="A3951" s="6">
        <v>43516</v>
      </c>
      <c r="B3951" s="3">
        <v>42.35</v>
      </c>
      <c r="C3951" s="3">
        <v>42.65</v>
      </c>
      <c r="D3951" s="3">
        <v>42.25</v>
      </c>
      <c r="E3951" s="3">
        <v>42.25</v>
      </c>
      <c r="F3951" s="3">
        <v>135</v>
      </c>
      <c r="G3951" s="3">
        <v>42.25</v>
      </c>
      <c r="K3951" s="55"/>
    </row>
    <row r="3952" spans="1:11" x14ac:dyDescent="0.3">
      <c r="A3952" s="6">
        <v>43517</v>
      </c>
      <c r="B3952" s="3">
        <v>41.25</v>
      </c>
      <c r="C3952" s="3">
        <v>41.25</v>
      </c>
      <c r="D3952" s="3">
        <v>40.15</v>
      </c>
      <c r="E3952" s="3">
        <v>40.35</v>
      </c>
      <c r="F3952" s="3">
        <v>306</v>
      </c>
      <c r="G3952" s="3">
        <v>40.35</v>
      </c>
      <c r="K3952" s="55"/>
    </row>
    <row r="3953" spans="1:11" x14ac:dyDescent="0.3">
      <c r="A3953" s="6">
        <v>43518</v>
      </c>
      <c r="B3953" s="3">
        <v>39.1</v>
      </c>
      <c r="C3953" s="3">
        <v>39.75</v>
      </c>
      <c r="D3953" s="3">
        <v>39</v>
      </c>
      <c r="E3953" s="3">
        <v>39.65</v>
      </c>
      <c r="F3953" s="3">
        <v>181</v>
      </c>
      <c r="G3953" s="3">
        <v>39.65</v>
      </c>
      <c r="K3953" s="55"/>
    </row>
    <row r="3954" spans="1:11" x14ac:dyDescent="0.3">
      <c r="A3954" s="6">
        <v>43521</v>
      </c>
      <c r="B3954" s="3">
        <v>38.9</v>
      </c>
      <c r="C3954" s="3">
        <v>39.9</v>
      </c>
      <c r="D3954" s="3">
        <v>38.9</v>
      </c>
      <c r="E3954" s="3">
        <v>39.85</v>
      </c>
      <c r="F3954" s="3">
        <v>71</v>
      </c>
      <c r="G3954" s="3">
        <v>39.9</v>
      </c>
      <c r="K3954" s="55"/>
    </row>
    <row r="3955" spans="1:11" x14ac:dyDescent="0.3">
      <c r="A3955" s="6">
        <v>43522</v>
      </c>
      <c r="B3955" s="3">
        <v>40.1</v>
      </c>
      <c r="C3955" s="3">
        <v>40.6</v>
      </c>
      <c r="D3955" s="3">
        <v>40.1</v>
      </c>
      <c r="E3955" s="3">
        <v>40.5</v>
      </c>
      <c r="F3955" s="3">
        <v>160</v>
      </c>
      <c r="G3955" s="3">
        <v>40.5</v>
      </c>
      <c r="K3955" s="55"/>
    </row>
    <row r="3956" spans="1:11" x14ac:dyDescent="0.3">
      <c r="A3956" s="6">
        <v>43523</v>
      </c>
      <c r="B3956" s="3">
        <v>41.5</v>
      </c>
      <c r="C3956" s="3">
        <v>42</v>
      </c>
      <c r="D3956" s="3">
        <v>41.5</v>
      </c>
      <c r="E3956" s="3">
        <v>41.95</v>
      </c>
      <c r="F3956" s="3">
        <v>185</v>
      </c>
      <c r="G3956" s="3">
        <v>41.95</v>
      </c>
      <c r="K3956" s="55"/>
    </row>
    <row r="3957" spans="1:11" x14ac:dyDescent="0.3">
      <c r="A3957" s="6">
        <v>43524</v>
      </c>
      <c r="B3957" s="3">
        <v>42.15</v>
      </c>
      <c r="C3957" s="3">
        <v>43.2</v>
      </c>
      <c r="D3957" s="3">
        <v>42</v>
      </c>
      <c r="E3957" s="3">
        <v>43.05</v>
      </c>
      <c r="F3957" s="3">
        <v>179</v>
      </c>
      <c r="G3957" s="3">
        <v>43.13</v>
      </c>
      <c r="K3957" s="55"/>
    </row>
    <row r="3958" spans="1:11" x14ac:dyDescent="0.3">
      <c r="A3958" s="6">
        <v>43525</v>
      </c>
      <c r="B3958" s="3">
        <v>42.05</v>
      </c>
      <c r="C3958" s="3">
        <v>42.55</v>
      </c>
      <c r="D3958" s="3">
        <v>42.05</v>
      </c>
      <c r="E3958" s="3">
        <v>42.4</v>
      </c>
      <c r="F3958" s="3">
        <v>58</v>
      </c>
      <c r="G3958" s="3">
        <v>42.4</v>
      </c>
      <c r="K3958" s="55"/>
    </row>
    <row r="3959" spans="1:11" x14ac:dyDescent="0.3">
      <c r="A3959" s="6">
        <v>43528</v>
      </c>
      <c r="B3959" s="3">
        <v>41.7</v>
      </c>
      <c r="C3959" s="3">
        <v>43.25</v>
      </c>
      <c r="D3959" s="3">
        <v>41.7</v>
      </c>
      <c r="E3959" s="3">
        <v>43.2</v>
      </c>
      <c r="F3959" s="3">
        <v>100</v>
      </c>
      <c r="G3959" s="3">
        <v>43.25</v>
      </c>
      <c r="K3959" s="55"/>
    </row>
    <row r="3960" spans="1:11" x14ac:dyDescent="0.3">
      <c r="A3960" s="6">
        <v>43529</v>
      </c>
      <c r="B3960" s="3">
        <v>43.4</v>
      </c>
      <c r="C3960" s="3">
        <v>43.65</v>
      </c>
      <c r="D3960" s="3">
        <v>42.95</v>
      </c>
      <c r="E3960" s="3">
        <v>43.2</v>
      </c>
      <c r="F3960" s="3">
        <v>219</v>
      </c>
      <c r="G3960" s="3">
        <v>43.2</v>
      </c>
      <c r="K3960" s="55"/>
    </row>
    <row r="3961" spans="1:11" x14ac:dyDescent="0.3">
      <c r="A3961" s="6">
        <v>43530</v>
      </c>
      <c r="B3961" s="3">
        <v>42</v>
      </c>
      <c r="C3961" s="3">
        <v>42.75</v>
      </c>
      <c r="D3961" s="3">
        <v>42</v>
      </c>
      <c r="E3961" s="3">
        <v>42.65</v>
      </c>
      <c r="F3961" s="3">
        <v>167</v>
      </c>
      <c r="G3961" s="3">
        <v>42.65</v>
      </c>
      <c r="K3961" s="55"/>
    </row>
    <row r="3962" spans="1:11" x14ac:dyDescent="0.3">
      <c r="A3962" s="6">
        <v>43531</v>
      </c>
      <c r="B3962" s="3">
        <v>42.05</v>
      </c>
      <c r="C3962" s="3">
        <v>43.55</v>
      </c>
      <c r="D3962" s="3">
        <v>42.05</v>
      </c>
      <c r="E3962" s="3">
        <v>43.2</v>
      </c>
      <c r="F3962" s="3">
        <v>62</v>
      </c>
      <c r="G3962" s="3">
        <v>43.3</v>
      </c>
      <c r="K3962" s="55"/>
    </row>
    <row r="3963" spans="1:11" x14ac:dyDescent="0.3">
      <c r="A3963" s="6">
        <v>43532</v>
      </c>
      <c r="B3963" s="3">
        <v>43.5</v>
      </c>
      <c r="C3963" s="3">
        <v>43.5</v>
      </c>
      <c r="D3963" s="3">
        <v>43.2</v>
      </c>
      <c r="E3963" s="3">
        <v>43.35</v>
      </c>
      <c r="F3963" s="3">
        <v>25</v>
      </c>
      <c r="G3963" s="3">
        <v>43.5</v>
      </c>
      <c r="K3963" s="55"/>
    </row>
    <row r="3964" spans="1:11" x14ac:dyDescent="0.3">
      <c r="A3964" s="6">
        <v>43535</v>
      </c>
      <c r="B3964" s="3">
        <v>43.1</v>
      </c>
      <c r="C3964" s="3">
        <v>43.1</v>
      </c>
      <c r="D3964" s="3">
        <v>41.8</v>
      </c>
      <c r="E3964" s="3">
        <v>41.95</v>
      </c>
      <c r="F3964" s="3">
        <v>110</v>
      </c>
      <c r="G3964" s="3">
        <v>41.9</v>
      </c>
      <c r="K3964" s="55"/>
    </row>
    <row r="3965" spans="1:11" x14ac:dyDescent="0.3">
      <c r="A3965" s="6">
        <v>43536</v>
      </c>
      <c r="B3965" s="3">
        <v>41.21</v>
      </c>
      <c r="C3965" s="3">
        <v>41.21</v>
      </c>
      <c r="D3965" s="3">
        <v>40.5</v>
      </c>
      <c r="E3965" s="3">
        <v>41</v>
      </c>
      <c r="F3965" s="3">
        <v>235</v>
      </c>
      <c r="G3965" s="3">
        <v>41</v>
      </c>
      <c r="K3965" s="55"/>
    </row>
    <row r="3966" spans="1:11" x14ac:dyDescent="0.3">
      <c r="A3966" s="6">
        <v>43537</v>
      </c>
      <c r="B3966" s="3">
        <v>39.950000000000003</v>
      </c>
      <c r="C3966" s="3">
        <v>40.049999999999997</v>
      </c>
      <c r="D3966" s="3">
        <v>39.549999999999997</v>
      </c>
      <c r="E3966" s="3">
        <v>39.549999999999997</v>
      </c>
      <c r="F3966" s="3">
        <v>122</v>
      </c>
      <c r="G3966" s="3">
        <v>39.549999999999997</v>
      </c>
      <c r="K3966" s="55"/>
    </row>
    <row r="3967" spans="1:11" x14ac:dyDescent="0.3">
      <c r="A3967" s="6">
        <v>43538</v>
      </c>
      <c r="B3967" s="3">
        <v>40</v>
      </c>
      <c r="C3967" s="3">
        <v>40</v>
      </c>
      <c r="D3967" s="3">
        <v>39.450000000000003</v>
      </c>
      <c r="E3967" s="3">
        <v>39.85</v>
      </c>
      <c r="F3967" s="3">
        <v>306</v>
      </c>
      <c r="G3967" s="3">
        <v>39.799999999999997</v>
      </c>
      <c r="K3967" s="55"/>
    </row>
    <row r="3968" spans="1:11" x14ac:dyDescent="0.3">
      <c r="A3968" s="6">
        <v>43539</v>
      </c>
      <c r="B3968" s="3">
        <v>40.549999999999997</v>
      </c>
      <c r="C3968" s="3">
        <v>40.549999999999997</v>
      </c>
      <c r="D3968" s="3">
        <v>39.6</v>
      </c>
      <c r="E3968" s="3">
        <v>39.85</v>
      </c>
      <c r="F3968" s="3">
        <v>101</v>
      </c>
      <c r="G3968" s="3">
        <v>39.6</v>
      </c>
      <c r="K3968" s="55"/>
    </row>
    <row r="3969" spans="1:11" x14ac:dyDescent="0.3">
      <c r="A3969" s="6">
        <v>43542</v>
      </c>
      <c r="B3969" s="3">
        <v>38.6</v>
      </c>
      <c r="C3969" s="3">
        <v>38.700000000000003</v>
      </c>
      <c r="D3969" s="3">
        <v>38.380000000000003</v>
      </c>
      <c r="E3969" s="3">
        <v>38.5</v>
      </c>
      <c r="F3969" s="3">
        <v>130</v>
      </c>
      <c r="G3969" s="3">
        <v>38.5</v>
      </c>
      <c r="K3969" s="55"/>
    </row>
    <row r="3970" spans="1:11" x14ac:dyDescent="0.3">
      <c r="A3970" s="6">
        <v>43543</v>
      </c>
      <c r="B3970" s="3">
        <v>38.65</v>
      </c>
      <c r="C3970" s="3">
        <v>39.200000000000003</v>
      </c>
      <c r="D3970" s="3">
        <v>38.65</v>
      </c>
      <c r="E3970" s="3">
        <v>38.700000000000003</v>
      </c>
      <c r="F3970" s="3">
        <v>117</v>
      </c>
      <c r="G3970" s="3">
        <v>38.799999999999997</v>
      </c>
      <c r="K3970" s="55"/>
    </row>
    <row r="3971" spans="1:11" x14ac:dyDescent="0.3">
      <c r="A3971" s="6">
        <v>43544</v>
      </c>
      <c r="B3971" s="3">
        <v>38.049999999999997</v>
      </c>
      <c r="C3971" s="3">
        <v>38.299999999999997</v>
      </c>
      <c r="D3971" s="3">
        <v>37.799999999999997</v>
      </c>
      <c r="E3971" s="3">
        <v>38.049999999999997</v>
      </c>
      <c r="F3971" s="3">
        <v>118</v>
      </c>
      <c r="G3971" s="3">
        <v>38.049999999999997</v>
      </c>
      <c r="K3971" s="55"/>
    </row>
    <row r="3972" spans="1:11" x14ac:dyDescent="0.3">
      <c r="A3972" s="6">
        <v>43545</v>
      </c>
      <c r="B3972" s="3">
        <v>37.25</v>
      </c>
      <c r="C3972" s="3">
        <v>37.25</v>
      </c>
      <c r="D3972" s="3">
        <v>36.65</v>
      </c>
      <c r="E3972" s="3">
        <v>36.700000000000003</v>
      </c>
      <c r="F3972" s="3">
        <v>120</v>
      </c>
      <c r="G3972" s="3">
        <v>36.700000000000003</v>
      </c>
      <c r="K3972" s="55"/>
    </row>
    <row r="3973" spans="1:11" x14ac:dyDescent="0.3">
      <c r="A3973" s="6">
        <v>43546</v>
      </c>
      <c r="B3973" s="3">
        <v>36.950000000000003</v>
      </c>
      <c r="C3973" s="3">
        <v>37.299999999999997</v>
      </c>
      <c r="D3973" s="3">
        <v>36.950000000000003</v>
      </c>
      <c r="E3973" s="3">
        <v>37.1</v>
      </c>
      <c r="F3973" s="3">
        <v>31</v>
      </c>
      <c r="G3973" s="3">
        <v>37.1</v>
      </c>
      <c r="K3973" s="55"/>
    </row>
    <row r="3974" spans="1:11" x14ac:dyDescent="0.3">
      <c r="A3974" s="6">
        <v>43549</v>
      </c>
      <c r="B3974" s="3">
        <v>37.700000000000003</v>
      </c>
      <c r="C3974" s="3">
        <v>37.700000000000003</v>
      </c>
      <c r="D3974" s="3">
        <v>37.25</v>
      </c>
      <c r="E3974" s="3">
        <v>37.299999999999997</v>
      </c>
      <c r="F3974" s="3">
        <v>42</v>
      </c>
      <c r="G3974" s="3">
        <v>37.35</v>
      </c>
      <c r="K3974" s="55"/>
    </row>
    <row r="3975" spans="1:11" x14ac:dyDescent="0.3">
      <c r="A3975" s="6">
        <v>43550</v>
      </c>
      <c r="B3975" s="3">
        <v>37.9</v>
      </c>
      <c r="C3975" s="3">
        <v>38.1</v>
      </c>
      <c r="D3975" s="3">
        <v>37.75</v>
      </c>
      <c r="E3975" s="3">
        <v>38</v>
      </c>
      <c r="F3975" s="3">
        <v>82</v>
      </c>
      <c r="G3975" s="3">
        <v>38</v>
      </c>
      <c r="K3975" s="55"/>
    </row>
    <row r="3976" spans="1:11" x14ac:dyDescent="0.3">
      <c r="A3976" s="6">
        <v>43551</v>
      </c>
      <c r="B3976" s="3">
        <v>38.5</v>
      </c>
      <c r="C3976" s="3">
        <v>38.549999999999997</v>
      </c>
      <c r="D3976" s="3">
        <v>38</v>
      </c>
      <c r="E3976" s="3">
        <v>38</v>
      </c>
      <c r="F3976" s="3">
        <v>156</v>
      </c>
      <c r="G3976" s="3">
        <v>38</v>
      </c>
      <c r="K3976" s="55"/>
    </row>
    <row r="3977" spans="1:11" x14ac:dyDescent="0.3">
      <c r="A3977" s="6">
        <v>43552</v>
      </c>
      <c r="B3977" s="3">
        <v>37.5</v>
      </c>
      <c r="C3977" s="3">
        <v>37.75</v>
      </c>
      <c r="D3977" s="3">
        <v>37.4</v>
      </c>
      <c r="E3977" s="3">
        <v>37.5</v>
      </c>
      <c r="F3977" s="3">
        <v>177</v>
      </c>
      <c r="G3977" s="3">
        <v>37.5</v>
      </c>
      <c r="K3977" s="55"/>
    </row>
    <row r="3978" spans="1:11" x14ac:dyDescent="0.3">
      <c r="A3978" s="6">
        <v>43553</v>
      </c>
      <c r="B3978" s="3">
        <v>37.5</v>
      </c>
      <c r="C3978" s="3">
        <v>37.94</v>
      </c>
      <c r="D3978" s="3">
        <v>37.4</v>
      </c>
      <c r="E3978" s="3">
        <v>37.6</v>
      </c>
      <c r="F3978" s="3">
        <v>216</v>
      </c>
      <c r="G3978" s="3">
        <v>37.6</v>
      </c>
      <c r="K3978" s="55"/>
    </row>
    <row r="3979" spans="1:11" x14ac:dyDescent="0.3">
      <c r="A3979" s="6">
        <v>43556</v>
      </c>
      <c r="B3979" s="3">
        <v>36.799999999999997</v>
      </c>
      <c r="C3979" s="3">
        <v>37</v>
      </c>
      <c r="D3979" s="3">
        <v>36.5</v>
      </c>
      <c r="E3979" s="3">
        <v>37</v>
      </c>
      <c r="F3979" s="3">
        <v>176</v>
      </c>
      <c r="G3979" s="3">
        <v>36.9</v>
      </c>
      <c r="K3979" s="55"/>
    </row>
    <row r="3980" spans="1:11" x14ac:dyDescent="0.3">
      <c r="A3980" s="6">
        <v>43557</v>
      </c>
      <c r="B3980" s="3">
        <v>36.700000000000003</v>
      </c>
      <c r="C3980" s="3">
        <v>36.9</v>
      </c>
      <c r="D3980" s="3">
        <v>36.25</v>
      </c>
      <c r="E3980" s="3">
        <v>36.5</v>
      </c>
      <c r="F3980" s="3">
        <v>385</v>
      </c>
      <c r="G3980" s="3">
        <v>36.4</v>
      </c>
      <c r="K3980" s="55"/>
    </row>
    <row r="3981" spans="1:11" x14ac:dyDescent="0.3">
      <c r="A3981" s="6">
        <v>43558</v>
      </c>
      <c r="B3981" s="3">
        <v>37.1</v>
      </c>
      <c r="C3981" s="3">
        <v>37.1</v>
      </c>
      <c r="D3981" s="3">
        <v>36.450000000000003</v>
      </c>
      <c r="E3981" s="3">
        <v>36.549999999999997</v>
      </c>
      <c r="F3981" s="3">
        <v>176</v>
      </c>
      <c r="G3981" s="3">
        <v>36.549999999999997</v>
      </c>
      <c r="K3981" s="55"/>
    </row>
    <row r="3982" spans="1:11" x14ac:dyDescent="0.3">
      <c r="A3982" s="6">
        <v>43559</v>
      </c>
      <c r="B3982" s="3">
        <v>36.72</v>
      </c>
      <c r="C3982" s="3">
        <v>37.1</v>
      </c>
      <c r="D3982" s="3">
        <v>36.700000000000003</v>
      </c>
      <c r="E3982" s="3">
        <v>37.1</v>
      </c>
      <c r="F3982" s="3">
        <v>97</v>
      </c>
      <c r="G3982" s="3">
        <v>37.35</v>
      </c>
      <c r="K3982" s="55"/>
    </row>
    <row r="3983" spans="1:11" x14ac:dyDescent="0.3">
      <c r="A3983" s="6">
        <v>43560</v>
      </c>
      <c r="B3983" s="3">
        <v>38</v>
      </c>
      <c r="C3983" s="3">
        <v>39.1</v>
      </c>
      <c r="D3983" s="3">
        <v>38</v>
      </c>
      <c r="E3983" s="3">
        <v>39.1</v>
      </c>
      <c r="F3983" s="3">
        <v>73</v>
      </c>
      <c r="G3983" s="3">
        <v>39.1</v>
      </c>
      <c r="K3983" s="55"/>
    </row>
    <row r="3984" spans="1:11" x14ac:dyDescent="0.3">
      <c r="A3984" s="6">
        <v>43563</v>
      </c>
      <c r="B3984" s="3">
        <v>39.450000000000003</v>
      </c>
      <c r="C3984" s="3">
        <v>41.25</v>
      </c>
      <c r="D3984" s="3">
        <v>39.200000000000003</v>
      </c>
      <c r="E3984" s="3">
        <v>40.85</v>
      </c>
      <c r="F3984" s="3">
        <v>346</v>
      </c>
      <c r="G3984" s="3">
        <v>41</v>
      </c>
      <c r="K3984" s="55"/>
    </row>
    <row r="3985" spans="1:11" x14ac:dyDescent="0.3">
      <c r="A3985" s="6">
        <v>43564</v>
      </c>
      <c r="B3985" s="3">
        <v>41</v>
      </c>
      <c r="C3985" s="3">
        <v>41.5</v>
      </c>
      <c r="D3985" s="3">
        <v>40.85</v>
      </c>
      <c r="E3985" s="3">
        <v>41.35</v>
      </c>
      <c r="F3985" s="3">
        <v>202</v>
      </c>
      <c r="G3985" s="3">
        <v>41.35</v>
      </c>
      <c r="K3985" s="55"/>
    </row>
    <row r="3986" spans="1:11" x14ac:dyDescent="0.3">
      <c r="A3986" s="6">
        <v>43565</v>
      </c>
      <c r="B3986" s="3">
        <v>43.45</v>
      </c>
      <c r="C3986" s="3">
        <v>43.7</v>
      </c>
      <c r="D3986" s="3">
        <v>42.5</v>
      </c>
      <c r="E3986" s="3">
        <v>42.95</v>
      </c>
      <c r="F3986" s="3">
        <v>364</v>
      </c>
      <c r="G3986" s="3">
        <v>42.95</v>
      </c>
      <c r="K3986" s="55"/>
    </row>
    <row r="3987" spans="1:11" x14ac:dyDescent="0.3">
      <c r="A3987" s="6">
        <v>43566</v>
      </c>
      <c r="B3987" s="3">
        <v>41.5</v>
      </c>
      <c r="C3987" s="3">
        <v>41.85</v>
      </c>
      <c r="D3987" s="3">
        <v>41.25</v>
      </c>
      <c r="E3987" s="3">
        <v>41.85</v>
      </c>
      <c r="F3987" s="3">
        <v>73</v>
      </c>
      <c r="G3987" s="3">
        <v>41.8</v>
      </c>
      <c r="K3987" s="55"/>
    </row>
    <row r="3988" spans="1:11" x14ac:dyDescent="0.3">
      <c r="A3988" s="6">
        <v>43567</v>
      </c>
      <c r="B3988" s="3">
        <v>42.35</v>
      </c>
      <c r="C3988" s="3">
        <v>42.35</v>
      </c>
      <c r="D3988" s="3">
        <v>41.75</v>
      </c>
      <c r="E3988" s="3">
        <v>41.85</v>
      </c>
      <c r="F3988" s="3">
        <v>119</v>
      </c>
      <c r="G3988" s="3">
        <v>41.9</v>
      </c>
      <c r="K3988" s="55"/>
    </row>
    <row r="3989" spans="1:11" x14ac:dyDescent="0.3">
      <c r="A3989" s="6">
        <v>43570</v>
      </c>
      <c r="B3989" s="3">
        <v>42.1</v>
      </c>
      <c r="C3989" s="3">
        <v>42.1</v>
      </c>
      <c r="D3989" s="3">
        <v>41.8</v>
      </c>
      <c r="E3989" s="3">
        <v>41.8</v>
      </c>
      <c r="F3989" s="3">
        <v>37</v>
      </c>
      <c r="G3989" s="3">
        <v>42</v>
      </c>
      <c r="K3989" s="55"/>
    </row>
    <row r="3990" spans="1:11" x14ac:dyDescent="0.3">
      <c r="A3990" s="6">
        <v>43571</v>
      </c>
      <c r="B3990" s="3">
        <v>41.8</v>
      </c>
      <c r="C3990" s="3">
        <v>41.8</v>
      </c>
      <c r="D3990" s="3">
        <v>41.25</v>
      </c>
      <c r="E3990" s="3">
        <v>41.4</v>
      </c>
      <c r="F3990" s="3">
        <v>50</v>
      </c>
      <c r="G3990" s="3">
        <v>41.4</v>
      </c>
      <c r="K3990" s="55"/>
    </row>
    <row r="3991" spans="1:11" x14ac:dyDescent="0.3">
      <c r="A3991" s="6">
        <v>43572</v>
      </c>
      <c r="B3991" s="3">
        <v>42.35</v>
      </c>
      <c r="C3991" s="3">
        <v>42.35</v>
      </c>
      <c r="D3991" s="3">
        <v>42.1</v>
      </c>
      <c r="E3991" s="3">
        <v>42.25</v>
      </c>
      <c r="F3991" s="3">
        <v>40</v>
      </c>
      <c r="G3991" s="3">
        <v>42.25</v>
      </c>
      <c r="K3991" s="55"/>
    </row>
    <row r="3992" spans="1:11" x14ac:dyDescent="0.3">
      <c r="A3992" s="6">
        <v>43578</v>
      </c>
      <c r="B3992" s="3">
        <v>41.5</v>
      </c>
      <c r="C3992" s="3">
        <v>41.6</v>
      </c>
      <c r="D3992" s="3">
        <v>40.4</v>
      </c>
      <c r="E3992" s="3">
        <v>40.5</v>
      </c>
      <c r="F3992" s="3">
        <v>210</v>
      </c>
      <c r="G3992" s="3">
        <v>40.5</v>
      </c>
      <c r="K3992" s="55"/>
    </row>
    <row r="3993" spans="1:11" x14ac:dyDescent="0.3">
      <c r="A3993" s="6">
        <v>43579</v>
      </c>
      <c r="B3993" s="3">
        <v>41.3</v>
      </c>
      <c r="C3993" s="3">
        <v>41.35</v>
      </c>
      <c r="D3993" s="3">
        <v>40.9</v>
      </c>
      <c r="E3993" s="3">
        <v>40.9</v>
      </c>
      <c r="F3993" s="3">
        <v>266</v>
      </c>
      <c r="G3993" s="3">
        <v>40.9</v>
      </c>
      <c r="K3993" s="55"/>
    </row>
    <row r="3994" spans="1:11" x14ac:dyDescent="0.3">
      <c r="A3994" s="6">
        <v>43580</v>
      </c>
      <c r="B3994" s="3">
        <v>41.05</v>
      </c>
      <c r="C3994" s="3">
        <v>41.15</v>
      </c>
      <c r="D3994" s="3">
        <v>41</v>
      </c>
      <c r="E3994" s="3">
        <v>41</v>
      </c>
      <c r="F3994" s="3">
        <v>127</v>
      </c>
      <c r="G3994" s="3">
        <v>41</v>
      </c>
      <c r="K3994" s="55"/>
    </row>
    <row r="3995" spans="1:11" x14ac:dyDescent="0.3">
      <c r="A3995" s="6">
        <v>43581</v>
      </c>
      <c r="B3995" s="3">
        <v>41.01</v>
      </c>
      <c r="C3995" s="3">
        <v>41.01</v>
      </c>
      <c r="D3995" s="3">
        <v>40.200000000000003</v>
      </c>
      <c r="E3995" s="3">
        <v>40.200000000000003</v>
      </c>
      <c r="F3995" s="3">
        <v>215</v>
      </c>
      <c r="G3995" s="3">
        <v>39.85</v>
      </c>
      <c r="K3995" s="55"/>
    </row>
    <row r="3996" spans="1:11" x14ac:dyDescent="0.3">
      <c r="A3996" s="6">
        <v>43584</v>
      </c>
      <c r="B3996" s="3">
        <v>40.5</v>
      </c>
      <c r="C3996" s="3">
        <v>40.65</v>
      </c>
      <c r="D3996" s="3">
        <v>40.450000000000003</v>
      </c>
      <c r="E3996" s="3">
        <v>40.65</v>
      </c>
      <c r="F3996" s="3">
        <v>97</v>
      </c>
      <c r="G3996" s="3">
        <v>40.65</v>
      </c>
      <c r="K3996" s="55"/>
    </row>
    <row r="3997" spans="1:11" x14ac:dyDescent="0.3">
      <c r="A3997" s="6">
        <v>43585</v>
      </c>
      <c r="B3997" s="3">
        <v>40.75</v>
      </c>
      <c r="C3997" s="3">
        <v>40.85</v>
      </c>
      <c r="D3997" s="3">
        <v>40.6</v>
      </c>
      <c r="E3997" s="3">
        <v>40.799999999999997</v>
      </c>
      <c r="F3997" s="3">
        <v>106</v>
      </c>
      <c r="G3997" s="3">
        <v>40.85</v>
      </c>
      <c r="K3997" s="55"/>
    </row>
    <row r="3998" spans="1:11" x14ac:dyDescent="0.3">
      <c r="A3998" s="6">
        <v>43587</v>
      </c>
      <c r="B3998" s="3">
        <v>40.9</v>
      </c>
      <c r="C3998" s="3">
        <v>41</v>
      </c>
      <c r="D3998" s="3">
        <v>40.4</v>
      </c>
      <c r="E3998" s="3">
        <v>40.5</v>
      </c>
      <c r="F3998" s="3">
        <v>148</v>
      </c>
      <c r="G3998" s="3">
        <v>40.5</v>
      </c>
      <c r="K3998" s="55"/>
    </row>
    <row r="3999" spans="1:11" x14ac:dyDescent="0.3">
      <c r="A3999" s="6">
        <v>43588</v>
      </c>
      <c r="B3999" s="3">
        <v>41</v>
      </c>
      <c r="C3999" s="3">
        <v>41.25</v>
      </c>
      <c r="D3999" s="3">
        <v>40.65</v>
      </c>
      <c r="E3999" s="3">
        <v>41.2</v>
      </c>
      <c r="F3999" s="3">
        <v>86</v>
      </c>
      <c r="G3999" s="3">
        <v>41.2</v>
      </c>
      <c r="K3999" s="55"/>
    </row>
    <row r="4000" spans="1:11" x14ac:dyDescent="0.3">
      <c r="A4000" s="6">
        <v>43591</v>
      </c>
      <c r="B4000" s="3">
        <v>41.5</v>
      </c>
      <c r="C4000" s="3">
        <v>41.75</v>
      </c>
      <c r="D4000" s="3">
        <v>41.5</v>
      </c>
      <c r="E4000" s="3">
        <v>41.75</v>
      </c>
      <c r="F4000" s="3">
        <v>90</v>
      </c>
      <c r="G4000" s="3">
        <v>41.75</v>
      </c>
      <c r="K4000" s="55"/>
    </row>
    <row r="4001" spans="1:11" x14ac:dyDescent="0.3">
      <c r="A4001" s="6">
        <v>43592</v>
      </c>
      <c r="B4001" s="3">
        <v>42</v>
      </c>
      <c r="C4001" s="3">
        <v>42.2</v>
      </c>
      <c r="D4001" s="3">
        <v>40.799999999999997</v>
      </c>
      <c r="E4001" s="3">
        <v>40.9</v>
      </c>
      <c r="F4001" s="3">
        <v>67</v>
      </c>
      <c r="G4001" s="3">
        <v>41.78</v>
      </c>
      <c r="K4001" s="55"/>
    </row>
    <row r="4002" spans="1:11" x14ac:dyDescent="0.3">
      <c r="A4002" s="6">
        <v>43593</v>
      </c>
      <c r="B4002" s="3">
        <v>41.65</v>
      </c>
      <c r="C4002" s="3">
        <v>42.5</v>
      </c>
      <c r="D4002" s="3">
        <v>41.65</v>
      </c>
      <c r="E4002" s="3">
        <v>42.3</v>
      </c>
      <c r="F4002" s="3">
        <v>105</v>
      </c>
      <c r="G4002" s="3">
        <v>42.3</v>
      </c>
      <c r="K4002" s="55"/>
    </row>
    <row r="4003" spans="1:11" x14ac:dyDescent="0.3">
      <c r="A4003" s="6">
        <v>43594</v>
      </c>
      <c r="B4003" s="3">
        <v>42.5</v>
      </c>
      <c r="C4003" s="3">
        <v>42.65</v>
      </c>
      <c r="D4003" s="3">
        <v>41.95</v>
      </c>
      <c r="E4003" s="3">
        <v>41.95</v>
      </c>
      <c r="F4003" s="3">
        <v>137</v>
      </c>
      <c r="G4003" s="3">
        <v>41.95</v>
      </c>
      <c r="K4003" s="55"/>
    </row>
    <row r="4004" spans="1:11" x14ac:dyDescent="0.3">
      <c r="A4004" s="6">
        <v>43595</v>
      </c>
      <c r="B4004" s="3">
        <v>42</v>
      </c>
      <c r="C4004" s="3">
        <v>42</v>
      </c>
      <c r="D4004" s="3">
        <v>41.2</v>
      </c>
      <c r="E4004" s="3">
        <v>41.2</v>
      </c>
      <c r="F4004" s="3">
        <v>79</v>
      </c>
      <c r="G4004" s="3">
        <v>41.2</v>
      </c>
      <c r="K4004" s="55"/>
    </row>
    <row r="4005" spans="1:11" x14ac:dyDescent="0.3">
      <c r="A4005" s="6">
        <v>43598</v>
      </c>
      <c r="B4005" s="3">
        <v>41.45</v>
      </c>
      <c r="C4005" s="3">
        <v>41.6</v>
      </c>
      <c r="D4005" s="3">
        <v>40.99</v>
      </c>
      <c r="E4005" s="3">
        <v>40.99</v>
      </c>
      <c r="F4005" s="3">
        <v>169</v>
      </c>
      <c r="G4005" s="3">
        <v>40.85</v>
      </c>
      <c r="K4005" s="55"/>
    </row>
    <row r="4006" spans="1:11" x14ac:dyDescent="0.3">
      <c r="A4006" s="6">
        <v>43599</v>
      </c>
      <c r="B4006" s="3">
        <v>40.35</v>
      </c>
      <c r="C4006" s="3">
        <v>40.35</v>
      </c>
      <c r="D4006" s="3">
        <v>39.25</v>
      </c>
      <c r="E4006" s="3">
        <v>39.299999999999997</v>
      </c>
      <c r="F4006" s="3">
        <v>194</v>
      </c>
      <c r="G4006" s="3">
        <v>39.299999999999997</v>
      </c>
      <c r="K4006" s="55"/>
    </row>
    <row r="4007" spans="1:11" x14ac:dyDescent="0.3">
      <c r="A4007" s="6">
        <v>43600</v>
      </c>
      <c r="B4007" s="3">
        <v>39.25</v>
      </c>
      <c r="C4007" s="3">
        <v>39.299999999999997</v>
      </c>
      <c r="D4007" s="3">
        <v>38.1</v>
      </c>
      <c r="E4007" s="3">
        <v>38.25</v>
      </c>
      <c r="F4007" s="3">
        <v>90</v>
      </c>
      <c r="G4007" s="3">
        <v>38.1</v>
      </c>
      <c r="K4007" s="55"/>
    </row>
    <row r="4008" spans="1:11" x14ac:dyDescent="0.3">
      <c r="A4008" s="6">
        <v>43601</v>
      </c>
      <c r="B4008" s="3">
        <v>37.799999999999997</v>
      </c>
      <c r="C4008" s="3">
        <v>38.049999999999997</v>
      </c>
      <c r="D4008" s="3">
        <v>37.6</v>
      </c>
      <c r="E4008" s="3">
        <v>38</v>
      </c>
      <c r="F4008" s="3">
        <v>30</v>
      </c>
      <c r="G4008" s="3">
        <v>38</v>
      </c>
      <c r="K4008" s="55"/>
    </row>
    <row r="4009" spans="1:11" x14ac:dyDescent="0.3">
      <c r="A4009" s="6">
        <v>43605</v>
      </c>
      <c r="B4009" s="3">
        <v>36.35</v>
      </c>
      <c r="C4009" s="3">
        <v>36.450000000000003</v>
      </c>
      <c r="D4009" s="3">
        <v>36</v>
      </c>
      <c r="E4009" s="3">
        <v>36</v>
      </c>
      <c r="F4009" s="3">
        <v>79</v>
      </c>
      <c r="G4009" s="3">
        <v>35.729999999999997</v>
      </c>
      <c r="K4009" s="55"/>
    </row>
    <row r="4010" spans="1:11" x14ac:dyDescent="0.3">
      <c r="A4010" s="6">
        <v>43606</v>
      </c>
      <c r="B4010" s="3">
        <v>35.299999999999997</v>
      </c>
      <c r="C4010" s="3">
        <v>36.1</v>
      </c>
      <c r="D4010" s="3">
        <v>35.299999999999997</v>
      </c>
      <c r="E4010" s="3">
        <v>36</v>
      </c>
      <c r="F4010" s="3">
        <v>102</v>
      </c>
      <c r="G4010" s="3">
        <v>36</v>
      </c>
      <c r="K4010" s="55"/>
    </row>
    <row r="4011" spans="1:11" x14ac:dyDescent="0.3">
      <c r="A4011" s="6">
        <v>43607</v>
      </c>
      <c r="B4011" s="3">
        <v>36.1</v>
      </c>
      <c r="C4011" s="3">
        <v>36.1</v>
      </c>
      <c r="D4011" s="3">
        <v>35.9</v>
      </c>
      <c r="E4011" s="3">
        <v>36</v>
      </c>
      <c r="F4011" s="3">
        <v>43</v>
      </c>
      <c r="G4011" s="3">
        <v>36</v>
      </c>
      <c r="K4011" s="55"/>
    </row>
    <row r="4012" spans="1:11" x14ac:dyDescent="0.3">
      <c r="A4012" s="6">
        <v>43608</v>
      </c>
      <c r="B4012" s="3">
        <v>36.200000000000003</v>
      </c>
      <c r="C4012" s="3">
        <v>36.200000000000003</v>
      </c>
      <c r="D4012" s="3">
        <v>35.9</v>
      </c>
      <c r="E4012" s="3">
        <v>35.950000000000003</v>
      </c>
      <c r="F4012" s="3">
        <v>70</v>
      </c>
      <c r="G4012" s="3">
        <v>35.950000000000003</v>
      </c>
      <c r="K4012" s="55"/>
    </row>
    <row r="4013" spans="1:11" x14ac:dyDescent="0.3">
      <c r="A4013" s="6">
        <v>43609</v>
      </c>
      <c r="B4013" s="3">
        <v>36.25</v>
      </c>
      <c r="C4013" s="3">
        <v>36.6</v>
      </c>
      <c r="D4013" s="3">
        <v>36.25</v>
      </c>
      <c r="E4013" s="3">
        <v>36.6</v>
      </c>
      <c r="F4013" s="3">
        <v>41</v>
      </c>
      <c r="G4013" s="3">
        <v>36.6</v>
      </c>
      <c r="K4013" s="55"/>
    </row>
    <row r="4014" spans="1:11" x14ac:dyDescent="0.3">
      <c r="A4014" s="6">
        <v>43612</v>
      </c>
      <c r="B4014" s="3">
        <v>35.4</v>
      </c>
      <c r="C4014" s="3">
        <v>35.409999999999997</v>
      </c>
      <c r="D4014" s="3">
        <v>35.15</v>
      </c>
      <c r="E4014" s="3">
        <v>35.299999999999997</v>
      </c>
      <c r="F4014" s="3">
        <v>147</v>
      </c>
      <c r="G4014" s="3">
        <v>35.15</v>
      </c>
      <c r="K4014" s="55"/>
    </row>
    <row r="4015" spans="1:11" x14ac:dyDescent="0.3">
      <c r="A4015" s="6">
        <v>43613</v>
      </c>
      <c r="B4015" s="3">
        <v>35.1</v>
      </c>
      <c r="C4015" s="3">
        <v>35.6</v>
      </c>
      <c r="D4015" s="3">
        <v>35</v>
      </c>
      <c r="E4015" s="3">
        <v>35.6</v>
      </c>
      <c r="F4015" s="3">
        <v>181</v>
      </c>
      <c r="G4015" s="3">
        <v>35.6</v>
      </c>
      <c r="K4015" s="55"/>
    </row>
    <row r="4016" spans="1:11" x14ac:dyDescent="0.3">
      <c r="A4016" s="6">
        <v>43614</v>
      </c>
      <c r="B4016" s="3">
        <v>35.25</v>
      </c>
      <c r="C4016" s="3">
        <v>35.5</v>
      </c>
      <c r="D4016" s="3">
        <v>35.15</v>
      </c>
      <c r="E4016" s="3">
        <v>35.450000000000003</v>
      </c>
      <c r="F4016" s="3">
        <v>168</v>
      </c>
      <c r="G4016" s="3">
        <v>35.4</v>
      </c>
      <c r="K4016" s="55"/>
    </row>
    <row r="4017" spans="1:11" x14ac:dyDescent="0.3">
      <c r="A4017" s="6">
        <v>43616</v>
      </c>
      <c r="B4017" s="3">
        <v>35</v>
      </c>
      <c r="C4017" s="3">
        <v>35</v>
      </c>
      <c r="D4017" s="3">
        <v>34.25</v>
      </c>
      <c r="E4017" s="3">
        <v>34.4</v>
      </c>
      <c r="F4017" s="3">
        <v>152</v>
      </c>
      <c r="G4017" s="3">
        <v>34.35</v>
      </c>
      <c r="K4017" s="55"/>
    </row>
    <row r="4018" spans="1:11" x14ac:dyDescent="0.3">
      <c r="A4018" s="6">
        <v>43619</v>
      </c>
      <c r="B4018" s="3">
        <v>33.049999999999997</v>
      </c>
      <c r="C4018" s="3">
        <v>33.049999999999997</v>
      </c>
      <c r="D4018" s="3">
        <v>31.15</v>
      </c>
      <c r="E4018" s="3">
        <v>31.15</v>
      </c>
      <c r="F4018" s="3">
        <v>205</v>
      </c>
      <c r="G4018" s="3">
        <v>31.15</v>
      </c>
      <c r="K4018" s="55"/>
    </row>
    <row r="4019" spans="1:11" x14ac:dyDescent="0.3">
      <c r="A4019" s="6">
        <v>43620</v>
      </c>
      <c r="B4019" s="3">
        <v>31.5</v>
      </c>
      <c r="C4019" s="3">
        <v>31.87</v>
      </c>
      <c r="D4019" s="3">
        <v>29.45</v>
      </c>
      <c r="E4019" s="3">
        <v>29.95</v>
      </c>
      <c r="F4019" s="3">
        <v>583</v>
      </c>
      <c r="G4019" s="3">
        <v>29.93</v>
      </c>
      <c r="K4019" s="55"/>
    </row>
    <row r="4020" spans="1:11" x14ac:dyDescent="0.3">
      <c r="A4020" s="6">
        <v>43621</v>
      </c>
      <c r="B4020" s="3">
        <v>30.25</v>
      </c>
      <c r="C4020" s="3">
        <v>31.2</v>
      </c>
      <c r="D4020" s="3">
        <v>29.6</v>
      </c>
      <c r="E4020" s="3">
        <v>29.65</v>
      </c>
      <c r="F4020" s="3">
        <v>332</v>
      </c>
      <c r="G4020" s="3">
        <v>29.65</v>
      </c>
      <c r="K4020" s="55"/>
    </row>
    <row r="4021" spans="1:11" x14ac:dyDescent="0.3">
      <c r="A4021" s="6">
        <v>43622</v>
      </c>
      <c r="B4021" s="3">
        <v>29.45</v>
      </c>
      <c r="C4021" s="3">
        <v>29.7</v>
      </c>
      <c r="D4021" s="3">
        <v>29</v>
      </c>
      <c r="E4021" s="3">
        <v>29.7</v>
      </c>
      <c r="F4021" s="3">
        <v>80</v>
      </c>
      <c r="G4021" s="3">
        <v>29.63</v>
      </c>
      <c r="K4021" s="55"/>
    </row>
    <row r="4022" spans="1:11" x14ac:dyDescent="0.3">
      <c r="A4022" s="6">
        <v>43623</v>
      </c>
      <c r="B4022" s="3">
        <v>30.2</v>
      </c>
      <c r="C4022" s="3">
        <v>30.5</v>
      </c>
      <c r="D4022" s="3">
        <v>29.9</v>
      </c>
      <c r="E4022" s="3">
        <v>30.3</v>
      </c>
      <c r="F4022" s="3">
        <v>104</v>
      </c>
      <c r="G4022" s="3">
        <v>30.18</v>
      </c>
      <c r="K4022" s="55"/>
    </row>
    <row r="4023" spans="1:11" x14ac:dyDescent="0.3">
      <c r="A4023" s="6">
        <v>43627</v>
      </c>
      <c r="B4023" s="3">
        <v>30.3</v>
      </c>
      <c r="C4023" s="3">
        <v>30.3</v>
      </c>
      <c r="D4023" s="3">
        <v>29.79</v>
      </c>
      <c r="E4023" s="3">
        <v>30.1</v>
      </c>
      <c r="F4023" s="3">
        <v>220</v>
      </c>
      <c r="G4023" s="3">
        <v>30.1</v>
      </c>
      <c r="K4023" s="55"/>
    </row>
    <row r="4024" spans="1:11" x14ac:dyDescent="0.3">
      <c r="A4024" s="6">
        <v>43628</v>
      </c>
      <c r="B4024" s="3">
        <v>29.2</v>
      </c>
      <c r="C4024" s="3">
        <v>29.35</v>
      </c>
      <c r="D4024" s="3">
        <v>28.95</v>
      </c>
      <c r="E4024" s="3">
        <v>29</v>
      </c>
      <c r="F4024" s="3">
        <v>102</v>
      </c>
      <c r="G4024" s="3">
        <v>29.13</v>
      </c>
      <c r="K4024" s="55"/>
    </row>
    <row r="4025" spans="1:11" x14ac:dyDescent="0.3">
      <c r="A4025" s="6">
        <v>43629</v>
      </c>
      <c r="B4025" s="3">
        <v>29.3</v>
      </c>
      <c r="C4025" s="3">
        <v>29.4</v>
      </c>
      <c r="D4025" s="3">
        <v>28.65</v>
      </c>
      <c r="E4025" s="3">
        <v>28.8</v>
      </c>
      <c r="F4025" s="3">
        <v>168</v>
      </c>
      <c r="G4025" s="3">
        <v>28.8</v>
      </c>
      <c r="K4025" s="55"/>
    </row>
    <row r="4026" spans="1:11" x14ac:dyDescent="0.3">
      <c r="A4026" s="6">
        <v>43630</v>
      </c>
      <c r="B4026" s="3">
        <v>28.4</v>
      </c>
      <c r="C4026" s="3">
        <v>28.85</v>
      </c>
      <c r="D4026" s="3">
        <v>28.4</v>
      </c>
      <c r="E4026" s="3">
        <v>28.85</v>
      </c>
      <c r="F4026" s="3">
        <v>35</v>
      </c>
      <c r="G4026" s="3">
        <v>28.85</v>
      </c>
      <c r="K4026" s="55"/>
    </row>
    <row r="4027" spans="1:11" x14ac:dyDescent="0.3">
      <c r="A4027" s="6">
        <v>43633</v>
      </c>
      <c r="B4027" s="3">
        <v>28.6</v>
      </c>
      <c r="C4027" s="3">
        <v>29.1</v>
      </c>
      <c r="D4027" s="3">
        <v>28.6</v>
      </c>
      <c r="E4027" s="3">
        <v>29</v>
      </c>
      <c r="F4027" s="3">
        <v>259</v>
      </c>
      <c r="G4027" s="3">
        <v>29</v>
      </c>
      <c r="K4027" s="55"/>
    </row>
    <row r="4028" spans="1:11" x14ac:dyDescent="0.3">
      <c r="A4028" s="6">
        <v>43634</v>
      </c>
      <c r="B4028" s="3">
        <v>29</v>
      </c>
      <c r="C4028" s="3">
        <v>29.6</v>
      </c>
      <c r="D4028" s="3">
        <v>29</v>
      </c>
      <c r="E4028" s="3">
        <v>29.5</v>
      </c>
      <c r="F4028" s="3">
        <v>149</v>
      </c>
      <c r="G4028" s="3">
        <v>29.48</v>
      </c>
      <c r="K4028" s="55"/>
    </row>
    <row r="4029" spans="1:11" x14ac:dyDescent="0.3">
      <c r="A4029" s="6">
        <v>43635</v>
      </c>
      <c r="B4029" s="3">
        <v>29.1</v>
      </c>
      <c r="C4029" s="3">
        <v>30.75</v>
      </c>
      <c r="D4029" s="3">
        <v>29.1</v>
      </c>
      <c r="E4029" s="3">
        <v>30</v>
      </c>
      <c r="F4029" s="3">
        <v>91</v>
      </c>
      <c r="G4029" s="3">
        <v>30</v>
      </c>
      <c r="K4029" s="55"/>
    </row>
    <row r="4030" spans="1:11" x14ac:dyDescent="0.3">
      <c r="A4030" s="6">
        <v>43636</v>
      </c>
      <c r="B4030" s="3">
        <v>30.1</v>
      </c>
      <c r="C4030" s="3">
        <v>30.25</v>
      </c>
      <c r="D4030" s="3">
        <v>29.7</v>
      </c>
      <c r="E4030" s="3">
        <v>29.7</v>
      </c>
      <c r="F4030" s="3">
        <v>162</v>
      </c>
      <c r="G4030" s="3">
        <v>29.7</v>
      </c>
      <c r="K4030" s="55"/>
    </row>
    <row r="4031" spans="1:11" x14ac:dyDescent="0.3">
      <c r="A4031" s="6">
        <v>43637</v>
      </c>
      <c r="B4031" s="3">
        <v>30.3</v>
      </c>
      <c r="C4031" s="3">
        <v>30.8</v>
      </c>
      <c r="D4031" s="3">
        <v>30.2</v>
      </c>
      <c r="E4031" s="3">
        <v>30.75</v>
      </c>
      <c r="F4031" s="3">
        <v>85</v>
      </c>
      <c r="G4031" s="3">
        <v>30.75</v>
      </c>
      <c r="K4031" s="55"/>
    </row>
    <row r="4032" spans="1:11" x14ac:dyDescent="0.3">
      <c r="A4032" s="6">
        <v>43640</v>
      </c>
      <c r="B4032" s="3">
        <v>30.7</v>
      </c>
      <c r="C4032" s="3">
        <v>31.3</v>
      </c>
      <c r="D4032" s="3">
        <v>30.7</v>
      </c>
      <c r="E4032" s="3">
        <v>31.05</v>
      </c>
      <c r="F4032" s="3">
        <v>58</v>
      </c>
      <c r="G4032" s="3">
        <v>31.05</v>
      </c>
      <c r="K4032" s="55"/>
    </row>
    <row r="4033" spans="1:11" x14ac:dyDescent="0.3">
      <c r="A4033" s="6">
        <v>43641</v>
      </c>
      <c r="B4033" s="3">
        <v>30.55</v>
      </c>
      <c r="C4033" s="3">
        <v>30.74</v>
      </c>
      <c r="D4033" s="3">
        <v>29.8</v>
      </c>
      <c r="E4033" s="3">
        <v>30</v>
      </c>
      <c r="F4033" s="3">
        <v>138</v>
      </c>
      <c r="G4033" s="3">
        <v>30.2</v>
      </c>
      <c r="K4033" s="55"/>
    </row>
    <row r="4034" spans="1:11" x14ac:dyDescent="0.3">
      <c r="A4034" s="6">
        <v>43642</v>
      </c>
      <c r="B4034" s="3">
        <v>29.95</v>
      </c>
      <c r="C4034" s="3">
        <v>30</v>
      </c>
      <c r="D4034" s="3">
        <v>29.75</v>
      </c>
      <c r="E4034" s="3">
        <v>29.75</v>
      </c>
      <c r="F4034" s="3">
        <v>55</v>
      </c>
      <c r="G4034" s="3">
        <v>29.75</v>
      </c>
      <c r="K4034" s="55"/>
    </row>
    <row r="4035" spans="1:11" x14ac:dyDescent="0.3">
      <c r="A4035" s="6">
        <v>43643</v>
      </c>
      <c r="B4035" s="3">
        <v>29.8</v>
      </c>
      <c r="C4035" s="3">
        <v>29.8</v>
      </c>
      <c r="D4035" s="3">
        <v>29.3</v>
      </c>
      <c r="E4035" s="3">
        <v>29.32</v>
      </c>
      <c r="F4035" s="3">
        <v>136</v>
      </c>
      <c r="G4035" s="3">
        <v>29.41</v>
      </c>
      <c r="K4035" s="55"/>
    </row>
    <row r="4036" spans="1:11" x14ac:dyDescent="0.3">
      <c r="A4036" s="6">
        <v>43644</v>
      </c>
      <c r="B4036" s="3">
        <v>28.35</v>
      </c>
      <c r="C4036" s="3">
        <v>28.35</v>
      </c>
      <c r="D4036" s="3">
        <v>27.2</v>
      </c>
      <c r="E4036" s="3">
        <v>27.3</v>
      </c>
      <c r="F4036" s="3">
        <v>278</v>
      </c>
      <c r="G4036" s="3">
        <v>27.35</v>
      </c>
      <c r="K4036" s="55"/>
    </row>
    <row r="4037" spans="1:11" x14ac:dyDescent="0.3">
      <c r="A4037" s="6">
        <v>43647</v>
      </c>
      <c r="B4037" s="3">
        <v>29.7</v>
      </c>
      <c r="C4037" s="3">
        <v>29.75</v>
      </c>
      <c r="D4037" s="3">
        <v>29.45</v>
      </c>
      <c r="E4037" s="3">
        <v>29.5</v>
      </c>
      <c r="F4037" s="3">
        <v>75</v>
      </c>
      <c r="G4037" s="3">
        <v>29.5</v>
      </c>
      <c r="K4037" s="55"/>
    </row>
    <row r="4038" spans="1:11" x14ac:dyDescent="0.3">
      <c r="A4038" s="6">
        <v>43648</v>
      </c>
      <c r="B4038" s="3">
        <v>30.25</v>
      </c>
      <c r="C4038" s="3">
        <v>31.25</v>
      </c>
      <c r="D4038" s="3">
        <v>30.25</v>
      </c>
      <c r="E4038" s="3">
        <v>30.95</v>
      </c>
      <c r="F4038" s="3">
        <v>48</v>
      </c>
      <c r="G4038" s="3">
        <v>30.95</v>
      </c>
      <c r="K4038" s="55"/>
    </row>
    <row r="4039" spans="1:11" x14ac:dyDescent="0.3">
      <c r="A4039" s="6">
        <v>43649</v>
      </c>
      <c r="B4039" s="3">
        <v>31.3</v>
      </c>
      <c r="C4039" s="3">
        <v>31.55</v>
      </c>
      <c r="D4039" s="3">
        <v>31.25</v>
      </c>
      <c r="E4039" s="3">
        <v>31.25</v>
      </c>
      <c r="F4039" s="3">
        <v>136</v>
      </c>
      <c r="G4039" s="3">
        <v>31.25</v>
      </c>
      <c r="K4039" s="55"/>
    </row>
    <row r="4040" spans="1:11" x14ac:dyDescent="0.3">
      <c r="A4040" s="6">
        <v>43650</v>
      </c>
      <c r="B4040" s="3">
        <v>31.5</v>
      </c>
      <c r="C4040" s="3">
        <v>31.5</v>
      </c>
      <c r="D4040" s="3">
        <v>31.4</v>
      </c>
      <c r="E4040" s="3">
        <v>31.5</v>
      </c>
      <c r="F4040" s="3">
        <v>97</v>
      </c>
      <c r="G4040" s="3">
        <v>31.5</v>
      </c>
      <c r="K4040" s="55"/>
    </row>
    <row r="4041" spans="1:11" x14ac:dyDescent="0.3">
      <c r="A4041" s="6">
        <v>43651</v>
      </c>
      <c r="B4041" s="3">
        <v>31.3</v>
      </c>
      <c r="C4041" s="3">
        <v>31.7</v>
      </c>
      <c r="D4041" s="3">
        <v>31.3</v>
      </c>
      <c r="E4041" s="3">
        <v>31.7</v>
      </c>
      <c r="F4041" s="3">
        <v>7</v>
      </c>
      <c r="G4041" s="3">
        <v>31.7</v>
      </c>
      <c r="K4041" s="55"/>
    </row>
    <row r="4042" spans="1:11" x14ac:dyDescent="0.3">
      <c r="A4042" s="6">
        <v>43654</v>
      </c>
      <c r="B4042" s="3">
        <v>33</v>
      </c>
      <c r="C4042" s="3">
        <v>33.4</v>
      </c>
      <c r="D4042" s="3">
        <v>32.75</v>
      </c>
      <c r="E4042" s="3">
        <v>33.4</v>
      </c>
      <c r="F4042" s="3">
        <v>57</v>
      </c>
      <c r="G4042" s="3">
        <v>33.4</v>
      </c>
      <c r="K4042" s="55"/>
    </row>
    <row r="4043" spans="1:11" x14ac:dyDescent="0.3">
      <c r="A4043" s="6">
        <v>43655</v>
      </c>
      <c r="B4043" s="3">
        <v>33.85</v>
      </c>
      <c r="C4043" s="3">
        <v>34.15</v>
      </c>
      <c r="D4043" s="3">
        <v>33.700000000000003</v>
      </c>
      <c r="E4043" s="3">
        <v>34</v>
      </c>
      <c r="F4043" s="3">
        <v>56</v>
      </c>
      <c r="G4043" s="3">
        <v>34</v>
      </c>
      <c r="K4043" s="55"/>
    </row>
    <row r="4044" spans="1:11" x14ac:dyDescent="0.3">
      <c r="A4044" s="6">
        <v>43656</v>
      </c>
      <c r="B4044" s="3">
        <v>34.5</v>
      </c>
      <c r="C4044" s="3">
        <v>36.549999999999997</v>
      </c>
      <c r="D4044" s="3">
        <v>34.5</v>
      </c>
      <c r="E4044" s="3">
        <v>36.549999999999997</v>
      </c>
      <c r="F4044" s="3">
        <v>59</v>
      </c>
      <c r="G4044" s="3">
        <v>36.549999999999997</v>
      </c>
      <c r="K4044" s="55"/>
    </row>
    <row r="4045" spans="1:11" x14ac:dyDescent="0.3">
      <c r="A4045" s="6">
        <v>43657</v>
      </c>
      <c r="B4045" s="3">
        <v>37.9</v>
      </c>
      <c r="C4045" s="3">
        <v>38.450000000000003</v>
      </c>
      <c r="D4045" s="3">
        <v>37.9</v>
      </c>
      <c r="E4045" s="3">
        <v>38.450000000000003</v>
      </c>
      <c r="F4045" s="3">
        <v>110</v>
      </c>
      <c r="G4045" s="3">
        <v>38.4</v>
      </c>
      <c r="K4045" s="55"/>
    </row>
    <row r="4046" spans="1:11" x14ac:dyDescent="0.3">
      <c r="A4046" s="6">
        <v>43658</v>
      </c>
      <c r="B4046" s="3">
        <v>38.25</v>
      </c>
      <c r="C4046" s="3">
        <v>38.25</v>
      </c>
      <c r="D4046" s="3">
        <v>37.799999999999997</v>
      </c>
      <c r="E4046" s="3">
        <v>37.85</v>
      </c>
      <c r="F4046" s="3">
        <v>100</v>
      </c>
      <c r="G4046" s="3">
        <v>37.85</v>
      </c>
      <c r="K4046" s="55"/>
    </row>
    <row r="4047" spans="1:11" x14ac:dyDescent="0.3">
      <c r="A4047" s="6">
        <v>43661</v>
      </c>
      <c r="B4047" s="3">
        <v>39</v>
      </c>
      <c r="C4047" s="3">
        <v>39</v>
      </c>
      <c r="D4047" s="3">
        <v>38.5</v>
      </c>
      <c r="E4047" s="3">
        <v>38.5</v>
      </c>
      <c r="F4047" s="3">
        <v>23</v>
      </c>
      <c r="G4047" s="3">
        <v>38.5</v>
      </c>
      <c r="K4047" s="55"/>
    </row>
    <row r="4048" spans="1:11" x14ac:dyDescent="0.3">
      <c r="A4048" s="6">
        <v>43662</v>
      </c>
      <c r="B4048" s="3">
        <v>38.5</v>
      </c>
      <c r="C4048" s="3">
        <v>38.5</v>
      </c>
      <c r="D4048" s="3">
        <v>38.35</v>
      </c>
      <c r="E4048" s="3">
        <v>38.4</v>
      </c>
      <c r="F4048" s="3">
        <v>66</v>
      </c>
      <c r="G4048" s="3">
        <v>38.479999999999997</v>
      </c>
      <c r="K4048" s="55"/>
    </row>
    <row r="4049" spans="1:11" x14ac:dyDescent="0.3">
      <c r="A4049" s="6">
        <v>43663</v>
      </c>
      <c r="B4049" s="3">
        <v>38.5</v>
      </c>
      <c r="C4049" s="3">
        <v>39.049999999999997</v>
      </c>
      <c r="D4049" s="3">
        <v>38.5</v>
      </c>
      <c r="E4049" s="3">
        <v>38.950000000000003</v>
      </c>
      <c r="F4049" s="3">
        <v>61</v>
      </c>
      <c r="G4049" s="3">
        <v>38.950000000000003</v>
      </c>
      <c r="K4049" s="55"/>
    </row>
    <row r="4050" spans="1:11" x14ac:dyDescent="0.3">
      <c r="A4050" s="6">
        <v>43664</v>
      </c>
      <c r="B4050" s="3">
        <v>38.75</v>
      </c>
      <c r="C4050" s="3">
        <v>38.9</v>
      </c>
      <c r="D4050" s="3">
        <v>38.64</v>
      </c>
      <c r="E4050" s="3">
        <v>38.64</v>
      </c>
      <c r="F4050" s="3">
        <v>52</v>
      </c>
      <c r="G4050" s="3">
        <v>38.64</v>
      </c>
      <c r="K4050" s="55"/>
    </row>
    <row r="4051" spans="1:11" x14ac:dyDescent="0.3">
      <c r="A4051" s="6">
        <v>43665</v>
      </c>
      <c r="B4051" s="3">
        <v>39</v>
      </c>
      <c r="C4051" s="3">
        <v>39</v>
      </c>
      <c r="D4051" s="3">
        <v>38.65</v>
      </c>
      <c r="E4051" s="3">
        <v>38.75</v>
      </c>
      <c r="F4051" s="3">
        <v>46</v>
      </c>
      <c r="G4051" s="3">
        <v>38.65</v>
      </c>
      <c r="K4051" s="55"/>
    </row>
    <row r="4052" spans="1:11" x14ac:dyDescent="0.3">
      <c r="A4052" s="6">
        <v>43668</v>
      </c>
      <c r="B4052" s="3">
        <v>39.200000000000003</v>
      </c>
      <c r="C4052" s="3">
        <v>39.200000000000003</v>
      </c>
      <c r="D4052" s="3">
        <v>38.9</v>
      </c>
      <c r="E4052" s="3">
        <v>39.200000000000003</v>
      </c>
      <c r="F4052" s="3">
        <v>47</v>
      </c>
      <c r="G4052" s="3">
        <v>39.200000000000003</v>
      </c>
      <c r="K4052" s="55"/>
    </row>
    <row r="4053" spans="1:11" x14ac:dyDescent="0.3">
      <c r="A4053" s="6">
        <v>43669</v>
      </c>
      <c r="B4053" s="3">
        <v>39.6</v>
      </c>
      <c r="C4053" s="3">
        <v>40.35</v>
      </c>
      <c r="D4053" s="3">
        <v>39.6</v>
      </c>
      <c r="E4053" s="3">
        <v>40.35</v>
      </c>
      <c r="F4053" s="3">
        <v>98</v>
      </c>
      <c r="G4053" s="3">
        <v>40.35</v>
      </c>
      <c r="K4053" s="55"/>
    </row>
    <row r="4054" spans="1:11" x14ac:dyDescent="0.3">
      <c r="A4054" s="6">
        <v>43670</v>
      </c>
      <c r="B4054" s="3">
        <v>40.42</v>
      </c>
      <c r="C4054" s="3">
        <v>40.450000000000003</v>
      </c>
      <c r="D4054" s="3">
        <v>40.1</v>
      </c>
      <c r="E4054" s="3">
        <v>40.200000000000003</v>
      </c>
      <c r="F4054" s="3">
        <v>45</v>
      </c>
      <c r="G4054" s="3">
        <v>40.25</v>
      </c>
      <c r="K4054" s="55"/>
    </row>
    <row r="4055" spans="1:11" x14ac:dyDescent="0.3">
      <c r="A4055" s="6">
        <v>43671</v>
      </c>
      <c r="B4055" s="3">
        <v>39.75</v>
      </c>
      <c r="C4055" s="3">
        <v>40</v>
      </c>
      <c r="D4055" s="3">
        <v>39.549999999999997</v>
      </c>
      <c r="E4055" s="3">
        <v>39.6</v>
      </c>
      <c r="F4055" s="3">
        <v>97</v>
      </c>
      <c r="G4055" s="3">
        <v>39.6</v>
      </c>
      <c r="K4055" s="55"/>
    </row>
    <row r="4056" spans="1:11" x14ac:dyDescent="0.3">
      <c r="A4056" s="6">
        <v>43672</v>
      </c>
      <c r="B4056" s="3">
        <v>39.200000000000003</v>
      </c>
      <c r="C4056" s="3">
        <v>39.200000000000003</v>
      </c>
      <c r="D4056" s="3">
        <v>38.799999999999997</v>
      </c>
      <c r="E4056" s="3">
        <v>39</v>
      </c>
      <c r="F4056" s="3">
        <v>50</v>
      </c>
      <c r="G4056" s="3">
        <v>38.9</v>
      </c>
      <c r="K4056" s="55"/>
    </row>
    <row r="4057" spans="1:11" x14ac:dyDescent="0.3">
      <c r="A4057" s="6">
        <v>43675</v>
      </c>
      <c r="B4057" s="3">
        <v>39.200000000000003</v>
      </c>
      <c r="C4057" s="3">
        <v>39.35</v>
      </c>
      <c r="D4057" s="3">
        <v>39.200000000000003</v>
      </c>
      <c r="E4057" s="3">
        <v>39.200000000000003</v>
      </c>
      <c r="F4057" s="3">
        <v>40</v>
      </c>
      <c r="G4057" s="3">
        <v>39.200000000000003</v>
      </c>
      <c r="K4057" s="55"/>
    </row>
    <row r="4058" spans="1:11" x14ac:dyDescent="0.3">
      <c r="A4058" s="6">
        <v>43676</v>
      </c>
      <c r="B4058" s="3">
        <v>39.200000000000003</v>
      </c>
      <c r="C4058" s="3">
        <v>39.450000000000003</v>
      </c>
      <c r="D4058" s="3">
        <v>39.15</v>
      </c>
      <c r="E4058" s="3">
        <v>39.15</v>
      </c>
      <c r="F4058" s="3">
        <v>86</v>
      </c>
      <c r="G4058" s="3">
        <v>39.15</v>
      </c>
      <c r="K4058" s="55"/>
    </row>
    <row r="4059" spans="1:11" x14ac:dyDescent="0.3">
      <c r="A4059" s="6">
        <v>43677</v>
      </c>
      <c r="B4059" s="3">
        <v>39.06</v>
      </c>
      <c r="C4059" s="3">
        <v>39.1</v>
      </c>
      <c r="D4059" s="3">
        <v>38.9</v>
      </c>
      <c r="E4059" s="3">
        <v>38.9</v>
      </c>
      <c r="F4059" s="3">
        <v>90</v>
      </c>
      <c r="G4059" s="3">
        <v>39</v>
      </c>
      <c r="K4059" s="55"/>
    </row>
    <row r="4060" spans="1:11" x14ac:dyDescent="0.3">
      <c r="A4060" s="6">
        <v>43678</v>
      </c>
      <c r="B4060" s="3">
        <v>40.28</v>
      </c>
      <c r="C4060" s="3">
        <v>40.6</v>
      </c>
      <c r="D4060" s="3">
        <v>40</v>
      </c>
      <c r="E4060" s="3">
        <v>40</v>
      </c>
      <c r="F4060" s="3">
        <v>88</v>
      </c>
      <c r="G4060" s="3">
        <v>40.33</v>
      </c>
      <c r="K4060" s="55"/>
    </row>
    <row r="4061" spans="1:11" x14ac:dyDescent="0.3">
      <c r="A4061" s="6">
        <v>43679</v>
      </c>
      <c r="B4061" s="3">
        <v>40.25</v>
      </c>
      <c r="C4061" s="3">
        <v>40.35</v>
      </c>
      <c r="D4061" s="3">
        <v>39.9</v>
      </c>
      <c r="E4061" s="3">
        <v>40.15</v>
      </c>
      <c r="F4061" s="3">
        <v>101</v>
      </c>
      <c r="G4061" s="3">
        <v>40.15</v>
      </c>
      <c r="K4061" s="55"/>
    </row>
    <row r="4062" spans="1:11" x14ac:dyDescent="0.3">
      <c r="A4062" s="6">
        <v>43682</v>
      </c>
      <c r="B4062" s="3">
        <v>38.9</v>
      </c>
      <c r="C4062" s="3">
        <v>38.9</v>
      </c>
      <c r="D4062" s="3">
        <v>37.4</v>
      </c>
      <c r="E4062" s="3">
        <v>37.4</v>
      </c>
      <c r="F4062" s="3">
        <v>147</v>
      </c>
      <c r="G4062" s="3">
        <v>37.4</v>
      </c>
      <c r="K4062" s="55"/>
    </row>
    <row r="4063" spans="1:11" x14ac:dyDescent="0.3">
      <c r="A4063" s="6">
        <v>43683</v>
      </c>
      <c r="B4063" s="3">
        <v>37</v>
      </c>
      <c r="C4063" s="3">
        <v>37</v>
      </c>
      <c r="D4063" s="3">
        <v>35.75</v>
      </c>
      <c r="E4063" s="3">
        <v>36</v>
      </c>
      <c r="F4063" s="3">
        <v>175</v>
      </c>
      <c r="G4063" s="3">
        <v>36</v>
      </c>
      <c r="K4063" s="55"/>
    </row>
    <row r="4064" spans="1:11" x14ac:dyDescent="0.3">
      <c r="A4064" s="6">
        <v>43684</v>
      </c>
      <c r="B4064" s="3">
        <v>36</v>
      </c>
      <c r="C4064" s="3">
        <v>36</v>
      </c>
      <c r="D4064" s="3">
        <v>34.799999999999997</v>
      </c>
      <c r="E4064" s="3">
        <v>34.9</v>
      </c>
      <c r="F4064" s="3">
        <v>140</v>
      </c>
      <c r="G4064" s="3">
        <v>34.9</v>
      </c>
      <c r="K4064" s="55"/>
    </row>
    <row r="4065" spans="1:11" x14ac:dyDescent="0.3">
      <c r="A4065" s="6">
        <v>43685</v>
      </c>
      <c r="B4065" s="3">
        <v>34.700000000000003</v>
      </c>
      <c r="C4065" s="3">
        <v>35.35</v>
      </c>
      <c r="D4065" s="3">
        <v>34.6</v>
      </c>
      <c r="E4065" s="3">
        <v>35.200000000000003</v>
      </c>
      <c r="F4065" s="3">
        <v>108</v>
      </c>
      <c r="G4065" s="3">
        <v>35.04</v>
      </c>
      <c r="K4065" s="55"/>
    </row>
    <row r="4066" spans="1:11" x14ac:dyDescent="0.3">
      <c r="A4066" s="6">
        <v>43686</v>
      </c>
      <c r="B4066" s="3">
        <v>35.549999999999997</v>
      </c>
      <c r="C4066" s="3">
        <v>35.75</v>
      </c>
      <c r="D4066" s="3">
        <v>34.75</v>
      </c>
      <c r="E4066" s="3">
        <v>35.5</v>
      </c>
      <c r="F4066" s="3">
        <v>268</v>
      </c>
      <c r="G4066" s="3">
        <v>35.5</v>
      </c>
      <c r="K4066" s="55"/>
    </row>
    <row r="4067" spans="1:11" x14ac:dyDescent="0.3">
      <c r="A4067" s="6">
        <v>43689</v>
      </c>
      <c r="B4067" s="3">
        <v>35.200000000000003</v>
      </c>
      <c r="C4067" s="3">
        <v>36</v>
      </c>
      <c r="D4067" s="3">
        <v>35.200000000000003</v>
      </c>
      <c r="E4067" s="3">
        <v>36</v>
      </c>
      <c r="F4067" s="3">
        <v>169</v>
      </c>
      <c r="G4067" s="3">
        <v>35.85</v>
      </c>
      <c r="K4067" s="55"/>
    </row>
    <row r="4068" spans="1:11" x14ac:dyDescent="0.3">
      <c r="A4068" s="6">
        <v>43690</v>
      </c>
      <c r="B4068" s="3">
        <v>35.950000000000003</v>
      </c>
      <c r="C4068" s="3">
        <v>36.549999999999997</v>
      </c>
      <c r="D4068" s="3">
        <v>35.950000000000003</v>
      </c>
      <c r="E4068" s="3">
        <v>36.549999999999997</v>
      </c>
      <c r="F4068" s="3">
        <v>212</v>
      </c>
      <c r="G4068" s="3">
        <v>36.549999999999997</v>
      </c>
      <c r="K4068" s="55"/>
    </row>
    <row r="4069" spans="1:11" x14ac:dyDescent="0.3">
      <c r="A4069" s="6">
        <v>43691</v>
      </c>
      <c r="B4069" s="3">
        <v>36.65</v>
      </c>
      <c r="C4069" s="3">
        <v>37.85</v>
      </c>
      <c r="D4069" s="3">
        <v>36.65</v>
      </c>
      <c r="E4069" s="3">
        <v>37.1</v>
      </c>
      <c r="F4069" s="3">
        <v>220</v>
      </c>
      <c r="G4069" s="3">
        <v>37</v>
      </c>
      <c r="K4069" s="55"/>
    </row>
    <row r="4070" spans="1:11" x14ac:dyDescent="0.3">
      <c r="A4070" s="6">
        <v>43692</v>
      </c>
      <c r="B4070" s="3">
        <v>37.35</v>
      </c>
      <c r="C4070" s="3">
        <v>37.35</v>
      </c>
      <c r="D4070" s="3">
        <v>36.799999999999997</v>
      </c>
      <c r="E4070" s="3">
        <v>36.85</v>
      </c>
      <c r="F4070" s="3">
        <v>93</v>
      </c>
      <c r="G4070" s="3">
        <v>36.85</v>
      </c>
      <c r="K4070" s="55"/>
    </row>
    <row r="4071" spans="1:11" x14ac:dyDescent="0.3">
      <c r="A4071" s="6">
        <v>43693</v>
      </c>
      <c r="B4071" s="3">
        <v>37.200000000000003</v>
      </c>
      <c r="C4071" s="3">
        <v>37.700000000000003</v>
      </c>
      <c r="D4071" s="3">
        <v>37.200000000000003</v>
      </c>
      <c r="E4071" s="3">
        <v>37.6</v>
      </c>
      <c r="F4071" s="3">
        <v>101</v>
      </c>
      <c r="G4071" s="3">
        <v>37.6</v>
      </c>
      <c r="K4071" s="55"/>
    </row>
    <row r="4072" spans="1:11" x14ac:dyDescent="0.3">
      <c r="A4072" s="6">
        <v>43696</v>
      </c>
      <c r="B4072" s="3">
        <v>37.299999999999997</v>
      </c>
      <c r="C4072" s="3">
        <v>37.299999999999997</v>
      </c>
      <c r="D4072" s="3">
        <v>36.299999999999997</v>
      </c>
      <c r="E4072" s="3">
        <v>36.49</v>
      </c>
      <c r="F4072" s="3">
        <v>252</v>
      </c>
      <c r="G4072" s="3">
        <v>36.549999999999997</v>
      </c>
      <c r="K4072" s="55"/>
    </row>
    <row r="4073" spans="1:11" x14ac:dyDescent="0.3">
      <c r="A4073" s="6">
        <v>43697</v>
      </c>
      <c r="B4073" s="3">
        <v>37.15</v>
      </c>
      <c r="C4073" s="3">
        <v>37.15</v>
      </c>
      <c r="D4073" s="3">
        <v>36.799999999999997</v>
      </c>
      <c r="E4073" s="3">
        <v>36.799999999999997</v>
      </c>
      <c r="F4073" s="3">
        <v>149</v>
      </c>
      <c r="G4073" s="3">
        <v>36.799999999999997</v>
      </c>
      <c r="K4073" s="55"/>
    </row>
    <row r="4074" spans="1:11" x14ac:dyDescent="0.3">
      <c r="A4074" s="6">
        <v>43698</v>
      </c>
      <c r="B4074" s="3">
        <v>37.15</v>
      </c>
      <c r="C4074" s="3">
        <v>37.15</v>
      </c>
      <c r="D4074" s="3">
        <v>36.75</v>
      </c>
      <c r="E4074" s="3">
        <v>36.799999999999997</v>
      </c>
      <c r="F4074" s="3">
        <v>46</v>
      </c>
      <c r="G4074" s="3">
        <v>36.75</v>
      </c>
      <c r="K4074" s="55"/>
    </row>
    <row r="4075" spans="1:11" x14ac:dyDescent="0.3">
      <c r="A4075" s="6">
        <v>43699</v>
      </c>
      <c r="B4075" s="3">
        <v>36</v>
      </c>
      <c r="C4075" s="3">
        <v>36</v>
      </c>
      <c r="D4075" s="3">
        <v>35.4</v>
      </c>
      <c r="E4075" s="3">
        <v>35.549999999999997</v>
      </c>
      <c r="F4075" s="3">
        <v>132</v>
      </c>
      <c r="G4075" s="3">
        <v>35.549999999999997</v>
      </c>
      <c r="K4075" s="55"/>
    </row>
    <row r="4076" spans="1:11" x14ac:dyDescent="0.3">
      <c r="A4076" s="6">
        <v>43700</v>
      </c>
      <c r="B4076" s="3">
        <v>35.700000000000003</v>
      </c>
      <c r="C4076" s="3">
        <v>35.75</v>
      </c>
      <c r="D4076" s="3">
        <v>35.4</v>
      </c>
      <c r="E4076" s="3">
        <v>35.4</v>
      </c>
      <c r="F4076" s="3">
        <v>100</v>
      </c>
      <c r="G4076" s="3">
        <v>35.4</v>
      </c>
      <c r="K4076" s="55"/>
    </row>
    <row r="4077" spans="1:11" x14ac:dyDescent="0.3">
      <c r="A4077" s="6">
        <v>43703</v>
      </c>
      <c r="B4077" s="3">
        <v>34.75</v>
      </c>
      <c r="C4077" s="3">
        <v>35.4</v>
      </c>
      <c r="D4077" s="3">
        <v>34.75</v>
      </c>
      <c r="E4077" s="3">
        <v>35.35</v>
      </c>
      <c r="F4077" s="3">
        <v>65</v>
      </c>
      <c r="G4077" s="3">
        <v>35.200000000000003</v>
      </c>
      <c r="K4077" s="55"/>
    </row>
    <row r="4078" spans="1:11" x14ac:dyDescent="0.3">
      <c r="A4078" s="6">
        <v>43704</v>
      </c>
      <c r="B4078" s="3">
        <v>34.81</v>
      </c>
      <c r="C4078" s="3">
        <v>35.25</v>
      </c>
      <c r="D4078" s="3">
        <v>34.75</v>
      </c>
      <c r="E4078" s="3">
        <v>34.9</v>
      </c>
      <c r="F4078" s="3">
        <v>250</v>
      </c>
      <c r="G4078" s="3">
        <v>34.9</v>
      </c>
      <c r="K4078" s="55"/>
    </row>
    <row r="4079" spans="1:11" x14ac:dyDescent="0.3">
      <c r="A4079" s="6">
        <v>43705</v>
      </c>
      <c r="B4079" s="3">
        <v>35.5</v>
      </c>
      <c r="C4079" s="3">
        <v>35.5</v>
      </c>
      <c r="D4079" s="3">
        <v>34.799999999999997</v>
      </c>
      <c r="E4079" s="3">
        <v>34.950000000000003</v>
      </c>
      <c r="F4079" s="3">
        <v>148</v>
      </c>
      <c r="G4079" s="3">
        <v>34.9</v>
      </c>
      <c r="K4079" s="55"/>
    </row>
    <row r="4080" spans="1:11" x14ac:dyDescent="0.3">
      <c r="A4080" s="6">
        <v>43706</v>
      </c>
      <c r="B4080" s="3">
        <v>34.1</v>
      </c>
      <c r="C4080" s="3">
        <v>34.5</v>
      </c>
      <c r="D4080" s="3">
        <v>33.9</v>
      </c>
      <c r="E4080" s="3">
        <v>34.200000000000003</v>
      </c>
      <c r="F4080" s="3">
        <v>126</v>
      </c>
      <c r="G4080" s="3">
        <v>34.200000000000003</v>
      </c>
      <c r="K4080" s="55"/>
    </row>
    <row r="4081" spans="1:11" x14ac:dyDescent="0.3">
      <c r="A4081" s="6">
        <v>43707</v>
      </c>
      <c r="B4081" s="3">
        <v>34.5</v>
      </c>
      <c r="C4081" s="3">
        <v>34.700000000000003</v>
      </c>
      <c r="D4081" s="3">
        <v>34.25</v>
      </c>
      <c r="E4081" s="3">
        <v>34.700000000000003</v>
      </c>
      <c r="F4081" s="3">
        <v>209</v>
      </c>
      <c r="G4081" s="3">
        <v>34.700000000000003</v>
      </c>
      <c r="K4081" s="55"/>
    </row>
    <row r="4082" spans="1:11" x14ac:dyDescent="0.3">
      <c r="A4082" s="6">
        <v>43710</v>
      </c>
      <c r="B4082" s="3">
        <v>34.5</v>
      </c>
      <c r="C4082" s="3">
        <v>34.5</v>
      </c>
      <c r="D4082" s="3">
        <v>33.950000000000003</v>
      </c>
      <c r="E4082" s="3">
        <v>34.200000000000003</v>
      </c>
      <c r="F4082" s="3">
        <v>160</v>
      </c>
      <c r="G4082" s="3">
        <v>34.08</v>
      </c>
      <c r="K4082" s="55"/>
    </row>
    <row r="4083" spans="1:11" x14ac:dyDescent="0.3">
      <c r="A4083" s="6">
        <v>43711</v>
      </c>
      <c r="B4083" s="3">
        <v>33.67</v>
      </c>
      <c r="C4083" s="3">
        <v>34.15</v>
      </c>
      <c r="D4083" s="3">
        <v>33.65</v>
      </c>
      <c r="E4083" s="3">
        <v>34.1</v>
      </c>
      <c r="F4083" s="3">
        <v>283</v>
      </c>
      <c r="G4083" s="3">
        <v>34.1</v>
      </c>
      <c r="K4083" s="55"/>
    </row>
    <row r="4084" spans="1:11" x14ac:dyDescent="0.3">
      <c r="A4084" s="6">
        <v>43712</v>
      </c>
      <c r="B4084" s="3">
        <v>34.35</v>
      </c>
      <c r="C4084" s="3">
        <v>34.35</v>
      </c>
      <c r="D4084" s="3">
        <v>33.700000000000003</v>
      </c>
      <c r="E4084" s="3">
        <v>33.799999999999997</v>
      </c>
      <c r="F4084" s="3">
        <v>135</v>
      </c>
      <c r="G4084" s="3">
        <v>33.799999999999997</v>
      </c>
      <c r="K4084" s="55"/>
    </row>
    <row r="4085" spans="1:11" x14ac:dyDescent="0.3">
      <c r="A4085" s="6">
        <v>43713</v>
      </c>
      <c r="B4085" s="3">
        <v>33.25</v>
      </c>
      <c r="C4085" s="3">
        <v>33.25</v>
      </c>
      <c r="D4085" s="3">
        <v>32.9</v>
      </c>
      <c r="E4085" s="3">
        <v>33.049999999999997</v>
      </c>
      <c r="F4085" s="3">
        <v>275</v>
      </c>
      <c r="G4085" s="3">
        <v>33.130000000000003</v>
      </c>
      <c r="K4085" s="55"/>
    </row>
    <row r="4086" spans="1:11" x14ac:dyDescent="0.3">
      <c r="A4086" s="6">
        <v>43714</v>
      </c>
      <c r="B4086" s="3">
        <v>33.4</v>
      </c>
      <c r="C4086" s="3">
        <v>33.4</v>
      </c>
      <c r="D4086" s="3">
        <v>33.049999999999997</v>
      </c>
      <c r="E4086" s="3">
        <v>33.35</v>
      </c>
      <c r="F4086" s="3">
        <v>134</v>
      </c>
      <c r="G4086" s="3">
        <v>33.35</v>
      </c>
      <c r="K4086" s="55"/>
    </row>
    <row r="4087" spans="1:11" x14ac:dyDescent="0.3">
      <c r="A4087" s="6">
        <v>43717</v>
      </c>
      <c r="B4087" s="3">
        <v>34.15</v>
      </c>
      <c r="C4087" s="3">
        <v>34.4</v>
      </c>
      <c r="D4087" s="3">
        <v>34</v>
      </c>
      <c r="E4087" s="3">
        <v>34</v>
      </c>
      <c r="F4087" s="3">
        <v>139</v>
      </c>
      <c r="G4087" s="3">
        <v>34</v>
      </c>
      <c r="K4087" s="55"/>
    </row>
    <row r="4088" spans="1:11" x14ac:dyDescent="0.3">
      <c r="A4088" s="6">
        <v>43718</v>
      </c>
      <c r="B4088" s="3">
        <v>34.299999999999997</v>
      </c>
      <c r="C4088" s="3">
        <v>35.5</v>
      </c>
      <c r="D4088" s="3">
        <v>34.299999999999997</v>
      </c>
      <c r="E4088" s="3">
        <v>35.4</v>
      </c>
      <c r="F4088" s="3">
        <v>171</v>
      </c>
      <c r="G4088" s="3">
        <v>35.4</v>
      </c>
      <c r="K4088" s="55"/>
    </row>
    <row r="4089" spans="1:11" x14ac:dyDescent="0.3">
      <c r="A4089" s="6">
        <v>43719</v>
      </c>
      <c r="B4089" s="3">
        <v>36.1</v>
      </c>
      <c r="C4089" s="3">
        <v>36.5</v>
      </c>
      <c r="D4089" s="3">
        <v>35.5</v>
      </c>
      <c r="E4089" s="3">
        <v>36.25</v>
      </c>
      <c r="F4089" s="3">
        <v>175</v>
      </c>
      <c r="G4089" s="3">
        <v>36.25</v>
      </c>
      <c r="K4089" s="55"/>
    </row>
    <row r="4090" spans="1:11" x14ac:dyDescent="0.3">
      <c r="A4090" s="6">
        <v>43720</v>
      </c>
      <c r="B4090" s="3">
        <v>35</v>
      </c>
      <c r="C4090" s="3">
        <v>35.65</v>
      </c>
      <c r="D4090" s="3">
        <v>34.799999999999997</v>
      </c>
      <c r="E4090" s="3">
        <v>34.9</v>
      </c>
      <c r="F4090" s="3">
        <v>239</v>
      </c>
      <c r="G4090" s="3">
        <v>34.9</v>
      </c>
      <c r="K4090" s="55"/>
    </row>
    <row r="4091" spans="1:11" x14ac:dyDescent="0.3">
      <c r="A4091" s="6">
        <v>43721</v>
      </c>
      <c r="B4091" s="3">
        <v>34.5</v>
      </c>
      <c r="C4091" s="3">
        <v>35.15</v>
      </c>
      <c r="D4091" s="3">
        <v>34.35</v>
      </c>
      <c r="E4091" s="3">
        <v>35</v>
      </c>
      <c r="F4091" s="3">
        <v>315</v>
      </c>
      <c r="G4091" s="3">
        <v>35.03</v>
      </c>
      <c r="K4091" s="55"/>
    </row>
    <row r="4092" spans="1:11" x14ac:dyDescent="0.3">
      <c r="A4092" s="6">
        <v>43724</v>
      </c>
      <c r="B4092" s="3">
        <v>35.5</v>
      </c>
      <c r="C4092" s="3">
        <v>35.5</v>
      </c>
      <c r="D4092" s="3">
        <v>34.15</v>
      </c>
      <c r="E4092" s="3">
        <v>34.9</v>
      </c>
      <c r="F4092" s="3">
        <v>428</v>
      </c>
      <c r="G4092" s="3">
        <v>34.799999999999997</v>
      </c>
      <c r="K4092" s="55"/>
    </row>
    <row r="4093" spans="1:11" x14ac:dyDescent="0.3">
      <c r="A4093" s="6">
        <v>43725</v>
      </c>
      <c r="B4093" s="3">
        <v>35</v>
      </c>
      <c r="C4093" s="3">
        <v>35.299999999999997</v>
      </c>
      <c r="D4093" s="3">
        <v>34.950000000000003</v>
      </c>
      <c r="E4093" s="3">
        <v>35</v>
      </c>
      <c r="F4093" s="3">
        <v>223</v>
      </c>
      <c r="G4093" s="3">
        <v>35.15</v>
      </c>
      <c r="K4093" s="55"/>
    </row>
    <row r="4094" spans="1:11" x14ac:dyDescent="0.3">
      <c r="A4094" s="6">
        <v>43726</v>
      </c>
      <c r="B4094" s="3">
        <v>34.9</v>
      </c>
      <c r="C4094" s="3">
        <v>35.25</v>
      </c>
      <c r="D4094" s="3">
        <v>34.700000000000003</v>
      </c>
      <c r="E4094" s="3">
        <v>34.799999999999997</v>
      </c>
      <c r="F4094" s="3">
        <v>158</v>
      </c>
      <c r="G4094" s="3">
        <v>34.85</v>
      </c>
      <c r="K4094" s="55"/>
    </row>
    <row r="4095" spans="1:11" x14ac:dyDescent="0.3">
      <c r="A4095" s="6">
        <v>43727</v>
      </c>
      <c r="B4095" s="3">
        <v>35.35</v>
      </c>
      <c r="C4095" s="3">
        <v>36.049999999999997</v>
      </c>
      <c r="D4095" s="3">
        <v>35.35</v>
      </c>
      <c r="E4095" s="3">
        <v>35.75</v>
      </c>
      <c r="F4095" s="3">
        <v>146</v>
      </c>
      <c r="G4095" s="3">
        <v>35.75</v>
      </c>
      <c r="K4095" s="55"/>
    </row>
    <row r="4096" spans="1:11" x14ac:dyDescent="0.3">
      <c r="A4096" s="6">
        <v>43728</v>
      </c>
      <c r="B4096" s="3">
        <v>36.15</v>
      </c>
      <c r="C4096" s="3">
        <v>36.15</v>
      </c>
      <c r="D4096" s="3">
        <v>35.75</v>
      </c>
      <c r="E4096" s="3">
        <v>35.799999999999997</v>
      </c>
      <c r="F4096" s="3">
        <v>66</v>
      </c>
      <c r="G4096" s="3">
        <v>35.78</v>
      </c>
      <c r="K4096" s="55"/>
    </row>
    <row r="4097" spans="1:11" x14ac:dyDescent="0.3">
      <c r="A4097" s="6">
        <v>43731</v>
      </c>
      <c r="B4097" s="3">
        <v>35</v>
      </c>
      <c r="C4097" s="3">
        <v>35.450000000000003</v>
      </c>
      <c r="D4097" s="3">
        <v>35</v>
      </c>
      <c r="E4097" s="3">
        <v>35.35</v>
      </c>
      <c r="F4097" s="3">
        <v>199</v>
      </c>
      <c r="G4097" s="3">
        <v>35.450000000000003</v>
      </c>
      <c r="K4097" s="55"/>
    </row>
    <row r="4098" spans="1:11" x14ac:dyDescent="0.3">
      <c r="A4098" s="6">
        <v>43732</v>
      </c>
      <c r="B4098" s="3">
        <v>34.5</v>
      </c>
      <c r="C4098" s="3">
        <v>34.700000000000003</v>
      </c>
      <c r="D4098" s="3">
        <v>34.25</v>
      </c>
      <c r="E4098" s="3">
        <v>34.25</v>
      </c>
      <c r="F4098" s="3">
        <v>162</v>
      </c>
      <c r="G4098" s="3">
        <v>34.25</v>
      </c>
      <c r="K4098" s="55"/>
    </row>
    <row r="4099" spans="1:11" x14ac:dyDescent="0.3">
      <c r="A4099" s="6">
        <v>43733</v>
      </c>
      <c r="B4099" s="3">
        <v>33.5</v>
      </c>
      <c r="C4099" s="3">
        <v>34.049999999999997</v>
      </c>
      <c r="D4099" s="3">
        <v>33.5</v>
      </c>
      <c r="E4099" s="3">
        <v>33.9</v>
      </c>
      <c r="F4099" s="3">
        <v>137</v>
      </c>
      <c r="G4099" s="3">
        <v>33.9</v>
      </c>
      <c r="K4099" s="55"/>
    </row>
    <row r="4100" spans="1:11" x14ac:dyDescent="0.3">
      <c r="A4100" s="6">
        <v>43734</v>
      </c>
      <c r="B4100" s="3">
        <v>33.9</v>
      </c>
      <c r="C4100" s="3">
        <v>34.4</v>
      </c>
      <c r="D4100" s="3">
        <v>33.700000000000003</v>
      </c>
      <c r="E4100" s="3">
        <v>34.299999999999997</v>
      </c>
      <c r="F4100" s="3">
        <v>260</v>
      </c>
      <c r="G4100" s="3">
        <v>34.299999999999997</v>
      </c>
      <c r="K4100" s="55"/>
    </row>
    <row r="4101" spans="1:11" x14ac:dyDescent="0.3">
      <c r="A4101" s="6">
        <v>43735</v>
      </c>
      <c r="B4101" s="3">
        <v>34.450000000000003</v>
      </c>
      <c r="C4101" s="3">
        <v>34.75</v>
      </c>
      <c r="D4101" s="3">
        <v>34.35</v>
      </c>
      <c r="E4101" s="3">
        <v>34.700000000000003</v>
      </c>
      <c r="F4101" s="3">
        <v>169</v>
      </c>
      <c r="G4101" s="3">
        <v>34.700000000000003</v>
      </c>
      <c r="K4101" s="55"/>
    </row>
    <row r="4102" spans="1:11" x14ac:dyDescent="0.3">
      <c r="A4102" s="6">
        <v>43738</v>
      </c>
      <c r="B4102" s="3">
        <v>35.65</v>
      </c>
      <c r="C4102" s="3">
        <v>36.6</v>
      </c>
      <c r="D4102" s="3">
        <v>35.65</v>
      </c>
      <c r="E4102" s="3">
        <v>36.6</v>
      </c>
      <c r="F4102" s="3">
        <v>277</v>
      </c>
      <c r="G4102" s="3">
        <v>36.700000000000003</v>
      </c>
      <c r="K4102" s="55"/>
    </row>
    <row r="4103" spans="1:11" x14ac:dyDescent="0.3">
      <c r="A4103" s="6">
        <v>43739</v>
      </c>
      <c r="B4103" s="3">
        <v>39.15</v>
      </c>
      <c r="C4103" s="3">
        <v>39.950000000000003</v>
      </c>
      <c r="D4103" s="3">
        <v>39.049999999999997</v>
      </c>
      <c r="E4103" s="3">
        <v>39.950000000000003</v>
      </c>
      <c r="F4103" s="3">
        <v>311</v>
      </c>
      <c r="G4103" s="3">
        <v>39.9</v>
      </c>
      <c r="K4103" s="55"/>
    </row>
    <row r="4104" spans="1:11" x14ac:dyDescent="0.3">
      <c r="A4104" s="6">
        <v>43740</v>
      </c>
      <c r="B4104" s="3">
        <v>39.799999999999997</v>
      </c>
      <c r="C4104" s="3">
        <v>39.799999999999997</v>
      </c>
      <c r="D4104" s="3">
        <v>39</v>
      </c>
      <c r="E4104" s="3">
        <v>39.1</v>
      </c>
      <c r="F4104" s="3">
        <v>147</v>
      </c>
      <c r="G4104" s="3">
        <v>39</v>
      </c>
      <c r="K4104" s="55"/>
    </row>
    <row r="4105" spans="1:11" x14ac:dyDescent="0.3">
      <c r="A4105" s="6">
        <v>43741</v>
      </c>
      <c r="B4105" s="3">
        <v>39</v>
      </c>
      <c r="C4105" s="3">
        <v>39.450000000000003</v>
      </c>
      <c r="D4105" s="3">
        <v>39</v>
      </c>
      <c r="E4105" s="3">
        <v>39.35</v>
      </c>
      <c r="F4105" s="3">
        <v>238</v>
      </c>
      <c r="G4105" s="3">
        <v>39.299999999999997</v>
      </c>
      <c r="K4105" s="55"/>
    </row>
    <row r="4106" spans="1:11" x14ac:dyDescent="0.3">
      <c r="A4106" s="6">
        <v>43742</v>
      </c>
      <c r="B4106" s="3">
        <v>39.75</v>
      </c>
      <c r="C4106" s="3">
        <v>39.75</v>
      </c>
      <c r="D4106" s="3">
        <v>39.090000000000003</v>
      </c>
      <c r="E4106" s="3">
        <v>39.159999999999997</v>
      </c>
      <c r="F4106" s="3">
        <v>176</v>
      </c>
      <c r="G4106" s="3">
        <v>39.130000000000003</v>
      </c>
      <c r="K4106" s="55"/>
    </row>
    <row r="4107" spans="1:11" x14ac:dyDescent="0.3">
      <c r="A4107" s="6">
        <v>43745</v>
      </c>
      <c r="B4107" s="3">
        <v>38.15</v>
      </c>
      <c r="C4107" s="3">
        <v>38.15</v>
      </c>
      <c r="D4107" s="3">
        <v>37.1</v>
      </c>
      <c r="E4107" s="3">
        <v>37.299999999999997</v>
      </c>
      <c r="F4107" s="3">
        <v>392</v>
      </c>
      <c r="G4107" s="3">
        <v>37.299999999999997</v>
      </c>
      <c r="K4107" s="55"/>
    </row>
    <row r="4108" spans="1:11" x14ac:dyDescent="0.3">
      <c r="A4108" s="6">
        <v>43746</v>
      </c>
      <c r="B4108" s="3">
        <v>36.950000000000003</v>
      </c>
      <c r="C4108" s="3">
        <v>36.950000000000003</v>
      </c>
      <c r="D4108" s="3">
        <v>36.450000000000003</v>
      </c>
      <c r="E4108" s="3">
        <v>36.5</v>
      </c>
      <c r="F4108" s="3">
        <v>218</v>
      </c>
      <c r="G4108" s="3">
        <v>36.5</v>
      </c>
      <c r="K4108" s="55"/>
    </row>
    <row r="4109" spans="1:11" x14ac:dyDescent="0.3">
      <c r="A4109" s="6">
        <v>43747</v>
      </c>
      <c r="B4109" s="3">
        <v>36.9</v>
      </c>
      <c r="C4109" s="3">
        <v>37</v>
      </c>
      <c r="D4109" s="3">
        <v>36.549999999999997</v>
      </c>
      <c r="E4109" s="3">
        <v>36.75</v>
      </c>
      <c r="F4109" s="3">
        <v>194</v>
      </c>
      <c r="G4109" s="3">
        <v>36.75</v>
      </c>
      <c r="K4109" s="55"/>
    </row>
    <row r="4110" spans="1:11" x14ac:dyDescent="0.3">
      <c r="A4110" s="6">
        <v>43748</v>
      </c>
      <c r="B4110" s="3">
        <v>37</v>
      </c>
      <c r="C4110" s="3">
        <v>37.020000000000003</v>
      </c>
      <c r="D4110" s="3">
        <v>36.75</v>
      </c>
      <c r="E4110" s="3">
        <v>36.799999999999997</v>
      </c>
      <c r="F4110" s="3">
        <v>110</v>
      </c>
      <c r="G4110" s="3">
        <v>36.75</v>
      </c>
      <c r="K4110" s="55"/>
    </row>
    <row r="4111" spans="1:11" x14ac:dyDescent="0.3">
      <c r="A4111" s="6">
        <v>43749</v>
      </c>
      <c r="B4111" s="3">
        <v>37.450000000000003</v>
      </c>
      <c r="C4111" s="3">
        <v>38.200000000000003</v>
      </c>
      <c r="D4111" s="3">
        <v>37.450000000000003</v>
      </c>
      <c r="E4111" s="3">
        <v>38.1</v>
      </c>
      <c r="F4111" s="3">
        <v>158</v>
      </c>
      <c r="G4111" s="3">
        <v>38.1</v>
      </c>
      <c r="K4111" s="55"/>
    </row>
    <row r="4112" spans="1:11" x14ac:dyDescent="0.3">
      <c r="A4112" s="6">
        <v>43752</v>
      </c>
      <c r="B4112" s="3">
        <v>37.700000000000003</v>
      </c>
      <c r="C4112" s="3">
        <v>37.85</v>
      </c>
      <c r="D4112" s="3">
        <v>37.46</v>
      </c>
      <c r="E4112" s="3">
        <v>37.85</v>
      </c>
      <c r="F4112" s="3">
        <v>165</v>
      </c>
      <c r="G4112" s="3">
        <v>37.68</v>
      </c>
      <c r="K4112" s="55"/>
    </row>
    <row r="4113" spans="1:11" x14ac:dyDescent="0.3">
      <c r="A4113" s="6">
        <v>43753</v>
      </c>
      <c r="B4113" s="3">
        <v>38.299999999999997</v>
      </c>
      <c r="C4113" s="3">
        <v>38.6</v>
      </c>
      <c r="D4113" s="3">
        <v>38.299999999999997</v>
      </c>
      <c r="E4113" s="3">
        <v>38.450000000000003</v>
      </c>
      <c r="F4113" s="3">
        <v>177</v>
      </c>
      <c r="G4113" s="3">
        <v>38.53</v>
      </c>
      <c r="K4113" s="55"/>
    </row>
    <row r="4114" spans="1:11" x14ac:dyDescent="0.3">
      <c r="A4114" s="6">
        <v>43754</v>
      </c>
      <c r="B4114" s="3">
        <v>39.299999999999997</v>
      </c>
      <c r="C4114" s="3">
        <v>39.450000000000003</v>
      </c>
      <c r="D4114" s="3">
        <v>38.75</v>
      </c>
      <c r="E4114" s="3">
        <v>39.450000000000003</v>
      </c>
      <c r="F4114" s="3">
        <v>164</v>
      </c>
      <c r="G4114" s="3">
        <v>39.450000000000003</v>
      </c>
      <c r="K4114" s="55"/>
    </row>
    <row r="4115" spans="1:11" x14ac:dyDescent="0.3">
      <c r="A4115" s="6">
        <v>43755</v>
      </c>
      <c r="B4115" s="3">
        <v>38.85</v>
      </c>
      <c r="C4115" s="3">
        <v>39.25</v>
      </c>
      <c r="D4115" s="3">
        <v>38.85</v>
      </c>
      <c r="E4115" s="3">
        <v>39.15</v>
      </c>
      <c r="F4115" s="3">
        <v>98</v>
      </c>
      <c r="G4115" s="3">
        <v>39.28</v>
      </c>
      <c r="K4115" s="55"/>
    </row>
    <row r="4116" spans="1:11" x14ac:dyDescent="0.3">
      <c r="A4116" s="6">
        <v>43756</v>
      </c>
      <c r="B4116" s="3">
        <v>39.5</v>
      </c>
      <c r="C4116" s="3">
        <v>39.9</v>
      </c>
      <c r="D4116" s="3">
        <v>39.5</v>
      </c>
      <c r="E4116" s="3">
        <v>39.700000000000003</v>
      </c>
      <c r="F4116" s="3">
        <v>172</v>
      </c>
      <c r="G4116" s="3">
        <v>39.6</v>
      </c>
      <c r="K4116" s="55"/>
    </row>
    <row r="4117" spans="1:11" x14ac:dyDescent="0.3">
      <c r="A4117" s="6">
        <v>43759</v>
      </c>
      <c r="B4117" s="3">
        <v>40</v>
      </c>
      <c r="C4117" s="3">
        <v>41.05</v>
      </c>
      <c r="D4117" s="3">
        <v>40</v>
      </c>
      <c r="E4117" s="3">
        <v>40.799999999999997</v>
      </c>
      <c r="F4117" s="3">
        <v>267</v>
      </c>
      <c r="G4117" s="3">
        <v>40.799999999999997</v>
      </c>
      <c r="K4117" s="55"/>
    </row>
    <row r="4118" spans="1:11" x14ac:dyDescent="0.3">
      <c r="A4118" s="6">
        <v>43760</v>
      </c>
      <c r="B4118" s="3">
        <v>41.4</v>
      </c>
      <c r="C4118" s="3">
        <v>41.4</v>
      </c>
      <c r="D4118" s="3">
        <v>40.619999999999997</v>
      </c>
      <c r="E4118" s="3">
        <v>40.700000000000003</v>
      </c>
      <c r="F4118" s="3">
        <v>85</v>
      </c>
      <c r="G4118" s="3">
        <v>40.700000000000003</v>
      </c>
      <c r="K4118" s="55"/>
    </row>
    <row r="4119" spans="1:11" x14ac:dyDescent="0.3">
      <c r="A4119" s="6">
        <v>43761</v>
      </c>
      <c r="B4119" s="3">
        <v>40.5</v>
      </c>
      <c r="C4119" s="3">
        <v>41.3</v>
      </c>
      <c r="D4119" s="3">
        <v>40.5</v>
      </c>
      <c r="E4119" s="3">
        <v>40.98</v>
      </c>
      <c r="F4119" s="3">
        <v>166</v>
      </c>
      <c r="G4119" s="3">
        <v>40.9</v>
      </c>
      <c r="K4119" s="55"/>
    </row>
    <row r="4120" spans="1:11" x14ac:dyDescent="0.3">
      <c r="A4120" s="6">
        <v>43762</v>
      </c>
      <c r="B4120" s="3">
        <v>40.869999999999997</v>
      </c>
      <c r="C4120" s="3">
        <v>41.35</v>
      </c>
      <c r="D4120" s="3">
        <v>40.700000000000003</v>
      </c>
      <c r="E4120" s="3">
        <v>41.1</v>
      </c>
      <c r="F4120" s="3">
        <v>144</v>
      </c>
      <c r="G4120" s="3">
        <v>41.05</v>
      </c>
      <c r="K4120" s="55"/>
    </row>
    <row r="4121" spans="1:11" x14ac:dyDescent="0.3">
      <c r="A4121" s="6">
        <v>43763</v>
      </c>
      <c r="B4121" s="3">
        <v>41</v>
      </c>
      <c r="C4121" s="3">
        <v>41</v>
      </c>
      <c r="D4121" s="3">
        <v>40.75</v>
      </c>
      <c r="E4121" s="3">
        <v>40.799999999999997</v>
      </c>
      <c r="F4121" s="3">
        <v>64</v>
      </c>
      <c r="G4121" s="3">
        <v>40.799999999999997</v>
      </c>
      <c r="K4121" s="55"/>
    </row>
    <row r="4122" spans="1:11" x14ac:dyDescent="0.3">
      <c r="A4122" s="6">
        <v>43766</v>
      </c>
      <c r="B4122" s="3">
        <v>40</v>
      </c>
      <c r="C4122" s="3">
        <v>40</v>
      </c>
      <c r="D4122" s="3">
        <v>39.1</v>
      </c>
      <c r="E4122" s="3">
        <v>39.130000000000003</v>
      </c>
      <c r="F4122" s="3">
        <v>230</v>
      </c>
      <c r="G4122" s="3">
        <v>39.1</v>
      </c>
      <c r="K4122" s="55"/>
    </row>
    <row r="4123" spans="1:11" x14ac:dyDescent="0.3">
      <c r="A4123" s="6">
        <v>43767</v>
      </c>
      <c r="B4123" s="3">
        <v>39.9</v>
      </c>
      <c r="C4123" s="3">
        <v>40.35</v>
      </c>
      <c r="D4123" s="3">
        <v>39.75</v>
      </c>
      <c r="E4123" s="3">
        <v>40</v>
      </c>
      <c r="F4123" s="3">
        <v>208</v>
      </c>
      <c r="G4123" s="3">
        <v>39.9</v>
      </c>
      <c r="K4123" s="55"/>
    </row>
    <row r="4124" spans="1:11" x14ac:dyDescent="0.3">
      <c r="A4124" s="6">
        <v>43768</v>
      </c>
      <c r="B4124" s="3">
        <v>40</v>
      </c>
      <c r="C4124" s="3">
        <v>40.65</v>
      </c>
      <c r="D4124" s="3">
        <v>40</v>
      </c>
      <c r="E4124" s="3">
        <v>40.200000000000003</v>
      </c>
      <c r="F4124" s="3">
        <v>142</v>
      </c>
      <c r="G4124" s="3">
        <v>40.200000000000003</v>
      </c>
      <c r="K4124" s="55"/>
    </row>
    <row r="4125" spans="1:11" x14ac:dyDescent="0.3">
      <c r="A4125" s="6">
        <v>43769</v>
      </c>
      <c r="B4125" s="3">
        <v>40.700000000000003</v>
      </c>
      <c r="C4125" s="3">
        <v>40.700000000000003</v>
      </c>
      <c r="D4125" s="3">
        <v>39.950000000000003</v>
      </c>
      <c r="E4125" s="3">
        <v>39.950000000000003</v>
      </c>
      <c r="F4125" s="3">
        <v>158</v>
      </c>
      <c r="G4125" s="3">
        <v>39.950000000000003</v>
      </c>
      <c r="K4125" s="55"/>
    </row>
    <row r="4126" spans="1:11" x14ac:dyDescent="0.3">
      <c r="A4126" s="6">
        <v>43770</v>
      </c>
      <c r="B4126" s="3">
        <v>40.81</v>
      </c>
      <c r="C4126" s="3">
        <v>40.85</v>
      </c>
      <c r="D4126" s="3">
        <v>40.6</v>
      </c>
      <c r="E4126" s="3">
        <v>40.700000000000003</v>
      </c>
      <c r="F4126" s="3">
        <v>95</v>
      </c>
      <c r="G4126" s="3">
        <v>40.700000000000003</v>
      </c>
      <c r="K4126" s="55"/>
    </row>
    <row r="4127" spans="1:11" x14ac:dyDescent="0.3">
      <c r="A4127" s="6">
        <v>43773</v>
      </c>
      <c r="B4127" s="3">
        <v>41.65</v>
      </c>
      <c r="C4127" s="3">
        <v>42.1</v>
      </c>
      <c r="D4127" s="3">
        <v>41.35</v>
      </c>
      <c r="E4127" s="3">
        <v>42.1</v>
      </c>
      <c r="F4127" s="3">
        <v>387</v>
      </c>
      <c r="G4127" s="3">
        <v>42.1</v>
      </c>
      <c r="K4127" s="55"/>
    </row>
    <row r="4128" spans="1:11" x14ac:dyDescent="0.3">
      <c r="A4128" s="6">
        <v>43774</v>
      </c>
      <c r="B4128" s="3">
        <v>42.55</v>
      </c>
      <c r="C4128" s="3">
        <v>42.55</v>
      </c>
      <c r="D4128" s="3">
        <v>41.9</v>
      </c>
      <c r="E4128" s="3">
        <v>42.12</v>
      </c>
      <c r="F4128" s="3">
        <v>229</v>
      </c>
      <c r="G4128" s="3">
        <v>42.1</v>
      </c>
      <c r="K4128" s="55"/>
    </row>
    <row r="4129" spans="1:11" x14ac:dyDescent="0.3">
      <c r="A4129" s="6">
        <v>43775</v>
      </c>
      <c r="B4129" s="3">
        <v>41.6</v>
      </c>
      <c r="C4129" s="3">
        <v>41.95</v>
      </c>
      <c r="D4129" s="3">
        <v>41.55</v>
      </c>
      <c r="E4129" s="3">
        <v>41.9</v>
      </c>
      <c r="F4129" s="3">
        <v>100</v>
      </c>
      <c r="G4129" s="3">
        <v>41.9</v>
      </c>
      <c r="K4129" s="55"/>
    </row>
    <row r="4130" spans="1:11" x14ac:dyDescent="0.3">
      <c r="A4130" s="6">
        <v>43776</v>
      </c>
      <c r="B4130" s="3">
        <v>41.25</v>
      </c>
      <c r="C4130" s="3">
        <v>41.8</v>
      </c>
      <c r="D4130" s="3">
        <v>41</v>
      </c>
      <c r="E4130" s="3">
        <v>41.65</v>
      </c>
      <c r="F4130" s="3">
        <v>309</v>
      </c>
      <c r="G4130" s="3">
        <v>41.6</v>
      </c>
      <c r="K4130" s="55"/>
    </row>
    <row r="4131" spans="1:11" x14ac:dyDescent="0.3">
      <c r="A4131" s="6">
        <v>43777</v>
      </c>
      <c r="B4131" s="3">
        <v>41.6</v>
      </c>
      <c r="C4131" s="3">
        <v>41.9</v>
      </c>
      <c r="D4131" s="3">
        <v>41.5</v>
      </c>
      <c r="E4131" s="3">
        <v>41.7</v>
      </c>
      <c r="F4131" s="3">
        <v>66</v>
      </c>
      <c r="G4131" s="3">
        <v>41.9</v>
      </c>
      <c r="K4131" s="55"/>
    </row>
    <row r="4132" spans="1:11" x14ac:dyDescent="0.3">
      <c r="A4132" s="6">
        <v>43780</v>
      </c>
      <c r="B4132" s="3">
        <v>42.55</v>
      </c>
      <c r="C4132" s="3">
        <v>42.55</v>
      </c>
      <c r="D4132" s="3">
        <v>42.15</v>
      </c>
      <c r="E4132" s="3">
        <v>42.15</v>
      </c>
      <c r="F4132" s="3">
        <v>57</v>
      </c>
      <c r="G4132" s="3">
        <v>42.15</v>
      </c>
      <c r="K4132" s="55"/>
    </row>
    <row r="4133" spans="1:11" x14ac:dyDescent="0.3">
      <c r="A4133" s="6">
        <v>43781</v>
      </c>
      <c r="B4133" s="3">
        <v>42.2</v>
      </c>
      <c r="C4133" s="3">
        <v>42.2</v>
      </c>
      <c r="D4133" s="3">
        <v>41.25</v>
      </c>
      <c r="E4133" s="3">
        <v>41.35</v>
      </c>
      <c r="F4133" s="3">
        <v>133</v>
      </c>
      <c r="G4133" s="3">
        <v>41.25</v>
      </c>
      <c r="K4133" s="55"/>
    </row>
    <row r="4134" spans="1:11" x14ac:dyDescent="0.3">
      <c r="A4134" s="6">
        <v>43782</v>
      </c>
      <c r="B4134" s="3">
        <v>41.2</v>
      </c>
      <c r="C4134" s="3">
        <v>41.2</v>
      </c>
      <c r="D4134" s="3">
        <v>40.75</v>
      </c>
      <c r="E4134" s="3">
        <v>40.9</v>
      </c>
      <c r="F4134" s="3">
        <v>89</v>
      </c>
      <c r="G4134" s="3">
        <v>40.9</v>
      </c>
      <c r="K4134" s="55"/>
    </row>
    <row r="4135" spans="1:11" x14ac:dyDescent="0.3">
      <c r="A4135" s="6">
        <v>43783</v>
      </c>
      <c r="B4135" s="3">
        <v>40.6</v>
      </c>
      <c r="C4135" s="3">
        <v>40.65</v>
      </c>
      <c r="D4135" s="3">
        <v>40.200000000000003</v>
      </c>
      <c r="E4135" s="3">
        <v>40.299999999999997</v>
      </c>
      <c r="F4135" s="3">
        <v>289</v>
      </c>
      <c r="G4135" s="3">
        <v>40.25</v>
      </c>
      <c r="K4135" s="55"/>
    </row>
    <row r="4136" spans="1:11" x14ac:dyDescent="0.3">
      <c r="A4136" s="6">
        <v>43784</v>
      </c>
      <c r="B4136" s="3">
        <v>40.15</v>
      </c>
      <c r="C4136" s="3">
        <v>40.200000000000003</v>
      </c>
      <c r="D4136" s="3">
        <v>40.049999999999997</v>
      </c>
      <c r="E4136" s="3">
        <v>40.1</v>
      </c>
      <c r="F4136" s="3">
        <v>92</v>
      </c>
      <c r="G4136" s="3">
        <v>40.1</v>
      </c>
      <c r="K4136" s="55"/>
    </row>
    <row r="4137" spans="1:11" x14ac:dyDescent="0.3">
      <c r="A4137" s="6">
        <v>43787</v>
      </c>
      <c r="B4137" s="3">
        <v>39.25</v>
      </c>
      <c r="C4137" s="3">
        <v>39.6</v>
      </c>
      <c r="D4137" s="3">
        <v>39.25</v>
      </c>
      <c r="E4137" s="3">
        <v>39.51</v>
      </c>
      <c r="F4137" s="3">
        <v>227</v>
      </c>
      <c r="G4137" s="3">
        <v>39.64</v>
      </c>
      <c r="K4137" s="55"/>
    </row>
    <row r="4138" spans="1:11" x14ac:dyDescent="0.3">
      <c r="A4138" s="6">
        <v>43788</v>
      </c>
      <c r="B4138" s="3">
        <v>39.450000000000003</v>
      </c>
      <c r="C4138" s="3">
        <v>40.200000000000003</v>
      </c>
      <c r="D4138" s="3">
        <v>39.450000000000003</v>
      </c>
      <c r="E4138" s="3">
        <v>39.950000000000003</v>
      </c>
      <c r="F4138" s="3">
        <v>298</v>
      </c>
      <c r="G4138" s="3">
        <v>39.950000000000003</v>
      </c>
      <c r="K4138" s="55"/>
    </row>
    <row r="4139" spans="1:11" x14ac:dyDescent="0.3">
      <c r="A4139" s="6">
        <v>43789</v>
      </c>
      <c r="B4139" s="3">
        <v>39.950000000000003</v>
      </c>
      <c r="C4139" s="3">
        <v>40.6</v>
      </c>
      <c r="D4139" s="3">
        <v>39.950000000000003</v>
      </c>
      <c r="E4139" s="3">
        <v>40.6</v>
      </c>
      <c r="F4139" s="3">
        <v>156</v>
      </c>
      <c r="G4139" s="3">
        <v>40.549999999999997</v>
      </c>
      <c r="K4139" s="55"/>
    </row>
    <row r="4140" spans="1:11" x14ac:dyDescent="0.3">
      <c r="A4140" s="6">
        <v>43790</v>
      </c>
      <c r="B4140" s="3">
        <v>41.1</v>
      </c>
      <c r="C4140" s="3">
        <v>41.1</v>
      </c>
      <c r="D4140" s="3">
        <v>40.799999999999997</v>
      </c>
      <c r="E4140" s="3">
        <v>40.9</v>
      </c>
      <c r="F4140" s="3">
        <v>168</v>
      </c>
      <c r="G4140" s="3">
        <v>40.9</v>
      </c>
      <c r="K4140" s="55"/>
    </row>
    <row r="4141" spans="1:11" x14ac:dyDescent="0.3">
      <c r="A4141" s="6">
        <v>43791</v>
      </c>
      <c r="B4141" s="3">
        <v>41.6</v>
      </c>
      <c r="C4141" s="3">
        <v>41.65</v>
      </c>
      <c r="D4141" s="3">
        <v>41.3</v>
      </c>
      <c r="E4141" s="3">
        <v>41.55</v>
      </c>
      <c r="F4141" s="3">
        <v>124</v>
      </c>
      <c r="G4141" s="3">
        <v>41.55</v>
      </c>
      <c r="K4141" s="55"/>
    </row>
    <row r="4142" spans="1:11" x14ac:dyDescent="0.3">
      <c r="A4142" s="6">
        <v>43794</v>
      </c>
      <c r="B4142" s="3">
        <v>41.4</v>
      </c>
      <c r="C4142" s="3">
        <v>41.6</v>
      </c>
      <c r="D4142" s="3">
        <v>41.2</v>
      </c>
      <c r="E4142" s="3">
        <v>41.45</v>
      </c>
      <c r="F4142" s="3">
        <v>177</v>
      </c>
      <c r="G4142" s="3">
        <v>41.45</v>
      </c>
      <c r="K4142" s="55"/>
    </row>
    <row r="4143" spans="1:11" x14ac:dyDescent="0.3">
      <c r="A4143" s="6">
        <v>43795</v>
      </c>
      <c r="B4143" s="3">
        <v>41</v>
      </c>
      <c r="C4143" s="3">
        <v>41</v>
      </c>
      <c r="D4143" s="3">
        <v>40.200000000000003</v>
      </c>
      <c r="E4143" s="3">
        <v>40.200000000000003</v>
      </c>
      <c r="F4143" s="3">
        <v>136</v>
      </c>
      <c r="G4143" s="3">
        <v>40.200000000000003</v>
      </c>
      <c r="K4143" s="55"/>
    </row>
    <row r="4144" spans="1:11" x14ac:dyDescent="0.3">
      <c r="A4144" s="6">
        <v>43796</v>
      </c>
      <c r="B4144" s="3">
        <v>40.4</v>
      </c>
      <c r="C4144" s="3">
        <v>41.45</v>
      </c>
      <c r="D4144" s="3">
        <v>40.4</v>
      </c>
      <c r="E4144" s="3">
        <v>41.2</v>
      </c>
      <c r="F4144" s="3">
        <v>212</v>
      </c>
      <c r="G4144" s="3">
        <v>41.15</v>
      </c>
      <c r="K4144" s="55"/>
    </row>
    <row r="4145" spans="1:11" x14ac:dyDescent="0.3">
      <c r="A4145" s="6">
        <v>43797</v>
      </c>
      <c r="B4145" s="3">
        <v>40.799999999999997</v>
      </c>
      <c r="C4145" s="3">
        <v>41.2</v>
      </c>
      <c r="D4145" s="3">
        <v>40.700000000000003</v>
      </c>
      <c r="E4145" s="3">
        <v>41.15</v>
      </c>
      <c r="F4145" s="3">
        <v>227</v>
      </c>
      <c r="G4145" s="3">
        <v>41.15</v>
      </c>
      <c r="K4145" s="55"/>
    </row>
    <row r="4146" spans="1:11" x14ac:dyDescent="0.3">
      <c r="A4146" s="6">
        <v>43798</v>
      </c>
      <c r="B4146" s="3">
        <v>41.45</v>
      </c>
      <c r="C4146" s="3">
        <v>41.5</v>
      </c>
      <c r="D4146" s="3">
        <v>41.1</v>
      </c>
      <c r="E4146" s="3">
        <v>41.2</v>
      </c>
      <c r="F4146" s="3">
        <v>138</v>
      </c>
      <c r="G4146" s="3">
        <v>41.2</v>
      </c>
      <c r="K4146" s="55"/>
    </row>
    <row r="4147" spans="1:11" x14ac:dyDescent="0.3">
      <c r="A4147" s="6">
        <v>43801</v>
      </c>
      <c r="B4147" s="3">
        <v>44.15</v>
      </c>
      <c r="C4147" s="3">
        <v>44.2</v>
      </c>
      <c r="D4147" s="3">
        <v>43.8</v>
      </c>
      <c r="E4147" s="3">
        <v>43.9</v>
      </c>
      <c r="F4147" s="3">
        <v>70</v>
      </c>
      <c r="G4147" s="3">
        <v>43.9</v>
      </c>
      <c r="K4147" s="55"/>
    </row>
    <row r="4148" spans="1:11" x14ac:dyDescent="0.3">
      <c r="A4148" s="6">
        <v>43802</v>
      </c>
      <c r="B4148" s="3">
        <v>44.35</v>
      </c>
      <c r="C4148" s="3">
        <v>44.45</v>
      </c>
      <c r="D4148" s="3">
        <v>43.7</v>
      </c>
      <c r="E4148" s="3">
        <v>43.7</v>
      </c>
      <c r="F4148" s="3">
        <v>175</v>
      </c>
      <c r="G4148" s="3">
        <v>43.75</v>
      </c>
      <c r="K4148" s="55"/>
    </row>
    <row r="4149" spans="1:11" x14ac:dyDescent="0.3">
      <c r="A4149" s="6">
        <v>43803</v>
      </c>
      <c r="B4149" s="3">
        <v>43.6</v>
      </c>
      <c r="C4149" s="3">
        <v>43.6</v>
      </c>
      <c r="D4149" s="3">
        <v>43.25</v>
      </c>
      <c r="E4149" s="3">
        <v>43.4</v>
      </c>
      <c r="F4149" s="3">
        <v>87</v>
      </c>
      <c r="G4149" s="3">
        <v>43.35</v>
      </c>
      <c r="K4149" s="55"/>
    </row>
    <row r="4150" spans="1:11" x14ac:dyDescent="0.3">
      <c r="A4150" s="6">
        <v>43804</v>
      </c>
      <c r="B4150" s="3">
        <v>43</v>
      </c>
      <c r="C4150" s="3">
        <v>43</v>
      </c>
      <c r="D4150" s="3">
        <v>42</v>
      </c>
      <c r="E4150" s="3">
        <v>42</v>
      </c>
      <c r="F4150" s="3">
        <v>248</v>
      </c>
      <c r="G4150" s="3">
        <v>42</v>
      </c>
      <c r="K4150" s="55"/>
    </row>
    <row r="4151" spans="1:11" x14ac:dyDescent="0.3">
      <c r="A4151" s="6">
        <v>43805</v>
      </c>
      <c r="B4151" s="3">
        <v>41.85</v>
      </c>
      <c r="C4151" s="3">
        <v>41.85</v>
      </c>
      <c r="D4151" s="3">
        <v>41</v>
      </c>
      <c r="E4151" s="3">
        <v>41</v>
      </c>
      <c r="F4151" s="3">
        <v>152</v>
      </c>
      <c r="G4151" s="3">
        <v>41</v>
      </c>
      <c r="K4151" s="55"/>
    </row>
    <row r="4152" spans="1:11" x14ac:dyDescent="0.3">
      <c r="A4152" s="6">
        <v>43808</v>
      </c>
      <c r="B4152" s="3">
        <v>40.049999999999997</v>
      </c>
      <c r="C4152" s="3">
        <v>40.799999999999997</v>
      </c>
      <c r="D4152" s="3">
        <v>40.049999999999997</v>
      </c>
      <c r="E4152" s="3">
        <v>40.75</v>
      </c>
      <c r="F4152" s="3">
        <v>153</v>
      </c>
      <c r="G4152" s="3">
        <v>40.75</v>
      </c>
      <c r="K4152" s="55"/>
    </row>
    <row r="4153" spans="1:11" x14ac:dyDescent="0.3">
      <c r="A4153" s="6">
        <v>43809</v>
      </c>
      <c r="B4153" s="3">
        <v>40.65</v>
      </c>
      <c r="C4153" s="3">
        <v>41</v>
      </c>
      <c r="D4153" s="3">
        <v>40.5</v>
      </c>
      <c r="E4153" s="3">
        <v>41</v>
      </c>
      <c r="F4153" s="3">
        <v>150</v>
      </c>
      <c r="G4153" s="3">
        <v>41</v>
      </c>
      <c r="K4153" s="55"/>
    </row>
    <row r="4154" spans="1:11" x14ac:dyDescent="0.3">
      <c r="A4154" s="6">
        <v>43810</v>
      </c>
      <c r="B4154" s="3">
        <v>41.1</v>
      </c>
      <c r="C4154" s="3">
        <v>41.15</v>
      </c>
      <c r="D4154" s="3">
        <v>40.75</v>
      </c>
      <c r="E4154" s="3">
        <v>41.05</v>
      </c>
      <c r="F4154" s="3">
        <v>95</v>
      </c>
      <c r="G4154" s="3">
        <v>41.05</v>
      </c>
      <c r="K4154" s="55"/>
    </row>
    <row r="4155" spans="1:11" x14ac:dyDescent="0.3">
      <c r="A4155" s="6">
        <v>43811</v>
      </c>
      <c r="B4155" s="3">
        <v>40.799999999999997</v>
      </c>
      <c r="C4155" s="3">
        <v>41.3</v>
      </c>
      <c r="D4155" s="3">
        <v>40.6</v>
      </c>
      <c r="E4155" s="3">
        <v>41.3</v>
      </c>
      <c r="F4155" s="3">
        <v>114</v>
      </c>
      <c r="G4155" s="3">
        <v>41.3</v>
      </c>
      <c r="K4155" s="55"/>
    </row>
    <row r="4156" spans="1:11" x14ac:dyDescent="0.3">
      <c r="A4156" s="6">
        <v>43812</v>
      </c>
      <c r="B4156" s="3">
        <v>41.9</v>
      </c>
      <c r="C4156" s="3">
        <v>42</v>
      </c>
      <c r="D4156" s="3">
        <v>41.75</v>
      </c>
      <c r="E4156" s="3">
        <v>42</v>
      </c>
      <c r="F4156" s="3">
        <v>175</v>
      </c>
      <c r="G4156" s="3">
        <v>41.9</v>
      </c>
      <c r="K4156" s="55"/>
    </row>
    <row r="4157" spans="1:11" x14ac:dyDescent="0.3">
      <c r="A4157" s="6">
        <v>43815</v>
      </c>
      <c r="B4157" s="3">
        <v>41.35</v>
      </c>
      <c r="C4157" s="3">
        <v>42.25</v>
      </c>
      <c r="D4157" s="3">
        <v>41.35</v>
      </c>
      <c r="E4157" s="3">
        <v>42.25</v>
      </c>
      <c r="F4157" s="3">
        <v>222</v>
      </c>
      <c r="G4157" s="3">
        <v>42.25</v>
      </c>
      <c r="K4157" s="55"/>
    </row>
    <row r="4158" spans="1:11" x14ac:dyDescent="0.3">
      <c r="A4158" s="6">
        <v>43816</v>
      </c>
      <c r="B4158" s="3">
        <v>42.25</v>
      </c>
      <c r="C4158" s="3">
        <v>42.3</v>
      </c>
      <c r="D4158" s="3">
        <v>42</v>
      </c>
      <c r="E4158" s="3">
        <v>42.3</v>
      </c>
      <c r="F4158" s="3">
        <v>179</v>
      </c>
      <c r="G4158" s="3">
        <v>42.3</v>
      </c>
      <c r="K4158" s="55"/>
    </row>
    <row r="4159" spans="1:11" x14ac:dyDescent="0.3">
      <c r="A4159" s="6">
        <v>43817</v>
      </c>
      <c r="B4159" s="3">
        <v>42.3</v>
      </c>
      <c r="C4159" s="3">
        <v>42.4</v>
      </c>
      <c r="D4159" s="3">
        <v>42.05</v>
      </c>
      <c r="E4159" s="3">
        <v>42.15</v>
      </c>
      <c r="F4159" s="3">
        <v>149</v>
      </c>
      <c r="G4159" s="3">
        <v>42.1</v>
      </c>
      <c r="K4159" s="55"/>
    </row>
    <row r="4160" spans="1:11" x14ac:dyDescent="0.3">
      <c r="A4160" s="6">
        <v>43818</v>
      </c>
      <c r="B4160" s="3">
        <v>42.11</v>
      </c>
      <c r="C4160" s="3">
        <v>42.15</v>
      </c>
      <c r="D4160" s="3">
        <v>41.6</v>
      </c>
      <c r="E4160" s="3">
        <v>41.75</v>
      </c>
      <c r="F4160" s="3">
        <v>91</v>
      </c>
      <c r="G4160" s="3">
        <v>41.75</v>
      </c>
      <c r="K4160" s="55"/>
    </row>
    <row r="4161" spans="1:11" x14ac:dyDescent="0.3">
      <c r="A4161" s="6">
        <v>43819</v>
      </c>
      <c r="B4161" s="3">
        <v>41.35</v>
      </c>
      <c r="C4161" s="3">
        <v>41.35</v>
      </c>
      <c r="D4161" s="3">
        <v>40.799999999999997</v>
      </c>
      <c r="E4161" s="3">
        <v>41</v>
      </c>
      <c r="F4161" s="3">
        <v>141</v>
      </c>
      <c r="G4161" s="3">
        <v>41</v>
      </c>
      <c r="K4161" s="55"/>
    </row>
    <row r="4162" spans="1:11" x14ac:dyDescent="0.3">
      <c r="A4162" s="6">
        <v>43822</v>
      </c>
      <c r="B4162" s="3">
        <v>40.1</v>
      </c>
      <c r="C4162" s="3">
        <v>40.75</v>
      </c>
      <c r="D4162" s="3">
        <v>40.1</v>
      </c>
      <c r="E4162" s="3">
        <v>40.200000000000003</v>
      </c>
      <c r="F4162" s="3">
        <v>119</v>
      </c>
      <c r="G4162" s="3">
        <v>40.200000000000003</v>
      </c>
      <c r="K4162" s="55"/>
    </row>
    <row r="4163" spans="1:11" x14ac:dyDescent="0.3">
      <c r="A4163" s="6">
        <v>43826</v>
      </c>
      <c r="B4163" s="3">
        <v>39.200000000000003</v>
      </c>
      <c r="C4163" s="3">
        <v>39.200000000000003</v>
      </c>
      <c r="D4163" s="3">
        <v>36.700000000000003</v>
      </c>
      <c r="E4163" s="3">
        <v>36.75</v>
      </c>
      <c r="F4163" s="3">
        <v>224</v>
      </c>
      <c r="G4163" s="3">
        <v>36.78</v>
      </c>
      <c r="K4163" s="55"/>
    </row>
    <row r="4164" spans="1:11" x14ac:dyDescent="0.3">
      <c r="A4164" s="6">
        <v>43829</v>
      </c>
      <c r="B4164" s="3">
        <v>36.299999999999997</v>
      </c>
      <c r="C4164" s="3">
        <v>36.299999999999997</v>
      </c>
      <c r="D4164" s="3">
        <v>34.299999999999997</v>
      </c>
      <c r="E4164" s="3">
        <v>34.450000000000003</v>
      </c>
      <c r="F4164" s="3">
        <v>332</v>
      </c>
      <c r="G4164" s="3">
        <v>34.450000000000003</v>
      </c>
      <c r="K4164" s="55"/>
    </row>
    <row r="4165" spans="1:11" x14ac:dyDescent="0.3">
      <c r="A4165" s="6">
        <v>43832</v>
      </c>
      <c r="B4165" s="3">
        <v>35.4</v>
      </c>
      <c r="C4165" s="3">
        <v>35.4</v>
      </c>
      <c r="D4165" s="3">
        <v>34</v>
      </c>
      <c r="E4165" s="3">
        <v>34</v>
      </c>
      <c r="F4165" s="3">
        <v>394</v>
      </c>
      <c r="G4165" s="3">
        <v>34</v>
      </c>
      <c r="K4165" s="55"/>
    </row>
    <row r="4166" spans="1:11" x14ac:dyDescent="0.3">
      <c r="A4166" s="6">
        <v>43833</v>
      </c>
      <c r="B4166" s="3">
        <v>34.299999999999997</v>
      </c>
      <c r="C4166" s="3">
        <v>34.6</v>
      </c>
      <c r="D4166" s="3">
        <v>33.75</v>
      </c>
      <c r="E4166" s="3">
        <v>34.5</v>
      </c>
      <c r="F4166" s="3">
        <v>321</v>
      </c>
      <c r="G4166" s="3">
        <v>34.4</v>
      </c>
      <c r="K4166" s="55"/>
    </row>
    <row r="4167" spans="1:11" x14ac:dyDescent="0.3">
      <c r="A4167" s="6">
        <v>43836</v>
      </c>
      <c r="B4167" s="3">
        <v>33.9</v>
      </c>
      <c r="C4167" s="3">
        <v>33.9</v>
      </c>
      <c r="D4167" s="3">
        <v>32.1</v>
      </c>
      <c r="E4167" s="3">
        <v>32.1</v>
      </c>
      <c r="F4167" s="3">
        <v>296</v>
      </c>
      <c r="G4167" s="3">
        <v>32.1</v>
      </c>
      <c r="K4167" s="55"/>
    </row>
    <row r="4168" spans="1:11" x14ac:dyDescent="0.3">
      <c r="A4168" s="6">
        <v>43837</v>
      </c>
      <c r="B4168" s="3">
        <v>31.55</v>
      </c>
      <c r="C4168" s="3">
        <v>31.77</v>
      </c>
      <c r="D4168" s="3">
        <v>31.05</v>
      </c>
      <c r="E4168" s="3">
        <v>31.2</v>
      </c>
      <c r="F4168" s="3">
        <v>311</v>
      </c>
      <c r="G4168" s="3">
        <v>31.2</v>
      </c>
      <c r="K4168" s="55"/>
    </row>
    <row r="4169" spans="1:11" x14ac:dyDescent="0.3">
      <c r="A4169" s="6">
        <v>43838</v>
      </c>
      <c r="B4169" s="3">
        <v>30.55</v>
      </c>
      <c r="C4169" s="3">
        <v>30.55</v>
      </c>
      <c r="D4169" s="3">
        <v>28.8</v>
      </c>
      <c r="E4169" s="3">
        <v>29.5</v>
      </c>
      <c r="F4169" s="3">
        <v>575</v>
      </c>
      <c r="G4169" s="3">
        <v>29.45</v>
      </c>
      <c r="K4169" s="55"/>
    </row>
    <row r="4170" spans="1:11" x14ac:dyDescent="0.3">
      <c r="A4170" s="6">
        <v>43839</v>
      </c>
      <c r="B4170" s="3">
        <v>29.55</v>
      </c>
      <c r="C4170" s="3">
        <v>30.4</v>
      </c>
      <c r="D4170" s="3">
        <v>29.55</v>
      </c>
      <c r="E4170" s="3">
        <v>30.25</v>
      </c>
      <c r="F4170" s="3">
        <v>322</v>
      </c>
      <c r="G4170" s="3">
        <v>30.1</v>
      </c>
      <c r="K4170" s="55"/>
    </row>
    <row r="4171" spans="1:11" x14ac:dyDescent="0.3">
      <c r="A4171" s="6">
        <v>43840</v>
      </c>
      <c r="B4171" s="3">
        <v>29.9</v>
      </c>
      <c r="C4171" s="3">
        <v>30.3</v>
      </c>
      <c r="D4171" s="3">
        <v>29.9</v>
      </c>
      <c r="E4171" s="3">
        <v>30.3</v>
      </c>
      <c r="F4171" s="3">
        <v>132</v>
      </c>
      <c r="G4171" s="3">
        <v>30.3</v>
      </c>
      <c r="K4171" s="55"/>
    </row>
    <row r="4172" spans="1:11" x14ac:dyDescent="0.3">
      <c r="A4172" s="6">
        <v>43843</v>
      </c>
      <c r="B4172" s="3">
        <v>29</v>
      </c>
      <c r="C4172" s="3">
        <v>29.65</v>
      </c>
      <c r="D4172" s="3">
        <v>28.8</v>
      </c>
      <c r="E4172" s="3">
        <v>29.45</v>
      </c>
      <c r="F4172" s="3">
        <v>155</v>
      </c>
      <c r="G4172" s="3">
        <v>29.4</v>
      </c>
      <c r="K4172" s="55"/>
    </row>
    <row r="4173" spans="1:11" x14ac:dyDescent="0.3">
      <c r="A4173" s="6">
        <v>43844</v>
      </c>
      <c r="B4173" s="3">
        <v>28</v>
      </c>
      <c r="C4173" s="3">
        <v>28</v>
      </c>
      <c r="D4173" s="3">
        <v>27.6</v>
      </c>
      <c r="E4173" s="3">
        <v>27.95</v>
      </c>
      <c r="F4173" s="3">
        <v>257</v>
      </c>
      <c r="G4173" s="3">
        <v>27.85</v>
      </c>
      <c r="K4173" s="55"/>
    </row>
    <row r="4174" spans="1:11" x14ac:dyDescent="0.3">
      <c r="A4174" s="6">
        <v>43845</v>
      </c>
      <c r="B4174" s="3">
        <v>27.45</v>
      </c>
      <c r="C4174" s="3">
        <v>28.75</v>
      </c>
      <c r="D4174" s="3">
        <v>27.45</v>
      </c>
      <c r="E4174" s="3">
        <v>28.68</v>
      </c>
      <c r="F4174" s="3">
        <v>168</v>
      </c>
      <c r="G4174" s="3">
        <v>28.65</v>
      </c>
      <c r="K4174" s="55"/>
    </row>
    <row r="4175" spans="1:11" x14ac:dyDescent="0.3">
      <c r="A4175" s="6">
        <v>43846</v>
      </c>
      <c r="B4175" s="3">
        <v>29.05</v>
      </c>
      <c r="C4175" s="3">
        <v>29.25</v>
      </c>
      <c r="D4175" s="3">
        <v>28.35</v>
      </c>
      <c r="E4175" s="3">
        <v>29.2</v>
      </c>
      <c r="F4175" s="3">
        <v>339</v>
      </c>
      <c r="G4175" s="3">
        <v>29.1</v>
      </c>
      <c r="K4175" s="55"/>
    </row>
    <row r="4176" spans="1:11" x14ac:dyDescent="0.3">
      <c r="A4176" s="6">
        <v>43847</v>
      </c>
      <c r="B4176" s="3">
        <v>28.25</v>
      </c>
      <c r="C4176" s="3">
        <v>28.25</v>
      </c>
      <c r="D4176" s="3">
        <v>27.5</v>
      </c>
      <c r="E4176" s="3">
        <v>27.6</v>
      </c>
      <c r="F4176" s="3">
        <v>274</v>
      </c>
      <c r="G4176" s="3">
        <v>27.55</v>
      </c>
      <c r="K4176" s="55"/>
    </row>
    <row r="4177" spans="1:11" x14ac:dyDescent="0.3">
      <c r="A4177" s="6">
        <v>43850</v>
      </c>
      <c r="B4177" s="3">
        <v>25.5</v>
      </c>
      <c r="C4177" s="3">
        <v>25.8</v>
      </c>
      <c r="D4177" s="3">
        <v>25</v>
      </c>
      <c r="E4177" s="3">
        <v>25.7</v>
      </c>
      <c r="F4177" s="3">
        <v>255</v>
      </c>
      <c r="G4177" s="3">
        <v>25.63</v>
      </c>
      <c r="K4177" s="55"/>
    </row>
    <row r="4178" spans="1:11" x14ac:dyDescent="0.3">
      <c r="A4178" s="6">
        <v>43851</v>
      </c>
      <c r="B4178" s="3">
        <v>24.9</v>
      </c>
      <c r="C4178" s="3">
        <v>25.3</v>
      </c>
      <c r="D4178" s="3">
        <v>23.75</v>
      </c>
      <c r="E4178" s="3">
        <v>23.75</v>
      </c>
      <c r="F4178" s="3">
        <v>761</v>
      </c>
      <c r="G4178" s="3">
        <v>23.85</v>
      </c>
      <c r="K4178" s="55"/>
    </row>
    <row r="4179" spans="1:11" x14ac:dyDescent="0.3">
      <c r="A4179" s="6">
        <v>43852</v>
      </c>
      <c r="B4179" s="3">
        <v>23.95</v>
      </c>
      <c r="C4179" s="3">
        <v>24.15</v>
      </c>
      <c r="D4179" s="3">
        <v>23.55</v>
      </c>
      <c r="E4179" s="3">
        <v>23.55</v>
      </c>
      <c r="F4179" s="3">
        <v>346</v>
      </c>
      <c r="G4179" s="3">
        <v>23.55</v>
      </c>
      <c r="K4179" s="55"/>
    </row>
    <row r="4180" spans="1:11" x14ac:dyDescent="0.3">
      <c r="A4180" s="6">
        <v>43853</v>
      </c>
      <c r="B4180" s="3">
        <v>24.9</v>
      </c>
      <c r="C4180" s="3">
        <v>24.9</v>
      </c>
      <c r="D4180" s="3">
        <v>24.4</v>
      </c>
      <c r="E4180" s="3">
        <v>24.65</v>
      </c>
      <c r="F4180" s="3">
        <v>151</v>
      </c>
      <c r="G4180" s="3">
        <v>24.48</v>
      </c>
      <c r="K4180" s="55"/>
    </row>
    <row r="4181" spans="1:11" x14ac:dyDescent="0.3">
      <c r="A4181" s="6">
        <v>43854</v>
      </c>
      <c r="B4181" s="3">
        <v>23.75</v>
      </c>
      <c r="C4181" s="3">
        <v>24</v>
      </c>
      <c r="D4181" s="3">
        <v>23.65</v>
      </c>
      <c r="E4181" s="3">
        <v>23.65</v>
      </c>
      <c r="F4181" s="3">
        <v>201</v>
      </c>
      <c r="G4181" s="3">
        <v>23.65</v>
      </c>
      <c r="K4181" s="55"/>
    </row>
    <row r="4182" spans="1:11" x14ac:dyDescent="0.3">
      <c r="A4182" s="6">
        <v>43857</v>
      </c>
      <c r="B4182" s="3">
        <v>24.5</v>
      </c>
      <c r="C4182" s="3">
        <v>24.8</v>
      </c>
      <c r="D4182" s="3">
        <v>24</v>
      </c>
      <c r="E4182" s="3">
        <v>24.8</v>
      </c>
      <c r="F4182" s="3">
        <v>175</v>
      </c>
      <c r="G4182" s="3">
        <v>24.8</v>
      </c>
      <c r="K4182" s="55"/>
    </row>
    <row r="4183" spans="1:11" x14ac:dyDescent="0.3">
      <c r="A4183" s="6">
        <v>43858</v>
      </c>
      <c r="B4183" s="3">
        <v>24.2</v>
      </c>
      <c r="C4183" s="3">
        <v>24.2</v>
      </c>
      <c r="D4183" s="3">
        <v>23.4</v>
      </c>
      <c r="E4183" s="3">
        <v>23.4</v>
      </c>
      <c r="F4183" s="3">
        <v>274</v>
      </c>
      <c r="G4183" s="3">
        <v>23.45</v>
      </c>
      <c r="K4183" s="55"/>
    </row>
    <row r="4184" spans="1:11" x14ac:dyDescent="0.3">
      <c r="A4184" s="6">
        <v>43859</v>
      </c>
      <c r="B4184" s="3">
        <v>22.55</v>
      </c>
      <c r="C4184" s="3">
        <v>22.6</v>
      </c>
      <c r="D4184" s="3">
        <v>21.9</v>
      </c>
      <c r="E4184" s="3">
        <v>21.9</v>
      </c>
      <c r="F4184" s="3">
        <v>107</v>
      </c>
      <c r="G4184" s="3">
        <v>21.9</v>
      </c>
      <c r="K4184" s="55"/>
    </row>
    <row r="4185" spans="1:11" x14ac:dyDescent="0.3">
      <c r="A4185" s="6">
        <v>43860</v>
      </c>
      <c r="B4185" s="3">
        <v>20.25</v>
      </c>
      <c r="C4185" s="3">
        <v>20.25</v>
      </c>
      <c r="D4185" s="3">
        <v>19.25</v>
      </c>
      <c r="E4185" s="3">
        <v>19.55</v>
      </c>
      <c r="F4185" s="3">
        <v>231</v>
      </c>
      <c r="G4185" s="3">
        <v>19.75</v>
      </c>
      <c r="K4185" s="55"/>
    </row>
    <row r="4186" spans="1:11" x14ac:dyDescent="0.3">
      <c r="A4186" s="6">
        <v>43861</v>
      </c>
      <c r="B4186" s="3">
        <v>19</v>
      </c>
      <c r="C4186" s="3">
        <v>19.05</v>
      </c>
      <c r="D4186" s="3">
        <v>17.75</v>
      </c>
      <c r="E4186" s="3">
        <v>18.05</v>
      </c>
      <c r="F4186" s="3">
        <v>363</v>
      </c>
      <c r="G4186" s="3">
        <v>18.05</v>
      </c>
      <c r="K4186" s="55"/>
    </row>
    <row r="4187" spans="1:11" x14ac:dyDescent="0.3">
      <c r="A4187" s="6">
        <v>43864</v>
      </c>
      <c r="B4187" s="3">
        <v>17.899999999999999</v>
      </c>
      <c r="C4187" s="3">
        <v>18</v>
      </c>
      <c r="D4187" s="3">
        <v>17.8</v>
      </c>
      <c r="E4187" s="3">
        <v>17.850000000000001</v>
      </c>
      <c r="F4187" s="3">
        <v>150</v>
      </c>
      <c r="G4187" s="3">
        <v>17.850000000000001</v>
      </c>
      <c r="K4187" s="55"/>
    </row>
    <row r="4188" spans="1:11" x14ac:dyDescent="0.3">
      <c r="A4188" s="6">
        <v>43865</v>
      </c>
      <c r="B4188" s="3">
        <v>18.149999999999999</v>
      </c>
      <c r="C4188" s="3">
        <v>18.3</v>
      </c>
      <c r="D4188" s="3">
        <v>17.8</v>
      </c>
      <c r="E4188" s="3">
        <v>18</v>
      </c>
      <c r="F4188" s="3">
        <v>255</v>
      </c>
      <c r="G4188" s="3">
        <v>17.95</v>
      </c>
      <c r="K4188" s="55"/>
    </row>
    <row r="4189" spans="1:11" x14ac:dyDescent="0.3">
      <c r="A4189" s="6">
        <v>43866</v>
      </c>
      <c r="B4189" s="3">
        <v>17.649999999999999</v>
      </c>
      <c r="C4189" s="3">
        <v>17.649999999999999</v>
      </c>
      <c r="D4189" s="3">
        <v>16.350000000000001</v>
      </c>
      <c r="E4189" s="3">
        <v>16.350000000000001</v>
      </c>
      <c r="F4189" s="3">
        <v>203</v>
      </c>
      <c r="G4189" s="3">
        <v>16.350000000000001</v>
      </c>
      <c r="K4189" s="55"/>
    </row>
    <row r="4190" spans="1:11" x14ac:dyDescent="0.3">
      <c r="A4190" s="6">
        <v>43867</v>
      </c>
      <c r="B4190" s="3">
        <v>16.05</v>
      </c>
      <c r="C4190" s="3">
        <v>16.079999999999998</v>
      </c>
      <c r="D4190" s="3">
        <v>13.45</v>
      </c>
      <c r="E4190" s="3">
        <v>14.34</v>
      </c>
      <c r="F4190" s="3">
        <v>225</v>
      </c>
      <c r="G4190" s="3">
        <v>14.34</v>
      </c>
      <c r="K4190" s="55"/>
    </row>
    <row r="4191" spans="1:11" x14ac:dyDescent="0.3">
      <c r="A4191" s="6">
        <v>43868</v>
      </c>
      <c r="B4191" s="3">
        <v>14.2</v>
      </c>
      <c r="C4191" s="3">
        <v>14.5</v>
      </c>
      <c r="D4191" s="3">
        <v>14.05</v>
      </c>
      <c r="E4191" s="3">
        <v>14.4</v>
      </c>
      <c r="F4191" s="3">
        <v>51</v>
      </c>
      <c r="G4191" s="3">
        <v>14.4</v>
      </c>
      <c r="K4191" s="55"/>
    </row>
    <row r="4192" spans="1:11" x14ac:dyDescent="0.3">
      <c r="A4192" s="6">
        <v>43871</v>
      </c>
      <c r="B4192" s="3">
        <v>13.25</v>
      </c>
      <c r="C4192" s="3">
        <v>13.8</v>
      </c>
      <c r="D4192" s="3">
        <v>13</v>
      </c>
      <c r="E4192" s="3">
        <v>13.7</v>
      </c>
      <c r="F4192" s="3">
        <v>144</v>
      </c>
      <c r="G4192" s="3">
        <v>13.8</v>
      </c>
      <c r="K4192" s="55"/>
    </row>
    <row r="4193" spans="1:11" x14ac:dyDescent="0.3">
      <c r="A4193" s="6">
        <v>43872</v>
      </c>
      <c r="B4193" s="3">
        <v>13.75</v>
      </c>
      <c r="C4193" s="3">
        <v>14.75</v>
      </c>
      <c r="D4193" s="3">
        <v>13.75</v>
      </c>
      <c r="E4193" s="3">
        <v>14.65</v>
      </c>
      <c r="F4193" s="3">
        <v>301</v>
      </c>
      <c r="G4193" s="3">
        <v>14.65</v>
      </c>
      <c r="K4193" s="55"/>
    </row>
    <row r="4194" spans="1:11" x14ac:dyDescent="0.3">
      <c r="A4194" s="6">
        <v>43873</v>
      </c>
      <c r="B4194" s="3">
        <v>13.8</v>
      </c>
      <c r="C4194" s="3">
        <v>14.55</v>
      </c>
      <c r="D4194" s="3">
        <v>13.8</v>
      </c>
      <c r="E4194" s="3">
        <v>14.33</v>
      </c>
      <c r="F4194" s="3">
        <v>320</v>
      </c>
      <c r="G4194" s="3">
        <v>14.33</v>
      </c>
      <c r="K4194" s="55"/>
    </row>
    <row r="4195" spans="1:11" x14ac:dyDescent="0.3">
      <c r="A4195" s="6">
        <v>43874</v>
      </c>
      <c r="B4195" s="3">
        <v>14</v>
      </c>
      <c r="C4195" s="3">
        <v>14.55</v>
      </c>
      <c r="D4195" s="3">
        <v>13.92</v>
      </c>
      <c r="E4195" s="3">
        <v>14.46</v>
      </c>
      <c r="F4195" s="3">
        <v>163</v>
      </c>
      <c r="G4195" s="3">
        <v>14.5</v>
      </c>
      <c r="K4195" s="55"/>
    </row>
    <row r="4196" spans="1:11" x14ac:dyDescent="0.3">
      <c r="A4196" s="6">
        <v>43875</v>
      </c>
      <c r="B4196" s="3">
        <v>14.3</v>
      </c>
      <c r="C4196" s="3">
        <v>14.3</v>
      </c>
      <c r="D4196" s="3">
        <v>13.9</v>
      </c>
      <c r="E4196" s="3">
        <v>14.15</v>
      </c>
      <c r="F4196" s="3">
        <v>268</v>
      </c>
      <c r="G4196" s="3">
        <v>14.15</v>
      </c>
      <c r="K4196" s="55"/>
    </row>
    <row r="4197" spans="1:11" x14ac:dyDescent="0.3">
      <c r="A4197" s="6">
        <v>43878</v>
      </c>
      <c r="B4197" s="3">
        <v>13.8</v>
      </c>
      <c r="C4197" s="3">
        <v>13.8</v>
      </c>
      <c r="D4197" s="3">
        <v>12.85</v>
      </c>
      <c r="E4197" s="3">
        <v>13.15</v>
      </c>
      <c r="F4197" s="3">
        <v>314</v>
      </c>
      <c r="G4197" s="3">
        <v>13.15</v>
      </c>
      <c r="K4197" s="55"/>
    </row>
    <row r="4198" spans="1:11" x14ac:dyDescent="0.3">
      <c r="A4198" s="6">
        <v>43879</v>
      </c>
      <c r="B4198" s="3">
        <v>13</v>
      </c>
      <c r="C4198" s="3">
        <v>13.1</v>
      </c>
      <c r="D4198" s="3">
        <v>12.15</v>
      </c>
      <c r="E4198" s="3">
        <v>12.2</v>
      </c>
      <c r="F4198" s="3">
        <v>413</v>
      </c>
      <c r="G4198" s="3">
        <v>12.2</v>
      </c>
      <c r="K4198" s="55"/>
    </row>
    <row r="4199" spans="1:11" x14ac:dyDescent="0.3">
      <c r="A4199" s="6">
        <v>43880</v>
      </c>
      <c r="B4199" s="3">
        <v>11.95</v>
      </c>
      <c r="C4199" s="3">
        <v>11.95</v>
      </c>
      <c r="D4199" s="3">
        <v>11.1</v>
      </c>
      <c r="E4199" s="3">
        <v>11.5</v>
      </c>
      <c r="F4199" s="3">
        <v>165</v>
      </c>
      <c r="G4199" s="3">
        <v>11.5</v>
      </c>
      <c r="K4199" s="55"/>
    </row>
    <row r="4200" spans="1:11" x14ac:dyDescent="0.3">
      <c r="A4200" s="6">
        <v>43881</v>
      </c>
      <c r="B4200" s="3">
        <v>11.1</v>
      </c>
      <c r="C4200" s="3">
        <v>11.1</v>
      </c>
      <c r="D4200" s="3">
        <v>10.65</v>
      </c>
      <c r="E4200" s="3">
        <v>10.65</v>
      </c>
      <c r="F4200" s="3">
        <v>125</v>
      </c>
      <c r="G4200" s="3">
        <v>10.65</v>
      </c>
      <c r="K4200" s="55"/>
    </row>
    <row r="4201" spans="1:11" x14ac:dyDescent="0.3">
      <c r="A4201" s="6">
        <v>43882</v>
      </c>
      <c r="B4201" s="3">
        <v>11.4</v>
      </c>
      <c r="C4201" s="3">
        <v>12.05</v>
      </c>
      <c r="D4201" s="3">
        <v>11.2</v>
      </c>
      <c r="E4201" s="3">
        <v>11.7</v>
      </c>
      <c r="F4201" s="3">
        <v>275</v>
      </c>
      <c r="G4201" s="3">
        <v>11.7</v>
      </c>
      <c r="K4201" s="55"/>
    </row>
    <row r="4202" spans="1:11" x14ac:dyDescent="0.3">
      <c r="A4202" s="6">
        <v>43885</v>
      </c>
      <c r="B4202" s="3">
        <v>13.15</v>
      </c>
      <c r="C4202" s="3">
        <v>14.5</v>
      </c>
      <c r="D4202" s="3">
        <v>13.15</v>
      </c>
      <c r="E4202" s="3">
        <v>14.4</v>
      </c>
      <c r="F4202" s="3">
        <v>367</v>
      </c>
      <c r="G4202" s="3">
        <v>14.38</v>
      </c>
      <c r="K4202" s="55"/>
    </row>
    <row r="4203" spans="1:11" x14ac:dyDescent="0.3">
      <c r="A4203" s="6">
        <v>43886</v>
      </c>
      <c r="B4203" s="3">
        <v>14.7</v>
      </c>
      <c r="C4203" s="3">
        <v>15.7</v>
      </c>
      <c r="D4203" s="3">
        <v>14.7</v>
      </c>
      <c r="E4203" s="3">
        <v>15.3</v>
      </c>
      <c r="F4203" s="3">
        <v>197</v>
      </c>
      <c r="G4203" s="3">
        <v>15.36</v>
      </c>
      <c r="K4203" s="55"/>
    </row>
    <row r="4204" spans="1:11" x14ac:dyDescent="0.3">
      <c r="A4204" s="6">
        <v>43887</v>
      </c>
      <c r="B4204" s="3">
        <v>13.45</v>
      </c>
      <c r="C4204" s="3">
        <v>14.75</v>
      </c>
      <c r="D4204" s="3">
        <v>13.4</v>
      </c>
      <c r="E4204" s="3">
        <v>14.6</v>
      </c>
      <c r="F4204" s="3">
        <v>256</v>
      </c>
      <c r="G4204" s="3">
        <v>14.6</v>
      </c>
      <c r="K4204" s="55"/>
    </row>
    <row r="4205" spans="1:11" x14ac:dyDescent="0.3">
      <c r="A4205" s="6">
        <v>43888</v>
      </c>
      <c r="B4205" s="3">
        <v>14.5</v>
      </c>
      <c r="C4205" s="3">
        <v>14.5</v>
      </c>
      <c r="D4205" s="3">
        <v>14.2</v>
      </c>
      <c r="E4205" s="3">
        <v>14.2</v>
      </c>
      <c r="F4205" s="3">
        <v>158</v>
      </c>
      <c r="G4205" s="3">
        <v>14.2</v>
      </c>
      <c r="K4205" s="55"/>
    </row>
    <row r="4206" spans="1:11" x14ac:dyDescent="0.3">
      <c r="A4206" s="6">
        <v>43889</v>
      </c>
      <c r="B4206" s="3">
        <v>13.2</v>
      </c>
      <c r="C4206" s="3">
        <v>14.1</v>
      </c>
      <c r="D4206" s="3">
        <v>13.2</v>
      </c>
      <c r="E4206" s="3">
        <v>13.6</v>
      </c>
      <c r="F4206" s="3">
        <v>169</v>
      </c>
      <c r="G4206" s="3">
        <v>13.6</v>
      </c>
      <c r="K4206" s="55"/>
    </row>
    <row r="4207" spans="1:11" x14ac:dyDescent="0.3">
      <c r="A4207" s="6">
        <v>43892</v>
      </c>
      <c r="B4207" s="3">
        <v>12.95</v>
      </c>
      <c r="C4207" s="3">
        <v>12.95</v>
      </c>
      <c r="D4207" s="3">
        <v>12.3</v>
      </c>
      <c r="E4207" s="3">
        <v>12.3</v>
      </c>
      <c r="F4207" s="3">
        <v>110</v>
      </c>
      <c r="G4207" s="3">
        <v>12.4</v>
      </c>
      <c r="K4207" s="55"/>
    </row>
    <row r="4208" spans="1:11" x14ac:dyDescent="0.3">
      <c r="A4208" s="6">
        <v>43893</v>
      </c>
      <c r="B4208" s="3">
        <v>12.25</v>
      </c>
      <c r="C4208" s="3">
        <v>12.3</v>
      </c>
      <c r="D4208" s="3">
        <v>11.8</v>
      </c>
      <c r="E4208" s="3">
        <v>12.3</v>
      </c>
      <c r="F4208" s="3">
        <v>174</v>
      </c>
      <c r="G4208" s="3">
        <v>12.25</v>
      </c>
      <c r="K4208" s="55"/>
    </row>
    <row r="4209" spans="1:11" x14ac:dyDescent="0.3">
      <c r="A4209" s="6">
        <v>43894</v>
      </c>
      <c r="B4209" s="3">
        <v>11.85</v>
      </c>
      <c r="C4209" s="3">
        <v>12.05</v>
      </c>
      <c r="D4209" s="3">
        <v>11.69</v>
      </c>
      <c r="E4209" s="3">
        <v>11.77</v>
      </c>
      <c r="F4209" s="3">
        <v>163</v>
      </c>
      <c r="G4209" s="3">
        <v>11.85</v>
      </c>
      <c r="K4209" s="55"/>
    </row>
    <row r="4210" spans="1:11" x14ac:dyDescent="0.3">
      <c r="A4210" s="6">
        <v>43895</v>
      </c>
      <c r="B4210" s="3">
        <v>12.25</v>
      </c>
      <c r="C4210" s="3">
        <v>12.85</v>
      </c>
      <c r="D4210" s="3">
        <v>12.05</v>
      </c>
      <c r="E4210" s="3">
        <v>12.6</v>
      </c>
      <c r="F4210" s="3">
        <v>169</v>
      </c>
      <c r="G4210" s="3">
        <v>12.6</v>
      </c>
      <c r="K4210" s="55"/>
    </row>
    <row r="4211" spans="1:11" x14ac:dyDescent="0.3">
      <c r="A4211" s="6">
        <v>43896</v>
      </c>
      <c r="B4211" s="3">
        <v>12.5</v>
      </c>
      <c r="C4211" s="3">
        <v>13.35</v>
      </c>
      <c r="D4211" s="3">
        <v>12.5</v>
      </c>
      <c r="E4211" s="3">
        <v>13.25</v>
      </c>
      <c r="F4211" s="3">
        <v>168</v>
      </c>
      <c r="G4211" s="3">
        <v>13.25</v>
      </c>
      <c r="K4211" s="55"/>
    </row>
    <row r="4212" spans="1:11" x14ac:dyDescent="0.3">
      <c r="A4212" s="6">
        <v>43899</v>
      </c>
      <c r="B4212" s="3">
        <v>12.25</v>
      </c>
      <c r="C4212" s="3">
        <v>12.55</v>
      </c>
      <c r="D4212" s="3">
        <v>12.1</v>
      </c>
      <c r="E4212" s="3">
        <v>12.2</v>
      </c>
      <c r="F4212" s="3">
        <v>114</v>
      </c>
      <c r="G4212" s="3">
        <v>12.2</v>
      </c>
      <c r="K4212" s="55"/>
    </row>
    <row r="4213" spans="1:11" x14ac:dyDescent="0.3">
      <c r="A4213" s="6">
        <v>43900</v>
      </c>
      <c r="B4213" s="3">
        <v>12</v>
      </c>
      <c r="C4213" s="3">
        <v>12</v>
      </c>
      <c r="D4213" s="3">
        <v>11.5</v>
      </c>
      <c r="E4213" s="3">
        <v>11.75</v>
      </c>
      <c r="F4213" s="3">
        <v>106</v>
      </c>
      <c r="G4213" s="3">
        <v>11.7</v>
      </c>
      <c r="K4213" s="55"/>
    </row>
    <row r="4214" spans="1:11" x14ac:dyDescent="0.3">
      <c r="A4214" s="6">
        <v>43901</v>
      </c>
      <c r="B4214" s="3">
        <v>11.4</v>
      </c>
      <c r="C4214" s="3">
        <v>11.6</v>
      </c>
      <c r="D4214" s="3">
        <v>11.25</v>
      </c>
      <c r="E4214" s="3">
        <v>11.6</v>
      </c>
      <c r="F4214" s="3">
        <v>198</v>
      </c>
      <c r="G4214" s="3">
        <v>11.6</v>
      </c>
      <c r="K4214" s="55"/>
    </row>
    <row r="4215" spans="1:11" x14ac:dyDescent="0.3">
      <c r="A4215" s="6">
        <v>43902</v>
      </c>
      <c r="B4215" s="3">
        <v>11.5</v>
      </c>
      <c r="C4215" s="3">
        <v>11.5</v>
      </c>
      <c r="D4215" s="3">
        <v>11.3</v>
      </c>
      <c r="E4215" s="3">
        <v>11.4</v>
      </c>
      <c r="F4215" s="3">
        <v>89</v>
      </c>
      <c r="G4215" s="3">
        <v>11.4</v>
      </c>
      <c r="K4215" s="55"/>
    </row>
    <row r="4216" spans="1:11" x14ac:dyDescent="0.3">
      <c r="A4216" s="6">
        <v>43903</v>
      </c>
      <c r="B4216" s="3">
        <v>11.6</v>
      </c>
      <c r="C4216" s="3">
        <v>12</v>
      </c>
      <c r="D4216" s="3">
        <v>11.6</v>
      </c>
      <c r="E4216" s="3">
        <v>11.85</v>
      </c>
      <c r="F4216" s="3">
        <v>94</v>
      </c>
      <c r="G4216" s="3">
        <v>11.85</v>
      </c>
      <c r="K4216" s="55"/>
    </row>
    <row r="4217" spans="1:11" x14ac:dyDescent="0.3">
      <c r="A4217" s="6">
        <v>43906</v>
      </c>
      <c r="B4217" s="3">
        <v>10.95</v>
      </c>
      <c r="C4217" s="3">
        <v>11.2</v>
      </c>
      <c r="D4217" s="3">
        <v>10.199999999999999</v>
      </c>
      <c r="E4217" s="3">
        <v>10.4</v>
      </c>
      <c r="F4217" s="3">
        <v>118</v>
      </c>
      <c r="G4217" s="3">
        <v>10.199999999999999</v>
      </c>
      <c r="K4217" s="55"/>
    </row>
    <row r="4218" spans="1:11" x14ac:dyDescent="0.3">
      <c r="A4218" s="6">
        <v>43907</v>
      </c>
      <c r="B4218" s="3">
        <v>9.9</v>
      </c>
      <c r="C4218" s="3">
        <v>9.9</v>
      </c>
      <c r="D4218" s="3">
        <v>9.4499999999999993</v>
      </c>
      <c r="E4218" s="3">
        <v>9.4499999999999993</v>
      </c>
      <c r="F4218" s="3">
        <v>107</v>
      </c>
      <c r="G4218" s="3">
        <v>9.4499999999999993</v>
      </c>
      <c r="K4218" s="55"/>
    </row>
    <row r="4219" spans="1:11" x14ac:dyDescent="0.3">
      <c r="A4219" s="6">
        <v>43908</v>
      </c>
      <c r="B4219" s="3">
        <v>9.4499999999999993</v>
      </c>
      <c r="C4219" s="3">
        <v>9.4499999999999993</v>
      </c>
      <c r="D4219" s="3">
        <v>8.8000000000000007</v>
      </c>
      <c r="E4219" s="3">
        <v>8.8000000000000007</v>
      </c>
      <c r="F4219" s="3">
        <v>99</v>
      </c>
      <c r="G4219" s="3">
        <v>8.8000000000000007</v>
      </c>
      <c r="K4219" s="55"/>
    </row>
    <row r="4220" spans="1:11" x14ac:dyDescent="0.3">
      <c r="A4220" s="6">
        <v>43909</v>
      </c>
      <c r="B4220" s="3">
        <v>9</v>
      </c>
      <c r="C4220" s="3">
        <v>9.75</v>
      </c>
      <c r="D4220" s="3">
        <v>9</v>
      </c>
      <c r="E4220" s="3">
        <v>9.5500000000000007</v>
      </c>
      <c r="F4220" s="3">
        <v>46</v>
      </c>
      <c r="G4220" s="3">
        <v>9.5500000000000007</v>
      </c>
      <c r="K4220" s="55"/>
    </row>
    <row r="4221" spans="1:11" x14ac:dyDescent="0.3">
      <c r="A4221" s="6">
        <v>43910</v>
      </c>
      <c r="B4221" s="3">
        <v>9.74</v>
      </c>
      <c r="C4221" s="3">
        <v>9.9</v>
      </c>
      <c r="D4221" s="3">
        <v>9.15</v>
      </c>
      <c r="E4221" s="3">
        <v>9.25</v>
      </c>
      <c r="F4221" s="3">
        <v>168</v>
      </c>
      <c r="G4221" s="3">
        <v>9.1999999999999993</v>
      </c>
      <c r="K4221" s="55"/>
    </row>
    <row r="4222" spans="1:11" x14ac:dyDescent="0.3">
      <c r="A4222" s="6">
        <v>43913</v>
      </c>
      <c r="B4222" s="3">
        <v>8.4</v>
      </c>
      <c r="C4222" s="3">
        <v>8.6</v>
      </c>
      <c r="D4222" s="3">
        <v>8.4</v>
      </c>
      <c r="E4222" s="3">
        <v>8.4499999999999993</v>
      </c>
      <c r="F4222" s="3">
        <v>93</v>
      </c>
      <c r="G4222" s="3">
        <v>8.4499999999999993</v>
      </c>
      <c r="K4222" s="55"/>
    </row>
    <row r="4223" spans="1:11" x14ac:dyDescent="0.3">
      <c r="A4223" s="6">
        <v>43914</v>
      </c>
      <c r="B4223" s="3">
        <v>8.4499999999999993</v>
      </c>
      <c r="C4223" s="3">
        <v>8.8000000000000007</v>
      </c>
      <c r="D4223" s="3">
        <v>8.4</v>
      </c>
      <c r="E4223" s="3">
        <v>8.5500000000000007</v>
      </c>
      <c r="F4223" s="3">
        <v>97</v>
      </c>
      <c r="G4223" s="3">
        <v>8.5</v>
      </c>
      <c r="K4223" s="55"/>
    </row>
    <row r="4224" spans="1:11" x14ac:dyDescent="0.3">
      <c r="A4224" s="6">
        <v>43915</v>
      </c>
      <c r="B4224" s="3">
        <v>8.4</v>
      </c>
      <c r="C4224" s="3">
        <v>8.5</v>
      </c>
      <c r="D4224" s="3">
        <v>7.85</v>
      </c>
      <c r="E4224" s="3">
        <v>7.85</v>
      </c>
      <c r="F4224" s="3">
        <v>97</v>
      </c>
      <c r="G4224" s="3">
        <v>7.9</v>
      </c>
      <c r="K4224" s="55"/>
    </row>
    <row r="4225" spans="1:11" x14ac:dyDescent="0.3">
      <c r="A4225" s="6">
        <v>43916</v>
      </c>
      <c r="B4225" s="3">
        <v>7.8</v>
      </c>
      <c r="C4225" s="3">
        <v>7.8</v>
      </c>
      <c r="D4225" s="3">
        <v>7.2</v>
      </c>
      <c r="E4225" s="3">
        <v>7.25</v>
      </c>
      <c r="F4225" s="3">
        <v>77</v>
      </c>
      <c r="G4225" s="3">
        <v>7.3</v>
      </c>
      <c r="K4225" s="55"/>
    </row>
    <row r="4226" spans="1:11" x14ac:dyDescent="0.3">
      <c r="A4226" s="6">
        <v>43917</v>
      </c>
      <c r="B4226" s="3">
        <v>6.7</v>
      </c>
      <c r="C4226" s="3">
        <v>6.85</v>
      </c>
      <c r="D4226" s="3">
        <v>6.55</v>
      </c>
      <c r="E4226" s="3">
        <v>6.85</v>
      </c>
      <c r="F4226" s="3">
        <v>59</v>
      </c>
      <c r="G4226" s="3">
        <v>6.8</v>
      </c>
      <c r="K4226" s="55"/>
    </row>
    <row r="4227" spans="1:11" x14ac:dyDescent="0.3">
      <c r="A4227" s="6">
        <v>43920</v>
      </c>
      <c r="B4227" s="3">
        <v>6.4</v>
      </c>
      <c r="C4227" s="3">
        <v>6.5</v>
      </c>
      <c r="D4227" s="3">
        <v>6.4</v>
      </c>
      <c r="E4227" s="3">
        <v>6.4</v>
      </c>
      <c r="F4227" s="3">
        <v>73</v>
      </c>
      <c r="G4227" s="3">
        <v>6.4</v>
      </c>
      <c r="K4227" s="55"/>
    </row>
    <row r="4228" spans="1:11" x14ac:dyDescent="0.3">
      <c r="A4228" s="6">
        <v>43921</v>
      </c>
      <c r="B4228" s="3">
        <v>6.2</v>
      </c>
      <c r="C4228" s="3">
        <v>6.2</v>
      </c>
      <c r="D4228" s="3">
        <v>5.6</v>
      </c>
      <c r="E4228" s="3">
        <v>5.7</v>
      </c>
      <c r="F4228" s="3">
        <v>111</v>
      </c>
      <c r="G4228" s="3">
        <v>5.7</v>
      </c>
      <c r="K4228" s="55"/>
    </row>
    <row r="4229" spans="1:11" x14ac:dyDescent="0.3">
      <c r="A4229" s="6">
        <v>43922</v>
      </c>
      <c r="B4229" s="3">
        <v>5.95</v>
      </c>
      <c r="C4229" s="3">
        <v>5.95</v>
      </c>
      <c r="D4229" s="3">
        <v>5.75</v>
      </c>
      <c r="E4229" s="3">
        <v>5.8</v>
      </c>
      <c r="F4229" s="3">
        <v>60</v>
      </c>
      <c r="G4229" s="3">
        <v>5.8</v>
      </c>
      <c r="K4229" s="55"/>
    </row>
    <row r="4230" spans="1:11" x14ac:dyDescent="0.3">
      <c r="A4230" s="6">
        <v>43923</v>
      </c>
      <c r="B4230" s="3">
        <v>5.4</v>
      </c>
      <c r="C4230" s="3">
        <v>5.5</v>
      </c>
      <c r="D4230" s="3">
        <v>5.2</v>
      </c>
      <c r="E4230" s="3">
        <v>5.35</v>
      </c>
      <c r="F4230" s="3">
        <v>98</v>
      </c>
      <c r="G4230" s="3">
        <v>5.35</v>
      </c>
      <c r="K4230" s="55"/>
    </row>
    <row r="4231" spans="1:11" x14ac:dyDescent="0.3">
      <c r="A4231" s="6">
        <v>43924</v>
      </c>
      <c r="B4231" s="3">
        <v>5.3</v>
      </c>
      <c r="C4231" s="3">
        <v>5.3</v>
      </c>
      <c r="D4231" s="3">
        <v>5.2</v>
      </c>
      <c r="E4231" s="3">
        <v>5.25</v>
      </c>
      <c r="F4231" s="3">
        <v>30</v>
      </c>
      <c r="G4231" s="3">
        <v>5.2</v>
      </c>
      <c r="K4231" s="55"/>
    </row>
    <row r="4232" spans="1:11" x14ac:dyDescent="0.3">
      <c r="A4232" s="6">
        <v>43927</v>
      </c>
      <c r="B4232" s="3">
        <v>5.6</v>
      </c>
      <c r="C4232" s="3">
        <v>6.55</v>
      </c>
      <c r="D4232" s="3">
        <v>5.6</v>
      </c>
      <c r="E4232" s="3">
        <v>6.35</v>
      </c>
      <c r="F4232" s="3">
        <v>141</v>
      </c>
      <c r="G4232" s="3">
        <v>6.33</v>
      </c>
      <c r="K4232" s="55"/>
    </row>
    <row r="4233" spans="1:11" x14ac:dyDescent="0.3">
      <c r="A4233" s="6">
        <v>43928</v>
      </c>
      <c r="B4233" s="3">
        <v>6.9</v>
      </c>
      <c r="C4233" s="3">
        <v>7.1</v>
      </c>
      <c r="D4233" s="3">
        <v>6.65</v>
      </c>
      <c r="E4233" s="3">
        <v>6.75</v>
      </c>
      <c r="F4233" s="3">
        <v>174</v>
      </c>
      <c r="G4233" s="3">
        <v>6.75</v>
      </c>
      <c r="K4233" s="55"/>
    </row>
    <row r="4234" spans="1:11" x14ac:dyDescent="0.3">
      <c r="A4234" s="6">
        <v>43929</v>
      </c>
      <c r="B4234" s="3">
        <v>6</v>
      </c>
      <c r="C4234" s="3">
        <v>6.3</v>
      </c>
      <c r="D4234" s="3">
        <v>5.75</v>
      </c>
      <c r="E4234" s="3">
        <v>6.3</v>
      </c>
      <c r="F4234" s="3">
        <v>58</v>
      </c>
      <c r="G4234" s="3">
        <v>6.23</v>
      </c>
      <c r="K4234" s="55"/>
    </row>
    <row r="4235" spans="1:11" x14ac:dyDescent="0.3">
      <c r="A4235" s="6">
        <v>43935</v>
      </c>
      <c r="B4235" s="3">
        <v>6.6</v>
      </c>
      <c r="C4235" s="3">
        <v>7.15</v>
      </c>
      <c r="D4235" s="3">
        <v>6.6</v>
      </c>
      <c r="E4235" s="3">
        <v>6.9</v>
      </c>
      <c r="F4235" s="3">
        <v>96</v>
      </c>
      <c r="G4235" s="3">
        <v>6.73</v>
      </c>
      <c r="K4235" s="55"/>
    </row>
    <row r="4236" spans="1:11" x14ac:dyDescent="0.3">
      <c r="A4236" s="6">
        <v>43936</v>
      </c>
      <c r="B4236" s="3">
        <v>6.65</v>
      </c>
      <c r="C4236" s="3">
        <v>6.85</v>
      </c>
      <c r="D4236" s="3">
        <v>6.5</v>
      </c>
      <c r="E4236" s="3">
        <v>6.8</v>
      </c>
      <c r="F4236" s="3">
        <v>43</v>
      </c>
      <c r="G4236" s="3">
        <v>6.75</v>
      </c>
      <c r="K4236" s="55"/>
    </row>
    <row r="4237" spans="1:11" x14ac:dyDescent="0.3">
      <c r="A4237" s="6">
        <v>43937</v>
      </c>
      <c r="B4237" s="3">
        <v>7.05</v>
      </c>
      <c r="C4237" s="3">
        <v>7.2</v>
      </c>
      <c r="D4237" s="3">
        <v>7</v>
      </c>
      <c r="E4237" s="3">
        <v>7.1</v>
      </c>
      <c r="F4237" s="3">
        <v>133</v>
      </c>
      <c r="G4237" s="3">
        <v>7.1</v>
      </c>
      <c r="K4237" s="55"/>
    </row>
    <row r="4238" spans="1:11" x14ac:dyDescent="0.3">
      <c r="A4238" s="6">
        <v>43938</v>
      </c>
      <c r="B4238" s="3">
        <v>6.5</v>
      </c>
      <c r="C4238" s="3">
        <v>6.75</v>
      </c>
      <c r="D4238" s="3">
        <v>6.5</v>
      </c>
      <c r="E4238" s="3">
        <v>6.75</v>
      </c>
      <c r="F4238" s="3">
        <v>66</v>
      </c>
      <c r="G4238" s="3">
        <v>6.75</v>
      </c>
      <c r="K4238" s="55"/>
    </row>
    <row r="4239" spans="1:11" x14ac:dyDescent="0.3">
      <c r="A4239" s="6">
        <v>43941</v>
      </c>
      <c r="B4239" s="3">
        <v>6</v>
      </c>
      <c r="C4239" s="3">
        <v>6.1</v>
      </c>
      <c r="D4239" s="3">
        <v>5.85</v>
      </c>
      <c r="E4239" s="3">
        <v>5.85</v>
      </c>
      <c r="F4239" s="3">
        <v>241</v>
      </c>
      <c r="G4239" s="3">
        <v>5.9</v>
      </c>
      <c r="K4239" s="55"/>
    </row>
    <row r="4240" spans="1:11" x14ac:dyDescent="0.3">
      <c r="A4240" s="6">
        <v>43942</v>
      </c>
      <c r="B4240" s="3">
        <v>5.9</v>
      </c>
      <c r="C4240" s="3">
        <v>6.05</v>
      </c>
      <c r="D4240" s="3">
        <v>5.75</v>
      </c>
      <c r="E4240" s="3">
        <v>6.05</v>
      </c>
      <c r="F4240" s="3">
        <v>89</v>
      </c>
      <c r="G4240" s="3">
        <v>6.05</v>
      </c>
      <c r="K4240" s="55"/>
    </row>
    <row r="4241" spans="1:11" x14ac:dyDescent="0.3">
      <c r="A4241" s="6">
        <v>43943</v>
      </c>
      <c r="B4241" s="3">
        <v>5.7</v>
      </c>
      <c r="C4241" s="3">
        <v>5.9</v>
      </c>
      <c r="D4241" s="3">
        <v>5.5</v>
      </c>
      <c r="E4241" s="3">
        <v>5.85</v>
      </c>
      <c r="F4241" s="3">
        <v>65</v>
      </c>
      <c r="G4241" s="3">
        <v>5.9</v>
      </c>
      <c r="K4241" s="55"/>
    </row>
    <row r="4242" spans="1:11" x14ac:dyDescent="0.3">
      <c r="A4242" s="6">
        <v>43944</v>
      </c>
      <c r="B4242" s="3">
        <v>5.75</v>
      </c>
      <c r="C4242" s="3">
        <v>5.75</v>
      </c>
      <c r="D4242" s="3">
        <v>5.45</v>
      </c>
      <c r="E4242" s="3">
        <v>5.5</v>
      </c>
      <c r="F4242" s="3">
        <v>34</v>
      </c>
      <c r="G4242" s="3">
        <v>5.5</v>
      </c>
      <c r="K4242" s="55"/>
    </row>
    <row r="4243" spans="1:11" x14ac:dyDescent="0.3">
      <c r="A4243" s="6">
        <v>43945</v>
      </c>
      <c r="B4243" s="3">
        <v>5.2</v>
      </c>
      <c r="C4243" s="3">
        <v>5.7</v>
      </c>
      <c r="D4243" s="3">
        <v>5.2</v>
      </c>
      <c r="E4243" s="3">
        <v>5.6</v>
      </c>
      <c r="F4243" s="3">
        <v>170</v>
      </c>
      <c r="G4243" s="3">
        <v>5.65</v>
      </c>
      <c r="K4243" s="55"/>
    </row>
    <row r="4244" spans="1:11" x14ac:dyDescent="0.3">
      <c r="A4244" s="6">
        <v>43948</v>
      </c>
      <c r="B4244" s="3">
        <v>6.2</v>
      </c>
      <c r="C4244" s="3">
        <v>6.5</v>
      </c>
      <c r="D4244" s="3">
        <v>6.1</v>
      </c>
      <c r="E4244" s="3">
        <v>6.25</v>
      </c>
      <c r="F4244" s="3">
        <v>97</v>
      </c>
      <c r="G4244" s="3">
        <v>6.25</v>
      </c>
      <c r="K4244" s="55"/>
    </row>
    <row r="4245" spans="1:11" x14ac:dyDescent="0.3">
      <c r="A4245" s="6">
        <v>43949</v>
      </c>
      <c r="B4245" s="3">
        <v>6.25</v>
      </c>
      <c r="C4245" s="3">
        <v>6.55</v>
      </c>
      <c r="D4245" s="3">
        <v>6.25</v>
      </c>
      <c r="E4245" s="3">
        <v>6.55</v>
      </c>
      <c r="F4245" s="3">
        <v>99</v>
      </c>
      <c r="G4245" s="3">
        <v>6.55</v>
      </c>
      <c r="K4245" s="55"/>
    </row>
    <row r="4246" spans="1:11" x14ac:dyDescent="0.3">
      <c r="A4246" s="6">
        <v>43950</v>
      </c>
      <c r="B4246" s="3">
        <v>6.3</v>
      </c>
      <c r="C4246" s="3">
        <v>6.65</v>
      </c>
      <c r="D4246" s="3">
        <v>6.3</v>
      </c>
      <c r="E4246" s="3">
        <v>6.5</v>
      </c>
      <c r="F4246" s="3">
        <v>167</v>
      </c>
      <c r="G4246" s="3">
        <v>6.45</v>
      </c>
      <c r="K4246" s="55"/>
    </row>
    <row r="4247" spans="1:11" x14ac:dyDescent="0.3">
      <c r="A4247" s="6">
        <v>43951</v>
      </c>
      <c r="B4247" s="3">
        <v>6.6</v>
      </c>
      <c r="C4247" s="3">
        <v>7.15</v>
      </c>
      <c r="D4247" s="3">
        <v>6.6</v>
      </c>
      <c r="E4247" s="3">
        <v>7</v>
      </c>
      <c r="F4247" s="3">
        <v>107</v>
      </c>
      <c r="G4247" s="3">
        <v>7</v>
      </c>
      <c r="K4247" s="55"/>
    </row>
    <row r="4248" spans="1:11" x14ac:dyDescent="0.3">
      <c r="A4248" s="6">
        <v>43955</v>
      </c>
      <c r="B4248" s="3">
        <v>5.5</v>
      </c>
      <c r="C4248" s="3">
        <v>5.7</v>
      </c>
      <c r="D4248" s="3">
        <v>5.2</v>
      </c>
      <c r="E4248" s="3">
        <v>5.3</v>
      </c>
      <c r="F4248" s="3">
        <v>56</v>
      </c>
      <c r="G4248" s="3">
        <v>5.3</v>
      </c>
      <c r="K4248" s="55"/>
    </row>
    <row r="4249" spans="1:11" x14ac:dyDescent="0.3">
      <c r="A4249" s="6">
        <v>43956</v>
      </c>
      <c r="B4249" s="3">
        <v>5.35</v>
      </c>
      <c r="C4249" s="3">
        <v>5.45</v>
      </c>
      <c r="D4249" s="3">
        <v>5.25</v>
      </c>
      <c r="E4249" s="3">
        <v>5.45</v>
      </c>
      <c r="F4249" s="3">
        <v>82</v>
      </c>
      <c r="G4249" s="3">
        <v>5.36</v>
      </c>
      <c r="K4249" s="55"/>
    </row>
    <row r="4250" spans="1:11" x14ac:dyDescent="0.3">
      <c r="A4250" s="6">
        <v>43957</v>
      </c>
      <c r="B4250" s="3">
        <v>5.2</v>
      </c>
      <c r="C4250" s="3">
        <v>5.4</v>
      </c>
      <c r="D4250" s="3">
        <v>5.19</v>
      </c>
      <c r="E4250" s="3">
        <v>5.4</v>
      </c>
      <c r="F4250" s="3">
        <v>55</v>
      </c>
      <c r="G4250" s="3">
        <v>5.4</v>
      </c>
      <c r="K4250" s="55"/>
    </row>
    <row r="4251" spans="1:11" x14ac:dyDescent="0.3">
      <c r="A4251" s="6">
        <v>43958</v>
      </c>
      <c r="B4251" s="3">
        <v>5.4</v>
      </c>
      <c r="C4251" s="3">
        <v>5.5</v>
      </c>
      <c r="D4251" s="3">
        <v>5.4</v>
      </c>
      <c r="E4251" s="3">
        <v>5.5</v>
      </c>
      <c r="F4251" s="3">
        <v>41</v>
      </c>
      <c r="G4251" s="3">
        <v>5.5</v>
      </c>
      <c r="K4251" s="55"/>
    </row>
    <row r="4252" spans="1:11" x14ac:dyDescent="0.3">
      <c r="A4252" s="6">
        <v>43959</v>
      </c>
      <c r="B4252" s="3">
        <v>5.85</v>
      </c>
      <c r="C4252" s="3">
        <v>6.15</v>
      </c>
      <c r="D4252" s="3">
        <v>5.85</v>
      </c>
      <c r="E4252" s="3">
        <v>6</v>
      </c>
      <c r="F4252" s="3">
        <v>82</v>
      </c>
      <c r="G4252" s="3">
        <v>6</v>
      </c>
      <c r="K4252" s="55"/>
    </row>
    <row r="4253" spans="1:11" x14ac:dyDescent="0.3">
      <c r="A4253" s="6">
        <v>43962</v>
      </c>
      <c r="B4253" s="3">
        <v>5.9</v>
      </c>
      <c r="C4253" s="3">
        <v>6.6</v>
      </c>
      <c r="D4253" s="3">
        <v>5.85</v>
      </c>
      <c r="E4253" s="3">
        <v>6.6</v>
      </c>
      <c r="F4253" s="3">
        <v>89</v>
      </c>
      <c r="G4253" s="3">
        <v>6.6</v>
      </c>
      <c r="K4253" s="55"/>
    </row>
    <row r="4254" spans="1:11" x14ac:dyDescent="0.3">
      <c r="A4254" s="6">
        <v>43963</v>
      </c>
      <c r="B4254" s="3">
        <v>6.7</v>
      </c>
      <c r="C4254" s="3">
        <v>7.75</v>
      </c>
      <c r="D4254" s="3">
        <v>6.7</v>
      </c>
      <c r="E4254" s="3">
        <v>7.75</v>
      </c>
      <c r="F4254" s="3">
        <v>163</v>
      </c>
      <c r="G4254" s="3">
        <v>7.65</v>
      </c>
      <c r="K4254" s="55"/>
    </row>
    <row r="4255" spans="1:11" x14ac:dyDescent="0.3">
      <c r="A4255" s="6">
        <v>43964</v>
      </c>
      <c r="B4255" s="3">
        <v>7.4</v>
      </c>
      <c r="C4255" s="3">
        <v>7.5</v>
      </c>
      <c r="D4255" s="3">
        <v>7.1</v>
      </c>
      <c r="E4255" s="3">
        <v>7.2</v>
      </c>
      <c r="F4255" s="3">
        <v>133</v>
      </c>
      <c r="G4255" s="3">
        <v>7.1</v>
      </c>
      <c r="K4255" s="55"/>
    </row>
    <row r="4256" spans="1:11" x14ac:dyDescent="0.3">
      <c r="A4256" s="6">
        <v>43965</v>
      </c>
      <c r="B4256" s="3">
        <v>7.2</v>
      </c>
      <c r="C4256" s="3">
        <v>7.6</v>
      </c>
      <c r="D4256" s="3">
        <v>7.2</v>
      </c>
      <c r="E4256" s="3">
        <v>7.4</v>
      </c>
      <c r="F4256" s="3">
        <v>114</v>
      </c>
      <c r="G4256" s="3">
        <v>7.4</v>
      </c>
      <c r="K4256" s="55"/>
    </row>
    <row r="4257" spans="1:11" x14ac:dyDescent="0.3">
      <c r="A4257" s="6">
        <v>43966</v>
      </c>
      <c r="B4257" s="3">
        <v>7.85</v>
      </c>
      <c r="C4257" s="3">
        <v>7.95</v>
      </c>
      <c r="D4257" s="3">
        <v>7.35</v>
      </c>
      <c r="E4257" s="3">
        <v>7.5</v>
      </c>
      <c r="F4257" s="3">
        <v>104</v>
      </c>
      <c r="G4257" s="3">
        <v>7.5</v>
      </c>
      <c r="K4257" s="55"/>
    </row>
    <row r="4258" spans="1:11" x14ac:dyDescent="0.3">
      <c r="A4258" s="6">
        <v>43969</v>
      </c>
      <c r="B4258" s="3">
        <v>7.05</v>
      </c>
      <c r="C4258" s="3">
        <v>7.05</v>
      </c>
      <c r="D4258" s="3">
        <v>6.2</v>
      </c>
      <c r="E4258" s="3">
        <v>6.2</v>
      </c>
      <c r="F4258" s="3">
        <v>169</v>
      </c>
      <c r="G4258" s="3">
        <v>6.2</v>
      </c>
      <c r="K4258" s="55"/>
    </row>
    <row r="4259" spans="1:11" x14ac:dyDescent="0.3">
      <c r="A4259" s="6">
        <v>43970</v>
      </c>
      <c r="B4259" s="3">
        <v>6.1</v>
      </c>
      <c r="C4259" s="3">
        <v>6.2</v>
      </c>
      <c r="D4259" s="3">
        <v>6</v>
      </c>
      <c r="E4259" s="3">
        <v>6.05</v>
      </c>
      <c r="F4259" s="3">
        <v>79</v>
      </c>
      <c r="G4259" s="3">
        <v>6.05</v>
      </c>
      <c r="K4259" s="55"/>
    </row>
    <row r="4260" spans="1:11" x14ac:dyDescent="0.3">
      <c r="A4260" s="6">
        <v>43971</v>
      </c>
      <c r="B4260" s="3">
        <v>6.2</v>
      </c>
      <c r="C4260" s="3">
        <v>6.2</v>
      </c>
      <c r="D4260" s="3">
        <v>5.7</v>
      </c>
      <c r="E4260" s="3">
        <v>5.7</v>
      </c>
      <c r="F4260" s="3">
        <v>109</v>
      </c>
      <c r="G4260" s="3">
        <v>5.7</v>
      </c>
      <c r="K4260" s="55"/>
    </row>
    <row r="4261" spans="1:11" x14ac:dyDescent="0.3">
      <c r="A4261" s="6">
        <v>43973</v>
      </c>
      <c r="B4261" s="3">
        <v>5.55</v>
      </c>
      <c r="C4261" s="3">
        <v>5.55</v>
      </c>
      <c r="D4261" s="3">
        <v>5.0999999999999996</v>
      </c>
      <c r="E4261" s="3">
        <v>5.0999999999999996</v>
      </c>
      <c r="F4261" s="3">
        <v>92</v>
      </c>
      <c r="G4261" s="3">
        <v>5.0999999999999996</v>
      </c>
      <c r="K4261" s="55"/>
    </row>
    <row r="4262" spans="1:11" x14ac:dyDescent="0.3">
      <c r="A4262" s="6">
        <v>43976</v>
      </c>
      <c r="B4262" s="3">
        <v>5.6</v>
      </c>
      <c r="C4262" s="3">
        <v>5.65</v>
      </c>
      <c r="D4262" s="3">
        <v>4.4000000000000004</v>
      </c>
      <c r="E4262" s="3">
        <v>4.5</v>
      </c>
      <c r="F4262" s="3">
        <v>282</v>
      </c>
      <c r="G4262" s="3">
        <v>4.5</v>
      </c>
      <c r="K4262" s="55"/>
    </row>
    <row r="4263" spans="1:11" x14ac:dyDescent="0.3">
      <c r="A4263" s="6">
        <v>43977</v>
      </c>
      <c r="B4263" s="3">
        <v>4.25</v>
      </c>
      <c r="C4263" s="3">
        <v>4.5</v>
      </c>
      <c r="D4263" s="3">
        <v>4.05</v>
      </c>
      <c r="E4263" s="3">
        <v>4.3</v>
      </c>
      <c r="F4263" s="3">
        <v>105</v>
      </c>
      <c r="G4263" s="3">
        <v>4.3</v>
      </c>
      <c r="K4263" s="55"/>
    </row>
    <row r="4264" spans="1:11" x14ac:dyDescent="0.3">
      <c r="A4264" s="6">
        <v>43978</v>
      </c>
      <c r="B4264" s="3">
        <v>4.0999999999999996</v>
      </c>
      <c r="C4264" s="3">
        <v>4.4000000000000004</v>
      </c>
      <c r="D4264" s="3">
        <v>4.0999999999999996</v>
      </c>
      <c r="E4264" s="3">
        <v>4.0999999999999996</v>
      </c>
      <c r="F4264" s="3">
        <v>345</v>
      </c>
      <c r="G4264" s="3">
        <v>4.2</v>
      </c>
      <c r="K4264" s="55"/>
    </row>
    <row r="4265" spans="1:11" x14ac:dyDescent="0.3">
      <c r="A4265" s="6">
        <v>43979</v>
      </c>
      <c r="B4265" s="3">
        <v>4.0999999999999996</v>
      </c>
      <c r="C4265" s="3">
        <v>4.25</v>
      </c>
      <c r="D4265" s="3">
        <v>4.0999999999999996</v>
      </c>
      <c r="E4265" s="3">
        <v>4.1100000000000003</v>
      </c>
      <c r="F4265" s="3">
        <v>65</v>
      </c>
      <c r="G4265" s="3">
        <v>4.1100000000000003</v>
      </c>
      <c r="K4265" s="55"/>
    </row>
    <row r="4266" spans="1:11" x14ac:dyDescent="0.3">
      <c r="A4266" s="6">
        <v>43980</v>
      </c>
      <c r="B4266" s="3">
        <v>4.2</v>
      </c>
      <c r="C4266" s="3">
        <v>4.2</v>
      </c>
      <c r="D4266" s="3">
        <v>3.9</v>
      </c>
      <c r="E4266" s="3">
        <v>3.9</v>
      </c>
      <c r="F4266" s="3">
        <v>170</v>
      </c>
      <c r="G4266" s="3">
        <v>3.9</v>
      </c>
      <c r="K4266" s="55"/>
    </row>
    <row r="4267" spans="1:11" x14ac:dyDescent="0.3">
      <c r="A4267" s="6">
        <v>43984</v>
      </c>
      <c r="B4267" s="3">
        <v>4.5</v>
      </c>
      <c r="C4267" s="3">
        <v>4.7</v>
      </c>
      <c r="D4267" s="3">
        <v>4.5</v>
      </c>
      <c r="E4267" s="3">
        <v>4.5999999999999996</v>
      </c>
      <c r="F4267" s="3">
        <v>105</v>
      </c>
      <c r="G4267" s="3">
        <v>4.5999999999999996</v>
      </c>
      <c r="K4267" s="55"/>
    </row>
    <row r="4268" spans="1:11" x14ac:dyDescent="0.3">
      <c r="A4268" s="6">
        <v>43985</v>
      </c>
      <c r="B4268" s="3">
        <v>4.8499999999999996</v>
      </c>
      <c r="C4268" s="3">
        <v>5</v>
      </c>
      <c r="D4268" s="3">
        <v>4.75</v>
      </c>
      <c r="E4268" s="3">
        <v>4.9000000000000004</v>
      </c>
      <c r="F4268" s="3">
        <v>126</v>
      </c>
      <c r="G4268" s="3">
        <v>4.9000000000000004</v>
      </c>
      <c r="K4268" s="55"/>
    </row>
    <row r="4269" spans="1:11" x14ac:dyDescent="0.3">
      <c r="A4269" s="6">
        <v>43986</v>
      </c>
      <c r="B4269" s="3">
        <v>5</v>
      </c>
      <c r="C4269" s="3">
        <v>5.25</v>
      </c>
      <c r="D4269" s="3">
        <v>4.95</v>
      </c>
      <c r="E4269" s="3">
        <v>5.1100000000000003</v>
      </c>
      <c r="F4269" s="3">
        <v>159</v>
      </c>
      <c r="G4269" s="3">
        <v>5.15</v>
      </c>
      <c r="K4269" s="55"/>
    </row>
    <row r="4270" spans="1:11" x14ac:dyDescent="0.3">
      <c r="A4270" s="6">
        <v>43987</v>
      </c>
      <c r="B4270" s="3">
        <v>5.4</v>
      </c>
      <c r="C4270" s="3">
        <v>6.35</v>
      </c>
      <c r="D4270" s="3">
        <v>5.4</v>
      </c>
      <c r="E4270" s="3">
        <v>6.35</v>
      </c>
      <c r="F4270" s="3">
        <v>254</v>
      </c>
      <c r="G4270" s="3">
        <v>6.35</v>
      </c>
      <c r="K4270" s="55"/>
    </row>
    <row r="4271" spans="1:11" x14ac:dyDescent="0.3">
      <c r="A4271" s="6">
        <v>43990</v>
      </c>
      <c r="B4271" s="3">
        <v>7.75</v>
      </c>
      <c r="C4271" s="3">
        <v>9.3000000000000007</v>
      </c>
      <c r="D4271" s="3">
        <v>7.7</v>
      </c>
      <c r="E4271" s="3">
        <v>9.3000000000000007</v>
      </c>
      <c r="F4271" s="3">
        <v>269</v>
      </c>
      <c r="G4271" s="3">
        <v>9.25</v>
      </c>
      <c r="K4271" s="55"/>
    </row>
    <row r="4272" spans="1:11" x14ac:dyDescent="0.3">
      <c r="A4272" s="6">
        <v>43991</v>
      </c>
      <c r="B4272" s="3">
        <v>9.1</v>
      </c>
      <c r="C4272" s="3">
        <v>9.6999999999999993</v>
      </c>
      <c r="D4272" s="3">
        <v>9</v>
      </c>
      <c r="E4272" s="3">
        <v>9</v>
      </c>
      <c r="F4272" s="3">
        <v>112</v>
      </c>
      <c r="G4272" s="3">
        <v>8.8000000000000007</v>
      </c>
      <c r="K4272" s="55"/>
    </row>
    <row r="4273" spans="1:11" x14ac:dyDescent="0.3">
      <c r="A4273" s="6">
        <v>43992</v>
      </c>
      <c r="B4273" s="3">
        <v>7.6</v>
      </c>
      <c r="C4273" s="3">
        <v>7.8</v>
      </c>
      <c r="D4273" s="3">
        <v>7.6</v>
      </c>
      <c r="E4273" s="3">
        <v>7.7</v>
      </c>
      <c r="F4273" s="3">
        <v>79</v>
      </c>
      <c r="G4273" s="3">
        <v>7.6</v>
      </c>
      <c r="K4273" s="55"/>
    </row>
    <row r="4274" spans="1:11" x14ac:dyDescent="0.3">
      <c r="A4274" s="6">
        <v>43993</v>
      </c>
      <c r="B4274" s="3">
        <v>7</v>
      </c>
      <c r="C4274" s="3">
        <v>7</v>
      </c>
      <c r="D4274" s="3">
        <v>6.55</v>
      </c>
      <c r="E4274" s="3">
        <v>6.6</v>
      </c>
      <c r="F4274" s="3">
        <v>89</v>
      </c>
      <c r="G4274" s="3">
        <v>6.6</v>
      </c>
      <c r="K4274" s="55"/>
    </row>
    <row r="4275" spans="1:11" x14ac:dyDescent="0.3">
      <c r="A4275" s="6">
        <v>43994</v>
      </c>
      <c r="B4275" s="3">
        <v>6.7</v>
      </c>
      <c r="C4275" s="3">
        <v>7.05</v>
      </c>
      <c r="D4275" s="3">
        <v>6.7</v>
      </c>
      <c r="E4275" s="3">
        <v>6.8</v>
      </c>
      <c r="F4275" s="3">
        <v>82</v>
      </c>
      <c r="G4275" s="3">
        <v>6.8</v>
      </c>
      <c r="K4275" s="55"/>
    </row>
    <row r="4276" spans="1:11" x14ac:dyDescent="0.3">
      <c r="A4276" s="6">
        <v>43997</v>
      </c>
      <c r="B4276" s="3">
        <v>6.8</v>
      </c>
      <c r="C4276" s="3">
        <v>6.8</v>
      </c>
      <c r="D4276" s="3">
        <v>6.6</v>
      </c>
      <c r="E4276" s="3">
        <v>6.6</v>
      </c>
      <c r="F4276" s="3">
        <v>30</v>
      </c>
      <c r="G4276" s="3">
        <v>6.6</v>
      </c>
      <c r="K4276" s="55"/>
    </row>
    <row r="4277" spans="1:11" x14ac:dyDescent="0.3">
      <c r="A4277" s="6">
        <v>43998</v>
      </c>
      <c r="B4277" s="3">
        <v>7.3</v>
      </c>
      <c r="C4277" s="3">
        <v>8.15</v>
      </c>
      <c r="D4277" s="3">
        <v>7.3</v>
      </c>
      <c r="E4277" s="3">
        <v>8</v>
      </c>
      <c r="F4277" s="3">
        <v>89</v>
      </c>
      <c r="G4277" s="3">
        <v>8.0500000000000007</v>
      </c>
      <c r="K4277" s="55"/>
    </row>
    <row r="4278" spans="1:11" x14ac:dyDescent="0.3">
      <c r="A4278" s="6">
        <v>43999</v>
      </c>
      <c r="B4278" s="3">
        <v>7.6</v>
      </c>
      <c r="C4278" s="3">
        <v>7.6</v>
      </c>
      <c r="D4278" s="3">
        <v>7.4</v>
      </c>
      <c r="E4278" s="3">
        <v>7.45</v>
      </c>
      <c r="F4278" s="3">
        <v>27</v>
      </c>
      <c r="G4278" s="3">
        <v>7.4</v>
      </c>
      <c r="K4278" s="55"/>
    </row>
    <row r="4279" spans="1:11" x14ac:dyDescent="0.3">
      <c r="A4279" s="6">
        <v>44000</v>
      </c>
      <c r="B4279" s="3">
        <v>6.7</v>
      </c>
      <c r="C4279" s="3">
        <v>6.75</v>
      </c>
      <c r="D4279" s="3">
        <v>5.8</v>
      </c>
      <c r="E4279" s="3">
        <v>5.85</v>
      </c>
      <c r="F4279" s="3">
        <v>104</v>
      </c>
      <c r="G4279" s="3">
        <v>5.85</v>
      </c>
      <c r="K4279" s="55"/>
    </row>
    <row r="4280" spans="1:11" x14ac:dyDescent="0.3">
      <c r="A4280" s="6">
        <v>44001</v>
      </c>
      <c r="B4280" s="3">
        <v>5.3</v>
      </c>
      <c r="C4280" s="3">
        <v>5.75</v>
      </c>
      <c r="D4280" s="3">
        <v>5.3</v>
      </c>
      <c r="E4280" s="3">
        <v>5.75</v>
      </c>
      <c r="F4280" s="3">
        <v>32</v>
      </c>
      <c r="G4280" s="3">
        <v>5.75</v>
      </c>
      <c r="K4280" s="55"/>
    </row>
    <row r="4281" spans="1:11" x14ac:dyDescent="0.3">
      <c r="A4281" s="6">
        <v>44004</v>
      </c>
      <c r="B4281" s="3">
        <v>6.25</v>
      </c>
      <c r="C4281" s="3">
        <v>6.75</v>
      </c>
      <c r="D4281" s="3">
        <v>6.25</v>
      </c>
      <c r="E4281" s="3">
        <v>6.65</v>
      </c>
      <c r="F4281" s="3">
        <v>38</v>
      </c>
      <c r="G4281" s="3">
        <v>6.65</v>
      </c>
      <c r="K4281" s="55"/>
    </row>
    <row r="4282" spans="1:11" x14ac:dyDescent="0.3">
      <c r="A4282" s="6">
        <v>44005</v>
      </c>
      <c r="B4282" s="3">
        <v>7</v>
      </c>
      <c r="C4282" s="3">
        <v>7</v>
      </c>
      <c r="D4282" s="3">
        <v>6.5</v>
      </c>
      <c r="E4282" s="3">
        <v>6.6</v>
      </c>
      <c r="F4282" s="3">
        <v>41</v>
      </c>
      <c r="G4282" s="3">
        <v>6.6</v>
      </c>
      <c r="K4282" s="55"/>
    </row>
    <row r="4283" spans="1:11" x14ac:dyDescent="0.3">
      <c r="A4283" s="6">
        <v>44006</v>
      </c>
      <c r="B4283" s="3">
        <v>6.3</v>
      </c>
      <c r="C4283" s="3">
        <v>6.3</v>
      </c>
      <c r="D4283" s="3">
        <v>6</v>
      </c>
      <c r="E4283" s="3">
        <v>6</v>
      </c>
      <c r="F4283" s="3">
        <v>40</v>
      </c>
      <c r="G4283" s="3">
        <v>5.83</v>
      </c>
      <c r="K4283" s="55"/>
    </row>
    <row r="4284" spans="1:11" x14ac:dyDescent="0.3">
      <c r="A4284" s="6">
        <v>44007</v>
      </c>
      <c r="B4284" s="3">
        <v>5.45</v>
      </c>
      <c r="C4284" s="3">
        <v>5.45</v>
      </c>
      <c r="D4284" s="3">
        <v>5.3</v>
      </c>
      <c r="E4284" s="3">
        <v>5.35</v>
      </c>
      <c r="F4284" s="3">
        <v>124</v>
      </c>
      <c r="G4284" s="3">
        <v>5.4</v>
      </c>
      <c r="K4284" s="55"/>
    </row>
    <row r="4285" spans="1:11" x14ac:dyDescent="0.3">
      <c r="A4285" s="6">
        <v>44008</v>
      </c>
      <c r="B4285" s="3">
        <v>5.6</v>
      </c>
      <c r="C4285" s="3">
        <v>5.7</v>
      </c>
      <c r="D4285" s="3">
        <v>5.2</v>
      </c>
      <c r="E4285" s="3">
        <v>5.2</v>
      </c>
      <c r="F4285" s="3">
        <v>137</v>
      </c>
      <c r="G4285" s="3">
        <v>5.35</v>
      </c>
      <c r="K4285" s="55"/>
    </row>
    <row r="4286" spans="1:11" x14ac:dyDescent="0.3">
      <c r="A4286" s="6">
        <v>44011</v>
      </c>
      <c r="B4286" s="3">
        <v>4.5</v>
      </c>
      <c r="C4286" s="3">
        <v>4.5</v>
      </c>
      <c r="D4286" s="3">
        <v>4</v>
      </c>
      <c r="E4286" s="3">
        <v>4.25</v>
      </c>
      <c r="F4286" s="3">
        <v>53</v>
      </c>
      <c r="G4286" s="3">
        <v>4.25</v>
      </c>
      <c r="K4286" s="55"/>
    </row>
    <row r="4287" spans="1:11" x14ac:dyDescent="0.3">
      <c r="A4287" s="6">
        <v>44012</v>
      </c>
      <c r="B4287" s="3">
        <v>4.1500000000000004</v>
      </c>
      <c r="C4287" s="3">
        <v>4.45</v>
      </c>
      <c r="D4287" s="3">
        <v>4.0999999999999996</v>
      </c>
      <c r="E4287" s="3">
        <v>4.45</v>
      </c>
      <c r="F4287" s="3">
        <v>40</v>
      </c>
      <c r="G4287" s="3">
        <v>4.18</v>
      </c>
      <c r="K4287" s="55"/>
    </row>
    <row r="4288" spans="1:11" x14ac:dyDescent="0.3">
      <c r="A4288" s="6">
        <v>44013</v>
      </c>
      <c r="B4288" s="3">
        <v>8.65</v>
      </c>
      <c r="C4288" s="3">
        <v>9</v>
      </c>
      <c r="D4288" s="3">
        <v>8.65</v>
      </c>
      <c r="E4288" s="3">
        <v>9</v>
      </c>
      <c r="F4288" s="3">
        <v>51</v>
      </c>
      <c r="G4288" s="3">
        <v>8.75</v>
      </c>
      <c r="K4288" s="55"/>
    </row>
    <row r="4289" spans="1:11" x14ac:dyDescent="0.3">
      <c r="A4289" s="6">
        <v>44014</v>
      </c>
      <c r="B4289" s="3">
        <v>8.65</v>
      </c>
      <c r="C4289" s="3">
        <v>8.65</v>
      </c>
      <c r="D4289" s="3">
        <v>8.5</v>
      </c>
      <c r="E4289" s="3">
        <v>8.5</v>
      </c>
      <c r="F4289" s="3">
        <v>49</v>
      </c>
      <c r="G4289" s="3">
        <v>8.5</v>
      </c>
      <c r="K4289" s="55"/>
    </row>
    <row r="4290" spans="1:11" x14ac:dyDescent="0.3">
      <c r="A4290" s="6">
        <v>44015</v>
      </c>
      <c r="B4290" s="3">
        <v>7.5</v>
      </c>
      <c r="C4290" s="3">
        <v>7.95</v>
      </c>
      <c r="D4290" s="3">
        <v>7.5</v>
      </c>
      <c r="E4290" s="3">
        <v>7.94</v>
      </c>
      <c r="F4290" s="3">
        <v>77</v>
      </c>
      <c r="G4290" s="3">
        <v>7.92</v>
      </c>
      <c r="K4290" s="55"/>
    </row>
    <row r="4291" spans="1:11" x14ac:dyDescent="0.3">
      <c r="A4291" s="6">
        <v>44018</v>
      </c>
      <c r="B4291" s="3">
        <v>8.1</v>
      </c>
      <c r="C4291" s="3">
        <v>8.65</v>
      </c>
      <c r="D4291" s="3">
        <v>7.75</v>
      </c>
      <c r="E4291" s="3">
        <v>8.65</v>
      </c>
      <c r="F4291" s="3">
        <v>69</v>
      </c>
      <c r="G4291" s="3">
        <v>8.65</v>
      </c>
      <c r="K4291" s="55"/>
    </row>
    <row r="4292" spans="1:11" x14ac:dyDescent="0.3">
      <c r="A4292" s="6">
        <v>44019</v>
      </c>
      <c r="B4292" s="3">
        <v>8.9</v>
      </c>
      <c r="C4292" s="3">
        <v>9.3000000000000007</v>
      </c>
      <c r="D4292" s="3">
        <v>8.9</v>
      </c>
      <c r="E4292" s="3">
        <v>9.3000000000000007</v>
      </c>
      <c r="F4292" s="3">
        <v>29</v>
      </c>
      <c r="G4292" s="3">
        <v>9.3000000000000007</v>
      </c>
      <c r="K4292" s="55"/>
    </row>
    <row r="4293" spans="1:11" x14ac:dyDescent="0.3">
      <c r="A4293" s="6">
        <v>44020</v>
      </c>
      <c r="B4293" s="3">
        <v>8.75</v>
      </c>
      <c r="C4293" s="3">
        <v>9.5</v>
      </c>
      <c r="D4293" s="3">
        <v>8.75</v>
      </c>
      <c r="E4293" s="3">
        <v>9.5</v>
      </c>
      <c r="F4293" s="3">
        <v>42</v>
      </c>
      <c r="G4293" s="3">
        <v>9.5</v>
      </c>
      <c r="K4293" s="55"/>
    </row>
    <row r="4294" spans="1:11" x14ac:dyDescent="0.3">
      <c r="A4294" s="6">
        <v>44021</v>
      </c>
      <c r="B4294" s="3">
        <v>9.1999999999999993</v>
      </c>
      <c r="C4294" s="3">
        <v>9.25</v>
      </c>
      <c r="D4294" s="3">
        <v>8.9499999999999993</v>
      </c>
      <c r="E4294" s="3">
        <v>9.15</v>
      </c>
      <c r="F4294" s="3">
        <v>17</v>
      </c>
      <c r="G4294" s="3">
        <v>9.15</v>
      </c>
      <c r="K4294" s="55"/>
    </row>
    <row r="4295" spans="1:11" x14ac:dyDescent="0.3">
      <c r="A4295" s="6">
        <v>44022</v>
      </c>
      <c r="B4295" s="3">
        <v>8.25</v>
      </c>
      <c r="C4295" s="3">
        <v>8.4499999999999993</v>
      </c>
      <c r="D4295" s="3">
        <v>8.25</v>
      </c>
      <c r="E4295" s="3">
        <v>8.35</v>
      </c>
      <c r="F4295" s="3">
        <v>146</v>
      </c>
      <c r="G4295" s="3">
        <v>8.35</v>
      </c>
      <c r="K4295" s="55"/>
    </row>
    <row r="4296" spans="1:11" x14ac:dyDescent="0.3">
      <c r="A4296" s="6">
        <v>44025</v>
      </c>
      <c r="B4296" s="3">
        <v>8.6</v>
      </c>
      <c r="C4296" s="3">
        <v>8.75</v>
      </c>
      <c r="D4296" s="3">
        <v>8.5500000000000007</v>
      </c>
      <c r="E4296" s="3">
        <v>8.6999999999999993</v>
      </c>
      <c r="F4296" s="3">
        <v>65</v>
      </c>
      <c r="G4296" s="3">
        <v>8.6999999999999993</v>
      </c>
      <c r="K4296" s="55"/>
    </row>
    <row r="4297" spans="1:11" x14ac:dyDescent="0.3">
      <c r="A4297" s="6">
        <v>44026</v>
      </c>
      <c r="B4297" s="3">
        <v>8.5</v>
      </c>
      <c r="C4297" s="3">
        <v>8.5</v>
      </c>
      <c r="D4297" s="3">
        <v>7.75</v>
      </c>
      <c r="E4297" s="3">
        <v>7.9</v>
      </c>
      <c r="F4297" s="3">
        <v>79</v>
      </c>
      <c r="G4297" s="3">
        <v>7.9</v>
      </c>
      <c r="K4297" s="55"/>
    </row>
    <row r="4298" spans="1:11" x14ac:dyDescent="0.3">
      <c r="A4298" s="6">
        <v>44027</v>
      </c>
      <c r="B4298" s="3">
        <v>7.5</v>
      </c>
      <c r="C4298" s="3">
        <v>7.5</v>
      </c>
      <c r="D4298" s="3">
        <v>6.4</v>
      </c>
      <c r="E4298" s="3">
        <v>6.75</v>
      </c>
      <c r="F4298" s="3">
        <v>112</v>
      </c>
      <c r="G4298" s="3">
        <v>6.75</v>
      </c>
      <c r="K4298" s="55"/>
    </row>
    <row r="4299" spans="1:11" x14ac:dyDescent="0.3">
      <c r="A4299" s="6">
        <v>44028</v>
      </c>
      <c r="B4299" s="3">
        <v>6.3</v>
      </c>
      <c r="C4299" s="3">
        <v>6.4</v>
      </c>
      <c r="D4299" s="3">
        <v>6</v>
      </c>
      <c r="E4299" s="3">
        <v>6.3</v>
      </c>
      <c r="F4299" s="3">
        <v>51</v>
      </c>
      <c r="G4299" s="3">
        <v>6.35</v>
      </c>
      <c r="K4299" s="55"/>
    </row>
    <row r="4300" spans="1:11" x14ac:dyDescent="0.3">
      <c r="A4300" s="6">
        <v>44029</v>
      </c>
      <c r="B4300" s="3">
        <v>6.45</v>
      </c>
      <c r="C4300" s="3">
        <v>6.66</v>
      </c>
      <c r="D4300" s="3">
        <v>6.4</v>
      </c>
      <c r="E4300" s="3">
        <v>6.4</v>
      </c>
      <c r="F4300" s="3">
        <v>39</v>
      </c>
      <c r="G4300" s="3">
        <v>6.5</v>
      </c>
      <c r="K4300" s="55"/>
    </row>
    <row r="4301" spans="1:11" x14ac:dyDescent="0.3">
      <c r="A4301" s="6">
        <v>44032</v>
      </c>
      <c r="B4301" s="3">
        <v>6.1</v>
      </c>
      <c r="C4301" s="3">
        <v>6.4</v>
      </c>
      <c r="D4301" s="3">
        <v>6</v>
      </c>
      <c r="E4301" s="3">
        <v>6.4</v>
      </c>
      <c r="F4301" s="3">
        <v>48</v>
      </c>
      <c r="G4301" s="3">
        <v>6.4</v>
      </c>
      <c r="K4301" s="55"/>
    </row>
    <row r="4302" spans="1:11" x14ac:dyDescent="0.3">
      <c r="A4302" s="6">
        <v>44033</v>
      </c>
      <c r="B4302" s="3">
        <v>6.15</v>
      </c>
      <c r="C4302" s="3">
        <v>6.25</v>
      </c>
      <c r="D4302" s="3">
        <v>5.8</v>
      </c>
      <c r="E4302" s="3">
        <v>5.9</v>
      </c>
      <c r="F4302" s="3">
        <v>97</v>
      </c>
      <c r="G4302" s="3">
        <v>5.8</v>
      </c>
      <c r="K4302" s="55"/>
    </row>
    <row r="4303" spans="1:11" x14ac:dyDescent="0.3">
      <c r="A4303" s="6">
        <v>44034</v>
      </c>
      <c r="B4303" s="3">
        <v>5.8</v>
      </c>
      <c r="C4303" s="3">
        <v>6.1</v>
      </c>
      <c r="D4303" s="3">
        <v>5.8</v>
      </c>
      <c r="E4303" s="3">
        <v>6.1</v>
      </c>
      <c r="F4303" s="3">
        <v>44</v>
      </c>
      <c r="G4303" s="3">
        <v>6.15</v>
      </c>
      <c r="K4303" s="55"/>
    </row>
    <row r="4304" spans="1:11" x14ac:dyDescent="0.3">
      <c r="A4304" s="6">
        <v>44035</v>
      </c>
      <c r="B4304" s="3">
        <v>6.1</v>
      </c>
      <c r="C4304" s="3">
        <v>6.15</v>
      </c>
      <c r="D4304" s="3">
        <v>6</v>
      </c>
      <c r="E4304" s="3">
        <v>6.02</v>
      </c>
      <c r="F4304" s="3">
        <v>60</v>
      </c>
      <c r="G4304" s="3">
        <v>6</v>
      </c>
      <c r="K4304" s="55"/>
    </row>
    <row r="4305" spans="1:11" x14ac:dyDescent="0.3">
      <c r="A4305" s="6">
        <v>44036</v>
      </c>
      <c r="B4305" s="3">
        <v>5.95</v>
      </c>
      <c r="C4305" s="3">
        <v>6</v>
      </c>
      <c r="D4305" s="3">
        <v>5.7</v>
      </c>
      <c r="E4305" s="3">
        <v>5.7</v>
      </c>
      <c r="F4305" s="3">
        <v>142</v>
      </c>
      <c r="G4305" s="3">
        <v>5.7</v>
      </c>
      <c r="K4305" s="55"/>
    </row>
    <row r="4306" spans="1:11" x14ac:dyDescent="0.3">
      <c r="A4306" s="6">
        <v>44039</v>
      </c>
      <c r="B4306" s="3">
        <v>5.3</v>
      </c>
      <c r="C4306" s="3">
        <v>5.4</v>
      </c>
      <c r="D4306" s="3">
        <v>4.75</v>
      </c>
      <c r="E4306" s="3">
        <v>4.75</v>
      </c>
      <c r="F4306" s="3">
        <v>158</v>
      </c>
      <c r="G4306" s="3">
        <v>4.75</v>
      </c>
      <c r="K4306" s="55"/>
    </row>
    <row r="4307" spans="1:11" x14ac:dyDescent="0.3">
      <c r="A4307" s="6">
        <v>44040</v>
      </c>
      <c r="B4307" s="3">
        <v>4.6500000000000004</v>
      </c>
      <c r="C4307" s="3">
        <v>4.6500000000000004</v>
      </c>
      <c r="D4307" s="3">
        <v>4.5</v>
      </c>
      <c r="E4307" s="3">
        <v>4.55</v>
      </c>
      <c r="F4307" s="3">
        <v>147</v>
      </c>
      <c r="G4307" s="3">
        <v>4.55</v>
      </c>
      <c r="K4307" s="55"/>
    </row>
    <row r="4308" spans="1:11" x14ac:dyDescent="0.3">
      <c r="A4308" s="6">
        <v>44041</v>
      </c>
      <c r="B4308" s="3">
        <v>4.8</v>
      </c>
      <c r="C4308" s="3">
        <v>4.95</v>
      </c>
      <c r="D4308" s="3">
        <v>4.75</v>
      </c>
      <c r="E4308" s="3">
        <v>4.75</v>
      </c>
      <c r="F4308" s="3">
        <v>36</v>
      </c>
      <c r="G4308" s="3">
        <v>4.8</v>
      </c>
      <c r="K4308" s="55"/>
    </row>
    <row r="4309" spans="1:11" x14ac:dyDescent="0.3">
      <c r="A4309" s="6">
        <v>44042</v>
      </c>
      <c r="B4309" s="3">
        <v>5.2</v>
      </c>
      <c r="C4309" s="3">
        <v>5.4</v>
      </c>
      <c r="D4309" s="3">
        <v>5.2</v>
      </c>
      <c r="E4309" s="3">
        <v>5.35</v>
      </c>
      <c r="F4309" s="3">
        <v>50</v>
      </c>
      <c r="G4309" s="3">
        <v>5.35</v>
      </c>
      <c r="K4309" s="55"/>
    </row>
    <row r="4310" spans="1:11" x14ac:dyDescent="0.3">
      <c r="A4310" s="6">
        <v>44043</v>
      </c>
      <c r="B4310" s="3">
        <v>5.7</v>
      </c>
      <c r="C4310" s="3">
        <v>6.3</v>
      </c>
      <c r="D4310" s="3">
        <v>5.7</v>
      </c>
      <c r="E4310" s="3">
        <v>5.7</v>
      </c>
      <c r="F4310" s="3">
        <v>85</v>
      </c>
      <c r="G4310" s="3">
        <v>5.7</v>
      </c>
      <c r="K4310" s="55"/>
    </row>
    <row r="4311" spans="1:11" x14ac:dyDescent="0.3">
      <c r="A4311" s="6">
        <v>44046</v>
      </c>
      <c r="B4311" s="3">
        <v>10.75</v>
      </c>
      <c r="C4311" s="3">
        <v>11.25</v>
      </c>
      <c r="D4311" s="3">
        <v>10.5</v>
      </c>
      <c r="E4311" s="3">
        <v>10.9</v>
      </c>
      <c r="F4311" s="3">
        <v>217</v>
      </c>
      <c r="G4311" s="3">
        <v>10.9</v>
      </c>
      <c r="K4311" s="55"/>
    </row>
    <row r="4312" spans="1:11" x14ac:dyDescent="0.3">
      <c r="A4312" s="6">
        <v>44047</v>
      </c>
      <c r="B4312" s="3">
        <v>11</v>
      </c>
      <c r="C4312" s="3">
        <v>11</v>
      </c>
      <c r="D4312" s="3">
        <v>10.5</v>
      </c>
      <c r="E4312" s="3">
        <v>10.9</v>
      </c>
      <c r="F4312" s="3">
        <v>68</v>
      </c>
      <c r="G4312" s="3">
        <v>10.6</v>
      </c>
      <c r="K4312" s="55"/>
    </row>
    <row r="4313" spans="1:11" x14ac:dyDescent="0.3">
      <c r="A4313" s="6">
        <v>44048</v>
      </c>
      <c r="B4313" s="3">
        <v>10.9</v>
      </c>
      <c r="C4313" s="3">
        <v>10.9</v>
      </c>
      <c r="D4313" s="3">
        <v>10.5</v>
      </c>
      <c r="E4313" s="3">
        <v>10.9</v>
      </c>
      <c r="F4313" s="3">
        <v>38</v>
      </c>
      <c r="G4313" s="3">
        <v>10.68</v>
      </c>
      <c r="K4313" s="55"/>
    </row>
    <row r="4314" spans="1:11" x14ac:dyDescent="0.3">
      <c r="A4314" s="6">
        <v>44049</v>
      </c>
      <c r="B4314" s="3">
        <v>10.6</v>
      </c>
      <c r="C4314" s="3">
        <v>10.6</v>
      </c>
      <c r="D4314" s="3">
        <v>9.5</v>
      </c>
      <c r="E4314" s="3">
        <v>9.5</v>
      </c>
      <c r="F4314" s="3">
        <v>112</v>
      </c>
      <c r="G4314" s="3">
        <v>9.6999999999999993</v>
      </c>
      <c r="K4314" s="55"/>
    </row>
    <row r="4315" spans="1:11" x14ac:dyDescent="0.3">
      <c r="A4315" s="6">
        <v>44050</v>
      </c>
      <c r="B4315" s="3">
        <v>9.5500000000000007</v>
      </c>
      <c r="C4315" s="3">
        <v>9.75</v>
      </c>
      <c r="D4315" s="3">
        <v>9.1999999999999993</v>
      </c>
      <c r="E4315" s="3">
        <v>9.6999999999999993</v>
      </c>
      <c r="F4315" s="3">
        <v>67</v>
      </c>
      <c r="G4315" s="3">
        <v>9.58</v>
      </c>
      <c r="K4315" s="55"/>
    </row>
    <row r="4316" spans="1:11" x14ac:dyDescent="0.3">
      <c r="A4316" s="6">
        <v>44053</v>
      </c>
      <c r="B4316" s="3">
        <v>10.8</v>
      </c>
      <c r="C4316" s="3">
        <v>10.8</v>
      </c>
      <c r="D4316" s="3">
        <v>10.1</v>
      </c>
      <c r="E4316" s="3">
        <v>10.3</v>
      </c>
      <c r="F4316" s="3">
        <v>105</v>
      </c>
      <c r="G4316" s="3">
        <v>10.1</v>
      </c>
      <c r="K4316" s="55"/>
    </row>
    <row r="4317" spans="1:11" x14ac:dyDescent="0.3">
      <c r="A4317" s="6">
        <v>44054</v>
      </c>
      <c r="B4317" s="3">
        <v>10.1</v>
      </c>
      <c r="C4317" s="3">
        <v>11.35</v>
      </c>
      <c r="D4317" s="3">
        <v>10</v>
      </c>
      <c r="E4317" s="3">
        <v>11.25</v>
      </c>
      <c r="F4317" s="3">
        <v>173</v>
      </c>
      <c r="G4317" s="3">
        <v>11.25</v>
      </c>
      <c r="K4317" s="55"/>
    </row>
    <row r="4318" spans="1:11" x14ac:dyDescent="0.3">
      <c r="A4318" s="6">
        <v>44055</v>
      </c>
      <c r="B4318" s="3">
        <v>11.25</v>
      </c>
      <c r="C4318" s="3">
        <v>11.5</v>
      </c>
      <c r="D4318" s="3">
        <v>10.5</v>
      </c>
      <c r="E4318" s="3">
        <v>10.5</v>
      </c>
      <c r="F4318" s="3">
        <v>171</v>
      </c>
      <c r="G4318" s="3">
        <v>10.43</v>
      </c>
      <c r="K4318" s="55"/>
    </row>
    <row r="4319" spans="1:11" x14ac:dyDescent="0.3">
      <c r="A4319" s="6">
        <v>44056</v>
      </c>
      <c r="B4319" s="3">
        <v>10.5</v>
      </c>
      <c r="C4319" s="3">
        <v>10.7</v>
      </c>
      <c r="D4319" s="3">
        <v>10.5</v>
      </c>
      <c r="E4319" s="3">
        <v>10.6</v>
      </c>
      <c r="F4319" s="3">
        <v>66</v>
      </c>
      <c r="G4319" s="3">
        <v>10.5</v>
      </c>
      <c r="K4319" s="55"/>
    </row>
    <row r="4320" spans="1:11" x14ac:dyDescent="0.3">
      <c r="A4320" s="6">
        <v>44057</v>
      </c>
      <c r="B4320" s="3">
        <v>9.6</v>
      </c>
      <c r="C4320" s="3">
        <v>9.65</v>
      </c>
      <c r="D4320" s="3">
        <v>9.15</v>
      </c>
      <c r="E4320" s="3">
        <v>9.15</v>
      </c>
      <c r="F4320" s="3">
        <v>71</v>
      </c>
      <c r="G4320" s="3">
        <v>9.18</v>
      </c>
      <c r="K4320" s="55"/>
    </row>
    <row r="4321" spans="1:11" x14ac:dyDescent="0.3">
      <c r="A4321" s="6">
        <v>44060</v>
      </c>
      <c r="B4321" s="3">
        <v>10.5</v>
      </c>
      <c r="C4321" s="3">
        <v>11.35</v>
      </c>
      <c r="D4321" s="3">
        <v>10.1</v>
      </c>
      <c r="E4321" s="3">
        <v>11.3</v>
      </c>
      <c r="F4321" s="3">
        <v>84</v>
      </c>
      <c r="G4321" s="3">
        <v>11.3</v>
      </c>
      <c r="K4321" s="55"/>
    </row>
    <row r="4322" spans="1:11" x14ac:dyDescent="0.3">
      <c r="A4322" s="6">
        <v>44061</v>
      </c>
      <c r="B4322" s="3">
        <v>11.2</v>
      </c>
      <c r="C4322" s="3">
        <v>12.5</v>
      </c>
      <c r="D4322" s="3">
        <v>11.2</v>
      </c>
      <c r="E4322" s="3">
        <v>12.45</v>
      </c>
      <c r="F4322" s="3">
        <v>109</v>
      </c>
      <c r="G4322" s="3">
        <v>12.45</v>
      </c>
      <c r="K4322" s="55"/>
    </row>
    <row r="4323" spans="1:11" x14ac:dyDescent="0.3">
      <c r="A4323" s="6">
        <v>44062</v>
      </c>
      <c r="B4323" s="3">
        <v>12</v>
      </c>
      <c r="C4323" s="3">
        <v>12.35</v>
      </c>
      <c r="D4323" s="3">
        <v>11.75</v>
      </c>
      <c r="E4323" s="3">
        <v>11.75</v>
      </c>
      <c r="F4323" s="3">
        <v>44</v>
      </c>
      <c r="G4323" s="3">
        <v>11.75</v>
      </c>
      <c r="K4323" s="55"/>
    </row>
    <row r="4324" spans="1:11" x14ac:dyDescent="0.3">
      <c r="A4324" s="6">
        <v>44063</v>
      </c>
      <c r="B4324" s="3">
        <v>12.4</v>
      </c>
      <c r="C4324" s="3">
        <v>13.7</v>
      </c>
      <c r="D4324" s="3">
        <v>12.4</v>
      </c>
      <c r="E4324" s="3">
        <v>13.5</v>
      </c>
      <c r="F4324" s="3">
        <v>163</v>
      </c>
      <c r="G4324" s="3">
        <v>13.5</v>
      </c>
      <c r="K4324" s="55"/>
    </row>
    <row r="4325" spans="1:11" x14ac:dyDescent="0.3">
      <c r="A4325" s="6">
        <v>44064</v>
      </c>
      <c r="B4325" s="3">
        <v>13.3</v>
      </c>
      <c r="C4325" s="3">
        <v>13.9</v>
      </c>
      <c r="D4325" s="3">
        <v>13.25</v>
      </c>
      <c r="E4325" s="3">
        <v>13.3</v>
      </c>
      <c r="F4325" s="3">
        <v>51</v>
      </c>
      <c r="G4325" s="3">
        <v>13.3</v>
      </c>
      <c r="K4325" s="55"/>
    </row>
    <row r="4326" spans="1:11" x14ac:dyDescent="0.3">
      <c r="A4326" s="6">
        <v>44067</v>
      </c>
      <c r="B4326" s="3">
        <v>14.4</v>
      </c>
      <c r="C4326" s="3">
        <v>16.5</v>
      </c>
      <c r="D4326" s="3">
        <v>14.4</v>
      </c>
      <c r="E4326" s="3">
        <v>16.399999999999999</v>
      </c>
      <c r="F4326" s="3">
        <v>152</v>
      </c>
      <c r="G4326" s="3">
        <v>16.399999999999999</v>
      </c>
      <c r="K4326" s="55"/>
    </row>
    <row r="4327" spans="1:11" x14ac:dyDescent="0.3">
      <c r="A4327" s="6">
        <v>44068</v>
      </c>
      <c r="B4327" s="3">
        <v>16.100000000000001</v>
      </c>
      <c r="C4327" s="3">
        <v>18</v>
      </c>
      <c r="D4327" s="3">
        <v>16.100000000000001</v>
      </c>
      <c r="E4327" s="3">
        <v>17.95</v>
      </c>
      <c r="F4327" s="3">
        <v>252</v>
      </c>
      <c r="G4327" s="3">
        <v>17.95</v>
      </c>
      <c r="K4327" s="55"/>
    </row>
    <row r="4328" spans="1:11" x14ac:dyDescent="0.3">
      <c r="A4328" s="6">
        <v>44069</v>
      </c>
      <c r="B4328" s="3">
        <v>18</v>
      </c>
      <c r="C4328" s="3">
        <v>18.5</v>
      </c>
      <c r="D4328" s="3">
        <v>18</v>
      </c>
      <c r="E4328" s="3">
        <v>18</v>
      </c>
      <c r="F4328" s="3">
        <v>155</v>
      </c>
      <c r="G4328" s="3">
        <v>18</v>
      </c>
      <c r="K4328" s="55"/>
    </row>
    <row r="4329" spans="1:11" x14ac:dyDescent="0.3">
      <c r="A4329" s="6">
        <v>44070</v>
      </c>
      <c r="B4329" s="3">
        <v>18</v>
      </c>
      <c r="C4329" s="3">
        <v>18.2</v>
      </c>
      <c r="D4329" s="3">
        <v>17.899999999999999</v>
      </c>
      <c r="E4329" s="3">
        <v>18</v>
      </c>
      <c r="F4329" s="3">
        <v>114</v>
      </c>
      <c r="G4329" s="3">
        <v>18</v>
      </c>
      <c r="K4329" s="55"/>
    </row>
    <row r="4330" spans="1:11" x14ac:dyDescent="0.3">
      <c r="A4330" s="6">
        <v>44071</v>
      </c>
      <c r="B4330" s="3">
        <v>18.350000000000001</v>
      </c>
      <c r="C4330" s="3">
        <v>19.100000000000001</v>
      </c>
      <c r="D4330" s="3">
        <v>18.350000000000001</v>
      </c>
      <c r="E4330" s="3">
        <v>18.7</v>
      </c>
      <c r="F4330" s="3">
        <v>72</v>
      </c>
      <c r="G4330" s="3">
        <v>18.7</v>
      </c>
      <c r="K4330" s="55"/>
    </row>
    <row r="4331" spans="1:11" x14ac:dyDescent="0.3">
      <c r="A4331" s="6">
        <v>44074</v>
      </c>
      <c r="B4331" s="3">
        <v>21.4</v>
      </c>
      <c r="C4331" s="3">
        <v>23.3</v>
      </c>
      <c r="D4331" s="3">
        <v>21.4</v>
      </c>
      <c r="E4331" s="3">
        <v>22.75</v>
      </c>
      <c r="F4331" s="3">
        <v>235</v>
      </c>
      <c r="G4331" s="3">
        <v>22.75</v>
      </c>
      <c r="K4331" s="55"/>
    </row>
    <row r="4332" spans="1:11" x14ac:dyDescent="0.3">
      <c r="A4332" s="6">
        <v>44075</v>
      </c>
      <c r="B4332" s="3">
        <v>24.2</v>
      </c>
      <c r="C4332" s="3">
        <v>24.3</v>
      </c>
      <c r="D4332" s="3">
        <v>23.2</v>
      </c>
      <c r="E4332" s="3">
        <v>23.2</v>
      </c>
      <c r="F4332" s="3">
        <v>159</v>
      </c>
      <c r="G4332" s="3">
        <v>23.2</v>
      </c>
      <c r="K4332" s="55"/>
    </row>
    <row r="4333" spans="1:11" x14ac:dyDescent="0.3">
      <c r="A4333" s="6">
        <v>44076</v>
      </c>
      <c r="B4333" s="3">
        <v>22.5</v>
      </c>
      <c r="C4333" s="3">
        <v>22.5</v>
      </c>
      <c r="D4333" s="3">
        <v>22.23</v>
      </c>
      <c r="E4333" s="3">
        <v>22.3</v>
      </c>
      <c r="F4333" s="3">
        <v>74</v>
      </c>
      <c r="G4333" s="3">
        <v>22.48</v>
      </c>
      <c r="K4333" s="55"/>
    </row>
    <row r="4334" spans="1:11" x14ac:dyDescent="0.3">
      <c r="A4334" s="6">
        <v>44077</v>
      </c>
      <c r="B4334" s="3">
        <v>22.6</v>
      </c>
      <c r="C4334" s="3">
        <v>22.6</v>
      </c>
      <c r="D4334" s="3">
        <v>21.88</v>
      </c>
      <c r="E4334" s="3">
        <v>22</v>
      </c>
      <c r="F4334" s="3">
        <v>73</v>
      </c>
      <c r="G4334" s="3">
        <v>22</v>
      </c>
      <c r="K4334" s="55"/>
    </row>
    <row r="4335" spans="1:11" x14ac:dyDescent="0.3">
      <c r="A4335" s="6">
        <v>44078</v>
      </c>
      <c r="B4335" s="3">
        <v>22.95</v>
      </c>
      <c r="C4335" s="3">
        <v>23.7</v>
      </c>
      <c r="D4335" s="3">
        <v>22.95</v>
      </c>
      <c r="E4335" s="3">
        <v>23</v>
      </c>
      <c r="F4335" s="3">
        <v>94</v>
      </c>
      <c r="G4335" s="3">
        <v>23</v>
      </c>
      <c r="K4335" s="55"/>
    </row>
    <row r="4336" spans="1:11" x14ac:dyDescent="0.3">
      <c r="A4336" s="6">
        <v>44081</v>
      </c>
      <c r="B4336" s="3">
        <v>22.8</v>
      </c>
      <c r="C4336" s="3">
        <v>23.45</v>
      </c>
      <c r="D4336" s="3">
        <v>22.8</v>
      </c>
      <c r="E4336" s="3">
        <v>23.3</v>
      </c>
      <c r="F4336" s="3">
        <v>77</v>
      </c>
      <c r="G4336" s="3">
        <v>23.3</v>
      </c>
      <c r="K4336" s="55"/>
    </row>
    <row r="4337" spans="1:11" x14ac:dyDescent="0.3">
      <c r="A4337" s="6">
        <v>44082</v>
      </c>
      <c r="B4337" s="3">
        <v>24</v>
      </c>
      <c r="C4337" s="3">
        <v>24.2</v>
      </c>
      <c r="D4337" s="3">
        <v>23.6</v>
      </c>
      <c r="E4337" s="3">
        <v>23.6</v>
      </c>
      <c r="F4337" s="3">
        <v>163</v>
      </c>
      <c r="G4337" s="3">
        <v>23.6</v>
      </c>
      <c r="K4337" s="55"/>
    </row>
    <row r="4338" spans="1:11" x14ac:dyDescent="0.3">
      <c r="A4338" s="6">
        <v>44083</v>
      </c>
      <c r="B4338" s="3">
        <v>22.95</v>
      </c>
      <c r="C4338" s="3">
        <v>22.95</v>
      </c>
      <c r="D4338" s="3">
        <v>22.35</v>
      </c>
      <c r="E4338" s="3">
        <v>22.49</v>
      </c>
      <c r="F4338" s="3">
        <v>84</v>
      </c>
      <c r="G4338" s="3">
        <v>22.35</v>
      </c>
      <c r="K4338" s="55"/>
    </row>
    <row r="4339" spans="1:11" x14ac:dyDescent="0.3">
      <c r="A4339" s="6">
        <v>44084</v>
      </c>
      <c r="B4339" s="3">
        <v>22.85</v>
      </c>
      <c r="C4339" s="3">
        <v>24</v>
      </c>
      <c r="D4339" s="3">
        <v>22.85</v>
      </c>
      <c r="E4339" s="3">
        <v>24</v>
      </c>
      <c r="F4339" s="3">
        <v>193</v>
      </c>
      <c r="G4339" s="3">
        <v>24</v>
      </c>
      <c r="K4339" s="55"/>
    </row>
    <row r="4340" spans="1:11" x14ac:dyDescent="0.3">
      <c r="A4340" s="6">
        <v>44085</v>
      </c>
      <c r="B4340" s="3">
        <v>24.4</v>
      </c>
      <c r="C4340" s="3">
        <v>24.5</v>
      </c>
      <c r="D4340" s="3">
        <v>23.7</v>
      </c>
      <c r="E4340" s="3">
        <v>23.75</v>
      </c>
      <c r="F4340" s="3">
        <v>97</v>
      </c>
      <c r="G4340" s="3">
        <v>23.75</v>
      </c>
      <c r="K4340" s="55"/>
    </row>
    <row r="4341" spans="1:11" x14ac:dyDescent="0.3">
      <c r="A4341" s="6">
        <v>44088</v>
      </c>
      <c r="B4341" s="3">
        <v>22.6</v>
      </c>
      <c r="C4341" s="3">
        <v>22.6</v>
      </c>
      <c r="D4341" s="3">
        <v>21.35</v>
      </c>
      <c r="E4341" s="3">
        <v>22.42</v>
      </c>
      <c r="F4341" s="3">
        <v>272</v>
      </c>
      <c r="G4341" s="3">
        <v>22.45</v>
      </c>
      <c r="K4341" s="55"/>
    </row>
    <row r="4342" spans="1:11" x14ac:dyDescent="0.3">
      <c r="A4342" s="6">
        <v>44089</v>
      </c>
      <c r="B4342" s="3">
        <v>22.65</v>
      </c>
      <c r="C4342" s="3">
        <v>22.65</v>
      </c>
      <c r="D4342" s="3">
        <v>21.1</v>
      </c>
      <c r="E4342" s="3">
        <v>21.3</v>
      </c>
      <c r="F4342" s="3">
        <v>159</v>
      </c>
      <c r="G4342" s="3">
        <v>21.3</v>
      </c>
      <c r="K4342" s="55"/>
    </row>
    <row r="4343" spans="1:11" x14ac:dyDescent="0.3">
      <c r="A4343" s="6">
        <v>44090</v>
      </c>
      <c r="B4343" s="3">
        <v>20.65</v>
      </c>
      <c r="C4343" s="3">
        <v>20.65</v>
      </c>
      <c r="D4343" s="3">
        <v>18.55</v>
      </c>
      <c r="E4343" s="3">
        <v>18.7</v>
      </c>
      <c r="F4343" s="3">
        <v>355</v>
      </c>
      <c r="G4343" s="3">
        <v>18.850000000000001</v>
      </c>
      <c r="K4343" s="55"/>
    </row>
    <row r="4344" spans="1:11" x14ac:dyDescent="0.3">
      <c r="A4344" s="6">
        <v>44091</v>
      </c>
      <c r="B4344" s="3">
        <v>17.25</v>
      </c>
      <c r="C4344" s="3">
        <v>17.25</v>
      </c>
      <c r="D4344" s="3">
        <v>15.8</v>
      </c>
      <c r="E4344" s="3">
        <v>15.8</v>
      </c>
      <c r="F4344" s="3">
        <v>284</v>
      </c>
      <c r="G4344" s="3">
        <v>15.8</v>
      </c>
      <c r="K4344" s="55"/>
    </row>
    <row r="4345" spans="1:11" x14ac:dyDescent="0.3">
      <c r="A4345" s="6">
        <v>44092</v>
      </c>
      <c r="B4345" s="3">
        <v>14.8</v>
      </c>
      <c r="C4345" s="3">
        <v>16.3</v>
      </c>
      <c r="D4345" s="3">
        <v>14.8</v>
      </c>
      <c r="E4345" s="3">
        <v>16.2</v>
      </c>
      <c r="F4345" s="3">
        <v>217</v>
      </c>
      <c r="G4345" s="3">
        <v>16.350000000000001</v>
      </c>
      <c r="K4345" s="55"/>
    </row>
    <row r="4346" spans="1:11" x14ac:dyDescent="0.3">
      <c r="A4346" s="6">
        <v>44095</v>
      </c>
      <c r="B4346" s="3">
        <v>14</v>
      </c>
      <c r="C4346" s="3">
        <v>15.75</v>
      </c>
      <c r="D4346" s="3">
        <v>14</v>
      </c>
      <c r="E4346" s="3">
        <v>15.75</v>
      </c>
      <c r="F4346" s="3">
        <v>259</v>
      </c>
      <c r="G4346" s="3">
        <v>15.75</v>
      </c>
      <c r="K4346" s="55"/>
    </row>
    <row r="4347" spans="1:11" x14ac:dyDescent="0.3">
      <c r="A4347" s="6">
        <v>44096</v>
      </c>
      <c r="B4347" s="3">
        <v>15.2</v>
      </c>
      <c r="C4347" s="3">
        <v>17.3</v>
      </c>
      <c r="D4347" s="3">
        <v>15.2</v>
      </c>
      <c r="E4347" s="3">
        <v>17.3</v>
      </c>
      <c r="F4347" s="3">
        <v>321</v>
      </c>
      <c r="G4347" s="3">
        <v>17.25</v>
      </c>
      <c r="K4347" s="55"/>
    </row>
    <row r="4348" spans="1:11" x14ac:dyDescent="0.3">
      <c r="A4348" s="6">
        <v>44097</v>
      </c>
      <c r="B4348" s="3">
        <v>17.5</v>
      </c>
      <c r="C4348" s="3">
        <v>17.5</v>
      </c>
      <c r="D4348" s="3">
        <v>16.3</v>
      </c>
      <c r="E4348" s="3">
        <v>16.649999999999999</v>
      </c>
      <c r="F4348" s="3">
        <v>273</v>
      </c>
      <c r="G4348" s="3">
        <v>16.600000000000001</v>
      </c>
      <c r="K4348" s="55"/>
    </row>
    <row r="4349" spans="1:11" x14ac:dyDescent="0.3">
      <c r="A4349" s="6">
        <v>44098</v>
      </c>
      <c r="B4349" s="3">
        <v>16</v>
      </c>
      <c r="C4349" s="3">
        <v>17.100000000000001</v>
      </c>
      <c r="D4349" s="3">
        <v>15.8</v>
      </c>
      <c r="E4349" s="3">
        <v>17</v>
      </c>
      <c r="F4349" s="3">
        <v>193</v>
      </c>
      <c r="G4349" s="3">
        <v>16.7</v>
      </c>
      <c r="K4349" s="55"/>
    </row>
    <row r="4350" spans="1:11" x14ac:dyDescent="0.3">
      <c r="A4350" s="6">
        <v>44099</v>
      </c>
      <c r="B4350" s="3">
        <v>17</v>
      </c>
      <c r="C4350" s="3">
        <v>17.66</v>
      </c>
      <c r="D4350" s="3">
        <v>15.9</v>
      </c>
      <c r="E4350" s="3">
        <v>16.3</v>
      </c>
      <c r="F4350" s="3">
        <v>412</v>
      </c>
      <c r="G4350" s="3">
        <v>16.21</v>
      </c>
      <c r="K4350" s="55"/>
    </row>
    <row r="4351" spans="1:11" x14ac:dyDescent="0.3">
      <c r="A4351" s="6">
        <v>44102</v>
      </c>
      <c r="B4351" s="3">
        <v>15</v>
      </c>
      <c r="C4351" s="3">
        <v>15</v>
      </c>
      <c r="D4351" s="3">
        <v>14</v>
      </c>
      <c r="E4351" s="3">
        <v>14.35</v>
      </c>
      <c r="F4351" s="3">
        <v>208</v>
      </c>
      <c r="G4351" s="3">
        <v>14.35</v>
      </c>
      <c r="K4351" s="55"/>
    </row>
    <row r="4352" spans="1:11" x14ac:dyDescent="0.3">
      <c r="A4352" s="6">
        <v>44103</v>
      </c>
      <c r="B4352" s="3">
        <v>15</v>
      </c>
      <c r="C4352" s="3">
        <v>16.2</v>
      </c>
      <c r="D4352" s="3">
        <v>15</v>
      </c>
      <c r="E4352" s="3">
        <v>15.65</v>
      </c>
      <c r="F4352" s="3">
        <v>193</v>
      </c>
      <c r="G4352" s="3">
        <v>15.65</v>
      </c>
      <c r="K4352" s="55"/>
    </row>
    <row r="4353" spans="1:11" x14ac:dyDescent="0.3">
      <c r="A4353" s="6">
        <v>44104</v>
      </c>
      <c r="B4353" s="3">
        <v>15.85</v>
      </c>
      <c r="C4353" s="3">
        <v>16.100000000000001</v>
      </c>
      <c r="D4353" s="3">
        <v>15.6</v>
      </c>
      <c r="E4353" s="3">
        <v>15.7</v>
      </c>
      <c r="F4353" s="3">
        <v>166</v>
      </c>
      <c r="G4353" s="3">
        <v>15.7</v>
      </c>
      <c r="K4353" s="55"/>
    </row>
    <row r="4354" spans="1:11" x14ac:dyDescent="0.3">
      <c r="A4354" s="6">
        <v>44105</v>
      </c>
      <c r="B4354" s="3">
        <v>22.75</v>
      </c>
      <c r="C4354" s="3">
        <v>23.25</v>
      </c>
      <c r="D4354" s="3">
        <v>22.75</v>
      </c>
      <c r="E4354" s="3">
        <v>22.95</v>
      </c>
      <c r="F4354" s="3">
        <v>79</v>
      </c>
      <c r="G4354" s="3">
        <v>22.88</v>
      </c>
      <c r="K4354" s="55"/>
    </row>
    <row r="4355" spans="1:11" x14ac:dyDescent="0.3">
      <c r="A4355" s="6">
        <v>44106</v>
      </c>
      <c r="B4355" s="3">
        <v>22.75</v>
      </c>
      <c r="C4355" s="3">
        <v>23.05</v>
      </c>
      <c r="D4355" s="3">
        <v>22.35</v>
      </c>
      <c r="E4355" s="3">
        <v>22.7</v>
      </c>
      <c r="F4355" s="3">
        <v>177</v>
      </c>
      <c r="G4355" s="3">
        <v>22.85</v>
      </c>
      <c r="K4355" s="55"/>
    </row>
    <row r="4356" spans="1:11" x14ac:dyDescent="0.3">
      <c r="A4356" s="6">
        <v>44109</v>
      </c>
      <c r="B4356" s="3">
        <v>23.55</v>
      </c>
      <c r="C4356" s="3">
        <v>23.55</v>
      </c>
      <c r="D4356" s="3">
        <v>22.7</v>
      </c>
      <c r="E4356" s="3">
        <v>22.7</v>
      </c>
      <c r="F4356" s="3">
        <v>165</v>
      </c>
      <c r="G4356" s="3">
        <v>22.7</v>
      </c>
      <c r="K4356" s="55"/>
    </row>
    <row r="4357" spans="1:11" x14ac:dyDescent="0.3">
      <c r="A4357" s="6">
        <v>44110</v>
      </c>
      <c r="B4357" s="3">
        <v>23.5</v>
      </c>
      <c r="C4357" s="3">
        <v>24.15</v>
      </c>
      <c r="D4357" s="3">
        <v>23.5</v>
      </c>
      <c r="E4357" s="3">
        <v>23.7</v>
      </c>
      <c r="F4357" s="3">
        <v>343</v>
      </c>
      <c r="G4357" s="3">
        <v>23.65</v>
      </c>
      <c r="K4357" s="55"/>
    </row>
    <row r="4358" spans="1:11" x14ac:dyDescent="0.3">
      <c r="A4358" s="6">
        <v>44111</v>
      </c>
      <c r="B4358" s="3">
        <v>23.5</v>
      </c>
      <c r="C4358" s="3">
        <v>24.85</v>
      </c>
      <c r="D4358" s="3">
        <v>23.5</v>
      </c>
      <c r="E4358" s="3">
        <v>24.85</v>
      </c>
      <c r="F4358" s="3">
        <v>203</v>
      </c>
      <c r="G4358" s="3">
        <v>24.85</v>
      </c>
      <c r="K4358" s="55"/>
    </row>
    <row r="4359" spans="1:11" x14ac:dyDescent="0.3">
      <c r="A4359" s="6">
        <v>44112</v>
      </c>
      <c r="B4359" s="3">
        <v>25</v>
      </c>
      <c r="C4359" s="3">
        <v>25.65</v>
      </c>
      <c r="D4359" s="3">
        <v>25</v>
      </c>
      <c r="E4359" s="3">
        <v>25.6</v>
      </c>
      <c r="F4359" s="3">
        <v>220</v>
      </c>
      <c r="G4359" s="3">
        <v>25.6</v>
      </c>
      <c r="K4359" s="55"/>
    </row>
    <row r="4360" spans="1:11" x14ac:dyDescent="0.3">
      <c r="A4360" s="6">
        <v>44113</v>
      </c>
      <c r="B4360" s="3">
        <v>25.7</v>
      </c>
      <c r="C4360" s="3">
        <v>25.85</v>
      </c>
      <c r="D4360" s="3">
        <v>25.15</v>
      </c>
      <c r="E4360" s="3">
        <v>25.2</v>
      </c>
      <c r="F4360" s="3">
        <v>61</v>
      </c>
      <c r="G4360" s="3">
        <v>25.15</v>
      </c>
      <c r="K4360" s="55"/>
    </row>
    <row r="4361" spans="1:11" x14ac:dyDescent="0.3">
      <c r="A4361" s="6">
        <v>44116</v>
      </c>
      <c r="B4361" s="3">
        <v>25.35</v>
      </c>
      <c r="C4361" s="3">
        <v>25.35</v>
      </c>
      <c r="D4361" s="3">
        <v>24</v>
      </c>
      <c r="E4361" s="3">
        <v>24.05</v>
      </c>
      <c r="F4361" s="3">
        <v>149</v>
      </c>
      <c r="G4361" s="3">
        <v>24.05</v>
      </c>
      <c r="K4361" s="55"/>
    </row>
    <row r="4362" spans="1:11" x14ac:dyDescent="0.3">
      <c r="A4362" s="6">
        <v>44117</v>
      </c>
      <c r="B4362" s="3">
        <v>24.7</v>
      </c>
      <c r="C4362" s="3">
        <v>24.85</v>
      </c>
      <c r="D4362" s="3">
        <v>24.6</v>
      </c>
      <c r="E4362" s="3">
        <v>24.65</v>
      </c>
      <c r="F4362" s="3">
        <v>153</v>
      </c>
      <c r="G4362" s="3">
        <v>24.65</v>
      </c>
      <c r="K4362" s="55"/>
    </row>
    <row r="4363" spans="1:11" x14ac:dyDescent="0.3">
      <c r="A4363" s="6">
        <v>44118</v>
      </c>
      <c r="B4363" s="3">
        <v>24.55</v>
      </c>
      <c r="C4363" s="3">
        <v>24.65</v>
      </c>
      <c r="D4363" s="3">
        <v>23.75</v>
      </c>
      <c r="E4363" s="3">
        <v>24.35</v>
      </c>
      <c r="F4363" s="3">
        <v>312</v>
      </c>
      <c r="G4363" s="3">
        <v>24.4</v>
      </c>
      <c r="K4363" s="55"/>
    </row>
    <row r="4364" spans="1:11" x14ac:dyDescent="0.3">
      <c r="A4364" s="6">
        <v>44119</v>
      </c>
      <c r="B4364" s="3">
        <v>23.5</v>
      </c>
      <c r="C4364" s="3">
        <v>23.5</v>
      </c>
      <c r="D4364" s="3">
        <v>22.3</v>
      </c>
      <c r="E4364" s="3">
        <v>22.3</v>
      </c>
      <c r="F4364" s="3">
        <v>343</v>
      </c>
      <c r="G4364" s="3">
        <v>22.35</v>
      </c>
      <c r="K4364" s="55"/>
    </row>
    <row r="4365" spans="1:11" x14ac:dyDescent="0.3">
      <c r="A4365" s="6">
        <v>44120</v>
      </c>
      <c r="B4365" s="3">
        <v>22.45</v>
      </c>
      <c r="C4365" s="3">
        <v>22.45</v>
      </c>
      <c r="D4365" s="3">
        <v>21.3</v>
      </c>
      <c r="E4365" s="3">
        <v>21.3</v>
      </c>
      <c r="F4365" s="3">
        <v>134</v>
      </c>
      <c r="G4365" s="3">
        <v>21.16</v>
      </c>
      <c r="K4365" s="55"/>
    </row>
    <row r="4366" spans="1:11" x14ac:dyDescent="0.3">
      <c r="A4366" s="6">
        <v>44123</v>
      </c>
      <c r="B4366" s="3">
        <v>20.149999999999999</v>
      </c>
      <c r="C4366" s="3">
        <v>20.149999999999999</v>
      </c>
      <c r="D4366" s="3">
        <v>19.2</v>
      </c>
      <c r="E4366" s="3">
        <v>19.2</v>
      </c>
      <c r="F4366" s="3">
        <v>280</v>
      </c>
      <c r="G4366" s="3">
        <v>19.2</v>
      </c>
      <c r="K4366" s="55"/>
    </row>
    <row r="4367" spans="1:11" x14ac:dyDescent="0.3">
      <c r="A4367" s="6">
        <v>44124</v>
      </c>
      <c r="B4367" s="3">
        <v>19.350000000000001</v>
      </c>
      <c r="C4367" s="3">
        <v>19.350000000000001</v>
      </c>
      <c r="D4367" s="3">
        <v>18.850000000000001</v>
      </c>
      <c r="E4367" s="3">
        <v>19.2</v>
      </c>
      <c r="F4367" s="3">
        <v>240</v>
      </c>
      <c r="G4367" s="3">
        <v>19.100000000000001</v>
      </c>
      <c r="K4367" s="55"/>
    </row>
    <row r="4368" spans="1:11" x14ac:dyDescent="0.3">
      <c r="A4368" s="6">
        <v>44125</v>
      </c>
      <c r="B4368" s="3">
        <v>19.2</v>
      </c>
      <c r="C4368" s="3">
        <v>19.2</v>
      </c>
      <c r="D4368" s="3">
        <v>17.75</v>
      </c>
      <c r="E4368" s="3">
        <v>17.850000000000001</v>
      </c>
      <c r="F4368" s="3">
        <v>211</v>
      </c>
      <c r="G4368" s="3">
        <v>17.850000000000001</v>
      </c>
      <c r="K4368" s="55"/>
    </row>
    <row r="4369" spans="1:11" x14ac:dyDescent="0.3">
      <c r="A4369" s="6">
        <v>44126</v>
      </c>
      <c r="B4369" s="3">
        <v>18.5</v>
      </c>
      <c r="C4369" s="3">
        <v>19.5</v>
      </c>
      <c r="D4369" s="3">
        <v>18.5</v>
      </c>
      <c r="E4369" s="3">
        <v>19</v>
      </c>
      <c r="F4369" s="3">
        <v>200</v>
      </c>
      <c r="G4369" s="3">
        <v>19</v>
      </c>
      <c r="K4369" s="55"/>
    </row>
    <row r="4370" spans="1:11" x14ac:dyDescent="0.3">
      <c r="A4370" s="6">
        <v>44127</v>
      </c>
      <c r="B4370" s="3">
        <v>19.5</v>
      </c>
      <c r="C4370" s="3">
        <v>20.25</v>
      </c>
      <c r="D4370" s="3">
        <v>19.5</v>
      </c>
      <c r="E4370" s="3">
        <v>19.75</v>
      </c>
      <c r="F4370" s="3">
        <v>175</v>
      </c>
      <c r="G4370" s="3">
        <v>19.7</v>
      </c>
      <c r="K4370" s="55"/>
    </row>
    <row r="4371" spans="1:11" x14ac:dyDescent="0.3">
      <c r="A4371" s="6">
        <v>44130</v>
      </c>
      <c r="B4371" s="3">
        <v>19</v>
      </c>
      <c r="C4371" s="3">
        <v>19</v>
      </c>
      <c r="D4371" s="3">
        <v>17.350000000000001</v>
      </c>
      <c r="E4371" s="3">
        <v>17.7</v>
      </c>
      <c r="F4371" s="3">
        <v>269</v>
      </c>
      <c r="G4371" s="3">
        <v>17.649999999999999</v>
      </c>
      <c r="K4371" s="55"/>
    </row>
    <row r="4372" spans="1:11" x14ac:dyDescent="0.3">
      <c r="A4372" s="6">
        <v>44131</v>
      </c>
      <c r="B4372" s="3">
        <v>16.75</v>
      </c>
      <c r="C4372" s="3">
        <v>16.75</v>
      </c>
      <c r="D4372" s="3">
        <v>16.25</v>
      </c>
      <c r="E4372" s="3">
        <v>16.3</v>
      </c>
      <c r="F4372" s="3">
        <v>233</v>
      </c>
      <c r="G4372" s="3">
        <v>16.3</v>
      </c>
      <c r="K4372" s="55"/>
    </row>
    <row r="4373" spans="1:11" x14ac:dyDescent="0.3">
      <c r="A4373" s="6">
        <v>44132</v>
      </c>
      <c r="B4373" s="3">
        <v>15.65</v>
      </c>
      <c r="C4373" s="3">
        <v>15.65</v>
      </c>
      <c r="D4373" s="3">
        <v>14.35</v>
      </c>
      <c r="E4373" s="3">
        <v>14.65</v>
      </c>
      <c r="F4373" s="3">
        <v>227</v>
      </c>
      <c r="G4373" s="3">
        <v>14.65</v>
      </c>
      <c r="K4373" s="55"/>
    </row>
    <row r="4374" spans="1:11" x14ac:dyDescent="0.3">
      <c r="A4374" s="6">
        <v>44133</v>
      </c>
      <c r="B4374" s="3">
        <v>14.65</v>
      </c>
      <c r="C4374" s="3">
        <v>14.75</v>
      </c>
      <c r="D4374" s="3">
        <v>13.55</v>
      </c>
      <c r="E4374" s="3">
        <v>13.75</v>
      </c>
      <c r="F4374" s="3">
        <v>231</v>
      </c>
      <c r="G4374" s="3">
        <v>13.75</v>
      </c>
      <c r="K4374" s="55"/>
    </row>
    <row r="4375" spans="1:11" x14ac:dyDescent="0.3">
      <c r="A4375" s="6">
        <v>44134</v>
      </c>
      <c r="B4375" s="3">
        <v>14</v>
      </c>
      <c r="C4375" s="3">
        <v>14.2</v>
      </c>
      <c r="D4375" s="3">
        <v>14</v>
      </c>
      <c r="E4375" s="3">
        <v>14.1</v>
      </c>
      <c r="F4375" s="3">
        <v>270</v>
      </c>
      <c r="G4375" s="3">
        <v>13.95</v>
      </c>
      <c r="K4375" s="55"/>
    </row>
    <row r="4376" spans="1:11" x14ac:dyDescent="0.3">
      <c r="A4376" s="6">
        <v>44137</v>
      </c>
      <c r="B4376" s="3">
        <v>17.5</v>
      </c>
      <c r="C4376" s="3">
        <v>18</v>
      </c>
      <c r="D4376" s="3">
        <v>17.05</v>
      </c>
      <c r="E4376" s="3">
        <v>17.05</v>
      </c>
      <c r="F4376" s="3">
        <v>163</v>
      </c>
      <c r="G4376" s="3">
        <v>17.03</v>
      </c>
      <c r="K4376" s="55"/>
    </row>
    <row r="4377" spans="1:11" x14ac:dyDescent="0.3">
      <c r="A4377" s="6">
        <v>44138</v>
      </c>
      <c r="B4377" s="3">
        <v>18</v>
      </c>
      <c r="C4377" s="3">
        <v>18.3</v>
      </c>
      <c r="D4377" s="3">
        <v>17.149999999999999</v>
      </c>
      <c r="E4377" s="3">
        <v>17.149999999999999</v>
      </c>
      <c r="F4377" s="3">
        <v>199</v>
      </c>
      <c r="G4377" s="3">
        <v>17.2</v>
      </c>
      <c r="K4377" s="55"/>
    </row>
    <row r="4378" spans="1:11" x14ac:dyDescent="0.3">
      <c r="A4378" s="6">
        <v>44139</v>
      </c>
      <c r="B4378" s="3">
        <v>17.100000000000001</v>
      </c>
      <c r="C4378" s="3">
        <v>17.100000000000001</v>
      </c>
      <c r="D4378" s="3">
        <v>16.649999999999999</v>
      </c>
      <c r="E4378" s="3">
        <v>16.8</v>
      </c>
      <c r="F4378" s="3">
        <v>65</v>
      </c>
      <c r="G4378" s="3">
        <v>16.8</v>
      </c>
      <c r="K4378" s="55"/>
    </row>
    <row r="4379" spans="1:11" x14ac:dyDescent="0.3">
      <c r="A4379" s="6">
        <v>44140</v>
      </c>
      <c r="B4379" s="3">
        <v>17.649999999999999</v>
      </c>
      <c r="C4379" s="3">
        <v>17.649999999999999</v>
      </c>
      <c r="D4379" s="3">
        <v>16.600000000000001</v>
      </c>
      <c r="E4379" s="3">
        <v>16.8</v>
      </c>
      <c r="F4379" s="3">
        <v>153</v>
      </c>
      <c r="G4379" s="3">
        <v>16.829999999999998</v>
      </c>
      <c r="K4379" s="55"/>
    </row>
    <row r="4380" spans="1:11" x14ac:dyDescent="0.3">
      <c r="A4380" s="6">
        <v>44141</v>
      </c>
      <c r="B4380" s="3">
        <v>16.75</v>
      </c>
      <c r="C4380" s="3">
        <v>16.75</v>
      </c>
      <c r="D4380" s="3">
        <v>16</v>
      </c>
      <c r="E4380" s="3">
        <v>16.05</v>
      </c>
      <c r="F4380" s="3">
        <v>117</v>
      </c>
      <c r="G4380" s="3">
        <v>16.149999999999999</v>
      </c>
      <c r="K4380" s="55"/>
    </row>
    <row r="4381" spans="1:11" x14ac:dyDescent="0.3">
      <c r="A4381" s="6">
        <v>44144</v>
      </c>
      <c r="B4381" s="3">
        <v>14.25</v>
      </c>
      <c r="C4381" s="3">
        <v>14.25</v>
      </c>
      <c r="D4381" s="3">
        <v>12.55</v>
      </c>
      <c r="E4381" s="3">
        <v>13</v>
      </c>
      <c r="F4381" s="3">
        <v>206</v>
      </c>
      <c r="G4381" s="3">
        <v>12.75</v>
      </c>
      <c r="K4381" s="55"/>
    </row>
    <row r="4382" spans="1:11" x14ac:dyDescent="0.3">
      <c r="A4382" s="6">
        <v>44145</v>
      </c>
      <c r="B4382" s="3">
        <v>13</v>
      </c>
      <c r="C4382" s="3">
        <v>14.05</v>
      </c>
      <c r="D4382" s="3">
        <v>13</v>
      </c>
      <c r="E4382" s="3">
        <v>13.95</v>
      </c>
      <c r="F4382" s="3">
        <v>253</v>
      </c>
      <c r="G4382" s="3">
        <v>14</v>
      </c>
      <c r="K4382" s="55"/>
    </row>
    <row r="4383" spans="1:11" x14ac:dyDescent="0.3">
      <c r="A4383" s="6">
        <v>44146</v>
      </c>
      <c r="B4383" s="3">
        <v>13.2</v>
      </c>
      <c r="C4383" s="3">
        <v>13.3</v>
      </c>
      <c r="D4383" s="3">
        <v>11.6</v>
      </c>
      <c r="E4383" s="3">
        <v>11.6</v>
      </c>
      <c r="F4383" s="3">
        <v>432</v>
      </c>
      <c r="G4383" s="3">
        <v>11.63</v>
      </c>
      <c r="K4383" s="55"/>
    </row>
    <row r="4384" spans="1:11" x14ac:dyDescent="0.3">
      <c r="A4384" s="6">
        <v>44147</v>
      </c>
      <c r="B4384" s="3">
        <v>12.1</v>
      </c>
      <c r="C4384" s="3">
        <v>12.1</v>
      </c>
      <c r="D4384" s="3">
        <v>10</v>
      </c>
      <c r="E4384" s="3">
        <v>10.050000000000001</v>
      </c>
      <c r="F4384" s="3">
        <v>164</v>
      </c>
      <c r="G4384" s="3">
        <v>10</v>
      </c>
      <c r="K4384" s="55"/>
    </row>
    <row r="4385" spans="1:11" x14ac:dyDescent="0.3">
      <c r="A4385" s="6">
        <v>44148</v>
      </c>
      <c r="B4385" s="3">
        <v>11.7</v>
      </c>
      <c r="C4385" s="3">
        <v>12</v>
      </c>
      <c r="D4385" s="3">
        <v>11.35</v>
      </c>
      <c r="E4385" s="3">
        <v>11.35</v>
      </c>
      <c r="F4385" s="3">
        <v>184</v>
      </c>
      <c r="G4385" s="3">
        <v>11.35</v>
      </c>
      <c r="K4385" s="55"/>
    </row>
    <row r="4386" spans="1:11" x14ac:dyDescent="0.3">
      <c r="A4386" s="6">
        <v>44151</v>
      </c>
      <c r="B4386" s="3">
        <v>9.25</v>
      </c>
      <c r="C4386" s="3">
        <v>10</v>
      </c>
      <c r="D4386" s="3">
        <v>8.75</v>
      </c>
      <c r="E4386" s="3">
        <v>10</v>
      </c>
      <c r="F4386" s="3">
        <v>183</v>
      </c>
      <c r="G4386" s="3">
        <v>10</v>
      </c>
      <c r="K4386" s="55"/>
    </row>
    <row r="4387" spans="1:11" x14ac:dyDescent="0.3">
      <c r="A4387" s="6">
        <v>44152</v>
      </c>
      <c r="B4387" s="3">
        <v>8.9</v>
      </c>
      <c r="C4387" s="3">
        <v>9</v>
      </c>
      <c r="D4387" s="3">
        <v>8.3000000000000007</v>
      </c>
      <c r="E4387" s="3">
        <v>8.3000000000000007</v>
      </c>
      <c r="F4387" s="3">
        <v>71</v>
      </c>
      <c r="G4387" s="3">
        <v>8.3000000000000007</v>
      </c>
      <c r="K4387" s="55"/>
    </row>
    <row r="4388" spans="1:11" x14ac:dyDescent="0.3">
      <c r="A4388" s="6">
        <v>44153</v>
      </c>
      <c r="B4388" s="3">
        <v>8.5500000000000007</v>
      </c>
      <c r="C4388" s="3">
        <v>8.75</v>
      </c>
      <c r="D4388" s="3">
        <v>8.1999999999999993</v>
      </c>
      <c r="E4388" s="3">
        <v>8.1999999999999993</v>
      </c>
      <c r="F4388" s="3">
        <v>129</v>
      </c>
      <c r="G4388" s="3">
        <v>8.32</v>
      </c>
      <c r="K4388" s="55"/>
    </row>
    <row r="4389" spans="1:11" x14ac:dyDescent="0.3">
      <c r="A4389" s="6">
        <v>44154</v>
      </c>
      <c r="B4389" s="3">
        <v>8.6999999999999993</v>
      </c>
      <c r="C4389" s="3">
        <v>8.75</v>
      </c>
      <c r="D4389" s="3">
        <v>8.25</v>
      </c>
      <c r="E4389" s="3">
        <v>8.25</v>
      </c>
      <c r="F4389" s="3">
        <v>100</v>
      </c>
      <c r="G4389" s="3">
        <v>8.25</v>
      </c>
      <c r="K4389" s="55"/>
    </row>
    <row r="4390" spans="1:11" x14ac:dyDescent="0.3">
      <c r="A4390" s="6">
        <v>44155</v>
      </c>
      <c r="B4390" s="3">
        <v>7.05</v>
      </c>
      <c r="C4390" s="3">
        <v>7.05</v>
      </c>
      <c r="D4390" s="3">
        <v>6</v>
      </c>
      <c r="E4390" s="3">
        <v>6.05</v>
      </c>
      <c r="F4390" s="3">
        <v>271</v>
      </c>
      <c r="G4390" s="3">
        <v>6</v>
      </c>
      <c r="K4390" s="55"/>
    </row>
    <row r="4391" spans="1:11" x14ac:dyDescent="0.3">
      <c r="A4391" s="6">
        <v>44158</v>
      </c>
      <c r="B4391" s="3">
        <v>7.95</v>
      </c>
      <c r="C4391" s="3">
        <v>10.15</v>
      </c>
      <c r="D4391" s="3">
        <v>7.95</v>
      </c>
      <c r="E4391" s="3">
        <v>10.15</v>
      </c>
      <c r="F4391" s="3">
        <v>292</v>
      </c>
      <c r="G4391" s="3">
        <v>10</v>
      </c>
      <c r="K4391" s="55"/>
    </row>
    <row r="4392" spans="1:11" x14ac:dyDescent="0.3">
      <c r="A4392" s="6">
        <v>44159</v>
      </c>
      <c r="B4392" s="3">
        <v>10.3</v>
      </c>
      <c r="C4392" s="3">
        <v>11.6</v>
      </c>
      <c r="D4392" s="3">
        <v>10.199999999999999</v>
      </c>
      <c r="E4392" s="3">
        <v>11.6</v>
      </c>
      <c r="F4392" s="3">
        <v>254</v>
      </c>
      <c r="G4392" s="3">
        <v>11.5</v>
      </c>
      <c r="K4392" s="55"/>
    </row>
    <row r="4393" spans="1:11" x14ac:dyDescent="0.3">
      <c r="A4393" s="6">
        <v>44160</v>
      </c>
      <c r="B4393" s="3">
        <v>13</v>
      </c>
      <c r="C4393" s="3">
        <v>14</v>
      </c>
      <c r="D4393" s="3">
        <v>12.8</v>
      </c>
      <c r="E4393" s="3">
        <v>13.65</v>
      </c>
      <c r="F4393" s="3">
        <v>94</v>
      </c>
      <c r="G4393" s="3">
        <v>13.65</v>
      </c>
      <c r="K4393" s="55"/>
    </row>
    <row r="4394" spans="1:11" x14ac:dyDescent="0.3">
      <c r="A4394" s="6">
        <v>44161</v>
      </c>
      <c r="B4394" s="3">
        <v>14.25</v>
      </c>
      <c r="C4394" s="3">
        <v>19</v>
      </c>
      <c r="D4394" s="3">
        <v>14.25</v>
      </c>
      <c r="E4394" s="3">
        <v>17.2</v>
      </c>
      <c r="F4394" s="3">
        <v>432</v>
      </c>
      <c r="G4394" s="3">
        <v>17.2</v>
      </c>
      <c r="K4394" s="55"/>
    </row>
    <row r="4395" spans="1:11" x14ac:dyDescent="0.3">
      <c r="A4395" s="6">
        <v>44162</v>
      </c>
      <c r="B4395" s="3">
        <v>17</v>
      </c>
      <c r="C4395" s="3">
        <v>18.100000000000001</v>
      </c>
      <c r="D4395" s="3">
        <v>16.5</v>
      </c>
      <c r="E4395" s="3">
        <v>17.899999999999999</v>
      </c>
      <c r="F4395" s="3">
        <v>290</v>
      </c>
      <c r="G4395" s="3">
        <v>17.899999999999999</v>
      </c>
      <c r="K4395" s="55"/>
    </row>
    <row r="4396" spans="1:11" x14ac:dyDescent="0.3">
      <c r="A4396" s="6">
        <v>44165</v>
      </c>
      <c r="B4396" s="3">
        <v>18.5</v>
      </c>
      <c r="C4396" s="3">
        <v>19.05</v>
      </c>
      <c r="D4396" s="3">
        <v>18</v>
      </c>
      <c r="E4396" s="3">
        <v>18.899999999999999</v>
      </c>
      <c r="F4396" s="3">
        <v>471</v>
      </c>
      <c r="G4396" s="3">
        <v>18.899999999999999</v>
      </c>
      <c r="K4396" s="55"/>
    </row>
    <row r="4397" spans="1:11" x14ac:dyDescent="0.3">
      <c r="A4397" s="6">
        <v>44166</v>
      </c>
      <c r="B4397" s="3">
        <v>25.6</v>
      </c>
      <c r="C4397" s="3">
        <v>26.49</v>
      </c>
      <c r="D4397" s="3">
        <v>25.6</v>
      </c>
      <c r="E4397" s="3">
        <v>26.1</v>
      </c>
      <c r="F4397" s="3">
        <v>119</v>
      </c>
      <c r="G4397" s="3">
        <v>26.1</v>
      </c>
      <c r="K4397" s="55"/>
    </row>
    <row r="4398" spans="1:11" x14ac:dyDescent="0.3">
      <c r="A4398" s="6">
        <v>44167</v>
      </c>
      <c r="B4398" s="3">
        <v>25.65</v>
      </c>
      <c r="C4398" s="3">
        <v>25.74</v>
      </c>
      <c r="D4398" s="3">
        <v>25.3</v>
      </c>
      <c r="E4398" s="3">
        <v>25.35</v>
      </c>
      <c r="F4398" s="3">
        <v>52</v>
      </c>
      <c r="G4398" s="3">
        <v>25.35</v>
      </c>
      <c r="K4398" s="55"/>
    </row>
    <row r="4399" spans="1:11" x14ac:dyDescent="0.3">
      <c r="A4399" s="6">
        <v>44168</v>
      </c>
      <c r="B4399" s="3">
        <v>25</v>
      </c>
      <c r="C4399" s="3">
        <v>25.2</v>
      </c>
      <c r="D4399" s="3">
        <v>23.1</v>
      </c>
      <c r="E4399" s="3">
        <v>23.1</v>
      </c>
      <c r="F4399" s="3">
        <v>132</v>
      </c>
      <c r="G4399" s="3">
        <v>23.4</v>
      </c>
      <c r="K4399" s="55"/>
    </row>
    <row r="4400" spans="1:11" x14ac:dyDescent="0.3">
      <c r="A4400" s="6">
        <v>44169</v>
      </c>
      <c r="B4400" s="3">
        <v>23.5</v>
      </c>
      <c r="C4400" s="3">
        <v>23.99</v>
      </c>
      <c r="D4400" s="3">
        <v>22.7</v>
      </c>
      <c r="E4400" s="3">
        <v>22.8</v>
      </c>
      <c r="F4400" s="3">
        <v>101</v>
      </c>
      <c r="G4400" s="3">
        <v>22.8</v>
      </c>
      <c r="K4400" s="55"/>
    </row>
    <row r="4401" spans="1:11" x14ac:dyDescent="0.3">
      <c r="A4401" s="6">
        <v>44172</v>
      </c>
      <c r="B4401" s="3">
        <v>21.5</v>
      </c>
      <c r="C4401" s="3">
        <v>21.5</v>
      </c>
      <c r="D4401" s="3">
        <v>20.55</v>
      </c>
      <c r="E4401" s="3">
        <v>20.55</v>
      </c>
      <c r="F4401" s="3">
        <v>87</v>
      </c>
      <c r="G4401" s="3">
        <v>20.55</v>
      </c>
      <c r="K4401" s="55"/>
    </row>
    <row r="4402" spans="1:11" x14ac:dyDescent="0.3">
      <c r="A4402" s="6">
        <v>44173</v>
      </c>
      <c r="B4402" s="3">
        <v>20.8</v>
      </c>
      <c r="C4402" s="3">
        <v>22.8</v>
      </c>
      <c r="D4402" s="3">
        <v>20.8</v>
      </c>
      <c r="E4402" s="3">
        <v>22</v>
      </c>
      <c r="F4402" s="3">
        <v>110</v>
      </c>
      <c r="G4402" s="3">
        <v>22.3</v>
      </c>
      <c r="K4402" s="55"/>
    </row>
    <row r="4403" spans="1:11" x14ac:dyDescent="0.3">
      <c r="A4403" s="6">
        <v>44174</v>
      </c>
      <c r="B4403" s="3">
        <v>22.3</v>
      </c>
      <c r="C4403" s="3">
        <v>24.15</v>
      </c>
      <c r="D4403" s="3">
        <v>22.3</v>
      </c>
      <c r="E4403" s="3">
        <v>23.5</v>
      </c>
      <c r="F4403" s="3">
        <v>205</v>
      </c>
      <c r="G4403" s="3">
        <v>23.5</v>
      </c>
      <c r="K4403" s="55"/>
    </row>
    <row r="4404" spans="1:11" x14ac:dyDescent="0.3">
      <c r="A4404" s="6">
        <v>44175</v>
      </c>
      <c r="B4404" s="3">
        <v>24</v>
      </c>
      <c r="C4404" s="3">
        <v>24.3</v>
      </c>
      <c r="D4404" s="3">
        <v>23.2</v>
      </c>
      <c r="E4404" s="3">
        <v>23.3</v>
      </c>
      <c r="F4404" s="3">
        <v>56</v>
      </c>
      <c r="G4404" s="3">
        <v>23.3</v>
      </c>
      <c r="K4404" s="55"/>
    </row>
    <row r="4405" spans="1:11" x14ac:dyDescent="0.3">
      <c r="A4405" s="6">
        <v>44176</v>
      </c>
      <c r="B4405" s="3">
        <v>21.9</v>
      </c>
      <c r="C4405" s="3">
        <v>21.9</v>
      </c>
      <c r="D4405" s="3">
        <v>20.8</v>
      </c>
      <c r="E4405" s="3">
        <v>20.9</v>
      </c>
      <c r="F4405" s="3">
        <v>66</v>
      </c>
      <c r="G4405" s="3">
        <v>21</v>
      </c>
      <c r="K4405" s="55"/>
    </row>
    <row r="4406" spans="1:11" x14ac:dyDescent="0.3">
      <c r="A4406" s="6">
        <v>44179</v>
      </c>
      <c r="B4406" s="3">
        <v>22.7</v>
      </c>
      <c r="C4406" s="3">
        <v>24.25</v>
      </c>
      <c r="D4406" s="3">
        <v>22.2</v>
      </c>
      <c r="E4406" s="3">
        <v>24.05</v>
      </c>
      <c r="F4406" s="3">
        <v>113</v>
      </c>
      <c r="G4406" s="3">
        <v>24.1</v>
      </c>
      <c r="K4406" s="55"/>
    </row>
    <row r="4407" spans="1:11" x14ac:dyDescent="0.3">
      <c r="A4407" s="6">
        <v>44180</v>
      </c>
      <c r="B4407" s="3">
        <v>24.5</v>
      </c>
      <c r="C4407" s="3">
        <v>25</v>
      </c>
      <c r="D4407" s="3">
        <v>23.5</v>
      </c>
      <c r="E4407" s="3">
        <v>23.7</v>
      </c>
      <c r="F4407" s="3">
        <v>252</v>
      </c>
      <c r="G4407" s="3">
        <v>23.62</v>
      </c>
      <c r="K4407" s="55"/>
    </row>
    <row r="4408" spans="1:11" x14ac:dyDescent="0.3">
      <c r="A4408" s="6">
        <v>44181</v>
      </c>
      <c r="B4408" s="3">
        <v>23.4</v>
      </c>
      <c r="C4408" s="3">
        <v>23.5</v>
      </c>
      <c r="D4408" s="3">
        <v>22.3</v>
      </c>
      <c r="E4408" s="3">
        <v>22.4</v>
      </c>
      <c r="F4408" s="3">
        <v>69</v>
      </c>
      <c r="G4408" s="3">
        <v>22.4</v>
      </c>
      <c r="K4408" s="55"/>
    </row>
    <row r="4409" spans="1:11" x14ac:dyDescent="0.3">
      <c r="A4409" s="6">
        <v>44182</v>
      </c>
      <c r="B4409" s="3">
        <v>21.75</v>
      </c>
      <c r="C4409" s="3">
        <v>21.8</v>
      </c>
      <c r="D4409" s="3">
        <v>20.6</v>
      </c>
      <c r="E4409" s="3">
        <v>20.6</v>
      </c>
      <c r="F4409" s="3">
        <v>113</v>
      </c>
      <c r="G4409" s="3">
        <v>20.7</v>
      </c>
      <c r="K4409" s="55"/>
    </row>
    <row r="4410" spans="1:11" x14ac:dyDescent="0.3">
      <c r="A4410" s="6">
        <v>44183</v>
      </c>
      <c r="B4410" s="3">
        <v>20.3</v>
      </c>
      <c r="C4410" s="3">
        <v>21.4</v>
      </c>
      <c r="D4410" s="3">
        <v>19.649999999999999</v>
      </c>
      <c r="E4410" s="3">
        <v>19.649999999999999</v>
      </c>
      <c r="F4410" s="3">
        <v>85</v>
      </c>
      <c r="G4410" s="3">
        <v>19.899999999999999</v>
      </c>
      <c r="K4410" s="55"/>
    </row>
    <row r="4411" spans="1:11" x14ac:dyDescent="0.3">
      <c r="A4411" s="6">
        <v>44186</v>
      </c>
      <c r="B4411" s="3">
        <v>20.5</v>
      </c>
      <c r="C4411" s="3">
        <v>21</v>
      </c>
      <c r="D4411" s="3">
        <v>20.3</v>
      </c>
      <c r="E4411" s="3">
        <v>20.3</v>
      </c>
      <c r="F4411" s="3">
        <v>77</v>
      </c>
      <c r="G4411" s="3">
        <v>20.3</v>
      </c>
      <c r="K4411" s="55"/>
    </row>
    <row r="4412" spans="1:11" x14ac:dyDescent="0.3">
      <c r="A4412" s="6">
        <v>44187</v>
      </c>
      <c r="B4412" s="3">
        <v>21</v>
      </c>
      <c r="C4412" s="3">
        <v>23.2</v>
      </c>
      <c r="D4412" s="3">
        <v>21</v>
      </c>
      <c r="E4412" s="3">
        <v>23.2</v>
      </c>
      <c r="F4412" s="3">
        <v>192</v>
      </c>
      <c r="G4412" s="3">
        <v>23.2</v>
      </c>
      <c r="K4412" s="55"/>
    </row>
    <row r="4413" spans="1:11" x14ac:dyDescent="0.3">
      <c r="A4413" s="6">
        <v>44188</v>
      </c>
      <c r="B4413" s="3">
        <v>24.25</v>
      </c>
      <c r="C4413" s="3">
        <v>25.2</v>
      </c>
      <c r="D4413" s="3">
        <v>24.25</v>
      </c>
      <c r="E4413" s="3">
        <v>25.2</v>
      </c>
      <c r="F4413" s="3">
        <v>178</v>
      </c>
      <c r="G4413" s="3">
        <v>25</v>
      </c>
      <c r="K4413" s="55"/>
    </row>
    <row r="4414" spans="1:11" x14ac:dyDescent="0.3">
      <c r="A4414" s="6">
        <v>44193</v>
      </c>
      <c r="B4414" s="3">
        <v>27</v>
      </c>
      <c r="C4414" s="3">
        <v>32</v>
      </c>
      <c r="D4414" s="3">
        <v>27</v>
      </c>
      <c r="E4414" s="3">
        <v>31.6</v>
      </c>
      <c r="F4414" s="3">
        <v>339</v>
      </c>
      <c r="G4414" s="3">
        <v>31.6</v>
      </c>
      <c r="K4414" s="55"/>
    </row>
    <row r="4415" spans="1:11" x14ac:dyDescent="0.3">
      <c r="A4415" s="6">
        <v>44194</v>
      </c>
      <c r="B4415" s="3">
        <v>33</v>
      </c>
      <c r="C4415" s="3">
        <v>33.049999999999997</v>
      </c>
      <c r="D4415" s="3">
        <v>29.9</v>
      </c>
      <c r="E4415" s="3">
        <v>30.4</v>
      </c>
      <c r="F4415" s="3">
        <v>209</v>
      </c>
      <c r="G4415" s="3">
        <v>30.4</v>
      </c>
      <c r="K4415" s="55"/>
    </row>
    <row r="4416" spans="1:11" x14ac:dyDescent="0.3">
      <c r="A4416" s="6">
        <v>44195</v>
      </c>
      <c r="B4416" s="3">
        <v>32</v>
      </c>
      <c r="C4416" s="3">
        <v>33</v>
      </c>
      <c r="D4416" s="3">
        <v>31.5</v>
      </c>
      <c r="E4416" s="3">
        <v>32.5</v>
      </c>
      <c r="F4416" s="3">
        <v>330</v>
      </c>
      <c r="G4416" s="3">
        <v>32.65</v>
      </c>
      <c r="K4416" s="55"/>
    </row>
    <row r="4417" spans="1:11" x14ac:dyDescent="0.3">
      <c r="A4417" s="6">
        <v>44200</v>
      </c>
      <c r="B4417" s="3">
        <v>34.5</v>
      </c>
      <c r="C4417" s="3">
        <v>35.049999999999997</v>
      </c>
      <c r="D4417" s="3">
        <v>34.25</v>
      </c>
      <c r="E4417" s="3">
        <v>34.5</v>
      </c>
      <c r="F4417" s="3">
        <v>181</v>
      </c>
      <c r="G4417" s="3">
        <v>34.5</v>
      </c>
      <c r="K4417" s="55"/>
    </row>
    <row r="4418" spans="1:11" x14ac:dyDescent="0.3">
      <c r="A4418" s="6">
        <v>44201</v>
      </c>
      <c r="B4418" s="3">
        <v>33.4</v>
      </c>
      <c r="C4418" s="3">
        <v>33.6</v>
      </c>
      <c r="D4418" s="3">
        <v>32.75</v>
      </c>
      <c r="E4418" s="3">
        <v>32.75</v>
      </c>
      <c r="F4418" s="3">
        <v>226</v>
      </c>
      <c r="G4418" s="3">
        <v>33</v>
      </c>
      <c r="K4418" s="55"/>
    </row>
    <row r="4419" spans="1:11" x14ac:dyDescent="0.3">
      <c r="A4419" s="6">
        <v>44202</v>
      </c>
      <c r="B4419" s="3">
        <v>34.25</v>
      </c>
      <c r="C4419" s="3">
        <v>35.65</v>
      </c>
      <c r="D4419" s="3">
        <v>34</v>
      </c>
      <c r="E4419" s="3">
        <v>34.200000000000003</v>
      </c>
      <c r="F4419" s="3">
        <v>399</v>
      </c>
      <c r="G4419" s="3">
        <v>34.200000000000003</v>
      </c>
      <c r="K4419" s="55"/>
    </row>
    <row r="4420" spans="1:11" x14ac:dyDescent="0.3">
      <c r="A4420" s="6">
        <v>44203</v>
      </c>
      <c r="B4420" s="3">
        <v>38.049999999999997</v>
      </c>
      <c r="C4420" s="3">
        <v>39.25</v>
      </c>
      <c r="D4420" s="3">
        <v>38</v>
      </c>
      <c r="E4420" s="3">
        <v>38.85</v>
      </c>
      <c r="F4420" s="3">
        <v>355</v>
      </c>
      <c r="G4420" s="3">
        <v>38.85</v>
      </c>
      <c r="K4420" s="55"/>
    </row>
    <row r="4421" spans="1:11" x14ac:dyDescent="0.3">
      <c r="A4421" s="6">
        <v>44204</v>
      </c>
      <c r="B4421" s="3">
        <v>41</v>
      </c>
      <c r="C4421" s="3">
        <v>41</v>
      </c>
      <c r="D4421" s="3">
        <v>40.5</v>
      </c>
      <c r="E4421" s="3">
        <v>40.799999999999997</v>
      </c>
      <c r="F4421" s="3">
        <v>295</v>
      </c>
      <c r="G4421" s="3">
        <v>40.75</v>
      </c>
      <c r="K4421" s="55"/>
    </row>
    <row r="4422" spans="1:11" x14ac:dyDescent="0.3">
      <c r="A4422" s="6">
        <v>44207</v>
      </c>
      <c r="B4422" s="3">
        <v>41.75</v>
      </c>
      <c r="C4422" s="3">
        <v>42.65</v>
      </c>
      <c r="D4422" s="3">
        <v>41.75</v>
      </c>
      <c r="E4422" s="3">
        <v>42</v>
      </c>
      <c r="F4422" s="3">
        <v>158</v>
      </c>
      <c r="G4422" s="3">
        <v>42</v>
      </c>
      <c r="K4422" s="55"/>
    </row>
    <row r="4423" spans="1:11" x14ac:dyDescent="0.3">
      <c r="A4423" s="6">
        <v>44208</v>
      </c>
      <c r="B4423" s="3">
        <v>44.25</v>
      </c>
      <c r="C4423" s="3">
        <v>47</v>
      </c>
      <c r="D4423" s="3">
        <v>44.25</v>
      </c>
      <c r="E4423" s="3">
        <v>46.75</v>
      </c>
      <c r="F4423" s="3">
        <v>344</v>
      </c>
      <c r="G4423" s="3">
        <v>46.55</v>
      </c>
      <c r="K4423" s="55"/>
    </row>
    <row r="4424" spans="1:11" x14ac:dyDescent="0.3">
      <c r="A4424" s="6">
        <v>44209</v>
      </c>
      <c r="B4424" s="3">
        <v>44.45</v>
      </c>
      <c r="C4424" s="3">
        <v>44.9</v>
      </c>
      <c r="D4424" s="3">
        <v>42.4</v>
      </c>
      <c r="E4424" s="3">
        <v>42.4</v>
      </c>
      <c r="F4424" s="3">
        <v>242</v>
      </c>
      <c r="G4424" s="3">
        <v>42.73</v>
      </c>
      <c r="K4424" s="55"/>
    </row>
    <row r="4425" spans="1:11" x14ac:dyDescent="0.3">
      <c r="A4425" s="6">
        <v>44210</v>
      </c>
      <c r="B4425" s="3">
        <v>44.5</v>
      </c>
      <c r="C4425" s="3">
        <v>44.5</v>
      </c>
      <c r="D4425" s="3">
        <v>41.5</v>
      </c>
      <c r="E4425" s="3">
        <v>42.9</v>
      </c>
      <c r="F4425" s="3">
        <v>204</v>
      </c>
      <c r="G4425" s="3">
        <v>42.7</v>
      </c>
      <c r="K4425" s="55"/>
    </row>
    <row r="4426" spans="1:11" x14ac:dyDescent="0.3">
      <c r="A4426" s="6">
        <v>44211</v>
      </c>
      <c r="B4426" s="3">
        <v>43.5</v>
      </c>
      <c r="C4426" s="3">
        <v>44</v>
      </c>
      <c r="D4426" s="3">
        <v>41.5</v>
      </c>
      <c r="E4426" s="3">
        <v>41.5</v>
      </c>
      <c r="F4426" s="3">
        <v>407</v>
      </c>
      <c r="G4426" s="3">
        <v>41.75</v>
      </c>
      <c r="K4426" s="55"/>
    </row>
    <row r="4427" spans="1:11" x14ac:dyDescent="0.3">
      <c r="A4427" s="6">
        <v>44214</v>
      </c>
      <c r="B4427" s="3">
        <v>41.9</v>
      </c>
      <c r="C4427" s="3">
        <v>42.65</v>
      </c>
      <c r="D4427" s="3">
        <v>41.3</v>
      </c>
      <c r="E4427" s="3">
        <v>41.5</v>
      </c>
      <c r="F4427" s="3">
        <v>195</v>
      </c>
      <c r="G4427" s="3">
        <v>41.5</v>
      </c>
      <c r="K4427" s="55"/>
    </row>
    <row r="4428" spans="1:11" x14ac:dyDescent="0.3">
      <c r="A4428" s="6">
        <v>44215</v>
      </c>
      <c r="B4428" s="3">
        <v>42</v>
      </c>
      <c r="C4428" s="3">
        <v>43.3</v>
      </c>
      <c r="D4428" s="3">
        <v>42</v>
      </c>
      <c r="E4428" s="3">
        <v>43.2</v>
      </c>
      <c r="F4428" s="3">
        <v>187</v>
      </c>
      <c r="G4428" s="3">
        <v>43.2</v>
      </c>
      <c r="K4428" s="55"/>
    </row>
    <row r="4429" spans="1:11" x14ac:dyDescent="0.3">
      <c r="A4429" s="6">
        <v>44216</v>
      </c>
      <c r="B4429" s="3">
        <v>45.5</v>
      </c>
      <c r="C4429" s="3">
        <v>46</v>
      </c>
      <c r="D4429" s="3">
        <v>43.5</v>
      </c>
      <c r="E4429" s="3">
        <v>43.7</v>
      </c>
      <c r="F4429" s="3">
        <v>196</v>
      </c>
      <c r="G4429" s="3">
        <v>43.53</v>
      </c>
      <c r="K4429" s="55"/>
    </row>
    <row r="4430" spans="1:11" x14ac:dyDescent="0.3">
      <c r="A4430" s="6">
        <v>44217</v>
      </c>
      <c r="B4430" s="3">
        <v>44.6</v>
      </c>
      <c r="C4430" s="3">
        <v>44.6</v>
      </c>
      <c r="D4430" s="3">
        <v>42.45</v>
      </c>
      <c r="E4430" s="3">
        <v>42.65</v>
      </c>
      <c r="F4430" s="3">
        <v>293</v>
      </c>
      <c r="G4430" s="3">
        <v>42.95</v>
      </c>
      <c r="K4430" s="55"/>
    </row>
    <row r="4431" spans="1:11" x14ac:dyDescent="0.3">
      <c r="A4431" s="6">
        <v>44218</v>
      </c>
      <c r="B4431" s="3">
        <v>43.45</v>
      </c>
      <c r="C4431" s="3">
        <v>45.35</v>
      </c>
      <c r="D4431" s="3">
        <v>43.45</v>
      </c>
      <c r="E4431" s="3">
        <v>45.25</v>
      </c>
      <c r="F4431" s="3">
        <v>236</v>
      </c>
      <c r="G4431" s="3">
        <v>45.15</v>
      </c>
      <c r="K4431" s="55"/>
    </row>
    <row r="4432" spans="1:11" x14ac:dyDescent="0.3">
      <c r="A4432" s="6">
        <v>44221</v>
      </c>
      <c r="B4432" s="3">
        <v>46</v>
      </c>
      <c r="C4432" s="3">
        <v>46</v>
      </c>
      <c r="D4432" s="3">
        <v>44.34</v>
      </c>
      <c r="E4432" s="3">
        <v>44.5</v>
      </c>
      <c r="F4432" s="3">
        <v>159</v>
      </c>
      <c r="G4432" s="3">
        <v>44.5</v>
      </c>
      <c r="K4432" s="55"/>
    </row>
    <row r="4433" spans="1:11" x14ac:dyDescent="0.3">
      <c r="A4433" s="6">
        <v>44222</v>
      </c>
      <c r="B4433" s="3">
        <v>44.5</v>
      </c>
      <c r="C4433" s="3">
        <v>44.5</v>
      </c>
      <c r="D4433" s="3">
        <v>43.75</v>
      </c>
      <c r="E4433" s="3">
        <v>43.95</v>
      </c>
      <c r="F4433" s="3">
        <v>116</v>
      </c>
      <c r="G4433" s="3">
        <v>43.95</v>
      </c>
      <c r="K4433" s="55"/>
    </row>
    <row r="4434" spans="1:11" x14ac:dyDescent="0.3">
      <c r="A4434" s="6">
        <v>44223</v>
      </c>
      <c r="B4434" s="3">
        <v>45.55</v>
      </c>
      <c r="C4434" s="3">
        <v>45.8</v>
      </c>
      <c r="D4434" s="3">
        <v>44.55</v>
      </c>
      <c r="E4434" s="3">
        <v>45.5</v>
      </c>
      <c r="F4434" s="3">
        <v>259</v>
      </c>
      <c r="G4434" s="3">
        <v>45.4</v>
      </c>
      <c r="K4434" s="55"/>
    </row>
    <row r="4435" spans="1:11" x14ac:dyDescent="0.3">
      <c r="A4435" s="6">
        <v>44224</v>
      </c>
      <c r="B4435" s="3">
        <v>48</v>
      </c>
      <c r="C4435" s="3">
        <v>50</v>
      </c>
      <c r="D4435" s="3">
        <v>48</v>
      </c>
      <c r="E4435" s="3">
        <v>49.8</v>
      </c>
      <c r="F4435" s="3">
        <v>616</v>
      </c>
      <c r="G4435" s="3">
        <v>49.95</v>
      </c>
      <c r="K4435" s="55"/>
    </row>
    <row r="4436" spans="1:11" x14ac:dyDescent="0.3">
      <c r="A4436" s="6">
        <v>44225</v>
      </c>
      <c r="B4436" s="3">
        <v>51.25</v>
      </c>
      <c r="C4436" s="3">
        <v>51.9</v>
      </c>
      <c r="D4436" s="3">
        <v>50.6</v>
      </c>
      <c r="E4436" s="3">
        <v>51.2</v>
      </c>
      <c r="F4436" s="3">
        <v>280</v>
      </c>
      <c r="G4436" s="3">
        <v>51.4</v>
      </c>
      <c r="K4436" s="55"/>
    </row>
    <row r="4437" spans="1:11" x14ac:dyDescent="0.3">
      <c r="A4437" s="6">
        <v>44228</v>
      </c>
      <c r="B4437" s="3">
        <v>41.95</v>
      </c>
      <c r="C4437" s="3">
        <v>41.95</v>
      </c>
      <c r="D4437" s="3">
        <v>38.15</v>
      </c>
      <c r="E4437" s="3">
        <v>38.15</v>
      </c>
      <c r="F4437" s="3">
        <v>170</v>
      </c>
      <c r="G4437" s="3">
        <v>38.130000000000003</v>
      </c>
      <c r="K4437" s="55"/>
    </row>
    <row r="4438" spans="1:11" x14ac:dyDescent="0.3">
      <c r="A4438" s="6">
        <v>44229</v>
      </c>
      <c r="B4438" s="3">
        <v>39</v>
      </c>
      <c r="C4438" s="3">
        <v>39.5</v>
      </c>
      <c r="D4438" s="3">
        <v>37.65</v>
      </c>
      <c r="E4438" s="3">
        <v>38</v>
      </c>
      <c r="F4438" s="3">
        <v>173</v>
      </c>
      <c r="G4438" s="3">
        <v>37.9</v>
      </c>
      <c r="K4438" s="55"/>
    </row>
    <row r="4439" spans="1:11" x14ac:dyDescent="0.3">
      <c r="A4439" s="6">
        <v>44230</v>
      </c>
      <c r="B4439" s="3">
        <v>37.1</v>
      </c>
      <c r="C4439" s="3">
        <v>37.1</v>
      </c>
      <c r="D4439" s="3">
        <v>34.4</v>
      </c>
      <c r="E4439" s="3">
        <v>34.75</v>
      </c>
      <c r="F4439" s="3">
        <v>482</v>
      </c>
      <c r="G4439" s="3">
        <v>34.729999999999997</v>
      </c>
      <c r="K4439" s="55"/>
    </row>
    <row r="4440" spans="1:11" x14ac:dyDescent="0.3">
      <c r="A4440" s="6">
        <v>44231</v>
      </c>
      <c r="B4440" s="3">
        <v>35.6</v>
      </c>
      <c r="C4440" s="3">
        <v>38.9</v>
      </c>
      <c r="D4440" s="3">
        <v>35.5</v>
      </c>
      <c r="E4440" s="3">
        <v>38.9</v>
      </c>
      <c r="F4440" s="3">
        <v>201</v>
      </c>
      <c r="G4440" s="3">
        <v>38.9</v>
      </c>
      <c r="K4440" s="55"/>
    </row>
    <row r="4441" spans="1:11" x14ac:dyDescent="0.3">
      <c r="A4441" s="6">
        <v>44232</v>
      </c>
      <c r="B4441" s="3">
        <v>40</v>
      </c>
      <c r="C4441" s="3">
        <v>40</v>
      </c>
      <c r="D4441" s="3">
        <v>38.549999999999997</v>
      </c>
      <c r="E4441" s="3">
        <v>38.549999999999997</v>
      </c>
      <c r="F4441" s="3">
        <v>213</v>
      </c>
      <c r="G4441" s="3">
        <v>38.549999999999997</v>
      </c>
      <c r="K4441" s="55"/>
    </row>
    <row r="4442" spans="1:11" x14ac:dyDescent="0.3">
      <c r="A4442" s="6">
        <v>44235</v>
      </c>
      <c r="B4442" s="3">
        <v>43.5</v>
      </c>
      <c r="C4442" s="3">
        <v>43.6</v>
      </c>
      <c r="D4442" s="3">
        <v>42.25</v>
      </c>
      <c r="E4442" s="3">
        <v>42.65</v>
      </c>
      <c r="F4442" s="3">
        <v>229</v>
      </c>
      <c r="G4442" s="3">
        <v>42.65</v>
      </c>
      <c r="K4442" s="55"/>
    </row>
    <row r="4443" spans="1:11" x14ac:dyDescent="0.3">
      <c r="A4443" s="6">
        <v>44236</v>
      </c>
      <c r="B4443" s="3">
        <v>40.5</v>
      </c>
      <c r="C4443" s="3">
        <v>40.5</v>
      </c>
      <c r="D4443" s="3">
        <v>39.4</v>
      </c>
      <c r="E4443" s="3">
        <v>39.85</v>
      </c>
      <c r="F4443" s="3">
        <v>305</v>
      </c>
      <c r="G4443" s="3">
        <v>39.9</v>
      </c>
      <c r="K4443" s="55"/>
    </row>
    <row r="4444" spans="1:11" x14ac:dyDescent="0.3">
      <c r="A4444" s="6">
        <v>44237</v>
      </c>
      <c r="B4444" s="3">
        <v>39</v>
      </c>
      <c r="C4444" s="3">
        <v>39.07</v>
      </c>
      <c r="D4444" s="3">
        <v>37.5</v>
      </c>
      <c r="E4444" s="3">
        <v>38.75</v>
      </c>
      <c r="F4444" s="3">
        <v>300</v>
      </c>
      <c r="G4444" s="3">
        <v>38.700000000000003</v>
      </c>
      <c r="K4444" s="55"/>
    </row>
    <row r="4445" spans="1:11" x14ac:dyDescent="0.3">
      <c r="A4445" s="6">
        <v>44238</v>
      </c>
      <c r="B4445" s="3">
        <v>39</v>
      </c>
      <c r="C4445" s="3">
        <v>39.4</v>
      </c>
      <c r="D4445" s="3">
        <v>38.049999999999997</v>
      </c>
      <c r="E4445" s="3">
        <v>38.549999999999997</v>
      </c>
      <c r="F4445" s="3">
        <v>113</v>
      </c>
      <c r="G4445" s="3">
        <v>38.700000000000003</v>
      </c>
      <c r="K4445" s="55"/>
    </row>
    <row r="4446" spans="1:11" x14ac:dyDescent="0.3">
      <c r="A4446" s="6">
        <v>44239</v>
      </c>
      <c r="B4446" s="3">
        <v>38.950000000000003</v>
      </c>
      <c r="C4446" s="3">
        <v>39.299999999999997</v>
      </c>
      <c r="D4446" s="3">
        <v>38.75</v>
      </c>
      <c r="E4446" s="3">
        <v>39.200000000000003</v>
      </c>
      <c r="F4446" s="3">
        <v>180</v>
      </c>
      <c r="G4446" s="3">
        <v>39.200000000000003</v>
      </c>
      <c r="K4446" s="55"/>
    </row>
    <row r="4447" spans="1:11" x14ac:dyDescent="0.3">
      <c r="A4447" s="6">
        <v>44242</v>
      </c>
      <c r="B4447" s="3">
        <v>34.5</v>
      </c>
      <c r="C4447" s="3">
        <v>34.75</v>
      </c>
      <c r="D4447" s="3">
        <v>34.25</v>
      </c>
      <c r="E4447" s="3">
        <v>34.4</v>
      </c>
      <c r="F4447" s="3">
        <v>190</v>
      </c>
      <c r="G4447" s="3">
        <v>34.450000000000003</v>
      </c>
      <c r="K4447" s="55"/>
    </row>
    <row r="4448" spans="1:11" x14ac:dyDescent="0.3">
      <c r="A4448" s="6">
        <v>44243</v>
      </c>
      <c r="B4448" s="3">
        <v>34.549999999999997</v>
      </c>
      <c r="C4448" s="3">
        <v>35.299999999999997</v>
      </c>
      <c r="D4448" s="3">
        <v>34.25</v>
      </c>
      <c r="E4448" s="3">
        <v>35.200000000000003</v>
      </c>
      <c r="F4448" s="3">
        <v>195</v>
      </c>
      <c r="G4448" s="3">
        <v>35.200000000000003</v>
      </c>
      <c r="K4448" s="55"/>
    </row>
    <row r="4449" spans="1:11" x14ac:dyDescent="0.3">
      <c r="A4449" s="6">
        <v>44244</v>
      </c>
      <c r="B4449" s="3">
        <v>35.15</v>
      </c>
      <c r="C4449" s="3">
        <v>35.15</v>
      </c>
      <c r="D4449" s="3">
        <v>33</v>
      </c>
      <c r="E4449" s="3">
        <v>33.15</v>
      </c>
      <c r="F4449" s="3">
        <v>361</v>
      </c>
      <c r="G4449" s="3">
        <v>33.15</v>
      </c>
      <c r="K4449" s="55"/>
    </row>
    <row r="4450" spans="1:11" x14ac:dyDescent="0.3">
      <c r="A4450" s="6">
        <v>44245</v>
      </c>
      <c r="B4450" s="3">
        <v>34.200000000000003</v>
      </c>
      <c r="C4450" s="3">
        <v>34.450000000000003</v>
      </c>
      <c r="D4450" s="3">
        <v>33.950000000000003</v>
      </c>
      <c r="E4450" s="3">
        <v>34.4</v>
      </c>
      <c r="F4450" s="3">
        <v>184</v>
      </c>
      <c r="G4450" s="3">
        <v>34.4</v>
      </c>
      <c r="K4450" s="55"/>
    </row>
    <row r="4451" spans="1:11" x14ac:dyDescent="0.3">
      <c r="A4451" s="6">
        <v>44246</v>
      </c>
      <c r="B4451" s="3">
        <v>34.799999999999997</v>
      </c>
      <c r="C4451" s="3">
        <v>35</v>
      </c>
      <c r="D4451" s="3">
        <v>33.61</v>
      </c>
      <c r="E4451" s="3">
        <v>33.65</v>
      </c>
      <c r="F4451" s="3">
        <v>157</v>
      </c>
      <c r="G4451" s="3">
        <v>33.85</v>
      </c>
      <c r="K4451" s="55"/>
    </row>
    <row r="4452" spans="1:11" x14ac:dyDescent="0.3">
      <c r="A4452" s="6">
        <v>44249</v>
      </c>
      <c r="B4452" s="3">
        <v>32</v>
      </c>
      <c r="C4452" s="3">
        <v>32</v>
      </c>
      <c r="D4452" s="3">
        <v>29.95</v>
      </c>
      <c r="E4452" s="3">
        <v>29.95</v>
      </c>
      <c r="F4452" s="3">
        <v>188</v>
      </c>
      <c r="G4452" s="3">
        <v>30</v>
      </c>
      <c r="K4452" s="55"/>
    </row>
    <row r="4453" spans="1:11" x14ac:dyDescent="0.3">
      <c r="A4453" s="6">
        <v>44250</v>
      </c>
      <c r="B4453" s="3">
        <v>31.65</v>
      </c>
      <c r="C4453" s="3">
        <v>31.75</v>
      </c>
      <c r="D4453" s="3">
        <v>30</v>
      </c>
      <c r="E4453" s="3">
        <v>31.05</v>
      </c>
      <c r="F4453" s="3">
        <v>130</v>
      </c>
      <c r="G4453" s="3">
        <v>30.85</v>
      </c>
      <c r="K4453" s="55"/>
    </row>
    <row r="4454" spans="1:11" x14ac:dyDescent="0.3">
      <c r="A4454" s="6">
        <v>44251</v>
      </c>
      <c r="B4454" s="3">
        <v>31.1</v>
      </c>
      <c r="C4454" s="3">
        <v>31.1</v>
      </c>
      <c r="D4454" s="3">
        <v>30</v>
      </c>
      <c r="E4454" s="3">
        <v>30.55</v>
      </c>
      <c r="F4454" s="3">
        <v>151</v>
      </c>
      <c r="G4454" s="3">
        <v>30.55</v>
      </c>
      <c r="K4454" s="55"/>
    </row>
    <row r="4455" spans="1:11" x14ac:dyDescent="0.3">
      <c r="A4455" s="6">
        <v>44252</v>
      </c>
      <c r="B4455" s="3">
        <v>30.6</v>
      </c>
      <c r="C4455" s="3">
        <v>30.65</v>
      </c>
      <c r="D4455" s="3">
        <v>30</v>
      </c>
      <c r="E4455" s="3">
        <v>30.4</v>
      </c>
      <c r="F4455" s="3">
        <v>217</v>
      </c>
      <c r="G4455" s="3">
        <v>30.4</v>
      </c>
      <c r="K4455" s="55"/>
    </row>
    <row r="4456" spans="1:11" x14ac:dyDescent="0.3">
      <c r="A4456" s="6">
        <v>44253</v>
      </c>
      <c r="B4456" s="3">
        <v>30.8</v>
      </c>
      <c r="C4456" s="3">
        <v>31.1</v>
      </c>
      <c r="D4456" s="3">
        <v>30.6</v>
      </c>
      <c r="E4456" s="3">
        <v>30.65</v>
      </c>
      <c r="F4456" s="3">
        <v>145</v>
      </c>
      <c r="G4456" s="3">
        <v>30.8</v>
      </c>
      <c r="K4456" s="55"/>
    </row>
    <row r="4457" spans="1:11" x14ac:dyDescent="0.3">
      <c r="A4457" s="6">
        <v>44256</v>
      </c>
      <c r="B4457" s="3">
        <v>26</v>
      </c>
      <c r="C4457" s="3">
        <v>29.15</v>
      </c>
      <c r="D4457" s="3">
        <v>26</v>
      </c>
      <c r="E4457" s="3">
        <v>29.1</v>
      </c>
      <c r="F4457" s="3">
        <v>174</v>
      </c>
      <c r="G4457" s="3">
        <v>29</v>
      </c>
      <c r="K4457" s="55"/>
    </row>
    <row r="4458" spans="1:11" x14ac:dyDescent="0.3">
      <c r="A4458" s="6">
        <v>44257</v>
      </c>
      <c r="B4458" s="3">
        <v>29.5</v>
      </c>
      <c r="C4458" s="3">
        <v>30.4</v>
      </c>
      <c r="D4458" s="3">
        <v>29.5</v>
      </c>
      <c r="E4458" s="3">
        <v>29.95</v>
      </c>
      <c r="F4458" s="3">
        <v>172</v>
      </c>
      <c r="G4458" s="3">
        <v>29.85</v>
      </c>
      <c r="K4458" s="55"/>
    </row>
    <row r="4459" spans="1:11" x14ac:dyDescent="0.3">
      <c r="A4459" s="6">
        <v>44258</v>
      </c>
      <c r="B4459" s="3">
        <v>29.2</v>
      </c>
      <c r="C4459" s="3">
        <v>29.45</v>
      </c>
      <c r="D4459" s="3">
        <v>27.7</v>
      </c>
      <c r="E4459" s="3">
        <v>27.85</v>
      </c>
      <c r="F4459" s="3">
        <v>173</v>
      </c>
      <c r="G4459" s="3">
        <v>27.85</v>
      </c>
      <c r="K4459" s="55"/>
    </row>
    <row r="4460" spans="1:11" x14ac:dyDescent="0.3">
      <c r="A4460" s="6">
        <v>44259</v>
      </c>
      <c r="B4460" s="3">
        <v>28.25</v>
      </c>
      <c r="C4460" s="3">
        <v>28.54</v>
      </c>
      <c r="D4460" s="3">
        <v>28.2</v>
      </c>
      <c r="E4460" s="3">
        <v>28.4</v>
      </c>
      <c r="F4460" s="3">
        <v>62</v>
      </c>
      <c r="G4460" s="3">
        <v>28.15</v>
      </c>
      <c r="K4460" s="55"/>
    </row>
    <row r="4461" spans="1:11" x14ac:dyDescent="0.3">
      <c r="A4461" s="6">
        <v>44260</v>
      </c>
      <c r="B4461" s="3">
        <v>29</v>
      </c>
      <c r="C4461" s="3">
        <v>29.5</v>
      </c>
      <c r="D4461" s="3">
        <v>28.9</v>
      </c>
      <c r="E4461" s="3">
        <v>28.9</v>
      </c>
      <c r="F4461" s="3">
        <v>125</v>
      </c>
      <c r="G4461" s="3">
        <v>28.9</v>
      </c>
      <c r="K4461" s="55"/>
    </row>
    <row r="4462" spans="1:11" x14ac:dyDescent="0.3">
      <c r="A4462" s="6">
        <v>44263</v>
      </c>
      <c r="B4462" s="3">
        <v>29.2</v>
      </c>
      <c r="C4462" s="3">
        <v>30.35</v>
      </c>
      <c r="D4462" s="3">
        <v>29.2</v>
      </c>
      <c r="E4462" s="3">
        <v>30.25</v>
      </c>
      <c r="F4462" s="3">
        <v>152</v>
      </c>
      <c r="G4462" s="3">
        <v>30.35</v>
      </c>
      <c r="K4462" s="55"/>
    </row>
    <row r="4463" spans="1:11" x14ac:dyDescent="0.3">
      <c r="A4463" s="6">
        <v>44264</v>
      </c>
      <c r="B4463" s="3">
        <v>31</v>
      </c>
      <c r="C4463" s="3">
        <v>31.7</v>
      </c>
      <c r="D4463" s="3">
        <v>30.85</v>
      </c>
      <c r="E4463" s="3">
        <v>31.45</v>
      </c>
      <c r="F4463" s="3">
        <v>168</v>
      </c>
      <c r="G4463" s="3">
        <v>31.4</v>
      </c>
      <c r="K4463" s="55"/>
    </row>
    <row r="4464" spans="1:11" x14ac:dyDescent="0.3">
      <c r="A4464" s="6">
        <v>44265</v>
      </c>
      <c r="B4464" s="3">
        <v>31.4</v>
      </c>
      <c r="C4464" s="3">
        <v>32.450000000000003</v>
      </c>
      <c r="D4464" s="3">
        <v>31.4</v>
      </c>
      <c r="E4464" s="3">
        <v>32.25</v>
      </c>
      <c r="F4464" s="3">
        <v>134</v>
      </c>
      <c r="G4464" s="3">
        <v>32.4</v>
      </c>
      <c r="K4464" s="55"/>
    </row>
    <row r="4465" spans="1:11" x14ac:dyDescent="0.3">
      <c r="A4465" s="6">
        <v>44266</v>
      </c>
      <c r="B4465" s="3">
        <v>32.9</v>
      </c>
      <c r="C4465" s="3">
        <v>33.15</v>
      </c>
      <c r="D4465" s="3">
        <v>32.25</v>
      </c>
      <c r="E4465" s="3">
        <v>33.049999999999997</v>
      </c>
      <c r="F4465" s="3">
        <v>129</v>
      </c>
      <c r="G4465" s="3">
        <v>33.049999999999997</v>
      </c>
      <c r="K4465" s="55"/>
    </row>
    <row r="4466" spans="1:11" x14ac:dyDescent="0.3">
      <c r="A4466" s="6">
        <v>44267</v>
      </c>
      <c r="B4466" s="3">
        <v>32.5</v>
      </c>
      <c r="C4466" s="3">
        <v>33</v>
      </c>
      <c r="D4466" s="3">
        <v>31.75</v>
      </c>
      <c r="E4466" s="3">
        <v>32.6</v>
      </c>
      <c r="F4466" s="3">
        <v>183</v>
      </c>
      <c r="G4466" s="3">
        <v>32.65</v>
      </c>
      <c r="K4466" s="55"/>
    </row>
    <row r="4467" spans="1:11" x14ac:dyDescent="0.3">
      <c r="A4467" s="6">
        <v>44270</v>
      </c>
      <c r="B4467" s="3">
        <v>32.6</v>
      </c>
      <c r="C4467" s="3">
        <v>32.799999999999997</v>
      </c>
      <c r="D4467" s="3">
        <v>32.35</v>
      </c>
      <c r="E4467" s="3">
        <v>32.35</v>
      </c>
      <c r="F4467" s="3">
        <v>157</v>
      </c>
      <c r="G4467" s="3">
        <v>32.35</v>
      </c>
      <c r="K4467" s="55"/>
    </row>
    <row r="4468" spans="1:11" x14ac:dyDescent="0.3">
      <c r="A4468" s="6">
        <v>44271</v>
      </c>
      <c r="B4468" s="3">
        <v>31.25</v>
      </c>
      <c r="C4468" s="3">
        <v>31.25</v>
      </c>
      <c r="D4468" s="3">
        <v>29.3</v>
      </c>
      <c r="E4468" s="3">
        <v>29.3</v>
      </c>
      <c r="F4468" s="3">
        <v>157</v>
      </c>
      <c r="G4468" s="3">
        <v>29.35</v>
      </c>
      <c r="K4468" s="55"/>
    </row>
    <row r="4469" spans="1:11" x14ac:dyDescent="0.3">
      <c r="A4469" s="6">
        <v>44272</v>
      </c>
      <c r="B4469" s="3">
        <v>30.85</v>
      </c>
      <c r="C4469" s="3">
        <v>31.2</v>
      </c>
      <c r="D4469" s="3">
        <v>30.75</v>
      </c>
      <c r="E4469" s="3">
        <v>31</v>
      </c>
      <c r="F4469" s="3">
        <v>59</v>
      </c>
      <c r="G4469" s="3">
        <v>31.1</v>
      </c>
      <c r="K4469" s="55"/>
    </row>
    <row r="4470" spans="1:11" x14ac:dyDescent="0.3">
      <c r="A4470" s="6">
        <v>44273</v>
      </c>
      <c r="B4470" s="3">
        <v>31.85</v>
      </c>
      <c r="C4470" s="3">
        <v>32</v>
      </c>
      <c r="D4470" s="3">
        <v>31.5</v>
      </c>
      <c r="E4470" s="3">
        <v>31.6</v>
      </c>
      <c r="F4470" s="3">
        <v>142</v>
      </c>
      <c r="G4470" s="3">
        <v>31.6</v>
      </c>
      <c r="K4470" s="55"/>
    </row>
    <row r="4471" spans="1:11" x14ac:dyDescent="0.3">
      <c r="A4471" s="6">
        <v>44274</v>
      </c>
      <c r="B4471" s="3">
        <v>30.6</v>
      </c>
      <c r="C4471" s="3">
        <v>31.15</v>
      </c>
      <c r="D4471" s="3">
        <v>30.49</v>
      </c>
      <c r="E4471" s="3">
        <v>30.5</v>
      </c>
      <c r="F4471" s="3">
        <v>203</v>
      </c>
      <c r="G4471" s="3">
        <v>30.5</v>
      </c>
      <c r="K4471" s="55"/>
    </row>
    <row r="4472" spans="1:11" x14ac:dyDescent="0.3">
      <c r="A4472" s="6">
        <v>44277</v>
      </c>
      <c r="B4472" s="3">
        <v>31</v>
      </c>
      <c r="C4472" s="3">
        <v>32.25</v>
      </c>
      <c r="D4472" s="3">
        <v>31</v>
      </c>
      <c r="E4472" s="3">
        <v>32.25</v>
      </c>
      <c r="F4472" s="3">
        <v>94</v>
      </c>
      <c r="G4472" s="3">
        <v>32.25</v>
      </c>
      <c r="K4472" s="55"/>
    </row>
    <row r="4473" spans="1:11" x14ac:dyDescent="0.3">
      <c r="A4473" s="6">
        <v>44278</v>
      </c>
      <c r="B4473" s="3">
        <v>31.5</v>
      </c>
      <c r="C4473" s="3">
        <v>32.5</v>
      </c>
      <c r="D4473" s="3">
        <v>31.5</v>
      </c>
      <c r="E4473" s="3">
        <v>32.299999999999997</v>
      </c>
      <c r="F4473" s="3">
        <v>185</v>
      </c>
      <c r="G4473" s="3">
        <v>32.5</v>
      </c>
      <c r="K4473" s="55"/>
    </row>
    <row r="4474" spans="1:11" x14ac:dyDescent="0.3">
      <c r="A4474" s="6">
        <v>44279</v>
      </c>
      <c r="B4474" s="3">
        <v>32.75</v>
      </c>
      <c r="C4474" s="3">
        <v>33.25</v>
      </c>
      <c r="D4474" s="3">
        <v>32.5</v>
      </c>
      <c r="E4474" s="3">
        <v>32.549999999999997</v>
      </c>
      <c r="F4474" s="3">
        <v>118</v>
      </c>
      <c r="G4474" s="3">
        <v>32.549999999999997</v>
      </c>
      <c r="K4474" s="55"/>
    </row>
    <row r="4475" spans="1:11" x14ac:dyDescent="0.3">
      <c r="A4475" s="6">
        <v>44280</v>
      </c>
      <c r="B4475" s="3">
        <v>33.200000000000003</v>
      </c>
      <c r="C4475" s="3">
        <v>33.950000000000003</v>
      </c>
      <c r="D4475" s="3">
        <v>33.200000000000003</v>
      </c>
      <c r="E4475" s="3">
        <v>33.5</v>
      </c>
      <c r="F4475" s="3">
        <v>90</v>
      </c>
      <c r="G4475" s="3">
        <v>33.5</v>
      </c>
      <c r="K4475" s="55"/>
    </row>
    <row r="4476" spans="1:11" x14ac:dyDescent="0.3">
      <c r="A4476" s="6">
        <v>44281</v>
      </c>
      <c r="B4476" s="3">
        <v>34.15</v>
      </c>
      <c r="C4476" s="3">
        <v>34.200000000000003</v>
      </c>
      <c r="D4476" s="3">
        <v>33.5</v>
      </c>
      <c r="E4476" s="3">
        <v>33.799999999999997</v>
      </c>
      <c r="F4476" s="3">
        <v>190</v>
      </c>
      <c r="G4476" s="3">
        <v>33.75</v>
      </c>
      <c r="K4476" s="55"/>
    </row>
    <row r="4477" spans="1:11" x14ac:dyDescent="0.3">
      <c r="A4477" s="6">
        <v>44284</v>
      </c>
      <c r="B4477" s="3">
        <v>33.24</v>
      </c>
      <c r="C4477" s="3">
        <v>33.35</v>
      </c>
      <c r="D4477" s="3">
        <v>33</v>
      </c>
      <c r="E4477" s="3">
        <v>33.049999999999997</v>
      </c>
      <c r="F4477" s="3">
        <v>116</v>
      </c>
      <c r="G4477" s="3">
        <v>33.049999999999997</v>
      </c>
      <c r="K4477" s="55"/>
    </row>
    <row r="4478" spans="1:11" x14ac:dyDescent="0.3">
      <c r="A4478" s="6">
        <v>44285</v>
      </c>
      <c r="B4478" s="3">
        <v>32.549999999999997</v>
      </c>
      <c r="C4478" s="3">
        <v>32.65</v>
      </c>
      <c r="D4478" s="3">
        <v>31.65</v>
      </c>
      <c r="E4478" s="3">
        <v>31.95</v>
      </c>
      <c r="F4478" s="3">
        <v>117</v>
      </c>
      <c r="G4478" s="3">
        <v>31.95</v>
      </c>
      <c r="K4478" s="55"/>
    </row>
    <row r="4479" spans="1:11" x14ac:dyDescent="0.3">
      <c r="A4479" s="6">
        <v>44286</v>
      </c>
      <c r="B4479" s="3">
        <v>31.5</v>
      </c>
      <c r="C4479" s="3">
        <v>32.200000000000003</v>
      </c>
      <c r="D4479" s="3">
        <v>31.5</v>
      </c>
      <c r="E4479" s="3">
        <v>32.15</v>
      </c>
      <c r="F4479" s="3">
        <v>144</v>
      </c>
      <c r="G4479" s="3">
        <v>32.15</v>
      </c>
      <c r="K4479" s="55"/>
    </row>
    <row r="4480" spans="1:11" x14ac:dyDescent="0.3">
      <c r="A4480" s="6">
        <v>44292</v>
      </c>
      <c r="B4480" s="3">
        <v>27.3</v>
      </c>
      <c r="C4480" s="3">
        <v>27.7</v>
      </c>
      <c r="D4480" s="3">
        <v>27.15</v>
      </c>
      <c r="E4480" s="3">
        <v>27.65</v>
      </c>
      <c r="F4480" s="3">
        <v>167</v>
      </c>
      <c r="G4480" s="3">
        <v>27.65</v>
      </c>
      <c r="K4480" s="55"/>
    </row>
    <row r="4481" spans="1:11" x14ac:dyDescent="0.3">
      <c r="A4481" s="6">
        <v>44293</v>
      </c>
      <c r="B4481" s="3">
        <v>27.95</v>
      </c>
      <c r="C4481" s="3">
        <v>28.45</v>
      </c>
      <c r="D4481" s="3">
        <v>27.95</v>
      </c>
      <c r="E4481" s="3">
        <v>28.2</v>
      </c>
      <c r="F4481" s="3">
        <v>38</v>
      </c>
      <c r="G4481" s="3">
        <v>28.2</v>
      </c>
      <c r="K4481" s="55"/>
    </row>
    <row r="4482" spans="1:11" x14ac:dyDescent="0.3">
      <c r="A4482" s="6">
        <v>44294</v>
      </c>
      <c r="B4482" s="3">
        <v>28.4</v>
      </c>
      <c r="C4482" s="3">
        <v>29.35</v>
      </c>
      <c r="D4482" s="3">
        <v>28.4</v>
      </c>
      <c r="E4482" s="3">
        <v>29.2</v>
      </c>
      <c r="F4482" s="3">
        <v>58</v>
      </c>
      <c r="G4482" s="3">
        <v>29.2</v>
      </c>
      <c r="K4482" s="55"/>
    </row>
    <row r="4483" spans="1:11" x14ac:dyDescent="0.3">
      <c r="A4483" s="6">
        <v>44295</v>
      </c>
      <c r="B4483" s="3">
        <v>30.25</v>
      </c>
      <c r="C4483" s="3">
        <v>31.1</v>
      </c>
      <c r="D4483" s="3">
        <v>30.25</v>
      </c>
      <c r="E4483" s="3">
        <v>30.7</v>
      </c>
      <c r="F4483" s="3">
        <v>183</v>
      </c>
      <c r="G4483" s="3">
        <v>30.75</v>
      </c>
      <c r="K4483" s="55"/>
    </row>
    <row r="4484" spans="1:11" x14ac:dyDescent="0.3">
      <c r="A4484" s="6">
        <v>44298</v>
      </c>
      <c r="B4484" s="3">
        <v>31.05</v>
      </c>
      <c r="C4484" s="3">
        <v>32.5</v>
      </c>
      <c r="D4484" s="3">
        <v>31.05</v>
      </c>
      <c r="E4484" s="3">
        <v>32</v>
      </c>
      <c r="F4484" s="3">
        <v>200</v>
      </c>
      <c r="G4484" s="3">
        <v>31.85</v>
      </c>
      <c r="K4484" s="55"/>
    </row>
    <row r="4485" spans="1:11" x14ac:dyDescent="0.3">
      <c r="A4485" s="6">
        <v>44299</v>
      </c>
      <c r="B4485" s="3">
        <v>32.299999999999997</v>
      </c>
      <c r="C4485" s="3">
        <v>32.299999999999997</v>
      </c>
      <c r="D4485" s="3">
        <v>31.55</v>
      </c>
      <c r="E4485" s="3">
        <v>31.55</v>
      </c>
      <c r="F4485" s="3">
        <v>123</v>
      </c>
      <c r="G4485" s="3">
        <v>31.55</v>
      </c>
      <c r="K4485" s="55"/>
    </row>
    <row r="4486" spans="1:11" x14ac:dyDescent="0.3">
      <c r="A4486" s="6">
        <v>44300</v>
      </c>
      <c r="B4486" s="3">
        <v>31.85</v>
      </c>
      <c r="C4486" s="3">
        <v>32.35</v>
      </c>
      <c r="D4486" s="3">
        <v>31.55</v>
      </c>
      <c r="E4486" s="3">
        <v>32.35</v>
      </c>
      <c r="F4486" s="3">
        <v>142</v>
      </c>
      <c r="G4486" s="3">
        <v>32.15</v>
      </c>
      <c r="K4486" s="55"/>
    </row>
    <row r="4487" spans="1:11" x14ac:dyDescent="0.3">
      <c r="A4487" s="6">
        <v>44301</v>
      </c>
      <c r="B4487" s="3">
        <v>33.1</v>
      </c>
      <c r="C4487" s="3">
        <v>34.6</v>
      </c>
      <c r="D4487" s="3">
        <v>32.950000000000003</v>
      </c>
      <c r="E4487" s="3">
        <v>34.25</v>
      </c>
      <c r="F4487" s="3">
        <v>275</v>
      </c>
      <c r="G4487" s="3">
        <v>34.15</v>
      </c>
      <c r="K4487" s="55"/>
    </row>
    <row r="4488" spans="1:11" x14ac:dyDescent="0.3">
      <c r="A4488" s="6">
        <v>44302</v>
      </c>
      <c r="B4488" s="3">
        <v>35</v>
      </c>
      <c r="C4488" s="3">
        <v>35</v>
      </c>
      <c r="D4488" s="3">
        <v>34.299999999999997</v>
      </c>
      <c r="E4488" s="3">
        <v>34.450000000000003</v>
      </c>
      <c r="F4488" s="3">
        <v>183</v>
      </c>
      <c r="G4488" s="3">
        <v>34.4</v>
      </c>
      <c r="K4488" s="55"/>
    </row>
    <row r="4489" spans="1:11" x14ac:dyDescent="0.3">
      <c r="A4489" s="6">
        <v>44305</v>
      </c>
      <c r="B4489" s="3">
        <v>35.5</v>
      </c>
      <c r="C4489" s="3">
        <v>35.85</v>
      </c>
      <c r="D4489" s="3">
        <v>35</v>
      </c>
      <c r="E4489" s="3">
        <v>35</v>
      </c>
      <c r="F4489" s="3">
        <v>153</v>
      </c>
      <c r="G4489" s="3">
        <v>35.25</v>
      </c>
      <c r="K4489" s="55"/>
    </row>
    <row r="4490" spans="1:11" x14ac:dyDescent="0.3">
      <c r="A4490" s="6">
        <v>44306</v>
      </c>
      <c r="B4490" s="3">
        <v>35.35</v>
      </c>
      <c r="C4490" s="3">
        <v>35.65</v>
      </c>
      <c r="D4490" s="3">
        <v>35.299999999999997</v>
      </c>
      <c r="E4490" s="3">
        <v>35.6</v>
      </c>
      <c r="F4490" s="3">
        <v>230</v>
      </c>
      <c r="G4490" s="3">
        <v>35.6</v>
      </c>
      <c r="K4490" s="55"/>
    </row>
    <row r="4491" spans="1:11" x14ac:dyDescent="0.3">
      <c r="A4491" s="6">
        <v>44307</v>
      </c>
      <c r="B4491" s="3">
        <v>35.200000000000003</v>
      </c>
      <c r="C4491" s="3">
        <v>35.200000000000003</v>
      </c>
      <c r="D4491" s="3">
        <v>34.159999999999997</v>
      </c>
      <c r="E4491" s="3">
        <v>34.200000000000003</v>
      </c>
      <c r="F4491" s="3">
        <v>84</v>
      </c>
      <c r="G4491" s="3">
        <v>34.28</v>
      </c>
      <c r="K4491" s="55"/>
    </row>
    <row r="4492" spans="1:11" x14ac:dyDescent="0.3">
      <c r="A4492" s="6">
        <v>44308</v>
      </c>
      <c r="B4492" s="3">
        <v>35</v>
      </c>
      <c r="C4492" s="3">
        <v>35.65</v>
      </c>
      <c r="D4492" s="3">
        <v>35</v>
      </c>
      <c r="E4492" s="3">
        <v>35.25</v>
      </c>
      <c r="F4492" s="3">
        <v>100</v>
      </c>
      <c r="G4492" s="3">
        <v>35.299999999999997</v>
      </c>
      <c r="K4492" s="55"/>
    </row>
    <row r="4493" spans="1:11" x14ac:dyDescent="0.3">
      <c r="A4493" s="6">
        <v>44309</v>
      </c>
      <c r="B4493" s="3">
        <v>35.299999999999997</v>
      </c>
      <c r="C4493" s="3">
        <v>35.9</v>
      </c>
      <c r="D4493" s="3">
        <v>35.1</v>
      </c>
      <c r="E4493" s="3">
        <v>35.700000000000003</v>
      </c>
      <c r="F4493" s="3">
        <v>156</v>
      </c>
      <c r="G4493" s="3">
        <v>35.700000000000003</v>
      </c>
      <c r="K4493" s="55"/>
    </row>
    <row r="4494" spans="1:11" x14ac:dyDescent="0.3">
      <c r="A4494" s="6">
        <v>44312</v>
      </c>
      <c r="B4494" s="3">
        <v>36.25</v>
      </c>
      <c r="C4494" s="3">
        <v>36.75</v>
      </c>
      <c r="D4494" s="3">
        <v>36.25</v>
      </c>
      <c r="E4494" s="3">
        <v>36.549999999999997</v>
      </c>
      <c r="F4494" s="3">
        <v>126</v>
      </c>
      <c r="G4494" s="3">
        <v>36.549999999999997</v>
      </c>
      <c r="K4494" s="55"/>
    </row>
    <row r="4495" spans="1:11" x14ac:dyDescent="0.3">
      <c r="A4495" s="6">
        <v>44313</v>
      </c>
      <c r="B4495" s="3">
        <v>35.5</v>
      </c>
      <c r="C4495" s="3">
        <v>35.9</v>
      </c>
      <c r="D4495" s="3">
        <v>35</v>
      </c>
      <c r="E4495" s="3">
        <v>35.6</v>
      </c>
      <c r="F4495" s="3">
        <v>91</v>
      </c>
      <c r="G4495" s="3">
        <v>35.65</v>
      </c>
      <c r="K4495" s="55"/>
    </row>
    <row r="4496" spans="1:11" x14ac:dyDescent="0.3">
      <c r="A4496" s="6">
        <v>44314</v>
      </c>
      <c r="B4496" s="3">
        <v>35.5</v>
      </c>
      <c r="C4496" s="3">
        <v>35.9</v>
      </c>
      <c r="D4496" s="3">
        <v>35.4</v>
      </c>
      <c r="E4496" s="3">
        <v>35.549999999999997</v>
      </c>
      <c r="F4496" s="3">
        <v>162</v>
      </c>
      <c r="G4496" s="3">
        <v>35.520000000000003</v>
      </c>
      <c r="K4496" s="55"/>
    </row>
    <row r="4497" spans="1:11" x14ac:dyDescent="0.3">
      <c r="A4497" s="6">
        <v>44315</v>
      </c>
      <c r="B4497" s="3">
        <v>35.5</v>
      </c>
      <c r="C4497" s="3">
        <v>36.25</v>
      </c>
      <c r="D4497" s="3">
        <v>35.5</v>
      </c>
      <c r="E4497" s="3">
        <v>35.9</v>
      </c>
      <c r="F4497" s="3">
        <v>148</v>
      </c>
      <c r="G4497" s="3">
        <v>35.9</v>
      </c>
      <c r="K4497" s="55"/>
    </row>
    <row r="4498" spans="1:11" x14ac:dyDescent="0.3">
      <c r="A4498" s="6">
        <v>44316</v>
      </c>
      <c r="B4498" s="3">
        <v>36.25</v>
      </c>
      <c r="C4498" s="3">
        <v>37.85</v>
      </c>
      <c r="D4498" s="3">
        <v>36.25</v>
      </c>
      <c r="E4498" s="3">
        <v>37.799999999999997</v>
      </c>
      <c r="F4498" s="3">
        <v>212</v>
      </c>
      <c r="G4498" s="3">
        <v>37.6</v>
      </c>
      <c r="K4498" s="55"/>
    </row>
    <row r="4499" spans="1:11" x14ac:dyDescent="0.3">
      <c r="A4499" s="6">
        <v>44319</v>
      </c>
      <c r="B4499" s="3">
        <v>30.75</v>
      </c>
      <c r="C4499" s="3">
        <v>32.450000000000003</v>
      </c>
      <c r="D4499" s="3">
        <v>30.75</v>
      </c>
      <c r="E4499" s="3">
        <v>32.1</v>
      </c>
      <c r="F4499" s="3">
        <v>190</v>
      </c>
      <c r="G4499" s="3">
        <v>32.08</v>
      </c>
      <c r="K4499" s="55"/>
    </row>
    <row r="4500" spans="1:11" x14ac:dyDescent="0.3">
      <c r="A4500" s="6">
        <v>44320</v>
      </c>
      <c r="B4500" s="3">
        <v>32.65</v>
      </c>
      <c r="C4500" s="3">
        <v>33</v>
      </c>
      <c r="D4500" s="3">
        <v>32.049999999999997</v>
      </c>
      <c r="E4500" s="3">
        <v>32.9</v>
      </c>
      <c r="F4500" s="3">
        <v>136</v>
      </c>
      <c r="G4500" s="3">
        <v>32.85</v>
      </c>
      <c r="K4500" s="55"/>
    </row>
    <row r="4501" spans="1:11" x14ac:dyDescent="0.3">
      <c r="A4501" s="6">
        <v>44321</v>
      </c>
      <c r="B4501" s="3">
        <v>33</v>
      </c>
      <c r="C4501" s="3">
        <v>33.450000000000003</v>
      </c>
      <c r="D4501" s="3">
        <v>32.75</v>
      </c>
      <c r="E4501" s="3">
        <v>32.950000000000003</v>
      </c>
      <c r="F4501" s="3">
        <v>199</v>
      </c>
      <c r="G4501" s="3">
        <v>32.85</v>
      </c>
      <c r="K4501" s="55"/>
    </row>
    <row r="4502" spans="1:11" x14ac:dyDescent="0.3">
      <c r="A4502" s="6">
        <v>44322</v>
      </c>
      <c r="B4502" s="3">
        <v>33.049999999999997</v>
      </c>
      <c r="C4502" s="3">
        <v>34.5</v>
      </c>
      <c r="D4502" s="3">
        <v>33.049999999999997</v>
      </c>
      <c r="E4502" s="3">
        <v>34</v>
      </c>
      <c r="F4502" s="3">
        <v>144</v>
      </c>
      <c r="G4502" s="3">
        <v>34</v>
      </c>
      <c r="K4502" s="55"/>
    </row>
    <row r="4503" spans="1:11" x14ac:dyDescent="0.3">
      <c r="A4503" s="6">
        <v>44323</v>
      </c>
      <c r="B4503" s="3">
        <v>33.94</v>
      </c>
      <c r="C4503" s="3">
        <v>34</v>
      </c>
      <c r="D4503" s="3">
        <v>33.299999999999997</v>
      </c>
      <c r="E4503" s="3">
        <v>33.299999999999997</v>
      </c>
      <c r="F4503" s="3">
        <v>93</v>
      </c>
      <c r="G4503" s="3">
        <v>33.299999999999997</v>
      </c>
      <c r="K4503" s="55"/>
    </row>
    <row r="4504" spans="1:11" x14ac:dyDescent="0.3">
      <c r="A4504" s="6">
        <v>44326</v>
      </c>
      <c r="B4504" s="3">
        <v>31.75</v>
      </c>
      <c r="C4504" s="3">
        <v>32</v>
      </c>
      <c r="D4504" s="3">
        <v>30.5</v>
      </c>
      <c r="E4504" s="3">
        <v>30.7</v>
      </c>
      <c r="F4504" s="3">
        <v>135</v>
      </c>
      <c r="G4504" s="3">
        <v>30.85</v>
      </c>
      <c r="K4504" s="55"/>
    </row>
    <row r="4505" spans="1:11" x14ac:dyDescent="0.3">
      <c r="A4505" s="6">
        <v>44327</v>
      </c>
      <c r="B4505" s="3">
        <v>31</v>
      </c>
      <c r="C4505" s="3">
        <v>32.75</v>
      </c>
      <c r="D4505" s="3">
        <v>31</v>
      </c>
      <c r="E4505" s="3">
        <v>32.6</v>
      </c>
      <c r="F4505" s="3">
        <v>155</v>
      </c>
      <c r="G4505" s="3">
        <v>32.6</v>
      </c>
      <c r="K4505" s="55"/>
    </row>
    <row r="4506" spans="1:11" x14ac:dyDescent="0.3">
      <c r="A4506" s="6">
        <v>44328</v>
      </c>
      <c r="B4506" s="3">
        <v>32.9</v>
      </c>
      <c r="C4506" s="3">
        <v>34.549999999999997</v>
      </c>
      <c r="D4506" s="3">
        <v>32.5</v>
      </c>
      <c r="E4506" s="3">
        <v>34.1</v>
      </c>
      <c r="F4506" s="3">
        <v>199</v>
      </c>
      <c r="G4506" s="3">
        <v>34.1</v>
      </c>
      <c r="K4506" s="55"/>
    </row>
    <row r="4507" spans="1:11" x14ac:dyDescent="0.3">
      <c r="A4507" s="6">
        <v>44330</v>
      </c>
      <c r="B4507" s="3">
        <v>34.25</v>
      </c>
      <c r="C4507" s="3">
        <v>34.700000000000003</v>
      </c>
      <c r="D4507" s="3">
        <v>34.15</v>
      </c>
      <c r="E4507" s="3">
        <v>34.5</v>
      </c>
      <c r="F4507" s="3">
        <v>135</v>
      </c>
      <c r="G4507" s="3">
        <v>34.479999999999997</v>
      </c>
      <c r="K4507" s="55"/>
    </row>
    <row r="4508" spans="1:11" x14ac:dyDescent="0.3">
      <c r="A4508" s="6">
        <v>44334</v>
      </c>
      <c r="B4508" s="3">
        <v>36.950000000000003</v>
      </c>
      <c r="C4508" s="3">
        <v>39.049999999999997</v>
      </c>
      <c r="D4508" s="3">
        <v>36.950000000000003</v>
      </c>
      <c r="E4508" s="3">
        <v>38.25</v>
      </c>
      <c r="F4508" s="3">
        <v>298</v>
      </c>
      <c r="G4508" s="3">
        <v>38.25</v>
      </c>
      <c r="K4508" s="55"/>
    </row>
    <row r="4509" spans="1:11" x14ac:dyDescent="0.3">
      <c r="A4509" s="6">
        <v>44335</v>
      </c>
      <c r="B4509" s="3">
        <v>37.75</v>
      </c>
      <c r="C4509" s="3">
        <v>38.75</v>
      </c>
      <c r="D4509" s="3">
        <v>37.5</v>
      </c>
      <c r="E4509" s="3">
        <v>37.549999999999997</v>
      </c>
      <c r="F4509" s="3">
        <v>261</v>
      </c>
      <c r="G4509" s="3">
        <v>37.5</v>
      </c>
      <c r="K4509" s="55"/>
    </row>
    <row r="4510" spans="1:11" x14ac:dyDescent="0.3">
      <c r="A4510" s="6">
        <v>44336</v>
      </c>
      <c r="B4510" s="3">
        <v>38.1</v>
      </c>
      <c r="C4510" s="3">
        <v>38.1</v>
      </c>
      <c r="D4510" s="3">
        <v>37.35</v>
      </c>
      <c r="E4510" s="3">
        <v>38</v>
      </c>
      <c r="F4510" s="3">
        <v>158</v>
      </c>
      <c r="G4510" s="3">
        <v>38.1</v>
      </c>
      <c r="K4510" s="55"/>
    </row>
    <row r="4511" spans="1:11" x14ac:dyDescent="0.3">
      <c r="A4511" s="6">
        <v>44337</v>
      </c>
      <c r="B4511" s="3">
        <v>38.5</v>
      </c>
      <c r="C4511" s="3">
        <v>38.85</v>
      </c>
      <c r="D4511" s="3">
        <v>38.5</v>
      </c>
      <c r="E4511" s="3">
        <v>38.65</v>
      </c>
      <c r="F4511" s="3">
        <v>75</v>
      </c>
      <c r="G4511" s="3">
        <v>38.75</v>
      </c>
      <c r="K4511" s="55"/>
    </row>
    <row r="4512" spans="1:11" x14ac:dyDescent="0.3">
      <c r="A4512" s="6">
        <v>44341</v>
      </c>
      <c r="B4512" s="3">
        <v>41</v>
      </c>
      <c r="C4512" s="3">
        <v>42</v>
      </c>
      <c r="D4512" s="3">
        <v>40.5</v>
      </c>
      <c r="E4512" s="3">
        <v>41.3</v>
      </c>
      <c r="F4512" s="3">
        <v>210</v>
      </c>
      <c r="G4512" s="3">
        <v>41.08</v>
      </c>
      <c r="K4512" s="55"/>
    </row>
    <row r="4513" spans="1:11" x14ac:dyDescent="0.3">
      <c r="A4513" s="6">
        <v>44342</v>
      </c>
      <c r="B4513" s="3">
        <v>41.8</v>
      </c>
      <c r="C4513" s="3">
        <v>42.5</v>
      </c>
      <c r="D4513" s="3">
        <v>41.8</v>
      </c>
      <c r="E4513" s="3">
        <v>41.95</v>
      </c>
      <c r="F4513" s="3">
        <v>275</v>
      </c>
      <c r="G4513" s="3">
        <v>41.85</v>
      </c>
      <c r="K4513" s="55"/>
    </row>
    <row r="4514" spans="1:11" x14ac:dyDescent="0.3">
      <c r="A4514" s="6">
        <v>44343</v>
      </c>
      <c r="B4514" s="3">
        <v>42</v>
      </c>
      <c r="C4514" s="3">
        <v>42.8</v>
      </c>
      <c r="D4514" s="3">
        <v>41.5</v>
      </c>
      <c r="E4514" s="3">
        <v>41.5</v>
      </c>
      <c r="F4514" s="3">
        <v>117</v>
      </c>
      <c r="G4514" s="3">
        <v>41.5</v>
      </c>
      <c r="K4514" s="55"/>
    </row>
    <row r="4515" spans="1:11" x14ac:dyDescent="0.3">
      <c r="A4515" s="6">
        <v>44344</v>
      </c>
      <c r="B4515" s="3">
        <v>41.5</v>
      </c>
      <c r="C4515" s="3">
        <v>41.5</v>
      </c>
      <c r="D4515" s="3">
        <v>40.700000000000003</v>
      </c>
      <c r="E4515" s="3">
        <v>40.85</v>
      </c>
      <c r="F4515" s="3">
        <v>141</v>
      </c>
      <c r="G4515" s="3">
        <v>40.89</v>
      </c>
      <c r="K4515" s="55"/>
    </row>
    <row r="4516" spans="1:11" x14ac:dyDescent="0.3">
      <c r="A4516" s="6">
        <v>44347</v>
      </c>
      <c r="B4516" s="3">
        <v>42.9</v>
      </c>
      <c r="C4516" s="3">
        <v>43.55</v>
      </c>
      <c r="D4516" s="3">
        <v>42.1</v>
      </c>
      <c r="E4516" s="3">
        <v>43.55</v>
      </c>
      <c r="F4516" s="3">
        <v>232</v>
      </c>
      <c r="G4516" s="3">
        <v>43.55</v>
      </c>
      <c r="K4516" s="55"/>
    </row>
    <row r="4517" spans="1:11" x14ac:dyDescent="0.3">
      <c r="A4517" s="6">
        <v>44348</v>
      </c>
      <c r="B4517" s="3">
        <v>42</v>
      </c>
      <c r="C4517" s="3">
        <v>43.15</v>
      </c>
      <c r="D4517" s="3">
        <v>42</v>
      </c>
      <c r="E4517" s="3">
        <v>42.8</v>
      </c>
      <c r="F4517" s="3">
        <v>148</v>
      </c>
      <c r="G4517" s="3">
        <v>42.8</v>
      </c>
      <c r="K4517" s="55"/>
    </row>
    <row r="4518" spans="1:11" x14ac:dyDescent="0.3">
      <c r="A4518" s="6">
        <v>44349</v>
      </c>
      <c r="B4518" s="3">
        <v>42.4</v>
      </c>
      <c r="C4518" s="3">
        <v>43.1</v>
      </c>
      <c r="D4518" s="3">
        <v>40.799999999999997</v>
      </c>
      <c r="E4518" s="3">
        <v>41.05</v>
      </c>
      <c r="F4518" s="3">
        <v>176</v>
      </c>
      <c r="G4518" s="3">
        <v>41.1</v>
      </c>
      <c r="K4518" s="55"/>
    </row>
    <row r="4519" spans="1:11" x14ac:dyDescent="0.3">
      <c r="A4519" s="6">
        <v>44350</v>
      </c>
      <c r="B4519" s="3">
        <v>42.05</v>
      </c>
      <c r="C4519" s="3">
        <v>42.05</v>
      </c>
      <c r="D4519" s="3">
        <v>39.9</v>
      </c>
      <c r="E4519" s="3">
        <v>40</v>
      </c>
      <c r="F4519" s="3">
        <v>121</v>
      </c>
      <c r="G4519" s="3">
        <v>40</v>
      </c>
      <c r="K4519" s="55"/>
    </row>
    <row r="4520" spans="1:11" x14ac:dyDescent="0.3">
      <c r="A4520" s="6">
        <v>44351</v>
      </c>
      <c r="B4520" s="3">
        <v>40</v>
      </c>
      <c r="C4520" s="3">
        <v>40</v>
      </c>
      <c r="D4520" s="3">
        <v>38.049999999999997</v>
      </c>
      <c r="E4520" s="3">
        <v>39.799999999999997</v>
      </c>
      <c r="F4520" s="3">
        <v>230</v>
      </c>
      <c r="G4520" s="3">
        <v>39.700000000000003</v>
      </c>
      <c r="K4520" s="55"/>
    </row>
    <row r="4521" spans="1:11" x14ac:dyDescent="0.3">
      <c r="A4521" s="6">
        <v>44354</v>
      </c>
      <c r="B4521" s="3">
        <v>39</v>
      </c>
      <c r="C4521" s="3">
        <v>40</v>
      </c>
      <c r="D4521" s="3">
        <v>39</v>
      </c>
      <c r="E4521" s="3">
        <v>39.4</v>
      </c>
      <c r="F4521" s="3">
        <v>44</v>
      </c>
      <c r="G4521" s="3">
        <v>39.450000000000003</v>
      </c>
      <c r="K4521" s="55"/>
    </row>
    <row r="4522" spans="1:11" x14ac:dyDescent="0.3">
      <c r="A4522" s="6">
        <v>44355</v>
      </c>
      <c r="B4522" s="3">
        <v>41</v>
      </c>
      <c r="C4522" s="3">
        <v>41.76</v>
      </c>
      <c r="D4522" s="3">
        <v>41</v>
      </c>
      <c r="E4522" s="3">
        <v>41.76</v>
      </c>
      <c r="F4522" s="3">
        <v>85</v>
      </c>
      <c r="G4522" s="3">
        <v>41.68</v>
      </c>
      <c r="K4522" s="55"/>
    </row>
    <row r="4523" spans="1:11" x14ac:dyDescent="0.3">
      <c r="A4523" s="6">
        <v>44356</v>
      </c>
      <c r="B4523" s="3">
        <v>41.5</v>
      </c>
      <c r="C4523" s="3">
        <v>41.5</v>
      </c>
      <c r="D4523" s="3">
        <v>40</v>
      </c>
      <c r="E4523" s="3">
        <v>41.2</v>
      </c>
      <c r="F4523" s="3">
        <v>244</v>
      </c>
      <c r="G4523" s="3">
        <v>41.2</v>
      </c>
      <c r="K4523" s="55"/>
    </row>
    <row r="4524" spans="1:11" x14ac:dyDescent="0.3">
      <c r="A4524" s="6">
        <v>44357</v>
      </c>
      <c r="B4524" s="3">
        <v>41</v>
      </c>
      <c r="C4524" s="3">
        <v>41.75</v>
      </c>
      <c r="D4524" s="3">
        <v>41</v>
      </c>
      <c r="E4524" s="3">
        <v>41.7</v>
      </c>
      <c r="F4524" s="3">
        <v>72</v>
      </c>
      <c r="G4524" s="3">
        <v>41.63</v>
      </c>
      <c r="K4524" s="55"/>
    </row>
    <row r="4525" spans="1:11" x14ac:dyDescent="0.3">
      <c r="A4525" s="6">
        <v>44358</v>
      </c>
      <c r="B4525" s="3">
        <v>41</v>
      </c>
      <c r="C4525" s="3">
        <v>41.15</v>
      </c>
      <c r="D4525" s="3">
        <v>38.75</v>
      </c>
      <c r="E4525" s="3">
        <v>39</v>
      </c>
      <c r="F4525" s="3">
        <v>341</v>
      </c>
      <c r="G4525" s="3">
        <v>38.75</v>
      </c>
      <c r="K4525" s="55"/>
    </row>
    <row r="4526" spans="1:11" x14ac:dyDescent="0.3">
      <c r="A4526" s="6">
        <v>44361</v>
      </c>
      <c r="B4526" s="3">
        <v>37.299999999999997</v>
      </c>
      <c r="C4526" s="3">
        <v>38.75</v>
      </c>
      <c r="D4526" s="3">
        <v>36.5</v>
      </c>
      <c r="E4526" s="3">
        <v>36.700000000000003</v>
      </c>
      <c r="F4526" s="3">
        <v>192</v>
      </c>
      <c r="G4526" s="3">
        <v>36.5</v>
      </c>
      <c r="K4526" s="55"/>
    </row>
    <row r="4527" spans="1:11" x14ac:dyDescent="0.3">
      <c r="A4527" s="6">
        <v>44362</v>
      </c>
      <c r="B4527" s="3">
        <v>35.5</v>
      </c>
      <c r="C4527" s="3">
        <v>35.799999999999997</v>
      </c>
      <c r="D4527" s="3">
        <v>33.25</v>
      </c>
      <c r="E4527" s="3">
        <v>33.25</v>
      </c>
      <c r="F4527" s="3">
        <v>166</v>
      </c>
      <c r="G4527" s="3">
        <v>33.25</v>
      </c>
      <c r="K4527" s="55"/>
    </row>
    <row r="4528" spans="1:11" x14ac:dyDescent="0.3">
      <c r="A4528" s="6">
        <v>44363</v>
      </c>
      <c r="B4528" s="3">
        <v>33.6</v>
      </c>
      <c r="C4528" s="3">
        <v>34.200000000000003</v>
      </c>
      <c r="D4528" s="3">
        <v>32.35</v>
      </c>
      <c r="E4528" s="3">
        <v>34</v>
      </c>
      <c r="F4528" s="3">
        <v>137</v>
      </c>
      <c r="G4528" s="3">
        <v>34</v>
      </c>
      <c r="K4528" s="55"/>
    </row>
    <row r="4529" spans="1:11" x14ac:dyDescent="0.3">
      <c r="A4529" s="6">
        <v>44364</v>
      </c>
      <c r="B4529" s="3">
        <v>33</v>
      </c>
      <c r="C4529" s="3">
        <v>33</v>
      </c>
      <c r="D4529" s="3">
        <v>32.15</v>
      </c>
      <c r="E4529" s="3">
        <v>32.549999999999997</v>
      </c>
      <c r="F4529" s="3">
        <v>120</v>
      </c>
      <c r="G4529" s="3">
        <v>32.549999999999997</v>
      </c>
      <c r="K4529" s="55"/>
    </row>
    <row r="4530" spans="1:11" x14ac:dyDescent="0.3">
      <c r="A4530" s="6">
        <v>44365</v>
      </c>
      <c r="B4530" s="3">
        <v>33.75</v>
      </c>
      <c r="C4530" s="3">
        <v>34</v>
      </c>
      <c r="D4530" s="3">
        <v>33.5</v>
      </c>
      <c r="E4530" s="3">
        <v>33.950000000000003</v>
      </c>
      <c r="F4530" s="3">
        <v>76</v>
      </c>
      <c r="G4530" s="3">
        <v>34.03</v>
      </c>
      <c r="K4530" s="55"/>
    </row>
    <row r="4531" spans="1:11" x14ac:dyDescent="0.3">
      <c r="A4531" s="6">
        <v>44368</v>
      </c>
      <c r="B4531" s="3">
        <v>35.299999999999997</v>
      </c>
      <c r="C4531" s="3">
        <v>37.6</v>
      </c>
      <c r="D4531" s="3">
        <v>35.299999999999997</v>
      </c>
      <c r="E4531" s="3">
        <v>37.15</v>
      </c>
      <c r="F4531" s="3">
        <v>110</v>
      </c>
      <c r="G4531" s="3">
        <v>36.93</v>
      </c>
      <c r="K4531" s="55"/>
    </row>
    <row r="4532" spans="1:11" x14ac:dyDescent="0.3">
      <c r="A4532" s="6">
        <v>44369</v>
      </c>
      <c r="B4532" s="3">
        <v>39</v>
      </c>
      <c r="C4532" s="3">
        <v>39.5</v>
      </c>
      <c r="D4532" s="3">
        <v>38.6</v>
      </c>
      <c r="E4532" s="3">
        <v>39.200000000000003</v>
      </c>
      <c r="F4532" s="3">
        <v>104</v>
      </c>
      <c r="G4532" s="3">
        <v>39.299999999999997</v>
      </c>
      <c r="K4532" s="55"/>
    </row>
    <row r="4533" spans="1:11" x14ac:dyDescent="0.3">
      <c r="A4533" s="6">
        <v>44370</v>
      </c>
      <c r="B4533" s="3">
        <v>41.35</v>
      </c>
      <c r="C4533" s="3">
        <v>42.45</v>
      </c>
      <c r="D4533" s="3">
        <v>41.35</v>
      </c>
      <c r="E4533" s="3">
        <v>42.25</v>
      </c>
      <c r="F4533" s="3">
        <v>83</v>
      </c>
      <c r="G4533" s="3">
        <v>42.64</v>
      </c>
      <c r="K4533" s="55"/>
    </row>
    <row r="4534" spans="1:11" x14ac:dyDescent="0.3">
      <c r="A4534" s="6">
        <v>44371</v>
      </c>
      <c r="B4534" s="3">
        <v>43.2</v>
      </c>
      <c r="C4534" s="3">
        <v>43.2</v>
      </c>
      <c r="D4534" s="3">
        <v>42.6</v>
      </c>
      <c r="E4534" s="3">
        <v>43.1</v>
      </c>
      <c r="F4534" s="3">
        <v>92</v>
      </c>
      <c r="G4534" s="3">
        <v>43.1</v>
      </c>
      <c r="K4534" s="55"/>
    </row>
    <row r="4535" spans="1:11" x14ac:dyDescent="0.3">
      <c r="A4535" s="6">
        <v>44372</v>
      </c>
      <c r="B4535" s="3">
        <v>45</v>
      </c>
      <c r="C4535" s="3">
        <v>45.1</v>
      </c>
      <c r="D4535" s="3">
        <v>44.75</v>
      </c>
      <c r="E4535" s="3">
        <v>45.1</v>
      </c>
      <c r="F4535" s="3">
        <v>55</v>
      </c>
      <c r="G4535" s="3">
        <v>45.05</v>
      </c>
      <c r="K4535" s="55"/>
    </row>
    <row r="4536" spans="1:11" x14ac:dyDescent="0.3">
      <c r="A4536" s="6">
        <v>44375</v>
      </c>
      <c r="B4536" s="3">
        <v>43.5</v>
      </c>
      <c r="C4536" s="3">
        <v>43.5</v>
      </c>
      <c r="D4536" s="3">
        <v>40.799999999999997</v>
      </c>
      <c r="E4536" s="3">
        <v>40.799999999999997</v>
      </c>
      <c r="F4536" s="3">
        <v>113</v>
      </c>
      <c r="G4536" s="3">
        <v>40.9</v>
      </c>
      <c r="K4536" s="55"/>
    </row>
    <row r="4537" spans="1:11" x14ac:dyDescent="0.3">
      <c r="A4537" s="6">
        <v>44376</v>
      </c>
      <c r="B4537" s="3">
        <v>42</v>
      </c>
      <c r="C4537" s="3">
        <v>43.1</v>
      </c>
      <c r="D4537" s="3">
        <v>42</v>
      </c>
      <c r="E4537" s="3">
        <v>43</v>
      </c>
      <c r="F4537" s="3">
        <v>79</v>
      </c>
      <c r="G4537" s="3">
        <v>43</v>
      </c>
      <c r="K4537" s="55"/>
    </row>
    <row r="4538" spans="1:11" x14ac:dyDescent="0.3">
      <c r="A4538" s="6">
        <v>44377</v>
      </c>
      <c r="B4538" s="3">
        <v>43.5</v>
      </c>
      <c r="C4538" s="3">
        <v>44.7</v>
      </c>
      <c r="D4538" s="3">
        <v>43.5</v>
      </c>
      <c r="E4538" s="3">
        <v>44</v>
      </c>
      <c r="F4538" s="3">
        <v>162</v>
      </c>
      <c r="G4538" s="3">
        <v>44.25</v>
      </c>
      <c r="K4538" s="55"/>
    </row>
    <row r="4539" spans="1:11" x14ac:dyDescent="0.3">
      <c r="A4539" s="6">
        <v>44378</v>
      </c>
      <c r="B4539" s="3">
        <v>42.85</v>
      </c>
      <c r="C4539" s="3">
        <v>44.25</v>
      </c>
      <c r="D4539" s="3">
        <v>42.85</v>
      </c>
      <c r="E4539" s="3">
        <v>43.65</v>
      </c>
      <c r="F4539" s="3">
        <v>110</v>
      </c>
      <c r="G4539" s="3">
        <v>43.65</v>
      </c>
      <c r="K4539" s="55"/>
    </row>
    <row r="4540" spans="1:11" x14ac:dyDescent="0.3">
      <c r="A4540" s="6">
        <v>44379</v>
      </c>
      <c r="B4540" s="3">
        <v>43</v>
      </c>
      <c r="C4540" s="3">
        <v>43.9</v>
      </c>
      <c r="D4540" s="3">
        <v>43</v>
      </c>
      <c r="E4540" s="3">
        <v>43.9</v>
      </c>
      <c r="F4540" s="3">
        <v>93</v>
      </c>
      <c r="G4540" s="3">
        <v>43.9</v>
      </c>
      <c r="K4540" s="55"/>
    </row>
    <row r="4541" spans="1:11" x14ac:dyDescent="0.3">
      <c r="A4541" s="6">
        <v>44382</v>
      </c>
      <c r="B4541" s="3">
        <v>47</v>
      </c>
      <c r="C4541" s="3">
        <v>47.3</v>
      </c>
      <c r="D4541" s="3">
        <v>46.15</v>
      </c>
      <c r="E4541" s="3">
        <v>46.15</v>
      </c>
      <c r="F4541" s="3">
        <v>52</v>
      </c>
      <c r="G4541" s="3">
        <v>46.48</v>
      </c>
      <c r="K4541" s="55"/>
    </row>
    <row r="4542" spans="1:11" x14ac:dyDescent="0.3">
      <c r="A4542" s="6">
        <v>44383</v>
      </c>
      <c r="B4542" s="3">
        <v>48.5</v>
      </c>
      <c r="C4542" s="3">
        <v>48.5</v>
      </c>
      <c r="D4542" s="3">
        <v>45.75</v>
      </c>
      <c r="E4542" s="3">
        <v>46.4</v>
      </c>
      <c r="F4542" s="3">
        <v>128</v>
      </c>
      <c r="G4542" s="3">
        <v>46.76</v>
      </c>
      <c r="K4542" s="55"/>
    </row>
    <row r="4543" spans="1:11" x14ac:dyDescent="0.3">
      <c r="A4543" s="6">
        <v>44384</v>
      </c>
      <c r="B4543" s="3">
        <v>47.1</v>
      </c>
      <c r="C4543" s="3">
        <v>49</v>
      </c>
      <c r="D4543" s="3">
        <v>47</v>
      </c>
      <c r="E4543" s="3">
        <v>47.9</v>
      </c>
      <c r="F4543" s="3">
        <v>103</v>
      </c>
      <c r="G4543" s="3">
        <v>47.9</v>
      </c>
      <c r="K4543" s="55"/>
    </row>
    <row r="4544" spans="1:11" x14ac:dyDescent="0.3">
      <c r="A4544" s="6">
        <v>44385</v>
      </c>
      <c r="B4544" s="3">
        <v>47.25</v>
      </c>
      <c r="C4544" s="3">
        <v>49.92</v>
      </c>
      <c r="D4544" s="3">
        <v>47.25</v>
      </c>
      <c r="E4544" s="3">
        <v>49.8</v>
      </c>
      <c r="F4544" s="3">
        <v>152</v>
      </c>
      <c r="G4544" s="3">
        <v>49.85</v>
      </c>
      <c r="K4544" s="55"/>
    </row>
    <row r="4545" spans="1:11" x14ac:dyDescent="0.3">
      <c r="A4545" s="6">
        <v>44386</v>
      </c>
      <c r="B4545" s="3">
        <v>52.1</v>
      </c>
      <c r="C4545" s="3">
        <v>52.8</v>
      </c>
      <c r="D4545" s="3">
        <v>52.1</v>
      </c>
      <c r="E4545" s="3">
        <v>52.45</v>
      </c>
      <c r="F4545" s="3">
        <v>35</v>
      </c>
      <c r="G4545" s="3">
        <v>52.5</v>
      </c>
      <c r="K4545" s="55"/>
    </row>
    <row r="4546" spans="1:11" x14ac:dyDescent="0.3">
      <c r="A4546" s="6">
        <v>44389</v>
      </c>
      <c r="B4546" s="3">
        <v>54</v>
      </c>
      <c r="C4546" s="3">
        <v>54.25</v>
      </c>
      <c r="D4546" s="3">
        <v>53.5</v>
      </c>
      <c r="E4546" s="3">
        <v>53.5</v>
      </c>
      <c r="F4546" s="3">
        <v>16</v>
      </c>
      <c r="G4546" s="3">
        <v>53.5</v>
      </c>
      <c r="K4546" s="55"/>
    </row>
    <row r="4547" spans="1:11" x14ac:dyDescent="0.3">
      <c r="A4547" s="6">
        <v>44390</v>
      </c>
      <c r="B4547" s="3">
        <v>53.25</v>
      </c>
      <c r="C4547" s="3">
        <v>55.3</v>
      </c>
      <c r="D4547" s="3">
        <v>53.25</v>
      </c>
      <c r="E4547" s="3">
        <v>55.3</v>
      </c>
      <c r="F4547" s="3">
        <v>64</v>
      </c>
      <c r="G4547" s="3">
        <v>55.2</v>
      </c>
      <c r="K4547" s="55"/>
    </row>
    <row r="4548" spans="1:11" x14ac:dyDescent="0.3">
      <c r="A4548" s="6">
        <v>44391</v>
      </c>
      <c r="B4548" s="3">
        <v>57</v>
      </c>
      <c r="C4548" s="3">
        <v>57.3</v>
      </c>
      <c r="D4548" s="3">
        <v>56.4</v>
      </c>
      <c r="E4548" s="3">
        <v>56.4</v>
      </c>
      <c r="F4548" s="3">
        <v>77</v>
      </c>
      <c r="G4548" s="3">
        <v>57</v>
      </c>
      <c r="K4548" s="55"/>
    </row>
    <row r="4549" spans="1:11" x14ac:dyDescent="0.3">
      <c r="A4549" s="6">
        <v>44392</v>
      </c>
      <c r="B4549" s="3">
        <v>56</v>
      </c>
      <c r="C4549" s="3">
        <v>56</v>
      </c>
      <c r="D4549" s="3">
        <v>54.3</v>
      </c>
      <c r="E4549" s="3">
        <v>55.15</v>
      </c>
      <c r="F4549" s="3">
        <v>182</v>
      </c>
      <c r="G4549" s="3">
        <v>55.3</v>
      </c>
      <c r="K4549" s="55"/>
    </row>
    <row r="4550" spans="1:11" x14ac:dyDescent="0.3">
      <c r="A4550" s="6">
        <v>44393</v>
      </c>
      <c r="B4550" s="3">
        <v>54</v>
      </c>
      <c r="C4550" s="3">
        <v>54</v>
      </c>
      <c r="D4550" s="3">
        <v>51.25</v>
      </c>
      <c r="E4550" s="3">
        <v>51.4</v>
      </c>
      <c r="F4550" s="3">
        <v>144</v>
      </c>
      <c r="G4550" s="3">
        <v>51.4</v>
      </c>
      <c r="K4550" s="55"/>
    </row>
    <row r="4551" spans="1:11" x14ac:dyDescent="0.3">
      <c r="A4551" s="6">
        <v>44396</v>
      </c>
      <c r="B4551" s="3">
        <v>52.25</v>
      </c>
      <c r="C4551" s="3">
        <v>52.25</v>
      </c>
      <c r="D4551" s="3">
        <v>51.5</v>
      </c>
      <c r="E4551" s="3">
        <v>52</v>
      </c>
      <c r="F4551" s="3">
        <v>55</v>
      </c>
      <c r="G4551" s="3">
        <v>51.5</v>
      </c>
      <c r="K4551" s="55"/>
    </row>
    <row r="4552" spans="1:11" x14ac:dyDescent="0.3">
      <c r="A4552" s="6">
        <v>44397</v>
      </c>
      <c r="B4552" s="3">
        <v>51</v>
      </c>
      <c r="C4552" s="3">
        <v>52.1</v>
      </c>
      <c r="D4552" s="3">
        <v>51</v>
      </c>
      <c r="E4552" s="3">
        <v>51</v>
      </c>
      <c r="F4552" s="3">
        <v>96</v>
      </c>
      <c r="G4552" s="3">
        <v>51.1</v>
      </c>
      <c r="K4552" s="55"/>
    </row>
    <row r="4553" spans="1:11" x14ac:dyDescent="0.3">
      <c r="A4553" s="6">
        <v>44398</v>
      </c>
      <c r="B4553" s="3">
        <v>51.95</v>
      </c>
      <c r="C4553" s="3">
        <v>51.95</v>
      </c>
      <c r="D4553" s="3">
        <v>50.3</v>
      </c>
      <c r="E4553" s="3">
        <v>50.83</v>
      </c>
      <c r="F4553" s="3">
        <v>159</v>
      </c>
      <c r="G4553" s="3">
        <v>50.9</v>
      </c>
      <c r="K4553" s="55"/>
    </row>
    <row r="4554" spans="1:11" x14ac:dyDescent="0.3">
      <c r="A4554" s="6">
        <v>44399</v>
      </c>
      <c r="B4554" s="3">
        <v>50.5</v>
      </c>
      <c r="C4554" s="3">
        <v>50.75</v>
      </c>
      <c r="D4554" s="3">
        <v>49.7</v>
      </c>
      <c r="E4554" s="3">
        <v>49.7</v>
      </c>
      <c r="F4554" s="3">
        <v>106</v>
      </c>
      <c r="G4554" s="3">
        <v>49.7</v>
      </c>
      <c r="K4554" s="55"/>
    </row>
    <row r="4555" spans="1:11" x14ac:dyDescent="0.3">
      <c r="A4555" s="6">
        <v>44400</v>
      </c>
      <c r="B4555" s="3">
        <v>48.5</v>
      </c>
      <c r="C4555" s="3">
        <v>49.51</v>
      </c>
      <c r="D4555" s="3">
        <v>48.5</v>
      </c>
      <c r="E4555" s="3">
        <v>49.5</v>
      </c>
      <c r="F4555" s="3">
        <v>117</v>
      </c>
      <c r="G4555" s="3">
        <v>49.51</v>
      </c>
      <c r="K4555" s="55"/>
    </row>
    <row r="4556" spans="1:11" x14ac:dyDescent="0.3">
      <c r="A4556" s="6">
        <v>44403</v>
      </c>
      <c r="B4556" s="3">
        <v>49.3</v>
      </c>
      <c r="C4556" s="3">
        <v>50</v>
      </c>
      <c r="D4556" s="3">
        <v>49.3</v>
      </c>
      <c r="E4556" s="3">
        <v>50</v>
      </c>
      <c r="F4556" s="3">
        <v>48</v>
      </c>
      <c r="G4556" s="3">
        <v>50</v>
      </c>
      <c r="K4556" s="55"/>
    </row>
    <row r="4557" spans="1:11" x14ac:dyDescent="0.3">
      <c r="A4557" s="6">
        <v>44404</v>
      </c>
      <c r="B4557" s="3">
        <v>49.75</v>
      </c>
      <c r="C4557" s="3">
        <v>50.05</v>
      </c>
      <c r="D4557" s="3">
        <v>49.75</v>
      </c>
      <c r="E4557" s="3">
        <v>49.89</v>
      </c>
      <c r="F4557" s="3">
        <v>64</v>
      </c>
      <c r="G4557" s="3">
        <v>50.13</v>
      </c>
      <c r="K4557" s="55"/>
    </row>
    <row r="4558" spans="1:11" x14ac:dyDescent="0.3">
      <c r="A4558" s="6">
        <v>44405</v>
      </c>
      <c r="B4558" s="3">
        <v>51.25</v>
      </c>
      <c r="C4558" s="3">
        <v>52.2</v>
      </c>
      <c r="D4558" s="3">
        <v>51.25</v>
      </c>
      <c r="E4558" s="3">
        <v>52</v>
      </c>
      <c r="F4558" s="3">
        <v>66</v>
      </c>
      <c r="G4558" s="3">
        <v>51.8</v>
      </c>
      <c r="K4558" s="55"/>
    </row>
    <row r="4559" spans="1:11" x14ac:dyDescent="0.3">
      <c r="A4559" s="6">
        <v>44406</v>
      </c>
      <c r="B4559" s="3">
        <v>53</v>
      </c>
      <c r="C4559" s="3">
        <v>53</v>
      </c>
      <c r="D4559" s="3">
        <v>51.7</v>
      </c>
      <c r="E4559" s="3">
        <v>51.75</v>
      </c>
      <c r="F4559" s="3">
        <v>50</v>
      </c>
      <c r="G4559" s="3">
        <v>51.75</v>
      </c>
      <c r="K4559" s="55"/>
    </row>
    <row r="4560" spans="1:11" x14ac:dyDescent="0.3">
      <c r="A4560" s="6">
        <v>44407</v>
      </c>
      <c r="B4560" s="3">
        <v>52</v>
      </c>
      <c r="C4560" s="3">
        <v>52.4</v>
      </c>
      <c r="D4560" s="3">
        <v>51.75</v>
      </c>
      <c r="E4560" s="3">
        <v>52.4</v>
      </c>
      <c r="F4560" s="3">
        <v>114</v>
      </c>
      <c r="G4560" s="3">
        <v>52.35</v>
      </c>
      <c r="K4560" s="55"/>
    </row>
    <row r="4561" spans="1:11" x14ac:dyDescent="0.3">
      <c r="A4561" s="6">
        <v>44410</v>
      </c>
      <c r="B4561" s="3">
        <v>54</v>
      </c>
      <c r="C4561" s="3">
        <v>54.5</v>
      </c>
      <c r="D4561" s="3">
        <v>54</v>
      </c>
      <c r="E4561" s="3">
        <v>54.25</v>
      </c>
      <c r="F4561" s="3">
        <v>67</v>
      </c>
      <c r="G4561" s="3">
        <v>54</v>
      </c>
      <c r="K4561" s="55"/>
    </row>
    <row r="4562" spans="1:11" x14ac:dyDescent="0.3">
      <c r="A4562" s="6">
        <v>44411</v>
      </c>
      <c r="B4562" s="3">
        <v>55.4</v>
      </c>
      <c r="C4562" s="3">
        <v>55.6</v>
      </c>
      <c r="D4562" s="3">
        <v>55.4</v>
      </c>
      <c r="E4562" s="3">
        <v>55.4</v>
      </c>
      <c r="F4562" s="3">
        <v>34</v>
      </c>
      <c r="G4562" s="3">
        <v>55.4</v>
      </c>
      <c r="K4562" s="55"/>
    </row>
    <row r="4563" spans="1:11" x14ac:dyDescent="0.3">
      <c r="A4563" s="6">
        <v>44412</v>
      </c>
      <c r="B4563" s="3">
        <v>55.65</v>
      </c>
      <c r="C4563" s="3">
        <v>56.5</v>
      </c>
      <c r="D4563" s="3">
        <v>55.5</v>
      </c>
      <c r="E4563" s="3">
        <v>55.6</v>
      </c>
      <c r="F4563" s="3">
        <v>112</v>
      </c>
      <c r="G4563" s="3">
        <v>56</v>
      </c>
      <c r="K4563" s="55"/>
    </row>
    <row r="4564" spans="1:11" x14ac:dyDescent="0.3">
      <c r="A4564" s="6">
        <v>44413</v>
      </c>
      <c r="B4564" s="3">
        <v>55.6</v>
      </c>
      <c r="C4564" s="3">
        <v>57</v>
      </c>
      <c r="D4564" s="3">
        <v>55.25</v>
      </c>
      <c r="E4564" s="3">
        <v>56.95</v>
      </c>
      <c r="F4564" s="3">
        <v>77</v>
      </c>
      <c r="G4564" s="3">
        <v>57</v>
      </c>
      <c r="K4564" s="55"/>
    </row>
    <row r="4565" spans="1:11" x14ac:dyDescent="0.3">
      <c r="A4565" s="6">
        <v>44414</v>
      </c>
      <c r="B4565" s="3">
        <v>58</v>
      </c>
      <c r="C4565" s="3">
        <v>58</v>
      </c>
      <c r="D4565" s="3">
        <v>57.6</v>
      </c>
      <c r="E4565" s="3">
        <v>58</v>
      </c>
      <c r="F4565" s="3">
        <v>116</v>
      </c>
      <c r="G4565" s="3">
        <v>58</v>
      </c>
      <c r="K4565" s="55"/>
    </row>
    <row r="4566" spans="1:11" x14ac:dyDescent="0.3">
      <c r="A4566" s="6">
        <v>44417</v>
      </c>
      <c r="B4566" s="3">
        <v>59.25</v>
      </c>
      <c r="C4566" s="3">
        <v>61.3</v>
      </c>
      <c r="D4566" s="3">
        <v>59.25</v>
      </c>
      <c r="E4566" s="3">
        <v>60.75</v>
      </c>
      <c r="F4566" s="3">
        <v>155</v>
      </c>
      <c r="G4566" s="3">
        <v>60.75</v>
      </c>
      <c r="K4566" s="55"/>
    </row>
    <row r="4567" spans="1:11" x14ac:dyDescent="0.3">
      <c r="A4567" s="6">
        <v>44418</v>
      </c>
      <c r="B4567" s="3">
        <v>62</v>
      </c>
      <c r="C4567" s="3">
        <v>64</v>
      </c>
      <c r="D4567" s="3">
        <v>62</v>
      </c>
      <c r="E4567" s="3">
        <v>63.25</v>
      </c>
      <c r="F4567" s="3">
        <v>220</v>
      </c>
      <c r="G4567" s="3">
        <v>63.4</v>
      </c>
      <c r="K4567" s="55"/>
    </row>
    <row r="4568" spans="1:11" x14ac:dyDescent="0.3">
      <c r="A4568" s="6">
        <v>44419</v>
      </c>
      <c r="B4568" s="3">
        <v>63.5</v>
      </c>
      <c r="C4568" s="3">
        <v>63.8</v>
      </c>
      <c r="D4568" s="3">
        <v>63.25</v>
      </c>
      <c r="E4568" s="3">
        <v>63.8</v>
      </c>
      <c r="F4568" s="3">
        <v>70</v>
      </c>
      <c r="G4568" s="3">
        <v>63.9</v>
      </c>
      <c r="K4568" s="55"/>
    </row>
    <row r="4569" spans="1:11" x14ac:dyDescent="0.3">
      <c r="A4569" s="6">
        <v>44420</v>
      </c>
      <c r="B4569" s="3">
        <v>64.599999999999994</v>
      </c>
      <c r="C4569" s="3">
        <v>65.5</v>
      </c>
      <c r="D4569" s="3">
        <v>64.400000000000006</v>
      </c>
      <c r="E4569" s="3">
        <v>64.45</v>
      </c>
      <c r="F4569" s="3">
        <v>77</v>
      </c>
      <c r="G4569" s="3">
        <v>64.48</v>
      </c>
      <c r="K4569" s="55"/>
    </row>
    <row r="4570" spans="1:11" x14ac:dyDescent="0.3">
      <c r="A4570" s="6">
        <v>44421</v>
      </c>
      <c r="B4570" s="3">
        <v>64.25</v>
      </c>
      <c r="C4570" s="3">
        <v>65.3</v>
      </c>
      <c r="D4570" s="3">
        <v>64</v>
      </c>
      <c r="E4570" s="3">
        <v>65.25</v>
      </c>
      <c r="F4570" s="3">
        <v>97</v>
      </c>
      <c r="G4570" s="3">
        <v>65.099999999999994</v>
      </c>
      <c r="K4570" s="55"/>
    </row>
    <row r="4571" spans="1:11" x14ac:dyDescent="0.3">
      <c r="A4571" s="6">
        <v>44424</v>
      </c>
      <c r="B4571" s="3">
        <v>66.849999999999994</v>
      </c>
      <c r="C4571" s="3">
        <v>67.099999999999994</v>
      </c>
      <c r="D4571" s="3">
        <v>66.5</v>
      </c>
      <c r="E4571" s="3">
        <v>66.8</v>
      </c>
      <c r="F4571" s="3">
        <v>23</v>
      </c>
      <c r="G4571" s="3">
        <v>66.8</v>
      </c>
      <c r="K4571" s="55"/>
    </row>
    <row r="4572" spans="1:11" x14ac:dyDescent="0.3">
      <c r="A4572" s="6">
        <v>44425</v>
      </c>
      <c r="B4572" s="3">
        <v>66.400000000000006</v>
      </c>
      <c r="C4572" s="3">
        <v>66.59</v>
      </c>
      <c r="D4572" s="3">
        <v>65.75</v>
      </c>
      <c r="E4572" s="3">
        <v>65.75</v>
      </c>
      <c r="F4572" s="3">
        <v>137</v>
      </c>
      <c r="G4572" s="3">
        <v>65.900000000000006</v>
      </c>
      <c r="K4572" s="55"/>
    </row>
    <row r="4573" spans="1:11" x14ac:dyDescent="0.3">
      <c r="A4573" s="6">
        <v>44426</v>
      </c>
      <c r="B4573" s="3">
        <v>64</v>
      </c>
      <c r="C4573" s="3">
        <v>65.5</v>
      </c>
      <c r="D4573" s="3">
        <v>64</v>
      </c>
      <c r="E4573" s="3">
        <v>64.599999999999994</v>
      </c>
      <c r="F4573" s="3">
        <v>104</v>
      </c>
      <c r="G4573" s="3">
        <v>64.599999999999994</v>
      </c>
      <c r="K4573" s="55"/>
    </row>
    <row r="4574" spans="1:11" x14ac:dyDescent="0.3">
      <c r="A4574" s="6">
        <v>44427</v>
      </c>
      <c r="B4574" s="3">
        <v>63</v>
      </c>
      <c r="C4574" s="3">
        <v>63.1</v>
      </c>
      <c r="D4574" s="3">
        <v>59.5</v>
      </c>
      <c r="E4574" s="3">
        <v>61.7</v>
      </c>
      <c r="F4574" s="3">
        <v>328</v>
      </c>
      <c r="G4574" s="3">
        <v>61.75</v>
      </c>
      <c r="K4574" s="55"/>
    </row>
    <row r="4575" spans="1:11" x14ac:dyDescent="0.3">
      <c r="A4575" s="6">
        <v>44428</v>
      </c>
      <c r="B4575" s="3">
        <v>64</v>
      </c>
      <c r="C4575" s="3">
        <v>65.25</v>
      </c>
      <c r="D4575" s="3">
        <v>63.9</v>
      </c>
      <c r="E4575" s="3">
        <v>64.3</v>
      </c>
      <c r="F4575" s="3">
        <v>139</v>
      </c>
      <c r="G4575" s="3">
        <v>64.3</v>
      </c>
      <c r="K4575" s="55"/>
    </row>
    <row r="4576" spans="1:11" x14ac:dyDescent="0.3">
      <c r="A4576" s="6">
        <v>44431</v>
      </c>
      <c r="B4576" s="3">
        <v>66</v>
      </c>
      <c r="C4576" s="3">
        <v>66.25</v>
      </c>
      <c r="D4576" s="3">
        <v>65.849999999999994</v>
      </c>
      <c r="E4576" s="3">
        <v>65.849999999999994</v>
      </c>
      <c r="F4576" s="3">
        <v>94</v>
      </c>
      <c r="G4576" s="3">
        <v>66.099999999999994</v>
      </c>
      <c r="K4576" s="55"/>
    </row>
    <row r="4577" spans="1:11" x14ac:dyDescent="0.3">
      <c r="A4577" s="6">
        <v>44432</v>
      </c>
      <c r="B4577" s="3">
        <v>66.8</v>
      </c>
      <c r="C4577" s="3">
        <v>66.8</v>
      </c>
      <c r="D4577" s="3">
        <v>65</v>
      </c>
      <c r="E4577" s="3">
        <v>65</v>
      </c>
      <c r="F4577" s="3">
        <v>72</v>
      </c>
      <c r="G4577" s="3">
        <v>65.28</v>
      </c>
      <c r="K4577" s="55"/>
    </row>
    <row r="4578" spans="1:11" x14ac:dyDescent="0.3">
      <c r="A4578" s="6">
        <v>44433</v>
      </c>
      <c r="B4578" s="3">
        <v>65.8</v>
      </c>
      <c r="C4578" s="3">
        <v>67.5</v>
      </c>
      <c r="D4578" s="3">
        <v>65.5</v>
      </c>
      <c r="E4578" s="3">
        <v>67</v>
      </c>
      <c r="F4578" s="3">
        <v>137</v>
      </c>
      <c r="G4578" s="3">
        <v>67</v>
      </c>
      <c r="K4578" s="55"/>
    </row>
    <row r="4579" spans="1:11" x14ac:dyDescent="0.3">
      <c r="A4579" s="6">
        <v>44434</v>
      </c>
      <c r="B4579" s="3">
        <v>66.400000000000006</v>
      </c>
      <c r="C4579" s="3">
        <v>66.8</v>
      </c>
      <c r="D4579" s="3">
        <v>65.599999999999994</v>
      </c>
      <c r="E4579" s="3">
        <v>65.849999999999994</v>
      </c>
      <c r="F4579" s="3">
        <v>100</v>
      </c>
      <c r="G4579" s="3">
        <v>65.849999999999994</v>
      </c>
      <c r="K4579" s="55"/>
    </row>
    <row r="4580" spans="1:11" x14ac:dyDescent="0.3">
      <c r="A4580" s="6">
        <v>44435</v>
      </c>
      <c r="B4580" s="3">
        <v>66</v>
      </c>
      <c r="C4580" s="3">
        <v>67.25</v>
      </c>
      <c r="D4580" s="3">
        <v>66</v>
      </c>
      <c r="E4580" s="3">
        <v>66.900000000000006</v>
      </c>
      <c r="F4580" s="3">
        <v>98</v>
      </c>
      <c r="G4580" s="3">
        <v>66.930000000000007</v>
      </c>
      <c r="K4580" s="55"/>
    </row>
    <row r="4581" spans="1:11" x14ac:dyDescent="0.3">
      <c r="A4581" s="6">
        <v>44438</v>
      </c>
      <c r="B4581" s="3">
        <v>73</v>
      </c>
      <c r="C4581" s="3">
        <v>73</v>
      </c>
      <c r="D4581" s="3">
        <v>72.2</v>
      </c>
      <c r="E4581" s="3">
        <v>72.7</v>
      </c>
      <c r="F4581" s="3">
        <v>55</v>
      </c>
      <c r="G4581" s="3">
        <v>72.75</v>
      </c>
      <c r="K4581" s="55"/>
    </row>
    <row r="4582" spans="1:11" x14ac:dyDescent="0.3">
      <c r="A4582" s="6">
        <v>44439</v>
      </c>
      <c r="B4582" s="3">
        <v>70.7</v>
      </c>
      <c r="C4582" s="3">
        <v>71.8</v>
      </c>
      <c r="D4582" s="3">
        <v>70.7</v>
      </c>
      <c r="E4582" s="3">
        <v>71.400000000000006</v>
      </c>
      <c r="F4582" s="3">
        <v>90</v>
      </c>
      <c r="G4582" s="3">
        <v>71.5</v>
      </c>
      <c r="K4582" s="55"/>
    </row>
    <row r="4583" spans="1:11" x14ac:dyDescent="0.3">
      <c r="A4583" s="6">
        <v>44440</v>
      </c>
      <c r="B4583" s="3">
        <v>69</v>
      </c>
      <c r="C4583" s="3">
        <v>69.45</v>
      </c>
      <c r="D4583" s="3">
        <v>68.78</v>
      </c>
      <c r="E4583" s="3">
        <v>69.45</v>
      </c>
      <c r="F4583" s="3">
        <v>125</v>
      </c>
      <c r="G4583" s="3">
        <v>69.150000000000006</v>
      </c>
      <c r="K4583" s="55"/>
    </row>
    <row r="4584" spans="1:11" x14ac:dyDescent="0.3">
      <c r="A4584" s="6">
        <v>44441</v>
      </c>
      <c r="B4584" s="3">
        <v>69.25</v>
      </c>
      <c r="C4584" s="3">
        <v>69.650000000000006</v>
      </c>
      <c r="D4584" s="3">
        <v>66.75</v>
      </c>
      <c r="E4584" s="3">
        <v>66.900000000000006</v>
      </c>
      <c r="F4584" s="3">
        <v>153</v>
      </c>
      <c r="G4584" s="3">
        <v>66.900000000000006</v>
      </c>
      <c r="K4584" s="55"/>
    </row>
    <row r="4585" spans="1:11" x14ac:dyDescent="0.3">
      <c r="A4585" s="6">
        <v>44442</v>
      </c>
      <c r="B4585" s="3">
        <v>67.349999999999994</v>
      </c>
      <c r="C4585" s="3">
        <v>68</v>
      </c>
      <c r="D4585" s="3">
        <v>66.3</v>
      </c>
      <c r="E4585" s="3">
        <v>67.75</v>
      </c>
      <c r="F4585" s="3">
        <v>107</v>
      </c>
      <c r="G4585" s="3">
        <v>67.88</v>
      </c>
      <c r="K4585" s="55"/>
    </row>
    <row r="4586" spans="1:11" x14ac:dyDescent="0.3">
      <c r="A4586" s="6">
        <v>44445</v>
      </c>
      <c r="B4586" s="3">
        <v>70</v>
      </c>
      <c r="C4586" s="3">
        <v>72.599999999999994</v>
      </c>
      <c r="D4586" s="3">
        <v>70</v>
      </c>
      <c r="E4586" s="3">
        <v>72.5</v>
      </c>
      <c r="F4586" s="3">
        <v>234</v>
      </c>
      <c r="G4586" s="3">
        <v>72.25</v>
      </c>
      <c r="K4586" s="55"/>
    </row>
    <row r="4587" spans="1:11" x14ac:dyDescent="0.3">
      <c r="A4587" s="6">
        <v>44446</v>
      </c>
      <c r="B4587" s="3">
        <v>73</v>
      </c>
      <c r="C4587" s="3">
        <v>74.2</v>
      </c>
      <c r="D4587" s="3">
        <v>72</v>
      </c>
      <c r="E4587" s="3">
        <v>74.099999999999994</v>
      </c>
      <c r="F4587" s="3">
        <v>143</v>
      </c>
      <c r="G4587" s="3">
        <v>73.48</v>
      </c>
      <c r="K4587" s="55"/>
    </row>
    <row r="4588" spans="1:11" x14ac:dyDescent="0.3">
      <c r="A4588" s="6">
        <v>44447</v>
      </c>
      <c r="B4588" s="3">
        <v>75</v>
      </c>
      <c r="C4588" s="3">
        <v>75.5</v>
      </c>
      <c r="D4588" s="3">
        <v>74.599999999999994</v>
      </c>
      <c r="E4588" s="3">
        <v>75.25</v>
      </c>
      <c r="F4588" s="3">
        <v>70</v>
      </c>
      <c r="G4588" s="3">
        <v>75.11</v>
      </c>
      <c r="K4588" s="55"/>
    </row>
    <row r="4589" spans="1:11" x14ac:dyDescent="0.3">
      <c r="A4589" s="6">
        <v>44448</v>
      </c>
      <c r="B4589" s="3">
        <v>74.3</v>
      </c>
      <c r="C4589" s="3">
        <v>76.25</v>
      </c>
      <c r="D4589" s="3">
        <v>74</v>
      </c>
      <c r="E4589" s="3">
        <v>75.900000000000006</v>
      </c>
      <c r="F4589" s="3">
        <v>81</v>
      </c>
      <c r="G4589" s="3">
        <v>75.900000000000006</v>
      </c>
      <c r="K4589" s="55"/>
    </row>
    <row r="4590" spans="1:11" x14ac:dyDescent="0.3">
      <c r="A4590" s="6">
        <v>44449</v>
      </c>
      <c r="B4590" s="3">
        <v>75.75</v>
      </c>
      <c r="C4590" s="3">
        <v>75.75</v>
      </c>
      <c r="D4590" s="3">
        <v>74</v>
      </c>
      <c r="E4590" s="3">
        <v>74.900000000000006</v>
      </c>
      <c r="F4590" s="3">
        <v>85</v>
      </c>
      <c r="G4590" s="3">
        <v>74.900000000000006</v>
      </c>
      <c r="K4590" s="55"/>
    </row>
    <row r="4591" spans="1:11" x14ac:dyDescent="0.3">
      <c r="A4591" s="6">
        <v>44452</v>
      </c>
      <c r="B4591" s="3">
        <v>78</v>
      </c>
      <c r="C4591" s="3">
        <v>80.38</v>
      </c>
      <c r="D4591" s="3">
        <v>77.5</v>
      </c>
      <c r="E4591" s="3">
        <v>79.3</v>
      </c>
      <c r="F4591" s="3">
        <v>130</v>
      </c>
      <c r="G4591" s="3">
        <v>79.430000000000007</v>
      </c>
      <c r="K4591" s="55"/>
    </row>
    <row r="4592" spans="1:11" x14ac:dyDescent="0.3">
      <c r="A4592" s="6">
        <v>44453</v>
      </c>
      <c r="B4592" s="3">
        <v>82.6</v>
      </c>
      <c r="C4592" s="3">
        <v>85</v>
      </c>
      <c r="D4592" s="3">
        <v>82.5</v>
      </c>
      <c r="E4592" s="3">
        <v>82.7</v>
      </c>
      <c r="F4592" s="3">
        <v>92</v>
      </c>
      <c r="G4592" s="3">
        <v>83.13</v>
      </c>
      <c r="K4592" s="55"/>
    </row>
    <row r="4593" spans="1:11" x14ac:dyDescent="0.3">
      <c r="A4593" s="6">
        <v>44454</v>
      </c>
      <c r="B4593" s="3">
        <v>86.95</v>
      </c>
      <c r="C4593" s="3">
        <v>90.9</v>
      </c>
      <c r="D4593" s="3">
        <v>86</v>
      </c>
      <c r="E4593" s="3">
        <v>89.3</v>
      </c>
      <c r="F4593" s="3">
        <v>94</v>
      </c>
      <c r="G4593" s="3">
        <v>89.13</v>
      </c>
      <c r="K4593" s="55"/>
    </row>
    <row r="4594" spans="1:11" x14ac:dyDescent="0.3">
      <c r="A4594" s="6">
        <v>44455</v>
      </c>
      <c r="B4594" s="3">
        <v>80</v>
      </c>
      <c r="C4594" s="3">
        <v>81.5</v>
      </c>
      <c r="D4594" s="3">
        <v>71.25</v>
      </c>
      <c r="E4594" s="3">
        <v>73.25</v>
      </c>
      <c r="F4594" s="3">
        <v>257</v>
      </c>
      <c r="G4594" s="3">
        <v>73.5</v>
      </c>
      <c r="K4594" s="55"/>
    </row>
    <row r="4595" spans="1:11" x14ac:dyDescent="0.3">
      <c r="A4595" s="6">
        <v>44456</v>
      </c>
      <c r="B4595" s="3">
        <v>71.5</v>
      </c>
      <c r="C4595" s="3">
        <v>71.5</v>
      </c>
      <c r="D4595" s="3">
        <v>63</v>
      </c>
      <c r="E4595" s="3">
        <v>69.5</v>
      </c>
      <c r="F4595" s="3">
        <v>183</v>
      </c>
      <c r="G4595" s="3">
        <v>69.5</v>
      </c>
      <c r="K4595" s="55"/>
    </row>
    <row r="4596" spans="1:11" x14ac:dyDescent="0.3">
      <c r="A4596" s="6">
        <v>44459</v>
      </c>
      <c r="B4596" s="3">
        <v>76</v>
      </c>
      <c r="C4596" s="3">
        <v>79</v>
      </c>
      <c r="D4596" s="3">
        <v>75.5</v>
      </c>
      <c r="E4596" s="3">
        <v>76.099999999999994</v>
      </c>
      <c r="F4596" s="3">
        <v>301</v>
      </c>
      <c r="G4596" s="3">
        <v>76.38</v>
      </c>
      <c r="K4596" s="55"/>
    </row>
    <row r="4597" spans="1:11" x14ac:dyDescent="0.3">
      <c r="A4597" s="6">
        <v>44460</v>
      </c>
      <c r="B4597" s="3">
        <v>78.8</v>
      </c>
      <c r="C4597" s="3">
        <v>81.099999999999994</v>
      </c>
      <c r="D4597" s="3">
        <v>78.400000000000006</v>
      </c>
      <c r="E4597" s="3">
        <v>78.400000000000006</v>
      </c>
      <c r="F4597" s="3">
        <v>144</v>
      </c>
      <c r="G4597" s="3">
        <v>78.400000000000006</v>
      </c>
      <c r="K4597" s="55"/>
    </row>
    <row r="4598" spans="1:11" x14ac:dyDescent="0.3">
      <c r="A4598" s="6">
        <v>44461</v>
      </c>
      <c r="B4598" s="3">
        <v>75</v>
      </c>
      <c r="C4598" s="3">
        <v>75.599999999999994</v>
      </c>
      <c r="D4598" s="3">
        <v>69</v>
      </c>
      <c r="E4598" s="3">
        <v>75.5</v>
      </c>
      <c r="F4598" s="3">
        <v>219</v>
      </c>
      <c r="G4598" s="3">
        <v>75.5</v>
      </c>
      <c r="K4598" s="55"/>
    </row>
    <row r="4599" spans="1:11" x14ac:dyDescent="0.3">
      <c r="A4599" s="6">
        <v>44462</v>
      </c>
      <c r="B4599" s="3">
        <v>72.5</v>
      </c>
      <c r="C4599" s="3">
        <v>75.25</v>
      </c>
      <c r="D4599" s="3">
        <v>71.25</v>
      </c>
      <c r="E4599" s="3">
        <v>74.8</v>
      </c>
      <c r="F4599" s="3">
        <v>190</v>
      </c>
      <c r="G4599" s="3">
        <v>74.8</v>
      </c>
      <c r="K4599" s="55"/>
    </row>
    <row r="4600" spans="1:11" x14ac:dyDescent="0.3">
      <c r="A4600" s="6">
        <v>44463</v>
      </c>
      <c r="B4600" s="3">
        <v>72.5</v>
      </c>
      <c r="C4600" s="3">
        <v>76.2</v>
      </c>
      <c r="D4600" s="3">
        <v>72.5</v>
      </c>
      <c r="E4600" s="3">
        <v>76.150000000000006</v>
      </c>
      <c r="F4600" s="3">
        <v>77</v>
      </c>
      <c r="G4600" s="3">
        <v>76.099999999999994</v>
      </c>
      <c r="K4600" s="55"/>
    </row>
    <row r="4601" spans="1:11" x14ac:dyDescent="0.3">
      <c r="A4601" s="6">
        <v>44466</v>
      </c>
      <c r="B4601" s="3">
        <v>75.05</v>
      </c>
      <c r="C4601" s="3">
        <v>75.05</v>
      </c>
      <c r="D4601" s="3">
        <v>72.75</v>
      </c>
      <c r="E4601" s="3">
        <v>72.75</v>
      </c>
      <c r="F4601" s="3">
        <v>60</v>
      </c>
      <c r="G4601" s="3">
        <v>72.75</v>
      </c>
      <c r="K4601" s="55"/>
    </row>
    <row r="4602" spans="1:11" x14ac:dyDescent="0.3">
      <c r="A4602" s="6">
        <v>44467</v>
      </c>
      <c r="B4602" s="3">
        <v>76</v>
      </c>
      <c r="C4602" s="3">
        <v>76</v>
      </c>
      <c r="D4602" s="3">
        <v>70.349999999999994</v>
      </c>
      <c r="E4602" s="3">
        <v>70.349999999999994</v>
      </c>
      <c r="F4602" s="3">
        <v>227</v>
      </c>
      <c r="G4602" s="3">
        <v>70.75</v>
      </c>
      <c r="K4602" s="55"/>
    </row>
    <row r="4603" spans="1:11" x14ac:dyDescent="0.3">
      <c r="A4603" s="6">
        <v>44468</v>
      </c>
      <c r="B4603" s="3">
        <v>70</v>
      </c>
      <c r="C4603" s="3">
        <v>70</v>
      </c>
      <c r="D4603" s="3">
        <v>60.75</v>
      </c>
      <c r="E4603" s="3">
        <v>61.8</v>
      </c>
      <c r="F4603" s="3">
        <v>162</v>
      </c>
      <c r="G4603" s="3">
        <v>62</v>
      </c>
      <c r="K4603" s="55"/>
    </row>
    <row r="4604" spans="1:11" x14ac:dyDescent="0.3">
      <c r="A4604" s="6">
        <v>44469</v>
      </c>
      <c r="B4604" s="3">
        <v>63</v>
      </c>
      <c r="C4604" s="3">
        <v>63</v>
      </c>
      <c r="D4604" s="3">
        <v>57.5</v>
      </c>
      <c r="E4604" s="3">
        <v>59.35</v>
      </c>
      <c r="F4604" s="3">
        <v>110</v>
      </c>
      <c r="G4604" s="3">
        <v>59</v>
      </c>
      <c r="K4604" s="55"/>
    </row>
    <row r="4605" spans="1:11" x14ac:dyDescent="0.3">
      <c r="A4605" s="6">
        <v>44470</v>
      </c>
      <c r="B4605" s="3">
        <v>62</v>
      </c>
      <c r="C4605" s="3">
        <v>65.5</v>
      </c>
      <c r="D4605" s="3">
        <v>61.25</v>
      </c>
      <c r="E4605" s="3">
        <v>64.900000000000006</v>
      </c>
      <c r="F4605" s="3">
        <v>171</v>
      </c>
      <c r="G4605" s="3">
        <v>65.5</v>
      </c>
      <c r="K4605" s="55"/>
    </row>
    <row r="4606" spans="1:11" x14ac:dyDescent="0.3">
      <c r="A4606" s="6">
        <v>44473</v>
      </c>
      <c r="B4606" s="3">
        <v>70.5</v>
      </c>
      <c r="C4606" s="3">
        <v>74.25</v>
      </c>
      <c r="D4606" s="3">
        <v>70.5</v>
      </c>
      <c r="E4606" s="3">
        <v>74.25</v>
      </c>
      <c r="F4606" s="3">
        <v>189</v>
      </c>
      <c r="G4606" s="3">
        <v>74</v>
      </c>
      <c r="K4606" s="55"/>
    </row>
    <row r="4607" spans="1:11" x14ac:dyDescent="0.3">
      <c r="A4607" s="6">
        <v>44474</v>
      </c>
      <c r="B4607" s="3">
        <v>78</v>
      </c>
      <c r="C4607" s="3">
        <v>81.25</v>
      </c>
      <c r="D4607" s="3">
        <v>78</v>
      </c>
      <c r="E4607" s="3">
        <v>79.5</v>
      </c>
      <c r="F4607" s="3">
        <v>183</v>
      </c>
      <c r="G4607" s="3">
        <v>79.75</v>
      </c>
      <c r="K4607" s="55"/>
    </row>
    <row r="4608" spans="1:11" x14ac:dyDescent="0.3">
      <c r="A4608" s="6">
        <v>44475</v>
      </c>
      <c r="B4608" s="3">
        <v>81</v>
      </c>
      <c r="C4608" s="3">
        <v>83</v>
      </c>
      <c r="D4608" s="3">
        <v>77</v>
      </c>
      <c r="E4608" s="3">
        <v>78</v>
      </c>
      <c r="F4608" s="3">
        <v>211</v>
      </c>
      <c r="G4608" s="3">
        <v>78</v>
      </c>
      <c r="K4608" s="55"/>
    </row>
    <row r="4609" spans="1:11" x14ac:dyDescent="0.3">
      <c r="A4609" s="6">
        <v>44476</v>
      </c>
      <c r="B4609" s="3">
        <v>72.75</v>
      </c>
      <c r="C4609" s="3">
        <v>76.900000000000006</v>
      </c>
      <c r="D4609" s="3">
        <v>72.75</v>
      </c>
      <c r="E4609" s="3">
        <v>73.349999999999994</v>
      </c>
      <c r="F4609" s="3">
        <v>121</v>
      </c>
      <c r="G4609" s="3">
        <v>74</v>
      </c>
      <c r="K4609" s="55"/>
    </row>
    <row r="4610" spans="1:11" x14ac:dyDescent="0.3">
      <c r="A4610" s="6">
        <v>44477</v>
      </c>
      <c r="B4610" s="3">
        <v>74.099999999999994</v>
      </c>
      <c r="C4610" s="3">
        <v>75.25</v>
      </c>
      <c r="D4610" s="3">
        <v>70.150000000000006</v>
      </c>
      <c r="E4610" s="3">
        <v>75</v>
      </c>
      <c r="F4610" s="3">
        <v>195</v>
      </c>
      <c r="G4610" s="3">
        <v>75.25</v>
      </c>
      <c r="K4610" s="55"/>
    </row>
    <row r="4611" spans="1:11" x14ac:dyDescent="0.3">
      <c r="A4611" s="6">
        <v>44480</v>
      </c>
      <c r="B4611" s="3">
        <v>70</v>
      </c>
      <c r="C4611" s="3">
        <v>74</v>
      </c>
      <c r="D4611" s="3">
        <v>69.900000000000006</v>
      </c>
      <c r="E4611" s="3">
        <v>72</v>
      </c>
      <c r="F4611" s="3">
        <v>129</v>
      </c>
      <c r="G4611" s="3">
        <v>72</v>
      </c>
      <c r="K4611" s="55"/>
    </row>
    <row r="4612" spans="1:11" x14ac:dyDescent="0.3">
      <c r="A4612" s="6">
        <v>44481</v>
      </c>
      <c r="B4612" s="3">
        <v>69.5</v>
      </c>
      <c r="C4612" s="3">
        <v>69.5</v>
      </c>
      <c r="D4612" s="3">
        <v>67.3</v>
      </c>
      <c r="E4612" s="3">
        <v>67.55</v>
      </c>
      <c r="F4612" s="3">
        <v>133</v>
      </c>
      <c r="G4612" s="3">
        <v>67.2</v>
      </c>
      <c r="K4612" s="55"/>
    </row>
    <row r="4613" spans="1:11" x14ac:dyDescent="0.3">
      <c r="A4613" s="6">
        <v>44482</v>
      </c>
      <c r="B4613" s="3">
        <v>69.849999999999994</v>
      </c>
      <c r="C4613" s="3">
        <v>71</v>
      </c>
      <c r="D4613" s="3">
        <v>64.400000000000006</v>
      </c>
      <c r="E4613" s="3">
        <v>65.3</v>
      </c>
      <c r="F4613" s="3">
        <v>129</v>
      </c>
      <c r="G4613" s="3">
        <v>65.3</v>
      </c>
      <c r="K4613" s="55"/>
    </row>
    <row r="4614" spans="1:11" x14ac:dyDescent="0.3">
      <c r="A4614" s="6">
        <v>44483</v>
      </c>
      <c r="B4614" s="3">
        <v>64</v>
      </c>
      <c r="C4614" s="3">
        <v>64.2</v>
      </c>
      <c r="D4614" s="3">
        <v>61</v>
      </c>
      <c r="E4614" s="3">
        <v>63.1</v>
      </c>
      <c r="F4614" s="3">
        <v>94</v>
      </c>
      <c r="G4614" s="3">
        <v>63.05</v>
      </c>
      <c r="K4614" s="55"/>
    </row>
    <row r="4615" spans="1:11" x14ac:dyDescent="0.3">
      <c r="A4615" s="6">
        <v>44484</v>
      </c>
      <c r="B4615" s="3">
        <v>64.5</v>
      </c>
      <c r="C4615" s="3">
        <v>66.25</v>
      </c>
      <c r="D4615" s="3">
        <v>64</v>
      </c>
      <c r="E4615" s="3">
        <v>65.17</v>
      </c>
      <c r="F4615" s="3">
        <v>94</v>
      </c>
      <c r="G4615" s="3">
        <v>65.63</v>
      </c>
      <c r="K4615" s="55"/>
    </row>
    <row r="4616" spans="1:11" x14ac:dyDescent="0.3">
      <c r="A4616" s="6">
        <v>44487</v>
      </c>
      <c r="B4616" s="3">
        <v>65.5</v>
      </c>
      <c r="C4616" s="3">
        <v>71.25</v>
      </c>
      <c r="D4616" s="3">
        <v>65.5</v>
      </c>
      <c r="E4616" s="3">
        <v>71.25</v>
      </c>
      <c r="F4616" s="3">
        <v>47</v>
      </c>
      <c r="G4616" s="3">
        <v>70.849999999999994</v>
      </c>
      <c r="K4616" s="55"/>
    </row>
    <row r="4617" spans="1:11" x14ac:dyDescent="0.3">
      <c r="A4617" s="6">
        <v>44488</v>
      </c>
      <c r="B4617" s="3">
        <v>69.7</v>
      </c>
      <c r="C4617" s="3">
        <v>71</v>
      </c>
      <c r="D4617" s="3">
        <v>69.25</v>
      </c>
      <c r="E4617" s="3">
        <v>70.349999999999994</v>
      </c>
      <c r="F4617" s="3">
        <v>72</v>
      </c>
      <c r="G4617" s="3">
        <v>70.599999999999994</v>
      </c>
      <c r="K4617" s="55"/>
    </row>
    <row r="4618" spans="1:11" x14ac:dyDescent="0.3">
      <c r="A4618" s="6">
        <v>44489</v>
      </c>
      <c r="B4618" s="3">
        <v>71.55</v>
      </c>
      <c r="C4618" s="3">
        <v>73.25</v>
      </c>
      <c r="D4618" s="3">
        <v>70.75</v>
      </c>
      <c r="E4618" s="3">
        <v>73</v>
      </c>
      <c r="F4618" s="3">
        <v>63</v>
      </c>
      <c r="G4618" s="3">
        <v>73</v>
      </c>
      <c r="K4618" s="55"/>
    </row>
    <row r="4619" spans="1:11" x14ac:dyDescent="0.3">
      <c r="A4619" s="6">
        <v>44490</v>
      </c>
      <c r="B4619" s="3">
        <v>73.25</v>
      </c>
      <c r="C4619" s="3">
        <v>73.25</v>
      </c>
      <c r="D4619" s="3">
        <v>69</v>
      </c>
      <c r="E4619" s="3">
        <v>70.400000000000006</v>
      </c>
      <c r="F4619" s="3">
        <v>97</v>
      </c>
      <c r="G4619" s="3">
        <v>70.5</v>
      </c>
      <c r="K4619" s="55"/>
    </row>
    <row r="4620" spans="1:11" x14ac:dyDescent="0.3">
      <c r="A4620" s="6">
        <v>44491</v>
      </c>
      <c r="B4620" s="3">
        <v>69</v>
      </c>
      <c r="C4620" s="3">
        <v>69</v>
      </c>
      <c r="D4620" s="3">
        <v>64</v>
      </c>
      <c r="E4620" s="3">
        <v>66.75</v>
      </c>
      <c r="F4620" s="3">
        <v>84</v>
      </c>
      <c r="G4620" s="3">
        <v>66.75</v>
      </c>
      <c r="K4620" s="55"/>
    </row>
    <row r="4621" spans="1:11" x14ac:dyDescent="0.3">
      <c r="A4621" s="6">
        <v>44494</v>
      </c>
      <c r="B4621" s="3">
        <v>66</v>
      </c>
      <c r="C4621" s="3">
        <v>69</v>
      </c>
      <c r="D4621" s="3">
        <v>66</v>
      </c>
      <c r="E4621" s="3">
        <v>69</v>
      </c>
      <c r="F4621" s="3">
        <v>137</v>
      </c>
      <c r="G4621" s="3">
        <v>68.900000000000006</v>
      </c>
      <c r="K4621" s="55"/>
    </row>
    <row r="4622" spans="1:11" x14ac:dyDescent="0.3">
      <c r="A4622" s="6">
        <v>44495</v>
      </c>
      <c r="B4622" s="3">
        <v>71</v>
      </c>
      <c r="C4622" s="3">
        <v>71</v>
      </c>
      <c r="D4622" s="3">
        <v>67.900000000000006</v>
      </c>
      <c r="E4622" s="3">
        <v>68.55</v>
      </c>
      <c r="F4622" s="3">
        <v>249</v>
      </c>
      <c r="G4622" s="3">
        <v>68.55</v>
      </c>
      <c r="K4622" s="55"/>
    </row>
    <row r="4623" spans="1:11" x14ac:dyDescent="0.3">
      <c r="A4623" s="6">
        <v>44496</v>
      </c>
      <c r="B4623" s="3">
        <v>65</v>
      </c>
      <c r="C4623" s="3">
        <v>65.5</v>
      </c>
      <c r="D4623" s="3">
        <v>63.9</v>
      </c>
      <c r="E4623" s="3">
        <v>64.650000000000006</v>
      </c>
      <c r="F4623" s="3">
        <v>147</v>
      </c>
      <c r="G4623" s="3">
        <v>64.7</v>
      </c>
      <c r="K4623" s="55"/>
    </row>
    <row r="4624" spans="1:11" x14ac:dyDescent="0.3">
      <c r="A4624" s="6">
        <v>44497</v>
      </c>
      <c r="B4624" s="3">
        <v>59</v>
      </c>
      <c r="C4624" s="3">
        <v>59.25</v>
      </c>
      <c r="D4624" s="3">
        <v>57.5</v>
      </c>
      <c r="E4624" s="3">
        <v>57.5</v>
      </c>
      <c r="F4624" s="3">
        <v>107</v>
      </c>
      <c r="G4624" s="3">
        <v>57.5</v>
      </c>
      <c r="K4624" s="55"/>
    </row>
    <row r="4625" spans="1:11" x14ac:dyDescent="0.3">
      <c r="A4625" s="6">
        <v>44498</v>
      </c>
      <c r="B4625" s="3">
        <v>55</v>
      </c>
      <c r="C4625" s="3">
        <v>56</v>
      </c>
      <c r="D4625" s="3">
        <v>47</v>
      </c>
      <c r="E4625" s="3">
        <v>48</v>
      </c>
      <c r="F4625" s="3">
        <v>306</v>
      </c>
      <c r="G4625" s="3">
        <v>48</v>
      </c>
      <c r="K4625" s="55"/>
    </row>
    <row r="4626" spans="1:11" x14ac:dyDescent="0.3">
      <c r="A4626" s="6">
        <v>44501</v>
      </c>
      <c r="B4626" s="3">
        <v>55</v>
      </c>
      <c r="C4626" s="3">
        <v>55</v>
      </c>
      <c r="D4626" s="3">
        <v>51.35</v>
      </c>
      <c r="E4626" s="3">
        <v>51.35</v>
      </c>
      <c r="F4626" s="3">
        <v>87</v>
      </c>
      <c r="G4626" s="3">
        <v>51.35</v>
      </c>
      <c r="K4626" s="55"/>
    </row>
    <row r="4627" spans="1:11" x14ac:dyDescent="0.3">
      <c r="A4627" s="6">
        <v>44502</v>
      </c>
      <c r="B4627" s="3">
        <v>53.1</v>
      </c>
      <c r="C4627" s="3">
        <v>55.9</v>
      </c>
      <c r="D4627" s="3">
        <v>52.75</v>
      </c>
      <c r="E4627" s="3">
        <v>55.65</v>
      </c>
      <c r="F4627" s="3">
        <v>70</v>
      </c>
      <c r="G4627" s="3">
        <v>55.5</v>
      </c>
      <c r="K4627" s="55"/>
    </row>
    <row r="4628" spans="1:11" x14ac:dyDescent="0.3">
      <c r="A4628" s="6">
        <v>44503</v>
      </c>
      <c r="B4628" s="3">
        <v>56.5</v>
      </c>
      <c r="C4628" s="3">
        <v>57.5</v>
      </c>
      <c r="D4628" s="3">
        <v>55.85</v>
      </c>
      <c r="E4628" s="3">
        <v>56.6</v>
      </c>
      <c r="F4628" s="3">
        <v>110</v>
      </c>
      <c r="G4628" s="3">
        <v>56.6</v>
      </c>
      <c r="K4628" s="55"/>
    </row>
    <row r="4629" spans="1:11" x14ac:dyDescent="0.3">
      <c r="A4629" s="6">
        <v>44504</v>
      </c>
      <c r="B4629" s="3">
        <v>57</v>
      </c>
      <c r="C4629" s="3">
        <v>58.1</v>
      </c>
      <c r="D4629" s="3">
        <v>56.1</v>
      </c>
      <c r="E4629" s="3">
        <v>56.75</v>
      </c>
      <c r="F4629" s="3">
        <v>74</v>
      </c>
      <c r="G4629" s="3">
        <v>56.5</v>
      </c>
      <c r="K4629" s="55"/>
    </row>
    <row r="4630" spans="1:11" x14ac:dyDescent="0.3">
      <c r="A4630" s="6">
        <v>44505</v>
      </c>
      <c r="B4630" s="3">
        <v>57.25</v>
      </c>
      <c r="C4630" s="3">
        <v>60.25</v>
      </c>
      <c r="D4630" s="3">
        <v>57.25</v>
      </c>
      <c r="E4630" s="3">
        <v>60.25</v>
      </c>
      <c r="F4630" s="3">
        <v>51</v>
      </c>
      <c r="G4630" s="3">
        <v>60.25</v>
      </c>
      <c r="K4630" s="55"/>
    </row>
    <row r="4631" spans="1:11" x14ac:dyDescent="0.3">
      <c r="A4631" s="6">
        <v>44508</v>
      </c>
      <c r="B4631" s="3">
        <v>61.15</v>
      </c>
      <c r="C4631" s="3">
        <v>62</v>
      </c>
      <c r="D4631" s="3">
        <v>60.95</v>
      </c>
      <c r="E4631" s="3">
        <v>62</v>
      </c>
      <c r="F4631" s="3">
        <v>70</v>
      </c>
      <c r="G4631" s="3">
        <v>62.3</v>
      </c>
      <c r="K4631" s="55"/>
    </row>
    <row r="4632" spans="1:11" x14ac:dyDescent="0.3">
      <c r="A4632" s="6">
        <v>44509</v>
      </c>
      <c r="B4632" s="3">
        <v>62.5</v>
      </c>
      <c r="C4632" s="3">
        <v>65</v>
      </c>
      <c r="D4632" s="3">
        <v>62.5</v>
      </c>
      <c r="E4632" s="3">
        <v>65</v>
      </c>
      <c r="F4632" s="3">
        <v>120</v>
      </c>
      <c r="G4632" s="3">
        <v>65</v>
      </c>
      <c r="K4632" s="55"/>
    </row>
    <row r="4633" spans="1:11" x14ac:dyDescent="0.3">
      <c r="A4633" s="6">
        <v>44510</v>
      </c>
      <c r="B4633" s="3">
        <v>64.5</v>
      </c>
      <c r="C4633" s="3">
        <v>65.25</v>
      </c>
      <c r="D4633" s="3">
        <v>64</v>
      </c>
      <c r="E4633" s="3">
        <v>65</v>
      </c>
      <c r="F4633" s="3">
        <v>188</v>
      </c>
      <c r="G4633" s="3">
        <v>65</v>
      </c>
      <c r="K4633" s="55"/>
    </row>
    <row r="4634" spans="1:11" x14ac:dyDescent="0.3">
      <c r="A4634" s="6">
        <v>44511</v>
      </c>
      <c r="B4634" s="3">
        <v>65</v>
      </c>
      <c r="C4634" s="3">
        <v>67.5</v>
      </c>
      <c r="D4634" s="3">
        <v>65</v>
      </c>
      <c r="E4634" s="3">
        <v>67.25</v>
      </c>
      <c r="F4634" s="3">
        <v>65</v>
      </c>
      <c r="G4634" s="3">
        <v>67.25</v>
      </c>
      <c r="K4634" s="55"/>
    </row>
    <row r="4635" spans="1:11" x14ac:dyDescent="0.3">
      <c r="A4635" s="6">
        <v>44512</v>
      </c>
      <c r="B4635" s="3">
        <v>69</v>
      </c>
      <c r="C4635" s="3">
        <v>69.3</v>
      </c>
      <c r="D4635" s="3">
        <v>68.400000000000006</v>
      </c>
      <c r="E4635" s="3">
        <v>69.25</v>
      </c>
      <c r="F4635" s="3">
        <v>63</v>
      </c>
      <c r="G4635" s="3">
        <v>69</v>
      </c>
      <c r="K4635" s="55"/>
    </row>
    <row r="4636" spans="1:11" x14ac:dyDescent="0.3">
      <c r="A4636" s="6">
        <v>44515</v>
      </c>
      <c r="B4636" s="3">
        <v>72</v>
      </c>
      <c r="C4636" s="3">
        <v>78.75</v>
      </c>
      <c r="D4636" s="3">
        <v>72</v>
      </c>
      <c r="E4636" s="3">
        <v>78.75</v>
      </c>
      <c r="F4636" s="3">
        <v>220</v>
      </c>
      <c r="G4636" s="3">
        <v>78.5</v>
      </c>
      <c r="K4636" s="55"/>
    </row>
    <row r="4637" spans="1:11" x14ac:dyDescent="0.3">
      <c r="A4637" s="6">
        <v>44516</v>
      </c>
      <c r="B4637" s="3">
        <v>78.849999999999994</v>
      </c>
      <c r="C4637" s="3">
        <v>81</v>
      </c>
      <c r="D4637" s="3">
        <v>78.5</v>
      </c>
      <c r="E4637" s="3">
        <v>79.25</v>
      </c>
      <c r="F4637" s="3">
        <v>95</v>
      </c>
      <c r="G4637" s="3">
        <v>79.25</v>
      </c>
      <c r="K4637" s="55"/>
    </row>
    <row r="4638" spans="1:11" x14ac:dyDescent="0.3">
      <c r="A4638" s="6">
        <v>44517</v>
      </c>
      <c r="B4638" s="3">
        <v>82.75</v>
      </c>
      <c r="C4638" s="3">
        <v>86</v>
      </c>
      <c r="D4638" s="3">
        <v>82.75</v>
      </c>
      <c r="E4638" s="3">
        <v>85.7</v>
      </c>
      <c r="F4638" s="3">
        <v>144</v>
      </c>
      <c r="G4638" s="3">
        <v>85.7</v>
      </c>
      <c r="K4638" s="55"/>
    </row>
    <row r="4639" spans="1:11" x14ac:dyDescent="0.3">
      <c r="A4639" s="6">
        <v>44518</v>
      </c>
      <c r="B4639" s="3">
        <v>84.95</v>
      </c>
      <c r="C4639" s="3">
        <v>84.95</v>
      </c>
      <c r="D4639" s="3">
        <v>78.8</v>
      </c>
      <c r="E4639" s="3">
        <v>80.2</v>
      </c>
      <c r="F4639" s="3">
        <v>113</v>
      </c>
      <c r="G4639" s="3">
        <v>80.400000000000006</v>
      </c>
      <c r="K4639" s="55"/>
    </row>
    <row r="4640" spans="1:11" x14ac:dyDescent="0.3">
      <c r="A4640" s="6">
        <v>44519</v>
      </c>
      <c r="B4640" s="3">
        <v>81.5</v>
      </c>
      <c r="C4640" s="3">
        <v>81.5</v>
      </c>
      <c r="D4640" s="3">
        <v>77</v>
      </c>
      <c r="E4640" s="3">
        <v>77.599999999999994</v>
      </c>
      <c r="F4640" s="3">
        <v>130</v>
      </c>
      <c r="G4640" s="3">
        <v>77.599999999999994</v>
      </c>
      <c r="K4640" s="55"/>
    </row>
    <row r="4641" spans="1:11" x14ac:dyDescent="0.3">
      <c r="A4641" s="6">
        <v>44522</v>
      </c>
      <c r="B4641" s="3">
        <v>86</v>
      </c>
      <c r="C4641" s="3">
        <v>86</v>
      </c>
      <c r="D4641" s="3">
        <v>84.9</v>
      </c>
      <c r="E4641" s="3">
        <v>85.25</v>
      </c>
      <c r="F4641" s="3">
        <v>130</v>
      </c>
      <c r="G4641" s="3">
        <v>85</v>
      </c>
      <c r="K4641" s="55"/>
    </row>
    <row r="4642" spans="1:11" x14ac:dyDescent="0.3">
      <c r="A4642" s="6">
        <v>44523</v>
      </c>
      <c r="B4642" s="3">
        <v>85.5</v>
      </c>
      <c r="C4642" s="3">
        <v>86</v>
      </c>
      <c r="D4642" s="3">
        <v>83.75</v>
      </c>
      <c r="E4642" s="3">
        <v>84.5</v>
      </c>
      <c r="F4642" s="3">
        <v>122</v>
      </c>
      <c r="G4642" s="3">
        <v>84.5</v>
      </c>
      <c r="K4642" s="55"/>
    </row>
    <row r="4643" spans="1:11" x14ac:dyDescent="0.3">
      <c r="A4643" s="6">
        <v>44524</v>
      </c>
      <c r="B4643" s="3">
        <v>86</v>
      </c>
      <c r="C4643" s="3">
        <v>88.75</v>
      </c>
      <c r="D4643" s="3">
        <v>86</v>
      </c>
      <c r="E4643" s="3">
        <v>88.75</v>
      </c>
      <c r="F4643" s="3">
        <v>98</v>
      </c>
      <c r="G4643" s="3">
        <v>88.5</v>
      </c>
      <c r="K4643" s="55"/>
    </row>
    <row r="4644" spans="1:11" x14ac:dyDescent="0.3">
      <c r="A4644" s="6">
        <v>44525</v>
      </c>
      <c r="B4644" s="3">
        <v>91.5</v>
      </c>
      <c r="C4644" s="3">
        <v>96.5</v>
      </c>
      <c r="D4644" s="3">
        <v>91.5</v>
      </c>
      <c r="E4644" s="3">
        <v>96.2</v>
      </c>
      <c r="F4644" s="3">
        <v>136</v>
      </c>
      <c r="G4644" s="3">
        <v>96.2</v>
      </c>
      <c r="K4644" s="55"/>
    </row>
    <row r="4645" spans="1:11" x14ac:dyDescent="0.3">
      <c r="A4645" s="6">
        <v>44526</v>
      </c>
      <c r="B4645" s="3">
        <v>93</v>
      </c>
      <c r="C4645" s="3">
        <v>100</v>
      </c>
      <c r="D4645" s="3">
        <v>89</v>
      </c>
      <c r="E4645" s="3">
        <v>95.75</v>
      </c>
      <c r="F4645" s="3">
        <v>188</v>
      </c>
      <c r="G4645" s="3">
        <v>95</v>
      </c>
      <c r="K4645" s="55"/>
    </row>
    <row r="4646" spans="1:11" x14ac:dyDescent="0.3">
      <c r="A4646" s="6">
        <v>44529</v>
      </c>
      <c r="B4646" s="3">
        <v>111</v>
      </c>
      <c r="C4646" s="3">
        <v>130</v>
      </c>
      <c r="D4646" s="3">
        <v>111</v>
      </c>
      <c r="E4646" s="3">
        <v>121.5</v>
      </c>
      <c r="F4646" s="3">
        <v>100</v>
      </c>
      <c r="G4646" s="3">
        <v>121.5</v>
      </c>
      <c r="K4646" s="55"/>
    </row>
    <row r="4647" spans="1:11" x14ac:dyDescent="0.3">
      <c r="A4647" s="6">
        <v>44530</v>
      </c>
      <c r="B4647" s="3">
        <v>131</v>
      </c>
      <c r="C4647" s="3">
        <v>131</v>
      </c>
      <c r="D4647" s="3">
        <v>125</v>
      </c>
      <c r="E4647" s="3">
        <v>129.5</v>
      </c>
      <c r="F4647" s="3">
        <v>235</v>
      </c>
      <c r="G4647" s="3">
        <v>129</v>
      </c>
      <c r="K4647" s="55"/>
    </row>
    <row r="4648" spans="1:11" x14ac:dyDescent="0.3">
      <c r="A4648" s="6">
        <v>44531</v>
      </c>
      <c r="B4648" s="3">
        <v>101.65</v>
      </c>
      <c r="C4648" s="3">
        <v>101.65</v>
      </c>
      <c r="D4648" s="3">
        <v>98.35</v>
      </c>
      <c r="E4648" s="3">
        <v>99</v>
      </c>
      <c r="F4648" s="3">
        <v>91</v>
      </c>
      <c r="G4648" s="3">
        <v>99</v>
      </c>
      <c r="K4648" s="55"/>
    </row>
    <row r="4649" spans="1:11" x14ac:dyDescent="0.3">
      <c r="A4649" s="6">
        <v>44532</v>
      </c>
      <c r="B4649" s="3">
        <v>92</v>
      </c>
      <c r="C4649" s="3">
        <v>96.95</v>
      </c>
      <c r="D4649" s="3">
        <v>92</v>
      </c>
      <c r="E4649" s="3">
        <v>96.5</v>
      </c>
      <c r="F4649" s="3">
        <v>91</v>
      </c>
      <c r="G4649" s="3">
        <v>96.6</v>
      </c>
      <c r="K4649" s="55"/>
    </row>
    <row r="4650" spans="1:11" x14ac:dyDescent="0.3">
      <c r="A4650" s="6">
        <v>44533</v>
      </c>
      <c r="B4650" s="3">
        <v>96.75</v>
      </c>
      <c r="C4650" s="3">
        <v>99.2</v>
      </c>
      <c r="D4650" s="3">
        <v>96.75</v>
      </c>
      <c r="E4650" s="3">
        <v>98.5</v>
      </c>
      <c r="F4650" s="3">
        <v>27</v>
      </c>
      <c r="G4650" s="3">
        <v>98.78</v>
      </c>
      <c r="K4650" s="55"/>
    </row>
    <row r="4651" spans="1:11" x14ac:dyDescent="0.3">
      <c r="A4651" s="6">
        <v>44536</v>
      </c>
      <c r="B4651" s="3">
        <v>89</v>
      </c>
      <c r="C4651" s="3">
        <v>97</v>
      </c>
      <c r="D4651" s="3">
        <v>89</v>
      </c>
      <c r="E4651" s="3">
        <v>97</v>
      </c>
      <c r="F4651" s="3">
        <v>72</v>
      </c>
      <c r="G4651" s="3">
        <v>97</v>
      </c>
      <c r="K4651" s="55"/>
    </row>
    <row r="4652" spans="1:11" x14ac:dyDescent="0.3">
      <c r="A4652" s="6">
        <v>44537</v>
      </c>
      <c r="B4652" s="3">
        <v>103</v>
      </c>
      <c r="C4652" s="3">
        <v>105.5</v>
      </c>
      <c r="D4652" s="3">
        <v>103</v>
      </c>
      <c r="E4652" s="3">
        <v>104.5</v>
      </c>
      <c r="F4652" s="3">
        <v>85</v>
      </c>
      <c r="G4652" s="3">
        <v>104.25</v>
      </c>
      <c r="K4652" s="55"/>
    </row>
    <row r="4653" spans="1:11" x14ac:dyDescent="0.3">
      <c r="A4653" s="6">
        <v>44538</v>
      </c>
      <c r="B4653" s="3">
        <v>106.25</v>
      </c>
      <c r="C4653" s="3">
        <v>108.35</v>
      </c>
      <c r="D4653" s="3">
        <v>104.5</v>
      </c>
      <c r="E4653" s="3">
        <v>107.5</v>
      </c>
      <c r="F4653" s="3">
        <v>41</v>
      </c>
      <c r="G4653" s="3">
        <v>107</v>
      </c>
      <c r="K4653" s="55"/>
    </row>
    <row r="4654" spans="1:11" x14ac:dyDescent="0.3">
      <c r="A4654" s="6">
        <v>44539</v>
      </c>
      <c r="B4654" s="3">
        <v>104</v>
      </c>
      <c r="C4654" s="3">
        <v>106</v>
      </c>
      <c r="D4654" s="3">
        <v>100.4</v>
      </c>
      <c r="E4654" s="3">
        <v>104.25</v>
      </c>
      <c r="F4654" s="3">
        <v>61</v>
      </c>
      <c r="G4654" s="3">
        <v>104.05</v>
      </c>
      <c r="K4654" s="55"/>
    </row>
    <row r="4655" spans="1:11" x14ac:dyDescent="0.3">
      <c r="A4655" s="6">
        <v>44540</v>
      </c>
      <c r="B4655" s="3">
        <v>102</v>
      </c>
      <c r="C4655" s="3">
        <v>103</v>
      </c>
      <c r="D4655" s="3">
        <v>100</v>
      </c>
      <c r="E4655" s="3">
        <v>102</v>
      </c>
      <c r="F4655" s="3">
        <v>78</v>
      </c>
      <c r="G4655" s="3">
        <v>102</v>
      </c>
      <c r="K4655" s="55"/>
    </row>
    <row r="4656" spans="1:11" x14ac:dyDescent="0.3">
      <c r="A4656" s="6">
        <v>44543</v>
      </c>
      <c r="B4656" s="3">
        <v>115</v>
      </c>
      <c r="C4656" s="3">
        <v>121.5</v>
      </c>
      <c r="D4656" s="3">
        <v>115</v>
      </c>
      <c r="E4656" s="3">
        <v>121.5</v>
      </c>
      <c r="F4656" s="3">
        <v>92</v>
      </c>
      <c r="G4656" s="3">
        <v>121.5</v>
      </c>
      <c r="K4656" s="55"/>
    </row>
    <row r="4657" spans="1:11" x14ac:dyDescent="0.3">
      <c r="A4657" s="6">
        <v>44544</v>
      </c>
      <c r="B4657" s="3">
        <v>132</v>
      </c>
      <c r="C4657" s="3">
        <v>135</v>
      </c>
      <c r="D4657" s="3">
        <v>130</v>
      </c>
      <c r="E4657" s="3">
        <v>132</v>
      </c>
      <c r="F4657" s="3">
        <v>122</v>
      </c>
      <c r="G4657" s="3">
        <v>132</v>
      </c>
      <c r="K4657" s="55"/>
    </row>
    <row r="4658" spans="1:11" x14ac:dyDescent="0.3">
      <c r="A4658" s="6">
        <v>44545</v>
      </c>
      <c r="B4658" s="3">
        <v>137</v>
      </c>
      <c r="C4658" s="3">
        <v>150.25</v>
      </c>
      <c r="D4658" s="3">
        <v>137</v>
      </c>
      <c r="E4658" s="3">
        <v>150.19999999999999</v>
      </c>
      <c r="F4658" s="3">
        <v>78</v>
      </c>
      <c r="G4658" s="3">
        <v>150.19999999999999</v>
      </c>
      <c r="K4658" s="55"/>
    </row>
    <row r="4659" spans="1:11" x14ac:dyDescent="0.3">
      <c r="A4659" s="6">
        <v>44546</v>
      </c>
      <c r="B4659" s="3">
        <v>170</v>
      </c>
      <c r="C4659" s="3">
        <v>175</v>
      </c>
      <c r="D4659" s="3">
        <v>166.05</v>
      </c>
      <c r="E4659" s="3">
        <v>172.9</v>
      </c>
      <c r="F4659" s="3">
        <v>69</v>
      </c>
      <c r="G4659" s="3">
        <v>172.9</v>
      </c>
      <c r="K4659" s="55"/>
    </row>
    <row r="4660" spans="1:11" x14ac:dyDescent="0.3">
      <c r="A4660" s="6">
        <v>44547</v>
      </c>
      <c r="B4660" s="3">
        <v>168</v>
      </c>
      <c r="C4660" s="3">
        <v>168</v>
      </c>
      <c r="D4660" s="3">
        <v>162</v>
      </c>
      <c r="E4660" s="3">
        <v>162</v>
      </c>
      <c r="F4660" s="3">
        <v>38</v>
      </c>
      <c r="G4660" s="3">
        <v>162</v>
      </c>
      <c r="K4660" s="55"/>
    </row>
    <row r="4661" spans="1:11" x14ac:dyDescent="0.3">
      <c r="A4661" s="6">
        <v>44550</v>
      </c>
      <c r="B4661" s="3">
        <v>172</v>
      </c>
      <c r="C4661" s="3">
        <v>172</v>
      </c>
      <c r="D4661" s="3">
        <v>165</v>
      </c>
      <c r="E4661" s="3">
        <v>170.1</v>
      </c>
      <c r="F4661" s="3">
        <v>58</v>
      </c>
      <c r="G4661" s="3">
        <v>170.1</v>
      </c>
      <c r="K4661" s="55"/>
    </row>
    <row r="4662" spans="1:11" x14ac:dyDescent="0.3">
      <c r="A4662" s="6">
        <v>44551</v>
      </c>
      <c r="B4662" s="3">
        <v>183</v>
      </c>
      <c r="C4662" s="3">
        <v>190.25</v>
      </c>
      <c r="D4662" s="3">
        <v>183</v>
      </c>
      <c r="E4662" s="3">
        <v>188</v>
      </c>
      <c r="F4662" s="3">
        <v>72</v>
      </c>
      <c r="G4662" s="3">
        <v>188</v>
      </c>
      <c r="K4662" s="55"/>
    </row>
    <row r="4663" spans="1:11" x14ac:dyDescent="0.3">
      <c r="A4663" s="6">
        <v>44552</v>
      </c>
      <c r="B4663" s="3">
        <v>181</v>
      </c>
      <c r="C4663" s="3">
        <v>186</v>
      </c>
      <c r="D4663" s="3">
        <v>181</v>
      </c>
      <c r="E4663" s="3">
        <v>182.25</v>
      </c>
      <c r="F4663" s="3">
        <v>82</v>
      </c>
      <c r="G4663" s="3">
        <v>184</v>
      </c>
      <c r="K4663" s="55"/>
    </row>
    <row r="4664" spans="1:11" x14ac:dyDescent="0.3">
      <c r="A4664" s="6">
        <v>44553</v>
      </c>
      <c r="B4664" s="3">
        <v>173</v>
      </c>
      <c r="C4664" s="3">
        <v>174</v>
      </c>
      <c r="D4664" s="3">
        <v>168</v>
      </c>
      <c r="E4664" s="3">
        <v>168</v>
      </c>
      <c r="F4664" s="3">
        <v>44</v>
      </c>
      <c r="G4664" s="3">
        <v>169</v>
      </c>
      <c r="K4664" s="55"/>
    </row>
    <row r="4665" spans="1:11" x14ac:dyDescent="0.3">
      <c r="A4665" s="6">
        <v>44557</v>
      </c>
      <c r="B4665" s="3">
        <v>151</v>
      </c>
      <c r="C4665" s="3">
        <v>151</v>
      </c>
      <c r="D4665" s="3">
        <v>147.5</v>
      </c>
      <c r="E4665" s="3">
        <v>147.5</v>
      </c>
      <c r="F4665" s="3">
        <v>37</v>
      </c>
      <c r="G4665" s="3">
        <v>143.69999999999999</v>
      </c>
      <c r="K4665" s="55"/>
    </row>
    <row r="4666" spans="1:11" x14ac:dyDescent="0.3">
      <c r="A4666" s="6">
        <v>44558</v>
      </c>
      <c r="B4666" s="3">
        <v>143.5</v>
      </c>
      <c r="C4666" s="3">
        <v>146</v>
      </c>
      <c r="D4666" s="3">
        <v>143</v>
      </c>
      <c r="E4666" s="3">
        <v>146</v>
      </c>
      <c r="F4666" s="3">
        <v>57</v>
      </c>
      <c r="G4666" s="3">
        <v>144.88</v>
      </c>
      <c r="K4666" s="55"/>
    </row>
    <row r="4667" spans="1:11" x14ac:dyDescent="0.3">
      <c r="A4667" s="6">
        <v>44559</v>
      </c>
      <c r="B4667" s="3">
        <v>138.5</v>
      </c>
      <c r="C4667" s="3">
        <v>138.5</v>
      </c>
      <c r="D4667" s="3">
        <v>120</v>
      </c>
      <c r="E4667" s="3">
        <v>120</v>
      </c>
      <c r="F4667" s="3">
        <v>105</v>
      </c>
      <c r="G4667" s="3">
        <v>120</v>
      </c>
      <c r="K4667" s="55"/>
    </row>
    <row r="4668" spans="1:11" x14ac:dyDescent="0.3">
      <c r="A4668" s="6">
        <v>44560</v>
      </c>
      <c r="B4668" s="3">
        <v>116.5</v>
      </c>
      <c r="C4668" s="3">
        <v>118</v>
      </c>
      <c r="D4668" s="3">
        <v>111.5</v>
      </c>
      <c r="E4668" s="3">
        <v>117</v>
      </c>
      <c r="F4668" s="3">
        <v>66</v>
      </c>
      <c r="G4668" s="3">
        <v>117.5</v>
      </c>
      <c r="K4668" s="55"/>
    </row>
    <row r="4669" spans="1:11" x14ac:dyDescent="0.3">
      <c r="A4669" s="6">
        <v>44564</v>
      </c>
      <c r="B4669" s="3">
        <v>96</v>
      </c>
      <c r="C4669" s="3">
        <v>103</v>
      </c>
      <c r="D4669" s="3">
        <v>90</v>
      </c>
      <c r="E4669" s="3">
        <v>98</v>
      </c>
      <c r="F4669" s="3">
        <v>111</v>
      </c>
      <c r="G4669" s="3">
        <v>99</v>
      </c>
      <c r="K4669" s="55"/>
    </row>
    <row r="4670" spans="1:11" x14ac:dyDescent="0.3">
      <c r="A4670" s="6">
        <v>44565</v>
      </c>
      <c r="B4670" s="3">
        <v>97.05</v>
      </c>
      <c r="C4670" s="3">
        <v>100.5</v>
      </c>
      <c r="D4670" s="3">
        <v>97</v>
      </c>
      <c r="E4670" s="3">
        <v>100</v>
      </c>
      <c r="F4670" s="3">
        <v>63</v>
      </c>
      <c r="G4670" s="3">
        <v>99.8</v>
      </c>
      <c r="K4670" s="55"/>
    </row>
    <row r="4671" spans="1:11" x14ac:dyDescent="0.3">
      <c r="A4671" s="6">
        <v>44566</v>
      </c>
      <c r="B4671" s="3">
        <v>99.8</v>
      </c>
      <c r="C4671" s="3">
        <v>99.8</v>
      </c>
      <c r="D4671" s="3">
        <v>97.55</v>
      </c>
      <c r="E4671" s="3">
        <v>97.55</v>
      </c>
      <c r="F4671" s="3">
        <v>38</v>
      </c>
      <c r="G4671" s="3">
        <v>96.83</v>
      </c>
      <c r="K4671" s="55"/>
    </row>
    <row r="4672" spans="1:11" x14ac:dyDescent="0.3">
      <c r="A4672" s="6">
        <v>44567</v>
      </c>
      <c r="B4672" s="3">
        <v>94.75</v>
      </c>
      <c r="C4672" s="3">
        <v>94.75</v>
      </c>
      <c r="D4672" s="3">
        <v>91.5</v>
      </c>
      <c r="E4672" s="3">
        <v>92.2</v>
      </c>
      <c r="F4672" s="3">
        <v>48</v>
      </c>
      <c r="G4672" s="3">
        <v>92.2</v>
      </c>
      <c r="K4672" s="55"/>
    </row>
    <row r="4673" spans="1:11" x14ac:dyDescent="0.3">
      <c r="A4673" s="6">
        <v>44568</v>
      </c>
      <c r="B4673" s="3">
        <v>92.4</v>
      </c>
      <c r="C4673" s="3">
        <v>92.5</v>
      </c>
      <c r="D4673" s="3">
        <v>89</v>
      </c>
      <c r="E4673" s="3">
        <v>90</v>
      </c>
      <c r="F4673" s="3">
        <v>35</v>
      </c>
      <c r="G4673" s="3">
        <v>90</v>
      </c>
      <c r="K4673" s="55"/>
    </row>
    <row r="4674" spans="1:11" x14ac:dyDescent="0.3">
      <c r="A4674" s="6">
        <v>44571</v>
      </c>
      <c r="B4674" s="3">
        <v>81</v>
      </c>
      <c r="C4674" s="3">
        <v>85.05</v>
      </c>
      <c r="D4674" s="3">
        <v>80</v>
      </c>
      <c r="E4674" s="3">
        <v>85</v>
      </c>
      <c r="F4674" s="3">
        <v>102</v>
      </c>
      <c r="G4674" s="3">
        <v>85</v>
      </c>
      <c r="K4674" s="55"/>
    </row>
    <row r="4675" spans="1:11" x14ac:dyDescent="0.3">
      <c r="A4675" s="6">
        <v>44572</v>
      </c>
      <c r="B4675" s="3">
        <v>85.25</v>
      </c>
      <c r="C4675" s="3">
        <v>87.5</v>
      </c>
      <c r="D4675" s="3">
        <v>85.25</v>
      </c>
      <c r="E4675" s="3">
        <v>87.5</v>
      </c>
      <c r="F4675" s="3">
        <v>58</v>
      </c>
      <c r="G4675" s="3">
        <v>87.5</v>
      </c>
      <c r="K4675" s="55"/>
    </row>
    <row r="4676" spans="1:11" x14ac:dyDescent="0.3">
      <c r="A4676" s="6">
        <v>44573</v>
      </c>
      <c r="B4676" s="3">
        <v>92</v>
      </c>
      <c r="C4676" s="3">
        <v>92.25</v>
      </c>
      <c r="D4676" s="3">
        <v>90.35</v>
      </c>
      <c r="E4676" s="3">
        <v>90.89</v>
      </c>
      <c r="F4676" s="3">
        <v>60</v>
      </c>
      <c r="G4676" s="3">
        <v>90.9</v>
      </c>
      <c r="K4676" s="55"/>
    </row>
    <row r="4677" spans="1:11" x14ac:dyDescent="0.3">
      <c r="A4677" s="6">
        <v>44574</v>
      </c>
      <c r="B4677" s="3">
        <v>85.5</v>
      </c>
      <c r="C4677" s="3">
        <v>90.3</v>
      </c>
      <c r="D4677" s="3">
        <v>85.5</v>
      </c>
      <c r="E4677" s="3">
        <v>90.3</v>
      </c>
      <c r="F4677" s="3">
        <v>26</v>
      </c>
      <c r="G4677" s="3">
        <v>90.67</v>
      </c>
      <c r="K4677" s="55"/>
    </row>
    <row r="4678" spans="1:11" x14ac:dyDescent="0.3">
      <c r="A4678" s="6">
        <v>44575</v>
      </c>
      <c r="B4678" s="3">
        <v>92.4</v>
      </c>
      <c r="C4678" s="3">
        <v>97</v>
      </c>
      <c r="D4678" s="3">
        <v>92.35</v>
      </c>
      <c r="E4678" s="3">
        <v>96.5</v>
      </c>
      <c r="F4678" s="3">
        <v>86</v>
      </c>
      <c r="G4678" s="3">
        <v>96.38</v>
      </c>
      <c r="K4678" s="55"/>
    </row>
    <row r="4679" spans="1:11" x14ac:dyDescent="0.3">
      <c r="A4679" s="6">
        <v>44578</v>
      </c>
      <c r="B4679" s="3">
        <v>94.49</v>
      </c>
      <c r="C4679" s="3">
        <v>100</v>
      </c>
      <c r="D4679" s="3">
        <v>94.49</v>
      </c>
      <c r="E4679" s="3">
        <v>97.75</v>
      </c>
      <c r="F4679" s="3">
        <v>71</v>
      </c>
      <c r="G4679" s="3">
        <v>97.75</v>
      </c>
      <c r="K4679" s="55"/>
    </row>
    <row r="4680" spans="1:11" x14ac:dyDescent="0.3">
      <c r="A4680" s="6">
        <v>44579</v>
      </c>
      <c r="B4680" s="3">
        <v>96.75</v>
      </c>
      <c r="C4680" s="3">
        <v>98</v>
      </c>
      <c r="D4680" s="3">
        <v>96</v>
      </c>
      <c r="E4680" s="3">
        <v>96</v>
      </c>
      <c r="F4680" s="3">
        <v>116</v>
      </c>
      <c r="G4680" s="3">
        <v>96.25</v>
      </c>
      <c r="K4680" s="55"/>
    </row>
    <row r="4681" spans="1:11" x14ac:dyDescent="0.3">
      <c r="A4681" s="6">
        <v>44580</v>
      </c>
      <c r="B4681" s="3">
        <v>94</v>
      </c>
      <c r="C4681" s="3">
        <v>94.6</v>
      </c>
      <c r="D4681" s="3">
        <v>91.5</v>
      </c>
      <c r="E4681" s="3">
        <v>92</v>
      </c>
      <c r="F4681" s="3">
        <v>128</v>
      </c>
      <c r="G4681" s="3">
        <v>92</v>
      </c>
      <c r="K4681" s="55"/>
    </row>
    <row r="4682" spans="1:11" x14ac:dyDescent="0.3">
      <c r="A4682" s="6">
        <v>44581</v>
      </c>
      <c r="B4682" s="3">
        <v>84.51</v>
      </c>
      <c r="C4682" s="3">
        <v>85.9</v>
      </c>
      <c r="D4682" s="3">
        <v>84.5</v>
      </c>
      <c r="E4682" s="3">
        <v>85.6</v>
      </c>
      <c r="F4682" s="3">
        <v>65</v>
      </c>
      <c r="G4682" s="3">
        <v>85.6</v>
      </c>
      <c r="K4682" s="55"/>
    </row>
    <row r="4683" spans="1:11" x14ac:dyDescent="0.3">
      <c r="A4683" s="6">
        <v>44582</v>
      </c>
      <c r="B4683" s="3">
        <v>87.75</v>
      </c>
      <c r="C4683" s="3">
        <v>87.75</v>
      </c>
      <c r="D4683" s="3">
        <v>87.05</v>
      </c>
      <c r="E4683" s="3">
        <v>87.75</v>
      </c>
      <c r="F4683" s="3">
        <v>52</v>
      </c>
      <c r="G4683" s="3">
        <v>87.75</v>
      </c>
      <c r="K4683" s="55"/>
    </row>
    <row r="4684" spans="1:11" x14ac:dyDescent="0.3">
      <c r="A4684" s="6">
        <v>44585</v>
      </c>
      <c r="B4684" s="3">
        <v>93</v>
      </c>
      <c r="C4684" s="3">
        <v>102</v>
      </c>
      <c r="D4684" s="3">
        <v>93</v>
      </c>
      <c r="E4684" s="3">
        <v>102</v>
      </c>
      <c r="F4684" s="3">
        <v>78</v>
      </c>
      <c r="G4684" s="3">
        <v>102</v>
      </c>
      <c r="K4684" s="55"/>
    </row>
    <row r="4685" spans="1:11" x14ac:dyDescent="0.3">
      <c r="A4685" s="6">
        <v>44586</v>
      </c>
      <c r="B4685" s="3">
        <v>104</v>
      </c>
      <c r="C4685" s="3">
        <v>106.5</v>
      </c>
      <c r="D4685" s="3">
        <v>102</v>
      </c>
      <c r="E4685" s="3">
        <v>102.45</v>
      </c>
      <c r="F4685" s="3">
        <v>124</v>
      </c>
      <c r="G4685" s="3">
        <v>102.45</v>
      </c>
      <c r="K4685" s="55"/>
    </row>
    <row r="4686" spans="1:11" x14ac:dyDescent="0.3">
      <c r="A4686" s="6">
        <v>44587</v>
      </c>
      <c r="B4686" s="3">
        <v>92</v>
      </c>
      <c r="C4686" s="3">
        <v>94.65</v>
      </c>
      <c r="D4686" s="3">
        <v>91</v>
      </c>
      <c r="E4686" s="3">
        <v>91.5</v>
      </c>
      <c r="F4686" s="3">
        <v>88</v>
      </c>
      <c r="G4686" s="3">
        <v>91.5</v>
      </c>
      <c r="K4686" s="55"/>
    </row>
    <row r="4687" spans="1:11" x14ac:dyDescent="0.3">
      <c r="A4687" s="6">
        <v>44588</v>
      </c>
      <c r="B4687" s="3">
        <v>94.5</v>
      </c>
      <c r="C4687" s="3">
        <v>96</v>
      </c>
      <c r="D4687" s="3">
        <v>94</v>
      </c>
      <c r="E4687" s="3">
        <v>94.5</v>
      </c>
      <c r="F4687" s="3">
        <v>64</v>
      </c>
      <c r="G4687" s="3">
        <v>94</v>
      </c>
      <c r="K4687" s="55"/>
    </row>
    <row r="4688" spans="1:11" x14ac:dyDescent="0.3">
      <c r="A4688" s="6">
        <v>44589</v>
      </c>
      <c r="B4688" s="3">
        <v>95.5</v>
      </c>
      <c r="C4688" s="3">
        <v>96</v>
      </c>
      <c r="D4688" s="3">
        <v>94.5</v>
      </c>
      <c r="E4688" s="3">
        <v>94.75</v>
      </c>
      <c r="F4688" s="3">
        <v>78</v>
      </c>
      <c r="G4688" s="3">
        <v>95</v>
      </c>
      <c r="K4688" s="55"/>
    </row>
    <row r="4689" spans="1:11" x14ac:dyDescent="0.3">
      <c r="A4689" s="6">
        <v>44592</v>
      </c>
      <c r="B4689" s="3">
        <v>87.55</v>
      </c>
      <c r="C4689" s="3">
        <v>88.5</v>
      </c>
      <c r="D4689" s="3">
        <v>87.5</v>
      </c>
      <c r="E4689" s="3">
        <v>88.5</v>
      </c>
      <c r="F4689" s="3">
        <v>30</v>
      </c>
      <c r="G4689" s="3">
        <v>88.5</v>
      </c>
      <c r="K4689" s="55"/>
    </row>
    <row r="4690" spans="1:11" x14ac:dyDescent="0.3">
      <c r="A4690" s="6">
        <v>44593</v>
      </c>
      <c r="B4690" s="3">
        <v>74</v>
      </c>
      <c r="C4690" s="3">
        <v>75.2</v>
      </c>
      <c r="D4690" s="3">
        <v>73.5</v>
      </c>
      <c r="E4690" s="3">
        <v>74.25</v>
      </c>
      <c r="F4690" s="3">
        <v>112</v>
      </c>
      <c r="G4690" s="3">
        <v>74.25</v>
      </c>
      <c r="K4690" s="55"/>
    </row>
    <row r="4691" spans="1:11" x14ac:dyDescent="0.3">
      <c r="A4691" s="6">
        <v>44594</v>
      </c>
      <c r="B4691" s="3">
        <v>75.2</v>
      </c>
      <c r="C4691" s="3">
        <v>78</v>
      </c>
      <c r="D4691" s="3">
        <v>75.2</v>
      </c>
      <c r="E4691" s="3">
        <v>77.77</v>
      </c>
      <c r="F4691" s="3">
        <v>58</v>
      </c>
      <c r="G4691" s="3">
        <v>77.23</v>
      </c>
      <c r="K4691" s="55"/>
    </row>
    <row r="4692" spans="1:11" x14ac:dyDescent="0.3">
      <c r="A4692" s="6">
        <v>44595</v>
      </c>
      <c r="B4692" s="3">
        <v>75</v>
      </c>
      <c r="C4692" s="3">
        <v>75.25</v>
      </c>
      <c r="D4692" s="3">
        <v>74.349999999999994</v>
      </c>
      <c r="E4692" s="3">
        <v>74.349999999999994</v>
      </c>
      <c r="F4692" s="3">
        <v>77</v>
      </c>
      <c r="G4692" s="3">
        <v>74.55</v>
      </c>
      <c r="K4692" s="55"/>
    </row>
    <row r="4693" spans="1:11" x14ac:dyDescent="0.3">
      <c r="A4693" s="6">
        <v>44596</v>
      </c>
      <c r="B4693" s="3">
        <v>74.55</v>
      </c>
      <c r="C4693" s="3">
        <v>74.55</v>
      </c>
      <c r="D4693" s="3">
        <v>70.099999999999994</v>
      </c>
      <c r="E4693" s="3">
        <v>70.45</v>
      </c>
      <c r="F4693" s="3">
        <v>66</v>
      </c>
      <c r="G4693" s="3">
        <v>70.400000000000006</v>
      </c>
      <c r="K4693" s="55"/>
    </row>
    <row r="4694" spans="1:11" x14ac:dyDescent="0.3">
      <c r="A4694" s="6">
        <v>44599</v>
      </c>
      <c r="B4694" s="3">
        <v>68.5</v>
      </c>
      <c r="C4694" s="3">
        <v>69.849999999999994</v>
      </c>
      <c r="D4694" s="3">
        <v>67.5</v>
      </c>
      <c r="E4694" s="3">
        <v>69.39</v>
      </c>
      <c r="F4694" s="3">
        <v>79</v>
      </c>
      <c r="G4694" s="3">
        <v>69.7</v>
      </c>
      <c r="K4694" s="55"/>
    </row>
    <row r="4695" spans="1:11" x14ac:dyDescent="0.3">
      <c r="A4695" s="6">
        <v>44600</v>
      </c>
      <c r="B4695" s="3">
        <v>67.5</v>
      </c>
      <c r="C4695" s="3">
        <v>67.5</v>
      </c>
      <c r="D4695" s="3">
        <v>65.75</v>
      </c>
      <c r="E4695" s="3">
        <v>66.150000000000006</v>
      </c>
      <c r="F4695" s="3">
        <v>82</v>
      </c>
      <c r="G4695" s="3">
        <v>66.5</v>
      </c>
      <c r="K4695" s="55"/>
    </row>
    <row r="4696" spans="1:11" x14ac:dyDescent="0.3">
      <c r="A4696" s="6">
        <v>44601</v>
      </c>
      <c r="B4696" s="3">
        <v>63</v>
      </c>
      <c r="C4696" s="3">
        <v>65</v>
      </c>
      <c r="D4696" s="3">
        <v>63</v>
      </c>
      <c r="E4696" s="3">
        <v>64</v>
      </c>
      <c r="F4696" s="3">
        <v>76</v>
      </c>
      <c r="G4696" s="3">
        <v>64</v>
      </c>
      <c r="K4696" s="55"/>
    </row>
    <row r="4697" spans="1:11" x14ac:dyDescent="0.3">
      <c r="A4697" s="6">
        <v>44602</v>
      </c>
      <c r="B4697" s="3">
        <v>65</v>
      </c>
      <c r="C4697" s="3">
        <v>67.099999999999994</v>
      </c>
      <c r="D4697" s="3">
        <v>64.25</v>
      </c>
      <c r="E4697" s="3">
        <v>66</v>
      </c>
      <c r="F4697" s="3">
        <v>90</v>
      </c>
      <c r="G4697" s="3">
        <v>66.55</v>
      </c>
      <c r="K4697" s="55"/>
    </row>
    <row r="4698" spans="1:11" x14ac:dyDescent="0.3">
      <c r="A4698" s="6">
        <v>44603</v>
      </c>
      <c r="B4698" s="3">
        <v>65</v>
      </c>
      <c r="C4698" s="3">
        <v>65</v>
      </c>
      <c r="D4698" s="3">
        <v>64</v>
      </c>
      <c r="E4698" s="3">
        <v>64.5</v>
      </c>
      <c r="F4698" s="3">
        <v>62</v>
      </c>
      <c r="G4698" s="3">
        <v>64.5</v>
      </c>
      <c r="K4698" s="55"/>
    </row>
    <row r="4699" spans="1:11" x14ac:dyDescent="0.3">
      <c r="A4699" s="6">
        <v>44606</v>
      </c>
      <c r="B4699" s="3">
        <v>67.5</v>
      </c>
      <c r="C4699" s="3">
        <v>68</v>
      </c>
      <c r="D4699" s="3">
        <v>66.23</v>
      </c>
      <c r="E4699" s="3">
        <v>67</v>
      </c>
      <c r="F4699" s="3">
        <v>133</v>
      </c>
      <c r="G4699" s="3">
        <v>66.5</v>
      </c>
      <c r="K4699" s="55"/>
    </row>
    <row r="4700" spans="1:11" x14ac:dyDescent="0.3">
      <c r="A4700" s="6">
        <v>44607</v>
      </c>
      <c r="B4700" s="3">
        <v>67</v>
      </c>
      <c r="C4700" s="3">
        <v>67</v>
      </c>
      <c r="D4700" s="3">
        <v>64</v>
      </c>
      <c r="E4700" s="3">
        <v>65.2</v>
      </c>
      <c r="F4700" s="3">
        <v>132</v>
      </c>
      <c r="G4700" s="3">
        <v>65.5</v>
      </c>
      <c r="K4700" s="55"/>
    </row>
    <row r="4701" spans="1:11" x14ac:dyDescent="0.3">
      <c r="A4701" s="6">
        <v>44608</v>
      </c>
      <c r="B4701" s="3">
        <v>64.8</v>
      </c>
      <c r="C4701" s="3">
        <v>66</v>
      </c>
      <c r="D4701" s="3">
        <v>64.7</v>
      </c>
      <c r="E4701" s="3">
        <v>65.5</v>
      </c>
      <c r="F4701" s="3">
        <v>72</v>
      </c>
      <c r="G4701" s="3">
        <v>65.5</v>
      </c>
      <c r="K4701" s="55"/>
    </row>
    <row r="4702" spans="1:11" x14ac:dyDescent="0.3">
      <c r="A4702" s="6">
        <v>44609</v>
      </c>
      <c r="B4702" s="3">
        <v>66</v>
      </c>
      <c r="C4702" s="3">
        <v>66.75</v>
      </c>
      <c r="D4702" s="3">
        <v>66</v>
      </c>
      <c r="E4702" s="3">
        <v>66.25</v>
      </c>
      <c r="F4702" s="3">
        <v>50</v>
      </c>
      <c r="G4702" s="3">
        <v>66.25</v>
      </c>
      <c r="K4702" s="55"/>
    </row>
    <row r="4703" spans="1:11" x14ac:dyDescent="0.3">
      <c r="A4703" s="6">
        <v>44610</v>
      </c>
      <c r="B4703" s="3">
        <v>68</v>
      </c>
      <c r="C4703" s="3">
        <v>68</v>
      </c>
      <c r="D4703" s="3">
        <v>65.89</v>
      </c>
      <c r="E4703" s="3">
        <v>65.89</v>
      </c>
      <c r="F4703" s="3">
        <v>92</v>
      </c>
      <c r="G4703" s="3">
        <v>65.89</v>
      </c>
      <c r="K4703" s="55"/>
    </row>
    <row r="4704" spans="1:11" x14ac:dyDescent="0.3">
      <c r="A4704" s="6">
        <v>44613</v>
      </c>
      <c r="B4704" s="3">
        <v>65.5</v>
      </c>
      <c r="C4704" s="3">
        <v>65.900000000000006</v>
      </c>
      <c r="D4704" s="3">
        <v>65</v>
      </c>
      <c r="E4704" s="3">
        <v>65.900000000000006</v>
      </c>
      <c r="F4704" s="3">
        <v>75</v>
      </c>
      <c r="G4704" s="3">
        <v>65.55</v>
      </c>
      <c r="K4704" s="55"/>
    </row>
    <row r="4705" spans="1:11" x14ac:dyDescent="0.3">
      <c r="A4705" s="6">
        <v>44614</v>
      </c>
      <c r="B4705" s="3">
        <v>68</v>
      </c>
      <c r="C4705" s="3">
        <v>75</v>
      </c>
      <c r="D4705" s="3">
        <v>68</v>
      </c>
      <c r="E4705" s="3">
        <v>75</v>
      </c>
      <c r="F4705" s="3">
        <v>59</v>
      </c>
      <c r="G4705" s="3">
        <v>75</v>
      </c>
      <c r="K4705" s="55"/>
    </row>
    <row r="4706" spans="1:11" x14ac:dyDescent="0.3">
      <c r="A4706" s="6">
        <v>44615</v>
      </c>
      <c r="B4706" s="3">
        <v>82</v>
      </c>
      <c r="C4706" s="3">
        <v>91.5</v>
      </c>
      <c r="D4706" s="3">
        <v>82</v>
      </c>
      <c r="E4706" s="3">
        <v>90.5</v>
      </c>
      <c r="F4706" s="3">
        <v>87</v>
      </c>
      <c r="G4706" s="3">
        <v>90.75</v>
      </c>
      <c r="K4706" s="55"/>
    </row>
    <row r="4707" spans="1:11" x14ac:dyDescent="0.3">
      <c r="A4707" s="6">
        <v>44616</v>
      </c>
      <c r="B4707" s="3">
        <v>115</v>
      </c>
      <c r="C4707" s="3">
        <v>115</v>
      </c>
      <c r="D4707" s="3">
        <v>110</v>
      </c>
      <c r="E4707" s="3">
        <v>110</v>
      </c>
      <c r="F4707" s="3">
        <v>32</v>
      </c>
      <c r="G4707" s="3">
        <v>110</v>
      </c>
      <c r="K4707" s="55"/>
    </row>
    <row r="4708" spans="1:11" x14ac:dyDescent="0.3">
      <c r="A4708" s="6">
        <v>44617</v>
      </c>
      <c r="B4708" s="3">
        <v>100</v>
      </c>
      <c r="C4708" s="3">
        <v>102</v>
      </c>
      <c r="D4708" s="3">
        <v>98</v>
      </c>
      <c r="E4708" s="3">
        <v>98</v>
      </c>
      <c r="F4708" s="3">
        <v>52</v>
      </c>
      <c r="G4708" s="3">
        <v>99.75</v>
      </c>
      <c r="K4708" s="55"/>
    </row>
    <row r="4709" spans="1:11" x14ac:dyDescent="0.3">
      <c r="A4709" s="6">
        <v>44620</v>
      </c>
      <c r="B4709" s="3">
        <v>112.5</v>
      </c>
      <c r="C4709" s="3">
        <v>112.5</v>
      </c>
      <c r="D4709" s="3">
        <v>109</v>
      </c>
      <c r="E4709" s="3">
        <v>111</v>
      </c>
      <c r="F4709" s="3">
        <v>86</v>
      </c>
      <c r="G4709" s="3">
        <v>110.5</v>
      </c>
      <c r="K4709" s="55"/>
    </row>
    <row r="4710" spans="1:11" x14ac:dyDescent="0.3">
      <c r="A4710" s="6">
        <v>44621</v>
      </c>
      <c r="B4710" s="3">
        <v>101.5</v>
      </c>
      <c r="C4710" s="3">
        <v>105</v>
      </c>
      <c r="D4710" s="3">
        <v>100</v>
      </c>
      <c r="E4710" s="3">
        <v>105</v>
      </c>
      <c r="F4710" s="3">
        <v>70</v>
      </c>
      <c r="G4710" s="3">
        <v>103</v>
      </c>
      <c r="K4710" s="55"/>
    </row>
    <row r="4711" spans="1:11" x14ac:dyDescent="0.3">
      <c r="A4711" s="6">
        <v>44622</v>
      </c>
      <c r="B4711" s="3">
        <v>107</v>
      </c>
      <c r="C4711" s="3">
        <v>115</v>
      </c>
      <c r="D4711" s="3">
        <v>107</v>
      </c>
      <c r="E4711" s="3">
        <v>115</v>
      </c>
      <c r="F4711" s="3">
        <v>43</v>
      </c>
      <c r="G4711" s="3">
        <v>115</v>
      </c>
      <c r="K4711" s="55"/>
    </row>
    <row r="4712" spans="1:11" x14ac:dyDescent="0.3">
      <c r="A4712" s="6">
        <v>44623</v>
      </c>
      <c r="B4712" s="3">
        <v>126.5</v>
      </c>
      <c r="C4712" s="3">
        <v>133.85</v>
      </c>
      <c r="D4712" s="3">
        <v>126.5</v>
      </c>
      <c r="E4712" s="3">
        <v>133.5</v>
      </c>
      <c r="F4712" s="3">
        <v>56</v>
      </c>
      <c r="G4712" s="3">
        <v>131</v>
      </c>
      <c r="K4712" s="55"/>
    </row>
    <row r="4713" spans="1:11" x14ac:dyDescent="0.3">
      <c r="A4713" s="6">
        <v>44624</v>
      </c>
      <c r="B4713" s="3">
        <v>133</v>
      </c>
      <c r="C4713" s="3">
        <v>154</v>
      </c>
      <c r="D4713" s="3">
        <v>133</v>
      </c>
      <c r="E4713" s="3">
        <v>150</v>
      </c>
      <c r="F4713" s="3">
        <v>32</v>
      </c>
      <c r="G4713" s="3">
        <v>150</v>
      </c>
      <c r="K4713" s="55"/>
    </row>
    <row r="4714" spans="1:11" x14ac:dyDescent="0.3">
      <c r="A4714" s="6">
        <v>44627</v>
      </c>
      <c r="B4714" s="3">
        <v>165</v>
      </c>
      <c r="C4714" s="3">
        <v>185</v>
      </c>
      <c r="D4714" s="3">
        <v>160</v>
      </c>
      <c r="E4714" s="3">
        <v>160</v>
      </c>
      <c r="F4714" s="3">
        <v>61</v>
      </c>
      <c r="G4714" s="3">
        <v>160</v>
      </c>
      <c r="K4714" s="55"/>
    </row>
    <row r="4715" spans="1:11" x14ac:dyDescent="0.3">
      <c r="A4715" s="6">
        <v>44628</v>
      </c>
      <c r="B4715" s="3">
        <v>166</v>
      </c>
      <c r="C4715" s="3">
        <v>166</v>
      </c>
      <c r="D4715" s="3">
        <v>158.05000000000001</v>
      </c>
      <c r="E4715" s="3">
        <v>161.5</v>
      </c>
      <c r="F4715" s="3">
        <v>66</v>
      </c>
      <c r="G4715" s="3">
        <v>161.5</v>
      </c>
      <c r="K4715" s="55"/>
    </row>
    <row r="4716" spans="1:11" x14ac:dyDescent="0.3">
      <c r="A4716" s="6">
        <v>44629</v>
      </c>
      <c r="B4716" s="3">
        <v>153</v>
      </c>
      <c r="C4716" s="3">
        <v>153</v>
      </c>
      <c r="D4716" s="3">
        <v>133</v>
      </c>
      <c r="E4716" s="3">
        <v>133.5</v>
      </c>
      <c r="F4716" s="3">
        <v>45</v>
      </c>
      <c r="G4716" s="3">
        <v>133.33000000000001</v>
      </c>
      <c r="K4716" s="55"/>
    </row>
    <row r="4717" spans="1:11" x14ac:dyDescent="0.3">
      <c r="A4717" s="6">
        <v>44630</v>
      </c>
      <c r="B4717" s="3">
        <v>131.5</v>
      </c>
      <c r="C4717" s="3">
        <v>131.5</v>
      </c>
      <c r="D4717" s="3">
        <v>120</v>
      </c>
      <c r="E4717" s="3">
        <v>131.5</v>
      </c>
      <c r="F4717" s="3">
        <v>67</v>
      </c>
      <c r="G4717" s="3">
        <v>131.1</v>
      </c>
      <c r="K4717" s="55"/>
    </row>
    <row r="4718" spans="1:11" x14ac:dyDescent="0.3">
      <c r="A4718" s="6">
        <v>44631</v>
      </c>
      <c r="B4718" s="3">
        <v>120</v>
      </c>
      <c r="C4718" s="3">
        <v>132</v>
      </c>
      <c r="D4718" s="3">
        <v>120</v>
      </c>
      <c r="E4718" s="3">
        <v>129</v>
      </c>
      <c r="F4718" s="3">
        <v>42</v>
      </c>
      <c r="G4718" s="3">
        <v>127.88</v>
      </c>
      <c r="K4718" s="55"/>
    </row>
    <row r="4719" spans="1:11" x14ac:dyDescent="0.3">
      <c r="A4719" s="6">
        <v>44634</v>
      </c>
      <c r="B4719" s="3">
        <v>115</v>
      </c>
      <c r="C4719" s="3">
        <v>121</v>
      </c>
      <c r="D4719" s="3">
        <v>113.5</v>
      </c>
      <c r="E4719" s="3">
        <v>116.75</v>
      </c>
      <c r="F4719" s="3">
        <v>56</v>
      </c>
      <c r="G4719" s="3">
        <v>116</v>
      </c>
      <c r="K4719" s="55"/>
    </row>
    <row r="4720" spans="1:11" x14ac:dyDescent="0.3">
      <c r="A4720" s="6">
        <v>44635</v>
      </c>
      <c r="B4720" s="3">
        <v>116</v>
      </c>
      <c r="C4720" s="3">
        <v>122</v>
      </c>
      <c r="D4720" s="3">
        <v>112.95</v>
      </c>
      <c r="E4720" s="3">
        <v>112.95</v>
      </c>
      <c r="F4720" s="3">
        <v>86</v>
      </c>
      <c r="G4720" s="3">
        <v>113</v>
      </c>
      <c r="K4720" s="55"/>
    </row>
    <row r="4721" spans="1:11" x14ac:dyDescent="0.3">
      <c r="A4721" s="6">
        <v>44636</v>
      </c>
      <c r="B4721" s="3">
        <v>107</v>
      </c>
      <c r="C4721" s="3">
        <v>112</v>
      </c>
      <c r="D4721" s="3">
        <v>104</v>
      </c>
      <c r="E4721" s="3">
        <v>104</v>
      </c>
      <c r="F4721" s="3">
        <v>70</v>
      </c>
      <c r="G4721" s="3">
        <v>104</v>
      </c>
      <c r="K4721" s="55"/>
    </row>
    <row r="4722" spans="1:11" x14ac:dyDescent="0.3">
      <c r="A4722" s="6">
        <v>44637</v>
      </c>
      <c r="B4722" s="3">
        <v>107.85</v>
      </c>
      <c r="C4722" s="3">
        <v>110.25</v>
      </c>
      <c r="D4722" s="3">
        <v>103</v>
      </c>
      <c r="E4722" s="3">
        <v>107.35</v>
      </c>
      <c r="F4722" s="3">
        <v>67</v>
      </c>
      <c r="G4722" s="3">
        <v>107.35</v>
      </c>
      <c r="K4722" s="55"/>
    </row>
    <row r="4723" spans="1:11" x14ac:dyDescent="0.3">
      <c r="A4723" s="6">
        <v>44638</v>
      </c>
      <c r="B4723" s="3">
        <v>108</v>
      </c>
      <c r="C4723" s="3">
        <v>110</v>
      </c>
      <c r="D4723" s="3">
        <v>107.75</v>
      </c>
      <c r="E4723" s="3">
        <v>110</v>
      </c>
      <c r="F4723" s="3">
        <v>17</v>
      </c>
      <c r="G4723" s="3">
        <v>110</v>
      </c>
      <c r="K4723" s="55"/>
    </row>
    <row r="4724" spans="1:11" x14ac:dyDescent="0.3">
      <c r="A4724" s="6">
        <v>44641</v>
      </c>
      <c r="B4724" s="3">
        <v>116</v>
      </c>
      <c r="C4724" s="3">
        <v>120</v>
      </c>
      <c r="D4724" s="3">
        <v>116</v>
      </c>
      <c r="E4724" s="3">
        <v>119</v>
      </c>
      <c r="F4724" s="3">
        <v>34</v>
      </c>
      <c r="G4724" s="3">
        <v>119</v>
      </c>
      <c r="K4724" s="55"/>
    </row>
    <row r="4725" spans="1:11" x14ac:dyDescent="0.3">
      <c r="A4725" s="6">
        <v>44642</v>
      </c>
      <c r="B4725" s="3">
        <v>119.25</v>
      </c>
      <c r="C4725" s="3">
        <v>126.5</v>
      </c>
      <c r="D4725" s="3">
        <v>119.25</v>
      </c>
      <c r="E4725" s="3">
        <v>125</v>
      </c>
      <c r="F4725" s="3">
        <v>48</v>
      </c>
      <c r="G4725" s="3">
        <v>125</v>
      </c>
      <c r="K4725" s="55"/>
    </row>
    <row r="4726" spans="1:11" x14ac:dyDescent="0.3">
      <c r="A4726" s="6">
        <v>44643</v>
      </c>
      <c r="B4726" s="3">
        <v>127</v>
      </c>
      <c r="C4726" s="3">
        <v>131</v>
      </c>
      <c r="D4726" s="3">
        <v>127</v>
      </c>
      <c r="E4726" s="3">
        <v>130.5</v>
      </c>
      <c r="F4726" s="3">
        <v>11</v>
      </c>
      <c r="G4726" s="3">
        <v>131</v>
      </c>
      <c r="K4726" s="55"/>
    </row>
    <row r="4727" spans="1:11" x14ac:dyDescent="0.3">
      <c r="A4727" s="6">
        <v>44644</v>
      </c>
      <c r="B4727" s="3">
        <v>128.25</v>
      </c>
      <c r="C4727" s="3">
        <v>131.6</v>
      </c>
      <c r="D4727" s="3">
        <v>128.19</v>
      </c>
      <c r="E4727" s="3">
        <v>131.6</v>
      </c>
      <c r="F4727" s="3">
        <v>63</v>
      </c>
      <c r="G4727" s="3">
        <v>131.43</v>
      </c>
      <c r="K4727" s="55"/>
    </row>
    <row r="4728" spans="1:11" x14ac:dyDescent="0.3">
      <c r="A4728" s="6">
        <v>44645</v>
      </c>
      <c r="B4728" s="3">
        <v>132.5</v>
      </c>
      <c r="C4728" s="3">
        <v>132.75</v>
      </c>
      <c r="D4728" s="3">
        <v>132.5</v>
      </c>
      <c r="E4728" s="3">
        <v>132.69999999999999</v>
      </c>
      <c r="F4728" s="3">
        <v>12</v>
      </c>
      <c r="G4728" s="3">
        <v>132.75</v>
      </c>
      <c r="K4728" s="55"/>
    </row>
    <row r="4729" spans="1:11" x14ac:dyDescent="0.3">
      <c r="A4729" s="6">
        <v>44648</v>
      </c>
      <c r="B4729" s="3">
        <v>145</v>
      </c>
      <c r="C4729" s="3">
        <v>152.30000000000001</v>
      </c>
      <c r="D4729" s="3">
        <v>145</v>
      </c>
      <c r="E4729" s="3">
        <v>152.13999999999999</v>
      </c>
      <c r="F4729" s="3">
        <v>43</v>
      </c>
      <c r="G4729" s="3">
        <v>152.25</v>
      </c>
      <c r="K4729" s="55"/>
    </row>
    <row r="4730" spans="1:11" x14ac:dyDescent="0.3">
      <c r="A4730" s="6">
        <v>44649</v>
      </c>
      <c r="B4730" s="3">
        <v>163</v>
      </c>
      <c r="C4730" s="3">
        <v>163</v>
      </c>
      <c r="D4730" s="3">
        <v>158</v>
      </c>
      <c r="E4730" s="3">
        <v>158</v>
      </c>
      <c r="F4730" s="3">
        <v>24</v>
      </c>
      <c r="G4730" s="3">
        <v>159</v>
      </c>
      <c r="K4730" s="55"/>
    </row>
    <row r="4731" spans="1:11" x14ac:dyDescent="0.3">
      <c r="A4731" s="6">
        <v>44650</v>
      </c>
      <c r="B4731" s="3">
        <v>160</v>
      </c>
      <c r="C4731" s="3">
        <v>162.5</v>
      </c>
      <c r="D4731" s="3">
        <v>157</v>
      </c>
      <c r="E4731" s="3">
        <v>157.5</v>
      </c>
      <c r="F4731" s="3">
        <v>36</v>
      </c>
      <c r="G4731" s="3">
        <v>157</v>
      </c>
      <c r="K4731" s="55"/>
    </row>
    <row r="4732" spans="1:11" x14ac:dyDescent="0.3">
      <c r="A4732" s="6">
        <v>44651</v>
      </c>
      <c r="B4732" s="3">
        <v>150</v>
      </c>
      <c r="C4732" s="3">
        <v>150</v>
      </c>
      <c r="D4732" s="3">
        <v>135</v>
      </c>
      <c r="E4732" s="3">
        <v>142</v>
      </c>
      <c r="F4732" s="3">
        <v>46</v>
      </c>
      <c r="G4732" s="3">
        <v>142</v>
      </c>
      <c r="K4732" s="55"/>
    </row>
    <row r="4733" spans="1:11" x14ac:dyDescent="0.3">
      <c r="A4733" s="6">
        <v>44652</v>
      </c>
      <c r="B4733" s="3">
        <v>93.75</v>
      </c>
      <c r="C4733" s="3">
        <v>98</v>
      </c>
      <c r="D4733" s="3">
        <v>93.75</v>
      </c>
      <c r="E4733" s="3">
        <v>96</v>
      </c>
      <c r="F4733" s="3">
        <v>22</v>
      </c>
      <c r="G4733" s="3">
        <v>96.73</v>
      </c>
      <c r="K4733" s="55"/>
    </row>
    <row r="4734" spans="1:11" x14ac:dyDescent="0.3">
      <c r="A4734" s="6">
        <v>44655</v>
      </c>
      <c r="B4734" s="3">
        <v>96</v>
      </c>
      <c r="C4734" s="3">
        <v>96</v>
      </c>
      <c r="D4734" s="3">
        <v>93</v>
      </c>
      <c r="E4734" s="3">
        <v>93</v>
      </c>
      <c r="F4734" s="3">
        <v>39</v>
      </c>
      <c r="G4734" s="3">
        <v>93</v>
      </c>
      <c r="K4734" s="55"/>
    </row>
    <row r="4735" spans="1:11" x14ac:dyDescent="0.3">
      <c r="A4735" s="6">
        <v>44656</v>
      </c>
      <c r="B4735" s="3">
        <v>90</v>
      </c>
      <c r="C4735" s="3">
        <v>92</v>
      </c>
      <c r="D4735" s="3">
        <v>90</v>
      </c>
      <c r="E4735" s="3">
        <v>92</v>
      </c>
      <c r="F4735" s="3">
        <v>51</v>
      </c>
      <c r="G4735" s="3">
        <v>92</v>
      </c>
      <c r="K4735" s="55"/>
    </row>
    <row r="4736" spans="1:11" x14ac:dyDescent="0.3">
      <c r="A4736" s="6">
        <v>44657</v>
      </c>
      <c r="B4736" s="3">
        <v>90.5</v>
      </c>
      <c r="C4736" s="3">
        <v>92</v>
      </c>
      <c r="D4736" s="3">
        <v>90.5</v>
      </c>
      <c r="E4736" s="3">
        <v>91.7</v>
      </c>
      <c r="F4736" s="3">
        <v>79</v>
      </c>
      <c r="G4736" s="3">
        <v>91.7</v>
      </c>
      <c r="K4736" s="55"/>
    </row>
    <row r="4737" spans="1:11" x14ac:dyDescent="0.3">
      <c r="A4737" s="6">
        <v>44658</v>
      </c>
      <c r="B4737" s="3">
        <v>91.5</v>
      </c>
      <c r="C4737" s="3">
        <v>92.45</v>
      </c>
      <c r="D4737" s="3">
        <v>91.5</v>
      </c>
      <c r="E4737" s="3">
        <v>92.45</v>
      </c>
      <c r="F4737" s="3">
        <v>53</v>
      </c>
      <c r="G4737" s="3">
        <v>92.45</v>
      </c>
      <c r="K4737" s="55"/>
    </row>
    <row r="4738" spans="1:11" x14ac:dyDescent="0.3">
      <c r="A4738" s="6">
        <v>44659</v>
      </c>
      <c r="B4738" s="3">
        <v>93.2</v>
      </c>
      <c r="C4738" s="3">
        <v>97.29</v>
      </c>
      <c r="D4738" s="3">
        <v>93.2</v>
      </c>
      <c r="E4738" s="3">
        <v>97</v>
      </c>
      <c r="F4738" s="3">
        <v>29</v>
      </c>
      <c r="G4738" s="3">
        <v>97.29</v>
      </c>
      <c r="K4738" s="55"/>
    </row>
    <row r="4739" spans="1:11" x14ac:dyDescent="0.3">
      <c r="A4739" s="6">
        <v>44662</v>
      </c>
      <c r="B4739" s="3">
        <v>98.3</v>
      </c>
      <c r="C4739" s="3">
        <v>105</v>
      </c>
      <c r="D4739" s="3">
        <v>98.3</v>
      </c>
      <c r="E4739" s="3">
        <v>103</v>
      </c>
      <c r="F4739" s="3">
        <v>17</v>
      </c>
      <c r="G4739" s="3">
        <v>103</v>
      </c>
      <c r="K4739" s="55"/>
    </row>
    <row r="4740" spans="1:11" x14ac:dyDescent="0.3">
      <c r="A4740" s="6">
        <v>44663</v>
      </c>
      <c r="B4740" s="3">
        <v>105</v>
      </c>
      <c r="C4740" s="3">
        <v>107</v>
      </c>
      <c r="D4740" s="3">
        <v>104.67</v>
      </c>
      <c r="E4740" s="3">
        <v>106</v>
      </c>
      <c r="F4740" s="3">
        <v>107</v>
      </c>
      <c r="G4740" s="3">
        <v>106</v>
      </c>
      <c r="K4740" s="55"/>
    </row>
    <row r="4741" spans="1:11" x14ac:dyDescent="0.3">
      <c r="A4741" s="6">
        <v>44664</v>
      </c>
      <c r="B4741" s="3">
        <v>107.5</v>
      </c>
      <c r="C4741" s="3">
        <v>108</v>
      </c>
      <c r="D4741" s="3">
        <v>106.75</v>
      </c>
      <c r="E4741" s="3">
        <v>107</v>
      </c>
      <c r="F4741" s="3">
        <v>112</v>
      </c>
      <c r="G4741" s="3">
        <v>107</v>
      </c>
      <c r="K4741" s="55"/>
    </row>
    <row r="4742" spans="1:11" x14ac:dyDescent="0.3">
      <c r="A4742" s="6">
        <v>44670</v>
      </c>
      <c r="B4742" s="3">
        <v>113</v>
      </c>
      <c r="C4742" s="3">
        <v>118</v>
      </c>
      <c r="D4742" s="3">
        <v>113</v>
      </c>
      <c r="E4742" s="3">
        <v>113.85</v>
      </c>
      <c r="F4742" s="3">
        <v>107</v>
      </c>
      <c r="G4742" s="3">
        <v>113.5</v>
      </c>
      <c r="K4742" s="55"/>
    </row>
    <row r="4743" spans="1:11" x14ac:dyDescent="0.3">
      <c r="A4743" s="6">
        <v>44671</v>
      </c>
      <c r="B4743" s="3">
        <v>112</v>
      </c>
      <c r="C4743" s="3">
        <v>116.15</v>
      </c>
      <c r="D4743" s="3">
        <v>112</v>
      </c>
      <c r="E4743" s="3">
        <v>116</v>
      </c>
      <c r="F4743" s="3">
        <v>72</v>
      </c>
      <c r="G4743" s="3">
        <v>115.5</v>
      </c>
      <c r="K4743" s="55"/>
    </row>
    <row r="4744" spans="1:11" x14ac:dyDescent="0.3">
      <c r="A4744" s="6">
        <v>44672</v>
      </c>
      <c r="B4744" s="3">
        <v>115.5</v>
      </c>
      <c r="C4744" s="3">
        <v>115.5</v>
      </c>
      <c r="D4744" s="3">
        <v>114.5</v>
      </c>
      <c r="E4744" s="3">
        <v>114.5</v>
      </c>
      <c r="F4744" s="3">
        <v>25</v>
      </c>
      <c r="G4744" s="3">
        <v>114.5</v>
      </c>
      <c r="K4744" s="55"/>
    </row>
    <row r="4745" spans="1:11" x14ac:dyDescent="0.3">
      <c r="A4745" s="6">
        <v>44673</v>
      </c>
      <c r="B4745" s="3">
        <v>115</v>
      </c>
      <c r="C4745" s="3">
        <v>115.75</v>
      </c>
      <c r="D4745" s="3">
        <v>113.5</v>
      </c>
      <c r="E4745" s="3">
        <v>114.75</v>
      </c>
      <c r="F4745" s="3">
        <v>96</v>
      </c>
      <c r="G4745" s="3">
        <v>114.75</v>
      </c>
      <c r="K4745" s="55"/>
    </row>
    <row r="4746" spans="1:11" x14ac:dyDescent="0.3">
      <c r="A4746" s="6">
        <v>44676</v>
      </c>
      <c r="B4746" s="3">
        <v>116.5</v>
      </c>
      <c r="C4746" s="3">
        <v>117</v>
      </c>
      <c r="D4746" s="3">
        <v>115.5</v>
      </c>
      <c r="E4746" s="3">
        <v>116.7</v>
      </c>
      <c r="F4746" s="3">
        <v>50</v>
      </c>
      <c r="G4746" s="3">
        <v>116.75</v>
      </c>
      <c r="K4746" s="55"/>
    </row>
    <row r="4747" spans="1:11" x14ac:dyDescent="0.3">
      <c r="A4747" s="6">
        <v>44677</v>
      </c>
      <c r="B4747" s="3">
        <v>112</v>
      </c>
      <c r="C4747" s="3">
        <v>112</v>
      </c>
      <c r="D4747" s="3">
        <v>110</v>
      </c>
      <c r="E4747" s="3">
        <v>111.3</v>
      </c>
      <c r="F4747" s="3">
        <v>43</v>
      </c>
      <c r="G4747" s="3">
        <v>111.11</v>
      </c>
      <c r="K4747" s="55"/>
    </row>
    <row r="4748" spans="1:11" x14ac:dyDescent="0.3">
      <c r="A4748" s="6">
        <v>44678</v>
      </c>
      <c r="B4748" s="3">
        <v>115</v>
      </c>
      <c r="C4748" s="3">
        <v>116</v>
      </c>
      <c r="D4748" s="3">
        <v>114.25</v>
      </c>
      <c r="E4748" s="3">
        <v>114.25</v>
      </c>
      <c r="F4748" s="3">
        <v>48</v>
      </c>
      <c r="G4748" s="3">
        <v>114.25</v>
      </c>
      <c r="K4748" s="55"/>
    </row>
    <row r="4749" spans="1:11" x14ac:dyDescent="0.3">
      <c r="A4749" s="6">
        <v>44679</v>
      </c>
      <c r="B4749" s="3">
        <v>114.25</v>
      </c>
      <c r="C4749" s="3">
        <v>114.25</v>
      </c>
      <c r="D4749" s="3">
        <v>111</v>
      </c>
      <c r="E4749" s="3">
        <v>111.4</v>
      </c>
      <c r="F4749" s="3">
        <v>88</v>
      </c>
      <c r="G4749" s="3">
        <v>110.95</v>
      </c>
      <c r="K4749" s="55"/>
    </row>
    <row r="4750" spans="1:11" x14ac:dyDescent="0.3">
      <c r="A4750" s="6">
        <v>44680</v>
      </c>
      <c r="B4750" s="3">
        <v>110</v>
      </c>
      <c r="C4750" s="3">
        <v>111.5</v>
      </c>
      <c r="D4750" s="3">
        <v>105</v>
      </c>
      <c r="E4750" s="3">
        <v>106</v>
      </c>
      <c r="F4750" s="3">
        <v>97</v>
      </c>
      <c r="G4750" s="3">
        <v>107</v>
      </c>
      <c r="K4750" s="55"/>
    </row>
    <row r="4751" spans="1:11" x14ac:dyDescent="0.3">
      <c r="A4751" s="6">
        <v>44683</v>
      </c>
      <c r="B4751" s="3">
        <v>80</v>
      </c>
      <c r="C4751" s="3">
        <v>80</v>
      </c>
      <c r="D4751" s="3">
        <v>80</v>
      </c>
      <c r="E4751" s="3">
        <v>80</v>
      </c>
      <c r="F4751" s="3">
        <v>8</v>
      </c>
      <c r="G4751" s="3">
        <v>80</v>
      </c>
      <c r="K4751" s="55"/>
    </row>
    <row r="4752" spans="1:11" x14ac:dyDescent="0.3">
      <c r="A4752" s="6">
        <v>44684</v>
      </c>
      <c r="B4752" s="3">
        <v>82</v>
      </c>
      <c r="C4752" s="3">
        <v>84.5</v>
      </c>
      <c r="D4752" s="3">
        <v>82</v>
      </c>
      <c r="E4752" s="3">
        <v>84</v>
      </c>
      <c r="F4752" s="3">
        <v>67</v>
      </c>
      <c r="G4752" s="3">
        <v>84</v>
      </c>
      <c r="K4752" s="55"/>
    </row>
    <row r="4753" spans="1:11" x14ac:dyDescent="0.3">
      <c r="A4753" s="6">
        <v>44685</v>
      </c>
      <c r="B4753" s="3">
        <v>87.5</v>
      </c>
      <c r="C4753" s="3">
        <v>87.5</v>
      </c>
      <c r="D4753" s="3">
        <v>82</v>
      </c>
      <c r="E4753" s="3">
        <v>82.55</v>
      </c>
      <c r="F4753" s="3">
        <v>31</v>
      </c>
      <c r="G4753" s="3">
        <v>82</v>
      </c>
      <c r="K4753" s="55"/>
    </row>
    <row r="4754" spans="1:11" x14ac:dyDescent="0.3">
      <c r="A4754" s="6">
        <v>44686</v>
      </c>
      <c r="B4754" s="3">
        <v>86.5</v>
      </c>
      <c r="C4754" s="3">
        <v>86.5</v>
      </c>
      <c r="D4754" s="3">
        <v>82.75</v>
      </c>
      <c r="E4754" s="3">
        <v>83.15</v>
      </c>
      <c r="F4754" s="3">
        <v>70</v>
      </c>
      <c r="G4754" s="3">
        <v>83.13</v>
      </c>
      <c r="K4754" s="55"/>
    </row>
    <row r="4755" spans="1:11" x14ac:dyDescent="0.3">
      <c r="A4755" s="6">
        <v>44687</v>
      </c>
      <c r="B4755" s="3">
        <v>79</v>
      </c>
      <c r="C4755" s="3">
        <v>79.099999999999994</v>
      </c>
      <c r="D4755" s="3">
        <v>76</v>
      </c>
      <c r="E4755" s="3">
        <v>76</v>
      </c>
      <c r="F4755" s="3">
        <v>99</v>
      </c>
      <c r="G4755" s="3">
        <v>76</v>
      </c>
      <c r="K4755" s="55"/>
    </row>
    <row r="4756" spans="1:11" x14ac:dyDescent="0.3">
      <c r="A4756" s="6">
        <v>44690</v>
      </c>
      <c r="B4756" s="3">
        <v>73.25</v>
      </c>
      <c r="C4756" s="3">
        <v>73.25</v>
      </c>
      <c r="D4756" s="3">
        <v>72.22</v>
      </c>
      <c r="E4756" s="3">
        <v>72.5</v>
      </c>
      <c r="F4756" s="3">
        <v>37</v>
      </c>
      <c r="G4756" s="3">
        <v>72.75</v>
      </c>
      <c r="K4756" s="55"/>
    </row>
    <row r="4757" spans="1:11" x14ac:dyDescent="0.3">
      <c r="A4757" s="6">
        <v>44691</v>
      </c>
      <c r="B4757" s="3">
        <v>68.75</v>
      </c>
      <c r="C4757" s="3">
        <v>68.900000000000006</v>
      </c>
      <c r="D4757" s="3">
        <v>67</v>
      </c>
      <c r="E4757" s="3">
        <v>68.8</v>
      </c>
      <c r="F4757" s="3">
        <v>105</v>
      </c>
      <c r="G4757" s="3">
        <v>68.8</v>
      </c>
      <c r="K4757" s="55"/>
    </row>
    <row r="4758" spans="1:11" x14ac:dyDescent="0.3">
      <c r="A4758" s="6">
        <v>44692</v>
      </c>
      <c r="B4758" s="3">
        <v>67</v>
      </c>
      <c r="C4758" s="3">
        <v>70.5</v>
      </c>
      <c r="D4758" s="3">
        <v>66</v>
      </c>
      <c r="E4758" s="3">
        <v>70.5</v>
      </c>
      <c r="F4758" s="3">
        <v>102</v>
      </c>
      <c r="G4758" s="3">
        <v>70.5</v>
      </c>
      <c r="K4758" s="55"/>
    </row>
    <row r="4759" spans="1:11" x14ac:dyDescent="0.3">
      <c r="A4759" s="6">
        <v>44693</v>
      </c>
      <c r="B4759" s="3">
        <v>73</v>
      </c>
      <c r="C4759" s="3">
        <v>77.5</v>
      </c>
      <c r="D4759" s="3">
        <v>73</v>
      </c>
      <c r="E4759" s="3">
        <v>74.099999999999994</v>
      </c>
      <c r="F4759" s="3">
        <v>101</v>
      </c>
      <c r="G4759" s="3">
        <v>74.05</v>
      </c>
      <c r="K4759" s="55"/>
    </row>
    <row r="4760" spans="1:11" x14ac:dyDescent="0.3">
      <c r="A4760" s="6">
        <v>44694</v>
      </c>
      <c r="B4760" s="3">
        <v>73</v>
      </c>
      <c r="C4760" s="3">
        <v>74.75</v>
      </c>
      <c r="D4760" s="3">
        <v>73</v>
      </c>
      <c r="E4760" s="3">
        <v>74.75</v>
      </c>
      <c r="F4760" s="3">
        <v>21</v>
      </c>
      <c r="G4760" s="3">
        <v>74.75</v>
      </c>
      <c r="K4760" s="55"/>
    </row>
    <row r="4761" spans="1:11" x14ac:dyDescent="0.3">
      <c r="A4761" s="6">
        <v>44697</v>
      </c>
      <c r="B4761" s="3">
        <v>77</v>
      </c>
      <c r="C4761" s="3">
        <v>82</v>
      </c>
      <c r="D4761" s="3">
        <v>77</v>
      </c>
      <c r="E4761" s="3">
        <v>81.25</v>
      </c>
      <c r="F4761" s="3">
        <v>102</v>
      </c>
      <c r="G4761" s="3">
        <v>81.25</v>
      </c>
      <c r="K4761" s="55"/>
    </row>
    <row r="4762" spans="1:11" x14ac:dyDescent="0.3">
      <c r="A4762" s="6">
        <v>44699</v>
      </c>
      <c r="B4762" s="3">
        <v>81.25</v>
      </c>
      <c r="C4762" s="3">
        <v>84.7</v>
      </c>
      <c r="D4762" s="3">
        <v>81.25</v>
      </c>
      <c r="E4762" s="3">
        <v>84.7</v>
      </c>
      <c r="F4762" s="3">
        <v>113</v>
      </c>
      <c r="G4762" s="3">
        <v>84.7</v>
      </c>
      <c r="K4762" s="55"/>
    </row>
    <row r="4763" spans="1:11" x14ac:dyDescent="0.3">
      <c r="A4763" s="6">
        <v>44700</v>
      </c>
      <c r="B4763" s="3">
        <v>85</v>
      </c>
      <c r="C4763" s="3">
        <v>85.3</v>
      </c>
      <c r="D4763" s="3">
        <v>83.6</v>
      </c>
      <c r="E4763" s="3">
        <v>84</v>
      </c>
      <c r="F4763" s="3">
        <v>143</v>
      </c>
      <c r="G4763" s="3">
        <v>84</v>
      </c>
      <c r="K4763" s="55"/>
    </row>
    <row r="4764" spans="1:11" x14ac:dyDescent="0.3">
      <c r="A4764" s="6">
        <v>44701</v>
      </c>
      <c r="B4764" s="3">
        <v>84.3</v>
      </c>
      <c r="C4764" s="3">
        <v>85.6</v>
      </c>
      <c r="D4764" s="3">
        <v>84.3</v>
      </c>
      <c r="E4764" s="3">
        <v>85.5</v>
      </c>
      <c r="F4764" s="3">
        <v>136</v>
      </c>
      <c r="G4764" s="3">
        <v>85.5</v>
      </c>
      <c r="K4764" s="55"/>
    </row>
    <row r="4765" spans="1:11" x14ac:dyDescent="0.3">
      <c r="A4765" s="6">
        <v>44704</v>
      </c>
      <c r="B4765" s="3">
        <v>85</v>
      </c>
      <c r="C4765" s="3">
        <v>87.2</v>
      </c>
      <c r="D4765" s="3">
        <v>85</v>
      </c>
      <c r="E4765" s="3">
        <v>86.25</v>
      </c>
      <c r="F4765" s="3">
        <v>83</v>
      </c>
      <c r="G4765" s="3">
        <v>86.25</v>
      </c>
      <c r="K4765" s="55"/>
    </row>
    <row r="4766" spans="1:11" x14ac:dyDescent="0.3">
      <c r="A4766" s="6">
        <v>44705</v>
      </c>
      <c r="B4766" s="3">
        <v>88</v>
      </c>
      <c r="C4766" s="3">
        <v>93.25</v>
      </c>
      <c r="D4766" s="3">
        <v>87.38</v>
      </c>
      <c r="E4766" s="3">
        <v>93.25</v>
      </c>
      <c r="F4766" s="3">
        <v>118</v>
      </c>
      <c r="G4766" s="3">
        <v>93</v>
      </c>
      <c r="K4766" s="55"/>
    </row>
    <row r="4767" spans="1:11" x14ac:dyDescent="0.3">
      <c r="A4767" s="6">
        <v>44706</v>
      </c>
      <c r="B4767" s="3">
        <v>95</v>
      </c>
      <c r="C4767" s="3">
        <v>96</v>
      </c>
      <c r="D4767" s="3">
        <v>93</v>
      </c>
      <c r="E4767" s="3">
        <v>95.6</v>
      </c>
      <c r="F4767" s="3">
        <v>99</v>
      </c>
      <c r="G4767" s="3">
        <v>95.6</v>
      </c>
      <c r="K4767" s="55"/>
    </row>
    <row r="4768" spans="1:11" x14ac:dyDescent="0.3">
      <c r="A4768" s="6">
        <v>44708</v>
      </c>
      <c r="B4768" s="3">
        <v>95.25</v>
      </c>
      <c r="C4768" s="3">
        <v>98</v>
      </c>
      <c r="D4768" s="3">
        <v>95</v>
      </c>
      <c r="E4768" s="3">
        <v>98</v>
      </c>
      <c r="F4768" s="3">
        <v>64</v>
      </c>
      <c r="G4768" s="3">
        <v>97.8</v>
      </c>
      <c r="K4768" s="55"/>
    </row>
    <row r="4769" spans="1:11" x14ac:dyDescent="0.3">
      <c r="A4769" s="6">
        <v>44711</v>
      </c>
      <c r="B4769" s="3">
        <v>106</v>
      </c>
      <c r="C4769" s="3">
        <v>107.75</v>
      </c>
      <c r="D4769" s="3">
        <v>104</v>
      </c>
      <c r="E4769" s="3">
        <v>104</v>
      </c>
      <c r="F4769" s="3">
        <v>77</v>
      </c>
      <c r="G4769" s="3">
        <v>104</v>
      </c>
      <c r="K4769" s="55"/>
    </row>
    <row r="4770" spans="1:11" x14ac:dyDescent="0.3">
      <c r="A4770" s="6">
        <v>44712</v>
      </c>
      <c r="B4770" s="3">
        <v>108.74</v>
      </c>
      <c r="C4770" s="3">
        <v>109</v>
      </c>
      <c r="D4770" s="3">
        <v>107</v>
      </c>
      <c r="E4770" s="3">
        <v>107.75</v>
      </c>
      <c r="F4770" s="3">
        <v>66</v>
      </c>
      <c r="G4770" s="3">
        <v>107.5</v>
      </c>
      <c r="K4770" s="55"/>
    </row>
    <row r="4771" spans="1:11" x14ac:dyDescent="0.3">
      <c r="A4771" s="6">
        <v>44713</v>
      </c>
      <c r="B4771" s="3">
        <v>97.25</v>
      </c>
      <c r="C4771" s="3">
        <v>101</v>
      </c>
      <c r="D4771" s="3">
        <v>97.25</v>
      </c>
      <c r="E4771" s="3">
        <v>98.75</v>
      </c>
      <c r="F4771" s="3">
        <v>68</v>
      </c>
      <c r="G4771" s="3">
        <v>98.75</v>
      </c>
      <c r="K4771" s="55"/>
    </row>
    <row r="4772" spans="1:11" x14ac:dyDescent="0.3">
      <c r="A4772" s="6">
        <v>44714</v>
      </c>
      <c r="B4772" s="3">
        <v>102.25</v>
      </c>
      <c r="C4772" s="3">
        <v>102.25</v>
      </c>
      <c r="D4772" s="3">
        <v>93</v>
      </c>
      <c r="E4772" s="3">
        <v>93</v>
      </c>
      <c r="F4772" s="3">
        <v>63</v>
      </c>
      <c r="G4772" s="3">
        <v>93</v>
      </c>
      <c r="K4772" s="55"/>
    </row>
    <row r="4773" spans="1:11" x14ac:dyDescent="0.3">
      <c r="A4773" s="6">
        <v>44715</v>
      </c>
      <c r="B4773" s="3">
        <v>87.8</v>
      </c>
      <c r="C4773" s="3">
        <v>87.8</v>
      </c>
      <c r="D4773" s="3">
        <v>87.8</v>
      </c>
      <c r="E4773" s="3">
        <v>87.8</v>
      </c>
      <c r="F4773" s="3">
        <v>7</v>
      </c>
      <c r="G4773" s="3">
        <v>87.8</v>
      </c>
      <c r="K4773" s="55"/>
    </row>
    <row r="4774" spans="1:11" x14ac:dyDescent="0.3">
      <c r="A4774" s="6">
        <v>44719</v>
      </c>
      <c r="B4774" s="3">
        <v>82.5</v>
      </c>
      <c r="C4774" s="3">
        <v>86</v>
      </c>
      <c r="D4774" s="3">
        <v>82.5</v>
      </c>
      <c r="E4774" s="3">
        <v>86</v>
      </c>
      <c r="F4774" s="3">
        <v>27</v>
      </c>
      <c r="G4774" s="3">
        <v>85.73</v>
      </c>
      <c r="K4774" s="55"/>
    </row>
    <row r="4775" spans="1:11" x14ac:dyDescent="0.3">
      <c r="A4775" s="6">
        <v>44720</v>
      </c>
      <c r="B4775" s="3">
        <v>82</v>
      </c>
      <c r="C4775" s="3">
        <v>82</v>
      </c>
      <c r="D4775" s="3">
        <v>78.900000000000006</v>
      </c>
      <c r="E4775" s="3">
        <v>78.900000000000006</v>
      </c>
      <c r="F4775" s="3">
        <v>73</v>
      </c>
      <c r="G4775" s="3">
        <v>79</v>
      </c>
      <c r="K4775" s="55"/>
    </row>
    <row r="4776" spans="1:11" x14ac:dyDescent="0.3">
      <c r="A4776" s="6">
        <v>44721</v>
      </c>
      <c r="B4776" s="3">
        <v>83</v>
      </c>
      <c r="C4776" s="3">
        <v>84</v>
      </c>
      <c r="D4776" s="3">
        <v>81</v>
      </c>
      <c r="E4776" s="3">
        <v>81</v>
      </c>
      <c r="F4776" s="3">
        <v>64</v>
      </c>
      <c r="G4776" s="3">
        <v>81</v>
      </c>
      <c r="K4776" s="55"/>
    </row>
    <row r="4777" spans="1:11" x14ac:dyDescent="0.3">
      <c r="A4777" s="6">
        <v>44722</v>
      </c>
      <c r="B4777" s="3">
        <v>77</v>
      </c>
      <c r="C4777" s="3">
        <v>77.5</v>
      </c>
      <c r="D4777" s="3">
        <v>76</v>
      </c>
      <c r="E4777" s="3">
        <v>77.25</v>
      </c>
      <c r="F4777" s="3">
        <v>28</v>
      </c>
      <c r="G4777" s="3">
        <v>76.95</v>
      </c>
      <c r="K4777" s="55"/>
    </row>
    <row r="4778" spans="1:11" x14ac:dyDescent="0.3">
      <c r="A4778" s="6">
        <v>44725</v>
      </c>
      <c r="B4778" s="3">
        <v>75</v>
      </c>
      <c r="C4778" s="3">
        <v>75.900000000000006</v>
      </c>
      <c r="D4778" s="3">
        <v>69.75</v>
      </c>
      <c r="E4778" s="3">
        <v>69.75</v>
      </c>
      <c r="F4778" s="3">
        <v>37</v>
      </c>
      <c r="G4778" s="3">
        <v>69.23</v>
      </c>
      <c r="K4778" s="55"/>
    </row>
    <row r="4779" spans="1:11" x14ac:dyDescent="0.3">
      <c r="A4779" s="6">
        <v>44726</v>
      </c>
      <c r="B4779" s="3">
        <v>69.5</v>
      </c>
      <c r="C4779" s="3">
        <v>72</v>
      </c>
      <c r="D4779" s="3">
        <v>68.5</v>
      </c>
      <c r="E4779" s="3">
        <v>72</v>
      </c>
      <c r="F4779" s="3">
        <v>50</v>
      </c>
      <c r="G4779" s="3">
        <v>72</v>
      </c>
      <c r="K4779" s="55"/>
    </row>
    <row r="4780" spans="1:11" x14ac:dyDescent="0.3">
      <c r="A4780" s="6">
        <v>44727</v>
      </c>
      <c r="B4780" s="3">
        <v>78</v>
      </c>
      <c r="C4780" s="3">
        <v>83.75</v>
      </c>
      <c r="D4780" s="3">
        <v>77</v>
      </c>
      <c r="E4780" s="3">
        <v>83.25</v>
      </c>
      <c r="F4780" s="3">
        <v>111</v>
      </c>
      <c r="G4780" s="3">
        <v>83.65</v>
      </c>
      <c r="K4780" s="55"/>
    </row>
    <row r="4781" spans="1:11" x14ac:dyDescent="0.3">
      <c r="A4781" s="6">
        <v>44728</v>
      </c>
      <c r="B4781" s="3">
        <v>90</v>
      </c>
      <c r="C4781" s="3">
        <v>100</v>
      </c>
      <c r="D4781" s="3">
        <v>89</v>
      </c>
      <c r="E4781" s="3">
        <v>90.5</v>
      </c>
      <c r="F4781" s="3">
        <v>60</v>
      </c>
      <c r="G4781" s="3">
        <v>92.15</v>
      </c>
      <c r="K4781" s="55"/>
    </row>
    <row r="4782" spans="1:11" x14ac:dyDescent="0.3">
      <c r="A4782" s="6">
        <v>44729</v>
      </c>
      <c r="B4782" s="3">
        <v>96</v>
      </c>
      <c r="C4782" s="3">
        <v>96</v>
      </c>
      <c r="D4782" s="3">
        <v>89</v>
      </c>
      <c r="E4782" s="3">
        <v>89</v>
      </c>
      <c r="F4782" s="3">
        <v>31</v>
      </c>
      <c r="G4782" s="3">
        <v>89</v>
      </c>
      <c r="K4782" s="55"/>
    </row>
    <row r="4783" spans="1:11" x14ac:dyDescent="0.3">
      <c r="A4783" s="6">
        <v>44732</v>
      </c>
      <c r="B4783" s="3">
        <v>95</v>
      </c>
      <c r="C4783" s="3">
        <v>105.23</v>
      </c>
      <c r="D4783" s="3">
        <v>94.5</v>
      </c>
      <c r="E4783" s="3">
        <v>103.5</v>
      </c>
      <c r="F4783" s="3">
        <v>79</v>
      </c>
      <c r="G4783" s="3">
        <v>103.5</v>
      </c>
      <c r="K4783" s="55"/>
    </row>
    <row r="4784" spans="1:11" x14ac:dyDescent="0.3">
      <c r="A4784" s="6">
        <v>44733</v>
      </c>
      <c r="B4784" s="3">
        <v>110</v>
      </c>
      <c r="C4784" s="3">
        <v>111.41</v>
      </c>
      <c r="D4784" s="3">
        <v>108</v>
      </c>
      <c r="E4784" s="3">
        <v>110</v>
      </c>
      <c r="F4784" s="3">
        <v>138</v>
      </c>
      <c r="G4784" s="3">
        <v>110</v>
      </c>
      <c r="K4784" s="55"/>
    </row>
    <row r="4785" spans="1:11" x14ac:dyDescent="0.3">
      <c r="A4785" s="6">
        <v>44734</v>
      </c>
      <c r="B4785" s="3">
        <v>113</v>
      </c>
      <c r="C4785" s="3">
        <v>117</v>
      </c>
      <c r="D4785" s="3">
        <v>110</v>
      </c>
      <c r="E4785" s="3">
        <v>114.5</v>
      </c>
      <c r="F4785" s="3">
        <v>41</v>
      </c>
      <c r="G4785" s="3">
        <v>114.51</v>
      </c>
      <c r="K4785" s="55"/>
    </row>
    <row r="4786" spans="1:11" x14ac:dyDescent="0.3">
      <c r="A4786" s="6">
        <v>44735</v>
      </c>
      <c r="B4786" s="3">
        <v>117</v>
      </c>
      <c r="C4786" s="3">
        <v>120</v>
      </c>
      <c r="D4786" s="3">
        <v>108</v>
      </c>
      <c r="E4786" s="3">
        <v>109</v>
      </c>
      <c r="F4786" s="3">
        <v>116</v>
      </c>
      <c r="G4786" s="3">
        <v>109</v>
      </c>
      <c r="K4786" s="55"/>
    </row>
    <row r="4787" spans="1:11" x14ac:dyDescent="0.3">
      <c r="A4787" s="6">
        <v>44736</v>
      </c>
      <c r="B4787" s="3">
        <v>112.99</v>
      </c>
      <c r="C4787" s="3">
        <v>113</v>
      </c>
      <c r="D4787" s="3">
        <v>104</v>
      </c>
      <c r="E4787" s="3">
        <v>104.5</v>
      </c>
      <c r="F4787" s="3">
        <v>34</v>
      </c>
      <c r="G4787" s="3">
        <v>104.5</v>
      </c>
      <c r="K4787" s="55"/>
    </row>
    <row r="4788" spans="1:11" x14ac:dyDescent="0.3">
      <c r="A4788" s="6">
        <v>44739</v>
      </c>
      <c r="B4788" s="3">
        <v>102</v>
      </c>
      <c r="C4788" s="3">
        <v>102</v>
      </c>
      <c r="D4788" s="3">
        <v>93</v>
      </c>
      <c r="E4788" s="3">
        <v>96.5</v>
      </c>
      <c r="F4788" s="3">
        <v>36</v>
      </c>
      <c r="G4788" s="3">
        <v>96.5</v>
      </c>
      <c r="K4788" s="55"/>
    </row>
    <row r="4789" spans="1:11" x14ac:dyDescent="0.3">
      <c r="A4789" s="6">
        <v>44740</v>
      </c>
      <c r="B4789" s="3">
        <v>106</v>
      </c>
      <c r="C4789" s="3">
        <v>106.5</v>
      </c>
      <c r="D4789" s="3">
        <v>106</v>
      </c>
      <c r="E4789" s="3">
        <v>106.5</v>
      </c>
      <c r="F4789" s="3">
        <v>8</v>
      </c>
      <c r="G4789" s="3">
        <v>106.5</v>
      </c>
      <c r="K4789" s="55"/>
    </row>
    <row r="4790" spans="1:11" x14ac:dyDescent="0.3">
      <c r="A4790" s="6">
        <v>44741</v>
      </c>
      <c r="B4790" s="3">
        <v>114.5</v>
      </c>
      <c r="C4790" s="3">
        <v>115.5</v>
      </c>
      <c r="D4790" s="3">
        <v>114</v>
      </c>
      <c r="E4790" s="3">
        <v>115.5</v>
      </c>
      <c r="F4790" s="3">
        <v>16</v>
      </c>
      <c r="G4790" s="3">
        <v>115.5</v>
      </c>
      <c r="K4790" s="55"/>
    </row>
    <row r="4791" spans="1:11" x14ac:dyDescent="0.3">
      <c r="A4791" s="6">
        <v>44742</v>
      </c>
      <c r="B4791" s="3">
        <v>108</v>
      </c>
      <c r="C4791" s="3">
        <v>112</v>
      </c>
      <c r="D4791" s="3">
        <v>108</v>
      </c>
      <c r="E4791" s="3">
        <v>112</v>
      </c>
      <c r="F4791" s="3">
        <v>16</v>
      </c>
      <c r="G4791" s="3">
        <v>113</v>
      </c>
      <c r="K4791" s="55"/>
    </row>
    <row r="4792" spans="1:11" x14ac:dyDescent="0.3">
      <c r="A4792" s="6">
        <v>44743</v>
      </c>
      <c r="B4792" s="3">
        <v>140</v>
      </c>
      <c r="C4792" s="3">
        <v>140.5</v>
      </c>
      <c r="D4792" s="3">
        <v>135.75</v>
      </c>
      <c r="E4792" s="3">
        <v>137</v>
      </c>
      <c r="F4792" s="3">
        <v>30</v>
      </c>
      <c r="G4792" s="3">
        <v>137</v>
      </c>
      <c r="K4792" s="55"/>
    </row>
    <row r="4793" spans="1:11" x14ac:dyDescent="0.3">
      <c r="A4793" s="6">
        <v>44746</v>
      </c>
      <c r="B4793" s="3">
        <v>137</v>
      </c>
      <c r="C4793" s="3">
        <v>139.35</v>
      </c>
      <c r="D4793" s="3">
        <v>133</v>
      </c>
      <c r="E4793" s="3">
        <v>133</v>
      </c>
      <c r="F4793" s="3">
        <v>41</v>
      </c>
      <c r="G4793" s="3">
        <v>133</v>
      </c>
      <c r="K4793" s="55"/>
    </row>
    <row r="4794" spans="1:11" x14ac:dyDescent="0.3">
      <c r="A4794" s="6">
        <v>44747</v>
      </c>
      <c r="B4794" s="3">
        <v>134</v>
      </c>
      <c r="C4794" s="3">
        <v>136</v>
      </c>
      <c r="D4794" s="3">
        <v>134</v>
      </c>
      <c r="E4794" s="3">
        <v>134</v>
      </c>
      <c r="F4794" s="3">
        <v>14</v>
      </c>
      <c r="G4794" s="3">
        <v>134</v>
      </c>
      <c r="K4794" s="55"/>
    </row>
    <row r="4795" spans="1:11" x14ac:dyDescent="0.3">
      <c r="A4795" s="6">
        <v>44748</v>
      </c>
      <c r="B4795" s="3">
        <v>135</v>
      </c>
      <c r="C4795" s="3">
        <v>135</v>
      </c>
      <c r="D4795" s="3">
        <v>133</v>
      </c>
      <c r="E4795" s="3">
        <v>135</v>
      </c>
      <c r="F4795" s="3">
        <v>29</v>
      </c>
      <c r="G4795" s="3">
        <v>134</v>
      </c>
      <c r="K4795" s="55"/>
    </row>
    <row r="4796" spans="1:11" x14ac:dyDescent="0.3">
      <c r="A4796" s="6">
        <v>44749</v>
      </c>
      <c r="B4796" s="3">
        <v>135</v>
      </c>
      <c r="C4796" s="3">
        <v>136.25</v>
      </c>
      <c r="D4796" s="3">
        <v>134</v>
      </c>
      <c r="E4796" s="3">
        <v>135.75</v>
      </c>
      <c r="F4796" s="3">
        <v>35</v>
      </c>
      <c r="G4796" s="3">
        <v>135.75</v>
      </c>
      <c r="K4796" s="55"/>
    </row>
    <row r="4797" spans="1:11" x14ac:dyDescent="0.3">
      <c r="A4797" s="6">
        <v>44750</v>
      </c>
      <c r="B4797" s="3">
        <v>137</v>
      </c>
      <c r="C4797" s="3">
        <v>137</v>
      </c>
      <c r="D4797" s="3">
        <v>131</v>
      </c>
      <c r="E4797" s="3">
        <v>133</v>
      </c>
      <c r="F4797" s="3">
        <v>36</v>
      </c>
      <c r="G4797" s="3">
        <v>133</v>
      </c>
      <c r="K4797" s="55"/>
    </row>
    <row r="4798" spans="1:11" x14ac:dyDescent="0.3">
      <c r="A4798" s="6">
        <v>44753</v>
      </c>
      <c r="B4798" s="3">
        <v>130</v>
      </c>
      <c r="C4798" s="3">
        <v>133</v>
      </c>
      <c r="D4798" s="3">
        <v>130</v>
      </c>
      <c r="E4798" s="3">
        <v>130.5</v>
      </c>
      <c r="F4798" s="3">
        <v>20</v>
      </c>
      <c r="G4798" s="3">
        <v>130.5</v>
      </c>
      <c r="K4798" s="55"/>
    </row>
    <row r="4799" spans="1:11" x14ac:dyDescent="0.3">
      <c r="A4799" s="6">
        <v>44754</v>
      </c>
      <c r="B4799" s="3">
        <v>131.5</v>
      </c>
      <c r="C4799" s="3">
        <v>131.5</v>
      </c>
      <c r="D4799" s="3">
        <v>131.5</v>
      </c>
      <c r="E4799" s="3">
        <v>131.5</v>
      </c>
      <c r="F4799" s="3">
        <v>0</v>
      </c>
      <c r="G4799" s="3">
        <v>131.5</v>
      </c>
      <c r="K4799" s="55"/>
    </row>
    <row r="4800" spans="1:11" x14ac:dyDescent="0.3">
      <c r="A4800" s="6">
        <v>44755</v>
      </c>
      <c r="B4800" s="3">
        <v>134</v>
      </c>
      <c r="C4800" s="3">
        <v>138.5</v>
      </c>
      <c r="D4800" s="3">
        <v>134</v>
      </c>
      <c r="E4800" s="3">
        <v>137</v>
      </c>
      <c r="F4800" s="3">
        <v>49</v>
      </c>
      <c r="G4800" s="3">
        <v>136.5</v>
      </c>
      <c r="K4800" s="55"/>
    </row>
    <row r="4801" spans="1:11" x14ac:dyDescent="0.3">
      <c r="A4801" s="6">
        <v>44756</v>
      </c>
      <c r="B4801" s="3">
        <v>136</v>
      </c>
      <c r="C4801" s="3">
        <v>137.5</v>
      </c>
      <c r="D4801" s="3">
        <v>136</v>
      </c>
      <c r="E4801" s="3">
        <v>137.5</v>
      </c>
      <c r="F4801" s="3">
        <v>18</v>
      </c>
      <c r="G4801" s="3">
        <v>137.5</v>
      </c>
      <c r="K4801" s="55"/>
    </row>
    <row r="4802" spans="1:11" x14ac:dyDescent="0.3">
      <c r="A4802" s="6">
        <v>44757</v>
      </c>
      <c r="B4802" s="3">
        <v>140</v>
      </c>
      <c r="C4802" s="3">
        <v>142</v>
      </c>
      <c r="D4802" s="3">
        <v>140</v>
      </c>
      <c r="E4802" s="3">
        <v>142</v>
      </c>
      <c r="F4802" s="3">
        <v>14</v>
      </c>
      <c r="G4802" s="3">
        <v>142</v>
      </c>
      <c r="K4802" s="55"/>
    </row>
    <row r="4803" spans="1:11" x14ac:dyDescent="0.3">
      <c r="A4803" s="6">
        <v>44760</v>
      </c>
      <c r="B4803" s="3">
        <v>139.5</v>
      </c>
      <c r="C4803" s="3">
        <v>139.5</v>
      </c>
      <c r="D4803" s="3">
        <v>139.5</v>
      </c>
      <c r="E4803" s="3">
        <v>139.5</v>
      </c>
      <c r="F4803" s="3">
        <v>11</v>
      </c>
      <c r="G4803" s="3">
        <v>139.5</v>
      </c>
      <c r="K4803" s="55"/>
    </row>
    <row r="4804" spans="1:11" x14ac:dyDescent="0.3">
      <c r="A4804" s="6">
        <v>44761</v>
      </c>
      <c r="B4804" s="3">
        <v>143</v>
      </c>
      <c r="C4804" s="3">
        <v>144</v>
      </c>
      <c r="D4804" s="3">
        <v>140</v>
      </c>
      <c r="E4804" s="3">
        <v>140</v>
      </c>
      <c r="F4804" s="3">
        <v>7</v>
      </c>
      <c r="G4804" s="3">
        <v>137.75</v>
      </c>
      <c r="K4804" s="55"/>
    </row>
    <row r="4805" spans="1:11" x14ac:dyDescent="0.3">
      <c r="A4805" s="6">
        <v>44762</v>
      </c>
      <c r="B4805" s="3">
        <v>133</v>
      </c>
      <c r="C4805" s="3">
        <v>134</v>
      </c>
      <c r="D4805" s="3">
        <v>133</v>
      </c>
      <c r="E4805" s="3">
        <v>133.5</v>
      </c>
      <c r="F4805" s="3">
        <v>25</v>
      </c>
      <c r="G4805" s="3">
        <v>130</v>
      </c>
      <c r="K4805" s="55"/>
    </row>
    <row r="4806" spans="1:11" x14ac:dyDescent="0.3">
      <c r="A4806" s="6">
        <v>44763</v>
      </c>
      <c r="B4806" s="3">
        <v>125</v>
      </c>
      <c r="C4806" s="3">
        <v>125</v>
      </c>
      <c r="D4806" s="3">
        <v>117.95</v>
      </c>
      <c r="E4806" s="3">
        <v>118.5</v>
      </c>
      <c r="F4806" s="3">
        <v>27</v>
      </c>
      <c r="G4806" s="3">
        <v>116.53</v>
      </c>
      <c r="K4806" s="55"/>
    </row>
    <row r="4807" spans="1:11" x14ac:dyDescent="0.3">
      <c r="A4807" s="6">
        <v>44764</v>
      </c>
      <c r="B4807" s="3">
        <v>118</v>
      </c>
      <c r="C4807" s="3">
        <v>118.25</v>
      </c>
      <c r="D4807" s="3">
        <v>115</v>
      </c>
      <c r="E4807" s="3">
        <v>115</v>
      </c>
      <c r="F4807" s="3">
        <v>40</v>
      </c>
      <c r="G4807" s="3">
        <v>116.28</v>
      </c>
      <c r="K4807" s="55"/>
    </row>
    <row r="4808" spans="1:11" x14ac:dyDescent="0.3">
      <c r="A4808" s="6">
        <v>44767</v>
      </c>
      <c r="B4808" s="3">
        <v>119</v>
      </c>
      <c r="C4808" s="3">
        <v>126</v>
      </c>
      <c r="D4808" s="3">
        <v>119</v>
      </c>
      <c r="E4808" s="3">
        <v>126</v>
      </c>
      <c r="F4808" s="3">
        <v>20</v>
      </c>
      <c r="G4808" s="3">
        <v>126</v>
      </c>
      <c r="K4808" s="55"/>
    </row>
    <row r="4809" spans="1:11" x14ac:dyDescent="0.3">
      <c r="A4809" s="6">
        <v>44768</v>
      </c>
      <c r="B4809" s="3">
        <v>140</v>
      </c>
      <c r="C4809" s="3">
        <v>140</v>
      </c>
      <c r="D4809" s="3">
        <v>137</v>
      </c>
      <c r="E4809" s="3">
        <v>140</v>
      </c>
      <c r="F4809" s="3">
        <v>33</v>
      </c>
      <c r="G4809" s="3">
        <v>140</v>
      </c>
      <c r="K4809" s="55"/>
    </row>
    <row r="4810" spans="1:11" x14ac:dyDescent="0.3">
      <c r="A4810" s="6">
        <v>44769</v>
      </c>
      <c r="B4810" s="3">
        <v>150</v>
      </c>
      <c r="C4810" s="3">
        <v>150</v>
      </c>
      <c r="D4810" s="3">
        <v>141</v>
      </c>
      <c r="E4810" s="3">
        <v>145</v>
      </c>
      <c r="F4810" s="3">
        <v>26</v>
      </c>
      <c r="G4810" s="3">
        <v>143</v>
      </c>
      <c r="K4810" s="55"/>
    </row>
    <row r="4811" spans="1:11" x14ac:dyDescent="0.3">
      <c r="A4811" s="6">
        <v>44770</v>
      </c>
      <c r="B4811" s="3">
        <v>140</v>
      </c>
      <c r="C4811" s="3">
        <v>141</v>
      </c>
      <c r="D4811" s="3">
        <v>135</v>
      </c>
      <c r="E4811" s="3">
        <v>135</v>
      </c>
      <c r="F4811" s="3">
        <v>7</v>
      </c>
      <c r="G4811" s="3">
        <v>135</v>
      </c>
      <c r="K4811" s="55"/>
    </row>
    <row r="4812" spans="1:11" x14ac:dyDescent="0.3">
      <c r="A4812" s="6">
        <v>44771</v>
      </c>
      <c r="B4812" s="3">
        <v>135</v>
      </c>
      <c r="C4812" s="3">
        <v>140</v>
      </c>
      <c r="D4812" s="3">
        <v>131</v>
      </c>
      <c r="E4812" s="3">
        <v>140</v>
      </c>
      <c r="F4812" s="3">
        <v>54</v>
      </c>
      <c r="G4812" s="3">
        <v>140</v>
      </c>
      <c r="K4812" s="55"/>
    </row>
    <row r="4813" spans="1:11" x14ac:dyDescent="0.3">
      <c r="A4813" s="6">
        <v>44774</v>
      </c>
      <c r="B4813" s="3">
        <v>192.55</v>
      </c>
      <c r="C4813" s="3">
        <v>202</v>
      </c>
      <c r="D4813" s="3">
        <v>192.5</v>
      </c>
      <c r="E4813" s="3">
        <v>202</v>
      </c>
      <c r="F4813" s="3">
        <v>20</v>
      </c>
      <c r="G4813" s="3">
        <v>202</v>
      </c>
      <c r="K4813" s="55"/>
    </row>
    <row r="4814" spans="1:11" x14ac:dyDescent="0.3">
      <c r="A4814" s="6">
        <v>44775</v>
      </c>
      <c r="B4814" s="3">
        <v>212</v>
      </c>
      <c r="C4814" s="3">
        <v>214</v>
      </c>
      <c r="D4814" s="3">
        <v>212</v>
      </c>
      <c r="E4814" s="3">
        <v>214</v>
      </c>
      <c r="F4814" s="3">
        <v>29</v>
      </c>
      <c r="G4814" s="3">
        <v>203</v>
      </c>
      <c r="K4814" s="55"/>
    </row>
    <row r="4815" spans="1:11" x14ac:dyDescent="0.3">
      <c r="A4815" s="6">
        <v>44776</v>
      </c>
      <c r="B4815" s="3">
        <v>183</v>
      </c>
      <c r="C4815" s="3">
        <v>183</v>
      </c>
      <c r="D4815" s="3">
        <v>178</v>
      </c>
      <c r="E4815" s="3">
        <v>179</v>
      </c>
      <c r="F4815" s="3">
        <v>16</v>
      </c>
      <c r="G4815" s="3">
        <v>179.5</v>
      </c>
      <c r="K4815" s="55"/>
    </row>
    <row r="4816" spans="1:11" x14ac:dyDescent="0.3">
      <c r="A4816" s="6">
        <v>44777</v>
      </c>
      <c r="B4816" s="3">
        <v>170</v>
      </c>
      <c r="C4816" s="3">
        <v>173</v>
      </c>
      <c r="D4816" s="3">
        <v>169</v>
      </c>
      <c r="E4816" s="3">
        <v>173</v>
      </c>
      <c r="F4816" s="3">
        <v>25</v>
      </c>
      <c r="G4816" s="3">
        <v>173</v>
      </c>
      <c r="K4816" s="55"/>
    </row>
    <row r="4817" spans="1:11" x14ac:dyDescent="0.3">
      <c r="A4817" s="6">
        <v>44778</v>
      </c>
      <c r="B4817" s="3">
        <v>170</v>
      </c>
      <c r="C4817" s="3">
        <v>172</v>
      </c>
      <c r="D4817" s="3">
        <v>165</v>
      </c>
      <c r="E4817" s="3">
        <v>172</v>
      </c>
      <c r="F4817" s="3">
        <v>22</v>
      </c>
      <c r="G4817" s="3">
        <v>172</v>
      </c>
      <c r="K4817" s="55"/>
    </row>
    <row r="4818" spans="1:11" x14ac:dyDescent="0.3">
      <c r="A4818" s="6">
        <v>44781</v>
      </c>
      <c r="B4818" s="3">
        <v>175</v>
      </c>
      <c r="C4818" s="3">
        <v>175</v>
      </c>
      <c r="D4818" s="3">
        <v>160</v>
      </c>
      <c r="E4818" s="3">
        <v>160</v>
      </c>
      <c r="F4818" s="3">
        <v>17</v>
      </c>
      <c r="G4818" s="3">
        <v>157.25</v>
      </c>
      <c r="K4818" s="55"/>
    </row>
    <row r="4819" spans="1:11" x14ac:dyDescent="0.3">
      <c r="A4819" s="6">
        <v>44782</v>
      </c>
      <c r="B4819" s="3">
        <v>149.75</v>
      </c>
      <c r="C4819" s="3">
        <v>151.9</v>
      </c>
      <c r="D4819" s="3">
        <v>142</v>
      </c>
      <c r="E4819" s="3">
        <v>143</v>
      </c>
      <c r="F4819" s="3">
        <v>141</v>
      </c>
      <c r="G4819" s="3">
        <v>143.21</v>
      </c>
      <c r="K4819" s="55"/>
    </row>
    <row r="4820" spans="1:11" x14ac:dyDescent="0.3">
      <c r="A4820" s="6">
        <v>44783</v>
      </c>
      <c r="B4820" s="3">
        <v>154</v>
      </c>
      <c r="C4820" s="3">
        <v>156</v>
      </c>
      <c r="D4820" s="3">
        <v>153.5</v>
      </c>
      <c r="E4820" s="3">
        <v>155</v>
      </c>
      <c r="F4820" s="3">
        <v>29</v>
      </c>
      <c r="G4820" s="3">
        <v>154.51</v>
      </c>
      <c r="K4820" s="55"/>
    </row>
    <row r="4821" spans="1:11" x14ac:dyDescent="0.3">
      <c r="A4821" s="6">
        <v>44784</v>
      </c>
      <c r="B4821" s="3">
        <v>154.51</v>
      </c>
      <c r="C4821" s="3">
        <v>163.5</v>
      </c>
      <c r="D4821" s="3">
        <v>154.24</v>
      </c>
      <c r="E4821" s="3">
        <v>163</v>
      </c>
      <c r="F4821" s="3">
        <v>14</v>
      </c>
      <c r="G4821" s="3">
        <v>163</v>
      </c>
      <c r="K4821" s="55"/>
    </row>
    <row r="4822" spans="1:11" x14ac:dyDescent="0.3">
      <c r="A4822" s="6">
        <v>44785</v>
      </c>
      <c r="B4822" s="3">
        <v>159.5</v>
      </c>
      <c r="C4822" s="3">
        <v>168</v>
      </c>
      <c r="D4822" s="3">
        <v>159.5</v>
      </c>
      <c r="E4822" s="3">
        <v>167.5</v>
      </c>
      <c r="F4822" s="3">
        <v>35</v>
      </c>
      <c r="G4822" s="3">
        <v>165</v>
      </c>
      <c r="K4822" s="55"/>
    </row>
    <row r="4823" spans="1:11" x14ac:dyDescent="0.3">
      <c r="A4823" s="6">
        <v>44788</v>
      </c>
      <c r="B4823" s="3">
        <v>175</v>
      </c>
      <c r="C4823" s="3">
        <v>187</v>
      </c>
      <c r="D4823" s="3">
        <v>175</v>
      </c>
      <c r="E4823" s="3">
        <v>186</v>
      </c>
      <c r="F4823" s="3">
        <v>51</v>
      </c>
      <c r="G4823" s="3">
        <v>186</v>
      </c>
      <c r="K4823" s="55"/>
    </row>
    <row r="4824" spans="1:11" x14ac:dyDescent="0.3">
      <c r="A4824" s="6">
        <v>44789</v>
      </c>
      <c r="B4824" s="3">
        <v>197</v>
      </c>
      <c r="C4824" s="3">
        <v>211</v>
      </c>
      <c r="D4824" s="3">
        <v>197</v>
      </c>
      <c r="E4824" s="3">
        <v>201.5</v>
      </c>
      <c r="F4824" s="3">
        <v>66</v>
      </c>
      <c r="G4824" s="3">
        <v>204.5</v>
      </c>
      <c r="K4824" s="55"/>
    </row>
    <row r="4825" spans="1:11" x14ac:dyDescent="0.3">
      <c r="A4825" s="6">
        <v>44790</v>
      </c>
      <c r="B4825" s="3">
        <v>208</v>
      </c>
      <c r="C4825" s="3">
        <v>212</v>
      </c>
      <c r="D4825" s="3">
        <v>208</v>
      </c>
      <c r="E4825" s="3">
        <v>211</v>
      </c>
      <c r="F4825" s="3">
        <v>64</v>
      </c>
      <c r="G4825" s="3">
        <v>210</v>
      </c>
      <c r="K4825" s="55"/>
    </row>
    <row r="4826" spans="1:11" x14ac:dyDescent="0.3">
      <c r="A4826" s="6">
        <v>44791</v>
      </c>
      <c r="B4826" s="3">
        <v>218</v>
      </c>
      <c r="C4826" s="3">
        <v>240</v>
      </c>
      <c r="D4826" s="3">
        <v>218</v>
      </c>
      <c r="E4826" s="3">
        <v>240</v>
      </c>
      <c r="F4826" s="3">
        <v>35</v>
      </c>
      <c r="G4826" s="3">
        <v>243</v>
      </c>
      <c r="K4826" s="55"/>
    </row>
    <row r="4827" spans="1:11" x14ac:dyDescent="0.3">
      <c r="A4827" s="6">
        <v>44792</v>
      </c>
      <c r="B4827" s="3">
        <v>239</v>
      </c>
      <c r="C4827" s="3">
        <v>241</v>
      </c>
      <c r="D4827" s="3">
        <v>233.98</v>
      </c>
      <c r="E4827" s="3">
        <v>235</v>
      </c>
      <c r="F4827" s="3">
        <v>13</v>
      </c>
      <c r="G4827" s="3">
        <v>235</v>
      </c>
      <c r="K4827" s="55"/>
    </row>
    <row r="4828" spans="1:11" x14ac:dyDescent="0.3">
      <c r="A4828" s="6">
        <v>44795</v>
      </c>
      <c r="B4828" s="3">
        <v>254</v>
      </c>
      <c r="C4828" s="3">
        <v>281.91000000000003</v>
      </c>
      <c r="D4828" s="3">
        <v>254</v>
      </c>
      <c r="E4828" s="3">
        <v>265</v>
      </c>
      <c r="F4828" s="3">
        <v>58</v>
      </c>
      <c r="G4828" s="3">
        <v>265</v>
      </c>
      <c r="K4828" s="55"/>
    </row>
    <row r="4829" spans="1:11" x14ac:dyDescent="0.3">
      <c r="A4829" s="6">
        <v>44796</v>
      </c>
      <c r="B4829" s="3">
        <v>273</v>
      </c>
      <c r="C4829" s="3">
        <v>273</v>
      </c>
      <c r="D4829" s="3">
        <v>260</v>
      </c>
      <c r="E4829" s="3">
        <v>267</v>
      </c>
      <c r="F4829" s="3">
        <v>51</v>
      </c>
      <c r="G4829" s="3">
        <v>267</v>
      </c>
      <c r="K4829" s="55"/>
    </row>
    <row r="4830" spans="1:11" x14ac:dyDescent="0.3">
      <c r="A4830" s="6">
        <v>44797</v>
      </c>
      <c r="B4830" s="3">
        <v>271</v>
      </c>
      <c r="C4830" s="3">
        <v>274</v>
      </c>
      <c r="D4830" s="3">
        <v>270</v>
      </c>
      <c r="E4830" s="3">
        <v>272</v>
      </c>
      <c r="F4830" s="3">
        <v>28</v>
      </c>
      <c r="G4830" s="3">
        <v>272</v>
      </c>
      <c r="K4830" s="55"/>
    </row>
    <row r="4831" spans="1:11" x14ac:dyDescent="0.3">
      <c r="A4831" s="6">
        <v>44798</v>
      </c>
      <c r="B4831" s="3">
        <v>295</v>
      </c>
      <c r="C4831" s="3">
        <v>313</v>
      </c>
      <c r="D4831" s="3">
        <v>295</v>
      </c>
      <c r="E4831" s="3">
        <v>313</v>
      </c>
      <c r="F4831" s="3">
        <v>44</v>
      </c>
      <c r="G4831" s="3">
        <v>313</v>
      </c>
      <c r="K4831" s="55"/>
    </row>
    <row r="4832" spans="1:11" x14ac:dyDescent="0.3">
      <c r="A4832" s="6">
        <v>44799</v>
      </c>
      <c r="B4832" s="3">
        <v>320</v>
      </c>
      <c r="C4832" s="3">
        <v>320</v>
      </c>
      <c r="D4832" s="3">
        <v>320</v>
      </c>
      <c r="E4832" s="3">
        <v>320</v>
      </c>
      <c r="F4832" s="3">
        <v>15</v>
      </c>
      <c r="G4832" s="3">
        <v>320</v>
      </c>
      <c r="K4832" s="55"/>
    </row>
    <row r="4833" spans="1:11" x14ac:dyDescent="0.3">
      <c r="A4833" s="6">
        <v>44802</v>
      </c>
      <c r="B4833" s="3">
        <v>310</v>
      </c>
      <c r="C4833" s="3">
        <v>315</v>
      </c>
      <c r="D4833" s="3">
        <v>300</v>
      </c>
      <c r="E4833" s="3">
        <v>300</v>
      </c>
      <c r="F4833" s="3">
        <v>28</v>
      </c>
      <c r="G4833" s="3">
        <v>305</v>
      </c>
      <c r="K4833" s="55"/>
    </row>
    <row r="4834" spans="1:11" x14ac:dyDescent="0.3">
      <c r="A4834" s="6">
        <v>44803</v>
      </c>
      <c r="B4834" s="3">
        <v>300</v>
      </c>
      <c r="C4834" s="3">
        <v>310</v>
      </c>
      <c r="D4834" s="3">
        <v>290</v>
      </c>
      <c r="E4834" s="3">
        <v>302</v>
      </c>
      <c r="F4834" s="3">
        <v>28</v>
      </c>
      <c r="G4834" s="3">
        <v>302</v>
      </c>
      <c r="K4834" s="55"/>
    </row>
    <row r="4835" spans="1:11" x14ac:dyDescent="0.3">
      <c r="A4835" s="6">
        <v>44804</v>
      </c>
      <c r="B4835" s="3">
        <v>310</v>
      </c>
      <c r="C4835" s="3">
        <v>310</v>
      </c>
      <c r="D4835" s="3">
        <v>305</v>
      </c>
      <c r="E4835" s="3">
        <v>305</v>
      </c>
      <c r="F4835" s="3">
        <v>46</v>
      </c>
      <c r="G4835" s="3">
        <v>305.5</v>
      </c>
      <c r="K4835" s="55"/>
    </row>
    <row r="4836" spans="1:11" x14ac:dyDescent="0.3">
      <c r="A4836" s="6">
        <v>44805</v>
      </c>
      <c r="B4836" s="3">
        <v>240</v>
      </c>
      <c r="C4836" s="3">
        <v>240</v>
      </c>
      <c r="D4836" s="3">
        <v>210</v>
      </c>
      <c r="E4836" s="3">
        <v>210</v>
      </c>
      <c r="F4836" s="3">
        <v>49</v>
      </c>
      <c r="G4836" s="3">
        <v>212.5</v>
      </c>
      <c r="K4836" s="55"/>
    </row>
    <row r="4837" spans="1:11" x14ac:dyDescent="0.3">
      <c r="A4837" s="6">
        <v>44806</v>
      </c>
      <c r="B4837" s="3">
        <v>205</v>
      </c>
      <c r="C4837" s="3">
        <v>212</v>
      </c>
      <c r="D4837" s="3">
        <v>195.5</v>
      </c>
      <c r="E4837" s="3">
        <v>195.5</v>
      </c>
      <c r="F4837" s="3">
        <v>57</v>
      </c>
      <c r="G4837" s="3">
        <v>196.1</v>
      </c>
      <c r="K4837" s="55"/>
    </row>
    <row r="4838" spans="1:11" x14ac:dyDescent="0.3">
      <c r="A4838" s="6">
        <v>44809</v>
      </c>
      <c r="B4838" s="3">
        <v>222</v>
      </c>
      <c r="C4838" s="3">
        <v>232</v>
      </c>
      <c r="D4838" s="3">
        <v>220</v>
      </c>
      <c r="E4838" s="3">
        <v>227</v>
      </c>
      <c r="F4838" s="3">
        <v>21</v>
      </c>
      <c r="G4838" s="3">
        <v>225</v>
      </c>
      <c r="K4838" s="55"/>
    </row>
    <row r="4839" spans="1:11" x14ac:dyDescent="0.3">
      <c r="A4839" s="6">
        <v>44810</v>
      </c>
      <c r="B4839" s="3">
        <v>195</v>
      </c>
      <c r="C4839" s="3">
        <v>220</v>
      </c>
      <c r="D4839" s="3">
        <v>191.5</v>
      </c>
      <c r="E4839" s="3">
        <v>205</v>
      </c>
      <c r="F4839" s="3">
        <v>80</v>
      </c>
      <c r="G4839" s="3">
        <v>205</v>
      </c>
      <c r="K4839" s="55"/>
    </row>
    <row r="4840" spans="1:11" x14ac:dyDescent="0.3">
      <c r="A4840" s="6">
        <v>44811</v>
      </c>
      <c r="B4840" s="3">
        <v>202</v>
      </c>
      <c r="C4840" s="3">
        <v>211</v>
      </c>
      <c r="D4840" s="3">
        <v>202</v>
      </c>
      <c r="E4840" s="3">
        <v>207</v>
      </c>
      <c r="F4840" s="3">
        <v>44</v>
      </c>
      <c r="G4840" s="3">
        <v>207</v>
      </c>
      <c r="K4840" s="55"/>
    </row>
    <row r="4841" spans="1:11" x14ac:dyDescent="0.3">
      <c r="A4841" s="6">
        <v>44812</v>
      </c>
      <c r="B4841" s="3">
        <v>205</v>
      </c>
      <c r="C4841" s="3">
        <v>205</v>
      </c>
      <c r="D4841" s="3">
        <v>199</v>
      </c>
      <c r="E4841" s="3">
        <v>202</v>
      </c>
      <c r="F4841" s="3">
        <v>54</v>
      </c>
      <c r="G4841" s="3">
        <v>202</v>
      </c>
      <c r="K4841" s="55"/>
    </row>
    <row r="4842" spans="1:11" x14ac:dyDescent="0.3">
      <c r="A4842" s="6">
        <v>44813</v>
      </c>
      <c r="B4842" s="3">
        <v>200</v>
      </c>
      <c r="C4842" s="3">
        <v>205</v>
      </c>
      <c r="D4842" s="3">
        <v>200</v>
      </c>
      <c r="E4842" s="3">
        <v>205</v>
      </c>
      <c r="F4842" s="3">
        <v>48</v>
      </c>
      <c r="G4842" s="3">
        <v>204.5</v>
      </c>
      <c r="K4842" s="55"/>
    </row>
    <row r="4843" spans="1:11" x14ac:dyDescent="0.3">
      <c r="A4843" s="6">
        <v>44816</v>
      </c>
      <c r="B4843" s="3">
        <v>190</v>
      </c>
      <c r="C4843" s="3">
        <v>191</v>
      </c>
      <c r="D4843" s="3">
        <v>190</v>
      </c>
      <c r="E4843" s="3">
        <v>191</v>
      </c>
      <c r="F4843" s="3">
        <v>14</v>
      </c>
      <c r="G4843" s="3">
        <v>195.25</v>
      </c>
      <c r="K4843" s="55"/>
    </row>
    <row r="4844" spans="1:11" x14ac:dyDescent="0.3">
      <c r="A4844" s="6">
        <v>44817</v>
      </c>
      <c r="B4844" s="3">
        <v>211</v>
      </c>
      <c r="C4844" s="3">
        <v>212</v>
      </c>
      <c r="D4844" s="3">
        <v>210</v>
      </c>
      <c r="E4844" s="3">
        <v>210</v>
      </c>
      <c r="F4844" s="3">
        <v>5</v>
      </c>
      <c r="G4844" s="3">
        <v>210</v>
      </c>
      <c r="K4844" s="55"/>
    </row>
    <row r="4845" spans="1:11" x14ac:dyDescent="0.3">
      <c r="A4845" s="6">
        <v>44818</v>
      </c>
      <c r="B4845" s="3">
        <v>220</v>
      </c>
      <c r="C4845" s="3">
        <v>226</v>
      </c>
      <c r="D4845" s="3">
        <v>220</v>
      </c>
      <c r="E4845" s="3">
        <v>223</v>
      </c>
      <c r="F4845" s="3">
        <v>60</v>
      </c>
      <c r="G4845" s="3">
        <v>223</v>
      </c>
      <c r="K4845" s="55"/>
    </row>
    <row r="4846" spans="1:11" x14ac:dyDescent="0.3">
      <c r="A4846" s="6">
        <v>44819</v>
      </c>
      <c r="B4846" s="3">
        <v>230</v>
      </c>
      <c r="C4846" s="3">
        <v>238</v>
      </c>
      <c r="D4846" s="3">
        <v>226</v>
      </c>
      <c r="E4846" s="3">
        <v>227</v>
      </c>
      <c r="F4846" s="3">
        <v>33</v>
      </c>
      <c r="G4846" s="3">
        <v>227</v>
      </c>
      <c r="K4846" s="55"/>
    </row>
    <row r="4847" spans="1:11" x14ac:dyDescent="0.3">
      <c r="A4847" s="6">
        <v>44820</v>
      </c>
      <c r="B4847" s="3">
        <v>215</v>
      </c>
      <c r="C4847" s="3">
        <v>215</v>
      </c>
      <c r="D4847" s="3">
        <v>210</v>
      </c>
      <c r="E4847" s="3">
        <v>212</v>
      </c>
      <c r="F4847" s="3">
        <v>63</v>
      </c>
      <c r="G4847" s="3">
        <v>213</v>
      </c>
      <c r="K4847" s="55"/>
    </row>
    <row r="4848" spans="1:11" x14ac:dyDescent="0.3">
      <c r="A4848" s="6">
        <v>44823</v>
      </c>
      <c r="B4848" s="3">
        <v>185</v>
      </c>
      <c r="C4848" s="3">
        <v>208</v>
      </c>
      <c r="D4848" s="3">
        <v>185</v>
      </c>
      <c r="E4848" s="3">
        <v>208</v>
      </c>
      <c r="F4848" s="3">
        <v>30</v>
      </c>
      <c r="G4848" s="3">
        <v>205</v>
      </c>
      <c r="K4848" s="55"/>
    </row>
    <row r="4849" spans="1:11" x14ac:dyDescent="0.3">
      <c r="A4849" s="6">
        <v>44824</v>
      </c>
      <c r="B4849" s="3">
        <v>198</v>
      </c>
      <c r="C4849" s="3">
        <v>204</v>
      </c>
      <c r="D4849" s="3">
        <v>195</v>
      </c>
      <c r="E4849" s="3">
        <v>197</v>
      </c>
      <c r="F4849" s="3">
        <v>26</v>
      </c>
      <c r="G4849" s="3">
        <v>197.3</v>
      </c>
      <c r="K4849" s="55"/>
    </row>
    <row r="4850" spans="1:11" x14ac:dyDescent="0.3">
      <c r="A4850" s="6">
        <v>44825</v>
      </c>
      <c r="B4850" s="3">
        <v>215</v>
      </c>
      <c r="C4850" s="3">
        <v>215</v>
      </c>
      <c r="D4850" s="3">
        <v>195</v>
      </c>
      <c r="E4850" s="3">
        <v>199</v>
      </c>
      <c r="F4850" s="3">
        <v>92</v>
      </c>
      <c r="G4850" s="3">
        <v>200</v>
      </c>
      <c r="K4850" s="55"/>
    </row>
    <row r="4851" spans="1:11" x14ac:dyDescent="0.3">
      <c r="A4851" s="6">
        <v>44826</v>
      </c>
      <c r="B4851" s="3">
        <v>200</v>
      </c>
      <c r="C4851" s="3">
        <v>202</v>
      </c>
      <c r="D4851" s="3">
        <v>200</v>
      </c>
      <c r="E4851" s="3">
        <v>202</v>
      </c>
      <c r="F4851" s="3">
        <v>11</v>
      </c>
      <c r="G4851" s="3">
        <v>202</v>
      </c>
      <c r="K4851" s="55"/>
    </row>
    <row r="4852" spans="1:11" x14ac:dyDescent="0.3">
      <c r="A4852" s="6">
        <v>44827</v>
      </c>
      <c r="B4852" s="3">
        <v>188</v>
      </c>
      <c r="C4852" s="3">
        <v>188</v>
      </c>
      <c r="D4852" s="3">
        <v>186</v>
      </c>
      <c r="E4852" s="3">
        <v>187</v>
      </c>
      <c r="F4852" s="3">
        <v>32</v>
      </c>
      <c r="G4852" s="3">
        <v>187</v>
      </c>
      <c r="K4852" s="55"/>
    </row>
    <row r="4853" spans="1:11" x14ac:dyDescent="0.3">
      <c r="A4853" s="6">
        <v>44830</v>
      </c>
      <c r="B4853" s="3">
        <v>175</v>
      </c>
      <c r="C4853" s="3">
        <v>185</v>
      </c>
      <c r="D4853" s="3">
        <v>175</v>
      </c>
      <c r="E4853" s="3">
        <v>185</v>
      </c>
      <c r="F4853" s="3">
        <v>4</v>
      </c>
      <c r="G4853" s="3">
        <v>183</v>
      </c>
      <c r="K4853" s="55"/>
    </row>
    <row r="4854" spans="1:11" x14ac:dyDescent="0.3">
      <c r="A4854" s="6">
        <v>44831</v>
      </c>
      <c r="B4854" s="3">
        <v>190</v>
      </c>
      <c r="C4854" s="3">
        <v>195</v>
      </c>
      <c r="D4854" s="3">
        <v>190</v>
      </c>
      <c r="E4854" s="3">
        <v>194</v>
      </c>
      <c r="F4854" s="3">
        <v>9</v>
      </c>
      <c r="G4854" s="3">
        <v>194</v>
      </c>
      <c r="K4854" s="55"/>
    </row>
    <row r="4855" spans="1:11" x14ac:dyDescent="0.3">
      <c r="A4855" s="6">
        <v>44832</v>
      </c>
      <c r="B4855" s="3">
        <v>205</v>
      </c>
      <c r="C4855" s="3">
        <v>207</v>
      </c>
      <c r="D4855" s="3">
        <v>205</v>
      </c>
      <c r="E4855" s="3">
        <v>206.19</v>
      </c>
      <c r="F4855" s="3">
        <v>11</v>
      </c>
      <c r="G4855" s="3">
        <v>208</v>
      </c>
      <c r="K4855" s="55"/>
    </row>
    <row r="4856" spans="1:11" x14ac:dyDescent="0.3">
      <c r="A4856" s="6">
        <v>44833</v>
      </c>
      <c r="B4856" s="3">
        <v>200</v>
      </c>
      <c r="C4856" s="3">
        <v>200</v>
      </c>
      <c r="D4856" s="3">
        <v>185</v>
      </c>
      <c r="E4856" s="3">
        <v>197</v>
      </c>
      <c r="F4856" s="3">
        <v>60</v>
      </c>
      <c r="G4856" s="3">
        <v>197</v>
      </c>
      <c r="K4856" s="55"/>
    </row>
    <row r="4857" spans="1:11" x14ac:dyDescent="0.3">
      <c r="A4857" s="6">
        <v>44834</v>
      </c>
      <c r="B4857" s="3">
        <v>178</v>
      </c>
      <c r="C4857" s="3">
        <v>178</v>
      </c>
      <c r="D4857" s="3">
        <v>173</v>
      </c>
      <c r="E4857" s="3">
        <v>173</v>
      </c>
      <c r="F4857" s="3">
        <v>32</v>
      </c>
      <c r="G4857" s="3">
        <v>176</v>
      </c>
      <c r="K4857" s="55"/>
    </row>
    <row r="4858" spans="1:11" x14ac:dyDescent="0.3">
      <c r="A4858" s="6">
        <v>44837</v>
      </c>
      <c r="B4858" s="3">
        <v>228</v>
      </c>
      <c r="C4858" s="3">
        <v>228</v>
      </c>
      <c r="D4858" s="3">
        <v>221</v>
      </c>
      <c r="E4858" s="3">
        <v>227</v>
      </c>
      <c r="F4858" s="3">
        <v>46</v>
      </c>
      <c r="G4858" s="3">
        <v>225</v>
      </c>
      <c r="K4858" s="55"/>
    </row>
    <row r="4859" spans="1:11" x14ac:dyDescent="0.3">
      <c r="A4859" s="6">
        <v>44838</v>
      </c>
      <c r="B4859" s="3">
        <v>222</v>
      </c>
      <c r="C4859" s="3">
        <v>222</v>
      </c>
      <c r="D4859" s="3">
        <v>213.5</v>
      </c>
      <c r="E4859" s="3">
        <v>222</v>
      </c>
      <c r="F4859" s="3">
        <v>43</v>
      </c>
      <c r="G4859" s="3">
        <v>220.5</v>
      </c>
      <c r="K4859" s="55"/>
    </row>
    <row r="4860" spans="1:11" x14ac:dyDescent="0.3">
      <c r="A4860" s="6">
        <v>44839</v>
      </c>
      <c r="B4860" s="3">
        <v>218</v>
      </c>
      <c r="C4860" s="3">
        <v>230</v>
      </c>
      <c r="D4860" s="3">
        <v>215</v>
      </c>
      <c r="E4860" s="3">
        <v>230</v>
      </c>
      <c r="F4860" s="3">
        <v>16</v>
      </c>
      <c r="G4860" s="3">
        <v>230</v>
      </c>
      <c r="K4860" s="55"/>
    </row>
    <row r="4861" spans="1:11" x14ac:dyDescent="0.3">
      <c r="A4861" s="6">
        <v>44840</v>
      </c>
      <c r="B4861" s="3">
        <v>242</v>
      </c>
      <c r="C4861" s="3">
        <v>242</v>
      </c>
      <c r="D4861" s="3">
        <v>235</v>
      </c>
      <c r="E4861" s="3">
        <v>235.25</v>
      </c>
      <c r="F4861" s="3">
        <v>41</v>
      </c>
      <c r="G4861" s="3">
        <v>235</v>
      </c>
      <c r="K4861" s="55"/>
    </row>
    <row r="4862" spans="1:11" x14ac:dyDescent="0.3">
      <c r="A4862" s="6">
        <v>44841</v>
      </c>
      <c r="B4862" s="3">
        <v>228</v>
      </c>
      <c r="C4862" s="3">
        <v>228</v>
      </c>
      <c r="D4862" s="3">
        <v>222</v>
      </c>
      <c r="E4862" s="3">
        <v>223</v>
      </c>
      <c r="F4862" s="3">
        <v>61</v>
      </c>
      <c r="G4862" s="3">
        <v>223</v>
      </c>
      <c r="K4862" s="55"/>
    </row>
    <row r="4863" spans="1:11" x14ac:dyDescent="0.3">
      <c r="A4863" s="6">
        <v>44844</v>
      </c>
      <c r="B4863" s="3">
        <v>215</v>
      </c>
      <c r="C4863" s="3">
        <v>223</v>
      </c>
      <c r="D4863" s="3">
        <v>210</v>
      </c>
      <c r="E4863" s="3">
        <v>220</v>
      </c>
      <c r="F4863" s="3">
        <v>39</v>
      </c>
      <c r="G4863" s="3">
        <v>220</v>
      </c>
      <c r="K4863" s="55"/>
    </row>
    <row r="4864" spans="1:11" x14ac:dyDescent="0.3">
      <c r="A4864" s="6">
        <v>44845</v>
      </c>
      <c r="B4864" s="3">
        <v>230</v>
      </c>
      <c r="C4864" s="3">
        <v>230</v>
      </c>
      <c r="D4864" s="3">
        <v>215</v>
      </c>
      <c r="E4864" s="3">
        <v>216</v>
      </c>
      <c r="F4864" s="3">
        <v>31</v>
      </c>
      <c r="G4864" s="3">
        <v>219</v>
      </c>
      <c r="K4864" s="55"/>
    </row>
    <row r="4865" spans="1:11" x14ac:dyDescent="0.3">
      <c r="A4865" s="6">
        <v>44846</v>
      </c>
      <c r="B4865" s="3">
        <v>217</v>
      </c>
      <c r="C4865" s="3">
        <v>223.56</v>
      </c>
      <c r="D4865" s="3">
        <v>215</v>
      </c>
      <c r="E4865" s="3">
        <v>216</v>
      </c>
      <c r="F4865" s="3">
        <v>62</v>
      </c>
      <c r="G4865" s="3">
        <v>217</v>
      </c>
      <c r="K4865" s="55"/>
    </row>
    <row r="4866" spans="1:11" x14ac:dyDescent="0.3">
      <c r="A4866" s="6">
        <v>44847</v>
      </c>
      <c r="B4866" s="3">
        <v>220</v>
      </c>
      <c r="C4866" s="3">
        <v>220</v>
      </c>
      <c r="D4866" s="3">
        <v>203</v>
      </c>
      <c r="E4866" s="3">
        <v>203</v>
      </c>
      <c r="F4866" s="3">
        <v>8</v>
      </c>
      <c r="G4866" s="3">
        <v>203</v>
      </c>
      <c r="K4866" s="55"/>
    </row>
    <row r="4867" spans="1:11" x14ac:dyDescent="0.3">
      <c r="A4867" s="6">
        <v>44848</v>
      </c>
      <c r="B4867" s="3">
        <v>200</v>
      </c>
      <c r="C4867" s="3">
        <v>203</v>
      </c>
      <c r="D4867" s="3">
        <v>195</v>
      </c>
      <c r="E4867" s="3">
        <v>195</v>
      </c>
      <c r="F4867" s="3">
        <v>58</v>
      </c>
      <c r="G4867" s="3">
        <v>195</v>
      </c>
      <c r="K4867" s="55"/>
    </row>
    <row r="4868" spans="1:11" x14ac:dyDescent="0.3">
      <c r="A4868" s="6">
        <v>44851</v>
      </c>
      <c r="B4868" s="3">
        <v>185</v>
      </c>
      <c r="C4868" s="3">
        <v>185</v>
      </c>
      <c r="D4868" s="3">
        <v>169</v>
      </c>
      <c r="E4868" s="3">
        <v>173</v>
      </c>
      <c r="F4868" s="3">
        <v>51</v>
      </c>
      <c r="G4868" s="3">
        <v>172</v>
      </c>
      <c r="K4868" s="55"/>
    </row>
    <row r="4869" spans="1:11" x14ac:dyDescent="0.3">
      <c r="A4869" s="6">
        <v>44852</v>
      </c>
      <c r="B4869" s="3">
        <v>157</v>
      </c>
      <c r="C4869" s="3">
        <v>164</v>
      </c>
      <c r="D4869" s="3">
        <v>156</v>
      </c>
      <c r="E4869" s="3">
        <v>164</v>
      </c>
      <c r="F4869" s="3">
        <v>37</v>
      </c>
      <c r="G4869" s="3">
        <v>164</v>
      </c>
      <c r="K4869" s="55"/>
    </row>
    <row r="4870" spans="1:11" x14ac:dyDescent="0.3">
      <c r="A4870" s="6">
        <v>44853</v>
      </c>
      <c r="B4870" s="3">
        <v>170</v>
      </c>
      <c r="C4870" s="3">
        <v>170</v>
      </c>
      <c r="D4870" s="3">
        <v>165</v>
      </c>
      <c r="E4870" s="3">
        <v>165</v>
      </c>
      <c r="F4870" s="3">
        <v>6</v>
      </c>
      <c r="G4870" s="3">
        <v>165</v>
      </c>
      <c r="K4870" s="55"/>
    </row>
    <row r="4871" spans="1:11" x14ac:dyDescent="0.3">
      <c r="A4871" s="6">
        <v>44854</v>
      </c>
      <c r="B4871" s="3">
        <v>162</v>
      </c>
      <c r="C4871" s="3">
        <v>165</v>
      </c>
      <c r="D4871" s="3">
        <v>161</v>
      </c>
      <c r="E4871" s="3">
        <v>165</v>
      </c>
      <c r="F4871" s="3">
        <v>5</v>
      </c>
      <c r="G4871" s="3">
        <v>165</v>
      </c>
      <c r="K4871" s="55"/>
    </row>
    <row r="4872" spans="1:11" x14ac:dyDescent="0.3">
      <c r="A4872" s="6">
        <v>44855</v>
      </c>
      <c r="B4872" s="3">
        <v>161</v>
      </c>
      <c r="C4872" s="3">
        <v>165</v>
      </c>
      <c r="D4872" s="3">
        <v>158</v>
      </c>
      <c r="E4872" s="3">
        <v>165</v>
      </c>
      <c r="F4872" s="3">
        <v>21</v>
      </c>
      <c r="G4872" s="3">
        <v>165</v>
      </c>
      <c r="K4872" s="55"/>
    </row>
    <row r="4873" spans="1:11" x14ac:dyDescent="0.3">
      <c r="A4873" s="6">
        <v>44858</v>
      </c>
      <c r="B4873" s="3">
        <v>155</v>
      </c>
      <c r="C4873" s="3">
        <v>155</v>
      </c>
      <c r="D4873" s="3">
        <v>150</v>
      </c>
      <c r="E4873" s="3">
        <v>150</v>
      </c>
      <c r="F4873" s="3">
        <v>79</v>
      </c>
      <c r="G4873" s="3">
        <v>150</v>
      </c>
      <c r="K4873" s="55"/>
    </row>
    <row r="4874" spans="1:11" x14ac:dyDescent="0.3">
      <c r="A4874" s="6">
        <v>44859</v>
      </c>
      <c r="B4874" s="3">
        <v>143</v>
      </c>
      <c r="C4874" s="3">
        <v>148</v>
      </c>
      <c r="D4874" s="3">
        <v>142</v>
      </c>
      <c r="E4874" s="3">
        <v>142</v>
      </c>
      <c r="F4874" s="3">
        <v>43</v>
      </c>
      <c r="G4874" s="3">
        <v>142.88</v>
      </c>
      <c r="K4874" s="55"/>
    </row>
    <row r="4875" spans="1:11" x14ac:dyDescent="0.3">
      <c r="A4875" s="6">
        <v>44860</v>
      </c>
      <c r="B4875" s="3">
        <v>145</v>
      </c>
      <c r="C4875" s="3">
        <v>145</v>
      </c>
      <c r="D4875" s="3">
        <v>134</v>
      </c>
      <c r="E4875" s="3">
        <v>138</v>
      </c>
      <c r="F4875" s="3">
        <v>29</v>
      </c>
      <c r="G4875" s="3">
        <v>136.25</v>
      </c>
      <c r="K4875" s="55"/>
    </row>
    <row r="4876" spans="1:11" x14ac:dyDescent="0.3">
      <c r="A4876" s="6">
        <v>44861</v>
      </c>
      <c r="B4876" s="3">
        <v>140</v>
      </c>
      <c r="C4876" s="3">
        <v>140.5</v>
      </c>
      <c r="D4876" s="3">
        <v>138.5</v>
      </c>
      <c r="E4876" s="3">
        <v>140</v>
      </c>
      <c r="F4876" s="3">
        <v>30</v>
      </c>
      <c r="G4876" s="3">
        <v>140</v>
      </c>
      <c r="K4876" s="55"/>
    </row>
    <row r="4877" spans="1:11" x14ac:dyDescent="0.3">
      <c r="A4877" s="6">
        <v>44862</v>
      </c>
      <c r="B4877" s="3">
        <v>145</v>
      </c>
      <c r="C4877" s="3">
        <v>150</v>
      </c>
      <c r="D4877" s="3">
        <v>145</v>
      </c>
      <c r="E4877" s="3">
        <v>146</v>
      </c>
      <c r="F4877" s="3">
        <v>51</v>
      </c>
      <c r="G4877" s="3">
        <v>146</v>
      </c>
      <c r="K4877" s="55"/>
    </row>
    <row r="4878" spans="1:11" x14ac:dyDescent="0.3">
      <c r="A4878" s="6">
        <v>44865</v>
      </c>
      <c r="B4878" s="3">
        <v>125</v>
      </c>
      <c r="C4878" s="3">
        <v>125</v>
      </c>
      <c r="D4878" s="3">
        <v>118</v>
      </c>
      <c r="E4878" s="3">
        <v>119</v>
      </c>
      <c r="F4878" s="3">
        <v>41</v>
      </c>
      <c r="G4878" s="3">
        <v>119</v>
      </c>
      <c r="K4878" s="55"/>
    </row>
    <row r="4879" spans="1:11" x14ac:dyDescent="0.3">
      <c r="A4879" s="6">
        <v>44866</v>
      </c>
      <c r="B4879" s="3">
        <v>201</v>
      </c>
      <c r="C4879" s="3">
        <v>201</v>
      </c>
      <c r="D4879" s="3">
        <v>199</v>
      </c>
      <c r="E4879" s="3">
        <v>199</v>
      </c>
      <c r="F4879" s="3">
        <v>3</v>
      </c>
      <c r="G4879" s="3">
        <v>199</v>
      </c>
      <c r="K4879" s="55"/>
    </row>
    <row r="4880" spans="1:11" x14ac:dyDescent="0.3">
      <c r="A4880" s="6">
        <v>44867</v>
      </c>
      <c r="B4880" s="3">
        <v>199</v>
      </c>
      <c r="C4880" s="3">
        <v>199</v>
      </c>
      <c r="D4880" s="3">
        <v>185</v>
      </c>
      <c r="E4880" s="3">
        <v>185</v>
      </c>
      <c r="F4880" s="3">
        <v>31</v>
      </c>
      <c r="G4880" s="3">
        <v>186</v>
      </c>
      <c r="K4880" s="55"/>
    </row>
    <row r="4881" spans="1:11" x14ac:dyDescent="0.3">
      <c r="A4881" s="6">
        <v>44868</v>
      </c>
      <c r="B4881" s="3">
        <v>182.01</v>
      </c>
      <c r="C4881" s="3">
        <v>182.01</v>
      </c>
      <c r="D4881" s="3">
        <v>170</v>
      </c>
      <c r="E4881" s="3">
        <v>174</v>
      </c>
      <c r="F4881" s="3">
        <v>33</v>
      </c>
      <c r="G4881" s="3">
        <v>172</v>
      </c>
      <c r="K4881" s="55"/>
    </row>
    <row r="4882" spans="1:11" x14ac:dyDescent="0.3">
      <c r="A4882" s="6">
        <v>44869</v>
      </c>
      <c r="B4882" s="3">
        <v>175</v>
      </c>
      <c r="C4882" s="3">
        <v>175</v>
      </c>
      <c r="D4882" s="3">
        <v>160</v>
      </c>
      <c r="E4882" s="3">
        <v>162</v>
      </c>
      <c r="F4882" s="3">
        <v>34</v>
      </c>
      <c r="G4882" s="3">
        <v>166.63</v>
      </c>
      <c r="K4882" s="55"/>
    </row>
    <row r="4883" spans="1:11" x14ac:dyDescent="0.3">
      <c r="A4883" s="6">
        <v>44872</v>
      </c>
      <c r="B4883" s="3">
        <v>155</v>
      </c>
      <c r="C4883" s="3">
        <v>163</v>
      </c>
      <c r="D4883" s="3">
        <v>155</v>
      </c>
      <c r="E4883" s="3">
        <v>162</v>
      </c>
      <c r="F4883" s="3">
        <v>35</v>
      </c>
      <c r="G4883" s="3">
        <v>162</v>
      </c>
      <c r="K4883" s="55"/>
    </row>
    <row r="4884" spans="1:11" x14ac:dyDescent="0.3">
      <c r="A4884" s="6">
        <v>44873</v>
      </c>
      <c r="B4884" s="3">
        <v>157</v>
      </c>
      <c r="C4884" s="3">
        <v>158</v>
      </c>
      <c r="D4884" s="3">
        <v>154</v>
      </c>
      <c r="E4884" s="3">
        <v>154.5</v>
      </c>
      <c r="F4884" s="3">
        <v>49</v>
      </c>
      <c r="G4884" s="3">
        <v>154.75</v>
      </c>
      <c r="K4884" s="55"/>
    </row>
    <row r="4885" spans="1:11" x14ac:dyDescent="0.3">
      <c r="A4885" s="6">
        <v>44874</v>
      </c>
      <c r="B4885" s="3">
        <v>149.5</v>
      </c>
      <c r="C4885" s="3">
        <v>155</v>
      </c>
      <c r="D4885" s="3">
        <v>149.5</v>
      </c>
      <c r="E4885" s="3">
        <v>155</v>
      </c>
      <c r="F4885" s="3">
        <v>24</v>
      </c>
      <c r="G4885" s="3">
        <v>155</v>
      </c>
      <c r="K4885" s="55"/>
    </row>
    <row r="4886" spans="1:11" x14ac:dyDescent="0.3">
      <c r="A4886" s="6">
        <v>44875</v>
      </c>
      <c r="B4886" s="3">
        <v>160</v>
      </c>
      <c r="C4886" s="3">
        <v>163</v>
      </c>
      <c r="D4886" s="3">
        <v>158.5</v>
      </c>
      <c r="E4886" s="3">
        <v>159</v>
      </c>
      <c r="F4886" s="3">
        <v>47</v>
      </c>
      <c r="G4886" s="3">
        <v>159</v>
      </c>
      <c r="K4886" s="55"/>
    </row>
    <row r="4887" spans="1:11" x14ac:dyDescent="0.3">
      <c r="A4887" s="6">
        <v>44876</v>
      </c>
      <c r="B4887" s="3">
        <v>148</v>
      </c>
      <c r="C4887" s="3">
        <v>148</v>
      </c>
      <c r="D4887" s="3">
        <v>145</v>
      </c>
      <c r="E4887" s="3">
        <v>145</v>
      </c>
      <c r="F4887" s="3">
        <v>24</v>
      </c>
      <c r="G4887" s="3">
        <v>145</v>
      </c>
      <c r="K4887" s="55"/>
    </row>
    <row r="4888" spans="1:11" x14ac:dyDescent="0.3">
      <c r="A4888" s="6">
        <v>44879</v>
      </c>
      <c r="B4888" s="3">
        <v>156</v>
      </c>
      <c r="C4888" s="3">
        <v>165</v>
      </c>
      <c r="D4888" s="3">
        <v>156</v>
      </c>
      <c r="E4888" s="3">
        <v>162</v>
      </c>
      <c r="F4888" s="3">
        <v>22</v>
      </c>
      <c r="G4888" s="3">
        <v>162</v>
      </c>
      <c r="K4888" s="55"/>
    </row>
    <row r="4889" spans="1:11" x14ac:dyDescent="0.3">
      <c r="A4889" s="6">
        <v>44880</v>
      </c>
      <c r="B4889" s="3">
        <v>176</v>
      </c>
      <c r="C4889" s="3">
        <v>180</v>
      </c>
      <c r="D4889" s="3">
        <v>175</v>
      </c>
      <c r="E4889" s="3">
        <v>178.5</v>
      </c>
      <c r="F4889" s="3">
        <v>33</v>
      </c>
      <c r="G4889" s="3">
        <v>177</v>
      </c>
      <c r="K4889" s="55"/>
    </row>
    <row r="4890" spans="1:11" x14ac:dyDescent="0.3">
      <c r="A4890" s="6">
        <v>44881</v>
      </c>
      <c r="B4890" s="3">
        <v>165</v>
      </c>
      <c r="C4890" s="3">
        <v>171</v>
      </c>
      <c r="D4890" s="3">
        <v>158</v>
      </c>
      <c r="E4890" s="3">
        <v>159</v>
      </c>
      <c r="F4890" s="3">
        <v>40</v>
      </c>
      <c r="G4890" s="3">
        <v>159</v>
      </c>
      <c r="K4890" s="55"/>
    </row>
    <row r="4891" spans="1:11" x14ac:dyDescent="0.3">
      <c r="A4891" s="6">
        <v>44882</v>
      </c>
      <c r="B4891" s="3">
        <v>160</v>
      </c>
      <c r="C4891" s="3">
        <v>168</v>
      </c>
      <c r="D4891" s="3">
        <v>160</v>
      </c>
      <c r="E4891" s="3">
        <v>168</v>
      </c>
      <c r="F4891" s="3">
        <v>27</v>
      </c>
      <c r="G4891" s="3">
        <v>167</v>
      </c>
      <c r="K4891" s="55"/>
    </row>
    <row r="4892" spans="1:11" x14ac:dyDescent="0.3">
      <c r="A4892" s="6">
        <v>44883</v>
      </c>
      <c r="B4892" s="3">
        <v>160</v>
      </c>
      <c r="C4892" s="3">
        <v>171</v>
      </c>
      <c r="D4892" s="3">
        <v>157</v>
      </c>
      <c r="E4892" s="3">
        <v>170</v>
      </c>
      <c r="F4892" s="3">
        <v>64</v>
      </c>
      <c r="G4892" s="3">
        <v>170</v>
      </c>
      <c r="K4892" s="55"/>
    </row>
    <row r="4893" spans="1:11" x14ac:dyDescent="0.3">
      <c r="A4893" s="6">
        <v>44886</v>
      </c>
      <c r="B4893" s="3">
        <v>188</v>
      </c>
      <c r="C4893" s="3">
        <v>188</v>
      </c>
      <c r="D4893" s="3">
        <v>178</v>
      </c>
      <c r="E4893" s="3">
        <v>185</v>
      </c>
      <c r="F4893" s="3">
        <v>25</v>
      </c>
      <c r="G4893" s="3">
        <v>182</v>
      </c>
      <c r="K4893" s="55"/>
    </row>
    <row r="4894" spans="1:11" x14ac:dyDescent="0.3">
      <c r="A4894" s="6">
        <v>44887</v>
      </c>
      <c r="B4894" s="3">
        <v>195</v>
      </c>
      <c r="C4894" s="3">
        <v>200.25</v>
      </c>
      <c r="D4894" s="3">
        <v>193</v>
      </c>
      <c r="E4894" s="3">
        <v>200</v>
      </c>
      <c r="F4894" s="3">
        <v>39</v>
      </c>
      <c r="G4894" s="3">
        <v>200</v>
      </c>
      <c r="K4894" s="55"/>
    </row>
    <row r="4895" spans="1:11" x14ac:dyDescent="0.3">
      <c r="A4895" s="6">
        <v>44888</v>
      </c>
      <c r="B4895" s="3">
        <v>220</v>
      </c>
      <c r="C4895" s="3">
        <v>222</v>
      </c>
      <c r="D4895" s="3">
        <v>210</v>
      </c>
      <c r="E4895" s="3">
        <v>217</v>
      </c>
      <c r="F4895" s="3">
        <v>25</v>
      </c>
      <c r="G4895" s="3">
        <v>217</v>
      </c>
      <c r="K4895" s="55"/>
    </row>
    <row r="4896" spans="1:11" x14ac:dyDescent="0.3">
      <c r="A4896" s="6">
        <v>44889</v>
      </c>
      <c r="B4896" s="3">
        <v>225</v>
      </c>
      <c r="C4896" s="3">
        <v>232.5</v>
      </c>
      <c r="D4896" s="3">
        <v>224</v>
      </c>
      <c r="E4896" s="3">
        <v>230</v>
      </c>
      <c r="F4896" s="3">
        <v>23</v>
      </c>
      <c r="G4896" s="3">
        <v>230</v>
      </c>
      <c r="K4896" s="55"/>
    </row>
    <row r="4897" spans="1:11" x14ac:dyDescent="0.3">
      <c r="A4897" s="6">
        <v>44890</v>
      </c>
      <c r="B4897" s="3">
        <v>240</v>
      </c>
      <c r="C4897" s="3">
        <v>250</v>
      </c>
      <c r="D4897" s="3">
        <v>240</v>
      </c>
      <c r="E4897" s="3">
        <v>250</v>
      </c>
      <c r="F4897" s="3">
        <v>53</v>
      </c>
      <c r="G4897" s="3">
        <v>246.45</v>
      </c>
      <c r="K4897" s="55"/>
    </row>
    <row r="4898" spans="1:11" x14ac:dyDescent="0.3">
      <c r="A4898" s="6">
        <v>44893</v>
      </c>
      <c r="B4898" s="3">
        <v>247</v>
      </c>
      <c r="C4898" s="3">
        <v>280</v>
      </c>
      <c r="D4898" s="3">
        <v>247</v>
      </c>
      <c r="E4898" s="3">
        <v>280</v>
      </c>
      <c r="F4898" s="3">
        <v>76</v>
      </c>
      <c r="G4898" s="3">
        <v>280</v>
      </c>
      <c r="K4898" s="55"/>
    </row>
    <row r="4899" spans="1:11" x14ac:dyDescent="0.3">
      <c r="A4899" s="6">
        <v>44894</v>
      </c>
      <c r="B4899" s="3">
        <v>300</v>
      </c>
      <c r="C4899" s="3">
        <v>335</v>
      </c>
      <c r="D4899" s="3">
        <v>300</v>
      </c>
      <c r="E4899" s="3">
        <v>318</v>
      </c>
      <c r="F4899" s="3">
        <v>147</v>
      </c>
      <c r="G4899" s="3">
        <v>317</v>
      </c>
      <c r="K4899" s="55"/>
    </row>
    <row r="4900" spans="1:11" x14ac:dyDescent="0.3">
      <c r="A4900" s="6">
        <v>44895</v>
      </c>
      <c r="B4900" s="3">
        <v>324.95</v>
      </c>
      <c r="C4900" s="3">
        <v>333</v>
      </c>
      <c r="D4900" s="3">
        <v>324.95</v>
      </c>
      <c r="E4900" s="3">
        <v>332</v>
      </c>
      <c r="F4900" s="3">
        <v>80</v>
      </c>
      <c r="G4900" s="3">
        <v>330</v>
      </c>
      <c r="K4900" s="55"/>
    </row>
    <row r="4901" spans="1:11" x14ac:dyDescent="0.3">
      <c r="A4901" s="6">
        <v>44896</v>
      </c>
      <c r="B4901" s="3">
        <v>363.5</v>
      </c>
      <c r="C4901" s="3">
        <v>368</v>
      </c>
      <c r="D4901" s="3">
        <v>346</v>
      </c>
      <c r="E4901" s="3">
        <v>346</v>
      </c>
      <c r="F4901" s="3">
        <v>23</v>
      </c>
      <c r="G4901" s="3">
        <v>355</v>
      </c>
      <c r="K4901" s="55"/>
    </row>
    <row r="4902" spans="1:11" x14ac:dyDescent="0.3">
      <c r="A4902" s="6">
        <v>44897</v>
      </c>
      <c r="B4902" s="3">
        <v>345</v>
      </c>
      <c r="C4902" s="3">
        <v>350</v>
      </c>
      <c r="D4902" s="3">
        <v>342</v>
      </c>
      <c r="E4902" s="3">
        <v>350</v>
      </c>
      <c r="F4902" s="3">
        <v>18</v>
      </c>
      <c r="G4902" s="3">
        <v>350</v>
      </c>
      <c r="K4902" s="55"/>
    </row>
    <row r="4903" spans="1:11" x14ac:dyDescent="0.3">
      <c r="A4903" s="6">
        <v>44900</v>
      </c>
      <c r="B4903" s="3">
        <v>357.5</v>
      </c>
      <c r="C4903" s="3">
        <v>357.5</v>
      </c>
      <c r="D4903" s="3">
        <v>340</v>
      </c>
      <c r="E4903" s="3">
        <v>340</v>
      </c>
      <c r="F4903" s="3">
        <v>33</v>
      </c>
      <c r="G4903" s="3">
        <v>340</v>
      </c>
      <c r="K4903" s="55"/>
    </row>
    <row r="4904" spans="1:11" x14ac:dyDescent="0.3">
      <c r="A4904" s="6">
        <v>44901</v>
      </c>
      <c r="B4904" s="3">
        <v>358</v>
      </c>
      <c r="C4904" s="3">
        <v>358</v>
      </c>
      <c r="D4904" s="3">
        <v>357</v>
      </c>
      <c r="E4904" s="3">
        <v>357</v>
      </c>
      <c r="F4904" s="3">
        <v>2</v>
      </c>
      <c r="G4904" s="3">
        <v>347</v>
      </c>
      <c r="K4904" s="55"/>
    </row>
    <row r="4905" spans="1:11" x14ac:dyDescent="0.3">
      <c r="A4905" s="6">
        <v>44902</v>
      </c>
      <c r="B4905" s="3">
        <v>345</v>
      </c>
      <c r="C4905" s="3">
        <v>345</v>
      </c>
      <c r="D4905" s="3">
        <v>330</v>
      </c>
      <c r="E4905" s="3">
        <v>331</v>
      </c>
      <c r="F4905" s="3">
        <v>9</v>
      </c>
      <c r="G4905" s="3">
        <v>331</v>
      </c>
      <c r="K4905" s="55"/>
    </row>
    <row r="4906" spans="1:11" x14ac:dyDescent="0.3">
      <c r="A4906" s="6">
        <v>44903</v>
      </c>
      <c r="B4906" s="3">
        <v>330</v>
      </c>
      <c r="C4906" s="3">
        <v>330</v>
      </c>
      <c r="D4906" s="3">
        <v>307</v>
      </c>
      <c r="E4906" s="3">
        <v>307</v>
      </c>
      <c r="F4906" s="3">
        <v>23</v>
      </c>
      <c r="G4906" s="3">
        <v>307</v>
      </c>
      <c r="K4906" s="55"/>
    </row>
    <row r="4907" spans="1:11" x14ac:dyDescent="0.3">
      <c r="A4907" s="6">
        <v>44904</v>
      </c>
      <c r="B4907" s="3">
        <v>300</v>
      </c>
      <c r="C4907" s="3">
        <v>310</v>
      </c>
      <c r="D4907" s="3">
        <v>292</v>
      </c>
      <c r="E4907" s="3">
        <v>310</v>
      </c>
      <c r="F4907" s="3">
        <v>8</v>
      </c>
      <c r="G4907" s="3">
        <v>310</v>
      </c>
      <c r="K4907" s="55"/>
    </row>
    <row r="4908" spans="1:11" x14ac:dyDescent="0.3">
      <c r="A4908" s="6">
        <v>44907</v>
      </c>
      <c r="B4908" s="3">
        <v>289</v>
      </c>
      <c r="C4908" s="3">
        <v>290</v>
      </c>
      <c r="D4908" s="3">
        <v>288</v>
      </c>
      <c r="E4908" s="3">
        <v>290</v>
      </c>
      <c r="F4908" s="3">
        <v>4</v>
      </c>
      <c r="G4908" s="3">
        <v>290</v>
      </c>
      <c r="K4908" s="55"/>
    </row>
    <row r="4909" spans="1:11" x14ac:dyDescent="0.3">
      <c r="A4909" s="6">
        <v>44908</v>
      </c>
      <c r="B4909" s="3">
        <v>293</v>
      </c>
      <c r="C4909" s="3">
        <v>293</v>
      </c>
      <c r="D4909" s="3">
        <v>293</v>
      </c>
      <c r="E4909" s="3">
        <v>293</v>
      </c>
      <c r="F4909" s="3">
        <v>2</v>
      </c>
      <c r="G4909" s="3">
        <v>288</v>
      </c>
      <c r="K4909" s="55"/>
    </row>
    <row r="4910" spans="1:11" x14ac:dyDescent="0.3">
      <c r="A4910" s="6">
        <v>44909</v>
      </c>
      <c r="B4910" s="3">
        <v>270</v>
      </c>
      <c r="C4910" s="3">
        <v>270</v>
      </c>
      <c r="D4910" s="3">
        <v>245</v>
      </c>
      <c r="E4910" s="3">
        <v>255</v>
      </c>
      <c r="F4910" s="3">
        <v>54</v>
      </c>
      <c r="G4910" s="3">
        <v>255</v>
      </c>
      <c r="K4910" s="55"/>
    </row>
    <row r="4911" spans="1:11" x14ac:dyDescent="0.3">
      <c r="A4911" s="6">
        <v>44910</v>
      </c>
      <c r="B4911" s="3">
        <v>255</v>
      </c>
      <c r="C4911" s="3">
        <v>261</v>
      </c>
      <c r="D4911" s="3">
        <v>255</v>
      </c>
      <c r="E4911" s="3">
        <v>260</v>
      </c>
      <c r="F4911" s="3">
        <v>27</v>
      </c>
      <c r="G4911" s="3">
        <v>261</v>
      </c>
      <c r="K4911" s="55"/>
    </row>
    <row r="4912" spans="1:11" x14ac:dyDescent="0.3">
      <c r="A4912" s="6">
        <v>44911</v>
      </c>
      <c r="B4912" s="3">
        <v>250</v>
      </c>
      <c r="C4912" s="3">
        <v>250</v>
      </c>
      <c r="D4912" s="3">
        <v>240</v>
      </c>
      <c r="E4912" s="3">
        <v>243</v>
      </c>
      <c r="F4912" s="3">
        <v>33</v>
      </c>
      <c r="G4912" s="3">
        <v>245</v>
      </c>
      <c r="K4912" s="55"/>
    </row>
    <row r="4913" spans="1:11" x14ac:dyDescent="0.3">
      <c r="A4913" s="6">
        <v>44914</v>
      </c>
      <c r="B4913" s="3">
        <v>235</v>
      </c>
      <c r="C4913" s="3">
        <v>241.66</v>
      </c>
      <c r="D4913" s="3">
        <v>230</v>
      </c>
      <c r="E4913" s="3">
        <v>241.66</v>
      </c>
      <c r="F4913" s="3">
        <v>14</v>
      </c>
      <c r="G4913" s="3">
        <v>245</v>
      </c>
      <c r="K4913" s="55"/>
    </row>
    <row r="4914" spans="1:11" x14ac:dyDescent="0.3">
      <c r="A4914" s="6">
        <v>44915</v>
      </c>
      <c r="B4914" s="3">
        <v>245</v>
      </c>
      <c r="C4914" s="3">
        <v>247</v>
      </c>
      <c r="D4914" s="3">
        <v>240</v>
      </c>
      <c r="E4914" s="3">
        <v>240</v>
      </c>
      <c r="F4914" s="3">
        <v>15</v>
      </c>
      <c r="G4914" s="3">
        <v>243</v>
      </c>
      <c r="K4914" s="55"/>
    </row>
    <row r="4915" spans="1:11" x14ac:dyDescent="0.3">
      <c r="A4915" s="6">
        <v>44916</v>
      </c>
      <c r="B4915" s="3">
        <v>215</v>
      </c>
      <c r="C4915" s="3">
        <v>215</v>
      </c>
      <c r="D4915" s="3">
        <v>210</v>
      </c>
      <c r="E4915" s="3">
        <v>215</v>
      </c>
      <c r="F4915" s="3">
        <v>14</v>
      </c>
      <c r="G4915" s="3">
        <v>215</v>
      </c>
      <c r="K4915" s="55"/>
    </row>
    <row r="4916" spans="1:11" x14ac:dyDescent="0.3">
      <c r="A4916" s="6">
        <v>44917</v>
      </c>
      <c r="B4916" s="3">
        <v>198</v>
      </c>
      <c r="C4916" s="3">
        <v>210</v>
      </c>
      <c r="D4916" s="3">
        <v>198</v>
      </c>
      <c r="E4916" s="3">
        <v>208</v>
      </c>
      <c r="F4916" s="3">
        <v>22</v>
      </c>
      <c r="G4916" s="3">
        <v>208</v>
      </c>
      <c r="K4916" s="55"/>
    </row>
    <row r="4917" spans="1:11" x14ac:dyDescent="0.3">
      <c r="A4917" s="6">
        <v>44918</v>
      </c>
      <c r="B4917" s="3">
        <v>195</v>
      </c>
      <c r="C4917" s="3">
        <v>204</v>
      </c>
      <c r="D4917" s="3">
        <v>195</v>
      </c>
      <c r="E4917" s="3">
        <v>198</v>
      </c>
      <c r="F4917" s="3">
        <v>57</v>
      </c>
      <c r="G4917" s="3">
        <v>198</v>
      </c>
      <c r="K4917" s="55"/>
    </row>
    <row r="4918" spans="1:11" x14ac:dyDescent="0.3">
      <c r="A4918" s="6">
        <v>44922</v>
      </c>
      <c r="B4918" s="3">
        <v>200</v>
      </c>
      <c r="C4918" s="3">
        <v>200</v>
      </c>
      <c r="D4918" s="3">
        <v>190</v>
      </c>
      <c r="E4918" s="3">
        <v>190</v>
      </c>
      <c r="F4918" s="3">
        <v>17</v>
      </c>
      <c r="G4918" s="3">
        <v>190</v>
      </c>
      <c r="K4918" s="55"/>
    </row>
    <row r="4919" spans="1:11" x14ac:dyDescent="0.3">
      <c r="A4919" s="6">
        <v>44923</v>
      </c>
      <c r="B4919" s="3">
        <v>184</v>
      </c>
      <c r="C4919" s="3">
        <v>184</v>
      </c>
      <c r="D4919" s="3">
        <v>179</v>
      </c>
      <c r="E4919" s="3">
        <v>179</v>
      </c>
      <c r="F4919" s="3">
        <v>4</v>
      </c>
      <c r="G4919" s="3">
        <v>181</v>
      </c>
      <c r="K4919" s="55"/>
    </row>
    <row r="4920" spans="1:11" x14ac:dyDescent="0.3">
      <c r="A4920" s="6">
        <v>44924</v>
      </c>
      <c r="B4920" s="3">
        <v>174</v>
      </c>
      <c r="C4920" s="3">
        <v>174</v>
      </c>
      <c r="D4920" s="3">
        <v>162</v>
      </c>
      <c r="E4920" s="3">
        <v>165</v>
      </c>
      <c r="F4920" s="3">
        <v>88</v>
      </c>
      <c r="G4920" s="3">
        <v>166</v>
      </c>
      <c r="K4920" s="55"/>
    </row>
    <row r="4921" spans="1:11" x14ac:dyDescent="0.3">
      <c r="A4921" s="6">
        <v>44925</v>
      </c>
      <c r="B4921" s="3">
        <v>161</v>
      </c>
      <c r="C4921" s="3">
        <v>163</v>
      </c>
      <c r="D4921" s="3">
        <v>160</v>
      </c>
      <c r="E4921" s="3">
        <v>160</v>
      </c>
      <c r="F4921" s="3">
        <v>25</v>
      </c>
      <c r="G4921" s="3">
        <v>160</v>
      </c>
      <c r="K4921" s="55"/>
    </row>
    <row r="4922" spans="1:11" x14ac:dyDescent="0.3">
      <c r="A4922" s="6">
        <v>44928</v>
      </c>
      <c r="B4922" s="3">
        <v>184</v>
      </c>
      <c r="C4922" s="3">
        <v>184</v>
      </c>
      <c r="D4922" s="3">
        <v>182</v>
      </c>
      <c r="E4922" s="3">
        <v>182</v>
      </c>
      <c r="F4922" s="3">
        <v>33</v>
      </c>
      <c r="G4922" s="3">
        <v>182</v>
      </c>
      <c r="K4922" s="55"/>
    </row>
    <row r="4923" spans="1:11" x14ac:dyDescent="0.3">
      <c r="A4923" s="6">
        <v>44929</v>
      </c>
      <c r="B4923" s="3">
        <v>162</v>
      </c>
      <c r="C4923" s="3">
        <v>168</v>
      </c>
      <c r="D4923" s="3">
        <v>160</v>
      </c>
      <c r="E4923" s="3">
        <v>168</v>
      </c>
      <c r="F4923" s="3">
        <v>9</v>
      </c>
      <c r="G4923" s="3">
        <v>160.5</v>
      </c>
      <c r="K4923" s="55"/>
    </row>
    <row r="4924" spans="1:11" x14ac:dyDescent="0.3">
      <c r="A4924" s="6">
        <v>44930</v>
      </c>
      <c r="B4924" s="3">
        <v>146</v>
      </c>
      <c r="C4924" s="3">
        <v>146</v>
      </c>
      <c r="D4924" s="3">
        <v>140</v>
      </c>
      <c r="E4924" s="3">
        <v>141.80000000000001</v>
      </c>
      <c r="F4924" s="3">
        <v>8</v>
      </c>
      <c r="G4924" s="3">
        <v>139.5</v>
      </c>
      <c r="K4924" s="55"/>
    </row>
    <row r="4925" spans="1:11" x14ac:dyDescent="0.3">
      <c r="A4925" s="6">
        <v>44931</v>
      </c>
      <c r="B4925" s="3">
        <v>150</v>
      </c>
      <c r="C4925" s="3">
        <v>150</v>
      </c>
      <c r="D4925" s="3">
        <v>140.4</v>
      </c>
      <c r="E4925" s="3">
        <v>140.4</v>
      </c>
      <c r="F4925" s="3">
        <v>29</v>
      </c>
      <c r="G4925" s="3">
        <v>140.4</v>
      </c>
      <c r="K4925" s="55"/>
    </row>
    <row r="4926" spans="1:11" x14ac:dyDescent="0.3">
      <c r="A4926" s="6">
        <v>44932</v>
      </c>
      <c r="B4926" s="3">
        <v>142</v>
      </c>
      <c r="C4926" s="3">
        <v>154</v>
      </c>
      <c r="D4926" s="3">
        <v>142</v>
      </c>
      <c r="E4926" s="3">
        <v>150</v>
      </c>
      <c r="F4926" s="3">
        <v>71</v>
      </c>
      <c r="G4926" s="3">
        <v>150</v>
      </c>
      <c r="K4926" s="55"/>
    </row>
    <row r="4927" spans="1:11" x14ac:dyDescent="0.3">
      <c r="A4927" s="6">
        <v>44935</v>
      </c>
      <c r="B4927" s="3">
        <v>145</v>
      </c>
      <c r="C4927" s="3">
        <v>148</v>
      </c>
      <c r="D4927" s="3">
        <v>140</v>
      </c>
      <c r="E4927" s="3">
        <v>148</v>
      </c>
      <c r="F4927" s="3">
        <v>32</v>
      </c>
      <c r="G4927" s="3">
        <v>148</v>
      </c>
      <c r="K4927" s="55"/>
    </row>
    <row r="4928" spans="1:11" x14ac:dyDescent="0.3">
      <c r="A4928" s="6">
        <v>44936</v>
      </c>
      <c r="B4928" s="3">
        <v>150</v>
      </c>
      <c r="C4928" s="3">
        <v>150</v>
      </c>
      <c r="D4928" s="3">
        <v>140</v>
      </c>
      <c r="E4928" s="3">
        <v>140</v>
      </c>
      <c r="F4928" s="3">
        <v>31</v>
      </c>
      <c r="G4928" s="3">
        <v>140</v>
      </c>
      <c r="K4928" s="55"/>
    </row>
    <row r="4929" spans="1:11" x14ac:dyDescent="0.3">
      <c r="A4929" s="6">
        <v>44937</v>
      </c>
      <c r="B4929" s="3">
        <v>138</v>
      </c>
      <c r="C4929" s="3">
        <v>138</v>
      </c>
      <c r="D4929" s="3">
        <v>130</v>
      </c>
      <c r="E4929" s="3">
        <v>134</v>
      </c>
      <c r="F4929" s="3">
        <v>40</v>
      </c>
      <c r="G4929" s="3">
        <v>134</v>
      </c>
      <c r="K4929" s="55"/>
    </row>
    <row r="4930" spans="1:11" x14ac:dyDescent="0.3">
      <c r="A4930" s="6">
        <v>44938</v>
      </c>
      <c r="B4930" s="3">
        <v>141</v>
      </c>
      <c r="C4930" s="3">
        <v>146.5</v>
      </c>
      <c r="D4930" s="3">
        <v>141</v>
      </c>
      <c r="E4930" s="3">
        <v>146.5</v>
      </c>
      <c r="F4930" s="3">
        <v>27</v>
      </c>
      <c r="G4930" s="3">
        <v>146.5</v>
      </c>
      <c r="K4930" s="55"/>
    </row>
    <row r="4931" spans="1:11" x14ac:dyDescent="0.3">
      <c r="A4931" s="6">
        <v>44939</v>
      </c>
      <c r="B4931" s="3">
        <v>140.5</v>
      </c>
      <c r="C4931" s="3">
        <v>140.5</v>
      </c>
      <c r="D4931" s="3">
        <v>137</v>
      </c>
      <c r="E4931" s="3">
        <v>137</v>
      </c>
      <c r="F4931" s="3">
        <v>13</v>
      </c>
      <c r="G4931" s="3">
        <v>138.25</v>
      </c>
      <c r="K4931" s="55"/>
    </row>
    <row r="4932" spans="1:11" x14ac:dyDescent="0.3">
      <c r="A4932" s="6">
        <v>44942</v>
      </c>
      <c r="B4932" s="3">
        <v>135</v>
      </c>
      <c r="C4932" s="3">
        <v>135</v>
      </c>
      <c r="D4932" s="3">
        <v>118</v>
      </c>
      <c r="E4932" s="3">
        <v>120</v>
      </c>
      <c r="F4932" s="3">
        <v>40</v>
      </c>
      <c r="G4932" s="3">
        <v>120</v>
      </c>
      <c r="K4932" s="55"/>
    </row>
    <row r="4933" spans="1:11" x14ac:dyDescent="0.3">
      <c r="A4933" s="6">
        <v>44943</v>
      </c>
      <c r="B4933" s="3">
        <v>119</v>
      </c>
      <c r="C4933" s="3">
        <v>128</v>
      </c>
      <c r="D4933" s="3">
        <v>118</v>
      </c>
      <c r="E4933" s="3">
        <v>128</v>
      </c>
      <c r="F4933" s="3">
        <v>67</v>
      </c>
      <c r="G4933" s="3">
        <v>126.88</v>
      </c>
      <c r="K4933" s="55"/>
    </row>
    <row r="4934" spans="1:11" x14ac:dyDescent="0.3">
      <c r="A4934" s="6">
        <v>44944</v>
      </c>
      <c r="B4934" s="3">
        <v>115</v>
      </c>
      <c r="C4934" s="3">
        <v>122</v>
      </c>
      <c r="D4934" s="3">
        <v>114.5</v>
      </c>
      <c r="E4934" s="3">
        <v>121.2</v>
      </c>
      <c r="F4934" s="3">
        <v>49</v>
      </c>
      <c r="G4934" s="3">
        <v>122</v>
      </c>
      <c r="K4934" s="55"/>
    </row>
    <row r="4935" spans="1:11" x14ac:dyDescent="0.3">
      <c r="A4935" s="6">
        <v>44945</v>
      </c>
      <c r="B4935" s="3">
        <v>116</v>
      </c>
      <c r="C4935" s="3">
        <v>119</v>
      </c>
      <c r="D4935" s="3">
        <v>112</v>
      </c>
      <c r="E4935" s="3">
        <v>114</v>
      </c>
      <c r="F4935" s="3">
        <v>72</v>
      </c>
      <c r="G4935" s="3">
        <v>114</v>
      </c>
      <c r="K4935" s="55"/>
    </row>
    <row r="4936" spans="1:11" x14ac:dyDescent="0.3">
      <c r="A4936" s="6">
        <v>44946</v>
      </c>
      <c r="B4936" s="3">
        <v>105</v>
      </c>
      <c r="C4936" s="3">
        <v>110</v>
      </c>
      <c r="D4936" s="3">
        <v>105</v>
      </c>
      <c r="E4936" s="3">
        <v>110</v>
      </c>
      <c r="F4936" s="3">
        <v>38</v>
      </c>
      <c r="G4936" s="3">
        <v>110</v>
      </c>
      <c r="K4936" s="55"/>
    </row>
    <row r="4937" spans="1:11" x14ac:dyDescent="0.3">
      <c r="A4937" s="6">
        <v>44949</v>
      </c>
      <c r="B4937" s="3">
        <v>103</v>
      </c>
      <c r="C4937" s="3">
        <v>105</v>
      </c>
      <c r="D4937" s="3">
        <v>103</v>
      </c>
      <c r="E4937" s="3">
        <v>105</v>
      </c>
      <c r="F4937" s="3">
        <v>27</v>
      </c>
      <c r="G4937" s="3">
        <v>105</v>
      </c>
      <c r="K4937" s="55"/>
    </row>
    <row r="4938" spans="1:11" x14ac:dyDescent="0.3">
      <c r="A4938" s="6">
        <v>44950</v>
      </c>
      <c r="B4938" s="3">
        <v>95</v>
      </c>
      <c r="C4938" s="3">
        <v>95.8</v>
      </c>
      <c r="D4938" s="3">
        <v>91</v>
      </c>
      <c r="E4938" s="3">
        <v>92</v>
      </c>
      <c r="F4938" s="3">
        <v>79</v>
      </c>
      <c r="G4938" s="3">
        <v>93</v>
      </c>
      <c r="K4938" s="55"/>
    </row>
    <row r="4939" spans="1:11" x14ac:dyDescent="0.3">
      <c r="A4939" s="6">
        <v>44951</v>
      </c>
      <c r="B4939" s="3">
        <v>86.5</v>
      </c>
      <c r="C4939" s="3">
        <v>86.5</v>
      </c>
      <c r="D4939" s="3">
        <v>84</v>
      </c>
      <c r="E4939" s="3">
        <v>86</v>
      </c>
      <c r="F4939" s="3">
        <v>23</v>
      </c>
      <c r="G4939" s="3">
        <v>86</v>
      </c>
      <c r="K4939" s="55"/>
    </row>
    <row r="4940" spans="1:11" x14ac:dyDescent="0.3">
      <c r="A4940" s="6">
        <v>44952</v>
      </c>
      <c r="B4940" s="3">
        <v>90</v>
      </c>
      <c r="C4940" s="3">
        <v>91.4</v>
      </c>
      <c r="D4940" s="3">
        <v>88</v>
      </c>
      <c r="E4940" s="3">
        <v>88</v>
      </c>
      <c r="F4940" s="3">
        <v>75</v>
      </c>
      <c r="G4940" s="3">
        <v>89</v>
      </c>
      <c r="K4940" s="55"/>
    </row>
    <row r="4941" spans="1:11" x14ac:dyDescent="0.3">
      <c r="A4941" s="6">
        <v>44953</v>
      </c>
      <c r="B4941" s="3">
        <v>90</v>
      </c>
      <c r="C4941" s="3">
        <v>90</v>
      </c>
      <c r="D4941" s="3">
        <v>86.5</v>
      </c>
      <c r="E4941" s="3">
        <v>87.5</v>
      </c>
      <c r="F4941" s="3">
        <v>136</v>
      </c>
      <c r="G4941" s="3">
        <v>87</v>
      </c>
      <c r="K4941" s="55"/>
    </row>
    <row r="4942" spans="1:11" x14ac:dyDescent="0.3">
      <c r="A4942" s="6">
        <v>44956</v>
      </c>
      <c r="B4942" s="3">
        <v>85</v>
      </c>
      <c r="C4942" s="3">
        <v>88</v>
      </c>
      <c r="D4942" s="3">
        <v>85</v>
      </c>
      <c r="E4942" s="3">
        <v>87.5</v>
      </c>
      <c r="F4942" s="3">
        <v>62</v>
      </c>
      <c r="G4942" s="3">
        <v>87.5</v>
      </c>
      <c r="K4942" s="55"/>
    </row>
    <row r="4943" spans="1:11" x14ac:dyDescent="0.3">
      <c r="A4943" s="6">
        <v>44957</v>
      </c>
      <c r="B4943" s="3">
        <v>98</v>
      </c>
      <c r="C4943" s="3">
        <v>106</v>
      </c>
      <c r="D4943" s="3">
        <v>98</v>
      </c>
      <c r="E4943" s="3">
        <v>104.5</v>
      </c>
      <c r="F4943" s="3">
        <v>153</v>
      </c>
      <c r="G4943" s="3">
        <v>104.45</v>
      </c>
      <c r="K4943" s="55"/>
    </row>
    <row r="4944" spans="1:11" x14ac:dyDescent="0.3">
      <c r="A4944" s="6">
        <v>44958</v>
      </c>
      <c r="B4944" s="3">
        <v>86</v>
      </c>
      <c r="C4944" s="3">
        <v>89.44</v>
      </c>
      <c r="D4944" s="3">
        <v>86</v>
      </c>
      <c r="E4944" s="3">
        <v>89</v>
      </c>
      <c r="F4944" s="3">
        <v>43</v>
      </c>
      <c r="G4944" s="3">
        <v>88.13</v>
      </c>
      <c r="K4944" s="55"/>
    </row>
    <row r="4945" spans="1:11" x14ac:dyDescent="0.3">
      <c r="A4945" s="6">
        <v>44959</v>
      </c>
      <c r="B4945" s="3">
        <v>87.5</v>
      </c>
      <c r="C4945" s="3">
        <v>89</v>
      </c>
      <c r="D4945" s="3">
        <v>86</v>
      </c>
      <c r="E4945" s="3">
        <v>86</v>
      </c>
      <c r="F4945" s="3">
        <v>51</v>
      </c>
      <c r="G4945" s="3">
        <v>86</v>
      </c>
      <c r="K4945" s="55"/>
    </row>
    <row r="4946" spans="1:11" x14ac:dyDescent="0.3">
      <c r="A4946" s="6">
        <v>44960</v>
      </c>
      <c r="B4946" s="3">
        <v>88</v>
      </c>
      <c r="C4946" s="3">
        <v>92.5</v>
      </c>
      <c r="D4946" s="3">
        <v>88</v>
      </c>
      <c r="E4946" s="3">
        <v>92</v>
      </c>
      <c r="F4946" s="3">
        <v>21</v>
      </c>
      <c r="G4946" s="3">
        <v>92</v>
      </c>
      <c r="K4946" s="5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7346D-069C-451E-A136-13815EC49A98}">
  <sheetPr>
    <tabColor theme="4"/>
  </sheetPr>
  <dimension ref="A1:G4971"/>
  <sheetViews>
    <sheetView workbookViewId="0">
      <selection activeCell="J3416" sqref="J3416"/>
    </sheetView>
  </sheetViews>
  <sheetFormatPr baseColWidth="10" defaultColWidth="11" defaultRowHeight="15.6" x14ac:dyDescent="0.3"/>
  <cols>
    <col min="1" max="1" width="16.19921875" bestFit="1" customWidth="1"/>
  </cols>
  <sheetData>
    <row r="1" spans="1:7" x14ac:dyDescent="0.3">
      <c r="A1" s="3" t="s">
        <v>518</v>
      </c>
      <c r="B1" s="3" t="s">
        <v>519</v>
      </c>
      <c r="C1" s="3"/>
      <c r="D1" s="3"/>
      <c r="E1" s="3"/>
      <c r="F1" s="3"/>
      <c r="G1" s="3"/>
    </row>
    <row r="4" spans="1:7" x14ac:dyDescent="0.3">
      <c r="A4" s="3" t="s">
        <v>0</v>
      </c>
      <c r="B4" s="3" t="s">
        <v>512</v>
      </c>
      <c r="C4" s="3" t="s">
        <v>513</v>
      </c>
      <c r="D4" s="3" t="s">
        <v>514</v>
      </c>
      <c r="E4" s="3" t="s">
        <v>515</v>
      </c>
      <c r="F4" s="3" t="s">
        <v>516</v>
      </c>
      <c r="G4" s="3" t="s">
        <v>517</v>
      </c>
    </row>
    <row r="5" spans="1:7" x14ac:dyDescent="0.3">
      <c r="A5" s="8">
        <v>37718</v>
      </c>
      <c r="B5" s="3">
        <v>245</v>
      </c>
      <c r="C5" s="3">
        <v>245</v>
      </c>
      <c r="D5" s="3">
        <v>245</v>
      </c>
      <c r="E5" s="3">
        <v>245</v>
      </c>
      <c r="F5" s="3">
        <v>1000</v>
      </c>
      <c r="G5" s="3">
        <v>245</v>
      </c>
    </row>
    <row r="6" spans="1:7" x14ac:dyDescent="0.3">
      <c r="A6" s="8">
        <v>37719</v>
      </c>
      <c r="B6" s="3">
        <v>247</v>
      </c>
      <c r="C6" s="3">
        <v>247</v>
      </c>
      <c r="D6" s="3">
        <v>247</v>
      </c>
      <c r="E6" s="3">
        <v>247</v>
      </c>
      <c r="F6" s="3">
        <v>0</v>
      </c>
      <c r="G6" s="3">
        <v>247</v>
      </c>
    </row>
    <row r="7" spans="1:7" x14ac:dyDescent="0.3">
      <c r="A7" s="8">
        <v>37720</v>
      </c>
      <c r="B7" s="3">
        <v>245</v>
      </c>
      <c r="C7" s="3">
        <v>245</v>
      </c>
      <c r="D7" s="3">
        <v>245</v>
      </c>
      <c r="E7" s="3">
        <v>252.5</v>
      </c>
      <c r="F7" s="3">
        <v>500</v>
      </c>
      <c r="G7" s="3">
        <v>252.5</v>
      </c>
    </row>
    <row r="8" spans="1:7" x14ac:dyDescent="0.3">
      <c r="A8" s="8">
        <v>37721</v>
      </c>
      <c r="B8" s="3">
        <v>249</v>
      </c>
      <c r="C8" s="3">
        <v>249</v>
      </c>
      <c r="D8" s="3">
        <v>249</v>
      </c>
      <c r="E8" s="3">
        <v>249</v>
      </c>
      <c r="F8" s="3">
        <v>100</v>
      </c>
      <c r="G8" s="3">
        <v>249</v>
      </c>
    </row>
    <row r="9" spans="1:7" x14ac:dyDescent="0.3">
      <c r="A9" s="8">
        <v>37722</v>
      </c>
      <c r="B9" s="3">
        <v>264</v>
      </c>
      <c r="C9" s="3">
        <v>264</v>
      </c>
      <c r="D9" s="3">
        <v>264</v>
      </c>
      <c r="E9" s="3">
        <v>264</v>
      </c>
      <c r="F9" s="3">
        <v>0</v>
      </c>
      <c r="G9" s="3">
        <v>264</v>
      </c>
    </row>
    <row r="10" spans="1:7" x14ac:dyDescent="0.3">
      <c r="A10" s="8">
        <v>37725</v>
      </c>
      <c r="B10" s="3">
        <v>258.88</v>
      </c>
      <c r="C10" s="3">
        <v>258.88</v>
      </c>
      <c r="D10" s="3">
        <v>258.88</v>
      </c>
      <c r="E10" s="3">
        <v>258.88</v>
      </c>
      <c r="F10" s="3">
        <v>0</v>
      </c>
      <c r="G10" s="3">
        <v>258.88</v>
      </c>
    </row>
    <row r="11" spans="1:7" x14ac:dyDescent="0.3">
      <c r="A11" s="8">
        <v>37726</v>
      </c>
      <c r="B11" s="3">
        <v>254.5</v>
      </c>
      <c r="C11" s="3">
        <v>254.5</v>
      </c>
      <c r="D11" s="3">
        <v>254.5</v>
      </c>
      <c r="E11" s="3">
        <v>254.5</v>
      </c>
      <c r="F11" s="3">
        <v>0</v>
      </c>
      <c r="G11" s="3">
        <v>254.5</v>
      </c>
    </row>
    <row r="12" spans="1:7" x14ac:dyDescent="0.3">
      <c r="A12" s="8">
        <v>37727</v>
      </c>
      <c r="B12" s="3">
        <v>261</v>
      </c>
      <c r="C12" s="3">
        <v>261</v>
      </c>
      <c r="D12" s="3">
        <v>261</v>
      </c>
      <c r="E12" s="3">
        <v>261</v>
      </c>
      <c r="F12" s="3">
        <v>0</v>
      </c>
      <c r="G12" s="3">
        <v>261</v>
      </c>
    </row>
    <row r="13" spans="1:7" x14ac:dyDescent="0.3">
      <c r="A13" s="8">
        <v>37733</v>
      </c>
      <c r="B13" s="3">
        <v>278.5</v>
      </c>
      <c r="C13" s="3">
        <v>278.5</v>
      </c>
      <c r="D13" s="3">
        <v>278.5</v>
      </c>
      <c r="E13" s="3">
        <v>278.5</v>
      </c>
      <c r="F13" s="3">
        <v>0</v>
      </c>
      <c r="G13" s="3">
        <v>278.5</v>
      </c>
    </row>
    <row r="14" spans="1:7" x14ac:dyDescent="0.3">
      <c r="A14" s="8">
        <v>37734</v>
      </c>
      <c r="B14" s="3">
        <v>267.75</v>
      </c>
      <c r="C14" s="3">
        <v>267.75</v>
      </c>
      <c r="D14" s="3">
        <v>267.75</v>
      </c>
      <c r="E14" s="3">
        <v>267.75</v>
      </c>
      <c r="F14" s="3">
        <v>0</v>
      </c>
      <c r="G14" s="3">
        <v>267.75</v>
      </c>
    </row>
    <row r="15" spans="1:7" x14ac:dyDescent="0.3">
      <c r="A15" s="8">
        <v>37735</v>
      </c>
      <c r="B15" s="3">
        <v>264</v>
      </c>
      <c r="C15" s="3">
        <v>264</v>
      </c>
      <c r="D15" s="3">
        <v>264</v>
      </c>
      <c r="E15" s="3">
        <v>264</v>
      </c>
      <c r="F15" s="3">
        <v>0</v>
      </c>
      <c r="G15" s="3">
        <v>264</v>
      </c>
    </row>
    <row r="16" spans="1:7" x14ac:dyDescent="0.3">
      <c r="A16" s="8">
        <v>37736</v>
      </c>
      <c r="B16" s="3">
        <v>280.88</v>
      </c>
      <c r="C16" s="3">
        <v>280.88</v>
      </c>
      <c r="D16" s="3">
        <v>280.88</v>
      </c>
      <c r="E16" s="3">
        <v>280.88</v>
      </c>
      <c r="F16" s="3">
        <v>0</v>
      </c>
      <c r="G16" s="3">
        <v>280.88</v>
      </c>
    </row>
    <row r="17" spans="1:7" x14ac:dyDescent="0.3">
      <c r="A17" s="8">
        <v>37739</v>
      </c>
      <c r="B17" s="3">
        <v>267.5</v>
      </c>
      <c r="C17" s="3">
        <v>267.5</v>
      </c>
      <c r="D17" s="3">
        <v>267.5</v>
      </c>
      <c r="E17" s="3">
        <v>267.5</v>
      </c>
      <c r="F17" s="3">
        <v>0</v>
      </c>
      <c r="G17" s="3">
        <v>267.5</v>
      </c>
    </row>
    <row r="18" spans="1:7" x14ac:dyDescent="0.3">
      <c r="A18" s="8">
        <v>37740</v>
      </c>
      <c r="B18" s="3">
        <v>257.5</v>
      </c>
      <c r="C18" s="3">
        <v>257.5</v>
      </c>
      <c r="D18" s="3">
        <v>257.5</v>
      </c>
      <c r="E18" s="3">
        <v>257.5</v>
      </c>
      <c r="F18" s="3">
        <v>0</v>
      </c>
      <c r="G18" s="3">
        <v>257.5</v>
      </c>
    </row>
    <row r="19" spans="1:7" x14ac:dyDescent="0.3">
      <c r="A19" s="8">
        <v>37741</v>
      </c>
      <c r="B19" s="3">
        <v>270.5</v>
      </c>
      <c r="C19" s="3">
        <v>270.5</v>
      </c>
      <c r="D19" s="3">
        <v>270.5</v>
      </c>
      <c r="E19" s="3">
        <v>270.5</v>
      </c>
      <c r="F19" s="3">
        <v>0</v>
      </c>
      <c r="G19" s="3">
        <v>270.5</v>
      </c>
    </row>
    <row r="20" spans="1:7" x14ac:dyDescent="0.3">
      <c r="A20" s="8">
        <v>37743</v>
      </c>
      <c r="B20" s="3">
        <v>280</v>
      </c>
      <c r="C20" s="3">
        <v>280</v>
      </c>
      <c r="D20" s="3">
        <v>280</v>
      </c>
      <c r="E20" s="3">
        <v>280</v>
      </c>
      <c r="F20" s="3">
        <v>0</v>
      </c>
      <c r="G20" s="3">
        <v>280</v>
      </c>
    </row>
    <row r="21" spans="1:7" x14ac:dyDescent="0.3">
      <c r="A21" s="8">
        <v>37747</v>
      </c>
      <c r="B21" s="3">
        <v>265</v>
      </c>
      <c r="C21" s="3">
        <v>265</v>
      </c>
      <c r="D21" s="3">
        <v>265</v>
      </c>
      <c r="E21" s="3">
        <v>265</v>
      </c>
      <c r="F21" s="3">
        <v>0</v>
      </c>
      <c r="G21" s="3">
        <v>265</v>
      </c>
    </row>
    <row r="22" spans="1:7" x14ac:dyDescent="0.3">
      <c r="A22" s="8">
        <v>37748</v>
      </c>
      <c r="B22" s="3">
        <v>262.5</v>
      </c>
      <c r="C22" s="3">
        <v>262.5</v>
      </c>
      <c r="D22" s="3">
        <v>262.5</v>
      </c>
      <c r="E22" s="3">
        <v>262.5</v>
      </c>
      <c r="F22" s="3">
        <v>0</v>
      </c>
      <c r="G22" s="3">
        <v>262.5</v>
      </c>
    </row>
    <row r="23" spans="1:7" x14ac:dyDescent="0.3">
      <c r="A23" s="8">
        <v>37749</v>
      </c>
      <c r="B23" s="3">
        <v>257.5</v>
      </c>
      <c r="C23" s="3">
        <v>257.5</v>
      </c>
      <c r="D23" s="3">
        <v>257.5</v>
      </c>
      <c r="E23" s="3">
        <v>257.5</v>
      </c>
      <c r="F23" s="3">
        <v>0</v>
      </c>
      <c r="G23" s="3">
        <v>257.5</v>
      </c>
    </row>
    <row r="24" spans="1:7" x14ac:dyDescent="0.3">
      <c r="A24" s="8">
        <v>37753</v>
      </c>
      <c r="B24" s="3">
        <v>261</v>
      </c>
      <c r="C24" s="3">
        <v>261</v>
      </c>
      <c r="D24" s="3">
        <v>261</v>
      </c>
      <c r="E24" s="3">
        <v>261</v>
      </c>
      <c r="F24" s="3">
        <v>0</v>
      </c>
      <c r="G24" s="3">
        <v>261</v>
      </c>
    </row>
    <row r="25" spans="1:7" x14ac:dyDescent="0.3">
      <c r="A25" s="8">
        <v>37754</v>
      </c>
      <c r="B25" s="3">
        <v>254.5</v>
      </c>
      <c r="C25" s="3">
        <v>254.5</v>
      </c>
      <c r="D25" s="3">
        <v>254.5</v>
      </c>
      <c r="E25" s="3">
        <v>254.5</v>
      </c>
      <c r="F25" s="3">
        <v>0</v>
      </c>
      <c r="G25" s="3">
        <v>254.5</v>
      </c>
    </row>
    <row r="26" spans="1:7" x14ac:dyDescent="0.3">
      <c r="A26" s="8">
        <v>37755</v>
      </c>
      <c r="B26" s="3">
        <v>245</v>
      </c>
      <c r="C26" s="3">
        <v>250</v>
      </c>
      <c r="D26" s="3">
        <v>245</v>
      </c>
      <c r="E26" s="3">
        <v>250</v>
      </c>
      <c r="F26" s="3">
        <v>5100</v>
      </c>
      <c r="G26" s="3">
        <v>250</v>
      </c>
    </row>
    <row r="27" spans="1:7" x14ac:dyDescent="0.3">
      <c r="A27" s="8">
        <v>37756</v>
      </c>
      <c r="B27" s="3">
        <v>245</v>
      </c>
      <c r="C27" s="3">
        <v>245</v>
      </c>
      <c r="D27" s="3">
        <v>240</v>
      </c>
      <c r="E27" s="3">
        <v>240</v>
      </c>
      <c r="F27" s="3">
        <v>1700</v>
      </c>
      <c r="G27" s="3">
        <v>240</v>
      </c>
    </row>
    <row r="28" spans="1:7" x14ac:dyDescent="0.3">
      <c r="A28" s="8">
        <v>37757</v>
      </c>
      <c r="B28" s="3">
        <v>242.5</v>
      </c>
      <c r="C28" s="3">
        <v>242.5</v>
      </c>
      <c r="D28" s="3">
        <v>238</v>
      </c>
      <c r="E28" s="3">
        <v>238</v>
      </c>
      <c r="F28" s="3">
        <v>1500</v>
      </c>
      <c r="G28" s="3">
        <v>238</v>
      </c>
    </row>
    <row r="29" spans="1:7" x14ac:dyDescent="0.3">
      <c r="A29" s="8">
        <v>37760</v>
      </c>
      <c r="B29" s="3">
        <v>234</v>
      </c>
      <c r="C29" s="3">
        <v>236</v>
      </c>
      <c r="D29" s="3">
        <v>233.5</v>
      </c>
      <c r="E29" s="3">
        <v>234.75</v>
      </c>
      <c r="F29" s="3">
        <v>1300</v>
      </c>
      <c r="G29" s="3">
        <v>234.75</v>
      </c>
    </row>
    <row r="30" spans="1:7" x14ac:dyDescent="0.3">
      <c r="A30" s="8">
        <v>37761</v>
      </c>
      <c r="B30" s="3">
        <v>236.5</v>
      </c>
      <c r="C30" s="3">
        <v>237.5</v>
      </c>
      <c r="D30" s="3">
        <v>236.5</v>
      </c>
      <c r="E30" s="3">
        <v>238.13</v>
      </c>
      <c r="F30" s="3">
        <v>3000</v>
      </c>
      <c r="G30" s="3">
        <v>238.13</v>
      </c>
    </row>
    <row r="31" spans="1:7" x14ac:dyDescent="0.3">
      <c r="A31" s="8">
        <v>37762</v>
      </c>
      <c r="B31" s="3">
        <v>235</v>
      </c>
      <c r="C31" s="3">
        <v>235</v>
      </c>
      <c r="D31" s="3">
        <v>235</v>
      </c>
      <c r="E31" s="3">
        <v>235</v>
      </c>
      <c r="F31" s="3">
        <v>0</v>
      </c>
      <c r="G31" s="3">
        <v>235</v>
      </c>
    </row>
    <row r="32" spans="1:7" x14ac:dyDescent="0.3">
      <c r="A32" s="8">
        <v>37763</v>
      </c>
      <c r="B32" s="3">
        <v>238</v>
      </c>
      <c r="C32" s="3">
        <v>238</v>
      </c>
      <c r="D32" s="3">
        <v>238</v>
      </c>
      <c r="E32" s="3">
        <v>240</v>
      </c>
      <c r="F32" s="3">
        <v>500</v>
      </c>
      <c r="G32" s="3">
        <v>240</v>
      </c>
    </row>
    <row r="33" spans="1:7" x14ac:dyDescent="0.3">
      <c r="A33" s="8">
        <v>37764</v>
      </c>
      <c r="B33" s="3">
        <v>242.5</v>
      </c>
      <c r="C33" s="3">
        <v>242.5</v>
      </c>
      <c r="D33" s="3">
        <v>242.5</v>
      </c>
      <c r="E33" s="3">
        <v>242.5</v>
      </c>
      <c r="F33" s="3">
        <v>400</v>
      </c>
      <c r="G33" s="3">
        <v>242.5</v>
      </c>
    </row>
    <row r="34" spans="1:7" x14ac:dyDescent="0.3">
      <c r="A34" s="8">
        <v>37767</v>
      </c>
      <c r="B34" s="3">
        <v>237.5</v>
      </c>
      <c r="C34" s="3">
        <v>237.5</v>
      </c>
      <c r="D34" s="3">
        <v>237.5</v>
      </c>
      <c r="E34" s="3">
        <v>237.5</v>
      </c>
      <c r="F34" s="3">
        <v>0</v>
      </c>
      <c r="G34" s="3">
        <v>237.5</v>
      </c>
    </row>
    <row r="35" spans="1:7" x14ac:dyDescent="0.3">
      <c r="A35" s="8">
        <v>37769</v>
      </c>
      <c r="B35" s="3">
        <v>240</v>
      </c>
      <c r="C35" s="3">
        <v>240</v>
      </c>
      <c r="D35" s="3">
        <v>240</v>
      </c>
      <c r="E35" s="3">
        <v>240</v>
      </c>
      <c r="F35" s="3">
        <v>0</v>
      </c>
      <c r="G35" s="3">
        <v>240</v>
      </c>
    </row>
    <row r="36" spans="1:7" x14ac:dyDescent="0.3">
      <c r="A36" s="8">
        <v>37771</v>
      </c>
      <c r="B36" s="3">
        <v>235</v>
      </c>
      <c r="C36" s="3">
        <v>235</v>
      </c>
      <c r="D36" s="3">
        <v>235</v>
      </c>
      <c r="E36" s="3">
        <v>235</v>
      </c>
      <c r="F36" s="3">
        <v>0</v>
      </c>
      <c r="G36" s="3">
        <v>235</v>
      </c>
    </row>
    <row r="37" spans="1:7" x14ac:dyDescent="0.3">
      <c r="A37" s="8">
        <v>37774</v>
      </c>
      <c r="B37" s="3">
        <v>228.5</v>
      </c>
      <c r="C37" s="3">
        <v>228.5</v>
      </c>
      <c r="D37" s="3">
        <v>227</v>
      </c>
      <c r="E37" s="3">
        <v>234.5</v>
      </c>
      <c r="F37" s="3">
        <v>3000</v>
      </c>
      <c r="G37" s="3">
        <v>234.5</v>
      </c>
    </row>
    <row r="38" spans="1:7" x14ac:dyDescent="0.3">
      <c r="A38" s="8">
        <v>37775</v>
      </c>
      <c r="B38" s="3">
        <v>227</v>
      </c>
      <c r="C38" s="3">
        <v>227</v>
      </c>
      <c r="D38" s="3">
        <v>224</v>
      </c>
      <c r="E38" s="3">
        <v>225</v>
      </c>
      <c r="F38" s="3">
        <v>3800</v>
      </c>
      <c r="G38" s="3">
        <v>225</v>
      </c>
    </row>
    <row r="39" spans="1:7" x14ac:dyDescent="0.3">
      <c r="A39" s="8">
        <v>37776</v>
      </c>
      <c r="B39" s="3">
        <v>224</v>
      </c>
      <c r="C39" s="3">
        <v>224</v>
      </c>
      <c r="D39" s="3">
        <v>222</v>
      </c>
      <c r="E39" s="3">
        <v>222</v>
      </c>
      <c r="F39" s="3">
        <v>1700</v>
      </c>
      <c r="G39" s="3">
        <v>222</v>
      </c>
    </row>
    <row r="40" spans="1:7" x14ac:dyDescent="0.3">
      <c r="A40" s="8">
        <v>37777</v>
      </c>
      <c r="B40" s="3">
        <v>218</v>
      </c>
      <c r="C40" s="3">
        <v>218.5</v>
      </c>
      <c r="D40" s="3">
        <v>215.75</v>
      </c>
      <c r="E40" s="3">
        <v>218</v>
      </c>
      <c r="F40" s="3">
        <v>4500</v>
      </c>
      <c r="G40" s="3">
        <v>218</v>
      </c>
    </row>
    <row r="41" spans="1:7" x14ac:dyDescent="0.3">
      <c r="A41" s="8">
        <v>37778</v>
      </c>
      <c r="B41" s="3">
        <v>215</v>
      </c>
      <c r="C41" s="3">
        <v>215</v>
      </c>
      <c r="D41" s="3">
        <v>215</v>
      </c>
      <c r="E41" s="3">
        <v>216.13</v>
      </c>
      <c r="F41" s="3">
        <v>1000</v>
      </c>
      <c r="G41" s="3">
        <v>216.13</v>
      </c>
    </row>
    <row r="42" spans="1:7" x14ac:dyDescent="0.3">
      <c r="A42" s="8">
        <v>37782</v>
      </c>
      <c r="B42" s="3">
        <v>223</v>
      </c>
      <c r="C42" s="3">
        <v>224.5</v>
      </c>
      <c r="D42" s="3">
        <v>223</v>
      </c>
      <c r="E42" s="3">
        <v>227.25</v>
      </c>
      <c r="F42" s="3">
        <v>2200</v>
      </c>
      <c r="G42" s="3">
        <v>227.25</v>
      </c>
    </row>
    <row r="43" spans="1:7" x14ac:dyDescent="0.3">
      <c r="A43" s="8">
        <v>37783</v>
      </c>
      <c r="B43" s="3">
        <v>229</v>
      </c>
      <c r="C43" s="3">
        <v>233</v>
      </c>
      <c r="D43" s="3">
        <v>228.25</v>
      </c>
      <c r="E43" s="3">
        <v>232.13</v>
      </c>
      <c r="F43" s="3">
        <v>7700</v>
      </c>
      <c r="G43" s="3">
        <v>232.13</v>
      </c>
    </row>
    <row r="44" spans="1:7" x14ac:dyDescent="0.3">
      <c r="A44" s="8">
        <v>37784</v>
      </c>
      <c r="B44" s="3">
        <v>233</v>
      </c>
      <c r="C44" s="3">
        <v>234.5</v>
      </c>
      <c r="D44" s="3">
        <v>231.5</v>
      </c>
      <c r="E44" s="3">
        <v>231.5</v>
      </c>
      <c r="F44" s="3">
        <v>5000</v>
      </c>
      <c r="G44" s="3">
        <v>231.5</v>
      </c>
    </row>
    <row r="45" spans="1:7" x14ac:dyDescent="0.3">
      <c r="A45" s="8">
        <v>37785</v>
      </c>
      <c r="B45" s="3">
        <v>228</v>
      </c>
      <c r="C45" s="3">
        <v>235</v>
      </c>
      <c r="D45" s="3">
        <v>228</v>
      </c>
      <c r="E45" s="3">
        <v>235</v>
      </c>
      <c r="F45" s="3">
        <v>5400</v>
      </c>
      <c r="G45" s="3">
        <v>235</v>
      </c>
    </row>
    <row r="46" spans="1:7" x14ac:dyDescent="0.3">
      <c r="A46" s="8">
        <v>37788</v>
      </c>
      <c r="B46" s="3">
        <v>245</v>
      </c>
      <c r="C46" s="3">
        <v>245</v>
      </c>
      <c r="D46" s="3">
        <v>240</v>
      </c>
      <c r="E46" s="3">
        <v>242.63</v>
      </c>
      <c r="F46" s="3">
        <v>3000</v>
      </c>
      <c r="G46" s="3">
        <v>242.63</v>
      </c>
    </row>
    <row r="47" spans="1:7" x14ac:dyDescent="0.3">
      <c r="A47" s="8">
        <v>37789</v>
      </c>
      <c r="B47" s="3">
        <v>244</v>
      </c>
      <c r="C47" s="3">
        <v>244</v>
      </c>
      <c r="D47" s="3">
        <v>241.75</v>
      </c>
      <c r="E47" s="3">
        <v>241.75</v>
      </c>
      <c r="F47" s="3">
        <v>300</v>
      </c>
      <c r="G47" s="3">
        <v>241.75</v>
      </c>
    </row>
    <row r="48" spans="1:7" x14ac:dyDescent="0.3">
      <c r="A48" s="8">
        <v>37790</v>
      </c>
      <c r="B48" s="3">
        <v>239.5</v>
      </c>
      <c r="C48" s="3">
        <v>239.5</v>
      </c>
      <c r="D48" s="3">
        <v>239.5</v>
      </c>
      <c r="E48" s="3">
        <v>239.5</v>
      </c>
      <c r="F48" s="3">
        <v>0</v>
      </c>
      <c r="G48" s="3">
        <v>239.5</v>
      </c>
    </row>
    <row r="49" spans="1:7" x14ac:dyDescent="0.3">
      <c r="A49" s="8">
        <v>37791</v>
      </c>
      <c r="B49" s="3">
        <v>236</v>
      </c>
      <c r="C49" s="3">
        <v>241</v>
      </c>
      <c r="D49" s="3">
        <v>236</v>
      </c>
      <c r="E49" s="3">
        <v>243.5</v>
      </c>
      <c r="F49" s="3">
        <v>3500</v>
      </c>
      <c r="G49" s="3">
        <v>243.5</v>
      </c>
    </row>
    <row r="50" spans="1:7" x14ac:dyDescent="0.3">
      <c r="A50" s="8">
        <v>37795</v>
      </c>
      <c r="B50" s="3">
        <v>249</v>
      </c>
      <c r="C50" s="3">
        <v>255</v>
      </c>
      <c r="D50" s="3">
        <v>249</v>
      </c>
      <c r="E50" s="3">
        <v>255</v>
      </c>
      <c r="F50" s="3">
        <v>1200</v>
      </c>
      <c r="G50" s="3">
        <v>255</v>
      </c>
    </row>
    <row r="51" spans="1:7" x14ac:dyDescent="0.3">
      <c r="A51" s="8">
        <v>37796</v>
      </c>
      <c r="B51" s="3">
        <v>251</v>
      </c>
      <c r="C51" s="3">
        <v>252</v>
      </c>
      <c r="D51" s="3">
        <v>251</v>
      </c>
      <c r="E51" s="3">
        <v>252</v>
      </c>
      <c r="F51" s="3">
        <v>1800</v>
      </c>
      <c r="G51" s="3">
        <v>252</v>
      </c>
    </row>
    <row r="52" spans="1:7" x14ac:dyDescent="0.3">
      <c r="A52" s="8">
        <v>37797</v>
      </c>
      <c r="B52" s="3">
        <v>250</v>
      </c>
      <c r="C52" s="3">
        <v>250</v>
      </c>
      <c r="D52" s="3">
        <v>246</v>
      </c>
      <c r="E52" s="3">
        <v>250</v>
      </c>
      <c r="F52" s="3">
        <v>1000</v>
      </c>
      <c r="G52" s="3">
        <v>250</v>
      </c>
    </row>
    <row r="53" spans="1:7" x14ac:dyDescent="0.3">
      <c r="A53" s="8">
        <v>37798</v>
      </c>
      <c r="B53" s="3">
        <v>247.5</v>
      </c>
      <c r="C53" s="3">
        <v>247.5</v>
      </c>
      <c r="D53" s="3">
        <v>244.5</v>
      </c>
      <c r="E53" s="3">
        <v>246.25</v>
      </c>
      <c r="F53" s="3">
        <v>2000</v>
      </c>
      <c r="G53" s="3">
        <v>246.25</v>
      </c>
    </row>
    <row r="54" spans="1:7" x14ac:dyDescent="0.3">
      <c r="A54" s="8">
        <v>37799</v>
      </c>
      <c r="B54" s="3">
        <v>251</v>
      </c>
      <c r="C54" s="3">
        <v>251</v>
      </c>
      <c r="D54" s="3">
        <v>251</v>
      </c>
      <c r="E54" s="3">
        <v>254.5</v>
      </c>
      <c r="F54" s="3">
        <v>1000</v>
      </c>
      <c r="G54" s="3">
        <v>254.5</v>
      </c>
    </row>
    <row r="55" spans="1:7" x14ac:dyDescent="0.3">
      <c r="A55" s="8">
        <v>37802</v>
      </c>
      <c r="B55" s="3">
        <v>265</v>
      </c>
      <c r="C55" s="3">
        <v>265</v>
      </c>
      <c r="D55" s="3">
        <v>265</v>
      </c>
      <c r="E55" s="3">
        <v>265</v>
      </c>
      <c r="F55" s="3">
        <v>0</v>
      </c>
      <c r="G55" s="3">
        <v>265</v>
      </c>
    </row>
    <row r="56" spans="1:7" x14ac:dyDescent="0.3">
      <c r="A56" s="8">
        <v>37803</v>
      </c>
      <c r="B56" s="3">
        <v>268</v>
      </c>
      <c r="C56" s="3">
        <v>268</v>
      </c>
      <c r="D56" s="3">
        <v>261.5</v>
      </c>
      <c r="E56" s="3">
        <v>262.5</v>
      </c>
      <c r="F56" s="3">
        <v>2900</v>
      </c>
      <c r="G56" s="3">
        <v>262.5</v>
      </c>
    </row>
    <row r="57" spans="1:7" x14ac:dyDescent="0.3">
      <c r="A57" s="8">
        <v>37804</v>
      </c>
      <c r="B57" s="3">
        <v>257.25</v>
      </c>
      <c r="C57" s="3">
        <v>263.5</v>
      </c>
      <c r="D57" s="3">
        <v>257.25</v>
      </c>
      <c r="E57" s="3">
        <v>263.5</v>
      </c>
      <c r="F57" s="3">
        <v>2700</v>
      </c>
      <c r="G57" s="3">
        <v>263.5</v>
      </c>
    </row>
    <row r="58" spans="1:7" x14ac:dyDescent="0.3">
      <c r="A58" s="8">
        <v>37805</v>
      </c>
      <c r="B58" s="3">
        <v>262.5</v>
      </c>
      <c r="C58" s="3">
        <v>262.5</v>
      </c>
      <c r="D58" s="3">
        <v>262.5</v>
      </c>
      <c r="E58" s="3">
        <v>262.5</v>
      </c>
      <c r="F58" s="3">
        <v>300</v>
      </c>
      <c r="G58" s="3">
        <v>262.5</v>
      </c>
    </row>
    <row r="59" spans="1:7" x14ac:dyDescent="0.3">
      <c r="A59" s="8">
        <v>37806</v>
      </c>
      <c r="B59" s="3">
        <v>260</v>
      </c>
      <c r="C59" s="3">
        <v>260.5</v>
      </c>
      <c r="D59" s="3">
        <v>260</v>
      </c>
      <c r="E59" s="3">
        <v>262</v>
      </c>
      <c r="F59" s="3">
        <v>2000</v>
      </c>
      <c r="G59" s="3">
        <v>262</v>
      </c>
    </row>
    <row r="60" spans="1:7" x14ac:dyDescent="0.3">
      <c r="A60" s="8">
        <v>37809</v>
      </c>
      <c r="B60" s="3">
        <v>265</v>
      </c>
      <c r="C60" s="3">
        <v>265</v>
      </c>
      <c r="D60" s="3">
        <v>265</v>
      </c>
      <c r="E60" s="3">
        <v>265</v>
      </c>
      <c r="F60" s="3">
        <v>0</v>
      </c>
      <c r="G60" s="3">
        <v>265</v>
      </c>
    </row>
    <row r="61" spans="1:7" x14ac:dyDescent="0.3">
      <c r="A61" s="8">
        <v>37810</v>
      </c>
      <c r="B61" s="3">
        <v>268.5</v>
      </c>
      <c r="C61" s="3">
        <v>268.5</v>
      </c>
      <c r="D61" s="3">
        <v>268.5</v>
      </c>
      <c r="E61" s="3">
        <v>268.5</v>
      </c>
      <c r="F61" s="3">
        <v>0</v>
      </c>
      <c r="G61" s="3">
        <v>268.5</v>
      </c>
    </row>
    <row r="62" spans="1:7" x14ac:dyDescent="0.3">
      <c r="A62" s="8">
        <v>37811</v>
      </c>
      <c r="B62" s="3">
        <v>279</v>
      </c>
      <c r="C62" s="3">
        <v>279</v>
      </c>
      <c r="D62" s="3">
        <v>279</v>
      </c>
      <c r="E62" s="3">
        <v>279</v>
      </c>
      <c r="F62" s="3">
        <v>1500</v>
      </c>
      <c r="G62" s="3">
        <v>279</v>
      </c>
    </row>
    <row r="63" spans="1:7" x14ac:dyDescent="0.3">
      <c r="A63" s="8">
        <v>37812</v>
      </c>
      <c r="B63" s="3">
        <v>286</v>
      </c>
      <c r="C63" s="3">
        <v>286</v>
      </c>
      <c r="D63" s="3">
        <v>284</v>
      </c>
      <c r="E63" s="3">
        <v>286</v>
      </c>
      <c r="F63" s="3">
        <v>2000</v>
      </c>
      <c r="G63" s="3">
        <v>286</v>
      </c>
    </row>
    <row r="64" spans="1:7" x14ac:dyDescent="0.3">
      <c r="A64" s="8">
        <v>37813</v>
      </c>
      <c r="B64" s="3">
        <v>292</v>
      </c>
      <c r="C64" s="3">
        <v>295</v>
      </c>
      <c r="D64" s="3">
        <v>292</v>
      </c>
      <c r="E64" s="3">
        <v>292</v>
      </c>
      <c r="F64" s="3">
        <v>3000</v>
      </c>
      <c r="G64" s="3">
        <v>292</v>
      </c>
    </row>
    <row r="65" spans="1:7" x14ac:dyDescent="0.3">
      <c r="A65" s="8">
        <v>37816</v>
      </c>
      <c r="B65" s="3">
        <v>310</v>
      </c>
      <c r="C65" s="3">
        <v>310</v>
      </c>
      <c r="D65" s="3">
        <v>310</v>
      </c>
      <c r="E65" s="3">
        <v>310</v>
      </c>
      <c r="F65" s="3">
        <v>200</v>
      </c>
      <c r="G65" s="3">
        <v>310</v>
      </c>
    </row>
    <row r="66" spans="1:7" x14ac:dyDescent="0.3">
      <c r="A66" s="8">
        <v>37817</v>
      </c>
      <c r="B66" s="3">
        <v>302.5</v>
      </c>
      <c r="C66" s="3">
        <v>302.5</v>
      </c>
      <c r="D66" s="3">
        <v>302.5</v>
      </c>
      <c r="E66" s="3">
        <v>302.5</v>
      </c>
      <c r="F66" s="3">
        <v>0</v>
      </c>
      <c r="G66" s="3">
        <v>302.5</v>
      </c>
    </row>
    <row r="67" spans="1:7" x14ac:dyDescent="0.3">
      <c r="A67" s="8">
        <v>37818</v>
      </c>
      <c r="B67" s="3">
        <v>301</v>
      </c>
      <c r="C67" s="3">
        <v>301</v>
      </c>
      <c r="D67" s="3">
        <v>301</v>
      </c>
      <c r="E67" s="3">
        <v>301</v>
      </c>
      <c r="F67" s="3">
        <v>500</v>
      </c>
      <c r="G67" s="3">
        <v>301</v>
      </c>
    </row>
    <row r="68" spans="1:7" x14ac:dyDescent="0.3">
      <c r="A68" s="8">
        <v>37819</v>
      </c>
      <c r="B68" s="3">
        <v>288</v>
      </c>
      <c r="C68" s="3">
        <v>288</v>
      </c>
      <c r="D68" s="3">
        <v>286.5</v>
      </c>
      <c r="E68" s="3">
        <v>288</v>
      </c>
      <c r="F68" s="3">
        <v>200</v>
      </c>
      <c r="G68" s="3">
        <v>288</v>
      </c>
    </row>
    <row r="69" spans="1:7" x14ac:dyDescent="0.3">
      <c r="A69" s="8">
        <v>37820</v>
      </c>
      <c r="B69" s="3">
        <v>284</v>
      </c>
      <c r="C69" s="3">
        <v>284</v>
      </c>
      <c r="D69" s="3">
        <v>284</v>
      </c>
      <c r="E69" s="3">
        <v>284</v>
      </c>
      <c r="F69" s="3">
        <v>0</v>
      </c>
      <c r="G69" s="3">
        <v>284</v>
      </c>
    </row>
    <row r="70" spans="1:7" x14ac:dyDescent="0.3">
      <c r="A70" s="8">
        <v>37823</v>
      </c>
      <c r="B70" s="3">
        <v>280</v>
      </c>
      <c r="C70" s="3">
        <v>280.25</v>
      </c>
      <c r="D70" s="3">
        <v>280</v>
      </c>
      <c r="E70" s="3">
        <v>282.5</v>
      </c>
      <c r="F70" s="3">
        <v>700</v>
      </c>
      <c r="G70" s="3">
        <v>282.5</v>
      </c>
    </row>
    <row r="71" spans="1:7" x14ac:dyDescent="0.3">
      <c r="A71" s="8">
        <v>37824</v>
      </c>
      <c r="B71" s="3">
        <v>284</v>
      </c>
      <c r="C71" s="3">
        <v>284</v>
      </c>
      <c r="D71" s="3">
        <v>284</v>
      </c>
      <c r="E71" s="3">
        <v>290</v>
      </c>
      <c r="F71" s="3">
        <v>500</v>
      </c>
      <c r="G71" s="3">
        <v>290</v>
      </c>
    </row>
    <row r="72" spans="1:7" x14ac:dyDescent="0.3">
      <c r="A72" s="8">
        <v>37826</v>
      </c>
      <c r="B72" s="3">
        <v>288</v>
      </c>
      <c r="C72" s="3">
        <v>288</v>
      </c>
      <c r="D72" s="3">
        <v>288</v>
      </c>
      <c r="E72" s="3">
        <v>288</v>
      </c>
      <c r="F72" s="3">
        <v>600</v>
      </c>
      <c r="G72" s="3">
        <v>288</v>
      </c>
    </row>
    <row r="73" spans="1:7" x14ac:dyDescent="0.3">
      <c r="A73" s="8">
        <v>37827</v>
      </c>
      <c r="B73" s="3">
        <v>288</v>
      </c>
      <c r="C73" s="3">
        <v>290</v>
      </c>
      <c r="D73" s="3">
        <v>288</v>
      </c>
      <c r="E73" s="3">
        <v>290</v>
      </c>
      <c r="F73" s="3">
        <v>2300</v>
      </c>
      <c r="G73" s="3">
        <v>290</v>
      </c>
    </row>
    <row r="74" spans="1:7" x14ac:dyDescent="0.3">
      <c r="A74" s="8">
        <v>37830</v>
      </c>
      <c r="B74" s="3">
        <v>296</v>
      </c>
      <c r="C74" s="3">
        <v>296</v>
      </c>
      <c r="D74" s="3">
        <v>296</v>
      </c>
      <c r="E74" s="3">
        <v>296</v>
      </c>
      <c r="F74" s="3">
        <v>300</v>
      </c>
      <c r="G74" s="3">
        <v>296</v>
      </c>
    </row>
    <row r="75" spans="1:7" x14ac:dyDescent="0.3">
      <c r="A75" s="8">
        <v>37831</v>
      </c>
      <c r="B75" s="3">
        <v>305</v>
      </c>
      <c r="C75" s="3">
        <v>315</v>
      </c>
      <c r="D75" s="3">
        <v>305</v>
      </c>
      <c r="E75" s="3">
        <v>315</v>
      </c>
      <c r="F75" s="3">
        <v>2300</v>
      </c>
      <c r="G75" s="3">
        <v>315</v>
      </c>
    </row>
    <row r="76" spans="1:7" x14ac:dyDescent="0.3">
      <c r="A76" s="8">
        <v>37832</v>
      </c>
      <c r="B76" s="3">
        <v>317</v>
      </c>
      <c r="C76" s="3">
        <v>317</v>
      </c>
      <c r="D76" s="3">
        <v>317</v>
      </c>
      <c r="E76" s="3">
        <v>310.5</v>
      </c>
      <c r="F76" s="3">
        <v>200</v>
      </c>
      <c r="G76" s="3">
        <v>310.5</v>
      </c>
    </row>
    <row r="77" spans="1:7" x14ac:dyDescent="0.3">
      <c r="A77" s="8">
        <v>37833</v>
      </c>
      <c r="B77" s="3">
        <v>307</v>
      </c>
      <c r="C77" s="3">
        <v>307</v>
      </c>
      <c r="D77" s="3">
        <v>307</v>
      </c>
      <c r="E77" s="3">
        <v>312.5</v>
      </c>
      <c r="F77" s="3">
        <v>1000</v>
      </c>
      <c r="G77" s="3">
        <v>312.5</v>
      </c>
    </row>
    <row r="78" spans="1:7" x14ac:dyDescent="0.3">
      <c r="A78" s="8">
        <v>37834</v>
      </c>
      <c r="B78" s="3">
        <v>330</v>
      </c>
      <c r="C78" s="3">
        <v>330</v>
      </c>
      <c r="D78" s="3">
        <v>330</v>
      </c>
      <c r="E78" s="3">
        <v>330</v>
      </c>
      <c r="F78" s="3">
        <v>1200</v>
      </c>
      <c r="G78" s="3">
        <v>330</v>
      </c>
    </row>
    <row r="79" spans="1:7" x14ac:dyDescent="0.3">
      <c r="A79" s="8">
        <v>37837</v>
      </c>
      <c r="B79" s="3">
        <v>347.5</v>
      </c>
      <c r="C79" s="3">
        <v>347.5</v>
      </c>
      <c r="D79" s="3">
        <v>347.5</v>
      </c>
      <c r="E79" s="3">
        <v>347.5</v>
      </c>
      <c r="F79" s="3">
        <v>0</v>
      </c>
      <c r="G79" s="3">
        <v>347.5</v>
      </c>
    </row>
    <row r="80" spans="1:7" x14ac:dyDescent="0.3">
      <c r="A80" s="8">
        <v>37838</v>
      </c>
      <c r="B80" s="3">
        <v>340</v>
      </c>
      <c r="C80" s="3">
        <v>340</v>
      </c>
      <c r="D80" s="3">
        <v>340</v>
      </c>
      <c r="E80" s="3">
        <v>340</v>
      </c>
      <c r="F80" s="3">
        <v>100</v>
      </c>
      <c r="G80" s="3">
        <v>340</v>
      </c>
    </row>
    <row r="81" spans="1:7" x14ac:dyDescent="0.3">
      <c r="A81" s="8">
        <v>37839</v>
      </c>
      <c r="B81" s="3">
        <v>342</v>
      </c>
      <c r="C81" s="3">
        <v>350.25</v>
      </c>
      <c r="D81" s="3">
        <v>342</v>
      </c>
      <c r="E81" s="3">
        <v>350.25</v>
      </c>
      <c r="F81" s="3">
        <v>6900</v>
      </c>
      <c r="G81" s="3">
        <v>350.25</v>
      </c>
    </row>
    <row r="82" spans="1:7" x14ac:dyDescent="0.3">
      <c r="A82" s="8">
        <v>37840</v>
      </c>
      <c r="B82" s="3">
        <v>343</v>
      </c>
      <c r="C82" s="3">
        <v>343</v>
      </c>
      <c r="D82" s="3">
        <v>340</v>
      </c>
      <c r="E82" s="3">
        <v>348.5</v>
      </c>
      <c r="F82" s="3">
        <v>1000</v>
      </c>
      <c r="G82" s="3">
        <v>348.5</v>
      </c>
    </row>
    <row r="83" spans="1:7" x14ac:dyDescent="0.3">
      <c r="A83" s="8">
        <v>37841</v>
      </c>
      <c r="B83" s="3">
        <v>340</v>
      </c>
      <c r="C83" s="3">
        <v>341.5</v>
      </c>
      <c r="D83" s="3">
        <v>329</v>
      </c>
      <c r="E83" s="3">
        <v>329</v>
      </c>
      <c r="F83" s="3">
        <v>6800</v>
      </c>
      <c r="G83" s="3">
        <v>329</v>
      </c>
    </row>
    <row r="84" spans="1:7" x14ac:dyDescent="0.3">
      <c r="A84" s="8">
        <v>37844</v>
      </c>
      <c r="B84" s="3">
        <v>342.75</v>
      </c>
      <c r="C84" s="3">
        <v>342.75</v>
      </c>
      <c r="D84" s="3">
        <v>342.75</v>
      </c>
      <c r="E84" s="3">
        <v>342.75</v>
      </c>
      <c r="F84" s="3">
        <v>1500</v>
      </c>
      <c r="G84" s="3">
        <v>342.75</v>
      </c>
    </row>
    <row r="85" spans="1:7" x14ac:dyDescent="0.3">
      <c r="A85" s="8">
        <v>37845</v>
      </c>
      <c r="B85" s="3">
        <v>344</v>
      </c>
      <c r="C85" s="3">
        <v>344</v>
      </c>
      <c r="D85" s="3">
        <v>335</v>
      </c>
      <c r="E85" s="3">
        <v>337</v>
      </c>
      <c r="F85" s="3">
        <v>1000</v>
      </c>
      <c r="G85" s="3">
        <v>337</v>
      </c>
    </row>
    <row r="86" spans="1:7" x14ac:dyDescent="0.3">
      <c r="A86" s="8">
        <v>37846</v>
      </c>
      <c r="B86" s="3">
        <v>324</v>
      </c>
      <c r="C86" s="3">
        <v>324</v>
      </c>
      <c r="D86" s="3">
        <v>320</v>
      </c>
      <c r="E86" s="3">
        <v>320</v>
      </c>
      <c r="F86" s="3">
        <v>2100</v>
      </c>
      <c r="G86" s="3">
        <v>320</v>
      </c>
    </row>
    <row r="87" spans="1:7" x14ac:dyDescent="0.3">
      <c r="A87" s="8">
        <v>37847</v>
      </c>
      <c r="B87" s="3">
        <v>307.5</v>
      </c>
      <c r="C87" s="3">
        <v>307.5</v>
      </c>
      <c r="D87" s="3">
        <v>300</v>
      </c>
      <c r="E87" s="3">
        <v>301</v>
      </c>
      <c r="F87" s="3">
        <v>2800</v>
      </c>
      <c r="G87" s="3">
        <v>301</v>
      </c>
    </row>
    <row r="88" spans="1:7" x14ac:dyDescent="0.3">
      <c r="A88" s="8">
        <v>37848</v>
      </c>
      <c r="B88" s="3">
        <v>305</v>
      </c>
      <c r="C88" s="3">
        <v>309</v>
      </c>
      <c r="D88" s="3">
        <v>301</v>
      </c>
      <c r="E88" s="3">
        <v>301</v>
      </c>
      <c r="F88" s="3">
        <v>3900</v>
      </c>
      <c r="G88" s="3">
        <v>301</v>
      </c>
    </row>
    <row r="89" spans="1:7" x14ac:dyDescent="0.3">
      <c r="A89" s="8">
        <v>37851</v>
      </c>
      <c r="B89" s="3">
        <v>289</v>
      </c>
      <c r="C89" s="3">
        <v>292</v>
      </c>
      <c r="D89" s="3">
        <v>285</v>
      </c>
      <c r="E89" s="3">
        <v>286</v>
      </c>
      <c r="F89" s="3">
        <v>3200</v>
      </c>
      <c r="G89" s="3">
        <v>286</v>
      </c>
    </row>
    <row r="90" spans="1:7" x14ac:dyDescent="0.3">
      <c r="A90" s="8">
        <v>37852</v>
      </c>
      <c r="B90" s="3">
        <v>286.5</v>
      </c>
      <c r="C90" s="3">
        <v>292.5</v>
      </c>
      <c r="D90" s="3">
        <v>286.5</v>
      </c>
      <c r="E90" s="3">
        <v>292</v>
      </c>
      <c r="F90" s="3">
        <v>13300</v>
      </c>
      <c r="G90" s="3">
        <v>292</v>
      </c>
    </row>
    <row r="91" spans="1:7" x14ac:dyDescent="0.3">
      <c r="A91" s="8">
        <v>37853</v>
      </c>
      <c r="B91" s="3">
        <v>300</v>
      </c>
      <c r="C91" s="3">
        <v>309</v>
      </c>
      <c r="D91" s="3">
        <v>300</v>
      </c>
      <c r="E91" s="3">
        <v>309</v>
      </c>
      <c r="F91" s="3">
        <v>4000</v>
      </c>
      <c r="G91" s="3">
        <v>309</v>
      </c>
    </row>
    <row r="92" spans="1:7" x14ac:dyDescent="0.3">
      <c r="A92" s="8">
        <v>37854</v>
      </c>
      <c r="B92" s="3">
        <v>305</v>
      </c>
      <c r="C92" s="3">
        <v>305</v>
      </c>
      <c r="D92" s="3">
        <v>290</v>
      </c>
      <c r="E92" s="3">
        <v>286</v>
      </c>
      <c r="F92" s="3">
        <v>2500</v>
      </c>
      <c r="G92" s="3">
        <v>286</v>
      </c>
    </row>
    <row r="93" spans="1:7" x14ac:dyDescent="0.3">
      <c r="A93" s="8">
        <v>37855</v>
      </c>
      <c r="B93" s="3">
        <v>284</v>
      </c>
      <c r="C93" s="3">
        <v>286.5</v>
      </c>
      <c r="D93" s="3">
        <v>284</v>
      </c>
      <c r="E93" s="3">
        <v>291.5</v>
      </c>
      <c r="F93" s="3">
        <v>3000</v>
      </c>
      <c r="G93" s="3">
        <v>291.5</v>
      </c>
    </row>
    <row r="94" spans="1:7" x14ac:dyDescent="0.3">
      <c r="A94" s="8">
        <v>37858</v>
      </c>
      <c r="B94" s="3">
        <v>293</v>
      </c>
      <c r="C94" s="3">
        <v>293</v>
      </c>
      <c r="D94" s="3">
        <v>289</v>
      </c>
      <c r="E94" s="3">
        <v>289</v>
      </c>
      <c r="F94" s="3">
        <v>2000</v>
      </c>
      <c r="G94" s="3">
        <v>289</v>
      </c>
    </row>
    <row r="95" spans="1:7" x14ac:dyDescent="0.3">
      <c r="A95" s="8">
        <v>37860</v>
      </c>
      <c r="B95" s="3">
        <v>288</v>
      </c>
      <c r="C95" s="3">
        <v>288</v>
      </c>
      <c r="D95" s="3">
        <v>288</v>
      </c>
      <c r="E95" s="3">
        <v>288</v>
      </c>
      <c r="F95" s="3">
        <v>1800</v>
      </c>
      <c r="G95" s="3">
        <v>288</v>
      </c>
    </row>
    <row r="96" spans="1:7" x14ac:dyDescent="0.3">
      <c r="A96" s="8">
        <v>37861</v>
      </c>
      <c r="B96" s="3">
        <v>297</v>
      </c>
      <c r="C96" s="3">
        <v>300</v>
      </c>
      <c r="D96" s="3">
        <v>296.5</v>
      </c>
      <c r="E96" s="3">
        <v>300</v>
      </c>
      <c r="F96" s="3">
        <v>3100</v>
      </c>
      <c r="G96" s="3">
        <v>300</v>
      </c>
    </row>
    <row r="97" spans="1:7" x14ac:dyDescent="0.3">
      <c r="A97" s="8">
        <v>37862</v>
      </c>
      <c r="B97" s="3">
        <v>304</v>
      </c>
      <c r="C97" s="3">
        <v>305</v>
      </c>
      <c r="D97" s="3">
        <v>301</v>
      </c>
      <c r="E97" s="3">
        <v>301</v>
      </c>
      <c r="F97" s="3">
        <v>700</v>
      </c>
      <c r="G97" s="3">
        <v>301</v>
      </c>
    </row>
    <row r="98" spans="1:7" x14ac:dyDescent="0.3">
      <c r="A98" s="8">
        <v>37865</v>
      </c>
      <c r="B98" s="3">
        <v>309</v>
      </c>
      <c r="C98" s="3">
        <v>309</v>
      </c>
      <c r="D98" s="3">
        <v>303</v>
      </c>
      <c r="E98" s="3">
        <v>303</v>
      </c>
      <c r="F98" s="3">
        <v>600</v>
      </c>
      <c r="G98" s="3">
        <v>303</v>
      </c>
    </row>
    <row r="99" spans="1:7" x14ac:dyDescent="0.3">
      <c r="A99" s="8">
        <v>37866</v>
      </c>
      <c r="B99" s="3">
        <v>310</v>
      </c>
      <c r="C99" s="3">
        <v>311</v>
      </c>
      <c r="D99" s="3">
        <v>303</v>
      </c>
      <c r="E99" s="3">
        <v>303</v>
      </c>
      <c r="F99" s="3">
        <v>2100</v>
      </c>
      <c r="G99" s="3">
        <v>303</v>
      </c>
    </row>
    <row r="100" spans="1:7" x14ac:dyDescent="0.3">
      <c r="A100" s="8">
        <v>37867</v>
      </c>
      <c r="B100" s="3">
        <v>316</v>
      </c>
      <c r="C100" s="3">
        <v>319.5</v>
      </c>
      <c r="D100" s="3">
        <v>315.5</v>
      </c>
      <c r="E100" s="3">
        <v>318</v>
      </c>
      <c r="F100" s="3">
        <v>3200</v>
      </c>
      <c r="G100" s="3">
        <v>318</v>
      </c>
    </row>
    <row r="101" spans="1:7" x14ac:dyDescent="0.3">
      <c r="A101" s="8">
        <v>37868</v>
      </c>
      <c r="B101" s="3">
        <v>309</v>
      </c>
      <c r="C101" s="3">
        <v>309</v>
      </c>
      <c r="D101" s="3">
        <v>305</v>
      </c>
      <c r="E101" s="3">
        <v>305.25</v>
      </c>
      <c r="F101" s="3">
        <v>2000</v>
      </c>
      <c r="G101" s="3">
        <v>305.25</v>
      </c>
    </row>
    <row r="102" spans="1:7" x14ac:dyDescent="0.3">
      <c r="A102" s="8">
        <v>37869</v>
      </c>
      <c r="B102" s="3">
        <v>305</v>
      </c>
      <c r="C102" s="3">
        <v>313</v>
      </c>
      <c r="D102" s="3">
        <v>305</v>
      </c>
      <c r="E102" s="3">
        <v>313</v>
      </c>
      <c r="F102" s="3">
        <v>2600</v>
      </c>
      <c r="G102" s="3">
        <v>313</v>
      </c>
    </row>
    <row r="103" spans="1:7" x14ac:dyDescent="0.3">
      <c r="A103" s="8">
        <v>37872</v>
      </c>
      <c r="B103" s="3">
        <v>327</v>
      </c>
      <c r="C103" s="3">
        <v>327</v>
      </c>
      <c r="D103" s="3">
        <v>325</v>
      </c>
      <c r="E103" s="3">
        <v>325</v>
      </c>
      <c r="F103" s="3">
        <v>600</v>
      </c>
      <c r="G103" s="3">
        <v>325</v>
      </c>
    </row>
    <row r="104" spans="1:7" x14ac:dyDescent="0.3">
      <c r="A104" s="8">
        <v>37873</v>
      </c>
      <c r="B104" s="3">
        <v>318</v>
      </c>
      <c r="C104" s="3">
        <v>318</v>
      </c>
      <c r="D104" s="3">
        <v>315</v>
      </c>
      <c r="E104" s="3">
        <v>314.75</v>
      </c>
      <c r="F104" s="3">
        <v>1200</v>
      </c>
      <c r="G104" s="3">
        <v>314.75</v>
      </c>
    </row>
    <row r="105" spans="1:7" x14ac:dyDescent="0.3">
      <c r="A105" s="8">
        <v>37874</v>
      </c>
      <c r="B105" s="3">
        <v>310</v>
      </c>
      <c r="C105" s="3">
        <v>310</v>
      </c>
      <c r="D105" s="3">
        <v>305.5</v>
      </c>
      <c r="E105" s="3">
        <v>305.5</v>
      </c>
      <c r="F105" s="3">
        <v>2000</v>
      </c>
      <c r="G105" s="3">
        <v>305.5</v>
      </c>
    </row>
    <row r="106" spans="1:7" x14ac:dyDescent="0.3">
      <c r="A106" s="8">
        <v>37875</v>
      </c>
      <c r="B106" s="3">
        <v>307</v>
      </c>
      <c r="C106" s="3">
        <v>307</v>
      </c>
      <c r="D106" s="3">
        <v>307</v>
      </c>
      <c r="E106" s="3">
        <v>307</v>
      </c>
      <c r="F106" s="3">
        <v>0</v>
      </c>
      <c r="G106" s="3">
        <v>307</v>
      </c>
    </row>
    <row r="107" spans="1:7" x14ac:dyDescent="0.3">
      <c r="A107" s="8">
        <v>37876</v>
      </c>
      <c r="B107" s="3">
        <v>307</v>
      </c>
      <c r="C107" s="3">
        <v>309</v>
      </c>
      <c r="D107" s="3">
        <v>306</v>
      </c>
      <c r="E107" s="3">
        <v>303.75</v>
      </c>
      <c r="F107" s="3">
        <v>8000</v>
      </c>
      <c r="G107" s="3">
        <v>303.75</v>
      </c>
    </row>
    <row r="108" spans="1:7" x14ac:dyDescent="0.3">
      <c r="A108" s="8">
        <v>37879</v>
      </c>
      <c r="B108" s="3">
        <v>292</v>
      </c>
      <c r="C108" s="3">
        <v>292</v>
      </c>
      <c r="D108" s="3">
        <v>289.5</v>
      </c>
      <c r="E108" s="3">
        <v>289.5</v>
      </c>
      <c r="F108" s="3">
        <v>5100</v>
      </c>
      <c r="G108" s="3">
        <v>289.5</v>
      </c>
    </row>
    <row r="109" spans="1:7" x14ac:dyDescent="0.3">
      <c r="A109" s="8">
        <v>37880</v>
      </c>
      <c r="B109" s="3">
        <v>289</v>
      </c>
      <c r="C109" s="3">
        <v>292</v>
      </c>
      <c r="D109" s="3">
        <v>289</v>
      </c>
      <c r="E109" s="3">
        <v>292</v>
      </c>
      <c r="F109" s="3">
        <v>2700</v>
      </c>
      <c r="G109" s="3">
        <v>292</v>
      </c>
    </row>
    <row r="110" spans="1:7" x14ac:dyDescent="0.3">
      <c r="A110" s="8">
        <v>37881</v>
      </c>
      <c r="B110" s="3">
        <v>298</v>
      </c>
      <c r="C110" s="3">
        <v>298</v>
      </c>
      <c r="D110" s="3">
        <v>292</v>
      </c>
      <c r="E110" s="3">
        <v>292</v>
      </c>
      <c r="F110" s="3">
        <v>1400</v>
      </c>
      <c r="G110" s="3">
        <v>292</v>
      </c>
    </row>
    <row r="111" spans="1:7" x14ac:dyDescent="0.3">
      <c r="A111" s="8">
        <v>37882</v>
      </c>
      <c r="B111" s="3">
        <v>286.25</v>
      </c>
      <c r="C111" s="3">
        <v>289.5</v>
      </c>
      <c r="D111" s="3">
        <v>284</v>
      </c>
      <c r="E111" s="3">
        <v>289.5</v>
      </c>
      <c r="F111" s="3">
        <v>5600</v>
      </c>
      <c r="G111" s="3">
        <v>289.5</v>
      </c>
    </row>
    <row r="112" spans="1:7" x14ac:dyDescent="0.3">
      <c r="A112" s="8">
        <v>37883</v>
      </c>
      <c r="B112" s="3">
        <v>295</v>
      </c>
      <c r="C112" s="3">
        <v>295</v>
      </c>
      <c r="D112" s="3">
        <v>290</v>
      </c>
      <c r="E112" s="3">
        <v>292</v>
      </c>
      <c r="F112" s="3">
        <v>3500</v>
      </c>
      <c r="G112" s="3">
        <v>292</v>
      </c>
    </row>
    <row r="113" spans="1:7" x14ac:dyDescent="0.3">
      <c r="A113" s="8">
        <v>37886</v>
      </c>
      <c r="B113" s="3">
        <v>283</v>
      </c>
      <c r="C113" s="3">
        <v>283</v>
      </c>
      <c r="D113" s="3">
        <v>279</v>
      </c>
      <c r="E113" s="3">
        <v>279.5</v>
      </c>
      <c r="F113" s="3">
        <v>3500</v>
      </c>
      <c r="G113" s="3">
        <v>279.5</v>
      </c>
    </row>
    <row r="114" spans="1:7" x14ac:dyDescent="0.3">
      <c r="A114" s="8">
        <v>37887</v>
      </c>
      <c r="B114" s="3">
        <v>266</v>
      </c>
      <c r="C114" s="3">
        <v>270</v>
      </c>
      <c r="D114" s="3">
        <v>264</v>
      </c>
      <c r="E114" s="3">
        <v>266</v>
      </c>
      <c r="F114" s="3">
        <v>9100</v>
      </c>
      <c r="G114" s="3">
        <v>266</v>
      </c>
    </row>
    <row r="115" spans="1:7" x14ac:dyDescent="0.3">
      <c r="A115" s="8">
        <v>37888</v>
      </c>
      <c r="B115" s="3">
        <v>267.5</v>
      </c>
      <c r="C115" s="3">
        <v>272</v>
      </c>
      <c r="D115" s="3">
        <v>267.5</v>
      </c>
      <c r="E115" s="3">
        <v>272</v>
      </c>
      <c r="F115" s="3">
        <v>3400</v>
      </c>
      <c r="G115" s="3">
        <v>272</v>
      </c>
    </row>
    <row r="116" spans="1:7" x14ac:dyDescent="0.3">
      <c r="A116" s="8">
        <v>37889</v>
      </c>
      <c r="B116" s="3">
        <v>265</v>
      </c>
      <c r="C116" s="3">
        <v>267.5</v>
      </c>
      <c r="D116" s="3">
        <v>263.5</v>
      </c>
      <c r="E116" s="3">
        <v>267</v>
      </c>
      <c r="F116" s="3">
        <v>3700</v>
      </c>
      <c r="G116" s="3">
        <v>267</v>
      </c>
    </row>
    <row r="117" spans="1:7" x14ac:dyDescent="0.3">
      <c r="A117" s="8">
        <v>37890</v>
      </c>
      <c r="B117" s="3">
        <v>265</v>
      </c>
      <c r="C117" s="3">
        <v>265</v>
      </c>
      <c r="D117" s="3">
        <v>265</v>
      </c>
      <c r="E117" s="3">
        <v>266.13</v>
      </c>
      <c r="F117" s="3">
        <v>100</v>
      </c>
      <c r="G117" s="3">
        <v>266.13</v>
      </c>
    </row>
    <row r="118" spans="1:7" x14ac:dyDescent="0.3">
      <c r="A118" s="8">
        <v>37893</v>
      </c>
      <c r="B118" s="3">
        <v>270</v>
      </c>
      <c r="C118" s="3">
        <v>275</v>
      </c>
      <c r="D118" s="3">
        <v>270</v>
      </c>
      <c r="E118" s="3">
        <v>273</v>
      </c>
      <c r="F118" s="3">
        <v>2400</v>
      </c>
      <c r="G118" s="3">
        <v>273</v>
      </c>
    </row>
    <row r="119" spans="1:7" x14ac:dyDescent="0.3">
      <c r="A119" s="8">
        <v>37894</v>
      </c>
      <c r="B119" s="3">
        <v>274.25</v>
      </c>
      <c r="C119" s="3">
        <v>278</v>
      </c>
      <c r="D119" s="3">
        <v>274</v>
      </c>
      <c r="E119" s="3">
        <v>277</v>
      </c>
      <c r="F119" s="3">
        <v>4300</v>
      </c>
      <c r="G119" s="3">
        <v>277</v>
      </c>
    </row>
    <row r="120" spans="1:7" x14ac:dyDescent="0.3">
      <c r="A120" s="6">
        <v>37895</v>
      </c>
      <c r="B120" s="3">
        <v>277</v>
      </c>
      <c r="C120" s="3">
        <v>282</v>
      </c>
      <c r="D120" s="3">
        <v>277</v>
      </c>
      <c r="E120" s="3">
        <v>281</v>
      </c>
      <c r="F120" s="3">
        <v>3600</v>
      </c>
      <c r="G120" s="3">
        <v>281</v>
      </c>
    </row>
    <row r="121" spans="1:7" x14ac:dyDescent="0.3">
      <c r="A121" s="6">
        <v>37896</v>
      </c>
      <c r="B121" s="3">
        <v>280</v>
      </c>
      <c r="C121" s="3">
        <v>282.5</v>
      </c>
      <c r="D121" s="3">
        <v>280</v>
      </c>
      <c r="E121" s="3">
        <v>280.63</v>
      </c>
      <c r="F121" s="3">
        <v>2300</v>
      </c>
      <c r="G121" s="3">
        <v>280.63</v>
      </c>
    </row>
    <row r="122" spans="1:7" x14ac:dyDescent="0.3">
      <c r="A122" s="6">
        <v>37897</v>
      </c>
      <c r="B122" s="3">
        <v>279.5</v>
      </c>
      <c r="C122" s="3">
        <v>284</v>
      </c>
      <c r="D122" s="3">
        <v>277</v>
      </c>
      <c r="E122" s="3">
        <v>283.5</v>
      </c>
      <c r="F122" s="3">
        <v>5000</v>
      </c>
      <c r="G122" s="3">
        <v>283.5</v>
      </c>
    </row>
    <row r="123" spans="1:7" x14ac:dyDescent="0.3">
      <c r="A123" s="6">
        <v>37900</v>
      </c>
      <c r="B123" s="3">
        <v>288</v>
      </c>
      <c r="C123" s="3">
        <v>294</v>
      </c>
      <c r="D123" s="3">
        <v>288</v>
      </c>
      <c r="E123" s="3">
        <v>294</v>
      </c>
      <c r="F123" s="3">
        <v>4500</v>
      </c>
      <c r="G123" s="3">
        <v>294</v>
      </c>
    </row>
    <row r="124" spans="1:7" x14ac:dyDescent="0.3">
      <c r="A124" s="6">
        <v>37901</v>
      </c>
      <c r="B124" s="3">
        <v>306</v>
      </c>
      <c r="C124" s="3">
        <v>314</v>
      </c>
      <c r="D124" s="3">
        <v>306</v>
      </c>
      <c r="E124" s="3">
        <v>314</v>
      </c>
      <c r="F124" s="3">
        <v>13500</v>
      </c>
      <c r="G124" s="3">
        <v>314</v>
      </c>
    </row>
    <row r="125" spans="1:7" x14ac:dyDescent="0.3">
      <c r="A125" s="6">
        <v>37902</v>
      </c>
      <c r="B125" s="3">
        <v>320</v>
      </c>
      <c r="C125" s="3">
        <v>332</v>
      </c>
      <c r="D125" s="3">
        <v>320</v>
      </c>
      <c r="E125" s="3">
        <v>326</v>
      </c>
      <c r="F125" s="3">
        <v>6200</v>
      </c>
      <c r="G125" s="3">
        <v>326</v>
      </c>
    </row>
    <row r="126" spans="1:7" x14ac:dyDescent="0.3">
      <c r="A126" s="6">
        <v>37903</v>
      </c>
      <c r="B126" s="3">
        <v>324</v>
      </c>
      <c r="C126" s="3">
        <v>324</v>
      </c>
      <c r="D126" s="3">
        <v>320</v>
      </c>
      <c r="E126" s="3">
        <v>317.5</v>
      </c>
      <c r="F126" s="3">
        <v>3500</v>
      </c>
      <c r="G126" s="3">
        <v>317.5</v>
      </c>
    </row>
    <row r="127" spans="1:7" x14ac:dyDescent="0.3">
      <c r="A127" s="6">
        <v>37904</v>
      </c>
      <c r="B127" s="3">
        <v>316.5</v>
      </c>
      <c r="C127" s="3">
        <v>318</v>
      </c>
      <c r="D127" s="3">
        <v>315.25</v>
      </c>
      <c r="E127" s="3">
        <v>318</v>
      </c>
      <c r="F127" s="3">
        <v>2400</v>
      </c>
      <c r="G127" s="3">
        <v>318</v>
      </c>
    </row>
    <row r="128" spans="1:7" x14ac:dyDescent="0.3">
      <c r="A128" s="6">
        <v>37907</v>
      </c>
      <c r="B128" s="3">
        <v>333</v>
      </c>
      <c r="C128" s="3">
        <v>333</v>
      </c>
      <c r="D128" s="3">
        <v>324</v>
      </c>
      <c r="E128" s="3">
        <v>324</v>
      </c>
      <c r="F128" s="3">
        <v>20500</v>
      </c>
      <c r="G128" s="3">
        <v>324</v>
      </c>
    </row>
    <row r="129" spans="1:7" x14ac:dyDescent="0.3">
      <c r="A129" s="6">
        <v>37908</v>
      </c>
      <c r="B129" s="3">
        <v>327</v>
      </c>
      <c r="C129" s="3">
        <v>329</v>
      </c>
      <c r="D129" s="3">
        <v>327</v>
      </c>
      <c r="E129" s="3">
        <v>328</v>
      </c>
      <c r="F129" s="3">
        <v>13500</v>
      </c>
      <c r="G129" s="3">
        <v>328</v>
      </c>
    </row>
    <row r="130" spans="1:7" x14ac:dyDescent="0.3">
      <c r="A130" s="6">
        <v>37909</v>
      </c>
      <c r="B130" s="3">
        <v>335.75</v>
      </c>
      <c r="C130" s="3">
        <v>336</v>
      </c>
      <c r="D130" s="3">
        <v>333</v>
      </c>
      <c r="E130" s="3">
        <v>334.38</v>
      </c>
      <c r="F130" s="3">
        <v>11800</v>
      </c>
      <c r="G130" s="3">
        <v>334.38</v>
      </c>
    </row>
    <row r="131" spans="1:7" x14ac:dyDescent="0.3">
      <c r="A131" s="6">
        <v>37910</v>
      </c>
      <c r="B131" s="3">
        <v>336</v>
      </c>
      <c r="C131" s="3">
        <v>338.25</v>
      </c>
      <c r="D131" s="3">
        <v>332</v>
      </c>
      <c r="E131" s="3">
        <v>332</v>
      </c>
      <c r="F131" s="3">
        <v>8300</v>
      </c>
      <c r="G131" s="3">
        <v>332</v>
      </c>
    </row>
    <row r="132" spans="1:7" x14ac:dyDescent="0.3">
      <c r="A132" s="6">
        <v>37911</v>
      </c>
      <c r="B132" s="3">
        <v>338</v>
      </c>
      <c r="C132" s="3">
        <v>342.25</v>
      </c>
      <c r="D132" s="3">
        <v>333</v>
      </c>
      <c r="E132" s="3">
        <v>333</v>
      </c>
      <c r="F132" s="3">
        <v>14100</v>
      </c>
      <c r="G132" s="3">
        <v>333</v>
      </c>
    </row>
    <row r="133" spans="1:7" x14ac:dyDescent="0.3">
      <c r="A133" s="6">
        <v>37914</v>
      </c>
      <c r="B133" s="3">
        <v>320</v>
      </c>
      <c r="C133" s="3">
        <v>320</v>
      </c>
      <c r="D133" s="3">
        <v>314</v>
      </c>
      <c r="E133" s="3">
        <v>314</v>
      </c>
      <c r="F133" s="3">
        <v>3200</v>
      </c>
      <c r="G133" s="3">
        <v>314</v>
      </c>
    </row>
    <row r="134" spans="1:7" x14ac:dyDescent="0.3">
      <c r="A134" s="6">
        <v>37915</v>
      </c>
      <c r="B134" s="3">
        <v>309.5</v>
      </c>
      <c r="C134" s="3">
        <v>315.5</v>
      </c>
      <c r="D134" s="3">
        <v>308</v>
      </c>
      <c r="E134" s="3">
        <v>312</v>
      </c>
      <c r="F134" s="3">
        <v>6800</v>
      </c>
      <c r="G134" s="3">
        <v>312</v>
      </c>
    </row>
    <row r="135" spans="1:7" x14ac:dyDescent="0.3">
      <c r="A135" s="6">
        <v>37916</v>
      </c>
      <c r="B135" s="3">
        <v>307</v>
      </c>
      <c r="C135" s="3">
        <v>307</v>
      </c>
      <c r="D135" s="3">
        <v>304</v>
      </c>
      <c r="E135" s="3">
        <v>304</v>
      </c>
      <c r="F135" s="3">
        <v>2800</v>
      </c>
      <c r="G135" s="3">
        <v>304</v>
      </c>
    </row>
    <row r="136" spans="1:7" x14ac:dyDescent="0.3">
      <c r="A136" s="6">
        <v>37917</v>
      </c>
      <c r="B136" s="3">
        <v>306</v>
      </c>
      <c r="C136" s="3">
        <v>318</v>
      </c>
      <c r="D136" s="3">
        <v>306</v>
      </c>
      <c r="E136" s="3">
        <v>317.5</v>
      </c>
      <c r="F136" s="3">
        <v>16500</v>
      </c>
      <c r="G136" s="3">
        <v>317.5</v>
      </c>
    </row>
    <row r="137" spans="1:7" x14ac:dyDescent="0.3">
      <c r="A137" s="6">
        <v>37918</v>
      </c>
      <c r="B137" s="3">
        <v>315</v>
      </c>
      <c r="C137" s="3">
        <v>317.5</v>
      </c>
      <c r="D137" s="3">
        <v>314</v>
      </c>
      <c r="E137" s="3">
        <v>315</v>
      </c>
      <c r="F137" s="3">
        <v>5000</v>
      </c>
      <c r="G137" s="3">
        <v>315</v>
      </c>
    </row>
    <row r="138" spans="1:7" x14ac:dyDescent="0.3">
      <c r="A138" s="6">
        <v>37921</v>
      </c>
      <c r="B138" s="3">
        <v>314</v>
      </c>
      <c r="C138" s="3">
        <v>316</v>
      </c>
      <c r="D138" s="3">
        <v>310</v>
      </c>
      <c r="E138" s="3">
        <v>315</v>
      </c>
      <c r="F138" s="3">
        <v>9600</v>
      </c>
      <c r="G138" s="3">
        <v>315</v>
      </c>
    </row>
    <row r="139" spans="1:7" x14ac:dyDescent="0.3">
      <c r="A139" s="6">
        <v>37922</v>
      </c>
      <c r="B139" s="3">
        <v>315.5</v>
      </c>
      <c r="C139" s="3">
        <v>320</v>
      </c>
      <c r="D139" s="3">
        <v>314</v>
      </c>
      <c r="E139" s="3">
        <v>319.5</v>
      </c>
      <c r="F139" s="3">
        <v>12700</v>
      </c>
      <c r="G139" s="3">
        <v>319.5</v>
      </c>
    </row>
    <row r="140" spans="1:7" x14ac:dyDescent="0.3">
      <c r="A140" s="6">
        <v>37923</v>
      </c>
      <c r="B140" s="3">
        <v>325</v>
      </c>
      <c r="C140" s="3">
        <v>325</v>
      </c>
      <c r="D140" s="3">
        <v>321.5</v>
      </c>
      <c r="E140" s="3">
        <v>321.5</v>
      </c>
      <c r="F140" s="3">
        <v>1200</v>
      </c>
      <c r="G140" s="3">
        <v>321.5</v>
      </c>
    </row>
    <row r="141" spans="1:7" x14ac:dyDescent="0.3">
      <c r="A141" s="6">
        <v>37924</v>
      </c>
      <c r="B141" s="3">
        <v>325</v>
      </c>
      <c r="C141" s="3">
        <v>335</v>
      </c>
      <c r="D141" s="3">
        <v>325</v>
      </c>
      <c r="E141" s="3">
        <v>335</v>
      </c>
      <c r="F141" s="3">
        <v>10200</v>
      </c>
      <c r="G141" s="3">
        <v>335</v>
      </c>
    </row>
    <row r="142" spans="1:7" x14ac:dyDescent="0.3">
      <c r="A142" s="8">
        <v>37928</v>
      </c>
      <c r="B142" s="3">
        <v>390</v>
      </c>
      <c r="C142" s="3">
        <v>409</v>
      </c>
      <c r="D142" s="3">
        <v>390</v>
      </c>
      <c r="E142" s="3">
        <v>407</v>
      </c>
      <c r="F142" s="3">
        <v>21200</v>
      </c>
      <c r="G142" s="3">
        <v>407</v>
      </c>
    </row>
    <row r="143" spans="1:7" x14ac:dyDescent="0.3">
      <c r="A143" s="8">
        <v>37929</v>
      </c>
      <c r="B143" s="3">
        <v>420</v>
      </c>
      <c r="C143" s="3">
        <v>428</v>
      </c>
      <c r="D143" s="3">
        <v>415</v>
      </c>
      <c r="E143" s="3">
        <v>420</v>
      </c>
      <c r="F143" s="3">
        <v>8100</v>
      </c>
      <c r="G143" s="3">
        <v>420</v>
      </c>
    </row>
    <row r="144" spans="1:7" x14ac:dyDescent="0.3">
      <c r="A144" s="8">
        <v>37930</v>
      </c>
      <c r="B144" s="3">
        <v>421</v>
      </c>
      <c r="C144" s="3">
        <v>421</v>
      </c>
      <c r="D144" s="3">
        <v>403</v>
      </c>
      <c r="E144" s="3">
        <v>403.25</v>
      </c>
      <c r="F144" s="3">
        <v>10200</v>
      </c>
      <c r="G144" s="3">
        <v>403.25</v>
      </c>
    </row>
    <row r="145" spans="1:7" x14ac:dyDescent="0.3">
      <c r="A145" s="8">
        <v>37931</v>
      </c>
      <c r="B145" s="3">
        <v>397.5</v>
      </c>
      <c r="C145" s="3">
        <v>397.5</v>
      </c>
      <c r="D145" s="3">
        <v>389.5</v>
      </c>
      <c r="E145" s="3">
        <v>393.5</v>
      </c>
      <c r="F145" s="3">
        <v>16000</v>
      </c>
      <c r="G145" s="3">
        <v>393.5</v>
      </c>
    </row>
    <row r="146" spans="1:7" x14ac:dyDescent="0.3">
      <c r="A146" s="8">
        <v>37932</v>
      </c>
      <c r="B146" s="3">
        <v>400</v>
      </c>
      <c r="C146" s="3">
        <v>401</v>
      </c>
      <c r="D146" s="3">
        <v>400</v>
      </c>
      <c r="E146" s="3">
        <v>397.5</v>
      </c>
      <c r="F146" s="3">
        <v>600</v>
      </c>
      <c r="G146" s="3">
        <v>397.5</v>
      </c>
    </row>
    <row r="147" spans="1:7" x14ac:dyDescent="0.3">
      <c r="A147" s="8">
        <v>37935</v>
      </c>
      <c r="B147" s="3">
        <v>386</v>
      </c>
      <c r="C147" s="3">
        <v>387</v>
      </c>
      <c r="D147" s="3">
        <v>383</v>
      </c>
      <c r="E147" s="3">
        <v>380.5</v>
      </c>
      <c r="F147" s="3">
        <v>2800</v>
      </c>
      <c r="G147" s="3">
        <v>380.5</v>
      </c>
    </row>
    <row r="148" spans="1:7" x14ac:dyDescent="0.3">
      <c r="A148" s="8">
        <v>37936</v>
      </c>
      <c r="B148" s="3">
        <v>385</v>
      </c>
      <c r="C148" s="3">
        <v>385</v>
      </c>
      <c r="D148" s="3">
        <v>374</v>
      </c>
      <c r="E148" s="3">
        <v>376</v>
      </c>
      <c r="F148" s="3">
        <v>8600</v>
      </c>
      <c r="G148" s="3">
        <v>376</v>
      </c>
    </row>
    <row r="149" spans="1:7" x14ac:dyDescent="0.3">
      <c r="A149" s="8">
        <v>37937</v>
      </c>
      <c r="B149" s="3">
        <v>380</v>
      </c>
      <c r="C149" s="3">
        <v>393</v>
      </c>
      <c r="D149" s="3">
        <v>380</v>
      </c>
      <c r="E149" s="3">
        <v>401.25</v>
      </c>
      <c r="F149" s="3">
        <v>2500</v>
      </c>
      <c r="G149" s="3">
        <v>401.25</v>
      </c>
    </row>
    <row r="150" spans="1:7" x14ac:dyDescent="0.3">
      <c r="A150" s="8">
        <v>37938</v>
      </c>
      <c r="B150" s="3">
        <v>403</v>
      </c>
      <c r="C150" s="3">
        <v>403</v>
      </c>
      <c r="D150" s="3">
        <v>399</v>
      </c>
      <c r="E150" s="3">
        <v>400</v>
      </c>
      <c r="F150" s="3">
        <v>7200</v>
      </c>
      <c r="G150" s="3">
        <v>400</v>
      </c>
    </row>
    <row r="151" spans="1:7" x14ac:dyDescent="0.3">
      <c r="A151" s="8">
        <v>37939</v>
      </c>
      <c r="B151" s="3">
        <v>405</v>
      </c>
      <c r="C151" s="3">
        <v>409</v>
      </c>
      <c r="D151" s="3">
        <v>400</v>
      </c>
      <c r="E151" s="3">
        <v>405.25</v>
      </c>
      <c r="F151" s="3">
        <v>5400</v>
      </c>
      <c r="G151" s="3">
        <v>405.25</v>
      </c>
    </row>
    <row r="152" spans="1:7" x14ac:dyDescent="0.3">
      <c r="A152" s="8">
        <v>37942</v>
      </c>
      <c r="B152" s="3">
        <v>390</v>
      </c>
      <c r="C152" s="3">
        <v>390</v>
      </c>
      <c r="D152" s="3">
        <v>376</v>
      </c>
      <c r="E152" s="3">
        <v>376</v>
      </c>
      <c r="F152" s="3">
        <v>15300</v>
      </c>
      <c r="G152" s="3">
        <v>376</v>
      </c>
    </row>
    <row r="153" spans="1:7" x14ac:dyDescent="0.3">
      <c r="A153" s="8">
        <v>37943</v>
      </c>
      <c r="B153" s="3">
        <v>370</v>
      </c>
      <c r="C153" s="3">
        <v>371</v>
      </c>
      <c r="D153" s="3">
        <v>367</v>
      </c>
      <c r="E153" s="3">
        <v>371</v>
      </c>
      <c r="F153" s="3">
        <v>3200</v>
      </c>
      <c r="G153" s="3">
        <v>371</v>
      </c>
    </row>
    <row r="154" spans="1:7" x14ac:dyDescent="0.3">
      <c r="A154" s="8">
        <v>37944</v>
      </c>
      <c r="B154" s="3">
        <v>367</v>
      </c>
      <c r="C154" s="3">
        <v>367</v>
      </c>
      <c r="D154" s="3">
        <v>357</v>
      </c>
      <c r="E154" s="3">
        <v>358</v>
      </c>
      <c r="F154" s="3">
        <v>10400</v>
      </c>
      <c r="G154" s="3">
        <v>358</v>
      </c>
    </row>
    <row r="155" spans="1:7" x14ac:dyDescent="0.3">
      <c r="A155" s="8">
        <v>37945</v>
      </c>
      <c r="B155" s="3">
        <v>363</v>
      </c>
      <c r="C155" s="3">
        <v>364</v>
      </c>
      <c r="D155" s="3">
        <v>357</v>
      </c>
      <c r="E155" s="3">
        <v>358.5</v>
      </c>
      <c r="F155" s="3">
        <v>8800</v>
      </c>
      <c r="G155" s="3">
        <v>358.5</v>
      </c>
    </row>
    <row r="156" spans="1:7" x14ac:dyDescent="0.3">
      <c r="A156" s="8">
        <v>37946</v>
      </c>
      <c r="B156" s="3">
        <v>368</v>
      </c>
      <c r="C156" s="3">
        <v>371</v>
      </c>
      <c r="D156" s="3">
        <v>365</v>
      </c>
      <c r="E156" s="3">
        <v>370</v>
      </c>
      <c r="F156" s="3">
        <v>11600</v>
      </c>
      <c r="G156" s="3">
        <v>370</v>
      </c>
    </row>
    <row r="157" spans="1:7" x14ac:dyDescent="0.3">
      <c r="A157" s="8">
        <v>37949</v>
      </c>
      <c r="B157" s="3">
        <v>357</v>
      </c>
      <c r="C157" s="3">
        <v>357</v>
      </c>
      <c r="D157" s="3">
        <v>354</v>
      </c>
      <c r="E157" s="3">
        <v>354</v>
      </c>
      <c r="F157" s="3">
        <v>5300</v>
      </c>
      <c r="G157" s="3">
        <v>354</v>
      </c>
    </row>
    <row r="158" spans="1:7" x14ac:dyDescent="0.3">
      <c r="A158" s="8">
        <v>37950</v>
      </c>
      <c r="B158" s="3">
        <v>357</v>
      </c>
      <c r="C158" s="3">
        <v>358</v>
      </c>
      <c r="D158" s="3">
        <v>355</v>
      </c>
      <c r="E158" s="3">
        <v>357</v>
      </c>
      <c r="F158" s="3">
        <v>5900</v>
      </c>
      <c r="G158" s="3">
        <v>357</v>
      </c>
    </row>
    <row r="159" spans="1:7" x14ac:dyDescent="0.3">
      <c r="A159" s="8">
        <v>37952</v>
      </c>
      <c r="B159" s="3">
        <v>365</v>
      </c>
      <c r="C159" s="3">
        <v>365.25</v>
      </c>
      <c r="D159" s="3">
        <v>363.25</v>
      </c>
      <c r="E159" s="3">
        <v>365.25</v>
      </c>
      <c r="F159" s="3">
        <v>4900</v>
      </c>
      <c r="G159" s="3">
        <v>365.25</v>
      </c>
    </row>
    <row r="160" spans="1:7" x14ac:dyDescent="0.3">
      <c r="A160" s="8">
        <v>37953</v>
      </c>
      <c r="B160" s="3">
        <v>375</v>
      </c>
      <c r="C160" s="3">
        <v>375</v>
      </c>
      <c r="D160" s="3">
        <v>370</v>
      </c>
      <c r="E160" s="3">
        <v>372</v>
      </c>
      <c r="F160" s="3">
        <v>13200</v>
      </c>
      <c r="G160" s="3">
        <v>372</v>
      </c>
    </row>
    <row r="161" spans="1:7" x14ac:dyDescent="0.3">
      <c r="A161" s="8">
        <v>37956</v>
      </c>
      <c r="B161" s="3">
        <v>373</v>
      </c>
      <c r="C161" s="3">
        <v>373</v>
      </c>
      <c r="D161" s="3">
        <v>370</v>
      </c>
      <c r="E161" s="3">
        <v>370</v>
      </c>
      <c r="F161" s="3">
        <v>3200</v>
      </c>
      <c r="G161" s="3">
        <v>370</v>
      </c>
    </row>
    <row r="162" spans="1:7" x14ac:dyDescent="0.3">
      <c r="A162" s="8">
        <v>37957</v>
      </c>
      <c r="B162" s="3">
        <v>364</v>
      </c>
      <c r="C162" s="3">
        <v>364</v>
      </c>
      <c r="D162" s="3">
        <v>358</v>
      </c>
      <c r="E162" s="3">
        <v>359.75</v>
      </c>
      <c r="F162" s="3">
        <v>9000</v>
      </c>
      <c r="G162" s="3">
        <v>359.75</v>
      </c>
    </row>
    <row r="163" spans="1:7" x14ac:dyDescent="0.3">
      <c r="A163" s="8">
        <v>37958</v>
      </c>
      <c r="B163" s="3">
        <v>362.5</v>
      </c>
      <c r="C163" s="3">
        <v>364.5</v>
      </c>
      <c r="D163" s="3">
        <v>354</v>
      </c>
      <c r="E163" s="3">
        <v>354</v>
      </c>
      <c r="F163" s="3">
        <v>14300</v>
      </c>
      <c r="G163" s="3">
        <v>354</v>
      </c>
    </row>
    <row r="164" spans="1:7" x14ac:dyDescent="0.3">
      <c r="A164" s="8">
        <v>37959</v>
      </c>
      <c r="B164" s="3">
        <v>345</v>
      </c>
      <c r="C164" s="3">
        <v>347</v>
      </c>
      <c r="D164" s="3">
        <v>345</v>
      </c>
      <c r="E164" s="3">
        <v>347</v>
      </c>
      <c r="F164" s="3">
        <v>1100</v>
      </c>
      <c r="G164" s="3">
        <v>347</v>
      </c>
    </row>
    <row r="165" spans="1:7" x14ac:dyDescent="0.3">
      <c r="A165" s="8">
        <v>37960</v>
      </c>
      <c r="B165" s="3">
        <v>342</v>
      </c>
      <c r="C165" s="3">
        <v>342</v>
      </c>
      <c r="D165" s="3">
        <v>337</v>
      </c>
      <c r="E165" s="3">
        <v>338</v>
      </c>
      <c r="F165" s="3">
        <v>8800</v>
      </c>
      <c r="G165" s="3">
        <v>338</v>
      </c>
    </row>
    <row r="166" spans="1:7" x14ac:dyDescent="0.3">
      <c r="A166" s="8">
        <v>37963</v>
      </c>
      <c r="B166" s="3">
        <v>335</v>
      </c>
      <c r="C166" s="3">
        <v>340</v>
      </c>
      <c r="D166" s="3">
        <v>335</v>
      </c>
      <c r="E166" s="3">
        <v>340</v>
      </c>
      <c r="F166" s="3">
        <v>4700</v>
      </c>
      <c r="G166" s="3">
        <v>340</v>
      </c>
    </row>
    <row r="167" spans="1:7" x14ac:dyDescent="0.3">
      <c r="A167" s="8">
        <v>37964</v>
      </c>
      <c r="B167" s="3">
        <v>339</v>
      </c>
      <c r="C167" s="3">
        <v>341</v>
      </c>
      <c r="D167" s="3">
        <v>337.75</v>
      </c>
      <c r="E167" s="3">
        <v>341</v>
      </c>
      <c r="F167" s="3">
        <v>4300</v>
      </c>
      <c r="G167" s="3">
        <v>341</v>
      </c>
    </row>
    <row r="168" spans="1:7" x14ac:dyDescent="0.3">
      <c r="A168" s="8">
        <v>37965</v>
      </c>
      <c r="B168" s="3">
        <v>332</v>
      </c>
      <c r="C168" s="3">
        <v>333</v>
      </c>
      <c r="D168" s="3">
        <v>327</v>
      </c>
      <c r="E168" s="3">
        <v>327</v>
      </c>
      <c r="F168" s="3">
        <v>7900</v>
      </c>
      <c r="G168" s="3">
        <v>327</v>
      </c>
    </row>
    <row r="169" spans="1:7" x14ac:dyDescent="0.3">
      <c r="A169" s="8">
        <v>37966</v>
      </c>
      <c r="B169" s="3">
        <v>322</v>
      </c>
      <c r="C169" s="3">
        <v>322</v>
      </c>
      <c r="D169" s="3">
        <v>316</v>
      </c>
      <c r="E169" s="3">
        <v>318.5</v>
      </c>
      <c r="F169" s="3">
        <v>4100</v>
      </c>
      <c r="G169" s="3">
        <v>318.5</v>
      </c>
    </row>
    <row r="170" spans="1:7" x14ac:dyDescent="0.3">
      <c r="A170" s="8">
        <v>37967</v>
      </c>
      <c r="B170" s="3">
        <v>313</v>
      </c>
      <c r="C170" s="3">
        <v>314.5</v>
      </c>
      <c r="D170" s="3">
        <v>312</v>
      </c>
      <c r="E170" s="3">
        <v>314.5</v>
      </c>
      <c r="F170" s="3">
        <v>5600</v>
      </c>
      <c r="G170" s="3">
        <v>314.5</v>
      </c>
    </row>
    <row r="171" spans="1:7" x14ac:dyDescent="0.3">
      <c r="A171" s="8">
        <v>37970</v>
      </c>
      <c r="B171" s="3">
        <v>329</v>
      </c>
      <c r="C171" s="3">
        <v>329</v>
      </c>
      <c r="D171" s="3">
        <v>329</v>
      </c>
      <c r="E171" s="3">
        <v>329</v>
      </c>
      <c r="F171" s="3">
        <v>400</v>
      </c>
      <c r="G171" s="3">
        <v>329</v>
      </c>
    </row>
    <row r="172" spans="1:7" x14ac:dyDescent="0.3">
      <c r="A172" s="8">
        <v>37971</v>
      </c>
      <c r="B172" s="3">
        <v>320</v>
      </c>
      <c r="C172" s="3">
        <v>320</v>
      </c>
      <c r="D172" s="3">
        <v>305.5</v>
      </c>
      <c r="E172" s="3">
        <v>305.5</v>
      </c>
      <c r="F172" s="3">
        <v>18200</v>
      </c>
      <c r="G172" s="3">
        <v>305.5</v>
      </c>
    </row>
    <row r="173" spans="1:7" x14ac:dyDescent="0.3">
      <c r="A173" s="8">
        <v>37972</v>
      </c>
      <c r="B173" s="3">
        <v>298</v>
      </c>
      <c r="C173" s="3">
        <v>298</v>
      </c>
      <c r="D173" s="3">
        <v>295</v>
      </c>
      <c r="E173" s="3">
        <v>297.5</v>
      </c>
      <c r="F173" s="3">
        <v>3300</v>
      </c>
      <c r="G173" s="3">
        <v>297.5</v>
      </c>
    </row>
    <row r="174" spans="1:7" x14ac:dyDescent="0.3">
      <c r="A174" s="8">
        <v>37973</v>
      </c>
      <c r="B174" s="3">
        <v>290</v>
      </c>
      <c r="C174" s="3">
        <v>298</v>
      </c>
      <c r="D174" s="3">
        <v>290</v>
      </c>
      <c r="E174" s="3">
        <v>298</v>
      </c>
      <c r="F174" s="3">
        <v>8400</v>
      </c>
      <c r="G174" s="3">
        <v>298</v>
      </c>
    </row>
    <row r="175" spans="1:7" x14ac:dyDescent="0.3">
      <c r="A175" s="8">
        <v>37974</v>
      </c>
      <c r="B175" s="3">
        <v>300</v>
      </c>
      <c r="C175" s="3">
        <v>300</v>
      </c>
      <c r="D175" s="3">
        <v>300</v>
      </c>
      <c r="E175" s="3">
        <v>300</v>
      </c>
      <c r="F175" s="3">
        <v>200</v>
      </c>
      <c r="G175" s="3">
        <v>300</v>
      </c>
    </row>
    <row r="176" spans="1:7" x14ac:dyDescent="0.3">
      <c r="A176" s="8">
        <v>37977</v>
      </c>
      <c r="B176" s="3">
        <v>293.5</v>
      </c>
      <c r="C176" s="3">
        <v>293.5</v>
      </c>
      <c r="D176" s="3">
        <v>293.5</v>
      </c>
      <c r="E176" s="3">
        <v>296.38</v>
      </c>
      <c r="F176" s="3">
        <v>200</v>
      </c>
      <c r="G176" s="3">
        <v>296.38</v>
      </c>
    </row>
    <row r="177" spans="1:7" x14ac:dyDescent="0.3">
      <c r="A177" s="8">
        <v>37978</v>
      </c>
      <c r="B177" s="3">
        <v>293</v>
      </c>
      <c r="C177" s="3">
        <v>293</v>
      </c>
      <c r="D177" s="3">
        <v>292</v>
      </c>
      <c r="E177" s="3">
        <v>278.63</v>
      </c>
      <c r="F177" s="3">
        <v>1600</v>
      </c>
      <c r="G177" s="3">
        <v>278.63</v>
      </c>
    </row>
    <row r="178" spans="1:7" x14ac:dyDescent="0.3">
      <c r="A178" s="8">
        <v>37984</v>
      </c>
      <c r="B178" s="3">
        <v>287</v>
      </c>
      <c r="C178" s="3">
        <v>287</v>
      </c>
      <c r="D178" s="3">
        <v>287</v>
      </c>
      <c r="E178" s="3">
        <v>281.13</v>
      </c>
      <c r="F178" s="3">
        <v>1000</v>
      </c>
      <c r="G178" s="3">
        <v>281.13</v>
      </c>
    </row>
    <row r="179" spans="1:7" x14ac:dyDescent="0.3">
      <c r="A179" s="8">
        <v>37985</v>
      </c>
      <c r="B179" s="3">
        <v>275</v>
      </c>
      <c r="C179" s="3">
        <v>275</v>
      </c>
      <c r="D179" s="3">
        <v>272.25</v>
      </c>
      <c r="E179" s="3">
        <v>274.5</v>
      </c>
      <c r="F179" s="3">
        <v>600</v>
      </c>
      <c r="G179" s="3">
        <v>274.5</v>
      </c>
    </row>
    <row r="180" spans="1:7" x14ac:dyDescent="0.3">
      <c r="A180" s="8">
        <v>37988</v>
      </c>
      <c r="B180" s="3">
        <v>256</v>
      </c>
      <c r="C180" s="3">
        <v>256</v>
      </c>
      <c r="D180" s="3">
        <v>256</v>
      </c>
      <c r="E180" s="3">
        <v>256</v>
      </c>
      <c r="F180" s="3">
        <v>0</v>
      </c>
      <c r="G180" s="3">
        <v>256</v>
      </c>
    </row>
    <row r="181" spans="1:7" x14ac:dyDescent="0.3">
      <c r="A181" s="8">
        <v>37991</v>
      </c>
      <c r="B181" s="3">
        <v>253</v>
      </c>
      <c r="C181" s="3">
        <v>253</v>
      </c>
      <c r="D181" s="3">
        <v>253</v>
      </c>
      <c r="E181" s="3">
        <v>253</v>
      </c>
      <c r="F181" s="3">
        <v>500</v>
      </c>
      <c r="G181" s="3">
        <v>253</v>
      </c>
    </row>
    <row r="182" spans="1:7" x14ac:dyDescent="0.3">
      <c r="A182" s="8">
        <v>37993</v>
      </c>
      <c r="B182" s="3">
        <v>246</v>
      </c>
      <c r="C182" s="3">
        <v>246</v>
      </c>
      <c r="D182" s="3">
        <v>240</v>
      </c>
      <c r="E182" s="3">
        <v>240</v>
      </c>
      <c r="F182" s="3">
        <v>4100</v>
      </c>
      <c r="G182" s="3">
        <v>240</v>
      </c>
    </row>
    <row r="183" spans="1:7" x14ac:dyDescent="0.3">
      <c r="A183" s="8">
        <v>37994</v>
      </c>
      <c r="B183" s="3">
        <v>240</v>
      </c>
      <c r="C183" s="3">
        <v>241</v>
      </c>
      <c r="D183" s="3">
        <v>239</v>
      </c>
      <c r="E183" s="3">
        <v>241</v>
      </c>
      <c r="F183" s="3">
        <v>1500</v>
      </c>
      <c r="G183" s="3">
        <v>241</v>
      </c>
    </row>
    <row r="184" spans="1:7" x14ac:dyDescent="0.3">
      <c r="A184" s="8">
        <v>37995</v>
      </c>
      <c r="B184" s="3">
        <v>242</v>
      </c>
      <c r="C184" s="3">
        <v>248</v>
      </c>
      <c r="D184" s="3">
        <v>242</v>
      </c>
      <c r="E184" s="3">
        <v>248</v>
      </c>
      <c r="F184" s="3">
        <v>3900</v>
      </c>
      <c r="G184" s="3">
        <v>248</v>
      </c>
    </row>
    <row r="185" spans="1:7" x14ac:dyDescent="0.3">
      <c r="A185" s="8">
        <v>37998</v>
      </c>
      <c r="B185" s="3">
        <v>240</v>
      </c>
      <c r="C185" s="3">
        <v>241</v>
      </c>
      <c r="D185" s="3">
        <v>240</v>
      </c>
      <c r="E185" s="3">
        <v>241</v>
      </c>
      <c r="F185" s="3">
        <v>1200</v>
      </c>
      <c r="G185" s="3">
        <v>241</v>
      </c>
    </row>
    <row r="186" spans="1:7" x14ac:dyDescent="0.3">
      <c r="A186" s="8">
        <v>37999</v>
      </c>
      <c r="B186" s="3">
        <v>239.25</v>
      </c>
      <c r="C186" s="3">
        <v>239.75</v>
      </c>
      <c r="D186" s="3">
        <v>237</v>
      </c>
      <c r="E186" s="3">
        <v>237</v>
      </c>
      <c r="F186" s="3">
        <v>4600</v>
      </c>
      <c r="G186" s="3">
        <v>237</v>
      </c>
    </row>
    <row r="187" spans="1:7" x14ac:dyDescent="0.3">
      <c r="A187" s="8">
        <v>38000</v>
      </c>
      <c r="B187" s="3">
        <v>242</v>
      </c>
      <c r="C187" s="3">
        <v>248</v>
      </c>
      <c r="D187" s="3">
        <v>242</v>
      </c>
      <c r="E187" s="3">
        <v>247.5</v>
      </c>
      <c r="F187" s="3">
        <v>6900</v>
      </c>
      <c r="G187" s="3">
        <v>247.5</v>
      </c>
    </row>
    <row r="188" spans="1:7" x14ac:dyDescent="0.3">
      <c r="A188" s="8">
        <v>38001</v>
      </c>
      <c r="B188" s="3">
        <v>243.5</v>
      </c>
      <c r="C188" s="3">
        <v>243.5</v>
      </c>
      <c r="D188" s="3">
        <v>243.25</v>
      </c>
      <c r="E188" s="3">
        <v>240.25</v>
      </c>
      <c r="F188" s="3">
        <v>700</v>
      </c>
      <c r="G188" s="3">
        <v>240.25</v>
      </c>
    </row>
    <row r="189" spans="1:7" x14ac:dyDescent="0.3">
      <c r="A189" s="8">
        <v>38002</v>
      </c>
      <c r="B189" s="3">
        <v>247</v>
      </c>
      <c r="C189" s="3">
        <v>249.5</v>
      </c>
      <c r="D189" s="3">
        <v>247</v>
      </c>
      <c r="E189" s="3">
        <v>247</v>
      </c>
      <c r="F189" s="3">
        <v>6400</v>
      </c>
      <c r="G189" s="3">
        <v>247</v>
      </c>
    </row>
    <row r="190" spans="1:7" x14ac:dyDescent="0.3">
      <c r="A190" s="8">
        <v>38005</v>
      </c>
      <c r="B190" s="3">
        <v>260</v>
      </c>
      <c r="C190" s="3">
        <v>262.75</v>
      </c>
      <c r="D190" s="3">
        <v>260</v>
      </c>
      <c r="E190" s="3">
        <v>262.75</v>
      </c>
      <c r="F190" s="3">
        <v>2600</v>
      </c>
      <c r="G190" s="3">
        <v>262.75</v>
      </c>
    </row>
    <row r="191" spans="1:7" x14ac:dyDescent="0.3">
      <c r="A191" s="8">
        <v>38006</v>
      </c>
      <c r="B191" s="3">
        <v>262.25</v>
      </c>
      <c r="C191" s="3">
        <v>262.5</v>
      </c>
      <c r="D191" s="3">
        <v>254.75</v>
      </c>
      <c r="E191" s="3">
        <v>254.75</v>
      </c>
      <c r="F191" s="3">
        <v>2700</v>
      </c>
      <c r="G191" s="3">
        <v>254.75</v>
      </c>
    </row>
    <row r="192" spans="1:7" x14ac:dyDescent="0.3">
      <c r="A192" s="8">
        <v>38007</v>
      </c>
      <c r="B192" s="3">
        <v>253</v>
      </c>
      <c r="C192" s="3">
        <v>254.5</v>
      </c>
      <c r="D192" s="3">
        <v>253</v>
      </c>
      <c r="E192" s="3">
        <v>254.5</v>
      </c>
      <c r="F192" s="3">
        <v>7700</v>
      </c>
      <c r="G192" s="3">
        <v>254.5</v>
      </c>
    </row>
    <row r="193" spans="1:7" x14ac:dyDescent="0.3">
      <c r="A193" s="8">
        <v>38008</v>
      </c>
      <c r="B193" s="3">
        <v>247</v>
      </c>
      <c r="C193" s="3">
        <v>247</v>
      </c>
      <c r="D193" s="3">
        <v>243.75</v>
      </c>
      <c r="E193" s="3">
        <v>244.75</v>
      </c>
      <c r="F193" s="3">
        <v>5700</v>
      </c>
      <c r="G193" s="3">
        <v>244.75</v>
      </c>
    </row>
    <row r="194" spans="1:7" x14ac:dyDescent="0.3">
      <c r="A194" s="8">
        <v>38009</v>
      </c>
      <c r="B194" s="3">
        <v>248</v>
      </c>
      <c r="C194" s="3">
        <v>248</v>
      </c>
      <c r="D194" s="3">
        <v>245</v>
      </c>
      <c r="E194" s="3">
        <v>243.88</v>
      </c>
      <c r="F194" s="3">
        <v>1800</v>
      </c>
      <c r="G194" s="3">
        <v>243.88</v>
      </c>
    </row>
    <row r="195" spans="1:7" x14ac:dyDescent="0.3">
      <c r="A195" s="8">
        <v>38012</v>
      </c>
      <c r="B195" s="3">
        <v>248.5</v>
      </c>
      <c r="C195" s="3">
        <v>250</v>
      </c>
      <c r="D195" s="3">
        <v>246</v>
      </c>
      <c r="E195" s="3">
        <v>246</v>
      </c>
      <c r="F195" s="3">
        <v>10600</v>
      </c>
      <c r="G195" s="3">
        <v>246</v>
      </c>
    </row>
    <row r="196" spans="1:7" x14ac:dyDescent="0.3">
      <c r="A196" s="8">
        <v>38013</v>
      </c>
      <c r="B196" s="3">
        <v>240</v>
      </c>
      <c r="C196" s="3">
        <v>243.75</v>
      </c>
      <c r="D196" s="3">
        <v>240</v>
      </c>
      <c r="E196" s="3">
        <v>242.38</v>
      </c>
      <c r="F196" s="3">
        <v>9700</v>
      </c>
      <c r="G196" s="3">
        <v>242.38</v>
      </c>
    </row>
    <row r="197" spans="1:7" x14ac:dyDescent="0.3">
      <c r="A197" s="8">
        <v>38014</v>
      </c>
      <c r="B197" s="3">
        <v>241</v>
      </c>
      <c r="C197" s="3">
        <v>242.5</v>
      </c>
      <c r="D197" s="3">
        <v>240</v>
      </c>
      <c r="E197" s="3">
        <v>242.5</v>
      </c>
      <c r="F197" s="3">
        <v>15400</v>
      </c>
      <c r="G197" s="3">
        <v>242.5</v>
      </c>
    </row>
    <row r="198" spans="1:7" x14ac:dyDescent="0.3">
      <c r="A198" s="8">
        <v>38015</v>
      </c>
      <c r="B198" s="3">
        <v>240.5</v>
      </c>
      <c r="C198" s="3">
        <v>246</v>
      </c>
      <c r="D198" s="3">
        <v>240</v>
      </c>
      <c r="E198" s="3">
        <v>245</v>
      </c>
      <c r="F198" s="3">
        <v>16500</v>
      </c>
      <c r="G198" s="3">
        <v>245</v>
      </c>
    </row>
    <row r="199" spans="1:7" x14ac:dyDescent="0.3">
      <c r="A199" s="8">
        <v>38016</v>
      </c>
      <c r="B199" s="3">
        <v>244.75</v>
      </c>
      <c r="C199" s="3">
        <v>246</v>
      </c>
      <c r="D199" s="3">
        <v>243.5</v>
      </c>
      <c r="E199" s="3">
        <v>244</v>
      </c>
      <c r="F199" s="3">
        <v>17600</v>
      </c>
      <c r="G199" s="3">
        <v>244</v>
      </c>
    </row>
    <row r="200" spans="1:7" x14ac:dyDescent="0.3">
      <c r="A200" s="8">
        <v>38019</v>
      </c>
      <c r="B200" s="3">
        <v>233.75</v>
      </c>
      <c r="C200" s="3">
        <v>233.75</v>
      </c>
      <c r="D200" s="3">
        <v>232</v>
      </c>
      <c r="E200" s="3">
        <v>232</v>
      </c>
      <c r="F200" s="3">
        <v>2000</v>
      </c>
      <c r="G200" s="3">
        <v>232</v>
      </c>
    </row>
    <row r="201" spans="1:7" x14ac:dyDescent="0.3">
      <c r="A201" s="8">
        <v>38020</v>
      </c>
      <c r="B201" s="3">
        <v>230</v>
      </c>
      <c r="C201" s="3">
        <v>230.25</v>
      </c>
      <c r="D201" s="3">
        <v>229</v>
      </c>
      <c r="E201" s="3">
        <v>229.25</v>
      </c>
      <c r="F201" s="3">
        <v>7900</v>
      </c>
      <c r="G201" s="3">
        <v>229.25</v>
      </c>
    </row>
    <row r="202" spans="1:7" x14ac:dyDescent="0.3">
      <c r="A202" s="8">
        <v>38021</v>
      </c>
      <c r="B202" s="3">
        <v>229.5</v>
      </c>
      <c r="C202" s="3">
        <v>231.75</v>
      </c>
      <c r="D202" s="3">
        <v>229</v>
      </c>
      <c r="E202" s="3">
        <v>231.75</v>
      </c>
      <c r="F202" s="3">
        <v>5200</v>
      </c>
      <c r="G202" s="3">
        <v>231.75</v>
      </c>
    </row>
    <row r="203" spans="1:7" x14ac:dyDescent="0.3">
      <c r="A203" s="8">
        <v>38022</v>
      </c>
      <c r="B203" s="3">
        <v>230</v>
      </c>
      <c r="C203" s="3">
        <v>230</v>
      </c>
      <c r="D203" s="3">
        <v>225</v>
      </c>
      <c r="E203" s="3">
        <v>225</v>
      </c>
      <c r="F203" s="3">
        <v>6500</v>
      </c>
      <c r="G203" s="3">
        <v>225</v>
      </c>
    </row>
    <row r="204" spans="1:7" x14ac:dyDescent="0.3">
      <c r="A204" s="8">
        <v>38023</v>
      </c>
      <c r="B204" s="3">
        <v>221</v>
      </c>
      <c r="C204" s="3">
        <v>221.25</v>
      </c>
      <c r="D204" s="3">
        <v>221</v>
      </c>
      <c r="E204" s="3">
        <v>221</v>
      </c>
      <c r="F204" s="3">
        <v>2300</v>
      </c>
      <c r="G204" s="3">
        <v>221</v>
      </c>
    </row>
    <row r="205" spans="1:7" x14ac:dyDescent="0.3">
      <c r="A205" s="8">
        <v>38026</v>
      </c>
      <c r="B205" s="3">
        <v>226</v>
      </c>
      <c r="C205" s="3">
        <v>226.25</v>
      </c>
      <c r="D205" s="3">
        <v>224.75</v>
      </c>
      <c r="E205" s="3">
        <v>226.25</v>
      </c>
      <c r="F205" s="3">
        <v>6200</v>
      </c>
      <c r="G205" s="3">
        <v>226.25</v>
      </c>
    </row>
    <row r="206" spans="1:7" x14ac:dyDescent="0.3">
      <c r="A206" s="8">
        <v>38027</v>
      </c>
      <c r="B206" s="3">
        <v>230</v>
      </c>
      <c r="C206" s="3">
        <v>230</v>
      </c>
      <c r="D206" s="3">
        <v>229.75</v>
      </c>
      <c r="E206" s="3">
        <v>228.25</v>
      </c>
      <c r="F206" s="3">
        <v>3000</v>
      </c>
      <c r="G206" s="3">
        <v>228.25</v>
      </c>
    </row>
    <row r="207" spans="1:7" x14ac:dyDescent="0.3">
      <c r="A207" s="8">
        <v>38028</v>
      </c>
      <c r="B207" s="3">
        <v>227</v>
      </c>
      <c r="C207" s="3">
        <v>227</v>
      </c>
      <c r="D207" s="3">
        <v>225.5</v>
      </c>
      <c r="E207" s="3">
        <v>225.5</v>
      </c>
      <c r="F207" s="3">
        <v>4700</v>
      </c>
      <c r="G207" s="3">
        <v>225.5</v>
      </c>
    </row>
    <row r="208" spans="1:7" x14ac:dyDescent="0.3">
      <c r="A208" s="8">
        <v>38029</v>
      </c>
      <c r="B208" s="3">
        <v>224.5</v>
      </c>
      <c r="C208" s="3">
        <v>224.5</v>
      </c>
      <c r="D208" s="3">
        <v>222</v>
      </c>
      <c r="E208" s="3">
        <v>224</v>
      </c>
      <c r="F208" s="3">
        <v>1600</v>
      </c>
      <c r="G208" s="3">
        <v>224</v>
      </c>
    </row>
    <row r="209" spans="1:7" x14ac:dyDescent="0.3">
      <c r="A209" s="8">
        <v>38030</v>
      </c>
      <c r="B209" s="3">
        <v>228</v>
      </c>
      <c r="C209" s="3">
        <v>228</v>
      </c>
      <c r="D209" s="3">
        <v>227</v>
      </c>
      <c r="E209" s="3">
        <v>227.5</v>
      </c>
      <c r="F209" s="3">
        <v>800</v>
      </c>
      <c r="G209" s="3">
        <v>227.5</v>
      </c>
    </row>
    <row r="210" spans="1:7" x14ac:dyDescent="0.3">
      <c r="A210" s="8">
        <v>38033</v>
      </c>
      <c r="B210" s="3">
        <v>224</v>
      </c>
      <c r="C210" s="3">
        <v>225</v>
      </c>
      <c r="D210" s="3">
        <v>224</v>
      </c>
      <c r="E210" s="3">
        <v>225.63</v>
      </c>
      <c r="F210" s="3">
        <v>2000</v>
      </c>
      <c r="G210" s="3">
        <v>225.63</v>
      </c>
    </row>
    <row r="211" spans="1:7" x14ac:dyDescent="0.3">
      <c r="A211" s="8">
        <v>38034</v>
      </c>
      <c r="B211" s="3">
        <v>226.25</v>
      </c>
      <c r="C211" s="3">
        <v>226.25</v>
      </c>
      <c r="D211" s="3">
        <v>224</v>
      </c>
      <c r="E211" s="3">
        <v>224.5</v>
      </c>
      <c r="F211" s="3">
        <v>2700</v>
      </c>
      <c r="G211" s="3">
        <v>224.5</v>
      </c>
    </row>
    <row r="212" spans="1:7" x14ac:dyDescent="0.3">
      <c r="A212" s="8">
        <v>38035</v>
      </c>
      <c r="B212" s="3">
        <v>224.5</v>
      </c>
      <c r="C212" s="3">
        <v>225</v>
      </c>
      <c r="D212" s="3">
        <v>224.5</v>
      </c>
      <c r="E212" s="3">
        <v>225</v>
      </c>
      <c r="F212" s="3">
        <v>4900</v>
      </c>
      <c r="G212" s="3">
        <v>225</v>
      </c>
    </row>
    <row r="213" spans="1:7" x14ac:dyDescent="0.3">
      <c r="A213" s="8">
        <v>38036</v>
      </c>
      <c r="B213" s="3">
        <v>226.5</v>
      </c>
      <c r="C213" s="3">
        <v>227.25</v>
      </c>
      <c r="D213" s="3">
        <v>226.5</v>
      </c>
      <c r="E213" s="3">
        <v>227.25</v>
      </c>
      <c r="F213" s="3">
        <v>2700</v>
      </c>
      <c r="G213" s="3">
        <v>227.25</v>
      </c>
    </row>
    <row r="214" spans="1:7" x14ac:dyDescent="0.3">
      <c r="A214" s="8">
        <v>38037</v>
      </c>
      <c r="B214" s="3">
        <v>228.75</v>
      </c>
      <c r="C214" s="3">
        <v>228.75</v>
      </c>
      <c r="D214" s="3">
        <v>228.75</v>
      </c>
      <c r="E214" s="3">
        <v>228.75</v>
      </c>
      <c r="F214" s="3">
        <v>1000</v>
      </c>
      <c r="G214" s="3">
        <v>228.75</v>
      </c>
    </row>
    <row r="215" spans="1:7" x14ac:dyDescent="0.3">
      <c r="A215" s="8">
        <v>38040</v>
      </c>
      <c r="B215" s="3">
        <v>229.5</v>
      </c>
      <c r="C215" s="3">
        <v>232</v>
      </c>
      <c r="D215" s="3">
        <v>229.5</v>
      </c>
      <c r="E215" s="3">
        <v>230.5</v>
      </c>
      <c r="F215" s="3">
        <v>6500</v>
      </c>
      <c r="G215" s="3">
        <v>230.5</v>
      </c>
    </row>
    <row r="216" spans="1:7" x14ac:dyDescent="0.3">
      <c r="A216" s="8">
        <v>38041</v>
      </c>
      <c r="B216" s="3">
        <v>234.5</v>
      </c>
      <c r="C216" s="3">
        <v>236</v>
      </c>
      <c r="D216" s="3">
        <v>234</v>
      </c>
      <c r="E216" s="3">
        <v>235</v>
      </c>
      <c r="F216" s="3">
        <v>7900</v>
      </c>
      <c r="G216" s="3">
        <v>235</v>
      </c>
    </row>
    <row r="217" spans="1:7" x14ac:dyDescent="0.3">
      <c r="A217" s="8">
        <v>38042</v>
      </c>
      <c r="B217" s="3">
        <v>232</v>
      </c>
      <c r="C217" s="3">
        <v>232</v>
      </c>
      <c r="D217" s="3">
        <v>230</v>
      </c>
      <c r="E217" s="3">
        <v>230</v>
      </c>
      <c r="F217" s="3">
        <v>8800</v>
      </c>
      <c r="G217" s="3">
        <v>230</v>
      </c>
    </row>
    <row r="218" spans="1:7" x14ac:dyDescent="0.3">
      <c r="A218" s="8">
        <v>38043</v>
      </c>
      <c r="B218" s="3">
        <v>232</v>
      </c>
      <c r="C218" s="3">
        <v>232</v>
      </c>
      <c r="D218" s="3">
        <v>230.5</v>
      </c>
      <c r="E218" s="3">
        <v>231.5</v>
      </c>
      <c r="F218" s="3">
        <v>2500</v>
      </c>
      <c r="G218" s="3">
        <v>231.5</v>
      </c>
    </row>
    <row r="219" spans="1:7" x14ac:dyDescent="0.3">
      <c r="A219" s="8">
        <v>38044</v>
      </c>
      <c r="B219" s="3">
        <v>233.75</v>
      </c>
      <c r="C219" s="3">
        <v>236</v>
      </c>
      <c r="D219" s="3">
        <v>232</v>
      </c>
      <c r="E219" s="3">
        <v>232.5</v>
      </c>
      <c r="F219" s="3">
        <v>6600</v>
      </c>
      <c r="G219" s="3">
        <v>232.5</v>
      </c>
    </row>
    <row r="220" spans="1:7" x14ac:dyDescent="0.3">
      <c r="A220" s="8">
        <v>38047</v>
      </c>
      <c r="B220" s="3">
        <v>223</v>
      </c>
      <c r="C220" s="3">
        <v>223</v>
      </c>
      <c r="D220" s="3">
        <v>222</v>
      </c>
      <c r="E220" s="3">
        <v>222.5</v>
      </c>
      <c r="F220" s="3">
        <v>6300</v>
      </c>
      <c r="G220" s="3">
        <v>222.5</v>
      </c>
    </row>
    <row r="221" spans="1:7" x14ac:dyDescent="0.3">
      <c r="A221" s="8">
        <v>38048</v>
      </c>
      <c r="B221" s="3">
        <v>225</v>
      </c>
      <c r="C221" s="3">
        <v>225</v>
      </c>
      <c r="D221" s="3">
        <v>222.5</v>
      </c>
      <c r="E221" s="3">
        <v>223.5</v>
      </c>
      <c r="F221" s="3">
        <v>3600</v>
      </c>
      <c r="G221" s="3">
        <v>223.5</v>
      </c>
    </row>
    <row r="222" spans="1:7" x14ac:dyDescent="0.3">
      <c r="A222" s="8">
        <v>38049</v>
      </c>
      <c r="B222" s="3">
        <v>224</v>
      </c>
      <c r="C222" s="3">
        <v>225.5</v>
      </c>
      <c r="D222" s="3">
        <v>224</v>
      </c>
      <c r="E222" s="3">
        <v>225.5</v>
      </c>
      <c r="F222" s="3">
        <v>3400</v>
      </c>
      <c r="G222" s="3">
        <v>225.5</v>
      </c>
    </row>
    <row r="223" spans="1:7" x14ac:dyDescent="0.3">
      <c r="A223" s="8">
        <v>38050</v>
      </c>
      <c r="B223" s="3">
        <v>228</v>
      </c>
      <c r="C223" s="3">
        <v>233.5</v>
      </c>
      <c r="D223" s="3">
        <v>228</v>
      </c>
      <c r="E223" s="3">
        <v>233.5</v>
      </c>
      <c r="F223" s="3">
        <v>9200</v>
      </c>
      <c r="G223" s="3">
        <v>233.5</v>
      </c>
    </row>
    <row r="224" spans="1:7" x14ac:dyDescent="0.3">
      <c r="A224" s="8">
        <v>38051</v>
      </c>
      <c r="B224" s="3">
        <v>233</v>
      </c>
      <c r="C224" s="3">
        <v>234.75</v>
      </c>
      <c r="D224" s="3">
        <v>231</v>
      </c>
      <c r="E224" s="3">
        <v>232</v>
      </c>
      <c r="F224" s="3">
        <v>7500</v>
      </c>
      <c r="G224" s="3">
        <v>232</v>
      </c>
    </row>
    <row r="225" spans="1:7" x14ac:dyDescent="0.3">
      <c r="A225" s="8">
        <v>38054</v>
      </c>
      <c r="B225" s="3">
        <v>239.5</v>
      </c>
      <c r="C225" s="3">
        <v>240.5</v>
      </c>
      <c r="D225" s="3">
        <v>239.5</v>
      </c>
      <c r="E225" s="3">
        <v>240.25</v>
      </c>
      <c r="F225" s="3">
        <v>3500</v>
      </c>
      <c r="G225" s="3">
        <v>240.25</v>
      </c>
    </row>
    <row r="226" spans="1:7" x14ac:dyDescent="0.3">
      <c r="A226" s="8">
        <v>38055</v>
      </c>
      <c r="B226" s="3">
        <v>238</v>
      </c>
      <c r="C226" s="3">
        <v>238</v>
      </c>
      <c r="D226" s="3">
        <v>232</v>
      </c>
      <c r="E226" s="3">
        <v>232.5</v>
      </c>
      <c r="F226" s="3">
        <v>3800</v>
      </c>
      <c r="G226" s="3">
        <v>232.5</v>
      </c>
    </row>
    <row r="227" spans="1:7" x14ac:dyDescent="0.3">
      <c r="A227" s="8">
        <v>38056</v>
      </c>
      <c r="B227" s="3">
        <v>230</v>
      </c>
      <c r="C227" s="3">
        <v>232</v>
      </c>
      <c r="D227" s="3">
        <v>230</v>
      </c>
      <c r="E227" s="3">
        <v>231.5</v>
      </c>
      <c r="F227" s="3">
        <v>3000</v>
      </c>
      <c r="G227" s="3">
        <v>231.5</v>
      </c>
    </row>
    <row r="228" spans="1:7" x14ac:dyDescent="0.3">
      <c r="A228" s="8">
        <v>38057</v>
      </c>
      <c r="B228" s="3">
        <v>227.5</v>
      </c>
      <c r="C228" s="3">
        <v>228</v>
      </c>
      <c r="D228" s="3">
        <v>227</v>
      </c>
      <c r="E228" s="3">
        <v>226.5</v>
      </c>
      <c r="F228" s="3">
        <v>9000</v>
      </c>
      <c r="G228" s="3">
        <v>226.5</v>
      </c>
    </row>
    <row r="229" spans="1:7" x14ac:dyDescent="0.3">
      <c r="A229" s="8">
        <v>38058</v>
      </c>
      <c r="B229" s="3">
        <v>226.5</v>
      </c>
      <c r="C229" s="3">
        <v>226.5</v>
      </c>
      <c r="D229" s="3">
        <v>225.75</v>
      </c>
      <c r="E229" s="3">
        <v>225.75</v>
      </c>
      <c r="F229" s="3">
        <v>2600</v>
      </c>
      <c r="G229" s="3">
        <v>225.75</v>
      </c>
    </row>
    <row r="230" spans="1:7" x14ac:dyDescent="0.3">
      <c r="A230" s="8">
        <v>38061</v>
      </c>
      <c r="B230" s="3">
        <v>224.5</v>
      </c>
      <c r="C230" s="3">
        <v>224.5</v>
      </c>
      <c r="D230" s="3">
        <v>224.5</v>
      </c>
      <c r="E230" s="3">
        <v>224.5</v>
      </c>
      <c r="F230" s="3">
        <v>1200</v>
      </c>
      <c r="G230" s="3">
        <v>224.5</v>
      </c>
    </row>
    <row r="231" spans="1:7" x14ac:dyDescent="0.3">
      <c r="A231" s="8">
        <v>38062</v>
      </c>
      <c r="B231" s="3">
        <v>225</v>
      </c>
      <c r="C231" s="3">
        <v>228</v>
      </c>
      <c r="D231" s="3">
        <v>225</v>
      </c>
      <c r="E231" s="3">
        <v>228</v>
      </c>
      <c r="F231" s="3">
        <v>3000</v>
      </c>
      <c r="G231" s="3">
        <v>228</v>
      </c>
    </row>
    <row r="232" spans="1:7" x14ac:dyDescent="0.3">
      <c r="A232" s="8">
        <v>38063</v>
      </c>
      <c r="B232" s="3">
        <v>228</v>
      </c>
      <c r="C232" s="3">
        <v>228</v>
      </c>
      <c r="D232" s="3">
        <v>226</v>
      </c>
      <c r="E232" s="3">
        <v>226</v>
      </c>
      <c r="F232" s="3">
        <v>7100</v>
      </c>
      <c r="G232" s="3">
        <v>226</v>
      </c>
    </row>
    <row r="233" spans="1:7" x14ac:dyDescent="0.3">
      <c r="A233" s="8">
        <v>38064</v>
      </c>
      <c r="B233" s="3">
        <v>226</v>
      </c>
      <c r="C233" s="3">
        <v>227.75</v>
      </c>
      <c r="D233" s="3">
        <v>226</v>
      </c>
      <c r="E233" s="3">
        <v>227.5</v>
      </c>
      <c r="F233" s="3">
        <v>4900</v>
      </c>
      <c r="G233" s="3">
        <v>227.5</v>
      </c>
    </row>
    <row r="234" spans="1:7" x14ac:dyDescent="0.3">
      <c r="A234" s="8">
        <v>38065</v>
      </c>
      <c r="B234" s="3">
        <v>231</v>
      </c>
      <c r="C234" s="3">
        <v>235</v>
      </c>
      <c r="D234" s="3">
        <v>231</v>
      </c>
      <c r="E234" s="3">
        <v>235</v>
      </c>
      <c r="F234" s="3">
        <v>12200</v>
      </c>
      <c r="G234" s="3">
        <v>235</v>
      </c>
    </row>
    <row r="235" spans="1:7" x14ac:dyDescent="0.3">
      <c r="A235" s="8">
        <v>38068</v>
      </c>
      <c r="B235" s="3">
        <v>238</v>
      </c>
      <c r="C235" s="3">
        <v>238</v>
      </c>
      <c r="D235" s="3">
        <v>236.5</v>
      </c>
      <c r="E235" s="3">
        <v>237</v>
      </c>
      <c r="F235" s="3">
        <v>6700</v>
      </c>
      <c r="G235" s="3">
        <v>237</v>
      </c>
    </row>
    <row r="236" spans="1:7" x14ac:dyDescent="0.3">
      <c r="A236" s="8">
        <v>38069</v>
      </c>
      <c r="B236" s="3">
        <v>236.5</v>
      </c>
      <c r="C236" s="3">
        <v>236.5</v>
      </c>
      <c r="D236" s="3">
        <v>234</v>
      </c>
      <c r="E236" s="3">
        <v>234</v>
      </c>
      <c r="F236" s="3">
        <v>7700</v>
      </c>
      <c r="G236" s="3">
        <v>234</v>
      </c>
    </row>
    <row r="237" spans="1:7" x14ac:dyDescent="0.3">
      <c r="A237" s="8">
        <v>38070</v>
      </c>
      <c r="B237" s="3">
        <v>236</v>
      </c>
      <c r="C237" s="3">
        <v>238</v>
      </c>
      <c r="D237" s="3">
        <v>236</v>
      </c>
      <c r="E237" s="3">
        <v>238</v>
      </c>
      <c r="F237" s="3">
        <v>4700</v>
      </c>
      <c r="G237" s="3">
        <v>238</v>
      </c>
    </row>
    <row r="238" spans="1:7" x14ac:dyDescent="0.3">
      <c r="A238" s="8">
        <v>38071</v>
      </c>
      <c r="B238" s="3">
        <v>238.5</v>
      </c>
      <c r="C238" s="3">
        <v>242</v>
      </c>
      <c r="D238" s="3">
        <v>238.5</v>
      </c>
      <c r="E238" s="3">
        <v>242</v>
      </c>
      <c r="F238" s="3">
        <v>6800</v>
      </c>
      <c r="G238" s="3">
        <v>242</v>
      </c>
    </row>
    <row r="239" spans="1:7" x14ac:dyDescent="0.3">
      <c r="A239" s="8">
        <v>38072</v>
      </c>
      <c r="B239" s="3">
        <v>241</v>
      </c>
      <c r="C239" s="3">
        <v>241.75</v>
      </c>
      <c r="D239" s="3">
        <v>241</v>
      </c>
      <c r="E239" s="3">
        <v>241.75</v>
      </c>
      <c r="F239" s="3">
        <v>4500</v>
      </c>
      <c r="G239" s="3">
        <v>241.75</v>
      </c>
    </row>
    <row r="240" spans="1:7" x14ac:dyDescent="0.3">
      <c r="A240" s="8">
        <v>38075</v>
      </c>
      <c r="B240" s="3">
        <v>245</v>
      </c>
      <c r="C240" s="3">
        <v>246</v>
      </c>
      <c r="D240" s="3">
        <v>244</v>
      </c>
      <c r="E240" s="3">
        <v>244.75</v>
      </c>
      <c r="F240" s="3">
        <v>8900</v>
      </c>
      <c r="G240" s="3">
        <v>244.75</v>
      </c>
    </row>
    <row r="241" spans="1:7" x14ac:dyDescent="0.3">
      <c r="A241" s="8">
        <v>38076</v>
      </c>
      <c r="B241" s="3">
        <v>242</v>
      </c>
      <c r="C241" s="3">
        <v>242</v>
      </c>
      <c r="D241" s="3">
        <v>239</v>
      </c>
      <c r="E241" s="3">
        <v>239.38</v>
      </c>
      <c r="F241" s="3">
        <v>6200</v>
      </c>
      <c r="G241" s="3">
        <v>239.38</v>
      </c>
    </row>
    <row r="242" spans="1:7" x14ac:dyDescent="0.3">
      <c r="A242" s="8">
        <v>38077</v>
      </c>
      <c r="B242" s="3">
        <v>241</v>
      </c>
      <c r="C242" s="3">
        <v>244</v>
      </c>
      <c r="D242" s="3">
        <v>241</v>
      </c>
      <c r="E242" s="3">
        <v>243.5</v>
      </c>
      <c r="F242" s="3">
        <v>470</v>
      </c>
      <c r="G242" s="3">
        <v>243.5</v>
      </c>
    </row>
    <row r="243" spans="1:7" x14ac:dyDescent="0.3">
      <c r="A243" s="8">
        <v>38078</v>
      </c>
      <c r="B243" s="3">
        <v>236</v>
      </c>
      <c r="C243" s="3">
        <v>238</v>
      </c>
      <c r="D243" s="3">
        <v>236</v>
      </c>
      <c r="E243" s="3">
        <v>237.75</v>
      </c>
      <c r="F243" s="3">
        <v>1700</v>
      </c>
      <c r="G243" s="3">
        <v>237.75</v>
      </c>
    </row>
    <row r="244" spans="1:7" x14ac:dyDescent="0.3">
      <c r="A244" s="8">
        <v>38079</v>
      </c>
      <c r="B244" s="3">
        <v>238.25</v>
      </c>
      <c r="C244" s="3">
        <v>238.75</v>
      </c>
      <c r="D244" s="3">
        <v>238</v>
      </c>
      <c r="E244" s="3">
        <v>238.75</v>
      </c>
      <c r="F244" s="3">
        <v>140</v>
      </c>
      <c r="G244" s="3">
        <v>238.75</v>
      </c>
    </row>
    <row r="245" spans="1:7" x14ac:dyDescent="0.3">
      <c r="A245" s="8">
        <v>38082</v>
      </c>
      <c r="B245" s="3">
        <v>240.25</v>
      </c>
      <c r="C245" s="3">
        <v>240.25</v>
      </c>
      <c r="D245" s="3">
        <v>240.25</v>
      </c>
      <c r="E245" s="3">
        <v>240.25</v>
      </c>
      <c r="F245" s="3">
        <v>0</v>
      </c>
      <c r="G245" s="3">
        <v>240.25</v>
      </c>
    </row>
    <row r="246" spans="1:7" x14ac:dyDescent="0.3">
      <c r="A246" s="8">
        <v>38083</v>
      </c>
      <c r="B246" s="3">
        <v>240</v>
      </c>
      <c r="C246" s="3">
        <v>240</v>
      </c>
      <c r="D246" s="3">
        <v>238.5</v>
      </c>
      <c r="E246" s="3">
        <v>238.5</v>
      </c>
      <c r="F246" s="3">
        <v>2000</v>
      </c>
      <c r="G246" s="3">
        <v>238.5</v>
      </c>
    </row>
    <row r="247" spans="1:7" x14ac:dyDescent="0.3">
      <c r="A247" s="8">
        <v>38084</v>
      </c>
      <c r="B247" s="3">
        <v>240</v>
      </c>
      <c r="C247" s="3">
        <v>240</v>
      </c>
      <c r="D247" s="3">
        <v>240</v>
      </c>
      <c r="E247" s="3">
        <v>238.75</v>
      </c>
      <c r="F247" s="3">
        <v>100</v>
      </c>
      <c r="G247" s="3">
        <v>238.75</v>
      </c>
    </row>
    <row r="248" spans="1:7" x14ac:dyDescent="0.3">
      <c r="A248" s="8">
        <v>38090</v>
      </c>
      <c r="B248" s="3">
        <v>236</v>
      </c>
      <c r="C248" s="3">
        <v>236</v>
      </c>
      <c r="D248" s="3">
        <v>236</v>
      </c>
      <c r="E248" s="3">
        <v>234.88</v>
      </c>
      <c r="F248" s="3">
        <v>100</v>
      </c>
      <c r="G248" s="3">
        <v>234.88</v>
      </c>
    </row>
    <row r="249" spans="1:7" x14ac:dyDescent="0.3">
      <c r="A249" s="8">
        <v>38091</v>
      </c>
      <c r="B249" s="3">
        <v>235.5</v>
      </c>
      <c r="C249" s="3">
        <v>235.5</v>
      </c>
      <c r="D249" s="3">
        <v>232.5</v>
      </c>
      <c r="E249" s="3">
        <v>232.5</v>
      </c>
      <c r="F249" s="3">
        <v>6900</v>
      </c>
      <c r="G249" s="3">
        <v>232.5</v>
      </c>
    </row>
    <row r="250" spans="1:7" x14ac:dyDescent="0.3">
      <c r="A250" s="8">
        <v>38092</v>
      </c>
      <c r="B250" s="3">
        <v>233</v>
      </c>
      <c r="C250" s="3">
        <v>234</v>
      </c>
      <c r="D250" s="3">
        <v>233</v>
      </c>
      <c r="E250" s="3">
        <v>234</v>
      </c>
      <c r="F250" s="3">
        <v>2700</v>
      </c>
      <c r="G250" s="3">
        <v>234</v>
      </c>
    </row>
    <row r="251" spans="1:7" x14ac:dyDescent="0.3">
      <c r="A251" s="8">
        <v>38093</v>
      </c>
      <c r="B251" s="3">
        <v>233</v>
      </c>
      <c r="C251" s="3">
        <v>233</v>
      </c>
      <c r="D251" s="3">
        <v>233</v>
      </c>
      <c r="E251" s="3">
        <v>234.5</v>
      </c>
      <c r="F251" s="3">
        <v>200</v>
      </c>
      <c r="G251" s="3">
        <v>234.5</v>
      </c>
    </row>
    <row r="252" spans="1:7" x14ac:dyDescent="0.3">
      <c r="A252" s="8">
        <v>38096</v>
      </c>
      <c r="B252" s="3">
        <v>233</v>
      </c>
      <c r="C252" s="3">
        <v>233</v>
      </c>
      <c r="D252" s="3">
        <v>232.5</v>
      </c>
      <c r="E252" s="3">
        <v>233</v>
      </c>
      <c r="F252" s="3">
        <v>2700</v>
      </c>
      <c r="G252" s="3">
        <v>233</v>
      </c>
    </row>
    <row r="253" spans="1:7" x14ac:dyDescent="0.3">
      <c r="A253" s="8">
        <v>38097</v>
      </c>
      <c r="B253" s="3">
        <v>231</v>
      </c>
      <c r="C253" s="3">
        <v>231.25</v>
      </c>
      <c r="D253" s="3">
        <v>231</v>
      </c>
      <c r="E253" s="3">
        <v>231</v>
      </c>
      <c r="F253" s="3">
        <v>3400</v>
      </c>
      <c r="G253" s="3">
        <v>231</v>
      </c>
    </row>
    <row r="254" spans="1:7" x14ac:dyDescent="0.3">
      <c r="A254" s="8">
        <v>38098</v>
      </c>
      <c r="B254" s="3">
        <v>234</v>
      </c>
      <c r="C254" s="3">
        <v>237</v>
      </c>
      <c r="D254" s="3">
        <v>234</v>
      </c>
      <c r="E254" s="3">
        <v>237.88</v>
      </c>
      <c r="F254" s="3">
        <v>4100</v>
      </c>
      <c r="G254" s="3">
        <v>237.88</v>
      </c>
    </row>
    <row r="255" spans="1:7" x14ac:dyDescent="0.3">
      <c r="A255" s="8">
        <v>38099</v>
      </c>
      <c r="B255" s="3">
        <v>240</v>
      </c>
      <c r="C255" s="3">
        <v>242.5</v>
      </c>
      <c r="D255" s="3">
        <v>240</v>
      </c>
      <c r="E255" s="3">
        <v>239.88</v>
      </c>
      <c r="F255" s="3">
        <v>8200</v>
      </c>
      <c r="G255" s="3">
        <v>239.88</v>
      </c>
    </row>
    <row r="256" spans="1:7" x14ac:dyDescent="0.3">
      <c r="A256" s="8">
        <v>38100</v>
      </c>
      <c r="B256" s="3">
        <v>239.25</v>
      </c>
      <c r="C256" s="3">
        <v>241.5</v>
      </c>
      <c r="D256" s="3">
        <v>239</v>
      </c>
      <c r="E256" s="3">
        <v>241.5</v>
      </c>
      <c r="F256" s="3">
        <v>3100</v>
      </c>
      <c r="G256" s="3">
        <v>241.5</v>
      </c>
    </row>
    <row r="257" spans="1:7" x14ac:dyDescent="0.3">
      <c r="A257" s="8">
        <v>38103</v>
      </c>
      <c r="B257" s="3">
        <v>240</v>
      </c>
      <c r="C257" s="3">
        <v>240</v>
      </c>
      <c r="D257" s="3">
        <v>238</v>
      </c>
      <c r="E257" s="3">
        <v>239.25</v>
      </c>
      <c r="F257" s="3">
        <v>5000</v>
      </c>
      <c r="G257" s="3">
        <v>239.25</v>
      </c>
    </row>
    <row r="258" spans="1:7" x14ac:dyDescent="0.3">
      <c r="A258" s="8">
        <v>38104</v>
      </c>
      <c r="B258" s="3">
        <v>238</v>
      </c>
      <c r="C258" s="3">
        <v>238</v>
      </c>
      <c r="D258" s="3">
        <v>235</v>
      </c>
      <c r="E258" s="3">
        <v>235</v>
      </c>
      <c r="F258" s="3">
        <v>5500</v>
      </c>
      <c r="G258" s="3">
        <v>235</v>
      </c>
    </row>
    <row r="259" spans="1:7" x14ac:dyDescent="0.3">
      <c r="A259" s="8">
        <v>38105</v>
      </c>
      <c r="B259" s="3">
        <v>234</v>
      </c>
      <c r="C259" s="3">
        <v>234</v>
      </c>
      <c r="D259" s="3">
        <v>232</v>
      </c>
      <c r="E259" s="3">
        <v>232</v>
      </c>
      <c r="F259" s="3">
        <v>4300</v>
      </c>
      <c r="G259" s="3">
        <v>232</v>
      </c>
    </row>
    <row r="260" spans="1:7" x14ac:dyDescent="0.3">
      <c r="A260" s="8">
        <v>38106</v>
      </c>
      <c r="B260" s="3">
        <v>232</v>
      </c>
      <c r="C260" s="3">
        <v>234.25</v>
      </c>
      <c r="D260" s="3">
        <v>232</v>
      </c>
      <c r="E260" s="3">
        <v>233</v>
      </c>
      <c r="F260" s="3">
        <v>19300</v>
      </c>
      <c r="G260" s="3">
        <v>233</v>
      </c>
    </row>
    <row r="261" spans="1:7" x14ac:dyDescent="0.3">
      <c r="A261" s="8">
        <v>38107</v>
      </c>
      <c r="B261" s="3">
        <v>235.75</v>
      </c>
      <c r="C261" s="3">
        <v>238</v>
      </c>
      <c r="D261" s="3">
        <v>235</v>
      </c>
      <c r="E261" s="3">
        <v>235</v>
      </c>
      <c r="F261" s="3">
        <v>22600</v>
      </c>
      <c r="G261" s="3">
        <v>235</v>
      </c>
    </row>
    <row r="262" spans="1:7" x14ac:dyDescent="0.3">
      <c r="A262" s="8">
        <v>38110</v>
      </c>
      <c r="B262" s="3">
        <v>227</v>
      </c>
      <c r="C262" s="3">
        <v>228</v>
      </c>
      <c r="D262" s="3">
        <v>226.5</v>
      </c>
      <c r="E262" s="3">
        <v>226.5</v>
      </c>
      <c r="F262" s="3">
        <v>5200</v>
      </c>
      <c r="G262" s="3">
        <v>226.5</v>
      </c>
    </row>
    <row r="263" spans="1:7" x14ac:dyDescent="0.3">
      <c r="A263" s="8">
        <v>38111</v>
      </c>
      <c r="B263" s="3">
        <v>223</v>
      </c>
      <c r="C263" s="3">
        <v>225</v>
      </c>
      <c r="D263" s="3">
        <v>223</v>
      </c>
      <c r="E263" s="3">
        <v>225</v>
      </c>
      <c r="F263" s="3">
        <v>5000</v>
      </c>
      <c r="G263" s="3">
        <v>225</v>
      </c>
    </row>
    <row r="264" spans="1:7" x14ac:dyDescent="0.3">
      <c r="A264" s="8">
        <v>38112</v>
      </c>
      <c r="B264" s="3">
        <v>229</v>
      </c>
      <c r="C264" s="3">
        <v>229</v>
      </c>
      <c r="D264" s="3">
        <v>228</v>
      </c>
      <c r="E264" s="3">
        <v>229</v>
      </c>
      <c r="F264" s="3">
        <v>7600</v>
      </c>
      <c r="G264" s="3">
        <v>229</v>
      </c>
    </row>
    <row r="265" spans="1:7" x14ac:dyDescent="0.3">
      <c r="A265" s="8">
        <v>38113</v>
      </c>
      <c r="B265" s="3">
        <v>226.25</v>
      </c>
      <c r="C265" s="3">
        <v>228</v>
      </c>
      <c r="D265" s="3">
        <v>225.75</v>
      </c>
      <c r="E265" s="3">
        <v>228</v>
      </c>
      <c r="F265" s="3">
        <v>5800</v>
      </c>
      <c r="G265" s="3">
        <v>228</v>
      </c>
    </row>
    <row r="266" spans="1:7" x14ac:dyDescent="0.3">
      <c r="A266" s="8">
        <v>38114</v>
      </c>
      <c r="B266" s="3">
        <v>228</v>
      </c>
      <c r="C266" s="3">
        <v>228</v>
      </c>
      <c r="D266" s="3">
        <v>228</v>
      </c>
      <c r="E266" s="3">
        <v>228</v>
      </c>
      <c r="F266" s="3">
        <v>1000</v>
      </c>
      <c r="G266" s="3">
        <v>228</v>
      </c>
    </row>
    <row r="267" spans="1:7" x14ac:dyDescent="0.3">
      <c r="A267" s="8">
        <v>38117</v>
      </c>
      <c r="B267" s="3">
        <v>235</v>
      </c>
      <c r="C267" s="3">
        <v>240.5</v>
      </c>
      <c r="D267" s="3">
        <v>235</v>
      </c>
      <c r="E267" s="3">
        <v>240.5</v>
      </c>
      <c r="F267" s="3">
        <v>9900</v>
      </c>
      <c r="G267" s="3">
        <v>240.5</v>
      </c>
    </row>
    <row r="268" spans="1:7" x14ac:dyDescent="0.3">
      <c r="A268" s="8">
        <v>38118</v>
      </c>
      <c r="B268" s="3">
        <v>242</v>
      </c>
      <c r="C268" s="3">
        <v>242</v>
      </c>
      <c r="D268" s="3">
        <v>240</v>
      </c>
      <c r="E268" s="3">
        <v>240.88</v>
      </c>
      <c r="F268" s="3">
        <v>1500</v>
      </c>
      <c r="G268" s="3">
        <v>240.88</v>
      </c>
    </row>
    <row r="269" spans="1:7" x14ac:dyDescent="0.3">
      <c r="A269" s="8">
        <v>38119</v>
      </c>
      <c r="B269" s="3">
        <v>241</v>
      </c>
      <c r="C269" s="3">
        <v>241</v>
      </c>
      <c r="D269" s="3">
        <v>239.25</v>
      </c>
      <c r="E269" s="3">
        <v>240.25</v>
      </c>
      <c r="F269" s="3">
        <v>6300</v>
      </c>
      <c r="G269" s="3">
        <v>240.25</v>
      </c>
    </row>
    <row r="270" spans="1:7" x14ac:dyDescent="0.3">
      <c r="A270" s="8">
        <v>38120</v>
      </c>
      <c r="B270" s="3">
        <v>239.5</v>
      </c>
      <c r="C270" s="3">
        <v>239.5</v>
      </c>
      <c r="D270" s="3">
        <v>239.5</v>
      </c>
      <c r="E270" s="3">
        <v>239.5</v>
      </c>
      <c r="F270" s="3">
        <v>700</v>
      </c>
      <c r="G270" s="3">
        <v>239.5</v>
      </c>
    </row>
    <row r="271" spans="1:7" x14ac:dyDescent="0.3">
      <c r="A271" s="8">
        <v>38121</v>
      </c>
      <c r="B271" s="3">
        <v>240</v>
      </c>
      <c r="C271" s="3">
        <v>240.5</v>
      </c>
      <c r="D271" s="3">
        <v>240</v>
      </c>
      <c r="E271" s="3">
        <v>240.5</v>
      </c>
      <c r="F271" s="3">
        <v>2600</v>
      </c>
      <c r="G271" s="3">
        <v>240.5</v>
      </c>
    </row>
    <row r="272" spans="1:7" x14ac:dyDescent="0.3">
      <c r="A272" s="8">
        <v>38125</v>
      </c>
      <c r="B272" s="3">
        <v>240</v>
      </c>
      <c r="C272" s="3">
        <v>240</v>
      </c>
      <c r="D272" s="3">
        <v>240</v>
      </c>
      <c r="E272" s="3">
        <v>241.75</v>
      </c>
      <c r="F272" s="3">
        <v>100</v>
      </c>
      <c r="G272" s="3">
        <v>241.75</v>
      </c>
    </row>
    <row r="273" spans="1:7" x14ac:dyDescent="0.3">
      <c r="A273" s="8">
        <v>38126</v>
      </c>
      <c r="B273" s="3">
        <v>240</v>
      </c>
      <c r="C273" s="3">
        <v>241</v>
      </c>
      <c r="D273" s="3">
        <v>238.5</v>
      </c>
      <c r="E273" s="3">
        <v>239.5</v>
      </c>
      <c r="F273" s="3">
        <v>7500</v>
      </c>
      <c r="G273" s="3">
        <v>239.5</v>
      </c>
    </row>
    <row r="274" spans="1:7" x14ac:dyDescent="0.3">
      <c r="A274" s="8">
        <v>38128</v>
      </c>
      <c r="B274" s="3">
        <v>244</v>
      </c>
      <c r="C274" s="3">
        <v>244</v>
      </c>
      <c r="D274" s="3">
        <v>244</v>
      </c>
      <c r="E274" s="3">
        <v>245.5</v>
      </c>
      <c r="F274" s="3">
        <v>1600</v>
      </c>
      <c r="G274" s="3">
        <v>245.5</v>
      </c>
    </row>
    <row r="275" spans="1:7" x14ac:dyDescent="0.3">
      <c r="A275" s="8">
        <v>38131</v>
      </c>
      <c r="B275" s="3">
        <v>248</v>
      </c>
      <c r="C275" s="3">
        <v>249.5</v>
      </c>
      <c r="D275" s="3">
        <v>246.5</v>
      </c>
      <c r="E275" s="3">
        <v>246.5</v>
      </c>
      <c r="F275" s="3">
        <v>7600</v>
      </c>
      <c r="G275" s="3">
        <v>246.5</v>
      </c>
    </row>
    <row r="276" spans="1:7" x14ac:dyDescent="0.3">
      <c r="A276" s="8">
        <v>38132</v>
      </c>
      <c r="B276" s="3">
        <v>245.5</v>
      </c>
      <c r="C276" s="3">
        <v>245.5</v>
      </c>
      <c r="D276" s="3">
        <v>243.5</v>
      </c>
      <c r="E276" s="3">
        <v>243.75</v>
      </c>
      <c r="F276" s="3">
        <v>6500</v>
      </c>
      <c r="G276" s="3">
        <v>243.75</v>
      </c>
    </row>
    <row r="277" spans="1:7" x14ac:dyDescent="0.3">
      <c r="A277" s="8">
        <v>38133</v>
      </c>
      <c r="B277" s="3">
        <v>245</v>
      </c>
      <c r="C277" s="3">
        <v>247</v>
      </c>
      <c r="D277" s="3">
        <v>244.5</v>
      </c>
      <c r="E277" s="3">
        <v>246.75</v>
      </c>
      <c r="F277" s="3">
        <v>2600</v>
      </c>
      <c r="G277" s="3">
        <v>246.75</v>
      </c>
    </row>
    <row r="278" spans="1:7" x14ac:dyDescent="0.3">
      <c r="A278" s="8">
        <v>38134</v>
      </c>
      <c r="B278" s="3">
        <v>249.75</v>
      </c>
      <c r="C278" s="3">
        <v>250</v>
      </c>
      <c r="D278" s="3">
        <v>249.75</v>
      </c>
      <c r="E278" s="3">
        <v>249.75</v>
      </c>
      <c r="F278" s="3">
        <v>1300</v>
      </c>
      <c r="G278" s="3">
        <v>249.75</v>
      </c>
    </row>
    <row r="279" spans="1:7" x14ac:dyDescent="0.3">
      <c r="A279" s="8">
        <v>38135</v>
      </c>
      <c r="B279" s="3">
        <v>250.5</v>
      </c>
      <c r="C279" s="3">
        <v>250.5</v>
      </c>
      <c r="D279" s="3">
        <v>250.5</v>
      </c>
      <c r="E279" s="3">
        <v>248</v>
      </c>
      <c r="F279" s="3">
        <v>500</v>
      </c>
      <c r="G279" s="3">
        <v>248</v>
      </c>
    </row>
    <row r="280" spans="1:7" x14ac:dyDescent="0.3">
      <c r="A280" s="8">
        <v>38139</v>
      </c>
      <c r="B280" s="3">
        <v>274</v>
      </c>
      <c r="C280" s="3">
        <v>277</v>
      </c>
      <c r="D280" s="3">
        <v>273.75</v>
      </c>
      <c r="E280" s="3">
        <v>277</v>
      </c>
      <c r="F280" s="3">
        <v>16600</v>
      </c>
      <c r="G280" s="3">
        <v>277</v>
      </c>
    </row>
    <row r="281" spans="1:7" x14ac:dyDescent="0.3">
      <c r="A281" s="8">
        <v>38140</v>
      </c>
      <c r="B281" s="3">
        <v>279.75</v>
      </c>
      <c r="C281" s="3">
        <v>280</v>
      </c>
      <c r="D281" s="3">
        <v>279</v>
      </c>
      <c r="E281" s="3">
        <v>279</v>
      </c>
      <c r="F281" s="3">
        <v>2600</v>
      </c>
      <c r="G281" s="3">
        <v>279</v>
      </c>
    </row>
    <row r="282" spans="1:7" x14ac:dyDescent="0.3">
      <c r="A282" s="8">
        <v>38141</v>
      </c>
      <c r="B282" s="3">
        <v>281</v>
      </c>
      <c r="C282" s="3">
        <v>281.5</v>
      </c>
      <c r="D282" s="3">
        <v>279.5</v>
      </c>
      <c r="E282" s="3">
        <v>280.75</v>
      </c>
      <c r="F282" s="3">
        <v>20700</v>
      </c>
      <c r="G282" s="3">
        <v>280.75</v>
      </c>
    </row>
    <row r="283" spans="1:7" x14ac:dyDescent="0.3">
      <c r="A283" s="8">
        <v>38142</v>
      </c>
      <c r="B283" s="3">
        <v>285</v>
      </c>
      <c r="C283" s="3">
        <v>286.25</v>
      </c>
      <c r="D283" s="3">
        <v>284</v>
      </c>
      <c r="E283" s="3">
        <v>285</v>
      </c>
      <c r="F283" s="3">
        <v>4900</v>
      </c>
      <c r="G283" s="3">
        <v>285</v>
      </c>
    </row>
    <row r="284" spans="1:7" x14ac:dyDescent="0.3">
      <c r="A284" s="8">
        <v>38145</v>
      </c>
      <c r="B284" s="3">
        <v>285</v>
      </c>
      <c r="C284" s="3">
        <v>285</v>
      </c>
      <c r="D284" s="3">
        <v>282.25</v>
      </c>
      <c r="E284" s="3">
        <v>283.5</v>
      </c>
      <c r="F284" s="3">
        <v>8200</v>
      </c>
      <c r="G284" s="3">
        <v>283.5</v>
      </c>
    </row>
    <row r="285" spans="1:7" x14ac:dyDescent="0.3">
      <c r="A285" s="8">
        <v>38146</v>
      </c>
      <c r="B285" s="3">
        <v>278</v>
      </c>
      <c r="C285" s="3">
        <v>279</v>
      </c>
      <c r="D285" s="3">
        <v>277</v>
      </c>
      <c r="E285" s="3">
        <v>277</v>
      </c>
      <c r="F285" s="3">
        <v>3700</v>
      </c>
      <c r="G285" s="3">
        <v>277</v>
      </c>
    </row>
    <row r="286" spans="1:7" x14ac:dyDescent="0.3">
      <c r="A286" s="8">
        <v>38147</v>
      </c>
      <c r="B286" s="3">
        <v>274</v>
      </c>
      <c r="C286" s="3">
        <v>275</v>
      </c>
      <c r="D286" s="3">
        <v>273</v>
      </c>
      <c r="E286" s="3">
        <v>274</v>
      </c>
      <c r="F286" s="3">
        <v>3600</v>
      </c>
      <c r="G286" s="3">
        <v>274</v>
      </c>
    </row>
    <row r="287" spans="1:7" x14ac:dyDescent="0.3">
      <c r="A287" s="8">
        <v>38148</v>
      </c>
      <c r="B287" s="3">
        <v>279</v>
      </c>
      <c r="C287" s="3">
        <v>279</v>
      </c>
      <c r="D287" s="3">
        <v>278.5</v>
      </c>
      <c r="E287" s="3">
        <v>279</v>
      </c>
      <c r="F287" s="3">
        <v>1800</v>
      </c>
      <c r="G287" s="3">
        <v>279</v>
      </c>
    </row>
    <row r="288" spans="1:7" x14ac:dyDescent="0.3">
      <c r="A288" s="8">
        <v>38149</v>
      </c>
      <c r="B288" s="3">
        <v>281</v>
      </c>
      <c r="C288" s="3">
        <v>283</v>
      </c>
      <c r="D288" s="3">
        <v>281</v>
      </c>
      <c r="E288" s="3">
        <v>283</v>
      </c>
      <c r="F288" s="3">
        <v>4700</v>
      </c>
      <c r="G288" s="3">
        <v>283</v>
      </c>
    </row>
    <row r="289" spans="1:7" x14ac:dyDescent="0.3">
      <c r="A289" s="8">
        <v>38152</v>
      </c>
      <c r="B289" s="3">
        <v>287.75</v>
      </c>
      <c r="C289" s="3">
        <v>287.75</v>
      </c>
      <c r="D289" s="3">
        <v>287.75</v>
      </c>
      <c r="E289" s="3">
        <v>287.75</v>
      </c>
      <c r="F289" s="3">
        <v>0</v>
      </c>
      <c r="G289" s="3">
        <v>287.75</v>
      </c>
    </row>
    <row r="290" spans="1:7" x14ac:dyDescent="0.3">
      <c r="A290" s="8">
        <v>38153</v>
      </c>
      <c r="B290" s="3">
        <v>290</v>
      </c>
      <c r="C290" s="3">
        <v>290</v>
      </c>
      <c r="D290" s="3">
        <v>284</v>
      </c>
      <c r="E290" s="3">
        <v>284</v>
      </c>
      <c r="F290" s="3">
        <v>5300</v>
      </c>
      <c r="G290" s="3">
        <v>284</v>
      </c>
    </row>
    <row r="291" spans="1:7" x14ac:dyDescent="0.3">
      <c r="A291" s="8">
        <v>38154</v>
      </c>
      <c r="B291" s="3">
        <v>282.5</v>
      </c>
      <c r="C291" s="3">
        <v>284</v>
      </c>
      <c r="D291" s="3">
        <v>282</v>
      </c>
      <c r="E291" s="3">
        <v>282</v>
      </c>
      <c r="F291" s="3">
        <v>4400</v>
      </c>
      <c r="G291" s="3">
        <v>282</v>
      </c>
    </row>
    <row r="292" spans="1:7" x14ac:dyDescent="0.3">
      <c r="A292" s="8">
        <v>38155</v>
      </c>
      <c r="B292" s="3">
        <v>285</v>
      </c>
      <c r="C292" s="3">
        <v>285</v>
      </c>
      <c r="D292" s="3">
        <v>285</v>
      </c>
      <c r="E292" s="3">
        <v>285</v>
      </c>
      <c r="F292" s="3">
        <v>0</v>
      </c>
      <c r="G292" s="3">
        <v>285</v>
      </c>
    </row>
    <row r="293" spans="1:7" x14ac:dyDescent="0.3">
      <c r="A293" s="8">
        <v>38156</v>
      </c>
      <c r="B293" s="3">
        <v>286</v>
      </c>
      <c r="C293" s="3">
        <v>286.25</v>
      </c>
      <c r="D293" s="3">
        <v>286</v>
      </c>
      <c r="E293" s="3">
        <v>286.25</v>
      </c>
      <c r="F293" s="3">
        <v>8000</v>
      </c>
      <c r="G293" s="3">
        <v>286.25</v>
      </c>
    </row>
    <row r="294" spans="1:7" x14ac:dyDescent="0.3">
      <c r="A294" s="8">
        <v>38159</v>
      </c>
      <c r="B294" s="3">
        <v>288</v>
      </c>
      <c r="C294" s="3">
        <v>290</v>
      </c>
      <c r="D294" s="3">
        <v>288</v>
      </c>
      <c r="E294" s="3">
        <v>289.5</v>
      </c>
      <c r="F294" s="3">
        <v>9100</v>
      </c>
      <c r="G294" s="3">
        <v>289.5</v>
      </c>
    </row>
    <row r="295" spans="1:7" x14ac:dyDescent="0.3">
      <c r="A295" s="8">
        <v>38160</v>
      </c>
      <c r="B295" s="3">
        <v>285.5</v>
      </c>
      <c r="C295" s="3">
        <v>290</v>
      </c>
      <c r="D295" s="3">
        <v>284</v>
      </c>
      <c r="E295" s="3">
        <v>290</v>
      </c>
      <c r="F295" s="3">
        <v>6700</v>
      </c>
      <c r="G295" s="3">
        <v>290</v>
      </c>
    </row>
    <row r="296" spans="1:7" x14ac:dyDescent="0.3">
      <c r="A296" s="8">
        <v>38161</v>
      </c>
      <c r="B296" s="3">
        <v>288.5</v>
      </c>
      <c r="C296" s="3">
        <v>292</v>
      </c>
      <c r="D296" s="3">
        <v>288.5</v>
      </c>
      <c r="E296" s="3">
        <v>289</v>
      </c>
      <c r="F296" s="3">
        <v>7000</v>
      </c>
      <c r="G296" s="3">
        <v>289</v>
      </c>
    </row>
    <row r="297" spans="1:7" x14ac:dyDescent="0.3">
      <c r="A297" s="8">
        <v>38162</v>
      </c>
      <c r="B297" s="3">
        <v>285</v>
      </c>
      <c r="C297" s="3">
        <v>285</v>
      </c>
      <c r="D297" s="3">
        <v>283.5</v>
      </c>
      <c r="E297" s="3">
        <v>283.75</v>
      </c>
      <c r="F297" s="3">
        <v>24100</v>
      </c>
      <c r="G297" s="3">
        <v>283.75</v>
      </c>
    </row>
    <row r="298" spans="1:7" x14ac:dyDescent="0.3">
      <c r="A298" s="8">
        <v>38166</v>
      </c>
      <c r="B298" s="3">
        <v>288</v>
      </c>
      <c r="C298" s="3">
        <v>290.5</v>
      </c>
      <c r="D298" s="3">
        <v>288</v>
      </c>
      <c r="E298" s="3">
        <v>289</v>
      </c>
      <c r="F298" s="3">
        <v>3700</v>
      </c>
      <c r="G298" s="3">
        <v>289</v>
      </c>
    </row>
    <row r="299" spans="1:7" x14ac:dyDescent="0.3">
      <c r="A299" s="8">
        <v>38167</v>
      </c>
      <c r="B299" s="3">
        <v>287</v>
      </c>
      <c r="C299" s="3">
        <v>287.5</v>
      </c>
      <c r="D299" s="3">
        <v>286.5</v>
      </c>
      <c r="E299" s="3">
        <v>286.5</v>
      </c>
      <c r="F299" s="3">
        <v>4400</v>
      </c>
      <c r="G299" s="3">
        <v>286.5</v>
      </c>
    </row>
    <row r="300" spans="1:7" x14ac:dyDescent="0.3">
      <c r="A300" s="8">
        <v>38168</v>
      </c>
      <c r="B300" s="3">
        <v>282.5</v>
      </c>
      <c r="C300" s="3">
        <v>282.5</v>
      </c>
      <c r="D300" s="3">
        <v>278</v>
      </c>
      <c r="E300" s="3">
        <v>278.25</v>
      </c>
      <c r="F300" s="3">
        <v>14200</v>
      </c>
      <c r="G300" s="3">
        <v>278.25</v>
      </c>
    </row>
    <row r="301" spans="1:7" x14ac:dyDescent="0.3">
      <c r="A301" s="8">
        <v>38169</v>
      </c>
      <c r="B301" s="3">
        <v>287</v>
      </c>
      <c r="C301" s="3">
        <v>288.5</v>
      </c>
      <c r="D301" s="3">
        <v>287</v>
      </c>
      <c r="E301" s="3">
        <v>287.5</v>
      </c>
      <c r="F301" s="3">
        <v>1200</v>
      </c>
      <c r="G301" s="3">
        <v>287.5</v>
      </c>
    </row>
    <row r="302" spans="1:7" x14ac:dyDescent="0.3">
      <c r="A302" s="8">
        <v>38170</v>
      </c>
      <c r="B302" s="3">
        <v>289</v>
      </c>
      <c r="C302" s="3">
        <v>289</v>
      </c>
      <c r="D302" s="3">
        <v>289</v>
      </c>
      <c r="E302" s="3">
        <v>289</v>
      </c>
      <c r="F302" s="3">
        <v>1000</v>
      </c>
      <c r="G302" s="3">
        <v>289</v>
      </c>
    </row>
    <row r="303" spans="1:7" x14ac:dyDescent="0.3">
      <c r="A303" s="8">
        <v>38173</v>
      </c>
      <c r="B303" s="3">
        <v>290</v>
      </c>
      <c r="C303" s="3">
        <v>290</v>
      </c>
      <c r="D303" s="3">
        <v>281</v>
      </c>
      <c r="E303" s="3">
        <v>282.5</v>
      </c>
      <c r="F303" s="3">
        <v>2400</v>
      </c>
      <c r="G303" s="3">
        <v>282.5</v>
      </c>
    </row>
    <row r="304" spans="1:7" x14ac:dyDescent="0.3">
      <c r="A304" s="8">
        <v>38174</v>
      </c>
      <c r="B304" s="3">
        <v>278</v>
      </c>
      <c r="C304" s="3">
        <v>278.5</v>
      </c>
      <c r="D304" s="3">
        <v>278</v>
      </c>
      <c r="E304" s="3">
        <v>278</v>
      </c>
      <c r="F304" s="3">
        <v>1200</v>
      </c>
      <c r="G304" s="3">
        <v>278</v>
      </c>
    </row>
    <row r="305" spans="1:7" x14ac:dyDescent="0.3">
      <c r="A305" s="8">
        <v>38175</v>
      </c>
      <c r="B305" s="3">
        <v>277.5</v>
      </c>
      <c r="C305" s="3">
        <v>278</v>
      </c>
      <c r="D305" s="3">
        <v>274</v>
      </c>
      <c r="E305" s="3">
        <v>276.88</v>
      </c>
      <c r="F305" s="3">
        <v>7700</v>
      </c>
      <c r="G305" s="3">
        <v>276.88</v>
      </c>
    </row>
    <row r="306" spans="1:7" x14ac:dyDescent="0.3">
      <c r="A306" s="8">
        <v>38176</v>
      </c>
      <c r="B306" s="3">
        <v>278</v>
      </c>
      <c r="C306" s="3">
        <v>278</v>
      </c>
      <c r="D306" s="3">
        <v>275</v>
      </c>
      <c r="E306" s="3">
        <v>276</v>
      </c>
      <c r="F306" s="3">
        <v>1700</v>
      </c>
      <c r="G306" s="3">
        <v>276</v>
      </c>
    </row>
    <row r="307" spans="1:7" x14ac:dyDescent="0.3">
      <c r="A307" s="8">
        <v>38177</v>
      </c>
      <c r="B307" s="3">
        <v>271</v>
      </c>
      <c r="C307" s="3">
        <v>271</v>
      </c>
      <c r="D307" s="3">
        <v>268</v>
      </c>
      <c r="E307" s="3">
        <v>268</v>
      </c>
      <c r="F307" s="3">
        <v>10000</v>
      </c>
      <c r="G307" s="3">
        <v>268</v>
      </c>
    </row>
    <row r="308" spans="1:7" x14ac:dyDescent="0.3">
      <c r="A308" s="8">
        <v>38180</v>
      </c>
      <c r="B308" s="3">
        <v>275</v>
      </c>
      <c r="C308" s="3">
        <v>277</v>
      </c>
      <c r="D308" s="3">
        <v>275</v>
      </c>
      <c r="E308" s="3">
        <v>280</v>
      </c>
      <c r="F308" s="3">
        <v>800</v>
      </c>
      <c r="G308" s="3">
        <v>280</v>
      </c>
    </row>
    <row r="309" spans="1:7" x14ac:dyDescent="0.3">
      <c r="A309" s="8">
        <v>38181</v>
      </c>
      <c r="B309" s="3">
        <v>275</v>
      </c>
      <c r="C309" s="3">
        <v>280</v>
      </c>
      <c r="D309" s="3">
        <v>275</v>
      </c>
      <c r="E309" s="3">
        <v>277</v>
      </c>
      <c r="F309" s="3">
        <v>3600</v>
      </c>
      <c r="G309" s="3">
        <v>277</v>
      </c>
    </row>
    <row r="310" spans="1:7" x14ac:dyDescent="0.3">
      <c r="A310" s="8">
        <v>38182</v>
      </c>
      <c r="B310" s="3">
        <v>277</v>
      </c>
      <c r="C310" s="3">
        <v>277</v>
      </c>
      <c r="D310" s="3">
        <v>275</v>
      </c>
      <c r="E310" s="3">
        <v>275.13</v>
      </c>
      <c r="F310" s="3">
        <v>6100</v>
      </c>
      <c r="G310" s="3">
        <v>275.13</v>
      </c>
    </row>
    <row r="311" spans="1:7" x14ac:dyDescent="0.3">
      <c r="A311" s="8">
        <v>38183</v>
      </c>
      <c r="B311" s="3">
        <v>280</v>
      </c>
      <c r="C311" s="3">
        <v>280</v>
      </c>
      <c r="D311" s="3">
        <v>279.5</v>
      </c>
      <c r="E311" s="3">
        <v>279.5</v>
      </c>
      <c r="F311" s="3">
        <v>3600</v>
      </c>
      <c r="G311" s="3">
        <v>279.5</v>
      </c>
    </row>
    <row r="312" spans="1:7" x14ac:dyDescent="0.3">
      <c r="A312" s="8">
        <v>38184</v>
      </c>
      <c r="B312" s="3">
        <v>277</v>
      </c>
      <c r="C312" s="3">
        <v>277</v>
      </c>
      <c r="D312" s="3">
        <v>275.5</v>
      </c>
      <c r="E312" s="3">
        <v>276.5</v>
      </c>
      <c r="F312" s="3">
        <v>1300</v>
      </c>
      <c r="G312" s="3">
        <v>276.5</v>
      </c>
    </row>
    <row r="313" spans="1:7" x14ac:dyDescent="0.3">
      <c r="A313" s="8">
        <v>38187</v>
      </c>
      <c r="B313" s="3">
        <v>274</v>
      </c>
      <c r="C313" s="3">
        <v>274</v>
      </c>
      <c r="D313" s="3">
        <v>274</v>
      </c>
      <c r="E313" s="3">
        <v>274</v>
      </c>
      <c r="F313" s="3">
        <v>1000</v>
      </c>
      <c r="G313" s="3">
        <v>274</v>
      </c>
    </row>
    <row r="314" spans="1:7" x14ac:dyDescent="0.3">
      <c r="A314" s="8">
        <v>38188</v>
      </c>
      <c r="B314" s="3">
        <v>274</v>
      </c>
      <c r="C314" s="3">
        <v>274</v>
      </c>
      <c r="D314" s="3">
        <v>274</v>
      </c>
      <c r="E314" s="3">
        <v>272.5</v>
      </c>
      <c r="F314" s="3">
        <v>100</v>
      </c>
      <c r="G314" s="3">
        <v>272.5</v>
      </c>
    </row>
    <row r="315" spans="1:7" x14ac:dyDescent="0.3">
      <c r="A315" s="8">
        <v>38189</v>
      </c>
      <c r="B315" s="3">
        <v>275</v>
      </c>
      <c r="C315" s="3">
        <v>276</v>
      </c>
      <c r="D315" s="3">
        <v>275</v>
      </c>
      <c r="E315" s="3">
        <v>276</v>
      </c>
      <c r="F315" s="3">
        <v>1000</v>
      </c>
      <c r="G315" s="3">
        <v>276</v>
      </c>
    </row>
    <row r="316" spans="1:7" x14ac:dyDescent="0.3">
      <c r="A316" s="8">
        <v>38190</v>
      </c>
      <c r="B316" s="3">
        <v>274</v>
      </c>
      <c r="C316" s="3">
        <v>275</v>
      </c>
      <c r="D316" s="3">
        <v>274</v>
      </c>
      <c r="E316" s="3">
        <v>274</v>
      </c>
      <c r="F316" s="3">
        <v>5000</v>
      </c>
      <c r="G316" s="3">
        <v>274</v>
      </c>
    </row>
    <row r="317" spans="1:7" x14ac:dyDescent="0.3">
      <c r="A317" s="8">
        <v>38191</v>
      </c>
      <c r="B317" s="3">
        <v>275</v>
      </c>
      <c r="C317" s="3">
        <v>275</v>
      </c>
      <c r="D317" s="3">
        <v>273</v>
      </c>
      <c r="E317" s="3">
        <v>273</v>
      </c>
      <c r="F317" s="3">
        <v>2000</v>
      </c>
      <c r="G317" s="3">
        <v>273</v>
      </c>
    </row>
    <row r="318" spans="1:7" x14ac:dyDescent="0.3">
      <c r="A318" s="8">
        <v>38194</v>
      </c>
      <c r="B318" s="3">
        <v>278</v>
      </c>
      <c r="C318" s="3">
        <v>278</v>
      </c>
      <c r="D318" s="3">
        <v>278</v>
      </c>
      <c r="E318" s="3">
        <v>278</v>
      </c>
      <c r="F318" s="3">
        <v>0</v>
      </c>
      <c r="G318" s="3">
        <v>278</v>
      </c>
    </row>
    <row r="319" spans="1:7" x14ac:dyDescent="0.3">
      <c r="A319" s="8">
        <v>38195</v>
      </c>
      <c r="B319" s="3">
        <v>282</v>
      </c>
      <c r="C319" s="3">
        <v>282</v>
      </c>
      <c r="D319" s="3">
        <v>278.5</v>
      </c>
      <c r="E319" s="3">
        <v>278.5</v>
      </c>
      <c r="F319" s="3">
        <v>4200</v>
      </c>
      <c r="G319" s="3">
        <v>278.5</v>
      </c>
    </row>
    <row r="320" spans="1:7" x14ac:dyDescent="0.3">
      <c r="A320" s="8">
        <v>38196</v>
      </c>
      <c r="B320" s="3">
        <v>278</v>
      </c>
      <c r="C320" s="3">
        <v>278</v>
      </c>
      <c r="D320" s="3">
        <v>277.5</v>
      </c>
      <c r="E320" s="3">
        <v>277.5</v>
      </c>
      <c r="F320" s="3">
        <v>12200</v>
      </c>
      <c r="G320" s="3">
        <v>277.5</v>
      </c>
    </row>
    <row r="321" spans="1:7" x14ac:dyDescent="0.3">
      <c r="A321" s="8">
        <v>38197</v>
      </c>
      <c r="B321" s="3">
        <v>280</v>
      </c>
      <c r="C321" s="3">
        <v>280</v>
      </c>
      <c r="D321" s="3">
        <v>279.5</v>
      </c>
      <c r="E321" s="3">
        <v>279.75</v>
      </c>
      <c r="F321" s="3">
        <v>4200</v>
      </c>
      <c r="G321" s="3">
        <v>279.75</v>
      </c>
    </row>
    <row r="322" spans="1:7" x14ac:dyDescent="0.3">
      <c r="A322" s="8">
        <v>38198</v>
      </c>
      <c r="B322" s="3">
        <v>280</v>
      </c>
      <c r="C322" s="3">
        <v>282</v>
      </c>
      <c r="D322" s="3">
        <v>280</v>
      </c>
      <c r="E322" s="3">
        <v>280</v>
      </c>
      <c r="F322" s="3">
        <v>4000</v>
      </c>
      <c r="G322" s="3">
        <v>280</v>
      </c>
    </row>
    <row r="323" spans="1:7" x14ac:dyDescent="0.3">
      <c r="A323" s="8">
        <v>38201</v>
      </c>
      <c r="B323" s="3">
        <v>277</v>
      </c>
      <c r="C323" s="3">
        <v>278.5</v>
      </c>
      <c r="D323" s="3">
        <v>277</v>
      </c>
      <c r="E323" s="3">
        <v>278.5</v>
      </c>
      <c r="F323" s="3">
        <v>3000</v>
      </c>
      <c r="G323" s="3">
        <v>278.5</v>
      </c>
    </row>
    <row r="324" spans="1:7" x14ac:dyDescent="0.3">
      <c r="A324" s="8">
        <v>38202</v>
      </c>
      <c r="B324" s="3">
        <v>281</v>
      </c>
      <c r="C324" s="3">
        <v>285</v>
      </c>
      <c r="D324" s="3">
        <v>281</v>
      </c>
      <c r="E324" s="3">
        <v>285</v>
      </c>
      <c r="F324" s="3">
        <v>4600</v>
      </c>
      <c r="G324" s="3">
        <v>285</v>
      </c>
    </row>
    <row r="325" spans="1:7" x14ac:dyDescent="0.3">
      <c r="A325" s="8">
        <v>38203</v>
      </c>
      <c r="B325" s="3">
        <v>286</v>
      </c>
      <c r="C325" s="3">
        <v>288.5</v>
      </c>
      <c r="D325" s="3">
        <v>286</v>
      </c>
      <c r="E325" s="3">
        <v>288</v>
      </c>
      <c r="F325" s="3">
        <v>2600</v>
      </c>
      <c r="G325" s="3">
        <v>288</v>
      </c>
    </row>
    <row r="326" spans="1:7" x14ac:dyDescent="0.3">
      <c r="A326" s="8">
        <v>38204</v>
      </c>
      <c r="B326" s="3">
        <v>290</v>
      </c>
      <c r="C326" s="3">
        <v>290</v>
      </c>
      <c r="D326" s="3">
        <v>289.5</v>
      </c>
      <c r="E326" s="3">
        <v>289.5</v>
      </c>
      <c r="F326" s="3">
        <v>2500</v>
      </c>
      <c r="G326" s="3">
        <v>289.5</v>
      </c>
    </row>
    <row r="327" spans="1:7" x14ac:dyDescent="0.3">
      <c r="A327" s="8">
        <v>38205</v>
      </c>
      <c r="B327" s="3">
        <v>292.5</v>
      </c>
      <c r="C327" s="3">
        <v>293.5</v>
      </c>
      <c r="D327" s="3">
        <v>292</v>
      </c>
      <c r="E327" s="3">
        <v>293.5</v>
      </c>
      <c r="F327" s="3">
        <v>1800</v>
      </c>
      <c r="G327" s="3">
        <v>293.5</v>
      </c>
    </row>
    <row r="328" spans="1:7" x14ac:dyDescent="0.3">
      <c r="A328" s="8">
        <v>38208</v>
      </c>
      <c r="B328" s="3">
        <v>292</v>
      </c>
      <c r="C328" s="3">
        <v>292</v>
      </c>
      <c r="D328" s="3">
        <v>292</v>
      </c>
      <c r="E328" s="3">
        <v>292</v>
      </c>
      <c r="F328" s="3">
        <v>500</v>
      </c>
      <c r="G328" s="3">
        <v>292</v>
      </c>
    </row>
    <row r="329" spans="1:7" x14ac:dyDescent="0.3">
      <c r="A329" s="8">
        <v>38209</v>
      </c>
      <c r="B329" s="3">
        <v>291.5</v>
      </c>
      <c r="C329" s="3">
        <v>291.5</v>
      </c>
      <c r="D329" s="3">
        <v>291.5</v>
      </c>
      <c r="E329" s="3">
        <v>292.5</v>
      </c>
      <c r="F329" s="3">
        <v>200</v>
      </c>
      <c r="G329" s="3">
        <v>292.5</v>
      </c>
    </row>
    <row r="330" spans="1:7" x14ac:dyDescent="0.3">
      <c r="A330" s="8">
        <v>38210</v>
      </c>
      <c r="B330" s="3">
        <v>293</v>
      </c>
      <c r="C330" s="3">
        <v>296</v>
      </c>
      <c r="D330" s="3">
        <v>293</v>
      </c>
      <c r="E330" s="3">
        <v>296</v>
      </c>
      <c r="F330" s="3">
        <v>1300</v>
      </c>
      <c r="G330" s="3">
        <v>296</v>
      </c>
    </row>
    <row r="331" spans="1:7" x14ac:dyDescent="0.3">
      <c r="A331" s="8">
        <v>38211</v>
      </c>
      <c r="B331" s="3">
        <v>294</v>
      </c>
      <c r="C331" s="3">
        <v>294</v>
      </c>
      <c r="D331" s="3">
        <v>294</v>
      </c>
      <c r="E331" s="3">
        <v>294</v>
      </c>
      <c r="F331" s="3">
        <v>1500</v>
      </c>
      <c r="G331" s="3">
        <v>294</v>
      </c>
    </row>
    <row r="332" spans="1:7" x14ac:dyDescent="0.3">
      <c r="A332" s="8">
        <v>38212</v>
      </c>
      <c r="B332" s="3">
        <v>291</v>
      </c>
      <c r="C332" s="3">
        <v>291</v>
      </c>
      <c r="D332" s="3">
        <v>290</v>
      </c>
      <c r="E332" s="3">
        <v>289.5</v>
      </c>
      <c r="F332" s="3">
        <v>8500</v>
      </c>
      <c r="G332" s="3">
        <v>289.5</v>
      </c>
    </row>
    <row r="333" spans="1:7" x14ac:dyDescent="0.3">
      <c r="A333" s="8">
        <v>38215</v>
      </c>
      <c r="B333" s="3">
        <v>284</v>
      </c>
      <c r="C333" s="3">
        <v>285.5</v>
      </c>
      <c r="D333" s="3">
        <v>284</v>
      </c>
      <c r="E333" s="3">
        <v>281.5</v>
      </c>
      <c r="F333" s="3">
        <v>3100</v>
      </c>
      <c r="G333" s="3">
        <v>281.5</v>
      </c>
    </row>
    <row r="334" spans="1:7" x14ac:dyDescent="0.3">
      <c r="A334" s="8">
        <v>38216</v>
      </c>
      <c r="B334" s="3">
        <v>279.5</v>
      </c>
      <c r="C334" s="3">
        <v>279.5</v>
      </c>
      <c r="D334" s="3">
        <v>276.5</v>
      </c>
      <c r="E334" s="3">
        <v>277</v>
      </c>
      <c r="F334" s="3">
        <v>4500</v>
      </c>
      <c r="G334" s="3">
        <v>277</v>
      </c>
    </row>
    <row r="335" spans="1:7" x14ac:dyDescent="0.3">
      <c r="A335" s="8">
        <v>38217</v>
      </c>
      <c r="B335" s="3">
        <v>275</v>
      </c>
      <c r="C335" s="3">
        <v>276</v>
      </c>
      <c r="D335" s="3">
        <v>271</v>
      </c>
      <c r="E335" s="3">
        <v>271</v>
      </c>
      <c r="F335" s="3">
        <v>5700</v>
      </c>
      <c r="G335" s="3">
        <v>271</v>
      </c>
    </row>
    <row r="336" spans="1:7" x14ac:dyDescent="0.3">
      <c r="A336" s="8">
        <v>38218</v>
      </c>
      <c r="B336" s="3">
        <v>272</v>
      </c>
      <c r="C336" s="3">
        <v>276</v>
      </c>
      <c r="D336" s="3">
        <v>272</v>
      </c>
      <c r="E336" s="3">
        <v>276.25</v>
      </c>
      <c r="F336" s="3">
        <v>2600</v>
      </c>
      <c r="G336" s="3">
        <v>276.25</v>
      </c>
    </row>
    <row r="337" spans="1:7" x14ac:dyDescent="0.3">
      <c r="A337" s="8">
        <v>38219</v>
      </c>
      <c r="B337" s="3">
        <v>278.5</v>
      </c>
      <c r="C337" s="3">
        <v>281</v>
      </c>
      <c r="D337" s="3">
        <v>278.5</v>
      </c>
      <c r="E337" s="3">
        <v>281</v>
      </c>
      <c r="F337" s="3">
        <v>3000</v>
      </c>
      <c r="G337" s="3">
        <v>281</v>
      </c>
    </row>
    <row r="338" spans="1:7" x14ac:dyDescent="0.3">
      <c r="A338" s="8">
        <v>38222</v>
      </c>
      <c r="B338" s="3">
        <v>280.5</v>
      </c>
      <c r="C338" s="3">
        <v>280.5</v>
      </c>
      <c r="D338" s="3">
        <v>279.5</v>
      </c>
      <c r="E338" s="3">
        <v>279.5</v>
      </c>
      <c r="F338" s="3">
        <v>1500</v>
      </c>
      <c r="G338" s="3">
        <v>279.5</v>
      </c>
    </row>
    <row r="339" spans="1:7" x14ac:dyDescent="0.3">
      <c r="A339" s="8">
        <v>38223</v>
      </c>
      <c r="B339" s="3">
        <v>280</v>
      </c>
      <c r="C339" s="3">
        <v>280</v>
      </c>
      <c r="D339" s="3">
        <v>276</v>
      </c>
      <c r="E339" s="3">
        <v>277</v>
      </c>
      <c r="F339" s="3">
        <v>1000</v>
      </c>
      <c r="G339" s="3">
        <v>277</v>
      </c>
    </row>
    <row r="340" spans="1:7" x14ac:dyDescent="0.3">
      <c r="A340" s="8">
        <v>38224</v>
      </c>
      <c r="B340" s="3">
        <v>278.5</v>
      </c>
      <c r="C340" s="3">
        <v>279</v>
      </c>
      <c r="D340" s="3">
        <v>278.25</v>
      </c>
      <c r="E340" s="3">
        <v>279</v>
      </c>
      <c r="F340" s="3">
        <v>4200</v>
      </c>
      <c r="G340" s="3">
        <v>279</v>
      </c>
    </row>
    <row r="341" spans="1:7" x14ac:dyDescent="0.3">
      <c r="A341" s="8">
        <v>38225</v>
      </c>
      <c r="B341" s="3">
        <v>279.5</v>
      </c>
      <c r="C341" s="3">
        <v>279.5</v>
      </c>
      <c r="D341" s="3">
        <v>279.5</v>
      </c>
      <c r="E341" s="3">
        <v>279.5</v>
      </c>
      <c r="F341" s="3">
        <v>0</v>
      </c>
      <c r="G341" s="3">
        <v>279.5</v>
      </c>
    </row>
    <row r="342" spans="1:7" x14ac:dyDescent="0.3">
      <c r="A342" s="8">
        <v>38226</v>
      </c>
      <c r="B342" s="3">
        <v>280</v>
      </c>
      <c r="C342" s="3">
        <v>280</v>
      </c>
      <c r="D342" s="3">
        <v>280</v>
      </c>
      <c r="E342" s="3">
        <v>278.25</v>
      </c>
      <c r="F342" s="3">
        <v>1000</v>
      </c>
      <c r="G342" s="3">
        <v>278.25</v>
      </c>
    </row>
    <row r="343" spans="1:7" x14ac:dyDescent="0.3">
      <c r="A343" s="8">
        <v>38229</v>
      </c>
      <c r="B343" s="3">
        <v>273.5</v>
      </c>
      <c r="C343" s="3">
        <v>273.5</v>
      </c>
      <c r="D343" s="3">
        <v>272</v>
      </c>
      <c r="E343" s="3">
        <v>273.38</v>
      </c>
      <c r="F343" s="3">
        <v>1200</v>
      </c>
      <c r="G343" s="3">
        <v>273.38</v>
      </c>
    </row>
    <row r="344" spans="1:7" x14ac:dyDescent="0.3">
      <c r="A344" s="8">
        <v>38230</v>
      </c>
      <c r="B344" s="3">
        <v>274</v>
      </c>
      <c r="C344" s="3">
        <v>279</v>
      </c>
      <c r="D344" s="3">
        <v>274</v>
      </c>
      <c r="E344" s="3">
        <v>278.25</v>
      </c>
      <c r="F344" s="3">
        <v>14100</v>
      </c>
      <c r="G344" s="3">
        <v>278.25</v>
      </c>
    </row>
    <row r="345" spans="1:7" x14ac:dyDescent="0.3">
      <c r="A345" s="8">
        <v>38231</v>
      </c>
      <c r="B345" s="3">
        <v>294.5</v>
      </c>
      <c r="C345" s="3">
        <v>294.5</v>
      </c>
      <c r="D345" s="3">
        <v>294.5</v>
      </c>
      <c r="E345" s="3">
        <v>294.5</v>
      </c>
      <c r="F345" s="3">
        <v>500</v>
      </c>
      <c r="G345" s="3">
        <v>294.5</v>
      </c>
    </row>
    <row r="346" spans="1:7" x14ac:dyDescent="0.3">
      <c r="A346" s="8">
        <v>38232</v>
      </c>
      <c r="B346" s="3">
        <v>293</v>
      </c>
      <c r="C346" s="3">
        <v>293.25</v>
      </c>
      <c r="D346" s="3">
        <v>293</v>
      </c>
      <c r="E346" s="3">
        <v>293</v>
      </c>
      <c r="F346" s="3">
        <v>1100</v>
      </c>
      <c r="G346" s="3">
        <v>293</v>
      </c>
    </row>
    <row r="347" spans="1:7" x14ac:dyDescent="0.3">
      <c r="A347" s="8">
        <v>38233</v>
      </c>
      <c r="B347" s="3">
        <v>294.5</v>
      </c>
      <c r="C347" s="3">
        <v>294.5</v>
      </c>
      <c r="D347" s="3">
        <v>294.5</v>
      </c>
      <c r="E347" s="3">
        <v>294.5</v>
      </c>
      <c r="F347" s="3">
        <v>200</v>
      </c>
      <c r="G347" s="3">
        <v>294.5</v>
      </c>
    </row>
    <row r="348" spans="1:7" x14ac:dyDescent="0.3">
      <c r="A348" s="8">
        <v>38236</v>
      </c>
      <c r="B348" s="3">
        <v>290.75</v>
      </c>
      <c r="C348" s="3">
        <v>291</v>
      </c>
      <c r="D348" s="3">
        <v>289.5</v>
      </c>
      <c r="E348" s="3">
        <v>289.5</v>
      </c>
      <c r="F348" s="3">
        <v>3700</v>
      </c>
      <c r="G348" s="3">
        <v>289.5</v>
      </c>
    </row>
    <row r="349" spans="1:7" x14ac:dyDescent="0.3">
      <c r="A349" s="8">
        <v>38237</v>
      </c>
      <c r="B349" s="3">
        <v>287</v>
      </c>
      <c r="C349" s="3">
        <v>287.5</v>
      </c>
      <c r="D349" s="3">
        <v>286.5</v>
      </c>
      <c r="E349" s="3">
        <v>286.5</v>
      </c>
      <c r="F349" s="3">
        <v>9900</v>
      </c>
      <c r="G349" s="3">
        <v>286.5</v>
      </c>
    </row>
    <row r="350" spans="1:7" x14ac:dyDescent="0.3">
      <c r="A350" s="8">
        <v>38238</v>
      </c>
      <c r="B350" s="3">
        <v>288</v>
      </c>
      <c r="C350" s="3">
        <v>288</v>
      </c>
      <c r="D350" s="3">
        <v>287</v>
      </c>
      <c r="E350" s="3">
        <v>287</v>
      </c>
      <c r="F350" s="3">
        <v>1700</v>
      </c>
      <c r="G350" s="3">
        <v>287</v>
      </c>
    </row>
    <row r="351" spans="1:7" x14ac:dyDescent="0.3">
      <c r="A351" s="8">
        <v>38239</v>
      </c>
      <c r="B351" s="3">
        <v>286</v>
      </c>
      <c r="C351" s="3">
        <v>286</v>
      </c>
      <c r="D351" s="3">
        <v>286</v>
      </c>
      <c r="E351" s="3">
        <v>286</v>
      </c>
      <c r="F351" s="3">
        <v>1200</v>
      </c>
      <c r="G351" s="3">
        <v>286</v>
      </c>
    </row>
    <row r="352" spans="1:7" x14ac:dyDescent="0.3">
      <c r="A352" s="8">
        <v>38240</v>
      </c>
      <c r="B352" s="3">
        <v>285</v>
      </c>
      <c r="C352" s="3">
        <v>285</v>
      </c>
      <c r="D352" s="3">
        <v>285</v>
      </c>
      <c r="E352" s="3">
        <v>285</v>
      </c>
      <c r="F352" s="3">
        <v>300</v>
      </c>
      <c r="G352" s="3">
        <v>285</v>
      </c>
    </row>
    <row r="353" spans="1:7" x14ac:dyDescent="0.3">
      <c r="A353" s="8">
        <v>38243</v>
      </c>
      <c r="B353" s="3">
        <v>280</v>
      </c>
      <c r="C353" s="3">
        <v>280</v>
      </c>
      <c r="D353" s="3">
        <v>277.5</v>
      </c>
      <c r="E353" s="3">
        <v>278.5</v>
      </c>
      <c r="F353" s="3">
        <v>5500</v>
      </c>
      <c r="G353" s="3">
        <v>278.5</v>
      </c>
    </row>
    <row r="354" spans="1:7" x14ac:dyDescent="0.3">
      <c r="A354" s="8">
        <v>38244</v>
      </c>
      <c r="B354" s="3">
        <v>274</v>
      </c>
      <c r="C354" s="3">
        <v>275.5</v>
      </c>
      <c r="D354" s="3">
        <v>273.75</v>
      </c>
      <c r="E354" s="3">
        <v>275</v>
      </c>
      <c r="F354" s="3">
        <v>5200</v>
      </c>
      <c r="G354" s="3">
        <v>275</v>
      </c>
    </row>
    <row r="355" spans="1:7" x14ac:dyDescent="0.3">
      <c r="A355" s="8">
        <v>38245</v>
      </c>
      <c r="B355" s="3">
        <v>274.5</v>
      </c>
      <c r="C355" s="3">
        <v>274.5</v>
      </c>
      <c r="D355" s="3">
        <v>273</v>
      </c>
      <c r="E355" s="3">
        <v>273</v>
      </c>
      <c r="F355" s="3">
        <v>9400</v>
      </c>
      <c r="G355" s="3">
        <v>273</v>
      </c>
    </row>
    <row r="356" spans="1:7" x14ac:dyDescent="0.3">
      <c r="A356" s="8">
        <v>38246</v>
      </c>
      <c r="B356" s="3">
        <v>269.75</v>
      </c>
      <c r="C356" s="3">
        <v>270.5</v>
      </c>
      <c r="D356" s="3">
        <v>268.5</v>
      </c>
      <c r="E356" s="3">
        <v>268.75</v>
      </c>
      <c r="F356" s="3">
        <v>5200</v>
      </c>
      <c r="G356" s="3">
        <v>268.75</v>
      </c>
    </row>
    <row r="357" spans="1:7" x14ac:dyDescent="0.3">
      <c r="A357" s="8">
        <v>38247</v>
      </c>
      <c r="B357" s="3">
        <v>267</v>
      </c>
      <c r="C357" s="3">
        <v>267</v>
      </c>
      <c r="D357" s="3">
        <v>265.5</v>
      </c>
      <c r="E357" s="3">
        <v>265.5</v>
      </c>
      <c r="F357" s="3">
        <v>3900</v>
      </c>
      <c r="G357" s="3">
        <v>265.5</v>
      </c>
    </row>
    <row r="358" spans="1:7" x14ac:dyDescent="0.3">
      <c r="A358" s="8">
        <v>38250</v>
      </c>
      <c r="B358" s="3">
        <v>269</v>
      </c>
      <c r="C358" s="3">
        <v>269</v>
      </c>
      <c r="D358" s="3">
        <v>268.25</v>
      </c>
      <c r="E358" s="3">
        <v>266.25</v>
      </c>
      <c r="F358" s="3">
        <v>2900</v>
      </c>
      <c r="G358" s="3">
        <v>266.25</v>
      </c>
    </row>
    <row r="359" spans="1:7" x14ac:dyDescent="0.3">
      <c r="A359" s="8">
        <v>38251</v>
      </c>
      <c r="B359" s="3">
        <v>265</v>
      </c>
      <c r="C359" s="3">
        <v>265</v>
      </c>
      <c r="D359" s="3">
        <v>260.5</v>
      </c>
      <c r="E359" s="3">
        <v>265</v>
      </c>
      <c r="F359" s="3">
        <v>14200</v>
      </c>
      <c r="G359" s="3">
        <v>265</v>
      </c>
    </row>
    <row r="360" spans="1:7" x14ac:dyDescent="0.3">
      <c r="A360" s="8">
        <v>38252</v>
      </c>
      <c r="B360" s="3">
        <v>261.5</v>
      </c>
      <c r="C360" s="3">
        <v>269</v>
      </c>
      <c r="D360" s="3">
        <v>261.5</v>
      </c>
      <c r="E360" s="3">
        <v>269</v>
      </c>
      <c r="F360" s="3">
        <v>7500</v>
      </c>
      <c r="G360" s="3">
        <v>269</v>
      </c>
    </row>
    <row r="361" spans="1:7" x14ac:dyDescent="0.3">
      <c r="A361" s="8">
        <v>38253</v>
      </c>
      <c r="B361" s="3">
        <v>268</v>
      </c>
      <c r="C361" s="3">
        <v>268</v>
      </c>
      <c r="D361" s="3">
        <v>261.5</v>
      </c>
      <c r="E361" s="3">
        <v>262</v>
      </c>
      <c r="F361" s="3">
        <v>11200</v>
      </c>
      <c r="G361" s="3">
        <v>262</v>
      </c>
    </row>
    <row r="362" spans="1:7" x14ac:dyDescent="0.3">
      <c r="A362" s="8">
        <v>38254</v>
      </c>
      <c r="B362" s="3">
        <v>260</v>
      </c>
      <c r="C362" s="3">
        <v>264.5</v>
      </c>
      <c r="D362" s="3">
        <v>257.5</v>
      </c>
      <c r="E362" s="3">
        <v>263</v>
      </c>
      <c r="F362" s="3">
        <v>20200</v>
      </c>
      <c r="G362" s="3">
        <v>263</v>
      </c>
    </row>
    <row r="363" spans="1:7" x14ac:dyDescent="0.3">
      <c r="A363" s="8">
        <v>38257</v>
      </c>
      <c r="B363" s="3">
        <v>259</v>
      </c>
      <c r="C363" s="3">
        <v>265.75</v>
      </c>
      <c r="D363" s="3">
        <v>258.5</v>
      </c>
      <c r="E363" s="3">
        <v>265.75</v>
      </c>
      <c r="F363" s="3">
        <v>19900</v>
      </c>
      <c r="G363" s="3">
        <v>265.75</v>
      </c>
    </row>
    <row r="364" spans="1:7" x14ac:dyDescent="0.3">
      <c r="A364" s="8">
        <v>38258</v>
      </c>
      <c r="B364" s="3">
        <v>263.5</v>
      </c>
      <c r="C364" s="3">
        <v>263.5</v>
      </c>
      <c r="D364" s="3">
        <v>261.75</v>
      </c>
      <c r="E364" s="3">
        <v>262.5</v>
      </c>
      <c r="F364" s="3">
        <v>6400</v>
      </c>
      <c r="G364" s="3">
        <v>262.5</v>
      </c>
    </row>
    <row r="365" spans="1:7" x14ac:dyDescent="0.3">
      <c r="A365" s="8">
        <v>38259</v>
      </c>
      <c r="B365" s="3">
        <v>259</v>
      </c>
      <c r="C365" s="3">
        <v>259.5</v>
      </c>
      <c r="D365" s="3">
        <v>257</v>
      </c>
      <c r="E365" s="3">
        <v>259.5</v>
      </c>
      <c r="F365" s="3">
        <v>12400</v>
      </c>
      <c r="G365" s="3">
        <v>259.5</v>
      </c>
    </row>
    <row r="366" spans="1:7" x14ac:dyDescent="0.3">
      <c r="A366" s="8">
        <v>38260</v>
      </c>
      <c r="B366" s="3">
        <v>260</v>
      </c>
      <c r="C366" s="3">
        <v>261</v>
      </c>
      <c r="D366" s="3">
        <v>255.5</v>
      </c>
      <c r="E366" s="3">
        <v>254.63</v>
      </c>
      <c r="F366" s="3">
        <v>14000</v>
      </c>
      <c r="G366" s="3">
        <v>254.63</v>
      </c>
    </row>
    <row r="367" spans="1:7" x14ac:dyDescent="0.3">
      <c r="A367" s="8">
        <v>38261</v>
      </c>
      <c r="B367" s="3">
        <v>272</v>
      </c>
      <c r="C367" s="3">
        <v>272</v>
      </c>
      <c r="D367" s="3">
        <v>270</v>
      </c>
      <c r="E367" s="3">
        <v>270</v>
      </c>
      <c r="F367" s="3">
        <v>1400</v>
      </c>
      <c r="G367" s="3">
        <v>270</v>
      </c>
    </row>
    <row r="368" spans="1:7" x14ac:dyDescent="0.3">
      <c r="A368" s="8">
        <v>38264</v>
      </c>
      <c r="B368" s="3">
        <v>267</v>
      </c>
      <c r="C368" s="3">
        <v>267</v>
      </c>
      <c r="D368" s="3">
        <v>262.25</v>
      </c>
      <c r="E368" s="3">
        <v>263</v>
      </c>
      <c r="F368" s="3">
        <v>15200</v>
      </c>
      <c r="G368" s="3">
        <v>263</v>
      </c>
    </row>
    <row r="369" spans="1:7" x14ac:dyDescent="0.3">
      <c r="A369" s="8">
        <v>38265</v>
      </c>
      <c r="B369" s="3">
        <v>263.5</v>
      </c>
      <c r="C369" s="3">
        <v>264.75</v>
      </c>
      <c r="D369" s="3">
        <v>263</v>
      </c>
      <c r="E369" s="3">
        <v>264.25</v>
      </c>
      <c r="F369" s="3">
        <v>22900</v>
      </c>
      <c r="G369" s="3">
        <v>264.25</v>
      </c>
    </row>
    <row r="370" spans="1:7" x14ac:dyDescent="0.3">
      <c r="A370" s="8">
        <v>38266</v>
      </c>
      <c r="B370" s="3">
        <v>263.5</v>
      </c>
      <c r="C370" s="3">
        <v>265.5</v>
      </c>
      <c r="D370" s="3">
        <v>263</v>
      </c>
      <c r="E370" s="3">
        <v>265</v>
      </c>
      <c r="F370" s="3">
        <v>8600</v>
      </c>
      <c r="G370" s="3">
        <v>265</v>
      </c>
    </row>
    <row r="371" spans="1:7" x14ac:dyDescent="0.3">
      <c r="A371" s="8">
        <v>38267</v>
      </c>
      <c r="B371" s="3">
        <v>265.5</v>
      </c>
      <c r="C371" s="3">
        <v>268</v>
      </c>
      <c r="D371" s="3">
        <v>265.5</v>
      </c>
      <c r="E371" s="3">
        <v>267</v>
      </c>
      <c r="F371" s="3">
        <v>13400</v>
      </c>
      <c r="G371" s="3">
        <v>267</v>
      </c>
    </row>
    <row r="372" spans="1:7" x14ac:dyDescent="0.3">
      <c r="A372" s="8">
        <v>38268</v>
      </c>
      <c r="B372" s="3">
        <v>269.25</v>
      </c>
      <c r="C372" s="3">
        <v>272</v>
      </c>
      <c r="D372" s="3">
        <v>268.5</v>
      </c>
      <c r="E372" s="3">
        <v>268.5</v>
      </c>
      <c r="F372" s="3">
        <v>7900</v>
      </c>
      <c r="G372" s="3">
        <v>268.5</v>
      </c>
    </row>
    <row r="373" spans="1:7" x14ac:dyDescent="0.3">
      <c r="A373" s="8">
        <v>38271</v>
      </c>
      <c r="B373" s="3">
        <v>270</v>
      </c>
      <c r="C373" s="3">
        <v>277</v>
      </c>
      <c r="D373" s="3">
        <v>270</v>
      </c>
      <c r="E373" s="3">
        <v>277</v>
      </c>
      <c r="F373" s="3">
        <v>13800</v>
      </c>
      <c r="G373" s="3">
        <v>277</v>
      </c>
    </row>
    <row r="374" spans="1:7" x14ac:dyDescent="0.3">
      <c r="A374" s="8">
        <v>38272</v>
      </c>
      <c r="B374" s="3">
        <v>279.5</v>
      </c>
      <c r="C374" s="3">
        <v>280.5</v>
      </c>
      <c r="D374" s="3">
        <v>276.5</v>
      </c>
      <c r="E374" s="3">
        <v>275</v>
      </c>
      <c r="F374" s="3">
        <v>14700</v>
      </c>
      <c r="G374" s="3">
        <v>275</v>
      </c>
    </row>
    <row r="375" spans="1:7" x14ac:dyDescent="0.3">
      <c r="A375" s="8">
        <v>38273</v>
      </c>
      <c r="B375" s="3">
        <v>273.75</v>
      </c>
      <c r="C375" s="3">
        <v>273.75</v>
      </c>
      <c r="D375" s="3">
        <v>268</v>
      </c>
      <c r="E375" s="3">
        <v>267.63</v>
      </c>
      <c r="F375" s="3">
        <v>18400</v>
      </c>
      <c r="G375" s="3">
        <v>267.63</v>
      </c>
    </row>
    <row r="376" spans="1:7" x14ac:dyDescent="0.3">
      <c r="A376" s="8">
        <v>38274</v>
      </c>
      <c r="B376" s="3">
        <v>270</v>
      </c>
      <c r="C376" s="3">
        <v>270</v>
      </c>
      <c r="D376" s="3">
        <v>267.5</v>
      </c>
      <c r="E376" s="3">
        <v>269.5</v>
      </c>
      <c r="F376" s="3">
        <v>3100</v>
      </c>
      <c r="G376" s="3">
        <v>269.5</v>
      </c>
    </row>
    <row r="377" spans="1:7" x14ac:dyDescent="0.3">
      <c r="A377" s="8">
        <v>38275</v>
      </c>
      <c r="B377" s="3">
        <v>268</v>
      </c>
      <c r="C377" s="3">
        <v>272.75</v>
      </c>
      <c r="D377" s="3">
        <v>268</v>
      </c>
      <c r="E377" s="3">
        <v>272</v>
      </c>
      <c r="F377" s="3">
        <v>6500</v>
      </c>
      <c r="G377" s="3">
        <v>272</v>
      </c>
    </row>
    <row r="378" spans="1:7" x14ac:dyDescent="0.3">
      <c r="A378" s="8">
        <v>38278</v>
      </c>
      <c r="B378" s="3">
        <v>270.5</v>
      </c>
      <c r="C378" s="3">
        <v>273</v>
      </c>
      <c r="D378" s="3">
        <v>270.5</v>
      </c>
      <c r="E378" s="3">
        <v>270.5</v>
      </c>
      <c r="F378" s="3">
        <v>9500</v>
      </c>
      <c r="G378" s="3">
        <v>270.5</v>
      </c>
    </row>
    <row r="379" spans="1:7" x14ac:dyDescent="0.3">
      <c r="A379" s="8">
        <v>38279</v>
      </c>
      <c r="B379" s="3">
        <v>268</v>
      </c>
      <c r="C379" s="3">
        <v>268.25</v>
      </c>
      <c r="D379" s="3">
        <v>266</v>
      </c>
      <c r="E379" s="3">
        <v>267.13</v>
      </c>
      <c r="F379" s="3">
        <v>11600</v>
      </c>
      <c r="G379" s="3">
        <v>267.13</v>
      </c>
    </row>
    <row r="380" spans="1:7" x14ac:dyDescent="0.3">
      <c r="A380" s="8">
        <v>38280</v>
      </c>
      <c r="B380" s="3">
        <v>265</v>
      </c>
      <c r="C380" s="3">
        <v>265</v>
      </c>
      <c r="D380" s="3">
        <v>262</v>
      </c>
      <c r="E380" s="3">
        <v>262.5</v>
      </c>
      <c r="F380" s="3">
        <v>7800</v>
      </c>
      <c r="G380" s="3">
        <v>262.5</v>
      </c>
    </row>
    <row r="381" spans="1:7" x14ac:dyDescent="0.3">
      <c r="A381" s="8">
        <v>38281</v>
      </c>
      <c r="B381" s="3">
        <v>259</v>
      </c>
      <c r="C381" s="3">
        <v>262</v>
      </c>
      <c r="D381" s="3">
        <v>259</v>
      </c>
      <c r="E381" s="3">
        <v>262</v>
      </c>
      <c r="F381" s="3">
        <v>8500</v>
      </c>
      <c r="G381" s="3">
        <v>262</v>
      </c>
    </row>
    <row r="382" spans="1:7" x14ac:dyDescent="0.3">
      <c r="A382" s="8">
        <v>38282</v>
      </c>
      <c r="B382" s="3">
        <v>264.75</v>
      </c>
      <c r="C382" s="3">
        <v>266</v>
      </c>
      <c r="D382" s="3">
        <v>264.75</v>
      </c>
      <c r="E382" s="3">
        <v>265</v>
      </c>
      <c r="F382" s="3">
        <v>2500</v>
      </c>
      <c r="G382" s="3">
        <v>265</v>
      </c>
    </row>
    <row r="383" spans="1:7" x14ac:dyDescent="0.3">
      <c r="A383" s="8">
        <v>38285</v>
      </c>
      <c r="B383" s="3">
        <v>271</v>
      </c>
      <c r="C383" s="3">
        <v>271</v>
      </c>
      <c r="D383" s="3">
        <v>271</v>
      </c>
      <c r="E383" s="3">
        <v>271</v>
      </c>
      <c r="F383" s="3">
        <v>2500</v>
      </c>
      <c r="G383" s="3">
        <v>271</v>
      </c>
    </row>
    <row r="384" spans="1:7" x14ac:dyDescent="0.3">
      <c r="A384" s="8">
        <v>38286</v>
      </c>
      <c r="B384" s="3">
        <v>269</v>
      </c>
      <c r="C384" s="3">
        <v>269</v>
      </c>
      <c r="D384" s="3">
        <v>267</v>
      </c>
      <c r="E384" s="3">
        <v>268</v>
      </c>
      <c r="F384" s="3">
        <v>7800</v>
      </c>
      <c r="G384" s="3">
        <v>268</v>
      </c>
    </row>
    <row r="385" spans="1:7" x14ac:dyDescent="0.3">
      <c r="A385" s="8">
        <v>38287</v>
      </c>
      <c r="B385" s="3">
        <v>270</v>
      </c>
      <c r="C385" s="3">
        <v>270</v>
      </c>
      <c r="D385" s="3">
        <v>267.5</v>
      </c>
      <c r="E385" s="3">
        <v>267.5</v>
      </c>
      <c r="F385" s="3">
        <v>2500</v>
      </c>
      <c r="G385" s="3">
        <v>267.5</v>
      </c>
    </row>
    <row r="386" spans="1:7" x14ac:dyDescent="0.3">
      <c r="A386" s="8">
        <v>38288</v>
      </c>
      <c r="B386" s="3">
        <v>269</v>
      </c>
      <c r="C386" s="3">
        <v>269</v>
      </c>
      <c r="D386" s="3">
        <v>265.75</v>
      </c>
      <c r="E386" s="3">
        <v>266.5</v>
      </c>
      <c r="F386" s="3">
        <v>6500</v>
      </c>
      <c r="G386" s="3">
        <v>266.5</v>
      </c>
    </row>
    <row r="387" spans="1:7" x14ac:dyDescent="0.3">
      <c r="A387" s="8">
        <v>38289</v>
      </c>
      <c r="B387" s="3">
        <v>266</v>
      </c>
      <c r="C387" s="3">
        <v>266</v>
      </c>
      <c r="D387" s="3">
        <v>265.75</v>
      </c>
      <c r="E387" s="3">
        <v>266.38</v>
      </c>
      <c r="F387" s="3">
        <v>1100</v>
      </c>
      <c r="G387" s="3">
        <v>266.38</v>
      </c>
    </row>
    <row r="388" spans="1:7" x14ac:dyDescent="0.3">
      <c r="A388" s="8">
        <v>38292</v>
      </c>
      <c r="B388" s="3">
        <v>282.5</v>
      </c>
      <c r="C388" s="3">
        <v>282.5</v>
      </c>
      <c r="D388" s="3">
        <v>278.5</v>
      </c>
      <c r="E388" s="3">
        <v>279</v>
      </c>
      <c r="F388" s="3">
        <v>6500</v>
      </c>
      <c r="G388" s="3">
        <v>279</v>
      </c>
    </row>
    <row r="389" spans="1:7" x14ac:dyDescent="0.3">
      <c r="A389" s="8">
        <v>38293</v>
      </c>
      <c r="B389" s="3">
        <v>277.5</v>
      </c>
      <c r="C389" s="3">
        <v>277.5</v>
      </c>
      <c r="D389" s="3">
        <v>275.5</v>
      </c>
      <c r="E389" s="3">
        <v>276.5</v>
      </c>
      <c r="F389" s="3">
        <v>10300</v>
      </c>
      <c r="G389" s="3">
        <v>276.5</v>
      </c>
    </row>
    <row r="390" spans="1:7" x14ac:dyDescent="0.3">
      <c r="A390" s="8">
        <v>38294</v>
      </c>
      <c r="B390" s="3">
        <v>276.5</v>
      </c>
      <c r="C390" s="3">
        <v>278</v>
      </c>
      <c r="D390" s="3">
        <v>275.5</v>
      </c>
      <c r="E390" s="3">
        <v>278</v>
      </c>
      <c r="F390" s="3">
        <v>13100</v>
      </c>
      <c r="G390" s="3">
        <v>278</v>
      </c>
    </row>
    <row r="391" spans="1:7" x14ac:dyDescent="0.3">
      <c r="A391" s="8">
        <v>38295</v>
      </c>
      <c r="B391" s="3">
        <v>277.5</v>
      </c>
      <c r="C391" s="3">
        <v>278.5</v>
      </c>
      <c r="D391" s="3">
        <v>277</v>
      </c>
      <c r="E391" s="3">
        <v>277.5</v>
      </c>
      <c r="F391" s="3">
        <v>13300</v>
      </c>
      <c r="G391" s="3">
        <v>277.5</v>
      </c>
    </row>
    <row r="392" spans="1:7" x14ac:dyDescent="0.3">
      <c r="A392" s="8">
        <v>38296</v>
      </c>
      <c r="B392" s="3">
        <v>277.75</v>
      </c>
      <c r="C392" s="3">
        <v>277.75</v>
      </c>
      <c r="D392" s="3">
        <v>276.5</v>
      </c>
      <c r="E392" s="3">
        <v>276.5</v>
      </c>
      <c r="F392" s="3">
        <v>3100</v>
      </c>
      <c r="G392" s="3">
        <v>276.5</v>
      </c>
    </row>
    <row r="393" spans="1:7" x14ac:dyDescent="0.3">
      <c r="A393" s="8">
        <v>38299</v>
      </c>
      <c r="B393" s="3">
        <v>277</v>
      </c>
      <c r="C393" s="3">
        <v>277</v>
      </c>
      <c r="D393" s="3">
        <v>275.5</v>
      </c>
      <c r="E393" s="3">
        <v>275.5</v>
      </c>
      <c r="F393" s="3">
        <v>6800</v>
      </c>
      <c r="G393" s="3">
        <v>275.5</v>
      </c>
    </row>
    <row r="394" spans="1:7" x14ac:dyDescent="0.3">
      <c r="A394" s="8">
        <v>38300</v>
      </c>
      <c r="B394" s="3">
        <v>274.5</v>
      </c>
      <c r="C394" s="3">
        <v>274.5</v>
      </c>
      <c r="D394" s="3">
        <v>273.25</v>
      </c>
      <c r="E394" s="3">
        <v>274.25</v>
      </c>
      <c r="F394" s="3">
        <v>21600</v>
      </c>
      <c r="G394" s="3">
        <v>274.25</v>
      </c>
    </row>
    <row r="395" spans="1:7" x14ac:dyDescent="0.3">
      <c r="A395" s="8">
        <v>38301</v>
      </c>
      <c r="B395" s="3">
        <v>271.5</v>
      </c>
      <c r="C395" s="3">
        <v>271.5</v>
      </c>
      <c r="D395" s="3">
        <v>268</v>
      </c>
      <c r="E395" s="3">
        <v>268</v>
      </c>
      <c r="F395" s="3">
        <v>13400</v>
      </c>
      <c r="G395" s="3">
        <v>268</v>
      </c>
    </row>
    <row r="396" spans="1:7" x14ac:dyDescent="0.3">
      <c r="A396" s="8">
        <v>38302</v>
      </c>
      <c r="B396" s="3">
        <v>268.25</v>
      </c>
      <c r="C396" s="3">
        <v>268.75</v>
      </c>
      <c r="D396" s="3">
        <v>265.25</v>
      </c>
      <c r="E396" s="3">
        <v>265.5</v>
      </c>
      <c r="F396" s="3">
        <v>5800</v>
      </c>
      <c r="G396" s="3">
        <v>265.5</v>
      </c>
    </row>
    <row r="397" spans="1:7" x14ac:dyDescent="0.3">
      <c r="A397" s="8">
        <v>38303</v>
      </c>
      <c r="B397" s="3">
        <v>265</v>
      </c>
      <c r="C397" s="3">
        <v>266</v>
      </c>
      <c r="D397" s="3">
        <v>264.75</v>
      </c>
      <c r="E397" s="3">
        <v>264.75</v>
      </c>
      <c r="F397" s="3">
        <v>5400</v>
      </c>
      <c r="G397" s="3">
        <v>264.75</v>
      </c>
    </row>
    <row r="398" spans="1:7" x14ac:dyDescent="0.3">
      <c r="A398" s="8">
        <v>38306</v>
      </c>
      <c r="B398" s="3">
        <v>265</v>
      </c>
      <c r="C398" s="3">
        <v>266.5</v>
      </c>
      <c r="D398" s="3">
        <v>265</v>
      </c>
      <c r="E398" s="3">
        <v>266.5</v>
      </c>
      <c r="F398" s="3">
        <v>7600</v>
      </c>
      <c r="G398" s="3">
        <v>266.5</v>
      </c>
    </row>
    <row r="399" spans="1:7" x14ac:dyDescent="0.3">
      <c r="A399" s="8">
        <v>38307</v>
      </c>
      <c r="B399" s="3">
        <v>268.25</v>
      </c>
      <c r="C399" s="3">
        <v>269</v>
      </c>
      <c r="D399" s="3">
        <v>268.25</v>
      </c>
      <c r="E399" s="3">
        <v>268.5</v>
      </c>
      <c r="F399" s="3">
        <v>5800</v>
      </c>
      <c r="G399" s="3">
        <v>268.5</v>
      </c>
    </row>
    <row r="400" spans="1:7" x14ac:dyDescent="0.3">
      <c r="A400" s="8">
        <v>38308</v>
      </c>
      <c r="B400" s="3">
        <v>266</v>
      </c>
      <c r="C400" s="3">
        <v>266</v>
      </c>
      <c r="D400" s="3">
        <v>258</v>
      </c>
      <c r="E400" s="3">
        <v>258</v>
      </c>
      <c r="F400" s="3">
        <v>14100</v>
      </c>
      <c r="G400" s="3">
        <v>258</v>
      </c>
    </row>
    <row r="401" spans="1:7" x14ac:dyDescent="0.3">
      <c r="A401" s="8">
        <v>38309</v>
      </c>
      <c r="B401" s="3">
        <v>257.75</v>
      </c>
      <c r="C401" s="3">
        <v>259</v>
      </c>
      <c r="D401" s="3">
        <v>256</v>
      </c>
      <c r="E401" s="3">
        <v>256.75</v>
      </c>
      <c r="F401" s="3">
        <v>7200</v>
      </c>
      <c r="G401" s="3">
        <v>256.75</v>
      </c>
    </row>
    <row r="402" spans="1:7" x14ac:dyDescent="0.3">
      <c r="A402" s="8">
        <v>38310</v>
      </c>
      <c r="B402" s="3">
        <v>259.25</v>
      </c>
      <c r="C402" s="3">
        <v>259.25</v>
      </c>
      <c r="D402" s="3">
        <v>255.75</v>
      </c>
      <c r="E402" s="3">
        <v>255.25</v>
      </c>
      <c r="F402" s="3">
        <v>5100</v>
      </c>
      <c r="G402" s="3">
        <v>255.25</v>
      </c>
    </row>
    <row r="403" spans="1:7" x14ac:dyDescent="0.3">
      <c r="A403" s="8">
        <v>38313</v>
      </c>
      <c r="B403" s="3">
        <v>255</v>
      </c>
      <c r="C403" s="3">
        <v>259</v>
      </c>
      <c r="D403" s="3">
        <v>255</v>
      </c>
      <c r="E403" s="3">
        <v>259</v>
      </c>
      <c r="F403" s="3">
        <v>18300</v>
      </c>
      <c r="G403" s="3">
        <v>259</v>
      </c>
    </row>
    <row r="404" spans="1:7" x14ac:dyDescent="0.3">
      <c r="A404" s="8">
        <v>38314</v>
      </c>
      <c r="B404" s="3">
        <v>259.25</v>
      </c>
      <c r="C404" s="3">
        <v>259.75</v>
      </c>
      <c r="D404" s="3">
        <v>255</v>
      </c>
      <c r="E404" s="3">
        <v>255</v>
      </c>
      <c r="F404" s="3">
        <v>10100</v>
      </c>
      <c r="G404" s="3">
        <v>255</v>
      </c>
    </row>
    <row r="405" spans="1:7" x14ac:dyDescent="0.3">
      <c r="A405" s="8">
        <v>38315</v>
      </c>
      <c r="B405" s="3">
        <v>255.25</v>
      </c>
      <c r="C405" s="3">
        <v>256.5</v>
      </c>
      <c r="D405" s="3">
        <v>255.25</v>
      </c>
      <c r="E405" s="3">
        <v>256.5</v>
      </c>
      <c r="F405" s="3">
        <v>4300</v>
      </c>
      <c r="G405" s="3">
        <v>256.5</v>
      </c>
    </row>
    <row r="406" spans="1:7" x14ac:dyDescent="0.3">
      <c r="A406" s="8">
        <v>38316</v>
      </c>
      <c r="B406" s="3">
        <v>259</v>
      </c>
      <c r="C406" s="3">
        <v>260.5</v>
      </c>
      <c r="D406" s="3">
        <v>258.5</v>
      </c>
      <c r="E406" s="3">
        <v>260</v>
      </c>
      <c r="F406" s="3">
        <v>6400</v>
      </c>
      <c r="G406" s="3">
        <v>260</v>
      </c>
    </row>
    <row r="407" spans="1:7" x14ac:dyDescent="0.3">
      <c r="A407" s="8">
        <v>38317</v>
      </c>
      <c r="B407" s="3">
        <v>258.25</v>
      </c>
      <c r="C407" s="3">
        <v>258.25</v>
      </c>
      <c r="D407" s="3">
        <v>255</v>
      </c>
      <c r="E407" s="3">
        <v>255</v>
      </c>
      <c r="F407" s="3">
        <v>37700</v>
      </c>
      <c r="G407" s="3">
        <v>255</v>
      </c>
    </row>
    <row r="408" spans="1:7" x14ac:dyDescent="0.3">
      <c r="A408" s="8">
        <v>38320</v>
      </c>
      <c r="B408" s="3">
        <v>258.5</v>
      </c>
      <c r="C408" s="3">
        <v>258.5</v>
      </c>
      <c r="D408" s="3">
        <v>257</v>
      </c>
      <c r="E408" s="3">
        <v>257</v>
      </c>
      <c r="F408" s="3">
        <v>7200</v>
      </c>
      <c r="G408" s="3">
        <v>257</v>
      </c>
    </row>
    <row r="409" spans="1:7" x14ac:dyDescent="0.3">
      <c r="A409" s="8">
        <v>38321</v>
      </c>
      <c r="B409" s="3">
        <v>255</v>
      </c>
      <c r="C409" s="3">
        <v>255</v>
      </c>
      <c r="D409" s="3">
        <v>253</v>
      </c>
      <c r="E409" s="3">
        <v>253</v>
      </c>
      <c r="F409" s="3">
        <v>32900</v>
      </c>
      <c r="G409" s="3">
        <v>253</v>
      </c>
    </row>
    <row r="410" spans="1:7" x14ac:dyDescent="0.3">
      <c r="A410" s="8">
        <v>38322</v>
      </c>
      <c r="B410" s="3">
        <v>254.5</v>
      </c>
      <c r="C410" s="3">
        <v>254.5</v>
      </c>
      <c r="D410" s="3">
        <v>250</v>
      </c>
      <c r="E410" s="3">
        <v>250.25</v>
      </c>
      <c r="F410" s="3">
        <v>18800</v>
      </c>
      <c r="G410" s="3">
        <v>250.25</v>
      </c>
    </row>
    <row r="411" spans="1:7" x14ac:dyDescent="0.3">
      <c r="A411" s="8">
        <v>38323</v>
      </c>
      <c r="B411" s="3">
        <v>248.75</v>
      </c>
      <c r="C411" s="3">
        <v>249</v>
      </c>
      <c r="D411" s="3">
        <v>246.5</v>
      </c>
      <c r="E411" s="3">
        <v>247</v>
      </c>
      <c r="F411" s="3">
        <v>14700</v>
      </c>
      <c r="G411" s="3">
        <v>247</v>
      </c>
    </row>
    <row r="412" spans="1:7" x14ac:dyDescent="0.3">
      <c r="A412" s="8">
        <v>38324</v>
      </c>
      <c r="B412" s="3">
        <v>245</v>
      </c>
      <c r="C412" s="3">
        <v>245</v>
      </c>
      <c r="D412" s="3">
        <v>240.5</v>
      </c>
      <c r="E412" s="3">
        <v>240.75</v>
      </c>
      <c r="F412" s="3">
        <v>15800</v>
      </c>
      <c r="G412" s="3">
        <v>240.75</v>
      </c>
    </row>
    <row r="413" spans="1:7" x14ac:dyDescent="0.3">
      <c r="A413" s="8">
        <v>38327</v>
      </c>
      <c r="B413" s="3">
        <v>236</v>
      </c>
      <c r="C413" s="3">
        <v>239.75</v>
      </c>
      <c r="D413" s="3">
        <v>235</v>
      </c>
      <c r="E413" s="3">
        <v>239</v>
      </c>
      <c r="F413" s="3">
        <v>45900</v>
      </c>
      <c r="G413" s="3">
        <v>239</v>
      </c>
    </row>
    <row r="414" spans="1:7" x14ac:dyDescent="0.3">
      <c r="A414" s="8">
        <v>38328</v>
      </c>
      <c r="B414" s="3">
        <v>237.5</v>
      </c>
      <c r="C414" s="3">
        <v>242</v>
      </c>
      <c r="D414" s="3">
        <v>237.5</v>
      </c>
      <c r="E414" s="3">
        <v>241.5</v>
      </c>
      <c r="F414" s="3">
        <v>10300</v>
      </c>
      <c r="G414" s="3">
        <v>241.5</v>
      </c>
    </row>
    <row r="415" spans="1:7" x14ac:dyDescent="0.3">
      <c r="A415" s="8">
        <v>38329</v>
      </c>
      <c r="B415" s="3">
        <v>238</v>
      </c>
      <c r="C415" s="3">
        <v>238</v>
      </c>
      <c r="D415" s="3">
        <v>236</v>
      </c>
      <c r="E415" s="3">
        <v>236.5</v>
      </c>
      <c r="F415" s="3">
        <v>13000</v>
      </c>
      <c r="G415" s="3">
        <v>236.5</v>
      </c>
    </row>
    <row r="416" spans="1:7" x14ac:dyDescent="0.3">
      <c r="A416" s="8">
        <v>38330</v>
      </c>
      <c r="B416" s="3">
        <v>236.75</v>
      </c>
      <c r="C416" s="3">
        <v>237.5</v>
      </c>
      <c r="D416" s="3">
        <v>234</v>
      </c>
      <c r="E416" s="3">
        <v>234</v>
      </c>
      <c r="F416" s="3">
        <v>16900</v>
      </c>
      <c r="G416" s="3">
        <v>234</v>
      </c>
    </row>
    <row r="417" spans="1:7" x14ac:dyDescent="0.3">
      <c r="A417" s="8">
        <v>38331</v>
      </c>
      <c r="B417" s="3">
        <v>234.5</v>
      </c>
      <c r="C417" s="3">
        <v>235</v>
      </c>
      <c r="D417" s="3">
        <v>233.5</v>
      </c>
      <c r="E417" s="3">
        <v>235.88</v>
      </c>
      <c r="F417" s="3">
        <v>11700</v>
      </c>
      <c r="G417" s="3">
        <v>235.88</v>
      </c>
    </row>
    <row r="418" spans="1:7" x14ac:dyDescent="0.3">
      <c r="A418" s="8">
        <v>38334</v>
      </c>
      <c r="B418" s="3">
        <v>233</v>
      </c>
      <c r="C418" s="3">
        <v>234.5</v>
      </c>
      <c r="D418" s="3">
        <v>232.5</v>
      </c>
      <c r="E418" s="3">
        <v>234</v>
      </c>
      <c r="F418" s="3">
        <v>6100</v>
      </c>
      <c r="G418" s="3">
        <v>234</v>
      </c>
    </row>
    <row r="419" spans="1:7" x14ac:dyDescent="0.3">
      <c r="A419" s="8">
        <v>38335</v>
      </c>
      <c r="B419" s="3">
        <v>237</v>
      </c>
      <c r="C419" s="3">
        <v>240</v>
      </c>
      <c r="D419" s="3">
        <v>237</v>
      </c>
      <c r="E419" s="3">
        <v>237.5</v>
      </c>
      <c r="F419" s="3">
        <v>11700</v>
      </c>
      <c r="G419" s="3">
        <v>237.5</v>
      </c>
    </row>
    <row r="420" spans="1:7" x14ac:dyDescent="0.3">
      <c r="A420" s="8">
        <v>38336</v>
      </c>
      <c r="B420" s="3">
        <v>235</v>
      </c>
      <c r="C420" s="3">
        <v>235</v>
      </c>
      <c r="D420" s="3">
        <v>234</v>
      </c>
      <c r="E420" s="3">
        <v>235</v>
      </c>
      <c r="F420" s="3">
        <v>6700</v>
      </c>
      <c r="G420" s="3">
        <v>235</v>
      </c>
    </row>
    <row r="421" spans="1:7" x14ac:dyDescent="0.3">
      <c r="A421" s="8">
        <v>38337</v>
      </c>
      <c r="B421" s="3">
        <v>234.5</v>
      </c>
      <c r="C421" s="3">
        <v>234.5</v>
      </c>
      <c r="D421" s="3">
        <v>232.75</v>
      </c>
      <c r="E421" s="3">
        <v>233</v>
      </c>
      <c r="F421" s="3">
        <v>14700</v>
      </c>
      <c r="G421" s="3">
        <v>233</v>
      </c>
    </row>
    <row r="422" spans="1:7" x14ac:dyDescent="0.3">
      <c r="A422" s="8">
        <v>38338</v>
      </c>
      <c r="B422" s="3">
        <v>231.5</v>
      </c>
      <c r="C422" s="3">
        <v>233</v>
      </c>
      <c r="D422" s="3">
        <v>229</v>
      </c>
      <c r="E422" s="3">
        <v>229</v>
      </c>
      <c r="F422" s="3">
        <v>15400</v>
      </c>
      <c r="G422" s="3">
        <v>229</v>
      </c>
    </row>
    <row r="423" spans="1:7" x14ac:dyDescent="0.3">
      <c r="A423" s="8">
        <v>38341</v>
      </c>
      <c r="B423" s="3">
        <v>228.5</v>
      </c>
      <c r="C423" s="3">
        <v>230.5</v>
      </c>
      <c r="D423" s="3">
        <v>228.25</v>
      </c>
      <c r="E423" s="3">
        <v>229.5</v>
      </c>
      <c r="F423" s="3">
        <v>18700</v>
      </c>
      <c r="G423" s="3">
        <v>229.5</v>
      </c>
    </row>
    <row r="424" spans="1:7" x14ac:dyDescent="0.3">
      <c r="A424" s="8">
        <v>38342</v>
      </c>
      <c r="B424" s="3">
        <v>229.5</v>
      </c>
      <c r="C424" s="3">
        <v>232</v>
      </c>
      <c r="D424" s="3">
        <v>229.5</v>
      </c>
      <c r="E424" s="3">
        <v>231.75</v>
      </c>
      <c r="F424" s="3">
        <v>19300</v>
      </c>
      <c r="G424" s="3">
        <v>231.75</v>
      </c>
    </row>
    <row r="425" spans="1:7" x14ac:dyDescent="0.3">
      <c r="A425" s="8">
        <v>38343</v>
      </c>
      <c r="B425" s="3">
        <v>230.5</v>
      </c>
      <c r="C425" s="3">
        <v>231</v>
      </c>
      <c r="D425" s="3">
        <v>230.5</v>
      </c>
      <c r="E425" s="3">
        <v>230.5</v>
      </c>
      <c r="F425" s="3">
        <v>4200</v>
      </c>
      <c r="G425" s="3">
        <v>230.5</v>
      </c>
    </row>
    <row r="426" spans="1:7" x14ac:dyDescent="0.3">
      <c r="A426" s="8">
        <v>38344</v>
      </c>
      <c r="B426" s="3">
        <v>228</v>
      </c>
      <c r="C426" s="3">
        <v>229.75</v>
      </c>
      <c r="D426" s="3">
        <v>227.5</v>
      </c>
      <c r="E426" s="3">
        <v>228</v>
      </c>
      <c r="F426" s="3">
        <v>13100</v>
      </c>
      <c r="G426" s="3">
        <v>228</v>
      </c>
    </row>
    <row r="427" spans="1:7" x14ac:dyDescent="0.3">
      <c r="A427" s="8">
        <v>38348</v>
      </c>
      <c r="B427" s="3">
        <v>226.5</v>
      </c>
      <c r="C427" s="3">
        <v>226.5</v>
      </c>
      <c r="D427" s="3">
        <v>224</v>
      </c>
      <c r="E427" s="3">
        <v>225</v>
      </c>
      <c r="F427" s="3">
        <v>13500</v>
      </c>
      <c r="G427" s="3">
        <v>225</v>
      </c>
    </row>
    <row r="428" spans="1:7" x14ac:dyDescent="0.3">
      <c r="A428" s="8">
        <v>38349</v>
      </c>
      <c r="B428" s="3">
        <v>220</v>
      </c>
      <c r="C428" s="3">
        <v>221</v>
      </c>
      <c r="D428" s="3">
        <v>219.25</v>
      </c>
      <c r="E428" s="3">
        <v>220.5</v>
      </c>
      <c r="F428" s="3">
        <v>14600</v>
      </c>
      <c r="G428" s="3">
        <v>220.5</v>
      </c>
    </row>
    <row r="429" spans="1:7" x14ac:dyDescent="0.3">
      <c r="A429" s="8">
        <v>38350</v>
      </c>
      <c r="B429" s="3">
        <v>219</v>
      </c>
      <c r="C429" s="3">
        <v>219.5</v>
      </c>
      <c r="D429" s="3">
        <v>217</v>
      </c>
      <c r="E429" s="3">
        <v>218</v>
      </c>
      <c r="F429" s="3">
        <v>13100</v>
      </c>
      <c r="G429" s="3">
        <v>218</v>
      </c>
    </row>
    <row r="430" spans="1:7" x14ac:dyDescent="0.3">
      <c r="A430" s="8">
        <v>38351</v>
      </c>
      <c r="B430" s="3">
        <v>219.5</v>
      </c>
      <c r="C430" s="3">
        <v>222</v>
      </c>
      <c r="D430" s="3">
        <v>219.5</v>
      </c>
      <c r="E430" s="3">
        <v>222</v>
      </c>
      <c r="F430" s="3">
        <v>11100</v>
      </c>
      <c r="G430" s="3">
        <v>222</v>
      </c>
    </row>
    <row r="431" spans="1:7" x14ac:dyDescent="0.3">
      <c r="A431" s="8">
        <v>38355</v>
      </c>
      <c r="B431" s="3">
        <v>198</v>
      </c>
      <c r="C431" s="3">
        <v>198</v>
      </c>
      <c r="D431" s="3">
        <v>187.5</v>
      </c>
      <c r="E431" s="3">
        <v>188</v>
      </c>
      <c r="F431" s="3">
        <v>294</v>
      </c>
      <c r="G431" s="3">
        <v>187.5</v>
      </c>
    </row>
    <row r="432" spans="1:7" x14ac:dyDescent="0.3">
      <c r="A432" s="8">
        <v>38356</v>
      </c>
      <c r="B432" s="3">
        <v>187</v>
      </c>
      <c r="C432" s="3">
        <v>188</v>
      </c>
      <c r="D432" s="3">
        <v>187</v>
      </c>
      <c r="E432" s="3">
        <v>187.5</v>
      </c>
      <c r="F432" s="3">
        <v>179</v>
      </c>
      <c r="G432" s="3">
        <v>187.5</v>
      </c>
    </row>
    <row r="433" spans="1:7" x14ac:dyDescent="0.3">
      <c r="A433" s="8">
        <v>38357</v>
      </c>
      <c r="B433" s="3">
        <v>186</v>
      </c>
      <c r="C433" s="3">
        <v>190.75</v>
      </c>
      <c r="D433" s="3">
        <v>185</v>
      </c>
      <c r="E433" s="3">
        <v>188</v>
      </c>
      <c r="F433" s="3">
        <v>448</v>
      </c>
      <c r="G433" s="3">
        <v>189</v>
      </c>
    </row>
    <row r="434" spans="1:7" x14ac:dyDescent="0.3">
      <c r="A434" s="8">
        <v>38359</v>
      </c>
      <c r="B434" s="3">
        <v>181</v>
      </c>
      <c r="C434" s="3">
        <v>181</v>
      </c>
      <c r="D434" s="3">
        <v>176</v>
      </c>
      <c r="E434" s="3">
        <v>177</v>
      </c>
      <c r="F434" s="3">
        <v>198</v>
      </c>
      <c r="G434" s="3">
        <v>176.5</v>
      </c>
    </row>
    <row r="435" spans="1:7" x14ac:dyDescent="0.3">
      <c r="A435" s="8">
        <v>38362</v>
      </c>
      <c r="B435" s="3">
        <v>173.5</v>
      </c>
      <c r="C435" s="3">
        <v>175</v>
      </c>
      <c r="D435" s="3">
        <v>171</v>
      </c>
      <c r="E435" s="3">
        <v>174.75</v>
      </c>
      <c r="F435" s="3">
        <v>518</v>
      </c>
      <c r="G435" s="3">
        <v>174.75</v>
      </c>
    </row>
    <row r="436" spans="1:7" x14ac:dyDescent="0.3">
      <c r="A436" s="8">
        <v>38363</v>
      </c>
      <c r="B436" s="3">
        <v>176</v>
      </c>
      <c r="C436" s="3">
        <v>176</v>
      </c>
      <c r="D436" s="3">
        <v>169.5</v>
      </c>
      <c r="E436" s="3">
        <v>170.5</v>
      </c>
      <c r="F436" s="3">
        <v>270</v>
      </c>
      <c r="G436" s="3">
        <v>170.5</v>
      </c>
    </row>
    <row r="437" spans="1:7" x14ac:dyDescent="0.3">
      <c r="A437" s="8">
        <v>38364</v>
      </c>
      <c r="B437" s="3">
        <v>167.5</v>
      </c>
      <c r="C437" s="3">
        <v>167.5</v>
      </c>
      <c r="D437" s="3">
        <v>162</v>
      </c>
      <c r="E437" s="3">
        <v>164.25</v>
      </c>
      <c r="F437" s="3">
        <v>368</v>
      </c>
      <c r="G437" s="3">
        <v>164</v>
      </c>
    </row>
    <row r="438" spans="1:7" x14ac:dyDescent="0.3">
      <c r="A438" s="8">
        <v>38365</v>
      </c>
      <c r="B438" s="3">
        <v>163.5</v>
      </c>
      <c r="C438" s="3">
        <v>172.5</v>
      </c>
      <c r="D438" s="3">
        <v>163.5</v>
      </c>
      <c r="E438" s="3">
        <v>172.5</v>
      </c>
      <c r="F438" s="3">
        <v>272</v>
      </c>
      <c r="G438" s="3">
        <v>172.5</v>
      </c>
    </row>
    <row r="439" spans="1:7" x14ac:dyDescent="0.3">
      <c r="A439" s="8">
        <v>38366</v>
      </c>
      <c r="B439" s="3">
        <v>170</v>
      </c>
      <c r="C439" s="3">
        <v>176.25</v>
      </c>
      <c r="D439" s="3">
        <v>168.5</v>
      </c>
      <c r="E439" s="3">
        <v>175.5</v>
      </c>
      <c r="F439" s="3">
        <v>92</v>
      </c>
      <c r="G439" s="3">
        <v>175.5</v>
      </c>
    </row>
    <row r="440" spans="1:7" x14ac:dyDescent="0.3">
      <c r="A440" s="8">
        <v>38369</v>
      </c>
      <c r="B440" s="3">
        <v>181</v>
      </c>
      <c r="C440" s="3">
        <v>183</v>
      </c>
      <c r="D440" s="3">
        <v>177</v>
      </c>
      <c r="E440" s="3">
        <v>177</v>
      </c>
      <c r="F440" s="3">
        <v>45</v>
      </c>
      <c r="G440" s="3">
        <v>177</v>
      </c>
    </row>
    <row r="441" spans="1:7" x14ac:dyDescent="0.3">
      <c r="A441" s="8">
        <v>38370</v>
      </c>
      <c r="B441" s="3">
        <v>175.5</v>
      </c>
      <c r="C441" s="3">
        <v>180</v>
      </c>
      <c r="D441" s="3">
        <v>175</v>
      </c>
      <c r="E441" s="3">
        <v>180</v>
      </c>
      <c r="F441" s="3">
        <v>136</v>
      </c>
      <c r="G441" s="3">
        <v>179</v>
      </c>
    </row>
    <row r="442" spans="1:7" x14ac:dyDescent="0.3">
      <c r="A442" s="8">
        <v>38371</v>
      </c>
      <c r="B442" s="3">
        <v>183</v>
      </c>
      <c r="C442" s="3">
        <v>183</v>
      </c>
      <c r="D442" s="3">
        <v>175.5</v>
      </c>
      <c r="E442" s="3">
        <v>176.5</v>
      </c>
      <c r="F442" s="3">
        <v>194</v>
      </c>
      <c r="G442" s="3">
        <v>176.5</v>
      </c>
    </row>
    <row r="443" spans="1:7" x14ac:dyDescent="0.3">
      <c r="A443" s="8">
        <v>38372</v>
      </c>
      <c r="B443" s="3">
        <v>176</v>
      </c>
      <c r="C443" s="3">
        <v>176</v>
      </c>
      <c r="D443" s="3">
        <v>172</v>
      </c>
      <c r="E443" s="3">
        <v>173.5</v>
      </c>
      <c r="F443" s="3">
        <v>149</v>
      </c>
      <c r="G443" s="3">
        <v>173</v>
      </c>
    </row>
    <row r="444" spans="1:7" x14ac:dyDescent="0.3">
      <c r="A444" s="8">
        <v>38373</v>
      </c>
      <c r="B444" s="3">
        <v>176</v>
      </c>
      <c r="C444" s="3">
        <v>182</v>
      </c>
      <c r="D444" s="3">
        <v>176</v>
      </c>
      <c r="E444" s="3">
        <v>182</v>
      </c>
      <c r="F444" s="3">
        <v>181</v>
      </c>
      <c r="G444" s="3">
        <v>182</v>
      </c>
    </row>
    <row r="445" spans="1:7" x14ac:dyDescent="0.3">
      <c r="A445" s="8">
        <v>38376</v>
      </c>
      <c r="B445" s="3">
        <v>185.25</v>
      </c>
      <c r="C445" s="3">
        <v>188.5</v>
      </c>
      <c r="D445" s="3">
        <v>182.5</v>
      </c>
      <c r="E445" s="3">
        <v>187</v>
      </c>
      <c r="F445" s="3">
        <v>122</v>
      </c>
      <c r="G445" s="3">
        <v>187</v>
      </c>
    </row>
    <row r="446" spans="1:7" x14ac:dyDescent="0.3">
      <c r="A446" s="8">
        <v>38377</v>
      </c>
      <c r="B446" s="3">
        <v>186</v>
      </c>
      <c r="C446" s="3">
        <v>186</v>
      </c>
      <c r="D446" s="3">
        <v>177</v>
      </c>
      <c r="E446" s="3">
        <v>177</v>
      </c>
      <c r="F446" s="3">
        <v>84</v>
      </c>
      <c r="G446" s="3">
        <v>177.5</v>
      </c>
    </row>
    <row r="447" spans="1:7" x14ac:dyDescent="0.3">
      <c r="A447" s="8">
        <v>38378</v>
      </c>
      <c r="B447" s="3">
        <v>181.5</v>
      </c>
      <c r="C447" s="3">
        <v>182.5</v>
      </c>
      <c r="D447" s="3">
        <v>179</v>
      </c>
      <c r="E447" s="3">
        <v>181.75</v>
      </c>
      <c r="F447" s="3">
        <v>375</v>
      </c>
      <c r="G447" s="3">
        <v>182.5</v>
      </c>
    </row>
    <row r="448" spans="1:7" x14ac:dyDescent="0.3">
      <c r="A448" s="8">
        <v>38379</v>
      </c>
      <c r="B448" s="3">
        <v>186</v>
      </c>
      <c r="C448" s="3">
        <v>186</v>
      </c>
      <c r="D448" s="3">
        <v>182</v>
      </c>
      <c r="E448" s="3">
        <v>183</v>
      </c>
      <c r="F448" s="3">
        <v>83</v>
      </c>
      <c r="G448" s="3">
        <v>183</v>
      </c>
    </row>
    <row r="449" spans="1:7" x14ac:dyDescent="0.3">
      <c r="A449" s="8">
        <v>38380</v>
      </c>
      <c r="B449" s="3">
        <v>180</v>
      </c>
      <c r="C449" s="3">
        <v>181.5</v>
      </c>
      <c r="D449" s="3">
        <v>179</v>
      </c>
      <c r="E449" s="3">
        <v>179.5</v>
      </c>
      <c r="F449" s="3">
        <v>124</v>
      </c>
      <c r="G449" s="3">
        <v>179</v>
      </c>
    </row>
    <row r="450" spans="1:7" x14ac:dyDescent="0.3">
      <c r="A450" s="8">
        <v>38383</v>
      </c>
      <c r="B450" s="3">
        <v>177</v>
      </c>
      <c r="C450" s="3">
        <v>180</v>
      </c>
      <c r="D450" s="3">
        <v>176</v>
      </c>
      <c r="E450" s="3">
        <v>180</v>
      </c>
      <c r="F450" s="3">
        <v>123</v>
      </c>
      <c r="G450" s="3">
        <v>180</v>
      </c>
    </row>
    <row r="451" spans="1:7" x14ac:dyDescent="0.3">
      <c r="A451" s="8">
        <v>38384</v>
      </c>
      <c r="B451" s="3">
        <v>172</v>
      </c>
      <c r="C451" s="3">
        <v>173</v>
      </c>
      <c r="D451" s="3">
        <v>170</v>
      </c>
      <c r="E451" s="3">
        <v>170.5</v>
      </c>
      <c r="F451" s="3">
        <v>96</v>
      </c>
      <c r="G451" s="3">
        <v>170.88</v>
      </c>
    </row>
    <row r="452" spans="1:7" x14ac:dyDescent="0.3">
      <c r="A452" s="8">
        <v>38385</v>
      </c>
      <c r="B452" s="3">
        <v>173</v>
      </c>
      <c r="C452" s="3">
        <v>174</v>
      </c>
      <c r="D452" s="3">
        <v>173</v>
      </c>
      <c r="E452" s="3">
        <v>173.75</v>
      </c>
      <c r="F452" s="3">
        <v>206</v>
      </c>
      <c r="G452" s="3">
        <v>173.75</v>
      </c>
    </row>
    <row r="453" spans="1:7" x14ac:dyDescent="0.3">
      <c r="A453" s="8">
        <v>38386</v>
      </c>
      <c r="B453" s="3">
        <v>173.5</v>
      </c>
      <c r="C453" s="3">
        <v>173.75</v>
      </c>
      <c r="D453" s="3">
        <v>170</v>
      </c>
      <c r="E453" s="3">
        <v>170</v>
      </c>
      <c r="F453" s="3">
        <v>75</v>
      </c>
      <c r="G453" s="3">
        <v>170</v>
      </c>
    </row>
    <row r="454" spans="1:7" x14ac:dyDescent="0.3">
      <c r="A454" s="8">
        <v>38387</v>
      </c>
      <c r="B454" s="3">
        <v>168</v>
      </c>
      <c r="C454" s="3">
        <v>168</v>
      </c>
      <c r="D454" s="3">
        <v>166.75</v>
      </c>
      <c r="E454" s="3">
        <v>166.75</v>
      </c>
      <c r="F454" s="3">
        <v>66</v>
      </c>
      <c r="G454" s="3">
        <v>166.75</v>
      </c>
    </row>
    <row r="455" spans="1:7" x14ac:dyDescent="0.3">
      <c r="A455" s="8">
        <v>38390</v>
      </c>
      <c r="B455" s="3">
        <v>168.5</v>
      </c>
      <c r="C455" s="3">
        <v>168.5</v>
      </c>
      <c r="D455" s="3">
        <v>167.5</v>
      </c>
      <c r="E455" s="3">
        <v>167.5</v>
      </c>
      <c r="F455" s="3">
        <v>89</v>
      </c>
      <c r="G455" s="3">
        <v>167.5</v>
      </c>
    </row>
    <row r="456" spans="1:7" x14ac:dyDescent="0.3">
      <c r="A456" s="8">
        <v>38391</v>
      </c>
      <c r="B456" s="3">
        <v>167</v>
      </c>
      <c r="C456" s="3">
        <v>167.75</v>
      </c>
      <c r="D456" s="3">
        <v>166</v>
      </c>
      <c r="E456" s="3">
        <v>167</v>
      </c>
      <c r="F456" s="3">
        <v>295</v>
      </c>
      <c r="G456" s="3">
        <v>167.25</v>
      </c>
    </row>
    <row r="457" spans="1:7" x14ac:dyDescent="0.3">
      <c r="A457" s="8">
        <v>38392</v>
      </c>
      <c r="B457" s="3">
        <v>168</v>
      </c>
      <c r="C457" s="3">
        <v>169</v>
      </c>
      <c r="D457" s="3">
        <v>168</v>
      </c>
      <c r="E457" s="3">
        <v>169</v>
      </c>
      <c r="F457" s="3">
        <v>60</v>
      </c>
      <c r="G457" s="3">
        <v>169</v>
      </c>
    </row>
    <row r="458" spans="1:7" x14ac:dyDescent="0.3">
      <c r="A458" s="8">
        <v>38393</v>
      </c>
      <c r="B458" s="3">
        <v>171</v>
      </c>
      <c r="C458" s="3">
        <v>173.5</v>
      </c>
      <c r="D458" s="3">
        <v>171</v>
      </c>
      <c r="E458" s="3">
        <v>173.25</v>
      </c>
      <c r="F458" s="3">
        <v>184</v>
      </c>
      <c r="G458" s="3">
        <v>173.5</v>
      </c>
    </row>
    <row r="459" spans="1:7" x14ac:dyDescent="0.3">
      <c r="A459" s="8">
        <v>38394</v>
      </c>
      <c r="B459" s="3">
        <v>176</v>
      </c>
      <c r="C459" s="3">
        <v>177</v>
      </c>
      <c r="D459" s="3">
        <v>175</v>
      </c>
      <c r="E459" s="3">
        <v>176.75</v>
      </c>
      <c r="F459" s="3">
        <v>86</v>
      </c>
      <c r="G459" s="3">
        <v>176.75</v>
      </c>
    </row>
    <row r="460" spans="1:7" x14ac:dyDescent="0.3">
      <c r="A460" s="8">
        <v>38397</v>
      </c>
      <c r="B460" s="3">
        <v>180</v>
      </c>
      <c r="C460" s="3">
        <v>180.5</v>
      </c>
      <c r="D460" s="3">
        <v>173.5</v>
      </c>
      <c r="E460" s="3">
        <v>174.5</v>
      </c>
      <c r="F460" s="3">
        <v>57</v>
      </c>
      <c r="G460" s="3">
        <v>174.5</v>
      </c>
    </row>
    <row r="461" spans="1:7" x14ac:dyDescent="0.3">
      <c r="A461" s="8">
        <v>38398</v>
      </c>
      <c r="B461" s="3">
        <v>180</v>
      </c>
      <c r="C461" s="3">
        <v>182</v>
      </c>
      <c r="D461" s="3">
        <v>177</v>
      </c>
      <c r="E461" s="3">
        <v>182</v>
      </c>
      <c r="F461" s="3">
        <v>415</v>
      </c>
      <c r="G461" s="3">
        <v>180.38</v>
      </c>
    </row>
    <row r="462" spans="1:7" x14ac:dyDescent="0.3">
      <c r="A462" s="8">
        <v>38399</v>
      </c>
      <c r="B462" s="3">
        <v>182</v>
      </c>
      <c r="C462" s="3">
        <v>182</v>
      </c>
      <c r="D462" s="3">
        <v>180</v>
      </c>
      <c r="E462" s="3">
        <v>182</v>
      </c>
      <c r="F462" s="3">
        <v>70</v>
      </c>
      <c r="G462" s="3">
        <v>182</v>
      </c>
    </row>
    <row r="463" spans="1:7" x14ac:dyDescent="0.3">
      <c r="A463" s="8">
        <v>38400</v>
      </c>
      <c r="B463" s="3">
        <v>185</v>
      </c>
      <c r="C463" s="3">
        <v>185</v>
      </c>
      <c r="D463" s="3">
        <v>181</v>
      </c>
      <c r="E463" s="3">
        <v>182.5</v>
      </c>
      <c r="F463" s="3">
        <v>91</v>
      </c>
      <c r="G463" s="3">
        <v>182</v>
      </c>
    </row>
    <row r="464" spans="1:7" x14ac:dyDescent="0.3">
      <c r="A464" s="8">
        <v>38401</v>
      </c>
      <c r="B464" s="3">
        <v>185.75</v>
      </c>
      <c r="C464" s="3">
        <v>190</v>
      </c>
      <c r="D464" s="3">
        <v>185.75</v>
      </c>
      <c r="E464" s="3">
        <v>190</v>
      </c>
      <c r="F464" s="3">
        <v>256</v>
      </c>
      <c r="G464" s="3">
        <v>189</v>
      </c>
    </row>
    <row r="465" spans="1:7" x14ac:dyDescent="0.3">
      <c r="A465" s="8">
        <v>38404</v>
      </c>
      <c r="B465" s="3">
        <v>192</v>
      </c>
      <c r="C465" s="3">
        <v>192.5</v>
      </c>
      <c r="D465" s="3">
        <v>189</v>
      </c>
      <c r="E465" s="3">
        <v>190.75</v>
      </c>
      <c r="F465" s="3">
        <v>117</v>
      </c>
      <c r="G465" s="3">
        <v>190.75</v>
      </c>
    </row>
    <row r="466" spans="1:7" x14ac:dyDescent="0.3">
      <c r="A466" s="8">
        <v>38405</v>
      </c>
      <c r="B466" s="3">
        <v>195.5</v>
      </c>
      <c r="C466" s="3">
        <v>197.5</v>
      </c>
      <c r="D466" s="3">
        <v>194.5</v>
      </c>
      <c r="E466" s="3">
        <v>197.5</v>
      </c>
      <c r="F466" s="3">
        <v>402</v>
      </c>
      <c r="G466" s="3">
        <v>197.5</v>
      </c>
    </row>
    <row r="467" spans="1:7" x14ac:dyDescent="0.3">
      <c r="A467" s="8">
        <v>38406</v>
      </c>
      <c r="B467" s="3">
        <v>197.5</v>
      </c>
      <c r="C467" s="3">
        <v>197.5</v>
      </c>
      <c r="D467" s="3">
        <v>193.25</v>
      </c>
      <c r="E467" s="3">
        <v>194</v>
      </c>
      <c r="F467" s="3">
        <v>52</v>
      </c>
      <c r="G467" s="3">
        <v>194</v>
      </c>
    </row>
    <row r="468" spans="1:7" x14ac:dyDescent="0.3">
      <c r="A468" s="8">
        <v>38407</v>
      </c>
      <c r="B468" s="3">
        <v>194</v>
      </c>
      <c r="C468" s="3">
        <v>206.25</v>
      </c>
      <c r="D468" s="3">
        <v>193.75</v>
      </c>
      <c r="E468" s="3">
        <v>206.25</v>
      </c>
      <c r="F468" s="3">
        <v>48</v>
      </c>
      <c r="G468" s="3">
        <v>206.13</v>
      </c>
    </row>
    <row r="469" spans="1:7" x14ac:dyDescent="0.3">
      <c r="A469" s="8">
        <v>38408</v>
      </c>
      <c r="B469" s="3">
        <v>212</v>
      </c>
      <c r="C469" s="3">
        <v>216</v>
      </c>
      <c r="D469" s="3">
        <v>212</v>
      </c>
      <c r="E469" s="3">
        <v>215.5</v>
      </c>
      <c r="F469" s="3">
        <v>250</v>
      </c>
      <c r="G469" s="3">
        <v>215.5</v>
      </c>
    </row>
    <row r="470" spans="1:7" x14ac:dyDescent="0.3">
      <c r="A470" s="8">
        <v>38411</v>
      </c>
      <c r="B470" s="3">
        <v>210</v>
      </c>
      <c r="C470" s="3">
        <v>211</v>
      </c>
      <c r="D470" s="3">
        <v>205</v>
      </c>
      <c r="E470" s="3">
        <v>207</v>
      </c>
      <c r="F470" s="3">
        <v>223</v>
      </c>
      <c r="G470" s="3">
        <v>207</v>
      </c>
    </row>
    <row r="471" spans="1:7" x14ac:dyDescent="0.3">
      <c r="A471" s="8">
        <v>38412</v>
      </c>
      <c r="B471" s="3">
        <v>194.5</v>
      </c>
      <c r="C471" s="3">
        <v>204.5</v>
      </c>
      <c r="D471" s="3">
        <v>194.5</v>
      </c>
      <c r="E471" s="3">
        <v>201</v>
      </c>
      <c r="F471" s="3">
        <v>256</v>
      </c>
      <c r="G471" s="3">
        <v>201</v>
      </c>
    </row>
    <row r="472" spans="1:7" x14ac:dyDescent="0.3">
      <c r="A472" s="8">
        <v>38413</v>
      </c>
      <c r="B472" s="3">
        <v>206</v>
      </c>
      <c r="C472" s="3">
        <v>208</v>
      </c>
      <c r="D472" s="3">
        <v>202.5</v>
      </c>
      <c r="E472" s="3">
        <v>203.25</v>
      </c>
      <c r="F472" s="3">
        <v>139</v>
      </c>
      <c r="G472" s="3">
        <v>203.25</v>
      </c>
    </row>
    <row r="473" spans="1:7" x14ac:dyDescent="0.3">
      <c r="A473" s="8">
        <v>38414</v>
      </c>
      <c r="B473" s="3">
        <v>206</v>
      </c>
      <c r="C473" s="3">
        <v>213</v>
      </c>
      <c r="D473" s="3">
        <v>206</v>
      </c>
      <c r="E473" s="3">
        <v>212</v>
      </c>
      <c r="F473" s="3">
        <v>140</v>
      </c>
      <c r="G473" s="3">
        <v>212</v>
      </c>
    </row>
    <row r="474" spans="1:7" x14ac:dyDescent="0.3">
      <c r="A474" s="8">
        <v>38415</v>
      </c>
      <c r="B474" s="3">
        <v>209</v>
      </c>
      <c r="C474" s="3">
        <v>209</v>
      </c>
      <c r="D474" s="3">
        <v>202</v>
      </c>
      <c r="E474" s="3">
        <v>202</v>
      </c>
      <c r="F474" s="3">
        <v>270</v>
      </c>
      <c r="G474" s="3">
        <v>202.63</v>
      </c>
    </row>
    <row r="475" spans="1:7" x14ac:dyDescent="0.3">
      <c r="A475" s="8">
        <v>38418</v>
      </c>
      <c r="B475" s="3">
        <v>199</v>
      </c>
      <c r="C475" s="3">
        <v>199</v>
      </c>
      <c r="D475" s="3">
        <v>198</v>
      </c>
      <c r="E475" s="3">
        <v>199</v>
      </c>
      <c r="F475" s="3">
        <v>73</v>
      </c>
      <c r="G475" s="3">
        <v>199</v>
      </c>
    </row>
    <row r="476" spans="1:7" x14ac:dyDescent="0.3">
      <c r="A476" s="8">
        <v>38419</v>
      </c>
      <c r="B476" s="3">
        <v>195</v>
      </c>
      <c r="C476" s="3">
        <v>198.5</v>
      </c>
      <c r="D476" s="3">
        <v>194</v>
      </c>
      <c r="E476" s="3">
        <v>194</v>
      </c>
      <c r="F476" s="3">
        <v>132</v>
      </c>
      <c r="G476" s="3">
        <v>194</v>
      </c>
    </row>
    <row r="477" spans="1:7" x14ac:dyDescent="0.3">
      <c r="A477" s="8">
        <v>38420</v>
      </c>
      <c r="B477" s="3">
        <v>197</v>
      </c>
      <c r="C477" s="3">
        <v>198</v>
      </c>
      <c r="D477" s="3">
        <v>195.75</v>
      </c>
      <c r="E477" s="3">
        <v>198</v>
      </c>
      <c r="F477" s="3">
        <v>166</v>
      </c>
      <c r="G477" s="3">
        <v>198</v>
      </c>
    </row>
    <row r="478" spans="1:7" x14ac:dyDescent="0.3">
      <c r="A478" s="8">
        <v>38421</v>
      </c>
      <c r="B478" s="3">
        <v>194</v>
      </c>
      <c r="C478" s="3">
        <v>201</v>
      </c>
      <c r="D478" s="3">
        <v>194</v>
      </c>
      <c r="E478" s="3">
        <v>200</v>
      </c>
      <c r="F478" s="3">
        <v>286</v>
      </c>
      <c r="G478" s="3">
        <v>200</v>
      </c>
    </row>
    <row r="479" spans="1:7" x14ac:dyDescent="0.3">
      <c r="A479" s="8">
        <v>38422</v>
      </c>
      <c r="B479" s="3">
        <v>195</v>
      </c>
      <c r="C479" s="3">
        <v>199</v>
      </c>
      <c r="D479" s="3">
        <v>193</v>
      </c>
      <c r="E479" s="3">
        <v>197</v>
      </c>
      <c r="F479" s="3">
        <v>357</v>
      </c>
      <c r="G479" s="3">
        <v>197</v>
      </c>
    </row>
    <row r="480" spans="1:7" x14ac:dyDescent="0.3">
      <c r="A480" s="8">
        <v>38425</v>
      </c>
      <c r="B480" s="3">
        <v>203</v>
      </c>
      <c r="C480" s="3">
        <v>208</v>
      </c>
      <c r="D480" s="3">
        <v>202</v>
      </c>
      <c r="E480" s="3">
        <v>208</v>
      </c>
      <c r="F480" s="3">
        <v>151</v>
      </c>
      <c r="G480" s="3">
        <v>208</v>
      </c>
    </row>
    <row r="481" spans="1:7" x14ac:dyDescent="0.3">
      <c r="A481" s="8">
        <v>38426</v>
      </c>
      <c r="B481" s="3">
        <v>208.75</v>
      </c>
      <c r="C481" s="3">
        <v>210</v>
      </c>
      <c r="D481" s="3">
        <v>208.75</v>
      </c>
      <c r="E481" s="3">
        <v>209</v>
      </c>
      <c r="F481" s="3">
        <v>60</v>
      </c>
      <c r="G481" s="3">
        <v>209</v>
      </c>
    </row>
    <row r="482" spans="1:7" x14ac:dyDescent="0.3">
      <c r="A482" s="8">
        <v>38427</v>
      </c>
      <c r="B482" s="3">
        <v>209</v>
      </c>
      <c r="C482" s="3">
        <v>209</v>
      </c>
      <c r="D482" s="3">
        <v>209</v>
      </c>
      <c r="E482" s="3">
        <v>209</v>
      </c>
      <c r="F482" s="3">
        <v>0</v>
      </c>
      <c r="G482" s="3">
        <v>209</v>
      </c>
    </row>
    <row r="483" spans="1:7" x14ac:dyDescent="0.3">
      <c r="A483" s="8">
        <v>38428</v>
      </c>
      <c r="B483" s="3">
        <v>214.5</v>
      </c>
      <c r="C483" s="3">
        <v>214.5</v>
      </c>
      <c r="D483" s="3">
        <v>214.5</v>
      </c>
      <c r="E483" s="3">
        <v>214.5</v>
      </c>
      <c r="F483" s="3">
        <v>0</v>
      </c>
      <c r="G483" s="3">
        <v>214.5</v>
      </c>
    </row>
    <row r="484" spans="1:7" x14ac:dyDescent="0.3">
      <c r="A484" s="8">
        <v>38429</v>
      </c>
      <c r="B484" s="3">
        <v>213</v>
      </c>
      <c r="C484" s="3">
        <v>215</v>
      </c>
      <c r="D484" s="3">
        <v>212</v>
      </c>
      <c r="E484" s="3">
        <v>212</v>
      </c>
      <c r="F484" s="3">
        <v>59</v>
      </c>
      <c r="G484" s="3">
        <v>213</v>
      </c>
    </row>
    <row r="485" spans="1:7" x14ac:dyDescent="0.3">
      <c r="A485" s="8">
        <v>38432</v>
      </c>
      <c r="B485" s="3">
        <v>214</v>
      </c>
      <c r="C485" s="3">
        <v>218.5</v>
      </c>
      <c r="D485" s="3">
        <v>214</v>
      </c>
      <c r="E485" s="3">
        <v>218.5</v>
      </c>
      <c r="F485" s="3">
        <v>51</v>
      </c>
      <c r="G485" s="3">
        <v>218.5</v>
      </c>
    </row>
    <row r="486" spans="1:7" x14ac:dyDescent="0.3">
      <c r="A486" s="8">
        <v>38433</v>
      </c>
      <c r="B486" s="3">
        <v>220</v>
      </c>
      <c r="C486" s="3">
        <v>224</v>
      </c>
      <c r="D486" s="3">
        <v>220</v>
      </c>
      <c r="E486" s="3">
        <v>224</v>
      </c>
      <c r="F486" s="3">
        <v>61</v>
      </c>
      <c r="G486" s="3">
        <v>224</v>
      </c>
    </row>
    <row r="487" spans="1:7" x14ac:dyDescent="0.3">
      <c r="A487" s="8">
        <v>38434</v>
      </c>
      <c r="B487" s="3">
        <v>228</v>
      </c>
      <c r="C487" s="3">
        <v>228</v>
      </c>
      <c r="D487" s="3">
        <v>226.5</v>
      </c>
      <c r="E487" s="3">
        <v>226.75</v>
      </c>
      <c r="F487" s="3">
        <v>86</v>
      </c>
      <c r="G487" s="3">
        <v>227.25</v>
      </c>
    </row>
    <row r="488" spans="1:7" x14ac:dyDescent="0.3">
      <c r="A488" s="8">
        <v>38440</v>
      </c>
      <c r="B488" s="3">
        <v>222</v>
      </c>
      <c r="C488" s="3">
        <v>223</v>
      </c>
      <c r="D488" s="3">
        <v>222</v>
      </c>
      <c r="E488" s="3">
        <v>223</v>
      </c>
      <c r="F488" s="3">
        <v>20</v>
      </c>
      <c r="G488" s="3">
        <v>223</v>
      </c>
    </row>
    <row r="489" spans="1:7" x14ac:dyDescent="0.3">
      <c r="A489" s="8">
        <v>38441</v>
      </c>
      <c r="B489" s="3">
        <v>222</v>
      </c>
      <c r="C489" s="3">
        <v>225</v>
      </c>
      <c r="D489" s="3">
        <v>221.75</v>
      </c>
      <c r="E489" s="3">
        <v>225</v>
      </c>
      <c r="F489" s="3">
        <v>31</v>
      </c>
      <c r="G489" s="3">
        <v>225</v>
      </c>
    </row>
    <row r="490" spans="1:7" x14ac:dyDescent="0.3">
      <c r="A490" s="8">
        <v>38442</v>
      </c>
      <c r="B490" s="3">
        <v>226</v>
      </c>
      <c r="C490" s="3">
        <v>233</v>
      </c>
      <c r="D490" s="3">
        <v>225.5</v>
      </c>
      <c r="E490" s="3">
        <v>232.75</v>
      </c>
      <c r="F490" s="3">
        <v>308</v>
      </c>
      <c r="G490" s="3">
        <v>232.5</v>
      </c>
    </row>
    <row r="491" spans="1:7" x14ac:dyDescent="0.3">
      <c r="A491" s="8">
        <v>38443</v>
      </c>
      <c r="B491" s="3">
        <v>223</v>
      </c>
      <c r="C491" s="3">
        <v>224</v>
      </c>
      <c r="D491" s="3">
        <v>222</v>
      </c>
      <c r="E491" s="3">
        <v>222</v>
      </c>
      <c r="F491" s="3">
        <v>8</v>
      </c>
      <c r="G491" s="3">
        <v>222</v>
      </c>
    </row>
    <row r="492" spans="1:7" x14ac:dyDescent="0.3">
      <c r="A492" s="8">
        <v>38446</v>
      </c>
      <c r="B492" s="3">
        <v>235</v>
      </c>
      <c r="C492" s="3">
        <v>235</v>
      </c>
      <c r="D492" s="3">
        <v>235</v>
      </c>
      <c r="E492" s="3">
        <v>235</v>
      </c>
      <c r="F492" s="3">
        <v>1</v>
      </c>
      <c r="G492" s="3">
        <v>235</v>
      </c>
    </row>
    <row r="493" spans="1:7" x14ac:dyDescent="0.3">
      <c r="A493" s="8">
        <v>38447</v>
      </c>
      <c r="B493" s="3">
        <v>235</v>
      </c>
      <c r="C493" s="3">
        <v>235</v>
      </c>
      <c r="D493" s="3">
        <v>235</v>
      </c>
      <c r="E493" s="3">
        <v>235</v>
      </c>
      <c r="F493" s="3">
        <v>10</v>
      </c>
      <c r="G493" s="3">
        <v>235</v>
      </c>
    </row>
    <row r="494" spans="1:7" x14ac:dyDescent="0.3">
      <c r="A494" s="8">
        <v>38448</v>
      </c>
      <c r="B494" s="3">
        <v>235</v>
      </c>
      <c r="C494" s="3">
        <v>235.25</v>
      </c>
      <c r="D494" s="3">
        <v>234.75</v>
      </c>
      <c r="E494" s="3">
        <v>235.25</v>
      </c>
      <c r="F494" s="3">
        <v>154</v>
      </c>
      <c r="G494" s="3">
        <v>236</v>
      </c>
    </row>
    <row r="495" spans="1:7" x14ac:dyDescent="0.3">
      <c r="A495" s="8">
        <v>38449</v>
      </c>
      <c r="B495" s="3">
        <v>237</v>
      </c>
      <c r="C495" s="3">
        <v>240</v>
      </c>
      <c r="D495" s="3">
        <v>237</v>
      </c>
      <c r="E495" s="3">
        <v>238.25</v>
      </c>
      <c r="F495" s="3">
        <v>57</v>
      </c>
      <c r="G495" s="3">
        <v>238.88</v>
      </c>
    </row>
    <row r="496" spans="1:7" x14ac:dyDescent="0.3">
      <c r="A496" s="8">
        <v>38450</v>
      </c>
      <c r="B496" s="3">
        <v>240.75</v>
      </c>
      <c r="C496" s="3">
        <v>240.75</v>
      </c>
      <c r="D496" s="3">
        <v>237.5</v>
      </c>
      <c r="E496" s="3">
        <v>237.5</v>
      </c>
      <c r="F496" s="3">
        <v>86</v>
      </c>
      <c r="G496" s="3">
        <v>238.5</v>
      </c>
    </row>
    <row r="497" spans="1:7" x14ac:dyDescent="0.3">
      <c r="A497" s="8">
        <v>38453</v>
      </c>
      <c r="B497" s="3">
        <v>233.5</v>
      </c>
      <c r="C497" s="3">
        <v>238</v>
      </c>
      <c r="D497" s="3">
        <v>233.5</v>
      </c>
      <c r="E497" s="3">
        <v>238</v>
      </c>
      <c r="F497" s="3">
        <v>55</v>
      </c>
      <c r="G497" s="3">
        <v>238</v>
      </c>
    </row>
    <row r="498" spans="1:7" x14ac:dyDescent="0.3">
      <c r="A498" s="8">
        <v>38454</v>
      </c>
      <c r="B498" s="3">
        <v>244</v>
      </c>
      <c r="C498" s="3">
        <v>246</v>
      </c>
      <c r="D498" s="3">
        <v>243.5</v>
      </c>
      <c r="E498" s="3">
        <v>246</v>
      </c>
      <c r="F498" s="3">
        <v>48</v>
      </c>
      <c r="G498" s="3">
        <v>246</v>
      </c>
    </row>
    <row r="499" spans="1:7" x14ac:dyDescent="0.3">
      <c r="A499" s="8">
        <v>38455</v>
      </c>
      <c r="B499" s="3">
        <v>250.75</v>
      </c>
      <c r="C499" s="3">
        <v>251.25</v>
      </c>
      <c r="D499" s="3">
        <v>250.75</v>
      </c>
      <c r="E499" s="3">
        <v>251.25</v>
      </c>
      <c r="F499" s="3">
        <v>12</v>
      </c>
      <c r="G499" s="3">
        <v>250.75</v>
      </c>
    </row>
    <row r="500" spans="1:7" x14ac:dyDescent="0.3">
      <c r="A500" s="8">
        <v>38456</v>
      </c>
      <c r="B500" s="3">
        <v>251.75</v>
      </c>
      <c r="C500" s="3">
        <v>253</v>
      </c>
      <c r="D500" s="3">
        <v>250</v>
      </c>
      <c r="E500" s="3">
        <v>251</v>
      </c>
      <c r="F500" s="3">
        <v>104</v>
      </c>
      <c r="G500" s="3">
        <v>251</v>
      </c>
    </row>
    <row r="501" spans="1:7" x14ac:dyDescent="0.3">
      <c r="A501" s="8">
        <v>38457</v>
      </c>
      <c r="B501" s="3">
        <v>251</v>
      </c>
      <c r="C501" s="3">
        <v>252.5</v>
      </c>
      <c r="D501" s="3">
        <v>251</v>
      </c>
      <c r="E501" s="3">
        <v>252</v>
      </c>
      <c r="F501" s="3">
        <v>67</v>
      </c>
      <c r="G501" s="3">
        <v>252</v>
      </c>
    </row>
    <row r="502" spans="1:7" x14ac:dyDescent="0.3">
      <c r="A502" s="8">
        <v>38460</v>
      </c>
      <c r="B502" s="3">
        <v>257.5</v>
      </c>
      <c r="C502" s="3">
        <v>257.5</v>
      </c>
      <c r="D502" s="3">
        <v>257</v>
      </c>
      <c r="E502" s="3">
        <v>257</v>
      </c>
      <c r="F502" s="3">
        <v>25</v>
      </c>
      <c r="G502" s="3">
        <v>257</v>
      </c>
    </row>
    <row r="503" spans="1:7" x14ac:dyDescent="0.3">
      <c r="A503" s="8">
        <v>38461</v>
      </c>
      <c r="B503" s="3">
        <v>262</v>
      </c>
      <c r="C503" s="3">
        <v>264</v>
      </c>
      <c r="D503" s="3">
        <v>262</v>
      </c>
      <c r="E503" s="3">
        <v>264</v>
      </c>
      <c r="F503" s="3">
        <v>48</v>
      </c>
      <c r="G503" s="3">
        <v>264</v>
      </c>
    </row>
    <row r="504" spans="1:7" x14ac:dyDescent="0.3">
      <c r="A504" s="8">
        <v>38462</v>
      </c>
      <c r="B504" s="3">
        <v>266</v>
      </c>
      <c r="C504" s="3">
        <v>267</v>
      </c>
      <c r="D504" s="3">
        <v>262</v>
      </c>
      <c r="E504" s="3">
        <v>262</v>
      </c>
      <c r="F504" s="3">
        <v>79</v>
      </c>
      <c r="G504" s="3">
        <v>265.5</v>
      </c>
    </row>
    <row r="505" spans="1:7" x14ac:dyDescent="0.3">
      <c r="A505" s="8">
        <v>38463</v>
      </c>
      <c r="B505" s="3">
        <v>264.5</v>
      </c>
      <c r="C505" s="3">
        <v>267</v>
      </c>
      <c r="D505" s="3">
        <v>262.5</v>
      </c>
      <c r="E505" s="3">
        <v>262.5</v>
      </c>
      <c r="F505" s="3">
        <v>55</v>
      </c>
      <c r="G505" s="3">
        <v>263.5</v>
      </c>
    </row>
    <row r="506" spans="1:7" x14ac:dyDescent="0.3">
      <c r="A506" s="8">
        <v>38464</v>
      </c>
      <c r="B506" s="3">
        <v>260</v>
      </c>
      <c r="C506" s="3">
        <v>262.5</v>
      </c>
      <c r="D506" s="3">
        <v>259</v>
      </c>
      <c r="E506" s="3">
        <v>259</v>
      </c>
      <c r="F506" s="3">
        <v>61</v>
      </c>
      <c r="G506" s="3">
        <v>259</v>
      </c>
    </row>
    <row r="507" spans="1:7" x14ac:dyDescent="0.3">
      <c r="A507" s="8">
        <v>38467</v>
      </c>
      <c r="B507" s="3">
        <v>263</v>
      </c>
      <c r="C507" s="3">
        <v>267</v>
      </c>
      <c r="D507" s="3">
        <v>263</v>
      </c>
      <c r="E507" s="3">
        <v>267</v>
      </c>
      <c r="F507" s="3">
        <v>91</v>
      </c>
      <c r="G507" s="3">
        <v>267</v>
      </c>
    </row>
    <row r="508" spans="1:7" x14ac:dyDescent="0.3">
      <c r="A508" s="8">
        <v>38468</v>
      </c>
      <c r="B508" s="3">
        <v>267</v>
      </c>
      <c r="C508" s="3">
        <v>267</v>
      </c>
      <c r="D508" s="3">
        <v>261</v>
      </c>
      <c r="E508" s="3">
        <v>261</v>
      </c>
      <c r="F508" s="3">
        <v>29</v>
      </c>
      <c r="G508" s="3">
        <v>261.88</v>
      </c>
    </row>
    <row r="509" spans="1:7" x14ac:dyDescent="0.3">
      <c r="A509" s="8">
        <v>38469</v>
      </c>
      <c r="B509" s="3">
        <v>258.5</v>
      </c>
      <c r="C509" s="3">
        <v>258.5</v>
      </c>
      <c r="D509" s="3">
        <v>248</v>
      </c>
      <c r="E509" s="3">
        <v>250.25</v>
      </c>
      <c r="F509" s="3">
        <v>112</v>
      </c>
      <c r="G509" s="3">
        <v>250</v>
      </c>
    </row>
    <row r="510" spans="1:7" x14ac:dyDescent="0.3">
      <c r="A510" s="8">
        <v>38470</v>
      </c>
      <c r="B510" s="3">
        <v>247.75</v>
      </c>
      <c r="C510" s="3">
        <v>253</v>
      </c>
      <c r="D510" s="3">
        <v>247.75</v>
      </c>
      <c r="E510" s="3">
        <v>253</v>
      </c>
      <c r="F510" s="3">
        <v>80</v>
      </c>
      <c r="G510" s="3">
        <v>253</v>
      </c>
    </row>
    <row r="511" spans="1:7" x14ac:dyDescent="0.3">
      <c r="A511" s="8">
        <v>38471</v>
      </c>
      <c r="B511" s="3">
        <v>256.5</v>
      </c>
      <c r="C511" s="3">
        <v>256.5</v>
      </c>
      <c r="D511" s="3">
        <v>250</v>
      </c>
      <c r="E511" s="3">
        <v>253.5</v>
      </c>
      <c r="F511" s="3">
        <v>132</v>
      </c>
      <c r="G511" s="3">
        <v>253</v>
      </c>
    </row>
    <row r="512" spans="1:7" x14ac:dyDescent="0.3">
      <c r="A512" s="8">
        <v>38474</v>
      </c>
      <c r="B512" s="3">
        <v>235</v>
      </c>
      <c r="C512" s="3">
        <v>235</v>
      </c>
      <c r="D512" s="3">
        <v>234</v>
      </c>
      <c r="E512" s="3">
        <v>234</v>
      </c>
      <c r="F512" s="3">
        <v>15</v>
      </c>
      <c r="G512" s="3">
        <v>232</v>
      </c>
    </row>
    <row r="513" spans="1:7" x14ac:dyDescent="0.3">
      <c r="A513" s="8">
        <v>38475</v>
      </c>
      <c r="B513" s="3">
        <v>233</v>
      </c>
      <c r="C513" s="3">
        <v>238</v>
      </c>
      <c r="D513" s="3">
        <v>233</v>
      </c>
      <c r="E513" s="3">
        <v>238</v>
      </c>
      <c r="F513" s="3">
        <v>43</v>
      </c>
      <c r="G513" s="3">
        <v>238</v>
      </c>
    </row>
    <row r="514" spans="1:7" x14ac:dyDescent="0.3">
      <c r="A514" s="8">
        <v>38476</v>
      </c>
      <c r="B514" s="3">
        <v>238.5</v>
      </c>
      <c r="C514" s="3">
        <v>238.5</v>
      </c>
      <c r="D514" s="3">
        <v>236.25</v>
      </c>
      <c r="E514" s="3">
        <v>236.25</v>
      </c>
      <c r="F514" s="3">
        <v>63</v>
      </c>
      <c r="G514" s="3">
        <v>236.75</v>
      </c>
    </row>
    <row r="515" spans="1:7" x14ac:dyDescent="0.3">
      <c r="A515" s="8">
        <v>38478</v>
      </c>
      <c r="B515" s="3">
        <v>239.5</v>
      </c>
      <c r="C515" s="3">
        <v>240</v>
      </c>
      <c r="D515" s="3">
        <v>239.5</v>
      </c>
      <c r="E515" s="3">
        <v>240</v>
      </c>
      <c r="F515" s="3">
        <v>43</v>
      </c>
      <c r="G515" s="3">
        <v>240</v>
      </c>
    </row>
    <row r="516" spans="1:7" x14ac:dyDescent="0.3">
      <c r="A516" s="8">
        <v>38481</v>
      </c>
      <c r="B516" s="3">
        <v>249</v>
      </c>
      <c r="C516" s="3">
        <v>252</v>
      </c>
      <c r="D516" s="3">
        <v>249</v>
      </c>
      <c r="E516" s="3">
        <v>252</v>
      </c>
      <c r="F516" s="3">
        <v>16</v>
      </c>
      <c r="G516" s="3">
        <v>252</v>
      </c>
    </row>
    <row r="517" spans="1:7" x14ac:dyDescent="0.3">
      <c r="A517" s="8">
        <v>38482</v>
      </c>
      <c r="B517" s="3">
        <v>250</v>
      </c>
      <c r="C517" s="3">
        <v>250</v>
      </c>
      <c r="D517" s="3">
        <v>250</v>
      </c>
      <c r="E517" s="3">
        <v>250</v>
      </c>
      <c r="F517" s="3">
        <v>35</v>
      </c>
      <c r="G517" s="3">
        <v>250</v>
      </c>
    </row>
    <row r="518" spans="1:7" x14ac:dyDescent="0.3">
      <c r="A518" s="8">
        <v>38483</v>
      </c>
      <c r="B518" s="3">
        <v>247</v>
      </c>
      <c r="C518" s="3">
        <v>248</v>
      </c>
      <c r="D518" s="3">
        <v>246.5</v>
      </c>
      <c r="E518" s="3">
        <v>248</v>
      </c>
      <c r="F518" s="3">
        <v>16</v>
      </c>
      <c r="G518" s="3">
        <v>247.5</v>
      </c>
    </row>
    <row r="519" spans="1:7" x14ac:dyDescent="0.3">
      <c r="A519" s="8">
        <v>38484</v>
      </c>
      <c r="B519" s="3">
        <v>245</v>
      </c>
      <c r="C519" s="3">
        <v>245.5</v>
      </c>
      <c r="D519" s="3">
        <v>245</v>
      </c>
      <c r="E519" s="3">
        <v>245.5</v>
      </c>
      <c r="F519" s="3">
        <v>6</v>
      </c>
      <c r="G519" s="3">
        <v>245.5</v>
      </c>
    </row>
    <row r="520" spans="1:7" x14ac:dyDescent="0.3">
      <c r="A520" s="8">
        <v>38485</v>
      </c>
      <c r="B520" s="3">
        <v>245</v>
      </c>
      <c r="C520" s="3">
        <v>247</v>
      </c>
      <c r="D520" s="3">
        <v>244</v>
      </c>
      <c r="E520" s="3">
        <v>245</v>
      </c>
      <c r="F520" s="3">
        <v>39</v>
      </c>
      <c r="G520" s="3">
        <v>245</v>
      </c>
    </row>
    <row r="521" spans="1:7" x14ac:dyDescent="0.3">
      <c r="A521" s="8">
        <v>38490</v>
      </c>
      <c r="B521" s="3">
        <v>240</v>
      </c>
      <c r="C521" s="3">
        <v>240</v>
      </c>
      <c r="D521" s="3">
        <v>239.5</v>
      </c>
      <c r="E521" s="3">
        <v>239.5</v>
      </c>
      <c r="F521" s="3">
        <v>21</v>
      </c>
      <c r="G521" s="3">
        <v>239.5</v>
      </c>
    </row>
    <row r="522" spans="1:7" x14ac:dyDescent="0.3">
      <c r="A522" s="8">
        <v>38491</v>
      </c>
      <c r="B522" s="3">
        <v>234.5</v>
      </c>
      <c r="C522" s="3">
        <v>234.5</v>
      </c>
      <c r="D522" s="3">
        <v>231.5</v>
      </c>
      <c r="E522" s="3">
        <v>232</v>
      </c>
      <c r="F522" s="3">
        <v>84</v>
      </c>
      <c r="G522" s="3">
        <v>232</v>
      </c>
    </row>
    <row r="523" spans="1:7" x14ac:dyDescent="0.3">
      <c r="A523" s="8">
        <v>38492</v>
      </c>
      <c r="B523" s="3">
        <v>234</v>
      </c>
      <c r="C523" s="3">
        <v>235</v>
      </c>
      <c r="D523" s="3">
        <v>233.75</v>
      </c>
      <c r="E523" s="3">
        <v>233.75</v>
      </c>
      <c r="F523" s="3">
        <v>66</v>
      </c>
      <c r="G523" s="3">
        <v>233.75</v>
      </c>
    </row>
    <row r="524" spans="1:7" x14ac:dyDescent="0.3">
      <c r="A524" s="8">
        <v>38495</v>
      </c>
      <c r="B524" s="3">
        <v>230</v>
      </c>
      <c r="C524" s="3">
        <v>230</v>
      </c>
      <c r="D524" s="3">
        <v>228</v>
      </c>
      <c r="E524" s="3">
        <v>230</v>
      </c>
      <c r="F524" s="3">
        <v>13</v>
      </c>
      <c r="G524" s="3">
        <v>230</v>
      </c>
    </row>
    <row r="525" spans="1:7" x14ac:dyDescent="0.3">
      <c r="A525" s="8">
        <v>38496</v>
      </c>
      <c r="B525" s="3">
        <v>229</v>
      </c>
      <c r="C525" s="3">
        <v>229</v>
      </c>
      <c r="D525" s="3">
        <v>227</v>
      </c>
      <c r="E525" s="3">
        <v>227</v>
      </c>
      <c r="F525" s="3">
        <v>41</v>
      </c>
      <c r="G525" s="3">
        <v>227</v>
      </c>
    </row>
    <row r="526" spans="1:7" x14ac:dyDescent="0.3">
      <c r="A526" s="8">
        <v>38497</v>
      </c>
      <c r="B526" s="3">
        <v>225</v>
      </c>
      <c r="C526" s="3">
        <v>228.75</v>
      </c>
      <c r="D526" s="3">
        <v>225</v>
      </c>
      <c r="E526" s="3">
        <v>228</v>
      </c>
      <c r="F526" s="3">
        <v>162</v>
      </c>
      <c r="G526" s="3">
        <v>228</v>
      </c>
    </row>
    <row r="527" spans="1:7" x14ac:dyDescent="0.3">
      <c r="A527" s="8">
        <v>38498</v>
      </c>
      <c r="B527" s="3">
        <v>226</v>
      </c>
      <c r="C527" s="3">
        <v>228</v>
      </c>
      <c r="D527" s="3">
        <v>226</v>
      </c>
      <c r="E527" s="3">
        <v>227.5</v>
      </c>
      <c r="F527" s="3">
        <v>41</v>
      </c>
      <c r="G527" s="3">
        <v>227.5</v>
      </c>
    </row>
    <row r="528" spans="1:7" x14ac:dyDescent="0.3">
      <c r="A528" s="8">
        <v>38499</v>
      </c>
      <c r="B528" s="3">
        <v>228.5</v>
      </c>
      <c r="C528" s="3">
        <v>228.5</v>
      </c>
      <c r="D528" s="3">
        <v>227</v>
      </c>
      <c r="E528" s="3">
        <v>227</v>
      </c>
      <c r="F528" s="3">
        <v>19</v>
      </c>
      <c r="G528" s="3">
        <v>227</v>
      </c>
    </row>
    <row r="529" spans="1:7" x14ac:dyDescent="0.3">
      <c r="A529" s="8">
        <v>38502</v>
      </c>
      <c r="B529" s="3">
        <v>229</v>
      </c>
      <c r="C529" s="3">
        <v>229</v>
      </c>
      <c r="D529" s="3">
        <v>228</v>
      </c>
      <c r="E529" s="3">
        <v>228</v>
      </c>
      <c r="F529" s="3">
        <v>24</v>
      </c>
      <c r="G529" s="3">
        <v>228</v>
      </c>
    </row>
    <row r="530" spans="1:7" x14ac:dyDescent="0.3">
      <c r="A530" s="8">
        <v>38503</v>
      </c>
      <c r="B530" s="3">
        <v>230</v>
      </c>
      <c r="C530" s="3">
        <v>230</v>
      </c>
      <c r="D530" s="3">
        <v>228</v>
      </c>
      <c r="E530" s="3">
        <v>228</v>
      </c>
      <c r="F530" s="3">
        <v>28</v>
      </c>
      <c r="G530" s="3">
        <v>228</v>
      </c>
    </row>
    <row r="531" spans="1:7" x14ac:dyDescent="0.3">
      <c r="A531" s="8">
        <v>38504</v>
      </c>
      <c r="B531" s="3">
        <v>247.5</v>
      </c>
      <c r="C531" s="3">
        <v>247.5</v>
      </c>
      <c r="D531" s="3">
        <v>245.75</v>
      </c>
      <c r="E531" s="3">
        <v>245.75</v>
      </c>
      <c r="F531" s="3">
        <v>33</v>
      </c>
      <c r="G531" s="3">
        <v>245.75</v>
      </c>
    </row>
    <row r="532" spans="1:7" x14ac:dyDescent="0.3">
      <c r="A532" s="8">
        <v>38505</v>
      </c>
      <c r="B532" s="3">
        <v>247.25</v>
      </c>
      <c r="C532" s="3">
        <v>247.25</v>
      </c>
      <c r="D532" s="3">
        <v>247.25</v>
      </c>
      <c r="E532" s="3">
        <v>247.25</v>
      </c>
      <c r="F532" s="3">
        <v>6</v>
      </c>
      <c r="G532" s="3">
        <v>247.63</v>
      </c>
    </row>
    <row r="533" spans="1:7" x14ac:dyDescent="0.3">
      <c r="A533" s="8">
        <v>38506</v>
      </c>
      <c r="B533" s="3">
        <v>246.5</v>
      </c>
      <c r="C533" s="3">
        <v>246.5</v>
      </c>
      <c r="D533" s="3">
        <v>246.5</v>
      </c>
      <c r="E533" s="3">
        <v>246.5</v>
      </c>
      <c r="F533" s="3">
        <v>2</v>
      </c>
      <c r="G533" s="3">
        <v>246.5</v>
      </c>
    </row>
    <row r="534" spans="1:7" x14ac:dyDescent="0.3">
      <c r="A534" s="8">
        <v>38509</v>
      </c>
      <c r="B534" s="3">
        <v>243</v>
      </c>
      <c r="C534" s="3">
        <v>243</v>
      </c>
      <c r="D534" s="3">
        <v>243</v>
      </c>
      <c r="E534" s="3">
        <v>243</v>
      </c>
      <c r="F534" s="3">
        <v>7</v>
      </c>
      <c r="G534" s="3">
        <v>243</v>
      </c>
    </row>
    <row r="535" spans="1:7" x14ac:dyDescent="0.3">
      <c r="A535" s="8">
        <v>38510</v>
      </c>
      <c r="B535" s="3">
        <v>244</v>
      </c>
      <c r="C535" s="3">
        <v>244</v>
      </c>
      <c r="D535" s="3">
        <v>240</v>
      </c>
      <c r="E535" s="3">
        <v>240</v>
      </c>
      <c r="F535" s="3">
        <v>42</v>
      </c>
      <c r="G535" s="3">
        <v>240</v>
      </c>
    </row>
    <row r="536" spans="1:7" x14ac:dyDescent="0.3">
      <c r="A536" s="8">
        <v>38511</v>
      </c>
      <c r="B536" s="3">
        <v>239</v>
      </c>
      <c r="C536" s="3">
        <v>240.5</v>
      </c>
      <c r="D536" s="3">
        <v>239</v>
      </c>
      <c r="E536" s="3">
        <v>240.5</v>
      </c>
      <c r="F536" s="3">
        <v>99</v>
      </c>
      <c r="G536" s="3">
        <v>239.75</v>
      </c>
    </row>
    <row r="537" spans="1:7" x14ac:dyDescent="0.3">
      <c r="A537" s="8">
        <v>38512</v>
      </c>
      <c r="B537" s="3">
        <v>236</v>
      </c>
      <c r="C537" s="3">
        <v>236</v>
      </c>
      <c r="D537" s="3">
        <v>233</v>
      </c>
      <c r="E537" s="3">
        <v>235.5</v>
      </c>
      <c r="F537" s="3">
        <v>64</v>
      </c>
      <c r="G537" s="3">
        <v>235.5</v>
      </c>
    </row>
    <row r="538" spans="1:7" x14ac:dyDescent="0.3">
      <c r="A538" s="8">
        <v>38513</v>
      </c>
      <c r="B538" s="3">
        <v>232</v>
      </c>
      <c r="C538" s="3">
        <v>234.5</v>
      </c>
      <c r="D538" s="3">
        <v>232</v>
      </c>
      <c r="E538" s="3">
        <v>234.5</v>
      </c>
      <c r="F538" s="3">
        <v>91</v>
      </c>
      <c r="G538" s="3">
        <v>234.5</v>
      </c>
    </row>
    <row r="539" spans="1:7" x14ac:dyDescent="0.3">
      <c r="A539" s="8">
        <v>38516</v>
      </c>
      <c r="B539" s="3">
        <v>232</v>
      </c>
      <c r="C539" s="3">
        <v>232</v>
      </c>
      <c r="D539" s="3">
        <v>227.5</v>
      </c>
      <c r="E539" s="3">
        <v>231</v>
      </c>
      <c r="F539" s="3">
        <v>93</v>
      </c>
      <c r="G539" s="3">
        <v>231</v>
      </c>
    </row>
    <row r="540" spans="1:7" x14ac:dyDescent="0.3">
      <c r="A540" s="8">
        <v>38517</v>
      </c>
      <c r="B540" s="3">
        <v>227</v>
      </c>
      <c r="C540" s="3">
        <v>227</v>
      </c>
      <c r="D540" s="3">
        <v>214</v>
      </c>
      <c r="E540" s="3">
        <v>220</v>
      </c>
      <c r="F540" s="3">
        <v>471</v>
      </c>
      <c r="G540" s="3">
        <v>220</v>
      </c>
    </row>
    <row r="541" spans="1:7" x14ac:dyDescent="0.3">
      <c r="A541" s="8">
        <v>38518</v>
      </c>
      <c r="B541" s="3">
        <v>218</v>
      </c>
      <c r="C541" s="3">
        <v>221</v>
      </c>
      <c r="D541" s="3">
        <v>217</v>
      </c>
      <c r="E541" s="3">
        <v>220</v>
      </c>
      <c r="F541" s="3">
        <v>192</v>
      </c>
      <c r="G541" s="3">
        <v>220</v>
      </c>
    </row>
    <row r="542" spans="1:7" x14ac:dyDescent="0.3">
      <c r="A542" s="8">
        <v>38519</v>
      </c>
      <c r="B542" s="3">
        <v>220</v>
      </c>
      <c r="C542" s="3">
        <v>223.5</v>
      </c>
      <c r="D542" s="3">
        <v>217.5</v>
      </c>
      <c r="E542" s="3">
        <v>218.5</v>
      </c>
      <c r="F542" s="3">
        <v>230</v>
      </c>
      <c r="G542" s="3">
        <v>218.5</v>
      </c>
    </row>
    <row r="543" spans="1:7" x14ac:dyDescent="0.3">
      <c r="A543" s="8">
        <v>38520</v>
      </c>
      <c r="B543" s="3">
        <v>216.25</v>
      </c>
      <c r="C543" s="3">
        <v>221.5</v>
      </c>
      <c r="D543" s="3">
        <v>214</v>
      </c>
      <c r="E543" s="3">
        <v>221.5</v>
      </c>
      <c r="F543" s="3">
        <v>270</v>
      </c>
      <c r="G543" s="3">
        <v>221.5</v>
      </c>
    </row>
    <row r="544" spans="1:7" x14ac:dyDescent="0.3">
      <c r="A544" s="8">
        <v>38523</v>
      </c>
      <c r="B544" s="3">
        <v>223.5</v>
      </c>
      <c r="C544" s="3">
        <v>233</v>
      </c>
      <c r="D544" s="3">
        <v>223.5</v>
      </c>
      <c r="E544" s="3">
        <v>231</v>
      </c>
      <c r="F544" s="3">
        <v>232</v>
      </c>
      <c r="G544" s="3">
        <v>232.5</v>
      </c>
    </row>
    <row r="545" spans="1:7" x14ac:dyDescent="0.3">
      <c r="A545" s="8">
        <v>38524</v>
      </c>
      <c r="B545" s="3">
        <v>235</v>
      </c>
      <c r="C545" s="3">
        <v>235</v>
      </c>
      <c r="D545" s="3">
        <v>230</v>
      </c>
      <c r="E545" s="3">
        <v>235</v>
      </c>
      <c r="F545" s="3">
        <v>131</v>
      </c>
      <c r="G545" s="3">
        <v>235</v>
      </c>
    </row>
    <row r="546" spans="1:7" x14ac:dyDescent="0.3">
      <c r="A546" s="8">
        <v>38525</v>
      </c>
      <c r="B546" s="3">
        <v>240</v>
      </c>
      <c r="C546" s="3">
        <v>242</v>
      </c>
      <c r="D546" s="3">
        <v>239</v>
      </c>
      <c r="E546" s="3">
        <v>242</v>
      </c>
      <c r="F546" s="3">
        <v>210</v>
      </c>
      <c r="G546" s="3">
        <v>242</v>
      </c>
    </row>
    <row r="547" spans="1:7" x14ac:dyDescent="0.3">
      <c r="A547" s="8">
        <v>38526</v>
      </c>
      <c r="B547" s="3">
        <v>244</v>
      </c>
      <c r="C547" s="3">
        <v>247</v>
      </c>
      <c r="D547" s="3">
        <v>242</v>
      </c>
      <c r="E547" s="3">
        <v>246.75</v>
      </c>
      <c r="F547" s="3">
        <v>145</v>
      </c>
      <c r="G547" s="3">
        <v>246.75</v>
      </c>
    </row>
    <row r="548" spans="1:7" x14ac:dyDescent="0.3">
      <c r="A548" s="8">
        <v>38530</v>
      </c>
      <c r="B548" s="3">
        <v>240</v>
      </c>
      <c r="C548" s="3">
        <v>245</v>
      </c>
      <c r="D548" s="3">
        <v>240</v>
      </c>
      <c r="E548" s="3">
        <v>244.5</v>
      </c>
      <c r="F548" s="3">
        <v>38</v>
      </c>
      <c r="G548" s="3">
        <v>244.5</v>
      </c>
    </row>
    <row r="549" spans="1:7" x14ac:dyDescent="0.3">
      <c r="A549" s="8">
        <v>38531</v>
      </c>
      <c r="B549" s="3">
        <v>246</v>
      </c>
      <c r="C549" s="3">
        <v>249.75</v>
      </c>
      <c r="D549" s="3">
        <v>246</v>
      </c>
      <c r="E549" s="3">
        <v>247.5</v>
      </c>
      <c r="F549" s="3">
        <v>145</v>
      </c>
      <c r="G549" s="3">
        <v>247.75</v>
      </c>
    </row>
    <row r="550" spans="1:7" x14ac:dyDescent="0.3">
      <c r="A550" s="8">
        <v>38532</v>
      </c>
      <c r="B550" s="3">
        <v>249</v>
      </c>
      <c r="C550" s="3">
        <v>255.5</v>
      </c>
      <c r="D550" s="3">
        <v>249</v>
      </c>
      <c r="E550" s="3">
        <v>254</v>
      </c>
      <c r="F550" s="3">
        <v>169</v>
      </c>
      <c r="G550" s="3">
        <v>254.5</v>
      </c>
    </row>
    <row r="551" spans="1:7" x14ac:dyDescent="0.3">
      <c r="A551" s="8">
        <v>38533</v>
      </c>
      <c r="B551" s="3">
        <v>253</v>
      </c>
      <c r="C551" s="3">
        <v>257.25</v>
      </c>
      <c r="D551" s="3">
        <v>253</v>
      </c>
      <c r="E551" s="3">
        <v>257</v>
      </c>
      <c r="F551" s="3">
        <v>53</v>
      </c>
      <c r="G551" s="3">
        <v>254.25</v>
      </c>
    </row>
    <row r="552" spans="1:7" x14ac:dyDescent="0.3">
      <c r="A552" s="8">
        <v>38534</v>
      </c>
      <c r="B552" s="3">
        <v>275</v>
      </c>
      <c r="C552" s="3">
        <v>278</v>
      </c>
      <c r="D552" s="3">
        <v>275</v>
      </c>
      <c r="E552" s="3">
        <v>278</v>
      </c>
      <c r="F552" s="3">
        <v>61</v>
      </c>
      <c r="G552" s="3">
        <v>278</v>
      </c>
    </row>
    <row r="553" spans="1:7" x14ac:dyDescent="0.3">
      <c r="A553" s="8">
        <v>38537</v>
      </c>
      <c r="B553" s="3">
        <v>287</v>
      </c>
      <c r="C553" s="3">
        <v>293</v>
      </c>
      <c r="D553" s="3">
        <v>287</v>
      </c>
      <c r="E553" s="3">
        <v>293</v>
      </c>
      <c r="F553" s="3">
        <v>20</v>
      </c>
      <c r="G553" s="3">
        <v>293</v>
      </c>
    </row>
    <row r="554" spans="1:7" x14ac:dyDescent="0.3">
      <c r="A554" s="8">
        <v>38538</v>
      </c>
      <c r="B554" s="3">
        <v>297</v>
      </c>
      <c r="C554" s="3">
        <v>297</v>
      </c>
      <c r="D554" s="3">
        <v>289.75</v>
      </c>
      <c r="E554" s="3">
        <v>289.75</v>
      </c>
      <c r="F554" s="3">
        <v>78</v>
      </c>
      <c r="G554" s="3">
        <v>290.63</v>
      </c>
    </row>
    <row r="555" spans="1:7" x14ac:dyDescent="0.3">
      <c r="A555" s="8">
        <v>38539</v>
      </c>
      <c r="B555" s="3">
        <v>293.5</v>
      </c>
      <c r="C555" s="3">
        <v>294</v>
      </c>
      <c r="D555" s="3">
        <v>289</v>
      </c>
      <c r="E555" s="3">
        <v>290</v>
      </c>
      <c r="F555" s="3">
        <v>132</v>
      </c>
      <c r="G555" s="3">
        <v>290</v>
      </c>
    </row>
    <row r="556" spans="1:7" x14ac:dyDescent="0.3">
      <c r="A556" s="8">
        <v>38540</v>
      </c>
      <c r="B556" s="3">
        <v>290</v>
      </c>
      <c r="C556" s="3">
        <v>290</v>
      </c>
      <c r="D556" s="3">
        <v>285</v>
      </c>
      <c r="E556" s="3">
        <v>290</v>
      </c>
      <c r="F556" s="3">
        <v>50</v>
      </c>
      <c r="G556" s="3">
        <v>289</v>
      </c>
    </row>
    <row r="557" spans="1:7" x14ac:dyDescent="0.3">
      <c r="A557" s="8">
        <v>38541</v>
      </c>
      <c r="B557" s="3">
        <v>291</v>
      </c>
      <c r="C557" s="3">
        <v>295.75</v>
      </c>
      <c r="D557" s="3">
        <v>289.5</v>
      </c>
      <c r="E557" s="3">
        <v>295.5</v>
      </c>
      <c r="F557" s="3">
        <v>184</v>
      </c>
      <c r="G557" s="3">
        <v>296.5</v>
      </c>
    </row>
    <row r="558" spans="1:7" x14ac:dyDescent="0.3">
      <c r="A558" s="8">
        <v>38544</v>
      </c>
      <c r="B558" s="3">
        <v>298</v>
      </c>
      <c r="C558" s="3">
        <v>303</v>
      </c>
      <c r="D558" s="3">
        <v>298</v>
      </c>
      <c r="E558" s="3">
        <v>303</v>
      </c>
      <c r="F558" s="3">
        <v>187</v>
      </c>
      <c r="G558" s="3">
        <v>303</v>
      </c>
    </row>
    <row r="559" spans="1:7" x14ac:dyDescent="0.3">
      <c r="A559" s="8">
        <v>38545</v>
      </c>
      <c r="B559" s="3">
        <v>301.75</v>
      </c>
      <c r="C559" s="3">
        <v>309</v>
      </c>
      <c r="D559" s="3">
        <v>300</v>
      </c>
      <c r="E559" s="3">
        <v>307.75</v>
      </c>
      <c r="F559" s="3">
        <v>151</v>
      </c>
      <c r="G559" s="3">
        <v>308</v>
      </c>
    </row>
    <row r="560" spans="1:7" x14ac:dyDescent="0.3">
      <c r="A560" s="8">
        <v>38546</v>
      </c>
      <c r="B560" s="3">
        <v>312</v>
      </c>
      <c r="C560" s="3">
        <v>312</v>
      </c>
      <c r="D560" s="3">
        <v>298</v>
      </c>
      <c r="E560" s="3">
        <v>299</v>
      </c>
      <c r="F560" s="3">
        <v>210</v>
      </c>
      <c r="G560" s="3">
        <v>300</v>
      </c>
    </row>
    <row r="561" spans="1:7" x14ac:dyDescent="0.3">
      <c r="A561" s="8">
        <v>38547</v>
      </c>
      <c r="B561" s="3">
        <v>290</v>
      </c>
      <c r="C561" s="3">
        <v>291</v>
      </c>
      <c r="D561" s="3">
        <v>284.5</v>
      </c>
      <c r="E561" s="3">
        <v>284.5</v>
      </c>
      <c r="F561" s="3">
        <v>150</v>
      </c>
      <c r="G561" s="3">
        <v>286</v>
      </c>
    </row>
    <row r="562" spans="1:7" x14ac:dyDescent="0.3">
      <c r="A562" s="8">
        <v>38548</v>
      </c>
      <c r="B562" s="3">
        <v>289</v>
      </c>
      <c r="C562" s="3">
        <v>290.5</v>
      </c>
      <c r="D562" s="3">
        <v>286</v>
      </c>
      <c r="E562" s="3">
        <v>286.5</v>
      </c>
      <c r="F562" s="3">
        <v>58</v>
      </c>
      <c r="G562" s="3">
        <v>287</v>
      </c>
    </row>
    <row r="563" spans="1:7" x14ac:dyDescent="0.3">
      <c r="A563" s="8">
        <v>38551</v>
      </c>
      <c r="B563" s="3">
        <v>280</v>
      </c>
      <c r="C563" s="3">
        <v>280</v>
      </c>
      <c r="D563" s="3">
        <v>276.5</v>
      </c>
      <c r="E563" s="3">
        <v>276.5</v>
      </c>
      <c r="F563" s="3">
        <v>95</v>
      </c>
      <c r="G563" s="3">
        <v>276.5</v>
      </c>
    </row>
    <row r="564" spans="1:7" x14ac:dyDescent="0.3">
      <c r="A564" s="8">
        <v>38552</v>
      </c>
      <c r="B564" s="3">
        <v>273</v>
      </c>
      <c r="C564" s="3">
        <v>278.75</v>
      </c>
      <c r="D564" s="3">
        <v>272</v>
      </c>
      <c r="E564" s="3">
        <v>278</v>
      </c>
      <c r="F564" s="3">
        <v>39</v>
      </c>
      <c r="G564" s="3">
        <v>278</v>
      </c>
    </row>
    <row r="565" spans="1:7" x14ac:dyDescent="0.3">
      <c r="A565" s="8">
        <v>38553</v>
      </c>
      <c r="B565" s="3">
        <v>276</v>
      </c>
      <c r="C565" s="3">
        <v>276</v>
      </c>
      <c r="D565" s="3">
        <v>272</v>
      </c>
      <c r="E565" s="3">
        <v>272</v>
      </c>
      <c r="F565" s="3">
        <v>72</v>
      </c>
      <c r="G565" s="3">
        <v>270</v>
      </c>
    </row>
    <row r="566" spans="1:7" x14ac:dyDescent="0.3">
      <c r="A566" s="8">
        <v>38554</v>
      </c>
      <c r="B566" s="3">
        <v>269</v>
      </c>
      <c r="C566" s="3">
        <v>269</v>
      </c>
      <c r="D566" s="3">
        <v>265.5</v>
      </c>
      <c r="E566" s="3">
        <v>265.5</v>
      </c>
      <c r="F566" s="3">
        <v>27</v>
      </c>
      <c r="G566" s="3">
        <v>265.5</v>
      </c>
    </row>
    <row r="567" spans="1:7" x14ac:dyDescent="0.3">
      <c r="A567" s="8">
        <v>38555</v>
      </c>
      <c r="B567" s="3">
        <v>259</v>
      </c>
      <c r="C567" s="3">
        <v>264</v>
      </c>
      <c r="D567" s="3">
        <v>259</v>
      </c>
      <c r="E567" s="3">
        <v>262</v>
      </c>
      <c r="F567" s="3">
        <v>35</v>
      </c>
      <c r="G567" s="3">
        <v>262.5</v>
      </c>
    </row>
    <row r="568" spans="1:7" x14ac:dyDescent="0.3">
      <c r="A568" s="8">
        <v>38558</v>
      </c>
      <c r="B568" s="3">
        <v>270</v>
      </c>
      <c r="C568" s="3">
        <v>270</v>
      </c>
      <c r="D568" s="3">
        <v>270</v>
      </c>
      <c r="E568" s="3">
        <v>270</v>
      </c>
      <c r="F568" s="3">
        <v>1</v>
      </c>
      <c r="G568" s="3">
        <v>270</v>
      </c>
    </row>
    <row r="569" spans="1:7" x14ac:dyDescent="0.3">
      <c r="A569" s="8">
        <v>38559</v>
      </c>
      <c r="B569" s="3">
        <v>278</v>
      </c>
      <c r="C569" s="3">
        <v>278</v>
      </c>
      <c r="D569" s="3">
        <v>275.5</v>
      </c>
      <c r="E569" s="3">
        <v>275.5</v>
      </c>
      <c r="F569" s="3">
        <v>44</v>
      </c>
      <c r="G569" s="3">
        <v>277</v>
      </c>
    </row>
    <row r="570" spans="1:7" x14ac:dyDescent="0.3">
      <c r="A570" s="8">
        <v>38560</v>
      </c>
      <c r="B570" s="3">
        <v>273</v>
      </c>
      <c r="C570" s="3">
        <v>275.25</v>
      </c>
      <c r="D570" s="3">
        <v>273</v>
      </c>
      <c r="E570" s="3">
        <v>273</v>
      </c>
      <c r="F570" s="3">
        <v>24</v>
      </c>
      <c r="G570" s="3">
        <v>274.38</v>
      </c>
    </row>
    <row r="571" spans="1:7" x14ac:dyDescent="0.3">
      <c r="A571" s="8">
        <v>38561</v>
      </c>
      <c r="B571" s="3">
        <v>272</v>
      </c>
      <c r="C571" s="3">
        <v>272</v>
      </c>
      <c r="D571" s="3">
        <v>271</v>
      </c>
      <c r="E571" s="3">
        <v>271</v>
      </c>
      <c r="F571" s="3">
        <v>9</v>
      </c>
      <c r="G571" s="3">
        <v>271</v>
      </c>
    </row>
    <row r="572" spans="1:7" x14ac:dyDescent="0.3">
      <c r="A572" s="8">
        <v>38562</v>
      </c>
      <c r="B572" s="3">
        <v>278.75</v>
      </c>
      <c r="C572" s="3">
        <v>279</v>
      </c>
      <c r="D572" s="3">
        <v>278</v>
      </c>
      <c r="E572" s="3">
        <v>278.5</v>
      </c>
      <c r="F572" s="3">
        <v>35</v>
      </c>
      <c r="G572" s="3">
        <v>278.5</v>
      </c>
    </row>
    <row r="573" spans="1:7" x14ac:dyDescent="0.3">
      <c r="A573" s="8">
        <v>38565</v>
      </c>
      <c r="B573" s="3">
        <v>287.75</v>
      </c>
      <c r="C573" s="3">
        <v>287.75</v>
      </c>
      <c r="D573" s="3">
        <v>287.75</v>
      </c>
      <c r="E573" s="3">
        <v>287.75</v>
      </c>
      <c r="F573" s="3">
        <v>4</v>
      </c>
      <c r="G573" s="3">
        <v>281.63</v>
      </c>
    </row>
    <row r="574" spans="1:7" x14ac:dyDescent="0.3">
      <c r="A574" s="8">
        <v>38566</v>
      </c>
      <c r="B574" s="3">
        <v>277</v>
      </c>
      <c r="C574" s="3">
        <v>277</v>
      </c>
      <c r="D574" s="3">
        <v>273.5</v>
      </c>
      <c r="E574" s="3">
        <v>273.5</v>
      </c>
      <c r="F574" s="3">
        <v>39</v>
      </c>
      <c r="G574" s="3">
        <v>273.5</v>
      </c>
    </row>
    <row r="575" spans="1:7" x14ac:dyDescent="0.3">
      <c r="A575" s="8">
        <v>38567</v>
      </c>
      <c r="B575" s="3">
        <v>275</v>
      </c>
      <c r="C575" s="3">
        <v>276</v>
      </c>
      <c r="D575" s="3">
        <v>275</v>
      </c>
      <c r="E575" s="3">
        <v>276</v>
      </c>
      <c r="F575" s="3">
        <v>14</v>
      </c>
      <c r="G575" s="3">
        <v>277.38</v>
      </c>
    </row>
    <row r="576" spans="1:7" x14ac:dyDescent="0.3">
      <c r="A576" s="8">
        <v>38568</v>
      </c>
      <c r="B576" s="3">
        <v>281</v>
      </c>
      <c r="C576" s="3">
        <v>281</v>
      </c>
      <c r="D576" s="3">
        <v>277.5</v>
      </c>
      <c r="E576" s="3">
        <v>277.5</v>
      </c>
      <c r="F576" s="3">
        <v>30</v>
      </c>
      <c r="G576" s="3">
        <v>277.5</v>
      </c>
    </row>
    <row r="577" spans="1:7" x14ac:dyDescent="0.3">
      <c r="A577" s="8">
        <v>38569</v>
      </c>
      <c r="B577" s="3">
        <v>281</v>
      </c>
      <c r="C577" s="3">
        <v>281</v>
      </c>
      <c r="D577" s="3">
        <v>281</v>
      </c>
      <c r="E577" s="3">
        <v>281</v>
      </c>
      <c r="F577" s="3">
        <v>6</v>
      </c>
      <c r="G577" s="3">
        <v>281</v>
      </c>
    </row>
    <row r="578" spans="1:7" x14ac:dyDescent="0.3">
      <c r="A578" s="8">
        <v>38572</v>
      </c>
      <c r="B578" s="3">
        <v>279.5</v>
      </c>
      <c r="C578" s="3">
        <v>279.5</v>
      </c>
      <c r="D578" s="3">
        <v>276</v>
      </c>
      <c r="E578" s="3">
        <v>276.5</v>
      </c>
      <c r="F578" s="3">
        <v>55</v>
      </c>
      <c r="G578" s="3">
        <v>278</v>
      </c>
    </row>
    <row r="579" spans="1:7" x14ac:dyDescent="0.3">
      <c r="A579" s="8">
        <v>38573</v>
      </c>
      <c r="B579" s="3">
        <v>282.5</v>
      </c>
      <c r="C579" s="3">
        <v>282.5</v>
      </c>
      <c r="D579" s="3">
        <v>278.5</v>
      </c>
      <c r="E579" s="3">
        <v>281</v>
      </c>
      <c r="F579" s="3">
        <v>98</v>
      </c>
      <c r="G579" s="3">
        <v>281.5</v>
      </c>
    </row>
    <row r="580" spans="1:7" x14ac:dyDescent="0.3">
      <c r="A580" s="8">
        <v>38574</v>
      </c>
      <c r="B580" s="3">
        <v>284</v>
      </c>
      <c r="C580" s="3">
        <v>287</v>
      </c>
      <c r="D580" s="3">
        <v>283</v>
      </c>
      <c r="E580" s="3">
        <v>287</v>
      </c>
      <c r="F580" s="3">
        <v>90</v>
      </c>
      <c r="G580" s="3">
        <v>287</v>
      </c>
    </row>
    <row r="581" spans="1:7" x14ac:dyDescent="0.3">
      <c r="A581" s="8">
        <v>38575</v>
      </c>
      <c r="B581" s="3">
        <v>289</v>
      </c>
      <c r="C581" s="3">
        <v>289</v>
      </c>
      <c r="D581" s="3">
        <v>286</v>
      </c>
      <c r="E581" s="3">
        <v>286.5</v>
      </c>
      <c r="F581" s="3">
        <v>53</v>
      </c>
      <c r="G581" s="3">
        <v>287</v>
      </c>
    </row>
    <row r="582" spans="1:7" x14ac:dyDescent="0.3">
      <c r="A582" s="8">
        <v>38576</v>
      </c>
      <c r="B582" s="3">
        <v>290</v>
      </c>
      <c r="C582" s="3">
        <v>291</v>
      </c>
      <c r="D582" s="3">
        <v>288</v>
      </c>
      <c r="E582" s="3">
        <v>288</v>
      </c>
      <c r="F582" s="3">
        <v>58</v>
      </c>
      <c r="G582" s="3">
        <v>288.5</v>
      </c>
    </row>
    <row r="583" spans="1:7" x14ac:dyDescent="0.3">
      <c r="A583" s="8">
        <v>38579</v>
      </c>
      <c r="B583" s="3">
        <v>286</v>
      </c>
      <c r="C583" s="3">
        <v>287</v>
      </c>
      <c r="D583" s="3">
        <v>285.5</v>
      </c>
      <c r="E583" s="3">
        <v>286</v>
      </c>
      <c r="F583" s="3">
        <v>65</v>
      </c>
      <c r="G583" s="3">
        <v>286</v>
      </c>
    </row>
    <row r="584" spans="1:7" x14ac:dyDescent="0.3">
      <c r="A584" s="8">
        <v>38580</v>
      </c>
      <c r="B584" s="3">
        <v>281</v>
      </c>
      <c r="C584" s="3">
        <v>281</v>
      </c>
      <c r="D584" s="3">
        <v>279</v>
      </c>
      <c r="E584" s="3">
        <v>279</v>
      </c>
      <c r="F584" s="3">
        <v>37</v>
      </c>
      <c r="G584" s="3">
        <v>279</v>
      </c>
    </row>
    <row r="585" spans="1:7" x14ac:dyDescent="0.3">
      <c r="A585" s="8">
        <v>38581</v>
      </c>
      <c r="B585" s="3">
        <v>281.75</v>
      </c>
      <c r="C585" s="3">
        <v>281.75</v>
      </c>
      <c r="D585" s="3">
        <v>281.75</v>
      </c>
      <c r="E585" s="3">
        <v>281.75</v>
      </c>
      <c r="F585" s="3">
        <v>0</v>
      </c>
      <c r="G585" s="3">
        <v>281.75</v>
      </c>
    </row>
    <row r="586" spans="1:7" x14ac:dyDescent="0.3">
      <c r="A586" s="8">
        <v>38582</v>
      </c>
      <c r="B586" s="3">
        <v>279</v>
      </c>
      <c r="C586" s="3">
        <v>279</v>
      </c>
      <c r="D586" s="3">
        <v>277.5</v>
      </c>
      <c r="E586" s="3">
        <v>277.5</v>
      </c>
      <c r="F586" s="3">
        <v>24</v>
      </c>
      <c r="G586" s="3">
        <v>277.5</v>
      </c>
    </row>
    <row r="587" spans="1:7" x14ac:dyDescent="0.3">
      <c r="A587" s="8">
        <v>38583</v>
      </c>
      <c r="B587" s="3">
        <v>279</v>
      </c>
      <c r="C587" s="3">
        <v>284.25</v>
      </c>
      <c r="D587" s="3">
        <v>279</v>
      </c>
      <c r="E587" s="3">
        <v>284.25</v>
      </c>
      <c r="F587" s="3">
        <v>49</v>
      </c>
      <c r="G587" s="3">
        <v>284.25</v>
      </c>
    </row>
    <row r="588" spans="1:7" x14ac:dyDescent="0.3">
      <c r="A588" s="8">
        <v>38586</v>
      </c>
      <c r="B588" s="3">
        <v>281.5</v>
      </c>
      <c r="C588" s="3">
        <v>283</v>
      </c>
      <c r="D588" s="3">
        <v>279</v>
      </c>
      <c r="E588" s="3">
        <v>279</v>
      </c>
      <c r="F588" s="3">
        <v>33</v>
      </c>
      <c r="G588" s="3">
        <v>279.5</v>
      </c>
    </row>
    <row r="589" spans="1:7" x14ac:dyDescent="0.3">
      <c r="A589" s="8">
        <v>38587</v>
      </c>
      <c r="B589" s="3">
        <v>276</v>
      </c>
      <c r="C589" s="3">
        <v>278.5</v>
      </c>
      <c r="D589" s="3">
        <v>276</v>
      </c>
      <c r="E589" s="3">
        <v>278.5</v>
      </c>
      <c r="F589" s="3">
        <v>30</v>
      </c>
      <c r="G589" s="3">
        <v>278.5</v>
      </c>
    </row>
    <row r="590" spans="1:7" x14ac:dyDescent="0.3">
      <c r="A590" s="8">
        <v>38588</v>
      </c>
      <c r="B590" s="3">
        <v>276</v>
      </c>
      <c r="C590" s="3">
        <v>276</v>
      </c>
      <c r="D590" s="3">
        <v>273</v>
      </c>
      <c r="E590" s="3">
        <v>273</v>
      </c>
      <c r="F590" s="3">
        <v>83</v>
      </c>
      <c r="G590" s="3">
        <v>273</v>
      </c>
    </row>
    <row r="591" spans="1:7" x14ac:dyDescent="0.3">
      <c r="A591" s="8">
        <v>38589</v>
      </c>
      <c r="B591" s="3">
        <v>274</v>
      </c>
      <c r="C591" s="3">
        <v>283</v>
      </c>
      <c r="D591" s="3">
        <v>274</v>
      </c>
      <c r="E591" s="3">
        <v>282.5</v>
      </c>
      <c r="F591" s="3">
        <v>141</v>
      </c>
      <c r="G591" s="3">
        <v>282.5</v>
      </c>
    </row>
    <row r="592" spans="1:7" x14ac:dyDescent="0.3">
      <c r="A592" s="8">
        <v>38590</v>
      </c>
      <c r="B592" s="3">
        <v>281.5</v>
      </c>
      <c r="C592" s="3">
        <v>284</v>
      </c>
      <c r="D592" s="3">
        <v>281.5</v>
      </c>
      <c r="E592" s="3">
        <v>282</v>
      </c>
      <c r="F592" s="3">
        <v>13</v>
      </c>
      <c r="G592" s="3">
        <v>280.5</v>
      </c>
    </row>
    <row r="593" spans="1:7" x14ac:dyDescent="0.3">
      <c r="A593" s="8">
        <v>38593</v>
      </c>
      <c r="B593" s="3">
        <v>280</v>
      </c>
      <c r="C593" s="3">
        <v>280</v>
      </c>
      <c r="D593" s="3">
        <v>276</v>
      </c>
      <c r="E593" s="3">
        <v>276</v>
      </c>
      <c r="F593" s="3">
        <v>52</v>
      </c>
      <c r="G593" s="3">
        <v>278.5</v>
      </c>
    </row>
    <row r="594" spans="1:7" x14ac:dyDescent="0.3">
      <c r="A594" s="8">
        <v>38594</v>
      </c>
      <c r="B594" s="3">
        <v>281</v>
      </c>
      <c r="C594" s="3">
        <v>285.75</v>
      </c>
      <c r="D594" s="3">
        <v>281</v>
      </c>
      <c r="E594" s="3">
        <v>285.75</v>
      </c>
      <c r="F594" s="3">
        <v>142</v>
      </c>
      <c r="G594" s="3">
        <v>285.75</v>
      </c>
    </row>
    <row r="595" spans="1:7" x14ac:dyDescent="0.3">
      <c r="A595" s="8">
        <v>38595</v>
      </c>
      <c r="B595" s="3">
        <v>287.25</v>
      </c>
      <c r="C595" s="3">
        <v>287.25</v>
      </c>
      <c r="D595" s="3">
        <v>282.5</v>
      </c>
      <c r="E595" s="3">
        <v>282.5</v>
      </c>
      <c r="F595" s="3">
        <v>68</v>
      </c>
      <c r="G595" s="3">
        <v>282.5</v>
      </c>
    </row>
    <row r="596" spans="1:7" x14ac:dyDescent="0.3">
      <c r="A596" s="8">
        <v>38596</v>
      </c>
      <c r="B596" s="3">
        <v>309</v>
      </c>
      <c r="C596" s="3">
        <v>312</v>
      </c>
      <c r="D596" s="3">
        <v>305</v>
      </c>
      <c r="E596" s="3">
        <v>305</v>
      </c>
      <c r="F596" s="3">
        <v>127</v>
      </c>
      <c r="G596" s="3">
        <v>305</v>
      </c>
    </row>
    <row r="597" spans="1:7" x14ac:dyDescent="0.3">
      <c r="A597" s="8">
        <v>38597</v>
      </c>
      <c r="B597" s="3">
        <v>304</v>
      </c>
      <c r="C597" s="3">
        <v>306</v>
      </c>
      <c r="D597" s="3">
        <v>303</v>
      </c>
      <c r="E597" s="3">
        <v>303</v>
      </c>
      <c r="F597" s="3">
        <v>86</v>
      </c>
      <c r="G597" s="3">
        <v>303</v>
      </c>
    </row>
    <row r="598" spans="1:7" x14ac:dyDescent="0.3">
      <c r="A598" s="8">
        <v>38600</v>
      </c>
      <c r="B598" s="3">
        <v>306</v>
      </c>
      <c r="C598" s="3">
        <v>306</v>
      </c>
      <c r="D598" s="3">
        <v>300</v>
      </c>
      <c r="E598" s="3">
        <v>300</v>
      </c>
      <c r="F598" s="3">
        <v>209</v>
      </c>
      <c r="G598" s="3">
        <v>300.5</v>
      </c>
    </row>
    <row r="599" spans="1:7" x14ac:dyDescent="0.3">
      <c r="A599" s="8">
        <v>38601</v>
      </c>
      <c r="B599" s="3">
        <v>295.5</v>
      </c>
      <c r="C599" s="3">
        <v>300</v>
      </c>
      <c r="D599" s="3">
        <v>295.5</v>
      </c>
      <c r="E599" s="3">
        <v>300</v>
      </c>
      <c r="F599" s="3">
        <v>131</v>
      </c>
      <c r="G599" s="3">
        <v>300</v>
      </c>
    </row>
    <row r="600" spans="1:7" x14ac:dyDescent="0.3">
      <c r="A600" s="8">
        <v>38602</v>
      </c>
      <c r="B600" s="3">
        <v>298.25</v>
      </c>
      <c r="C600" s="3">
        <v>299.5</v>
      </c>
      <c r="D600" s="3">
        <v>298</v>
      </c>
      <c r="E600" s="3">
        <v>298.5</v>
      </c>
      <c r="F600" s="3">
        <v>60</v>
      </c>
      <c r="G600" s="3">
        <v>298.63</v>
      </c>
    </row>
    <row r="601" spans="1:7" x14ac:dyDescent="0.3">
      <c r="A601" s="8">
        <v>38603</v>
      </c>
      <c r="B601" s="3">
        <v>298</v>
      </c>
      <c r="C601" s="3">
        <v>298</v>
      </c>
      <c r="D601" s="3">
        <v>296</v>
      </c>
      <c r="E601" s="3">
        <v>296.75</v>
      </c>
      <c r="F601" s="3">
        <v>46</v>
      </c>
      <c r="G601" s="3">
        <v>297</v>
      </c>
    </row>
    <row r="602" spans="1:7" x14ac:dyDescent="0.3">
      <c r="A602" s="8">
        <v>38604</v>
      </c>
      <c r="B602" s="3">
        <v>295</v>
      </c>
      <c r="C602" s="3">
        <v>295</v>
      </c>
      <c r="D602" s="3">
        <v>294.25</v>
      </c>
      <c r="E602" s="3">
        <v>294.5</v>
      </c>
      <c r="F602" s="3">
        <v>53</v>
      </c>
      <c r="G602" s="3">
        <v>294.5</v>
      </c>
    </row>
    <row r="603" spans="1:7" x14ac:dyDescent="0.3">
      <c r="A603" s="8">
        <v>38607</v>
      </c>
      <c r="B603" s="3">
        <v>287.5</v>
      </c>
      <c r="C603" s="3">
        <v>289</v>
      </c>
      <c r="D603" s="3">
        <v>284</v>
      </c>
      <c r="E603" s="3">
        <v>284</v>
      </c>
      <c r="F603" s="3">
        <v>66</v>
      </c>
      <c r="G603" s="3">
        <v>285</v>
      </c>
    </row>
    <row r="604" spans="1:7" x14ac:dyDescent="0.3">
      <c r="A604" s="8">
        <v>38608</v>
      </c>
      <c r="B604" s="3">
        <v>281</v>
      </c>
      <c r="C604" s="3">
        <v>283</v>
      </c>
      <c r="D604" s="3">
        <v>278</v>
      </c>
      <c r="E604" s="3">
        <v>281.5</v>
      </c>
      <c r="F604" s="3">
        <v>102</v>
      </c>
      <c r="G604" s="3">
        <v>281</v>
      </c>
    </row>
    <row r="605" spans="1:7" x14ac:dyDescent="0.3">
      <c r="A605" s="8">
        <v>38609</v>
      </c>
      <c r="B605" s="3">
        <v>280</v>
      </c>
      <c r="C605" s="3">
        <v>280</v>
      </c>
      <c r="D605" s="3">
        <v>279.25</v>
      </c>
      <c r="E605" s="3">
        <v>279.75</v>
      </c>
      <c r="F605" s="3">
        <v>37</v>
      </c>
      <c r="G605" s="3">
        <v>279.75</v>
      </c>
    </row>
    <row r="606" spans="1:7" x14ac:dyDescent="0.3">
      <c r="A606" s="8">
        <v>38610</v>
      </c>
      <c r="B606" s="3">
        <v>284</v>
      </c>
      <c r="C606" s="3">
        <v>284</v>
      </c>
      <c r="D606" s="3">
        <v>283</v>
      </c>
      <c r="E606" s="3">
        <v>283.5</v>
      </c>
      <c r="F606" s="3">
        <v>19</v>
      </c>
      <c r="G606" s="3">
        <v>282.63</v>
      </c>
    </row>
    <row r="607" spans="1:7" x14ac:dyDescent="0.3">
      <c r="A607" s="8">
        <v>38611</v>
      </c>
      <c r="B607" s="3">
        <v>282</v>
      </c>
      <c r="C607" s="3">
        <v>282</v>
      </c>
      <c r="D607" s="3">
        <v>280</v>
      </c>
      <c r="E607" s="3">
        <v>281</v>
      </c>
      <c r="F607" s="3">
        <v>30</v>
      </c>
      <c r="G607" s="3">
        <v>281</v>
      </c>
    </row>
    <row r="608" spans="1:7" x14ac:dyDescent="0.3">
      <c r="A608" s="8">
        <v>38614</v>
      </c>
      <c r="B608" s="3">
        <v>274</v>
      </c>
      <c r="C608" s="3">
        <v>275.25</v>
      </c>
      <c r="D608" s="3">
        <v>274</v>
      </c>
      <c r="E608" s="3">
        <v>275</v>
      </c>
      <c r="F608" s="3">
        <v>20</v>
      </c>
      <c r="G608" s="3">
        <v>275</v>
      </c>
    </row>
    <row r="609" spans="1:7" x14ac:dyDescent="0.3">
      <c r="A609" s="8">
        <v>38615</v>
      </c>
      <c r="B609" s="3">
        <v>275.75</v>
      </c>
      <c r="C609" s="3">
        <v>277</v>
      </c>
      <c r="D609" s="3">
        <v>275.75</v>
      </c>
      <c r="E609" s="3">
        <v>276</v>
      </c>
      <c r="F609" s="3">
        <v>25</v>
      </c>
      <c r="G609" s="3">
        <v>275.38</v>
      </c>
    </row>
    <row r="610" spans="1:7" x14ac:dyDescent="0.3">
      <c r="A610" s="8">
        <v>38616</v>
      </c>
      <c r="B610" s="3">
        <v>276.5</v>
      </c>
      <c r="C610" s="3">
        <v>278.5</v>
      </c>
      <c r="D610" s="3">
        <v>276</v>
      </c>
      <c r="E610" s="3">
        <v>278.5</v>
      </c>
      <c r="F610" s="3">
        <v>60</v>
      </c>
      <c r="G610" s="3">
        <v>278.5</v>
      </c>
    </row>
    <row r="611" spans="1:7" x14ac:dyDescent="0.3">
      <c r="A611" s="8">
        <v>38617</v>
      </c>
      <c r="B611" s="3">
        <v>281</v>
      </c>
      <c r="C611" s="3">
        <v>284.5</v>
      </c>
      <c r="D611" s="3">
        <v>280.75</v>
      </c>
      <c r="E611" s="3">
        <v>283.75</v>
      </c>
      <c r="F611" s="3">
        <v>67</v>
      </c>
      <c r="G611" s="3">
        <v>284</v>
      </c>
    </row>
    <row r="612" spans="1:7" x14ac:dyDescent="0.3">
      <c r="A612" s="8">
        <v>38618</v>
      </c>
      <c r="B612" s="3">
        <v>284.5</v>
      </c>
      <c r="C612" s="3">
        <v>284.5</v>
      </c>
      <c r="D612" s="3">
        <v>280</v>
      </c>
      <c r="E612" s="3">
        <v>280</v>
      </c>
      <c r="F612" s="3">
        <v>85</v>
      </c>
      <c r="G612" s="3">
        <v>280</v>
      </c>
    </row>
    <row r="613" spans="1:7" x14ac:dyDescent="0.3">
      <c r="A613" s="8">
        <v>38621</v>
      </c>
      <c r="B613" s="3">
        <v>275</v>
      </c>
      <c r="C613" s="3">
        <v>277</v>
      </c>
      <c r="D613" s="3">
        <v>273.75</v>
      </c>
      <c r="E613" s="3">
        <v>275.5</v>
      </c>
      <c r="F613" s="3">
        <v>68</v>
      </c>
      <c r="G613" s="3">
        <v>275.5</v>
      </c>
    </row>
    <row r="614" spans="1:7" x14ac:dyDescent="0.3">
      <c r="A614" s="8">
        <v>38622</v>
      </c>
      <c r="B614" s="3">
        <v>280</v>
      </c>
      <c r="C614" s="3">
        <v>281.5</v>
      </c>
      <c r="D614" s="3">
        <v>279.25</v>
      </c>
      <c r="E614" s="3">
        <v>281.5</v>
      </c>
      <c r="F614" s="3">
        <v>56</v>
      </c>
      <c r="G614" s="3">
        <v>281.5</v>
      </c>
    </row>
    <row r="615" spans="1:7" x14ac:dyDescent="0.3">
      <c r="A615" s="8">
        <v>38623</v>
      </c>
      <c r="B615" s="3">
        <v>282.5</v>
      </c>
      <c r="C615" s="3">
        <v>285</v>
      </c>
      <c r="D615" s="3">
        <v>282.5</v>
      </c>
      <c r="E615" s="3">
        <v>283</v>
      </c>
      <c r="F615" s="3">
        <v>73</v>
      </c>
      <c r="G615" s="3">
        <v>283</v>
      </c>
    </row>
    <row r="616" spans="1:7" x14ac:dyDescent="0.3">
      <c r="A616" s="8">
        <v>38624</v>
      </c>
      <c r="B616" s="3">
        <v>286</v>
      </c>
      <c r="C616" s="3">
        <v>287</v>
      </c>
      <c r="D616" s="3">
        <v>285</v>
      </c>
      <c r="E616" s="3">
        <v>285</v>
      </c>
      <c r="F616" s="3">
        <v>117</v>
      </c>
      <c r="G616" s="3">
        <v>285</v>
      </c>
    </row>
    <row r="617" spans="1:7" x14ac:dyDescent="0.3">
      <c r="A617" s="8">
        <v>38625</v>
      </c>
      <c r="B617" s="3">
        <v>285</v>
      </c>
      <c r="C617" s="3">
        <v>288.5</v>
      </c>
      <c r="D617" s="3">
        <v>285</v>
      </c>
      <c r="E617" s="3">
        <v>287.5</v>
      </c>
      <c r="F617" s="3">
        <v>159</v>
      </c>
      <c r="G617" s="3">
        <v>288</v>
      </c>
    </row>
    <row r="618" spans="1:7" x14ac:dyDescent="0.3">
      <c r="A618" s="8">
        <v>38628</v>
      </c>
      <c r="B618" s="3">
        <v>302.5</v>
      </c>
      <c r="C618" s="3">
        <v>302.5</v>
      </c>
      <c r="D618" s="3">
        <v>299.25</v>
      </c>
      <c r="E618" s="3">
        <v>299.5</v>
      </c>
      <c r="F618" s="3">
        <v>78</v>
      </c>
      <c r="G618" s="3">
        <v>298.63</v>
      </c>
    </row>
    <row r="619" spans="1:7" x14ac:dyDescent="0.3">
      <c r="A619" s="8">
        <v>38629</v>
      </c>
      <c r="B619" s="3">
        <v>294</v>
      </c>
      <c r="C619" s="3">
        <v>301.75</v>
      </c>
      <c r="D619" s="3">
        <v>294</v>
      </c>
      <c r="E619" s="3">
        <v>301.5</v>
      </c>
      <c r="F619" s="3">
        <v>90</v>
      </c>
      <c r="G619" s="3">
        <v>301</v>
      </c>
    </row>
    <row r="620" spans="1:7" x14ac:dyDescent="0.3">
      <c r="A620" s="8">
        <v>38630</v>
      </c>
      <c r="B620" s="3">
        <v>301</v>
      </c>
      <c r="C620" s="3">
        <v>303</v>
      </c>
      <c r="D620" s="3">
        <v>298.25</v>
      </c>
      <c r="E620" s="3">
        <v>298.25</v>
      </c>
      <c r="F620" s="3">
        <v>125</v>
      </c>
      <c r="G620" s="3">
        <v>299.5</v>
      </c>
    </row>
    <row r="621" spans="1:7" x14ac:dyDescent="0.3">
      <c r="A621" s="8">
        <v>38631</v>
      </c>
      <c r="B621" s="3">
        <v>301</v>
      </c>
      <c r="C621" s="3">
        <v>303</v>
      </c>
      <c r="D621" s="3">
        <v>301</v>
      </c>
      <c r="E621" s="3">
        <v>302.75</v>
      </c>
      <c r="F621" s="3">
        <v>51</v>
      </c>
      <c r="G621" s="3">
        <v>302.5</v>
      </c>
    </row>
    <row r="622" spans="1:7" x14ac:dyDescent="0.3">
      <c r="A622" s="8">
        <v>38632</v>
      </c>
      <c r="B622" s="3">
        <v>302</v>
      </c>
      <c r="C622" s="3">
        <v>306</v>
      </c>
      <c r="D622" s="3">
        <v>302</v>
      </c>
      <c r="E622" s="3">
        <v>306</v>
      </c>
      <c r="F622" s="3">
        <v>47</v>
      </c>
      <c r="G622" s="3">
        <v>306</v>
      </c>
    </row>
    <row r="623" spans="1:7" x14ac:dyDescent="0.3">
      <c r="A623" s="8">
        <v>38635</v>
      </c>
      <c r="B623" s="3">
        <v>313</v>
      </c>
      <c r="C623" s="3">
        <v>318</v>
      </c>
      <c r="D623" s="3">
        <v>313</v>
      </c>
      <c r="E623" s="3">
        <v>317.75</v>
      </c>
      <c r="F623" s="3">
        <v>87</v>
      </c>
      <c r="G623" s="3">
        <v>317.75</v>
      </c>
    </row>
    <row r="624" spans="1:7" x14ac:dyDescent="0.3">
      <c r="A624" s="8">
        <v>38636</v>
      </c>
      <c r="B624" s="3">
        <v>320</v>
      </c>
      <c r="C624" s="3">
        <v>324</v>
      </c>
      <c r="D624" s="3">
        <v>320</v>
      </c>
      <c r="E624" s="3">
        <v>321.25</v>
      </c>
      <c r="F624" s="3">
        <v>186</v>
      </c>
      <c r="G624" s="3">
        <v>321.5</v>
      </c>
    </row>
    <row r="625" spans="1:7" x14ac:dyDescent="0.3">
      <c r="A625" s="8">
        <v>38637</v>
      </c>
      <c r="B625" s="3">
        <v>319.75</v>
      </c>
      <c r="C625" s="3">
        <v>325</v>
      </c>
      <c r="D625" s="3">
        <v>319.75</v>
      </c>
      <c r="E625" s="3">
        <v>324.75</v>
      </c>
      <c r="F625" s="3">
        <v>88</v>
      </c>
      <c r="G625" s="3">
        <v>324.75</v>
      </c>
    </row>
    <row r="626" spans="1:7" x14ac:dyDescent="0.3">
      <c r="A626" s="8">
        <v>38638</v>
      </c>
      <c r="B626" s="3">
        <v>321</v>
      </c>
      <c r="C626" s="3">
        <v>323</v>
      </c>
      <c r="D626" s="3">
        <v>320</v>
      </c>
      <c r="E626" s="3">
        <v>321.25</v>
      </c>
      <c r="F626" s="3">
        <v>108</v>
      </c>
      <c r="G626" s="3">
        <v>321.25</v>
      </c>
    </row>
    <row r="627" spans="1:7" x14ac:dyDescent="0.3">
      <c r="A627" s="8">
        <v>38639</v>
      </c>
      <c r="B627" s="3">
        <v>323</v>
      </c>
      <c r="C627" s="3">
        <v>323</v>
      </c>
      <c r="D627" s="3">
        <v>320</v>
      </c>
      <c r="E627" s="3">
        <v>320</v>
      </c>
      <c r="F627" s="3">
        <v>74</v>
      </c>
      <c r="G627" s="3">
        <v>320</v>
      </c>
    </row>
    <row r="628" spans="1:7" x14ac:dyDescent="0.3">
      <c r="A628" s="8">
        <v>38642</v>
      </c>
      <c r="B628" s="3">
        <v>321</v>
      </c>
      <c r="C628" s="3">
        <v>323</v>
      </c>
      <c r="D628" s="3">
        <v>320</v>
      </c>
      <c r="E628" s="3">
        <v>320.5</v>
      </c>
      <c r="F628" s="3">
        <v>227</v>
      </c>
      <c r="G628" s="3">
        <v>320</v>
      </c>
    </row>
    <row r="629" spans="1:7" x14ac:dyDescent="0.3">
      <c r="A629" s="8">
        <v>38643</v>
      </c>
      <c r="B629" s="3">
        <v>318</v>
      </c>
      <c r="C629" s="3">
        <v>320</v>
      </c>
      <c r="D629" s="3">
        <v>318</v>
      </c>
      <c r="E629" s="3">
        <v>320</v>
      </c>
      <c r="F629" s="3">
        <v>52</v>
      </c>
      <c r="G629" s="3">
        <v>320</v>
      </c>
    </row>
    <row r="630" spans="1:7" x14ac:dyDescent="0.3">
      <c r="A630" s="8">
        <v>38644</v>
      </c>
      <c r="B630" s="3">
        <v>320</v>
      </c>
      <c r="C630" s="3">
        <v>320</v>
      </c>
      <c r="D630" s="3">
        <v>318</v>
      </c>
      <c r="E630" s="3">
        <v>318</v>
      </c>
      <c r="F630" s="3">
        <v>212</v>
      </c>
      <c r="G630" s="3">
        <v>319</v>
      </c>
    </row>
    <row r="631" spans="1:7" x14ac:dyDescent="0.3">
      <c r="A631" s="8">
        <v>38645</v>
      </c>
      <c r="B631" s="3">
        <v>312.5</v>
      </c>
      <c r="C631" s="3">
        <v>314</v>
      </c>
      <c r="D631" s="3">
        <v>305</v>
      </c>
      <c r="E631" s="3">
        <v>305</v>
      </c>
      <c r="F631" s="3">
        <v>133</v>
      </c>
      <c r="G631" s="3">
        <v>306.5</v>
      </c>
    </row>
    <row r="632" spans="1:7" x14ac:dyDescent="0.3">
      <c r="A632" s="8">
        <v>38646</v>
      </c>
      <c r="B632" s="3">
        <v>306</v>
      </c>
      <c r="C632" s="3">
        <v>312</v>
      </c>
      <c r="D632" s="3">
        <v>306</v>
      </c>
      <c r="E632" s="3">
        <v>307.5</v>
      </c>
      <c r="F632" s="3">
        <v>143</v>
      </c>
      <c r="G632" s="3">
        <v>307.5</v>
      </c>
    </row>
    <row r="633" spans="1:7" x14ac:dyDescent="0.3">
      <c r="A633" s="8">
        <v>38649</v>
      </c>
      <c r="B633" s="3">
        <v>298</v>
      </c>
      <c r="C633" s="3">
        <v>299</v>
      </c>
      <c r="D633" s="3">
        <v>295.5</v>
      </c>
      <c r="E633" s="3">
        <v>295.5</v>
      </c>
      <c r="F633" s="3">
        <v>106</v>
      </c>
      <c r="G633" s="3">
        <v>295.5</v>
      </c>
    </row>
    <row r="634" spans="1:7" x14ac:dyDescent="0.3">
      <c r="A634" s="8">
        <v>38650</v>
      </c>
      <c r="B634" s="3">
        <v>300</v>
      </c>
      <c r="C634" s="3">
        <v>301</v>
      </c>
      <c r="D634" s="3">
        <v>298.5</v>
      </c>
      <c r="E634" s="3">
        <v>301</v>
      </c>
      <c r="F634" s="3">
        <v>131</v>
      </c>
      <c r="G634" s="3">
        <v>301</v>
      </c>
    </row>
    <row r="635" spans="1:7" x14ac:dyDescent="0.3">
      <c r="A635" s="8">
        <v>38651</v>
      </c>
      <c r="B635" s="3">
        <v>302</v>
      </c>
      <c r="C635" s="3">
        <v>305</v>
      </c>
      <c r="D635" s="3">
        <v>302</v>
      </c>
      <c r="E635" s="3">
        <v>305</v>
      </c>
      <c r="F635" s="3">
        <v>78</v>
      </c>
      <c r="G635" s="3">
        <v>304.25</v>
      </c>
    </row>
    <row r="636" spans="1:7" x14ac:dyDescent="0.3">
      <c r="A636" s="8">
        <v>38652</v>
      </c>
      <c r="B636" s="3">
        <v>302</v>
      </c>
      <c r="C636" s="3">
        <v>303.5</v>
      </c>
      <c r="D636" s="3">
        <v>301.5</v>
      </c>
      <c r="E636" s="3">
        <v>302</v>
      </c>
      <c r="F636" s="3">
        <v>91</v>
      </c>
      <c r="G636" s="3">
        <v>301.88</v>
      </c>
    </row>
    <row r="637" spans="1:7" x14ac:dyDescent="0.3">
      <c r="A637" s="8">
        <v>38653</v>
      </c>
      <c r="B637" s="3">
        <v>305.5</v>
      </c>
      <c r="C637" s="3">
        <v>310.75</v>
      </c>
      <c r="D637" s="3">
        <v>305.5</v>
      </c>
      <c r="E637" s="3">
        <v>309.5</v>
      </c>
      <c r="F637" s="3">
        <v>147</v>
      </c>
      <c r="G637" s="3">
        <v>310.25</v>
      </c>
    </row>
    <row r="638" spans="1:7" x14ac:dyDescent="0.3">
      <c r="A638" s="8">
        <v>38656</v>
      </c>
      <c r="B638" s="3">
        <v>307</v>
      </c>
      <c r="C638" s="3">
        <v>307</v>
      </c>
      <c r="D638" s="3">
        <v>299</v>
      </c>
      <c r="E638" s="3">
        <v>302.5</v>
      </c>
      <c r="F638" s="3">
        <v>91</v>
      </c>
      <c r="G638" s="3">
        <v>302</v>
      </c>
    </row>
    <row r="639" spans="1:7" x14ac:dyDescent="0.3">
      <c r="A639" s="8">
        <v>38657</v>
      </c>
      <c r="B639" s="3">
        <v>40.9</v>
      </c>
      <c r="C639" s="3">
        <v>40.9</v>
      </c>
      <c r="D639" s="3">
        <v>40.5</v>
      </c>
      <c r="E639" s="3">
        <v>40.5</v>
      </c>
      <c r="F639" s="3">
        <v>28</v>
      </c>
      <c r="G639" s="3">
        <v>40.5</v>
      </c>
    </row>
    <row r="640" spans="1:7" x14ac:dyDescent="0.3">
      <c r="A640" s="8">
        <v>38658</v>
      </c>
      <c r="B640" s="3">
        <v>40.299999999999997</v>
      </c>
      <c r="C640" s="3">
        <v>40.299999999999997</v>
      </c>
      <c r="D640" s="3">
        <v>40</v>
      </c>
      <c r="E640" s="3">
        <v>40</v>
      </c>
      <c r="F640" s="3">
        <v>51</v>
      </c>
      <c r="G640" s="3">
        <v>40.130000000000003</v>
      </c>
    </row>
    <row r="641" spans="1:7" x14ac:dyDescent="0.3">
      <c r="A641" s="8">
        <v>38659</v>
      </c>
      <c r="B641" s="3">
        <v>39.799999999999997</v>
      </c>
      <c r="C641" s="3">
        <v>39.9</v>
      </c>
      <c r="D641" s="3">
        <v>39.5</v>
      </c>
      <c r="E641" s="3">
        <v>39.9</v>
      </c>
      <c r="F641" s="3">
        <v>90</v>
      </c>
      <c r="G641" s="3">
        <v>39.85</v>
      </c>
    </row>
    <row r="642" spans="1:7" x14ac:dyDescent="0.3">
      <c r="A642" s="8">
        <v>38660</v>
      </c>
      <c r="B642" s="3">
        <v>39.65</v>
      </c>
      <c r="C642" s="3">
        <v>39.65</v>
      </c>
      <c r="D642" s="3">
        <v>39.35</v>
      </c>
      <c r="E642" s="3">
        <v>39.35</v>
      </c>
      <c r="F642" s="3">
        <v>8</v>
      </c>
      <c r="G642" s="3">
        <v>39.479999999999997</v>
      </c>
    </row>
    <row r="643" spans="1:7" x14ac:dyDescent="0.3">
      <c r="A643" s="8">
        <v>38663</v>
      </c>
      <c r="B643" s="3">
        <v>38.75</v>
      </c>
      <c r="C643" s="3">
        <v>38.75</v>
      </c>
      <c r="D643" s="3">
        <v>38</v>
      </c>
      <c r="E643" s="3">
        <v>38</v>
      </c>
      <c r="F643" s="3">
        <v>10</v>
      </c>
      <c r="G643" s="3">
        <v>38</v>
      </c>
    </row>
    <row r="644" spans="1:7" x14ac:dyDescent="0.3">
      <c r="A644" s="8">
        <v>38664</v>
      </c>
      <c r="B644" s="3">
        <v>38.450000000000003</v>
      </c>
      <c r="C644" s="3">
        <v>39.25</v>
      </c>
      <c r="D644" s="3">
        <v>38.450000000000003</v>
      </c>
      <c r="E644" s="3">
        <v>39.01</v>
      </c>
      <c r="F644" s="3">
        <v>60</v>
      </c>
      <c r="G644" s="3">
        <v>39.21</v>
      </c>
    </row>
    <row r="645" spans="1:7" x14ac:dyDescent="0.3">
      <c r="A645" s="8">
        <v>38665</v>
      </c>
      <c r="B645" s="3">
        <v>40</v>
      </c>
      <c r="C645" s="3">
        <v>40.4</v>
      </c>
      <c r="D645" s="3">
        <v>39.799999999999997</v>
      </c>
      <c r="E645" s="3">
        <v>40.4</v>
      </c>
      <c r="F645" s="3">
        <v>17</v>
      </c>
      <c r="G645" s="3">
        <v>40.4</v>
      </c>
    </row>
    <row r="646" spans="1:7" x14ac:dyDescent="0.3">
      <c r="A646" s="8">
        <v>38666</v>
      </c>
      <c r="B646" s="3">
        <v>40.15</v>
      </c>
      <c r="C646" s="3">
        <v>40.15</v>
      </c>
      <c r="D646" s="3">
        <v>40</v>
      </c>
      <c r="E646" s="3">
        <v>40</v>
      </c>
      <c r="F646" s="3">
        <v>16</v>
      </c>
      <c r="G646" s="3">
        <v>40.26</v>
      </c>
    </row>
    <row r="647" spans="1:7" x14ac:dyDescent="0.3">
      <c r="A647" s="8">
        <v>38667</v>
      </c>
      <c r="B647" s="3">
        <v>40</v>
      </c>
      <c r="C647" s="3">
        <v>40.1</v>
      </c>
      <c r="D647" s="3">
        <v>39.9</v>
      </c>
      <c r="E647" s="3">
        <v>40.1</v>
      </c>
      <c r="F647" s="3">
        <v>20</v>
      </c>
      <c r="G647" s="3">
        <v>40.1</v>
      </c>
    </row>
    <row r="648" spans="1:7" x14ac:dyDescent="0.3">
      <c r="A648" s="8">
        <v>38670</v>
      </c>
      <c r="B648" s="3">
        <v>40.6</v>
      </c>
      <c r="C648" s="3">
        <v>41.25</v>
      </c>
      <c r="D648" s="3">
        <v>40.5</v>
      </c>
      <c r="E648" s="3">
        <v>41</v>
      </c>
      <c r="F648" s="3">
        <v>166</v>
      </c>
      <c r="G648" s="3">
        <v>41.05</v>
      </c>
    </row>
    <row r="649" spans="1:7" x14ac:dyDescent="0.3">
      <c r="A649" s="8">
        <v>38671</v>
      </c>
      <c r="B649" s="3">
        <v>40.4</v>
      </c>
      <c r="C649" s="3">
        <v>40.5</v>
      </c>
      <c r="D649" s="3">
        <v>40.1</v>
      </c>
      <c r="E649" s="3">
        <v>40.299999999999997</v>
      </c>
      <c r="F649" s="3">
        <v>34</v>
      </c>
      <c r="G649" s="3">
        <v>40.299999999999997</v>
      </c>
    </row>
    <row r="650" spans="1:7" x14ac:dyDescent="0.3">
      <c r="A650" s="8">
        <v>38672</v>
      </c>
      <c r="B650" s="3">
        <v>40.4</v>
      </c>
      <c r="C650" s="3">
        <v>40.6</v>
      </c>
      <c r="D650" s="3">
        <v>40.4</v>
      </c>
      <c r="E650" s="3">
        <v>40.549999999999997</v>
      </c>
      <c r="F650" s="3">
        <v>30</v>
      </c>
      <c r="G650" s="3">
        <v>40.83</v>
      </c>
    </row>
    <row r="651" spans="1:7" x14ac:dyDescent="0.3">
      <c r="A651" s="8">
        <v>38673</v>
      </c>
      <c r="B651" s="3">
        <v>40.6</v>
      </c>
      <c r="C651" s="3">
        <v>40.799999999999997</v>
      </c>
      <c r="D651" s="3">
        <v>40.6</v>
      </c>
      <c r="E651" s="3">
        <v>40.799999999999997</v>
      </c>
      <c r="F651" s="3">
        <v>15</v>
      </c>
      <c r="G651" s="3">
        <v>40.799999999999997</v>
      </c>
    </row>
    <row r="652" spans="1:7" x14ac:dyDescent="0.3">
      <c r="A652" s="8">
        <v>38674</v>
      </c>
      <c r="B652" s="3">
        <v>40.6</v>
      </c>
      <c r="C652" s="3">
        <v>40.75</v>
      </c>
      <c r="D652" s="3">
        <v>39.9</v>
      </c>
      <c r="E652" s="3">
        <v>39.950000000000003</v>
      </c>
      <c r="F652" s="3">
        <v>53</v>
      </c>
      <c r="G652" s="3">
        <v>39.9</v>
      </c>
    </row>
    <row r="653" spans="1:7" x14ac:dyDescent="0.3">
      <c r="A653" s="8">
        <v>38677</v>
      </c>
      <c r="B653" s="3">
        <v>40.200000000000003</v>
      </c>
      <c r="C653" s="3">
        <v>40.200000000000003</v>
      </c>
      <c r="D653" s="3">
        <v>40.200000000000003</v>
      </c>
      <c r="E653" s="3">
        <v>40.200000000000003</v>
      </c>
      <c r="F653" s="3">
        <v>2</v>
      </c>
      <c r="G653" s="3">
        <v>40.200000000000003</v>
      </c>
    </row>
    <row r="654" spans="1:7" x14ac:dyDescent="0.3">
      <c r="A654" s="8">
        <v>38678</v>
      </c>
      <c r="B654" s="3">
        <v>40.1</v>
      </c>
      <c r="C654" s="3">
        <v>40.299999999999997</v>
      </c>
      <c r="D654" s="3">
        <v>39.979999999999997</v>
      </c>
      <c r="E654" s="3">
        <v>39.979999999999997</v>
      </c>
      <c r="F654" s="3">
        <v>52</v>
      </c>
      <c r="G654" s="3">
        <v>39.979999999999997</v>
      </c>
    </row>
    <row r="655" spans="1:7" x14ac:dyDescent="0.3">
      <c r="A655" s="8">
        <v>38679</v>
      </c>
      <c r="B655" s="3">
        <v>40</v>
      </c>
      <c r="C655" s="3">
        <v>40</v>
      </c>
      <c r="D655" s="3">
        <v>39.85</v>
      </c>
      <c r="E655" s="3">
        <v>39.9</v>
      </c>
      <c r="F655" s="3">
        <v>25</v>
      </c>
      <c r="G655" s="3">
        <v>39.9</v>
      </c>
    </row>
    <row r="656" spans="1:7" x14ac:dyDescent="0.3">
      <c r="A656" s="8">
        <v>38680</v>
      </c>
      <c r="B656" s="3">
        <v>39.299999999999997</v>
      </c>
      <c r="C656" s="3">
        <v>39.450000000000003</v>
      </c>
      <c r="D656" s="3">
        <v>39.25</v>
      </c>
      <c r="E656" s="3">
        <v>39.299999999999997</v>
      </c>
      <c r="F656" s="3">
        <v>29</v>
      </c>
      <c r="G656" s="3">
        <v>39.299999999999997</v>
      </c>
    </row>
    <row r="657" spans="1:7" x14ac:dyDescent="0.3">
      <c r="A657" s="8">
        <v>38681</v>
      </c>
      <c r="B657" s="3">
        <v>38.799999999999997</v>
      </c>
      <c r="C657" s="3">
        <v>39.25</v>
      </c>
      <c r="D657" s="3">
        <v>38.799999999999997</v>
      </c>
      <c r="E657" s="3">
        <v>39.25</v>
      </c>
      <c r="F657" s="3">
        <v>27</v>
      </c>
      <c r="G657" s="3">
        <v>39.25</v>
      </c>
    </row>
    <row r="658" spans="1:7" x14ac:dyDescent="0.3">
      <c r="A658" s="8">
        <v>38684</v>
      </c>
      <c r="B658" s="3">
        <v>40.5</v>
      </c>
      <c r="C658" s="3">
        <v>40.700000000000003</v>
      </c>
      <c r="D658" s="3">
        <v>40.5</v>
      </c>
      <c r="E658" s="3">
        <v>40.700000000000003</v>
      </c>
      <c r="F658" s="3">
        <v>20</v>
      </c>
      <c r="G658" s="3">
        <v>40.700000000000003</v>
      </c>
    </row>
    <row r="659" spans="1:7" x14ac:dyDescent="0.3">
      <c r="A659" s="8">
        <v>38685</v>
      </c>
      <c r="B659" s="3">
        <v>40.9</v>
      </c>
      <c r="C659" s="3">
        <v>41.5</v>
      </c>
      <c r="D659" s="3">
        <v>40.9</v>
      </c>
      <c r="E659" s="3">
        <v>41.4</v>
      </c>
      <c r="F659" s="3">
        <v>80</v>
      </c>
      <c r="G659" s="3">
        <v>41.4</v>
      </c>
    </row>
    <row r="660" spans="1:7" x14ac:dyDescent="0.3">
      <c r="A660" s="8">
        <v>38686</v>
      </c>
      <c r="B660" s="3">
        <v>41.35</v>
      </c>
      <c r="C660" s="3">
        <v>41.35</v>
      </c>
      <c r="D660" s="3">
        <v>40.549999999999997</v>
      </c>
      <c r="E660" s="3">
        <v>40.549999999999997</v>
      </c>
      <c r="F660" s="3">
        <v>47</v>
      </c>
      <c r="G660" s="3">
        <v>40.549999999999997</v>
      </c>
    </row>
    <row r="661" spans="1:7" x14ac:dyDescent="0.3">
      <c r="A661" s="8">
        <v>38687</v>
      </c>
      <c r="B661" s="3">
        <v>40.5</v>
      </c>
      <c r="C661" s="3">
        <v>40.5</v>
      </c>
      <c r="D661" s="3">
        <v>40.5</v>
      </c>
      <c r="E661" s="3">
        <v>40.5</v>
      </c>
      <c r="F661" s="3">
        <v>15</v>
      </c>
      <c r="G661" s="3">
        <v>40.799999999999997</v>
      </c>
    </row>
    <row r="662" spans="1:7" x14ac:dyDescent="0.3">
      <c r="A662" s="8">
        <v>38688</v>
      </c>
      <c r="B662" s="3">
        <v>40.75</v>
      </c>
      <c r="C662" s="3">
        <v>41.05</v>
      </c>
      <c r="D662" s="3">
        <v>40.75</v>
      </c>
      <c r="E662" s="3">
        <v>41.05</v>
      </c>
      <c r="F662" s="3">
        <v>24</v>
      </c>
      <c r="G662" s="3">
        <v>41.05</v>
      </c>
    </row>
    <row r="663" spans="1:7" x14ac:dyDescent="0.3">
      <c r="A663" s="8">
        <v>38691</v>
      </c>
      <c r="B663" s="3">
        <v>41.3</v>
      </c>
      <c r="C663" s="3">
        <v>41.8</v>
      </c>
      <c r="D663" s="3">
        <v>41.3</v>
      </c>
      <c r="E663" s="3">
        <v>41.8</v>
      </c>
      <c r="F663" s="3">
        <v>20</v>
      </c>
      <c r="G663" s="3">
        <v>41.8</v>
      </c>
    </row>
    <row r="664" spans="1:7" x14ac:dyDescent="0.3">
      <c r="A664" s="8">
        <v>38692</v>
      </c>
      <c r="B664" s="3">
        <v>41.6</v>
      </c>
      <c r="C664" s="3">
        <v>41.65</v>
      </c>
      <c r="D664" s="3">
        <v>41.55</v>
      </c>
      <c r="E664" s="3">
        <v>41.65</v>
      </c>
      <c r="F664" s="3">
        <v>17</v>
      </c>
      <c r="G664" s="3">
        <v>41.65</v>
      </c>
    </row>
    <row r="665" spans="1:7" x14ac:dyDescent="0.3">
      <c r="A665" s="8">
        <v>38693</v>
      </c>
      <c r="B665" s="3">
        <v>41.65</v>
      </c>
      <c r="C665" s="3">
        <v>41.65</v>
      </c>
      <c r="D665" s="3">
        <v>41.65</v>
      </c>
      <c r="E665" s="3">
        <v>41.65</v>
      </c>
      <c r="F665" s="3">
        <v>0</v>
      </c>
      <c r="G665" s="3">
        <v>41.65</v>
      </c>
    </row>
    <row r="666" spans="1:7" x14ac:dyDescent="0.3">
      <c r="A666" s="8">
        <v>38694</v>
      </c>
      <c r="B666" s="3">
        <v>41.5</v>
      </c>
      <c r="C666" s="3">
        <v>41.6</v>
      </c>
      <c r="D666" s="3">
        <v>41.5</v>
      </c>
      <c r="E666" s="3">
        <v>41.55</v>
      </c>
      <c r="F666" s="3">
        <v>27</v>
      </c>
      <c r="G666" s="3">
        <v>41.55</v>
      </c>
    </row>
    <row r="667" spans="1:7" x14ac:dyDescent="0.3">
      <c r="A667" s="8">
        <v>38695</v>
      </c>
      <c r="B667" s="3">
        <v>41.4</v>
      </c>
      <c r="C667" s="3">
        <v>41.4</v>
      </c>
      <c r="D667" s="3">
        <v>41.4</v>
      </c>
      <c r="E667" s="3">
        <v>41.4</v>
      </c>
      <c r="F667" s="3">
        <v>5</v>
      </c>
      <c r="G667" s="3">
        <v>41.15</v>
      </c>
    </row>
    <row r="668" spans="1:7" x14ac:dyDescent="0.3">
      <c r="A668" s="8">
        <v>38698</v>
      </c>
      <c r="B668" s="3">
        <v>42.2</v>
      </c>
      <c r="C668" s="3">
        <v>42.3</v>
      </c>
      <c r="D668" s="3">
        <v>42.1</v>
      </c>
      <c r="E668" s="3">
        <v>42.3</v>
      </c>
      <c r="F668" s="3">
        <v>59</v>
      </c>
      <c r="G668" s="3">
        <v>42.3</v>
      </c>
    </row>
    <row r="669" spans="1:7" x14ac:dyDescent="0.3">
      <c r="A669" s="8">
        <v>38699</v>
      </c>
      <c r="B669" s="3">
        <v>42.55</v>
      </c>
      <c r="C669" s="3">
        <v>42.6</v>
      </c>
      <c r="D669" s="3">
        <v>42.55</v>
      </c>
      <c r="E669" s="3">
        <v>42.6</v>
      </c>
      <c r="F669" s="3">
        <v>25</v>
      </c>
      <c r="G669" s="3">
        <v>42.4</v>
      </c>
    </row>
    <row r="670" spans="1:7" x14ac:dyDescent="0.3">
      <c r="A670" s="8">
        <v>38700</v>
      </c>
      <c r="B670" s="3">
        <v>41.55</v>
      </c>
      <c r="C670" s="3">
        <v>41.55</v>
      </c>
      <c r="D670" s="3">
        <v>41.3</v>
      </c>
      <c r="E670" s="3">
        <v>41.5</v>
      </c>
      <c r="F670" s="3">
        <v>53</v>
      </c>
      <c r="G670" s="3">
        <v>41.5</v>
      </c>
    </row>
    <row r="671" spans="1:7" x14ac:dyDescent="0.3">
      <c r="A671" s="8">
        <v>38701</v>
      </c>
      <c r="B671" s="3">
        <v>41.5</v>
      </c>
      <c r="C671" s="3">
        <v>41.5</v>
      </c>
      <c r="D671" s="3">
        <v>40.25</v>
      </c>
      <c r="E671" s="3">
        <v>40.25</v>
      </c>
      <c r="F671" s="3">
        <v>64</v>
      </c>
      <c r="G671" s="3">
        <v>40.25</v>
      </c>
    </row>
    <row r="672" spans="1:7" x14ac:dyDescent="0.3">
      <c r="A672" s="8">
        <v>38702</v>
      </c>
      <c r="B672" s="3">
        <v>40.049999999999997</v>
      </c>
      <c r="C672" s="3">
        <v>40.049999999999997</v>
      </c>
      <c r="D672" s="3">
        <v>39.799999999999997</v>
      </c>
      <c r="E672" s="3">
        <v>39.85</v>
      </c>
      <c r="F672" s="3">
        <v>27</v>
      </c>
      <c r="G672" s="3">
        <v>40</v>
      </c>
    </row>
    <row r="673" spans="1:7" x14ac:dyDescent="0.3">
      <c r="A673" s="8">
        <v>38705</v>
      </c>
      <c r="B673" s="3">
        <v>39.35</v>
      </c>
      <c r="C673" s="3">
        <v>39.35</v>
      </c>
      <c r="D673" s="3">
        <v>37.450000000000003</v>
      </c>
      <c r="E673" s="3">
        <v>37.5</v>
      </c>
      <c r="F673" s="3">
        <v>184</v>
      </c>
      <c r="G673" s="3">
        <v>37.479999999999997</v>
      </c>
    </row>
    <row r="674" spans="1:7" x14ac:dyDescent="0.3">
      <c r="A674" s="8">
        <v>38706</v>
      </c>
      <c r="B674" s="3">
        <v>38</v>
      </c>
      <c r="C674" s="3">
        <v>38.450000000000003</v>
      </c>
      <c r="D674" s="3">
        <v>38</v>
      </c>
      <c r="E674" s="3">
        <v>38.25</v>
      </c>
      <c r="F674" s="3">
        <v>67</v>
      </c>
      <c r="G674" s="3">
        <v>38.25</v>
      </c>
    </row>
    <row r="675" spans="1:7" x14ac:dyDescent="0.3">
      <c r="A675" s="8">
        <v>38707</v>
      </c>
      <c r="B675" s="3">
        <v>37.6</v>
      </c>
      <c r="C675" s="3">
        <v>38.25</v>
      </c>
      <c r="D675" s="3">
        <v>37.6</v>
      </c>
      <c r="E675" s="3">
        <v>38</v>
      </c>
      <c r="F675" s="3">
        <v>23</v>
      </c>
      <c r="G675" s="3">
        <v>38</v>
      </c>
    </row>
    <row r="676" spans="1:7" x14ac:dyDescent="0.3">
      <c r="A676" s="8">
        <v>38708</v>
      </c>
      <c r="B676" s="3">
        <v>38.25</v>
      </c>
      <c r="C676" s="3">
        <v>38.25</v>
      </c>
      <c r="D676" s="3">
        <v>38.1</v>
      </c>
      <c r="E676" s="3">
        <v>38.15</v>
      </c>
      <c r="F676" s="3">
        <v>9</v>
      </c>
      <c r="G676" s="3">
        <v>38.15</v>
      </c>
    </row>
    <row r="677" spans="1:7" x14ac:dyDescent="0.3">
      <c r="A677" s="8">
        <v>38709</v>
      </c>
      <c r="B677" s="3">
        <v>38.299999999999997</v>
      </c>
      <c r="C677" s="3">
        <v>38.299999999999997</v>
      </c>
      <c r="D677" s="3">
        <v>38.299999999999997</v>
      </c>
      <c r="E677" s="3">
        <v>38.299999999999997</v>
      </c>
      <c r="F677" s="3">
        <v>1</v>
      </c>
      <c r="G677" s="3">
        <v>38.299999999999997</v>
      </c>
    </row>
    <row r="678" spans="1:7" x14ac:dyDescent="0.3">
      <c r="A678" s="8">
        <v>38713</v>
      </c>
      <c r="B678" s="3">
        <v>38.9</v>
      </c>
      <c r="C678" s="3">
        <v>39</v>
      </c>
      <c r="D678" s="3">
        <v>38.9</v>
      </c>
      <c r="E678" s="3">
        <v>39</v>
      </c>
      <c r="F678" s="3">
        <v>80</v>
      </c>
      <c r="G678" s="3">
        <v>39</v>
      </c>
    </row>
    <row r="679" spans="1:7" x14ac:dyDescent="0.3">
      <c r="A679" s="8">
        <v>38714</v>
      </c>
      <c r="B679" s="3">
        <v>38.85</v>
      </c>
      <c r="C679" s="3">
        <v>39</v>
      </c>
      <c r="D679" s="3">
        <v>38.85</v>
      </c>
      <c r="E679" s="3">
        <v>38.950000000000003</v>
      </c>
      <c r="F679" s="3">
        <v>79</v>
      </c>
      <c r="G679" s="3">
        <v>38.950000000000003</v>
      </c>
    </row>
    <row r="680" spans="1:7" x14ac:dyDescent="0.3">
      <c r="A680" s="8">
        <v>38715</v>
      </c>
      <c r="B680" s="3">
        <v>39.299999999999997</v>
      </c>
      <c r="C680" s="3">
        <v>39.5</v>
      </c>
      <c r="D680" s="3">
        <v>39.299999999999997</v>
      </c>
      <c r="E680" s="3">
        <v>39.450000000000003</v>
      </c>
      <c r="F680" s="3">
        <v>66</v>
      </c>
      <c r="G680" s="3">
        <v>39.58</v>
      </c>
    </row>
    <row r="681" spans="1:7" x14ac:dyDescent="0.3">
      <c r="A681" s="8">
        <v>38716</v>
      </c>
      <c r="B681" s="3">
        <v>39.799999999999997</v>
      </c>
      <c r="C681" s="3">
        <v>39.799999999999997</v>
      </c>
      <c r="D681" s="3">
        <v>39.799999999999997</v>
      </c>
      <c r="E681" s="3">
        <v>39.799999999999997</v>
      </c>
      <c r="F681" s="3">
        <v>5</v>
      </c>
      <c r="G681" s="3">
        <v>39.799999999999997</v>
      </c>
    </row>
    <row r="682" spans="1:7" x14ac:dyDescent="0.3">
      <c r="A682" s="8">
        <v>38719</v>
      </c>
      <c r="B682" s="3">
        <v>41</v>
      </c>
      <c r="C682" s="3">
        <v>41.25</v>
      </c>
      <c r="D682" s="3">
        <v>40.9</v>
      </c>
      <c r="E682" s="3">
        <v>41</v>
      </c>
      <c r="F682" s="3">
        <v>83</v>
      </c>
      <c r="G682" s="3">
        <v>40.9</v>
      </c>
    </row>
    <row r="683" spans="1:7" x14ac:dyDescent="0.3">
      <c r="A683" s="8">
        <v>38720</v>
      </c>
      <c r="B683" s="3">
        <v>40</v>
      </c>
      <c r="C683" s="3">
        <v>40.25</v>
      </c>
      <c r="D683" s="3">
        <v>39.799999999999997</v>
      </c>
      <c r="E683" s="3">
        <v>39.85</v>
      </c>
      <c r="F683" s="3">
        <v>129</v>
      </c>
      <c r="G683" s="3">
        <v>39.799999999999997</v>
      </c>
    </row>
    <row r="684" spans="1:7" x14ac:dyDescent="0.3">
      <c r="A684" s="8">
        <v>38721</v>
      </c>
      <c r="B684" s="3">
        <v>40</v>
      </c>
      <c r="C684" s="3">
        <v>40.299999999999997</v>
      </c>
      <c r="D684" s="3">
        <v>39.950000000000003</v>
      </c>
      <c r="E684" s="3">
        <v>40.299999999999997</v>
      </c>
      <c r="F684" s="3">
        <v>192</v>
      </c>
      <c r="G684" s="3">
        <v>40.25</v>
      </c>
    </row>
    <row r="685" spans="1:7" x14ac:dyDescent="0.3">
      <c r="A685" s="8">
        <v>38722</v>
      </c>
      <c r="B685" s="3">
        <v>39.799999999999997</v>
      </c>
      <c r="C685" s="3">
        <v>40.1</v>
      </c>
      <c r="D685" s="3">
        <v>39.799999999999997</v>
      </c>
      <c r="E685" s="3">
        <v>40</v>
      </c>
      <c r="F685" s="3">
        <v>26</v>
      </c>
      <c r="G685" s="3">
        <v>40.1</v>
      </c>
    </row>
    <row r="686" spans="1:7" x14ac:dyDescent="0.3">
      <c r="A686" s="8">
        <v>38723</v>
      </c>
      <c r="B686" s="3">
        <v>40.700000000000003</v>
      </c>
      <c r="C686" s="3">
        <v>41</v>
      </c>
      <c r="D686" s="3">
        <v>40.700000000000003</v>
      </c>
      <c r="E686" s="3">
        <v>41</v>
      </c>
      <c r="F686" s="3">
        <v>73</v>
      </c>
      <c r="G686" s="3">
        <v>41</v>
      </c>
    </row>
    <row r="687" spans="1:7" x14ac:dyDescent="0.3">
      <c r="A687" s="8">
        <v>38726</v>
      </c>
      <c r="B687" s="3">
        <v>41</v>
      </c>
      <c r="C687" s="3">
        <v>41.15</v>
      </c>
      <c r="D687" s="3">
        <v>40.299999999999997</v>
      </c>
      <c r="E687" s="3">
        <v>40.299999999999997</v>
      </c>
      <c r="F687" s="3">
        <v>159</v>
      </c>
      <c r="G687" s="3">
        <v>40.299999999999997</v>
      </c>
    </row>
    <row r="688" spans="1:7" x14ac:dyDescent="0.3">
      <c r="A688" s="8">
        <v>38727</v>
      </c>
      <c r="B688" s="3">
        <v>40</v>
      </c>
      <c r="C688" s="3">
        <v>40.5</v>
      </c>
      <c r="D688" s="3">
        <v>39.85</v>
      </c>
      <c r="E688" s="3">
        <v>40.4</v>
      </c>
      <c r="F688" s="3">
        <v>131</v>
      </c>
      <c r="G688" s="3">
        <v>40.4</v>
      </c>
    </row>
    <row r="689" spans="1:7" x14ac:dyDescent="0.3">
      <c r="A689" s="8">
        <v>38728</v>
      </c>
      <c r="B689" s="3">
        <v>40.5</v>
      </c>
      <c r="C689" s="3">
        <v>40.5</v>
      </c>
      <c r="D689" s="3">
        <v>39.5</v>
      </c>
      <c r="E689" s="3">
        <v>39.5</v>
      </c>
      <c r="F689" s="3">
        <v>39</v>
      </c>
      <c r="G689" s="3">
        <v>39.5</v>
      </c>
    </row>
    <row r="690" spans="1:7" x14ac:dyDescent="0.3">
      <c r="A690" s="8">
        <v>38729</v>
      </c>
      <c r="B690" s="3">
        <v>39</v>
      </c>
      <c r="C690" s="3">
        <v>39</v>
      </c>
      <c r="D690" s="3">
        <v>38.6</v>
      </c>
      <c r="E690" s="3">
        <v>38.770000000000003</v>
      </c>
      <c r="F690" s="3">
        <v>79</v>
      </c>
      <c r="G690" s="3">
        <v>38.770000000000003</v>
      </c>
    </row>
    <row r="691" spans="1:7" x14ac:dyDescent="0.3">
      <c r="A691" s="8">
        <v>38730</v>
      </c>
      <c r="B691" s="3">
        <v>38.799999999999997</v>
      </c>
      <c r="C691" s="3">
        <v>39.4</v>
      </c>
      <c r="D691" s="3">
        <v>38.75</v>
      </c>
      <c r="E691" s="3">
        <v>39.4</v>
      </c>
      <c r="F691" s="3">
        <v>42</v>
      </c>
      <c r="G691" s="3">
        <v>39.299999999999997</v>
      </c>
    </row>
    <row r="692" spans="1:7" x14ac:dyDescent="0.3">
      <c r="A692" s="8">
        <v>38733</v>
      </c>
      <c r="B692" s="3">
        <v>39.200000000000003</v>
      </c>
      <c r="C692" s="3">
        <v>40.75</v>
      </c>
      <c r="D692" s="3">
        <v>39.200000000000003</v>
      </c>
      <c r="E692" s="3">
        <v>39.799999999999997</v>
      </c>
      <c r="F692" s="3">
        <v>40</v>
      </c>
      <c r="G692" s="3">
        <v>39.85</v>
      </c>
    </row>
    <row r="693" spans="1:7" x14ac:dyDescent="0.3">
      <c r="A693" s="8">
        <v>38734</v>
      </c>
      <c r="B693" s="3">
        <v>40.200000000000003</v>
      </c>
      <c r="C693" s="3">
        <v>41</v>
      </c>
      <c r="D693" s="3">
        <v>40.200000000000003</v>
      </c>
      <c r="E693" s="3">
        <v>40.9</v>
      </c>
      <c r="F693" s="3">
        <v>235</v>
      </c>
      <c r="G693" s="3">
        <v>40.9</v>
      </c>
    </row>
    <row r="694" spans="1:7" x14ac:dyDescent="0.3">
      <c r="A694" s="8">
        <v>38735</v>
      </c>
      <c r="B694" s="3">
        <v>42.1</v>
      </c>
      <c r="C694" s="3">
        <v>44.75</v>
      </c>
      <c r="D694" s="3">
        <v>41.85</v>
      </c>
      <c r="E694" s="3">
        <v>44</v>
      </c>
      <c r="F694" s="3">
        <v>347</v>
      </c>
      <c r="G694" s="3">
        <v>44</v>
      </c>
    </row>
    <row r="695" spans="1:7" x14ac:dyDescent="0.3">
      <c r="A695" s="8">
        <v>38736</v>
      </c>
      <c r="B695" s="3">
        <v>43</v>
      </c>
      <c r="C695" s="3">
        <v>44</v>
      </c>
      <c r="D695" s="3">
        <v>42.8</v>
      </c>
      <c r="E695" s="3">
        <v>43.75</v>
      </c>
      <c r="F695" s="3">
        <v>107</v>
      </c>
      <c r="G695" s="3">
        <v>43.75</v>
      </c>
    </row>
    <row r="696" spans="1:7" x14ac:dyDescent="0.3">
      <c r="A696" s="8">
        <v>38737</v>
      </c>
      <c r="B696" s="3">
        <v>44.5</v>
      </c>
      <c r="C696" s="3">
        <v>45.3</v>
      </c>
      <c r="D696" s="3">
        <v>44.4</v>
      </c>
      <c r="E696" s="3">
        <v>45.25</v>
      </c>
      <c r="F696" s="3">
        <v>156</v>
      </c>
      <c r="G696" s="3">
        <v>45.25</v>
      </c>
    </row>
    <row r="697" spans="1:7" x14ac:dyDescent="0.3">
      <c r="A697" s="8">
        <v>38740</v>
      </c>
      <c r="B697" s="3">
        <v>44</v>
      </c>
      <c r="C697" s="3">
        <v>44</v>
      </c>
      <c r="D697" s="3">
        <v>43.65</v>
      </c>
      <c r="E697" s="3">
        <v>44</v>
      </c>
      <c r="F697" s="3">
        <v>114</v>
      </c>
      <c r="G697" s="3">
        <v>43.75</v>
      </c>
    </row>
    <row r="698" spans="1:7" x14ac:dyDescent="0.3">
      <c r="A698" s="8">
        <v>38741</v>
      </c>
      <c r="B698" s="3">
        <v>43</v>
      </c>
      <c r="C698" s="3">
        <v>43.25</v>
      </c>
      <c r="D698" s="3">
        <v>42.4</v>
      </c>
      <c r="E698" s="3">
        <v>43</v>
      </c>
      <c r="F698" s="3">
        <v>57</v>
      </c>
      <c r="G698" s="3">
        <v>43</v>
      </c>
    </row>
    <row r="699" spans="1:7" x14ac:dyDescent="0.3">
      <c r="A699" s="8">
        <v>38742</v>
      </c>
      <c r="B699" s="3">
        <v>44.6</v>
      </c>
      <c r="C699" s="3">
        <v>44.6</v>
      </c>
      <c r="D699" s="3">
        <v>43.5</v>
      </c>
      <c r="E699" s="3">
        <v>43.75</v>
      </c>
      <c r="F699" s="3">
        <v>85</v>
      </c>
      <c r="G699" s="3">
        <v>43.78</v>
      </c>
    </row>
    <row r="700" spans="1:7" x14ac:dyDescent="0.3">
      <c r="A700" s="8">
        <v>38743</v>
      </c>
      <c r="B700" s="3">
        <v>43.3</v>
      </c>
      <c r="C700" s="3">
        <v>44</v>
      </c>
      <c r="D700" s="3">
        <v>42.85</v>
      </c>
      <c r="E700" s="3">
        <v>43</v>
      </c>
      <c r="F700" s="3">
        <v>50</v>
      </c>
      <c r="G700" s="3">
        <v>43</v>
      </c>
    </row>
    <row r="701" spans="1:7" x14ac:dyDescent="0.3">
      <c r="A701" s="8">
        <v>38744</v>
      </c>
      <c r="B701" s="3">
        <v>43.5</v>
      </c>
      <c r="C701" s="3">
        <v>43.5</v>
      </c>
      <c r="D701" s="3">
        <v>42.9</v>
      </c>
      <c r="E701" s="3">
        <v>43</v>
      </c>
      <c r="F701" s="3">
        <v>214</v>
      </c>
      <c r="G701" s="3">
        <v>43</v>
      </c>
    </row>
    <row r="702" spans="1:7" x14ac:dyDescent="0.3">
      <c r="A702" s="8">
        <v>38747</v>
      </c>
      <c r="B702" s="3">
        <v>43.5</v>
      </c>
      <c r="C702" s="3">
        <v>43.5</v>
      </c>
      <c r="D702" s="3">
        <v>43.15</v>
      </c>
      <c r="E702" s="3">
        <v>43.15</v>
      </c>
      <c r="F702" s="3">
        <v>11</v>
      </c>
      <c r="G702" s="3">
        <v>42.93</v>
      </c>
    </row>
    <row r="703" spans="1:7" x14ac:dyDescent="0.3">
      <c r="A703" s="8">
        <v>38748</v>
      </c>
      <c r="B703" s="3">
        <v>43.1</v>
      </c>
      <c r="C703" s="3">
        <v>43.1</v>
      </c>
      <c r="D703" s="3">
        <v>42.85</v>
      </c>
      <c r="E703" s="3">
        <v>42.85</v>
      </c>
      <c r="F703" s="3">
        <v>40</v>
      </c>
      <c r="G703" s="3">
        <v>42.85</v>
      </c>
    </row>
    <row r="704" spans="1:7" x14ac:dyDescent="0.3">
      <c r="A704" s="8">
        <v>38749</v>
      </c>
      <c r="B704" s="3">
        <v>42</v>
      </c>
      <c r="C704" s="3">
        <v>42.15</v>
      </c>
      <c r="D704" s="3">
        <v>41.95</v>
      </c>
      <c r="E704" s="3">
        <v>42.1</v>
      </c>
      <c r="F704" s="3">
        <v>58</v>
      </c>
      <c r="G704" s="3">
        <v>42.1</v>
      </c>
    </row>
    <row r="705" spans="1:7" x14ac:dyDescent="0.3">
      <c r="A705" s="8">
        <v>38750</v>
      </c>
      <c r="B705" s="3">
        <v>42.75</v>
      </c>
      <c r="C705" s="3">
        <v>43</v>
      </c>
      <c r="D705" s="3">
        <v>42.7</v>
      </c>
      <c r="E705" s="3">
        <v>43</v>
      </c>
      <c r="F705" s="3">
        <v>73</v>
      </c>
      <c r="G705" s="3">
        <v>42.83</v>
      </c>
    </row>
    <row r="706" spans="1:7" x14ac:dyDescent="0.3">
      <c r="A706" s="8">
        <v>38751</v>
      </c>
      <c r="B706" s="3">
        <v>43</v>
      </c>
      <c r="C706" s="3">
        <v>43.1</v>
      </c>
      <c r="D706" s="3">
        <v>42.7</v>
      </c>
      <c r="E706" s="3">
        <v>42.8</v>
      </c>
      <c r="F706" s="3">
        <v>127</v>
      </c>
      <c r="G706" s="3">
        <v>42.8</v>
      </c>
    </row>
    <row r="707" spans="1:7" x14ac:dyDescent="0.3">
      <c r="A707" s="8">
        <v>38754</v>
      </c>
      <c r="B707" s="3">
        <v>42.6</v>
      </c>
      <c r="C707" s="3">
        <v>42.6</v>
      </c>
      <c r="D707" s="3">
        <v>41.95</v>
      </c>
      <c r="E707" s="3">
        <v>42</v>
      </c>
      <c r="F707" s="3">
        <v>208</v>
      </c>
      <c r="G707" s="3">
        <v>41.95</v>
      </c>
    </row>
    <row r="708" spans="1:7" x14ac:dyDescent="0.3">
      <c r="A708" s="8">
        <v>38755</v>
      </c>
      <c r="B708" s="3">
        <v>41.75</v>
      </c>
      <c r="C708" s="3">
        <v>42</v>
      </c>
      <c r="D708" s="3">
        <v>41.5</v>
      </c>
      <c r="E708" s="3">
        <v>41.5</v>
      </c>
      <c r="F708" s="3">
        <v>184</v>
      </c>
      <c r="G708" s="3">
        <v>41.5</v>
      </c>
    </row>
    <row r="709" spans="1:7" x14ac:dyDescent="0.3">
      <c r="A709" s="8">
        <v>38756</v>
      </c>
      <c r="B709" s="3">
        <v>41.15</v>
      </c>
      <c r="C709" s="3">
        <v>41.3</v>
      </c>
      <c r="D709" s="3">
        <v>40.9</v>
      </c>
      <c r="E709" s="3">
        <v>40.950000000000003</v>
      </c>
      <c r="F709" s="3">
        <v>111</v>
      </c>
      <c r="G709" s="3">
        <v>41</v>
      </c>
    </row>
    <row r="710" spans="1:7" x14ac:dyDescent="0.3">
      <c r="A710" s="8">
        <v>38757</v>
      </c>
      <c r="B710" s="3">
        <v>40.75</v>
      </c>
      <c r="C710" s="3">
        <v>41.25</v>
      </c>
      <c r="D710" s="3">
        <v>40.75</v>
      </c>
      <c r="E710" s="3">
        <v>41</v>
      </c>
      <c r="F710" s="3">
        <v>99</v>
      </c>
      <c r="G710" s="3">
        <v>41</v>
      </c>
    </row>
    <row r="711" spans="1:7" x14ac:dyDescent="0.3">
      <c r="A711" s="8">
        <v>38758</v>
      </c>
      <c r="B711" s="3">
        <v>41.25</v>
      </c>
      <c r="C711" s="3">
        <v>41.25</v>
      </c>
      <c r="D711" s="3">
        <v>40.799999999999997</v>
      </c>
      <c r="E711" s="3">
        <v>40.9</v>
      </c>
      <c r="F711" s="3">
        <v>50</v>
      </c>
      <c r="G711" s="3">
        <v>40.9</v>
      </c>
    </row>
    <row r="712" spans="1:7" x14ac:dyDescent="0.3">
      <c r="A712" s="8">
        <v>38761</v>
      </c>
      <c r="B712" s="3">
        <v>40.700000000000003</v>
      </c>
      <c r="C712" s="3">
        <v>40.700000000000003</v>
      </c>
      <c r="D712" s="3">
        <v>40.6</v>
      </c>
      <c r="E712" s="3">
        <v>40.6</v>
      </c>
      <c r="F712" s="3">
        <v>37</v>
      </c>
      <c r="G712" s="3">
        <v>40.65</v>
      </c>
    </row>
    <row r="713" spans="1:7" x14ac:dyDescent="0.3">
      <c r="A713" s="8">
        <v>38762</v>
      </c>
      <c r="B713" s="3">
        <v>40.85</v>
      </c>
      <c r="C713" s="3">
        <v>41.5</v>
      </c>
      <c r="D713" s="3">
        <v>40.85</v>
      </c>
      <c r="E713" s="3">
        <v>41.45</v>
      </c>
      <c r="F713" s="3">
        <v>140</v>
      </c>
      <c r="G713" s="3">
        <v>41.45</v>
      </c>
    </row>
    <row r="714" spans="1:7" x14ac:dyDescent="0.3">
      <c r="A714" s="8">
        <v>38763</v>
      </c>
      <c r="B714" s="3">
        <v>42</v>
      </c>
      <c r="C714" s="3">
        <v>42</v>
      </c>
      <c r="D714" s="3">
        <v>42</v>
      </c>
      <c r="E714" s="3">
        <v>42</v>
      </c>
      <c r="F714" s="3">
        <v>10</v>
      </c>
      <c r="G714" s="3">
        <v>41.9</v>
      </c>
    </row>
    <row r="715" spans="1:7" x14ac:dyDescent="0.3">
      <c r="A715" s="8">
        <v>38764</v>
      </c>
      <c r="B715" s="3">
        <v>42.1</v>
      </c>
      <c r="C715" s="3">
        <v>42.4</v>
      </c>
      <c r="D715" s="3">
        <v>42.1</v>
      </c>
      <c r="E715" s="3">
        <v>42.25</v>
      </c>
      <c r="F715" s="3">
        <v>157</v>
      </c>
      <c r="G715" s="3">
        <v>42.3</v>
      </c>
    </row>
    <row r="716" spans="1:7" x14ac:dyDescent="0.3">
      <c r="A716" s="8">
        <v>38765</v>
      </c>
      <c r="B716" s="3">
        <v>43.25</v>
      </c>
      <c r="C716" s="3">
        <v>43.3</v>
      </c>
      <c r="D716" s="3">
        <v>43.2</v>
      </c>
      <c r="E716" s="3">
        <v>43.3</v>
      </c>
      <c r="F716" s="3">
        <v>38</v>
      </c>
      <c r="G716" s="3">
        <v>43.25</v>
      </c>
    </row>
    <row r="717" spans="1:7" x14ac:dyDescent="0.3">
      <c r="A717" s="8">
        <v>38768</v>
      </c>
      <c r="B717" s="3">
        <v>44.7</v>
      </c>
      <c r="C717" s="3">
        <v>44.7</v>
      </c>
      <c r="D717" s="3">
        <v>44.6</v>
      </c>
      <c r="E717" s="3">
        <v>44.6</v>
      </c>
      <c r="F717" s="3">
        <v>185</v>
      </c>
      <c r="G717" s="3">
        <v>44.78</v>
      </c>
    </row>
    <row r="718" spans="1:7" x14ac:dyDescent="0.3">
      <c r="A718" s="8">
        <v>38769</v>
      </c>
      <c r="B718" s="3">
        <v>45</v>
      </c>
      <c r="C718" s="3">
        <v>45.1</v>
      </c>
      <c r="D718" s="3">
        <v>44.85</v>
      </c>
      <c r="E718" s="3">
        <v>45.1</v>
      </c>
      <c r="F718" s="3">
        <v>27</v>
      </c>
      <c r="G718" s="3">
        <v>45.1</v>
      </c>
    </row>
    <row r="719" spans="1:7" x14ac:dyDescent="0.3">
      <c r="A719" s="8">
        <v>38770</v>
      </c>
      <c r="B719" s="3">
        <v>45.25</v>
      </c>
      <c r="C719" s="3">
        <v>45.85</v>
      </c>
      <c r="D719" s="3">
        <v>45.25</v>
      </c>
      <c r="E719" s="3">
        <v>45.75</v>
      </c>
      <c r="F719" s="3">
        <v>193</v>
      </c>
      <c r="G719" s="3">
        <v>45.75</v>
      </c>
    </row>
    <row r="720" spans="1:7" x14ac:dyDescent="0.3">
      <c r="A720" s="8">
        <v>38771</v>
      </c>
      <c r="B720" s="3">
        <v>45.3</v>
      </c>
      <c r="C720" s="3">
        <v>45.7</v>
      </c>
      <c r="D720" s="3">
        <v>45.3</v>
      </c>
      <c r="E720" s="3">
        <v>45.4</v>
      </c>
      <c r="F720" s="3">
        <v>70</v>
      </c>
      <c r="G720" s="3">
        <v>45.28</v>
      </c>
    </row>
    <row r="721" spans="1:7" x14ac:dyDescent="0.3">
      <c r="A721" s="8">
        <v>38772</v>
      </c>
      <c r="B721" s="3">
        <v>45.8</v>
      </c>
      <c r="C721" s="3">
        <v>46</v>
      </c>
      <c r="D721" s="3">
        <v>45.8</v>
      </c>
      <c r="E721" s="3">
        <v>46</v>
      </c>
      <c r="F721" s="3">
        <v>60</v>
      </c>
      <c r="G721" s="3">
        <v>46</v>
      </c>
    </row>
    <row r="722" spans="1:7" x14ac:dyDescent="0.3">
      <c r="A722" s="8">
        <v>38775</v>
      </c>
      <c r="B722" s="3">
        <v>44.85</v>
      </c>
      <c r="C722" s="3">
        <v>44.9</v>
      </c>
      <c r="D722" s="3">
        <v>44.65</v>
      </c>
      <c r="E722" s="3">
        <v>44.65</v>
      </c>
      <c r="F722" s="3">
        <v>34</v>
      </c>
      <c r="G722" s="3">
        <v>44.7</v>
      </c>
    </row>
    <row r="723" spans="1:7" x14ac:dyDescent="0.3">
      <c r="A723" s="8">
        <v>38776</v>
      </c>
      <c r="B723" s="3">
        <v>45</v>
      </c>
      <c r="C723" s="3">
        <v>45.5</v>
      </c>
      <c r="D723" s="3">
        <v>45</v>
      </c>
      <c r="E723" s="3">
        <v>45.4</v>
      </c>
      <c r="F723" s="3">
        <v>72</v>
      </c>
      <c r="G723" s="3">
        <v>45.35</v>
      </c>
    </row>
    <row r="724" spans="1:7" x14ac:dyDescent="0.3">
      <c r="A724" s="8">
        <v>38777</v>
      </c>
      <c r="B724" s="3">
        <v>44.45</v>
      </c>
      <c r="C724" s="3">
        <v>44.75</v>
      </c>
      <c r="D724" s="3">
        <v>44.45</v>
      </c>
      <c r="E724" s="3">
        <v>44.75</v>
      </c>
      <c r="F724" s="3">
        <v>20</v>
      </c>
      <c r="G724" s="3">
        <v>44.75</v>
      </c>
    </row>
    <row r="725" spans="1:7" x14ac:dyDescent="0.3">
      <c r="A725" s="8">
        <v>38778</v>
      </c>
      <c r="B725" s="3">
        <v>45.2</v>
      </c>
      <c r="C725" s="3">
        <v>45.25</v>
      </c>
      <c r="D725" s="3">
        <v>44.75</v>
      </c>
      <c r="E725" s="3">
        <v>44.75</v>
      </c>
      <c r="F725" s="3">
        <v>124</v>
      </c>
      <c r="G725" s="3">
        <v>44.75</v>
      </c>
    </row>
    <row r="726" spans="1:7" x14ac:dyDescent="0.3">
      <c r="A726" s="8">
        <v>38779</v>
      </c>
      <c r="B726" s="3">
        <v>45.01</v>
      </c>
      <c r="C726" s="3">
        <v>45.4</v>
      </c>
      <c r="D726" s="3">
        <v>45.01</v>
      </c>
      <c r="E726" s="3">
        <v>45.4</v>
      </c>
      <c r="F726" s="3">
        <v>15</v>
      </c>
      <c r="G726" s="3">
        <v>45.4</v>
      </c>
    </row>
    <row r="727" spans="1:7" x14ac:dyDescent="0.3">
      <c r="A727" s="8">
        <v>38782</v>
      </c>
      <c r="B727" s="3">
        <v>46.75</v>
      </c>
      <c r="C727" s="3">
        <v>46.75</v>
      </c>
      <c r="D727" s="3">
        <v>46.4</v>
      </c>
      <c r="E727" s="3">
        <v>46.4</v>
      </c>
      <c r="F727" s="3">
        <v>60</v>
      </c>
      <c r="G727" s="3">
        <v>46.43</v>
      </c>
    </row>
    <row r="728" spans="1:7" x14ac:dyDescent="0.3">
      <c r="A728" s="8">
        <v>38783</v>
      </c>
      <c r="B728" s="3">
        <v>46.1</v>
      </c>
      <c r="C728" s="3">
        <v>46.2</v>
      </c>
      <c r="D728" s="3">
        <v>45.5</v>
      </c>
      <c r="E728" s="3">
        <v>46.1</v>
      </c>
      <c r="F728" s="3">
        <v>66</v>
      </c>
      <c r="G728" s="3">
        <v>46.1</v>
      </c>
    </row>
    <row r="729" spans="1:7" x14ac:dyDescent="0.3">
      <c r="A729" s="8">
        <v>38784</v>
      </c>
      <c r="B729" s="3">
        <v>46.5</v>
      </c>
      <c r="C729" s="3">
        <v>46.55</v>
      </c>
      <c r="D729" s="3">
        <v>46.4</v>
      </c>
      <c r="E729" s="3">
        <v>46.4</v>
      </c>
      <c r="F729" s="3">
        <v>15</v>
      </c>
      <c r="G729" s="3">
        <v>46.4</v>
      </c>
    </row>
    <row r="730" spans="1:7" x14ac:dyDescent="0.3">
      <c r="A730" s="8">
        <v>38785</v>
      </c>
      <c r="B730" s="3">
        <v>46.75</v>
      </c>
      <c r="C730" s="3">
        <v>46.77</v>
      </c>
      <c r="D730" s="3">
        <v>46.75</v>
      </c>
      <c r="E730" s="3">
        <v>46.77</v>
      </c>
      <c r="F730" s="3">
        <v>14</v>
      </c>
      <c r="G730" s="3">
        <v>46.77</v>
      </c>
    </row>
    <row r="731" spans="1:7" x14ac:dyDescent="0.3">
      <c r="A731" s="8">
        <v>38786</v>
      </c>
      <c r="B731" s="3">
        <v>47</v>
      </c>
      <c r="C731" s="3">
        <v>48.25</v>
      </c>
      <c r="D731" s="3">
        <v>47</v>
      </c>
      <c r="E731" s="3">
        <v>48.2</v>
      </c>
      <c r="F731" s="3">
        <v>46</v>
      </c>
      <c r="G731" s="3">
        <v>48.25</v>
      </c>
    </row>
    <row r="732" spans="1:7" x14ac:dyDescent="0.3">
      <c r="A732" s="8">
        <v>38789</v>
      </c>
      <c r="B732" s="3">
        <v>49.85</v>
      </c>
      <c r="C732" s="3">
        <v>50.05</v>
      </c>
      <c r="D732" s="3">
        <v>49.8</v>
      </c>
      <c r="E732" s="3">
        <v>50</v>
      </c>
      <c r="F732" s="3">
        <v>78</v>
      </c>
      <c r="G732" s="3">
        <v>50</v>
      </c>
    </row>
    <row r="733" spans="1:7" x14ac:dyDescent="0.3">
      <c r="A733" s="8">
        <v>38790</v>
      </c>
      <c r="B733" s="3">
        <v>49.95</v>
      </c>
      <c r="C733" s="3">
        <v>51.1</v>
      </c>
      <c r="D733" s="3">
        <v>49.9</v>
      </c>
      <c r="E733" s="3">
        <v>51.1</v>
      </c>
      <c r="F733" s="3">
        <v>117</v>
      </c>
      <c r="G733" s="3">
        <v>50.95</v>
      </c>
    </row>
    <row r="734" spans="1:7" x14ac:dyDescent="0.3">
      <c r="A734" s="8">
        <v>38791</v>
      </c>
      <c r="B734" s="3">
        <v>50.8</v>
      </c>
      <c r="C734" s="3">
        <v>53</v>
      </c>
      <c r="D734" s="3">
        <v>50.8</v>
      </c>
      <c r="E734" s="3">
        <v>52.85</v>
      </c>
      <c r="F734" s="3">
        <v>157</v>
      </c>
      <c r="G734" s="3">
        <v>52.95</v>
      </c>
    </row>
    <row r="735" spans="1:7" x14ac:dyDescent="0.3">
      <c r="A735" s="8">
        <v>38792</v>
      </c>
      <c r="B735" s="3">
        <v>52.45</v>
      </c>
      <c r="C735" s="3">
        <v>53.6</v>
      </c>
      <c r="D735" s="3">
        <v>52.45</v>
      </c>
      <c r="E735" s="3">
        <v>53</v>
      </c>
      <c r="F735" s="3">
        <v>72</v>
      </c>
      <c r="G735" s="3">
        <v>53</v>
      </c>
    </row>
    <row r="736" spans="1:7" x14ac:dyDescent="0.3">
      <c r="A736" s="8">
        <v>38793</v>
      </c>
      <c r="B736" s="3">
        <v>52</v>
      </c>
      <c r="C736" s="3">
        <v>52.3</v>
      </c>
      <c r="D736" s="3">
        <v>52</v>
      </c>
      <c r="E736" s="3">
        <v>52</v>
      </c>
      <c r="F736" s="3">
        <v>29</v>
      </c>
      <c r="G736" s="3">
        <v>52</v>
      </c>
    </row>
    <row r="737" spans="1:7" x14ac:dyDescent="0.3">
      <c r="A737" s="8">
        <v>38796</v>
      </c>
      <c r="B737" s="3">
        <v>54.5</v>
      </c>
      <c r="C737" s="3">
        <v>55.5</v>
      </c>
      <c r="D737" s="3">
        <v>54.5</v>
      </c>
      <c r="E737" s="3">
        <v>55</v>
      </c>
      <c r="F737" s="3">
        <v>76</v>
      </c>
      <c r="G737" s="3">
        <v>55.35</v>
      </c>
    </row>
    <row r="738" spans="1:7" x14ac:dyDescent="0.3">
      <c r="A738" s="8">
        <v>38797</v>
      </c>
      <c r="B738" s="3">
        <v>55.45</v>
      </c>
      <c r="C738" s="3">
        <v>55.6</v>
      </c>
      <c r="D738" s="3">
        <v>53.5</v>
      </c>
      <c r="E738" s="3">
        <v>53.8</v>
      </c>
      <c r="F738" s="3">
        <v>146</v>
      </c>
      <c r="G738" s="3">
        <v>53.65</v>
      </c>
    </row>
    <row r="739" spans="1:7" x14ac:dyDescent="0.3">
      <c r="A739" s="8">
        <v>38798</v>
      </c>
      <c r="B739" s="3">
        <v>54</v>
      </c>
      <c r="C739" s="3">
        <v>54.25</v>
      </c>
      <c r="D739" s="3">
        <v>52</v>
      </c>
      <c r="E739" s="3">
        <v>52</v>
      </c>
      <c r="F739" s="3">
        <v>84</v>
      </c>
      <c r="G739" s="3">
        <v>52.25</v>
      </c>
    </row>
    <row r="740" spans="1:7" x14ac:dyDescent="0.3">
      <c r="A740" s="8">
        <v>38799</v>
      </c>
      <c r="B740" s="3">
        <v>53.35</v>
      </c>
      <c r="C740" s="3">
        <v>53.35</v>
      </c>
      <c r="D740" s="3">
        <v>50.4</v>
      </c>
      <c r="E740" s="3">
        <v>51.4</v>
      </c>
      <c r="F740" s="3">
        <v>56</v>
      </c>
      <c r="G740" s="3">
        <v>51.7</v>
      </c>
    </row>
    <row r="741" spans="1:7" x14ac:dyDescent="0.3">
      <c r="A741" s="8">
        <v>38800</v>
      </c>
      <c r="B741" s="3">
        <v>50</v>
      </c>
      <c r="C741" s="3">
        <v>50.3</v>
      </c>
      <c r="D741" s="3">
        <v>49.5</v>
      </c>
      <c r="E741" s="3">
        <v>50.3</v>
      </c>
      <c r="F741" s="3">
        <v>122</v>
      </c>
      <c r="G741" s="3">
        <v>50.2</v>
      </c>
    </row>
    <row r="742" spans="1:7" x14ac:dyDescent="0.3">
      <c r="A742" s="8">
        <v>38803</v>
      </c>
      <c r="B742" s="3">
        <v>48.6</v>
      </c>
      <c r="C742" s="3">
        <v>49</v>
      </c>
      <c r="D742" s="3">
        <v>48.25</v>
      </c>
      <c r="E742" s="3">
        <v>48.9</v>
      </c>
      <c r="F742" s="3">
        <v>40</v>
      </c>
      <c r="G742" s="3">
        <v>48.95</v>
      </c>
    </row>
    <row r="743" spans="1:7" x14ac:dyDescent="0.3">
      <c r="A743" s="8">
        <v>38804</v>
      </c>
      <c r="B743" s="3">
        <v>49.75</v>
      </c>
      <c r="C743" s="3">
        <v>50</v>
      </c>
      <c r="D743" s="3">
        <v>49.5</v>
      </c>
      <c r="E743" s="3">
        <v>49.5</v>
      </c>
      <c r="F743" s="3">
        <v>29</v>
      </c>
      <c r="G743" s="3">
        <v>49.68</v>
      </c>
    </row>
    <row r="744" spans="1:7" x14ac:dyDescent="0.3">
      <c r="A744" s="8">
        <v>38805</v>
      </c>
      <c r="B744" s="3">
        <v>50.25</v>
      </c>
      <c r="C744" s="3">
        <v>50.25</v>
      </c>
      <c r="D744" s="3">
        <v>49.9</v>
      </c>
      <c r="E744" s="3">
        <v>50.25</v>
      </c>
      <c r="F744" s="3">
        <v>39</v>
      </c>
      <c r="G744" s="3">
        <v>50.25</v>
      </c>
    </row>
    <row r="745" spans="1:7" x14ac:dyDescent="0.3">
      <c r="A745" s="8">
        <v>38806</v>
      </c>
      <c r="B745" s="3">
        <v>50.1</v>
      </c>
      <c r="C745" s="3">
        <v>50.15</v>
      </c>
      <c r="D745" s="3">
        <v>49.5</v>
      </c>
      <c r="E745" s="3">
        <v>49.9</v>
      </c>
      <c r="F745" s="3">
        <v>23</v>
      </c>
      <c r="G745" s="3">
        <v>49.9</v>
      </c>
    </row>
    <row r="746" spans="1:7" x14ac:dyDescent="0.3">
      <c r="A746" s="8">
        <v>38807</v>
      </c>
      <c r="B746" s="3">
        <v>49.25</v>
      </c>
      <c r="C746" s="3">
        <v>49.39</v>
      </c>
      <c r="D746" s="3">
        <v>49.2</v>
      </c>
      <c r="E746" s="3">
        <v>49.2</v>
      </c>
      <c r="F746" s="3">
        <v>29</v>
      </c>
      <c r="G746" s="3">
        <v>49.25</v>
      </c>
    </row>
    <row r="747" spans="1:7" x14ac:dyDescent="0.3">
      <c r="A747" s="8">
        <v>38810</v>
      </c>
      <c r="B747" s="3">
        <v>50.05</v>
      </c>
      <c r="C747" s="3">
        <v>50.15</v>
      </c>
      <c r="D747" s="3">
        <v>49.6</v>
      </c>
      <c r="E747" s="3">
        <v>49.6</v>
      </c>
      <c r="F747" s="3">
        <v>12</v>
      </c>
      <c r="G747" s="3">
        <v>49.8</v>
      </c>
    </row>
    <row r="748" spans="1:7" x14ac:dyDescent="0.3">
      <c r="A748" s="8">
        <v>38811</v>
      </c>
      <c r="B748" s="3">
        <v>50.65</v>
      </c>
      <c r="C748" s="3">
        <v>51.8</v>
      </c>
      <c r="D748" s="3">
        <v>50.65</v>
      </c>
      <c r="E748" s="3">
        <v>51.6</v>
      </c>
      <c r="F748" s="3">
        <v>67</v>
      </c>
      <c r="G748" s="3">
        <v>51.6</v>
      </c>
    </row>
    <row r="749" spans="1:7" x14ac:dyDescent="0.3">
      <c r="A749" s="8">
        <v>38812</v>
      </c>
      <c r="B749" s="3">
        <v>52</v>
      </c>
      <c r="C749" s="3">
        <v>52</v>
      </c>
      <c r="D749" s="3">
        <v>51</v>
      </c>
      <c r="E749" s="3">
        <v>51.7</v>
      </c>
      <c r="F749" s="3">
        <v>40</v>
      </c>
      <c r="G749" s="3">
        <v>51.7</v>
      </c>
    </row>
    <row r="750" spans="1:7" x14ac:dyDescent="0.3">
      <c r="A750" s="8">
        <v>38813</v>
      </c>
      <c r="B750" s="3">
        <v>51.8</v>
      </c>
      <c r="C750" s="3">
        <v>51.9</v>
      </c>
      <c r="D750" s="3">
        <v>51.8</v>
      </c>
      <c r="E750" s="3">
        <v>51.8</v>
      </c>
      <c r="F750" s="3">
        <v>16</v>
      </c>
      <c r="G750" s="3">
        <v>51.8</v>
      </c>
    </row>
    <row r="751" spans="1:7" x14ac:dyDescent="0.3">
      <c r="A751" s="8">
        <v>38814</v>
      </c>
      <c r="B751" s="3">
        <v>50.5</v>
      </c>
      <c r="C751" s="3">
        <v>50.5</v>
      </c>
      <c r="D751" s="3">
        <v>50.25</v>
      </c>
      <c r="E751" s="3">
        <v>50.5</v>
      </c>
      <c r="F751" s="3">
        <v>58</v>
      </c>
      <c r="G751" s="3">
        <v>50.5</v>
      </c>
    </row>
    <row r="752" spans="1:7" x14ac:dyDescent="0.3">
      <c r="A752" s="8">
        <v>38817</v>
      </c>
      <c r="B752" s="3">
        <v>50.75</v>
      </c>
      <c r="C752" s="3">
        <v>51.25</v>
      </c>
      <c r="D752" s="3">
        <v>50.75</v>
      </c>
      <c r="E752" s="3">
        <v>51.25</v>
      </c>
      <c r="F752" s="3">
        <v>34</v>
      </c>
      <c r="G752" s="3">
        <v>51.33</v>
      </c>
    </row>
    <row r="753" spans="1:7" x14ac:dyDescent="0.3">
      <c r="A753" s="8">
        <v>38818</v>
      </c>
      <c r="B753" s="3">
        <v>51.5</v>
      </c>
      <c r="C753" s="3">
        <v>52.4</v>
      </c>
      <c r="D753" s="3">
        <v>51.5</v>
      </c>
      <c r="E753" s="3">
        <v>51.6</v>
      </c>
      <c r="F753" s="3">
        <v>22</v>
      </c>
      <c r="G753" s="3">
        <v>51.6</v>
      </c>
    </row>
    <row r="754" spans="1:7" x14ac:dyDescent="0.3">
      <c r="A754" s="8">
        <v>38819</v>
      </c>
      <c r="B754" s="3">
        <v>52</v>
      </c>
      <c r="C754" s="3">
        <v>52</v>
      </c>
      <c r="D754" s="3">
        <v>52</v>
      </c>
      <c r="E754" s="3">
        <v>52</v>
      </c>
      <c r="F754" s="3">
        <v>40</v>
      </c>
      <c r="G754" s="3">
        <v>52</v>
      </c>
    </row>
    <row r="755" spans="1:7" x14ac:dyDescent="0.3">
      <c r="A755" s="8">
        <v>38825</v>
      </c>
      <c r="B755" s="3">
        <v>53.3</v>
      </c>
      <c r="C755" s="3">
        <v>53.5</v>
      </c>
      <c r="D755" s="3">
        <v>53.3</v>
      </c>
      <c r="E755" s="3">
        <v>53.5</v>
      </c>
      <c r="F755" s="3">
        <v>113</v>
      </c>
      <c r="G755" s="3">
        <v>53.5</v>
      </c>
    </row>
    <row r="756" spans="1:7" x14ac:dyDescent="0.3">
      <c r="A756" s="8">
        <v>38826</v>
      </c>
      <c r="B756" s="3">
        <v>54.25</v>
      </c>
      <c r="C756" s="3">
        <v>54.25</v>
      </c>
      <c r="D756" s="3">
        <v>53.9</v>
      </c>
      <c r="E756" s="3">
        <v>53.9</v>
      </c>
      <c r="F756" s="3">
        <v>21</v>
      </c>
      <c r="G756" s="3">
        <v>54.08</v>
      </c>
    </row>
    <row r="757" spans="1:7" x14ac:dyDescent="0.3">
      <c r="A757" s="8">
        <v>38827</v>
      </c>
      <c r="B757" s="3">
        <v>53.75</v>
      </c>
      <c r="C757" s="3">
        <v>54</v>
      </c>
      <c r="D757" s="3">
        <v>53</v>
      </c>
      <c r="E757" s="3">
        <v>53.2</v>
      </c>
      <c r="F757" s="3">
        <v>76</v>
      </c>
      <c r="G757" s="3">
        <v>53.2</v>
      </c>
    </row>
    <row r="758" spans="1:7" x14ac:dyDescent="0.3">
      <c r="A758" s="8">
        <v>38828</v>
      </c>
      <c r="B758" s="3">
        <v>53.4</v>
      </c>
      <c r="C758" s="3">
        <v>53.65</v>
      </c>
      <c r="D758" s="3">
        <v>53.4</v>
      </c>
      <c r="E758" s="3">
        <v>53.65</v>
      </c>
      <c r="F758" s="3">
        <v>28</v>
      </c>
      <c r="G758" s="3">
        <v>53.65</v>
      </c>
    </row>
    <row r="759" spans="1:7" x14ac:dyDescent="0.3">
      <c r="A759" s="8">
        <v>38831</v>
      </c>
      <c r="B759" s="3">
        <v>54.75</v>
      </c>
      <c r="C759" s="3">
        <v>54.75</v>
      </c>
      <c r="D759" s="3">
        <v>54.2</v>
      </c>
      <c r="E759" s="3">
        <v>54.4</v>
      </c>
      <c r="F759" s="3">
        <v>44</v>
      </c>
      <c r="G759" s="3">
        <v>54.4</v>
      </c>
    </row>
    <row r="760" spans="1:7" x14ac:dyDescent="0.3">
      <c r="A760" s="8">
        <v>38832</v>
      </c>
      <c r="B760" s="3">
        <v>53.8</v>
      </c>
      <c r="C760" s="3">
        <v>53.8</v>
      </c>
      <c r="D760" s="3">
        <v>53.35</v>
      </c>
      <c r="E760" s="3">
        <v>53.35</v>
      </c>
      <c r="F760" s="3">
        <v>23</v>
      </c>
      <c r="G760" s="3">
        <v>53.35</v>
      </c>
    </row>
    <row r="761" spans="1:7" x14ac:dyDescent="0.3">
      <c r="A761" s="8">
        <v>38833</v>
      </c>
      <c r="B761" s="3">
        <v>51.5</v>
      </c>
      <c r="C761" s="3">
        <v>52</v>
      </c>
      <c r="D761" s="3">
        <v>50.6</v>
      </c>
      <c r="E761" s="3">
        <v>50.7</v>
      </c>
      <c r="F761" s="3">
        <v>182</v>
      </c>
      <c r="G761" s="3">
        <v>50.6</v>
      </c>
    </row>
    <row r="762" spans="1:7" x14ac:dyDescent="0.3">
      <c r="A762" s="8">
        <v>38834</v>
      </c>
      <c r="B762" s="3">
        <v>46.5</v>
      </c>
      <c r="C762" s="3">
        <v>47</v>
      </c>
      <c r="D762" s="3">
        <v>43</v>
      </c>
      <c r="E762" s="3">
        <v>43.5</v>
      </c>
      <c r="F762" s="3">
        <v>248</v>
      </c>
      <c r="G762" s="3">
        <v>43.75</v>
      </c>
    </row>
    <row r="763" spans="1:7" x14ac:dyDescent="0.3">
      <c r="A763" s="8">
        <v>38835</v>
      </c>
      <c r="B763" s="3">
        <v>41.5</v>
      </c>
      <c r="C763" s="3">
        <v>41.5</v>
      </c>
      <c r="D763" s="3">
        <v>39.25</v>
      </c>
      <c r="E763" s="3">
        <v>40.35</v>
      </c>
      <c r="F763" s="3">
        <v>104</v>
      </c>
      <c r="G763" s="3">
        <v>40</v>
      </c>
    </row>
    <row r="764" spans="1:7" x14ac:dyDescent="0.3">
      <c r="A764" s="8">
        <v>38839</v>
      </c>
      <c r="B764" s="3">
        <v>38.75</v>
      </c>
      <c r="C764" s="3">
        <v>38.75</v>
      </c>
      <c r="D764" s="3">
        <v>37.25</v>
      </c>
      <c r="E764" s="3">
        <v>37.25</v>
      </c>
      <c r="F764" s="3">
        <v>12</v>
      </c>
      <c r="G764" s="3">
        <v>38</v>
      </c>
    </row>
    <row r="765" spans="1:7" x14ac:dyDescent="0.3">
      <c r="A765" s="8">
        <v>38840</v>
      </c>
      <c r="B765" s="3">
        <v>39.5</v>
      </c>
      <c r="C765" s="3">
        <v>39.5</v>
      </c>
      <c r="D765" s="3">
        <v>39.5</v>
      </c>
      <c r="E765" s="3">
        <v>39.5</v>
      </c>
      <c r="F765" s="3">
        <v>1</v>
      </c>
      <c r="G765" s="3">
        <v>40.380000000000003</v>
      </c>
    </row>
    <row r="766" spans="1:7" x14ac:dyDescent="0.3">
      <c r="A766" s="8">
        <v>38841</v>
      </c>
      <c r="B766" s="3">
        <v>39.5</v>
      </c>
      <c r="C766" s="3">
        <v>40.200000000000003</v>
      </c>
      <c r="D766" s="3">
        <v>39.299999999999997</v>
      </c>
      <c r="E766" s="3">
        <v>40.1</v>
      </c>
      <c r="F766" s="3">
        <v>31</v>
      </c>
      <c r="G766" s="3">
        <v>40.1</v>
      </c>
    </row>
    <row r="767" spans="1:7" x14ac:dyDescent="0.3">
      <c r="A767" s="8">
        <v>38842</v>
      </c>
      <c r="B767" s="3">
        <v>38.5</v>
      </c>
      <c r="C767" s="3">
        <v>38.5</v>
      </c>
      <c r="D767" s="3">
        <v>38.5</v>
      </c>
      <c r="E767" s="3">
        <v>38.5</v>
      </c>
      <c r="F767" s="3">
        <v>3</v>
      </c>
      <c r="G767" s="3">
        <v>39.85</v>
      </c>
    </row>
    <row r="768" spans="1:7" x14ac:dyDescent="0.3">
      <c r="A768" s="8">
        <v>38845</v>
      </c>
      <c r="B768" s="3">
        <v>39.880000000000003</v>
      </c>
      <c r="C768" s="3">
        <v>39.880000000000003</v>
      </c>
      <c r="D768" s="3">
        <v>39.880000000000003</v>
      </c>
      <c r="E768" s="3">
        <v>39.880000000000003</v>
      </c>
      <c r="F768" s="3">
        <v>0</v>
      </c>
      <c r="G768" s="3">
        <v>39.880000000000003</v>
      </c>
    </row>
    <row r="769" spans="1:7" x14ac:dyDescent="0.3">
      <c r="A769" s="8">
        <v>38846</v>
      </c>
      <c r="B769" s="3">
        <v>41.1</v>
      </c>
      <c r="C769" s="3">
        <v>41.1</v>
      </c>
      <c r="D769" s="3">
        <v>41.1</v>
      </c>
      <c r="E769" s="3">
        <v>41.1</v>
      </c>
      <c r="F769" s="3">
        <v>0</v>
      </c>
      <c r="G769" s="3">
        <v>41.1</v>
      </c>
    </row>
    <row r="770" spans="1:7" x14ac:dyDescent="0.3">
      <c r="A770" s="8">
        <v>38847</v>
      </c>
      <c r="B770" s="3">
        <v>41.9</v>
      </c>
      <c r="C770" s="3">
        <v>42.1</v>
      </c>
      <c r="D770" s="3">
        <v>41.7</v>
      </c>
      <c r="E770" s="3">
        <v>41.7</v>
      </c>
      <c r="F770" s="3">
        <v>35</v>
      </c>
      <c r="G770" s="3">
        <v>41.8</v>
      </c>
    </row>
    <row r="771" spans="1:7" x14ac:dyDescent="0.3">
      <c r="A771" s="8">
        <v>38848</v>
      </c>
      <c r="B771" s="3">
        <v>41.8</v>
      </c>
      <c r="C771" s="3">
        <v>41.8</v>
      </c>
      <c r="D771" s="3">
        <v>41.28</v>
      </c>
      <c r="E771" s="3">
        <v>41.28</v>
      </c>
      <c r="F771" s="3">
        <v>10</v>
      </c>
      <c r="G771" s="3">
        <v>41.28</v>
      </c>
    </row>
    <row r="772" spans="1:7" x14ac:dyDescent="0.3">
      <c r="A772" s="8">
        <v>38849</v>
      </c>
      <c r="B772" s="3">
        <v>41</v>
      </c>
      <c r="C772" s="3">
        <v>41</v>
      </c>
      <c r="D772" s="3">
        <v>41</v>
      </c>
      <c r="E772" s="3">
        <v>41</v>
      </c>
      <c r="F772" s="3">
        <v>1</v>
      </c>
      <c r="G772" s="3">
        <v>41</v>
      </c>
    </row>
    <row r="773" spans="1:7" x14ac:dyDescent="0.3">
      <c r="A773" s="8">
        <v>38852</v>
      </c>
      <c r="B773" s="3">
        <v>42.1</v>
      </c>
      <c r="C773" s="3">
        <v>42.85</v>
      </c>
      <c r="D773" s="3">
        <v>42.1</v>
      </c>
      <c r="E773" s="3">
        <v>42.55</v>
      </c>
      <c r="F773" s="3">
        <v>79</v>
      </c>
      <c r="G773" s="3">
        <v>42.8</v>
      </c>
    </row>
    <row r="774" spans="1:7" x14ac:dyDescent="0.3">
      <c r="A774" s="8">
        <v>38853</v>
      </c>
      <c r="B774" s="3">
        <v>43.1</v>
      </c>
      <c r="C774" s="3">
        <v>43.1</v>
      </c>
      <c r="D774" s="3">
        <v>41.5</v>
      </c>
      <c r="E774" s="3">
        <v>41.5</v>
      </c>
      <c r="F774" s="3">
        <v>23</v>
      </c>
      <c r="G774" s="3">
        <v>42.38</v>
      </c>
    </row>
    <row r="775" spans="1:7" x14ac:dyDescent="0.3">
      <c r="A775" s="8">
        <v>38855</v>
      </c>
      <c r="B775" s="3">
        <v>42</v>
      </c>
      <c r="C775" s="3">
        <v>42</v>
      </c>
      <c r="D775" s="3">
        <v>42</v>
      </c>
      <c r="E775" s="3">
        <v>42</v>
      </c>
      <c r="F775" s="3">
        <v>0</v>
      </c>
      <c r="G775" s="3">
        <v>42</v>
      </c>
    </row>
    <row r="776" spans="1:7" x14ac:dyDescent="0.3">
      <c r="A776" s="8">
        <v>38856</v>
      </c>
      <c r="B776" s="3">
        <v>41.5</v>
      </c>
      <c r="C776" s="3">
        <v>41.65</v>
      </c>
      <c r="D776" s="3">
        <v>41.5</v>
      </c>
      <c r="E776" s="3">
        <v>41.65</v>
      </c>
      <c r="F776" s="3">
        <v>9</v>
      </c>
      <c r="G776" s="3">
        <v>41.85</v>
      </c>
    </row>
    <row r="777" spans="1:7" x14ac:dyDescent="0.3">
      <c r="A777" s="8">
        <v>38859</v>
      </c>
      <c r="B777" s="3">
        <v>41</v>
      </c>
      <c r="C777" s="3">
        <v>41.5</v>
      </c>
      <c r="D777" s="3">
        <v>41</v>
      </c>
      <c r="E777" s="3">
        <v>41.5</v>
      </c>
      <c r="F777" s="3">
        <v>54</v>
      </c>
      <c r="G777" s="3">
        <v>41.35</v>
      </c>
    </row>
    <row r="778" spans="1:7" x14ac:dyDescent="0.3">
      <c r="A778" s="8">
        <v>38860</v>
      </c>
      <c r="B778" s="3">
        <v>42.25</v>
      </c>
      <c r="C778" s="3">
        <v>43</v>
      </c>
      <c r="D778" s="3">
        <v>42.25</v>
      </c>
      <c r="E778" s="3">
        <v>43</v>
      </c>
      <c r="F778" s="3">
        <v>101</v>
      </c>
      <c r="G778" s="3">
        <v>43</v>
      </c>
    </row>
    <row r="779" spans="1:7" x14ac:dyDescent="0.3">
      <c r="A779" s="8">
        <v>38861</v>
      </c>
      <c r="B779" s="3">
        <v>42</v>
      </c>
      <c r="C779" s="3">
        <v>43.5</v>
      </c>
      <c r="D779" s="3">
        <v>42</v>
      </c>
      <c r="E779" s="3">
        <v>43.35</v>
      </c>
      <c r="F779" s="3">
        <v>82</v>
      </c>
      <c r="G779" s="3">
        <v>43.35</v>
      </c>
    </row>
    <row r="780" spans="1:7" x14ac:dyDescent="0.3">
      <c r="A780" s="8">
        <v>38863</v>
      </c>
      <c r="B780" s="3">
        <v>43.3</v>
      </c>
      <c r="C780" s="3">
        <v>43.75</v>
      </c>
      <c r="D780" s="3">
        <v>43.3</v>
      </c>
      <c r="E780" s="3">
        <v>43.75</v>
      </c>
      <c r="F780" s="3">
        <v>28</v>
      </c>
      <c r="G780" s="3">
        <v>43.6</v>
      </c>
    </row>
    <row r="781" spans="1:7" x14ac:dyDescent="0.3">
      <c r="A781" s="8">
        <v>38866</v>
      </c>
      <c r="B781" s="3">
        <v>44.25</v>
      </c>
      <c r="C781" s="3">
        <v>44.25</v>
      </c>
      <c r="D781" s="3">
        <v>43.35</v>
      </c>
      <c r="E781" s="3">
        <v>43.35</v>
      </c>
      <c r="F781" s="3">
        <v>16</v>
      </c>
      <c r="G781" s="3">
        <v>42.98</v>
      </c>
    </row>
    <row r="782" spans="1:7" x14ac:dyDescent="0.3">
      <c r="A782" s="8">
        <v>38867</v>
      </c>
      <c r="B782" s="3">
        <v>42.3</v>
      </c>
      <c r="C782" s="3">
        <v>42.3</v>
      </c>
      <c r="D782" s="3">
        <v>42.05</v>
      </c>
      <c r="E782" s="3">
        <v>42.05</v>
      </c>
      <c r="F782" s="3">
        <v>26</v>
      </c>
      <c r="G782" s="3">
        <v>42.05</v>
      </c>
    </row>
    <row r="783" spans="1:7" x14ac:dyDescent="0.3">
      <c r="A783" s="8">
        <v>38868</v>
      </c>
      <c r="B783" s="3">
        <v>41.7</v>
      </c>
      <c r="C783" s="3">
        <v>41.75</v>
      </c>
      <c r="D783" s="3">
        <v>41.6</v>
      </c>
      <c r="E783" s="3">
        <v>41.7</v>
      </c>
      <c r="F783" s="3">
        <v>31</v>
      </c>
      <c r="G783" s="3">
        <v>42.4</v>
      </c>
    </row>
    <row r="784" spans="1:7" x14ac:dyDescent="0.3">
      <c r="A784" s="8">
        <v>38869</v>
      </c>
      <c r="B784" s="3">
        <v>46</v>
      </c>
      <c r="C784" s="3">
        <v>46.63</v>
      </c>
      <c r="D784" s="3">
        <v>46</v>
      </c>
      <c r="E784" s="3">
        <v>46.6</v>
      </c>
      <c r="F784" s="3">
        <v>16</v>
      </c>
      <c r="G784" s="3">
        <v>46.6</v>
      </c>
    </row>
    <row r="785" spans="1:7" x14ac:dyDescent="0.3">
      <c r="A785" s="8">
        <v>38870</v>
      </c>
      <c r="B785" s="3">
        <v>45.4</v>
      </c>
      <c r="C785" s="3">
        <v>45.4</v>
      </c>
      <c r="D785" s="3">
        <v>45.4</v>
      </c>
      <c r="E785" s="3">
        <v>45.4</v>
      </c>
      <c r="F785" s="3">
        <v>0</v>
      </c>
      <c r="G785" s="3">
        <v>45.4</v>
      </c>
    </row>
    <row r="786" spans="1:7" x14ac:dyDescent="0.3">
      <c r="A786" s="8">
        <v>38874</v>
      </c>
      <c r="B786" s="3">
        <v>47.58</v>
      </c>
      <c r="C786" s="3">
        <v>47.58</v>
      </c>
      <c r="D786" s="3">
        <v>47.58</v>
      </c>
      <c r="E786" s="3">
        <v>47.58</v>
      </c>
      <c r="F786" s="3">
        <v>0</v>
      </c>
      <c r="G786" s="3">
        <v>47.58</v>
      </c>
    </row>
    <row r="787" spans="1:7" x14ac:dyDescent="0.3">
      <c r="A787" s="8">
        <v>38875</v>
      </c>
      <c r="B787" s="3">
        <v>47.55</v>
      </c>
      <c r="C787" s="3">
        <v>47.55</v>
      </c>
      <c r="D787" s="3">
        <v>47</v>
      </c>
      <c r="E787" s="3">
        <v>47.25</v>
      </c>
      <c r="F787" s="3">
        <v>33</v>
      </c>
      <c r="G787" s="3">
        <v>47.25</v>
      </c>
    </row>
    <row r="788" spans="1:7" x14ac:dyDescent="0.3">
      <c r="A788" s="8">
        <v>38876</v>
      </c>
      <c r="B788" s="3">
        <v>47</v>
      </c>
      <c r="C788" s="3">
        <v>47</v>
      </c>
      <c r="D788" s="3">
        <v>47</v>
      </c>
      <c r="E788" s="3">
        <v>47</v>
      </c>
      <c r="F788" s="3">
        <v>4</v>
      </c>
      <c r="G788" s="3">
        <v>47</v>
      </c>
    </row>
    <row r="789" spans="1:7" x14ac:dyDescent="0.3">
      <c r="A789" s="8">
        <v>38877</v>
      </c>
      <c r="B789" s="3">
        <v>47.1</v>
      </c>
      <c r="C789" s="3">
        <v>47.1</v>
      </c>
      <c r="D789" s="3">
        <v>47.1</v>
      </c>
      <c r="E789" s="3">
        <v>47.1</v>
      </c>
      <c r="F789" s="3">
        <v>5</v>
      </c>
      <c r="G789" s="3">
        <v>47.58</v>
      </c>
    </row>
    <row r="790" spans="1:7" x14ac:dyDescent="0.3">
      <c r="A790" s="8">
        <v>38880</v>
      </c>
      <c r="B790" s="3">
        <v>49.95</v>
      </c>
      <c r="C790" s="3">
        <v>49.95</v>
      </c>
      <c r="D790" s="3">
        <v>49.95</v>
      </c>
      <c r="E790" s="3">
        <v>49.95</v>
      </c>
      <c r="F790" s="3">
        <v>0</v>
      </c>
      <c r="G790" s="3">
        <v>49.95</v>
      </c>
    </row>
    <row r="791" spans="1:7" x14ac:dyDescent="0.3">
      <c r="A791" s="8">
        <v>38881</v>
      </c>
      <c r="B791" s="3">
        <v>49.25</v>
      </c>
      <c r="C791" s="3">
        <v>49.25</v>
      </c>
      <c r="D791" s="3">
        <v>49.25</v>
      </c>
      <c r="E791" s="3">
        <v>49.25</v>
      </c>
      <c r="F791" s="3">
        <v>3</v>
      </c>
      <c r="G791" s="3">
        <v>50</v>
      </c>
    </row>
    <row r="792" spans="1:7" x14ac:dyDescent="0.3">
      <c r="A792" s="8">
        <v>38882</v>
      </c>
      <c r="B792" s="3">
        <v>49.3</v>
      </c>
      <c r="C792" s="3">
        <v>50</v>
      </c>
      <c r="D792" s="3">
        <v>49.3</v>
      </c>
      <c r="E792" s="3">
        <v>50</v>
      </c>
      <c r="F792" s="3">
        <v>19</v>
      </c>
      <c r="G792" s="3">
        <v>49.65</v>
      </c>
    </row>
    <row r="793" spans="1:7" x14ac:dyDescent="0.3">
      <c r="A793" s="8">
        <v>38883</v>
      </c>
      <c r="B793" s="3">
        <v>49.03</v>
      </c>
      <c r="C793" s="3">
        <v>49.03</v>
      </c>
      <c r="D793" s="3">
        <v>49.03</v>
      </c>
      <c r="E793" s="3">
        <v>49.03</v>
      </c>
      <c r="F793" s="3">
        <v>0</v>
      </c>
      <c r="G793" s="3">
        <v>49.03</v>
      </c>
    </row>
    <row r="794" spans="1:7" x14ac:dyDescent="0.3">
      <c r="A794" s="8">
        <v>38884</v>
      </c>
      <c r="B794" s="3">
        <v>48.45</v>
      </c>
      <c r="C794" s="3">
        <v>48.45</v>
      </c>
      <c r="D794" s="3">
        <v>48.45</v>
      </c>
      <c r="E794" s="3">
        <v>48.45</v>
      </c>
      <c r="F794" s="3">
        <v>2</v>
      </c>
      <c r="G794" s="3">
        <v>48.65</v>
      </c>
    </row>
    <row r="795" spans="1:7" x14ac:dyDescent="0.3">
      <c r="A795" s="8">
        <v>38887</v>
      </c>
      <c r="B795" s="3">
        <v>48.7</v>
      </c>
      <c r="C795" s="3">
        <v>48.7</v>
      </c>
      <c r="D795" s="3">
        <v>48.7</v>
      </c>
      <c r="E795" s="3">
        <v>48.7</v>
      </c>
      <c r="F795" s="3">
        <v>0</v>
      </c>
      <c r="G795" s="3">
        <v>48.7</v>
      </c>
    </row>
    <row r="796" spans="1:7" x14ac:dyDescent="0.3">
      <c r="A796" s="8">
        <v>38888</v>
      </c>
      <c r="B796" s="3">
        <v>49.5</v>
      </c>
      <c r="C796" s="3">
        <v>49.65</v>
      </c>
      <c r="D796" s="3">
        <v>49.45</v>
      </c>
      <c r="E796" s="3">
        <v>49.45</v>
      </c>
      <c r="F796" s="3">
        <v>29</v>
      </c>
      <c r="G796" s="3">
        <v>49.45</v>
      </c>
    </row>
    <row r="797" spans="1:7" x14ac:dyDescent="0.3">
      <c r="A797" s="8">
        <v>38889</v>
      </c>
      <c r="B797" s="3">
        <v>48.5</v>
      </c>
      <c r="C797" s="3">
        <v>48.5</v>
      </c>
      <c r="D797" s="3">
        <v>47.25</v>
      </c>
      <c r="E797" s="3">
        <v>47.3</v>
      </c>
      <c r="F797" s="3">
        <v>4</v>
      </c>
      <c r="G797" s="3">
        <v>47.9</v>
      </c>
    </row>
    <row r="798" spans="1:7" x14ac:dyDescent="0.3">
      <c r="A798" s="8">
        <v>38890</v>
      </c>
      <c r="B798" s="3">
        <v>48</v>
      </c>
      <c r="C798" s="3">
        <v>48.25</v>
      </c>
      <c r="D798" s="3">
        <v>48</v>
      </c>
      <c r="E798" s="3">
        <v>48</v>
      </c>
      <c r="F798" s="3">
        <v>23</v>
      </c>
      <c r="G798" s="3">
        <v>48</v>
      </c>
    </row>
    <row r="799" spans="1:7" x14ac:dyDescent="0.3">
      <c r="A799" s="8">
        <v>38891</v>
      </c>
      <c r="B799" s="3">
        <v>49.2</v>
      </c>
      <c r="C799" s="3">
        <v>49.2</v>
      </c>
      <c r="D799" s="3">
        <v>49.2</v>
      </c>
      <c r="E799" s="3">
        <v>49.2</v>
      </c>
      <c r="F799" s="3">
        <v>0</v>
      </c>
      <c r="G799" s="3">
        <v>49.2</v>
      </c>
    </row>
    <row r="800" spans="1:7" x14ac:dyDescent="0.3">
      <c r="A800" s="8">
        <v>38894</v>
      </c>
      <c r="B800" s="3">
        <v>49.95</v>
      </c>
      <c r="C800" s="3">
        <v>49.95</v>
      </c>
      <c r="D800" s="3">
        <v>49.95</v>
      </c>
      <c r="E800" s="3">
        <v>49.95</v>
      </c>
      <c r="F800" s="3">
        <v>5</v>
      </c>
      <c r="G800" s="3">
        <v>49.95</v>
      </c>
    </row>
    <row r="801" spans="1:7" x14ac:dyDescent="0.3">
      <c r="A801" s="8">
        <v>38895</v>
      </c>
      <c r="B801" s="3">
        <v>51.1</v>
      </c>
      <c r="C801" s="3">
        <v>51.15</v>
      </c>
      <c r="D801" s="3">
        <v>51</v>
      </c>
      <c r="E801" s="3">
        <v>51.1</v>
      </c>
      <c r="F801" s="3">
        <v>39</v>
      </c>
      <c r="G801" s="3">
        <v>51.1</v>
      </c>
    </row>
    <row r="802" spans="1:7" x14ac:dyDescent="0.3">
      <c r="A802" s="8">
        <v>38896</v>
      </c>
      <c r="B802" s="3">
        <v>51.6</v>
      </c>
      <c r="C802" s="3">
        <v>51.85</v>
      </c>
      <c r="D802" s="3">
        <v>50.95</v>
      </c>
      <c r="E802" s="3">
        <v>51.05</v>
      </c>
      <c r="F802" s="3">
        <v>99</v>
      </c>
      <c r="G802" s="3">
        <v>51.05</v>
      </c>
    </row>
    <row r="803" spans="1:7" x14ac:dyDescent="0.3">
      <c r="A803" s="8">
        <v>38897</v>
      </c>
      <c r="B803" s="3">
        <v>51.1</v>
      </c>
      <c r="C803" s="3">
        <v>51.1</v>
      </c>
      <c r="D803" s="3">
        <v>49.5</v>
      </c>
      <c r="E803" s="3">
        <v>51</v>
      </c>
      <c r="F803" s="3">
        <v>37</v>
      </c>
      <c r="G803" s="3">
        <v>51</v>
      </c>
    </row>
    <row r="804" spans="1:7" x14ac:dyDescent="0.3">
      <c r="A804" s="8">
        <v>38898</v>
      </c>
      <c r="B804" s="3">
        <v>51.5</v>
      </c>
      <c r="C804" s="3">
        <v>51.5</v>
      </c>
      <c r="D804" s="3">
        <v>51.2</v>
      </c>
      <c r="E804" s="3">
        <v>51.2</v>
      </c>
      <c r="F804" s="3">
        <v>13</v>
      </c>
      <c r="G804" s="3">
        <v>51.2</v>
      </c>
    </row>
    <row r="805" spans="1:7" x14ac:dyDescent="0.3">
      <c r="A805" s="8">
        <v>38901</v>
      </c>
      <c r="B805" s="3">
        <v>51.85</v>
      </c>
      <c r="C805" s="3">
        <v>51.95</v>
      </c>
      <c r="D805" s="3">
        <v>51.7</v>
      </c>
      <c r="E805" s="3">
        <v>51.95</v>
      </c>
      <c r="F805" s="3">
        <v>21</v>
      </c>
      <c r="G805" s="3">
        <v>51.9</v>
      </c>
    </row>
    <row r="806" spans="1:7" x14ac:dyDescent="0.3">
      <c r="A806" s="8">
        <v>38902</v>
      </c>
      <c r="B806" s="3">
        <v>52.3</v>
      </c>
      <c r="C806" s="3">
        <v>52.3</v>
      </c>
      <c r="D806" s="3">
        <v>51.8</v>
      </c>
      <c r="E806" s="3">
        <v>51.95</v>
      </c>
      <c r="F806" s="3">
        <v>79</v>
      </c>
      <c r="G806" s="3">
        <v>51.95</v>
      </c>
    </row>
    <row r="807" spans="1:7" x14ac:dyDescent="0.3">
      <c r="A807" s="8">
        <v>38903</v>
      </c>
      <c r="B807" s="3">
        <v>52.25</v>
      </c>
      <c r="C807" s="3">
        <v>52.35</v>
      </c>
      <c r="D807" s="3">
        <v>52.15</v>
      </c>
      <c r="E807" s="3">
        <v>52.15</v>
      </c>
      <c r="F807" s="3">
        <v>41</v>
      </c>
      <c r="G807" s="3">
        <v>52.15</v>
      </c>
    </row>
    <row r="808" spans="1:7" x14ac:dyDescent="0.3">
      <c r="A808" s="8">
        <v>38904</v>
      </c>
      <c r="B808" s="3">
        <v>52.6</v>
      </c>
      <c r="C808" s="3">
        <v>52.75</v>
      </c>
      <c r="D808" s="3">
        <v>52.6</v>
      </c>
      <c r="E808" s="3">
        <v>52.75</v>
      </c>
      <c r="F808" s="3">
        <v>10</v>
      </c>
      <c r="G808" s="3">
        <v>52.7</v>
      </c>
    </row>
    <row r="809" spans="1:7" x14ac:dyDescent="0.3">
      <c r="A809" s="8">
        <v>38905</v>
      </c>
      <c r="B809" s="3">
        <v>52.9</v>
      </c>
      <c r="C809" s="3">
        <v>52.9</v>
      </c>
      <c r="D809" s="3">
        <v>52.85</v>
      </c>
      <c r="E809" s="3">
        <v>52.9</v>
      </c>
      <c r="F809" s="3">
        <v>31</v>
      </c>
      <c r="G809" s="3">
        <v>52.9</v>
      </c>
    </row>
    <row r="810" spans="1:7" x14ac:dyDescent="0.3">
      <c r="A810" s="8">
        <v>38908</v>
      </c>
      <c r="B810" s="3">
        <v>53</v>
      </c>
      <c r="C810" s="3">
        <v>53</v>
      </c>
      <c r="D810" s="3">
        <v>53</v>
      </c>
      <c r="E810" s="3">
        <v>53</v>
      </c>
      <c r="F810" s="3">
        <v>0</v>
      </c>
      <c r="G810" s="3">
        <v>53</v>
      </c>
    </row>
    <row r="811" spans="1:7" x14ac:dyDescent="0.3">
      <c r="A811" s="8">
        <v>38909</v>
      </c>
      <c r="B811" s="3">
        <v>53.5</v>
      </c>
      <c r="C811" s="3">
        <v>53.65</v>
      </c>
      <c r="D811" s="3">
        <v>53.4</v>
      </c>
      <c r="E811" s="3">
        <v>53.5</v>
      </c>
      <c r="F811" s="3">
        <v>55</v>
      </c>
      <c r="G811" s="3">
        <v>53.38</v>
      </c>
    </row>
    <row r="812" spans="1:7" x14ac:dyDescent="0.3">
      <c r="A812" s="8">
        <v>38910</v>
      </c>
      <c r="B812" s="3">
        <v>53.45</v>
      </c>
      <c r="C812" s="3">
        <v>53.5</v>
      </c>
      <c r="D812" s="3">
        <v>53.1</v>
      </c>
      <c r="E812" s="3">
        <v>53.1</v>
      </c>
      <c r="F812" s="3">
        <v>58</v>
      </c>
      <c r="G812" s="3">
        <v>53.1</v>
      </c>
    </row>
    <row r="813" spans="1:7" x14ac:dyDescent="0.3">
      <c r="A813" s="8">
        <v>38911</v>
      </c>
      <c r="B813" s="3">
        <v>53.45</v>
      </c>
      <c r="C813" s="3">
        <v>53.6</v>
      </c>
      <c r="D813" s="3">
        <v>53.45</v>
      </c>
      <c r="E813" s="3">
        <v>53.6</v>
      </c>
      <c r="F813" s="3">
        <v>31</v>
      </c>
      <c r="G813" s="3">
        <v>53.6</v>
      </c>
    </row>
    <row r="814" spans="1:7" x14ac:dyDescent="0.3">
      <c r="A814" s="8">
        <v>38912</v>
      </c>
      <c r="B814" s="3">
        <v>54.5</v>
      </c>
      <c r="C814" s="3">
        <v>54.9</v>
      </c>
      <c r="D814" s="3">
        <v>54.25</v>
      </c>
      <c r="E814" s="3">
        <v>54.9</v>
      </c>
      <c r="F814" s="3">
        <v>58</v>
      </c>
      <c r="G814" s="3">
        <v>54.9</v>
      </c>
    </row>
    <row r="815" spans="1:7" x14ac:dyDescent="0.3">
      <c r="A815" s="8">
        <v>38915</v>
      </c>
      <c r="B815" s="3">
        <v>56.9</v>
      </c>
      <c r="C815" s="3">
        <v>57.35</v>
      </c>
      <c r="D815" s="3">
        <v>56.9</v>
      </c>
      <c r="E815" s="3">
        <v>57.35</v>
      </c>
      <c r="F815" s="3">
        <v>68</v>
      </c>
      <c r="G815" s="3">
        <v>57.35</v>
      </c>
    </row>
    <row r="816" spans="1:7" x14ac:dyDescent="0.3">
      <c r="A816" s="8">
        <v>38916</v>
      </c>
      <c r="B816" s="3">
        <v>56.9</v>
      </c>
      <c r="C816" s="3">
        <v>57.1</v>
      </c>
      <c r="D816" s="3">
        <v>56.5</v>
      </c>
      <c r="E816" s="3">
        <v>56.5</v>
      </c>
      <c r="F816" s="3">
        <v>27</v>
      </c>
      <c r="G816" s="3">
        <v>56.75</v>
      </c>
    </row>
    <row r="817" spans="1:7" x14ac:dyDescent="0.3">
      <c r="A817" s="8">
        <v>38917</v>
      </c>
      <c r="B817" s="3">
        <v>56</v>
      </c>
      <c r="C817" s="3">
        <v>56.5</v>
      </c>
      <c r="D817" s="3">
        <v>56</v>
      </c>
      <c r="E817" s="3">
        <v>56.5</v>
      </c>
      <c r="F817" s="3">
        <v>28</v>
      </c>
      <c r="G817" s="3">
        <v>56.5</v>
      </c>
    </row>
    <row r="818" spans="1:7" x14ac:dyDescent="0.3">
      <c r="A818" s="8">
        <v>38918</v>
      </c>
      <c r="B818" s="3">
        <v>57</v>
      </c>
      <c r="C818" s="3">
        <v>57.75</v>
      </c>
      <c r="D818" s="3">
        <v>57</v>
      </c>
      <c r="E818" s="3">
        <v>57.75</v>
      </c>
      <c r="F818" s="3">
        <v>32</v>
      </c>
      <c r="G818" s="3">
        <v>57.75</v>
      </c>
    </row>
    <row r="819" spans="1:7" x14ac:dyDescent="0.3">
      <c r="A819" s="8">
        <v>38919</v>
      </c>
      <c r="B819" s="3">
        <v>58.08</v>
      </c>
      <c r="C819" s="3">
        <v>58.6</v>
      </c>
      <c r="D819" s="3">
        <v>58.08</v>
      </c>
      <c r="E819" s="3">
        <v>58.6</v>
      </c>
      <c r="F819" s="3">
        <v>52</v>
      </c>
      <c r="G819" s="3">
        <v>58.6</v>
      </c>
    </row>
    <row r="820" spans="1:7" x14ac:dyDescent="0.3">
      <c r="A820" s="8">
        <v>38922</v>
      </c>
      <c r="B820" s="3">
        <v>57.75</v>
      </c>
      <c r="C820" s="3">
        <v>58.25</v>
      </c>
      <c r="D820" s="3">
        <v>57.4</v>
      </c>
      <c r="E820" s="3">
        <v>57.4</v>
      </c>
      <c r="F820" s="3">
        <v>99</v>
      </c>
      <c r="G820" s="3">
        <v>57.4</v>
      </c>
    </row>
    <row r="821" spans="1:7" x14ac:dyDescent="0.3">
      <c r="A821" s="8">
        <v>38923</v>
      </c>
      <c r="B821" s="3">
        <v>56.75</v>
      </c>
      <c r="C821" s="3">
        <v>57.25</v>
      </c>
      <c r="D821" s="3">
        <v>56.5</v>
      </c>
      <c r="E821" s="3">
        <v>56.5</v>
      </c>
      <c r="F821" s="3">
        <v>199</v>
      </c>
      <c r="G821" s="3">
        <v>56.5</v>
      </c>
    </row>
    <row r="822" spans="1:7" x14ac:dyDescent="0.3">
      <c r="A822" s="8">
        <v>38924</v>
      </c>
      <c r="B822" s="3">
        <v>58</v>
      </c>
      <c r="C822" s="3">
        <v>58</v>
      </c>
      <c r="D822" s="3">
        <v>57.7</v>
      </c>
      <c r="E822" s="3">
        <v>57.95</v>
      </c>
      <c r="F822" s="3">
        <v>21</v>
      </c>
      <c r="G822" s="3">
        <v>58</v>
      </c>
    </row>
    <row r="823" spans="1:7" x14ac:dyDescent="0.3">
      <c r="A823" s="8">
        <v>38925</v>
      </c>
      <c r="B823" s="3">
        <v>57.9</v>
      </c>
      <c r="C823" s="3">
        <v>58.3</v>
      </c>
      <c r="D823" s="3">
        <v>57.85</v>
      </c>
      <c r="E823" s="3">
        <v>57.9</v>
      </c>
      <c r="F823" s="3">
        <v>63</v>
      </c>
      <c r="G823" s="3">
        <v>57.9</v>
      </c>
    </row>
    <row r="824" spans="1:7" x14ac:dyDescent="0.3">
      <c r="A824" s="8">
        <v>38926</v>
      </c>
      <c r="B824" s="3">
        <v>58.5</v>
      </c>
      <c r="C824" s="3">
        <v>58.75</v>
      </c>
      <c r="D824" s="3">
        <v>58.5</v>
      </c>
      <c r="E824" s="3">
        <v>58.5</v>
      </c>
      <c r="F824" s="3">
        <v>43</v>
      </c>
      <c r="G824" s="3">
        <v>58.5</v>
      </c>
    </row>
    <row r="825" spans="1:7" x14ac:dyDescent="0.3">
      <c r="A825" s="8">
        <v>38929</v>
      </c>
      <c r="B825" s="3">
        <v>59.6</v>
      </c>
      <c r="C825" s="3">
        <v>59.8</v>
      </c>
      <c r="D825" s="3">
        <v>59.4</v>
      </c>
      <c r="E825" s="3">
        <v>59.8</v>
      </c>
      <c r="F825" s="3">
        <v>81</v>
      </c>
      <c r="G825" s="3">
        <v>59.75</v>
      </c>
    </row>
    <row r="826" spans="1:7" x14ac:dyDescent="0.3">
      <c r="A826" s="8">
        <v>38930</v>
      </c>
      <c r="B826" s="3">
        <v>61.85</v>
      </c>
      <c r="C826" s="3">
        <v>62.05</v>
      </c>
      <c r="D826" s="3">
        <v>61.85</v>
      </c>
      <c r="E826" s="3">
        <v>62.05</v>
      </c>
      <c r="F826" s="3">
        <v>20</v>
      </c>
      <c r="G826" s="3">
        <v>62.15</v>
      </c>
    </row>
    <row r="827" spans="1:7" x14ac:dyDescent="0.3">
      <c r="A827" s="8">
        <v>38931</v>
      </c>
      <c r="B827" s="3">
        <v>62.6</v>
      </c>
      <c r="C827" s="3">
        <v>62.9</v>
      </c>
      <c r="D827" s="3">
        <v>62.5</v>
      </c>
      <c r="E827" s="3">
        <v>62.5</v>
      </c>
      <c r="F827" s="3">
        <v>31</v>
      </c>
      <c r="G827" s="3">
        <v>62.5</v>
      </c>
    </row>
    <row r="828" spans="1:7" x14ac:dyDescent="0.3">
      <c r="A828" s="8">
        <v>38932</v>
      </c>
      <c r="B828" s="3">
        <v>64.05</v>
      </c>
      <c r="C828" s="3">
        <v>64.05</v>
      </c>
      <c r="D828" s="3">
        <v>63.55</v>
      </c>
      <c r="E828" s="3">
        <v>63.65</v>
      </c>
      <c r="F828" s="3">
        <v>38</v>
      </c>
      <c r="G828" s="3">
        <v>63.65</v>
      </c>
    </row>
    <row r="829" spans="1:7" x14ac:dyDescent="0.3">
      <c r="A829" s="8">
        <v>38933</v>
      </c>
      <c r="B829" s="3">
        <v>63.3</v>
      </c>
      <c r="C829" s="3">
        <v>63.4</v>
      </c>
      <c r="D829" s="3">
        <v>63</v>
      </c>
      <c r="E829" s="3">
        <v>63.2</v>
      </c>
      <c r="F829" s="3">
        <v>64</v>
      </c>
      <c r="G829" s="3">
        <v>63.13</v>
      </c>
    </row>
    <row r="830" spans="1:7" x14ac:dyDescent="0.3">
      <c r="A830" s="8">
        <v>38936</v>
      </c>
      <c r="B830" s="3">
        <v>62.75</v>
      </c>
      <c r="C830" s="3">
        <v>64</v>
      </c>
      <c r="D830" s="3">
        <v>62.75</v>
      </c>
      <c r="E830" s="3">
        <v>64</v>
      </c>
      <c r="F830" s="3">
        <v>35</v>
      </c>
      <c r="G830" s="3">
        <v>64</v>
      </c>
    </row>
    <row r="831" spans="1:7" x14ac:dyDescent="0.3">
      <c r="A831" s="8">
        <v>38937</v>
      </c>
      <c r="B831" s="3">
        <v>64.540000000000006</v>
      </c>
      <c r="C831" s="3">
        <v>64.540000000000006</v>
      </c>
      <c r="D831" s="3">
        <v>64.099999999999994</v>
      </c>
      <c r="E831" s="3">
        <v>64.099999999999994</v>
      </c>
      <c r="F831" s="3">
        <v>140</v>
      </c>
      <c r="G831" s="3">
        <v>64.099999999999994</v>
      </c>
    </row>
    <row r="832" spans="1:7" x14ac:dyDescent="0.3">
      <c r="A832" s="8">
        <v>38938</v>
      </c>
      <c r="B832" s="3">
        <v>64.25</v>
      </c>
      <c r="C832" s="3">
        <v>64.3</v>
      </c>
      <c r="D832" s="3">
        <v>64</v>
      </c>
      <c r="E832" s="3">
        <v>64.25</v>
      </c>
      <c r="F832" s="3">
        <v>39</v>
      </c>
      <c r="G832" s="3">
        <v>64.25</v>
      </c>
    </row>
    <row r="833" spans="1:7" x14ac:dyDescent="0.3">
      <c r="A833" s="8">
        <v>38939</v>
      </c>
      <c r="B833" s="3">
        <v>64.7</v>
      </c>
      <c r="C833" s="3">
        <v>64.95</v>
      </c>
      <c r="D833" s="3">
        <v>64.650000000000006</v>
      </c>
      <c r="E833" s="3">
        <v>64.75</v>
      </c>
      <c r="F833" s="3">
        <v>35</v>
      </c>
      <c r="G833" s="3">
        <v>64.650000000000006</v>
      </c>
    </row>
    <row r="834" spans="1:7" x14ac:dyDescent="0.3">
      <c r="A834" s="8">
        <v>38940</v>
      </c>
      <c r="B834" s="3">
        <v>64.849999999999994</v>
      </c>
      <c r="C834" s="3">
        <v>64.849999999999994</v>
      </c>
      <c r="D834" s="3">
        <v>64.5</v>
      </c>
      <c r="E834" s="3">
        <v>64.8</v>
      </c>
      <c r="F834" s="3">
        <v>74</v>
      </c>
      <c r="G834" s="3">
        <v>64.7</v>
      </c>
    </row>
    <row r="835" spans="1:7" x14ac:dyDescent="0.3">
      <c r="A835" s="8">
        <v>38943</v>
      </c>
      <c r="B835" s="3">
        <v>64.150000000000006</v>
      </c>
      <c r="C835" s="3">
        <v>64.25</v>
      </c>
      <c r="D835" s="3">
        <v>64.150000000000006</v>
      </c>
      <c r="E835" s="3">
        <v>64.25</v>
      </c>
      <c r="F835" s="3">
        <v>35</v>
      </c>
      <c r="G835" s="3">
        <v>64.25</v>
      </c>
    </row>
    <row r="836" spans="1:7" x14ac:dyDescent="0.3">
      <c r="A836" s="8">
        <v>38944</v>
      </c>
      <c r="B836" s="3">
        <v>64.25</v>
      </c>
      <c r="C836" s="3">
        <v>65.55</v>
      </c>
      <c r="D836" s="3">
        <v>64.25</v>
      </c>
      <c r="E836" s="3">
        <v>65.53</v>
      </c>
      <c r="F836" s="3">
        <v>97</v>
      </c>
      <c r="G836" s="3">
        <v>65.53</v>
      </c>
    </row>
    <row r="837" spans="1:7" x14ac:dyDescent="0.3">
      <c r="A837" s="8">
        <v>38945</v>
      </c>
      <c r="B837" s="3">
        <v>67</v>
      </c>
      <c r="C837" s="3">
        <v>68.099999999999994</v>
      </c>
      <c r="D837" s="3">
        <v>66.75</v>
      </c>
      <c r="E837" s="3">
        <v>68.099999999999994</v>
      </c>
      <c r="F837" s="3">
        <v>158</v>
      </c>
      <c r="G837" s="3">
        <v>68.180000000000007</v>
      </c>
    </row>
    <row r="838" spans="1:7" x14ac:dyDescent="0.3">
      <c r="A838" s="8">
        <v>38946</v>
      </c>
      <c r="B838" s="3">
        <v>71.2</v>
      </c>
      <c r="C838" s="3">
        <v>71.900000000000006</v>
      </c>
      <c r="D838" s="3">
        <v>70.5</v>
      </c>
      <c r="E838" s="3">
        <v>71.900000000000006</v>
      </c>
      <c r="F838" s="3">
        <v>39</v>
      </c>
      <c r="G838" s="3">
        <v>71.8</v>
      </c>
    </row>
    <row r="839" spans="1:7" x14ac:dyDescent="0.3">
      <c r="A839" s="8">
        <v>38947</v>
      </c>
      <c r="B839" s="3">
        <v>72.2</v>
      </c>
      <c r="C839" s="3">
        <v>73.05</v>
      </c>
      <c r="D839" s="3">
        <v>72.2</v>
      </c>
      <c r="E839" s="3">
        <v>73.05</v>
      </c>
      <c r="F839" s="3">
        <v>35</v>
      </c>
      <c r="G839" s="3">
        <v>73.25</v>
      </c>
    </row>
    <row r="840" spans="1:7" x14ac:dyDescent="0.3">
      <c r="A840" s="8">
        <v>38950</v>
      </c>
      <c r="B840" s="3">
        <v>75.5</v>
      </c>
      <c r="C840" s="3">
        <v>81.5</v>
      </c>
      <c r="D840" s="3">
        <v>75.5</v>
      </c>
      <c r="E840" s="3">
        <v>81.099999999999994</v>
      </c>
      <c r="F840" s="3">
        <v>180</v>
      </c>
      <c r="G840" s="3">
        <v>81.099999999999994</v>
      </c>
    </row>
    <row r="841" spans="1:7" x14ac:dyDescent="0.3">
      <c r="A841" s="8">
        <v>38951</v>
      </c>
      <c r="B841" s="3">
        <v>83.5</v>
      </c>
      <c r="C841" s="3">
        <v>86</v>
      </c>
      <c r="D841" s="3">
        <v>81.25</v>
      </c>
      <c r="E841" s="3">
        <v>81.75</v>
      </c>
      <c r="F841" s="3">
        <v>142</v>
      </c>
      <c r="G841" s="3">
        <v>81.75</v>
      </c>
    </row>
    <row r="842" spans="1:7" x14ac:dyDescent="0.3">
      <c r="A842" s="8">
        <v>38952</v>
      </c>
      <c r="B842" s="3">
        <v>82.5</v>
      </c>
      <c r="C842" s="3">
        <v>84.25</v>
      </c>
      <c r="D842" s="3">
        <v>80.3</v>
      </c>
      <c r="E842" s="3">
        <v>80.5</v>
      </c>
      <c r="F842" s="3">
        <v>487</v>
      </c>
      <c r="G842" s="3">
        <v>80.5</v>
      </c>
    </row>
    <row r="843" spans="1:7" x14ac:dyDescent="0.3">
      <c r="A843" s="8">
        <v>38953</v>
      </c>
      <c r="B843" s="3">
        <v>78</v>
      </c>
      <c r="C843" s="3">
        <v>78</v>
      </c>
      <c r="D843" s="3">
        <v>78</v>
      </c>
      <c r="E843" s="3">
        <v>78</v>
      </c>
      <c r="F843" s="3">
        <v>25</v>
      </c>
      <c r="G843" s="3">
        <v>78.38</v>
      </c>
    </row>
    <row r="844" spans="1:7" x14ac:dyDescent="0.3">
      <c r="A844" s="8">
        <v>38954</v>
      </c>
      <c r="B844" s="3">
        <v>76.349999999999994</v>
      </c>
      <c r="C844" s="3">
        <v>78.099999999999994</v>
      </c>
      <c r="D844" s="3">
        <v>75.75</v>
      </c>
      <c r="E844" s="3">
        <v>77.25</v>
      </c>
      <c r="F844" s="3">
        <v>74</v>
      </c>
      <c r="G844" s="3">
        <v>76.849999999999994</v>
      </c>
    </row>
    <row r="845" spans="1:7" x14ac:dyDescent="0.3">
      <c r="A845" s="8">
        <v>38957</v>
      </c>
      <c r="B845" s="3">
        <v>72.5</v>
      </c>
      <c r="C845" s="3">
        <v>72.5</v>
      </c>
      <c r="D845" s="3">
        <v>65</v>
      </c>
      <c r="E845" s="3">
        <v>65.75</v>
      </c>
      <c r="F845" s="3">
        <v>166</v>
      </c>
      <c r="G845" s="3">
        <v>65.75</v>
      </c>
    </row>
    <row r="846" spans="1:7" x14ac:dyDescent="0.3">
      <c r="A846" s="8">
        <v>38958</v>
      </c>
      <c r="B846" s="3">
        <v>68.5</v>
      </c>
      <c r="C846" s="3">
        <v>69.5</v>
      </c>
      <c r="D846" s="3">
        <v>66</v>
      </c>
      <c r="E846" s="3">
        <v>66.5</v>
      </c>
      <c r="F846" s="3">
        <v>80</v>
      </c>
      <c r="G846" s="3">
        <v>66.5</v>
      </c>
    </row>
    <row r="847" spans="1:7" x14ac:dyDescent="0.3">
      <c r="A847" s="8">
        <v>38959</v>
      </c>
      <c r="B847" s="3">
        <v>65.75</v>
      </c>
      <c r="C847" s="3">
        <v>65.75</v>
      </c>
      <c r="D847" s="3">
        <v>62</v>
      </c>
      <c r="E847" s="3">
        <v>63.5</v>
      </c>
      <c r="F847" s="3">
        <v>75</v>
      </c>
      <c r="G847" s="3">
        <v>63.5</v>
      </c>
    </row>
    <row r="848" spans="1:7" x14ac:dyDescent="0.3">
      <c r="A848" s="8">
        <v>38960</v>
      </c>
      <c r="B848" s="3">
        <v>67</v>
      </c>
      <c r="C848" s="3">
        <v>68.25</v>
      </c>
      <c r="D848" s="3">
        <v>67</v>
      </c>
      <c r="E848" s="3">
        <v>68.25</v>
      </c>
      <c r="F848" s="3">
        <v>43</v>
      </c>
      <c r="G848" s="3">
        <v>68.25</v>
      </c>
    </row>
    <row r="849" spans="1:7" x14ac:dyDescent="0.3">
      <c r="A849" s="8">
        <v>38961</v>
      </c>
      <c r="B849" s="3">
        <v>69</v>
      </c>
      <c r="C849" s="3">
        <v>69</v>
      </c>
      <c r="D849" s="3">
        <v>67</v>
      </c>
      <c r="E849" s="3">
        <v>67</v>
      </c>
      <c r="F849" s="3">
        <v>22</v>
      </c>
      <c r="G849" s="3">
        <v>68.88</v>
      </c>
    </row>
    <row r="850" spans="1:7" x14ac:dyDescent="0.3">
      <c r="A850" s="8">
        <v>38964</v>
      </c>
      <c r="B850" s="3">
        <v>70.25</v>
      </c>
      <c r="C850" s="3">
        <v>73.5</v>
      </c>
      <c r="D850" s="3">
        <v>70.25</v>
      </c>
      <c r="E850" s="3">
        <v>73.25</v>
      </c>
      <c r="F850" s="3">
        <v>48</v>
      </c>
      <c r="G850" s="3">
        <v>73.5</v>
      </c>
    </row>
    <row r="851" spans="1:7" x14ac:dyDescent="0.3">
      <c r="A851" s="8">
        <v>38965</v>
      </c>
      <c r="B851" s="3">
        <v>76</v>
      </c>
      <c r="C851" s="3">
        <v>76</v>
      </c>
      <c r="D851" s="3">
        <v>72.5</v>
      </c>
      <c r="E851" s="3">
        <v>74.5</v>
      </c>
      <c r="F851" s="3">
        <v>95</v>
      </c>
      <c r="G851" s="3">
        <v>74.5</v>
      </c>
    </row>
    <row r="852" spans="1:7" x14ac:dyDescent="0.3">
      <c r="A852" s="8">
        <v>38966</v>
      </c>
      <c r="B852" s="3">
        <v>74</v>
      </c>
      <c r="C852" s="3">
        <v>74</v>
      </c>
      <c r="D852" s="3">
        <v>69</v>
      </c>
      <c r="E852" s="3">
        <v>71.5</v>
      </c>
      <c r="F852" s="3">
        <v>138</v>
      </c>
      <c r="G852" s="3">
        <v>71.5</v>
      </c>
    </row>
    <row r="853" spans="1:7" x14ac:dyDescent="0.3">
      <c r="A853" s="8">
        <v>38967</v>
      </c>
      <c r="B853" s="3">
        <v>71</v>
      </c>
      <c r="C853" s="3">
        <v>72.5</v>
      </c>
      <c r="D853" s="3">
        <v>70</v>
      </c>
      <c r="E853" s="3">
        <v>71</v>
      </c>
      <c r="F853" s="3">
        <v>70</v>
      </c>
      <c r="G853" s="3">
        <v>71</v>
      </c>
    </row>
    <row r="854" spans="1:7" x14ac:dyDescent="0.3">
      <c r="A854" s="8">
        <v>38968</v>
      </c>
      <c r="B854" s="3">
        <v>68.75</v>
      </c>
      <c r="C854" s="3">
        <v>69.3</v>
      </c>
      <c r="D854" s="3">
        <v>68</v>
      </c>
      <c r="E854" s="3">
        <v>68</v>
      </c>
      <c r="F854" s="3">
        <v>76</v>
      </c>
      <c r="G854" s="3">
        <v>68</v>
      </c>
    </row>
    <row r="855" spans="1:7" x14ac:dyDescent="0.3">
      <c r="A855" s="8">
        <v>38971</v>
      </c>
      <c r="B855" s="3">
        <v>66.5</v>
      </c>
      <c r="C855" s="3">
        <v>67.150000000000006</v>
      </c>
      <c r="D855" s="3">
        <v>66</v>
      </c>
      <c r="E855" s="3">
        <v>66.5</v>
      </c>
      <c r="F855" s="3">
        <v>75</v>
      </c>
      <c r="G855" s="3">
        <v>66.5</v>
      </c>
    </row>
    <row r="856" spans="1:7" x14ac:dyDescent="0.3">
      <c r="A856" s="8">
        <v>38972</v>
      </c>
      <c r="B856" s="3">
        <v>69</v>
      </c>
      <c r="C856" s="3">
        <v>69.75</v>
      </c>
      <c r="D856" s="3">
        <v>68.75</v>
      </c>
      <c r="E856" s="3">
        <v>69</v>
      </c>
      <c r="F856" s="3">
        <v>100</v>
      </c>
      <c r="G856" s="3">
        <v>69</v>
      </c>
    </row>
    <row r="857" spans="1:7" x14ac:dyDescent="0.3">
      <c r="A857" s="8">
        <v>38973</v>
      </c>
      <c r="B857" s="3">
        <v>69.5</v>
      </c>
      <c r="C857" s="3">
        <v>69.5</v>
      </c>
      <c r="D857" s="3">
        <v>68</v>
      </c>
      <c r="E857" s="3">
        <v>68</v>
      </c>
      <c r="F857" s="3">
        <v>42</v>
      </c>
      <c r="G857" s="3">
        <v>68</v>
      </c>
    </row>
    <row r="858" spans="1:7" x14ac:dyDescent="0.3">
      <c r="A858" s="8">
        <v>38974</v>
      </c>
      <c r="B858" s="3">
        <v>68.599999999999994</v>
      </c>
      <c r="C858" s="3">
        <v>75</v>
      </c>
      <c r="D858" s="3">
        <v>68.599999999999994</v>
      </c>
      <c r="E858" s="3">
        <v>75</v>
      </c>
      <c r="F858" s="3">
        <v>164</v>
      </c>
      <c r="G858" s="3">
        <v>75</v>
      </c>
    </row>
    <row r="859" spans="1:7" x14ac:dyDescent="0.3">
      <c r="A859" s="8">
        <v>38975</v>
      </c>
      <c r="B859" s="3">
        <v>74.5</v>
      </c>
      <c r="C859" s="3">
        <v>76.5</v>
      </c>
      <c r="D859" s="3">
        <v>74.5</v>
      </c>
      <c r="E859" s="3">
        <v>75.349999999999994</v>
      </c>
      <c r="F859" s="3">
        <v>114</v>
      </c>
      <c r="G859" s="3">
        <v>75.430000000000007</v>
      </c>
    </row>
    <row r="860" spans="1:7" x14ac:dyDescent="0.3">
      <c r="A860" s="8">
        <v>38978</v>
      </c>
      <c r="B860" s="3">
        <v>75.5</v>
      </c>
      <c r="C860" s="3">
        <v>75.5</v>
      </c>
      <c r="D860" s="3">
        <v>74.5</v>
      </c>
      <c r="E860" s="3">
        <v>74.5</v>
      </c>
      <c r="F860" s="3">
        <v>34</v>
      </c>
      <c r="G860" s="3">
        <v>74.5</v>
      </c>
    </row>
    <row r="861" spans="1:7" x14ac:dyDescent="0.3">
      <c r="A861" s="8">
        <v>38979</v>
      </c>
      <c r="B861" s="3">
        <v>74.5</v>
      </c>
      <c r="C861" s="3">
        <v>74.5</v>
      </c>
      <c r="D861" s="3">
        <v>71.5</v>
      </c>
      <c r="E861" s="3">
        <v>71.5</v>
      </c>
      <c r="F861" s="3">
        <v>66</v>
      </c>
      <c r="G861" s="3">
        <v>72.66</v>
      </c>
    </row>
    <row r="862" spans="1:7" x14ac:dyDescent="0.3">
      <c r="A862" s="8">
        <v>38980</v>
      </c>
      <c r="B862" s="3">
        <v>71</v>
      </c>
      <c r="C862" s="3">
        <v>71</v>
      </c>
      <c r="D862" s="3">
        <v>67.75</v>
      </c>
      <c r="E862" s="3">
        <v>69</v>
      </c>
      <c r="F862" s="3">
        <v>91</v>
      </c>
      <c r="G862" s="3">
        <v>69</v>
      </c>
    </row>
    <row r="863" spans="1:7" x14ac:dyDescent="0.3">
      <c r="A863" s="8">
        <v>38981</v>
      </c>
      <c r="B863" s="3">
        <v>67.75</v>
      </c>
      <c r="C863" s="3">
        <v>69</v>
      </c>
      <c r="D863" s="3">
        <v>67.75</v>
      </c>
      <c r="E863" s="3">
        <v>69</v>
      </c>
      <c r="F863" s="3">
        <v>7</v>
      </c>
      <c r="G863" s="3">
        <v>68.5</v>
      </c>
    </row>
    <row r="864" spans="1:7" x14ac:dyDescent="0.3">
      <c r="A864" s="8">
        <v>38982</v>
      </c>
      <c r="B864" s="3">
        <v>69</v>
      </c>
      <c r="C864" s="3">
        <v>69</v>
      </c>
      <c r="D864" s="3">
        <v>68</v>
      </c>
      <c r="E864" s="3">
        <v>68</v>
      </c>
      <c r="F864" s="3">
        <v>15</v>
      </c>
      <c r="G864" s="3">
        <v>68.78</v>
      </c>
    </row>
    <row r="865" spans="1:7" x14ac:dyDescent="0.3">
      <c r="A865" s="8">
        <v>38985</v>
      </c>
      <c r="B865" s="3">
        <v>66</v>
      </c>
      <c r="C865" s="3">
        <v>66.5</v>
      </c>
      <c r="D865" s="3">
        <v>65</v>
      </c>
      <c r="E865" s="3">
        <v>65</v>
      </c>
      <c r="F865" s="3">
        <v>22</v>
      </c>
      <c r="G865" s="3">
        <v>65</v>
      </c>
    </row>
    <row r="866" spans="1:7" x14ac:dyDescent="0.3">
      <c r="A866" s="8">
        <v>38986</v>
      </c>
      <c r="B866" s="3">
        <v>65.75</v>
      </c>
      <c r="C866" s="3">
        <v>66</v>
      </c>
      <c r="D866" s="3">
        <v>64.5</v>
      </c>
      <c r="E866" s="3">
        <v>64.5</v>
      </c>
      <c r="F866" s="3">
        <v>34</v>
      </c>
      <c r="G866" s="3">
        <v>64.5</v>
      </c>
    </row>
    <row r="867" spans="1:7" x14ac:dyDescent="0.3">
      <c r="A867" s="8">
        <v>38987</v>
      </c>
      <c r="B867" s="3">
        <v>63.5</v>
      </c>
      <c r="C867" s="3">
        <v>66.25</v>
      </c>
      <c r="D867" s="3">
        <v>63.5</v>
      </c>
      <c r="E867" s="3">
        <v>66.25</v>
      </c>
      <c r="F867" s="3">
        <v>26</v>
      </c>
      <c r="G867" s="3">
        <v>66.25</v>
      </c>
    </row>
    <row r="868" spans="1:7" x14ac:dyDescent="0.3">
      <c r="A868" s="8">
        <v>38988</v>
      </c>
      <c r="B868" s="3">
        <v>66.75</v>
      </c>
      <c r="C868" s="3">
        <v>67</v>
      </c>
      <c r="D868" s="3">
        <v>66</v>
      </c>
      <c r="E868" s="3">
        <v>67</v>
      </c>
      <c r="F868" s="3">
        <v>28</v>
      </c>
      <c r="G868" s="3">
        <v>67</v>
      </c>
    </row>
    <row r="869" spans="1:7" x14ac:dyDescent="0.3">
      <c r="A869" s="8">
        <v>38989</v>
      </c>
      <c r="B869" s="3">
        <v>68</v>
      </c>
      <c r="C869" s="3">
        <v>68.25</v>
      </c>
      <c r="D869" s="3">
        <v>67.5</v>
      </c>
      <c r="E869" s="3">
        <v>67.75</v>
      </c>
      <c r="F869" s="3">
        <v>66</v>
      </c>
      <c r="G869" s="3">
        <v>67.75</v>
      </c>
    </row>
    <row r="870" spans="1:7" x14ac:dyDescent="0.3">
      <c r="A870" s="8">
        <v>38992</v>
      </c>
      <c r="B870" s="3">
        <v>69.75</v>
      </c>
      <c r="C870" s="3">
        <v>69.75</v>
      </c>
      <c r="D870" s="3">
        <v>69</v>
      </c>
      <c r="E870" s="3">
        <v>69.5</v>
      </c>
      <c r="F870" s="3">
        <v>91</v>
      </c>
      <c r="G870" s="3">
        <v>69.75</v>
      </c>
    </row>
    <row r="871" spans="1:7" x14ac:dyDescent="0.3">
      <c r="A871" s="8">
        <v>38993</v>
      </c>
      <c r="B871" s="3">
        <v>68.5</v>
      </c>
      <c r="C871" s="3">
        <v>69</v>
      </c>
      <c r="D871" s="3">
        <v>67.900000000000006</v>
      </c>
      <c r="E871" s="3">
        <v>68</v>
      </c>
      <c r="F871" s="3">
        <v>82</v>
      </c>
      <c r="G871" s="3">
        <v>68</v>
      </c>
    </row>
    <row r="872" spans="1:7" x14ac:dyDescent="0.3">
      <c r="A872" s="8">
        <v>38994</v>
      </c>
      <c r="B872" s="3">
        <v>66.75</v>
      </c>
      <c r="C872" s="3">
        <v>66.8</v>
      </c>
      <c r="D872" s="3">
        <v>65.900000000000006</v>
      </c>
      <c r="E872" s="3">
        <v>66.099999999999994</v>
      </c>
      <c r="F872" s="3">
        <v>103</v>
      </c>
      <c r="G872" s="3">
        <v>65.95</v>
      </c>
    </row>
    <row r="873" spans="1:7" x14ac:dyDescent="0.3">
      <c r="A873" s="8">
        <v>38995</v>
      </c>
      <c r="B873" s="3">
        <v>66.599999999999994</v>
      </c>
      <c r="C873" s="3">
        <v>66.8</v>
      </c>
      <c r="D873" s="3">
        <v>65.400000000000006</v>
      </c>
      <c r="E873" s="3">
        <v>66.150000000000006</v>
      </c>
      <c r="F873" s="3">
        <v>117</v>
      </c>
      <c r="G873" s="3">
        <v>66.099999999999994</v>
      </c>
    </row>
    <row r="874" spans="1:7" x14ac:dyDescent="0.3">
      <c r="A874" s="8">
        <v>38996</v>
      </c>
      <c r="B874" s="3">
        <v>67</v>
      </c>
      <c r="C874" s="3">
        <v>69.75</v>
      </c>
      <c r="D874" s="3">
        <v>67</v>
      </c>
      <c r="E874" s="3">
        <v>69.25</v>
      </c>
      <c r="F874" s="3">
        <v>117</v>
      </c>
      <c r="G874" s="3">
        <v>69.5</v>
      </c>
    </row>
    <row r="875" spans="1:7" x14ac:dyDescent="0.3">
      <c r="A875" s="8">
        <v>38999</v>
      </c>
      <c r="B875" s="3">
        <v>74.75</v>
      </c>
      <c r="C875" s="3">
        <v>74.75</v>
      </c>
      <c r="D875" s="3">
        <v>72.5</v>
      </c>
      <c r="E875" s="3">
        <v>72.5</v>
      </c>
      <c r="F875" s="3">
        <v>61</v>
      </c>
      <c r="G875" s="3">
        <v>72</v>
      </c>
    </row>
    <row r="876" spans="1:7" x14ac:dyDescent="0.3">
      <c r="A876" s="8">
        <v>39000</v>
      </c>
      <c r="B876" s="3">
        <v>71.5</v>
      </c>
      <c r="C876" s="3">
        <v>71.5</v>
      </c>
      <c r="D876" s="3">
        <v>70.25</v>
      </c>
      <c r="E876" s="3">
        <v>70.5</v>
      </c>
      <c r="F876" s="3">
        <v>50</v>
      </c>
      <c r="G876" s="3">
        <v>70.599999999999994</v>
      </c>
    </row>
    <row r="877" spans="1:7" x14ac:dyDescent="0.3">
      <c r="A877" s="8">
        <v>39001</v>
      </c>
      <c r="B877" s="3">
        <v>71</v>
      </c>
      <c r="C877" s="3">
        <v>71.5</v>
      </c>
      <c r="D877" s="3">
        <v>70</v>
      </c>
      <c r="E877" s="3">
        <v>70</v>
      </c>
      <c r="F877" s="3">
        <v>98</v>
      </c>
      <c r="G877" s="3">
        <v>70</v>
      </c>
    </row>
    <row r="878" spans="1:7" x14ac:dyDescent="0.3">
      <c r="A878" s="8">
        <v>39002</v>
      </c>
      <c r="B878" s="3">
        <v>70.5</v>
      </c>
      <c r="C878" s="3">
        <v>72.25</v>
      </c>
      <c r="D878" s="3">
        <v>70.5</v>
      </c>
      <c r="E878" s="3">
        <v>72.2</v>
      </c>
      <c r="F878" s="3">
        <v>77</v>
      </c>
      <c r="G878" s="3">
        <v>72.25</v>
      </c>
    </row>
    <row r="879" spans="1:7" x14ac:dyDescent="0.3">
      <c r="A879" s="8">
        <v>39003</v>
      </c>
      <c r="B879" s="3">
        <v>71.75</v>
      </c>
      <c r="C879" s="3">
        <v>72</v>
      </c>
      <c r="D879" s="3">
        <v>70.8</v>
      </c>
      <c r="E879" s="3">
        <v>71.2</v>
      </c>
      <c r="F879" s="3">
        <v>57</v>
      </c>
      <c r="G879" s="3">
        <v>71.2</v>
      </c>
    </row>
    <row r="880" spans="1:7" x14ac:dyDescent="0.3">
      <c r="A880" s="8">
        <v>39006</v>
      </c>
      <c r="B880" s="3">
        <v>67.75</v>
      </c>
      <c r="C880" s="3">
        <v>67.75</v>
      </c>
      <c r="D880" s="3">
        <v>65.900000000000006</v>
      </c>
      <c r="E880" s="3">
        <v>66.150000000000006</v>
      </c>
      <c r="F880" s="3">
        <v>241</v>
      </c>
      <c r="G880" s="3">
        <v>66.05</v>
      </c>
    </row>
    <row r="881" spans="1:7" x14ac:dyDescent="0.3">
      <c r="A881" s="8">
        <v>39007</v>
      </c>
      <c r="B881" s="3">
        <v>66.5</v>
      </c>
      <c r="C881" s="3">
        <v>66.650000000000006</v>
      </c>
      <c r="D881" s="3">
        <v>65</v>
      </c>
      <c r="E881" s="3">
        <v>65.25</v>
      </c>
      <c r="F881" s="3">
        <v>226</v>
      </c>
      <c r="G881" s="3">
        <v>65.099999999999994</v>
      </c>
    </row>
    <row r="882" spans="1:7" x14ac:dyDescent="0.3">
      <c r="A882" s="8">
        <v>39008</v>
      </c>
      <c r="B882" s="3">
        <v>63</v>
      </c>
      <c r="C882" s="3">
        <v>63.5</v>
      </c>
      <c r="D882" s="3">
        <v>62</v>
      </c>
      <c r="E882" s="3">
        <v>62.75</v>
      </c>
      <c r="F882" s="3">
        <v>160</v>
      </c>
      <c r="G882" s="3">
        <v>62.75</v>
      </c>
    </row>
    <row r="883" spans="1:7" x14ac:dyDescent="0.3">
      <c r="A883" s="8">
        <v>39009</v>
      </c>
      <c r="B883" s="3">
        <v>62.5</v>
      </c>
      <c r="C883" s="3">
        <v>63.95</v>
      </c>
      <c r="D883" s="3">
        <v>62.5</v>
      </c>
      <c r="E883" s="3">
        <v>63.5</v>
      </c>
      <c r="F883" s="3">
        <v>114</v>
      </c>
      <c r="G883" s="3">
        <v>63.7</v>
      </c>
    </row>
    <row r="884" spans="1:7" x14ac:dyDescent="0.3">
      <c r="A884" s="8">
        <v>39010</v>
      </c>
      <c r="B884" s="3">
        <v>64.099999999999994</v>
      </c>
      <c r="C884" s="3">
        <v>64.099999999999994</v>
      </c>
      <c r="D884" s="3">
        <v>62.75</v>
      </c>
      <c r="E884" s="3">
        <v>62.85</v>
      </c>
      <c r="F884" s="3">
        <v>71</v>
      </c>
      <c r="G884" s="3">
        <v>62.85</v>
      </c>
    </row>
    <row r="885" spans="1:7" x14ac:dyDescent="0.3">
      <c r="A885" s="8">
        <v>39013</v>
      </c>
      <c r="B885" s="3">
        <v>62.15</v>
      </c>
      <c r="C885" s="3">
        <v>62.25</v>
      </c>
      <c r="D885" s="3">
        <v>61.7</v>
      </c>
      <c r="E885" s="3">
        <v>62</v>
      </c>
      <c r="F885" s="3">
        <v>115</v>
      </c>
      <c r="G885" s="3">
        <v>61.9</v>
      </c>
    </row>
    <row r="886" spans="1:7" x14ac:dyDescent="0.3">
      <c r="A886" s="8">
        <v>39014</v>
      </c>
      <c r="B886" s="3">
        <v>63.25</v>
      </c>
      <c r="C886" s="3">
        <v>64.150000000000006</v>
      </c>
      <c r="D886" s="3">
        <v>63.25</v>
      </c>
      <c r="E886" s="3">
        <v>63.95</v>
      </c>
      <c r="F886" s="3">
        <v>60</v>
      </c>
      <c r="G886" s="3">
        <v>63.7</v>
      </c>
    </row>
    <row r="887" spans="1:7" x14ac:dyDescent="0.3">
      <c r="A887" s="8">
        <v>39015</v>
      </c>
      <c r="B887" s="3">
        <v>64</v>
      </c>
      <c r="C887" s="3">
        <v>64</v>
      </c>
      <c r="D887" s="3">
        <v>62</v>
      </c>
      <c r="E887" s="3">
        <v>62.8</v>
      </c>
      <c r="F887" s="3">
        <v>90</v>
      </c>
      <c r="G887" s="3">
        <v>62.85</v>
      </c>
    </row>
    <row r="888" spans="1:7" x14ac:dyDescent="0.3">
      <c r="A888" s="8">
        <v>39016</v>
      </c>
      <c r="B888" s="3">
        <v>63.75</v>
      </c>
      <c r="C888" s="3">
        <v>66</v>
      </c>
      <c r="D888" s="3">
        <v>63.75</v>
      </c>
      <c r="E888" s="3">
        <v>66</v>
      </c>
      <c r="F888" s="3">
        <v>305</v>
      </c>
      <c r="G888" s="3">
        <v>66</v>
      </c>
    </row>
    <row r="889" spans="1:7" x14ac:dyDescent="0.3">
      <c r="A889" s="8">
        <v>39017</v>
      </c>
      <c r="B889" s="3">
        <v>67</v>
      </c>
      <c r="C889" s="3">
        <v>67.599999999999994</v>
      </c>
      <c r="D889" s="3">
        <v>65.900000000000006</v>
      </c>
      <c r="E889" s="3">
        <v>65.900000000000006</v>
      </c>
      <c r="F889" s="3">
        <v>72</v>
      </c>
      <c r="G889" s="3">
        <v>65.900000000000006</v>
      </c>
    </row>
    <row r="890" spans="1:7" x14ac:dyDescent="0.3">
      <c r="A890" s="8">
        <v>39020</v>
      </c>
      <c r="B890" s="3">
        <v>63</v>
      </c>
      <c r="C890" s="3">
        <v>63</v>
      </c>
      <c r="D890" s="3">
        <v>62</v>
      </c>
      <c r="E890" s="3">
        <v>62.5</v>
      </c>
      <c r="F890" s="3">
        <v>160</v>
      </c>
      <c r="G890" s="3">
        <v>62.25</v>
      </c>
    </row>
    <row r="891" spans="1:7" x14ac:dyDescent="0.3">
      <c r="A891" s="8">
        <v>39021</v>
      </c>
      <c r="B891" s="3">
        <v>60.5</v>
      </c>
      <c r="C891" s="3">
        <v>60.75</v>
      </c>
      <c r="D891" s="3">
        <v>59.7</v>
      </c>
      <c r="E891" s="3">
        <v>60</v>
      </c>
      <c r="F891" s="3">
        <v>282</v>
      </c>
      <c r="G891" s="3">
        <v>60</v>
      </c>
    </row>
    <row r="892" spans="1:7" x14ac:dyDescent="0.3">
      <c r="A892" s="8">
        <v>39022</v>
      </c>
      <c r="B892" s="3">
        <v>63.75</v>
      </c>
      <c r="C892" s="3">
        <v>63.75</v>
      </c>
      <c r="D892" s="3">
        <v>63</v>
      </c>
      <c r="E892" s="3">
        <v>63</v>
      </c>
      <c r="F892" s="3">
        <v>7</v>
      </c>
      <c r="G892" s="3">
        <v>62.75</v>
      </c>
    </row>
    <row r="893" spans="1:7" x14ac:dyDescent="0.3">
      <c r="A893" s="8">
        <v>39023</v>
      </c>
      <c r="B893" s="3">
        <v>61.65</v>
      </c>
      <c r="C893" s="3">
        <v>62.25</v>
      </c>
      <c r="D893" s="3">
        <v>61.65</v>
      </c>
      <c r="E893" s="3">
        <v>62</v>
      </c>
      <c r="F893" s="3">
        <v>21</v>
      </c>
      <c r="G893" s="3">
        <v>62.05</v>
      </c>
    </row>
    <row r="894" spans="1:7" x14ac:dyDescent="0.3">
      <c r="A894" s="8">
        <v>39024</v>
      </c>
      <c r="B894" s="3">
        <v>62</v>
      </c>
      <c r="C894" s="3">
        <v>62</v>
      </c>
      <c r="D894" s="3">
        <v>60.5</v>
      </c>
      <c r="E894" s="3">
        <v>60.5</v>
      </c>
      <c r="F894" s="3">
        <v>17</v>
      </c>
      <c r="G894" s="3">
        <v>60.5</v>
      </c>
    </row>
    <row r="895" spans="1:7" x14ac:dyDescent="0.3">
      <c r="A895" s="8">
        <v>39027</v>
      </c>
      <c r="B895" s="3">
        <v>59</v>
      </c>
      <c r="C895" s="3">
        <v>59.8</v>
      </c>
      <c r="D895" s="3">
        <v>59</v>
      </c>
      <c r="E895" s="3">
        <v>59.7</v>
      </c>
      <c r="F895" s="3">
        <v>25</v>
      </c>
      <c r="G895" s="3">
        <v>59.7</v>
      </c>
    </row>
    <row r="896" spans="1:7" x14ac:dyDescent="0.3">
      <c r="A896" s="8">
        <v>39028</v>
      </c>
      <c r="B896" s="3">
        <v>59.15</v>
      </c>
      <c r="C896" s="3">
        <v>59.25</v>
      </c>
      <c r="D896" s="3">
        <v>58.75</v>
      </c>
      <c r="E896" s="3">
        <v>59.25</v>
      </c>
      <c r="F896" s="3">
        <v>13</v>
      </c>
      <c r="G896" s="3">
        <v>59.25</v>
      </c>
    </row>
    <row r="897" spans="1:7" x14ac:dyDescent="0.3">
      <c r="A897" s="8">
        <v>39029</v>
      </c>
      <c r="B897" s="3">
        <v>60</v>
      </c>
      <c r="C897" s="3">
        <v>61</v>
      </c>
      <c r="D897" s="3">
        <v>60</v>
      </c>
      <c r="E897" s="3">
        <v>60.5</v>
      </c>
      <c r="F897" s="3">
        <v>18</v>
      </c>
      <c r="G897" s="3">
        <v>60.5</v>
      </c>
    </row>
    <row r="898" spans="1:7" x14ac:dyDescent="0.3">
      <c r="A898" s="8">
        <v>39030</v>
      </c>
      <c r="B898" s="3">
        <v>61.15</v>
      </c>
      <c r="C898" s="3">
        <v>61.3</v>
      </c>
      <c r="D898" s="3">
        <v>60.75</v>
      </c>
      <c r="E898" s="3">
        <v>60.75</v>
      </c>
      <c r="F898" s="3">
        <v>51</v>
      </c>
      <c r="G898" s="3">
        <v>60.88</v>
      </c>
    </row>
    <row r="899" spans="1:7" x14ac:dyDescent="0.3">
      <c r="A899" s="8">
        <v>39031</v>
      </c>
      <c r="B899" s="3">
        <v>60.1</v>
      </c>
      <c r="C899" s="3">
        <v>60.1</v>
      </c>
      <c r="D899" s="3">
        <v>59.7</v>
      </c>
      <c r="E899" s="3">
        <v>59.7</v>
      </c>
      <c r="F899" s="3">
        <v>34</v>
      </c>
      <c r="G899" s="3">
        <v>59.7</v>
      </c>
    </row>
    <row r="900" spans="1:7" x14ac:dyDescent="0.3">
      <c r="A900" s="8">
        <v>39034</v>
      </c>
      <c r="B900" s="3">
        <v>57.5</v>
      </c>
      <c r="C900" s="3">
        <v>57.75</v>
      </c>
      <c r="D900" s="3">
        <v>57</v>
      </c>
      <c r="E900" s="3">
        <v>57</v>
      </c>
      <c r="F900" s="3">
        <v>35</v>
      </c>
      <c r="G900" s="3">
        <v>57</v>
      </c>
    </row>
    <row r="901" spans="1:7" x14ac:dyDescent="0.3">
      <c r="A901" s="8">
        <v>39035</v>
      </c>
      <c r="B901" s="3">
        <v>56.75</v>
      </c>
      <c r="C901" s="3">
        <v>57.25</v>
      </c>
      <c r="D901" s="3">
        <v>56.5</v>
      </c>
      <c r="E901" s="3">
        <v>56.95</v>
      </c>
      <c r="F901" s="3">
        <v>72</v>
      </c>
      <c r="G901" s="3">
        <v>57.2</v>
      </c>
    </row>
    <row r="902" spans="1:7" x14ac:dyDescent="0.3">
      <c r="A902" s="8">
        <v>39036</v>
      </c>
      <c r="B902" s="3">
        <v>57</v>
      </c>
      <c r="C902" s="3">
        <v>57</v>
      </c>
      <c r="D902" s="3">
        <v>56.21</v>
      </c>
      <c r="E902" s="3">
        <v>56.3</v>
      </c>
      <c r="F902" s="3">
        <v>36</v>
      </c>
      <c r="G902" s="3">
        <v>56.3</v>
      </c>
    </row>
    <row r="903" spans="1:7" x14ac:dyDescent="0.3">
      <c r="A903" s="8">
        <v>39037</v>
      </c>
      <c r="B903" s="3">
        <v>55.5</v>
      </c>
      <c r="C903" s="3">
        <v>55.5</v>
      </c>
      <c r="D903" s="3">
        <v>53.25</v>
      </c>
      <c r="E903" s="3">
        <v>53.25</v>
      </c>
      <c r="F903" s="3">
        <v>58</v>
      </c>
      <c r="G903" s="3">
        <v>53.25</v>
      </c>
    </row>
    <row r="904" spans="1:7" x14ac:dyDescent="0.3">
      <c r="A904" s="8">
        <v>39038</v>
      </c>
      <c r="B904" s="3">
        <v>51.75</v>
      </c>
      <c r="C904" s="3">
        <v>51.8</v>
      </c>
      <c r="D904" s="3">
        <v>51.6</v>
      </c>
      <c r="E904" s="3">
        <v>51.8</v>
      </c>
      <c r="F904" s="3">
        <v>22</v>
      </c>
      <c r="G904" s="3">
        <v>51.8</v>
      </c>
    </row>
    <row r="905" spans="1:7" x14ac:dyDescent="0.3">
      <c r="A905" s="8">
        <v>39041</v>
      </c>
      <c r="B905" s="3">
        <v>52.5</v>
      </c>
      <c r="C905" s="3">
        <v>53</v>
      </c>
      <c r="D905" s="3">
        <v>52.4</v>
      </c>
      <c r="E905" s="3">
        <v>52.5</v>
      </c>
      <c r="F905" s="3">
        <v>35</v>
      </c>
      <c r="G905" s="3">
        <v>52.5</v>
      </c>
    </row>
    <row r="906" spans="1:7" x14ac:dyDescent="0.3">
      <c r="A906" s="8">
        <v>39042</v>
      </c>
      <c r="B906" s="3">
        <v>51.5</v>
      </c>
      <c r="C906" s="3">
        <v>51.5</v>
      </c>
      <c r="D906" s="3">
        <v>50.75</v>
      </c>
      <c r="E906" s="3">
        <v>51</v>
      </c>
      <c r="F906" s="3">
        <v>73</v>
      </c>
      <c r="G906" s="3">
        <v>50.9</v>
      </c>
    </row>
    <row r="907" spans="1:7" x14ac:dyDescent="0.3">
      <c r="A907" s="8">
        <v>39043</v>
      </c>
      <c r="B907" s="3">
        <v>51.15</v>
      </c>
      <c r="C907" s="3">
        <v>51.15</v>
      </c>
      <c r="D907" s="3">
        <v>50.7</v>
      </c>
      <c r="E907" s="3">
        <v>50.75</v>
      </c>
      <c r="F907" s="3">
        <v>84</v>
      </c>
      <c r="G907" s="3">
        <v>50.75</v>
      </c>
    </row>
    <row r="908" spans="1:7" x14ac:dyDescent="0.3">
      <c r="A908" s="8">
        <v>39044</v>
      </c>
      <c r="B908" s="3">
        <v>50.75</v>
      </c>
      <c r="C908" s="3">
        <v>51.7</v>
      </c>
      <c r="D908" s="3">
        <v>50.75</v>
      </c>
      <c r="E908" s="3">
        <v>51.7</v>
      </c>
      <c r="F908" s="3">
        <v>42</v>
      </c>
      <c r="G908" s="3">
        <v>51.7</v>
      </c>
    </row>
    <row r="909" spans="1:7" x14ac:dyDescent="0.3">
      <c r="A909" s="8">
        <v>39045</v>
      </c>
      <c r="B909" s="3">
        <v>50.75</v>
      </c>
      <c r="C909" s="3">
        <v>50.75</v>
      </c>
      <c r="D909" s="3">
        <v>50.25</v>
      </c>
      <c r="E909" s="3">
        <v>50.25</v>
      </c>
      <c r="F909" s="3">
        <v>16</v>
      </c>
      <c r="G909" s="3">
        <v>50.25</v>
      </c>
    </row>
    <row r="910" spans="1:7" x14ac:dyDescent="0.3">
      <c r="A910" s="8">
        <v>39048</v>
      </c>
      <c r="B910" s="3">
        <v>47.25</v>
      </c>
      <c r="C910" s="3">
        <v>47.25</v>
      </c>
      <c r="D910" s="3">
        <v>45</v>
      </c>
      <c r="E910" s="3">
        <v>45</v>
      </c>
      <c r="F910" s="3">
        <v>64</v>
      </c>
      <c r="G910" s="3">
        <v>45.1</v>
      </c>
    </row>
    <row r="911" spans="1:7" x14ac:dyDescent="0.3">
      <c r="A911" s="8">
        <v>39049</v>
      </c>
      <c r="B911" s="3">
        <v>46</v>
      </c>
      <c r="C911" s="3">
        <v>46.15</v>
      </c>
      <c r="D911" s="3">
        <v>45.5</v>
      </c>
      <c r="E911" s="3">
        <v>46</v>
      </c>
      <c r="F911" s="3">
        <v>56</v>
      </c>
      <c r="G911" s="3">
        <v>45.9</v>
      </c>
    </row>
    <row r="912" spans="1:7" x14ac:dyDescent="0.3">
      <c r="A912" s="8">
        <v>39050</v>
      </c>
      <c r="B912" s="3">
        <v>45.25</v>
      </c>
      <c r="C912" s="3">
        <v>45.5</v>
      </c>
      <c r="D912" s="3">
        <v>45</v>
      </c>
      <c r="E912" s="3">
        <v>45</v>
      </c>
      <c r="F912" s="3">
        <v>21</v>
      </c>
      <c r="G912" s="3">
        <v>45</v>
      </c>
    </row>
    <row r="913" spans="1:7" x14ac:dyDescent="0.3">
      <c r="A913" s="8">
        <v>39051</v>
      </c>
      <c r="B913" s="3">
        <v>44.5</v>
      </c>
      <c r="C913" s="3">
        <v>44.75</v>
      </c>
      <c r="D913" s="3">
        <v>44.25</v>
      </c>
      <c r="E913" s="3">
        <v>44.75</v>
      </c>
      <c r="F913" s="3">
        <v>60</v>
      </c>
      <c r="G913" s="3">
        <v>44.7</v>
      </c>
    </row>
    <row r="914" spans="1:7" x14ac:dyDescent="0.3">
      <c r="A914" s="8">
        <v>39052</v>
      </c>
      <c r="B914" s="3">
        <v>45.25</v>
      </c>
      <c r="C914" s="3">
        <v>45.25</v>
      </c>
      <c r="D914" s="3">
        <v>45.2</v>
      </c>
      <c r="E914" s="3">
        <v>45.25</v>
      </c>
      <c r="F914" s="3">
        <v>5</v>
      </c>
      <c r="G914" s="3">
        <v>45.25</v>
      </c>
    </row>
    <row r="915" spans="1:7" x14ac:dyDescent="0.3">
      <c r="A915" s="8">
        <v>39055</v>
      </c>
      <c r="B915" s="3">
        <v>42.75</v>
      </c>
      <c r="C915" s="3">
        <v>43.25</v>
      </c>
      <c r="D915" s="3">
        <v>42.75</v>
      </c>
      <c r="E915" s="3">
        <v>43.25</v>
      </c>
      <c r="F915" s="3">
        <v>17</v>
      </c>
      <c r="G915" s="3">
        <v>43.25</v>
      </c>
    </row>
    <row r="916" spans="1:7" x14ac:dyDescent="0.3">
      <c r="A916" s="8">
        <v>39056</v>
      </c>
      <c r="B916" s="3">
        <v>41.25</v>
      </c>
      <c r="C916" s="3">
        <v>41.35</v>
      </c>
      <c r="D916" s="3">
        <v>40.9</v>
      </c>
      <c r="E916" s="3">
        <v>40.9</v>
      </c>
      <c r="F916" s="3">
        <v>31</v>
      </c>
      <c r="G916" s="3">
        <v>40.9</v>
      </c>
    </row>
    <row r="917" spans="1:7" x14ac:dyDescent="0.3">
      <c r="A917" s="8">
        <v>39057</v>
      </c>
      <c r="B917" s="3">
        <v>41</v>
      </c>
      <c r="C917" s="3">
        <v>41.5</v>
      </c>
      <c r="D917" s="3">
        <v>40.5</v>
      </c>
      <c r="E917" s="3">
        <v>41.5</v>
      </c>
      <c r="F917" s="3">
        <v>26</v>
      </c>
      <c r="G917" s="3">
        <v>41.5</v>
      </c>
    </row>
    <row r="918" spans="1:7" x14ac:dyDescent="0.3">
      <c r="A918" s="8">
        <v>39058</v>
      </c>
      <c r="B918" s="3">
        <v>42</v>
      </c>
      <c r="C918" s="3">
        <v>42</v>
      </c>
      <c r="D918" s="3">
        <v>42</v>
      </c>
      <c r="E918" s="3">
        <v>42</v>
      </c>
      <c r="F918" s="3">
        <v>3</v>
      </c>
      <c r="G918" s="3">
        <v>42</v>
      </c>
    </row>
    <row r="919" spans="1:7" x14ac:dyDescent="0.3">
      <c r="A919" s="8">
        <v>39059</v>
      </c>
      <c r="B919" s="3">
        <v>42.45</v>
      </c>
      <c r="C919" s="3">
        <v>42.5</v>
      </c>
      <c r="D919" s="3">
        <v>42</v>
      </c>
      <c r="E919" s="3">
        <v>42</v>
      </c>
      <c r="F919" s="3">
        <v>38</v>
      </c>
      <c r="G919" s="3">
        <v>42</v>
      </c>
    </row>
    <row r="920" spans="1:7" x14ac:dyDescent="0.3">
      <c r="A920" s="8">
        <v>39062</v>
      </c>
      <c r="B920" s="3">
        <v>41.25</v>
      </c>
      <c r="C920" s="3">
        <v>41.25</v>
      </c>
      <c r="D920" s="3">
        <v>40.75</v>
      </c>
      <c r="E920" s="3">
        <v>40.9</v>
      </c>
      <c r="F920" s="3">
        <v>54</v>
      </c>
      <c r="G920" s="3">
        <v>40.9</v>
      </c>
    </row>
    <row r="921" spans="1:7" x14ac:dyDescent="0.3">
      <c r="A921" s="8">
        <v>39063</v>
      </c>
      <c r="B921" s="3">
        <v>41.5</v>
      </c>
      <c r="C921" s="3">
        <v>42.1</v>
      </c>
      <c r="D921" s="3">
        <v>41.1</v>
      </c>
      <c r="E921" s="3">
        <v>42.1</v>
      </c>
      <c r="F921" s="3">
        <v>72</v>
      </c>
      <c r="G921" s="3">
        <v>42</v>
      </c>
    </row>
    <row r="922" spans="1:7" x14ac:dyDescent="0.3">
      <c r="A922" s="8">
        <v>39064</v>
      </c>
      <c r="B922" s="3">
        <v>42.15</v>
      </c>
      <c r="C922" s="3">
        <v>42.15</v>
      </c>
      <c r="D922" s="3">
        <v>42.15</v>
      </c>
      <c r="E922" s="3">
        <v>42.15</v>
      </c>
      <c r="F922" s="3">
        <v>1</v>
      </c>
      <c r="G922" s="3">
        <v>42.65</v>
      </c>
    </row>
    <row r="923" spans="1:7" x14ac:dyDescent="0.3">
      <c r="A923" s="8">
        <v>39065</v>
      </c>
      <c r="B923" s="3">
        <v>41.95</v>
      </c>
      <c r="C923" s="3">
        <v>42</v>
      </c>
      <c r="D923" s="3">
        <v>41.95</v>
      </c>
      <c r="E923" s="3">
        <v>42</v>
      </c>
      <c r="F923" s="3">
        <v>18</v>
      </c>
      <c r="G923" s="3">
        <v>41.68</v>
      </c>
    </row>
    <row r="924" spans="1:7" x14ac:dyDescent="0.3">
      <c r="A924" s="8">
        <v>39066</v>
      </c>
      <c r="B924" s="3">
        <v>42</v>
      </c>
      <c r="C924" s="3">
        <v>43.5</v>
      </c>
      <c r="D924" s="3">
        <v>42</v>
      </c>
      <c r="E924" s="3">
        <v>43</v>
      </c>
      <c r="F924" s="3">
        <v>73</v>
      </c>
      <c r="G924" s="3">
        <v>43</v>
      </c>
    </row>
    <row r="925" spans="1:7" x14ac:dyDescent="0.3">
      <c r="A925" s="8">
        <v>39069</v>
      </c>
      <c r="B925" s="3">
        <v>41.4</v>
      </c>
      <c r="C925" s="3">
        <v>41.6</v>
      </c>
      <c r="D925" s="3">
        <v>40.75</v>
      </c>
      <c r="E925" s="3">
        <v>40.9</v>
      </c>
      <c r="F925" s="3">
        <v>88</v>
      </c>
      <c r="G925" s="3">
        <v>40.9</v>
      </c>
    </row>
    <row r="926" spans="1:7" x14ac:dyDescent="0.3">
      <c r="A926" s="8">
        <v>39070</v>
      </c>
      <c r="B926" s="3">
        <v>40</v>
      </c>
      <c r="C926" s="3">
        <v>41</v>
      </c>
      <c r="D926" s="3">
        <v>40</v>
      </c>
      <c r="E926" s="3">
        <v>41</v>
      </c>
      <c r="F926" s="3">
        <v>24</v>
      </c>
      <c r="G926" s="3">
        <v>41</v>
      </c>
    </row>
    <row r="927" spans="1:7" x14ac:dyDescent="0.3">
      <c r="A927" s="8">
        <v>39071</v>
      </c>
      <c r="B927" s="3">
        <v>41</v>
      </c>
      <c r="C927" s="3">
        <v>41.2</v>
      </c>
      <c r="D927" s="3">
        <v>40.9</v>
      </c>
      <c r="E927" s="3">
        <v>41.2</v>
      </c>
      <c r="F927" s="3">
        <v>32</v>
      </c>
      <c r="G927" s="3">
        <v>41.15</v>
      </c>
    </row>
    <row r="928" spans="1:7" x14ac:dyDescent="0.3">
      <c r="A928" s="8">
        <v>39072</v>
      </c>
      <c r="B928" s="3">
        <v>40.5</v>
      </c>
      <c r="C928" s="3">
        <v>40.5</v>
      </c>
      <c r="D928" s="3">
        <v>40</v>
      </c>
      <c r="E928" s="3">
        <v>40.200000000000003</v>
      </c>
      <c r="F928" s="3">
        <v>22</v>
      </c>
      <c r="G928" s="3">
        <v>40.15</v>
      </c>
    </row>
    <row r="929" spans="1:7" x14ac:dyDescent="0.3">
      <c r="A929" s="8">
        <v>39078</v>
      </c>
      <c r="B929" s="3">
        <v>39.6</v>
      </c>
      <c r="C929" s="3">
        <v>40</v>
      </c>
      <c r="D929" s="3">
        <v>39.6</v>
      </c>
      <c r="E929" s="3">
        <v>40</v>
      </c>
      <c r="F929" s="3">
        <v>10</v>
      </c>
      <c r="G929" s="3">
        <v>40</v>
      </c>
    </row>
    <row r="930" spans="1:7" x14ac:dyDescent="0.3">
      <c r="A930" s="8">
        <v>39079</v>
      </c>
      <c r="B930" s="3">
        <v>40.200000000000003</v>
      </c>
      <c r="C930" s="3">
        <v>40.5</v>
      </c>
      <c r="D930" s="3">
        <v>40.200000000000003</v>
      </c>
      <c r="E930" s="3">
        <v>40.5</v>
      </c>
      <c r="F930" s="3">
        <v>22</v>
      </c>
      <c r="G930" s="3">
        <v>40.5</v>
      </c>
    </row>
    <row r="931" spans="1:7" x14ac:dyDescent="0.3">
      <c r="A931" s="8">
        <v>39080</v>
      </c>
      <c r="B931" s="3">
        <v>40.25</v>
      </c>
      <c r="C931" s="3">
        <v>40.25</v>
      </c>
      <c r="D931" s="3">
        <v>39.9</v>
      </c>
      <c r="E931" s="3">
        <v>39.9</v>
      </c>
      <c r="F931" s="3">
        <v>24</v>
      </c>
      <c r="G931" s="3">
        <v>39.9</v>
      </c>
    </row>
    <row r="932" spans="1:7" x14ac:dyDescent="0.3">
      <c r="A932" s="8">
        <v>39084</v>
      </c>
      <c r="B932" s="3">
        <v>34.5</v>
      </c>
      <c r="C932" s="3">
        <v>34.5</v>
      </c>
      <c r="D932" s="3">
        <v>33.25</v>
      </c>
      <c r="E932" s="3">
        <v>33.5</v>
      </c>
      <c r="F932" s="3">
        <v>111</v>
      </c>
      <c r="G932" s="3">
        <v>33.5</v>
      </c>
    </row>
    <row r="933" spans="1:7" x14ac:dyDescent="0.3">
      <c r="A933" s="8">
        <v>39085</v>
      </c>
      <c r="B933" s="3">
        <v>32.799999999999997</v>
      </c>
      <c r="C933" s="3">
        <v>33</v>
      </c>
      <c r="D933" s="3">
        <v>32</v>
      </c>
      <c r="E933" s="3">
        <v>32.1</v>
      </c>
      <c r="F933" s="3">
        <v>229</v>
      </c>
      <c r="G933" s="3">
        <v>32</v>
      </c>
    </row>
    <row r="934" spans="1:7" x14ac:dyDescent="0.3">
      <c r="A934" s="8">
        <v>39086</v>
      </c>
      <c r="B934" s="3">
        <v>31.15</v>
      </c>
      <c r="C934" s="3">
        <v>31.85</v>
      </c>
      <c r="D934" s="3">
        <v>31</v>
      </c>
      <c r="E934" s="3">
        <v>31.75</v>
      </c>
      <c r="F934" s="3">
        <v>247</v>
      </c>
      <c r="G934" s="3">
        <v>31.75</v>
      </c>
    </row>
    <row r="935" spans="1:7" x14ac:dyDescent="0.3">
      <c r="A935" s="8">
        <v>39087</v>
      </c>
      <c r="B935" s="3">
        <v>31.25</v>
      </c>
      <c r="C935" s="3">
        <v>31.25</v>
      </c>
      <c r="D935" s="3">
        <v>30.95</v>
      </c>
      <c r="E935" s="3">
        <v>30.95</v>
      </c>
      <c r="F935" s="3">
        <v>56</v>
      </c>
      <c r="G935" s="3">
        <v>30.93</v>
      </c>
    </row>
    <row r="936" spans="1:7" x14ac:dyDescent="0.3">
      <c r="A936" s="8">
        <v>39090</v>
      </c>
      <c r="B936" s="3">
        <v>29.4</v>
      </c>
      <c r="C936" s="3">
        <v>29.4</v>
      </c>
      <c r="D936" s="3">
        <v>28.5</v>
      </c>
      <c r="E936" s="3">
        <v>28.75</v>
      </c>
      <c r="F936" s="3">
        <v>124</v>
      </c>
      <c r="G936" s="3">
        <v>28.75</v>
      </c>
    </row>
    <row r="937" spans="1:7" x14ac:dyDescent="0.3">
      <c r="A937" s="8">
        <v>39091</v>
      </c>
      <c r="B937" s="3">
        <v>29.1</v>
      </c>
      <c r="C937" s="3">
        <v>29.5</v>
      </c>
      <c r="D937" s="3">
        <v>28.8</v>
      </c>
      <c r="E937" s="3">
        <v>29.5</v>
      </c>
      <c r="F937" s="3">
        <v>130</v>
      </c>
      <c r="G937" s="3">
        <v>29.15</v>
      </c>
    </row>
    <row r="938" spans="1:7" x14ac:dyDescent="0.3">
      <c r="A938" s="8">
        <v>39092</v>
      </c>
      <c r="B938" s="3">
        <v>29.2</v>
      </c>
      <c r="C938" s="3">
        <v>29.2</v>
      </c>
      <c r="D938" s="3">
        <v>28</v>
      </c>
      <c r="E938" s="3">
        <v>28.25</v>
      </c>
      <c r="F938" s="3">
        <v>44</v>
      </c>
      <c r="G938" s="3">
        <v>28.25</v>
      </c>
    </row>
    <row r="939" spans="1:7" x14ac:dyDescent="0.3">
      <c r="A939" s="8">
        <v>39093</v>
      </c>
      <c r="B939" s="3">
        <v>28</v>
      </c>
      <c r="C939" s="3">
        <v>28.25</v>
      </c>
      <c r="D939" s="3">
        <v>27.75</v>
      </c>
      <c r="E939" s="3">
        <v>28.25</v>
      </c>
      <c r="F939" s="3">
        <v>32</v>
      </c>
      <c r="G939" s="3">
        <v>28.2</v>
      </c>
    </row>
    <row r="940" spans="1:7" x14ac:dyDescent="0.3">
      <c r="A940" s="8">
        <v>39094</v>
      </c>
      <c r="B940" s="3">
        <v>29</v>
      </c>
      <c r="C940" s="3">
        <v>30.75</v>
      </c>
      <c r="D940" s="3">
        <v>29</v>
      </c>
      <c r="E940" s="3">
        <v>29.9</v>
      </c>
      <c r="F940" s="3">
        <v>159</v>
      </c>
      <c r="G940" s="3">
        <v>30.1</v>
      </c>
    </row>
    <row r="941" spans="1:7" x14ac:dyDescent="0.3">
      <c r="A941" s="8">
        <v>39097</v>
      </c>
      <c r="B941" s="3">
        <v>29.75</v>
      </c>
      <c r="C941" s="3">
        <v>29.75</v>
      </c>
      <c r="D941" s="3">
        <v>28.7</v>
      </c>
      <c r="E941" s="3">
        <v>28.7</v>
      </c>
      <c r="F941" s="3">
        <v>107</v>
      </c>
      <c r="G941" s="3">
        <v>28.7</v>
      </c>
    </row>
    <row r="942" spans="1:7" x14ac:dyDescent="0.3">
      <c r="A942" s="8">
        <v>39098</v>
      </c>
      <c r="B942" s="3">
        <v>29.65</v>
      </c>
      <c r="C942" s="3">
        <v>30.25</v>
      </c>
      <c r="D942" s="3">
        <v>29.65</v>
      </c>
      <c r="E942" s="3">
        <v>30</v>
      </c>
      <c r="F942" s="3">
        <v>31</v>
      </c>
      <c r="G942" s="3">
        <v>30</v>
      </c>
    </row>
    <row r="943" spans="1:7" x14ac:dyDescent="0.3">
      <c r="A943" s="8">
        <v>39099</v>
      </c>
      <c r="B943" s="3">
        <v>29</v>
      </c>
      <c r="C943" s="3">
        <v>29.1</v>
      </c>
      <c r="D943" s="3">
        <v>28.8</v>
      </c>
      <c r="E943" s="3">
        <v>28.95</v>
      </c>
      <c r="F943" s="3">
        <v>62</v>
      </c>
      <c r="G943" s="3">
        <v>28.8</v>
      </c>
    </row>
    <row r="944" spans="1:7" x14ac:dyDescent="0.3">
      <c r="A944" s="8">
        <v>39100</v>
      </c>
      <c r="B944" s="3">
        <v>28.65</v>
      </c>
      <c r="C944" s="3">
        <v>28.9</v>
      </c>
      <c r="D944" s="3">
        <v>28.5</v>
      </c>
      <c r="E944" s="3">
        <v>28.9</v>
      </c>
      <c r="F944" s="3">
        <v>141</v>
      </c>
      <c r="G944" s="3">
        <v>28.9</v>
      </c>
    </row>
    <row r="945" spans="1:7" x14ac:dyDescent="0.3">
      <c r="A945" s="8">
        <v>39101</v>
      </c>
      <c r="B945" s="3">
        <v>29.1</v>
      </c>
      <c r="C945" s="3">
        <v>29.35</v>
      </c>
      <c r="D945" s="3">
        <v>29.05</v>
      </c>
      <c r="E945" s="3">
        <v>29.25</v>
      </c>
      <c r="F945" s="3">
        <v>53</v>
      </c>
      <c r="G945" s="3">
        <v>29.25</v>
      </c>
    </row>
    <row r="946" spans="1:7" x14ac:dyDescent="0.3">
      <c r="A946" s="8">
        <v>39104</v>
      </c>
      <c r="B946" s="3">
        <v>28</v>
      </c>
      <c r="C946" s="3">
        <v>29</v>
      </c>
      <c r="D946" s="3">
        <v>28</v>
      </c>
      <c r="E946" s="3">
        <v>28.9</v>
      </c>
      <c r="F946" s="3">
        <v>93</v>
      </c>
      <c r="G946" s="3">
        <v>29</v>
      </c>
    </row>
    <row r="947" spans="1:7" x14ac:dyDescent="0.3">
      <c r="A947" s="8">
        <v>39105</v>
      </c>
      <c r="B947" s="3">
        <v>28.5</v>
      </c>
      <c r="C947" s="3">
        <v>28.6</v>
      </c>
      <c r="D947" s="3">
        <v>28.3</v>
      </c>
      <c r="E947" s="3">
        <v>28.4</v>
      </c>
      <c r="F947" s="3">
        <v>84</v>
      </c>
      <c r="G947" s="3">
        <v>28.35</v>
      </c>
    </row>
    <row r="948" spans="1:7" x14ac:dyDescent="0.3">
      <c r="A948" s="8">
        <v>39106</v>
      </c>
      <c r="B948" s="3">
        <v>29.25</v>
      </c>
      <c r="C948" s="3">
        <v>30.5</v>
      </c>
      <c r="D948" s="3">
        <v>29.25</v>
      </c>
      <c r="E948" s="3">
        <v>30.5</v>
      </c>
      <c r="F948" s="3">
        <v>169</v>
      </c>
      <c r="G948" s="3">
        <v>30.13</v>
      </c>
    </row>
    <row r="949" spans="1:7" x14ac:dyDescent="0.3">
      <c r="A949" s="8">
        <v>39107</v>
      </c>
      <c r="B949" s="3">
        <v>29.5</v>
      </c>
      <c r="C949" s="3">
        <v>30.3</v>
      </c>
      <c r="D949" s="3">
        <v>29.4</v>
      </c>
      <c r="E949" s="3">
        <v>29.75</v>
      </c>
      <c r="F949" s="3">
        <v>244</v>
      </c>
      <c r="G949" s="3">
        <v>29.75</v>
      </c>
    </row>
    <row r="950" spans="1:7" x14ac:dyDescent="0.3">
      <c r="A950" s="8">
        <v>39108</v>
      </c>
      <c r="B950" s="3">
        <v>29.5</v>
      </c>
      <c r="C950" s="3">
        <v>29.5</v>
      </c>
      <c r="D950" s="3">
        <v>28.85</v>
      </c>
      <c r="E950" s="3">
        <v>28.9</v>
      </c>
      <c r="F950" s="3">
        <v>50</v>
      </c>
      <c r="G950" s="3">
        <v>28.9</v>
      </c>
    </row>
    <row r="951" spans="1:7" x14ac:dyDescent="0.3">
      <c r="A951" s="8">
        <v>39111</v>
      </c>
      <c r="B951" s="3">
        <v>29.5</v>
      </c>
      <c r="C951" s="3">
        <v>29.7</v>
      </c>
      <c r="D951" s="3">
        <v>29.25</v>
      </c>
      <c r="E951" s="3">
        <v>29.25</v>
      </c>
      <c r="F951" s="3">
        <v>59</v>
      </c>
      <c r="G951" s="3">
        <v>29.25</v>
      </c>
    </row>
    <row r="952" spans="1:7" x14ac:dyDescent="0.3">
      <c r="A952" s="8">
        <v>39112</v>
      </c>
      <c r="B952" s="3">
        <v>29.45</v>
      </c>
      <c r="C952" s="3">
        <v>30</v>
      </c>
      <c r="D952" s="3">
        <v>29.45</v>
      </c>
      <c r="E952" s="3">
        <v>30</v>
      </c>
      <c r="F952" s="3">
        <v>35</v>
      </c>
      <c r="G952" s="3">
        <v>29.9</v>
      </c>
    </row>
    <row r="953" spans="1:7" x14ac:dyDescent="0.3">
      <c r="A953" s="8">
        <v>39113</v>
      </c>
      <c r="B953" s="3">
        <v>30.5</v>
      </c>
      <c r="C953" s="3">
        <v>30.5</v>
      </c>
      <c r="D953" s="3">
        <v>29.7</v>
      </c>
      <c r="E953" s="3">
        <v>29.75</v>
      </c>
      <c r="F953" s="3">
        <v>53</v>
      </c>
      <c r="G953" s="3">
        <v>29.75</v>
      </c>
    </row>
    <row r="954" spans="1:7" x14ac:dyDescent="0.3">
      <c r="A954" s="8">
        <v>39114</v>
      </c>
      <c r="B954" s="3">
        <v>27.8</v>
      </c>
      <c r="C954" s="3">
        <v>27.8</v>
      </c>
      <c r="D954" s="3">
        <v>27.25</v>
      </c>
      <c r="E954" s="3">
        <v>27.25</v>
      </c>
      <c r="F954" s="3">
        <v>80</v>
      </c>
      <c r="G954" s="3">
        <v>27.3</v>
      </c>
    </row>
    <row r="955" spans="1:7" x14ac:dyDescent="0.3">
      <c r="A955" s="8">
        <v>39115</v>
      </c>
      <c r="B955" s="3">
        <v>26.3</v>
      </c>
      <c r="C955" s="3">
        <v>26.6</v>
      </c>
      <c r="D955" s="3">
        <v>26</v>
      </c>
      <c r="E955" s="3">
        <v>26</v>
      </c>
      <c r="F955" s="3">
        <v>91</v>
      </c>
      <c r="G955" s="3">
        <v>26.1</v>
      </c>
    </row>
    <row r="956" spans="1:7" x14ac:dyDescent="0.3">
      <c r="A956" s="8">
        <v>39118</v>
      </c>
      <c r="B956" s="3">
        <v>28.4</v>
      </c>
      <c r="C956" s="3">
        <v>29</v>
      </c>
      <c r="D956" s="3">
        <v>28.2</v>
      </c>
      <c r="E956" s="3">
        <v>28.25</v>
      </c>
      <c r="F956" s="3">
        <v>120</v>
      </c>
      <c r="G956" s="3">
        <v>28.15</v>
      </c>
    </row>
    <row r="957" spans="1:7" x14ac:dyDescent="0.3">
      <c r="A957" s="8">
        <v>39119</v>
      </c>
      <c r="B957" s="3">
        <v>29.5</v>
      </c>
      <c r="C957" s="3">
        <v>30.4</v>
      </c>
      <c r="D957" s="3">
        <v>29.4</v>
      </c>
      <c r="E957" s="3">
        <v>30.01</v>
      </c>
      <c r="F957" s="3">
        <v>104</v>
      </c>
      <c r="G957" s="3">
        <v>30.2</v>
      </c>
    </row>
    <row r="958" spans="1:7" x14ac:dyDescent="0.3">
      <c r="A958" s="8">
        <v>39120</v>
      </c>
      <c r="B958" s="3">
        <v>28.75</v>
      </c>
      <c r="C958" s="3">
        <v>28.8</v>
      </c>
      <c r="D958" s="3">
        <v>28.55</v>
      </c>
      <c r="E958" s="3">
        <v>28.8</v>
      </c>
      <c r="F958" s="3">
        <v>64</v>
      </c>
      <c r="G958" s="3">
        <v>28.55</v>
      </c>
    </row>
    <row r="959" spans="1:7" x14ac:dyDescent="0.3">
      <c r="A959" s="8">
        <v>39121</v>
      </c>
      <c r="B959" s="3">
        <v>27.75</v>
      </c>
      <c r="C959" s="3">
        <v>28</v>
      </c>
      <c r="D959" s="3">
        <v>27.5</v>
      </c>
      <c r="E959" s="3">
        <v>27.8</v>
      </c>
      <c r="F959" s="3">
        <v>45</v>
      </c>
      <c r="G959" s="3">
        <v>28.08</v>
      </c>
    </row>
    <row r="960" spans="1:7" x14ac:dyDescent="0.3">
      <c r="A960" s="8">
        <v>39122</v>
      </c>
      <c r="B960" s="3">
        <v>28</v>
      </c>
      <c r="C960" s="3">
        <v>28.5</v>
      </c>
      <c r="D960" s="3">
        <v>28</v>
      </c>
      <c r="E960" s="3">
        <v>28.5</v>
      </c>
      <c r="F960" s="3">
        <v>16</v>
      </c>
      <c r="G960" s="3">
        <v>28.2</v>
      </c>
    </row>
    <row r="961" spans="1:7" x14ac:dyDescent="0.3">
      <c r="A961" s="8">
        <v>39125</v>
      </c>
      <c r="B961" s="3">
        <v>27.5</v>
      </c>
      <c r="C961" s="3">
        <v>27.5</v>
      </c>
      <c r="D961" s="3">
        <v>27.25</v>
      </c>
      <c r="E961" s="3">
        <v>27.5</v>
      </c>
      <c r="F961" s="3">
        <v>49</v>
      </c>
      <c r="G961" s="3">
        <v>27.35</v>
      </c>
    </row>
    <row r="962" spans="1:7" x14ac:dyDescent="0.3">
      <c r="A962" s="8">
        <v>39126</v>
      </c>
      <c r="B962" s="3">
        <v>26.85</v>
      </c>
      <c r="C962" s="3">
        <v>26.85</v>
      </c>
      <c r="D962" s="3">
        <v>26.6</v>
      </c>
      <c r="E962" s="3">
        <v>26.75</v>
      </c>
      <c r="F962" s="3">
        <v>81</v>
      </c>
      <c r="G962" s="3">
        <v>26.75</v>
      </c>
    </row>
    <row r="963" spans="1:7" x14ac:dyDescent="0.3">
      <c r="A963" s="8">
        <v>39127</v>
      </c>
      <c r="B963" s="3">
        <v>26.2</v>
      </c>
      <c r="C963" s="3">
        <v>26.4</v>
      </c>
      <c r="D963" s="3">
        <v>26.09</v>
      </c>
      <c r="E963" s="3">
        <v>26.1</v>
      </c>
      <c r="F963" s="3">
        <v>120</v>
      </c>
      <c r="G963" s="3">
        <v>26.1</v>
      </c>
    </row>
    <row r="964" spans="1:7" x14ac:dyDescent="0.3">
      <c r="A964" s="8">
        <v>39128</v>
      </c>
      <c r="B964" s="3">
        <v>26.9</v>
      </c>
      <c r="C964" s="3">
        <v>26.9</v>
      </c>
      <c r="D964" s="3">
        <v>26.7</v>
      </c>
      <c r="E964" s="3">
        <v>26.85</v>
      </c>
      <c r="F964" s="3">
        <v>11</v>
      </c>
      <c r="G964" s="3">
        <v>27.11</v>
      </c>
    </row>
    <row r="965" spans="1:7" x14ac:dyDescent="0.3">
      <c r="A965" s="8">
        <v>39129</v>
      </c>
      <c r="B965" s="3">
        <v>27.5</v>
      </c>
      <c r="C965" s="3">
        <v>27.5</v>
      </c>
      <c r="D965" s="3">
        <v>27</v>
      </c>
      <c r="E965" s="3">
        <v>27</v>
      </c>
      <c r="F965" s="3">
        <v>29</v>
      </c>
      <c r="G965" s="3">
        <v>27</v>
      </c>
    </row>
    <row r="966" spans="1:7" x14ac:dyDescent="0.3">
      <c r="A966" s="8">
        <v>39132</v>
      </c>
      <c r="B966" s="3">
        <v>27.4</v>
      </c>
      <c r="C966" s="3">
        <v>27.55</v>
      </c>
      <c r="D966" s="3">
        <v>27.4</v>
      </c>
      <c r="E966" s="3">
        <v>27.5</v>
      </c>
      <c r="F966" s="3">
        <v>35</v>
      </c>
      <c r="G966" s="3">
        <v>27.38</v>
      </c>
    </row>
    <row r="967" spans="1:7" x14ac:dyDescent="0.3">
      <c r="A967" s="8">
        <v>39133</v>
      </c>
      <c r="B967" s="3">
        <v>26.6</v>
      </c>
      <c r="C967" s="3">
        <v>26.6</v>
      </c>
      <c r="D967" s="3">
        <v>26.5</v>
      </c>
      <c r="E967" s="3">
        <v>26.5</v>
      </c>
      <c r="F967" s="3">
        <v>13</v>
      </c>
      <c r="G967" s="3">
        <v>26.5</v>
      </c>
    </row>
    <row r="968" spans="1:7" x14ac:dyDescent="0.3">
      <c r="A968" s="8">
        <v>39134</v>
      </c>
      <c r="B968" s="3">
        <v>26.6</v>
      </c>
      <c r="C968" s="3">
        <v>26.65</v>
      </c>
      <c r="D968" s="3">
        <v>26.5</v>
      </c>
      <c r="E968" s="3">
        <v>26.65</v>
      </c>
      <c r="F968" s="3">
        <v>47</v>
      </c>
      <c r="G968" s="3">
        <v>26.65</v>
      </c>
    </row>
    <row r="969" spans="1:7" x14ac:dyDescent="0.3">
      <c r="A969" s="8">
        <v>39135</v>
      </c>
      <c r="B969" s="3">
        <v>26</v>
      </c>
      <c r="C969" s="3">
        <v>26.15</v>
      </c>
      <c r="D969" s="3">
        <v>25.95</v>
      </c>
      <c r="E969" s="3">
        <v>26.15</v>
      </c>
      <c r="F969" s="3">
        <v>19</v>
      </c>
      <c r="G969" s="3">
        <v>26.15</v>
      </c>
    </row>
    <row r="970" spans="1:7" x14ac:dyDescent="0.3">
      <c r="A970" s="8">
        <v>39136</v>
      </c>
      <c r="B970" s="3">
        <v>26.3</v>
      </c>
      <c r="C970" s="3">
        <v>26.3</v>
      </c>
      <c r="D970" s="3">
        <v>26</v>
      </c>
      <c r="E970" s="3">
        <v>26.05</v>
      </c>
      <c r="F970" s="3">
        <v>18</v>
      </c>
      <c r="G970" s="3">
        <v>26.1</v>
      </c>
    </row>
    <row r="971" spans="1:7" x14ac:dyDescent="0.3">
      <c r="A971" s="8">
        <v>39139</v>
      </c>
      <c r="B971" s="3">
        <v>25.7</v>
      </c>
      <c r="C971" s="3">
        <v>26.2</v>
      </c>
      <c r="D971" s="3">
        <v>25.6</v>
      </c>
      <c r="E971" s="3">
        <v>26.2</v>
      </c>
      <c r="F971" s="3">
        <v>189</v>
      </c>
      <c r="G971" s="3">
        <v>26.2</v>
      </c>
    </row>
    <row r="972" spans="1:7" x14ac:dyDescent="0.3">
      <c r="A972" s="8">
        <v>39140</v>
      </c>
      <c r="B972" s="3">
        <v>25.95</v>
      </c>
      <c r="C972" s="3">
        <v>25.95</v>
      </c>
      <c r="D972" s="3">
        <v>25.6</v>
      </c>
      <c r="E972" s="3">
        <v>25.6</v>
      </c>
      <c r="F972" s="3">
        <v>38</v>
      </c>
      <c r="G972" s="3">
        <v>25.6</v>
      </c>
    </row>
    <row r="973" spans="1:7" x14ac:dyDescent="0.3">
      <c r="A973" s="8">
        <v>39141</v>
      </c>
      <c r="B973" s="3">
        <v>25.5</v>
      </c>
      <c r="C973" s="3">
        <v>26.5</v>
      </c>
      <c r="D973" s="3">
        <v>25.5</v>
      </c>
      <c r="E973" s="3">
        <v>25.85</v>
      </c>
      <c r="F973" s="3">
        <v>169</v>
      </c>
      <c r="G973" s="3">
        <v>25.78</v>
      </c>
    </row>
    <row r="974" spans="1:7" x14ac:dyDescent="0.3">
      <c r="A974" s="8">
        <v>39142</v>
      </c>
      <c r="B974" s="3">
        <v>26</v>
      </c>
      <c r="C974" s="3">
        <v>26</v>
      </c>
      <c r="D974" s="3">
        <v>25.5</v>
      </c>
      <c r="E974" s="3">
        <v>25.7</v>
      </c>
      <c r="F974" s="3">
        <v>42</v>
      </c>
      <c r="G974" s="3">
        <v>25.75</v>
      </c>
    </row>
    <row r="975" spans="1:7" x14ac:dyDescent="0.3">
      <c r="A975" s="8">
        <v>39143</v>
      </c>
      <c r="B975" s="3">
        <v>25.5</v>
      </c>
      <c r="C975" s="3">
        <v>25.5</v>
      </c>
      <c r="D975" s="3">
        <v>24.6</v>
      </c>
      <c r="E975" s="3">
        <v>24.6</v>
      </c>
      <c r="F975" s="3">
        <v>53</v>
      </c>
      <c r="G975" s="3">
        <v>24.6</v>
      </c>
    </row>
    <row r="976" spans="1:7" x14ac:dyDescent="0.3">
      <c r="A976" s="8">
        <v>39146</v>
      </c>
      <c r="B976" s="3">
        <v>24.1</v>
      </c>
      <c r="C976" s="3">
        <v>24.1</v>
      </c>
      <c r="D976" s="3">
        <v>23.65</v>
      </c>
      <c r="E976" s="3">
        <v>23.65</v>
      </c>
      <c r="F976" s="3">
        <v>27</v>
      </c>
      <c r="G976" s="3">
        <v>23.65</v>
      </c>
    </row>
    <row r="977" spans="1:7" x14ac:dyDescent="0.3">
      <c r="A977" s="8">
        <v>39147</v>
      </c>
      <c r="B977" s="3">
        <v>23.85</v>
      </c>
      <c r="C977" s="3">
        <v>23.9</v>
      </c>
      <c r="D977" s="3">
        <v>23.8</v>
      </c>
      <c r="E977" s="3">
        <v>23.9</v>
      </c>
      <c r="F977" s="3">
        <v>19</v>
      </c>
      <c r="G977" s="3">
        <v>23.9</v>
      </c>
    </row>
    <row r="978" spans="1:7" x14ac:dyDescent="0.3">
      <c r="A978" s="8">
        <v>39148</v>
      </c>
      <c r="B978" s="3">
        <v>23.7</v>
      </c>
      <c r="C978" s="3">
        <v>23.7</v>
      </c>
      <c r="D978" s="3">
        <v>23.5</v>
      </c>
      <c r="E978" s="3">
        <v>23.6</v>
      </c>
      <c r="F978" s="3">
        <v>79</v>
      </c>
      <c r="G978" s="3">
        <v>23.28</v>
      </c>
    </row>
    <row r="979" spans="1:7" x14ac:dyDescent="0.3">
      <c r="A979" s="8">
        <v>39149</v>
      </c>
      <c r="B979" s="3">
        <v>23.3</v>
      </c>
      <c r="C979" s="3">
        <v>23.55</v>
      </c>
      <c r="D979" s="3">
        <v>23.3</v>
      </c>
      <c r="E979" s="3">
        <v>23.55</v>
      </c>
      <c r="F979" s="3">
        <v>19</v>
      </c>
      <c r="G979" s="3">
        <v>23.55</v>
      </c>
    </row>
    <row r="980" spans="1:7" x14ac:dyDescent="0.3">
      <c r="A980" s="8">
        <v>39150</v>
      </c>
      <c r="B980" s="3">
        <v>23.4</v>
      </c>
      <c r="C980" s="3">
        <v>23.4</v>
      </c>
      <c r="D980" s="3">
        <v>23.3</v>
      </c>
      <c r="E980" s="3">
        <v>23.3</v>
      </c>
      <c r="F980" s="3">
        <v>67</v>
      </c>
      <c r="G980" s="3">
        <v>23.3</v>
      </c>
    </row>
    <row r="981" spans="1:7" x14ac:dyDescent="0.3">
      <c r="A981" s="8">
        <v>39153</v>
      </c>
      <c r="B981" s="3">
        <v>23.85</v>
      </c>
      <c r="C981" s="3">
        <v>24</v>
      </c>
      <c r="D981" s="3">
        <v>23.8</v>
      </c>
      <c r="E981" s="3">
        <v>23.85</v>
      </c>
      <c r="F981" s="3">
        <v>50</v>
      </c>
      <c r="G981" s="3">
        <v>23.85</v>
      </c>
    </row>
    <row r="982" spans="1:7" x14ac:dyDescent="0.3">
      <c r="A982" s="8">
        <v>39154</v>
      </c>
      <c r="B982" s="3">
        <v>23.95</v>
      </c>
      <c r="C982" s="3">
        <v>24.2</v>
      </c>
      <c r="D982" s="3">
        <v>23.95</v>
      </c>
      <c r="E982" s="3">
        <v>24.15</v>
      </c>
      <c r="F982" s="3">
        <v>31</v>
      </c>
      <c r="G982" s="3">
        <v>24.05</v>
      </c>
    </row>
    <row r="983" spans="1:7" x14ac:dyDescent="0.3">
      <c r="A983" s="8">
        <v>39155</v>
      </c>
      <c r="B983" s="3">
        <v>23.7</v>
      </c>
      <c r="C983" s="3">
        <v>23.9</v>
      </c>
      <c r="D983" s="3">
        <v>23.65</v>
      </c>
      <c r="E983" s="3">
        <v>23.9</v>
      </c>
      <c r="F983" s="3">
        <v>15</v>
      </c>
      <c r="G983" s="3">
        <v>23.75</v>
      </c>
    </row>
    <row r="984" spans="1:7" x14ac:dyDescent="0.3">
      <c r="A984" s="8">
        <v>39156</v>
      </c>
      <c r="B984" s="3">
        <v>24.65</v>
      </c>
      <c r="C984" s="3">
        <v>24.65</v>
      </c>
      <c r="D984" s="3">
        <v>24.4</v>
      </c>
      <c r="E984" s="3">
        <v>24.5</v>
      </c>
      <c r="F984" s="3">
        <v>143</v>
      </c>
      <c r="G984" s="3">
        <v>24.5</v>
      </c>
    </row>
    <row r="985" spans="1:7" x14ac:dyDescent="0.3">
      <c r="A985" s="8">
        <v>39157</v>
      </c>
      <c r="B985" s="3">
        <v>24.5</v>
      </c>
      <c r="C985" s="3">
        <v>24.65</v>
      </c>
      <c r="D985" s="3">
        <v>24.5</v>
      </c>
      <c r="E985" s="3">
        <v>24.6</v>
      </c>
      <c r="F985" s="3">
        <v>36</v>
      </c>
      <c r="G985" s="3">
        <v>24.55</v>
      </c>
    </row>
    <row r="986" spans="1:7" x14ac:dyDescent="0.3">
      <c r="A986" s="8">
        <v>39160</v>
      </c>
      <c r="B986" s="3">
        <v>24.5</v>
      </c>
      <c r="C986" s="3">
        <v>24.5</v>
      </c>
      <c r="D986" s="3">
        <v>24</v>
      </c>
      <c r="E986" s="3">
        <v>24.1</v>
      </c>
      <c r="F986" s="3">
        <v>197</v>
      </c>
      <c r="G986" s="3">
        <v>24.1</v>
      </c>
    </row>
    <row r="987" spans="1:7" x14ac:dyDescent="0.3">
      <c r="A987" s="8">
        <v>39161</v>
      </c>
      <c r="B987" s="3">
        <v>24</v>
      </c>
      <c r="C987" s="3">
        <v>24.05</v>
      </c>
      <c r="D987" s="3">
        <v>23.85</v>
      </c>
      <c r="E987" s="3">
        <v>23.9</v>
      </c>
      <c r="F987" s="3">
        <v>57</v>
      </c>
      <c r="G987" s="3">
        <v>24</v>
      </c>
    </row>
    <row r="988" spans="1:7" x14ac:dyDescent="0.3">
      <c r="A988" s="8">
        <v>39162</v>
      </c>
      <c r="B988" s="3">
        <v>23.8</v>
      </c>
      <c r="C988" s="3">
        <v>24.1</v>
      </c>
      <c r="D988" s="3">
        <v>23.8</v>
      </c>
      <c r="E988" s="3">
        <v>24.1</v>
      </c>
      <c r="F988" s="3">
        <v>30</v>
      </c>
      <c r="G988" s="3">
        <v>24.1</v>
      </c>
    </row>
    <row r="989" spans="1:7" x14ac:dyDescent="0.3">
      <c r="A989" s="8">
        <v>39163</v>
      </c>
      <c r="B989" s="3">
        <v>23.95</v>
      </c>
      <c r="C989" s="3">
        <v>23.95</v>
      </c>
      <c r="D989" s="3">
        <v>23.75</v>
      </c>
      <c r="E989" s="3">
        <v>23.85</v>
      </c>
      <c r="F989" s="3">
        <v>25</v>
      </c>
      <c r="G989" s="3">
        <v>23.85</v>
      </c>
    </row>
    <row r="990" spans="1:7" x14ac:dyDescent="0.3">
      <c r="A990" s="8">
        <v>39164</v>
      </c>
      <c r="B990" s="3">
        <v>24</v>
      </c>
      <c r="C990" s="3">
        <v>24</v>
      </c>
      <c r="D990" s="3">
        <v>23.85</v>
      </c>
      <c r="E990" s="3">
        <v>23.85</v>
      </c>
      <c r="F990" s="3">
        <v>34</v>
      </c>
      <c r="G990" s="3">
        <v>23.9</v>
      </c>
    </row>
    <row r="991" spans="1:7" x14ac:dyDescent="0.3">
      <c r="A991" s="8">
        <v>39167</v>
      </c>
      <c r="B991" s="3">
        <v>23.8</v>
      </c>
      <c r="C991" s="3">
        <v>24.1</v>
      </c>
      <c r="D991" s="3">
        <v>23.8</v>
      </c>
      <c r="E991" s="3">
        <v>24.1</v>
      </c>
      <c r="F991" s="3">
        <v>6</v>
      </c>
      <c r="G991" s="3">
        <v>23.98</v>
      </c>
    </row>
    <row r="992" spans="1:7" x14ac:dyDescent="0.3">
      <c r="A992" s="8">
        <v>39168</v>
      </c>
      <c r="B992" s="3">
        <v>24</v>
      </c>
      <c r="C992" s="3">
        <v>24.1</v>
      </c>
      <c r="D992" s="3">
        <v>23.7</v>
      </c>
      <c r="E992" s="3">
        <v>23.7</v>
      </c>
      <c r="F992" s="3">
        <v>63</v>
      </c>
      <c r="G992" s="3">
        <v>23.7</v>
      </c>
    </row>
    <row r="993" spans="1:7" x14ac:dyDescent="0.3">
      <c r="A993" s="8">
        <v>39169</v>
      </c>
      <c r="B993" s="3">
        <v>23.6</v>
      </c>
      <c r="C993" s="3">
        <v>23.6</v>
      </c>
      <c r="D993" s="3">
        <v>23.4</v>
      </c>
      <c r="E993" s="3">
        <v>23.4</v>
      </c>
      <c r="F993" s="3">
        <v>60</v>
      </c>
      <c r="G993" s="3">
        <v>23.3</v>
      </c>
    </row>
    <row r="994" spans="1:7" x14ac:dyDescent="0.3">
      <c r="A994" s="8">
        <v>39170</v>
      </c>
      <c r="B994" s="3">
        <v>23.25</v>
      </c>
      <c r="C994" s="3">
        <v>23.35</v>
      </c>
      <c r="D994" s="3">
        <v>23.25</v>
      </c>
      <c r="E994" s="3">
        <v>23.25</v>
      </c>
      <c r="F994" s="3">
        <v>44</v>
      </c>
      <c r="G994" s="3">
        <v>23.3</v>
      </c>
    </row>
    <row r="995" spans="1:7" x14ac:dyDescent="0.3">
      <c r="A995" s="8">
        <v>39171</v>
      </c>
      <c r="B995" s="3">
        <v>23.25</v>
      </c>
      <c r="C995" s="3">
        <v>23.3</v>
      </c>
      <c r="D995" s="3">
        <v>22</v>
      </c>
      <c r="E995" s="3">
        <v>23.2</v>
      </c>
      <c r="F995" s="3">
        <v>109</v>
      </c>
      <c r="G995" s="3">
        <v>23.15</v>
      </c>
    </row>
    <row r="996" spans="1:7" x14ac:dyDescent="0.3">
      <c r="A996" s="8">
        <v>39174</v>
      </c>
      <c r="B996" s="3">
        <v>23.5</v>
      </c>
      <c r="C996" s="3">
        <v>23.5</v>
      </c>
      <c r="D996" s="3">
        <v>23.15</v>
      </c>
      <c r="E996" s="3">
        <v>23.15</v>
      </c>
      <c r="F996" s="3">
        <v>4</v>
      </c>
      <c r="G996" s="3">
        <v>23.5</v>
      </c>
    </row>
    <row r="997" spans="1:7" x14ac:dyDescent="0.3">
      <c r="A997" s="8">
        <v>39175</v>
      </c>
      <c r="B997" s="3">
        <v>23.35</v>
      </c>
      <c r="C997" s="3">
        <v>23.35</v>
      </c>
      <c r="D997" s="3">
        <v>23</v>
      </c>
      <c r="E997" s="3">
        <v>23</v>
      </c>
      <c r="F997" s="3">
        <v>13</v>
      </c>
      <c r="G997" s="3">
        <v>23</v>
      </c>
    </row>
    <row r="998" spans="1:7" x14ac:dyDescent="0.3">
      <c r="A998" s="8">
        <v>39176</v>
      </c>
      <c r="B998" s="3">
        <v>23</v>
      </c>
      <c r="C998" s="3">
        <v>23.1</v>
      </c>
      <c r="D998" s="3">
        <v>22.95</v>
      </c>
      <c r="E998" s="3">
        <v>22.95</v>
      </c>
      <c r="F998" s="3">
        <v>45</v>
      </c>
      <c r="G998" s="3">
        <v>22.95</v>
      </c>
    </row>
    <row r="999" spans="1:7" x14ac:dyDescent="0.3">
      <c r="A999" s="8">
        <v>39182</v>
      </c>
      <c r="B999" s="3">
        <v>22.8</v>
      </c>
      <c r="C999" s="3">
        <v>22.9</v>
      </c>
      <c r="D999" s="3">
        <v>22.8</v>
      </c>
      <c r="E999" s="3">
        <v>22.85</v>
      </c>
      <c r="F999" s="3">
        <v>45</v>
      </c>
      <c r="G999" s="3">
        <v>22.85</v>
      </c>
    </row>
    <row r="1000" spans="1:7" x14ac:dyDescent="0.3">
      <c r="A1000" s="8">
        <v>39183</v>
      </c>
      <c r="B1000" s="3">
        <v>23</v>
      </c>
      <c r="C1000" s="3">
        <v>23.55</v>
      </c>
      <c r="D1000" s="3">
        <v>23</v>
      </c>
      <c r="E1000" s="3">
        <v>23.55</v>
      </c>
      <c r="F1000" s="3">
        <v>104</v>
      </c>
      <c r="G1000" s="3">
        <v>23.55</v>
      </c>
    </row>
    <row r="1001" spans="1:7" x14ac:dyDescent="0.3">
      <c r="A1001" s="8">
        <v>39184</v>
      </c>
      <c r="B1001" s="3">
        <v>23.75</v>
      </c>
      <c r="C1001" s="3">
        <v>23.8</v>
      </c>
      <c r="D1001" s="3">
        <v>23.55</v>
      </c>
      <c r="E1001" s="3">
        <v>23.69</v>
      </c>
      <c r="F1001" s="3">
        <v>280</v>
      </c>
      <c r="G1001" s="3">
        <v>23.75</v>
      </c>
    </row>
    <row r="1002" spans="1:7" x14ac:dyDescent="0.3">
      <c r="A1002" s="8">
        <v>39185</v>
      </c>
      <c r="B1002" s="3">
        <v>23.4</v>
      </c>
      <c r="C1002" s="3">
        <v>23.45</v>
      </c>
      <c r="D1002" s="3">
        <v>23.4</v>
      </c>
      <c r="E1002" s="3">
        <v>23.45</v>
      </c>
      <c r="F1002" s="3">
        <v>45</v>
      </c>
      <c r="G1002" s="3">
        <v>23.45</v>
      </c>
    </row>
    <row r="1003" spans="1:7" x14ac:dyDescent="0.3">
      <c r="A1003" s="8">
        <v>39188</v>
      </c>
      <c r="B1003" s="3">
        <v>23.5</v>
      </c>
      <c r="C1003" s="3">
        <v>23.9</v>
      </c>
      <c r="D1003" s="3">
        <v>23.5</v>
      </c>
      <c r="E1003" s="3">
        <v>23.9</v>
      </c>
      <c r="F1003" s="3">
        <v>218</v>
      </c>
      <c r="G1003" s="3">
        <v>23.9</v>
      </c>
    </row>
    <row r="1004" spans="1:7" x14ac:dyDescent="0.3">
      <c r="A1004" s="8">
        <v>39189</v>
      </c>
      <c r="B1004" s="3">
        <v>23.9</v>
      </c>
      <c r="C1004" s="3">
        <v>23.95</v>
      </c>
      <c r="D1004" s="3">
        <v>23.7</v>
      </c>
      <c r="E1004" s="3">
        <v>23.8</v>
      </c>
      <c r="F1004" s="3">
        <v>109</v>
      </c>
      <c r="G1004" s="3">
        <v>23.88</v>
      </c>
    </row>
    <row r="1005" spans="1:7" x14ac:dyDescent="0.3">
      <c r="A1005" s="8">
        <v>39190</v>
      </c>
      <c r="B1005" s="3">
        <v>23.65</v>
      </c>
      <c r="C1005" s="3">
        <v>23.65</v>
      </c>
      <c r="D1005" s="3">
        <v>23.35</v>
      </c>
      <c r="E1005" s="3">
        <v>23.35</v>
      </c>
      <c r="F1005" s="3">
        <v>155</v>
      </c>
      <c r="G1005" s="3">
        <v>23.35</v>
      </c>
    </row>
    <row r="1006" spans="1:7" x14ac:dyDescent="0.3">
      <c r="A1006" s="8">
        <v>39191</v>
      </c>
      <c r="B1006" s="3">
        <v>23.3</v>
      </c>
      <c r="C1006" s="3">
        <v>23.35</v>
      </c>
      <c r="D1006" s="3">
        <v>23.3</v>
      </c>
      <c r="E1006" s="3">
        <v>23.3</v>
      </c>
      <c r="F1006" s="3">
        <v>54</v>
      </c>
      <c r="G1006" s="3">
        <v>23.3</v>
      </c>
    </row>
    <row r="1007" spans="1:7" x14ac:dyDescent="0.3">
      <c r="A1007" s="8">
        <v>39192</v>
      </c>
      <c r="B1007" s="3">
        <v>23</v>
      </c>
      <c r="C1007" s="3">
        <v>23</v>
      </c>
      <c r="D1007" s="3">
        <v>22.9</v>
      </c>
      <c r="E1007" s="3">
        <v>22.9</v>
      </c>
      <c r="F1007" s="3">
        <v>96</v>
      </c>
      <c r="G1007" s="3">
        <v>22.95</v>
      </c>
    </row>
    <row r="1008" spans="1:7" x14ac:dyDescent="0.3">
      <c r="A1008" s="8">
        <v>39195</v>
      </c>
      <c r="B1008" s="3">
        <v>23.4</v>
      </c>
      <c r="C1008" s="3">
        <v>23.75</v>
      </c>
      <c r="D1008" s="3">
        <v>23.35</v>
      </c>
      <c r="E1008" s="3">
        <v>23.65</v>
      </c>
      <c r="F1008" s="3">
        <v>69</v>
      </c>
      <c r="G1008" s="3">
        <v>23.65</v>
      </c>
    </row>
    <row r="1009" spans="1:7" x14ac:dyDescent="0.3">
      <c r="A1009" s="8">
        <v>39196</v>
      </c>
      <c r="B1009" s="3">
        <v>23.6</v>
      </c>
      <c r="C1009" s="3">
        <v>23.6</v>
      </c>
      <c r="D1009" s="3">
        <v>23.3</v>
      </c>
      <c r="E1009" s="3">
        <v>23.3</v>
      </c>
      <c r="F1009" s="3">
        <v>26</v>
      </c>
      <c r="G1009" s="3">
        <v>23.3</v>
      </c>
    </row>
    <row r="1010" spans="1:7" x14ac:dyDescent="0.3">
      <c r="A1010" s="8">
        <v>39197</v>
      </c>
      <c r="B1010" s="3">
        <v>23.6</v>
      </c>
      <c r="C1010" s="3">
        <v>23.65</v>
      </c>
      <c r="D1010" s="3">
        <v>23.6</v>
      </c>
      <c r="E1010" s="3">
        <v>23.6</v>
      </c>
      <c r="F1010" s="3">
        <v>15</v>
      </c>
      <c r="G1010" s="3">
        <v>23.65</v>
      </c>
    </row>
    <row r="1011" spans="1:7" x14ac:dyDescent="0.3">
      <c r="A1011" s="8">
        <v>39198</v>
      </c>
      <c r="B1011" s="3">
        <v>23.75</v>
      </c>
      <c r="C1011" s="3">
        <v>23.75</v>
      </c>
      <c r="D1011" s="3">
        <v>23.25</v>
      </c>
      <c r="E1011" s="3">
        <v>23.35</v>
      </c>
      <c r="F1011" s="3">
        <v>64</v>
      </c>
      <c r="G1011" s="3">
        <v>23.35</v>
      </c>
    </row>
    <row r="1012" spans="1:7" x14ac:dyDescent="0.3">
      <c r="A1012" s="8">
        <v>39199</v>
      </c>
      <c r="B1012" s="3">
        <v>23.1</v>
      </c>
      <c r="C1012" s="3">
        <v>23.2</v>
      </c>
      <c r="D1012" s="3">
        <v>23</v>
      </c>
      <c r="E1012" s="3">
        <v>23.2</v>
      </c>
      <c r="F1012" s="3">
        <v>51</v>
      </c>
      <c r="G1012" s="3">
        <v>23.2</v>
      </c>
    </row>
    <row r="1013" spans="1:7" x14ac:dyDescent="0.3">
      <c r="A1013" s="8">
        <v>39202</v>
      </c>
      <c r="B1013" s="3">
        <v>22.9</v>
      </c>
      <c r="C1013" s="3">
        <v>23.05</v>
      </c>
      <c r="D1013" s="3">
        <v>22.75</v>
      </c>
      <c r="E1013" s="3">
        <v>23.05</v>
      </c>
      <c r="F1013" s="3">
        <v>129</v>
      </c>
      <c r="G1013" s="3">
        <v>23.05</v>
      </c>
    </row>
    <row r="1014" spans="1:7" x14ac:dyDescent="0.3">
      <c r="A1014" s="8">
        <v>39204</v>
      </c>
      <c r="B1014" s="3">
        <v>22.15</v>
      </c>
      <c r="C1014" s="3">
        <v>22.15</v>
      </c>
      <c r="D1014" s="3">
        <v>22.15</v>
      </c>
      <c r="E1014" s="3">
        <v>22.15</v>
      </c>
      <c r="F1014" s="3">
        <v>3</v>
      </c>
      <c r="G1014" s="3">
        <v>22.15</v>
      </c>
    </row>
    <row r="1015" spans="1:7" x14ac:dyDescent="0.3">
      <c r="A1015" s="8">
        <v>39205</v>
      </c>
      <c r="B1015" s="3">
        <v>22</v>
      </c>
      <c r="C1015" s="3">
        <v>22</v>
      </c>
      <c r="D1015" s="3">
        <v>21.9</v>
      </c>
      <c r="E1015" s="3">
        <v>21.9</v>
      </c>
      <c r="F1015" s="3">
        <v>23</v>
      </c>
      <c r="G1015" s="3">
        <v>21.9</v>
      </c>
    </row>
    <row r="1016" spans="1:7" x14ac:dyDescent="0.3">
      <c r="A1016" s="8">
        <v>39206</v>
      </c>
      <c r="B1016" s="3">
        <v>22</v>
      </c>
      <c r="C1016" s="3">
        <v>22.25</v>
      </c>
      <c r="D1016" s="3">
        <v>21.95</v>
      </c>
      <c r="E1016" s="3">
        <v>22.25</v>
      </c>
      <c r="F1016" s="3">
        <v>37</v>
      </c>
      <c r="G1016" s="3">
        <v>22.25</v>
      </c>
    </row>
    <row r="1017" spans="1:7" x14ac:dyDescent="0.3">
      <c r="A1017" s="8">
        <v>39209</v>
      </c>
      <c r="B1017" s="3">
        <v>22</v>
      </c>
      <c r="C1017" s="3">
        <v>22.35</v>
      </c>
      <c r="D1017" s="3">
        <v>22</v>
      </c>
      <c r="E1017" s="3">
        <v>22</v>
      </c>
      <c r="F1017" s="3">
        <v>35</v>
      </c>
      <c r="G1017" s="3">
        <v>22.3</v>
      </c>
    </row>
    <row r="1018" spans="1:7" x14ac:dyDescent="0.3">
      <c r="A1018" s="8">
        <v>39210</v>
      </c>
      <c r="B1018" s="3">
        <v>22.05</v>
      </c>
      <c r="C1018" s="3">
        <v>22.11</v>
      </c>
      <c r="D1018" s="3">
        <v>22</v>
      </c>
      <c r="E1018" s="3">
        <v>22</v>
      </c>
      <c r="F1018" s="3">
        <v>152</v>
      </c>
      <c r="G1018" s="3">
        <v>22</v>
      </c>
    </row>
    <row r="1019" spans="1:7" x14ac:dyDescent="0.3">
      <c r="A1019" s="8">
        <v>39211</v>
      </c>
      <c r="B1019" s="3">
        <v>22.25</v>
      </c>
      <c r="C1019" s="3">
        <v>22.35</v>
      </c>
      <c r="D1019" s="3">
        <v>22.2</v>
      </c>
      <c r="E1019" s="3">
        <v>22.35</v>
      </c>
      <c r="F1019" s="3">
        <v>38</v>
      </c>
      <c r="G1019" s="3">
        <v>22.35</v>
      </c>
    </row>
    <row r="1020" spans="1:7" x14ac:dyDescent="0.3">
      <c r="A1020" s="8">
        <v>39212</v>
      </c>
      <c r="B1020" s="3">
        <v>22.25</v>
      </c>
      <c r="C1020" s="3">
        <v>22.25</v>
      </c>
      <c r="D1020" s="3">
        <v>22.2</v>
      </c>
      <c r="E1020" s="3">
        <v>22.2</v>
      </c>
      <c r="F1020" s="3">
        <v>9</v>
      </c>
      <c r="G1020" s="3">
        <v>22.2</v>
      </c>
    </row>
    <row r="1021" spans="1:7" x14ac:dyDescent="0.3">
      <c r="A1021" s="8">
        <v>39213</v>
      </c>
      <c r="B1021" s="3">
        <v>22.3</v>
      </c>
      <c r="C1021" s="3">
        <v>22.35</v>
      </c>
      <c r="D1021" s="3">
        <v>22.3</v>
      </c>
      <c r="E1021" s="3">
        <v>22.35</v>
      </c>
      <c r="F1021" s="3">
        <v>13</v>
      </c>
      <c r="G1021" s="3">
        <v>22.35</v>
      </c>
    </row>
    <row r="1022" spans="1:7" x14ac:dyDescent="0.3">
      <c r="A1022" s="8">
        <v>39216</v>
      </c>
      <c r="B1022" s="3">
        <v>21.35</v>
      </c>
      <c r="C1022" s="3">
        <v>21.35</v>
      </c>
      <c r="D1022" s="3">
        <v>21.3</v>
      </c>
      <c r="E1022" s="3">
        <v>21.3</v>
      </c>
      <c r="F1022" s="3">
        <v>12</v>
      </c>
      <c r="G1022" s="3">
        <v>21.3</v>
      </c>
    </row>
    <row r="1023" spans="1:7" x14ac:dyDescent="0.3">
      <c r="A1023" s="8">
        <v>39217</v>
      </c>
      <c r="B1023" s="3">
        <v>21.3</v>
      </c>
      <c r="C1023" s="3">
        <v>21.45</v>
      </c>
      <c r="D1023" s="3">
        <v>21.3</v>
      </c>
      <c r="E1023" s="3">
        <v>21.45</v>
      </c>
      <c r="F1023" s="3">
        <v>39</v>
      </c>
      <c r="G1023" s="3">
        <v>21.35</v>
      </c>
    </row>
    <row r="1024" spans="1:7" x14ac:dyDescent="0.3">
      <c r="A1024" s="8">
        <v>39218</v>
      </c>
      <c r="B1024" s="3">
        <v>21.2</v>
      </c>
      <c r="C1024" s="3">
        <v>21.2</v>
      </c>
      <c r="D1024" s="3">
        <v>21.1</v>
      </c>
      <c r="E1024" s="3">
        <v>21.2</v>
      </c>
      <c r="F1024" s="3">
        <v>91</v>
      </c>
      <c r="G1024" s="3">
        <v>21.2</v>
      </c>
    </row>
    <row r="1025" spans="1:7" x14ac:dyDescent="0.3">
      <c r="A1025" s="8">
        <v>39220</v>
      </c>
      <c r="B1025" s="3">
        <v>21</v>
      </c>
      <c r="C1025" s="3">
        <v>21</v>
      </c>
      <c r="D1025" s="3">
        <v>21</v>
      </c>
      <c r="E1025" s="3">
        <v>21</v>
      </c>
      <c r="F1025" s="3">
        <v>2</v>
      </c>
      <c r="G1025" s="3">
        <v>20.9</v>
      </c>
    </row>
    <row r="1026" spans="1:7" x14ac:dyDescent="0.3">
      <c r="A1026" s="8">
        <v>39223</v>
      </c>
      <c r="B1026" s="3">
        <v>20.2</v>
      </c>
      <c r="C1026" s="3">
        <v>20.2</v>
      </c>
      <c r="D1026" s="3">
        <v>19.649999999999999</v>
      </c>
      <c r="E1026" s="3">
        <v>19.649999999999999</v>
      </c>
      <c r="F1026" s="3">
        <v>48</v>
      </c>
      <c r="G1026" s="3">
        <v>19.649999999999999</v>
      </c>
    </row>
    <row r="1027" spans="1:7" x14ac:dyDescent="0.3">
      <c r="A1027" s="8">
        <v>39224</v>
      </c>
      <c r="B1027" s="3">
        <v>19.55</v>
      </c>
      <c r="C1027" s="3">
        <v>19.55</v>
      </c>
      <c r="D1027" s="3">
        <v>19.399999999999999</v>
      </c>
      <c r="E1027" s="3">
        <v>19.399999999999999</v>
      </c>
      <c r="F1027" s="3">
        <v>24</v>
      </c>
      <c r="G1027" s="3">
        <v>19.63</v>
      </c>
    </row>
    <row r="1028" spans="1:7" x14ac:dyDescent="0.3">
      <c r="A1028" s="8">
        <v>39225</v>
      </c>
      <c r="B1028" s="3">
        <v>19.3</v>
      </c>
      <c r="C1028" s="3">
        <v>19.8</v>
      </c>
      <c r="D1028" s="3">
        <v>19.3</v>
      </c>
      <c r="E1028" s="3">
        <v>19.8</v>
      </c>
      <c r="F1028" s="3">
        <v>13</v>
      </c>
      <c r="G1028" s="3">
        <v>19.8</v>
      </c>
    </row>
    <row r="1029" spans="1:7" x14ac:dyDescent="0.3">
      <c r="A1029" s="8">
        <v>39226</v>
      </c>
      <c r="B1029" s="3">
        <v>19.45</v>
      </c>
      <c r="C1029" s="3">
        <v>19.5</v>
      </c>
      <c r="D1029" s="3">
        <v>19.45</v>
      </c>
      <c r="E1029" s="3">
        <v>19.5</v>
      </c>
      <c r="F1029" s="3">
        <v>15</v>
      </c>
      <c r="G1029" s="3">
        <v>19.45</v>
      </c>
    </row>
    <row r="1030" spans="1:7" x14ac:dyDescent="0.3">
      <c r="A1030" s="8">
        <v>39227</v>
      </c>
      <c r="B1030" s="3">
        <v>19.55</v>
      </c>
      <c r="C1030" s="3">
        <v>19.600000000000001</v>
      </c>
      <c r="D1030" s="3">
        <v>19.350000000000001</v>
      </c>
      <c r="E1030" s="3">
        <v>19.45</v>
      </c>
      <c r="F1030" s="3">
        <v>152</v>
      </c>
      <c r="G1030" s="3">
        <v>19.5</v>
      </c>
    </row>
    <row r="1031" spans="1:7" x14ac:dyDescent="0.3">
      <c r="A1031" s="8">
        <v>39231</v>
      </c>
      <c r="B1031" s="3">
        <v>20.75</v>
      </c>
      <c r="C1031" s="3">
        <v>21.05</v>
      </c>
      <c r="D1031" s="3">
        <v>20.6</v>
      </c>
      <c r="E1031" s="3">
        <v>21</v>
      </c>
      <c r="F1031" s="3">
        <v>56</v>
      </c>
      <c r="G1031" s="3">
        <v>21.05</v>
      </c>
    </row>
    <row r="1032" spans="1:7" x14ac:dyDescent="0.3">
      <c r="A1032" s="8">
        <v>39232</v>
      </c>
      <c r="B1032" s="3">
        <v>21.25</v>
      </c>
      <c r="C1032" s="3">
        <v>21.25</v>
      </c>
      <c r="D1032" s="3">
        <v>20.9</v>
      </c>
      <c r="E1032" s="3">
        <v>20.9</v>
      </c>
      <c r="F1032" s="3">
        <v>21</v>
      </c>
      <c r="G1032" s="3">
        <v>20.73</v>
      </c>
    </row>
    <row r="1033" spans="1:7" x14ac:dyDescent="0.3">
      <c r="A1033" s="8">
        <v>39233</v>
      </c>
      <c r="B1033" s="3">
        <v>21.2</v>
      </c>
      <c r="C1033" s="3">
        <v>21.35</v>
      </c>
      <c r="D1033" s="3">
        <v>21.2</v>
      </c>
      <c r="E1033" s="3">
        <v>21.35</v>
      </c>
      <c r="F1033" s="3">
        <v>48</v>
      </c>
      <c r="G1033" s="3">
        <v>21.35</v>
      </c>
    </row>
    <row r="1034" spans="1:7" x14ac:dyDescent="0.3">
      <c r="A1034" s="8">
        <v>39234</v>
      </c>
      <c r="B1034" s="3">
        <v>24.85</v>
      </c>
      <c r="C1034" s="3">
        <v>24.85</v>
      </c>
      <c r="D1034" s="3">
        <v>24.85</v>
      </c>
      <c r="E1034" s="3">
        <v>24.85</v>
      </c>
      <c r="F1034" s="3">
        <v>5</v>
      </c>
      <c r="G1034" s="3">
        <v>24.6</v>
      </c>
    </row>
    <row r="1035" spans="1:7" x14ac:dyDescent="0.3">
      <c r="A1035" s="8">
        <v>39237</v>
      </c>
      <c r="B1035" s="3">
        <v>26</v>
      </c>
      <c r="C1035" s="3">
        <v>26</v>
      </c>
      <c r="D1035" s="3">
        <v>24.85</v>
      </c>
      <c r="E1035" s="3">
        <v>25</v>
      </c>
      <c r="F1035" s="3">
        <v>11</v>
      </c>
      <c r="G1035" s="3">
        <v>25</v>
      </c>
    </row>
    <row r="1036" spans="1:7" x14ac:dyDescent="0.3">
      <c r="A1036" s="8">
        <v>39238</v>
      </c>
      <c r="B1036" s="3">
        <v>25</v>
      </c>
      <c r="C1036" s="3">
        <v>25.2</v>
      </c>
      <c r="D1036" s="3">
        <v>25</v>
      </c>
      <c r="E1036" s="3">
        <v>25.2</v>
      </c>
      <c r="F1036" s="3">
        <v>27</v>
      </c>
      <c r="G1036" s="3">
        <v>25.35</v>
      </c>
    </row>
    <row r="1037" spans="1:7" x14ac:dyDescent="0.3">
      <c r="A1037" s="8">
        <v>39239</v>
      </c>
      <c r="B1037" s="3">
        <v>25.45</v>
      </c>
      <c r="C1037" s="3">
        <v>25.65</v>
      </c>
      <c r="D1037" s="3">
        <v>25.45</v>
      </c>
      <c r="E1037" s="3">
        <v>25.65</v>
      </c>
      <c r="F1037" s="3">
        <v>13</v>
      </c>
      <c r="G1037" s="3">
        <v>25.65</v>
      </c>
    </row>
    <row r="1038" spans="1:7" x14ac:dyDescent="0.3">
      <c r="A1038" s="8">
        <v>39240</v>
      </c>
      <c r="B1038" s="3">
        <v>25.35</v>
      </c>
      <c r="C1038" s="3">
        <v>25.35</v>
      </c>
      <c r="D1038" s="3">
        <v>25</v>
      </c>
      <c r="E1038" s="3">
        <v>25</v>
      </c>
      <c r="F1038" s="3">
        <v>13</v>
      </c>
      <c r="G1038" s="3">
        <v>25</v>
      </c>
    </row>
    <row r="1039" spans="1:7" x14ac:dyDescent="0.3">
      <c r="A1039" s="8">
        <v>39241</v>
      </c>
      <c r="B1039" s="3">
        <v>25.85</v>
      </c>
      <c r="C1039" s="3">
        <v>25.85</v>
      </c>
      <c r="D1039" s="3">
        <v>25.85</v>
      </c>
      <c r="E1039" s="3">
        <v>25.85</v>
      </c>
      <c r="F1039" s="3">
        <v>0</v>
      </c>
      <c r="G1039" s="3">
        <v>25.85</v>
      </c>
    </row>
    <row r="1040" spans="1:7" x14ac:dyDescent="0.3">
      <c r="A1040" s="8">
        <v>39244</v>
      </c>
      <c r="B1040" s="3">
        <v>27</v>
      </c>
      <c r="C1040" s="3">
        <v>27.95</v>
      </c>
      <c r="D1040" s="3">
        <v>27</v>
      </c>
      <c r="E1040" s="3">
        <v>27.95</v>
      </c>
      <c r="F1040" s="3">
        <v>13</v>
      </c>
      <c r="G1040" s="3">
        <v>27.95</v>
      </c>
    </row>
    <row r="1041" spans="1:7" x14ac:dyDescent="0.3">
      <c r="A1041" s="8">
        <v>39245</v>
      </c>
      <c r="B1041" s="3">
        <v>27.8</v>
      </c>
      <c r="C1041" s="3">
        <v>30.5</v>
      </c>
      <c r="D1041" s="3">
        <v>27.8</v>
      </c>
      <c r="E1041" s="3">
        <v>30.2</v>
      </c>
      <c r="F1041" s="3">
        <v>48</v>
      </c>
      <c r="G1041" s="3">
        <v>29.98</v>
      </c>
    </row>
    <row r="1042" spans="1:7" x14ac:dyDescent="0.3">
      <c r="A1042" s="8">
        <v>39246</v>
      </c>
      <c r="B1042" s="3">
        <v>30.8</v>
      </c>
      <c r="C1042" s="3">
        <v>30.8</v>
      </c>
      <c r="D1042" s="3">
        <v>29.25</v>
      </c>
      <c r="E1042" s="3">
        <v>29.6</v>
      </c>
      <c r="F1042" s="3">
        <v>98</v>
      </c>
      <c r="G1042" s="3">
        <v>29.6</v>
      </c>
    </row>
    <row r="1043" spans="1:7" x14ac:dyDescent="0.3">
      <c r="A1043" s="8">
        <v>39247</v>
      </c>
      <c r="B1043" s="3">
        <v>30</v>
      </c>
      <c r="C1043" s="3">
        <v>30.15</v>
      </c>
      <c r="D1043" s="3">
        <v>30</v>
      </c>
      <c r="E1043" s="3">
        <v>30.15</v>
      </c>
      <c r="F1043" s="3">
        <v>26</v>
      </c>
      <c r="G1043" s="3">
        <v>30.15</v>
      </c>
    </row>
    <row r="1044" spans="1:7" x14ac:dyDescent="0.3">
      <c r="A1044" s="8">
        <v>39248</v>
      </c>
      <c r="B1044" s="3">
        <v>30.2</v>
      </c>
      <c r="C1044" s="3">
        <v>30.75</v>
      </c>
      <c r="D1044" s="3">
        <v>30</v>
      </c>
      <c r="E1044" s="3">
        <v>30.75</v>
      </c>
      <c r="F1044" s="3">
        <v>72</v>
      </c>
      <c r="G1044" s="3">
        <v>30.75</v>
      </c>
    </row>
    <row r="1045" spans="1:7" x14ac:dyDescent="0.3">
      <c r="A1045" s="8">
        <v>39251</v>
      </c>
      <c r="B1045" s="3">
        <v>29.7</v>
      </c>
      <c r="C1045" s="3">
        <v>29.75</v>
      </c>
      <c r="D1045" s="3">
        <v>29.5</v>
      </c>
      <c r="E1045" s="3">
        <v>29.5</v>
      </c>
      <c r="F1045" s="3">
        <v>13</v>
      </c>
      <c r="G1045" s="3">
        <v>29.5</v>
      </c>
    </row>
    <row r="1046" spans="1:7" x14ac:dyDescent="0.3">
      <c r="A1046" s="8">
        <v>39252</v>
      </c>
      <c r="B1046" s="3">
        <v>28.6</v>
      </c>
      <c r="C1046" s="3">
        <v>29</v>
      </c>
      <c r="D1046" s="3">
        <v>28.4</v>
      </c>
      <c r="E1046" s="3">
        <v>28.5</v>
      </c>
      <c r="F1046" s="3">
        <v>59</v>
      </c>
      <c r="G1046" s="3">
        <v>28.5</v>
      </c>
    </row>
    <row r="1047" spans="1:7" x14ac:dyDescent="0.3">
      <c r="A1047" s="8">
        <v>39253</v>
      </c>
      <c r="B1047" s="3">
        <v>28.4</v>
      </c>
      <c r="C1047" s="3">
        <v>29</v>
      </c>
      <c r="D1047" s="3">
        <v>28.4</v>
      </c>
      <c r="E1047" s="3">
        <v>28.7</v>
      </c>
      <c r="F1047" s="3">
        <v>43</v>
      </c>
      <c r="G1047" s="3">
        <v>28.7</v>
      </c>
    </row>
    <row r="1048" spans="1:7" x14ac:dyDescent="0.3">
      <c r="A1048" s="8">
        <v>39254</v>
      </c>
      <c r="B1048" s="3">
        <v>29.1</v>
      </c>
      <c r="C1048" s="3">
        <v>30.7</v>
      </c>
      <c r="D1048" s="3">
        <v>29.1</v>
      </c>
      <c r="E1048" s="3">
        <v>30.7</v>
      </c>
      <c r="F1048" s="3">
        <v>80</v>
      </c>
      <c r="G1048" s="3">
        <v>30.6</v>
      </c>
    </row>
    <row r="1049" spans="1:7" x14ac:dyDescent="0.3">
      <c r="A1049" s="8">
        <v>39255</v>
      </c>
      <c r="B1049" s="3">
        <v>31</v>
      </c>
      <c r="C1049" s="3">
        <v>32.5</v>
      </c>
      <c r="D1049" s="3">
        <v>31</v>
      </c>
      <c r="E1049" s="3">
        <v>32</v>
      </c>
      <c r="F1049" s="3">
        <v>76</v>
      </c>
      <c r="G1049" s="3">
        <v>32</v>
      </c>
    </row>
    <row r="1050" spans="1:7" x14ac:dyDescent="0.3">
      <c r="A1050" s="8">
        <v>39258</v>
      </c>
      <c r="B1050" s="3">
        <v>31.05</v>
      </c>
      <c r="C1050" s="3">
        <v>31.05</v>
      </c>
      <c r="D1050" s="3">
        <v>29.75</v>
      </c>
      <c r="E1050" s="3">
        <v>29.75</v>
      </c>
      <c r="F1050" s="3">
        <v>90</v>
      </c>
      <c r="G1050" s="3">
        <v>29.75</v>
      </c>
    </row>
    <row r="1051" spans="1:7" x14ac:dyDescent="0.3">
      <c r="A1051" s="8">
        <v>39259</v>
      </c>
      <c r="B1051" s="3">
        <v>29.5</v>
      </c>
      <c r="C1051" s="3">
        <v>30.5</v>
      </c>
      <c r="D1051" s="3">
        <v>29.5</v>
      </c>
      <c r="E1051" s="3">
        <v>30.5</v>
      </c>
      <c r="F1051" s="3">
        <v>68</v>
      </c>
      <c r="G1051" s="3">
        <v>30.45</v>
      </c>
    </row>
    <row r="1052" spans="1:7" x14ac:dyDescent="0.3">
      <c r="A1052" s="8">
        <v>39260</v>
      </c>
      <c r="B1052" s="3">
        <v>30.3</v>
      </c>
      <c r="C1052" s="3">
        <v>30.3</v>
      </c>
      <c r="D1052" s="3">
        <v>29.2</v>
      </c>
      <c r="E1052" s="3">
        <v>29.2</v>
      </c>
      <c r="F1052" s="3">
        <v>40</v>
      </c>
      <c r="G1052" s="3">
        <v>29.38</v>
      </c>
    </row>
    <row r="1053" spans="1:7" x14ac:dyDescent="0.3">
      <c r="A1053" s="8">
        <v>39261</v>
      </c>
      <c r="B1053" s="3">
        <v>29</v>
      </c>
      <c r="C1053" s="3">
        <v>29.25</v>
      </c>
      <c r="D1053" s="3">
        <v>28.45</v>
      </c>
      <c r="E1053" s="3">
        <v>28.7</v>
      </c>
      <c r="F1053" s="3">
        <v>129</v>
      </c>
      <c r="G1053" s="3">
        <v>28.6</v>
      </c>
    </row>
    <row r="1054" spans="1:7" x14ac:dyDescent="0.3">
      <c r="A1054" s="8">
        <v>39262</v>
      </c>
      <c r="B1054" s="3">
        <v>28</v>
      </c>
      <c r="C1054" s="3">
        <v>28.45</v>
      </c>
      <c r="D1054" s="3">
        <v>27.75</v>
      </c>
      <c r="E1054" s="3">
        <v>28.45</v>
      </c>
      <c r="F1054" s="3">
        <v>118</v>
      </c>
      <c r="G1054" s="3">
        <v>28.4</v>
      </c>
    </row>
    <row r="1055" spans="1:7" x14ac:dyDescent="0.3">
      <c r="A1055" s="8">
        <v>39265</v>
      </c>
      <c r="B1055" s="3">
        <v>32</v>
      </c>
      <c r="C1055" s="3">
        <v>32</v>
      </c>
      <c r="D1055" s="3">
        <v>31.2</v>
      </c>
      <c r="E1055" s="3">
        <v>31.25</v>
      </c>
      <c r="F1055" s="3">
        <v>51</v>
      </c>
      <c r="G1055" s="3">
        <v>31.25</v>
      </c>
    </row>
    <row r="1056" spans="1:7" x14ac:dyDescent="0.3">
      <c r="A1056" s="8">
        <v>39266</v>
      </c>
      <c r="B1056" s="3">
        <v>30.75</v>
      </c>
      <c r="C1056" s="3">
        <v>30.75</v>
      </c>
      <c r="D1056" s="3">
        <v>29.99</v>
      </c>
      <c r="E1056" s="3">
        <v>30</v>
      </c>
      <c r="F1056" s="3">
        <v>198</v>
      </c>
      <c r="G1056" s="3">
        <v>29.99</v>
      </c>
    </row>
    <row r="1057" spans="1:7" x14ac:dyDescent="0.3">
      <c r="A1057" s="8">
        <v>39267</v>
      </c>
      <c r="B1057" s="3">
        <v>29.25</v>
      </c>
      <c r="C1057" s="3">
        <v>29.3</v>
      </c>
      <c r="D1057" s="3">
        <v>28.9</v>
      </c>
      <c r="E1057" s="3">
        <v>29</v>
      </c>
      <c r="F1057" s="3">
        <v>292</v>
      </c>
      <c r="G1057" s="3">
        <v>28.9</v>
      </c>
    </row>
    <row r="1058" spans="1:7" x14ac:dyDescent="0.3">
      <c r="A1058" s="8">
        <v>39268</v>
      </c>
      <c r="B1058" s="3">
        <v>29.2</v>
      </c>
      <c r="C1058" s="3">
        <v>29.2</v>
      </c>
      <c r="D1058" s="3">
        <v>28.5</v>
      </c>
      <c r="E1058" s="3">
        <v>29.1</v>
      </c>
      <c r="F1058" s="3">
        <v>125</v>
      </c>
      <c r="G1058" s="3">
        <v>29.1</v>
      </c>
    </row>
    <row r="1059" spans="1:7" x14ac:dyDescent="0.3">
      <c r="A1059" s="8">
        <v>39269</v>
      </c>
      <c r="B1059" s="3">
        <v>29.2</v>
      </c>
      <c r="C1059" s="3">
        <v>29.2</v>
      </c>
      <c r="D1059" s="3">
        <v>29.1</v>
      </c>
      <c r="E1059" s="3">
        <v>29.1</v>
      </c>
      <c r="F1059" s="3">
        <v>48</v>
      </c>
      <c r="G1059" s="3">
        <v>29.1</v>
      </c>
    </row>
    <row r="1060" spans="1:7" x14ac:dyDescent="0.3">
      <c r="A1060" s="8">
        <v>39272</v>
      </c>
      <c r="B1060" s="3">
        <v>28.75</v>
      </c>
      <c r="C1060" s="3">
        <v>28.75</v>
      </c>
      <c r="D1060" s="3">
        <v>28.65</v>
      </c>
      <c r="E1060" s="3">
        <v>28.65</v>
      </c>
      <c r="F1060" s="3">
        <v>40</v>
      </c>
      <c r="G1060" s="3">
        <v>28.65</v>
      </c>
    </row>
    <row r="1061" spans="1:7" x14ac:dyDescent="0.3">
      <c r="A1061" s="8">
        <v>39273</v>
      </c>
      <c r="B1061" s="3">
        <v>28.5</v>
      </c>
      <c r="C1061" s="3">
        <v>28.5</v>
      </c>
      <c r="D1061" s="3">
        <v>28.15</v>
      </c>
      <c r="E1061" s="3">
        <v>28.25</v>
      </c>
      <c r="F1061" s="3">
        <v>67</v>
      </c>
      <c r="G1061" s="3">
        <v>28.24</v>
      </c>
    </row>
    <row r="1062" spans="1:7" x14ac:dyDescent="0.3">
      <c r="A1062" s="8">
        <v>39274</v>
      </c>
      <c r="B1062" s="3">
        <v>28</v>
      </c>
      <c r="C1062" s="3">
        <v>28.2</v>
      </c>
      <c r="D1062" s="3">
        <v>27.5</v>
      </c>
      <c r="E1062" s="3">
        <v>27.6</v>
      </c>
      <c r="F1062" s="3">
        <v>164</v>
      </c>
      <c r="G1062" s="3">
        <v>27.5</v>
      </c>
    </row>
    <row r="1063" spans="1:7" x14ac:dyDescent="0.3">
      <c r="A1063" s="8">
        <v>39275</v>
      </c>
      <c r="B1063" s="3">
        <v>27.3</v>
      </c>
      <c r="C1063" s="3">
        <v>27.5</v>
      </c>
      <c r="D1063" s="3">
        <v>27.2</v>
      </c>
      <c r="E1063" s="3">
        <v>27.25</v>
      </c>
      <c r="F1063" s="3">
        <v>80</v>
      </c>
      <c r="G1063" s="3">
        <v>27.3</v>
      </c>
    </row>
    <row r="1064" spans="1:7" x14ac:dyDescent="0.3">
      <c r="A1064" s="8">
        <v>39276</v>
      </c>
      <c r="B1064" s="3">
        <v>27.2</v>
      </c>
      <c r="C1064" s="3">
        <v>27.2</v>
      </c>
      <c r="D1064" s="3">
        <v>26.74</v>
      </c>
      <c r="E1064" s="3">
        <v>26.74</v>
      </c>
      <c r="F1064" s="3">
        <v>192</v>
      </c>
      <c r="G1064" s="3">
        <v>26.65</v>
      </c>
    </row>
    <row r="1065" spans="1:7" x14ac:dyDescent="0.3">
      <c r="A1065" s="8">
        <v>39279</v>
      </c>
      <c r="B1065" s="3">
        <v>27</v>
      </c>
      <c r="C1065" s="3">
        <v>27.75</v>
      </c>
      <c r="D1065" s="3">
        <v>27</v>
      </c>
      <c r="E1065" s="3">
        <v>27.75</v>
      </c>
      <c r="F1065" s="3">
        <v>154</v>
      </c>
      <c r="G1065" s="3">
        <v>27.75</v>
      </c>
    </row>
    <row r="1066" spans="1:7" x14ac:dyDescent="0.3">
      <c r="A1066" s="8">
        <v>39280</v>
      </c>
      <c r="B1066" s="3">
        <v>27.4</v>
      </c>
      <c r="C1066" s="3">
        <v>27.4</v>
      </c>
      <c r="D1066" s="3">
        <v>27.15</v>
      </c>
      <c r="E1066" s="3">
        <v>27.4</v>
      </c>
      <c r="F1066" s="3">
        <v>139</v>
      </c>
      <c r="G1066" s="3">
        <v>27.4</v>
      </c>
    </row>
    <row r="1067" spans="1:7" x14ac:dyDescent="0.3">
      <c r="A1067" s="8">
        <v>39281</v>
      </c>
      <c r="B1067" s="3">
        <v>27</v>
      </c>
      <c r="C1067" s="3">
        <v>27</v>
      </c>
      <c r="D1067" s="3">
        <v>26.45</v>
      </c>
      <c r="E1067" s="3">
        <v>26.45</v>
      </c>
      <c r="F1067" s="3">
        <v>191</v>
      </c>
      <c r="G1067" s="3">
        <v>26.4</v>
      </c>
    </row>
    <row r="1068" spans="1:7" x14ac:dyDescent="0.3">
      <c r="A1068" s="8">
        <v>39282</v>
      </c>
      <c r="B1068" s="3">
        <v>26.4</v>
      </c>
      <c r="C1068" s="3">
        <v>26.4</v>
      </c>
      <c r="D1068" s="3">
        <v>25.95</v>
      </c>
      <c r="E1068" s="3">
        <v>26</v>
      </c>
      <c r="F1068" s="3">
        <v>124</v>
      </c>
      <c r="G1068" s="3">
        <v>26</v>
      </c>
    </row>
    <row r="1069" spans="1:7" x14ac:dyDescent="0.3">
      <c r="A1069" s="8">
        <v>39283</v>
      </c>
      <c r="B1069" s="3">
        <v>26.1</v>
      </c>
      <c r="C1069" s="3">
        <v>26.5</v>
      </c>
      <c r="D1069" s="3">
        <v>26.1</v>
      </c>
      <c r="E1069" s="3">
        <v>26.45</v>
      </c>
      <c r="F1069" s="3">
        <v>151</v>
      </c>
      <c r="G1069" s="3">
        <v>26.5</v>
      </c>
    </row>
    <row r="1070" spans="1:7" x14ac:dyDescent="0.3">
      <c r="A1070" s="8">
        <v>39286</v>
      </c>
      <c r="B1070" s="3">
        <v>25.3</v>
      </c>
      <c r="C1070" s="3">
        <v>25.6</v>
      </c>
      <c r="D1070" s="3">
        <v>25.15</v>
      </c>
      <c r="E1070" s="3">
        <v>25.2</v>
      </c>
      <c r="F1070" s="3">
        <v>199</v>
      </c>
      <c r="G1070" s="3">
        <v>25.2</v>
      </c>
    </row>
    <row r="1071" spans="1:7" x14ac:dyDescent="0.3">
      <c r="A1071" s="8">
        <v>39287</v>
      </c>
      <c r="B1071" s="3">
        <v>25</v>
      </c>
      <c r="C1071" s="3">
        <v>25.25</v>
      </c>
      <c r="D1071" s="3">
        <v>24.85</v>
      </c>
      <c r="E1071" s="3">
        <v>25.25</v>
      </c>
      <c r="F1071" s="3">
        <v>97</v>
      </c>
      <c r="G1071" s="3">
        <v>25.2</v>
      </c>
    </row>
    <row r="1072" spans="1:7" x14ac:dyDescent="0.3">
      <c r="A1072" s="8">
        <v>39288</v>
      </c>
      <c r="B1072" s="3">
        <v>25.15</v>
      </c>
      <c r="C1072" s="3">
        <v>25.2</v>
      </c>
      <c r="D1072" s="3">
        <v>25.1</v>
      </c>
      <c r="E1072" s="3">
        <v>25.2</v>
      </c>
      <c r="F1072" s="3">
        <v>47</v>
      </c>
      <c r="G1072" s="3">
        <v>25.2</v>
      </c>
    </row>
    <row r="1073" spans="1:7" x14ac:dyDescent="0.3">
      <c r="A1073" s="8">
        <v>39289</v>
      </c>
      <c r="B1073" s="3">
        <v>25.25</v>
      </c>
      <c r="C1073" s="3">
        <v>25.25</v>
      </c>
      <c r="D1073" s="3">
        <v>24.75</v>
      </c>
      <c r="E1073" s="3">
        <v>24.75</v>
      </c>
      <c r="F1073" s="3">
        <v>41</v>
      </c>
      <c r="G1073" s="3">
        <v>24.75</v>
      </c>
    </row>
    <row r="1074" spans="1:7" x14ac:dyDescent="0.3">
      <c r="A1074" s="8">
        <v>39290</v>
      </c>
      <c r="B1074" s="3">
        <v>24.75</v>
      </c>
      <c r="C1074" s="3">
        <v>25.8</v>
      </c>
      <c r="D1074" s="3">
        <v>24.75</v>
      </c>
      <c r="E1074" s="3">
        <v>25.6</v>
      </c>
      <c r="F1074" s="3">
        <v>97</v>
      </c>
      <c r="G1074" s="3">
        <v>25.6</v>
      </c>
    </row>
    <row r="1075" spans="1:7" x14ac:dyDescent="0.3">
      <c r="A1075" s="8">
        <v>39293</v>
      </c>
      <c r="B1075" s="3">
        <v>25.9</v>
      </c>
      <c r="C1075" s="3">
        <v>25.9</v>
      </c>
      <c r="D1075" s="3">
        <v>25.85</v>
      </c>
      <c r="E1075" s="3">
        <v>25.85</v>
      </c>
      <c r="F1075" s="3">
        <v>19</v>
      </c>
      <c r="G1075" s="3">
        <v>25.85</v>
      </c>
    </row>
    <row r="1076" spans="1:7" x14ac:dyDescent="0.3">
      <c r="A1076" s="8">
        <v>39294</v>
      </c>
      <c r="B1076" s="3">
        <v>26.6</v>
      </c>
      <c r="C1076" s="3">
        <v>27.75</v>
      </c>
      <c r="D1076" s="3">
        <v>26.6</v>
      </c>
      <c r="E1076" s="3">
        <v>27.3</v>
      </c>
      <c r="F1076" s="3">
        <v>81</v>
      </c>
      <c r="G1076" s="3">
        <v>27.33</v>
      </c>
    </row>
    <row r="1077" spans="1:7" x14ac:dyDescent="0.3">
      <c r="A1077" s="8">
        <v>39295</v>
      </c>
      <c r="B1077" s="3">
        <v>29.5</v>
      </c>
      <c r="C1077" s="3">
        <v>29.5</v>
      </c>
      <c r="D1077" s="3">
        <v>29.35</v>
      </c>
      <c r="E1077" s="3">
        <v>29.35</v>
      </c>
      <c r="F1077" s="3">
        <v>12</v>
      </c>
      <c r="G1077" s="3">
        <v>29.35</v>
      </c>
    </row>
    <row r="1078" spans="1:7" x14ac:dyDescent="0.3">
      <c r="A1078" s="8">
        <v>39296</v>
      </c>
      <c r="B1078" s="3">
        <v>30.2</v>
      </c>
      <c r="C1078" s="3">
        <v>30.85</v>
      </c>
      <c r="D1078" s="3">
        <v>30.2</v>
      </c>
      <c r="E1078" s="3">
        <v>30.85</v>
      </c>
      <c r="F1078" s="3">
        <v>42</v>
      </c>
      <c r="G1078" s="3">
        <v>30.7</v>
      </c>
    </row>
    <row r="1079" spans="1:7" x14ac:dyDescent="0.3">
      <c r="A1079" s="8">
        <v>39297</v>
      </c>
      <c r="B1079" s="3">
        <v>30.4</v>
      </c>
      <c r="C1079" s="3">
        <v>30.75</v>
      </c>
      <c r="D1079" s="3">
        <v>30.4</v>
      </c>
      <c r="E1079" s="3">
        <v>30.75</v>
      </c>
      <c r="F1079" s="3">
        <v>42</v>
      </c>
      <c r="G1079" s="3">
        <v>30.75</v>
      </c>
    </row>
    <row r="1080" spans="1:7" x14ac:dyDescent="0.3">
      <c r="A1080" s="8">
        <v>39300</v>
      </c>
      <c r="B1080" s="3">
        <v>29.9</v>
      </c>
      <c r="C1080" s="3">
        <v>30</v>
      </c>
      <c r="D1080" s="3">
        <v>29.75</v>
      </c>
      <c r="E1080" s="3">
        <v>29.75</v>
      </c>
      <c r="F1080" s="3">
        <v>121</v>
      </c>
      <c r="G1080" s="3">
        <v>30</v>
      </c>
    </row>
    <row r="1081" spans="1:7" x14ac:dyDescent="0.3">
      <c r="A1081" s="8">
        <v>39301</v>
      </c>
      <c r="B1081" s="3">
        <v>29</v>
      </c>
      <c r="C1081" s="3">
        <v>29</v>
      </c>
      <c r="D1081" s="3">
        <v>28.9</v>
      </c>
      <c r="E1081" s="3">
        <v>28.9</v>
      </c>
      <c r="F1081" s="3">
        <v>117</v>
      </c>
      <c r="G1081" s="3">
        <v>29.03</v>
      </c>
    </row>
    <row r="1082" spans="1:7" x14ac:dyDescent="0.3">
      <c r="A1082" s="8">
        <v>39302</v>
      </c>
      <c r="B1082" s="3">
        <v>28.5</v>
      </c>
      <c r="C1082" s="3">
        <v>28.7</v>
      </c>
      <c r="D1082" s="3">
        <v>28.5</v>
      </c>
      <c r="E1082" s="3">
        <v>28.6</v>
      </c>
      <c r="F1082" s="3">
        <v>103</v>
      </c>
      <c r="G1082" s="3">
        <v>28.6</v>
      </c>
    </row>
    <row r="1083" spans="1:7" x14ac:dyDescent="0.3">
      <c r="A1083" s="8">
        <v>39303</v>
      </c>
      <c r="B1083" s="3">
        <v>28.6</v>
      </c>
      <c r="C1083" s="3">
        <v>28.6</v>
      </c>
      <c r="D1083" s="3">
        <v>28</v>
      </c>
      <c r="E1083" s="3">
        <v>28.15</v>
      </c>
      <c r="F1083" s="3">
        <v>246</v>
      </c>
      <c r="G1083" s="3">
        <v>28.15</v>
      </c>
    </row>
    <row r="1084" spans="1:7" x14ac:dyDescent="0.3">
      <c r="A1084" s="8">
        <v>39304</v>
      </c>
      <c r="B1084" s="3">
        <v>28.2</v>
      </c>
      <c r="C1084" s="3">
        <v>28.25</v>
      </c>
      <c r="D1084" s="3">
        <v>28.1</v>
      </c>
      <c r="E1084" s="3">
        <v>28.25</v>
      </c>
      <c r="F1084" s="3">
        <v>55</v>
      </c>
      <c r="G1084" s="3">
        <v>28.25</v>
      </c>
    </row>
    <row r="1085" spans="1:7" x14ac:dyDescent="0.3">
      <c r="A1085" s="8">
        <v>39307</v>
      </c>
      <c r="B1085" s="3">
        <v>28.6</v>
      </c>
      <c r="C1085" s="3">
        <v>28.6</v>
      </c>
      <c r="D1085" s="3">
        <v>28.55</v>
      </c>
      <c r="E1085" s="3">
        <v>28.55</v>
      </c>
      <c r="F1085" s="3">
        <v>16</v>
      </c>
      <c r="G1085" s="3">
        <v>28.55</v>
      </c>
    </row>
    <row r="1086" spans="1:7" x14ac:dyDescent="0.3">
      <c r="A1086" s="8">
        <v>39308</v>
      </c>
      <c r="B1086" s="3">
        <v>28.4</v>
      </c>
      <c r="C1086" s="3">
        <v>28.4</v>
      </c>
      <c r="D1086" s="3">
        <v>28</v>
      </c>
      <c r="E1086" s="3">
        <v>28.15</v>
      </c>
      <c r="F1086" s="3">
        <v>222</v>
      </c>
      <c r="G1086" s="3">
        <v>28.15</v>
      </c>
    </row>
    <row r="1087" spans="1:7" x14ac:dyDescent="0.3">
      <c r="A1087" s="8">
        <v>39309</v>
      </c>
      <c r="B1087" s="3">
        <v>27.5</v>
      </c>
      <c r="C1087" s="3">
        <v>27.6</v>
      </c>
      <c r="D1087" s="3">
        <v>27.05</v>
      </c>
      <c r="E1087" s="3">
        <v>27.25</v>
      </c>
      <c r="F1087" s="3">
        <v>270</v>
      </c>
      <c r="G1087" s="3">
        <v>27.25</v>
      </c>
    </row>
    <row r="1088" spans="1:7" x14ac:dyDescent="0.3">
      <c r="A1088" s="8">
        <v>39310</v>
      </c>
      <c r="B1088" s="3">
        <v>27.25</v>
      </c>
      <c r="C1088" s="3">
        <v>27.25</v>
      </c>
      <c r="D1088" s="3">
        <v>26.5</v>
      </c>
      <c r="E1088" s="3">
        <v>26.9</v>
      </c>
      <c r="F1088" s="3">
        <v>303</v>
      </c>
      <c r="G1088" s="3">
        <v>26.83</v>
      </c>
    </row>
    <row r="1089" spans="1:7" x14ac:dyDescent="0.3">
      <c r="A1089" s="8">
        <v>39311</v>
      </c>
      <c r="B1089" s="3">
        <v>26.3</v>
      </c>
      <c r="C1089" s="3">
        <v>26.5</v>
      </c>
      <c r="D1089" s="3">
        <v>26.1</v>
      </c>
      <c r="E1089" s="3">
        <v>26.5</v>
      </c>
      <c r="F1089" s="3">
        <v>171</v>
      </c>
      <c r="G1089" s="3">
        <v>26.5</v>
      </c>
    </row>
    <row r="1090" spans="1:7" x14ac:dyDescent="0.3">
      <c r="A1090" s="8">
        <v>39314</v>
      </c>
      <c r="B1090" s="3">
        <v>26.7</v>
      </c>
      <c r="C1090" s="3">
        <v>26.75</v>
      </c>
      <c r="D1090" s="3">
        <v>26</v>
      </c>
      <c r="E1090" s="3">
        <v>26.2</v>
      </c>
      <c r="F1090" s="3">
        <v>155</v>
      </c>
      <c r="G1090" s="3">
        <v>26.2</v>
      </c>
    </row>
    <row r="1091" spans="1:7" x14ac:dyDescent="0.3">
      <c r="A1091" s="8">
        <v>39315</v>
      </c>
      <c r="B1091" s="3">
        <v>26.55</v>
      </c>
      <c r="C1091" s="3">
        <v>27.05</v>
      </c>
      <c r="D1091" s="3">
        <v>26.5</v>
      </c>
      <c r="E1091" s="3">
        <v>27</v>
      </c>
      <c r="F1091" s="3">
        <v>80</v>
      </c>
      <c r="G1091" s="3">
        <v>27</v>
      </c>
    </row>
    <row r="1092" spans="1:7" x14ac:dyDescent="0.3">
      <c r="A1092" s="8">
        <v>39316</v>
      </c>
      <c r="B1092" s="3">
        <v>27</v>
      </c>
      <c r="C1092" s="3">
        <v>27</v>
      </c>
      <c r="D1092" s="3">
        <v>26.6</v>
      </c>
      <c r="E1092" s="3">
        <v>26.8</v>
      </c>
      <c r="F1092" s="3">
        <v>44</v>
      </c>
      <c r="G1092" s="3">
        <v>26.8</v>
      </c>
    </row>
    <row r="1093" spans="1:7" x14ac:dyDescent="0.3">
      <c r="A1093" s="8">
        <v>39317</v>
      </c>
      <c r="B1093" s="3">
        <v>26.5</v>
      </c>
      <c r="C1093" s="3">
        <v>26.9</v>
      </c>
      <c r="D1093" s="3">
        <v>25.95</v>
      </c>
      <c r="E1093" s="3">
        <v>25.95</v>
      </c>
      <c r="F1093" s="3">
        <v>267</v>
      </c>
      <c r="G1093" s="3">
        <v>25.8</v>
      </c>
    </row>
    <row r="1094" spans="1:7" x14ac:dyDescent="0.3">
      <c r="A1094" s="8">
        <v>39318</v>
      </c>
      <c r="B1094" s="3">
        <v>25.75</v>
      </c>
      <c r="C1094" s="3">
        <v>26.25</v>
      </c>
      <c r="D1094" s="3">
        <v>25.7</v>
      </c>
      <c r="E1094" s="3">
        <v>26.25</v>
      </c>
      <c r="F1094" s="3">
        <v>150</v>
      </c>
      <c r="G1094" s="3">
        <v>26.25</v>
      </c>
    </row>
    <row r="1095" spans="1:7" x14ac:dyDescent="0.3">
      <c r="A1095" s="8">
        <v>39321</v>
      </c>
      <c r="B1095" s="3">
        <v>26.9</v>
      </c>
      <c r="C1095" s="3">
        <v>27.55</v>
      </c>
      <c r="D1095" s="3">
        <v>26.9</v>
      </c>
      <c r="E1095" s="3">
        <v>27.4</v>
      </c>
      <c r="F1095" s="3">
        <v>71</v>
      </c>
      <c r="G1095" s="3">
        <v>27.43</v>
      </c>
    </row>
    <row r="1096" spans="1:7" x14ac:dyDescent="0.3">
      <c r="A1096" s="8">
        <v>39322</v>
      </c>
      <c r="B1096" s="3">
        <v>27.5</v>
      </c>
      <c r="C1096" s="3">
        <v>29</v>
      </c>
      <c r="D1096" s="3">
        <v>27.3</v>
      </c>
      <c r="E1096" s="3">
        <v>28.8</v>
      </c>
      <c r="F1096" s="3">
        <v>270</v>
      </c>
      <c r="G1096" s="3">
        <v>28.8</v>
      </c>
    </row>
    <row r="1097" spans="1:7" x14ac:dyDescent="0.3">
      <c r="A1097" s="8">
        <v>39323</v>
      </c>
      <c r="B1097" s="3">
        <v>29</v>
      </c>
      <c r="C1097" s="3">
        <v>29.05</v>
      </c>
      <c r="D1097" s="3">
        <v>28.6</v>
      </c>
      <c r="E1097" s="3">
        <v>28.65</v>
      </c>
      <c r="F1097" s="3">
        <v>166</v>
      </c>
      <c r="G1097" s="3">
        <v>28.65</v>
      </c>
    </row>
    <row r="1098" spans="1:7" x14ac:dyDescent="0.3">
      <c r="A1098" s="8">
        <v>39324</v>
      </c>
      <c r="B1098" s="3">
        <v>28.65</v>
      </c>
      <c r="C1098" s="3">
        <v>29</v>
      </c>
      <c r="D1098" s="3">
        <v>28.5</v>
      </c>
      <c r="E1098" s="3">
        <v>28.8</v>
      </c>
      <c r="F1098" s="3">
        <v>430</v>
      </c>
      <c r="G1098" s="3">
        <v>28.9</v>
      </c>
    </row>
    <row r="1099" spans="1:7" x14ac:dyDescent="0.3">
      <c r="A1099" s="8">
        <v>39325</v>
      </c>
      <c r="B1099" s="3">
        <v>28.85</v>
      </c>
      <c r="C1099" s="3">
        <v>29.65</v>
      </c>
      <c r="D1099" s="3">
        <v>28.85</v>
      </c>
      <c r="E1099" s="3">
        <v>29.55</v>
      </c>
      <c r="F1099" s="3">
        <v>341</v>
      </c>
      <c r="G1099" s="3">
        <v>29.6</v>
      </c>
    </row>
    <row r="1100" spans="1:7" x14ac:dyDescent="0.3">
      <c r="A1100" s="8">
        <v>39328</v>
      </c>
      <c r="B1100" s="3">
        <v>38</v>
      </c>
      <c r="C1100" s="3">
        <v>38.200000000000003</v>
      </c>
      <c r="D1100" s="3">
        <v>38</v>
      </c>
      <c r="E1100" s="3">
        <v>38</v>
      </c>
      <c r="F1100" s="3">
        <v>90</v>
      </c>
      <c r="G1100" s="3">
        <v>38</v>
      </c>
    </row>
    <row r="1101" spans="1:7" x14ac:dyDescent="0.3">
      <c r="A1101" s="8">
        <v>39329</v>
      </c>
      <c r="B1101" s="3">
        <v>38</v>
      </c>
      <c r="C1101" s="3">
        <v>38</v>
      </c>
      <c r="D1101" s="3">
        <v>37.450000000000003</v>
      </c>
      <c r="E1101" s="3">
        <v>37.450000000000003</v>
      </c>
      <c r="F1101" s="3">
        <v>178</v>
      </c>
      <c r="G1101" s="3">
        <v>37.450000000000003</v>
      </c>
    </row>
    <row r="1102" spans="1:7" x14ac:dyDescent="0.3">
      <c r="A1102" s="8">
        <v>39330</v>
      </c>
      <c r="B1102" s="3">
        <v>37.25</v>
      </c>
      <c r="C1102" s="3">
        <v>37.4</v>
      </c>
      <c r="D1102" s="3">
        <v>37.049999999999997</v>
      </c>
      <c r="E1102" s="3">
        <v>37.35</v>
      </c>
      <c r="F1102" s="3">
        <v>239</v>
      </c>
      <c r="G1102" s="3">
        <v>37.299999999999997</v>
      </c>
    </row>
    <row r="1103" spans="1:7" x14ac:dyDescent="0.3">
      <c r="A1103" s="8">
        <v>39331</v>
      </c>
      <c r="B1103" s="3">
        <v>37</v>
      </c>
      <c r="C1103" s="3">
        <v>37.85</v>
      </c>
      <c r="D1103" s="3">
        <v>37</v>
      </c>
      <c r="E1103" s="3">
        <v>37.75</v>
      </c>
      <c r="F1103" s="3">
        <v>100</v>
      </c>
      <c r="G1103" s="3">
        <v>37.700000000000003</v>
      </c>
    </row>
    <row r="1104" spans="1:7" x14ac:dyDescent="0.3">
      <c r="A1104" s="8">
        <v>39332</v>
      </c>
      <c r="B1104" s="3">
        <v>38</v>
      </c>
      <c r="C1104" s="3">
        <v>38</v>
      </c>
      <c r="D1104" s="3">
        <v>37.25</v>
      </c>
      <c r="E1104" s="3">
        <v>37.25</v>
      </c>
      <c r="F1104" s="3">
        <v>209</v>
      </c>
      <c r="G1104" s="3">
        <v>37.299999999999997</v>
      </c>
    </row>
    <row r="1105" spans="1:7" x14ac:dyDescent="0.3">
      <c r="A1105" s="8">
        <v>39335</v>
      </c>
      <c r="B1105" s="3">
        <v>36.299999999999997</v>
      </c>
      <c r="C1105" s="3">
        <v>36.299999999999997</v>
      </c>
      <c r="D1105" s="3">
        <v>35.450000000000003</v>
      </c>
      <c r="E1105" s="3">
        <v>35.450000000000003</v>
      </c>
      <c r="F1105" s="3">
        <v>321</v>
      </c>
      <c r="G1105" s="3">
        <v>35.5</v>
      </c>
    </row>
    <row r="1106" spans="1:7" x14ac:dyDescent="0.3">
      <c r="A1106" s="8">
        <v>39336</v>
      </c>
      <c r="B1106" s="3">
        <v>36</v>
      </c>
      <c r="C1106" s="3">
        <v>36.299999999999997</v>
      </c>
      <c r="D1106" s="3">
        <v>35.85</v>
      </c>
      <c r="E1106" s="3">
        <v>35.9</v>
      </c>
      <c r="F1106" s="3">
        <v>110</v>
      </c>
      <c r="G1106" s="3">
        <v>35.85</v>
      </c>
    </row>
    <row r="1107" spans="1:7" x14ac:dyDescent="0.3">
      <c r="A1107" s="8">
        <v>39337</v>
      </c>
      <c r="B1107" s="3">
        <v>35.6</v>
      </c>
      <c r="C1107" s="3">
        <v>36</v>
      </c>
      <c r="D1107" s="3">
        <v>35.6</v>
      </c>
      <c r="E1107" s="3">
        <v>35.9</v>
      </c>
      <c r="F1107" s="3">
        <v>98</v>
      </c>
      <c r="G1107" s="3">
        <v>35.85</v>
      </c>
    </row>
    <row r="1108" spans="1:7" x14ac:dyDescent="0.3">
      <c r="A1108" s="8">
        <v>39338</v>
      </c>
      <c r="B1108" s="3">
        <v>35.5</v>
      </c>
      <c r="C1108" s="3">
        <v>35.5</v>
      </c>
      <c r="D1108" s="3">
        <v>35.299999999999997</v>
      </c>
      <c r="E1108" s="3">
        <v>35.450000000000003</v>
      </c>
      <c r="F1108" s="3">
        <v>93</v>
      </c>
      <c r="G1108" s="3">
        <v>35.380000000000003</v>
      </c>
    </row>
    <row r="1109" spans="1:7" x14ac:dyDescent="0.3">
      <c r="A1109" s="8">
        <v>39339</v>
      </c>
      <c r="B1109" s="3">
        <v>35.6</v>
      </c>
      <c r="C1109" s="3">
        <v>36.9</v>
      </c>
      <c r="D1109" s="3">
        <v>35.6</v>
      </c>
      <c r="E1109" s="3">
        <v>36.9</v>
      </c>
      <c r="F1109" s="3">
        <v>66</v>
      </c>
      <c r="G1109" s="3">
        <v>36.9</v>
      </c>
    </row>
    <row r="1110" spans="1:7" x14ac:dyDescent="0.3">
      <c r="A1110" s="8">
        <v>39342</v>
      </c>
      <c r="B1110" s="3">
        <v>37.5</v>
      </c>
      <c r="C1110" s="3">
        <v>37.5</v>
      </c>
      <c r="D1110" s="3">
        <v>36.5</v>
      </c>
      <c r="E1110" s="3">
        <v>36.5</v>
      </c>
      <c r="F1110" s="3">
        <v>86</v>
      </c>
      <c r="G1110" s="3">
        <v>36.5</v>
      </c>
    </row>
    <row r="1111" spans="1:7" x14ac:dyDescent="0.3">
      <c r="A1111" s="8">
        <v>39343</v>
      </c>
      <c r="B1111" s="3">
        <v>36.299999999999997</v>
      </c>
      <c r="C1111" s="3">
        <v>36.299999999999997</v>
      </c>
      <c r="D1111" s="3">
        <v>35.75</v>
      </c>
      <c r="E1111" s="3">
        <v>35.75</v>
      </c>
      <c r="F1111" s="3">
        <v>129</v>
      </c>
      <c r="G1111" s="3">
        <v>35.75</v>
      </c>
    </row>
    <row r="1112" spans="1:7" x14ac:dyDescent="0.3">
      <c r="A1112" s="8">
        <v>39344</v>
      </c>
      <c r="B1112" s="3">
        <v>35.75</v>
      </c>
      <c r="C1112" s="3">
        <v>35.799999999999997</v>
      </c>
      <c r="D1112" s="3">
        <v>35.25</v>
      </c>
      <c r="E1112" s="3">
        <v>35.35</v>
      </c>
      <c r="F1112" s="3">
        <v>211</v>
      </c>
      <c r="G1112" s="3">
        <v>35.450000000000003</v>
      </c>
    </row>
    <row r="1113" spans="1:7" x14ac:dyDescent="0.3">
      <c r="A1113" s="8">
        <v>39345</v>
      </c>
      <c r="B1113" s="3">
        <v>36</v>
      </c>
      <c r="C1113" s="3">
        <v>36.1</v>
      </c>
      <c r="D1113" s="3">
        <v>35.85</v>
      </c>
      <c r="E1113" s="3">
        <v>36</v>
      </c>
      <c r="F1113" s="3">
        <v>41</v>
      </c>
      <c r="G1113" s="3">
        <v>36</v>
      </c>
    </row>
    <row r="1114" spans="1:7" x14ac:dyDescent="0.3">
      <c r="A1114" s="8">
        <v>39346</v>
      </c>
      <c r="B1114" s="3">
        <v>37</v>
      </c>
      <c r="C1114" s="3">
        <v>37.450000000000003</v>
      </c>
      <c r="D1114" s="3">
        <v>36.9</v>
      </c>
      <c r="E1114" s="3">
        <v>37.450000000000003</v>
      </c>
      <c r="F1114" s="3">
        <v>127</v>
      </c>
      <c r="G1114" s="3">
        <v>37.450000000000003</v>
      </c>
    </row>
    <row r="1115" spans="1:7" x14ac:dyDescent="0.3">
      <c r="A1115" s="8">
        <v>39349</v>
      </c>
      <c r="B1115" s="3">
        <v>37.5</v>
      </c>
      <c r="C1115" s="3">
        <v>37.5</v>
      </c>
      <c r="D1115" s="3">
        <v>36.700000000000003</v>
      </c>
      <c r="E1115" s="3">
        <v>36.700000000000003</v>
      </c>
      <c r="F1115" s="3">
        <v>145</v>
      </c>
      <c r="G1115" s="3">
        <v>36.799999999999997</v>
      </c>
    </row>
    <row r="1116" spans="1:7" x14ac:dyDescent="0.3">
      <c r="A1116" s="8">
        <v>39350</v>
      </c>
      <c r="B1116" s="3">
        <v>37</v>
      </c>
      <c r="C1116" s="3">
        <v>37.299999999999997</v>
      </c>
      <c r="D1116" s="3">
        <v>37</v>
      </c>
      <c r="E1116" s="3">
        <v>37</v>
      </c>
      <c r="F1116" s="3">
        <v>156</v>
      </c>
      <c r="G1116" s="3">
        <v>37.130000000000003</v>
      </c>
    </row>
    <row r="1117" spans="1:7" x14ac:dyDescent="0.3">
      <c r="A1117" s="8">
        <v>39351</v>
      </c>
      <c r="B1117" s="3">
        <v>37.299999999999997</v>
      </c>
      <c r="C1117" s="3">
        <v>37.700000000000003</v>
      </c>
      <c r="D1117" s="3">
        <v>37.200000000000003</v>
      </c>
      <c r="E1117" s="3">
        <v>37.6</v>
      </c>
      <c r="F1117" s="3">
        <v>181</v>
      </c>
      <c r="G1117" s="3">
        <v>37.630000000000003</v>
      </c>
    </row>
    <row r="1118" spans="1:7" x14ac:dyDescent="0.3">
      <c r="A1118" s="8">
        <v>39352</v>
      </c>
      <c r="B1118" s="3">
        <v>37.5</v>
      </c>
      <c r="C1118" s="3">
        <v>37.700000000000003</v>
      </c>
      <c r="D1118" s="3">
        <v>37.119999999999997</v>
      </c>
      <c r="E1118" s="3">
        <v>37.64</v>
      </c>
      <c r="F1118" s="3">
        <v>220</v>
      </c>
      <c r="G1118" s="3">
        <v>37.65</v>
      </c>
    </row>
    <row r="1119" spans="1:7" x14ac:dyDescent="0.3">
      <c r="A1119" s="8">
        <v>39353</v>
      </c>
      <c r="B1119" s="3">
        <v>37.64</v>
      </c>
      <c r="C1119" s="3">
        <v>37.85</v>
      </c>
      <c r="D1119" s="3">
        <v>37.5</v>
      </c>
      <c r="E1119" s="3">
        <v>37.65</v>
      </c>
      <c r="F1119" s="3">
        <v>51</v>
      </c>
      <c r="G1119" s="3">
        <v>37.700000000000003</v>
      </c>
    </row>
    <row r="1120" spans="1:7" x14ac:dyDescent="0.3">
      <c r="A1120" s="8">
        <v>39356</v>
      </c>
      <c r="B1120" s="3">
        <v>43.2</v>
      </c>
      <c r="C1120" s="3">
        <v>44.25</v>
      </c>
      <c r="D1120" s="3">
        <v>43.2</v>
      </c>
      <c r="E1120" s="3">
        <v>43.95</v>
      </c>
      <c r="F1120" s="3">
        <v>426</v>
      </c>
      <c r="G1120" s="3">
        <v>44</v>
      </c>
    </row>
    <row r="1121" spans="1:7" x14ac:dyDescent="0.3">
      <c r="A1121" s="8">
        <v>39357</v>
      </c>
      <c r="B1121" s="3">
        <v>43.75</v>
      </c>
      <c r="C1121" s="3">
        <v>43.75</v>
      </c>
      <c r="D1121" s="3">
        <v>43.4</v>
      </c>
      <c r="E1121" s="3">
        <v>43.6</v>
      </c>
      <c r="F1121" s="3">
        <v>85</v>
      </c>
      <c r="G1121" s="3">
        <v>43.6</v>
      </c>
    </row>
    <row r="1122" spans="1:7" x14ac:dyDescent="0.3">
      <c r="A1122" s="8">
        <v>39358</v>
      </c>
      <c r="B1122" s="3">
        <v>43.6</v>
      </c>
      <c r="C1122" s="3">
        <v>43.7</v>
      </c>
      <c r="D1122" s="3">
        <v>42.7</v>
      </c>
      <c r="E1122" s="3">
        <v>43</v>
      </c>
      <c r="F1122" s="3">
        <v>276</v>
      </c>
      <c r="G1122" s="3">
        <v>43</v>
      </c>
    </row>
    <row r="1123" spans="1:7" x14ac:dyDescent="0.3">
      <c r="A1123" s="8">
        <v>39359</v>
      </c>
      <c r="B1123" s="3">
        <v>42.75</v>
      </c>
      <c r="C1123" s="3">
        <v>43.2</v>
      </c>
      <c r="D1123" s="3">
        <v>42.75</v>
      </c>
      <c r="E1123" s="3">
        <v>43.2</v>
      </c>
      <c r="F1123" s="3">
        <v>114</v>
      </c>
      <c r="G1123" s="3">
        <v>43.2</v>
      </c>
    </row>
    <row r="1124" spans="1:7" x14ac:dyDescent="0.3">
      <c r="A1124" s="8">
        <v>39360</v>
      </c>
      <c r="B1124" s="3">
        <v>43.5</v>
      </c>
      <c r="C1124" s="3">
        <v>43.55</v>
      </c>
      <c r="D1124" s="3">
        <v>43.3</v>
      </c>
      <c r="E1124" s="3">
        <v>43.3</v>
      </c>
      <c r="F1124" s="3">
        <v>141</v>
      </c>
      <c r="G1124" s="3">
        <v>43.25</v>
      </c>
    </row>
    <row r="1125" spans="1:7" x14ac:dyDescent="0.3">
      <c r="A1125" s="8">
        <v>39363</v>
      </c>
      <c r="B1125" s="3">
        <v>43.5</v>
      </c>
      <c r="C1125" s="3">
        <v>43.75</v>
      </c>
      <c r="D1125" s="3">
        <v>43.5</v>
      </c>
      <c r="E1125" s="3">
        <v>43.55</v>
      </c>
      <c r="F1125" s="3">
        <v>61</v>
      </c>
      <c r="G1125" s="3">
        <v>43.55</v>
      </c>
    </row>
    <row r="1126" spans="1:7" x14ac:dyDescent="0.3">
      <c r="A1126" s="8">
        <v>39364</v>
      </c>
      <c r="B1126" s="3">
        <v>43.3</v>
      </c>
      <c r="C1126" s="3">
        <v>43.7</v>
      </c>
      <c r="D1126" s="3">
        <v>43.3</v>
      </c>
      <c r="E1126" s="3">
        <v>43.65</v>
      </c>
      <c r="F1126" s="3">
        <v>73</v>
      </c>
      <c r="G1126" s="3">
        <v>43.63</v>
      </c>
    </row>
    <row r="1127" spans="1:7" x14ac:dyDescent="0.3">
      <c r="A1127" s="8">
        <v>39365</v>
      </c>
      <c r="B1127" s="3">
        <v>43.65</v>
      </c>
      <c r="C1127" s="3">
        <v>45.3</v>
      </c>
      <c r="D1127" s="3">
        <v>43.65</v>
      </c>
      <c r="E1127" s="3">
        <v>45.3</v>
      </c>
      <c r="F1127" s="3">
        <v>380</v>
      </c>
      <c r="G1127" s="3">
        <v>45.3</v>
      </c>
    </row>
    <row r="1128" spans="1:7" x14ac:dyDescent="0.3">
      <c r="A1128" s="8">
        <v>39366</v>
      </c>
      <c r="B1128" s="3">
        <v>45.1</v>
      </c>
      <c r="C1128" s="3">
        <v>45.25</v>
      </c>
      <c r="D1128" s="3">
        <v>44.75</v>
      </c>
      <c r="E1128" s="3">
        <v>45.25</v>
      </c>
      <c r="F1128" s="3">
        <v>107</v>
      </c>
      <c r="G1128" s="3">
        <v>45.3</v>
      </c>
    </row>
    <row r="1129" spans="1:7" x14ac:dyDescent="0.3">
      <c r="A1129" s="8">
        <v>39367</v>
      </c>
      <c r="B1129" s="3">
        <v>46</v>
      </c>
      <c r="C1129" s="3">
        <v>47.65</v>
      </c>
      <c r="D1129" s="3">
        <v>46</v>
      </c>
      <c r="E1129" s="3">
        <v>47.65</v>
      </c>
      <c r="F1129" s="3">
        <v>675</v>
      </c>
      <c r="G1129" s="3">
        <v>47.5</v>
      </c>
    </row>
    <row r="1130" spans="1:7" x14ac:dyDescent="0.3">
      <c r="A1130" s="8">
        <v>39370</v>
      </c>
      <c r="B1130" s="3">
        <v>47</v>
      </c>
      <c r="C1130" s="3">
        <v>48.65</v>
      </c>
      <c r="D1130" s="3">
        <v>47</v>
      </c>
      <c r="E1130" s="3">
        <v>48.65</v>
      </c>
      <c r="F1130" s="3">
        <v>323</v>
      </c>
      <c r="G1130" s="3">
        <v>48.6</v>
      </c>
    </row>
    <row r="1131" spans="1:7" x14ac:dyDescent="0.3">
      <c r="A1131" s="8">
        <v>39371</v>
      </c>
      <c r="B1131" s="3">
        <v>48.9</v>
      </c>
      <c r="C1131" s="3">
        <v>50.4</v>
      </c>
      <c r="D1131" s="3">
        <v>48.9</v>
      </c>
      <c r="E1131" s="3">
        <v>49.65</v>
      </c>
      <c r="F1131" s="3">
        <v>515</v>
      </c>
      <c r="G1131" s="3">
        <v>49.65</v>
      </c>
    </row>
    <row r="1132" spans="1:7" x14ac:dyDescent="0.3">
      <c r="A1132" s="8">
        <v>39372</v>
      </c>
      <c r="B1132" s="3">
        <v>49.25</v>
      </c>
      <c r="C1132" s="3">
        <v>50.5</v>
      </c>
      <c r="D1132" s="3">
        <v>49.1</v>
      </c>
      <c r="E1132" s="3">
        <v>50.45</v>
      </c>
      <c r="F1132" s="3">
        <v>272</v>
      </c>
      <c r="G1132" s="3">
        <v>50.38</v>
      </c>
    </row>
    <row r="1133" spans="1:7" x14ac:dyDescent="0.3">
      <c r="A1133" s="8">
        <v>39373</v>
      </c>
      <c r="B1133" s="3">
        <v>51.3</v>
      </c>
      <c r="C1133" s="3">
        <v>51.65</v>
      </c>
      <c r="D1133" s="3">
        <v>51</v>
      </c>
      <c r="E1133" s="3">
        <v>51.65</v>
      </c>
      <c r="F1133" s="3">
        <v>462</v>
      </c>
      <c r="G1133" s="3">
        <v>51.5</v>
      </c>
    </row>
    <row r="1134" spans="1:7" x14ac:dyDescent="0.3">
      <c r="A1134" s="8">
        <v>39374</v>
      </c>
      <c r="B1134" s="3">
        <v>53.5</v>
      </c>
      <c r="C1134" s="3">
        <v>55.5</v>
      </c>
      <c r="D1134" s="3">
        <v>53.4</v>
      </c>
      <c r="E1134" s="3">
        <v>55.5</v>
      </c>
      <c r="F1134" s="3">
        <v>734</v>
      </c>
      <c r="G1134" s="3">
        <v>55.25</v>
      </c>
    </row>
    <row r="1135" spans="1:7" x14ac:dyDescent="0.3">
      <c r="A1135" s="8">
        <v>39377</v>
      </c>
      <c r="B1135" s="3">
        <v>54.25</v>
      </c>
      <c r="C1135" s="3">
        <v>54.55</v>
      </c>
      <c r="D1135" s="3">
        <v>52.1</v>
      </c>
      <c r="E1135" s="3">
        <v>52.3</v>
      </c>
      <c r="F1135" s="3">
        <v>520</v>
      </c>
      <c r="G1135" s="3">
        <v>52.1</v>
      </c>
    </row>
    <row r="1136" spans="1:7" x14ac:dyDescent="0.3">
      <c r="A1136" s="8">
        <v>39378</v>
      </c>
      <c r="B1136" s="3">
        <v>50.5</v>
      </c>
      <c r="C1136" s="3">
        <v>51.9</v>
      </c>
      <c r="D1136" s="3">
        <v>50</v>
      </c>
      <c r="E1136" s="3">
        <v>50.95</v>
      </c>
      <c r="F1136" s="3">
        <v>614</v>
      </c>
      <c r="G1136" s="3">
        <v>50.95</v>
      </c>
    </row>
    <row r="1137" spans="1:7" x14ac:dyDescent="0.3">
      <c r="A1137" s="8">
        <v>39379</v>
      </c>
      <c r="B1137" s="3">
        <v>50</v>
      </c>
      <c r="C1137" s="3">
        <v>52.6</v>
      </c>
      <c r="D1137" s="3">
        <v>50</v>
      </c>
      <c r="E1137" s="3">
        <v>52.5</v>
      </c>
      <c r="F1137" s="3">
        <v>370</v>
      </c>
      <c r="G1137" s="3">
        <v>52.75</v>
      </c>
    </row>
    <row r="1138" spans="1:7" x14ac:dyDescent="0.3">
      <c r="A1138" s="8">
        <v>39380</v>
      </c>
      <c r="B1138" s="3">
        <v>53.25</v>
      </c>
      <c r="C1138" s="3">
        <v>54.25</v>
      </c>
      <c r="D1138" s="3">
        <v>53.25</v>
      </c>
      <c r="E1138" s="3">
        <v>53.75</v>
      </c>
      <c r="F1138" s="3">
        <v>351</v>
      </c>
      <c r="G1138" s="3">
        <v>53.75</v>
      </c>
    </row>
    <row r="1139" spans="1:7" x14ac:dyDescent="0.3">
      <c r="A1139" s="8">
        <v>39381</v>
      </c>
      <c r="B1139" s="3">
        <v>54.3</v>
      </c>
      <c r="C1139" s="3">
        <v>54.3</v>
      </c>
      <c r="D1139" s="3">
        <v>52.65</v>
      </c>
      <c r="E1139" s="3">
        <v>52.9</v>
      </c>
      <c r="F1139" s="3">
        <v>242</v>
      </c>
      <c r="G1139" s="3">
        <v>52.8</v>
      </c>
    </row>
    <row r="1140" spans="1:7" x14ac:dyDescent="0.3">
      <c r="A1140" s="8">
        <v>39384</v>
      </c>
      <c r="B1140" s="3">
        <v>53</v>
      </c>
      <c r="C1140" s="3">
        <v>53.05</v>
      </c>
      <c r="D1140" s="3">
        <v>52.45</v>
      </c>
      <c r="E1140" s="3">
        <v>52.7</v>
      </c>
      <c r="F1140" s="3">
        <v>398</v>
      </c>
      <c r="G1140" s="3">
        <v>52.65</v>
      </c>
    </row>
    <row r="1141" spans="1:7" x14ac:dyDescent="0.3">
      <c r="A1141" s="8">
        <v>39385</v>
      </c>
      <c r="B1141" s="3">
        <v>52</v>
      </c>
      <c r="C1141" s="3">
        <v>52</v>
      </c>
      <c r="D1141" s="3">
        <v>51</v>
      </c>
      <c r="E1141" s="3">
        <v>51.15</v>
      </c>
      <c r="F1141" s="3">
        <v>511</v>
      </c>
      <c r="G1141" s="3">
        <v>51.13</v>
      </c>
    </row>
    <row r="1142" spans="1:7" x14ac:dyDescent="0.3">
      <c r="A1142" s="8">
        <v>39386</v>
      </c>
      <c r="B1142" s="3">
        <v>49.75</v>
      </c>
      <c r="C1142" s="3">
        <v>51</v>
      </c>
      <c r="D1142" s="3">
        <v>49</v>
      </c>
      <c r="E1142" s="3">
        <v>51</v>
      </c>
      <c r="F1142" s="3">
        <v>279</v>
      </c>
      <c r="G1142" s="3">
        <v>50.91</v>
      </c>
    </row>
    <row r="1143" spans="1:7" x14ac:dyDescent="0.3">
      <c r="A1143" s="8">
        <v>39387</v>
      </c>
      <c r="B1143" s="3">
        <v>56.8</v>
      </c>
      <c r="C1143" s="3">
        <v>56.8</v>
      </c>
      <c r="D1143" s="3">
        <v>56.3</v>
      </c>
      <c r="E1143" s="3">
        <v>56.3</v>
      </c>
      <c r="F1143" s="3">
        <v>20</v>
      </c>
      <c r="G1143" s="3">
        <v>56.3</v>
      </c>
    </row>
    <row r="1144" spans="1:7" x14ac:dyDescent="0.3">
      <c r="A1144" s="8">
        <v>39388</v>
      </c>
      <c r="B1144" s="3">
        <v>57.1</v>
      </c>
      <c r="C1144" s="3">
        <v>57.1</v>
      </c>
      <c r="D1144" s="3">
        <v>57.1</v>
      </c>
      <c r="E1144" s="3">
        <v>57.1</v>
      </c>
      <c r="F1144" s="3">
        <v>3</v>
      </c>
      <c r="G1144" s="3">
        <v>55.85</v>
      </c>
    </row>
    <row r="1145" spans="1:7" x14ac:dyDescent="0.3">
      <c r="A1145" s="8">
        <v>39391</v>
      </c>
      <c r="B1145" s="3">
        <v>55.1</v>
      </c>
      <c r="C1145" s="3">
        <v>55.1</v>
      </c>
      <c r="D1145" s="3">
        <v>53.75</v>
      </c>
      <c r="E1145" s="3">
        <v>53.75</v>
      </c>
      <c r="F1145" s="3">
        <v>50</v>
      </c>
      <c r="G1145" s="3">
        <v>53.75</v>
      </c>
    </row>
    <row r="1146" spans="1:7" x14ac:dyDescent="0.3">
      <c r="A1146" s="8">
        <v>39392</v>
      </c>
      <c r="B1146" s="3">
        <v>54.5</v>
      </c>
      <c r="C1146" s="3">
        <v>55</v>
      </c>
      <c r="D1146" s="3">
        <v>54.25</v>
      </c>
      <c r="E1146" s="3">
        <v>54.95</v>
      </c>
      <c r="F1146" s="3">
        <v>22</v>
      </c>
      <c r="G1146" s="3">
        <v>55</v>
      </c>
    </row>
    <row r="1147" spans="1:7" x14ac:dyDescent="0.3">
      <c r="A1147" s="8">
        <v>39393</v>
      </c>
      <c r="B1147" s="3">
        <v>55.6</v>
      </c>
      <c r="C1147" s="3">
        <v>55.6</v>
      </c>
      <c r="D1147" s="3">
        <v>55.25</v>
      </c>
      <c r="E1147" s="3">
        <v>55.25</v>
      </c>
      <c r="F1147" s="3">
        <v>8</v>
      </c>
      <c r="G1147" s="3">
        <v>55.08</v>
      </c>
    </row>
    <row r="1148" spans="1:7" x14ac:dyDescent="0.3">
      <c r="A1148" s="8">
        <v>39394</v>
      </c>
      <c r="B1148" s="3">
        <v>56</v>
      </c>
      <c r="C1148" s="3">
        <v>56</v>
      </c>
      <c r="D1148" s="3">
        <v>56</v>
      </c>
      <c r="E1148" s="3">
        <v>56</v>
      </c>
      <c r="F1148" s="3">
        <v>13</v>
      </c>
      <c r="G1148" s="3">
        <v>56</v>
      </c>
    </row>
    <row r="1149" spans="1:7" x14ac:dyDescent="0.3">
      <c r="A1149" s="8">
        <v>39395</v>
      </c>
      <c r="B1149" s="3">
        <v>56.75</v>
      </c>
      <c r="C1149" s="3">
        <v>56.75</v>
      </c>
      <c r="D1149" s="3">
        <v>56.75</v>
      </c>
      <c r="E1149" s="3">
        <v>56.75</v>
      </c>
      <c r="F1149" s="3">
        <v>13</v>
      </c>
      <c r="G1149" s="3">
        <v>56.75</v>
      </c>
    </row>
    <row r="1150" spans="1:7" x14ac:dyDescent="0.3">
      <c r="A1150" s="8">
        <v>39398</v>
      </c>
      <c r="B1150" s="3">
        <v>56.85</v>
      </c>
      <c r="C1150" s="3">
        <v>56.85</v>
      </c>
      <c r="D1150" s="3">
        <v>55.75</v>
      </c>
      <c r="E1150" s="3">
        <v>55.75</v>
      </c>
      <c r="F1150" s="3">
        <v>30</v>
      </c>
      <c r="G1150" s="3">
        <v>55.75</v>
      </c>
    </row>
    <row r="1151" spans="1:7" x14ac:dyDescent="0.3">
      <c r="A1151" s="8">
        <v>39399</v>
      </c>
      <c r="B1151" s="3">
        <v>55.4</v>
      </c>
      <c r="C1151" s="3">
        <v>55.75</v>
      </c>
      <c r="D1151" s="3">
        <v>55.1</v>
      </c>
      <c r="E1151" s="3">
        <v>55.75</v>
      </c>
      <c r="F1151" s="3">
        <v>67</v>
      </c>
      <c r="G1151" s="3">
        <v>55.75</v>
      </c>
    </row>
    <row r="1152" spans="1:7" x14ac:dyDescent="0.3">
      <c r="A1152" s="8">
        <v>39400</v>
      </c>
      <c r="B1152" s="3">
        <v>56</v>
      </c>
      <c r="C1152" s="3">
        <v>56.15</v>
      </c>
      <c r="D1152" s="3">
        <v>55.85</v>
      </c>
      <c r="E1152" s="3">
        <v>55.85</v>
      </c>
      <c r="F1152" s="3">
        <v>21</v>
      </c>
      <c r="G1152" s="3">
        <v>55.85</v>
      </c>
    </row>
    <row r="1153" spans="1:7" x14ac:dyDescent="0.3">
      <c r="A1153" s="8">
        <v>39401</v>
      </c>
      <c r="B1153" s="3">
        <v>55.5</v>
      </c>
      <c r="C1153" s="3">
        <v>55.55</v>
      </c>
      <c r="D1153" s="3">
        <v>55.45</v>
      </c>
      <c r="E1153" s="3">
        <v>55.5</v>
      </c>
      <c r="F1153" s="3">
        <v>61</v>
      </c>
      <c r="G1153" s="3">
        <v>55.5</v>
      </c>
    </row>
    <row r="1154" spans="1:7" x14ac:dyDescent="0.3">
      <c r="A1154" s="8">
        <v>39402</v>
      </c>
      <c r="B1154" s="3">
        <v>55</v>
      </c>
      <c r="C1154" s="3">
        <v>56.15</v>
      </c>
      <c r="D1154" s="3">
        <v>55</v>
      </c>
      <c r="E1154" s="3">
        <v>56.15</v>
      </c>
      <c r="F1154" s="3">
        <v>38</v>
      </c>
      <c r="G1154" s="3">
        <v>56.15</v>
      </c>
    </row>
    <row r="1155" spans="1:7" x14ac:dyDescent="0.3">
      <c r="A1155" s="8">
        <v>39405</v>
      </c>
      <c r="B1155" s="3">
        <v>56.65</v>
      </c>
      <c r="C1155" s="3">
        <v>56.8</v>
      </c>
      <c r="D1155" s="3">
        <v>56.3</v>
      </c>
      <c r="E1155" s="3">
        <v>56.65</v>
      </c>
      <c r="F1155" s="3">
        <v>33</v>
      </c>
      <c r="G1155" s="3">
        <v>56.65</v>
      </c>
    </row>
    <row r="1156" spans="1:7" x14ac:dyDescent="0.3">
      <c r="A1156" s="8">
        <v>39406</v>
      </c>
      <c r="B1156" s="3">
        <v>56.95</v>
      </c>
      <c r="C1156" s="3">
        <v>57.5</v>
      </c>
      <c r="D1156" s="3">
        <v>56.95</v>
      </c>
      <c r="E1156" s="3">
        <v>57.5</v>
      </c>
      <c r="F1156" s="3">
        <v>41</v>
      </c>
      <c r="G1156" s="3">
        <v>57.5</v>
      </c>
    </row>
    <row r="1157" spans="1:7" x14ac:dyDescent="0.3">
      <c r="A1157" s="8">
        <v>39407</v>
      </c>
      <c r="B1157" s="3">
        <v>57.1</v>
      </c>
      <c r="C1157" s="3">
        <v>57.1</v>
      </c>
      <c r="D1157" s="3">
        <v>56.75</v>
      </c>
      <c r="E1157" s="3">
        <v>56.75</v>
      </c>
      <c r="F1157" s="3">
        <v>57</v>
      </c>
      <c r="G1157" s="3">
        <v>56.75</v>
      </c>
    </row>
    <row r="1158" spans="1:7" x14ac:dyDescent="0.3">
      <c r="A1158" s="8">
        <v>39408</v>
      </c>
      <c r="B1158" s="3">
        <v>56.45</v>
      </c>
      <c r="C1158" s="3">
        <v>56.65</v>
      </c>
      <c r="D1158" s="3">
        <v>56.35</v>
      </c>
      <c r="E1158" s="3">
        <v>56.4</v>
      </c>
      <c r="F1158" s="3">
        <v>27</v>
      </c>
      <c r="G1158" s="3">
        <v>56.4</v>
      </c>
    </row>
    <row r="1159" spans="1:7" x14ac:dyDescent="0.3">
      <c r="A1159" s="8">
        <v>39409</v>
      </c>
      <c r="B1159" s="3">
        <v>56.9</v>
      </c>
      <c r="C1159" s="3">
        <v>56.9</v>
      </c>
      <c r="D1159" s="3">
        <v>56.9</v>
      </c>
      <c r="E1159" s="3">
        <v>56.9</v>
      </c>
      <c r="F1159" s="3">
        <v>6</v>
      </c>
      <c r="G1159" s="3">
        <v>56.68</v>
      </c>
    </row>
    <row r="1160" spans="1:7" x14ac:dyDescent="0.3">
      <c r="A1160" s="8">
        <v>39412</v>
      </c>
      <c r="B1160" s="3">
        <v>57.2</v>
      </c>
      <c r="C1160" s="3">
        <v>57.2</v>
      </c>
      <c r="D1160" s="3">
        <v>57.2</v>
      </c>
      <c r="E1160" s="3">
        <v>57.2</v>
      </c>
      <c r="F1160" s="3">
        <v>5</v>
      </c>
      <c r="G1160" s="3">
        <v>57.2</v>
      </c>
    </row>
    <row r="1161" spans="1:7" x14ac:dyDescent="0.3">
      <c r="A1161" s="8">
        <v>39413</v>
      </c>
      <c r="B1161" s="3">
        <v>56.6</v>
      </c>
      <c r="C1161" s="3">
        <v>56.7</v>
      </c>
      <c r="D1161" s="3">
        <v>56</v>
      </c>
      <c r="E1161" s="3">
        <v>56</v>
      </c>
      <c r="F1161" s="3">
        <v>37</v>
      </c>
      <c r="G1161" s="3">
        <v>56</v>
      </c>
    </row>
    <row r="1162" spans="1:7" x14ac:dyDescent="0.3">
      <c r="A1162" s="8">
        <v>39414</v>
      </c>
      <c r="B1162" s="3">
        <v>55.8</v>
      </c>
      <c r="C1162" s="3">
        <v>55.9</v>
      </c>
      <c r="D1162" s="3">
        <v>55.65</v>
      </c>
      <c r="E1162" s="3">
        <v>55.7</v>
      </c>
      <c r="F1162" s="3">
        <v>68</v>
      </c>
      <c r="G1162" s="3">
        <v>55.98</v>
      </c>
    </row>
    <row r="1163" spans="1:7" x14ac:dyDescent="0.3">
      <c r="A1163" s="8">
        <v>39415</v>
      </c>
      <c r="B1163" s="3">
        <v>54.5</v>
      </c>
      <c r="C1163" s="3">
        <v>54.5</v>
      </c>
      <c r="D1163" s="3">
        <v>53.25</v>
      </c>
      <c r="E1163" s="3">
        <v>53.25</v>
      </c>
      <c r="F1163" s="3">
        <v>53</v>
      </c>
      <c r="G1163" s="3">
        <v>53.25</v>
      </c>
    </row>
    <row r="1164" spans="1:7" x14ac:dyDescent="0.3">
      <c r="A1164" s="8">
        <v>39416</v>
      </c>
      <c r="B1164" s="3">
        <v>52.8</v>
      </c>
      <c r="C1164" s="3">
        <v>52.8</v>
      </c>
      <c r="D1164" s="3">
        <v>51.75</v>
      </c>
      <c r="E1164" s="3">
        <v>51.8</v>
      </c>
      <c r="F1164" s="3">
        <v>69</v>
      </c>
      <c r="G1164" s="3">
        <v>51.85</v>
      </c>
    </row>
    <row r="1165" spans="1:7" x14ac:dyDescent="0.3">
      <c r="A1165" s="8">
        <v>39419</v>
      </c>
      <c r="B1165" s="3">
        <v>53.35</v>
      </c>
      <c r="C1165" s="3">
        <v>53.35</v>
      </c>
      <c r="D1165" s="3">
        <v>53.05</v>
      </c>
      <c r="E1165" s="3">
        <v>53.05</v>
      </c>
      <c r="F1165" s="3">
        <v>30</v>
      </c>
      <c r="G1165" s="3">
        <v>53.65</v>
      </c>
    </row>
    <row r="1166" spans="1:7" x14ac:dyDescent="0.3">
      <c r="A1166" s="8">
        <v>39420</v>
      </c>
      <c r="B1166" s="3">
        <v>54.5</v>
      </c>
      <c r="C1166" s="3">
        <v>54.5</v>
      </c>
      <c r="D1166" s="3">
        <v>53.75</v>
      </c>
      <c r="E1166" s="3">
        <v>53.75</v>
      </c>
      <c r="F1166" s="3">
        <v>15</v>
      </c>
      <c r="G1166" s="3">
        <v>54.4</v>
      </c>
    </row>
    <row r="1167" spans="1:7" x14ac:dyDescent="0.3">
      <c r="A1167" s="8">
        <v>39421</v>
      </c>
      <c r="B1167" s="3">
        <v>54.35</v>
      </c>
      <c r="C1167" s="3">
        <v>54.35</v>
      </c>
      <c r="D1167" s="3">
        <v>54</v>
      </c>
      <c r="E1167" s="3">
        <v>54</v>
      </c>
      <c r="F1167" s="3">
        <v>6</v>
      </c>
      <c r="G1167" s="3">
        <v>54</v>
      </c>
    </row>
    <row r="1168" spans="1:7" x14ac:dyDescent="0.3">
      <c r="A1168" s="8">
        <v>39422</v>
      </c>
      <c r="B1168" s="3">
        <v>52.8</v>
      </c>
      <c r="C1168" s="3">
        <v>52.8</v>
      </c>
      <c r="D1168" s="3">
        <v>52.8</v>
      </c>
      <c r="E1168" s="3">
        <v>52.8</v>
      </c>
      <c r="F1168" s="3">
        <v>5</v>
      </c>
      <c r="G1168" s="3">
        <v>52.8</v>
      </c>
    </row>
    <row r="1169" spans="1:7" x14ac:dyDescent="0.3">
      <c r="A1169" s="8">
        <v>39423</v>
      </c>
      <c r="B1169" s="3">
        <v>54.2</v>
      </c>
      <c r="C1169" s="3">
        <v>54.3</v>
      </c>
      <c r="D1169" s="3">
        <v>54.2</v>
      </c>
      <c r="E1169" s="3">
        <v>54.3</v>
      </c>
      <c r="F1169" s="3">
        <v>2</v>
      </c>
      <c r="G1169" s="3">
        <v>53.7</v>
      </c>
    </row>
    <row r="1170" spans="1:7" x14ac:dyDescent="0.3">
      <c r="A1170" s="8">
        <v>39426</v>
      </c>
      <c r="B1170" s="3">
        <v>54.15</v>
      </c>
      <c r="C1170" s="3">
        <v>54.4</v>
      </c>
      <c r="D1170" s="3">
        <v>54.15</v>
      </c>
      <c r="E1170" s="3">
        <v>54.4</v>
      </c>
      <c r="F1170" s="3">
        <v>17</v>
      </c>
      <c r="G1170" s="3">
        <v>54.4</v>
      </c>
    </row>
    <row r="1171" spans="1:7" x14ac:dyDescent="0.3">
      <c r="A1171" s="8">
        <v>39427</v>
      </c>
      <c r="B1171" s="3">
        <v>54.25</v>
      </c>
      <c r="C1171" s="3">
        <v>54.4</v>
      </c>
      <c r="D1171" s="3">
        <v>54.25</v>
      </c>
      <c r="E1171" s="3">
        <v>54.4</v>
      </c>
      <c r="F1171" s="3">
        <v>21</v>
      </c>
      <c r="G1171" s="3">
        <v>54.4</v>
      </c>
    </row>
    <row r="1172" spans="1:7" x14ac:dyDescent="0.3">
      <c r="A1172" s="8">
        <v>39428</v>
      </c>
      <c r="B1172" s="3">
        <v>54.1</v>
      </c>
      <c r="C1172" s="3">
        <v>54.1</v>
      </c>
      <c r="D1172" s="3">
        <v>53.95</v>
      </c>
      <c r="E1172" s="3">
        <v>53.95</v>
      </c>
      <c r="F1172" s="3">
        <v>10</v>
      </c>
      <c r="G1172" s="3">
        <v>53.7</v>
      </c>
    </row>
    <row r="1173" spans="1:7" x14ac:dyDescent="0.3">
      <c r="A1173" s="8">
        <v>39429</v>
      </c>
      <c r="B1173" s="3">
        <v>54.9</v>
      </c>
      <c r="C1173" s="3">
        <v>54.9</v>
      </c>
      <c r="D1173" s="3">
        <v>54.85</v>
      </c>
      <c r="E1173" s="3">
        <v>54.85</v>
      </c>
      <c r="F1173" s="3">
        <v>71</v>
      </c>
      <c r="G1173" s="3">
        <v>54.9</v>
      </c>
    </row>
    <row r="1174" spans="1:7" x14ac:dyDescent="0.3">
      <c r="A1174" s="8">
        <v>39430</v>
      </c>
      <c r="B1174" s="3">
        <v>54.85</v>
      </c>
      <c r="C1174" s="3">
        <v>54.85</v>
      </c>
      <c r="D1174" s="3">
        <v>54.25</v>
      </c>
      <c r="E1174" s="3">
        <v>54.25</v>
      </c>
      <c r="F1174" s="3">
        <v>25</v>
      </c>
      <c r="G1174" s="3">
        <v>54.48</v>
      </c>
    </row>
    <row r="1175" spans="1:7" x14ac:dyDescent="0.3">
      <c r="A1175" s="8">
        <v>39433</v>
      </c>
      <c r="B1175" s="3">
        <v>54.5</v>
      </c>
      <c r="C1175" s="3">
        <v>54.5</v>
      </c>
      <c r="D1175" s="3">
        <v>54</v>
      </c>
      <c r="E1175" s="3">
        <v>54</v>
      </c>
      <c r="F1175" s="3">
        <v>40</v>
      </c>
      <c r="G1175" s="3">
        <v>54</v>
      </c>
    </row>
    <row r="1176" spans="1:7" x14ac:dyDescent="0.3">
      <c r="A1176" s="8">
        <v>39434</v>
      </c>
      <c r="B1176" s="3">
        <v>53.7</v>
      </c>
      <c r="C1176" s="3">
        <v>53.8</v>
      </c>
      <c r="D1176" s="3">
        <v>53.05</v>
      </c>
      <c r="E1176" s="3">
        <v>53.05</v>
      </c>
      <c r="F1176" s="3">
        <v>72</v>
      </c>
      <c r="G1176" s="3">
        <v>53.1</v>
      </c>
    </row>
    <row r="1177" spans="1:7" x14ac:dyDescent="0.3">
      <c r="A1177" s="8">
        <v>39435</v>
      </c>
      <c r="B1177" s="3">
        <v>52.7</v>
      </c>
      <c r="C1177" s="3">
        <v>53.2</v>
      </c>
      <c r="D1177" s="3">
        <v>52.7</v>
      </c>
      <c r="E1177" s="3">
        <v>53</v>
      </c>
      <c r="F1177" s="3">
        <v>94</v>
      </c>
      <c r="G1177" s="3">
        <v>53</v>
      </c>
    </row>
    <row r="1178" spans="1:7" x14ac:dyDescent="0.3">
      <c r="A1178" s="8">
        <v>39436</v>
      </c>
      <c r="B1178" s="3">
        <v>53.5</v>
      </c>
      <c r="C1178" s="3">
        <v>53.5</v>
      </c>
      <c r="D1178" s="3">
        <v>52.75</v>
      </c>
      <c r="E1178" s="3">
        <v>52.9</v>
      </c>
      <c r="F1178" s="3">
        <v>251</v>
      </c>
      <c r="G1178" s="3">
        <v>52.8</v>
      </c>
    </row>
    <row r="1179" spans="1:7" x14ac:dyDescent="0.3">
      <c r="A1179" s="8">
        <v>39437</v>
      </c>
      <c r="B1179" s="3">
        <v>52.65</v>
      </c>
      <c r="C1179" s="3">
        <v>53.15</v>
      </c>
      <c r="D1179" s="3">
        <v>52.65</v>
      </c>
      <c r="E1179" s="3">
        <v>52.76</v>
      </c>
      <c r="F1179" s="3">
        <v>92</v>
      </c>
      <c r="G1179" s="3">
        <v>52.98</v>
      </c>
    </row>
    <row r="1180" spans="1:7" x14ac:dyDescent="0.3">
      <c r="A1180" s="8">
        <v>39443</v>
      </c>
      <c r="B1180" s="3">
        <v>53.65</v>
      </c>
      <c r="C1180" s="3">
        <v>53.65</v>
      </c>
      <c r="D1180" s="3">
        <v>53.65</v>
      </c>
      <c r="E1180" s="3">
        <v>53.65</v>
      </c>
      <c r="F1180" s="3">
        <v>7</v>
      </c>
      <c r="G1180" s="3">
        <v>53.65</v>
      </c>
    </row>
    <row r="1181" spans="1:7" x14ac:dyDescent="0.3">
      <c r="A1181" s="8">
        <v>39444</v>
      </c>
      <c r="B1181" s="3">
        <v>53.65</v>
      </c>
      <c r="C1181" s="3">
        <v>53.65</v>
      </c>
      <c r="D1181" s="3">
        <v>52.95</v>
      </c>
      <c r="E1181" s="3">
        <v>52.95</v>
      </c>
      <c r="F1181" s="3">
        <v>29</v>
      </c>
      <c r="G1181" s="3">
        <v>52.95</v>
      </c>
    </row>
    <row r="1182" spans="1:7" x14ac:dyDescent="0.3">
      <c r="A1182" s="8">
        <v>39449</v>
      </c>
      <c r="B1182" s="3">
        <v>50.25</v>
      </c>
      <c r="C1182" s="3">
        <v>50.25</v>
      </c>
      <c r="D1182" s="3">
        <v>50.05</v>
      </c>
      <c r="E1182" s="3">
        <v>50.05</v>
      </c>
      <c r="F1182" s="3">
        <v>18</v>
      </c>
      <c r="G1182" s="3">
        <v>50.15</v>
      </c>
    </row>
    <row r="1183" spans="1:7" x14ac:dyDescent="0.3">
      <c r="A1183" s="8">
        <v>39450</v>
      </c>
      <c r="B1183" s="3">
        <v>50.6</v>
      </c>
      <c r="C1183" s="3">
        <v>50.62</v>
      </c>
      <c r="D1183" s="3">
        <v>50.2</v>
      </c>
      <c r="E1183" s="3">
        <v>50.2</v>
      </c>
      <c r="F1183" s="3">
        <v>52</v>
      </c>
      <c r="G1183" s="3">
        <v>50.05</v>
      </c>
    </row>
    <row r="1184" spans="1:7" x14ac:dyDescent="0.3">
      <c r="A1184" s="8">
        <v>39451</v>
      </c>
      <c r="B1184" s="3">
        <v>49.7</v>
      </c>
      <c r="C1184" s="3">
        <v>50.2</v>
      </c>
      <c r="D1184" s="3">
        <v>49.7</v>
      </c>
      <c r="E1184" s="3">
        <v>50.15</v>
      </c>
      <c r="F1184" s="3">
        <v>51</v>
      </c>
      <c r="G1184" s="3">
        <v>50.2</v>
      </c>
    </row>
    <row r="1185" spans="1:7" x14ac:dyDescent="0.3">
      <c r="A1185" s="8">
        <v>39454</v>
      </c>
      <c r="B1185" s="3">
        <v>49.9</v>
      </c>
      <c r="C1185" s="3">
        <v>50.25</v>
      </c>
      <c r="D1185" s="3">
        <v>49.7</v>
      </c>
      <c r="E1185" s="3">
        <v>49.8</v>
      </c>
      <c r="F1185" s="3">
        <v>102</v>
      </c>
      <c r="G1185" s="3">
        <v>50.1</v>
      </c>
    </row>
    <row r="1186" spans="1:7" x14ac:dyDescent="0.3">
      <c r="A1186" s="8">
        <v>39455</v>
      </c>
      <c r="B1186" s="3">
        <v>50.25</v>
      </c>
      <c r="C1186" s="3">
        <v>51</v>
      </c>
      <c r="D1186" s="3">
        <v>50</v>
      </c>
      <c r="E1186" s="3">
        <v>50.95</v>
      </c>
      <c r="F1186" s="3">
        <v>161</v>
      </c>
      <c r="G1186" s="3">
        <v>51</v>
      </c>
    </row>
    <row r="1187" spans="1:7" x14ac:dyDescent="0.3">
      <c r="A1187" s="8">
        <v>39456</v>
      </c>
      <c r="B1187" s="3">
        <v>51.25</v>
      </c>
      <c r="C1187" s="3">
        <v>51.7</v>
      </c>
      <c r="D1187" s="3">
        <v>50.85</v>
      </c>
      <c r="E1187" s="3">
        <v>51</v>
      </c>
      <c r="F1187" s="3">
        <v>254</v>
      </c>
      <c r="G1187" s="3">
        <v>51.1</v>
      </c>
    </row>
    <row r="1188" spans="1:7" x14ac:dyDescent="0.3">
      <c r="A1188" s="8">
        <v>39457</v>
      </c>
      <c r="B1188" s="3">
        <v>51.5</v>
      </c>
      <c r="C1188" s="3">
        <v>51.85</v>
      </c>
      <c r="D1188" s="3">
        <v>51.3</v>
      </c>
      <c r="E1188" s="3">
        <v>51.5</v>
      </c>
      <c r="F1188" s="3">
        <v>138</v>
      </c>
      <c r="G1188" s="3">
        <v>51.35</v>
      </c>
    </row>
    <row r="1189" spans="1:7" x14ac:dyDescent="0.3">
      <c r="A1189" s="8">
        <v>39458</v>
      </c>
      <c r="B1189" s="3">
        <v>51.5</v>
      </c>
      <c r="C1189" s="3">
        <v>51.95</v>
      </c>
      <c r="D1189" s="3">
        <v>51.35</v>
      </c>
      <c r="E1189" s="3">
        <v>51.5</v>
      </c>
      <c r="F1189" s="3">
        <v>148</v>
      </c>
      <c r="G1189" s="3">
        <v>51.45</v>
      </c>
    </row>
    <row r="1190" spans="1:7" x14ac:dyDescent="0.3">
      <c r="A1190" s="8">
        <v>39461</v>
      </c>
      <c r="B1190" s="3">
        <v>50.6</v>
      </c>
      <c r="C1190" s="3">
        <v>50.6</v>
      </c>
      <c r="D1190" s="3">
        <v>50.15</v>
      </c>
      <c r="E1190" s="3">
        <v>50.2</v>
      </c>
      <c r="F1190" s="3">
        <v>157</v>
      </c>
      <c r="G1190" s="3">
        <v>50.2</v>
      </c>
    </row>
    <row r="1191" spans="1:7" x14ac:dyDescent="0.3">
      <c r="A1191" s="8">
        <v>39462</v>
      </c>
      <c r="B1191" s="3">
        <v>50.4</v>
      </c>
      <c r="C1191" s="3">
        <v>50.4</v>
      </c>
      <c r="D1191" s="3">
        <v>49.85</v>
      </c>
      <c r="E1191" s="3">
        <v>50.05</v>
      </c>
      <c r="F1191" s="3">
        <v>134</v>
      </c>
      <c r="G1191" s="3">
        <v>50.1</v>
      </c>
    </row>
    <row r="1192" spans="1:7" x14ac:dyDescent="0.3">
      <c r="A1192" s="8">
        <v>39463</v>
      </c>
      <c r="B1192" s="3">
        <v>49.65</v>
      </c>
      <c r="C1192" s="3">
        <v>49.65</v>
      </c>
      <c r="D1192" s="3">
        <v>48.8</v>
      </c>
      <c r="E1192" s="3">
        <v>49</v>
      </c>
      <c r="F1192" s="3">
        <v>223</v>
      </c>
      <c r="G1192" s="3">
        <v>48.9</v>
      </c>
    </row>
    <row r="1193" spans="1:7" x14ac:dyDescent="0.3">
      <c r="A1193" s="8">
        <v>39464</v>
      </c>
      <c r="B1193" s="3">
        <v>48.4</v>
      </c>
      <c r="C1193" s="3">
        <v>48.4</v>
      </c>
      <c r="D1193" s="3">
        <v>47.4</v>
      </c>
      <c r="E1193" s="3">
        <v>47.7</v>
      </c>
      <c r="F1193" s="3">
        <v>290</v>
      </c>
      <c r="G1193" s="3">
        <v>47.8</v>
      </c>
    </row>
    <row r="1194" spans="1:7" x14ac:dyDescent="0.3">
      <c r="A1194" s="8">
        <v>39465</v>
      </c>
      <c r="B1194" s="3">
        <v>46.75</v>
      </c>
      <c r="C1194" s="3">
        <v>46.75</v>
      </c>
      <c r="D1194" s="3">
        <v>45.9</v>
      </c>
      <c r="E1194" s="3">
        <v>46.1</v>
      </c>
      <c r="F1194" s="3">
        <v>109</v>
      </c>
      <c r="G1194" s="3">
        <v>46.1</v>
      </c>
    </row>
    <row r="1195" spans="1:7" x14ac:dyDescent="0.3">
      <c r="A1195" s="8">
        <v>39468</v>
      </c>
      <c r="B1195" s="3">
        <v>45.25</v>
      </c>
      <c r="C1195" s="3">
        <v>45.25</v>
      </c>
      <c r="D1195" s="3">
        <v>43.25</v>
      </c>
      <c r="E1195" s="3">
        <v>43.25</v>
      </c>
      <c r="F1195" s="3">
        <v>127</v>
      </c>
      <c r="G1195" s="3">
        <v>43.6</v>
      </c>
    </row>
    <row r="1196" spans="1:7" x14ac:dyDescent="0.3">
      <c r="A1196" s="8">
        <v>39469</v>
      </c>
      <c r="B1196" s="3">
        <v>41.8</v>
      </c>
      <c r="C1196" s="3">
        <v>43.4</v>
      </c>
      <c r="D1196" s="3">
        <v>41.75</v>
      </c>
      <c r="E1196" s="3">
        <v>43</v>
      </c>
      <c r="F1196" s="3">
        <v>237</v>
      </c>
      <c r="G1196" s="3">
        <v>43.28</v>
      </c>
    </row>
    <row r="1197" spans="1:7" x14ac:dyDescent="0.3">
      <c r="A1197" s="8">
        <v>39470</v>
      </c>
      <c r="B1197" s="3">
        <v>44.25</v>
      </c>
      <c r="C1197" s="3">
        <v>44.4</v>
      </c>
      <c r="D1197" s="3">
        <v>42.7</v>
      </c>
      <c r="E1197" s="3">
        <v>42.7</v>
      </c>
      <c r="F1197" s="3">
        <v>118</v>
      </c>
      <c r="G1197" s="3">
        <v>42.7</v>
      </c>
    </row>
    <row r="1198" spans="1:7" x14ac:dyDescent="0.3">
      <c r="A1198" s="8">
        <v>39471</v>
      </c>
      <c r="B1198" s="3">
        <v>43.25</v>
      </c>
      <c r="C1198" s="3">
        <v>43.25</v>
      </c>
      <c r="D1198" s="3">
        <v>42.5</v>
      </c>
      <c r="E1198" s="3">
        <v>42.8</v>
      </c>
      <c r="F1198" s="3">
        <v>26</v>
      </c>
      <c r="G1198" s="3">
        <v>42.8</v>
      </c>
    </row>
    <row r="1199" spans="1:7" x14ac:dyDescent="0.3">
      <c r="A1199" s="8">
        <v>39472</v>
      </c>
      <c r="B1199" s="3">
        <v>43.5</v>
      </c>
      <c r="C1199" s="3">
        <v>44.3</v>
      </c>
      <c r="D1199" s="3">
        <v>43.5</v>
      </c>
      <c r="E1199" s="3">
        <v>44.2</v>
      </c>
      <c r="F1199" s="3">
        <v>100</v>
      </c>
      <c r="G1199" s="3">
        <v>44.15</v>
      </c>
    </row>
    <row r="1200" spans="1:7" x14ac:dyDescent="0.3">
      <c r="A1200" s="8">
        <v>39475</v>
      </c>
      <c r="B1200" s="3">
        <v>43.25</v>
      </c>
      <c r="C1200" s="3">
        <v>43.25</v>
      </c>
      <c r="D1200" s="3">
        <v>42.4</v>
      </c>
      <c r="E1200" s="3">
        <v>42.4</v>
      </c>
      <c r="F1200" s="3">
        <v>180</v>
      </c>
      <c r="G1200" s="3">
        <v>42.35</v>
      </c>
    </row>
    <row r="1201" spans="1:7" x14ac:dyDescent="0.3">
      <c r="A1201" s="8">
        <v>39476</v>
      </c>
      <c r="B1201" s="3">
        <v>42.5</v>
      </c>
      <c r="C1201" s="3">
        <v>42.5</v>
      </c>
      <c r="D1201" s="3">
        <v>42.25</v>
      </c>
      <c r="E1201" s="3">
        <v>42.45</v>
      </c>
      <c r="F1201" s="3">
        <v>129</v>
      </c>
      <c r="G1201" s="3">
        <v>42.45</v>
      </c>
    </row>
    <row r="1202" spans="1:7" x14ac:dyDescent="0.3">
      <c r="A1202" s="8">
        <v>39477</v>
      </c>
      <c r="B1202" s="3">
        <v>42</v>
      </c>
      <c r="C1202" s="3">
        <v>42</v>
      </c>
      <c r="D1202" s="3">
        <v>41.6</v>
      </c>
      <c r="E1202" s="3">
        <v>41.65</v>
      </c>
      <c r="F1202" s="3">
        <v>306</v>
      </c>
      <c r="G1202" s="3">
        <v>41.75</v>
      </c>
    </row>
    <row r="1203" spans="1:7" x14ac:dyDescent="0.3">
      <c r="A1203" s="8">
        <v>39478</v>
      </c>
      <c r="B1203" s="3">
        <v>41</v>
      </c>
      <c r="C1203" s="3">
        <v>41.1</v>
      </c>
      <c r="D1203" s="3">
        <v>40.549999999999997</v>
      </c>
      <c r="E1203" s="3">
        <v>40.549999999999997</v>
      </c>
      <c r="F1203" s="3">
        <v>152</v>
      </c>
      <c r="G1203" s="3">
        <v>40.6</v>
      </c>
    </row>
    <row r="1204" spans="1:7" x14ac:dyDescent="0.3">
      <c r="A1204" s="8">
        <v>39479</v>
      </c>
      <c r="B1204" s="3">
        <v>40.450000000000003</v>
      </c>
      <c r="C1204" s="3">
        <v>41.5</v>
      </c>
      <c r="D1204" s="3">
        <v>39.9</v>
      </c>
      <c r="E1204" s="3">
        <v>41.45</v>
      </c>
      <c r="F1204" s="3">
        <v>166</v>
      </c>
      <c r="G1204" s="3">
        <v>41.4</v>
      </c>
    </row>
    <row r="1205" spans="1:7" x14ac:dyDescent="0.3">
      <c r="A1205" s="8">
        <v>39482</v>
      </c>
      <c r="B1205" s="3">
        <v>41.5</v>
      </c>
      <c r="C1205" s="3">
        <v>41.7</v>
      </c>
      <c r="D1205" s="3">
        <v>41</v>
      </c>
      <c r="E1205" s="3">
        <v>41.7</v>
      </c>
      <c r="F1205" s="3">
        <v>76</v>
      </c>
      <c r="G1205" s="3">
        <v>41.6</v>
      </c>
    </row>
    <row r="1206" spans="1:7" x14ac:dyDescent="0.3">
      <c r="A1206" s="8">
        <v>39483</v>
      </c>
      <c r="B1206" s="3">
        <v>41.6</v>
      </c>
      <c r="C1206" s="3">
        <v>41.6</v>
      </c>
      <c r="D1206" s="3">
        <v>40.5</v>
      </c>
      <c r="E1206" s="3">
        <v>40.6</v>
      </c>
      <c r="F1206" s="3">
        <v>101</v>
      </c>
      <c r="G1206" s="3">
        <v>40.65</v>
      </c>
    </row>
    <row r="1207" spans="1:7" x14ac:dyDescent="0.3">
      <c r="A1207" s="8">
        <v>39484</v>
      </c>
      <c r="B1207" s="3">
        <v>41</v>
      </c>
      <c r="C1207" s="3">
        <v>41.3</v>
      </c>
      <c r="D1207" s="3">
        <v>40.85</v>
      </c>
      <c r="E1207" s="3">
        <v>41.3</v>
      </c>
      <c r="F1207" s="3">
        <v>151</v>
      </c>
      <c r="G1207" s="3">
        <v>41.2</v>
      </c>
    </row>
    <row r="1208" spans="1:7" x14ac:dyDescent="0.3">
      <c r="A1208" s="8">
        <v>39485</v>
      </c>
      <c r="B1208" s="3">
        <v>41.6</v>
      </c>
      <c r="C1208" s="3">
        <v>41.95</v>
      </c>
      <c r="D1208" s="3">
        <v>41.6</v>
      </c>
      <c r="E1208" s="3">
        <v>41.65</v>
      </c>
      <c r="F1208" s="3">
        <v>114</v>
      </c>
      <c r="G1208" s="3">
        <v>41.7</v>
      </c>
    </row>
    <row r="1209" spans="1:7" x14ac:dyDescent="0.3">
      <c r="A1209" s="8">
        <v>39486</v>
      </c>
      <c r="B1209" s="3">
        <v>42.75</v>
      </c>
      <c r="C1209" s="3">
        <v>43.25</v>
      </c>
      <c r="D1209" s="3">
        <v>42.5</v>
      </c>
      <c r="E1209" s="3">
        <v>42.8</v>
      </c>
      <c r="F1209" s="3">
        <v>309</v>
      </c>
      <c r="G1209" s="3">
        <v>42.75</v>
      </c>
    </row>
    <row r="1210" spans="1:7" x14ac:dyDescent="0.3">
      <c r="A1210" s="8">
        <v>39489</v>
      </c>
      <c r="B1210" s="3">
        <v>42.95</v>
      </c>
      <c r="C1210" s="3">
        <v>43.15</v>
      </c>
      <c r="D1210" s="3">
        <v>42.65</v>
      </c>
      <c r="E1210" s="3">
        <v>42.9</v>
      </c>
      <c r="F1210" s="3">
        <v>56</v>
      </c>
      <c r="G1210" s="3">
        <v>42.9</v>
      </c>
    </row>
    <row r="1211" spans="1:7" x14ac:dyDescent="0.3">
      <c r="A1211" s="8">
        <v>39490</v>
      </c>
      <c r="B1211" s="3">
        <v>41.75</v>
      </c>
      <c r="C1211" s="3">
        <v>41.8</v>
      </c>
      <c r="D1211" s="3">
        <v>41.2</v>
      </c>
      <c r="E1211" s="3">
        <v>41.25</v>
      </c>
      <c r="F1211" s="3">
        <v>96</v>
      </c>
      <c r="G1211" s="3">
        <v>41.3</v>
      </c>
    </row>
    <row r="1212" spans="1:7" x14ac:dyDescent="0.3">
      <c r="A1212" s="8">
        <v>39491</v>
      </c>
      <c r="B1212" s="3">
        <v>40.700000000000003</v>
      </c>
      <c r="C1212" s="3">
        <v>41.05</v>
      </c>
      <c r="D1212" s="3">
        <v>40.450000000000003</v>
      </c>
      <c r="E1212" s="3">
        <v>40.9</v>
      </c>
      <c r="F1212" s="3">
        <v>142</v>
      </c>
      <c r="G1212" s="3">
        <v>40.9</v>
      </c>
    </row>
    <row r="1213" spans="1:7" x14ac:dyDescent="0.3">
      <c r="A1213" s="8">
        <v>39492</v>
      </c>
      <c r="B1213" s="3">
        <v>40.799999999999997</v>
      </c>
      <c r="C1213" s="3">
        <v>40.799999999999997</v>
      </c>
      <c r="D1213" s="3">
        <v>40.1</v>
      </c>
      <c r="E1213" s="3">
        <v>40.15</v>
      </c>
      <c r="F1213" s="3">
        <v>241</v>
      </c>
      <c r="G1213" s="3">
        <v>40.15</v>
      </c>
    </row>
    <row r="1214" spans="1:7" x14ac:dyDescent="0.3">
      <c r="A1214" s="8">
        <v>39493</v>
      </c>
      <c r="B1214" s="3">
        <v>40</v>
      </c>
      <c r="C1214" s="3">
        <v>40.5</v>
      </c>
      <c r="D1214" s="3">
        <v>39.85</v>
      </c>
      <c r="E1214" s="3">
        <v>40.25</v>
      </c>
      <c r="F1214" s="3">
        <v>418</v>
      </c>
      <c r="G1214" s="3">
        <v>40.15</v>
      </c>
    </row>
    <row r="1215" spans="1:7" x14ac:dyDescent="0.3">
      <c r="A1215" s="8">
        <v>39496</v>
      </c>
      <c r="B1215" s="3">
        <v>40</v>
      </c>
      <c r="C1215" s="3">
        <v>40.700000000000003</v>
      </c>
      <c r="D1215" s="3">
        <v>39.950000000000003</v>
      </c>
      <c r="E1215" s="3">
        <v>40.5</v>
      </c>
      <c r="F1215" s="3">
        <v>379</v>
      </c>
      <c r="G1215" s="3">
        <v>40.5</v>
      </c>
    </row>
    <row r="1216" spans="1:7" x14ac:dyDescent="0.3">
      <c r="A1216" s="8">
        <v>39497</v>
      </c>
      <c r="B1216" s="3">
        <v>39.75</v>
      </c>
      <c r="C1216" s="3">
        <v>40.200000000000003</v>
      </c>
      <c r="D1216" s="3">
        <v>39.200000000000003</v>
      </c>
      <c r="E1216" s="3">
        <v>39.450000000000003</v>
      </c>
      <c r="F1216" s="3">
        <v>423</v>
      </c>
      <c r="G1216" s="3">
        <v>39.450000000000003</v>
      </c>
    </row>
    <row r="1217" spans="1:7" x14ac:dyDescent="0.3">
      <c r="A1217" s="8">
        <v>39498</v>
      </c>
      <c r="B1217" s="3">
        <v>39.200000000000003</v>
      </c>
      <c r="C1217" s="3">
        <v>39.200000000000003</v>
      </c>
      <c r="D1217" s="3">
        <v>37.35</v>
      </c>
      <c r="E1217" s="3">
        <v>37.450000000000003</v>
      </c>
      <c r="F1217" s="3">
        <v>247</v>
      </c>
      <c r="G1217" s="3">
        <v>37.5</v>
      </c>
    </row>
    <row r="1218" spans="1:7" x14ac:dyDescent="0.3">
      <c r="A1218" s="8">
        <v>39499</v>
      </c>
      <c r="B1218" s="3">
        <v>37.549999999999997</v>
      </c>
      <c r="C1218" s="3">
        <v>37.6</v>
      </c>
      <c r="D1218" s="3">
        <v>37.200000000000003</v>
      </c>
      <c r="E1218" s="3">
        <v>37.200000000000003</v>
      </c>
      <c r="F1218" s="3">
        <v>18</v>
      </c>
      <c r="G1218" s="3">
        <v>37.200000000000003</v>
      </c>
    </row>
    <row r="1219" spans="1:7" x14ac:dyDescent="0.3">
      <c r="A1219" s="8">
        <v>39500</v>
      </c>
      <c r="B1219" s="3">
        <v>36.75</v>
      </c>
      <c r="C1219" s="3">
        <v>36.75</v>
      </c>
      <c r="D1219" s="3">
        <v>36.25</v>
      </c>
      <c r="E1219" s="3">
        <v>36.4</v>
      </c>
      <c r="F1219" s="3">
        <v>59</v>
      </c>
      <c r="G1219" s="3">
        <v>36.4</v>
      </c>
    </row>
    <row r="1220" spans="1:7" x14ac:dyDescent="0.3">
      <c r="A1220" s="8">
        <v>39503</v>
      </c>
      <c r="B1220" s="3">
        <v>35.9</v>
      </c>
      <c r="C1220" s="3">
        <v>35.9</v>
      </c>
      <c r="D1220" s="3">
        <v>33</v>
      </c>
      <c r="E1220" s="3">
        <v>33</v>
      </c>
      <c r="F1220" s="3">
        <v>361</v>
      </c>
      <c r="G1220" s="3">
        <v>33.200000000000003</v>
      </c>
    </row>
    <row r="1221" spans="1:7" x14ac:dyDescent="0.3">
      <c r="A1221" s="8">
        <v>39504</v>
      </c>
      <c r="B1221" s="3">
        <v>32.5</v>
      </c>
      <c r="C1221" s="3">
        <v>32.5</v>
      </c>
      <c r="D1221" s="3">
        <v>30.5</v>
      </c>
      <c r="E1221" s="3">
        <v>30.7</v>
      </c>
      <c r="F1221" s="3">
        <v>284</v>
      </c>
      <c r="G1221" s="3">
        <v>30.6</v>
      </c>
    </row>
    <row r="1222" spans="1:7" x14ac:dyDescent="0.3">
      <c r="A1222" s="8">
        <v>39505</v>
      </c>
      <c r="B1222" s="3">
        <v>32.65</v>
      </c>
      <c r="C1222" s="3">
        <v>32.799999999999997</v>
      </c>
      <c r="D1222" s="3">
        <v>32</v>
      </c>
      <c r="E1222" s="3">
        <v>32.799999999999997</v>
      </c>
      <c r="F1222" s="3">
        <v>209</v>
      </c>
      <c r="G1222" s="3">
        <v>32.75</v>
      </c>
    </row>
    <row r="1223" spans="1:7" x14ac:dyDescent="0.3">
      <c r="A1223" s="8">
        <v>39506</v>
      </c>
      <c r="B1223" s="3">
        <v>32.950000000000003</v>
      </c>
      <c r="C1223" s="3">
        <v>33.299999999999997</v>
      </c>
      <c r="D1223" s="3">
        <v>32</v>
      </c>
      <c r="E1223" s="3">
        <v>33.25</v>
      </c>
      <c r="F1223" s="3">
        <v>110</v>
      </c>
      <c r="G1223" s="3">
        <v>33.25</v>
      </c>
    </row>
    <row r="1224" spans="1:7" x14ac:dyDescent="0.3">
      <c r="A1224" s="8">
        <v>39507</v>
      </c>
      <c r="B1224" s="3">
        <v>32.200000000000003</v>
      </c>
      <c r="C1224" s="3">
        <v>32.200000000000003</v>
      </c>
      <c r="D1224" s="3">
        <v>31.2</v>
      </c>
      <c r="E1224" s="3">
        <v>31.35</v>
      </c>
      <c r="F1224" s="3">
        <v>153</v>
      </c>
      <c r="G1224" s="3">
        <v>31.35</v>
      </c>
    </row>
    <row r="1225" spans="1:7" x14ac:dyDescent="0.3">
      <c r="A1225" s="8">
        <v>39510</v>
      </c>
      <c r="B1225" s="3">
        <v>29.9</v>
      </c>
      <c r="C1225" s="3">
        <v>29.9</v>
      </c>
      <c r="D1225" s="3">
        <v>28</v>
      </c>
      <c r="E1225" s="3">
        <v>28.1</v>
      </c>
      <c r="F1225" s="3">
        <v>230</v>
      </c>
      <c r="G1225" s="3">
        <v>28.1</v>
      </c>
    </row>
    <row r="1226" spans="1:7" x14ac:dyDescent="0.3">
      <c r="A1226" s="8">
        <v>39511</v>
      </c>
      <c r="B1226" s="3">
        <v>27.4</v>
      </c>
      <c r="C1226" s="3">
        <v>28</v>
      </c>
      <c r="D1226" s="3">
        <v>27.4</v>
      </c>
      <c r="E1226" s="3">
        <v>27.7</v>
      </c>
      <c r="F1226" s="3">
        <v>130</v>
      </c>
      <c r="G1226" s="3">
        <v>27.75</v>
      </c>
    </row>
    <row r="1227" spans="1:7" x14ac:dyDescent="0.3">
      <c r="A1227" s="8">
        <v>39512</v>
      </c>
      <c r="B1227" s="3">
        <v>28</v>
      </c>
      <c r="C1227" s="3">
        <v>29.65</v>
      </c>
      <c r="D1227" s="3">
        <v>28</v>
      </c>
      <c r="E1227" s="3">
        <v>29</v>
      </c>
      <c r="F1227" s="3">
        <v>45</v>
      </c>
      <c r="G1227" s="3">
        <v>29</v>
      </c>
    </row>
    <row r="1228" spans="1:7" x14ac:dyDescent="0.3">
      <c r="A1228" s="8">
        <v>39513</v>
      </c>
      <c r="B1228" s="3">
        <v>29.55</v>
      </c>
      <c r="C1228" s="3">
        <v>30.75</v>
      </c>
      <c r="D1228" s="3">
        <v>28.85</v>
      </c>
      <c r="E1228" s="3">
        <v>30.4</v>
      </c>
      <c r="F1228" s="3">
        <v>89</v>
      </c>
      <c r="G1228" s="3">
        <v>29.48</v>
      </c>
    </row>
    <row r="1229" spans="1:7" x14ac:dyDescent="0.3">
      <c r="A1229" s="8">
        <v>39514</v>
      </c>
      <c r="B1229" s="3">
        <v>29.75</v>
      </c>
      <c r="C1229" s="3">
        <v>29.75</v>
      </c>
      <c r="D1229" s="3">
        <v>29.5</v>
      </c>
      <c r="E1229" s="3">
        <v>29.5</v>
      </c>
      <c r="F1229" s="3">
        <v>37</v>
      </c>
      <c r="G1229" s="3">
        <v>30.25</v>
      </c>
    </row>
    <row r="1230" spans="1:7" x14ac:dyDescent="0.3">
      <c r="A1230" s="8">
        <v>39517</v>
      </c>
      <c r="B1230" s="3">
        <v>29.35</v>
      </c>
      <c r="C1230" s="3">
        <v>29.35</v>
      </c>
      <c r="D1230" s="3">
        <v>29.35</v>
      </c>
      <c r="E1230" s="3">
        <v>29.35</v>
      </c>
      <c r="F1230" s="3">
        <v>25</v>
      </c>
      <c r="G1230" s="3">
        <v>29.7</v>
      </c>
    </row>
    <row r="1231" spans="1:7" x14ac:dyDescent="0.3">
      <c r="A1231" s="8">
        <v>39518</v>
      </c>
      <c r="B1231" s="3">
        <v>29.5</v>
      </c>
      <c r="C1231" s="3">
        <v>30.1</v>
      </c>
      <c r="D1231" s="3">
        <v>29.5</v>
      </c>
      <c r="E1231" s="3">
        <v>30</v>
      </c>
      <c r="F1231" s="3">
        <v>166</v>
      </c>
      <c r="G1231" s="3">
        <v>30</v>
      </c>
    </row>
    <row r="1232" spans="1:7" x14ac:dyDescent="0.3">
      <c r="A1232" s="8">
        <v>39519</v>
      </c>
      <c r="B1232" s="3">
        <v>30.75</v>
      </c>
      <c r="C1232" s="3">
        <v>30.75</v>
      </c>
      <c r="D1232" s="3">
        <v>30</v>
      </c>
      <c r="E1232" s="3">
        <v>30.25</v>
      </c>
      <c r="F1232" s="3">
        <v>97</v>
      </c>
      <c r="G1232" s="3">
        <v>30.15</v>
      </c>
    </row>
    <row r="1233" spans="1:7" x14ac:dyDescent="0.3">
      <c r="A1233" s="8">
        <v>39520</v>
      </c>
      <c r="B1233" s="3">
        <v>29.75</v>
      </c>
      <c r="C1233" s="3">
        <v>30.25</v>
      </c>
      <c r="D1233" s="3">
        <v>29.75</v>
      </c>
      <c r="E1233" s="3">
        <v>30</v>
      </c>
      <c r="F1233" s="3">
        <v>118</v>
      </c>
      <c r="G1233" s="3">
        <v>30</v>
      </c>
    </row>
    <row r="1234" spans="1:7" x14ac:dyDescent="0.3">
      <c r="A1234" s="8">
        <v>39521</v>
      </c>
      <c r="B1234" s="3">
        <v>30.35</v>
      </c>
      <c r="C1234" s="3">
        <v>30.5</v>
      </c>
      <c r="D1234" s="3">
        <v>30.35</v>
      </c>
      <c r="E1234" s="3">
        <v>30.5</v>
      </c>
      <c r="F1234" s="3">
        <v>25</v>
      </c>
      <c r="G1234" s="3">
        <v>30.5</v>
      </c>
    </row>
    <row r="1235" spans="1:7" x14ac:dyDescent="0.3">
      <c r="A1235" s="8">
        <v>39524</v>
      </c>
      <c r="B1235" s="3">
        <v>29</v>
      </c>
      <c r="C1235" s="3">
        <v>29.1</v>
      </c>
      <c r="D1235" s="3">
        <v>29</v>
      </c>
      <c r="E1235" s="3">
        <v>29.1</v>
      </c>
      <c r="F1235" s="3">
        <v>2</v>
      </c>
      <c r="G1235" s="3">
        <v>28.88</v>
      </c>
    </row>
    <row r="1236" spans="1:7" x14ac:dyDescent="0.3">
      <c r="A1236" s="8">
        <v>39525</v>
      </c>
      <c r="B1236" s="3">
        <v>29.2</v>
      </c>
      <c r="C1236" s="3">
        <v>29.46</v>
      </c>
      <c r="D1236" s="3">
        <v>29.2</v>
      </c>
      <c r="E1236" s="3">
        <v>29.46</v>
      </c>
      <c r="F1236" s="3">
        <v>26</v>
      </c>
      <c r="G1236" s="3">
        <v>29.48</v>
      </c>
    </row>
    <row r="1237" spans="1:7" x14ac:dyDescent="0.3">
      <c r="A1237" s="8">
        <v>39526</v>
      </c>
      <c r="B1237" s="3">
        <v>31.25</v>
      </c>
      <c r="C1237" s="3">
        <v>31.75</v>
      </c>
      <c r="D1237" s="3">
        <v>31.25</v>
      </c>
      <c r="E1237" s="3">
        <v>31.45</v>
      </c>
      <c r="F1237" s="3">
        <v>46</v>
      </c>
      <c r="G1237" s="3">
        <v>31.5</v>
      </c>
    </row>
    <row r="1238" spans="1:7" x14ac:dyDescent="0.3">
      <c r="A1238" s="8">
        <v>39532</v>
      </c>
      <c r="B1238" s="3">
        <v>29.75</v>
      </c>
      <c r="C1238" s="3">
        <v>30</v>
      </c>
      <c r="D1238" s="3">
        <v>28.8</v>
      </c>
      <c r="E1238" s="3">
        <v>28.8</v>
      </c>
      <c r="F1238" s="3">
        <v>78</v>
      </c>
      <c r="G1238" s="3">
        <v>28.8</v>
      </c>
    </row>
    <row r="1239" spans="1:7" x14ac:dyDescent="0.3">
      <c r="A1239" s="8">
        <v>39533</v>
      </c>
      <c r="B1239" s="3">
        <v>28.7</v>
      </c>
      <c r="C1239" s="3">
        <v>29.1</v>
      </c>
      <c r="D1239" s="3">
        <v>28.7</v>
      </c>
      <c r="E1239" s="3">
        <v>29.1</v>
      </c>
      <c r="F1239" s="3">
        <v>42</v>
      </c>
      <c r="G1239" s="3">
        <v>29.1</v>
      </c>
    </row>
    <row r="1240" spans="1:7" x14ac:dyDescent="0.3">
      <c r="A1240" s="8">
        <v>39534</v>
      </c>
      <c r="B1240" s="3">
        <v>29.3</v>
      </c>
      <c r="C1240" s="3">
        <v>29.51</v>
      </c>
      <c r="D1240" s="3">
        <v>28.75</v>
      </c>
      <c r="E1240" s="3">
        <v>29.51</v>
      </c>
      <c r="F1240" s="3">
        <v>257</v>
      </c>
      <c r="G1240" s="3">
        <v>29.63</v>
      </c>
    </row>
    <row r="1241" spans="1:7" x14ac:dyDescent="0.3">
      <c r="A1241" s="8">
        <v>39535</v>
      </c>
      <c r="B1241" s="3">
        <v>28.85</v>
      </c>
      <c r="C1241" s="3">
        <v>29.3</v>
      </c>
      <c r="D1241" s="3">
        <v>28.85</v>
      </c>
      <c r="E1241" s="3">
        <v>29.3</v>
      </c>
      <c r="F1241" s="3">
        <v>100</v>
      </c>
      <c r="G1241" s="3">
        <v>29.15</v>
      </c>
    </row>
    <row r="1242" spans="1:7" x14ac:dyDescent="0.3">
      <c r="A1242" s="8">
        <v>39538</v>
      </c>
      <c r="B1242" s="3">
        <v>31</v>
      </c>
      <c r="C1242" s="3">
        <v>33.200000000000003</v>
      </c>
      <c r="D1242" s="3">
        <v>30.8</v>
      </c>
      <c r="E1242" s="3">
        <v>33.200000000000003</v>
      </c>
      <c r="F1242" s="3">
        <v>264</v>
      </c>
      <c r="G1242" s="3">
        <v>33.1</v>
      </c>
    </row>
    <row r="1243" spans="1:7" x14ac:dyDescent="0.3">
      <c r="A1243" s="8">
        <v>39539</v>
      </c>
      <c r="B1243" s="3">
        <v>34</v>
      </c>
      <c r="C1243" s="3">
        <v>34</v>
      </c>
      <c r="D1243" s="3">
        <v>33.25</v>
      </c>
      <c r="E1243" s="3">
        <v>33.25</v>
      </c>
      <c r="F1243" s="3">
        <v>49</v>
      </c>
      <c r="G1243" s="3">
        <v>33.25</v>
      </c>
    </row>
    <row r="1244" spans="1:7" x14ac:dyDescent="0.3">
      <c r="A1244" s="8">
        <v>39540</v>
      </c>
      <c r="B1244" s="3">
        <v>31.9</v>
      </c>
      <c r="C1244" s="3">
        <v>33</v>
      </c>
      <c r="D1244" s="3">
        <v>31.5</v>
      </c>
      <c r="E1244" s="3">
        <v>32.200000000000003</v>
      </c>
      <c r="F1244" s="3">
        <v>119</v>
      </c>
      <c r="G1244" s="3">
        <v>32.200000000000003</v>
      </c>
    </row>
    <row r="1245" spans="1:7" x14ac:dyDescent="0.3">
      <c r="A1245" s="8">
        <v>39541</v>
      </c>
      <c r="B1245" s="3">
        <v>31.9</v>
      </c>
      <c r="C1245" s="3">
        <v>32.25</v>
      </c>
      <c r="D1245" s="3">
        <v>31.5</v>
      </c>
      <c r="E1245" s="3">
        <v>32.25</v>
      </c>
      <c r="F1245" s="3">
        <v>379</v>
      </c>
      <c r="G1245" s="3">
        <v>32.200000000000003</v>
      </c>
    </row>
    <row r="1246" spans="1:7" x14ac:dyDescent="0.3">
      <c r="A1246" s="8">
        <v>39542</v>
      </c>
      <c r="B1246" s="3">
        <v>31.35</v>
      </c>
      <c r="C1246" s="3">
        <v>31.35</v>
      </c>
      <c r="D1246" s="3">
        <v>30.9</v>
      </c>
      <c r="E1246" s="3">
        <v>31</v>
      </c>
      <c r="F1246" s="3">
        <v>42</v>
      </c>
      <c r="G1246" s="3">
        <v>31.1</v>
      </c>
    </row>
    <row r="1247" spans="1:7" x14ac:dyDescent="0.3">
      <c r="A1247" s="8">
        <v>39545</v>
      </c>
      <c r="B1247" s="3">
        <v>33.700000000000003</v>
      </c>
      <c r="C1247" s="3">
        <v>35.200000000000003</v>
      </c>
      <c r="D1247" s="3">
        <v>33.299999999999997</v>
      </c>
      <c r="E1247" s="3">
        <v>35</v>
      </c>
      <c r="F1247" s="3">
        <v>540</v>
      </c>
      <c r="G1247" s="3">
        <v>35.130000000000003</v>
      </c>
    </row>
    <row r="1248" spans="1:7" x14ac:dyDescent="0.3">
      <c r="A1248" s="8">
        <v>39546</v>
      </c>
      <c r="B1248" s="3">
        <v>36.25</v>
      </c>
      <c r="C1248" s="3">
        <v>38.25</v>
      </c>
      <c r="D1248" s="3">
        <v>35.75</v>
      </c>
      <c r="E1248" s="3">
        <v>38.25</v>
      </c>
      <c r="F1248" s="3">
        <v>303</v>
      </c>
      <c r="G1248" s="3">
        <v>38</v>
      </c>
    </row>
    <row r="1249" spans="1:7" x14ac:dyDescent="0.3">
      <c r="A1249" s="8">
        <v>39547</v>
      </c>
      <c r="B1249" s="3">
        <v>37.950000000000003</v>
      </c>
      <c r="C1249" s="3">
        <v>39.6</v>
      </c>
      <c r="D1249" s="3">
        <v>37.950000000000003</v>
      </c>
      <c r="E1249" s="3">
        <v>38.25</v>
      </c>
      <c r="F1249" s="3">
        <v>636</v>
      </c>
      <c r="G1249" s="3">
        <v>38.25</v>
      </c>
    </row>
    <row r="1250" spans="1:7" x14ac:dyDescent="0.3">
      <c r="A1250" s="8">
        <v>39548</v>
      </c>
      <c r="B1250" s="3">
        <v>39</v>
      </c>
      <c r="C1250" s="3">
        <v>39.200000000000003</v>
      </c>
      <c r="D1250" s="3">
        <v>36.700000000000003</v>
      </c>
      <c r="E1250" s="3">
        <v>37.75</v>
      </c>
      <c r="F1250" s="3">
        <v>180</v>
      </c>
      <c r="G1250" s="3">
        <v>37.75</v>
      </c>
    </row>
    <row r="1251" spans="1:7" x14ac:dyDescent="0.3">
      <c r="A1251" s="8">
        <v>39549</v>
      </c>
      <c r="B1251" s="3">
        <v>37.1</v>
      </c>
      <c r="C1251" s="3">
        <v>37.1</v>
      </c>
      <c r="D1251" s="3">
        <v>35.75</v>
      </c>
      <c r="E1251" s="3">
        <v>35.799999999999997</v>
      </c>
      <c r="F1251" s="3">
        <v>179</v>
      </c>
      <c r="G1251" s="3">
        <v>35.799999999999997</v>
      </c>
    </row>
    <row r="1252" spans="1:7" x14ac:dyDescent="0.3">
      <c r="A1252" s="8">
        <v>39552</v>
      </c>
      <c r="B1252" s="3">
        <v>38.25</v>
      </c>
      <c r="C1252" s="3">
        <v>38.700000000000003</v>
      </c>
      <c r="D1252" s="3">
        <v>37</v>
      </c>
      <c r="E1252" s="3">
        <v>37.049999999999997</v>
      </c>
      <c r="F1252" s="3">
        <v>225</v>
      </c>
      <c r="G1252" s="3">
        <v>37.15</v>
      </c>
    </row>
    <row r="1253" spans="1:7" x14ac:dyDescent="0.3">
      <c r="A1253" s="8">
        <v>39553</v>
      </c>
      <c r="B1253" s="3">
        <v>37.5</v>
      </c>
      <c r="C1253" s="3">
        <v>37.9</v>
      </c>
      <c r="D1253" s="3">
        <v>37.35</v>
      </c>
      <c r="E1253" s="3">
        <v>37.85</v>
      </c>
      <c r="F1253" s="3">
        <v>307</v>
      </c>
      <c r="G1253" s="3">
        <v>37.85</v>
      </c>
    </row>
    <row r="1254" spans="1:7" x14ac:dyDescent="0.3">
      <c r="A1254" s="8">
        <v>39554</v>
      </c>
      <c r="B1254" s="3">
        <v>37.25</v>
      </c>
      <c r="C1254" s="3">
        <v>38.700000000000003</v>
      </c>
      <c r="D1254" s="3">
        <v>37.15</v>
      </c>
      <c r="E1254" s="3">
        <v>38.700000000000003</v>
      </c>
      <c r="F1254" s="3">
        <v>84</v>
      </c>
      <c r="G1254" s="3">
        <v>38.700000000000003</v>
      </c>
    </row>
    <row r="1255" spans="1:7" x14ac:dyDescent="0.3">
      <c r="A1255" s="8">
        <v>39555</v>
      </c>
      <c r="B1255" s="3">
        <v>37.5</v>
      </c>
      <c r="C1255" s="3">
        <v>38.4</v>
      </c>
      <c r="D1255" s="3">
        <v>37.5</v>
      </c>
      <c r="E1255" s="3">
        <v>38.1</v>
      </c>
      <c r="F1255" s="3">
        <v>106</v>
      </c>
      <c r="G1255" s="3">
        <v>38.1</v>
      </c>
    </row>
    <row r="1256" spans="1:7" x14ac:dyDescent="0.3">
      <c r="A1256" s="8">
        <v>39556</v>
      </c>
      <c r="B1256" s="3">
        <v>37.700000000000003</v>
      </c>
      <c r="C1256" s="3">
        <v>37.700000000000003</v>
      </c>
      <c r="D1256" s="3">
        <v>37</v>
      </c>
      <c r="E1256" s="3">
        <v>37.1</v>
      </c>
      <c r="F1256" s="3">
        <v>147</v>
      </c>
      <c r="G1256" s="3">
        <v>37.1</v>
      </c>
    </row>
    <row r="1257" spans="1:7" x14ac:dyDescent="0.3">
      <c r="A1257" s="8">
        <v>39559</v>
      </c>
      <c r="B1257" s="3">
        <v>36</v>
      </c>
      <c r="C1257" s="3">
        <v>36.25</v>
      </c>
      <c r="D1257" s="3">
        <v>33.9</v>
      </c>
      <c r="E1257" s="3">
        <v>33.9</v>
      </c>
      <c r="F1257" s="3">
        <v>286</v>
      </c>
      <c r="G1257" s="3">
        <v>34</v>
      </c>
    </row>
    <row r="1258" spans="1:7" x14ac:dyDescent="0.3">
      <c r="A1258" s="8">
        <v>39560</v>
      </c>
      <c r="B1258" s="3">
        <v>33.4</v>
      </c>
      <c r="C1258" s="3">
        <v>33.85</v>
      </c>
      <c r="D1258" s="3">
        <v>33</v>
      </c>
      <c r="E1258" s="3">
        <v>33.25</v>
      </c>
      <c r="F1258" s="3">
        <v>347</v>
      </c>
      <c r="G1258" s="3">
        <v>33.25</v>
      </c>
    </row>
    <row r="1259" spans="1:7" x14ac:dyDescent="0.3">
      <c r="A1259" s="8">
        <v>39561</v>
      </c>
      <c r="B1259" s="3">
        <v>32.65</v>
      </c>
      <c r="C1259" s="3">
        <v>32.9</v>
      </c>
      <c r="D1259" s="3">
        <v>32.299999999999997</v>
      </c>
      <c r="E1259" s="3">
        <v>32.85</v>
      </c>
      <c r="F1259" s="3">
        <v>161</v>
      </c>
      <c r="G1259" s="3">
        <v>32.75</v>
      </c>
    </row>
    <row r="1260" spans="1:7" x14ac:dyDescent="0.3">
      <c r="A1260" s="8">
        <v>39562</v>
      </c>
      <c r="B1260" s="3">
        <v>32.5</v>
      </c>
      <c r="C1260" s="3">
        <v>32.700000000000003</v>
      </c>
      <c r="D1260" s="3">
        <v>32</v>
      </c>
      <c r="E1260" s="3">
        <v>32.1</v>
      </c>
      <c r="F1260" s="3">
        <v>129</v>
      </c>
      <c r="G1260" s="3">
        <v>32.18</v>
      </c>
    </row>
    <row r="1261" spans="1:7" x14ac:dyDescent="0.3">
      <c r="A1261" s="8">
        <v>39563</v>
      </c>
      <c r="B1261" s="3">
        <v>32</v>
      </c>
      <c r="C1261" s="3">
        <v>32</v>
      </c>
      <c r="D1261" s="3">
        <v>31.15</v>
      </c>
      <c r="E1261" s="3">
        <v>31.4</v>
      </c>
      <c r="F1261" s="3">
        <v>126</v>
      </c>
      <c r="G1261" s="3">
        <v>31.3</v>
      </c>
    </row>
    <row r="1262" spans="1:7" x14ac:dyDescent="0.3">
      <c r="A1262" s="8">
        <v>39566</v>
      </c>
      <c r="B1262" s="3">
        <v>31</v>
      </c>
      <c r="C1262" s="3">
        <v>32.75</v>
      </c>
      <c r="D1262" s="3">
        <v>31</v>
      </c>
      <c r="E1262" s="3">
        <v>32.75</v>
      </c>
      <c r="F1262" s="3">
        <v>255</v>
      </c>
      <c r="G1262" s="3">
        <v>32.9</v>
      </c>
    </row>
    <row r="1263" spans="1:7" x14ac:dyDescent="0.3">
      <c r="A1263" s="8">
        <v>39567</v>
      </c>
      <c r="B1263" s="3">
        <v>33.25</v>
      </c>
      <c r="C1263" s="3">
        <v>33.65</v>
      </c>
      <c r="D1263" s="3">
        <v>32</v>
      </c>
      <c r="E1263" s="3">
        <v>33</v>
      </c>
      <c r="F1263" s="3">
        <v>256</v>
      </c>
      <c r="G1263" s="3">
        <v>33.1</v>
      </c>
    </row>
    <row r="1264" spans="1:7" x14ac:dyDescent="0.3">
      <c r="A1264" s="8">
        <v>39568</v>
      </c>
      <c r="B1264" s="3">
        <v>32.4</v>
      </c>
      <c r="C1264" s="3">
        <v>32.4</v>
      </c>
      <c r="D1264" s="3">
        <v>32</v>
      </c>
      <c r="E1264" s="3">
        <v>32</v>
      </c>
      <c r="F1264" s="3">
        <v>327</v>
      </c>
      <c r="G1264" s="3">
        <v>32.07</v>
      </c>
    </row>
    <row r="1265" spans="1:7" x14ac:dyDescent="0.3">
      <c r="A1265" s="8">
        <v>39570</v>
      </c>
      <c r="B1265" s="3">
        <v>31.1</v>
      </c>
      <c r="C1265" s="3">
        <v>32</v>
      </c>
      <c r="D1265" s="3">
        <v>31.1</v>
      </c>
      <c r="E1265" s="3">
        <v>32</v>
      </c>
      <c r="F1265" s="3">
        <v>37</v>
      </c>
      <c r="G1265" s="3">
        <v>31.85</v>
      </c>
    </row>
    <row r="1266" spans="1:7" x14ac:dyDescent="0.3">
      <c r="A1266" s="8">
        <v>39573</v>
      </c>
      <c r="B1266" s="3">
        <v>33.6</v>
      </c>
      <c r="C1266" s="3">
        <v>34</v>
      </c>
      <c r="D1266" s="3">
        <v>33.6</v>
      </c>
      <c r="E1266" s="3">
        <v>33.9</v>
      </c>
      <c r="F1266" s="3">
        <v>91</v>
      </c>
      <c r="G1266" s="3">
        <v>34</v>
      </c>
    </row>
    <row r="1267" spans="1:7" x14ac:dyDescent="0.3">
      <c r="A1267" s="8">
        <v>39574</v>
      </c>
      <c r="B1267" s="3">
        <v>33.9</v>
      </c>
      <c r="C1267" s="3">
        <v>33.9</v>
      </c>
      <c r="D1267" s="3">
        <v>33.299999999999997</v>
      </c>
      <c r="E1267" s="3">
        <v>33.299999999999997</v>
      </c>
      <c r="F1267" s="3">
        <v>34</v>
      </c>
      <c r="G1267" s="3">
        <v>33.299999999999997</v>
      </c>
    </row>
    <row r="1268" spans="1:7" x14ac:dyDescent="0.3">
      <c r="A1268" s="8">
        <v>39575</v>
      </c>
      <c r="B1268" s="3">
        <v>33.5</v>
      </c>
      <c r="C1268" s="3">
        <v>33.5</v>
      </c>
      <c r="D1268" s="3">
        <v>32.950000000000003</v>
      </c>
      <c r="E1268" s="3">
        <v>32.950000000000003</v>
      </c>
      <c r="F1268" s="3">
        <v>105</v>
      </c>
      <c r="G1268" s="3">
        <v>32.950000000000003</v>
      </c>
    </row>
    <row r="1269" spans="1:7" x14ac:dyDescent="0.3">
      <c r="A1269" s="8">
        <v>39576</v>
      </c>
      <c r="B1269" s="3">
        <v>32.950000000000003</v>
      </c>
      <c r="C1269" s="3">
        <v>32.950000000000003</v>
      </c>
      <c r="D1269" s="3">
        <v>31.7</v>
      </c>
      <c r="E1269" s="3">
        <v>32.6</v>
      </c>
      <c r="F1269" s="3">
        <v>65</v>
      </c>
      <c r="G1269" s="3">
        <v>32.6</v>
      </c>
    </row>
    <row r="1270" spans="1:7" x14ac:dyDescent="0.3">
      <c r="A1270" s="8">
        <v>39577</v>
      </c>
      <c r="B1270" s="3">
        <v>34</v>
      </c>
      <c r="C1270" s="3">
        <v>34.5</v>
      </c>
      <c r="D1270" s="3">
        <v>33.799999999999997</v>
      </c>
      <c r="E1270" s="3">
        <v>34.5</v>
      </c>
      <c r="F1270" s="3">
        <v>65</v>
      </c>
      <c r="G1270" s="3">
        <v>34.5</v>
      </c>
    </row>
    <row r="1271" spans="1:7" x14ac:dyDescent="0.3">
      <c r="A1271" s="8">
        <v>39581</v>
      </c>
      <c r="B1271" s="3">
        <v>32.75</v>
      </c>
      <c r="C1271" s="3">
        <v>34</v>
      </c>
      <c r="D1271" s="3">
        <v>32.75</v>
      </c>
      <c r="E1271" s="3">
        <v>34</v>
      </c>
      <c r="F1271" s="3">
        <v>91</v>
      </c>
      <c r="G1271" s="3">
        <v>33.75</v>
      </c>
    </row>
    <row r="1272" spans="1:7" x14ac:dyDescent="0.3">
      <c r="A1272" s="8">
        <v>39582</v>
      </c>
      <c r="B1272" s="3">
        <v>35</v>
      </c>
      <c r="C1272" s="3">
        <v>35.85</v>
      </c>
      <c r="D1272" s="3">
        <v>34.75</v>
      </c>
      <c r="E1272" s="3">
        <v>35.85</v>
      </c>
      <c r="F1272" s="3">
        <v>116</v>
      </c>
      <c r="G1272" s="3">
        <v>35.799999999999997</v>
      </c>
    </row>
    <row r="1273" spans="1:7" x14ac:dyDescent="0.3">
      <c r="A1273" s="8">
        <v>39583</v>
      </c>
      <c r="B1273" s="3">
        <v>35.25</v>
      </c>
      <c r="C1273" s="3">
        <v>35.299999999999997</v>
      </c>
      <c r="D1273" s="3">
        <v>34.9</v>
      </c>
      <c r="E1273" s="3">
        <v>35.25</v>
      </c>
      <c r="F1273" s="3">
        <v>51</v>
      </c>
      <c r="G1273" s="3">
        <v>35.25</v>
      </c>
    </row>
    <row r="1274" spans="1:7" x14ac:dyDescent="0.3">
      <c r="A1274" s="8">
        <v>39584</v>
      </c>
      <c r="B1274" s="3">
        <v>35.5</v>
      </c>
      <c r="C1274" s="3">
        <v>36.6</v>
      </c>
      <c r="D1274" s="3">
        <v>35.25</v>
      </c>
      <c r="E1274" s="3">
        <v>36.6</v>
      </c>
      <c r="F1274" s="3">
        <v>125</v>
      </c>
      <c r="G1274" s="3">
        <v>36.6</v>
      </c>
    </row>
    <row r="1275" spans="1:7" x14ac:dyDescent="0.3">
      <c r="A1275" s="8">
        <v>39587</v>
      </c>
      <c r="B1275" s="3">
        <v>39.700000000000003</v>
      </c>
      <c r="C1275" s="3">
        <v>40.75</v>
      </c>
      <c r="D1275" s="3">
        <v>39.6</v>
      </c>
      <c r="E1275" s="3">
        <v>40.6</v>
      </c>
      <c r="F1275" s="3">
        <v>190</v>
      </c>
      <c r="G1275" s="3">
        <v>40.75</v>
      </c>
    </row>
    <row r="1276" spans="1:7" x14ac:dyDescent="0.3">
      <c r="A1276" s="8">
        <v>39588</v>
      </c>
      <c r="B1276" s="3">
        <v>40.299999999999997</v>
      </c>
      <c r="C1276" s="3">
        <v>41</v>
      </c>
      <c r="D1276" s="3">
        <v>39</v>
      </c>
      <c r="E1276" s="3">
        <v>40</v>
      </c>
      <c r="F1276" s="3">
        <v>169</v>
      </c>
      <c r="G1276" s="3">
        <v>39.75</v>
      </c>
    </row>
    <row r="1277" spans="1:7" x14ac:dyDescent="0.3">
      <c r="A1277" s="8">
        <v>39589</v>
      </c>
      <c r="B1277" s="3">
        <v>40.75</v>
      </c>
      <c r="C1277" s="3">
        <v>41.25</v>
      </c>
      <c r="D1277" s="3">
        <v>38.5</v>
      </c>
      <c r="E1277" s="3">
        <v>38.5</v>
      </c>
      <c r="F1277" s="3">
        <v>195</v>
      </c>
      <c r="G1277" s="3">
        <v>38.75</v>
      </c>
    </row>
    <row r="1278" spans="1:7" x14ac:dyDescent="0.3">
      <c r="A1278" s="8">
        <v>39590</v>
      </c>
      <c r="B1278" s="3">
        <v>39.5</v>
      </c>
      <c r="C1278" s="3">
        <v>39.75</v>
      </c>
      <c r="D1278" s="3">
        <v>38.799999999999997</v>
      </c>
      <c r="E1278" s="3">
        <v>38.799999999999997</v>
      </c>
      <c r="F1278" s="3">
        <v>94</v>
      </c>
      <c r="G1278" s="3">
        <v>38.799999999999997</v>
      </c>
    </row>
    <row r="1279" spans="1:7" x14ac:dyDescent="0.3">
      <c r="A1279" s="8">
        <v>39591</v>
      </c>
      <c r="B1279" s="3">
        <v>40.5</v>
      </c>
      <c r="C1279" s="3">
        <v>40.6</v>
      </c>
      <c r="D1279" s="3">
        <v>39.5</v>
      </c>
      <c r="E1279" s="3">
        <v>40.35</v>
      </c>
      <c r="F1279" s="3">
        <v>176</v>
      </c>
      <c r="G1279" s="3">
        <v>40.25</v>
      </c>
    </row>
    <row r="1280" spans="1:7" x14ac:dyDescent="0.3">
      <c r="A1280" s="8">
        <v>39594</v>
      </c>
      <c r="B1280" s="3">
        <v>44</v>
      </c>
      <c r="C1280" s="3">
        <v>44.5</v>
      </c>
      <c r="D1280" s="3">
        <v>43.7</v>
      </c>
      <c r="E1280" s="3">
        <v>44.25</v>
      </c>
      <c r="F1280" s="3">
        <v>139</v>
      </c>
      <c r="G1280" s="3">
        <v>44.3</v>
      </c>
    </row>
    <row r="1281" spans="1:7" x14ac:dyDescent="0.3">
      <c r="A1281" s="8">
        <v>39595</v>
      </c>
      <c r="B1281" s="3">
        <v>43.9</v>
      </c>
      <c r="C1281" s="3">
        <v>43.9</v>
      </c>
      <c r="D1281" s="3">
        <v>42.65</v>
      </c>
      <c r="E1281" s="3">
        <v>42.75</v>
      </c>
      <c r="F1281" s="3">
        <v>167</v>
      </c>
      <c r="G1281" s="3">
        <v>42.75</v>
      </c>
    </row>
    <row r="1282" spans="1:7" x14ac:dyDescent="0.3">
      <c r="A1282" s="8">
        <v>39596</v>
      </c>
      <c r="B1282" s="3">
        <v>41.95</v>
      </c>
      <c r="C1282" s="3">
        <v>41.95</v>
      </c>
      <c r="D1282" s="3">
        <v>39</v>
      </c>
      <c r="E1282" s="3">
        <v>39</v>
      </c>
      <c r="F1282" s="3">
        <v>103</v>
      </c>
      <c r="G1282" s="3">
        <v>39</v>
      </c>
    </row>
    <row r="1283" spans="1:7" x14ac:dyDescent="0.3">
      <c r="A1283" s="8">
        <v>39597</v>
      </c>
      <c r="B1283" s="3">
        <v>41.25</v>
      </c>
      <c r="C1283" s="3">
        <v>41.25</v>
      </c>
      <c r="D1283" s="3">
        <v>39.700000000000003</v>
      </c>
      <c r="E1283" s="3">
        <v>40</v>
      </c>
      <c r="F1283" s="3">
        <v>75</v>
      </c>
      <c r="G1283" s="3">
        <v>40</v>
      </c>
    </row>
    <row r="1284" spans="1:7" x14ac:dyDescent="0.3">
      <c r="A1284" s="8">
        <v>39598</v>
      </c>
      <c r="B1284" s="3">
        <v>40.25</v>
      </c>
      <c r="C1284" s="3">
        <v>41.7</v>
      </c>
      <c r="D1284" s="3">
        <v>40.25</v>
      </c>
      <c r="E1284" s="3">
        <v>41.3</v>
      </c>
      <c r="F1284" s="3">
        <v>175</v>
      </c>
      <c r="G1284" s="3">
        <v>41.3</v>
      </c>
    </row>
    <row r="1285" spans="1:7" x14ac:dyDescent="0.3">
      <c r="A1285" s="8">
        <v>39601</v>
      </c>
      <c r="B1285" s="3">
        <v>55</v>
      </c>
      <c r="C1285" s="3">
        <v>55</v>
      </c>
      <c r="D1285" s="3">
        <v>54.65</v>
      </c>
      <c r="E1285" s="3">
        <v>54.65</v>
      </c>
      <c r="F1285" s="3">
        <v>22</v>
      </c>
      <c r="G1285" s="3">
        <v>54.33</v>
      </c>
    </row>
    <row r="1286" spans="1:7" x14ac:dyDescent="0.3">
      <c r="A1286" s="8">
        <v>39602</v>
      </c>
      <c r="B1286" s="3">
        <v>54</v>
      </c>
      <c r="C1286" s="3">
        <v>55</v>
      </c>
      <c r="D1286" s="3">
        <v>54</v>
      </c>
      <c r="E1286" s="3">
        <v>54.99</v>
      </c>
      <c r="F1286" s="3">
        <v>20</v>
      </c>
      <c r="G1286" s="3">
        <v>54.99</v>
      </c>
    </row>
    <row r="1287" spans="1:7" x14ac:dyDescent="0.3">
      <c r="A1287" s="8">
        <v>39603</v>
      </c>
      <c r="B1287" s="3">
        <v>55.5</v>
      </c>
      <c r="C1287" s="3">
        <v>56.6</v>
      </c>
      <c r="D1287" s="3">
        <v>55.35</v>
      </c>
      <c r="E1287" s="3">
        <v>56.6</v>
      </c>
      <c r="F1287" s="3">
        <v>82</v>
      </c>
      <c r="G1287" s="3">
        <v>56.5</v>
      </c>
    </row>
    <row r="1288" spans="1:7" x14ac:dyDescent="0.3">
      <c r="A1288" s="8">
        <v>39604</v>
      </c>
      <c r="B1288" s="3">
        <v>56</v>
      </c>
      <c r="C1288" s="3">
        <v>56</v>
      </c>
      <c r="D1288" s="3">
        <v>54.2</v>
      </c>
      <c r="E1288" s="3">
        <v>54.35</v>
      </c>
      <c r="F1288" s="3">
        <v>121</v>
      </c>
      <c r="G1288" s="3">
        <v>54.35</v>
      </c>
    </row>
    <row r="1289" spans="1:7" x14ac:dyDescent="0.3">
      <c r="A1289" s="8">
        <v>39605</v>
      </c>
      <c r="B1289" s="3">
        <v>54.25</v>
      </c>
      <c r="C1289" s="3">
        <v>56.75</v>
      </c>
      <c r="D1289" s="3">
        <v>54.25</v>
      </c>
      <c r="E1289" s="3">
        <v>56.7</v>
      </c>
      <c r="F1289" s="3">
        <v>21</v>
      </c>
      <c r="G1289" s="3">
        <v>56.7</v>
      </c>
    </row>
    <row r="1290" spans="1:7" x14ac:dyDescent="0.3">
      <c r="A1290" s="8">
        <v>39608</v>
      </c>
      <c r="B1290" s="3">
        <v>54.5</v>
      </c>
      <c r="C1290" s="3">
        <v>54.5</v>
      </c>
      <c r="D1290" s="3">
        <v>52.5</v>
      </c>
      <c r="E1290" s="3">
        <v>52.5</v>
      </c>
      <c r="F1290" s="3">
        <v>103</v>
      </c>
      <c r="G1290" s="3">
        <v>52.5</v>
      </c>
    </row>
    <row r="1291" spans="1:7" x14ac:dyDescent="0.3">
      <c r="A1291" s="8">
        <v>39609</v>
      </c>
      <c r="B1291" s="3">
        <v>51.9</v>
      </c>
      <c r="C1291" s="3">
        <v>55.75</v>
      </c>
      <c r="D1291" s="3">
        <v>51.25</v>
      </c>
      <c r="E1291" s="3">
        <v>55.4</v>
      </c>
      <c r="F1291" s="3">
        <v>101</v>
      </c>
      <c r="G1291" s="3">
        <v>55.33</v>
      </c>
    </row>
    <row r="1292" spans="1:7" x14ac:dyDescent="0.3">
      <c r="A1292" s="8">
        <v>39610</v>
      </c>
      <c r="B1292" s="3">
        <v>53.5</v>
      </c>
      <c r="C1292" s="3">
        <v>56</v>
      </c>
      <c r="D1292" s="3">
        <v>53.25</v>
      </c>
      <c r="E1292" s="3">
        <v>53.25</v>
      </c>
      <c r="F1292" s="3">
        <v>45</v>
      </c>
      <c r="G1292" s="3">
        <v>53.63</v>
      </c>
    </row>
    <row r="1293" spans="1:7" x14ac:dyDescent="0.3">
      <c r="A1293" s="8">
        <v>39611</v>
      </c>
      <c r="B1293" s="3">
        <v>52.75</v>
      </c>
      <c r="C1293" s="3">
        <v>53.5</v>
      </c>
      <c r="D1293" s="3">
        <v>52.5</v>
      </c>
      <c r="E1293" s="3">
        <v>53.4</v>
      </c>
      <c r="F1293" s="3">
        <v>64</v>
      </c>
      <c r="G1293" s="3">
        <v>53.4</v>
      </c>
    </row>
    <row r="1294" spans="1:7" x14ac:dyDescent="0.3">
      <c r="A1294" s="8">
        <v>39612</v>
      </c>
      <c r="B1294" s="3">
        <v>53.1</v>
      </c>
      <c r="C1294" s="3">
        <v>53.1</v>
      </c>
      <c r="D1294" s="3">
        <v>51</v>
      </c>
      <c r="E1294" s="3">
        <v>51</v>
      </c>
      <c r="F1294" s="3">
        <v>59</v>
      </c>
      <c r="G1294" s="3">
        <v>51.25</v>
      </c>
    </row>
    <row r="1295" spans="1:7" x14ac:dyDescent="0.3">
      <c r="A1295" s="8">
        <v>39615</v>
      </c>
      <c r="B1295" s="3">
        <v>53.5</v>
      </c>
      <c r="C1295" s="3">
        <v>54.35</v>
      </c>
      <c r="D1295" s="3">
        <v>52.75</v>
      </c>
      <c r="E1295" s="3">
        <v>54.35</v>
      </c>
      <c r="F1295" s="3">
        <v>36</v>
      </c>
      <c r="G1295" s="3">
        <v>54.35</v>
      </c>
    </row>
    <row r="1296" spans="1:7" x14ac:dyDescent="0.3">
      <c r="A1296" s="8">
        <v>39616</v>
      </c>
      <c r="B1296" s="3">
        <v>54</v>
      </c>
      <c r="C1296" s="3">
        <v>55.6</v>
      </c>
      <c r="D1296" s="3">
        <v>54</v>
      </c>
      <c r="E1296" s="3">
        <v>54.21</v>
      </c>
      <c r="F1296" s="3">
        <v>72</v>
      </c>
      <c r="G1296" s="3">
        <v>54.5</v>
      </c>
    </row>
    <row r="1297" spans="1:7" x14ac:dyDescent="0.3">
      <c r="A1297" s="8">
        <v>39617</v>
      </c>
      <c r="B1297" s="3">
        <v>54.15</v>
      </c>
      <c r="C1297" s="3">
        <v>54.5</v>
      </c>
      <c r="D1297" s="3">
        <v>53.5</v>
      </c>
      <c r="E1297" s="3">
        <v>54.5</v>
      </c>
      <c r="F1297" s="3">
        <v>33</v>
      </c>
      <c r="G1297" s="3">
        <v>54.13</v>
      </c>
    </row>
    <row r="1298" spans="1:7" x14ac:dyDescent="0.3">
      <c r="A1298" s="8">
        <v>39618</v>
      </c>
      <c r="B1298" s="3">
        <v>53.9</v>
      </c>
      <c r="C1298" s="3">
        <v>53.9</v>
      </c>
      <c r="D1298" s="3">
        <v>52.5</v>
      </c>
      <c r="E1298" s="3">
        <v>52.6</v>
      </c>
      <c r="F1298" s="3">
        <v>110</v>
      </c>
      <c r="G1298" s="3">
        <v>52.6</v>
      </c>
    </row>
    <row r="1299" spans="1:7" x14ac:dyDescent="0.3">
      <c r="A1299" s="8">
        <v>39619</v>
      </c>
      <c r="B1299" s="3">
        <v>51.75</v>
      </c>
      <c r="C1299" s="3">
        <v>52</v>
      </c>
      <c r="D1299" s="3">
        <v>50.5</v>
      </c>
      <c r="E1299" s="3">
        <v>52</v>
      </c>
      <c r="F1299" s="3">
        <v>65</v>
      </c>
      <c r="G1299" s="3">
        <v>52</v>
      </c>
    </row>
    <row r="1300" spans="1:7" x14ac:dyDescent="0.3">
      <c r="A1300" s="8">
        <v>39622</v>
      </c>
      <c r="B1300" s="3">
        <v>49</v>
      </c>
      <c r="C1300" s="3">
        <v>50.8</v>
      </c>
      <c r="D1300" s="3">
        <v>49</v>
      </c>
      <c r="E1300" s="3">
        <v>50.6</v>
      </c>
      <c r="F1300" s="3">
        <v>15</v>
      </c>
      <c r="G1300" s="3">
        <v>50.6</v>
      </c>
    </row>
    <row r="1301" spans="1:7" x14ac:dyDescent="0.3">
      <c r="A1301" s="8">
        <v>39623</v>
      </c>
      <c r="B1301" s="3">
        <v>51</v>
      </c>
      <c r="C1301" s="3">
        <v>51</v>
      </c>
      <c r="D1301" s="3">
        <v>47.65</v>
      </c>
      <c r="E1301" s="3">
        <v>47.65</v>
      </c>
      <c r="F1301" s="3">
        <v>96</v>
      </c>
      <c r="G1301" s="3">
        <v>47.65</v>
      </c>
    </row>
    <row r="1302" spans="1:7" x14ac:dyDescent="0.3">
      <c r="A1302" s="8">
        <v>39624</v>
      </c>
      <c r="B1302" s="3">
        <v>48.5</v>
      </c>
      <c r="C1302" s="3">
        <v>50.75</v>
      </c>
      <c r="D1302" s="3">
        <v>48.5</v>
      </c>
      <c r="E1302" s="3">
        <v>49</v>
      </c>
      <c r="F1302" s="3">
        <v>103</v>
      </c>
      <c r="G1302" s="3">
        <v>49.16</v>
      </c>
    </row>
    <row r="1303" spans="1:7" x14ac:dyDescent="0.3">
      <c r="A1303" s="8">
        <v>39625</v>
      </c>
      <c r="B1303" s="3">
        <v>50.5</v>
      </c>
      <c r="C1303" s="3">
        <v>50.5</v>
      </c>
      <c r="D1303" s="3">
        <v>49.5</v>
      </c>
      <c r="E1303" s="3">
        <v>50.05</v>
      </c>
      <c r="F1303" s="3">
        <v>100</v>
      </c>
      <c r="G1303" s="3">
        <v>49.95</v>
      </c>
    </row>
    <row r="1304" spans="1:7" x14ac:dyDescent="0.3">
      <c r="A1304" s="8">
        <v>39626</v>
      </c>
      <c r="B1304" s="3">
        <v>52.45</v>
      </c>
      <c r="C1304" s="3">
        <v>53.75</v>
      </c>
      <c r="D1304" s="3">
        <v>52.45</v>
      </c>
      <c r="E1304" s="3">
        <v>53.25</v>
      </c>
      <c r="F1304" s="3">
        <v>93</v>
      </c>
      <c r="G1304" s="3">
        <v>53</v>
      </c>
    </row>
    <row r="1305" spans="1:7" x14ac:dyDescent="0.3">
      <c r="A1305" s="8">
        <v>39629</v>
      </c>
      <c r="B1305" s="3">
        <v>52.5</v>
      </c>
      <c r="C1305" s="3">
        <v>53.9</v>
      </c>
      <c r="D1305" s="3">
        <v>52.5</v>
      </c>
      <c r="E1305" s="3">
        <v>53.9</v>
      </c>
      <c r="F1305" s="3">
        <v>70</v>
      </c>
      <c r="G1305" s="3">
        <v>53.9</v>
      </c>
    </row>
    <row r="1306" spans="1:7" x14ac:dyDescent="0.3">
      <c r="A1306" s="8">
        <v>39630</v>
      </c>
      <c r="B1306" s="3">
        <v>66.7</v>
      </c>
      <c r="C1306" s="3">
        <v>67.400000000000006</v>
      </c>
      <c r="D1306" s="3">
        <v>66.7</v>
      </c>
      <c r="E1306" s="3">
        <v>67</v>
      </c>
      <c r="F1306" s="3">
        <v>24</v>
      </c>
      <c r="G1306" s="3">
        <v>67.349999999999994</v>
      </c>
    </row>
    <row r="1307" spans="1:7" x14ac:dyDescent="0.3">
      <c r="A1307" s="8">
        <v>39631</v>
      </c>
      <c r="B1307" s="3">
        <v>68.25</v>
      </c>
      <c r="C1307" s="3">
        <v>68.25</v>
      </c>
      <c r="D1307" s="3">
        <v>64.349999999999994</v>
      </c>
      <c r="E1307" s="3">
        <v>64.349999999999994</v>
      </c>
      <c r="F1307" s="3">
        <v>167</v>
      </c>
      <c r="G1307" s="3">
        <v>64.349999999999994</v>
      </c>
    </row>
    <row r="1308" spans="1:7" x14ac:dyDescent="0.3">
      <c r="A1308" s="8">
        <v>39632</v>
      </c>
      <c r="B1308" s="3">
        <v>65.5</v>
      </c>
      <c r="C1308" s="3">
        <v>67</v>
      </c>
      <c r="D1308" s="3">
        <v>65</v>
      </c>
      <c r="E1308" s="3">
        <v>66</v>
      </c>
      <c r="F1308" s="3">
        <v>102</v>
      </c>
      <c r="G1308" s="3">
        <v>66</v>
      </c>
    </row>
    <row r="1309" spans="1:7" x14ac:dyDescent="0.3">
      <c r="A1309" s="8">
        <v>39633</v>
      </c>
      <c r="B1309" s="3">
        <v>67.25</v>
      </c>
      <c r="C1309" s="3">
        <v>68</v>
      </c>
      <c r="D1309" s="3">
        <v>67.25</v>
      </c>
      <c r="E1309" s="3">
        <v>67.25</v>
      </c>
      <c r="F1309" s="3">
        <v>94</v>
      </c>
      <c r="G1309" s="3">
        <v>67.25</v>
      </c>
    </row>
    <row r="1310" spans="1:7" x14ac:dyDescent="0.3">
      <c r="A1310" s="8">
        <v>39636</v>
      </c>
      <c r="B1310" s="3">
        <v>66</v>
      </c>
      <c r="C1310" s="3">
        <v>66.06</v>
      </c>
      <c r="D1310" s="3">
        <v>65.760000000000005</v>
      </c>
      <c r="E1310" s="3">
        <v>65.760000000000005</v>
      </c>
      <c r="F1310" s="3">
        <v>18</v>
      </c>
      <c r="G1310" s="3">
        <v>65.760000000000005</v>
      </c>
    </row>
    <row r="1311" spans="1:7" x14ac:dyDescent="0.3">
      <c r="A1311" s="8">
        <v>39637</v>
      </c>
      <c r="B1311" s="3">
        <v>63.75</v>
      </c>
      <c r="C1311" s="3">
        <v>63.75</v>
      </c>
      <c r="D1311" s="3">
        <v>59.75</v>
      </c>
      <c r="E1311" s="3">
        <v>59.75</v>
      </c>
      <c r="F1311" s="3">
        <v>91</v>
      </c>
      <c r="G1311" s="3">
        <v>59.75</v>
      </c>
    </row>
    <row r="1312" spans="1:7" x14ac:dyDescent="0.3">
      <c r="A1312" s="8">
        <v>39638</v>
      </c>
      <c r="B1312" s="3">
        <v>59.25</v>
      </c>
      <c r="C1312" s="3">
        <v>62.5</v>
      </c>
      <c r="D1312" s="3">
        <v>59</v>
      </c>
      <c r="E1312" s="3">
        <v>61</v>
      </c>
      <c r="F1312" s="3">
        <v>153</v>
      </c>
      <c r="G1312" s="3">
        <v>61.2</v>
      </c>
    </row>
    <row r="1313" spans="1:7" x14ac:dyDescent="0.3">
      <c r="A1313" s="8">
        <v>39639</v>
      </c>
      <c r="B1313" s="3">
        <v>59</v>
      </c>
      <c r="C1313" s="3">
        <v>59</v>
      </c>
      <c r="D1313" s="3">
        <v>57.1</v>
      </c>
      <c r="E1313" s="3">
        <v>58.5</v>
      </c>
      <c r="F1313" s="3">
        <v>118</v>
      </c>
      <c r="G1313" s="3">
        <v>58.5</v>
      </c>
    </row>
    <row r="1314" spans="1:7" x14ac:dyDescent="0.3">
      <c r="A1314" s="8">
        <v>39640</v>
      </c>
      <c r="B1314" s="3">
        <v>57.25</v>
      </c>
      <c r="C1314" s="3">
        <v>57.25</v>
      </c>
      <c r="D1314" s="3">
        <v>56.8</v>
      </c>
      <c r="E1314" s="3">
        <v>57.1</v>
      </c>
      <c r="F1314" s="3">
        <v>151</v>
      </c>
      <c r="G1314" s="3">
        <v>57.1</v>
      </c>
    </row>
    <row r="1315" spans="1:7" x14ac:dyDescent="0.3">
      <c r="A1315" s="8">
        <v>39643</v>
      </c>
      <c r="B1315" s="3">
        <v>56</v>
      </c>
      <c r="C1315" s="3">
        <v>57.25</v>
      </c>
      <c r="D1315" s="3">
        <v>56</v>
      </c>
      <c r="E1315" s="3">
        <v>56.5</v>
      </c>
      <c r="F1315" s="3">
        <v>185</v>
      </c>
      <c r="G1315" s="3">
        <v>56.5</v>
      </c>
    </row>
    <row r="1316" spans="1:7" x14ac:dyDescent="0.3">
      <c r="A1316" s="8">
        <v>39644</v>
      </c>
      <c r="B1316" s="3">
        <v>55.25</v>
      </c>
      <c r="C1316" s="3">
        <v>56</v>
      </c>
      <c r="D1316" s="3">
        <v>55.25</v>
      </c>
      <c r="E1316" s="3">
        <v>55.75</v>
      </c>
      <c r="F1316" s="3">
        <v>110</v>
      </c>
      <c r="G1316" s="3">
        <v>55.58</v>
      </c>
    </row>
    <row r="1317" spans="1:7" x14ac:dyDescent="0.3">
      <c r="A1317" s="8">
        <v>39645</v>
      </c>
      <c r="B1317" s="3">
        <v>57.5</v>
      </c>
      <c r="C1317" s="3">
        <v>59.6</v>
      </c>
      <c r="D1317" s="3">
        <v>57.5</v>
      </c>
      <c r="E1317" s="3">
        <v>59.6</v>
      </c>
      <c r="F1317" s="3">
        <v>97</v>
      </c>
      <c r="G1317" s="3">
        <v>59.6</v>
      </c>
    </row>
    <row r="1318" spans="1:7" x14ac:dyDescent="0.3">
      <c r="A1318" s="8">
        <v>39646</v>
      </c>
      <c r="B1318" s="3">
        <v>61</v>
      </c>
      <c r="C1318" s="3">
        <v>62</v>
      </c>
      <c r="D1318" s="3">
        <v>59.6</v>
      </c>
      <c r="E1318" s="3">
        <v>60</v>
      </c>
      <c r="F1318" s="3">
        <v>44</v>
      </c>
      <c r="G1318" s="3">
        <v>60.25</v>
      </c>
    </row>
    <row r="1319" spans="1:7" x14ac:dyDescent="0.3">
      <c r="A1319" s="8">
        <v>39647</v>
      </c>
      <c r="B1319" s="3">
        <v>59</v>
      </c>
      <c r="C1319" s="3">
        <v>59</v>
      </c>
      <c r="D1319" s="3">
        <v>57.3</v>
      </c>
      <c r="E1319" s="3">
        <v>58.65</v>
      </c>
      <c r="F1319" s="3">
        <v>47</v>
      </c>
      <c r="G1319" s="3">
        <v>58.48</v>
      </c>
    </row>
    <row r="1320" spans="1:7" x14ac:dyDescent="0.3">
      <c r="A1320" s="8">
        <v>39650</v>
      </c>
      <c r="B1320" s="3">
        <v>63</v>
      </c>
      <c r="C1320" s="3">
        <v>63</v>
      </c>
      <c r="D1320" s="3">
        <v>60.5</v>
      </c>
      <c r="E1320" s="3">
        <v>61</v>
      </c>
      <c r="F1320" s="3">
        <v>100</v>
      </c>
      <c r="G1320" s="3">
        <v>61</v>
      </c>
    </row>
    <row r="1321" spans="1:7" x14ac:dyDescent="0.3">
      <c r="A1321" s="8">
        <v>39651</v>
      </c>
      <c r="B1321" s="3">
        <v>62</v>
      </c>
      <c r="C1321" s="3">
        <v>62.5</v>
      </c>
      <c r="D1321" s="3">
        <v>62</v>
      </c>
      <c r="E1321" s="3">
        <v>62.5</v>
      </c>
      <c r="F1321" s="3">
        <v>67</v>
      </c>
      <c r="G1321" s="3">
        <v>62.5</v>
      </c>
    </row>
    <row r="1322" spans="1:7" x14ac:dyDescent="0.3">
      <c r="A1322" s="8">
        <v>39652</v>
      </c>
      <c r="B1322" s="3">
        <v>61.25</v>
      </c>
      <c r="C1322" s="3">
        <v>61.35</v>
      </c>
      <c r="D1322" s="3">
        <v>60.5</v>
      </c>
      <c r="E1322" s="3">
        <v>61.35</v>
      </c>
      <c r="F1322" s="3">
        <v>43</v>
      </c>
      <c r="G1322" s="3">
        <v>61.35</v>
      </c>
    </row>
    <row r="1323" spans="1:7" x14ac:dyDescent="0.3">
      <c r="A1323" s="8">
        <v>39653</v>
      </c>
      <c r="B1323" s="3">
        <v>61.25</v>
      </c>
      <c r="C1323" s="3">
        <v>61.9</v>
      </c>
      <c r="D1323" s="3">
        <v>61.25</v>
      </c>
      <c r="E1323" s="3">
        <v>61.7</v>
      </c>
      <c r="F1323" s="3">
        <v>55</v>
      </c>
      <c r="G1323" s="3">
        <v>61.7</v>
      </c>
    </row>
    <row r="1324" spans="1:7" x14ac:dyDescent="0.3">
      <c r="A1324" s="8">
        <v>39654</v>
      </c>
      <c r="B1324" s="3">
        <v>62.25</v>
      </c>
      <c r="C1324" s="3">
        <v>62.5</v>
      </c>
      <c r="D1324" s="3">
        <v>61.5</v>
      </c>
      <c r="E1324" s="3">
        <v>62.5</v>
      </c>
      <c r="F1324" s="3">
        <v>37</v>
      </c>
      <c r="G1324" s="3">
        <v>61.23</v>
      </c>
    </row>
    <row r="1325" spans="1:7" x14ac:dyDescent="0.3">
      <c r="A1325" s="8">
        <v>39657</v>
      </c>
      <c r="B1325" s="3">
        <v>60</v>
      </c>
      <c r="C1325" s="3">
        <v>60</v>
      </c>
      <c r="D1325" s="3">
        <v>58</v>
      </c>
      <c r="E1325" s="3">
        <v>58</v>
      </c>
      <c r="F1325" s="3">
        <v>92</v>
      </c>
      <c r="G1325" s="3">
        <v>57.25</v>
      </c>
    </row>
    <row r="1326" spans="1:7" x14ac:dyDescent="0.3">
      <c r="A1326" s="8">
        <v>39658</v>
      </c>
      <c r="B1326" s="3">
        <v>56.75</v>
      </c>
      <c r="C1326" s="3">
        <v>56.75</v>
      </c>
      <c r="D1326" s="3">
        <v>55.5</v>
      </c>
      <c r="E1326" s="3">
        <v>56</v>
      </c>
      <c r="F1326" s="3">
        <v>100</v>
      </c>
      <c r="G1326" s="3">
        <v>56.03</v>
      </c>
    </row>
    <row r="1327" spans="1:7" x14ac:dyDescent="0.3">
      <c r="A1327" s="8">
        <v>39659</v>
      </c>
      <c r="B1327" s="3">
        <v>56.25</v>
      </c>
      <c r="C1327" s="3">
        <v>58</v>
      </c>
      <c r="D1327" s="3">
        <v>56.25</v>
      </c>
      <c r="E1327" s="3">
        <v>57.25</v>
      </c>
      <c r="F1327" s="3">
        <v>129</v>
      </c>
      <c r="G1327" s="3">
        <v>57.25</v>
      </c>
    </row>
    <row r="1328" spans="1:7" x14ac:dyDescent="0.3">
      <c r="A1328" s="8">
        <v>39660</v>
      </c>
      <c r="B1328" s="3">
        <v>59</v>
      </c>
      <c r="C1328" s="3">
        <v>59</v>
      </c>
      <c r="D1328" s="3">
        <v>58.6</v>
      </c>
      <c r="E1328" s="3">
        <v>58.7</v>
      </c>
      <c r="F1328" s="3">
        <v>121</v>
      </c>
      <c r="G1328" s="3">
        <v>58.7</v>
      </c>
    </row>
    <row r="1329" spans="1:7" x14ac:dyDescent="0.3">
      <c r="A1329" s="8">
        <v>39661</v>
      </c>
      <c r="B1329" s="3">
        <v>58.73</v>
      </c>
      <c r="C1329" s="3">
        <v>58.73</v>
      </c>
      <c r="D1329" s="3">
        <v>58.73</v>
      </c>
      <c r="E1329" s="3">
        <v>58.73</v>
      </c>
      <c r="F1329" s="3">
        <v>0</v>
      </c>
      <c r="G1329" s="3">
        <v>58.73</v>
      </c>
    </row>
    <row r="1330" spans="1:7" x14ac:dyDescent="0.3">
      <c r="A1330" s="8">
        <v>39664</v>
      </c>
      <c r="B1330" s="3">
        <v>55.5</v>
      </c>
      <c r="C1330" s="3">
        <v>55.5</v>
      </c>
      <c r="D1330" s="3">
        <v>55.5</v>
      </c>
      <c r="E1330" s="3">
        <v>55.5</v>
      </c>
      <c r="F1330" s="3">
        <v>32</v>
      </c>
      <c r="G1330" s="3">
        <v>55.5</v>
      </c>
    </row>
    <row r="1331" spans="1:7" x14ac:dyDescent="0.3">
      <c r="A1331" s="8">
        <v>39665</v>
      </c>
      <c r="B1331" s="3">
        <v>55.25</v>
      </c>
      <c r="C1331" s="3">
        <v>55.3</v>
      </c>
      <c r="D1331" s="3">
        <v>55.25</v>
      </c>
      <c r="E1331" s="3">
        <v>55.3</v>
      </c>
      <c r="F1331" s="3">
        <v>36</v>
      </c>
      <c r="G1331" s="3">
        <v>55.3</v>
      </c>
    </row>
    <row r="1332" spans="1:7" x14ac:dyDescent="0.3">
      <c r="A1332" s="8">
        <v>39666</v>
      </c>
      <c r="B1332" s="3">
        <v>55.3</v>
      </c>
      <c r="C1332" s="3">
        <v>56.5</v>
      </c>
      <c r="D1332" s="3">
        <v>55.3</v>
      </c>
      <c r="E1332" s="3">
        <v>56.5</v>
      </c>
      <c r="F1332" s="3">
        <v>90</v>
      </c>
      <c r="G1332" s="3">
        <v>56.5</v>
      </c>
    </row>
    <row r="1333" spans="1:7" x14ac:dyDescent="0.3">
      <c r="A1333" s="8">
        <v>39667</v>
      </c>
      <c r="B1333" s="3">
        <v>56.3</v>
      </c>
      <c r="C1333" s="3">
        <v>56.5</v>
      </c>
      <c r="D1333" s="3">
        <v>56</v>
      </c>
      <c r="E1333" s="3">
        <v>56.15</v>
      </c>
      <c r="F1333" s="3">
        <v>34</v>
      </c>
      <c r="G1333" s="3">
        <v>56.15</v>
      </c>
    </row>
    <row r="1334" spans="1:7" x14ac:dyDescent="0.3">
      <c r="A1334" s="8">
        <v>39668</v>
      </c>
      <c r="B1334" s="3">
        <v>55.6</v>
      </c>
      <c r="C1334" s="3">
        <v>56.75</v>
      </c>
      <c r="D1334" s="3">
        <v>55.5</v>
      </c>
      <c r="E1334" s="3">
        <v>56.3</v>
      </c>
      <c r="F1334" s="3">
        <v>63</v>
      </c>
      <c r="G1334" s="3">
        <v>56.25</v>
      </c>
    </row>
    <row r="1335" spans="1:7" x14ac:dyDescent="0.3">
      <c r="A1335" s="8">
        <v>39671</v>
      </c>
      <c r="B1335" s="3">
        <v>57</v>
      </c>
      <c r="C1335" s="3">
        <v>58</v>
      </c>
      <c r="D1335" s="3">
        <v>57</v>
      </c>
      <c r="E1335" s="3">
        <v>58</v>
      </c>
      <c r="F1335" s="3">
        <v>45</v>
      </c>
      <c r="G1335" s="3">
        <v>58</v>
      </c>
    </row>
    <row r="1336" spans="1:7" x14ac:dyDescent="0.3">
      <c r="A1336" s="8">
        <v>39672</v>
      </c>
      <c r="B1336" s="3">
        <v>58.25</v>
      </c>
      <c r="C1336" s="3">
        <v>59.6</v>
      </c>
      <c r="D1336" s="3">
        <v>58.25</v>
      </c>
      <c r="E1336" s="3">
        <v>59.5</v>
      </c>
      <c r="F1336" s="3">
        <v>68</v>
      </c>
      <c r="G1336" s="3">
        <v>59.35</v>
      </c>
    </row>
    <row r="1337" spans="1:7" x14ac:dyDescent="0.3">
      <c r="A1337" s="8">
        <v>39673</v>
      </c>
      <c r="B1337" s="3">
        <v>59.5</v>
      </c>
      <c r="C1337" s="3">
        <v>60.6</v>
      </c>
      <c r="D1337" s="3">
        <v>59.5</v>
      </c>
      <c r="E1337" s="3">
        <v>60.5</v>
      </c>
      <c r="F1337" s="3">
        <v>115</v>
      </c>
      <c r="G1337" s="3">
        <v>60.25</v>
      </c>
    </row>
    <row r="1338" spans="1:7" x14ac:dyDescent="0.3">
      <c r="A1338" s="8">
        <v>39674</v>
      </c>
      <c r="B1338" s="3">
        <v>61</v>
      </c>
      <c r="C1338" s="3">
        <v>61</v>
      </c>
      <c r="D1338" s="3">
        <v>59.9</v>
      </c>
      <c r="E1338" s="3">
        <v>60.6</v>
      </c>
      <c r="F1338" s="3">
        <v>127</v>
      </c>
      <c r="G1338" s="3">
        <v>60.6</v>
      </c>
    </row>
    <row r="1339" spans="1:7" x14ac:dyDescent="0.3">
      <c r="A1339" s="8">
        <v>39675</v>
      </c>
      <c r="B1339" s="3">
        <v>61</v>
      </c>
      <c r="C1339" s="3">
        <v>61.9</v>
      </c>
      <c r="D1339" s="3">
        <v>60.75</v>
      </c>
      <c r="E1339" s="3">
        <v>61.9</v>
      </c>
      <c r="F1339" s="3">
        <v>81</v>
      </c>
      <c r="G1339" s="3">
        <v>61.9</v>
      </c>
    </row>
    <row r="1340" spans="1:7" x14ac:dyDescent="0.3">
      <c r="A1340" s="8">
        <v>39678</v>
      </c>
      <c r="B1340" s="3">
        <v>63.5</v>
      </c>
      <c r="C1340" s="3">
        <v>65</v>
      </c>
      <c r="D1340" s="3">
        <v>63.5</v>
      </c>
      <c r="E1340" s="3">
        <v>65</v>
      </c>
      <c r="F1340" s="3">
        <v>133</v>
      </c>
      <c r="G1340" s="3">
        <v>65</v>
      </c>
    </row>
    <row r="1341" spans="1:7" x14ac:dyDescent="0.3">
      <c r="A1341" s="8">
        <v>39679</v>
      </c>
      <c r="B1341" s="3">
        <v>64.5</v>
      </c>
      <c r="C1341" s="3">
        <v>66</v>
      </c>
      <c r="D1341" s="3">
        <v>64.5</v>
      </c>
      <c r="E1341" s="3">
        <v>66</v>
      </c>
      <c r="F1341" s="3">
        <v>158</v>
      </c>
      <c r="G1341" s="3">
        <v>66</v>
      </c>
    </row>
    <row r="1342" spans="1:7" x14ac:dyDescent="0.3">
      <c r="A1342" s="8">
        <v>39680</v>
      </c>
      <c r="B1342" s="3">
        <v>66.5</v>
      </c>
      <c r="C1342" s="3">
        <v>68</v>
      </c>
      <c r="D1342" s="3">
        <v>66.5</v>
      </c>
      <c r="E1342" s="3">
        <v>67.75</v>
      </c>
      <c r="F1342" s="3">
        <v>162</v>
      </c>
      <c r="G1342" s="3">
        <v>67.75</v>
      </c>
    </row>
    <row r="1343" spans="1:7" x14ac:dyDescent="0.3">
      <c r="A1343" s="8">
        <v>39681</v>
      </c>
      <c r="B1343" s="3">
        <v>67.5</v>
      </c>
      <c r="C1343" s="3">
        <v>68.5</v>
      </c>
      <c r="D1343" s="3">
        <v>67.5</v>
      </c>
      <c r="E1343" s="3">
        <v>68.25</v>
      </c>
      <c r="F1343" s="3">
        <v>106</v>
      </c>
      <c r="G1343" s="3">
        <v>68.53</v>
      </c>
    </row>
    <row r="1344" spans="1:7" x14ac:dyDescent="0.3">
      <c r="A1344" s="8">
        <v>39682</v>
      </c>
      <c r="B1344" s="3">
        <v>69.2</v>
      </c>
      <c r="C1344" s="3">
        <v>69.75</v>
      </c>
      <c r="D1344" s="3">
        <v>68.5</v>
      </c>
      <c r="E1344" s="3">
        <v>69.75</v>
      </c>
      <c r="F1344" s="3">
        <v>75</v>
      </c>
      <c r="G1344" s="3">
        <v>69.75</v>
      </c>
    </row>
    <row r="1345" spans="1:7" x14ac:dyDescent="0.3">
      <c r="A1345" s="8">
        <v>39685</v>
      </c>
      <c r="B1345" s="3">
        <v>68.25</v>
      </c>
      <c r="C1345" s="3">
        <v>68.5</v>
      </c>
      <c r="D1345" s="3">
        <v>67.400000000000006</v>
      </c>
      <c r="E1345" s="3">
        <v>67.45</v>
      </c>
      <c r="F1345" s="3">
        <v>103</v>
      </c>
      <c r="G1345" s="3">
        <v>67.400000000000006</v>
      </c>
    </row>
    <row r="1346" spans="1:7" x14ac:dyDescent="0.3">
      <c r="A1346" s="8">
        <v>39686</v>
      </c>
      <c r="B1346" s="3">
        <v>67.5</v>
      </c>
      <c r="C1346" s="3">
        <v>70</v>
      </c>
      <c r="D1346" s="3">
        <v>67.5</v>
      </c>
      <c r="E1346" s="3">
        <v>69.349999999999994</v>
      </c>
      <c r="F1346" s="3">
        <v>59</v>
      </c>
      <c r="G1346" s="3">
        <v>69.349999999999994</v>
      </c>
    </row>
    <row r="1347" spans="1:7" x14ac:dyDescent="0.3">
      <c r="A1347" s="8">
        <v>39687</v>
      </c>
      <c r="B1347" s="3">
        <v>69.5</v>
      </c>
      <c r="C1347" s="3">
        <v>69.599999999999994</v>
      </c>
      <c r="D1347" s="3">
        <v>69.25</v>
      </c>
      <c r="E1347" s="3">
        <v>69.45</v>
      </c>
      <c r="F1347" s="3">
        <v>309</v>
      </c>
      <c r="G1347" s="3">
        <v>69.5</v>
      </c>
    </row>
    <row r="1348" spans="1:7" x14ac:dyDescent="0.3">
      <c r="A1348" s="8">
        <v>39688</v>
      </c>
      <c r="B1348" s="3">
        <v>70.5</v>
      </c>
      <c r="C1348" s="3">
        <v>71.05</v>
      </c>
      <c r="D1348" s="3">
        <v>70.5</v>
      </c>
      <c r="E1348" s="3">
        <v>70.900000000000006</v>
      </c>
      <c r="F1348" s="3">
        <v>152</v>
      </c>
      <c r="G1348" s="3">
        <v>71.05</v>
      </c>
    </row>
    <row r="1349" spans="1:7" x14ac:dyDescent="0.3">
      <c r="A1349" s="8">
        <v>39689</v>
      </c>
      <c r="B1349" s="3">
        <v>70.599999999999994</v>
      </c>
      <c r="C1349" s="3">
        <v>71</v>
      </c>
      <c r="D1349" s="3">
        <v>70</v>
      </c>
      <c r="E1349" s="3">
        <v>70.650000000000006</v>
      </c>
      <c r="F1349" s="3">
        <v>73</v>
      </c>
      <c r="G1349" s="3">
        <v>70.650000000000006</v>
      </c>
    </row>
    <row r="1350" spans="1:7" x14ac:dyDescent="0.3">
      <c r="A1350" s="8">
        <v>39692</v>
      </c>
      <c r="B1350" s="3">
        <v>75</v>
      </c>
      <c r="C1350" s="3">
        <v>75</v>
      </c>
      <c r="D1350" s="3">
        <v>72.349999999999994</v>
      </c>
      <c r="E1350" s="3">
        <v>72.349999999999994</v>
      </c>
      <c r="F1350" s="3">
        <v>58</v>
      </c>
      <c r="G1350" s="3">
        <v>72.75</v>
      </c>
    </row>
    <row r="1351" spans="1:7" x14ac:dyDescent="0.3">
      <c r="A1351" s="8">
        <v>39693</v>
      </c>
      <c r="B1351" s="3">
        <v>73.5</v>
      </c>
      <c r="C1351" s="3">
        <v>73.5</v>
      </c>
      <c r="D1351" s="3">
        <v>72.5</v>
      </c>
      <c r="E1351" s="3">
        <v>73.05</v>
      </c>
      <c r="F1351" s="3">
        <v>128</v>
      </c>
      <c r="G1351" s="3">
        <v>73.05</v>
      </c>
    </row>
    <row r="1352" spans="1:7" x14ac:dyDescent="0.3">
      <c r="A1352" s="8">
        <v>39694</v>
      </c>
      <c r="B1352" s="3">
        <v>74</v>
      </c>
      <c r="C1352" s="3">
        <v>76.95</v>
      </c>
      <c r="D1352" s="3">
        <v>74</v>
      </c>
      <c r="E1352" s="3">
        <v>76.95</v>
      </c>
      <c r="F1352" s="3">
        <v>108</v>
      </c>
      <c r="G1352" s="3">
        <v>76.95</v>
      </c>
    </row>
    <row r="1353" spans="1:7" x14ac:dyDescent="0.3">
      <c r="A1353" s="8">
        <v>39695</v>
      </c>
      <c r="B1353" s="3">
        <v>77.150000000000006</v>
      </c>
      <c r="C1353" s="3">
        <v>78.75</v>
      </c>
      <c r="D1353" s="3">
        <v>76.7</v>
      </c>
      <c r="E1353" s="3">
        <v>76.7</v>
      </c>
      <c r="F1353" s="3">
        <v>60</v>
      </c>
      <c r="G1353" s="3">
        <v>76.75</v>
      </c>
    </row>
    <row r="1354" spans="1:7" x14ac:dyDescent="0.3">
      <c r="A1354" s="8">
        <v>39696</v>
      </c>
      <c r="B1354" s="3">
        <v>75.05</v>
      </c>
      <c r="C1354" s="3">
        <v>75.05</v>
      </c>
      <c r="D1354" s="3">
        <v>73.75</v>
      </c>
      <c r="E1354" s="3">
        <v>74</v>
      </c>
      <c r="F1354" s="3">
        <v>62</v>
      </c>
      <c r="G1354" s="3">
        <v>74</v>
      </c>
    </row>
    <row r="1355" spans="1:7" x14ac:dyDescent="0.3">
      <c r="A1355" s="8">
        <v>39699</v>
      </c>
      <c r="B1355" s="3">
        <v>76.75</v>
      </c>
      <c r="C1355" s="3">
        <v>77.75</v>
      </c>
      <c r="D1355" s="3">
        <v>75</v>
      </c>
      <c r="E1355" s="3">
        <v>75</v>
      </c>
      <c r="F1355" s="3">
        <v>118</v>
      </c>
      <c r="G1355" s="3">
        <v>75</v>
      </c>
    </row>
    <row r="1356" spans="1:7" x14ac:dyDescent="0.3">
      <c r="A1356" s="8">
        <v>39700</v>
      </c>
      <c r="B1356" s="3">
        <v>73.5</v>
      </c>
      <c r="C1356" s="3">
        <v>73.5</v>
      </c>
      <c r="D1356" s="3">
        <v>70.400000000000006</v>
      </c>
      <c r="E1356" s="3">
        <v>71</v>
      </c>
      <c r="F1356" s="3">
        <v>374</v>
      </c>
      <c r="G1356" s="3">
        <v>71</v>
      </c>
    </row>
    <row r="1357" spans="1:7" x14ac:dyDescent="0.3">
      <c r="A1357" s="8">
        <v>39701</v>
      </c>
      <c r="B1357" s="3">
        <v>72.75</v>
      </c>
      <c r="C1357" s="3">
        <v>72.75</v>
      </c>
      <c r="D1357" s="3">
        <v>69</v>
      </c>
      <c r="E1357" s="3">
        <v>69</v>
      </c>
      <c r="F1357" s="3">
        <v>0</v>
      </c>
      <c r="G1357" s="3">
        <v>69</v>
      </c>
    </row>
    <row r="1358" spans="1:7" x14ac:dyDescent="0.3">
      <c r="A1358" s="8">
        <v>39702</v>
      </c>
      <c r="B1358" s="3">
        <v>72.75</v>
      </c>
      <c r="C1358" s="3">
        <v>72.75</v>
      </c>
      <c r="D1358" s="3">
        <v>67.25</v>
      </c>
      <c r="E1358" s="3">
        <v>67.45</v>
      </c>
      <c r="F1358" s="3">
        <v>60</v>
      </c>
      <c r="G1358" s="3">
        <v>67.75</v>
      </c>
    </row>
    <row r="1359" spans="1:7" x14ac:dyDescent="0.3">
      <c r="A1359" s="8">
        <v>39703</v>
      </c>
      <c r="B1359" s="3">
        <v>69.75</v>
      </c>
      <c r="C1359" s="3">
        <v>69.75</v>
      </c>
      <c r="D1359" s="3">
        <v>69.75</v>
      </c>
      <c r="E1359" s="3">
        <v>69.75</v>
      </c>
      <c r="F1359" s="3">
        <v>10</v>
      </c>
      <c r="G1359" s="3">
        <v>69.75</v>
      </c>
    </row>
    <row r="1360" spans="1:7" x14ac:dyDescent="0.3">
      <c r="A1360" s="8">
        <v>39706</v>
      </c>
      <c r="B1360" s="3">
        <v>71.25</v>
      </c>
      <c r="C1360" s="3">
        <v>71.25</v>
      </c>
      <c r="D1360" s="3">
        <v>67.099999999999994</v>
      </c>
      <c r="E1360" s="3">
        <v>67.8</v>
      </c>
      <c r="F1360" s="3">
        <v>193</v>
      </c>
      <c r="G1360" s="3">
        <v>68</v>
      </c>
    </row>
    <row r="1361" spans="1:7" x14ac:dyDescent="0.3">
      <c r="A1361" s="8">
        <v>39707</v>
      </c>
      <c r="B1361" s="3">
        <v>66.25</v>
      </c>
      <c r="C1361" s="3">
        <v>67</v>
      </c>
      <c r="D1361" s="3">
        <v>65.75</v>
      </c>
      <c r="E1361" s="3">
        <v>65.75</v>
      </c>
      <c r="F1361" s="3">
        <v>205</v>
      </c>
      <c r="G1361" s="3">
        <v>65.75</v>
      </c>
    </row>
    <row r="1362" spans="1:7" x14ac:dyDescent="0.3">
      <c r="A1362" s="8">
        <v>39708</v>
      </c>
      <c r="B1362" s="3">
        <v>67.75</v>
      </c>
      <c r="C1362" s="3">
        <v>68.5</v>
      </c>
      <c r="D1362" s="3">
        <v>66.75</v>
      </c>
      <c r="E1362" s="3">
        <v>67.25</v>
      </c>
      <c r="F1362" s="3">
        <v>47</v>
      </c>
      <c r="G1362" s="3">
        <v>67.3</v>
      </c>
    </row>
    <row r="1363" spans="1:7" x14ac:dyDescent="0.3">
      <c r="A1363" s="8">
        <v>39709</v>
      </c>
      <c r="B1363" s="3">
        <v>68</v>
      </c>
      <c r="C1363" s="3">
        <v>69.75</v>
      </c>
      <c r="D1363" s="3">
        <v>67.5</v>
      </c>
      <c r="E1363" s="3">
        <v>69.75</v>
      </c>
      <c r="F1363" s="3">
        <v>36</v>
      </c>
      <c r="G1363" s="3">
        <v>69.75</v>
      </c>
    </row>
    <row r="1364" spans="1:7" x14ac:dyDescent="0.3">
      <c r="A1364" s="8">
        <v>39710</v>
      </c>
      <c r="B1364" s="3">
        <v>74.25</v>
      </c>
      <c r="C1364" s="3">
        <v>74.25</v>
      </c>
      <c r="D1364" s="3">
        <v>74.25</v>
      </c>
      <c r="E1364" s="3">
        <v>74.25</v>
      </c>
      <c r="F1364" s="3">
        <v>6</v>
      </c>
      <c r="G1364" s="3">
        <v>74.25</v>
      </c>
    </row>
    <row r="1365" spans="1:7" x14ac:dyDescent="0.3">
      <c r="A1365" s="8">
        <v>39713</v>
      </c>
      <c r="B1365" s="3">
        <v>75</v>
      </c>
      <c r="C1365" s="3">
        <v>75</v>
      </c>
      <c r="D1365" s="3">
        <v>73.599999999999994</v>
      </c>
      <c r="E1365" s="3">
        <v>73.599999999999994</v>
      </c>
      <c r="F1365" s="3">
        <v>31</v>
      </c>
      <c r="G1365" s="3">
        <v>74</v>
      </c>
    </row>
    <row r="1366" spans="1:7" x14ac:dyDescent="0.3">
      <c r="A1366" s="8">
        <v>39714</v>
      </c>
      <c r="B1366" s="3">
        <v>75</v>
      </c>
      <c r="C1366" s="3">
        <v>75</v>
      </c>
      <c r="D1366" s="3">
        <v>73.25</v>
      </c>
      <c r="E1366" s="3">
        <v>73.25</v>
      </c>
      <c r="F1366" s="3">
        <v>122</v>
      </c>
      <c r="G1366" s="3">
        <v>73.8</v>
      </c>
    </row>
    <row r="1367" spans="1:7" x14ac:dyDescent="0.3">
      <c r="A1367" s="8">
        <v>39715</v>
      </c>
      <c r="B1367" s="3">
        <v>73</v>
      </c>
      <c r="C1367" s="3">
        <v>73</v>
      </c>
      <c r="D1367" s="3">
        <v>71</v>
      </c>
      <c r="E1367" s="3">
        <v>71.5</v>
      </c>
      <c r="F1367" s="3">
        <v>118</v>
      </c>
      <c r="G1367" s="3">
        <v>71.8</v>
      </c>
    </row>
    <row r="1368" spans="1:7" x14ac:dyDescent="0.3">
      <c r="A1368" s="8">
        <v>39716</v>
      </c>
      <c r="B1368" s="3">
        <v>70</v>
      </c>
      <c r="C1368" s="3">
        <v>70</v>
      </c>
      <c r="D1368" s="3">
        <v>68</v>
      </c>
      <c r="E1368" s="3">
        <v>68.5</v>
      </c>
      <c r="F1368" s="3">
        <v>122</v>
      </c>
      <c r="G1368" s="3">
        <v>68.5</v>
      </c>
    </row>
    <row r="1369" spans="1:7" x14ac:dyDescent="0.3">
      <c r="A1369" s="8">
        <v>39717</v>
      </c>
      <c r="B1369" s="3">
        <v>67.5</v>
      </c>
      <c r="C1369" s="3">
        <v>68.5</v>
      </c>
      <c r="D1369" s="3">
        <v>67.25</v>
      </c>
      <c r="E1369" s="3">
        <v>67.5</v>
      </c>
      <c r="F1369" s="3">
        <v>53</v>
      </c>
      <c r="G1369" s="3">
        <v>67.78</v>
      </c>
    </row>
    <row r="1370" spans="1:7" x14ac:dyDescent="0.3">
      <c r="A1370" s="8">
        <v>39720</v>
      </c>
      <c r="B1370" s="3">
        <v>65.599999999999994</v>
      </c>
      <c r="C1370" s="3">
        <v>65.599999999999994</v>
      </c>
      <c r="D1370" s="3">
        <v>64</v>
      </c>
      <c r="E1370" s="3">
        <v>64.099999999999994</v>
      </c>
      <c r="F1370" s="3">
        <v>50</v>
      </c>
      <c r="G1370" s="3">
        <v>64</v>
      </c>
    </row>
    <row r="1371" spans="1:7" x14ac:dyDescent="0.3">
      <c r="A1371" s="8">
        <v>39721</v>
      </c>
      <c r="B1371" s="3">
        <v>61.5</v>
      </c>
      <c r="C1371" s="3">
        <v>64.5</v>
      </c>
      <c r="D1371" s="3">
        <v>61.5</v>
      </c>
      <c r="E1371" s="3">
        <v>64.5</v>
      </c>
      <c r="F1371" s="3">
        <v>227</v>
      </c>
      <c r="G1371" s="3">
        <v>64.599999999999994</v>
      </c>
    </row>
    <row r="1372" spans="1:7" x14ac:dyDescent="0.3">
      <c r="A1372" s="8">
        <v>39722</v>
      </c>
      <c r="B1372" s="3">
        <v>68</v>
      </c>
      <c r="C1372" s="3">
        <v>68</v>
      </c>
      <c r="D1372" s="3">
        <v>67.95</v>
      </c>
      <c r="E1372" s="3">
        <v>67.95</v>
      </c>
      <c r="F1372" s="3">
        <v>10</v>
      </c>
      <c r="G1372" s="3">
        <v>67.95</v>
      </c>
    </row>
    <row r="1373" spans="1:7" x14ac:dyDescent="0.3">
      <c r="A1373" s="8">
        <v>39723</v>
      </c>
      <c r="B1373" s="3">
        <v>69.400000000000006</v>
      </c>
      <c r="C1373" s="3">
        <v>70.5</v>
      </c>
      <c r="D1373" s="3">
        <v>69.400000000000006</v>
      </c>
      <c r="E1373" s="3">
        <v>70.5</v>
      </c>
      <c r="F1373" s="3">
        <v>45</v>
      </c>
      <c r="G1373" s="3">
        <v>70.5</v>
      </c>
    </row>
    <row r="1374" spans="1:7" x14ac:dyDescent="0.3">
      <c r="A1374" s="8">
        <v>39724</v>
      </c>
      <c r="B1374" s="3">
        <v>69.75</v>
      </c>
      <c r="C1374" s="3">
        <v>69.75</v>
      </c>
      <c r="D1374" s="3">
        <v>69.25</v>
      </c>
      <c r="E1374" s="3">
        <v>69.3</v>
      </c>
      <c r="F1374" s="3">
        <v>38</v>
      </c>
      <c r="G1374" s="3">
        <v>69</v>
      </c>
    </row>
    <row r="1375" spans="1:7" x14ac:dyDescent="0.3">
      <c r="A1375" s="8">
        <v>39727</v>
      </c>
      <c r="B1375" s="3">
        <v>68</v>
      </c>
      <c r="C1375" s="3">
        <v>68</v>
      </c>
      <c r="D1375" s="3">
        <v>66.3</v>
      </c>
      <c r="E1375" s="3">
        <v>67.5</v>
      </c>
      <c r="F1375" s="3">
        <v>78</v>
      </c>
      <c r="G1375" s="3">
        <v>67.5</v>
      </c>
    </row>
    <row r="1376" spans="1:7" x14ac:dyDescent="0.3">
      <c r="A1376" s="8">
        <v>39728</v>
      </c>
      <c r="B1376" s="3">
        <v>66.5</v>
      </c>
      <c r="C1376" s="3">
        <v>66.8</v>
      </c>
      <c r="D1376" s="3">
        <v>66.349999999999994</v>
      </c>
      <c r="E1376" s="3">
        <v>66.8</v>
      </c>
      <c r="F1376" s="3">
        <v>38</v>
      </c>
      <c r="G1376" s="3">
        <v>66.7</v>
      </c>
    </row>
    <row r="1377" spans="1:7" x14ac:dyDescent="0.3">
      <c r="A1377" s="8">
        <v>39729</v>
      </c>
      <c r="B1377" s="3">
        <v>65</v>
      </c>
      <c r="C1377" s="3">
        <v>65</v>
      </c>
      <c r="D1377" s="3">
        <v>63.2</v>
      </c>
      <c r="E1377" s="3">
        <v>64.5</v>
      </c>
      <c r="F1377" s="3">
        <v>183</v>
      </c>
      <c r="G1377" s="3">
        <v>64.5</v>
      </c>
    </row>
    <row r="1378" spans="1:7" x14ac:dyDescent="0.3">
      <c r="A1378" s="8">
        <v>39730</v>
      </c>
      <c r="B1378" s="3">
        <v>65</v>
      </c>
      <c r="C1378" s="3">
        <v>65.849999999999994</v>
      </c>
      <c r="D1378" s="3">
        <v>65</v>
      </c>
      <c r="E1378" s="3">
        <v>65.25</v>
      </c>
      <c r="F1378" s="3">
        <v>27</v>
      </c>
      <c r="G1378" s="3">
        <v>65.25</v>
      </c>
    </row>
    <row r="1379" spans="1:7" x14ac:dyDescent="0.3">
      <c r="A1379" s="8">
        <v>39731</v>
      </c>
      <c r="B1379" s="3">
        <v>61.75</v>
      </c>
      <c r="C1379" s="3">
        <v>61.75</v>
      </c>
      <c r="D1379" s="3">
        <v>60.55</v>
      </c>
      <c r="E1379" s="3">
        <v>61</v>
      </c>
      <c r="F1379" s="3">
        <v>53</v>
      </c>
      <c r="G1379" s="3">
        <v>60.55</v>
      </c>
    </row>
    <row r="1380" spans="1:7" x14ac:dyDescent="0.3">
      <c r="A1380" s="8">
        <v>39734</v>
      </c>
      <c r="B1380" s="3">
        <v>61.5</v>
      </c>
      <c r="C1380" s="3">
        <v>61.5</v>
      </c>
      <c r="D1380" s="3">
        <v>58</v>
      </c>
      <c r="E1380" s="3">
        <v>58</v>
      </c>
      <c r="F1380" s="3">
        <v>66</v>
      </c>
      <c r="G1380" s="3">
        <v>57.95</v>
      </c>
    </row>
    <row r="1381" spans="1:7" x14ac:dyDescent="0.3">
      <c r="A1381" s="8">
        <v>39735</v>
      </c>
      <c r="B1381" s="3">
        <v>59.5</v>
      </c>
      <c r="C1381" s="3">
        <v>59.9</v>
      </c>
      <c r="D1381" s="3">
        <v>59.25</v>
      </c>
      <c r="E1381" s="3">
        <v>59.25</v>
      </c>
      <c r="F1381" s="3">
        <v>69</v>
      </c>
      <c r="G1381" s="3">
        <v>59.25</v>
      </c>
    </row>
    <row r="1382" spans="1:7" x14ac:dyDescent="0.3">
      <c r="A1382" s="8">
        <v>39736</v>
      </c>
      <c r="B1382" s="3">
        <v>58.5</v>
      </c>
      <c r="C1382" s="3">
        <v>58.5</v>
      </c>
      <c r="D1382" s="3">
        <v>57</v>
      </c>
      <c r="E1382" s="3">
        <v>57.5</v>
      </c>
      <c r="F1382" s="3">
        <v>94</v>
      </c>
      <c r="G1382" s="3">
        <v>57.25</v>
      </c>
    </row>
    <row r="1383" spans="1:7" x14ac:dyDescent="0.3">
      <c r="A1383" s="8">
        <v>39737</v>
      </c>
      <c r="B1383" s="3">
        <v>53.5</v>
      </c>
      <c r="C1383" s="3">
        <v>54.5</v>
      </c>
      <c r="D1383" s="3">
        <v>52.75</v>
      </c>
      <c r="E1383" s="3">
        <v>54</v>
      </c>
      <c r="F1383" s="3">
        <v>128</v>
      </c>
      <c r="G1383" s="3">
        <v>54</v>
      </c>
    </row>
    <row r="1384" spans="1:7" x14ac:dyDescent="0.3">
      <c r="A1384" s="8">
        <v>39738</v>
      </c>
      <c r="B1384" s="3">
        <v>54.5</v>
      </c>
      <c r="C1384" s="3">
        <v>54.5</v>
      </c>
      <c r="D1384" s="3">
        <v>53.25</v>
      </c>
      <c r="E1384" s="3">
        <v>53.45</v>
      </c>
      <c r="F1384" s="3">
        <v>72</v>
      </c>
      <c r="G1384" s="3">
        <v>53.4</v>
      </c>
    </row>
    <row r="1385" spans="1:7" x14ac:dyDescent="0.3">
      <c r="A1385" s="8">
        <v>39741</v>
      </c>
      <c r="B1385" s="3">
        <v>52</v>
      </c>
      <c r="C1385" s="3">
        <v>54</v>
      </c>
      <c r="D1385" s="3">
        <v>52</v>
      </c>
      <c r="E1385" s="3">
        <v>54</v>
      </c>
      <c r="F1385" s="3">
        <v>145</v>
      </c>
      <c r="G1385" s="3">
        <v>54</v>
      </c>
    </row>
    <row r="1386" spans="1:7" x14ac:dyDescent="0.3">
      <c r="A1386" s="8">
        <v>39742</v>
      </c>
      <c r="B1386" s="3">
        <v>55.75</v>
      </c>
      <c r="C1386" s="3">
        <v>58</v>
      </c>
      <c r="D1386" s="3">
        <v>55.75</v>
      </c>
      <c r="E1386" s="3">
        <v>56.2</v>
      </c>
      <c r="F1386" s="3">
        <v>204</v>
      </c>
      <c r="G1386" s="3">
        <v>56.2</v>
      </c>
    </row>
    <row r="1387" spans="1:7" x14ac:dyDescent="0.3">
      <c r="A1387" s="8">
        <v>39743</v>
      </c>
      <c r="B1387" s="3">
        <v>56.76</v>
      </c>
      <c r="C1387" s="3">
        <v>57.5</v>
      </c>
      <c r="D1387" s="3">
        <v>56</v>
      </c>
      <c r="E1387" s="3">
        <v>56.5</v>
      </c>
      <c r="F1387" s="3">
        <v>123</v>
      </c>
      <c r="G1387" s="3">
        <v>56.5</v>
      </c>
    </row>
    <row r="1388" spans="1:7" x14ac:dyDescent="0.3">
      <c r="A1388" s="8">
        <v>39744</v>
      </c>
      <c r="B1388" s="3">
        <v>56.2</v>
      </c>
      <c r="C1388" s="3">
        <v>56.2</v>
      </c>
      <c r="D1388" s="3">
        <v>54</v>
      </c>
      <c r="E1388" s="3">
        <v>54.85</v>
      </c>
      <c r="F1388" s="3">
        <v>107</v>
      </c>
      <c r="G1388" s="3">
        <v>54.73</v>
      </c>
    </row>
    <row r="1389" spans="1:7" x14ac:dyDescent="0.3">
      <c r="A1389" s="8">
        <v>39745</v>
      </c>
      <c r="B1389" s="3">
        <v>55.5</v>
      </c>
      <c r="C1389" s="3">
        <v>56.3</v>
      </c>
      <c r="D1389" s="3">
        <v>54.75</v>
      </c>
      <c r="E1389" s="3">
        <v>56.3</v>
      </c>
      <c r="F1389" s="3">
        <v>124</v>
      </c>
      <c r="G1389" s="3">
        <v>56</v>
      </c>
    </row>
    <row r="1390" spans="1:7" x14ac:dyDescent="0.3">
      <c r="A1390" s="8">
        <v>39748</v>
      </c>
      <c r="B1390" s="3">
        <v>54.5</v>
      </c>
      <c r="C1390" s="3">
        <v>54.5</v>
      </c>
      <c r="D1390" s="3">
        <v>52.5</v>
      </c>
      <c r="E1390" s="3">
        <v>53.5</v>
      </c>
      <c r="F1390" s="3">
        <v>228</v>
      </c>
      <c r="G1390" s="3">
        <v>53.2</v>
      </c>
    </row>
    <row r="1391" spans="1:7" x14ac:dyDescent="0.3">
      <c r="A1391" s="8">
        <v>39749</v>
      </c>
      <c r="B1391" s="3">
        <v>54</v>
      </c>
      <c r="C1391" s="3">
        <v>55</v>
      </c>
      <c r="D1391" s="3">
        <v>53.2</v>
      </c>
      <c r="E1391" s="3">
        <v>54</v>
      </c>
      <c r="F1391" s="3">
        <v>111</v>
      </c>
      <c r="G1391" s="3">
        <v>54</v>
      </c>
    </row>
    <row r="1392" spans="1:7" x14ac:dyDescent="0.3">
      <c r="A1392" s="8">
        <v>39750</v>
      </c>
      <c r="B1392" s="3">
        <v>56</v>
      </c>
      <c r="C1392" s="3">
        <v>57.4</v>
      </c>
      <c r="D1392" s="3">
        <v>55.4</v>
      </c>
      <c r="E1392" s="3">
        <v>57.4</v>
      </c>
      <c r="F1392" s="3">
        <v>275</v>
      </c>
      <c r="G1392" s="3">
        <v>57.25</v>
      </c>
    </row>
    <row r="1393" spans="1:7" x14ac:dyDescent="0.3">
      <c r="A1393" s="8">
        <v>39751</v>
      </c>
      <c r="B1393" s="3">
        <v>57.5</v>
      </c>
      <c r="C1393" s="3">
        <v>57.75</v>
      </c>
      <c r="D1393" s="3">
        <v>55.6</v>
      </c>
      <c r="E1393" s="3">
        <v>56.15</v>
      </c>
      <c r="F1393" s="3">
        <v>192</v>
      </c>
      <c r="G1393" s="3">
        <v>56.15</v>
      </c>
    </row>
    <row r="1394" spans="1:7" x14ac:dyDescent="0.3">
      <c r="A1394" s="8">
        <v>39752</v>
      </c>
      <c r="B1394" s="3">
        <v>56.7</v>
      </c>
      <c r="C1394" s="3">
        <v>56.7</v>
      </c>
      <c r="D1394" s="3">
        <v>55.8</v>
      </c>
      <c r="E1394" s="3">
        <v>56.3</v>
      </c>
      <c r="F1394" s="3">
        <v>49</v>
      </c>
      <c r="G1394" s="3">
        <v>56.3</v>
      </c>
    </row>
    <row r="1395" spans="1:7" x14ac:dyDescent="0.3">
      <c r="A1395" s="8">
        <v>39755</v>
      </c>
      <c r="B1395" s="3">
        <v>57.25</v>
      </c>
      <c r="C1395" s="3">
        <v>57.6</v>
      </c>
      <c r="D1395" s="3">
        <v>57.05</v>
      </c>
      <c r="E1395" s="3">
        <v>57.5</v>
      </c>
      <c r="F1395" s="3">
        <v>21</v>
      </c>
      <c r="G1395" s="3">
        <v>57.5</v>
      </c>
    </row>
    <row r="1396" spans="1:7" x14ac:dyDescent="0.3">
      <c r="A1396" s="8">
        <v>39756</v>
      </c>
      <c r="B1396" s="3">
        <v>56.5</v>
      </c>
      <c r="C1396" s="3">
        <v>57</v>
      </c>
      <c r="D1396" s="3">
        <v>56.35</v>
      </c>
      <c r="E1396" s="3">
        <v>56.95</v>
      </c>
      <c r="F1396" s="3">
        <v>31</v>
      </c>
      <c r="G1396" s="3">
        <v>56.95</v>
      </c>
    </row>
    <row r="1397" spans="1:7" x14ac:dyDescent="0.3">
      <c r="A1397" s="8">
        <v>39757</v>
      </c>
      <c r="B1397" s="3">
        <v>57.9</v>
      </c>
      <c r="C1397" s="3">
        <v>59</v>
      </c>
      <c r="D1397" s="3">
        <v>57.9</v>
      </c>
      <c r="E1397" s="3">
        <v>59</v>
      </c>
      <c r="F1397" s="3">
        <v>22</v>
      </c>
      <c r="G1397" s="3">
        <v>59</v>
      </c>
    </row>
    <row r="1398" spans="1:7" x14ac:dyDescent="0.3">
      <c r="A1398" s="8">
        <v>39758</v>
      </c>
      <c r="B1398" s="3">
        <v>57.45</v>
      </c>
      <c r="C1398" s="3">
        <v>58.75</v>
      </c>
      <c r="D1398" s="3">
        <v>57.25</v>
      </c>
      <c r="E1398" s="3">
        <v>58.1</v>
      </c>
      <c r="F1398" s="3">
        <v>63</v>
      </c>
      <c r="G1398" s="3">
        <v>58.1</v>
      </c>
    </row>
    <row r="1399" spans="1:7" x14ac:dyDescent="0.3">
      <c r="A1399" s="8">
        <v>39759</v>
      </c>
      <c r="B1399" s="3">
        <v>58.6</v>
      </c>
      <c r="C1399" s="3">
        <v>59</v>
      </c>
      <c r="D1399" s="3">
        <v>58</v>
      </c>
      <c r="E1399" s="3">
        <v>58.35</v>
      </c>
      <c r="F1399" s="3">
        <v>36</v>
      </c>
      <c r="G1399" s="3">
        <v>58.45</v>
      </c>
    </row>
    <row r="1400" spans="1:7" x14ac:dyDescent="0.3">
      <c r="A1400" s="8">
        <v>39762</v>
      </c>
      <c r="B1400" s="3">
        <v>59.25</v>
      </c>
      <c r="C1400" s="3">
        <v>59.25</v>
      </c>
      <c r="D1400" s="3">
        <v>59</v>
      </c>
      <c r="E1400" s="3">
        <v>59</v>
      </c>
      <c r="F1400" s="3">
        <v>14</v>
      </c>
      <c r="G1400" s="3">
        <v>59</v>
      </c>
    </row>
    <row r="1401" spans="1:7" x14ac:dyDescent="0.3">
      <c r="A1401" s="8">
        <v>39763</v>
      </c>
      <c r="B1401" s="3">
        <v>57.5</v>
      </c>
      <c r="C1401" s="3">
        <v>57.7</v>
      </c>
      <c r="D1401" s="3">
        <v>57.15</v>
      </c>
      <c r="E1401" s="3">
        <v>57.6</v>
      </c>
      <c r="F1401" s="3">
        <v>30</v>
      </c>
      <c r="G1401" s="3">
        <v>57.53</v>
      </c>
    </row>
    <row r="1402" spans="1:7" x14ac:dyDescent="0.3">
      <c r="A1402" s="8">
        <v>39764</v>
      </c>
      <c r="B1402" s="3">
        <v>58.05</v>
      </c>
      <c r="C1402" s="3">
        <v>58.5</v>
      </c>
      <c r="D1402" s="3">
        <v>58.05</v>
      </c>
      <c r="E1402" s="3">
        <v>58.2</v>
      </c>
      <c r="F1402" s="3">
        <v>58</v>
      </c>
      <c r="G1402" s="3">
        <v>58.2</v>
      </c>
    </row>
    <row r="1403" spans="1:7" x14ac:dyDescent="0.3">
      <c r="A1403" s="8">
        <v>39765</v>
      </c>
      <c r="B1403" s="3">
        <v>57.25</v>
      </c>
      <c r="C1403" s="3">
        <v>57.25</v>
      </c>
      <c r="D1403" s="3">
        <v>54.95</v>
      </c>
      <c r="E1403" s="3">
        <v>54.95</v>
      </c>
      <c r="F1403" s="3">
        <v>87</v>
      </c>
      <c r="G1403" s="3">
        <v>55.2</v>
      </c>
    </row>
    <row r="1404" spans="1:7" x14ac:dyDescent="0.3">
      <c r="A1404" s="8">
        <v>39766</v>
      </c>
      <c r="B1404" s="3">
        <v>56.2</v>
      </c>
      <c r="C1404" s="3">
        <v>56.3</v>
      </c>
      <c r="D1404" s="3">
        <v>55.01</v>
      </c>
      <c r="E1404" s="3">
        <v>55.25</v>
      </c>
      <c r="F1404" s="3">
        <v>102</v>
      </c>
      <c r="G1404" s="3">
        <v>55.41</v>
      </c>
    </row>
    <row r="1405" spans="1:7" x14ac:dyDescent="0.3">
      <c r="A1405" s="8">
        <v>39769</v>
      </c>
      <c r="B1405" s="3">
        <v>55.35</v>
      </c>
      <c r="C1405" s="3">
        <v>55.35</v>
      </c>
      <c r="D1405" s="3">
        <v>52.5</v>
      </c>
      <c r="E1405" s="3">
        <v>52.5</v>
      </c>
      <c r="F1405" s="3">
        <v>29</v>
      </c>
      <c r="G1405" s="3">
        <v>52.75</v>
      </c>
    </row>
    <row r="1406" spans="1:7" x14ac:dyDescent="0.3">
      <c r="A1406" s="8">
        <v>39770</v>
      </c>
      <c r="B1406" s="3">
        <v>52</v>
      </c>
      <c r="C1406" s="3">
        <v>52.1</v>
      </c>
      <c r="D1406" s="3">
        <v>50.25</v>
      </c>
      <c r="E1406" s="3">
        <v>50.75</v>
      </c>
      <c r="F1406" s="3">
        <v>116</v>
      </c>
      <c r="G1406" s="3">
        <v>50.85</v>
      </c>
    </row>
    <row r="1407" spans="1:7" x14ac:dyDescent="0.3">
      <c r="A1407" s="8">
        <v>39771</v>
      </c>
      <c r="B1407" s="3">
        <v>49.5</v>
      </c>
      <c r="C1407" s="3">
        <v>49.5</v>
      </c>
      <c r="D1407" s="3">
        <v>49</v>
      </c>
      <c r="E1407" s="3">
        <v>49</v>
      </c>
      <c r="F1407" s="3">
        <v>26</v>
      </c>
      <c r="G1407" s="3">
        <v>48.33</v>
      </c>
    </row>
    <row r="1408" spans="1:7" x14ac:dyDescent="0.3">
      <c r="A1408" s="8">
        <v>39772</v>
      </c>
      <c r="B1408" s="3">
        <v>46.25</v>
      </c>
      <c r="C1408" s="3">
        <v>46.25</v>
      </c>
      <c r="D1408" s="3">
        <v>45.5</v>
      </c>
      <c r="E1408" s="3">
        <v>45.5</v>
      </c>
      <c r="F1408" s="3">
        <v>10</v>
      </c>
      <c r="G1408" s="3">
        <v>45.5</v>
      </c>
    </row>
    <row r="1409" spans="1:7" x14ac:dyDescent="0.3">
      <c r="A1409" s="8">
        <v>39773</v>
      </c>
      <c r="B1409" s="3">
        <v>47</v>
      </c>
      <c r="C1409" s="3">
        <v>48</v>
      </c>
      <c r="D1409" s="3">
        <v>46.8</v>
      </c>
      <c r="E1409" s="3">
        <v>48</v>
      </c>
      <c r="F1409" s="3">
        <v>28</v>
      </c>
      <c r="G1409" s="3">
        <v>47.25</v>
      </c>
    </row>
    <row r="1410" spans="1:7" x14ac:dyDescent="0.3">
      <c r="A1410" s="8">
        <v>39776</v>
      </c>
      <c r="B1410" s="3">
        <v>45.3</v>
      </c>
      <c r="C1410" s="3">
        <v>45.8</v>
      </c>
      <c r="D1410" s="3">
        <v>44.5</v>
      </c>
      <c r="E1410" s="3">
        <v>44.5</v>
      </c>
      <c r="F1410" s="3">
        <v>33</v>
      </c>
      <c r="G1410" s="3">
        <v>44.88</v>
      </c>
    </row>
    <row r="1411" spans="1:7" x14ac:dyDescent="0.3">
      <c r="A1411" s="8">
        <v>39777</v>
      </c>
      <c r="B1411" s="3">
        <v>45.8</v>
      </c>
      <c r="C1411" s="3">
        <v>45.8</v>
      </c>
      <c r="D1411" s="3">
        <v>44.75</v>
      </c>
      <c r="E1411" s="3">
        <v>45.5</v>
      </c>
      <c r="F1411" s="3">
        <v>53</v>
      </c>
      <c r="G1411" s="3">
        <v>45.5</v>
      </c>
    </row>
    <row r="1412" spans="1:7" x14ac:dyDescent="0.3">
      <c r="A1412" s="8">
        <v>39778</v>
      </c>
      <c r="B1412" s="3">
        <v>47</v>
      </c>
      <c r="C1412" s="3">
        <v>48.25</v>
      </c>
      <c r="D1412" s="3">
        <v>47</v>
      </c>
      <c r="E1412" s="3">
        <v>48.25</v>
      </c>
      <c r="F1412" s="3">
        <v>22</v>
      </c>
      <c r="G1412" s="3">
        <v>48.63</v>
      </c>
    </row>
    <row r="1413" spans="1:7" x14ac:dyDescent="0.3">
      <c r="A1413" s="8">
        <v>39779</v>
      </c>
      <c r="B1413" s="3">
        <v>49</v>
      </c>
      <c r="C1413" s="3">
        <v>50.75</v>
      </c>
      <c r="D1413" s="3">
        <v>48.95</v>
      </c>
      <c r="E1413" s="3">
        <v>50.75</v>
      </c>
      <c r="F1413" s="3">
        <v>92</v>
      </c>
      <c r="G1413" s="3">
        <v>50.75</v>
      </c>
    </row>
    <row r="1414" spans="1:7" x14ac:dyDescent="0.3">
      <c r="A1414" s="8">
        <v>39780</v>
      </c>
      <c r="B1414" s="3">
        <v>50</v>
      </c>
      <c r="C1414" s="3">
        <v>50.35</v>
      </c>
      <c r="D1414" s="3">
        <v>50</v>
      </c>
      <c r="E1414" s="3">
        <v>50.2</v>
      </c>
      <c r="F1414" s="3">
        <v>17</v>
      </c>
      <c r="G1414" s="3">
        <v>50.2</v>
      </c>
    </row>
    <row r="1415" spans="1:7" x14ac:dyDescent="0.3">
      <c r="A1415" s="8">
        <v>39783</v>
      </c>
      <c r="B1415" s="3">
        <v>49</v>
      </c>
      <c r="C1415" s="3">
        <v>49.5</v>
      </c>
      <c r="D1415" s="3">
        <v>46</v>
      </c>
      <c r="E1415" s="3">
        <v>46</v>
      </c>
      <c r="F1415" s="3">
        <v>43</v>
      </c>
      <c r="G1415" s="3">
        <v>46</v>
      </c>
    </row>
    <row r="1416" spans="1:7" x14ac:dyDescent="0.3">
      <c r="A1416" s="8">
        <v>39784</v>
      </c>
      <c r="B1416" s="3">
        <v>45.5</v>
      </c>
      <c r="C1416" s="3">
        <v>47.5</v>
      </c>
      <c r="D1416" s="3">
        <v>45.25</v>
      </c>
      <c r="E1416" s="3">
        <v>47.5</v>
      </c>
      <c r="F1416" s="3">
        <v>85</v>
      </c>
      <c r="G1416" s="3">
        <v>47.23</v>
      </c>
    </row>
    <row r="1417" spans="1:7" x14ac:dyDescent="0.3">
      <c r="A1417" s="8">
        <v>39785</v>
      </c>
      <c r="B1417" s="3">
        <v>45</v>
      </c>
      <c r="C1417" s="3">
        <v>46</v>
      </c>
      <c r="D1417" s="3">
        <v>45</v>
      </c>
      <c r="E1417" s="3">
        <v>46</v>
      </c>
      <c r="F1417" s="3">
        <v>44</v>
      </c>
      <c r="G1417" s="3">
        <v>46</v>
      </c>
    </row>
    <row r="1418" spans="1:7" x14ac:dyDescent="0.3">
      <c r="A1418" s="8">
        <v>39786</v>
      </c>
      <c r="B1418" s="3">
        <v>44.75</v>
      </c>
      <c r="C1418" s="3">
        <v>44.75</v>
      </c>
      <c r="D1418" s="3">
        <v>44.25</v>
      </c>
      <c r="E1418" s="3">
        <v>44.25</v>
      </c>
      <c r="F1418" s="3">
        <v>15</v>
      </c>
      <c r="G1418" s="3">
        <v>44.5</v>
      </c>
    </row>
    <row r="1419" spans="1:7" x14ac:dyDescent="0.3">
      <c r="A1419" s="8">
        <v>39787</v>
      </c>
      <c r="B1419" s="3">
        <v>44</v>
      </c>
      <c r="C1419" s="3">
        <v>44</v>
      </c>
      <c r="D1419" s="3">
        <v>43.5</v>
      </c>
      <c r="E1419" s="3">
        <v>43.7</v>
      </c>
      <c r="F1419" s="3">
        <v>35</v>
      </c>
      <c r="G1419" s="3">
        <v>43.7</v>
      </c>
    </row>
    <row r="1420" spans="1:7" x14ac:dyDescent="0.3">
      <c r="A1420" s="8">
        <v>39790</v>
      </c>
      <c r="B1420" s="3">
        <v>43.8</v>
      </c>
      <c r="C1420" s="3">
        <v>44.4</v>
      </c>
      <c r="D1420" s="3">
        <v>43.8</v>
      </c>
      <c r="E1420" s="3">
        <v>44.25</v>
      </c>
      <c r="F1420" s="3">
        <v>26</v>
      </c>
      <c r="G1420" s="3">
        <v>44.4</v>
      </c>
    </row>
    <row r="1421" spans="1:7" x14ac:dyDescent="0.3">
      <c r="A1421" s="8">
        <v>39791</v>
      </c>
      <c r="B1421" s="3">
        <v>44.9</v>
      </c>
      <c r="C1421" s="3">
        <v>44.95</v>
      </c>
      <c r="D1421" s="3">
        <v>44.35</v>
      </c>
      <c r="E1421" s="3">
        <v>44.35</v>
      </c>
      <c r="F1421" s="3">
        <v>38</v>
      </c>
      <c r="G1421" s="3">
        <v>44.58</v>
      </c>
    </row>
    <row r="1422" spans="1:7" x14ac:dyDescent="0.3">
      <c r="A1422" s="8">
        <v>39792</v>
      </c>
      <c r="B1422" s="3">
        <v>44.5</v>
      </c>
      <c r="C1422" s="3">
        <v>46</v>
      </c>
      <c r="D1422" s="3">
        <v>44.5</v>
      </c>
      <c r="E1422" s="3">
        <v>46</v>
      </c>
      <c r="F1422" s="3">
        <v>19</v>
      </c>
      <c r="G1422" s="3">
        <v>46.05</v>
      </c>
    </row>
    <row r="1423" spans="1:7" x14ac:dyDescent="0.3">
      <c r="A1423" s="8">
        <v>39793</v>
      </c>
      <c r="B1423" s="3">
        <v>46</v>
      </c>
      <c r="C1423" s="3">
        <v>47.25</v>
      </c>
      <c r="D1423" s="3">
        <v>45.75</v>
      </c>
      <c r="E1423" s="3">
        <v>46.25</v>
      </c>
      <c r="F1423" s="3">
        <v>32</v>
      </c>
      <c r="G1423" s="3">
        <v>46.88</v>
      </c>
    </row>
    <row r="1424" spans="1:7" x14ac:dyDescent="0.3">
      <c r="A1424" s="8">
        <v>39794</v>
      </c>
      <c r="B1424" s="3">
        <v>45</v>
      </c>
      <c r="C1424" s="3">
        <v>45</v>
      </c>
      <c r="D1424" s="3">
        <v>44.25</v>
      </c>
      <c r="E1424" s="3">
        <v>44.25</v>
      </c>
      <c r="F1424" s="3">
        <v>15</v>
      </c>
      <c r="G1424" s="3">
        <v>44.25</v>
      </c>
    </row>
    <row r="1425" spans="1:7" x14ac:dyDescent="0.3">
      <c r="A1425" s="8">
        <v>39797</v>
      </c>
      <c r="B1425" s="3">
        <v>44.51</v>
      </c>
      <c r="C1425" s="3">
        <v>44.75</v>
      </c>
      <c r="D1425" s="3">
        <v>43.6</v>
      </c>
      <c r="E1425" s="3">
        <v>43.6</v>
      </c>
      <c r="F1425" s="3">
        <v>75</v>
      </c>
      <c r="G1425" s="3">
        <v>43.6</v>
      </c>
    </row>
    <row r="1426" spans="1:7" x14ac:dyDescent="0.3">
      <c r="A1426" s="8">
        <v>39798</v>
      </c>
      <c r="B1426" s="3">
        <v>42.4</v>
      </c>
      <c r="C1426" s="3">
        <v>42.4</v>
      </c>
      <c r="D1426" s="3">
        <v>41.75</v>
      </c>
      <c r="E1426" s="3">
        <v>41.85</v>
      </c>
      <c r="F1426" s="3">
        <v>31</v>
      </c>
      <c r="G1426" s="3">
        <v>41.58</v>
      </c>
    </row>
    <row r="1427" spans="1:7" x14ac:dyDescent="0.3">
      <c r="A1427" s="8">
        <v>39799</v>
      </c>
      <c r="B1427" s="3">
        <v>41.5</v>
      </c>
      <c r="C1427" s="3">
        <v>42</v>
      </c>
      <c r="D1427" s="3">
        <v>41</v>
      </c>
      <c r="E1427" s="3">
        <v>41</v>
      </c>
      <c r="F1427" s="3">
        <v>31</v>
      </c>
      <c r="G1427" s="3">
        <v>41</v>
      </c>
    </row>
    <row r="1428" spans="1:7" x14ac:dyDescent="0.3">
      <c r="A1428" s="8">
        <v>39800</v>
      </c>
      <c r="B1428" s="3">
        <v>39.75</v>
      </c>
      <c r="C1428" s="3">
        <v>40</v>
      </c>
      <c r="D1428" s="3">
        <v>39.75</v>
      </c>
      <c r="E1428" s="3">
        <v>40</v>
      </c>
      <c r="F1428" s="3">
        <v>11</v>
      </c>
      <c r="G1428" s="3">
        <v>40</v>
      </c>
    </row>
    <row r="1429" spans="1:7" x14ac:dyDescent="0.3">
      <c r="A1429" s="8">
        <v>39801</v>
      </c>
      <c r="B1429" s="3">
        <v>41.25</v>
      </c>
      <c r="C1429" s="3">
        <v>42.05</v>
      </c>
      <c r="D1429" s="3">
        <v>41.25</v>
      </c>
      <c r="E1429" s="3">
        <v>42.05</v>
      </c>
      <c r="F1429" s="3">
        <v>50</v>
      </c>
      <c r="G1429" s="3">
        <v>42</v>
      </c>
    </row>
    <row r="1430" spans="1:7" x14ac:dyDescent="0.3">
      <c r="A1430" s="8">
        <v>39804</v>
      </c>
      <c r="B1430" s="3">
        <v>44</v>
      </c>
      <c r="C1430" s="3">
        <v>44.15</v>
      </c>
      <c r="D1430" s="3">
        <v>43.5</v>
      </c>
      <c r="E1430" s="3">
        <v>43.6</v>
      </c>
      <c r="F1430" s="3">
        <v>81</v>
      </c>
      <c r="G1430" s="3">
        <v>43.6</v>
      </c>
    </row>
    <row r="1431" spans="1:7" x14ac:dyDescent="0.3">
      <c r="A1431" s="8">
        <v>39805</v>
      </c>
      <c r="B1431" s="3">
        <v>43.5</v>
      </c>
      <c r="C1431" s="3">
        <v>44</v>
      </c>
      <c r="D1431" s="3">
        <v>43.5</v>
      </c>
      <c r="E1431" s="3">
        <v>44</v>
      </c>
      <c r="F1431" s="3">
        <v>35</v>
      </c>
      <c r="G1431" s="3">
        <v>44</v>
      </c>
    </row>
    <row r="1432" spans="1:7" x14ac:dyDescent="0.3">
      <c r="A1432" s="8">
        <v>39811</v>
      </c>
      <c r="B1432" s="3">
        <v>45.25</v>
      </c>
      <c r="C1432" s="3">
        <v>45.5</v>
      </c>
      <c r="D1432" s="3">
        <v>45.25</v>
      </c>
      <c r="E1432" s="3">
        <v>45.25</v>
      </c>
      <c r="F1432" s="3">
        <v>98</v>
      </c>
      <c r="G1432" s="3">
        <v>45.25</v>
      </c>
    </row>
    <row r="1433" spans="1:7" x14ac:dyDescent="0.3">
      <c r="A1433" s="8">
        <v>39812</v>
      </c>
      <c r="B1433" s="3">
        <v>44.75</v>
      </c>
      <c r="C1433" s="3">
        <v>44.75</v>
      </c>
      <c r="D1433" s="3">
        <v>43</v>
      </c>
      <c r="E1433" s="3">
        <v>43.25</v>
      </c>
      <c r="F1433" s="3">
        <v>144</v>
      </c>
      <c r="G1433" s="3">
        <v>43.15</v>
      </c>
    </row>
    <row r="1434" spans="1:7" x14ac:dyDescent="0.3">
      <c r="A1434" s="8">
        <v>39815</v>
      </c>
      <c r="B1434" s="3">
        <v>40.5</v>
      </c>
      <c r="C1434" s="3">
        <v>40.5</v>
      </c>
      <c r="D1434" s="3">
        <v>40.5</v>
      </c>
      <c r="E1434" s="3">
        <v>40.5</v>
      </c>
      <c r="F1434" s="3">
        <v>0</v>
      </c>
      <c r="G1434" s="3">
        <v>40.5</v>
      </c>
    </row>
    <row r="1435" spans="1:7" x14ac:dyDescent="0.3">
      <c r="A1435" s="8">
        <v>39818</v>
      </c>
      <c r="B1435" s="3">
        <v>38.5</v>
      </c>
      <c r="C1435" s="3">
        <v>39</v>
      </c>
      <c r="D1435" s="3">
        <v>38.5</v>
      </c>
      <c r="E1435" s="3">
        <v>39</v>
      </c>
      <c r="F1435" s="3">
        <v>37</v>
      </c>
      <c r="G1435" s="3">
        <v>38.9</v>
      </c>
    </row>
    <row r="1436" spans="1:7" x14ac:dyDescent="0.3">
      <c r="A1436" s="8">
        <v>39819</v>
      </c>
      <c r="B1436" s="3">
        <v>40.1</v>
      </c>
      <c r="C1436" s="3">
        <v>41.15</v>
      </c>
      <c r="D1436" s="3">
        <v>40</v>
      </c>
      <c r="E1436" s="3">
        <v>41.15</v>
      </c>
      <c r="F1436" s="3">
        <v>55</v>
      </c>
      <c r="G1436" s="3">
        <v>41.15</v>
      </c>
    </row>
    <row r="1437" spans="1:7" x14ac:dyDescent="0.3">
      <c r="A1437" s="8">
        <v>39820</v>
      </c>
      <c r="B1437" s="3">
        <v>41.75</v>
      </c>
      <c r="C1437" s="3">
        <v>41.75</v>
      </c>
      <c r="D1437" s="3">
        <v>40.5</v>
      </c>
      <c r="E1437" s="3">
        <v>40.549999999999997</v>
      </c>
      <c r="F1437" s="3">
        <v>91</v>
      </c>
      <c r="G1437" s="3">
        <v>40.549999999999997</v>
      </c>
    </row>
    <row r="1438" spans="1:7" x14ac:dyDescent="0.3">
      <c r="A1438" s="8">
        <v>39821</v>
      </c>
      <c r="B1438" s="3">
        <v>40</v>
      </c>
      <c r="C1438" s="3">
        <v>40</v>
      </c>
      <c r="D1438" s="3">
        <v>39.4</v>
      </c>
      <c r="E1438" s="3">
        <v>39.85</v>
      </c>
      <c r="F1438" s="3">
        <v>69</v>
      </c>
      <c r="G1438" s="3">
        <v>39.85</v>
      </c>
    </row>
    <row r="1439" spans="1:7" x14ac:dyDescent="0.3">
      <c r="A1439" s="8">
        <v>39822</v>
      </c>
      <c r="B1439" s="3">
        <v>39.450000000000003</v>
      </c>
      <c r="C1439" s="3">
        <v>39.549999999999997</v>
      </c>
      <c r="D1439" s="3">
        <v>38.6</v>
      </c>
      <c r="E1439" s="3">
        <v>39.549999999999997</v>
      </c>
      <c r="F1439" s="3">
        <v>41</v>
      </c>
      <c r="G1439" s="3">
        <v>39.65</v>
      </c>
    </row>
    <row r="1440" spans="1:7" x14ac:dyDescent="0.3">
      <c r="A1440" s="8">
        <v>39825</v>
      </c>
      <c r="B1440" s="3">
        <v>38.25</v>
      </c>
      <c r="C1440" s="3">
        <v>38.799999999999997</v>
      </c>
      <c r="D1440" s="3">
        <v>38.25</v>
      </c>
      <c r="E1440" s="3">
        <v>38.799999999999997</v>
      </c>
      <c r="F1440" s="3">
        <v>97</v>
      </c>
      <c r="G1440" s="3">
        <v>38.700000000000003</v>
      </c>
    </row>
    <row r="1441" spans="1:7" x14ac:dyDescent="0.3">
      <c r="A1441" s="8">
        <v>39826</v>
      </c>
      <c r="B1441" s="3">
        <v>38.799999999999997</v>
      </c>
      <c r="C1441" s="3">
        <v>39.65</v>
      </c>
      <c r="D1441" s="3">
        <v>38.799999999999997</v>
      </c>
      <c r="E1441" s="3">
        <v>39.65</v>
      </c>
      <c r="F1441" s="3">
        <v>64</v>
      </c>
      <c r="G1441" s="3">
        <v>39.65</v>
      </c>
    </row>
    <row r="1442" spans="1:7" x14ac:dyDescent="0.3">
      <c r="A1442" s="8">
        <v>39827</v>
      </c>
      <c r="B1442" s="3">
        <v>40.25</v>
      </c>
      <c r="C1442" s="3">
        <v>40.35</v>
      </c>
      <c r="D1442" s="3">
        <v>39.25</v>
      </c>
      <c r="E1442" s="3">
        <v>39.299999999999997</v>
      </c>
      <c r="F1442" s="3">
        <v>95</v>
      </c>
      <c r="G1442" s="3">
        <v>39.299999999999997</v>
      </c>
    </row>
    <row r="1443" spans="1:7" x14ac:dyDescent="0.3">
      <c r="A1443" s="8">
        <v>39828</v>
      </c>
      <c r="B1443" s="3">
        <v>39.200000000000003</v>
      </c>
      <c r="C1443" s="3">
        <v>39.200000000000003</v>
      </c>
      <c r="D1443" s="3">
        <v>38.65</v>
      </c>
      <c r="E1443" s="3">
        <v>38.9</v>
      </c>
      <c r="F1443" s="3">
        <v>33</v>
      </c>
      <c r="G1443" s="3">
        <v>38.9</v>
      </c>
    </row>
    <row r="1444" spans="1:7" x14ac:dyDescent="0.3">
      <c r="A1444" s="8">
        <v>39829</v>
      </c>
      <c r="B1444" s="3">
        <v>40</v>
      </c>
      <c r="C1444" s="3">
        <v>41.05</v>
      </c>
      <c r="D1444" s="3">
        <v>40</v>
      </c>
      <c r="E1444" s="3">
        <v>40.950000000000003</v>
      </c>
      <c r="F1444" s="3">
        <v>105</v>
      </c>
      <c r="G1444" s="3">
        <v>41.05</v>
      </c>
    </row>
    <row r="1445" spans="1:7" x14ac:dyDescent="0.3">
      <c r="A1445" s="8">
        <v>39832</v>
      </c>
      <c r="B1445" s="3">
        <v>39</v>
      </c>
      <c r="C1445" s="3">
        <v>39</v>
      </c>
      <c r="D1445" s="3">
        <v>38.700000000000003</v>
      </c>
      <c r="E1445" s="3">
        <v>38.75</v>
      </c>
      <c r="F1445" s="3">
        <v>95</v>
      </c>
      <c r="G1445" s="3">
        <v>38.75</v>
      </c>
    </row>
    <row r="1446" spans="1:7" x14ac:dyDescent="0.3">
      <c r="A1446" s="8">
        <v>39833</v>
      </c>
      <c r="B1446" s="3">
        <v>38</v>
      </c>
      <c r="C1446" s="3">
        <v>38</v>
      </c>
      <c r="D1446" s="3">
        <v>37</v>
      </c>
      <c r="E1446" s="3">
        <v>37.35</v>
      </c>
      <c r="F1446" s="3">
        <v>58</v>
      </c>
      <c r="G1446" s="3">
        <v>37.35</v>
      </c>
    </row>
    <row r="1447" spans="1:7" x14ac:dyDescent="0.3">
      <c r="A1447" s="8">
        <v>39834</v>
      </c>
      <c r="B1447" s="3">
        <v>36.25</v>
      </c>
      <c r="C1447" s="3">
        <v>37.6</v>
      </c>
      <c r="D1447" s="3">
        <v>36.25</v>
      </c>
      <c r="E1447" s="3">
        <v>37.35</v>
      </c>
      <c r="F1447" s="3">
        <v>109</v>
      </c>
      <c r="G1447" s="3">
        <v>37.35</v>
      </c>
    </row>
    <row r="1448" spans="1:7" x14ac:dyDescent="0.3">
      <c r="A1448" s="8">
        <v>39835</v>
      </c>
      <c r="B1448" s="3">
        <v>39.5</v>
      </c>
      <c r="C1448" s="3">
        <v>40.5</v>
      </c>
      <c r="D1448" s="3">
        <v>39.35</v>
      </c>
      <c r="E1448" s="3">
        <v>39.5</v>
      </c>
      <c r="F1448" s="3">
        <v>135</v>
      </c>
      <c r="G1448" s="3">
        <v>39.5</v>
      </c>
    </row>
    <row r="1449" spans="1:7" x14ac:dyDescent="0.3">
      <c r="A1449" s="8">
        <v>39836</v>
      </c>
      <c r="B1449" s="3">
        <v>40.6</v>
      </c>
      <c r="C1449" s="3">
        <v>41.1</v>
      </c>
      <c r="D1449" s="3">
        <v>40.5</v>
      </c>
      <c r="E1449" s="3">
        <v>40.9</v>
      </c>
      <c r="F1449" s="3">
        <v>54</v>
      </c>
      <c r="G1449" s="3">
        <v>40.700000000000003</v>
      </c>
    </row>
    <row r="1450" spans="1:7" x14ac:dyDescent="0.3">
      <c r="A1450" s="8">
        <v>39839</v>
      </c>
      <c r="B1450" s="3">
        <v>43.25</v>
      </c>
      <c r="C1450" s="3">
        <v>43.5</v>
      </c>
      <c r="D1450" s="3">
        <v>43.2</v>
      </c>
      <c r="E1450" s="3">
        <v>43.35</v>
      </c>
      <c r="F1450" s="3">
        <v>81</v>
      </c>
      <c r="G1450" s="3">
        <v>43.35</v>
      </c>
    </row>
    <row r="1451" spans="1:7" x14ac:dyDescent="0.3">
      <c r="A1451" s="8">
        <v>39840</v>
      </c>
      <c r="B1451" s="3">
        <v>43.35</v>
      </c>
      <c r="C1451" s="3">
        <v>43.5</v>
      </c>
      <c r="D1451" s="3">
        <v>41.5</v>
      </c>
      <c r="E1451" s="3">
        <v>41.55</v>
      </c>
      <c r="F1451" s="3">
        <v>119</v>
      </c>
      <c r="G1451" s="3">
        <v>41.55</v>
      </c>
    </row>
    <row r="1452" spans="1:7" x14ac:dyDescent="0.3">
      <c r="A1452" s="8">
        <v>39841</v>
      </c>
      <c r="B1452" s="3">
        <v>42.6</v>
      </c>
      <c r="C1452" s="3">
        <v>43</v>
      </c>
      <c r="D1452" s="3">
        <v>42.6</v>
      </c>
      <c r="E1452" s="3">
        <v>42.95</v>
      </c>
      <c r="F1452" s="3">
        <v>60</v>
      </c>
      <c r="G1452" s="3">
        <v>42.95</v>
      </c>
    </row>
    <row r="1453" spans="1:7" x14ac:dyDescent="0.3">
      <c r="A1453" s="8">
        <v>39842</v>
      </c>
      <c r="B1453" s="3">
        <v>43.25</v>
      </c>
      <c r="C1453" s="3">
        <v>43.25</v>
      </c>
      <c r="D1453" s="3">
        <v>41.9</v>
      </c>
      <c r="E1453" s="3">
        <v>42.05</v>
      </c>
      <c r="F1453" s="3">
        <v>178</v>
      </c>
      <c r="G1453" s="3">
        <v>42</v>
      </c>
    </row>
    <row r="1454" spans="1:7" x14ac:dyDescent="0.3">
      <c r="A1454" s="8">
        <v>39843</v>
      </c>
      <c r="B1454" s="3">
        <v>43</v>
      </c>
      <c r="C1454" s="3">
        <v>43.25</v>
      </c>
      <c r="D1454" s="3">
        <v>43</v>
      </c>
      <c r="E1454" s="3">
        <v>43.25</v>
      </c>
      <c r="F1454" s="3">
        <v>171</v>
      </c>
      <c r="G1454" s="3">
        <v>43.25</v>
      </c>
    </row>
    <row r="1455" spans="1:7" x14ac:dyDescent="0.3">
      <c r="A1455" s="8">
        <v>39846</v>
      </c>
      <c r="B1455" s="3">
        <v>40</v>
      </c>
      <c r="C1455" s="3">
        <v>40</v>
      </c>
      <c r="D1455" s="3">
        <v>39.5</v>
      </c>
      <c r="E1455" s="3">
        <v>39.5</v>
      </c>
      <c r="F1455" s="3">
        <v>122</v>
      </c>
      <c r="G1455" s="3">
        <v>39.75</v>
      </c>
    </row>
    <row r="1456" spans="1:7" x14ac:dyDescent="0.3">
      <c r="A1456" s="8">
        <v>39847</v>
      </c>
      <c r="B1456" s="3">
        <v>39.5</v>
      </c>
      <c r="C1456" s="3">
        <v>40.049999999999997</v>
      </c>
      <c r="D1456" s="3">
        <v>39</v>
      </c>
      <c r="E1456" s="3">
        <v>39</v>
      </c>
      <c r="F1456" s="3">
        <v>141</v>
      </c>
      <c r="G1456" s="3">
        <v>39.5</v>
      </c>
    </row>
    <row r="1457" spans="1:7" x14ac:dyDescent="0.3">
      <c r="A1457" s="8">
        <v>39848</v>
      </c>
      <c r="B1457" s="3">
        <v>38.85</v>
      </c>
      <c r="C1457" s="3">
        <v>39.299999999999997</v>
      </c>
      <c r="D1457" s="3">
        <v>38.75</v>
      </c>
      <c r="E1457" s="3">
        <v>39</v>
      </c>
      <c r="F1457" s="3">
        <v>109</v>
      </c>
      <c r="G1457" s="3">
        <v>39</v>
      </c>
    </row>
    <row r="1458" spans="1:7" x14ac:dyDescent="0.3">
      <c r="A1458" s="8">
        <v>39849</v>
      </c>
      <c r="B1458" s="3">
        <v>39.75</v>
      </c>
      <c r="C1458" s="3">
        <v>40.75</v>
      </c>
      <c r="D1458" s="3">
        <v>39.75</v>
      </c>
      <c r="E1458" s="3">
        <v>40.65</v>
      </c>
      <c r="F1458" s="3">
        <v>180</v>
      </c>
      <c r="G1458" s="3">
        <v>40.65</v>
      </c>
    </row>
    <row r="1459" spans="1:7" x14ac:dyDescent="0.3">
      <c r="A1459" s="8">
        <v>39850</v>
      </c>
      <c r="B1459" s="3">
        <v>41.35</v>
      </c>
      <c r="C1459" s="3">
        <v>41.5</v>
      </c>
      <c r="D1459" s="3">
        <v>41.05</v>
      </c>
      <c r="E1459" s="3">
        <v>41.05</v>
      </c>
      <c r="F1459" s="3">
        <v>81</v>
      </c>
      <c r="G1459" s="3">
        <v>41.05</v>
      </c>
    </row>
    <row r="1460" spans="1:7" x14ac:dyDescent="0.3">
      <c r="A1460" s="8">
        <v>39853</v>
      </c>
      <c r="B1460" s="3">
        <v>41.9</v>
      </c>
      <c r="C1460" s="3">
        <v>43.2</v>
      </c>
      <c r="D1460" s="3">
        <v>41.9</v>
      </c>
      <c r="E1460" s="3">
        <v>43.2</v>
      </c>
      <c r="F1460" s="3">
        <v>157</v>
      </c>
      <c r="G1460" s="3">
        <v>43.1</v>
      </c>
    </row>
    <row r="1461" spans="1:7" x14ac:dyDescent="0.3">
      <c r="A1461" s="8">
        <v>39854</v>
      </c>
      <c r="B1461" s="3">
        <v>42.45</v>
      </c>
      <c r="C1461" s="3">
        <v>42.45</v>
      </c>
      <c r="D1461" s="3">
        <v>41.75</v>
      </c>
      <c r="E1461" s="3">
        <v>42.25</v>
      </c>
      <c r="F1461" s="3">
        <v>286</v>
      </c>
      <c r="G1461" s="3">
        <v>42.1</v>
      </c>
    </row>
    <row r="1462" spans="1:7" x14ac:dyDescent="0.3">
      <c r="A1462" s="8">
        <v>39855</v>
      </c>
      <c r="B1462" s="3">
        <v>41.4</v>
      </c>
      <c r="C1462" s="3">
        <v>41.51</v>
      </c>
      <c r="D1462" s="3">
        <v>40.25</v>
      </c>
      <c r="E1462" s="3">
        <v>40.4</v>
      </c>
      <c r="F1462" s="3">
        <v>90</v>
      </c>
      <c r="G1462" s="3">
        <v>40.4</v>
      </c>
    </row>
    <row r="1463" spans="1:7" x14ac:dyDescent="0.3">
      <c r="A1463" s="8">
        <v>39856</v>
      </c>
      <c r="B1463" s="3">
        <v>39.5</v>
      </c>
      <c r="C1463" s="3">
        <v>39.65</v>
      </c>
      <c r="D1463" s="3">
        <v>38.549999999999997</v>
      </c>
      <c r="E1463" s="3">
        <v>38.549999999999997</v>
      </c>
      <c r="F1463" s="3">
        <v>293</v>
      </c>
      <c r="G1463" s="3">
        <v>38.53</v>
      </c>
    </row>
    <row r="1464" spans="1:7" x14ac:dyDescent="0.3">
      <c r="A1464" s="8">
        <v>39857</v>
      </c>
      <c r="B1464" s="3">
        <v>39.25</v>
      </c>
      <c r="C1464" s="3">
        <v>39.25</v>
      </c>
      <c r="D1464" s="3">
        <v>38.700000000000003</v>
      </c>
      <c r="E1464" s="3">
        <v>39</v>
      </c>
      <c r="F1464" s="3">
        <v>118</v>
      </c>
      <c r="G1464" s="3">
        <v>39</v>
      </c>
    </row>
    <row r="1465" spans="1:7" x14ac:dyDescent="0.3">
      <c r="A1465" s="8">
        <v>39860</v>
      </c>
      <c r="B1465" s="3">
        <v>37.85</v>
      </c>
      <c r="C1465" s="3">
        <v>37.9</v>
      </c>
      <c r="D1465" s="3">
        <v>36.950000000000003</v>
      </c>
      <c r="E1465" s="3">
        <v>36.950000000000003</v>
      </c>
      <c r="F1465" s="3">
        <v>81</v>
      </c>
      <c r="G1465" s="3">
        <v>36.950000000000003</v>
      </c>
    </row>
    <row r="1466" spans="1:7" x14ac:dyDescent="0.3">
      <c r="A1466" s="8">
        <v>39861</v>
      </c>
      <c r="B1466" s="3">
        <v>35.299999999999997</v>
      </c>
      <c r="C1466" s="3">
        <v>35.5</v>
      </c>
      <c r="D1466" s="3">
        <v>35</v>
      </c>
      <c r="E1466" s="3">
        <v>35.1</v>
      </c>
      <c r="F1466" s="3">
        <v>193</v>
      </c>
      <c r="G1466" s="3">
        <v>35.03</v>
      </c>
    </row>
    <row r="1467" spans="1:7" x14ac:dyDescent="0.3">
      <c r="A1467" s="8">
        <v>39862</v>
      </c>
      <c r="B1467" s="3">
        <v>35</v>
      </c>
      <c r="C1467" s="3">
        <v>35.49</v>
      </c>
      <c r="D1467" s="3">
        <v>34.549999999999997</v>
      </c>
      <c r="E1467" s="3">
        <v>35.15</v>
      </c>
      <c r="F1467" s="3">
        <v>121</v>
      </c>
      <c r="G1467" s="3">
        <v>35.15</v>
      </c>
    </row>
    <row r="1468" spans="1:7" x14ac:dyDescent="0.3">
      <c r="A1468" s="8">
        <v>39863</v>
      </c>
      <c r="B1468" s="3">
        <v>34.5</v>
      </c>
      <c r="C1468" s="3">
        <v>35</v>
      </c>
      <c r="D1468" s="3">
        <v>34.5</v>
      </c>
      <c r="E1468" s="3">
        <v>34.5</v>
      </c>
      <c r="F1468" s="3">
        <v>51</v>
      </c>
      <c r="G1468" s="3">
        <v>34.5</v>
      </c>
    </row>
    <row r="1469" spans="1:7" x14ac:dyDescent="0.3">
      <c r="A1469" s="8">
        <v>39864</v>
      </c>
      <c r="B1469" s="3">
        <v>34.5</v>
      </c>
      <c r="C1469" s="3">
        <v>34.65</v>
      </c>
      <c r="D1469" s="3">
        <v>33.5</v>
      </c>
      <c r="E1469" s="3">
        <v>33.5</v>
      </c>
      <c r="F1469" s="3">
        <v>236</v>
      </c>
      <c r="G1469" s="3">
        <v>33.5</v>
      </c>
    </row>
    <row r="1470" spans="1:7" x14ac:dyDescent="0.3">
      <c r="A1470" s="8">
        <v>39867</v>
      </c>
      <c r="B1470" s="3">
        <v>33.5</v>
      </c>
      <c r="C1470" s="3">
        <v>33.5</v>
      </c>
      <c r="D1470" s="3">
        <v>31.5</v>
      </c>
      <c r="E1470" s="3">
        <v>31.5</v>
      </c>
      <c r="F1470" s="3">
        <v>36</v>
      </c>
      <c r="G1470" s="3">
        <v>31.5</v>
      </c>
    </row>
    <row r="1471" spans="1:7" x14ac:dyDescent="0.3">
      <c r="A1471" s="8">
        <v>39868</v>
      </c>
      <c r="B1471" s="3">
        <v>30.6</v>
      </c>
      <c r="C1471" s="3">
        <v>30.6</v>
      </c>
      <c r="D1471" s="3">
        <v>30.2</v>
      </c>
      <c r="E1471" s="3">
        <v>30.5</v>
      </c>
      <c r="F1471" s="3">
        <v>59</v>
      </c>
      <c r="G1471" s="3">
        <v>30.55</v>
      </c>
    </row>
    <row r="1472" spans="1:7" x14ac:dyDescent="0.3">
      <c r="A1472" s="8">
        <v>39869</v>
      </c>
      <c r="B1472" s="3">
        <v>30.95</v>
      </c>
      <c r="C1472" s="3">
        <v>31.8</v>
      </c>
      <c r="D1472" s="3">
        <v>29.75</v>
      </c>
      <c r="E1472" s="3">
        <v>29.75</v>
      </c>
      <c r="F1472" s="3">
        <v>214</v>
      </c>
      <c r="G1472" s="3">
        <v>29.75</v>
      </c>
    </row>
    <row r="1473" spans="1:7" x14ac:dyDescent="0.3">
      <c r="A1473" s="8">
        <v>39870</v>
      </c>
      <c r="B1473" s="3">
        <v>30.25</v>
      </c>
      <c r="C1473" s="3">
        <v>30.6</v>
      </c>
      <c r="D1473" s="3">
        <v>30.25</v>
      </c>
      <c r="E1473" s="3">
        <v>30.59</v>
      </c>
      <c r="F1473" s="3">
        <v>24</v>
      </c>
      <c r="G1473" s="3">
        <v>30.52</v>
      </c>
    </row>
    <row r="1474" spans="1:7" x14ac:dyDescent="0.3">
      <c r="A1474" s="8">
        <v>39871</v>
      </c>
      <c r="B1474" s="3">
        <v>30.25</v>
      </c>
      <c r="C1474" s="3">
        <v>30.65</v>
      </c>
      <c r="D1474" s="3">
        <v>30.25</v>
      </c>
      <c r="E1474" s="3">
        <v>30.4</v>
      </c>
      <c r="F1474" s="3">
        <v>81</v>
      </c>
      <c r="G1474" s="3">
        <v>30.35</v>
      </c>
    </row>
    <row r="1475" spans="1:7" x14ac:dyDescent="0.3">
      <c r="A1475" s="8">
        <v>39874</v>
      </c>
      <c r="B1475" s="3">
        <v>26</v>
      </c>
      <c r="C1475" s="3">
        <v>26</v>
      </c>
      <c r="D1475" s="3">
        <v>26</v>
      </c>
      <c r="E1475" s="3">
        <v>26</v>
      </c>
      <c r="F1475" s="3">
        <v>3</v>
      </c>
      <c r="G1475" s="3">
        <v>26</v>
      </c>
    </row>
    <row r="1476" spans="1:7" x14ac:dyDescent="0.3">
      <c r="A1476" s="8">
        <v>39875</v>
      </c>
      <c r="B1476" s="3">
        <v>27</v>
      </c>
      <c r="C1476" s="3">
        <v>27.8</v>
      </c>
      <c r="D1476" s="3">
        <v>27</v>
      </c>
      <c r="E1476" s="3">
        <v>27.8</v>
      </c>
      <c r="F1476" s="3">
        <v>20</v>
      </c>
      <c r="G1476" s="3">
        <v>27.8</v>
      </c>
    </row>
    <row r="1477" spans="1:7" x14ac:dyDescent="0.3">
      <c r="A1477" s="8">
        <v>39876</v>
      </c>
      <c r="B1477" s="3">
        <v>28.9</v>
      </c>
      <c r="C1477" s="3">
        <v>29.25</v>
      </c>
      <c r="D1477" s="3">
        <v>28.7</v>
      </c>
      <c r="E1477" s="3">
        <v>29.25</v>
      </c>
      <c r="F1477" s="3">
        <v>32</v>
      </c>
      <c r="G1477" s="3">
        <v>29.63</v>
      </c>
    </row>
    <row r="1478" spans="1:7" x14ac:dyDescent="0.3">
      <c r="A1478" s="8">
        <v>39877</v>
      </c>
      <c r="B1478" s="3">
        <v>29.95</v>
      </c>
      <c r="C1478" s="3">
        <v>30</v>
      </c>
      <c r="D1478" s="3">
        <v>29.95</v>
      </c>
      <c r="E1478" s="3">
        <v>30</v>
      </c>
      <c r="F1478" s="3">
        <v>19</v>
      </c>
      <c r="G1478" s="3">
        <v>30</v>
      </c>
    </row>
    <row r="1479" spans="1:7" x14ac:dyDescent="0.3">
      <c r="A1479" s="8">
        <v>39878</v>
      </c>
      <c r="B1479" s="3">
        <v>29.5</v>
      </c>
      <c r="C1479" s="3">
        <v>30.5</v>
      </c>
      <c r="D1479" s="3">
        <v>29.45</v>
      </c>
      <c r="E1479" s="3">
        <v>30.5</v>
      </c>
      <c r="F1479" s="3">
        <v>45</v>
      </c>
      <c r="G1479" s="3">
        <v>30.25</v>
      </c>
    </row>
    <row r="1480" spans="1:7" x14ac:dyDescent="0.3">
      <c r="A1480" s="8">
        <v>39881</v>
      </c>
      <c r="B1480" s="3">
        <v>31.25</v>
      </c>
      <c r="C1480" s="3">
        <v>31.5</v>
      </c>
      <c r="D1480" s="3">
        <v>31.25</v>
      </c>
      <c r="E1480" s="3">
        <v>31.5</v>
      </c>
      <c r="F1480" s="3">
        <v>16</v>
      </c>
      <c r="G1480" s="3">
        <v>31.73</v>
      </c>
    </row>
    <row r="1481" spans="1:7" x14ac:dyDescent="0.3">
      <c r="A1481" s="8">
        <v>39882</v>
      </c>
      <c r="B1481" s="3">
        <v>31.9</v>
      </c>
      <c r="C1481" s="3">
        <v>31.9</v>
      </c>
      <c r="D1481" s="3">
        <v>31.9</v>
      </c>
      <c r="E1481" s="3">
        <v>31.9</v>
      </c>
      <c r="F1481" s="3">
        <v>1</v>
      </c>
      <c r="G1481" s="3">
        <v>32.630000000000003</v>
      </c>
    </row>
    <row r="1482" spans="1:7" x14ac:dyDescent="0.3">
      <c r="A1482" s="8">
        <v>39883</v>
      </c>
      <c r="B1482" s="3">
        <v>30.5</v>
      </c>
      <c r="C1482" s="3">
        <v>31.1</v>
      </c>
      <c r="D1482" s="3">
        <v>30.5</v>
      </c>
      <c r="E1482" s="3">
        <v>31</v>
      </c>
      <c r="F1482" s="3">
        <v>13</v>
      </c>
      <c r="G1482" s="3">
        <v>31</v>
      </c>
    </row>
    <row r="1483" spans="1:7" x14ac:dyDescent="0.3">
      <c r="A1483" s="8">
        <v>39884</v>
      </c>
      <c r="B1483" s="3">
        <v>30.45</v>
      </c>
      <c r="C1483" s="3">
        <v>30.45</v>
      </c>
      <c r="D1483" s="3">
        <v>29.3</v>
      </c>
      <c r="E1483" s="3">
        <v>29.3</v>
      </c>
      <c r="F1483" s="3">
        <v>49</v>
      </c>
      <c r="G1483" s="3">
        <v>29.3</v>
      </c>
    </row>
    <row r="1484" spans="1:7" x14ac:dyDescent="0.3">
      <c r="A1484" s="8">
        <v>39885</v>
      </c>
      <c r="B1484" s="3">
        <v>30.2</v>
      </c>
      <c r="C1484" s="3">
        <v>30.4</v>
      </c>
      <c r="D1484" s="3">
        <v>30.2</v>
      </c>
      <c r="E1484" s="3">
        <v>30.4</v>
      </c>
      <c r="F1484" s="3">
        <v>13</v>
      </c>
      <c r="G1484" s="3">
        <v>30.53</v>
      </c>
    </row>
    <row r="1485" spans="1:7" x14ac:dyDescent="0.3">
      <c r="A1485" s="8">
        <v>39888</v>
      </c>
      <c r="B1485" s="3">
        <v>29.95</v>
      </c>
      <c r="C1485" s="3">
        <v>29.95</v>
      </c>
      <c r="D1485" s="3">
        <v>29.95</v>
      </c>
      <c r="E1485" s="3">
        <v>29.95</v>
      </c>
      <c r="F1485" s="3">
        <v>0</v>
      </c>
      <c r="G1485" s="3">
        <v>29.95</v>
      </c>
    </row>
    <row r="1486" spans="1:7" x14ac:dyDescent="0.3">
      <c r="A1486" s="8">
        <v>39889</v>
      </c>
      <c r="B1486" s="3">
        <v>29.7</v>
      </c>
      <c r="C1486" s="3">
        <v>30.25</v>
      </c>
      <c r="D1486" s="3">
        <v>29.55</v>
      </c>
      <c r="E1486" s="3">
        <v>30.25</v>
      </c>
      <c r="F1486" s="3">
        <v>51</v>
      </c>
      <c r="G1486" s="3">
        <v>30.18</v>
      </c>
    </row>
    <row r="1487" spans="1:7" x14ac:dyDescent="0.3">
      <c r="A1487" s="8">
        <v>39890</v>
      </c>
      <c r="B1487" s="3">
        <v>30.75</v>
      </c>
      <c r="C1487" s="3">
        <v>31.25</v>
      </c>
      <c r="D1487" s="3">
        <v>30.45</v>
      </c>
      <c r="E1487" s="3">
        <v>30.45</v>
      </c>
      <c r="F1487" s="3">
        <v>80</v>
      </c>
      <c r="G1487" s="3">
        <v>30.45</v>
      </c>
    </row>
    <row r="1488" spans="1:7" x14ac:dyDescent="0.3">
      <c r="A1488" s="8">
        <v>39891</v>
      </c>
      <c r="B1488" s="3">
        <v>31</v>
      </c>
      <c r="C1488" s="3">
        <v>32</v>
      </c>
      <c r="D1488" s="3">
        <v>31</v>
      </c>
      <c r="E1488" s="3">
        <v>31.8</v>
      </c>
      <c r="F1488" s="3">
        <v>70</v>
      </c>
      <c r="G1488" s="3">
        <v>31.9</v>
      </c>
    </row>
    <row r="1489" spans="1:7" x14ac:dyDescent="0.3">
      <c r="A1489" s="8">
        <v>39892</v>
      </c>
      <c r="B1489" s="3">
        <v>31.4</v>
      </c>
      <c r="C1489" s="3">
        <v>32.25</v>
      </c>
      <c r="D1489" s="3">
        <v>31.4</v>
      </c>
      <c r="E1489" s="3">
        <v>32.25</v>
      </c>
      <c r="F1489" s="3">
        <v>15</v>
      </c>
      <c r="G1489" s="3">
        <v>32.15</v>
      </c>
    </row>
    <row r="1490" spans="1:7" x14ac:dyDescent="0.3">
      <c r="A1490" s="8">
        <v>39895</v>
      </c>
      <c r="B1490" s="3">
        <v>32.25</v>
      </c>
      <c r="C1490" s="3">
        <v>33.700000000000003</v>
      </c>
      <c r="D1490" s="3">
        <v>32.200000000000003</v>
      </c>
      <c r="E1490" s="3">
        <v>33.700000000000003</v>
      </c>
      <c r="F1490" s="3">
        <v>125</v>
      </c>
      <c r="G1490" s="3">
        <v>33.5</v>
      </c>
    </row>
    <row r="1491" spans="1:7" x14ac:dyDescent="0.3">
      <c r="A1491" s="8">
        <v>39896</v>
      </c>
      <c r="B1491" s="3">
        <v>33.6</v>
      </c>
      <c r="C1491" s="3">
        <v>33.700000000000003</v>
      </c>
      <c r="D1491" s="3">
        <v>33</v>
      </c>
      <c r="E1491" s="3">
        <v>33</v>
      </c>
      <c r="F1491" s="3">
        <v>44</v>
      </c>
      <c r="G1491" s="3">
        <v>33</v>
      </c>
    </row>
    <row r="1492" spans="1:7" x14ac:dyDescent="0.3">
      <c r="A1492" s="8">
        <v>39897</v>
      </c>
      <c r="B1492" s="3">
        <v>32.1</v>
      </c>
      <c r="C1492" s="3">
        <v>32.6</v>
      </c>
      <c r="D1492" s="3">
        <v>32.1</v>
      </c>
      <c r="E1492" s="3">
        <v>32.5</v>
      </c>
      <c r="F1492" s="3">
        <v>8</v>
      </c>
      <c r="G1492" s="3">
        <v>32.5</v>
      </c>
    </row>
    <row r="1493" spans="1:7" x14ac:dyDescent="0.3">
      <c r="A1493" s="8">
        <v>39898</v>
      </c>
      <c r="B1493" s="3">
        <v>33</v>
      </c>
      <c r="C1493" s="3">
        <v>33.25</v>
      </c>
      <c r="D1493" s="3">
        <v>33</v>
      </c>
      <c r="E1493" s="3">
        <v>33.25</v>
      </c>
      <c r="F1493" s="3">
        <v>22</v>
      </c>
      <c r="G1493" s="3">
        <v>33.1</v>
      </c>
    </row>
    <row r="1494" spans="1:7" x14ac:dyDescent="0.3">
      <c r="A1494" s="8">
        <v>39899</v>
      </c>
      <c r="B1494" s="3">
        <v>33.25</v>
      </c>
      <c r="C1494" s="3">
        <v>33.25</v>
      </c>
      <c r="D1494" s="3">
        <v>33.1</v>
      </c>
      <c r="E1494" s="3">
        <v>33.1</v>
      </c>
      <c r="F1494" s="3">
        <v>18</v>
      </c>
      <c r="G1494" s="3">
        <v>32.43</v>
      </c>
    </row>
    <row r="1495" spans="1:7" x14ac:dyDescent="0.3">
      <c r="A1495" s="8">
        <v>39902</v>
      </c>
      <c r="B1495" s="3">
        <v>31.25</v>
      </c>
      <c r="C1495" s="3">
        <v>31.25</v>
      </c>
      <c r="D1495" s="3">
        <v>30.75</v>
      </c>
      <c r="E1495" s="3">
        <v>30.75</v>
      </c>
      <c r="F1495" s="3">
        <v>116</v>
      </c>
      <c r="G1495" s="3">
        <v>30.85</v>
      </c>
    </row>
    <row r="1496" spans="1:7" x14ac:dyDescent="0.3">
      <c r="A1496" s="8">
        <v>39903</v>
      </c>
      <c r="B1496" s="3">
        <v>30.5</v>
      </c>
      <c r="C1496" s="3">
        <v>31.4</v>
      </c>
      <c r="D1496" s="3">
        <v>30.5</v>
      </c>
      <c r="E1496" s="3">
        <v>31.4</v>
      </c>
      <c r="F1496" s="3">
        <v>34</v>
      </c>
      <c r="G1496" s="3">
        <v>31.4</v>
      </c>
    </row>
    <row r="1497" spans="1:7" x14ac:dyDescent="0.3">
      <c r="A1497" s="8">
        <v>39904</v>
      </c>
      <c r="B1497" s="3">
        <v>32.15</v>
      </c>
      <c r="C1497" s="3">
        <v>32.15</v>
      </c>
      <c r="D1497" s="3">
        <v>32.1</v>
      </c>
      <c r="E1497" s="3">
        <v>32.1</v>
      </c>
      <c r="F1497" s="3">
        <v>11</v>
      </c>
      <c r="G1497" s="3">
        <v>31.55</v>
      </c>
    </row>
    <row r="1498" spans="1:7" x14ac:dyDescent="0.3">
      <c r="A1498" s="8">
        <v>39905</v>
      </c>
      <c r="B1498" s="3">
        <v>32.5</v>
      </c>
      <c r="C1498" s="3">
        <v>33.450000000000003</v>
      </c>
      <c r="D1498" s="3">
        <v>32.5</v>
      </c>
      <c r="E1498" s="3">
        <v>33.4</v>
      </c>
      <c r="F1498" s="3">
        <v>45</v>
      </c>
      <c r="G1498" s="3">
        <v>33.630000000000003</v>
      </c>
    </row>
    <row r="1499" spans="1:7" x14ac:dyDescent="0.3">
      <c r="A1499" s="8">
        <v>39906</v>
      </c>
      <c r="B1499" s="3">
        <v>33.700000000000003</v>
      </c>
      <c r="C1499" s="3">
        <v>33.799999999999997</v>
      </c>
      <c r="D1499" s="3">
        <v>33.35</v>
      </c>
      <c r="E1499" s="3">
        <v>33.35</v>
      </c>
      <c r="F1499" s="3">
        <v>73</v>
      </c>
      <c r="G1499" s="3">
        <v>33.25</v>
      </c>
    </row>
    <row r="1500" spans="1:7" x14ac:dyDescent="0.3">
      <c r="A1500" s="8">
        <v>39909</v>
      </c>
      <c r="B1500" s="3">
        <v>34.25</v>
      </c>
      <c r="C1500" s="3">
        <v>34.25</v>
      </c>
      <c r="D1500" s="3">
        <v>32.549999999999997</v>
      </c>
      <c r="E1500" s="3">
        <v>32.549999999999997</v>
      </c>
      <c r="F1500" s="3">
        <v>85</v>
      </c>
      <c r="G1500" s="3">
        <v>32.78</v>
      </c>
    </row>
    <row r="1501" spans="1:7" x14ac:dyDescent="0.3">
      <c r="A1501" s="8">
        <v>39910</v>
      </c>
      <c r="B1501" s="3">
        <v>33</v>
      </c>
      <c r="C1501" s="3">
        <v>33</v>
      </c>
      <c r="D1501" s="3">
        <v>32.299999999999997</v>
      </c>
      <c r="E1501" s="3">
        <v>32.5</v>
      </c>
      <c r="F1501" s="3">
        <v>101</v>
      </c>
      <c r="G1501" s="3">
        <v>32.43</v>
      </c>
    </row>
    <row r="1502" spans="1:7" x14ac:dyDescent="0.3">
      <c r="A1502" s="8">
        <v>39911</v>
      </c>
      <c r="B1502" s="3">
        <v>32.200000000000003</v>
      </c>
      <c r="C1502" s="3">
        <v>33.25</v>
      </c>
      <c r="D1502" s="3">
        <v>32.200000000000003</v>
      </c>
      <c r="E1502" s="3">
        <v>33.200000000000003</v>
      </c>
      <c r="F1502" s="3">
        <v>72</v>
      </c>
      <c r="G1502" s="3">
        <v>33.200000000000003</v>
      </c>
    </row>
    <row r="1503" spans="1:7" x14ac:dyDescent="0.3">
      <c r="A1503" s="8">
        <v>39917</v>
      </c>
      <c r="B1503" s="3">
        <v>34.200000000000003</v>
      </c>
      <c r="C1503" s="3">
        <v>34.4</v>
      </c>
      <c r="D1503" s="3">
        <v>34</v>
      </c>
      <c r="E1503" s="3">
        <v>34</v>
      </c>
      <c r="F1503" s="3">
        <v>17</v>
      </c>
      <c r="G1503" s="3">
        <v>34</v>
      </c>
    </row>
    <row r="1504" spans="1:7" x14ac:dyDescent="0.3">
      <c r="A1504" s="8">
        <v>39918</v>
      </c>
      <c r="B1504" s="3">
        <v>34</v>
      </c>
      <c r="C1504" s="3">
        <v>34</v>
      </c>
      <c r="D1504" s="3">
        <v>33.25</v>
      </c>
      <c r="E1504" s="3">
        <v>33.35</v>
      </c>
      <c r="F1504" s="3">
        <v>116</v>
      </c>
      <c r="G1504" s="3">
        <v>33.35</v>
      </c>
    </row>
    <row r="1505" spans="1:7" x14ac:dyDescent="0.3">
      <c r="A1505" s="8">
        <v>39919</v>
      </c>
      <c r="B1505" s="3">
        <v>33.299999999999997</v>
      </c>
      <c r="C1505" s="3">
        <v>34</v>
      </c>
      <c r="D1505" s="3">
        <v>33.299999999999997</v>
      </c>
      <c r="E1505" s="3">
        <v>33.9</v>
      </c>
      <c r="F1505" s="3">
        <v>66</v>
      </c>
      <c r="G1505" s="3">
        <v>34</v>
      </c>
    </row>
    <row r="1506" spans="1:7" x14ac:dyDescent="0.3">
      <c r="A1506" s="8">
        <v>39920</v>
      </c>
      <c r="B1506" s="3">
        <v>33.950000000000003</v>
      </c>
      <c r="C1506" s="3">
        <v>34.6</v>
      </c>
      <c r="D1506" s="3">
        <v>33.799999999999997</v>
      </c>
      <c r="E1506" s="3">
        <v>34.4</v>
      </c>
      <c r="F1506" s="3">
        <v>220</v>
      </c>
      <c r="G1506" s="3">
        <v>34.4</v>
      </c>
    </row>
    <row r="1507" spans="1:7" x14ac:dyDescent="0.3">
      <c r="A1507" s="8">
        <v>39923</v>
      </c>
      <c r="B1507" s="3">
        <v>34.35</v>
      </c>
      <c r="C1507" s="3">
        <v>34.4</v>
      </c>
      <c r="D1507" s="3">
        <v>34</v>
      </c>
      <c r="E1507" s="3">
        <v>34.25</v>
      </c>
      <c r="F1507" s="3">
        <v>119</v>
      </c>
      <c r="G1507" s="3">
        <v>34.299999999999997</v>
      </c>
    </row>
    <row r="1508" spans="1:7" x14ac:dyDescent="0.3">
      <c r="A1508" s="8">
        <v>39924</v>
      </c>
      <c r="B1508" s="3">
        <v>34.1</v>
      </c>
      <c r="C1508" s="3">
        <v>34.1</v>
      </c>
      <c r="D1508" s="3">
        <v>33.75</v>
      </c>
      <c r="E1508" s="3">
        <v>33.799999999999997</v>
      </c>
      <c r="F1508" s="3">
        <v>88</v>
      </c>
      <c r="G1508" s="3">
        <v>33.799999999999997</v>
      </c>
    </row>
    <row r="1509" spans="1:7" x14ac:dyDescent="0.3">
      <c r="A1509" s="8">
        <v>39925</v>
      </c>
      <c r="B1509" s="3">
        <v>33.700000000000003</v>
      </c>
      <c r="C1509" s="3">
        <v>34</v>
      </c>
      <c r="D1509" s="3">
        <v>33.6</v>
      </c>
      <c r="E1509" s="3">
        <v>33.85</v>
      </c>
      <c r="F1509" s="3">
        <v>75</v>
      </c>
      <c r="G1509" s="3">
        <v>33.85</v>
      </c>
    </row>
    <row r="1510" spans="1:7" x14ac:dyDescent="0.3">
      <c r="A1510" s="8">
        <v>39926</v>
      </c>
      <c r="B1510" s="3">
        <v>33.75</v>
      </c>
      <c r="C1510" s="3">
        <v>33.770000000000003</v>
      </c>
      <c r="D1510" s="3">
        <v>33.5</v>
      </c>
      <c r="E1510" s="3">
        <v>33.5</v>
      </c>
      <c r="F1510" s="3">
        <v>13</v>
      </c>
      <c r="G1510" s="3">
        <v>33.58</v>
      </c>
    </row>
    <row r="1511" spans="1:7" x14ac:dyDescent="0.3">
      <c r="A1511" s="8">
        <v>39927</v>
      </c>
      <c r="B1511" s="3">
        <v>33.299999999999997</v>
      </c>
      <c r="C1511" s="3">
        <v>34</v>
      </c>
      <c r="D1511" s="3">
        <v>33.299999999999997</v>
      </c>
      <c r="E1511" s="3">
        <v>33.75</v>
      </c>
      <c r="F1511" s="3">
        <v>90</v>
      </c>
      <c r="G1511" s="3">
        <v>34</v>
      </c>
    </row>
    <row r="1512" spans="1:7" x14ac:dyDescent="0.3">
      <c r="A1512" s="8">
        <v>39930</v>
      </c>
      <c r="B1512" s="3">
        <v>33</v>
      </c>
      <c r="C1512" s="3">
        <v>33</v>
      </c>
      <c r="D1512" s="3">
        <v>32</v>
      </c>
      <c r="E1512" s="3">
        <v>32.1</v>
      </c>
      <c r="F1512" s="3">
        <v>253</v>
      </c>
      <c r="G1512" s="3">
        <v>32.1</v>
      </c>
    </row>
    <row r="1513" spans="1:7" x14ac:dyDescent="0.3">
      <c r="A1513" s="8">
        <v>39931</v>
      </c>
      <c r="B1513" s="3">
        <v>32.700000000000003</v>
      </c>
      <c r="C1513" s="3">
        <v>33</v>
      </c>
      <c r="D1513" s="3">
        <v>32.700000000000003</v>
      </c>
      <c r="E1513" s="3">
        <v>33</v>
      </c>
      <c r="F1513" s="3">
        <v>20</v>
      </c>
      <c r="G1513" s="3">
        <v>32.78</v>
      </c>
    </row>
    <row r="1514" spans="1:7" x14ac:dyDescent="0.3">
      <c r="A1514" s="8">
        <v>39932</v>
      </c>
      <c r="B1514" s="3">
        <v>33.25</v>
      </c>
      <c r="C1514" s="3">
        <v>33.25</v>
      </c>
      <c r="D1514" s="3">
        <v>33</v>
      </c>
      <c r="E1514" s="3">
        <v>33</v>
      </c>
      <c r="F1514" s="3">
        <v>90</v>
      </c>
      <c r="G1514" s="3">
        <v>33</v>
      </c>
    </row>
    <row r="1515" spans="1:7" x14ac:dyDescent="0.3">
      <c r="A1515" s="8">
        <v>39933</v>
      </c>
      <c r="B1515" s="3">
        <v>33.5</v>
      </c>
      <c r="C1515" s="3">
        <v>33.6</v>
      </c>
      <c r="D1515" s="3">
        <v>33.299999999999997</v>
      </c>
      <c r="E1515" s="3">
        <v>33.6</v>
      </c>
      <c r="F1515" s="3">
        <v>57</v>
      </c>
      <c r="G1515" s="3">
        <v>33.6</v>
      </c>
    </row>
    <row r="1516" spans="1:7" x14ac:dyDescent="0.3">
      <c r="A1516" s="8">
        <v>39937</v>
      </c>
      <c r="B1516" s="3">
        <v>32.25</v>
      </c>
      <c r="C1516" s="3">
        <v>32.25</v>
      </c>
      <c r="D1516" s="3">
        <v>32.049999999999997</v>
      </c>
      <c r="E1516" s="3">
        <v>32.049999999999997</v>
      </c>
      <c r="F1516" s="3">
        <v>11</v>
      </c>
      <c r="G1516" s="3">
        <v>32.43</v>
      </c>
    </row>
    <row r="1517" spans="1:7" x14ac:dyDescent="0.3">
      <c r="A1517" s="8">
        <v>39938</v>
      </c>
      <c r="B1517" s="3">
        <v>32.700000000000003</v>
      </c>
      <c r="C1517" s="3">
        <v>32.700000000000003</v>
      </c>
      <c r="D1517" s="3">
        <v>32.6</v>
      </c>
      <c r="E1517" s="3">
        <v>32.700000000000003</v>
      </c>
      <c r="F1517" s="3">
        <v>30</v>
      </c>
      <c r="G1517" s="3">
        <v>32.700000000000003</v>
      </c>
    </row>
    <row r="1518" spans="1:7" x14ac:dyDescent="0.3">
      <c r="A1518" s="8">
        <v>39940</v>
      </c>
      <c r="B1518" s="3">
        <v>34.299999999999997</v>
      </c>
      <c r="C1518" s="3">
        <v>34.299999999999997</v>
      </c>
      <c r="D1518" s="3">
        <v>34.1</v>
      </c>
      <c r="E1518" s="3">
        <v>34.1</v>
      </c>
      <c r="F1518" s="3">
        <v>15</v>
      </c>
      <c r="G1518" s="3">
        <v>34.1</v>
      </c>
    </row>
    <row r="1519" spans="1:7" x14ac:dyDescent="0.3">
      <c r="A1519" s="8">
        <v>39941</v>
      </c>
      <c r="B1519" s="3">
        <v>33.75</v>
      </c>
      <c r="C1519" s="3">
        <v>34.299999999999997</v>
      </c>
      <c r="D1519" s="3">
        <v>33.75</v>
      </c>
      <c r="E1519" s="3">
        <v>34.1</v>
      </c>
      <c r="F1519" s="3">
        <v>10</v>
      </c>
      <c r="G1519" s="3">
        <v>34.1</v>
      </c>
    </row>
    <row r="1520" spans="1:7" x14ac:dyDescent="0.3">
      <c r="A1520" s="8">
        <v>39944</v>
      </c>
      <c r="B1520" s="3">
        <v>34.299999999999997</v>
      </c>
      <c r="C1520" s="3">
        <v>34.299999999999997</v>
      </c>
      <c r="D1520" s="3">
        <v>34.1</v>
      </c>
      <c r="E1520" s="3">
        <v>34.200000000000003</v>
      </c>
      <c r="F1520" s="3">
        <v>43</v>
      </c>
      <c r="G1520" s="3">
        <v>34.1</v>
      </c>
    </row>
    <row r="1521" spans="1:7" x14ac:dyDescent="0.3">
      <c r="A1521" s="8">
        <v>39945</v>
      </c>
      <c r="B1521" s="3">
        <v>34.299999999999997</v>
      </c>
      <c r="C1521" s="3">
        <v>34.85</v>
      </c>
      <c r="D1521" s="3">
        <v>34.299999999999997</v>
      </c>
      <c r="E1521" s="3">
        <v>34.85</v>
      </c>
      <c r="F1521" s="3">
        <v>22</v>
      </c>
      <c r="G1521" s="3">
        <v>34.85</v>
      </c>
    </row>
    <row r="1522" spans="1:7" x14ac:dyDescent="0.3">
      <c r="A1522" s="8">
        <v>39946</v>
      </c>
      <c r="B1522" s="3">
        <v>34.950000000000003</v>
      </c>
      <c r="C1522" s="3">
        <v>35.25</v>
      </c>
      <c r="D1522" s="3">
        <v>34.6</v>
      </c>
      <c r="E1522" s="3">
        <v>34.6</v>
      </c>
      <c r="F1522" s="3">
        <v>18</v>
      </c>
      <c r="G1522" s="3">
        <v>34.6</v>
      </c>
    </row>
    <row r="1523" spans="1:7" x14ac:dyDescent="0.3">
      <c r="A1523" s="8">
        <v>39947</v>
      </c>
      <c r="B1523" s="3">
        <v>34.4</v>
      </c>
      <c r="C1523" s="3">
        <v>35.450000000000003</v>
      </c>
      <c r="D1523" s="3">
        <v>34.4</v>
      </c>
      <c r="E1523" s="3">
        <v>35.450000000000003</v>
      </c>
      <c r="F1523" s="3">
        <v>15</v>
      </c>
      <c r="G1523" s="3">
        <v>34.65</v>
      </c>
    </row>
    <row r="1524" spans="1:7" x14ac:dyDescent="0.3">
      <c r="A1524" s="8">
        <v>39948</v>
      </c>
      <c r="B1524" s="3">
        <v>34.299999999999997</v>
      </c>
      <c r="C1524" s="3">
        <v>35.049999999999997</v>
      </c>
      <c r="D1524" s="3">
        <v>34</v>
      </c>
      <c r="E1524" s="3">
        <v>35.049999999999997</v>
      </c>
      <c r="F1524" s="3">
        <v>38</v>
      </c>
      <c r="G1524" s="3">
        <v>35.15</v>
      </c>
    </row>
    <row r="1525" spans="1:7" x14ac:dyDescent="0.3">
      <c r="A1525" s="8">
        <v>39951</v>
      </c>
      <c r="B1525" s="3">
        <v>34.1</v>
      </c>
      <c r="C1525" s="3">
        <v>34.75</v>
      </c>
      <c r="D1525" s="3">
        <v>33.75</v>
      </c>
      <c r="E1525" s="3">
        <v>33.75</v>
      </c>
      <c r="F1525" s="3">
        <v>11</v>
      </c>
      <c r="G1525" s="3">
        <v>33.75</v>
      </c>
    </row>
    <row r="1526" spans="1:7" x14ac:dyDescent="0.3">
      <c r="A1526" s="8">
        <v>39952</v>
      </c>
      <c r="B1526" s="3">
        <v>34</v>
      </c>
      <c r="C1526" s="3">
        <v>34</v>
      </c>
      <c r="D1526" s="3">
        <v>33.799999999999997</v>
      </c>
      <c r="E1526" s="3">
        <v>33.799999999999997</v>
      </c>
      <c r="F1526" s="3">
        <v>16</v>
      </c>
      <c r="G1526" s="3">
        <v>33.799999999999997</v>
      </c>
    </row>
    <row r="1527" spans="1:7" x14ac:dyDescent="0.3">
      <c r="A1527" s="8">
        <v>39953</v>
      </c>
      <c r="B1527" s="3">
        <v>33.5</v>
      </c>
      <c r="C1527" s="3">
        <v>34</v>
      </c>
      <c r="D1527" s="3">
        <v>33.5</v>
      </c>
      <c r="E1527" s="3">
        <v>34</v>
      </c>
      <c r="F1527" s="3">
        <v>21</v>
      </c>
      <c r="G1527" s="3">
        <v>34</v>
      </c>
    </row>
    <row r="1528" spans="1:7" x14ac:dyDescent="0.3">
      <c r="A1528" s="8">
        <v>39955</v>
      </c>
      <c r="B1528" s="3">
        <v>33.5</v>
      </c>
      <c r="C1528" s="3">
        <v>33.799999999999997</v>
      </c>
      <c r="D1528" s="3">
        <v>33.5</v>
      </c>
      <c r="E1528" s="3">
        <v>33.799999999999997</v>
      </c>
      <c r="F1528" s="3">
        <v>4</v>
      </c>
      <c r="G1528" s="3">
        <v>33.799999999999997</v>
      </c>
    </row>
    <row r="1529" spans="1:7" x14ac:dyDescent="0.3">
      <c r="A1529" s="8">
        <v>39958</v>
      </c>
      <c r="B1529" s="3">
        <v>33.799999999999997</v>
      </c>
      <c r="C1529" s="3">
        <v>33.799999999999997</v>
      </c>
      <c r="D1529" s="3">
        <v>33.700000000000003</v>
      </c>
      <c r="E1529" s="3">
        <v>33.700000000000003</v>
      </c>
      <c r="F1529" s="3">
        <v>9</v>
      </c>
      <c r="G1529" s="3">
        <v>33.880000000000003</v>
      </c>
    </row>
    <row r="1530" spans="1:7" x14ac:dyDescent="0.3">
      <c r="A1530" s="8">
        <v>39959</v>
      </c>
      <c r="B1530" s="3">
        <v>33.5</v>
      </c>
      <c r="C1530" s="3">
        <v>33.549999999999997</v>
      </c>
      <c r="D1530" s="3">
        <v>33.35</v>
      </c>
      <c r="E1530" s="3">
        <v>33.35</v>
      </c>
      <c r="F1530" s="3">
        <v>124</v>
      </c>
      <c r="G1530" s="3">
        <v>33.4</v>
      </c>
    </row>
    <row r="1531" spans="1:7" x14ac:dyDescent="0.3">
      <c r="A1531" s="8">
        <v>39960</v>
      </c>
      <c r="B1531" s="3">
        <v>33.700000000000003</v>
      </c>
      <c r="C1531" s="3">
        <v>34.200000000000003</v>
      </c>
      <c r="D1531" s="3">
        <v>33.700000000000003</v>
      </c>
      <c r="E1531" s="3">
        <v>34.200000000000003</v>
      </c>
      <c r="F1531" s="3">
        <v>70</v>
      </c>
      <c r="G1531" s="3">
        <v>34.049999999999997</v>
      </c>
    </row>
    <row r="1532" spans="1:7" x14ac:dyDescent="0.3">
      <c r="A1532" s="8">
        <v>39961</v>
      </c>
      <c r="B1532" s="3">
        <v>34</v>
      </c>
      <c r="C1532" s="3">
        <v>34.299999999999997</v>
      </c>
      <c r="D1532" s="3">
        <v>34</v>
      </c>
      <c r="E1532" s="3">
        <v>34.299999999999997</v>
      </c>
      <c r="F1532" s="3">
        <v>14</v>
      </c>
      <c r="G1532" s="3">
        <v>34.299999999999997</v>
      </c>
    </row>
    <row r="1533" spans="1:7" x14ac:dyDescent="0.3">
      <c r="A1533" s="8">
        <v>39962</v>
      </c>
      <c r="B1533" s="3">
        <v>34.5</v>
      </c>
      <c r="C1533" s="3">
        <v>34.5</v>
      </c>
      <c r="D1533" s="3">
        <v>33.9</v>
      </c>
      <c r="E1533" s="3">
        <v>34</v>
      </c>
      <c r="F1533" s="3">
        <v>78</v>
      </c>
      <c r="G1533" s="3">
        <v>34.15</v>
      </c>
    </row>
    <row r="1534" spans="1:7" x14ac:dyDescent="0.3">
      <c r="A1534" s="8">
        <v>39966</v>
      </c>
      <c r="B1534" s="3">
        <v>37.299999999999997</v>
      </c>
      <c r="C1534" s="3">
        <v>37.4</v>
      </c>
      <c r="D1534" s="3">
        <v>37.25</v>
      </c>
      <c r="E1534" s="3">
        <v>37.25</v>
      </c>
      <c r="F1534" s="3">
        <v>31</v>
      </c>
      <c r="G1534" s="3">
        <v>37.25</v>
      </c>
    </row>
    <row r="1535" spans="1:7" x14ac:dyDescent="0.3">
      <c r="A1535" s="8">
        <v>39967</v>
      </c>
      <c r="B1535" s="3">
        <v>37.299999999999997</v>
      </c>
      <c r="C1535" s="3">
        <v>37.4</v>
      </c>
      <c r="D1535" s="3">
        <v>37.049999999999997</v>
      </c>
      <c r="E1535" s="3">
        <v>37.049999999999997</v>
      </c>
      <c r="F1535" s="3">
        <v>33</v>
      </c>
      <c r="G1535" s="3">
        <v>37.049999999999997</v>
      </c>
    </row>
    <row r="1536" spans="1:7" x14ac:dyDescent="0.3">
      <c r="A1536" s="8">
        <v>39968</v>
      </c>
      <c r="B1536" s="3">
        <v>37</v>
      </c>
      <c r="C1536" s="3">
        <v>37.15</v>
      </c>
      <c r="D1536" s="3">
        <v>37</v>
      </c>
      <c r="E1536" s="3">
        <v>37.049999999999997</v>
      </c>
      <c r="F1536" s="3">
        <v>56</v>
      </c>
      <c r="G1536" s="3">
        <v>37.049999999999997</v>
      </c>
    </row>
    <row r="1537" spans="1:7" x14ac:dyDescent="0.3">
      <c r="A1537" s="8">
        <v>39969</v>
      </c>
      <c r="B1537" s="3">
        <v>37.299999999999997</v>
      </c>
      <c r="C1537" s="3">
        <v>37.5</v>
      </c>
      <c r="D1537" s="3">
        <v>37.299999999999997</v>
      </c>
      <c r="E1537" s="3">
        <v>37.4</v>
      </c>
      <c r="F1537" s="3">
        <v>22</v>
      </c>
      <c r="G1537" s="3">
        <v>37.4</v>
      </c>
    </row>
    <row r="1538" spans="1:7" x14ac:dyDescent="0.3">
      <c r="A1538" s="8">
        <v>39972</v>
      </c>
      <c r="B1538" s="3">
        <v>36.6</v>
      </c>
      <c r="C1538" s="3">
        <v>37</v>
      </c>
      <c r="D1538" s="3">
        <v>36.6</v>
      </c>
      <c r="E1538" s="3">
        <v>36.799999999999997</v>
      </c>
      <c r="F1538" s="3">
        <v>21</v>
      </c>
      <c r="G1538" s="3">
        <v>36.93</v>
      </c>
    </row>
    <row r="1539" spans="1:7" x14ac:dyDescent="0.3">
      <c r="A1539" s="8">
        <v>39973</v>
      </c>
      <c r="B1539" s="3">
        <v>36.700000000000003</v>
      </c>
      <c r="C1539" s="3">
        <v>36.700000000000003</v>
      </c>
      <c r="D1539" s="3">
        <v>36.700000000000003</v>
      </c>
      <c r="E1539" s="3">
        <v>36.700000000000003</v>
      </c>
      <c r="F1539" s="3">
        <v>3</v>
      </c>
      <c r="G1539" s="3">
        <v>36.6</v>
      </c>
    </row>
    <row r="1540" spans="1:7" x14ac:dyDescent="0.3">
      <c r="A1540" s="8">
        <v>39974</v>
      </c>
      <c r="B1540" s="3">
        <v>36.700000000000003</v>
      </c>
      <c r="C1540" s="3">
        <v>36.700000000000003</v>
      </c>
      <c r="D1540" s="3">
        <v>36</v>
      </c>
      <c r="E1540" s="3">
        <v>36</v>
      </c>
      <c r="F1540" s="3">
        <v>62</v>
      </c>
      <c r="G1540" s="3">
        <v>36</v>
      </c>
    </row>
    <row r="1541" spans="1:7" x14ac:dyDescent="0.3">
      <c r="A1541" s="8">
        <v>39975</v>
      </c>
      <c r="B1541" s="3">
        <v>35.65</v>
      </c>
      <c r="C1541" s="3">
        <v>35.65</v>
      </c>
      <c r="D1541" s="3">
        <v>35.25</v>
      </c>
      <c r="E1541" s="3">
        <v>35.25</v>
      </c>
      <c r="F1541" s="3">
        <v>19</v>
      </c>
      <c r="G1541" s="3">
        <v>35.4</v>
      </c>
    </row>
    <row r="1542" spans="1:7" x14ac:dyDescent="0.3">
      <c r="A1542" s="8">
        <v>39976</v>
      </c>
      <c r="B1542" s="3">
        <v>35.25</v>
      </c>
      <c r="C1542" s="3">
        <v>35.25</v>
      </c>
      <c r="D1542" s="3">
        <v>35.15</v>
      </c>
      <c r="E1542" s="3">
        <v>35.15</v>
      </c>
      <c r="F1542" s="3">
        <v>6</v>
      </c>
      <c r="G1542" s="3">
        <v>35.15</v>
      </c>
    </row>
    <row r="1543" spans="1:7" x14ac:dyDescent="0.3">
      <c r="A1543" s="8">
        <v>39979</v>
      </c>
      <c r="B1543" s="3">
        <v>35.15</v>
      </c>
      <c r="C1543" s="3">
        <v>35.15</v>
      </c>
      <c r="D1543" s="3">
        <v>34.35</v>
      </c>
      <c r="E1543" s="3">
        <v>34.5</v>
      </c>
      <c r="F1543" s="3">
        <v>81</v>
      </c>
      <c r="G1543" s="3">
        <v>34.5</v>
      </c>
    </row>
    <row r="1544" spans="1:7" x14ac:dyDescent="0.3">
      <c r="A1544" s="8">
        <v>39980</v>
      </c>
      <c r="B1544" s="3">
        <v>34.9</v>
      </c>
      <c r="C1544" s="3">
        <v>35.1</v>
      </c>
      <c r="D1544" s="3">
        <v>34.9</v>
      </c>
      <c r="E1544" s="3">
        <v>35.1</v>
      </c>
      <c r="F1544" s="3">
        <v>57</v>
      </c>
      <c r="G1544" s="3">
        <v>35.130000000000003</v>
      </c>
    </row>
    <row r="1545" spans="1:7" x14ac:dyDescent="0.3">
      <c r="A1545" s="8">
        <v>39981</v>
      </c>
      <c r="B1545" s="3">
        <v>35.200000000000003</v>
      </c>
      <c r="C1545" s="3">
        <v>35.5</v>
      </c>
      <c r="D1545" s="3">
        <v>34.200000000000003</v>
      </c>
      <c r="E1545" s="3">
        <v>34.4</v>
      </c>
      <c r="F1545" s="3">
        <v>272</v>
      </c>
      <c r="G1545" s="3">
        <v>34.15</v>
      </c>
    </row>
    <row r="1546" spans="1:7" x14ac:dyDescent="0.3">
      <c r="A1546" s="8">
        <v>39982</v>
      </c>
      <c r="B1546" s="3">
        <v>34.35</v>
      </c>
      <c r="C1546" s="3">
        <v>34.85</v>
      </c>
      <c r="D1546" s="3">
        <v>34.299999999999997</v>
      </c>
      <c r="E1546" s="3">
        <v>34.75</v>
      </c>
      <c r="F1546" s="3">
        <v>38</v>
      </c>
      <c r="G1546" s="3">
        <v>34.68</v>
      </c>
    </row>
    <row r="1547" spans="1:7" x14ac:dyDescent="0.3">
      <c r="A1547" s="8">
        <v>39983</v>
      </c>
      <c r="B1547" s="3">
        <v>35.25</v>
      </c>
      <c r="C1547" s="3">
        <v>35.5</v>
      </c>
      <c r="D1547" s="3">
        <v>35.25</v>
      </c>
      <c r="E1547" s="3">
        <v>35.450000000000003</v>
      </c>
      <c r="F1547" s="3">
        <v>125</v>
      </c>
      <c r="G1547" s="3">
        <v>35.450000000000003</v>
      </c>
    </row>
    <row r="1548" spans="1:7" x14ac:dyDescent="0.3">
      <c r="A1548" s="8">
        <v>39986</v>
      </c>
      <c r="B1548" s="3">
        <v>35.4</v>
      </c>
      <c r="C1548" s="3">
        <v>35.700000000000003</v>
      </c>
      <c r="D1548" s="3">
        <v>34.25</v>
      </c>
      <c r="E1548" s="3">
        <v>34.25</v>
      </c>
      <c r="F1548" s="3">
        <v>57</v>
      </c>
      <c r="G1548" s="3">
        <v>34.25</v>
      </c>
    </row>
    <row r="1549" spans="1:7" x14ac:dyDescent="0.3">
      <c r="A1549" s="8">
        <v>39987</v>
      </c>
      <c r="B1549" s="3">
        <v>34.6</v>
      </c>
      <c r="C1549" s="3">
        <v>35.6</v>
      </c>
      <c r="D1549" s="3">
        <v>34.6</v>
      </c>
      <c r="E1549" s="3">
        <v>35.6</v>
      </c>
      <c r="F1549" s="3">
        <v>135</v>
      </c>
      <c r="G1549" s="3">
        <v>35.35</v>
      </c>
    </row>
    <row r="1550" spans="1:7" x14ac:dyDescent="0.3">
      <c r="A1550" s="8">
        <v>39988</v>
      </c>
      <c r="B1550" s="3">
        <v>36</v>
      </c>
      <c r="C1550" s="3">
        <v>36.1</v>
      </c>
      <c r="D1550" s="3">
        <v>35.5</v>
      </c>
      <c r="E1550" s="3">
        <v>35.6</v>
      </c>
      <c r="F1550" s="3">
        <v>68</v>
      </c>
      <c r="G1550" s="3">
        <v>35.799999999999997</v>
      </c>
    </row>
    <row r="1551" spans="1:7" x14ac:dyDescent="0.3">
      <c r="A1551" s="8">
        <v>39989</v>
      </c>
      <c r="B1551" s="3">
        <v>35.9</v>
      </c>
      <c r="C1551" s="3">
        <v>36.75</v>
      </c>
      <c r="D1551" s="3">
        <v>35.85</v>
      </c>
      <c r="E1551" s="3">
        <v>36.75</v>
      </c>
      <c r="F1551" s="3">
        <v>67</v>
      </c>
      <c r="G1551" s="3">
        <v>36.75</v>
      </c>
    </row>
    <row r="1552" spans="1:7" x14ac:dyDescent="0.3">
      <c r="A1552" s="8">
        <v>39990</v>
      </c>
      <c r="B1552" s="3">
        <v>37.25</v>
      </c>
      <c r="C1552" s="3">
        <v>37.75</v>
      </c>
      <c r="D1552" s="3">
        <v>37.25</v>
      </c>
      <c r="E1552" s="3">
        <v>37.75</v>
      </c>
      <c r="F1552" s="3">
        <v>79</v>
      </c>
      <c r="G1552" s="3">
        <v>37.65</v>
      </c>
    </row>
    <row r="1553" spans="1:7" x14ac:dyDescent="0.3">
      <c r="A1553" s="8">
        <v>39993</v>
      </c>
      <c r="B1553" s="3">
        <v>37.75</v>
      </c>
      <c r="C1553" s="3">
        <v>39</v>
      </c>
      <c r="D1553" s="3">
        <v>37.75</v>
      </c>
      <c r="E1553" s="3">
        <v>39</v>
      </c>
      <c r="F1553" s="3">
        <v>96</v>
      </c>
      <c r="G1553" s="3">
        <v>38.9</v>
      </c>
    </row>
    <row r="1554" spans="1:7" x14ac:dyDescent="0.3">
      <c r="A1554" s="8">
        <v>39994</v>
      </c>
      <c r="B1554" s="3">
        <v>38.9</v>
      </c>
      <c r="C1554" s="3">
        <v>38.9</v>
      </c>
      <c r="D1554" s="3">
        <v>38.6</v>
      </c>
      <c r="E1554" s="3">
        <v>38.75</v>
      </c>
      <c r="F1554" s="3">
        <v>159</v>
      </c>
      <c r="G1554" s="3">
        <v>38.700000000000003</v>
      </c>
    </row>
    <row r="1555" spans="1:7" x14ac:dyDescent="0.3">
      <c r="A1555" s="8">
        <v>39995</v>
      </c>
      <c r="B1555" s="3">
        <v>40.049999999999997</v>
      </c>
      <c r="C1555" s="3">
        <v>40.1</v>
      </c>
      <c r="D1555" s="3">
        <v>39.6</v>
      </c>
      <c r="E1555" s="3">
        <v>39.85</v>
      </c>
      <c r="F1555" s="3">
        <v>96</v>
      </c>
      <c r="G1555" s="3">
        <v>39.799999999999997</v>
      </c>
    </row>
    <row r="1556" spans="1:7" x14ac:dyDescent="0.3">
      <c r="A1556" s="8">
        <v>39996</v>
      </c>
      <c r="B1556" s="3">
        <v>39.15</v>
      </c>
      <c r="C1556" s="3">
        <v>39.15</v>
      </c>
      <c r="D1556" s="3">
        <v>38.6</v>
      </c>
      <c r="E1556" s="3">
        <v>38.65</v>
      </c>
      <c r="F1556" s="3">
        <v>123</v>
      </c>
      <c r="G1556" s="3">
        <v>38.65</v>
      </c>
    </row>
    <row r="1557" spans="1:7" x14ac:dyDescent="0.3">
      <c r="A1557" s="8">
        <v>39997</v>
      </c>
      <c r="B1557" s="3">
        <v>38</v>
      </c>
      <c r="C1557" s="3">
        <v>38.299999999999997</v>
      </c>
      <c r="D1557" s="3">
        <v>37.799999999999997</v>
      </c>
      <c r="E1557" s="3">
        <v>37.799999999999997</v>
      </c>
      <c r="F1557" s="3">
        <v>127</v>
      </c>
      <c r="G1557" s="3">
        <v>37.85</v>
      </c>
    </row>
    <row r="1558" spans="1:7" x14ac:dyDescent="0.3">
      <c r="A1558" s="8">
        <v>40001</v>
      </c>
      <c r="B1558" s="3">
        <v>36.700000000000003</v>
      </c>
      <c r="C1558" s="3">
        <v>37.15</v>
      </c>
      <c r="D1558" s="3">
        <v>36.6</v>
      </c>
      <c r="E1558" s="3">
        <v>36.9</v>
      </c>
      <c r="F1558" s="3">
        <v>81</v>
      </c>
      <c r="G1558" s="3">
        <v>36.9</v>
      </c>
    </row>
    <row r="1559" spans="1:7" x14ac:dyDescent="0.3">
      <c r="A1559" s="8">
        <v>40002</v>
      </c>
      <c r="B1559" s="3">
        <v>36.35</v>
      </c>
      <c r="C1559" s="3">
        <v>36.6</v>
      </c>
      <c r="D1559" s="3">
        <v>36.299999999999997</v>
      </c>
      <c r="E1559" s="3">
        <v>36.4</v>
      </c>
      <c r="F1559" s="3">
        <v>91</v>
      </c>
      <c r="G1559" s="3">
        <v>36.53</v>
      </c>
    </row>
    <row r="1560" spans="1:7" x14ac:dyDescent="0.3">
      <c r="A1560" s="8">
        <v>40003</v>
      </c>
      <c r="B1560" s="3">
        <v>36.5</v>
      </c>
      <c r="C1560" s="3">
        <v>36.85</v>
      </c>
      <c r="D1560" s="3">
        <v>36.5</v>
      </c>
      <c r="E1560" s="3">
        <v>36.700000000000003</v>
      </c>
      <c r="F1560" s="3">
        <v>65</v>
      </c>
      <c r="G1560" s="3">
        <v>36.700000000000003</v>
      </c>
    </row>
    <row r="1561" spans="1:7" x14ac:dyDescent="0.3">
      <c r="A1561" s="8">
        <v>40004</v>
      </c>
      <c r="B1561" s="3">
        <v>36.6</v>
      </c>
      <c r="C1561" s="3">
        <v>36.799999999999997</v>
      </c>
      <c r="D1561" s="3">
        <v>36.6</v>
      </c>
      <c r="E1561" s="3">
        <v>36.799999999999997</v>
      </c>
      <c r="F1561" s="3">
        <v>24</v>
      </c>
      <c r="G1561" s="3">
        <v>36.799999999999997</v>
      </c>
    </row>
    <row r="1562" spans="1:7" x14ac:dyDescent="0.3">
      <c r="A1562" s="8">
        <v>40007</v>
      </c>
      <c r="B1562" s="3">
        <v>36.200000000000003</v>
      </c>
      <c r="C1562" s="3">
        <v>37.25</v>
      </c>
      <c r="D1562" s="3">
        <v>36.200000000000003</v>
      </c>
      <c r="E1562" s="3">
        <v>37.25</v>
      </c>
      <c r="F1562" s="3">
        <v>90</v>
      </c>
      <c r="G1562" s="3">
        <v>37</v>
      </c>
    </row>
    <row r="1563" spans="1:7" x14ac:dyDescent="0.3">
      <c r="A1563" s="8">
        <v>40008</v>
      </c>
      <c r="B1563" s="3">
        <v>37.049999999999997</v>
      </c>
      <c r="C1563" s="3">
        <v>37.450000000000003</v>
      </c>
      <c r="D1563" s="3">
        <v>37</v>
      </c>
      <c r="E1563" s="3">
        <v>37.4</v>
      </c>
      <c r="F1563" s="3">
        <v>71</v>
      </c>
      <c r="G1563" s="3">
        <v>37.35</v>
      </c>
    </row>
    <row r="1564" spans="1:7" x14ac:dyDescent="0.3">
      <c r="A1564" s="8">
        <v>40009</v>
      </c>
      <c r="B1564" s="3">
        <v>37.6</v>
      </c>
      <c r="C1564" s="3">
        <v>37.700000000000003</v>
      </c>
      <c r="D1564" s="3">
        <v>37.6</v>
      </c>
      <c r="E1564" s="3">
        <v>37.700000000000003</v>
      </c>
      <c r="F1564" s="3">
        <v>26</v>
      </c>
      <c r="G1564" s="3">
        <v>37.85</v>
      </c>
    </row>
    <row r="1565" spans="1:7" x14ac:dyDescent="0.3">
      <c r="A1565" s="8">
        <v>40010</v>
      </c>
      <c r="B1565" s="3">
        <v>37.799999999999997</v>
      </c>
      <c r="C1565" s="3">
        <v>37.9</v>
      </c>
      <c r="D1565" s="3">
        <v>37.75</v>
      </c>
      <c r="E1565" s="3">
        <v>37.799999999999997</v>
      </c>
      <c r="F1565" s="3">
        <v>75</v>
      </c>
      <c r="G1565" s="3">
        <v>37.799999999999997</v>
      </c>
    </row>
    <row r="1566" spans="1:7" x14ac:dyDescent="0.3">
      <c r="A1566" s="8">
        <v>40011</v>
      </c>
      <c r="B1566" s="3">
        <v>37.799999999999997</v>
      </c>
      <c r="C1566" s="3">
        <v>37.799999999999997</v>
      </c>
      <c r="D1566" s="3">
        <v>37.5</v>
      </c>
      <c r="E1566" s="3">
        <v>37.549999999999997</v>
      </c>
      <c r="F1566" s="3">
        <v>84</v>
      </c>
      <c r="G1566" s="3">
        <v>37.549999999999997</v>
      </c>
    </row>
    <row r="1567" spans="1:7" x14ac:dyDescent="0.3">
      <c r="A1567" s="8">
        <v>40015</v>
      </c>
      <c r="B1567" s="3">
        <v>36.15</v>
      </c>
      <c r="C1567" s="3">
        <v>36.799999999999997</v>
      </c>
      <c r="D1567" s="3">
        <v>36.1</v>
      </c>
      <c r="E1567" s="3">
        <v>36.799999999999997</v>
      </c>
      <c r="F1567" s="3">
        <v>34</v>
      </c>
      <c r="G1567" s="3">
        <v>36.799999999999997</v>
      </c>
    </row>
    <row r="1568" spans="1:7" x14ac:dyDescent="0.3">
      <c r="A1568" s="8">
        <v>40016</v>
      </c>
      <c r="B1568" s="3">
        <v>36.75</v>
      </c>
      <c r="C1568" s="3">
        <v>37</v>
      </c>
      <c r="D1568" s="3">
        <v>36.299999999999997</v>
      </c>
      <c r="E1568" s="3">
        <v>36.4</v>
      </c>
      <c r="F1568" s="3">
        <v>84</v>
      </c>
      <c r="G1568" s="3">
        <v>36.4</v>
      </c>
    </row>
    <row r="1569" spans="1:7" x14ac:dyDescent="0.3">
      <c r="A1569" s="8">
        <v>40017</v>
      </c>
      <c r="B1569" s="3">
        <v>35.85</v>
      </c>
      <c r="C1569" s="3">
        <v>36.200000000000003</v>
      </c>
      <c r="D1569" s="3">
        <v>35.85</v>
      </c>
      <c r="E1569" s="3">
        <v>36</v>
      </c>
      <c r="F1569" s="3">
        <v>112</v>
      </c>
      <c r="G1569" s="3">
        <v>36</v>
      </c>
    </row>
    <row r="1570" spans="1:7" x14ac:dyDescent="0.3">
      <c r="A1570" s="8">
        <v>40018</v>
      </c>
      <c r="B1570" s="3">
        <v>35.85</v>
      </c>
      <c r="C1570" s="3">
        <v>35.950000000000003</v>
      </c>
      <c r="D1570" s="3">
        <v>35.75</v>
      </c>
      <c r="E1570" s="3">
        <v>35.75</v>
      </c>
      <c r="F1570" s="3">
        <v>47</v>
      </c>
      <c r="G1570" s="3">
        <v>35.75</v>
      </c>
    </row>
    <row r="1571" spans="1:7" x14ac:dyDescent="0.3">
      <c r="A1571" s="8">
        <v>40021</v>
      </c>
      <c r="B1571" s="3">
        <v>35</v>
      </c>
      <c r="C1571" s="3">
        <v>35</v>
      </c>
      <c r="D1571" s="3">
        <v>34.450000000000003</v>
      </c>
      <c r="E1571" s="3">
        <v>34.65</v>
      </c>
      <c r="F1571" s="3">
        <v>94</v>
      </c>
      <c r="G1571" s="3">
        <v>34.65</v>
      </c>
    </row>
    <row r="1572" spans="1:7" x14ac:dyDescent="0.3">
      <c r="A1572" s="8">
        <v>40022</v>
      </c>
      <c r="B1572" s="3">
        <v>34.450000000000003</v>
      </c>
      <c r="C1572" s="3">
        <v>34.450000000000003</v>
      </c>
      <c r="D1572" s="3">
        <v>34.25</v>
      </c>
      <c r="E1572" s="3">
        <v>34.25</v>
      </c>
      <c r="F1572" s="3">
        <v>39</v>
      </c>
      <c r="G1572" s="3">
        <v>34.4</v>
      </c>
    </row>
    <row r="1573" spans="1:7" x14ac:dyDescent="0.3">
      <c r="A1573" s="8">
        <v>40023</v>
      </c>
      <c r="B1573" s="3">
        <v>34.5</v>
      </c>
      <c r="C1573" s="3">
        <v>34.5</v>
      </c>
      <c r="D1573" s="3">
        <v>34.1</v>
      </c>
      <c r="E1573" s="3">
        <v>34.1</v>
      </c>
      <c r="F1573" s="3">
        <v>81</v>
      </c>
      <c r="G1573" s="3">
        <v>34.1</v>
      </c>
    </row>
    <row r="1574" spans="1:7" x14ac:dyDescent="0.3">
      <c r="A1574" s="8">
        <v>40024</v>
      </c>
      <c r="B1574" s="3">
        <v>34.99</v>
      </c>
      <c r="C1574" s="3">
        <v>34.99</v>
      </c>
      <c r="D1574" s="3">
        <v>34.35</v>
      </c>
      <c r="E1574" s="3">
        <v>34.5</v>
      </c>
      <c r="F1574" s="3">
        <v>140</v>
      </c>
      <c r="G1574" s="3">
        <v>34.5</v>
      </c>
    </row>
    <row r="1575" spans="1:7" x14ac:dyDescent="0.3">
      <c r="A1575" s="8">
        <v>40025</v>
      </c>
      <c r="B1575" s="3">
        <v>35</v>
      </c>
      <c r="C1575" s="3">
        <v>35.4</v>
      </c>
      <c r="D1575" s="3">
        <v>34.799999999999997</v>
      </c>
      <c r="E1575" s="3">
        <v>34.94</v>
      </c>
      <c r="F1575" s="3">
        <v>64</v>
      </c>
      <c r="G1575" s="3">
        <v>34.94</v>
      </c>
    </row>
    <row r="1576" spans="1:7" x14ac:dyDescent="0.3">
      <c r="A1576" s="8">
        <v>40028</v>
      </c>
      <c r="B1576" s="3">
        <v>35.65</v>
      </c>
      <c r="C1576" s="3">
        <v>35.65</v>
      </c>
      <c r="D1576" s="3">
        <v>35.25</v>
      </c>
      <c r="E1576" s="3">
        <v>35.25</v>
      </c>
      <c r="F1576" s="3">
        <v>57</v>
      </c>
      <c r="G1576" s="3">
        <v>35.25</v>
      </c>
    </row>
    <row r="1577" spans="1:7" x14ac:dyDescent="0.3">
      <c r="A1577" s="8">
        <v>40029</v>
      </c>
      <c r="B1577" s="3">
        <v>35</v>
      </c>
      <c r="C1577" s="3">
        <v>35</v>
      </c>
      <c r="D1577" s="3">
        <v>34.700000000000003</v>
      </c>
      <c r="E1577" s="3">
        <v>34.700000000000003</v>
      </c>
      <c r="F1577" s="3">
        <v>20</v>
      </c>
      <c r="G1577" s="3">
        <v>35</v>
      </c>
    </row>
    <row r="1578" spans="1:7" x14ac:dyDescent="0.3">
      <c r="A1578" s="8">
        <v>40030</v>
      </c>
      <c r="B1578" s="3">
        <v>35</v>
      </c>
      <c r="C1578" s="3">
        <v>35.1</v>
      </c>
      <c r="D1578" s="3">
        <v>35</v>
      </c>
      <c r="E1578" s="3">
        <v>35.1</v>
      </c>
      <c r="F1578" s="3">
        <v>61</v>
      </c>
      <c r="G1578" s="3">
        <v>34.979999999999997</v>
      </c>
    </row>
    <row r="1579" spans="1:7" x14ac:dyDescent="0.3">
      <c r="A1579" s="8">
        <v>40031</v>
      </c>
      <c r="B1579" s="3">
        <v>35.15</v>
      </c>
      <c r="C1579" s="3">
        <v>35.15</v>
      </c>
      <c r="D1579" s="3">
        <v>35.15</v>
      </c>
      <c r="E1579" s="3">
        <v>35.15</v>
      </c>
      <c r="F1579" s="3">
        <v>0</v>
      </c>
      <c r="G1579" s="3">
        <v>35.15</v>
      </c>
    </row>
    <row r="1580" spans="1:7" x14ac:dyDescent="0.3">
      <c r="A1580" s="8">
        <v>40032</v>
      </c>
      <c r="B1580" s="3">
        <v>34.5</v>
      </c>
      <c r="C1580" s="3">
        <v>34.549999999999997</v>
      </c>
      <c r="D1580" s="3">
        <v>34.5</v>
      </c>
      <c r="E1580" s="3">
        <v>34.549999999999997</v>
      </c>
      <c r="F1580" s="3">
        <v>11</v>
      </c>
      <c r="G1580" s="3">
        <v>34.68</v>
      </c>
    </row>
    <row r="1581" spans="1:7" x14ac:dyDescent="0.3">
      <c r="A1581" s="8">
        <v>40035</v>
      </c>
      <c r="B1581" s="3">
        <v>34.9</v>
      </c>
      <c r="C1581" s="3">
        <v>35.1</v>
      </c>
      <c r="D1581" s="3">
        <v>34.9</v>
      </c>
      <c r="E1581" s="3">
        <v>35.1</v>
      </c>
      <c r="F1581" s="3">
        <v>38</v>
      </c>
      <c r="G1581" s="3">
        <v>35.1</v>
      </c>
    </row>
    <row r="1582" spans="1:7" x14ac:dyDescent="0.3">
      <c r="A1582" s="8">
        <v>40036</v>
      </c>
      <c r="B1582" s="3">
        <v>34.9</v>
      </c>
      <c r="C1582" s="3">
        <v>34.9</v>
      </c>
      <c r="D1582" s="3">
        <v>34.700000000000003</v>
      </c>
      <c r="E1582" s="3">
        <v>34.75</v>
      </c>
      <c r="F1582" s="3">
        <v>51</v>
      </c>
      <c r="G1582" s="3">
        <v>34.75</v>
      </c>
    </row>
    <row r="1583" spans="1:7" x14ac:dyDescent="0.3">
      <c r="A1583" s="8">
        <v>40037</v>
      </c>
      <c r="B1583" s="3">
        <v>34.450000000000003</v>
      </c>
      <c r="C1583" s="3">
        <v>34.700000000000003</v>
      </c>
      <c r="D1583" s="3">
        <v>34.409999999999997</v>
      </c>
      <c r="E1583" s="3">
        <v>34.65</v>
      </c>
      <c r="F1583" s="3">
        <v>110</v>
      </c>
      <c r="G1583" s="3">
        <v>34.65</v>
      </c>
    </row>
    <row r="1584" spans="1:7" x14ac:dyDescent="0.3">
      <c r="A1584" s="8">
        <v>40038</v>
      </c>
      <c r="B1584" s="3">
        <v>35</v>
      </c>
      <c r="C1584" s="3">
        <v>35</v>
      </c>
      <c r="D1584" s="3">
        <v>34.700000000000003</v>
      </c>
      <c r="E1584" s="3">
        <v>34.700000000000003</v>
      </c>
      <c r="F1584" s="3">
        <v>37</v>
      </c>
      <c r="G1584" s="3">
        <v>34.700000000000003</v>
      </c>
    </row>
    <row r="1585" spans="1:7" x14ac:dyDescent="0.3">
      <c r="A1585" s="8">
        <v>40039</v>
      </c>
      <c r="B1585" s="3">
        <v>35.299999999999997</v>
      </c>
      <c r="C1585" s="3">
        <v>35.4</v>
      </c>
      <c r="D1585" s="3">
        <v>35.299999999999997</v>
      </c>
      <c r="E1585" s="3">
        <v>35.4</v>
      </c>
      <c r="F1585" s="3">
        <v>18</v>
      </c>
      <c r="G1585" s="3">
        <v>35.68</v>
      </c>
    </row>
    <row r="1586" spans="1:7" x14ac:dyDescent="0.3">
      <c r="A1586" s="8">
        <v>40042</v>
      </c>
      <c r="B1586" s="3">
        <v>35.5</v>
      </c>
      <c r="C1586" s="3">
        <v>35.5</v>
      </c>
      <c r="D1586" s="3">
        <v>35</v>
      </c>
      <c r="E1586" s="3">
        <v>35</v>
      </c>
      <c r="F1586" s="3">
        <v>27</v>
      </c>
      <c r="G1586" s="3">
        <v>35</v>
      </c>
    </row>
    <row r="1587" spans="1:7" x14ac:dyDescent="0.3">
      <c r="A1587" s="8">
        <v>40043</v>
      </c>
      <c r="B1587" s="3">
        <v>34.85</v>
      </c>
      <c r="C1587" s="3">
        <v>34.85</v>
      </c>
      <c r="D1587" s="3">
        <v>34.4</v>
      </c>
      <c r="E1587" s="3">
        <v>34.4</v>
      </c>
      <c r="F1587" s="3">
        <v>86</v>
      </c>
      <c r="G1587" s="3">
        <v>34.4</v>
      </c>
    </row>
    <row r="1588" spans="1:7" x14ac:dyDescent="0.3">
      <c r="A1588" s="8">
        <v>40044</v>
      </c>
      <c r="B1588" s="3">
        <v>34.799999999999997</v>
      </c>
      <c r="C1588" s="3">
        <v>34.93</v>
      </c>
      <c r="D1588" s="3">
        <v>34.75</v>
      </c>
      <c r="E1588" s="3">
        <v>34.75</v>
      </c>
      <c r="F1588" s="3">
        <v>18</v>
      </c>
      <c r="G1588" s="3">
        <v>34.75</v>
      </c>
    </row>
    <row r="1589" spans="1:7" x14ac:dyDescent="0.3">
      <c r="A1589" s="8">
        <v>40045</v>
      </c>
      <c r="B1589" s="3">
        <v>34.78</v>
      </c>
      <c r="C1589" s="3">
        <v>34.950000000000003</v>
      </c>
      <c r="D1589" s="3">
        <v>34.479999999999997</v>
      </c>
      <c r="E1589" s="3">
        <v>34.950000000000003</v>
      </c>
      <c r="F1589" s="3">
        <v>90</v>
      </c>
      <c r="G1589" s="3">
        <v>34.950000000000003</v>
      </c>
    </row>
    <row r="1590" spans="1:7" x14ac:dyDescent="0.3">
      <c r="A1590" s="8">
        <v>40046</v>
      </c>
      <c r="B1590" s="3">
        <v>34.9</v>
      </c>
      <c r="C1590" s="3">
        <v>35.5</v>
      </c>
      <c r="D1590" s="3">
        <v>34.9</v>
      </c>
      <c r="E1590" s="3">
        <v>35.5</v>
      </c>
      <c r="F1590" s="3">
        <v>97</v>
      </c>
      <c r="G1590" s="3">
        <v>35.5</v>
      </c>
    </row>
    <row r="1591" spans="1:7" x14ac:dyDescent="0.3">
      <c r="A1591" s="8">
        <v>40049</v>
      </c>
      <c r="B1591" s="3">
        <v>35.15</v>
      </c>
      <c r="C1591" s="3">
        <v>35.15</v>
      </c>
      <c r="D1591" s="3">
        <v>34.450000000000003</v>
      </c>
      <c r="E1591" s="3">
        <v>34.549999999999997</v>
      </c>
      <c r="F1591" s="3">
        <v>79</v>
      </c>
      <c r="G1591" s="3">
        <v>34.5</v>
      </c>
    </row>
    <row r="1592" spans="1:7" x14ac:dyDescent="0.3">
      <c r="A1592" s="8">
        <v>40050</v>
      </c>
      <c r="B1592" s="3">
        <v>34.1</v>
      </c>
      <c r="C1592" s="3">
        <v>34.1</v>
      </c>
      <c r="D1592" s="3">
        <v>33.700000000000003</v>
      </c>
      <c r="E1592" s="3">
        <v>33.9</v>
      </c>
      <c r="F1592" s="3">
        <v>42</v>
      </c>
      <c r="G1592" s="3">
        <v>33.9</v>
      </c>
    </row>
    <row r="1593" spans="1:7" x14ac:dyDescent="0.3">
      <c r="A1593" s="8">
        <v>40051</v>
      </c>
      <c r="B1593" s="3">
        <v>33.450000000000003</v>
      </c>
      <c r="C1593" s="3">
        <v>33.549999999999997</v>
      </c>
      <c r="D1593" s="3">
        <v>33.15</v>
      </c>
      <c r="E1593" s="3">
        <v>33.15</v>
      </c>
      <c r="F1593" s="3">
        <v>148</v>
      </c>
      <c r="G1593" s="3">
        <v>33.299999999999997</v>
      </c>
    </row>
    <row r="1594" spans="1:7" x14ac:dyDescent="0.3">
      <c r="A1594" s="8">
        <v>40052</v>
      </c>
      <c r="B1594" s="3">
        <v>33</v>
      </c>
      <c r="C1594" s="3">
        <v>33</v>
      </c>
      <c r="D1594" s="3">
        <v>32.5</v>
      </c>
      <c r="E1594" s="3">
        <v>32.5</v>
      </c>
      <c r="F1594" s="3">
        <v>51</v>
      </c>
      <c r="G1594" s="3">
        <v>32.5</v>
      </c>
    </row>
    <row r="1595" spans="1:7" x14ac:dyDescent="0.3">
      <c r="A1595" s="8">
        <v>40053</v>
      </c>
      <c r="B1595" s="3">
        <v>32.450000000000003</v>
      </c>
      <c r="C1595" s="3">
        <v>32.450000000000003</v>
      </c>
      <c r="D1595" s="3">
        <v>32</v>
      </c>
      <c r="E1595" s="3">
        <v>32.049999999999997</v>
      </c>
      <c r="F1595" s="3">
        <v>81</v>
      </c>
      <c r="G1595" s="3">
        <v>32.049999999999997</v>
      </c>
    </row>
    <row r="1596" spans="1:7" x14ac:dyDescent="0.3">
      <c r="A1596" s="8">
        <v>40056</v>
      </c>
      <c r="B1596" s="3">
        <v>32.75</v>
      </c>
      <c r="C1596" s="3">
        <v>32.75</v>
      </c>
      <c r="D1596" s="3">
        <v>32.5</v>
      </c>
      <c r="E1596" s="3">
        <v>32.5</v>
      </c>
      <c r="F1596" s="3">
        <v>115</v>
      </c>
      <c r="G1596" s="3">
        <v>32.5</v>
      </c>
    </row>
    <row r="1597" spans="1:7" x14ac:dyDescent="0.3">
      <c r="A1597" s="8">
        <v>40057</v>
      </c>
      <c r="B1597" s="3">
        <v>34.25</v>
      </c>
      <c r="C1597" s="3">
        <v>34.25</v>
      </c>
      <c r="D1597" s="3">
        <v>34.049999999999997</v>
      </c>
      <c r="E1597" s="3">
        <v>34.200000000000003</v>
      </c>
      <c r="F1597" s="3">
        <v>14</v>
      </c>
      <c r="G1597" s="3">
        <v>34.200000000000003</v>
      </c>
    </row>
    <row r="1598" spans="1:7" x14ac:dyDescent="0.3">
      <c r="A1598" s="8">
        <v>40058</v>
      </c>
      <c r="B1598" s="3">
        <v>33.75</v>
      </c>
      <c r="C1598" s="3">
        <v>33.799999999999997</v>
      </c>
      <c r="D1598" s="3">
        <v>33.65</v>
      </c>
      <c r="E1598" s="3">
        <v>33.799999999999997</v>
      </c>
      <c r="F1598" s="3">
        <v>32</v>
      </c>
      <c r="G1598" s="3">
        <v>33.799999999999997</v>
      </c>
    </row>
    <row r="1599" spans="1:7" x14ac:dyDescent="0.3">
      <c r="A1599" s="8">
        <v>40059</v>
      </c>
      <c r="B1599" s="3">
        <v>34.35</v>
      </c>
      <c r="C1599" s="3">
        <v>34.6</v>
      </c>
      <c r="D1599" s="3">
        <v>34.25</v>
      </c>
      <c r="E1599" s="3">
        <v>34.5</v>
      </c>
      <c r="F1599" s="3">
        <v>32</v>
      </c>
      <c r="G1599" s="3">
        <v>34.450000000000003</v>
      </c>
    </row>
    <row r="1600" spans="1:7" x14ac:dyDescent="0.3">
      <c r="A1600" s="8">
        <v>40060</v>
      </c>
      <c r="B1600" s="3">
        <v>34.549999999999997</v>
      </c>
      <c r="C1600" s="3">
        <v>34.549999999999997</v>
      </c>
      <c r="D1600" s="3">
        <v>34.35</v>
      </c>
      <c r="E1600" s="3">
        <v>34.35</v>
      </c>
      <c r="F1600" s="3">
        <v>25</v>
      </c>
      <c r="G1600" s="3">
        <v>34.299999999999997</v>
      </c>
    </row>
    <row r="1601" spans="1:7" x14ac:dyDescent="0.3">
      <c r="A1601" s="8">
        <v>40063</v>
      </c>
      <c r="B1601" s="3">
        <v>34.75</v>
      </c>
      <c r="C1601" s="3">
        <v>34.75</v>
      </c>
      <c r="D1601" s="3">
        <v>34.75</v>
      </c>
      <c r="E1601" s="3">
        <v>34.75</v>
      </c>
      <c r="F1601" s="3">
        <v>10</v>
      </c>
      <c r="G1601" s="3">
        <v>34.58</v>
      </c>
    </row>
    <row r="1602" spans="1:7" x14ac:dyDescent="0.3">
      <c r="A1602" s="8">
        <v>40064</v>
      </c>
      <c r="B1602" s="3">
        <v>34.65</v>
      </c>
      <c r="C1602" s="3">
        <v>35.049999999999997</v>
      </c>
      <c r="D1602" s="3">
        <v>34.5</v>
      </c>
      <c r="E1602" s="3">
        <v>34.9</v>
      </c>
      <c r="F1602" s="3">
        <v>106</v>
      </c>
      <c r="G1602" s="3">
        <v>34.85</v>
      </c>
    </row>
    <row r="1603" spans="1:7" x14ac:dyDescent="0.3">
      <c r="A1603" s="8">
        <v>40065</v>
      </c>
      <c r="B1603" s="3">
        <v>34.85</v>
      </c>
      <c r="C1603" s="3">
        <v>34.85</v>
      </c>
      <c r="D1603" s="3">
        <v>34.700000000000003</v>
      </c>
      <c r="E1603" s="3">
        <v>34.700000000000003</v>
      </c>
      <c r="F1603" s="3">
        <v>4</v>
      </c>
      <c r="G1603" s="3">
        <v>34.700000000000003</v>
      </c>
    </row>
    <row r="1604" spans="1:7" x14ac:dyDescent="0.3">
      <c r="A1604" s="8">
        <v>40066</v>
      </c>
      <c r="B1604" s="3">
        <v>34.6</v>
      </c>
      <c r="C1604" s="3">
        <v>34.6</v>
      </c>
      <c r="D1604" s="3">
        <v>33.9</v>
      </c>
      <c r="E1604" s="3">
        <v>33.9</v>
      </c>
      <c r="F1604" s="3">
        <v>112</v>
      </c>
      <c r="G1604" s="3">
        <v>34</v>
      </c>
    </row>
    <row r="1605" spans="1:7" x14ac:dyDescent="0.3">
      <c r="A1605" s="8">
        <v>40067</v>
      </c>
      <c r="B1605" s="3">
        <v>34.299999999999997</v>
      </c>
      <c r="C1605" s="3">
        <v>34.299999999999997</v>
      </c>
      <c r="D1605" s="3">
        <v>33.450000000000003</v>
      </c>
      <c r="E1605" s="3">
        <v>33.950000000000003</v>
      </c>
      <c r="F1605" s="3">
        <v>42</v>
      </c>
      <c r="G1605" s="3">
        <v>33.950000000000003</v>
      </c>
    </row>
    <row r="1606" spans="1:7" x14ac:dyDescent="0.3">
      <c r="A1606" s="8">
        <v>40070</v>
      </c>
      <c r="B1606" s="3">
        <v>33.5</v>
      </c>
      <c r="C1606" s="3">
        <v>33.5</v>
      </c>
      <c r="D1606" s="3">
        <v>32.9</v>
      </c>
      <c r="E1606" s="3">
        <v>32.9</v>
      </c>
      <c r="F1606" s="3">
        <v>119</v>
      </c>
      <c r="G1606" s="3">
        <v>32.9</v>
      </c>
    </row>
    <row r="1607" spans="1:7" x14ac:dyDescent="0.3">
      <c r="A1607" s="8">
        <v>40071</v>
      </c>
      <c r="B1607" s="3">
        <v>33.1</v>
      </c>
      <c r="C1607" s="3">
        <v>33.1</v>
      </c>
      <c r="D1607" s="3">
        <v>33</v>
      </c>
      <c r="E1607" s="3">
        <v>33</v>
      </c>
      <c r="F1607" s="3">
        <v>10</v>
      </c>
      <c r="G1607" s="3">
        <v>33.1</v>
      </c>
    </row>
    <row r="1608" spans="1:7" x14ac:dyDescent="0.3">
      <c r="A1608" s="8">
        <v>40072</v>
      </c>
      <c r="B1608" s="3">
        <v>32.75</v>
      </c>
      <c r="C1608" s="3">
        <v>32.85</v>
      </c>
      <c r="D1608" s="3">
        <v>32.4</v>
      </c>
      <c r="E1608" s="3">
        <v>32.5</v>
      </c>
      <c r="F1608" s="3">
        <v>140</v>
      </c>
      <c r="G1608" s="3">
        <v>32.630000000000003</v>
      </c>
    </row>
    <row r="1609" spans="1:7" x14ac:dyDescent="0.3">
      <c r="A1609" s="8">
        <v>40073</v>
      </c>
      <c r="B1609" s="3">
        <v>32.9</v>
      </c>
      <c r="C1609" s="3">
        <v>32.9</v>
      </c>
      <c r="D1609" s="3">
        <v>32.5</v>
      </c>
      <c r="E1609" s="3">
        <v>32.5</v>
      </c>
      <c r="F1609" s="3">
        <v>44</v>
      </c>
      <c r="G1609" s="3">
        <v>32.5</v>
      </c>
    </row>
    <row r="1610" spans="1:7" x14ac:dyDescent="0.3">
      <c r="A1610" s="8">
        <v>40074</v>
      </c>
      <c r="B1610" s="3">
        <v>32.5</v>
      </c>
      <c r="C1610" s="3">
        <v>32.799999999999997</v>
      </c>
      <c r="D1610" s="3">
        <v>32.5</v>
      </c>
      <c r="E1610" s="3">
        <v>32.799999999999997</v>
      </c>
      <c r="F1610" s="3">
        <v>10</v>
      </c>
      <c r="G1610" s="3">
        <v>32.9</v>
      </c>
    </row>
    <row r="1611" spans="1:7" x14ac:dyDescent="0.3">
      <c r="A1611" s="8">
        <v>40077</v>
      </c>
      <c r="B1611" s="3">
        <v>32</v>
      </c>
      <c r="C1611" s="3">
        <v>32.15</v>
      </c>
      <c r="D1611" s="3">
        <v>32</v>
      </c>
      <c r="E1611" s="3">
        <v>32</v>
      </c>
      <c r="F1611" s="3">
        <v>77</v>
      </c>
      <c r="G1611" s="3">
        <v>32</v>
      </c>
    </row>
    <row r="1612" spans="1:7" x14ac:dyDescent="0.3">
      <c r="A1612" s="8">
        <v>40078</v>
      </c>
      <c r="B1612" s="3">
        <v>32</v>
      </c>
      <c r="C1612" s="3">
        <v>32.25</v>
      </c>
      <c r="D1612" s="3">
        <v>32</v>
      </c>
      <c r="E1612" s="3">
        <v>32.15</v>
      </c>
      <c r="F1612" s="3">
        <v>119</v>
      </c>
      <c r="G1612" s="3">
        <v>32.15</v>
      </c>
    </row>
    <row r="1613" spans="1:7" x14ac:dyDescent="0.3">
      <c r="A1613" s="8">
        <v>40079</v>
      </c>
      <c r="B1613" s="3">
        <v>32.549999999999997</v>
      </c>
      <c r="C1613" s="3">
        <v>32.700000000000003</v>
      </c>
      <c r="D1613" s="3">
        <v>32.049999999999997</v>
      </c>
      <c r="E1613" s="3">
        <v>32.25</v>
      </c>
      <c r="F1613" s="3">
        <v>87</v>
      </c>
      <c r="G1613" s="3">
        <v>32.25</v>
      </c>
    </row>
    <row r="1614" spans="1:7" x14ac:dyDescent="0.3">
      <c r="A1614" s="8">
        <v>40080</v>
      </c>
      <c r="B1614" s="3">
        <v>31.9</v>
      </c>
      <c r="C1614" s="3">
        <v>31.95</v>
      </c>
      <c r="D1614" s="3">
        <v>31.85</v>
      </c>
      <c r="E1614" s="3">
        <v>31.85</v>
      </c>
      <c r="F1614" s="3">
        <v>21</v>
      </c>
      <c r="G1614" s="3">
        <v>32.01</v>
      </c>
    </row>
    <row r="1615" spans="1:7" x14ac:dyDescent="0.3">
      <c r="A1615" s="8">
        <v>40081</v>
      </c>
      <c r="B1615" s="3">
        <v>31.8</v>
      </c>
      <c r="C1615" s="3">
        <v>32.75</v>
      </c>
      <c r="D1615" s="3">
        <v>31.2</v>
      </c>
      <c r="E1615" s="3">
        <v>31.2</v>
      </c>
      <c r="F1615" s="3">
        <v>95</v>
      </c>
      <c r="G1615" s="3">
        <v>31.2</v>
      </c>
    </row>
    <row r="1616" spans="1:7" x14ac:dyDescent="0.3">
      <c r="A1616" s="8">
        <v>40084</v>
      </c>
      <c r="B1616" s="3">
        <v>31.9</v>
      </c>
      <c r="C1616" s="3">
        <v>31.9</v>
      </c>
      <c r="D1616" s="3">
        <v>31.5</v>
      </c>
      <c r="E1616" s="3">
        <v>31.5</v>
      </c>
      <c r="F1616" s="3">
        <v>21</v>
      </c>
      <c r="G1616" s="3">
        <v>31.63</v>
      </c>
    </row>
    <row r="1617" spans="1:7" x14ac:dyDescent="0.3">
      <c r="A1617" s="8">
        <v>40085</v>
      </c>
      <c r="B1617" s="3">
        <v>31.85</v>
      </c>
      <c r="C1617" s="3">
        <v>31.85</v>
      </c>
      <c r="D1617" s="3">
        <v>31.7</v>
      </c>
      <c r="E1617" s="3">
        <v>31.85</v>
      </c>
      <c r="F1617" s="3">
        <v>73</v>
      </c>
      <c r="G1617" s="3">
        <v>31.8</v>
      </c>
    </row>
    <row r="1618" spans="1:7" x14ac:dyDescent="0.3">
      <c r="A1618" s="8">
        <v>40086</v>
      </c>
      <c r="B1618" s="3">
        <v>31.8</v>
      </c>
      <c r="C1618" s="3">
        <v>32.15</v>
      </c>
      <c r="D1618" s="3">
        <v>31.8</v>
      </c>
      <c r="E1618" s="3">
        <v>31.94</v>
      </c>
      <c r="F1618" s="3">
        <v>58</v>
      </c>
      <c r="G1618" s="3">
        <v>31.9</v>
      </c>
    </row>
    <row r="1619" spans="1:7" x14ac:dyDescent="0.3">
      <c r="A1619" s="8">
        <v>40087</v>
      </c>
      <c r="B1619" s="3">
        <v>33.049999999999997</v>
      </c>
      <c r="C1619" s="3">
        <v>33.049999999999997</v>
      </c>
      <c r="D1619" s="3">
        <v>32.65</v>
      </c>
      <c r="E1619" s="3">
        <v>32.799999999999997</v>
      </c>
      <c r="F1619" s="3">
        <v>147</v>
      </c>
      <c r="G1619" s="3">
        <v>32.799999999999997</v>
      </c>
    </row>
    <row r="1620" spans="1:7" x14ac:dyDescent="0.3">
      <c r="A1620" s="8">
        <v>40088</v>
      </c>
      <c r="B1620" s="3">
        <v>31.95</v>
      </c>
      <c r="C1620" s="3">
        <v>32.049999999999997</v>
      </c>
      <c r="D1620" s="3">
        <v>31.6</v>
      </c>
      <c r="E1620" s="3">
        <v>31.6</v>
      </c>
      <c r="F1620" s="3">
        <v>121</v>
      </c>
      <c r="G1620" s="3">
        <v>31.63</v>
      </c>
    </row>
    <row r="1621" spans="1:7" x14ac:dyDescent="0.3">
      <c r="A1621" s="8">
        <v>40091</v>
      </c>
      <c r="B1621" s="3">
        <v>31.9</v>
      </c>
      <c r="C1621" s="3">
        <v>32.1</v>
      </c>
      <c r="D1621" s="3">
        <v>31.9</v>
      </c>
      <c r="E1621" s="3">
        <v>32.1</v>
      </c>
      <c r="F1621" s="3">
        <v>89</v>
      </c>
      <c r="G1621" s="3">
        <v>32</v>
      </c>
    </row>
    <row r="1622" spans="1:7" x14ac:dyDescent="0.3">
      <c r="A1622" s="8">
        <v>40092</v>
      </c>
      <c r="B1622" s="3">
        <v>32.15</v>
      </c>
      <c r="C1622" s="3">
        <v>32.700000000000003</v>
      </c>
      <c r="D1622" s="3">
        <v>32.15</v>
      </c>
      <c r="E1622" s="3">
        <v>32.6</v>
      </c>
      <c r="F1622" s="3">
        <v>95</v>
      </c>
      <c r="G1622" s="3">
        <v>32.6</v>
      </c>
    </row>
    <row r="1623" spans="1:7" x14ac:dyDescent="0.3">
      <c r="A1623" s="8">
        <v>40093</v>
      </c>
      <c r="B1623" s="3">
        <v>33.1</v>
      </c>
      <c r="C1623" s="3">
        <v>33.4</v>
      </c>
      <c r="D1623" s="3">
        <v>32.75</v>
      </c>
      <c r="E1623" s="3">
        <v>33.4</v>
      </c>
      <c r="F1623" s="3">
        <v>174</v>
      </c>
      <c r="G1623" s="3">
        <v>33.35</v>
      </c>
    </row>
    <row r="1624" spans="1:7" x14ac:dyDescent="0.3">
      <c r="A1624" s="8">
        <v>40094</v>
      </c>
      <c r="B1624" s="3">
        <v>33.799999999999997</v>
      </c>
      <c r="C1624" s="3">
        <v>33.9</v>
      </c>
      <c r="D1624" s="3">
        <v>33.450000000000003</v>
      </c>
      <c r="E1624" s="3">
        <v>33.450000000000003</v>
      </c>
      <c r="F1624" s="3">
        <v>243</v>
      </c>
      <c r="G1624" s="3">
        <v>33.450000000000003</v>
      </c>
    </row>
    <row r="1625" spans="1:7" x14ac:dyDescent="0.3">
      <c r="A1625" s="8">
        <v>40095</v>
      </c>
      <c r="B1625" s="3">
        <v>33.4</v>
      </c>
      <c r="C1625" s="3">
        <v>33.75</v>
      </c>
      <c r="D1625" s="3">
        <v>33.4</v>
      </c>
      <c r="E1625" s="3">
        <v>33.700000000000003</v>
      </c>
      <c r="F1625" s="3">
        <v>51</v>
      </c>
      <c r="G1625" s="3">
        <v>33.6</v>
      </c>
    </row>
    <row r="1626" spans="1:7" x14ac:dyDescent="0.3">
      <c r="A1626" s="8">
        <v>40098</v>
      </c>
      <c r="B1626" s="3">
        <v>34.450000000000003</v>
      </c>
      <c r="C1626" s="3">
        <v>34.9</v>
      </c>
      <c r="D1626" s="3">
        <v>34.450000000000003</v>
      </c>
      <c r="E1626" s="3">
        <v>34.9</v>
      </c>
      <c r="F1626" s="3">
        <v>189</v>
      </c>
      <c r="G1626" s="3">
        <v>35.03</v>
      </c>
    </row>
    <row r="1627" spans="1:7" x14ac:dyDescent="0.3">
      <c r="A1627" s="8">
        <v>40099</v>
      </c>
      <c r="B1627" s="3">
        <v>34.75</v>
      </c>
      <c r="C1627" s="3">
        <v>34.950000000000003</v>
      </c>
      <c r="D1627" s="3">
        <v>34.35</v>
      </c>
      <c r="E1627" s="3">
        <v>34.380000000000003</v>
      </c>
      <c r="F1627" s="3">
        <v>99</v>
      </c>
      <c r="G1627" s="3">
        <v>34.4</v>
      </c>
    </row>
    <row r="1628" spans="1:7" x14ac:dyDescent="0.3">
      <c r="A1628" s="8">
        <v>40100</v>
      </c>
      <c r="B1628" s="3">
        <v>34.9</v>
      </c>
      <c r="C1628" s="3">
        <v>35.200000000000003</v>
      </c>
      <c r="D1628" s="3">
        <v>34.72</v>
      </c>
      <c r="E1628" s="3">
        <v>35.15</v>
      </c>
      <c r="F1628" s="3">
        <v>88</v>
      </c>
      <c r="G1628" s="3">
        <v>35.200000000000003</v>
      </c>
    </row>
    <row r="1629" spans="1:7" x14ac:dyDescent="0.3">
      <c r="A1629" s="8">
        <v>40101</v>
      </c>
      <c r="B1629" s="3">
        <v>34.75</v>
      </c>
      <c r="C1629" s="3">
        <v>34.75</v>
      </c>
      <c r="D1629" s="3">
        <v>34.200000000000003</v>
      </c>
      <c r="E1629" s="3">
        <v>34.700000000000003</v>
      </c>
      <c r="F1629" s="3">
        <v>195</v>
      </c>
      <c r="G1629" s="3">
        <v>34.68</v>
      </c>
    </row>
    <row r="1630" spans="1:7" x14ac:dyDescent="0.3">
      <c r="A1630" s="8">
        <v>40102</v>
      </c>
      <c r="B1630" s="3">
        <v>35</v>
      </c>
      <c r="C1630" s="3">
        <v>36</v>
      </c>
      <c r="D1630" s="3">
        <v>35</v>
      </c>
      <c r="E1630" s="3">
        <v>35.799999999999997</v>
      </c>
      <c r="F1630" s="3">
        <v>210</v>
      </c>
      <c r="G1630" s="3">
        <v>35.85</v>
      </c>
    </row>
    <row r="1631" spans="1:7" x14ac:dyDescent="0.3">
      <c r="A1631" s="8">
        <v>40105</v>
      </c>
      <c r="B1631" s="3">
        <v>36.200000000000003</v>
      </c>
      <c r="C1631" s="3">
        <v>36.700000000000003</v>
      </c>
      <c r="D1631" s="3">
        <v>36.15</v>
      </c>
      <c r="E1631" s="3">
        <v>36.549999999999997</v>
      </c>
      <c r="F1631" s="3">
        <v>420</v>
      </c>
      <c r="G1631" s="3">
        <v>36.450000000000003</v>
      </c>
    </row>
    <row r="1632" spans="1:7" x14ac:dyDescent="0.3">
      <c r="A1632" s="8">
        <v>40106</v>
      </c>
      <c r="B1632" s="3">
        <v>36.9</v>
      </c>
      <c r="C1632" s="3">
        <v>38.75</v>
      </c>
      <c r="D1632" s="3">
        <v>36.9</v>
      </c>
      <c r="E1632" s="3">
        <v>38.75</v>
      </c>
      <c r="F1632" s="3">
        <v>565</v>
      </c>
      <c r="G1632" s="3">
        <v>38.630000000000003</v>
      </c>
    </row>
    <row r="1633" spans="1:7" x14ac:dyDescent="0.3">
      <c r="A1633" s="8">
        <v>40107</v>
      </c>
      <c r="B1633" s="3">
        <v>38.25</v>
      </c>
      <c r="C1633" s="3">
        <v>39.1</v>
      </c>
      <c r="D1633" s="3">
        <v>38.25</v>
      </c>
      <c r="E1633" s="3">
        <v>39.1</v>
      </c>
      <c r="F1633" s="3">
        <v>268</v>
      </c>
      <c r="G1633" s="3">
        <v>39.1</v>
      </c>
    </row>
    <row r="1634" spans="1:7" x14ac:dyDescent="0.3">
      <c r="A1634" s="8">
        <v>40108</v>
      </c>
      <c r="B1634" s="3">
        <v>38.9</v>
      </c>
      <c r="C1634" s="3">
        <v>39</v>
      </c>
      <c r="D1634" s="3">
        <v>37.75</v>
      </c>
      <c r="E1634" s="3">
        <v>37.75</v>
      </c>
      <c r="F1634" s="3">
        <v>420</v>
      </c>
      <c r="G1634" s="3">
        <v>37.799999999999997</v>
      </c>
    </row>
    <row r="1635" spans="1:7" x14ac:dyDescent="0.3">
      <c r="A1635" s="8">
        <v>40109</v>
      </c>
      <c r="B1635" s="3">
        <v>38.35</v>
      </c>
      <c r="C1635" s="3">
        <v>38.4</v>
      </c>
      <c r="D1635" s="3">
        <v>37.5</v>
      </c>
      <c r="E1635" s="3">
        <v>37.5</v>
      </c>
      <c r="F1635" s="3">
        <v>159</v>
      </c>
      <c r="G1635" s="3">
        <v>37.700000000000003</v>
      </c>
    </row>
    <row r="1636" spans="1:7" x14ac:dyDescent="0.3">
      <c r="A1636" s="8">
        <v>40112</v>
      </c>
      <c r="B1636" s="3">
        <v>37.25</v>
      </c>
      <c r="C1636" s="3">
        <v>37.35</v>
      </c>
      <c r="D1636" s="3">
        <v>37</v>
      </c>
      <c r="E1636" s="3">
        <v>37.049999999999997</v>
      </c>
      <c r="F1636" s="3">
        <v>228</v>
      </c>
      <c r="G1636" s="3">
        <v>37.049999999999997</v>
      </c>
    </row>
    <row r="1637" spans="1:7" x14ac:dyDescent="0.3">
      <c r="A1637" s="8">
        <v>40113</v>
      </c>
      <c r="B1637" s="3">
        <v>36.299999999999997</v>
      </c>
      <c r="C1637" s="3">
        <v>36.9</v>
      </c>
      <c r="D1637" s="3">
        <v>36.299999999999997</v>
      </c>
      <c r="E1637" s="3">
        <v>36.9</v>
      </c>
      <c r="F1637" s="3">
        <v>29</v>
      </c>
      <c r="G1637" s="3">
        <v>36.83</v>
      </c>
    </row>
    <row r="1638" spans="1:7" x14ac:dyDescent="0.3">
      <c r="A1638" s="8">
        <v>40114</v>
      </c>
      <c r="B1638" s="3">
        <v>37.299999999999997</v>
      </c>
      <c r="C1638" s="3">
        <v>37.65</v>
      </c>
      <c r="D1638" s="3">
        <v>37</v>
      </c>
      <c r="E1638" s="3">
        <v>37.549999999999997</v>
      </c>
      <c r="F1638" s="3">
        <v>213</v>
      </c>
      <c r="G1638" s="3">
        <v>37.6</v>
      </c>
    </row>
    <row r="1639" spans="1:7" x14ac:dyDescent="0.3">
      <c r="A1639" s="8">
        <v>40115</v>
      </c>
      <c r="B1639" s="3">
        <v>38.1</v>
      </c>
      <c r="C1639" s="3">
        <v>38.65</v>
      </c>
      <c r="D1639" s="3">
        <v>38.1</v>
      </c>
      <c r="E1639" s="3">
        <v>38.65</v>
      </c>
      <c r="F1639" s="3">
        <v>145</v>
      </c>
      <c r="G1639" s="3">
        <v>38.5</v>
      </c>
    </row>
    <row r="1640" spans="1:7" x14ac:dyDescent="0.3">
      <c r="A1640" s="8">
        <v>40116</v>
      </c>
      <c r="B1640" s="3">
        <v>39</v>
      </c>
      <c r="C1640" s="3">
        <v>39.049999999999997</v>
      </c>
      <c r="D1640" s="3">
        <v>38.75</v>
      </c>
      <c r="E1640" s="3">
        <v>38.75</v>
      </c>
      <c r="F1640" s="3">
        <v>93</v>
      </c>
      <c r="G1640" s="3">
        <v>38.75</v>
      </c>
    </row>
    <row r="1641" spans="1:7" x14ac:dyDescent="0.3">
      <c r="A1641" s="8">
        <v>40119</v>
      </c>
      <c r="B1641" s="3">
        <v>40.200000000000003</v>
      </c>
      <c r="C1641" s="3">
        <v>40.200000000000003</v>
      </c>
      <c r="D1641" s="3">
        <v>39.950000000000003</v>
      </c>
      <c r="E1641" s="3">
        <v>39.950000000000003</v>
      </c>
      <c r="F1641" s="3">
        <v>47</v>
      </c>
      <c r="G1641" s="3">
        <v>39.85</v>
      </c>
    </row>
    <row r="1642" spans="1:7" x14ac:dyDescent="0.3">
      <c r="A1642" s="8">
        <v>40120</v>
      </c>
      <c r="B1642" s="3">
        <v>39.25</v>
      </c>
      <c r="C1642" s="3">
        <v>39.25</v>
      </c>
      <c r="D1642" s="3">
        <v>38.9</v>
      </c>
      <c r="E1642" s="3">
        <v>38.950000000000003</v>
      </c>
      <c r="F1642" s="3">
        <v>39</v>
      </c>
      <c r="G1642" s="3">
        <v>38.950000000000003</v>
      </c>
    </row>
    <row r="1643" spans="1:7" x14ac:dyDescent="0.3">
      <c r="A1643" s="8">
        <v>40121</v>
      </c>
      <c r="B1643" s="3">
        <v>39</v>
      </c>
      <c r="C1643" s="3">
        <v>39.299999999999997</v>
      </c>
      <c r="D1643" s="3">
        <v>38.1</v>
      </c>
      <c r="E1643" s="3">
        <v>38.299999999999997</v>
      </c>
      <c r="F1643" s="3">
        <v>112</v>
      </c>
      <c r="G1643" s="3">
        <v>38.299999999999997</v>
      </c>
    </row>
    <row r="1644" spans="1:7" x14ac:dyDescent="0.3">
      <c r="A1644" s="8">
        <v>40122</v>
      </c>
      <c r="B1644" s="3">
        <v>38.799999999999997</v>
      </c>
      <c r="C1644" s="3">
        <v>38.9</v>
      </c>
      <c r="D1644" s="3">
        <v>38.799999999999997</v>
      </c>
      <c r="E1644" s="3">
        <v>38.9</v>
      </c>
      <c r="F1644" s="3">
        <v>16</v>
      </c>
      <c r="G1644" s="3">
        <v>38.9</v>
      </c>
    </row>
    <row r="1645" spans="1:7" x14ac:dyDescent="0.3">
      <c r="A1645" s="8">
        <v>40123</v>
      </c>
      <c r="B1645" s="3">
        <v>39.22</v>
      </c>
      <c r="C1645" s="3">
        <v>39.22</v>
      </c>
      <c r="D1645" s="3">
        <v>39.200000000000003</v>
      </c>
      <c r="E1645" s="3">
        <v>39.200000000000003</v>
      </c>
      <c r="F1645" s="3">
        <v>16</v>
      </c>
      <c r="G1645" s="3">
        <v>39.28</v>
      </c>
    </row>
    <row r="1646" spans="1:7" x14ac:dyDescent="0.3">
      <c r="A1646" s="8">
        <v>40126</v>
      </c>
      <c r="B1646" s="3">
        <v>38.799999999999997</v>
      </c>
      <c r="C1646" s="3">
        <v>38.799999999999997</v>
      </c>
      <c r="D1646" s="3">
        <v>38.4</v>
      </c>
      <c r="E1646" s="3">
        <v>38.6</v>
      </c>
      <c r="F1646" s="3">
        <v>47</v>
      </c>
      <c r="G1646" s="3">
        <v>38.6</v>
      </c>
    </row>
    <row r="1647" spans="1:7" x14ac:dyDescent="0.3">
      <c r="A1647" s="8">
        <v>40127</v>
      </c>
      <c r="B1647" s="3">
        <v>38.200000000000003</v>
      </c>
      <c r="C1647" s="3">
        <v>38.35</v>
      </c>
      <c r="D1647" s="3">
        <v>38.200000000000003</v>
      </c>
      <c r="E1647" s="3">
        <v>38.299999999999997</v>
      </c>
      <c r="F1647" s="3">
        <v>30</v>
      </c>
      <c r="G1647" s="3">
        <v>38.299999999999997</v>
      </c>
    </row>
    <row r="1648" spans="1:7" x14ac:dyDescent="0.3">
      <c r="A1648" s="8">
        <v>40128</v>
      </c>
      <c r="B1648" s="3">
        <v>38</v>
      </c>
      <c r="C1648" s="3">
        <v>38.5</v>
      </c>
      <c r="D1648" s="3">
        <v>37.950000000000003</v>
      </c>
      <c r="E1648" s="3">
        <v>38.1</v>
      </c>
      <c r="F1648" s="3">
        <v>172</v>
      </c>
      <c r="G1648" s="3">
        <v>38.1</v>
      </c>
    </row>
    <row r="1649" spans="1:7" x14ac:dyDescent="0.3">
      <c r="A1649" s="8">
        <v>40129</v>
      </c>
      <c r="B1649" s="3">
        <v>37.299999999999997</v>
      </c>
      <c r="C1649" s="3">
        <v>37.299999999999997</v>
      </c>
      <c r="D1649" s="3">
        <v>36.450000000000003</v>
      </c>
      <c r="E1649" s="3">
        <v>36.549999999999997</v>
      </c>
      <c r="F1649" s="3">
        <v>64</v>
      </c>
      <c r="G1649" s="3">
        <v>36.549999999999997</v>
      </c>
    </row>
    <row r="1650" spans="1:7" x14ac:dyDescent="0.3">
      <c r="A1650" s="8">
        <v>40130</v>
      </c>
      <c r="B1650" s="3">
        <v>36.1</v>
      </c>
      <c r="C1650" s="3">
        <v>36.1</v>
      </c>
      <c r="D1650" s="3">
        <v>35.75</v>
      </c>
      <c r="E1650" s="3">
        <v>35.85</v>
      </c>
      <c r="F1650" s="3">
        <v>52</v>
      </c>
      <c r="G1650" s="3">
        <v>35.85</v>
      </c>
    </row>
    <row r="1651" spans="1:7" x14ac:dyDescent="0.3">
      <c r="A1651" s="8">
        <v>40133</v>
      </c>
      <c r="B1651" s="3">
        <v>35.6</v>
      </c>
      <c r="C1651" s="3">
        <v>35.6</v>
      </c>
      <c r="D1651" s="3">
        <v>35.1</v>
      </c>
      <c r="E1651" s="3">
        <v>35.4</v>
      </c>
      <c r="F1651" s="3">
        <v>68</v>
      </c>
      <c r="G1651" s="3">
        <v>35.5</v>
      </c>
    </row>
    <row r="1652" spans="1:7" x14ac:dyDescent="0.3">
      <c r="A1652" s="8">
        <v>40134</v>
      </c>
      <c r="B1652" s="3">
        <v>35.9</v>
      </c>
      <c r="C1652" s="3">
        <v>36.89</v>
      </c>
      <c r="D1652" s="3">
        <v>35.9</v>
      </c>
      <c r="E1652" s="3">
        <v>36.89</v>
      </c>
      <c r="F1652" s="3">
        <v>2</v>
      </c>
      <c r="G1652" s="3">
        <v>36.08</v>
      </c>
    </row>
    <row r="1653" spans="1:7" x14ac:dyDescent="0.3">
      <c r="A1653" s="8">
        <v>40135</v>
      </c>
      <c r="B1653" s="3">
        <v>35.9</v>
      </c>
      <c r="C1653" s="3">
        <v>36.35</v>
      </c>
      <c r="D1653" s="3">
        <v>35.799999999999997</v>
      </c>
      <c r="E1653" s="3">
        <v>36.35</v>
      </c>
      <c r="F1653" s="3">
        <v>26</v>
      </c>
      <c r="G1653" s="3">
        <v>36.25</v>
      </c>
    </row>
    <row r="1654" spans="1:7" x14ac:dyDescent="0.3">
      <c r="A1654" s="8">
        <v>40136</v>
      </c>
      <c r="B1654" s="3">
        <v>36.15</v>
      </c>
      <c r="C1654" s="3">
        <v>36.15</v>
      </c>
      <c r="D1654" s="3">
        <v>35.9</v>
      </c>
      <c r="E1654" s="3">
        <v>36.049999999999997</v>
      </c>
      <c r="F1654" s="3">
        <v>12</v>
      </c>
      <c r="G1654" s="3">
        <v>36.049999999999997</v>
      </c>
    </row>
    <row r="1655" spans="1:7" x14ac:dyDescent="0.3">
      <c r="A1655" s="8">
        <v>40137</v>
      </c>
      <c r="B1655" s="3">
        <v>35.700000000000003</v>
      </c>
      <c r="C1655" s="3">
        <v>36.200000000000003</v>
      </c>
      <c r="D1655" s="3">
        <v>35.700000000000003</v>
      </c>
      <c r="E1655" s="3">
        <v>36.200000000000003</v>
      </c>
      <c r="F1655" s="3">
        <v>14</v>
      </c>
      <c r="G1655" s="3">
        <v>35.9</v>
      </c>
    </row>
    <row r="1656" spans="1:7" x14ac:dyDescent="0.3">
      <c r="A1656" s="8">
        <v>40140</v>
      </c>
      <c r="B1656" s="3">
        <v>35.799999999999997</v>
      </c>
      <c r="C1656" s="3">
        <v>36.1</v>
      </c>
      <c r="D1656" s="3">
        <v>35.65</v>
      </c>
      <c r="E1656" s="3">
        <v>36</v>
      </c>
      <c r="F1656" s="3">
        <v>79</v>
      </c>
      <c r="G1656" s="3">
        <v>35.979999999999997</v>
      </c>
    </row>
    <row r="1657" spans="1:7" x14ac:dyDescent="0.3">
      <c r="A1657" s="8">
        <v>40141</v>
      </c>
      <c r="B1657" s="3">
        <v>36.049999999999997</v>
      </c>
      <c r="C1657" s="3">
        <v>36.35</v>
      </c>
      <c r="D1657" s="3">
        <v>36</v>
      </c>
      <c r="E1657" s="3">
        <v>36.25</v>
      </c>
      <c r="F1657" s="3">
        <v>47</v>
      </c>
      <c r="G1657" s="3">
        <v>36.25</v>
      </c>
    </row>
    <row r="1658" spans="1:7" x14ac:dyDescent="0.3">
      <c r="A1658" s="8">
        <v>40142</v>
      </c>
      <c r="B1658" s="3">
        <v>35.799999999999997</v>
      </c>
      <c r="C1658" s="3">
        <v>35.799999999999997</v>
      </c>
      <c r="D1658" s="3">
        <v>34.9</v>
      </c>
      <c r="E1658" s="3">
        <v>34.9</v>
      </c>
      <c r="F1658" s="3">
        <v>133</v>
      </c>
      <c r="G1658" s="3">
        <v>34.950000000000003</v>
      </c>
    </row>
    <row r="1659" spans="1:7" x14ac:dyDescent="0.3">
      <c r="A1659" s="8">
        <v>40143</v>
      </c>
      <c r="B1659" s="3">
        <v>35.299999999999997</v>
      </c>
      <c r="C1659" s="3">
        <v>35.299999999999997</v>
      </c>
      <c r="D1659" s="3">
        <v>35.299999999999997</v>
      </c>
      <c r="E1659" s="3">
        <v>35.299999999999997</v>
      </c>
      <c r="F1659" s="3">
        <v>8</v>
      </c>
      <c r="G1659" s="3">
        <v>35.299999999999997</v>
      </c>
    </row>
    <row r="1660" spans="1:7" x14ac:dyDescent="0.3">
      <c r="A1660" s="8">
        <v>40144</v>
      </c>
      <c r="B1660" s="3">
        <v>35.299999999999997</v>
      </c>
      <c r="C1660" s="3">
        <v>36.1</v>
      </c>
      <c r="D1660" s="3">
        <v>35.299999999999997</v>
      </c>
      <c r="E1660" s="3">
        <v>36.1</v>
      </c>
      <c r="F1660" s="3">
        <v>99</v>
      </c>
      <c r="G1660" s="3">
        <v>36.1</v>
      </c>
    </row>
    <row r="1661" spans="1:7" x14ac:dyDescent="0.3">
      <c r="A1661" s="8">
        <v>40147</v>
      </c>
      <c r="B1661" s="3">
        <v>36</v>
      </c>
      <c r="C1661" s="3">
        <v>36</v>
      </c>
      <c r="D1661" s="3">
        <v>35.25</v>
      </c>
      <c r="E1661" s="3">
        <v>35.700000000000003</v>
      </c>
      <c r="F1661" s="3">
        <v>118</v>
      </c>
      <c r="G1661" s="3">
        <v>35.700000000000003</v>
      </c>
    </row>
    <row r="1662" spans="1:7" x14ac:dyDescent="0.3">
      <c r="A1662" s="8">
        <v>40148</v>
      </c>
      <c r="B1662" s="3">
        <v>36.9</v>
      </c>
      <c r="C1662" s="3">
        <v>37.85</v>
      </c>
      <c r="D1662" s="3">
        <v>36.9</v>
      </c>
      <c r="E1662" s="3">
        <v>37.85</v>
      </c>
      <c r="F1662" s="3">
        <v>67</v>
      </c>
      <c r="G1662" s="3">
        <v>37.85</v>
      </c>
    </row>
    <row r="1663" spans="1:7" x14ac:dyDescent="0.3">
      <c r="A1663" s="8">
        <v>40149</v>
      </c>
      <c r="B1663" s="3">
        <v>37.299999999999997</v>
      </c>
      <c r="C1663" s="3">
        <v>37.31</v>
      </c>
      <c r="D1663" s="3">
        <v>37.049999999999997</v>
      </c>
      <c r="E1663" s="3">
        <v>37.15</v>
      </c>
      <c r="F1663" s="3">
        <v>61</v>
      </c>
      <c r="G1663" s="3">
        <v>37.35</v>
      </c>
    </row>
    <row r="1664" spans="1:7" x14ac:dyDescent="0.3">
      <c r="A1664" s="8">
        <v>40150</v>
      </c>
      <c r="B1664" s="3">
        <v>37.5</v>
      </c>
      <c r="C1664" s="3">
        <v>37.5</v>
      </c>
      <c r="D1664" s="3">
        <v>37.35</v>
      </c>
      <c r="E1664" s="3">
        <v>37.35</v>
      </c>
      <c r="F1664" s="3">
        <v>25</v>
      </c>
      <c r="G1664" s="3">
        <v>37.299999999999997</v>
      </c>
    </row>
    <row r="1665" spans="1:7" x14ac:dyDescent="0.3">
      <c r="A1665" s="8">
        <v>40151</v>
      </c>
      <c r="B1665" s="3">
        <v>37.5</v>
      </c>
      <c r="C1665" s="3">
        <v>37.75</v>
      </c>
      <c r="D1665" s="3">
        <v>37.5</v>
      </c>
      <c r="E1665" s="3">
        <v>37.75</v>
      </c>
      <c r="F1665" s="3">
        <v>7</v>
      </c>
      <c r="G1665" s="3">
        <v>37.75</v>
      </c>
    </row>
    <row r="1666" spans="1:7" x14ac:dyDescent="0.3">
      <c r="A1666" s="8">
        <v>40154</v>
      </c>
      <c r="B1666" s="3">
        <v>38.9</v>
      </c>
      <c r="C1666" s="3">
        <v>39.4</v>
      </c>
      <c r="D1666" s="3">
        <v>38.81</v>
      </c>
      <c r="E1666" s="3">
        <v>38.950000000000003</v>
      </c>
      <c r="F1666" s="3">
        <v>215</v>
      </c>
      <c r="G1666" s="3">
        <v>38.950000000000003</v>
      </c>
    </row>
    <row r="1667" spans="1:7" x14ac:dyDescent="0.3">
      <c r="A1667" s="8">
        <v>40155</v>
      </c>
      <c r="B1667" s="3">
        <v>39</v>
      </c>
      <c r="C1667" s="3">
        <v>39.35</v>
      </c>
      <c r="D1667" s="3">
        <v>38.700000000000003</v>
      </c>
      <c r="E1667" s="3">
        <v>38.799999999999997</v>
      </c>
      <c r="F1667" s="3">
        <v>94</v>
      </c>
      <c r="G1667" s="3">
        <v>38.700000000000003</v>
      </c>
    </row>
    <row r="1668" spans="1:7" x14ac:dyDescent="0.3">
      <c r="A1668" s="8">
        <v>40156</v>
      </c>
      <c r="B1668" s="3">
        <v>39.450000000000003</v>
      </c>
      <c r="C1668" s="3">
        <v>39.450000000000003</v>
      </c>
      <c r="D1668" s="3">
        <v>38.5</v>
      </c>
      <c r="E1668" s="3">
        <v>38.5</v>
      </c>
      <c r="F1668" s="3">
        <v>59</v>
      </c>
      <c r="G1668" s="3">
        <v>38.5</v>
      </c>
    </row>
    <row r="1669" spans="1:7" x14ac:dyDescent="0.3">
      <c r="A1669" s="8">
        <v>40157</v>
      </c>
      <c r="B1669" s="3">
        <v>38.4</v>
      </c>
      <c r="C1669" s="3">
        <v>38.799999999999997</v>
      </c>
      <c r="D1669" s="3">
        <v>38.4</v>
      </c>
      <c r="E1669" s="3">
        <v>38.799999999999997</v>
      </c>
      <c r="F1669" s="3">
        <v>9</v>
      </c>
      <c r="G1669" s="3">
        <v>38.72</v>
      </c>
    </row>
    <row r="1670" spans="1:7" x14ac:dyDescent="0.3">
      <c r="A1670" s="8">
        <v>40158</v>
      </c>
      <c r="B1670" s="3">
        <v>38.799999999999997</v>
      </c>
      <c r="C1670" s="3">
        <v>40</v>
      </c>
      <c r="D1670" s="3">
        <v>38.799999999999997</v>
      </c>
      <c r="E1670" s="3">
        <v>38.85</v>
      </c>
      <c r="F1670" s="3">
        <v>40</v>
      </c>
      <c r="G1670" s="3">
        <v>39</v>
      </c>
    </row>
    <row r="1671" spans="1:7" x14ac:dyDescent="0.3">
      <c r="A1671" s="8">
        <v>40161</v>
      </c>
      <c r="B1671" s="3">
        <v>39.5</v>
      </c>
      <c r="C1671" s="3">
        <v>39.75</v>
      </c>
      <c r="D1671" s="3">
        <v>39.4</v>
      </c>
      <c r="E1671" s="3">
        <v>39.6</v>
      </c>
      <c r="F1671" s="3">
        <v>109</v>
      </c>
      <c r="G1671" s="3">
        <v>39.65</v>
      </c>
    </row>
    <row r="1672" spans="1:7" x14ac:dyDescent="0.3">
      <c r="A1672" s="8">
        <v>40162</v>
      </c>
      <c r="B1672" s="3">
        <v>40.299999999999997</v>
      </c>
      <c r="C1672" s="3">
        <v>40.299999999999997</v>
      </c>
      <c r="D1672" s="3">
        <v>39.299999999999997</v>
      </c>
      <c r="E1672" s="3">
        <v>39.5</v>
      </c>
      <c r="F1672" s="3">
        <v>48</v>
      </c>
      <c r="G1672" s="3">
        <v>39.5</v>
      </c>
    </row>
    <row r="1673" spans="1:7" x14ac:dyDescent="0.3">
      <c r="A1673" s="8">
        <v>40163</v>
      </c>
      <c r="B1673" s="3">
        <v>39.65</v>
      </c>
      <c r="C1673" s="3">
        <v>40</v>
      </c>
      <c r="D1673" s="3">
        <v>39.25</v>
      </c>
      <c r="E1673" s="3">
        <v>39.25</v>
      </c>
      <c r="F1673" s="3">
        <v>121</v>
      </c>
      <c r="G1673" s="3">
        <v>39.200000000000003</v>
      </c>
    </row>
    <row r="1674" spans="1:7" x14ac:dyDescent="0.3">
      <c r="A1674" s="8">
        <v>40164</v>
      </c>
      <c r="B1674" s="3">
        <v>39.049999999999997</v>
      </c>
      <c r="C1674" s="3">
        <v>39.049999999999997</v>
      </c>
      <c r="D1674" s="3">
        <v>38.6</v>
      </c>
      <c r="E1674" s="3">
        <v>38.65</v>
      </c>
      <c r="F1674" s="3">
        <v>84</v>
      </c>
      <c r="G1674" s="3">
        <v>38.65</v>
      </c>
    </row>
    <row r="1675" spans="1:7" x14ac:dyDescent="0.3">
      <c r="A1675" s="8">
        <v>40165</v>
      </c>
      <c r="B1675" s="3">
        <v>39.5</v>
      </c>
      <c r="C1675" s="3">
        <v>39.5</v>
      </c>
      <c r="D1675" s="3">
        <v>39.15</v>
      </c>
      <c r="E1675" s="3">
        <v>39.15</v>
      </c>
      <c r="F1675" s="3">
        <v>33</v>
      </c>
      <c r="G1675" s="3">
        <v>39.15</v>
      </c>
    </row>
    <row r="1676" spans="1:7" x14ac:dyDescent="0.3">
      <c r="A1676" s="8">
        <v>40168</v>
      </c>
      <c r="B1676" s="3">
        <v>39.25</v>
      </c>
      <c r="C1676" s="3">
        <v>39.6</v>
      </c>
      <c r="D1676" s="3">
        <v>39.200000000000003</v>
      </c>
      <c r="E1676" s="3">
        <v>39.200000000000003</v>
      </c>
      <c r="F1676" s="3">
        <v>54</v>
      </c>
      <c r="G1676" s="3">
        <v>39.28</v>
      </c>
    </row>
    <row r="1677" spans="1:7" x14ac:dyDescent="0.3">
      <c r="A1677" s="8">
        <v>40169</v>
      </c>
      <c r="B1677" s="3">
        <v>39.4</v>
      </c>
      <c r="C1677" s="3">
        <v>40</v>
      </c>
      <c r="D1677" s="3">
        <v>39.4</v>
      </c>
      <c r="E1677" s="3">
        <v>39.799999999999997</v>
      </c>
      <c r="F1677" s="3">
        <v>155</v>
      </c>
      <c r="G1677" s="3">
        <v>39.75</v>
      </c>
    </row>
    <row r="1678" spans="1:7" x14ac:dyDescent="0.3">
      <c r="A1678" s="8">
        <v>40170</v>
      </c>
      <c r="B1678" s="3">
        <v>40.450000000000003</v>
      </c>
      <c r="C1678" s="3">
        <v>40.85</v>
      </c>
      <c r="D1678" s="3">
        <v>40.31</v>
      </c>
      <c r="E1678" s="3">
        <v>40.799999999999997</v>
      </c>
      <c r="F1678" s="3">
        <v>49</v>
      </c>
      <c r="G1678" s="3">
        <v>40.799999999999997</v>
      </c>
    </row>
    <row r="1679" spans="1:7" x14ac:dyDescent="0.3">
      <c r="A1679" s="8">
        <v>40175</v>
      </c>
      <c r="B1679" s="3">
        <v>41.65</v>
      </c>
      <c r="C1679" s="3">
        <v>41.8</v>
      </c>
      <c r="D1679" s="3">
        <v>41.5</v>
      </c>
      <c r="E1679" s="3">
        <v>41.65</v>
      </c>
      <c r="F1679" s="3">
        <v>54</v>
      </c>
      <c r="G1679" s="3">
        <v>41.6</v>
      </c>
    </row>
    <row r="1680" spans="1:7" x14ac:dyDescent="0.3">
      <c r="A1680" s="8">
        <v>40176</v>
      </c>
      <c r="B1680" s="3">
        <v>41</v>
      </c>
      <c r="C1680" s="3">
        <v>41</v>
      </c>
      <c r="D1680" s="3">
        <v>40.75</v>
      </c>
      <c r="E1680" s="3">
        <v>40.950000000000003</v>
      </c>
      <c r="F1680" s="3">
        <v>26</v>
      </c>
      <c r="G1680" s="3">
        <v>41</v>
      </c>
    </row>
    <row r="1681" spans="1:7" x14ac:dyDescent="0.3">
      <c r="A1681" s="8">
        <v>40177</v>
      </c>
      <c r="B1681" s="3">
        <v>41.7</v>
      </c>
      <c r="C1681" s="3">
        <v>44.5</v>
      </c>
      <c r="D1681" s="3">
        <v>41.7</v>
      </c>
      <c r="E1681" s="3">
        <v>42.55</v>
      </c>
      <c r="F1681" s="3">
        <v>110</v>
      </c>
      <c r="G1681" s="3">
        <v>42.63</v>
      </c>
    </row>
    <row r="1682" spans="1:7" x14ac:dyDescent="0.3">
      <c r="A1682" s="8">
        <v>40182</v>
      </c>
      <c r="B1682" s="3">
        <v>44</v>
      </c>
      <c r="C1682" s="3">
        <v>44.01</v>
      </c>
      <c r="D1682" s="3">
        <v>43.65</v>
      </c>
      <c r="E1682" s="3">
        <v>44</v>
      </c>
      <c r="F1682" s="3">
        <v>120</v>
      </c>
      <c r="G1682" s="3">
        <v>44.13</v>
      </c>
    </row>
    <row r="1683" spans="1:7" x14ac:dyDescent="0.3">
      <c r="A1683" s="8">
        <v>40183</v>
      </c>
      <c r="B1683" s="3">
        <v>45</v>
      </c>
      <c r="C1683" s="3">
        <v>46.25</v>
      </c>
      <c r="D1683" s="3">
        <v>45</v>
      </c>
      <c r="E1683" s="3">
        <v>46.2</v>
      </c>
      <c r="F1683" s="3">
        <v>407</v>
      </c>
      <c r="G1683" s="3">
        <v>46.15</v>
      </c>
    </row>
    <row r="1684" spans="1:7" x14ac:dyDescent="0.3">
      <c r="A1684" s="8">
        <v>40184</v>
      </c>
      <c r="B1684" s="3">
        <v>45.8</v>
      </c>
      <c r="C1684" s="3">
        <v>46.95</v>
      </c>
      <c r="D1684" s="3">
        <v>45.8</v>
      </c>
      <c r="E1684" s="3">
        <v>46.95</v>
      </c>
      <c r="F1684" s="3">
        <v>95</v>
      </c>
      <c r="G1684" s="3">
        <v>46.75</v>
      </c>
    </row>
    <row r="1685" spans="1:7" x14ac:dyDescent="0.3">
      <c r="A1685" s="8">
        <v>40185</v>
      </c>
      <c r="B1685" s="3">
        <v>48</v>
      </c>
      <c r="C1685" s="3">
        <v>49</v>
      </c>
      <c r="D1685" s="3">
        <v>47.8</v>
      </c>
      <c r="E1685" s="3">
        <v>48.75</v>
      </c>
      <c r="F1685" s="3">
        <v>712</v>
      </c>
      <c r="G1685" s="3">
        <v>48.83</v>
      </c>
    </row>
    <row r="1686" spans="1:7" x14ac:dyDescent="0.3">
      <c r="A1686" s="8">
        <v>40186</v>
      </c>
      <c r="B1686" s="3">
        <v>47.9</v>
      </c>
      <c r="C1686" s="3">
        <v>48.6</v>
      </c>
      <c r="D1686" s="3">
        <v>47.6</v>
      </c>
      <c r="E1686" s="3">
        <v>47.7</v>
      </c>
      <c r="F1686" s="3">
        <v>262</v>
      </c>
      <c r="G1686" s="3">
        <v>47.95</v>
      </c>
    </row>
    <row r="1687" spans="1:7" x14ac:dyDescent="0.3">
      <c r="A1687" s="8">
        <v>40189</v>
      </c>
      <c r="B1687" s="3">
        <v>49.25</v>
      </c>
      <c r="C1687" s="3">
        <v>50</v>
      </c>
      <c r="D1687" s="3">
        <v>48.7</v>
      </c>
      <c r="E1687" s="3">
        <v>48.85</v>
      </c>
      <c r="F1687" s="3">
        <v>414</v>
      </c>
      <c r="G1687" s="3">
        <v>48.6</v>
      </c>
    </row>
    <row r="1688" spans="1:7" x14ac:dyDescent="0.3">
      <c r="A1688" s="8">
        <v>40190</v>
      </c>
      <c r="B1688" s="3">
        <v>47.55</v>
      </c>
      <c r="C1688" s="3">
        <v>47.55</v>
      </c>
      <c r="D1688" s="3">
        <v>46</v>
      </c>
      <c r="E1688" s="3">
        <v>46.6</v>
      </c>
      <c r="F1688" s="3">
        <v>196</v>
      </c>
      <c r="G1688" s="3">
        <v>46.57</v>
      </c>
    </row>
    <row r="1689" spans="1:7" x14ac:dyDescent="0.3">
      <c r="A1689" s="8">
        <v>40191</v>
      </c>
      <c r="B1689" s="3">
        <v>47</v>
      </c>
      <c r="C1689" s="3">
        <v>47.8</v>
      </c>
      <c r="D1689" s="3">
        <v>46.75</v>
      </c>
      <c r="E1689" s="3">
        <v>47.3</v>
      </c>
      <c r="F1689" s="3">
        <v>148</v>
      </c>
      <c r="G1689" s="3">
        <v>47.4</v>
      </c>
    </row>
    <row r="1690" spans="1:7" x14ac:dyDescent="0.3">
      <c r="A1690" s="8">
        <v>40192</v>
      </c>
      <c r="B1690" s="3">
        <v>47.85</v>
      </c>
      <c r="C1690" s="3">
        <v>47.85</v>
      </c>
      <c r="D1690" s="3">
        <v>45.8</v>
      </c>
      <c r="E1690" s="3">
        <v>45.8</v>
      </c>
      <c r="F1690" s="3">
        <v>240</v>
      </c>
      <c r="G1690" s="3">
        <v>45.8</v>
      </c>
    </row>
    <row r="1691" spans="1:7" x14ac:dyDescent="0.3">
      <c r="A1691" s="8">
        <v>40193</v>
      </c>
      <c r="B1691" s="3">
        <v>46.15</v>
      </c>
      <c r="C1691" s="3">
        <v>46.4</v>
      </c>
      <c r="D1691" s="3">
        <v>45.9</v>
      </c>
      <c r="E1691" s="3">
        <v>46.15</v>
      </c>
      <c r="F1691" s="3">
        <v>116</v>
      </c>
      <c r="G1691" s="3">
        <v>46.23</v>
      </c>
    </row>
    <row r="1692" spans="1:7" x14ac:dyDescent="0.3">
      <c r="A1692" s="8">
        <v>40196</v>
      </c>
      <c r="B1692" s="3">
        <v>47.15</v>
      </c>
      <c r="C1692" s="3">
        <v>47.15</v>
      </c>
      <c r="D1692" s="3">
        <v>47.15</v>
      </c>
      <c r="E1692" s="3">
        <v>47.15</v>
      </c>
      <c r="F1692" s="3">
        <v>229</v>
      </c>
      <c r="G1692" s="3">
        <v>47.6</v>
      </c>
    </row>
    <row r="1693" spans="1:7" x14ac:dyDescent="0.3">
      <c r="A1693" s="8">
        <v>40197</v>
      </c>
      <c r="B1693" s="3">
        <v>47.75</v>
      </c>
      <c r="C1693" s="3">
        <v>48.35</v>
      </c>
      <c r="D1693" s="3">
        <v>47.4</v>
      </c>
      <c r="E1693" s="3">
        <v>48.35</v>
      </c>
      <c r="F1693" s="3">
        <v>160</v>
      </c>
      <c r="G1693" s="3">
        <v>48.25</v>
      </c>
    </row>
    <row r="1694" spans="1:7" x14ac:dyDescent="0.3">
      <c r="A1694" s="8">
        <v>40198</v>
      </c>
      <c r="B1694" s="3">
        <v>47</v>
      </c>
      <c r="C1694" s="3">
        <v>47.6</v>
      </c>
      <c r="D1694" s="3">
        <v>46.8</v>
      </c>
      <c r="E1694" s="3">
        <v>47.6</v>
      </c>
      <c r="F1694" s="3">
        <v>261</v>
      </c>
      <c r="G1694" s="3">
        <v>47.6</v>
      </c>
    </row>
    <row r="1695" spans="1:7" x14ac:dyDescent="0.3">
      <c r="A1695" s="8">
        <v>40199</v>
      </c>
      <c r="B1695" s="3">
        <v>46.75</v>
      </c>
      <c r="C1695" s="3">
        <v>46.75</v>
      </c>
      <c r="D1695" s="3">
        <v>45.5</v>
      </c>
      <c r="E1695" s="3">
        <v>45.7</v>
      </c>
      <c r="F1695" s="3">
        <v>149</v>
      </c>
      <c r="G1695" s="3">
        <v>45.85</v>
      </c>
    </row>
    <row r="1696" spans="1:7" x14ac:dyDescent="0.3">
      <c r="A1696" s="8">
        <v>40200</v>
      </c>
      <c r="B1696" s="3">
        <v>45.9</v>
      </c>
      <c r="C1696" s="3">
        <v>46.65</v>
      </c>
      <c r="D1696" s="3">
        <v>45.6</v>
      </c>
      <c r="E1696" s="3">
        <v>46.4</v>
      </c>
      <c r="F1696" s="3">
        <v>100</v>
      </c>
      <c r="G1696" s="3">
        <v>46.35</v>
      </c>
    </row>
    <row r="1697" spans="1:7" x14ac:dyDescent="0.3">
      <c r="A1697" s="8">
        <v>40203</v>
      </c>
      <c r="B1697" s="3">
        <v>48</v>
      </c>
      <c r="C1697" s="3">
        <v>48.4</v>
      </c>
      <c r="D1697" s="3">
        <v>47.6</v>
      </c>
      <c r="E1697" s="3">
        <v>47.7</v>
      </c>
      <c r="F1697" s="3">
        <v>430</v>
      </c>
      <c r="G1697" s="3">
        <v>47.75</v>
      </c>
    </row>
    <row r="1698" spans="1:7" x14ac:dyDescent="0.3">
      <c r="A1698" s="8">
        <v>40204</v>
      </c>
      <c r="B1698" s="3">
        <v>48.55</v>
      </c>
      <c r="C1698" s="3">
        <v>49.45</v>
      </c>
      <c r="D1698" s="3">
        <v>48.4</v>
      </c>
      <c r="E1698" s="3">
        <v>49.15</v>
      </c>
      <c r="F1698" s="3">
        <v>519</v>
      </c>
      <c r="G1698" s="3">
        <v>49.2</v>
      </c>
    </row>
    <row r="1699" spans="1:7" x14ac:dyDescent="0.3">
      <c r="A1699" s="8">
        <v>40205</v>
      </c>
      <c r="B1699" s="3">
        <v>49.2</v>
      </c>
      <c r="C1699" s="3">
        <v>50.5</v>
      </c>
      <c r="D1699" s="3">
        <v>48.95</v>
      </c>
      <c r="E1699" s="3">
        <v>50.5</v>
      </c>
      <c r="F1699" s="3">
        <v>545</v>
      </c>
      <c r="G1699" s="3">
        <v>50.35</v>
      </c>
    </row>
    <row r="1700" spans="1:7" x14ac:dyDescent="0.3">
      <c r="A1700" s="8">
        <v>40206</v>
      </c>
      <c r="B1700" s="3">
        <v>50.25</v>
      </c>
      <c r="C1700" s="3">
        <v>53</v>
      </c>
      <c r="D1700" s="3">
        <v>50.25</v>
      </c>
      <c r="E1700" s="3">
        <v>52</v>
      </c>
      <c r="F1700" s="3">
        <v>669</v>
      </c>
      <c r="G1700" s="3">
        <v>52.1</v>
      </c>
    </row>
    <row r="1701" spans="1:7" x14ac:dyDescent="0.3">
      <c r="A1701" s="8">
        <v>40207</v>
      </c>
      <c r="B1701" s="3">
        <v>53.05</v>
      </c>
      <c r="C1701" s="3">
        <v>55.8</v>
      </c>
      <c r="D1701" s="3">
        <v>53</v>
      </c>
      <c r="E1701" s="3">
        <v>55.7</v>
      </c>
      <c r="F1701" s="3">
        <v>231</v>
      </c>
      <c r="G1701" s="3">
        <v>55.8</v>
      </c>
    </row>
    <row r="1702" spans="1:7" x14ac:dyDescent="0.3">
      <c r="A1702" s="8">
        <v>40210</v>
      </c>
      <c r="B1702" s="3">
        <v>52.75</v>
      </c>
      <c r="C1702" s="3">
        <v>53.5</v>
      </c>
      <c r="D1702" s="3">
        <v>52</v>
      </c>
      <c r="E1702" s="3">
        <v>53.15</v>
      </c>
      <c r="F1702" s="3">
        <v>252</v>
      </c>
      <c r="G1702" s="3">
        <v>53.15</v>
      </c>
    </row>
    <row r="1703" spans="1:7" x14ac:dyDescent="0.3">
      <c r="A1703" s="8">
        <v>40211</v>
      </c>
      <c r="B1703" s="3">
        <v>53.5</v>
      </c>
      <c r="C1703" s="3">
        <v>53.5</v>
      </c>
      <c r="D1703" s="3">
        <v>51.65</v>
      </c>
      <c r="E1703" s="3">
        <v>51.65</v>
      </c>
      <c r="F1703" s="3">
        <v>276</v>
      </c>
      <c r="G1703" s="3">
        <v>51.65</v>
      </c>
    </row>
    <row r="1704" spans="1:7" x14ac:dyDescent="0.3">
      <c r="A1704" s="8">
        <v>40212</v>
      </c>
      <c r="B1704" s="3">
        <v>52.6</v>
      </c>
      <c r="C1704" s="3">
        <v>54</v>
      </c>
      <c r="D1704" s="3">
        <v>52.1</v>
      </c>
      <c r="E1704" s="3">
        <v>52.3</v>
      </c>
      <c r="F1704" s="3">
        <v>263</v>
      </c>
      <c r="G1704" s="3">
        <v>52.3</v>
      </c>
    </row>
    <row r="1705" spans="1:7" x14ac:dyDescent="0.3">
      <c r="A1705" s="8">
        <v>40213</v>
      </c>
      <c r="B1705" s="3">
        <v>51.75</v>
      </c>
      <c r="C1705" s="3">
        <v>52</v>
      </c>
      <c r="D1705" s="3">
        <v>50.95</v>
      </c>
      <c r="E1705" s="3">
        <v>51</v>
      </c>
      <c r="F1705" s="3">
        <v>228</v>
      </c>
      <c r="G1705" s="3">
        <v>50.85</v>
      </c>
    </row>
    <row r="1706" spans="1:7" x14ac:dyDescent="0.3">
      <c r="A1706" s="8">
        <v>40214</v>
      </c>
      <c r="B1706" s="3">
        <v>51</v>
      </c>
      <c r="C1706" s="3">
        <v>51.7</v>
      </c>
      <c r="D1706" s="3">
        <v>51</v>
      </c>
      <c r="E1706" s="3">
        <v>51.5</v>
      </c>
      <c r="F1706" s="3">
        <v>181</v>
      </c>
      <c r="G1706" s="3">
        <v>51.5</v>
      </c>
    </row>
    <row r="1707" spans="1:7" x14ac:dyDescent="0.3">
      <c r="A1707" s="8">
        <v>40217</v>
      </c>
      <c r="B1707" s="3">
        <v>51</v>
      </c>
      <c r="C1707" s="3">
        <v>51</v>
      </c>
      <c r="D1707" s="3">
        <v>49</v>
      </c>
      <c r="E1707" s="3">
        <v>49.15</v>
      </c>
      <c r="F1707" s="3">
        <v>168</v>
      </c>
      <c r="G1707" s="3">
        <v>49.15</v>
      </c>
    </row>
    <row r="1708" spans="1:7" x14ac:dyDescent="0.3">
      <c r="A1708" s="8">
        <v>40218</v>
      </c>
      <c r="B1708" s="3">
        <v>49.05</v>
      </c>
      <c r="C1708" s="3">
        <v>49.05</v>
      </c>
      <c r="D1708" s="3">
        <v>48.05</v>
      </c>
      <c r="E1708" s="3">
        <v>48.1</v>
      </c>
      <c r="F1708" s="3">
        <v>81</v>
      </c>
      <c r="G1708" s="3">
        <v>48.1</v>
      </c>
    </row>
    <row r="1709" spans="1:7" x14ac:dyDescent="0.3">
      <c r="A1709" s="8">
        <v>40219</v>
      </c>
      <c r="B1709" s="3">
        <v>48.05</v>
      </c>
      <c r="C1709" s="3">
        <v>50.25</v>
      </c>
      <c r="D1709" s="3">
        <v>48</v>
      </c>
      <c r="E1709" s="3">
        <v>49.9</v>
      </c>
      <c r="F1709" s="3">
        <v>121</v>
      </c>
      <c r="G1709" s="3">
        <v>50</v>
      </c>
    </row>
    <row r="1710" spans="1:7" x14ac:dyDescent="0.3">
      <c r="A1710" s="8">
        <v>40220</v>
      </c>
      <c r="B1710" s="3">
        <v>50.8</v>
      </c>
      <c r="C1710" s="3">
        <v>52</v>
      </c>
      <c r="D1710" s="3">
        <v>50.8</v>
      </c>
      <c r="E1710" s="3">
        <v>51.95</v>
      </c>
      <c r="F1710" s="3">
        <v>366</v>
      </c>
      <c r="G1710" s="3">
        <v>51.9</v>
      </c>
    </row>
    <row r="1711" spans="1:7" x14ac:dyDescent="0.3">
      <c r="A1711" s="8">
        <v>40221</v>
      </c>
      <c r="B1711" s="3">
        <v>53.45</v>
      </c>
      <c r="C1711" s="3">
        <v>54.9</v>
      </c>
      <c r="D1711" s="3">
        <v>53.45</v>
      </c>
      <c r="E1711" s="3">
        <v>54.7</v>
      </c>
      <c r="F1711" s="3">
        <v>281</v>
      </c>
      <c r="G1711" s="3">
        <v>54.78</v>
      </c>
    </row>
    <row r="1712" spans="1:7" x14ac:dyDescent="0.3">
      <c r="A1712" s="8">
        <v>40224</v>
      </c>
      <c r="B1712" s="3">
        <v>54.25</v>
      </c>
      <c r="C1712" s="3">
        <v>54.35</v>
      </c>
      <c r="D1712" s="3">
        <v>53.7</v>
      </c>
      <c r="E1712" s="3">
        <v>53.75</v>
      </c>
      <c r="F1712" s="3">
        <v>312</v>
      </c>
      <c r="G1712" s="3">
        <v>53.7</v>
      </c>
    </row>
    <row r="1713" spans="1:7" x14ac:dyDescent="0.3">
      <c r="A1713" s="8">
        <v>40225</v>
      </c>
      <c r="B1713" s="3">
        <v>54.2</v>
      </c>
      <c r="C1713" s="3">
        <v>57.3</v>
      </c>
      <c r="D1713" s="3">
        <v>54.2</v>
      </c>
      <c r="E1713" s="3">
        <v>57.25</v>
      </c>
      <c r="F1713" s="3">
        <v>618</v>
      </c>
      <c r="G1713" s="3">
        <v>57.25</v>
      </c>
    </row>
    <row r="1714" spans="1:7" x14ac:dyDescent="0.3">
      <c r="A1714" s="8">
        <v>40226</v>
      </c>
      <c r="B1714" s="3">
        <v>57.25</v>
      </c>
      <c r="C1714" s="3">
        <v>58.25</v>
      </c>
      <c r="D1714" s="3">
        <v>56</v>
      </c>
      <c r="E1714" s="3">
        <v>58.1</v>
      </c>
      <c r="F1714" s="3">
        <v>364</v>
      </c>
      <c r="G1714" s="3">
        <v>58.25</v>
      </c>
    </row>
    <row r="1715" spans="1:7" x14ac:dyDescent="0.3">
      <c r="A1715" s="8">
        <v>40227</v>
      </c>
      <c r="B1715" s="3">
        <v>57.1</v>
      </c>
      <c r="C1715" s="3">
        <v>60.35</v>
      </c>
      <c r="D1715" s="3">
        <v>57</v>
      </c>
      <c r="E1715" s="3">
        <v>60.35</v>
      </c>
      <c r="F1715" s="3">
        <v>272</v>
      </c>
      <c r="G1715" s="3">
        <v>60.35</v>
      </c>
    </row>
    <row r="1716" spans="1:7" x14ac:dyDescent="0.3">
      <c r="A1716" s="8">
        <v>40228</v>
      </c>
      <c r="B1716" s="3">
        <v>61.1</v>
      </c>
      <c r="C1716" s="3">
        <v>64.25</v>
      </c>
      <c r="D1716" s="3">
        <v>60.3</v>
      </c>
      <c r="E1716" s="3">
        <v>63.9</v>
      </c>
      <c r="F1716" s="3">
        <v>413</v>
      </c>
      <c r="G1716" s="3">
        <v>64.099999999999994</v>
      </c>
    </row>
    <row r="1717" spans="1:7" x14ac:dyDescent="0.3">
      <c r="A1717" s="8">
        <v>40231</v>
      </c>
      <c r="B1717" s="3">
        <v>75</v>
      </c>
      <c r="C1717" s="3">
        <v>76</v>
      </c>
      <c r="D1717" s="3">
        <v>71.5</v>
      </c>
      <c r="E1717" s="3">
        <v>71.5</v>
      </c>
      <c r="F1717" s="3">
        <v>389</v>
      </c>
      <c r="G1717" s="3">
        <v>71.83</v>
      </c>
    </row>
    <row r="1718" spans="1:7" x14ac:dyDescent="0.3">
      <c r="A1718" s="8">
        <v>40232</v>
      </c>
      <c r="B1718" s="3">
        <v>71.5</v>
      </c>
      <c r="C1718" s="3">
        <v>72.55</v>
      </c>
      <c r="D1718" s="3">
        <v>70</v>
      </c>
      <c r="E1718" s="3">
        <v>72.55</v>
      </c>
      <c r="F1718" s="3">
        <v>331</v>
      </c>
      <c r="G1718" s="3">
        <v>72.5</v>
      </c>
    </row>
    <row r="1719" spans="1:7" x14ac:dyDescent="0.3">
      <c r="A1719" s="8">
        <v>40233</v>
      </c>
      <c r="B1719" s="3">
        <v>72.5</v>
      </c>
      <c r="C1719" s="3">
        <v>73.099999999999994</v>
      </c>
      <c r="D1719" s="3">
        <v>71.45</v>
      </c>
      <c r="E1719" s="3">
        <v>72.95</v>
      </c>
      <c r="F1719" s="3">
        <v>368</v>
      </c>
      <c r="G1719" s="3">
        <v>73.180000000000007</v>
      </c>
    </row>
    <row r="1720" spans="1:7" x14ac:dyDescent="0.3">
      <c r="A1720" s="8">
        <v>40234</v>
      </c>
      <c r="B1720" s="3">
        <v>74</v>
      </c>
      <c r="C1720" s="3">
        <v>75.849999999999994</v>
      </c>
      <c r="D1720" s="3">
        <v>73</v>
      </c>
      <c r="E1720" s="3">
        <v>73.75</v>
      </c>
      <c r="F1720" s="3">
        <v>810</v>
      </c>
      <c r="G1720" s="3">
        <v>73.7</v>
      </c>
    </row>
    <row r="1721" spans="1:7" x14ac:dyDescent="0.3">
      <c r="A1721" s="8">
        <v>40235</v>
      </c>
      <c r="B1721" s="3">
        <v>72.5</v>
      </c>
      <c r="C1721" s="3">
        <v>72.5</v>
      </c>
      <c r="D1721" s="3">
        <v>69.75</v>
      </c>
      <c r="E1721" s="3">
        <v>69.75</v>
      </c>
      <c r="F1721" s="3">
        <v>414</v>
      </c>
      <c r="G1721" s="3">
        <v>69.95</v>
      </c>
    </row>
    <row r="1722" spans="1:7" x14ac:dyDescent="0.3">
      <c r="A1722" s="8">
        <v>40238</v>
      </c>
      <c r="B1722" s="3">
        <v>48.1</v>
      </c>
      <c r="C1722" s="3">
        <v>49.04</v>
      </c>
      <c r="D1722" s="3">
        <v>46.9</v>
      </c>
      <c r="E1722" s="3">
        <v>46.95</v>
      </c>
      <c r="F1722" s="3">
        <v>102</v>
      </c>
      <c r="G1722" s="3">
        <v>47.3</v>
      </c>
    </row>
    <row r="1723" spans="1:7" x14ac:dyDescent="0.3">
      <c r="A1723" s="8">
        <v>40239</v>
      </c>
      <c r="B1723" s="3">
        <v>46.45</v>
      </c>
      <c r="C1723" s="3">
        <v>47.5</v>
      </c>
      <c r="D1723" s="3">
        <v>46.45</v>
      </c>
      <c r="E1723" s="3">
        <v>47.1</v>
      </c>
      <c r="F1723" s="3">
        <v>104</v>
      </c>
      <c r="G1723" s="3">
        <v>47.1</v>
      </c>
    </row>
    <row r="1724" spans="1:7" x14ac:dyDescent="0.3">
      <c r="A1724" s="8">
        <v>40240</v>
      </c>
      <c r="B1724" s="3">
        <v>47.15</v>
      </c>
      <c r="C1724" s="3">
        <v>47.15</v>
      </c>
      <c r="D1724" s="3">
        <v>46</v>
      </c>
      <c r="E1724" s="3">
        <v>46.3</v>
      </c>
      <c r="F1724" s="3">
        <v>202</v>
      </c>
      <c r="G1724" s="3">
        <v>46.4</v>
      </c>
    </row>
    <row r="1725" spans="1:7" x14ac:dyDescent="0.3">
      <c r="A1725" s="8">
        <v>40241</v>
      </c>
      <c r="B1725" s="3">
        <v>47.5</v>
      </c>
      <c r="C1725" s="3">
        <v>47.69</v>
      </c>
      <c r="D1725" s="3">
        <v>45.95</v>
      </c>
      <c r="E1725" s="3">
        <v>47.69</v>
      </c>
      <c r="F1725" s="3">
        <v>158</v>
      </c>
      <c r="G1725" s="3">
        <v>45.48</v>
      </c>
    </row>
    <row r="1726" spans="1:7" x14ac:dyDescent="0.3">
      <c r="A1726" s="8">
        <v>40242</v>
      </c>
      <c r="B1726" s="3">
        <v>46.6</v>
      </c>
      <c r="C1726" s="3">
        <v>47</v>
      </c>
      <c r="D1726" s="3">
        <v>46.55</v>
      </c>
      <c r="E1726" s="3">
        <v>46.69</v>
      </c>
      <c r="F1726" s="3">
        <v>98</v>
      </c>
      <c r="G1726" s="3">
        <v>46.53</v>
      </c>
    </row>
    <row r="1727" spans="1:7" x14ac:dyDescent="0.3">
      <c r="A1727" s="8">
        <v>40245</v>
      </c>
      <c r="B1727" s="3">
        <v>47.75</v>
      </c>
      <c r="C1727" s="3">
        <v>47.75</v>
      </c>
      <c r="D1727" s="3">
        <v>45.31</v>
      </c>
      <c r="E1727" s="3">
        <v>45.31</v>
      </c>
      <c r="F1727" s="3">
        <v>57</v>
      </c>
      <c r="G1727" s="3">
        <v>46</v>
      </c>
    </row>
    <row r="1728" spans="1:7" x14ac:dyDescent="0.3">
      <c r="A1728" s="8">
        <v>40246</v>
      </c>
      <c r="B1728" s="3">
        <v>43.6</v>
      </c>
      <c r="C1728" s="3">
        <v>44</v>
      </c>
      <c r="D1728" s="3">
        <v>42.9</v>
      </c>
      <c r="E1728" s="3">
        <v>43.75</v>
      </c>
      <c r="F1728" s="3">
        <v>91</v>
      </c>
      <c r="G1728" s="3">
        <v>43.55</v>
      </c>
    </row>
    <row r="1729" spans="1:7" x14ac:dyDescent="0.3">
      <c r="A1729" s="8">
        <v>40247</v>
      </c>
      <c r="B1729" s="3">
        <v>43.5</v>
      </c>
      <c r="C1729" s="3">
        <v>44.5</v>
      </c>
      <c r="D1729" s="3">
        <v>43.5</v>
      </c>
      <c r="E1729" s="3">
        <v>44.5</v>
      </c>
      <c r="F1729" s="3">
        <v>35</v>
      </c>
      <c r="G1729" s="3">
        <v>44.63</v>
      </c>
    </row>
    <row r="1730" spans="1:7" x14ac:dyDescent="0.3">
      <c r="A1730" s="8">
        <v>40248</v>
      </c>
      <c r="B1730" s="3">
        <v>46.5</v>
      </c>
      <c r="C1730" s="3">
        <v>46.5</v>
      </c>
      <c r="D1730" s="3">
        <v>45.4</v>
      </c>
      <c r="E1730" s="3">
        <v>45.7</v>
      </c>
      <c r="F1730" s="3">
        <v>50</v>
      </c>
      <c r="G1730" s="3">
        <v>45.7</v>
      </c>
    </row>
    <row r="1731" spans="1:7" x14ac:dyDescent="0.3">
      <c r="A1731" s="8">
        <v>40249</v>
      </c>
      <c r="B1731" s="3">
        <v>46.25</v>
      </c>
      <c r="C1731" s="3">
        <v>46.5</v>
      </c>
      <c r="D1731" s="3">
        <v>45.8</v>
      </c>
      <c r="E1731" s="3">
        <v>46.25</v>
      </c>
      <c r="F1731" s="3">
        <v>55</v>
      </c>
      <c r="G1731" s="3">
        <v>46.4</v>
      </c>
    </row>
    <row r="1732" spans="1:7" x14ac:dyDescent="0.3">
      <c r="A1732" s="8">
        <v>40252</v>
      </c>
      <c r="B1732" s="3">
        <v>44</v>
      </c>
      <c r="C1732" s="3">
        <v>44</v>
      </c>
      <c r="D1732" s="3">
        <v>43</v>
      </c>
      <c r="E1732" s="3">
        <v>43.1</v>
      </c>
      <c r="F1732" s="3">
        <v>163</v>
      </c>
      <c r="G1732" s="3">
        <v>43.18</v>
      </c>
    </row>
    <row r="1733" spans="1:7" x14ac:dyDescent="0.3">
      <c r="A1733" s="8">
        <v>40253</v>
      </c>
      <c r="B1733" s="3">
        <v>42.75</v>
      </c>
      <c r="C1733" s="3">
        <v>42.95</v>
      </c>
      <c r="D1733" s="3">
        <v>42.6</v>
      </c>
      <c r="E1733" s="3">
        <v>42.75</v>
      </c>
      <c r="F1733" s="3">
        <v>117</v>
      </c>
      <c r="G1733" s="3">
        <v>42.9</v>
      </c>
    </row>
    <row r="1734" spans="1:7" x14ac:dyDescent="0.3">
      <c r="A1734" s="8">
        <v>40254</v>
      </c>
      <c r="B1734" s="3">
        <v>43</v>
      </c>
      <c r="C1734" s="3">
        <v>43</v>
      </c>
      <c r="D1734" s="3">
        <v>42.4</v>
      </c>
      <c r="E1734" s="3">
        <v>42.5</v>
      </c>
      <c r="F1734" s="3">
        <v>62</v>
      </c>
      <c r="G1734" s="3">
        <v>42.55</v>
      </c>
    </row>
    <row r="1735" spans="1:7" x14ac:dyDescent="0.3">
      <c r="A1735" s="8">
        <v>40255</v>
      </c>
      <c r="B1735" s="3">
        <v>42.8</v>
      </c>
      <c r="C1735" s="3">
        <v>43.7</v>
      </c>
      <c r="D1735" s="3">
        <v>42.7</v>
      </c>
      <c r="E1735" s="3">
        <v>43.7</v>
      </c>
      <c r="F1735" s="3">
        <v>71</v>
      </c>
      <c r="G1735" s="3">
        <v>43.7</v>
      </c>
    </row>
    <row r="1736" spans="1:7" x14ac:dyDescent="0.3">
      <c r="A1736" s="8">
        <v>40256</v>
      </c>
      <c r="B1736" s="3">
        <v>43.55</v>
      </c>
      <c r="C1736" s="3">
        <v>43.9</v>
      </c>
      <c r="D1736" s="3">
        <v>43.1</v>
      </c>
      <c r="E1736" s="3">
        <v>43.5</v>
      </c>
      <c r="F1736" s="3">
        <v>90</v>
      </c>
      <c r="G1736" s="3">
        <v>43.75</v>
      </c>
    </row>
    <row r="1737" spans="1:7" x14ac:dyDescent="0.3">
      <c r="A1737" s="8">
        <v>40259</v>
      </c>
      <c r="B1737" s="3">
        <v>41.7</v>
      </c>
      <c r="C1737" s="3">
        <v>42</v>
      </c>
      <c r="D1737" s="3">
        <v>41.2</v>
      </c>
      <c r="E1737" s="3">
        <v>41.2</v>
      </c>
      <c r="F1737" s="3">
        <v>52</v>
      </c>
      <c r="G1737" s="3">
        <v>41.2</v>
      </c>
    </row>
    <row r="1738" spans="1:7" x14ac:dyDescent="0.3">
      <c r="A1738" s="8">
        <v>40260</v>
      </c>
      <c r="B1738" s="3">
        <v>41</v>
      </c>
      <c r="C1738" s="3">
        <v>41</v>
      </c>
      <c r="D1738" s="3">
        <v>39.46</v>
      </c>
      <c r="E1738" s="3">
        <v>39.6</v>
      </c>
      <c r="F1738" s="3">
        <v>79</v>
      </c>
      <c r="G1738" s="3">
        <v>39.700000000000003</v>
      </c>
    </row>
    <row r="1739" spans="1:7" x14ac:dyDescent="0.3">
      <c r="A1739" s="8">
        <v>40261</v>
      </c>
      <c r="B1739" s="3">
        <v>39.1</v>
      </c>
      <c r="C1739" s="3">
        <v>40.75</v>
      </c>
      <c r="D1739" s="3">
        <v>39.1</v>
      </c>
      <c r="E1739" s="3">
        <v>40.75</v>
      </c>
      <c r="F1739" s="3">
        <v>126</v>
      </c>
      <c r="G1739" s="3">
        <v>40.700000000000003</v>
      </c>
    </row>
    <row r="1740" spans="1:7" x14ac:dyDescent="0.3">
      <c r="A1740" s="8">
        <v>40262</v>
      </c>
      <c r="B1740" s="3">
        <v>40</v>
      </c>
      <c r="C1740" s="3">
        <v>40.35</v>
      </c>
      <c r="D1740" s="3">
        <v>39.799999999999997</v>
      </c>
      <c r="E1740" s="3">
        <v>40</v>
      </c>
      <c r="F1740" s="3">
        <v>126</v>
      </c>
      <c r="G1740" s="3">
        <v>40</v>
      </c>
    </row>
    <row r="1741" spans="1:7" x14ac:dyDescent="0.3">
      <c r="A1741" s="8">
        <v>40263</v>
      </c>
      <c r="B1741" s="3">
        <v>39.9</v>
      </c>
      <c r="C1741" s="3">
        <v>40.799999999999997</v>
      </c>
      <c r="D1741" s="3">
        <v>39.9</v>
      </c>
      <c r="E1741" s="3">
        <v>40.549999999999997</v>
      </c>
      <c r="F1741" s="3">
        <v>103</v>
      </c>
      <c r="G1741" s="3">
        <v>40.549999999999997</v>
      </c>
    </row>
    <row r="1742" spans="1:7" x14ac:dyDescent="0.3">
      <c r="A1742" s="8">
        <v>40266</v>
      </c>
      <c r="B1742" s="3">
        <v>40</v>
      </c>
      <c r="C1742" s="3">
        <v>40</v>
      </c>
      <c r="D1742" s="3">
        <v>39</v>
      </c>
      <c r="E1742" s="3">
        <v>39</v>
      </c>
      <c r="F1742" s="3">
        <v>91</v>
      </c>
      <c r="G1742" s="3">
        <v>39.25</v>
      </c>
    </row>
    <row r="1743" spans="1:7" x14ac:dyDescent="0.3">
      <c r="A1743" s="8">
        <v>40267</v>
      </c>
      <c r="B1743" s="3">
        <v>39</v>
      </c>
      <c r="C1743" s="3">
        <v>39</v>
      </c>
      <c r="D1743" s="3">
        <v>38.5</v>
      </c>
      <c r="E1743" s="3">
        <v>39</v>
      </c>
      <c r="F1743" s="3">
        <v>58</v>
      </c>
      <c r="G1743" s="3">
        <v>38.75</v>
      </c>
    </row>
    <row r="1744" spans="1:7" x14ac:dyDescent="0.3">
      <c r="A1744" s="8">
        <v>40268</v>
      </c>
      <c r="B1744" s="3">
        <v>40</v>
      </c>
      <c r="C1744" s="3">
        <v>41.04</v>
      </c>
      <c r="D1744" s="3">
        <v>39.75</v>
      </c>
      <c r="E1744" s="3">
        <v>40.9</v>
      </c>
      <c r="F1744" s="3">
        <v>21</v>
      </c>
      <c r="G1744" s="3">
        <v>40.9</v>
      </c>
    </row>
    <row r="1745" spans="1:7" x14ac:dyDescent="0.3">
      <c r="A1745" s="8">
        <v>40274</v>
      </c>
      <c r="B1745" s="3">
        <v>45</v>
      </c>
      <c r="C1745" s="3">
        <v>45.6</v>
      </c>
      <c r="D1745" s="3">
        <v>44.8</v>
      </c>
      <c r="E1745" s="3">
        <v>45.25</v>
      </c>
      <c r="F1745" s="3">
        <v>269</v>
      </c>
      <c r="G1745" s="3">
        <v>45.3</v>
      </c>
    </row>
    <row r="1746" spans="1:7" x14ac:dyDescent="0.3">
      <c r="A1746" s="8">
        <v>40275</v>
      </c>
      <c r="B1746" s="3">
        <v>41.75</v>
      </c>
      <c r="C1746" s="3">
        <v>45.15</v>
      </c>
      <c r="D1746" s="3">
        <v>41.75</v>
      </c>
      <c r="E1746" s="3">
        <v>44.85</v>
      </c>
      <c r="F1746" s="3">
        <v>96</v>
      </c>
      <c r="G1746" s="3">
        <v>44.65</v>
      </c>
    </row>
    <row r="1747" spans="1:7" x14ac:dyDescent="0.3">
      <c r="A1747" s="8">
        <v>40276</v>
      </c>
      <c r="B1747" s="3">
        <v>44</v>
      </c>
      <c r="C1747" s="3">
        <v>45</v>
      </c>
      <c r="D1747" s="3">
        <v>43.9</v>
      </c>
      <c r="E1747" s="3">
        <v>44.15</v>
      </c>
      <c r="F1747" s="3">
        <v>71</v>
      </c>
      <c r="G1747" s="3">
        <v>44.15</v>
      </c>
    </row>
    <row r="1748" spans="1:7" x14ac:dyDescent="0.3">
      <c r="A1748" s="8">
        <v>40277</v>
      </c>
      <c r="B1748" s="3">
        <v>44.8</v>
      </c>
      <c r="C1748" s="3">
        <v>45.45</v>
      </c>
      <c r="D1748" s="3">
        <v>44.8</v>
      </c>
      <c r="E1748" s="3">
        <v>45.45</v>
      </c>
      <c r="F1748" s="3">
        <v>170</v>
      </c>
      <c r="G1748" s="3">
        <v>45.35</v>
      </c>
    </row>
    <row r="1749" spans="1:7" x14ac:dyDescent="0.3">
      <c r="A1749" s="8">
        <v>40280</v>
      </c>
      <c r="B1749" s="3">
        <v>45</v>
      </c>
      <c r="C1749" s="3">
        <v>45</v>
      </c>
      <c r="D1749" s="3">
        <v>43.75</v>
      </c>
      <c r="E1749" s="3">
        <v>44</v>
      </c>
      <c r="F1749" s="3">
        <v>107</v>
      </c>
      <c r="G1749" s="3">
        <v>43.83</v>
      </c>
    </row>
    <row r="1750" spans="1:7" x14ac:dyDescent="0.3">
      <c r="A1750" s="8">
        <v>40281</v>
      </c>
      <c r="B1750" s="3">
        <v>43.4</v>
      </c>
      <c r="C1750" s="3">
        <v>44.1</v>
      </c>
      <c r="D1750" s="3">
        <v>43.1</v>
      </c>
      <c r="E1750" s="3">
        <v>43.7</v>
      </c>
      <c r="F1750" s="3">
        <v>90</v>
      </c>
      <c r="G1750" s="3">
        <v>43.7</v>
      </c>
    </row>
    <row r="1751" spans="1:7" x14ac:dyDescent="0.3">
      <c r="A1751" s="8">
        <v>40282</v>
      </c>
      <c r="B1751" s="3">
        <v>44</v>
      </c>
      <c r="C1751" s="3">
        <v>44.25</v>
      </c>
      <c r="D1751" s="3">
        <v>43.5</v>
      </c>
      <c r="E1751" s="3">
        <v>43.6</v>
      </c>
      <c r="F1751" s="3">
        <v>71</v>
      </c>
      <c r="G1751" s="3">
        <v>43.6</v>
      </c>
    </row>
    <row r="1752" spans="1:7" x14ac:dyDescent="0.3">
      <c r="A1752" s="8">
        <v>40283</v>
      </c>
      <c r="B1752" s="3">
        <v>43.3</v>
      </c>
      <c r="C1752" s="3">
        <v>43.6</v>
      </c>
      <c r="D1752" s="3">
        <v>42.95</v>
      </c>
      <c r="E1752" s="3">
        <v>43</v>
      </c>
      <c r="F1752" s="3">
        <v>219</v>
      </c>
      <c r="G1752" s="3">
        <v>43</v>
      </c>
    </row>
    <row r="1753" spans="1:7" x14ac:dyDescent="0.3">
      <c r="A1753" s="8">
        <v>40284</v>
      </c>
      <c r="B1753" s="3">
        <v>42.3</v>
      </c>
      <c r="C1753" s="3">
        <v>43.5</v>
      </c>
      <c r="D1753" s="3">
        <v>42.25</v>
      </c>
      <c r="E1753" s="3">
        <v>43.1</v>
      </c>
      <c r="F1753" s="3">
        <v>165</v>
      </c>
      <c r="G1753" s="3">
        <v>43.33</v>
      </c>
    </row>
    <row r="1754" spans="1:7" x14ac:dyDescent="0.3">
      <c r="A1754" s="8">
        <v>40287</v>
      </c>
      <c r="B1754" s="3">
        <v>43.6</v>
      </c>
      <c r="C1754" s="3">
        <v>44</v>
      </c>
      <c r="D1754" s="3">
        <v>42.9</v>
      </c>
      <c r="E1754" s="3">
        <v>42.95</v>
      </c>
      <c r="F1754" s="3">
        <v>145</v>
      </c>
      <c r="G1754" s="3">
        <v>43</v>
      </c>
    </row>
    <row r="1755" spans="1:7" x14ac:dyDescent="0.3">
      <c r="A1755" s="8">
        <v>40288</v>
      </c>
      <c r="B1755" s="3">
        <v>43.5</v>
      </c>
      <c r="C1755" s="3">
        <v>43.95</v>
      </c>
      <c r="D1755" s="3">
        <v>43.4</v>
      </c>
      <c r="E1755" s="3">
        <v>43.6</v>
      </c>
      <c r="F1755" s="3">
        <v>257</v>
      </c>
      <c r="G1755" s="3">
        <v>43.6</v>
      </c>
    </row>
    <row r="1756" spans="1:7" x14ac:dyDescent="0.3">
      <c r="A1756" s="8">
        <v>40289</v>
      </c>
      <c r="B1756" s="3">
        <v>44</v>
      </c>
      <c r="C1756" s="3">
        <v>44.5</v>
      </c>
      <c r="D1756" s="3">
        <v>43.9</v>
      </c>
      <c r="E1756" s="3">
        <v>44.5</v>
      </c>
      <c r="F1756" s="3">
        <v>180</v>
      </c>
      <c r="G1756" s="3">
        <v>44.5</v>
      </c>
    </row>
    <row r="1757" spans="1:7" x14ac:dyDescent="0.3">
      <c r="A1757" s="8">
        <v>40290</v>
      </c>
      <c r="B1757" s="3">
        <v>44</v>
      </c>
      <c r="C1757" s="3">
        <v>44.5</v>
      </c>
      <c r="D1757" s="3">
        <v>43.65</v>
      </c>
      <c r="E1757" s="3">
        <v>44</v>
      </c>
      <c r="F1757" s="3">
        <v>251</v>
      </c>
      <c r="G1757" s="3">
        <v>44</v>
      </c>
    </row>
    <row r="1758" spans="1:7" x14ac:dyDescent="0.3">
      <c r="A1758" s="8">
        <v>40291</v>
      </c>
      <c r="B1758" s="3">
        <v>44.19</v>
      </c>
      <c r="C1758" s="3">
        <v>44.5</v>
      </c>
      <c r="D1758" s="3">
        <v>43.9</v>
      </c>
      <c r="E1758" s="3">
        <v>44.3</v>
      </c>
      <c r="F1758" s="3">
        <v>238</v>
      </c>
      <c r="G1758" s="3">
        <v>44.35</v>
      </c>
    </row>
    <row r="1759" spans="1:7" x14ac:dyDescent="0.3">
      <c r="A1759" s="8">
        <v>40294</v>
      </c>
      <c r="B1759" s="3">
        <v>45.2</v>
      </c>
      <c r="C1759" s="3">
        <v>45.45</v>
      </c>
      <c r="D1759" s="3">
        <v>44.66</v>
      </c>
      <c r="E1759" s="3">
        <v>45.2</v>
      </c>
      <c r="F1759" s="3">
        <v>399</v>
      </c>
      <c r="G1759" s="3">
        <v>45.38</v>
      </c>
    </row>
    <row r="1760" spans="1:7" x14ac:dyDescent="0.3">
      <c r="A1760" s="8">
        <v>40295</v>
      </c>
      <c r="B1760" s="3">
        <v>44.9</v>
      </c>
      <c r="C1760" s="3">
        <v>45.7</v>
      </c>
      <c r="D1760" s="3">
        <v>44.6</v>
      </c>
      <c r="E1760" s="3">
        <v>45.7</v>
      </c>
      <c r="F1760" s="3">
        <v>465</v>
      </c>
      <c r="G1760" s="3">
        <v>45.62</v>
      </c>
    </row>
    <row r="1761" spans="1:7" x14ac:dyDescent="0.3">
      <c r="A1761" s="8">
        <v>40296</v>
      </c>
      <c r="B1761" s="3">
        <v>45.2</v>
      </c>
      <c r="C1761" s="3">
        <v>45.8</v>
      </c>
      <c r="D1761" s="3">
        <v>45</v>
      </c>
      <c r="E1761" s="3">
        <v>45.35</v>
      </c>
      <c r="F1761" s="3">
        <v>251</v>
      </c>
      <c r="G1761" s="3">
        <v>45.45</v>
      </c>
    </row>
    <row r="1762" spans="1:7" x14ac:dyDescent="0.3">
      <c r="A1762" s="8">
        <v>40297</v>
      </c>
      <c r="B1762" s="3">
        <v>45.55</v>
      </c>
      <c r="C1762" s="3">
        <v>46</v>
      </c>
      <c r="D1762" s="3">
        <v>45.5</v>
      </c>
      <c r="E1762" s="3">
        <v>45.9</v>
      </c>
      <c r="F1762" s="3">
        <v>152</v>
      </c>
      <c r="G1762" s="3">
        <v>46</v>
      </c>
    </row>
    <row r="1763" spans="1:7" x14ac:dyDescent="0.3">
      <c r="A1763" s="8">
        <v>40298</v>
      </c>
      <c r="B1763" s="3">
        <v>46.85</v>
      </c>
      <c r="C1763" s="3">
        <v>47.05</v>
      </c>
      <c r="D1763" s="3">
        <v>46.75</v>
      </c>
      <c r="E1763" s="3">
        <v>47</v>
      </c>
      <c r="F1763" s="3">
        <v>300</v>
      </c>
      <c r="G1763" s="3">
        <v>46.94</v>
      </c>
    </row>
    <row r="1764" spans="1:7" x14ac:dyDescent="0.3">
      <c r="A1764" s="8">
        <v>40301</v>
      </c>
      <c r="B1764" s="3">
        <v>48.5</v>
      </c>
      <c r="C1764" s="3">
        <v>48.5</v>
      </c>
      <c r="D1764" s="3">
        <v>48.11</v>
      </c>
      <c r="E1764" s="3">
        <v>48.5</v>
      </c>
      <c r="F1764" s="3">
        <v>160</v>
      </c>
      <c r="G1764" s="3">
        <v>48.45</v>
      </c>
    </row>
    <row r="1765" spans="1:7" x14ac:dyDescent="0.3">
      <c r="A1765" s="8">
        <v>40302</v>
      </c>
      <c r="B1765" s="3">
        <v>48</v>
      </c>
      <c r="C1765" s="3">
        <v>48.99</v>
      </c>
      <c r="D1765" s="3">
        <v>47.2</v>
      </c>
      <c r="E1765" s="3">
        <v>47.35</v>
      </c>
      <c r="F1765" s="3">
        <v>108</v>
      </c>
      <c r="G1765" s="3">
        <v>47.45</v>
      </c>
    </row>
    <row r="1766" spans="1:7" x14ac:dyDescent="0.3">
      <c r="A1766" s="8">
        <v>40303</v>
      </c>
      <c r="B1766" s="3">
        <v>46.05</v>
      </c>
      <c r="C1766" s="3">
        <v>46.25</v>
      </c>
      <c r="D1766" s="3">
        <v>45.7</v>
      </c>
      <c r="E1766" s="3">
        <v>45.8</v>
      </c>
      <c r="F1766" s="3">
        <v>144</v>
      </c>
      <c r="G1766" s="3">
        <v>45.85</v>
      </c>
    </row>
    <row r="1767" spans="1:7" x14ac:dyDescent="0.3">
      <c r="A1767" s="8">
        <v>40304</v>
      </c>
      <c r="B1767" s="3">
        <v>46.25</v>
      </c>
      <c r="C1767" s="3">
        <v>48.99</v>
      </c>
      <c r="D1767" s="3">
        <v>46.15</v>
      </c>
      <c r="E1767" s="3">
        <v>47.2</v>
      </c>
      <c r="F1767" s="3">
        <v>147</v>
      </c>
      <c r="G1767" s="3">
        <v>47</v>
      </c>
    </row>
    <row r="1768" spans="1:7" x14ac:dyDescent="0.3">
      <c r="A1768" s="8">
        <v>40305</v>
      </c>
      <c r="B1768" s="3">
        <v>48</v>
      </c>
      <c r="C1768" s="3">
        <v>48.39</v>
      </c>
      <c r="D1768" s="3">
        <v>48</v>
      </c>
      <c r="E1768" s="3">
        <v>48.3</v>
      </c>
      <c r="F1768" s="3">
        <v>37</v>
      </c>
      <c r="G1768" s="3">
        <v>48.39</v>
      </c>
    </row>
    <row r="1769" spans="1:7" x14ac:dyDescent="0.3">
      <c r="A1769" s="8">
        <v>40308</v>
      </c>
      <c r="B1769" s="3">
        <v>48</v>
      </c>
      <c r="C1769" s="3">
        <v>48</v>
      </c>
      <c r="D1769" s="3">
        <v>46.45</v>
      </c>
      <c r="E1769" s="3">
        <v>46.7</v>
      </c>
      <c r="F1769" s="3">
        <v>153</v>
      </c>
      <c r="G1769" s="3">
        <v>46.7</v>
      </c>
    </row>
    <row r="1770" spans="1:7" x14ac:dyDescent="0.3">
      <c r="A1770" s="8">
        <v>40309</v>
      </c>
      <c r="B1770" s="3">
        <v>44.5</v>
      </c>
      <c r="C1770" s="3">
        <v>45.05</v>
      </c>
      <c r="D1770" s="3">
        <v>44</v>
      </c>
      <c r="E1770" s="3">
        <v>44.9</v>
      </c>
      <c r="F1770" s="3">
        <v>94</v>
      </c>
      <c r="G1770" s="3">
        <v>44.9</v>
      </c>
    </row>
    <row r="1771" spans="1:7" x14ac:dyDescent="0.3">
      <c r="A1771" s="8">
        <v>40310</v>
      </c>
      <c r="B1771" s="3">
        <v>45.2</v>
      </c>
      <c r="C1771" s="3">
        <v>45.3</v>
      </c>
      <c r="D1771" s="3">
        <v>44.6</v>
      </c>
      <c r="E1771" s="3">
        <v>44.65</v>
      </c>
      <c r="F1771" s="3">
        <v>55</v>
      </c>
      <c r="G1771" s="3">
        <v>44.65</v>
      </c>
    </row>
    <row r="1772" spans="1:7" x14ac:dyDescent="0.3">
      <c r="A1772" s="8">
        <v>40312</v>
      </c>
      <c r="B1772" s="3">
        <v>43.85</v>
      </c>
      <c r="C1772" s="3">
        <v>43.85</v>
      </c>
      <c r="D1772" s="3">
        <v>43.7</v>
      </c>
      <c r="E1772" s="3">
        <v>43.7</v>
      </c>
      <c r="F1772" s="3">
        <v>9</v>
      </c>
      <c r="G1772" s="3">
        <v>43.7</v>
      </c>
    </row>
    <row r="1773" spans="1:7" x14ac:dyDescent="0.3">
      <c r="A1773" s="8">
        <v>40316</v>
      </c>
      <c r="B1773" s="3">
        <v>44.5</v>
      </c>
      <c r="C1773" s="3">
        <v>44.75</v>
      </c>
      <c r="D1773" s="3">
        <v>44</v>
      </c>
      <c r="E1773" s="3">
        <v>44.7</v>
      </c>
      <c r="F1773" s="3">
        <v>253</v>
      </c>
      <c r="G1773" s="3">
        <v>44.75</v>
      </c>
    </row>
    <row r="1774" spans="1:7" x14ac:dyDescent="0.3">
      <c r="A1774" s="8">
        <v>40317</v>
      </c>
      <c r="B1774" s="3">
        <v>44.6</v>
      </c>
      <c r="C1774" s="3">
        <v>45.39</v>
      </c>
      <c r="D1774" s="3">
        <v>44.6</v>
      </c>
      <c r="E1774" s="3">
        <v>45.25</v>
      </c>
      <c r="F1774" s="3">
        <v>130</v>
      </c>
      <c r="G1774" s="3">
        <v>45.25</v>
      </c>
    </row>
    <row r="1775" spans="1:7" x14ac:dyDescent="0.3">
      <c r="A1775" s="8">
        <v>40318</v>
      </c>
      <c r="B1775" s="3">
        <v>44.8</v>
      </c>
      <c r="C1775" s="3">
        <v>44.9</v>
      </c>
      <c r="D1775" s="3">
        <v>44.45</v>
      </c>
      <c r="E1775" s="3">
        <v>44.8</v>
      </c>
      <c r="F1775" s="3">
        <v>287</v>
      </c>
      <c r="G1775" s="3">
        <v>44.7</v>
      </c>
    </row>
    <row r="1776" spans="1:7" x14ac:dyDescent="0.3">
      <c r="A1776" s="8">
        <v>40319</v>
      </c>
      <c r="B1776" s="3">
        <v>45.1</v>
      </c>
      <c r="C1776" s="3">
        <v>45.9</v>
      </c>
      <c r="D1776" s="3">
        <v>44.8</v>
      </c>
      <c r="E1776" s="3">
        <v>45.8</v>
      </c>
      <c r="F1776" s="3">
        <v>173</v>
      </c>
      <c r="G1776" s="3">
        <v>45.9</v>
      </c>
    </row>
    <row r="1777" spans="1:7" x14ac:dyDescent="0.3">
      <c r="A1777" s="8">
        <v>40323</v>
      </c>
      <c r="B1777" s="3">
        <v>45.6</v>
      </c>
      <c r="C1777" s="3">
        <v>46.65</v>
      </c>
      <c r="D1777" s="3">
        <v>45.5</v>
      </c>
      <c r="E1777" s="3">
        <v>46.4</v>
      </c>
      <c r="F1777" s="3">
        <v>198</v>
      </c>
      <c r="G1777" s="3">
        <v>46.4</v>
      </c>
    </row>
    <row r="1778" spans="1:7" x14ac:dyDescent="0.3">
      <c r="A1778" s="8">
        <v>40324</v>
      </c>
      <c r="B1778" s="3">
        <v>47.15</v>
      </c>
      <c r="C1778" s="3">
        <v>47.75</v>
      </c>
      <c r="D1778" s="3">
        <v>47.15</v>
      </c>
      <c r="E1778" s="3">
        <v>47.45</v>
      </c>
      <c r="F1778" s="3">
        <v>133</v>
      </c>
      <c r="G1778" s="3">
        <v>47.45</v>
      </c>
    </row>
    <row r="1779" spans="1:7" x14ac:dyDescent="0.3">
      <c r="A1779" s="8">
        <v>40325</v>
      </c>
      <c r="B1779" s="3">
        <v>48.3</v>
      </c>
      <c r="C1779" s="3">
        <v>48.3</v>
      </c>
      <c r="D1779" s="3">
        <v>47.15</v>
      </c>
      <c r="E1779" s="3">
        <v>47.7</v>
      </c>
      <c r="F1779" s="3">
        <v>399</v>
      </c>
      <c r="G1779" s="3">
        <v>47.6</v>
      </c>
    </row>
    <row r="1780" spans="1:7" x14ac:dyDescent="0.3">
      <c r="A1780" s="8">
        <v>40326</v>
      </c>
      <c r="B1780" s="3">
        <v>47.2</v>
      </c>
      <c r="C1780" s="3">
        <v>47.5</v>
      </c>
      <c r="D1780" s="3">
        <v>45.6</v>
      </c>
      <c r="E1780" s="3">
        <v>46.55</v>
      </c>
      <c r="F1780" s="3">
        <v>113</v>
      </c>
      <c r="G1780" s="3">
        <v>46.28</v>
      </c>
    </row>
    <row r="1781" spans="1:7" x14ac:dyDescent="0.3">
      <c r="A1781" s="8">
        <v>40329</v>
      </c>
      <c r="B1781" s="3">
        <v>45.5</v>
      </c>
      <c r="C1781" s="3">
        <v>45.5</v>
      </c>
      <c r="D1781" s="3">
        <v>44.45</v>
      </c>
      <c r="E1781" s="3">
        <v>44.6</v>
      </c>
      <c r="F1781" s="3">
        <v>91</v>
      </c>
      <c r="G1781" s="3">
        <v>44.5</v>
      </c>
    </row>
    <row r="1782" spans="1:7" x14ac:dyDescent="0.3">
      <c r="A1782" s="8">
        <v>40330</v>
      </c>
      <c r="B1782" s="3">
        <v>47.6</v>
      </c>
      <c r="C1782" s="3">
        <v>47.6</v>
      </c>
      <c r="D1782" s="3">
        <v>47.6</v>
      </c>
      <c r="E1782" s="3">
        <v>47.6</v>
      </c>
      <c r="F1782" s="3">
        <v>2</v>
      </c>
      <c r="G1782" s="3">
        <v>47.73</v>
      </c>
    </row>
    <row r="1783" spans="1:7" x14ac:dyDescent="0.3">
      <c r="A1783" s="8">
        <v>40331</v>
      </c>
      <c r="B1783" s="3">
        <v>48.1</v>
      </c>
      <c r="C1783" s="3">
        <v>48.15</v>
      </c>
      <c r="D1783" s="3">
        <v>48</v>
      </c>
      <c r="E1783" s="3">
        <v>48</v>
      </c>
      <c r="F1783" s="3">
        <v>23</v>
      </c>
      <c r="G1783" s="3">
        <v>48</v>
      </c>
    </row>
    <row r="1784" spans="1:7" x14ac:dyDescent="0.3">
      <c r="A1784" s="8">
        <v>40332</v>
      </c>
      <c r="B1784" s="3">
        <v>48.6</v>
      </c>
      <c r="C1784" s="3">
        <v>48.6</v>
      </c>
      <c r="D1784" s="3">
        <v>48.6</v>
      </c>
      <c r="E1784" s="3">
        <v>48.6</v>
      </c>
      <c r="F1784" s="3">
        <v>10</v>
      </c>
      <c r="G1784" s="3">
        <v>48.6</v>
      </c>
    </row>
    <row r="1785" spans="1:7" x14ac:dyDescent="0.3">
      <c r="A1785" s="8">
        <v>40333</v>
      </c>
      <c r="B1785" s="3">
        <v>49.05</v>
      </c>
      <c r="C1785" s="3">
        <v>49.05</v>
      </c>
      <c r="D1785" s="3">
        <v>48.9</v>
      </c>
      <c r="E1785" s="3">
        <v>48.9</v>
      </c>
      <c r="F1785" s="3">
        <v>16</v>
      </c>
      <c r="G1785" s="3">
        <v>48.9</v>
      </c>
    </row>
    <row r="1786" spans="1:7" x14ac:dyDescent="0.3">
      <c r="A1786" s="8">
        <v>40336</v>
      </c>
      <c r="B1786" s="3">
        <v>48.2</v>
      </c>
      <c r="C1786" s="3">
        <v>49.75</v>
      </c>
      <c r="D1786" s="3">
        <v>48</v>
      </c>
      <c r="E1786" s="3">
        <v>49.61</v>
      </c>
      <c r="F1786" s="3">
        <v>132</v>
      </c>
      <c r="G1786" s="3">
        <v>49.7</v>
      </c>
    </row>
    <row r="1787" spans="1:7" x14ac:dyDescent="0.3">
      <c r="A1787" s="8">
        <v>40337</v>
      </c>
      <c r="B1787" s="3">
        <v>50</v>
      </c>
      <c r="C1787" s="3">
        <v>50</v>
      </c>
      <c r="D1787" s="3">
        <v>49.7</v>
      </c>
      <c r="E1787" s="3">
        <v>49.7</v>
      </c>
      <c r="F1787" s="3">
        <v>38</v>
      </c>
      <c r="G1787" s="3">
        <v>49.7</v>
      </c>
    </row>
    <row r="1788" spans="1:7" x14ac:dyDescent="0.3">
      <c r="A1788" s="8">
        <v>40338</v>
      </c>
      <c r="B1788" s="3">
        <v>49.25</v>
      </c>
      <c r="C1788" s="3">
        <v>50</v>
      </c>
      <c r="D1788" s="3">
        <v>49</v>
      </c>
      <c r="E1788" s="3">
        <v>49.65</v>
      </c>
      <c r="F1788" s="3">
        <v>77</v>
      </c>
      <c r="G1788" s="3">
        <v>49.78</v>
      </c>
    </row>
    <row r="1789" spans="1:7" x14ac:dyDescent="0.3">
      <c r="A1789" s="8">
        <v>40339</v>
      </c>
      <c r="B1789" s="3">
        <v>49.25</v>
      </c>
      <c r="C1789" s="3">
        <v>49.25</v>
      </c>
      <c r="D1789" s="3">
        <v>48.4</v>
      </c>
      <c r="E1789" s="3">
        <v>48.55</v>
      </c>
      <c r="F1789" s="3">
        <v>160</v>
      </c>
      <c r="G1789" s="3">
        <v>48.55</v>
      </c>
    </row>
    <row r="1790" spans="1:7" x14ac:dyDescent="0.3">
      <c r="A1790" s="8">
        <v>40340</v>
      </c>
      <c r="B1790" s="3">
        <v>48.75</v>
      </c>
      <c r="C1790" s="3">
        <v>48.75</v>
      </c>
      <c r="D1790" s="3">
        <v>48.2</v>
      </c>
      <c r="E1790" s="3">
        <v>48.7</v>
      </c>
      <c r="F1790" s="3">
        <v>132</v>
      </c>
      <c r="G1790" s="3">
        <v>48.7</v>
      </c>
    </row>
    <row r="1791" spans="1:7" x14ac:dyDescent="0.3">
      <c r="A1791" s="8">
        <v>40343</v>
      </c>
      <c r="B1791" s="3">
        <v>48.8</v>
      </c>
      <c r="C1791" s="3">
        <v>48.8</v>
      </c>
      <c r="D1791" s="3">
        <v>48.45</v>
      </c>
      <c r="E1791" s="3">
        <v>48.45</v>
      </c>
      <c r="F1791" s="3">
        <v>28</v>
      </c>
      <c r="G1791" s="3">
        <v>48.45</v>
      </c>
    </row>
    <row r="1792" spans="1:7" x14ac:dyDescent="0.3">
      <c r="A1792" s="8">
        <v>40344</v>
      </c>
      <c r="B1792" s="3">
        <v>48.75</v>
      </c>
      <c r="C1792" s="3">
        <v>49.75</v>
      </c>
      <c r="D1792" s="3">
        <v>48.75</v>
      </c>
      <c r="E1792" s="3">
        <v>49.55</v>
      </c>
      <c r="F1792" s="3">
        <v>55</v>
      </c>
      <c r="G1792" s="3">
        <v>49.55</v>
      </c>
    </row>
    <row r="1793" spans="1:7" x14ac:dyDescent="0.3">
      <c r="A1793" s="8">
        <v>40345</v>
      </c>
      <c r="B1793" s="3">
        <v>49.6</v>
      </c>
      <c r="C1793" s="3">
        <v>50.25</v>
      </c>
      <c r="D1793" s="3">
        <v>49</v>
      </c>
      <c r="E1793" s="3">
        <v>49</v>
      </c>
      <c r="F1793" s="3">
        <v>67</v>
      </c>
      <c r="G1793" s="3">
        <v>49</v>
      </c>
    </row>
    <row r="1794" spans="1:7" x14ac:dyDescent="0.3">
      <c r="A1794" s="8">
        <v>40346</v>
      </c>
      <c r="B1794" s="3">
        <v>49</v>
      </c>
      <c r="C1794" s="3">
        <v>49</v>
      </c>
      <c r="D1794" s="3">
        <v>48.75</v>
      </c>
      <c r="E1794" s="3">
        <v>48.75</v>
      </c>
      <c r="F1794" s="3">
        <v>12</v>
      </c>
      <c r="G1794" s="3">
        <v>48.75</v>
      </c>
    </row>
    <row r="1795" spans="1:7" x14ac:dyDescent="0.3">
      <c r="A1795" s="8">
        <v>40347</v>
      </c>
      <c r="B1795" s="3">
        <v>48</v>
      </c>
      <c r="C1795" s="3">
        <v>48</v>
      </c>
      <c r="D1795" s="3">
        <v>48</v>
      </c>
      <c r="E1795" s="3">
        <v>48</v>
      </c>
      <c r="F1795" s="3">
        <v>1</v>
      </c>
      <c r="G1795" s="3">
        <v>48.2</v>
      </c>
    </row>
    <row r="1796" spans="1:7" x14ac:dyDescent="0.3">
      <c r="A1796" s="8">
        <v>40350</v>
      </c>
      <c r="B1796" s="3">
        <v>49</v>
      </c>
      <c r="C1796" s="3">
        <v>49.15</v>
      </c>
      <c r="D1796" s="3">
        <v>48.9</v>
      </c>
      <c r="E1796" s="3">
        <v>49</v>
      </c>
      <c r="F1796" s="3">
        <v>59</v>
      </c>
      <c r="G1796" s="3">
        <v>48.93</v>
      </c>
    </row>
    <row r="1797" spans="1:7" x14ac:dyDescent="0.3">
      <c r="A1797" s="8">
        <v>40351</v>
      </c>
      <c r="B1797" s="3">
        <v>48</v>
      </c>
      <c r="C1797" s="3">
        <v>48</v>
      </c>
      <c r="D1797" s="3">
        <v>47</v>
      </c>
      <c r="E1797" s="3">
        <v>47</v>
      </c>
      <c r="F1797" s="3">
        <v>197</v>
      </c>
      <c r="G1797" s="3">
        <v>46.83</v>
      </c>
    </row>
    <row r="1798" spans="1:7" x14ac:dyDescent="0.3">
      <c r="A1798" s="8">
        <v>40352</v>
      </c>
      <c r="B1798" s="3">
        <v>46.5</v>
      </c>
      <c r="C1798" s="3">
        <v>46.75</v>
      </c>
      <c r="D1798" s="3">
        <v>46</v>
      </c>
      <c r="E1798" s="3">
        <v>46.15</v>
      </c>
      <c r="F1798" s="3">
        <v>173</v>
      </c>
      <c r="G1798" s="3">
        <v>46.15</v>
      </c>
    </row>
    <row r="1799" spans="1:7" x14ac:dyDescent="0.3">
      <c r="A1799" s="8">
        <v>40353</v>
      </c>
      <c r="B1799" s="3">
        <v>46.25</v>
      </c>
      <c r="C1799" s="3">
        <v>46.25</v>
      </c>
      <c r="D1799" s="3">
        <v>45.5</v>
      </c>
      <c r="E1799" s="3">
        <v>45.5</v>
      </c>
      <c r="F1799" s="3">
        <v>183</v>
      </c>
      <c r="G1799" s="3">
        <v>45.6</v>
      </c>
    </row>
    <row r="1800" spans="1:7" x14ac:dyDescent="0.3">
      <c r="A1800" s="8">
        <v>40354</v>
      </c>
      <c r="B1800" s="3">
        <v>45.4</v>
      </c>
      <c r="C1800" s="3">
        <v>46</v>
      </c>
      <c r="D1800" s="3">
        <v>45.3</v>
      </c>
      <c r="E1800" s="3">
        <v>46</v>
      </c>
      <c r="F1800" s="3">
        <v>5</v>
      </c>
      <c r="G1800" s="3">
        <v>46</v>
      </c>
    </row>
    <row r="1801" spans="1:7" x14ac:dyDescent="0.3">
      <c r="A1801" s="8">
        <v>40357</v>
      </c>
      <c r="B1801" s="3">
        <v>46.25</v>
      </c>
      <c r="C1801" s="3">
        <v>46.5</v>
      </c>
      <c r="D1801" s="3">
        <v>46.1</v>
      </c>
      <c r="E1801" s="3">
        <v>46.1</v>
      </c>
      <c r="F1801" s="3">
        <v>27</v>
      </c>
      <c r="G1801" s="3">
        <v>46.1</v>
      </c>
    </row>
    <row r="1802" spans="1:7" x14ac:dyDescent="0.3">
      <c r="A1802" s="8">
        <v>40358</v>
      </c>
      <c r="B1802" s="3">
        <v>46.3</v>
      </c>
      <c r="C1802" s="3">
        <v>46.3</v>
      </c>
      <c r="D1802" s="3">
        <v>45.25</v>
      </c>
      <c r="E1802" s="3">
        <v>45.25</v>
      </c>
      <c r="F1802" s="3">
        <v>363</v>
      </c>
      <c r="G1802" s="3">
        <v>45.25</v>
      </c>
    </row>
    <row r="1803" spans="1:7" x14ac:dyDescent="0.3">
      <c r="A1803" s="8">
        <v>40359</v>
      </c>
      <c r="B1803" s="3">
        <v>45.5</v>
      </c>
      <c r="C1803" s="3">
        <v>46.5</v>
      </c>
      <c r="D1803" s="3">
        <v>45.5</v>
      </c>
      <c r="E1803" s="3">
        <v>46.05</v>
      </c>
      <c r="F1803" s="3">
        <v>212</v>
      </c>
      <c r="G1803" s="3">
        <v>46.03</v>
      </c>
    </row>
    <row r="1804" spans="1:7" x14ac:dyDescent="0.3">
      <c r="A1804" s="8">
        <v>40360</v>
      </c>
      <c r="B1804" s="3">
        <v>48</v>
      </c>
      <c r="C1804" s="3">
        <v>48.3</v>
      </c>
      <c r="D1804" s="3">
        <v>47.6</v>
      </c>
      <c r="E1804" s="3">
        <v>47.7</v>
      </c>
      <c r="F1804" s="3">
        <v>102</v>
      </c>
      <c r="G1804" s="3">
        <v>47.7</v>
      </c>
    </row>
    <row r="1805" spans="1:7" x14ac:dyDescent="0.3">
      <c r="A1805" s="8">
        <v>40361</v>
      </c>
      <c r="B1805" s="3">
        <v>47.5</v>
      </c>
      <c r="C1805" s="3">
        <v>48.05</v>
      </c>
      <c r="D1805" s="3">
        <v>46.75</v>
      </c>
      <c r="E1805" s="3">
        <v>46.75</v>
      </c>
      <c r="F1805" s="3">
        <v>206</v>
      </c>
      <c r="G1805" s="3">
        <v>46.75</v>
      </c>
    </row>
    <row r="1806" spans="1:7" x14ac:dyDescent="0.3">
      <c r="A1806" s="8">
        <v>40364</v>
      </c>
      <c r="B1806" s="3">
        <v>47.5</v>
      </c>
      <c r="C1806" s="3">
        <v>47.5</v>
      </c>
      <c r="D1806" s="3">
        <v>46.75</v>
      </c>
      <c r="E1806" s="3">
        <v>46.75</v>
      </c>
      <c r="F1806" s="3">
        <v>80</v>
      </c>
      <c r="G1806" s="3">
        <v>46.75</v>
      </c>
    </row>
    <row r="1807" spans="1:7" x14ac:dyDescent="0.3">
      <c r="A1807" s="8">
        <v>40365</v>
      </c>
      <c r="B1807" s="3">
        <v>47</v>
      </c>
      <c r="C1807" s="3">
        <v>47</v>
      </c>
      <c r="D1807" s="3">
        <v>46.75</v>
      </c>
      <c r="E1807" s="3">
        <v>46.75</v>
      </c>
      <c r="F1807" s="3">
        <v>87</v>
      </c>
      <c r="G1807" s="3">
        <v>46.75</v>
      </c>
    </row>
    <row r="1808" spans="1:7" x14ac:dyDescent="0.3">
      <c r="A1808" s="8">
        <v>40366</v>
      </c>
      <c r="B1808" s="3">
        <v>46.65</v>
      </c>
      <c r="C1808" s="3">
        <v>47</v>
      </c>
      <c r="D1808" s="3">
        <v>46.5</v>
      </c>
      <c r="E1808" s="3">
        <v>47</v>
      </c>
      <c r="F1808" s="3">
        <v>115</v>
      </c>
      <c r="G1808" s="3">
        <v>46.9</v>
      </c>
    </row>
    <row r="1809" spans="1:7" x14ac:dyDescent="0.3">
      <c r="A1809" s="8">
        <v>40367</v>
      </c>
      <c r="B1809" s="3">
        <v>46.5</v>
      </c>
      <c r="C1809" s="3">
        <v>46.7</v>
      </c>
      <c r="D1809" s="3">
        <v>46.35</v>
      </c>
      <c r="E1809" s="3">
        <v>46.6</v>
      </c>
      <c r="F1809" s="3">
        <v>84</v>
      </c>
      <c r="G1809" s="3">
        <v>46.6</v>
      </c>
    </row>
    <row r="1810" spans="1:7" x14ac:dyDescent="0.3">
      <c r="A1810" s="8">
        <v>40368</v>
      </c>
      <c r="B1810" s="3">
        <v>46.75</v>
      </c>
      <c r="C1810" s="3">
        <v>47.5</v>
      </c>
      <c r="D1810" s="3">
        <v>46.75</v>
      </c>
      <c r="E1810" s="3">
        <v>47.5</v>
      </c>
      <c r="F1810" s="3">
        <v>98</v>
      </c>
      <c r="G1810" s="3">
        <v>47.3</v>
      </c>
    </row>
    <row r="1811" spans="1:7" x14ac:dyDescent="0.3">
      <c r="A1811" s="8">
        <v>40371</v>
      </c>
      <c r="B1811" s="3">
        <v>47</v>
      </c>
      <c r="C1811" s="3">
        <v>47</v>
      </c>
      <c r="D1811" s="3">
        <v>46.2</v>
      </c>
      <c r="E1811" s="3">
        <v>46.2</v>
      </c>
      <c r="F1811" s="3">
        <v>80</v>
      </c>
      <c r="G1811" s="3">
        <v>46.6</v>
      </c>
    </row>
    <row r="1812" spans="1:7" x14ac:dyDescent="0.3">
      <c r="A1812" s="8">
        <v>40372</v>
      </c>
      <c r="B1812" s="3">
        <v>46</v>
      </c>
      <c r="C1812" s="3">
        <v>46.45</v>
      </c>
      <c r="D1812" s="3">
        <v>46</v>
      </c>
      <c r="E1812" s="3">
        <v>46.4</v>
      </c>
      <c r="F1812" s="3">
        <v>71</v>
      </c>
      <c r="G1812" s="3">
        <v>46.45</v>
      </c>
    </row>
    <row r="1813" spans="1:7" x14ac:dyDescent="0.3">
      <c r="A1813" s="8">
        <v>40373</v>
      </c>
      <c r="B1813" s="3">
        <v>46.2</v>
      </c>
      <c r="C1813" s="3">
        <v>46.4</v>
      </c>
      <c r="D1813" s="3">
        <v>45.9</v>
      </c>
      <c r="E1813" s="3">
        <v>46.25</v>
      </c>
      <c r="F1813" s="3">
        <v>203</v>
      </c>
      <c r="G1813" s="3">
        <v>46.35</v>
      </c>
    </row>
    <row r="1814" spans="1:7" x14ac:dyDescent="0.3">
      <c r="A1814" s="8">
        <v>40374</v>
      </c>
      <c r="B1814" s="3">
        <v>46.5</v>
      </c>
      <c r="C1814" s="3">
        <v>46.9</v>
      </c>
      <c r="D1814" s="3">
        <v>46.5</v>
      </c>
      <c r="E1814" s="3">
        <v>46.75</v>
      </c>
      <c r="F1814" s="3">
        <v>82</v>
      </c>
      <c r="G1814" s="3">
        <v>46.8</v>
      </c>
    </row>
    <row r="1815" spans="1:7" x14ac:dyDescent="0.3">
      <c r="A1815" s="8">
        <v>40375</v>
      </c>
      <c r="B1815" s="3">
        <v>46.65</v>
      </c>
      <c r="C1815" s="3">
        <v>46.7</v>
      </c>
      <c r="D1815" s="3">
        <v>46.5</v>
      </c>
      <c r="E1815" s="3">
        <v>46.55</v>
      </c>
      <c r="F1815" s="3">
        <v>47</v>
      </c>
      <c r="G1815" s="3">
        <v>46.55</v>
      </c>
    </row>
    <row r="1816" spans="1:7" x14ac:dyDescent="0.3">
      <c r="A1816" s="8">
        <v>40378</v>
      </c>
      <c r="B1816" s="3">
        <v>45.55</v>
      </c>
      <c r="C1816" s="3">
        <v>45.55</v>
      </c>
      <c r="D1816" s="3">
        <v>44.85</v>
      </c>
      <c r="E1816" s="3">
        <v>44.9</v>
      </c>
      <c r="F1816" s="3">
        <v>114</v>
      </c>
      <c r="G1816" s="3">
        <v>44.78</v>
      </c>
    </row>
    <row r="1817" spans="1:7" x14ac:dyDescent="0.3">
      <c r="A1817" s="8">
        <v>40379</v>
      </c>
      <c r="B1817" s="3">
        <v>44.3</v>
      </c>
      <c r="C1817" s="3">
        <v>44.4</v>
      </c>
      <c r="D1817" s="3">
        <v>44.2</v>
      </c>
      <c r="E1817" s="3">
        <v>44.2</v>
      </c>
      <c r="F1817" s="3">
        <v>121</v>
      </c>
      <c r="G1817" s="3">
        <v>44.2</v>
      </c>
    </row>
    <row r="1818" spans="1:7" x14ac:dyDescent="0.3">
      <c r="A1818" s="8">
        <v>40380</v>
      </c>
      <c r="B1818" s="3">
        <v>44.7</v>
      </c>
      <c r="C1818" s="3">
        <v>45.1</v>
      </c>
      <c r="D1818" s="3">
        <v>44.5</v>
      </c>
      <c r="E1818" s="3">
        <v>44.65</v>
      </c>
      <c r="F1818" s="3">
        <v>84</v>
      </c>
      <c r="G1818" s="3">
        <v>44.65</v>
      </c>
    </row>
    <row r="1819" spans="1:7" x14ac:dyDescent="0.3">
      <c r="A1819" s="8">
        <v>40381</v>
      </c>
      <c r="B1819" s="3">
        <v>45.5</v>
      </c>
      <c r="C1819" s="3">
        <v>46.3</v>
      </c>
      <c r="D1819" s="3">
        <v>45.5</v>
      </c>
      <c r="E1819" s="3">
        <v>46.3</v>
      </c>
      <c r="F1819" s="3">
        <v>109</v>
      </c>
      <c r="G1819" s="3">
        <v>46.2</v>
      </c>
    </row>
    <row r="1820" spans="1:7" x14ac:dyDescent="0.3">
      <c r="A1820" s="8">
        <v>40382</v>
      </c>
      <c r="B1820" s="3">
        <v>46.5</v>
      </c>
      <c r="C1820" s="3">
        <v>46.5</v>
      </c>
      <c r="D1820" s="3">
        <v>45</v>
      </c>
      <c r="E1820" s="3">
        <v>45.05</v>
      </c>
      <c r="F1820" s="3">
        <v>72</v>
      </c>
      <c r="G1820" s="3">
        <v>45.3</v>
      </c>
    </row>
    <row r="1821" spans="1:7" x14ac:dyDescent="0.3">
      <c r="A1821" s="8">
        <v>40385</v>
      </c>
      <c r="B1821" s="3">
        <v>44.5</v>
      </c>
      <c r="C1821" s="3">
        <v>44.5</v>
      </c>
      <c r="D1821" s="3">
        <v>44</v>
      </c>
      <c r="E1821" s="3">
        <v>44.35</v>
      </c>
      <c r="F1821" s="3">
        <v>99</v>
      </c>
      <c r="G1821" s="3">
        <v>44.35</v>
      </c>
    </row>
    <row r="1822" spans="1:7" x14ac:dyDescent="0.3">
      <c r="A1822" s="8">
        <v>40386</v>
      </c>
      <c r="B1822" s="3">
        <v>43.85</v>
      </c>
      <c r="C1822" s="3">
        <v>43.9</v>
      </c>
      <c r="D1822" s="3">
        <v>43.45</v>
      </c>
      <c r="E1822" s="3">
        <v>43.75</v>
      </c>
      <c r="F1822" s="3">
        <v>64</v>
      </c>
      <c r="G1822" s="3">
        <v>43.75</v>
      </c>
    </row>
    <row r="1823" spans="1:7" x14ac:dyDescent="0.3">
      <c r="A1823" s="8">
        <v>40387</v>
      </c>
      <c r="B1823" s="3">
        <v>42.75</v>
      </c>
      <c r="C1823" s="3">
        <v>42.85</v>
      </c>
      <c r="D1823" s="3">
        <v>42.6</v>
      </c>
      <c r="E1823" s="3">
        <v>42.8</v>
      </c>
      <c r="F1823" s="3">
        <v>92</v>
      </c>
      <c r="G1823" s="3">
        <v>42.8</v>
      </c>
    </row>
    <row r="1824" spans="1:7" x14ac:dyDescent="0.3">
      <c r="A1824" s="8">
        <v>40388</v>
      </c>
      <c r="B1824" s="3">
        <v>43.25</v>
      </c>
      <c r="C1824" s="3">
        <v>43.5</v>
      </c>
      <c r="D1824" s="3">
        <v>43.05</v>
      </c>
      <c r="E1824" s="3">
        <v>43.45</v>
      </c>
      <c r="F1824" s="3">
        <v>160</v>
      </c>
      <c r="G1824" s="3">
        <v>43.45</v>
      </c>
    </row>
    <row r="1825" spans="1:7" x14ac:dyDescent="0.3">
      <c r="A1825" s="8">
        <v>40389</v>
      </c>
      <c r="B1825" s="3">
        <v>43.5</v>
      </c>
      <c r="C1825" s="3">
        <v>43.7</v>
      </c>
      <c r="D1825" s="3">
        <v>43.35</v>
      </c>
      <c r="E1825" s="3">
        <v>43.45</v>
      </c>
      <c r="F1825" s="3">
        <v>76</v>
      </c>
      <c r="G1825" s="3">
        <v>43.43</v>
      </c>
    </row>
    <row r="1826" spans="1:7" x14ac:dyDescent="0.3">
      <c r="A1826" s="8">
        <v>40392</v>
      </c>
      <c r="B1826" s="3">
        <v>44.4</v>
      </c>
      <c r="C1826" s="3">
        <v>44.95</v>
      </c>
      <c r="D1826" s="3">
        <v>44.4</v>
      </c>
      <c r="E1826" s="3">
        <v>44.95</v>
      </c>
      <c r="F1826" s="3">
        <v>15</v>
      </c>
      <c r="G1826" s="3">
        <v>44.95</v>
      </c>
    </row>
    <row r="1827" spans="1:7" x14ac:dyDescent="0.3">
      <c r="A1827" s="8">
        <v>40393</v>
      </c>
      <c r="B1827" s="3">
        <v>45.13</v>
      </c>
      <c r="C1827" s="3">
        <v>45.13</v>
      </c>
      <c r="D1827" s="3">
        <v>45.13</v>
      </c>
      <c r="E1827" s="3">
        <v>45.13</v>
      </c>
      <c r="F1827" s="3">
        <v>0</v>
      </c>
      <c r="G1827" s="3">
        <v>45.13</v>
      </c>
    </row>
    <row r="1828" spans="1:7" x14ac:dyDescent="0.3">
      <c r="A1828" s="8">
        <v>40394</v>
      </c>
      <c r="B1828" s="3">
        <v>45.89</v>
      </c>
      <c r="C1828" s="3">
        <v>45.89</v>
      </c>
      <c r="D1828" s="3">
        <v>45.1</v>
      </c>
      <c r="E1828" s="3">
        <v>45.1</v>
      </c>
      <c r="F1828" s="3">
        <v>55</v>
      </c>
      <c r="G1828" s="3">
        <v>45.1</v>
      </c>
    </row>
    <row r="1829" spans="1:7" x14ac:dyDescent="0.3">
      <c r="A1829" s="8">
        <v>40395</v>
      </c>
      <c r="B1829" s="3">
        <v>44.7</v>
      </c>
      <c r="C1829" s="3">
        <v>45.05</v>
      </c>
      <c r="D1829" s="3">
        <v>44.7</v>
      </c>
      <c r="E1829" s="3">
        <v>45</v>
      </c>
      <c r="F1829" s="3">
        <v>23</v>
      </c>
      <c r="G1829" s="3">
        <v>45.17</v>
      </c>
    </row>
    <row r="1830" spans="1:7" x14ac:dyDescent="0.3">
      <c r="A1830" s="8">
        <v>40396</v>
      </c>
      <c r="B1830" s="3">
        <v>45.35</v>
      </c>
      <c r="C1830" s="3">
        <v>45.45</v>
      </c>
      <c r="D1830" s="3">
        <v>45.01</v>
      </c>
      <c r="E1830" s="3">
        <v>45.01</v>
      </c>
      <c r="F1830" s="3">
        <v>12</v>
      </c>
      <c r="G1830" s="3">
        <v>45.85</v>
      </c>
    </row>
    <row r="1831" spans="1:7" x14ac:dyDescent="0.3">
      <c r="A1831" s="8">
        <v>40399</v>
      </c>
      <c r="B1831" s="3">
        <v>45.95</v>
      </c>
      <c r="C1831" s="3">
        <v>46.9</v>
      </c>
      <c r="D1831" s="3">
        <v>45.95</v>
      </c>
      <c r="E1831" s="3">
        <v>46.9</v>
      </c>
      <c r="F1831" s="3">
        <v>21</v>
      </c>
      <c r="G1831" s="3">
        <v>46.9</v>
      </c>
    </row>
    <row r="1832" spans="1:7" x14ac:dyDescent="0.3">
      <c r="A1832" s="8">
        <v>40400</v>
      </c>
      <c r="B1832" s="3">
        <v>46.9</v>
      </c>
      <c r="C1832" s="3">
        <v>47.2</v>
      </c>
      <c r="D1832" s="3">
        <v>46.5</v>
      </c>
      <c r="E1832" s="3">
        <v>46.5</v>
      </c>
      <c r="F1832" s="3">
        <v>72</v>
      </c>
      <c r="G1832" s="3">
        <v>46.5</v>
      </c>
    </row>
    <row r="1833" spans="1:7" x14ac:dyDescent="0.3">
      <c r="A1833" s="8">
        <v>40401</v>
      </c>
      <c r="B1833" s="3">
        <v>46.45</v>
      </c>
      <c r="C1833" s="3">
        <v>46.9</v>
      </c>
      <c r="D1833" s="3">
        <v>46.4</v>
      </c>
      <c r="E1833" s="3">
        <v>46.4</v>
      </c>
      <c r="F1833" s="3">
        <v>71</v>
      </c>
      <c r="G1833" s="3">
        <v>46.4</v>
      </c>
    </row>
    <row r="1834" spans="1:7" x14ac:dyDescent="0.3">
      <c r="A1834" s="8">
        <v>40402</v>
      </c>
      <c r="B1834" s="3">
        <v>47.1</v>
      </c>
      <c r="C1834" s="3">
        <v>47.35</v>
      </c>
      <c r="D1834" s="3">
        <v>47</v>
      </c>
      <c r="E1834" s="3">
        <v>47.2</v>
      </c>
      <c r="F1834" s="3">
        <v>110</v>
      </c>
      <c r="G1834" s="3">
        <v>47.05</v>
      </c>
    </row>
    <row r="1835" spans="1:7" x14ac:dyDescent="0.3">
      <c r="A1835" s="8">
        <v>40403</v>
      </c>
      <c r="B1835" s="3">
        <v>47</v>
      </c>
      <c r="C1835" s="3">
        <v>47.1</v>
      </c>
      <c r="D1835" s="3">
        <v>47</v>
      </c>
      <c r="E1835" s="3">
        <v>47.1</v>
      </c>
      <c r="F1835" s="3">
        <v>3</v>
      </c>
      <c r="G1835" s="3">
        <v>47.1</v>
      </c>
    </row>
    <row r="1836" spans="1:7" x14ac:dyDescent="0.3">
      <c r="A1836" s="8">
        <v>40406</v>
      </c>
      <c r="B1836" s="3">
        <v>46.4</v>
      </c>
      <c r="C1836" s="3">
        <v>47</v>
      </c>
      <c r="D1836" s="3">
        <v>46.4</v>
      </c>
      <c r="E1836" s="3">
        <v>46.75</v>
      </c>
      <c r="F1836" s="3">
        <v>43</v>
      </c>
      <c r="G1836" s="3">
        <v>46.75</v>
      </c>
    </row>
    <row r="1837" spans="1:7" x14ac:dyDescent="0.3">
      <c r="A1837" s="8">
        <v>40407</v>
      </c>
      <c r="B1837" s="3">
        <v>46.2</v>
      </c>
      <c r="C1837" s="3">
        <v>46.9</v>
      </c>
      <c r="D1837" s="3">
        <v>46.2</v>
      </c>
      <c r="E1837" s="3">
        <v>46.9</v>
      </c>
      <c r="F1837" s="3">
        <v>35</v>
      </c>
      <c r="G1837" s="3">
        <v>46.73</v>
      </c>
    </row>
    <row r="1838" spans="1:7" x14ac:dyDescent="0.3">
      <c r="A1838" s="8">
        <v>40408</v>
      </c>
      <c r="B1838" s="3">
        <v>46.55</v>
      </c>
      <c r="C1838" s="3">
        <v>46.65</v>
      </c>
      <c r="D1838" s="3">
        <v>46.05</v>
      </c>
      <c r="E1838" s="3">
        <v>46.1</v>
      </c>
      <c r="F1838" s="3">
        <v>25</v>
      </c>
      <c r="G1838" s="3">
        <v>46.1</v>
      </c>
    </row>
    <row r="1839" spans="1:7" x14ac:dyDescent="0.3">
      <c r="A1839" s="8">
        <v>40409</v>
      </c>
      <c r="B1839" s="3">
        <v>46.05</v>
      </c>
      <c r="C1839" s="3">
        <v>46.65</v>
      </c>
      <c r="D1839" s="3">
        <v>45.96</v>
      </c>
      <c r="E1839" s="3">
        <v>46.6</v>
      </c>
      <c r="F1839" s="3">
        <v>121</v>
      </c>
      <c r="G1839" s="3">
        <v>46.45</v>
      </c>
    </row>
    <row r="1840" spans="1:7" x14ac:dyDescent="0.3">
      <c r="A1840" s="8">
        <v>40410</v>
      </c>
      <c r="B1840" s="3">
        <v>46.45</v>
      </c>
      <c r="C1840" s="3">
        <v>46.99</v>
      </c>
      <c r="D1840" s="3">
        <v>46.45</v>
      </c>
      <c r="E1840" s="3">
        <v>46.8</v>
      </c>
      <c r="F1840" s="3">
        <v>38</v>
      </c>
      <c r="G1840" s="3">
        <v>46.6</v>
      </c>
    </row>
    <row r="1841" spans="1:7" x14ac:dyDescent="0.3">
      <c r="A1841" s="8">
        <v>40413</v>
      </c>
      <c r="B1841" s="3">
        <v>47.05</v>
      </c>
      <c r="C1841" s="3">
        <v>47.6</v>
      </c>
      <c r="D1841" s="3">
        <v>47.05</v>
      </c>
      <c r="E1841" s="3">
        <v>47.5</v>
      </c>
      <c r="F1841" s="3">
        <v>39</v>
      </c>
      <c r="G1841" s="3">
        <v>47.43</v>
      </c>
    </row>
    <row r="1842" spans="1:7" x14ac:dyDescent="0.3">
      <c r="A1842" s="8">
        <v>40414</v>
      </c>
      <c r="B1842" s="3">
        <v>47.55</v>
      </c>
      <c r="C1842" s="3">
        <v>48.25</v>
      </c>
      <c r="D1842" s="3">
        <v>47.55</v>
      </c>
      <c r="E1842" s="3">
        <v>48.25</v>
      </c>
      <c r="F1842" s="3">
        <v>121</v>
      </c>
      <c r="G1842" s="3">
        <v>48.08</v>
      </c>
    </row>
    <row r="1843" spans="1:7" x14ac:dyDescent="0.3">
      <c r="A1843" s="8">
        <v>40415</v>
      </c>
      <c r="B1843" s="3">
        <v>48.75</v>
      </c>
      <c r="C1843" s="3">
        <v>49.27</v>
      </c>
      <c r="D1843" s="3">
        <v>48.75</v>
      </c>
      <c r="E1843" s="3">
        <v>49.25</v>
      </c>
      <c r="F1843" s="3">
        <v>132</v>
      </c>
      <c r="G1843" s="3">
        <v>49.16</v>
      </c>
    </row>
    <row r="1844" spans="1:7" x14ac:dyDescent="0.3">
      <c r="A1844" s="8">
        <v>40416</v>
      </c>
      <c r="B1844" s="3">
        <v>49.05</v>
      </c>
      <c r="C1844" s="3">
        <v>49.25</v>
      </c>
      <c r="D1844" s="3">
        <v>48.9</v>
      </c>
      <c r="E1844" s="3">
        <v>49</v>
      </c>
      <c r="F1844" s="3">
        <v>29</v>
      </c>
      <c r="G1844" s="3">
        <v>49.05</v>
      </c>
    </row>
    <row r="1845" spans="1:7" x14ac:dyDescent="0.3">
      <c r="A1845" s="8">
        <v>40417</v>
      </c>
      <c r="B1845" s="3">
        <v>48.95</v>
      </c>
      <c r="C1845" s="3">
        <v>49.8</v>
      </c>
      <c r="D1845" s="3">
        <v>48.95</v>
      </c>
      <c r="E1845" s="3">
        <v>49.8</v>
      </c>
      <c r="F1845" s="3">
        <v>156</v>
      </c>
      <c r="G1845" s="3">
        <v>49.8</v>
      </c>
    </row>
    <row r="1846" spans="1:7" x14ac:dyDescent="0.3">
      <c r="A1846" s="8">
        <v>40420</v>
      </c>
      <c r="B1846" s="3">
        <v>50.65</v>
      </c>
      <c r="C1846" s="3">
        <v>51.74</v>
      </c>
      <c r="D1846" s="3">
        <v>50.65</v>
      </c>
      <c r="E1846" s="3">
        <v>51.65</v>
      </c>
      <c r="F1846" s="3">
        <v>132</v>
      </c>
      <c r="G1846" s="3">
        <v>51.55</v>
      </c>
    </row>
    <row r="1847" spans="1:7" x14ac:dyDescent="0.3">
      <c r="A1847" s="8">
        <v>40421</v>
      </c>
      <c r="B1847" s="3">
        <v>51.75</v>
      </c>
      <c r="C1847" s="3">
        <v>52.24</v>
      </c>
      <c r="D1847" s="3">
        <v>51.2</v>
      </c>
      <c r="E1847" s="3">
        <v>51.3</v>
      </c>
      <c r="F1847" s="3">
        <v>123</v>
      </c>
      <c r="G1847" s="3">
        <v>51.3</v>
      </c>
    </row>
    <row r="1848" spans="1:7" x14ac:dyDescent="0.3">
      <c r="A1848" s="8">
        <v>40422</v>
      </c>
      <c r="B1848" s="3">
        <v>51</v>
      </c>
      <c r="C1848" s="3">
        <v>51.05</v>
      </c>
      <c r="D1848" s="3">
        <v>50.55</v>
      </c>
      <c r="E1848" s="3">
        <v>51.05</v>
      </c>
      <c r="F1848" s="3">
        <v>45</v>
      </c>
      <c r="G1848" s="3">
        <v>50.96</v>
      </c>
    </row>
    <row r="1849" spans="1:7" x14ac:dyDescent="0.3">
      <c r="A1849" s="8">
        <v>40423</v>
      </c>
      <c r="B1849" s="3">
        <v>51.75</v>
      </c>
      <c r="C1849" s="3">
        <v>52.35</v>
      </c>
      <c r="D1849" s="3">
        <v>51.75</v>
      </c>
      <c r="E1849" s="3">
        <v>51.8</v>
      </c>
      <c r="F1849" s="3">
        <v>132</v>
      </c>
      <c r="G1849" s="3">
        <v>51.85</v>
      </c>
    </row>
    <row r="1850" spans="1:7" x14ac:dyDescent="0.3">
      <c r="A1850" s="8">
        <v>40424</v>
      </c>
      <c r="B1850" s="3">
        <v>51.8</v>
      </c>
      <c r="C1850" s="3">
        <v>52.49</v>
      </c>
      <c r="D1850" s="3">
        <v>51.6</v>
      </c>
      <c r="E1850" s="3">
        <v>51.75</v>
      </c>
      <c r="F1850" s="3">
        <v>73</v>
      </c>
      <c r="G1850" s="3">
        <v>51.9</v>
      </c>
    </row>
    <row r="1851" spans="1:7" x14ac:dyDescent="0.3">
      <c r="A1851" s="8">
        <v>40427</v>
      </c>
      <c r="B1851" s="3">
        <v>50.55</v>
      </c>
      <c r="C1851" s="3">
        <v>50.7</v>
      </c>
      <c r="D1851" s="3">
        <v>50</v>
      </c>
      <c r="E1851" s="3">
        <v>50.05</v>
      </c>
      <c r="F1851" s="3">
        <v>161</v>
      </c>
      <c r="G1851" s="3">
        <v>50.05</v>
      </c>
    </row>
    <row r="1852" spans="1:7" x14ac:dyDescent="0.3">
      <c r="A1852" s="8">
        <v>40428</v>
      </c>
      <c r="B1852" s="3">
        <v>50.5</v>
      </c>
      <c r="C1852" s="3">
        <v>51.16</v>
      </c>
      <c r="D1852" s="3">
        <v>50.5</v>
      </c>
      <c r="E1852" s="3">
        <v>51</v>
      </c>
      <c r="F1852" s="3">
        <v>62</v>
      </c>
      <c r="G1852" s="3">
        <v>51.16</v>
      </c>
    </row>
    <row r="1853" spans="1:7" x14ac:dyDescent="0.3">
      <c r="A1853" s="8">
        <v>40429</v>
      </c>
      <c r="B1853" s="3">
        <v>51.5</v>
      </c>
      <c r="C1853" s="3">
        <v>51.6</v>
      </c>
      <c r="D1853" s="3">
        <v>51</v>
      </c>
      <c r="E1853" s="3">
        <v>51.2</v>
      </c>
      <c r="F1853" s="3">
        <v>32</v>
      </c>
      <c r="G1853" s="3">
        <v>51.2</v>
      </c>
    </row>
    <row r="1854" spans="1:7" x14ac:dyDescent="0.3">
      <c r="A1854" s="8">
        <v>40430</v>
      </c>
      <c r="B1854" s="3">
        <v>50.75</v>
      </c>
      <c r="C1854" s="3">
        <v>51.2</v>
      </c>
      <c r="D1854" s="3">
        <v>50.1</v>
      </c>
      <c r="E1854" s="3">
        <v>50.3</v>
      </c>
      <c r="F1854" s="3">
        <v>99</v>
      </c>
      <c r="G1854" s="3">
        <v>50.3</v>
      </c>
    </row>
    <row r="1855" spans="1:7" x14ac:dyDescent="0.3">
      <c r="A1855" s="8">
        <v>40431</v>
      </c>
      <c r="B1855" s="3">
        <v>50.2</v>
      </c>
      <c r="C1855" s="3">
        <v>50.2</v>
      </c>
      <c r="D1855" s="3">
        <v>49.3</v>
      </c>
      <c r="E1855" s="3">
        <v>50.1</v>
      </c>
      <c r="F1855" s="3">
        <v>67</v>
      </c>
      <c r="G1855" s="3">
        <v>50.1</v>
      </c>
    </row>
    <row r="1856" spans="1:7" x14ac:dyDescent="0.3">
      <c r="A1856" s="8">
        <v>40434</v>
      </c>
      <c r="B1856" s="3">
        <v>49.75</v>
      </c>
      <c r="C1856" s="3">
        <v>49.75</v>
      </c>
      <c r="D1856" s="3">
        <v>48.85</v>
      </c>
      <c r="E1856" s="3">
        <v>48.85</v>
      </c>
      <c r="F1856" s="3">
        <v>70</v>
      </c>
      <c r="G1856" s="3">
        <v>48.85</v>
      </c>
    </row>
    <row r="1857" spans="1:7" x14ac:dyDescent="0.3">
      <c r="A1857" s="8">
        <v>40435</v>
      </c>
      <c r="B1857" s="3">
        <v>49.2</v>
      </c>
      <c r="C1857" s="3">
        <v>50.15</v>
      </c>
      <c r="D1857" s="3">
        <v>49.2</v>
      </c>
      <c r="E1857" s="3">
        <v>50.1</v>
      </c>
      <c r="F1857" s="3">
        <v>44</v>
      </c>
      <c r="G1857" s="3">
        <v>50</v>
      </c>
    </row>
    <row r="1858" spans="1:7" x14ac:dyDescent="0.3">
      <c r="A1858" s="8">
        <v>40436</v>
      </c>
      <c r="B1858" s="3">
        <v>51.3</v>
      </c>
      <c r="C1858" s="3">
        <v>51.75</v>
      </c>
      <c r="D1858" s="3">
        <v>51.3</v>
      </c>
      <c r="E1858" s="3">
        <v>51.6</v>
      </c>
      <c r="F1858" s="3">
        <v>50</v>
      </c>
      <c r="G1858" s="3">
        <v>51.55</v>
      </c>
    </row>
    <row r="1859" spans="1:7" x14ac:dyDescent="0.3">
      <c r="A1859" s="8">
        <v>40437</v>
      </c>
      <c r="B1859" s="3">
        <v>52.1</v>
      </c>
      <c r="C1859" s="3">
        <v>52.25</v>
      </c>
      <c r="D1859" s="3">
        <v>51.5</v>
      </c>
      <c r="E1859" s="3">
        <v>51.7</v>
      </c>
      <c r="F1859" s="3">
        <v>278</v>
      </c>
      <c r="G1859" s="3">
        <v>51.6</v>
      </c>
    </row>
    <row r="1860" spans="1:7" x14ac:dyDescent="0.3">
      <c r="A1860" s="8">
        <v>40438</v>
      </c>
      <c r="B1860" s="3">
        <v>51.8</v>
      </c>
      <c r="C1860" s="3">
        <v>52.54</v>
      </c>
      <c r="D1860" s="3">
        <v>51.8</v>
      </c>
      <c r="E1860" s="3">
        <v>52.5</v>
      </c>
      <c r="F1860" s="3">
        <v>152</v>
      </c>
      <c r="G1860" s="3">
        <v>52.5</v>
      </c>
    </row>
    <row r="1861" spans="1:7" x14ac:dyDescent="0.3">
      <c r="A1861" s="8">
        <v>40441</v>
      </c>
      <c r="B1861" s="3">
        <v>52.85</v>
      </c>
      <c r="C1861" s="3">
        <v>53</v>
      </c>
      <c r="D1861" s="3">
        <v>52.35</v>
      </c>
      <c r="E1861" s="3">
        <v>52.55</v>
      </c>
      <c r="F1861" s="3">
        <v>87</v>
      </c>
      <c r="G1861" s="3">
        <v>52.5</v>
      </c>
    </row>
    <row r="1862" spans="1:7" x14ac:dyDescent="0.3">
      <c r="A1862" s="8">
        <v>40442</v>
      </c>
      <c r="B1862" s="3">
        <v>52.45</v>
      </c>
      <c r="C1862" s="3">
        <v>52.7</v>
      </c>
      <c r="D1862" s="3">
        <v>51.75</v>
      </c>
      <c r="E1862" s="3">
        <v>51.75</v>
      </c>
      <c r="F1862" s="3">
        <v>408</v>
      </c>
      <c r="G1862" s="3">
        <v>51.75</v>
      </c>
    </row>
    <row r="1863" spans="1:7" x14ac:dyDescent="0.3">
      <c r="A1863" s="8">
        <v>40443</v>
      </c>
      <c r="B1863" s="3">
        <v>52.3</v>
      </c>
      <c r="C1863" s="3">
        <v>52.3</v>
      </c>
      <c r="D1863" s="3">
        <v>51.7</v>
      </c>
      <c r="E1863" s="3">
        <v>52</v>
      </c>
      <c r="F1863" s="3">
        <v>73</v>
      </c>
      <c r="G1863" s="3">
        <v>52</v>
      </c>
    </row>
    <row r="1864" spans="1:7" x14ac:dyDescent="0.3">
      <c r="A1864" s="8">
        <v>40444</v>
      </c>
      <c r="B1864" s="3">
        <v>52</v>
      </c>
      <c r="C1864" s="3">
        <v>52.1</v>
      </c>
      <c r="D1864" s="3">
        <v>51.9</v>
      </c>
      <c r="E1864" s="3">
        <v>52</v>
      </c>
      <c r="F1864" s="3">
        <v>49</v>
      </c>
      <c r="G1864" s="3">
        <v>52</v>
      </c>
    </row>
    <row r="1865" spans="1:7" x14ac:dyDescent="0.3">
      <c r="A1865" s="8">
        <v>40445</v>
      </c>
      <c r="B1865" s="3">
        <v>52.3</v>
      </c>
      <c r="C1865" s="3">
        <v>52.3</v>
      </c>
      <c r="D1865" s="3">
        <v>52</v>
      </c>
      <c r="E1865" s="3">
        <v>52.1</v>
      </c>
      <c r="F1865" s="3">
        <v>111</v>
      </c>
      <c r="G1865" s="3">
        <v>52.15</v>
      </c>
    </row>
    <row r="1866" spans="1:7" x14ac:dyDescent="0.3">
      <c r="A1866" s="8">
        <v>40448</v>
      </c>
      <c r="B1866" s="3">
        <v>51</v>
      </c>
      <c r="C1866" s="3">
        <v>51</v>
      </c>
      <c r="D1866" s="3">
        <v>49.7</v>
      </c>
      <c r="E1866" s="3">
        <v>50.05</v>
      </c>
      <c r="F1866" s="3">
        <v>346</v>
      </c>
      <c r="G1866" s="3">
        <v>50</v>
      </c>
    </row>
    <row r="1867" spans="1:7" x14ac:dyDescent="0.3">
      <c r="A1867" s="8">
        <v>40449</v>
      </c>
      <c r="B1867" s="3">
        <v>50.25</v>
      </c>
      <c r="C1867" s="3">
        <v>50.25</v>
      </c>
      <c r="D1867" s="3">
        <v>49.6</v>
      </c>
      <c r="E1867" s="3">
        <v>50.2</v>
      </c>
      <c r="F1867" s="3">
        <v>134</v>
      </c>
      <c r="G1867" s="3">
        <v>50.2</v>
      </c>
    </row>
    <row r="1868" spans="1:7" x14ac:dyDescent="0.3">
      <c r="A1868" s="8">
        <v>40450</v>
      </c>
      <c r="B1868" s="3">
        <v>50.5</v>
      </c>
      <c r="C1868" s="3">
        <v>50.85</v>
      </c>
      <c r="D1868" s="3">
        <v>50.25</v>
      </c>
      <c r="E1868" s="3">
        <v>50.25</v>
      </c>
      <c r="F1868" s="3">
        <v>187</v>
      </c>
      <c r="G1868" s="3">
        <v>50.25</v>
      </c>
    </row>
    <row r="1869" spans="1:7" x14ac:dyDescent="0.3">
      <c r="A1869" s="8">
        <v>40451</v>
      </c>
      <c r="B1869" s="3">
        <v>50.65</v>
      </c>
      <c r="C1869" s="3">
        <v>51.25</v>
      </c>
      <c r="D1869" s="3">
        <v>50.65</v>
      </c>
      <c r="E1869" s="3">
        <v>51.2</v>
      </c>
      <c r="F1869" s="3">
        <v>297</v>
      </c>
      <c r="G1869" s="3">
        <v>51.18</v>
      </c>
    </row>
    <row r="1870" spans="1:7" x14ac:dyDescent="0.3">
      <c r="A1870" s="8">
        <v>40452</v>
      </c>
      <c r="B1870" s="3">
        <v>50.75</v>
      </c>
      <c r="C1870" s="3">
        <v>51.04</v>
      </c>
      <c r="D1870" s="3">
        <v>50.4</v>
      </c>
      <c r="E1870" s="3">
        <v>50.4</v>
      </c>
      <c r="F1870" s="3">
        <v>152</v>
      </c>
      <c r="G1870" s="3">
        <v>50.4</v>
      </c>
    </row>
    <row r="1871" spans="1:7" x14ac:dyDescent="0.3">
      <c r="A1871" s="8">
        <v>40455</v>
      </c>
      <c r="B1871" s="3">
        <v>50.65</v>
      </c>
      <c r="C1871" s="3">
        <v>51.2</v>
      </c>
      <c r="D1871" s="3">
        <v>50.6</v>
      </c>
      <c r="E1871" s="3">
        <v>51.15</v>
      </c>
      <c r="F1871" s="3">
        <v>177</v>
      </c>
      <c r="G1871" s="3">
        <v>51.15</v>
      </c>
    </row>
    <row r="1872" spans="1:7" x14ac:dyDescent="0.3">
      <c r="A1872" s="8">
        <v>40456</v>
      </c>
      <c r="B1872" s="3">
        <v>51.5</v>
      </c>
      <c r="C1872" s="3">
        <v>51.5</v>
      </c>
      <c r="D1872" s="3">
        <v>50.7</v>
      </c>
      <c r="E1872" s="3">
        <v>50.85</v>
      </c>
      <c r="F1872" s="3">
        <v>104</v>
      </c>
      <c r="G1872" s="3">
        <v>50.85</v>
      </c>
    </row>
    <row r="1873" spans="1:7" x14ac:dyDescent="0.3">
      <c r="A1873" s="8">
        <v>40457</v>
      </c>
      <c r="B1873" s="3">
        <v>50.8</v>
      </c>
      <c r="C1873" s="3">
        <v>50.8</v>
      </c>
      <c r="D1873" s="3">
        <v>50.4</v>
      </c>
      <c r="E1873" s="3">
        <v>50.4</v>
      </c>
      <c r="F1873" s="3">
        <v>128</v>
      </c>
      <c r="G1873" s="3">
        <v>50.4</v>
      </c>
    </row>
    <row r="1874" spans="1:7" x14ac:dyDescent="0.3">
      <c r="A1874" s="8">
        <v>40458</v>
      </c>
      <c r="B1874" s="3">
        <v>50.5</v>
      </c>
      <c r="C1874" s="3">
        <v>50.5</v>
      </c>
      <c r="D1874" s="3">
        <v>50.3</v>
      </c>
      <c r="E1874" s="3">
        <v>50.45</v>
      </c>
      <c r="F1874" s="3">
        <v>40</v>
      </c>
      <c r="G1874" s="3">
        <v>50.45</v>
      </c>
    </row>
    <row r="1875" spans="1:7" x14ac:dyDescent="0.3">
      <c r="A1875" s="8">
        <v>40459</v>
      </c>
      <c r="B1875" s="3">
        <v>50.25</v>
      </c>
      <c r="C1875" s="3">
        <v>50.6</v>
      </c>
      <c r="D1875" s="3">
        <v>50.2</v>
      </c>
      <c r="E1875" s="3">
        <v>50.4</v>
      </c>
      <c r="F1875" s="3">
        <v>53</v>
      </c>
      <c r="G1875" s="3">
        <v>50.5</v>
      </c>
    </row>
    <row r="1876" spans="1:7" x14ac:dyDescent="0.3">
      <c r="A1876" s="8">
        <v>40462</v>
      </c>
      <c r="B1876" s="3">
        <v>51</v>
      </c>
      <c r="C1876" s="3">
        <v>51.05</v>
      </c>
      <c r="D1876" s="3">
        <v>50.9</v>
      </c>
      <c r="E1876" s="3">
        <v>51</v>
      </c>
      <c r="F1876" s="3">
        <v>307</v>
      </c>
      <c r="G1876" s="3">
        <v>51</v>
      </c>
    </row>
    <row r="1877" spans="1:7" x14ac:dyDescent="0.3">
      <c r="A1877" s="8">
        <v>40463</v>
      </c>
      <c r="B1877" s="3">
        <v>51.25</v>
      </c>
      <c r="C1877" s="3">
        <v>51.25</v>
      </c>
      <c r="D1877" s="3">
        <v>50.9</v>
      </c>
      <c r="E1877" s="3">
        <v>51.1</v>
      </c>
      <c r="F1877" s="3">
        <v>144</v>
      </c>
      <c r="G1877" s="3">
        <v>51.1</v>
      </c>
    </row>
    <row r="1878" spans="1:7" x14ac:dyDescent="0.3">
      <c r="A1878" s="8">
        <v>40464</v>
      </c>
      <c r="B1878" s="3">
        <v>50.95</v>
      </c>
      <c r="C1878" s="3">
        <v>51.1</v>
      </c>
      <c r="D1878" s="3">
        <v>50.9</v>
      </c>
      <c r="E1878" s="3">
        <v>51.05</v>
      </c>
      <c r="F1878" s="3">
        <v>95</v>
      </c>
      <c r="G1878" s="3">
        <v>51.05</v>
      </c>
    </row>
    <row r="1879" spans="1:7" x14ac:dyDescent="0.3">
      <c r="A1879" s="8">
        <v>40465</v>
      </c>
      <c r="B1879" s="3">
        <v>50.4</v>
      </c>
      <c r="C1879" s="3">
        <v>50.75</v>
      </c>
      <c r="D1879" s="3">
        <v>50.25</v>
      </c>
      <c r="E1879" s="3">
        <v>50.35</v>
      </c>
      <c r="F1879" s="3">
        <v>93</v>
      </c>
      <c r="G1879" s="3">
        <v>50.35</v>
      </c>
    </row>
    <row r="1880" spans="1:7" x14ac:dyDescent="0.3">
      <c r="A1880" s="8">
        <v>40466</v>
      </c>
      <c r="B1880" s="3">
        <v>50.7</v>
      </c>
      <c r="C1880" s="3">
        <v>50.9</v>
      </c>
      <c r="D1880" s="3">
        <v>50.5</v>
      </c>
      <c r="E1880" s="3">
        <v>50.7</v>
      </c>
      <c r="F1880" s="3">
        <v>49</v>
      </c>
      <c r="G1880" s="3">
        <v>50.75</v>
      </c>
    </row>
    <row r="1881" spans="1:7" x14ac:dyDescent="0.3">
      <c r="A1881" s="8">
        <v>40469</v>
      </c>
      <c r="B1881" s="3">
        <v>51.05</v>
      </c>
      <c r="C1881" s="3">
        <v>51.1</v>
      </c>
      <c r="D1881" s="3">
        <v>50.25</v>
      </c>
      <c r="E1881" s="3">
        <v>50.75</v>
      </c>
      <c r="F1881" s="3">
        <v>127</v>
      </c>
      <c r="G1881" s="3">
        <v>50.7</v>
      </c>
    </row>
    <row r="1882" spans="1:7" x14ac:dyDescent="0.3">
      <c r="A1882" s="8">
        <v>40470</v>
      </c>
      <c r="B1882" s="3">
        <v>50.5</v>
      </c>
      <c r="C1882" s="3">
        <v>50.7</v>
      </c>
      <c r="D1882" s="3">
        <v>49.9</v>
      </c>
      <c r="E1882" s="3">
        <v>49.9</v>
      </c>
      <c r="F1882" s="3">
        <v>305</v>
      </c>
      <c r="G1882" s="3">
        <v>49.9</v>
      </c>
    </row>
    <row r="1883" spans="1:7" x14ac:dyDescent="0.3">
      <c r="A1883" s="8">
        <v>40471</v>
      </c>
      <c r="B1883" s="3">
        <v>49.7</v>
      </c>
      <c r="C1883" s="3">
        <v>50.4</v>
      </c>
      <c r="D1883" s="3">
        <v>49.7</v>
      </c>
      <c r="E1883" s="3">
        <v>50.05</v>
      </c>
      <c r="F1883" s="3">
        <v>163</v>
      </c>
      <c r="G1883" s="3">
        <v>50</v>
      </c>
    </row>
    <row r="1884" spans="1:7" x14ac:dyDescent="0.3">
      <c r="A1884" s="8">
        <v>40472</v>
      </c>
      <c r="B1884" s="3">
        <v>50.25</v>
      </c>
      <c r="C1884" s="3">
        <v>50.25</v>
      </c>
      <c r="D1884" s="3">
        <v>49.9</v>
      </c>
      <c r="E1884" s="3">
        <v>50.05</v>
      </c>
      <c r="F1884" s="3">
        <v>157</v>
      </c>
      <c r="G1884" s="3">
        <v>50.08</v>
      </c>
    </row>
    <row r="1885" spans="1:7" x14ac:dyDescent="0.3">
      <c r="A1885" s="8">
        <v>40473</v>
      </c>
      <c r="B1885" s="3">
        <v>49.7</v>
      </c>
      <c r="C1885" s="3">
        <v>50</v>
      </c>
      <c r="D1885" s="3">
        <v>49.7</v>
      </c>
      <c r="E1885" s="3">
        <v>50</v>
      </c>
      <c r="F1885" s="3">
        <v>92</v>
      </c>
      <c r="G1885" s="3">
        <v>50.04</v>
      </c>
    </row>
    <row r="1886" spans="1:7" x14ac:dyDescent="0.3">
      <c r="A1886" s="8">
        <v>40476</v>
      </c>
      <c r="B1886" s="3">
        <v>49.9</v>
      </c>
      <c r="C1886" s="3">
        <v>50.05</v>
      </c>
      <c r="D1886" s="3">
        <v>49.8</v>
      </c>
      <c r="E1886" s="3">
        <v>49.9</v>
      </c>
      <c r="F1886" s="3">
        <v>91</v>
      </c>
      <c r="G1886" s="3">
        <v>49.9</v>
      </c>
    </row>
    <row r="1887" spans="1:7" x14ac:dyDescent="0.3">
      <c r="A1887" s="8">
        <v>40477</v>
      </c>
      <c r="B1887" s="3">
        <v>49.75</v>
      </c>
      <c r="C1887" s="3">
        <v>49.75</v>
      </c>
      <c r="D1887" s="3">
        <v>49.06</v>
      </c>
      <c r="E1887" s="3">
        <v>49.25</v>
      </c>
      <c r="F1887" s="3">
        <v>315</v>
      </c>
      <c r="G1887" s="3">
        <v>49.25</v>
      </c>
    </row>
    <row r="1888" spans="1:7" x14ac:dyDescent="0.3">
      <c r="A1888" s="8">
        <v>40478</v>
      </c>
      <c r="B1888" s="3">
        <v>48.75</v>
      </c>
      <c r="C1888" s="3">
        <v>48.8</v>
      </c>
      <c r="D1888" s="3">
        <v>47.55</v>
      </c>
      <c r="E1888" s="3">
        <v>48.15</v>
      </c>
      <c r="F1888" s="3">
        <v>296</v>
      </c>
      <c r="G1888" s="3">
        <v>48.03</v>
      </c>
    </row>
    <row r="1889" spans="1:7" x14ac:dyDescent="0.3">
      <c r="A1889" s="8">
        <v>40479</v>
      </c>
      <c r="B1889" s="3">
        <v>47.85</v>
      </c>
      <c r="C1889" s="3">
        <v>48.05</v>
      </c>
      <c r="D1889" s="3">
        <v>47.5</v>
      </c>
      <c r="E1889" s="3">
        <v>48</v>
      </c>
      <c r="F1889" s="3">
        <v>85</v>
      </c>
      <c r="G1889" s="3">
        <v>48</v>
      </c>
    </row>
    <row r="1890" spans="1:7" x14ac:dyDescent="0.3">
      <c r="A1890" s="8">
        <v>40480</v>
      </c>
      <c r="B1890" s="3">
        <v>48</v>
      </c>
      <c r="C1890" s="3">
        <v>48</v>
      </c>
      <c r="D1890" s="3">
        <v>47.6</v>
      </c>
      <c r="E1890" s="3">
        <v>47.9</v>
      </c>
      <c r="F1890" s="3">
        <v>142</v>
      </c>
      <c r="G1890" s="3">
        <v>47.85</v>
      </c>
    </row>
    <row r="1891" spans="1:7" x14ac:dyDescent="0.3">
      <c r="A1891" s="8">
        <v>40483</v>
      </c>
      <c r="B1891" s="3">
        <v>50.1</v>
      </c>
      <c r="C1891" s="3">
        <v>50.1</v>
      </c>
      <c r="D1891" s="3">
        <v>49.7</v>
      </c>
      <c r="E1891" s="3">
        <v>49.8</v>
      </c>
      <c r="F1891" s="3">
        <v>42</v>
      </c>
      <c r="G1891" s="3">
        <v>49.8</v>
      </c>
    </row>
    <row r="1892" spans="1:7" x14ac:dyDescent="0.3">
      <c r="A1892" s="8">
        <v>40484</v>
      </c>
      <c r="B1892" s="3">
        <v>50</v>
      </c>
      <c r="C1892" s="3">
        <v>50</v>
      </c>
      <c r="D1892" s="3">
        <v>49.8</v>
      </c>
      <c r="E1892" s="3">
        <v>50</v>
      </c>
      <c r="F1892" s="3">
        <v>26</v>
      </c>
      <c r="G1892" s="3">
        <v>50</v>
      </c>
    </row>
    <row r="1893" spans="1:7" x14ac:dyDescent="0.3">
      <c r="A1893" s="8">
        <v>40485</v>
      </c>
      <c r="B1893" s="3">
        <v>50.7</v>
      </c>
      <c r="C1893" s="3">
        <v>50.95</v>
      </c>
      <c r="D1893" s="3">
        <v>50.6</v>
      </c>
      <c r="E1893" s="3">
        <v>50.9</v>
      </c>
      <c r="F1893" s="3">
        <v>65</v>
      </c>
      <c r="G1893" s="3">
        <v>50.8</v>
      </c>
    </row>
    <row r="1894" spans="1:7" x14ac:dyDescent="0.3">
      <c r="A1894" s="8">
        <v>40486</v>
      </c>
      <c r="B1894" s="3">
        <v>50.5</v>
      </c>
      <c r="C1894" s="3">
        <v>50.9</v>
      </c>
      <c r="D1894" s="3">
        <v>50.45</v>
      </c>
      <c r="E1894" s="3">
        <v>50.9</v>
      </c>
      <c r="F1894" s="3">
        <v>131</v>
      </c>
      <c r="G1894" s="3">
        <v>50.9</v>
      </c>
    </row>
    <row r="1895" spans="1:7" x14ac:dyDescent="0.3">
      <c r="A1895" s="8">
        <v>40487</v>
      </c>
      <c r="B1895" s="3">
        <v>50.8</v>
      </c>
      <c r="C1895" s="3">
        <v>51.35</v>
      </c>
      <c r="D1895" s="3">
        <v>50.8</v>
      </c>
      <c r="E1895" s="3">
        <v>51.3</v>
      </c>
      <c r="F1895" s="3">
        <v>40</v>
      </c>
      <c r="G1895" s="3">
        <v>51.3</v>
      </c>
    </row>
    <row r="1896" spans="1:7" x14ac:dyDescent="0.3">
      <c r="A1896" s="8">
        <v>40490</v>
      </c>
      <c r="B1896" s="3">
        <v>50.85</v>
      </c>
      <c r="C1896" s="3">
        <v>50.85</v>
      </c>
      <c r="D1896" s="3">
        <v>50.8</v>
      </c>
      <c r="E1896" s="3">
        <v>50.8</v>
      </c>
      <c r="F1896" s="3">
        <v>17</v>
      </c>
      <c r="G1896" s="3">
        <v>50.8</v>
      </c>
    </row>
    <row r="1897" spans="1:7" x14ac:dyDescent="0.3">
      <c r="A1897" s="8">
        <v>40491</v>
      </c>
      <c r="B1897" s="3">
        <v>50.7</v>
      </c>
      <c r="C1897" s="3">
        <v>51</v>
      </c>
      <c r="D1897" s="3">
        <v>50.7</v>
      </c>
      <c r="E1897" s="3">
        <v>51</v>
      </c>
      <c r="F1897" s="3">
        <v>23</v>
      </c>
      <c r="G1897" s="3">
        <v>50.9</v>
      </c>
    </row>
    <row r="1898" spans="1:7" x14ac:dyDescent="0.3">
      <c r="A1898" s="8">
        <v>40492</v>
      </c>
      <c r="B1898" s="3">
        <v>51.9</v>
      </c>
      <c r="C1898" s="3">
        <v>52.35</v>
      </c>
      <c r="D1898" s="3">
        <v>51.9</v>
      </c>
      <c r="E1898" s="3">
        <v>52.35</v>
      </c>
      <c r="F1898" s="3">
        <v>45</v>
      </c>
      <c r="G1898" s="3">
        <v>52.25</v>
      </c>
    </row>
    <row r="1899" spans="1:7" x14ac:dyDescent="0.3">
      <c r="A1899" s="8">
        <v>40493</v>
      </c>
      <c r="B1899" s="3">
        <v>52.75</v>
      </c>
      <c r="C1899" s="3">
        <v>53.9</v>
      </c>
      <c r="D1899" s="3">
        <v>52.75</v>
      </c>
      <c r="E1899" s="3">
        <v>53.9</v>
      </c>
      <c r="F1899" s="3">
        <v>89</v>
      </c>
      <c r="G1899" s="3">
        <v>53.85</v>
      </c>
    </row>
    <row r="1900" spans="1:7" x14ac:dyDescent="0.3">
      <c r="A1900" s="8">
        <v>40494</v>
      </c>
      <c r="B1900" s="3">
        <v>54.5</v>
      </c>
      <c r="C1900" s="3">
        <v>55.5</v>
      </c>
      <c r="D1900" s="3">
        <v>54.5</v>
      </c>
      <c r="E1900" s="3">
        <v>55.5</v>
      </c>
      <c r="F1900" s="3">
        <v>52</v>
      </c>
      <c r="G1900" s="3">
        <v>55.5</v>
      </c>
    </row>
    <row r="1901" spans="1:7" x14ac:dyDescent="0.3">
      <c r="A1901" s="8">
        <v>40497</v>
      </c>
      <c r="B1901" s="3">
        <v>59.75</v>
      </c>
      <c r="C1901" s="3">
        <v>60</v>
      </c>
      <c r="D1901" s="3">
        <v>59.7</v>
      </c>
      <c r="E1901" s="3">
        <v>59.7</v>
      </c>
      <c r="F1901" s="3">
        <v>23</v>
      </c>
      <c r="G1901" s="3">
        <v>59.88</v>
      </c>
    </row>
    <row r="1902" spans="1:7" x14ac:dyDescent="0.3">
      <c r="A1902" s="8">
        <v>40498</v>
      </c>
      <c r="B1902" s="3">
        <v>60</v>
      </c>
      <c r="C1902" s="3">
        <v>61.25</v>
      </c>
      <c r="D1902" s="3">
        <v>59.7</v>
      </c>
      <c r="E1902" s="3">
        <v>59.7</v>
      </c>
      <c r="F1902" s="3">
        <v>39</v>
      </c>
      <c r="G1902" s="3">
        <v>59.3</v>
      </c>
    </row>
    <row r="1903" spans="1:7" x14ac:dyDescent="0.3">
      <c r="A1903" s="8">
        <v>40499</v>
      </c>
      <c r="B1903" s="3">
        <v>60.7</v>
      </c>
      <c r="C1903" s="3">
        <v>60.7</v>
      </c>
      <c r="D1903" s="3">
        <v>60.1</v>
      </c>
      <c r="E1903" s="3">
        <v>60.15</v>
      </c>
      <c r="F1903" s="3">
        <v>20</v>
      </c>
      <c r="G1903" s="3">
        <v>60.3</v>
      </c>
    </row>
    <row r="1904" spans="1:7" x14ac:dyDescent="0.3">
      <c r="A1904" s="8">
        <v>40500</v>
      </c>
      <c r="B1904" s="3">
        <v>59</v>
      </c>
      <c r="C1904" s="3">
        <v>59.5</v>
      </c>
      <c r="D1904" s="3">
        <v>59</v>
      </c>
      <c r="E1904" s="3">
        <v>59.5</v>
      </c>
      <c r="F1904" s="3">
        <v>46</v>
      </c>
      <c r="G1904" s="3">
        <v>59.5</v>
      </c>
    </row>
    <row r="1905" spans="1:7" x14ac:dyDescent="0.3">
      <c r="A1905" s="8">
        <v>40501</v>
      </c>
      <c r="B1905" s="3">
        <v>61</v>
      </c>
      <c r="C1905" s="3">
        <v>61.8</v>
      </c>
      <c r="D1905" s="3">
        <v>61</v>
      </c>
      <c r="E1905" s="3">
        <v>61.8</v>
      </c>
      <c r="F1905" s="3">
        <v>13</v>
      </c>
      <c r="G1905" s="3">
        <v>61.8</v>
      </c>
    </row>
    <row r="1906" spans="1:7" x14ac:dyDescent="0.3">
      <c r="A1906" s="8">
        <v>40504</v>
      </c>
      <c r="B1906" s="3">
        <v>65</v>
      </c>
      <c r="C1906" s="3">
        <v>65</v>
      </c>
      <c r="D1906" s="3">
        <v>64</v>
      </c>
      <c r="E1906" s="3">
        <v>64.5</v>
      </c>
      <c r="F1906" s="3">
        <v>63</v>
      </c>
      <c r="G1906" s="3">
        <v>64</v>
      </c>
    </row>
    <row r="1907" spans="1:7" x14ac:dyDescent="0.3">
      <c r="A1907" s="8">
        <v>40505</v>
      </c>
      <c r="B1907" s="3">
        <v>63.8</v>
      </c>
      <c r="C1907" s="3">
        <v>64.2</v>
      </c>
      <c r="D1907" s="3">
        <v>63.8</v>
      </c>
      <c r="E1907" s="3">
        <v>64</v>
      </c>
      <c r="F1907" s="3">
        <v>14</v>
      </c>
      <c r="G1907" s="3">
        <v>64.2</v>
      </c>
    </row>
    <row r="1908" spans="1:7" x14ac:dyDescent="0.3">
      <c r="A1908" s="8">
        <v>40506</v>
      </c>
      <c r="B1908" s="3">
        <v>64</v>
      </c>
      <c r="C1908" s="3">
        <v>66.349999999999994</v>
      </c>
      <c r="D1908" s="3">
        <v>63.7</v>
      </c>
      <c r="E1908" s="3">
        <v>66.2</v>
      </c>
      <c r="F1908" s="3">
        <v>44</v>
      </c>
      <c r="G1908" s="3">
        <v>66.2</v>
      </c>
    </row>
    <row r="1909" spans="1:7" x14ac:dyDescent="0.3">
      <c r="A1909" s="8">
        <v>40507</v>
      </c>
      <c r="B1909" s="3">
        <v>68.5</v>
      </c>
      <c r="C1909" s="3">
        <v>69</v>
      </c>
      <c r="D1909" s="3">
        <v>68.400000000000006</v>
      </c>
      <c r="E1909" s="3">
        <v>68.900000000000006</v>
      </c>
      <c r="F1909" s="3">
        <v>27</v>
      </c>
      <c r="G1909" s="3">
        <v>68.900000000000006</v>
      </c>
    </row>
    <row r="1910" spans="1:7" x14ac:dyDescent="0.3">
      <c r="A1910" s="8">
        <v>40508</v>
      </c>
      <c r="B1910" s="3">
        <v>68.5</v>
      </c>
      <c r="C1910" s="3">
        <v>68.5</v>
      </c>
      <c r="D1910" s="3">
        <v>67.849999999999994</v>
      </c>
      <c r="E1910" s="3">
        <v>67.95</v>
      </c>
      <c r="F1910" s="3">
        <v>76</v>
      </c>
      <c r="G1910" s="3">
        <v>67.95</v>
      </c>
    </row>
    <row r="1911" spans="1:7" x14ac:dyDescent="0.3">
      <c r="A1911" s="8">
        <v>40511</v>
      </c>
      <c r="B1911" s="3">
        <v>65</v>
      </c>
      <c r="C1911" s="3">
        <v>67</v>
      </c>
      <c r="D1911" s="3">
        <v>64.25</v>
      </c>
      <c r="E1911" s="3">
        <v>64.3</v>
      </c>
      <c r="F1911" s="3">
        <v>220</v>
      </c>
      <c r="G1911" s="3">
        <v>64.13</v>
      </c>
    </row>
    <row r="1912" spans="1:7" x14ac:dyDescent="0.3">
      <c r="A1912" s="8">
        <v>40512</v>
      </c>
      <c r="B1912" s="3">
        <v>62.7</v>
      </c>
      <c r="C1912" s="3">
        <v>62.9</v>
      </c>
      <c r="D1912" s="3">
        <v>62</v>
      </c>
      <c r="E1912" s="3">
        <v>62.9</v>
      </c>
      <c r="F1912" s="3">
        <v>151</v>
      </c>
      <c r="G1912" s="3">
        <v>63.23</v>
      </c>
    </row>
    <row r="1913" spans="1:7" x14ac:dyDescent="0.3">
      <c r="A1913" s="8">
        <v>40513</v>
      </c>
      <c r="B1913" s="3">
        <v>65</v>
      </c>
      <c r="C1913" s="3">
        <v>65.25</v>
      </c>
      <c r="D1913" s="3">
        <v>64.900000000000006</v>
      </c>
      <c r="E1913" s="3">
        <v>64.900000000000006</v>
      </c>
      <c r="F1913" s="3">
        <v>52</v>
      </c>
      <c r="G1913" s="3">
        <v>65.2</v>
      </c>
    </row>
    <row r="1914" spans="1:7" x14ac:dyDescent="0.3">
      <c r="A1914" s="8">
        <v>40514</v>
      </c>
      <c r="B1914" s="3">
        <v>66.099999999999994</v>
      </c>
      <c r="C1914" s="3">
        <v>66.5</v>
      </c>
      <c r="D1914" s="3">
        <v>66.099999999999994</v>
      </c>
      <c r="E1914" s="3">
        <v>66.5</v>
      </c>
      <c r="F1914" s="3">
        <v>26</v>
      </c>
      <c r="G1914" s="3">
        <v>66.650000000000006</v>
      </c>
    </row>
    <row r="1915" spans="1:7" x14ac:dyDescent="0.3">
      <c r="A1915" s="8">
        <v>40515</v>
      </c>
      <c r="B1915" s="3">
        <v>69.5</v>
      </c>
      <c r="C1915" s="3">
        <v>69.5</v>
      </c>
      <c r="D1915" s="3">
        <v>68.2</v>
      </c>
      <c r="E1915" s="3">
        <v>68.2</v>
      </c>
      <c r="F1915" s="3">
        <v>48</v>
      </c>
      <c r="G1915" s="3">
        <v>68.599999999999994</v>
      </c>
    </row>
    <row r="1916" spans="1:7" x14ac:dyDescent="0.3">
      <c r="A1916" s="8">
        <v>40518</v>
      </c>
      <c r="B1916" s="3">
        <v>72.25</v>
      </c>
      <c r="C1916" s="3">
        <v>75.25</v>
      </c>
      <c r="D1916" s="3">
        <v>72.25</v>
      </c>
      <c r="E1916" s="3">
        <v>75</v>
      </c>
      <c r="F1916" s="3">
        <v>106</v>
      </c>
      <c r="G1916" s="3">
        <v>75</v>
      </c>
    </row>
    <row r="1917" spans="1:7" x14ac:dyDescent="0.3">
      <c r="A1917" s="8">
        <v>40519</v>
      </c>
      <c r="B1917" s="3">
        <v>73.75</v>
      </c>
      <c r="C1917" s="3">
        <v>75.7</v>
      </c>
      <c r="D1917" s="3">
        <v>73</v>
      </c>
      <c r="E1917" s="3">
        <v>75.5</v>
      </c>
      <c r="F1917" s="3">
        <v>154</v>
      </c>
      <c r="G1917" s="3">
        <v>75.7</v>
      </c>
    </row>
    <row r="1918" spans="1:7" x14ac:dyDescent="0.3">
      <c r="A1918" s="8">
        <v>40520</v>
      </c>
      <c r="B1918" s="3">
        <v>78</v>
      </c>
      <c r="C1918" s="3">
        <v>78.75</v>
      </c>
      <c r="D1918" s="3">
        <v>76.5</v>
      </c>
      <c r="E1918" s="3">
        <v>76.599999999999994</v>
      </c>
      <c r="F1918" s="3">
        <v>115</v>
      </c>
      <c r="G1918" s="3">
        <v>76.7</v>
      </c>
    </row>
    <row r="1919" spans="1:7" x14ac:dyDescent="0.3">
      <c r="A1919" s="8">
        <v>40521</v>
      </c>
      <c r="B1919" s="3">
        <v>77</v>
      </c>
      <c r="C1919" s="3">
        <v>77</v>
      </c>
      <c r="D1919" s="3">
        <v>73.650000000000006</v>
      </c>
      <c r="E1919" s="3">
        <v>73.650000000000006</v>
      </c>
      <c r="F1919" s="3">
        <v>116</v>
      </c>
      <c r="G1919" s="3">
        <v>73.650000000000006</v>
      </c>
    </row>
    <row r="1920" spans="1:7" x14ac:dyDescent="0.3">
      <c r="A1920" s="8">
        <v>40522</v>
      </c>
      <c r="B1920" s="3">
        <v>72.5</v>
      </c>
      <c r="C1920" s="3">
        <v>75.5</v>
      </c>
      <c r="D1920" s="3">
        <v>72.5</v>
      </c>
      <c r="E1920" s="3">
        <v>74.760000000000005</v>
      </c>
      <c r="F1920" s="3">
        <v>95</v>
      </c>
      <c r="G1920" s="3">
        <v>74.760000000000005</v>
      </c>
    </row>
    <row r="1921" spans="1:7" x14ac:dyDescent="0.3">
      <c r="A1921" s="8">
        <v>40525</v>
      </c>
      <c r="B1921" s="3">
        <v>79</v>
      </c>
      <c r="C1921" s="3">
        <v>79</v>
      </c>
      <c r="D1921" s="3">
        <v>75.3</v>
      </c>
      <c r="E1921" s="3">
        <v>75.3</v>
      </c>
      <c r="F1921" s="3">
        <v>76</v>
      </c>
      <c r="G1921" s="3">
        <v>75.599999999999994</v>
      </c>
    </row>
    <row r="1922" spans="1:7" x14ac:dyDescent="0.3">
      <c r="A1922" s="8">
        <v>40526</v>
      </c>
      <c r="B1922" s="3">
        <v>73</v>
      </c>
      <c r="C1922" s="3">
        <v>73.8</v>
      </c>
      <c r="D1922" s="3">
        <v>68</v>
      </c>
      <c r="E1922" s="3">
        <v>68.25</v>
      </c>
      <c r="F1922" s="3">
        <v>179</v>
      </c>
      <c r="G1922" s="3">
        <v>68</v>
      </c>
    </row>
    <row r="1923" spans="1:7" x14ac:dyDescent="0.3">
      <c r="A1923" s="8">
        <v>40527</v>
      </c>
      <c r="B1923" s="3">
        <v>68</v>
      </c>
      <c r="C1923" s="3">
        <v>68.3</v>
      </c>
      <c r="D1923" s="3">
        <v>66</v>
      </c>
      <c r="E1923" s="3">
        <v>68.25</v>
      </c>
      <c r="F1923" s="3">
        <v>204</v>
      </c>
      <c r="G1923" s="3">
        <v>68.25</v>
      </c>
    </row>
    <row r="1924" spans="1:7" x14ac:dyDescent="0.3">
      <c r="A1924" s="8">
        <v>40528</v>
      </c>
      <c r="B1924" s="3">
        <v>73</v>
      </c>
      <c r="C1924" s="3">
        <v>73</v>
      </c>
      <c r="D1924" s="3">
        <v>71.8</v>
      </c>
      <c r="E1924" s="3">
        <v>71.900000000000006</v>
      </c>
      <c r="F1924" s="3">
        <v>65</v>
      </c>
      <c r="G1924" s="3">
        <v>72.08</v>
      </c>
    </row>
    <row r="1925" spans="1:7" x14ac:dyDescent="0.3">
      <c r="A1925" s="8">
        <v>40529</v>
      </c>
      <c r="B1925" s="3">
        <v>72.099999999999994</v>
      </c>
      <c r="C1925" s="3">
        <v>72.099999999999994</v>
      </c>
      <c r="D1925" s="3">
        <v>70.8</v>
      </c>
      <c r="E1925" s="3">
        <v>71.75</v>
      </c>
      <c r="F1925" s="3">
        <v>24</v>
      </c>
      <c r="G1925" s="3">
        <v>71.3</v>
      </c>
    </row>
    <row r="1926" spans="1:7" x14ac:dyDescent="0.3">
      <c r="A1926" s="8">
        <v>40532</v>
      </c>
      <c r="B1926" s="3">
        <v>68.25</v>
      </c>
      <c r="C1926" s="3">
        <v>68.5</v>
      </c>
      <c r="D1926" s="3">
        <v>66.75</v>
      </c>
      <c r="E1926" s="3">
        <v>67.5</v>
      </c>
      <c r="F1926" s="3">
        <v>14</v>
      </c>
      <c r="G1926" s="3">
        <v>66.75</v>
      </c>
    </row>
    <row r="1927" spans="1:7" x14ac:dyDescent="0.3">
      <c r="A1927" s="8">
        <v>40533</v>
      </c>
      <c r="B1927" s="3">
        <v>70</v>
      </c>
      <c r="C1927" s="3">
        <v>70.2</v>
      </c>
      <c r="D1927" s="3">
        <v>69</v>
      </c>
      <c r="E1927" s="3">
        <v>70</v>
      </c>
      <c r="F1927" s="3">
        <v>209</v>
      </c>
      <c r="G1927" s="3">
        <v>70</v>
      </c>
    </row>
    <row r="1928" spans="1:7" x14ac:dyDescent="0.3">
      <c r="A1928" s="8">
        <v>40534</v>
      </c>
      <c r="B1928" s="3">
        <v>72.5</v>
      </c>
      <c r="C1928" s="3">
        <v>74</v>
      </c>
      <c r="D1928" s="3">
        <v>72.25</v>
      </c>
      <c r="E1928" s="3">
        <v>72.5</v>
      </c>
      <c r="F1928" s="3">
        <v>245</v>
      </c>
      <c r="G1928" s="3">
        <v>72.5</v>
      </c>
    </row>
    <row r="1929" spans="1:7" x14ac:dyDescent="0.3">
      <c r="A1929" s="8">
        <v>40535</v>
      </c>
      <c r="B1929" s="3">
        <v>72</v>
      </c>
      <c r="C1929" s="3">
        <v>74</v>
      </c>
      <c r="D1929" s="3">
        <v>72</v>
      </c>
      <c r="E1929" s="3">
        <v>72</v>
      </c>
      <c r="F1929" s="3">
        <v>102</v>
      </c>
      <c r="G1929" s="3">
        <v>72.03</v>
      </c>
    </row>
    <row r="1930" spans="1:7" x14ac:dyDescent="0.3">
      <c r="A1930" s="8">
        <v>40539</v>
      </c>
      <c r="B1930" s="3">
        <v>77</v>
      </c>
      <c r="C1930" s="3">
        <v>77</v>
      </c>
      <c r="D1930" s="3">
        <v>75.5</v>
      </c>
      <c r="E1930" s="3">
        <v>75.599999999999994</v>
      </c>
      <c r="F1930" s="3">
        <v>54</v>
      </c>
      <c r="G1930" s="3">
        <v>75.599999999999994</v>
      </c>
    </row>
    <row r="1931" spans="1:7" x14ac:dyDescent="0.3">
      <c r="A1931" s="8">
        <v>40540</v>
      </c>
      <c r="B1931" s="3">
        <v>75.3</v>
      </c>
      <c r="C1931" s="3">
        <v>80</v>
      </c>
      <c r="D1931" s="3">
        <v>75.25</v>
      </c>
      <c r="E1931" s="3">
        <v>80</v>
      </c>
      <c r="F1931" s="3">
        <v>178</v>
      </c>
      <c r="G1931" s="3">
        <v>79.25</v>
      </c>
    </row>
    <row r="1932" spans="1:7" x14ac:dyDescent="0.3">
      <c r="A1932" s="8">
        <v>40541</v>
      </c>
      <c r="B1932" s="3">
        <v>80.95</v>
      </c>
      <c r="C1932" s="3">
        <v>83.5</v>
      </c>
      <c r="D1932" s="3">
        <v>80.95</v>
      </c>
      <c r="E1932" s="3">
        <v>83.1</v>
      </c>
      <c r="F1932" s="3">
        <v>213</v>
      </c>
      <c r="G1932" s="3">
        <v>83.1</v>
      </c>
    </row>
    <row r="1933" spans="1:7" x14ac:dyDescent="0.3">
      <c r="A1933" s="8">
        <v>40542</v>
      </c>
      <c r="B1933" s="3">
        <v>83.5</v>
      </c>
      <c r="C1933" s="3">
        <v>86</v>
      </c>
      <c r="D1933" s="3">
        <v>83</v>
      </c>
      <c r="E1933" s="3">
        <v>85.35</v>
      </c>
      <c r="F1933" s="3">
        <v>123</v>
      </c>
      <c r="G1933" s="3">
        <v>85.1</v>
      </c>
    </row>
    <row r="1934" spans="1:7" x14ac:dyDescent="0.3">
      <c r="A1934" s="8">
        <v>40546</v>
      </c>
      <c r="B1934" s="3">
        <v>72</v>
      </c>
      <c r="C1934" s="3">
        <v>72</v>
      </c>
      <c r="D1934" s="3">
        <v>69.5</v>
      </c>
      <c r="E1934" s="3">
        <v>70.849999999999994</v>
      </c>
      <c r="F1934" s="3">
        <v>342</v>
      </c>
      <c r="G1934" s="3">
        <v>70.849999999999994</v>
      </c>
    </row>
    <row r="1935" spans="1:7" x14ac:dyDescent="0.3">
      <c r="A1935" s="8">
        <v>40547</v>
      </c>
      <c r="B1935" s="3">
        <v>69</v>
      </c>
      <c r="C1935" s="3">
        <v>70</v>
      </c>
      <c r="D1935" s="3">
        <v>69</v>
      </c>
      <c r="E1935" s="3">
        <v>69.849999999999994</v>
      </c>
      <c r="F1935" s="3">
        <v>95</v>
      </c>
      <c r="G1935" s="3">
        <v>69.849999999999994</v>
      </c>
    </row>
    <row r="1936" spans="1:7" x14ac:dyDescent="0.3">
      <c r="A1936" s="8">
        <v>40548</v>
      </c>
      <c r="B1936" s="3">
        <v>66.5</v>
      </c>
      <c r="C1936" s="3">
        <v>67</v>
      </c>
      <c r="D1936" s="3">
        <v>64.8</v>
      </c>
      <c r="E1936" s="3">
        <v>65</v>
      </c>
      <c r="F1936" s="3">
        <v>529</v>
      </c>
      <c r="G1936" s="3">
        <v>65.099999999999994</v>
      </c>
    </row>
    <row r="1937" spans="1:7" x14ac:dyDescent="0.3">
      <c r="A1937" s="8">
        <v>40549</v>
      </c>
      <c r="B1937" s="3">
        <v>66.7</v>
      </c>
      <c r="C1937" s="3">
        <v>70.5</v>
      </c>
      <c r="D1937" s="3">
        <v>66.25</v>
      </c>
      <c r="E1937" s="3">
        <v>69.5</v>
      </c>
      <c r="F1937" s="3">
        <v>282</v>
      </c>
      <c r="G1937" s="3">
        <v>69.5</v>
      </c>
    </row>
    <row r="1938" spans="1:7" x14ac:dyDescent="0.3">
      <c r="A1938" s="8">
        <v>40550</v>
      </c>
      <c r="B1938" s="3">
        <v>68.599999999999994</v>
      </c>
      <c r="C1938" s="3">
        <v>69.25</v>
      </c>
      <c r="D1938" s="3">
        <v>67.5</v>
      </c>
      <c r="E1938" s="3">
        <v>68.75</v>
      </c>
      <c r="F1938" s="3">
        <v>241</v>
      </c>
      <c r="G1938" s="3">
        <v>68.5</v>
      </c>
    </row>
    <row r="1939" spans="1:7" x14ac:dyDescent="0.3">
      <c r="A1939" s="8">
        <v>40553</v>
      </c>
      <c r="B1939" s="3">
        <v>68</v>
      </c>
      <c r="C1939" s="3">
        <v>69</v>
      </c>
      <c r="D1939" s="3">
        <v>67</v>
      </c>
      <c r="E1939" s="3">
        <v>68.400000000000006</v>
      </c>
      <c r="F1939" s="3">
        <v>265</v>
      </c>
      <c r="G1939" s="3">
        <v>68.55</v>
      </c>
    </row>
    <row r="1940" spans="1:7" x14ac:dyDescent="0.3">
      <c r="A1940" s="8">
        <v>40554</v>
      </c>
      <c r="B1940" s="3">
        <v>68.2</v>
      </c>
      <c r="C1940" s="3">
        <v>70.400000000000006</v>
      </c>
      <c r="D1940" s="3">
        <v>68.2</v>
      </c>
      <c r="E1940" s="3">
        <v>70.400000000000006</v>
      </c>
      <c r="F1940" s="3">
        <v>195</v>
      </c>
      <c r="G1940" s="3">
        <v>70.400000000000006</v>
      </c>
    </row>
    <row r="1941" spans="1:7" x14ac:dyDescent="0.3">
      <c r="A1941" s="8">
        <v>40555</v>
      </c>
      <c r="B1941" s="3">
        <v>70</v>
      </c>
      <c r="C1941" s="3">
        <v>70</v>
      </c>
      <c r="D1941" s="3">
        <v>66</v>
      </c>
      <c r="E1941" s="3">
        <v>67.5</v>
      </c>
      <c r="F1941" s="3">
        <v>504</v>
      </c>
      <c r="G1941" s="3">
        <v>67.25</v>
      </c>
    </row>
    <row r="1942" spans="1:7" x14ac:dyDescent="0.3">
      <c r="A1942" s="8">
        <v>40556</v>
      </c>
      <c r="B1942" s="3">
        <v>64.5</v>
      </c>
      <c r="C1942" s="3">
        <v>65.5</v>
      </c>
      <c r="D1942" s="3">
        <v>62.5</v>
      </c>
      <c r="E1942" s="3">
        <v>62.5</v>
      </c>
      <c r="F1942" s="3">
        <v>365</v>
      </c>
      <c r="G1942" s="3">
        <v>62.5</v>
      </c>
    </row>
    <row r="1943" spans="1:7" x14ac:dyDescent="0.3">
      <c r="A1943" s="8">
        <v>40557</v>
      </c>
      <c r="B1943" s="3">
        <v>63</v>
      </c>
      <c r="C1943" s="3">
        <v>63</v>
      </c>
      <c r="D1943" s="3">
        <v>61</v>
      </c>
      <c r="E1943" s="3">
        <v>62.15</v>
      </c>
      <c r="F1943" s="3">
        <v>239</v>
      </c>
      <c r="G1943" s="3">
        <v>62.15</v>
      </c>
    </row>
    <row r="1944" spans="1:7" x14ac:dyDescent="0.3">
      <c r="A1944" s="8">
        <v>40560</v>
      </c>
      <c r="B1944" s="3">
        <v>63.5</v>
      </c>
      <c r="C1944" s="3">
        <v>63.5</v>
      </c>
      <c r="D1944" s="3">
        <v>59.5</v>
      </c>
      <c r="E1944" s="3">
        <v>59.55</v>
      </c>
      <c r="F1944" s="3">
        <v>213</v>
      </c>
      <c r="G1944" s="3">
        <v>59.5</v>
      </c>
    </row>
    <row r="1945" spans="1:7" x14ac:dyDescent="0.3">
      <c r="A1945" s="8">
        <v>40561</v>
      </c>
      <c r="B1945" s="3">
        <v>59.5</v>
      </c>
      <c r="C1945" s="3">
        <v>60.5</v>
      </c>
      <c r="D1945" s="3">
        <v>59</v>
      </c>
      <c r="E1945" s="3">
        <v>60</v>
      </c>
      <c r="F1945" s="3">
        <v>229</v>
      </c>
      <c r="G1945" s="3">
        <v>60</v>
      </c>
    </row>
    <row r="1946" spans="1:7" x14ac:dyDescent="0.3">
      <c r="A1946" s="8">
        <v>40562</v>
      </c>
      <c r="B1946" s="3">
        <v>61.5</v>
      </c>
      <c r="C1946" s="3">
        <v>62.75</v>
      </c>
      <c r="D1946" s="3">
        <v>60.35</v>
      </c>
      <c r="E1946" s="3">
        <v>62</v>
      </c>
      <c r="F1946" s="3">
        <v>337</v>
      </c>
      <c r="G1946" s="3">
        <v>62</v>
      </c>
    </row>
    <row r="1947" spans="1:7" x14ac:dyDescent="0.3">
      <c r="A1947" s="8">
        <v>40563</v>
      </c>
      <c r="B1947" s="3">
        <v>61.75</v>
      </c>
      <c r="C1947" s="3">
        <v>63</v>
      </c>
      <c r="D1947" s="3">
        <v>61.75</v>
      </c>
      <c r="E1947" s="3">
        <v>62.75</v>
      </c>
      <c r="F1947" s="3">
        <v>276</v>
      </c>
      <c r="G1947" s="3">
        <v>62.9</v>
      </c>
    </row>
    <row r="1948" spans="1:7" x14ac:dyDescent="0.3">
      <c r="A1948" s="8">
        <v>40564</v>
      </c>
      <c r="B1948" s="3">
        <v>61.5</v>
      </c>
      <c r="C1948" s="3">
        <v>62</v>
      </c>
      <c r="D1948" s="3">
        <v>61</v>
      </c>
      <c r="E1948" s="3">
        <v>62</v>
      </c>
      <c r="F1948" s="3">
        <v>105</v>
      </c>
      <c r="G1948" s="3">
        <v>62</v>
      </c>
    </row>
    <row r="1949" spans="1:7" x14ac:dyDescent="0.3">
      <c r="A1949" s="8">
        <v>40567</v>
      </c>
      <c r="B1949" s="3">
        <v>62.25</v>
      </c>
      <c r="C1949" s="3">
        <v>62.8</v>
      </c>
      <c r="D1949" s="3">
        <v>62.1</v>
      </c>
      <c r="E1949" s="3">
        <v>62.8</v>
      </c>
      <c r="F1949" s="3">
        <v>99</v>
      </c>
      <c r="G1949" s="3">
        <v>62.8</v>
      </c>
    </row>
    <row r="1950" spans="1:7" x14ac:dyDescent="0.3">
      <c r="A1950" s="8">
        <v>40568</v>
      </c>
      <c r="B1950" s="3">
        <v>61.15</v>
      </c>
      <c r="C1950" s="3">
        <v>61.15</v>
      </c>
      <c r="D1950" s="3">
        <v>59.1</v>
      </c>
      <c r="E1950" s="3">
        <v>59.3</v>
      </c>
      <c r="F1950" s="3">
        <v>225</v>
      </c>
      <c r="G1950" s="3">
        <v>59.3</v>
      </c>
    </row>
    <row r="1951" spans="1:7" x14ac:dyDescent="0.3">
      <c r="A1951" s="8">
        <v>40569</v>
      </c>
      <c r="B1951" s="3">
        <v>60</v>
      </c>
      <c r="C1951" s="3">
        <v>60</v>
      </c>
      <c r="D1951" s="3">
        <v>57.15</v>
      </c>
      <c r="E1951" s="3">
        <v>57.5</v>
      </c>
      <c r="F1951" s="3">
        <v>395</v>
      </c>
      <c r="G1951" s="3">
        <v>57.6</v>
      </c>
    </row>
    <row r="1952" spans="1:7" x14ac:dyDescent="0.3">
      <c r="A1952" s="8">
        <v>40570</v>
      </c>
      <c r="B1952" s="3">
        <v>57.25</v>
      </c>
      <c r="C1952" s="3">
        <v>57.9</v>
      </c>
      <c r="D1952" s="3">
        <v>57</v>
      </c>
      <c r="E1952" s="3">
        <v>57.65</v>
      </c>
      <c r="F1952" s="3">
        <v>217</v>
      </c>
      <c r="G1952" s="3">
        <v>57.65</v>
      </c>
    </row>
    <row r="1953" spans="1:7" x14ac:dyDescent="0.3">
      <c r="A1953" s="8">
        <v>40571</v>
      </c>
      <c r="B1953" s="3">
        <v>55.6</v>
      </c>
      <c r="C1953" s="3">
        <v>56.75</v>
      </c>
      <c r="D1953" s="3">
        <v>55.5</v>
      </c>
      <c r="E1953" s="3">
        <v>56.7</v>
      </c>
      <c r="F1953" s="3">
        <v>293</v>
      </c>
      <c r="G1953" s="3">
        <v>56.7</v>
      </c>
    </row>
    <row r="1954" spans="1:7" x14ac:dyDescent="0.3">
      <c r="A1954" s="8">
        <v>40574</v>
      </c>
      <c r="B1954" s="3">
        <v>57</v>
      </c>
      <c r="C1954" s="3">
        <v>57.75</v>
      </c>
      <c r="D1954" s="3">
        <v>56.5</v>
      </c>
      <c r="E1954" s="3">
        <v>57.21</v>
      </c>
      <c r="F1954" s="3">
        <v>238</v>
      </c>
      <c r="G1954" s="3">
        <v>57.21</v>
      </c>
    </row>
    <row r="1955" spans="1:7" x14ac:dyDescent="0.3">
      <c r="A1955" s="8">
        <v>40575</v>
      </c>
      <c r="B1955" s="3">
        <v>55</v>
      </c>
      <c r="C1955" s="3">
        <v>55.15</v>
      </c>
      <c r="D1955" s="3">
        <v>54.95</v>
      </c>
      <c r="E1955" s="3">
        <v>54.95</v>
      </c>
      <c r="F1955" s="3">
        <v>155</v>
      </c>
      <c r="G1955" s="3">
        <v>54.95</v>
      </c>
    </row>
    <row r="1956" spans="1:7" x14ac:dyDescent="0.3">
      <c r="A1956" s="8">
        <v>40576</v>
      </c>
      <c r="B1956" s="3">
        <v>55.3</v>
      </c>
      <c r="C1956" s="3">
        <v>58.5</v>
      </c>
      <c r="D1956" s="3">
        <v>55.3</v>
      </c>
      <c r="E1956" s="3">
        <v>58.48</v>
      </c>
      <c r="F1956" s="3">
        <v>162</v>
      </c>
      <c r="G1956" s="3">
        <v>58.33</v>
      </c>
    </row>
    <row r="1957" spans="1:7" x14ac:dyDescent="0.3">
      <c r="A1957" s="8">
        <v>40577</v>
      </c>
      <c r="B1957" s="3">
        <v>60.9</v>
      </c>
      <c r="C1957" s="3">
        <v>63.5</v>
      </c>
      <c r="D1957" s="3">
        <v>60.9</v>
      </c>
      <c r="E1957" s="3">
        <v>63</v>
      </c>
      <c r="F1957" s="3">
        <v>120</v>
      </c>
      <c r="G1957" s="3">
        <v>63</v>
      </c>
    </row>
    <row r="1958" spans="1:7" x14ac:dyDescent="0.3">
      <c r="A1958" s="8">
        <v>40578</v>
      </c>
      <c r="B1958" s="3">
        <v>64.75</v>
      </c>
      <c r="C1958" s="3">
        <v>66.5</v>
      </c>
      <c r="D1958" s="3">
        <v>64.5</v>
      </c>
      <c r="E1958" s="3">
        <v>66.209999999999994</v>
      </c>
      <c r="F1958" s="3">
        <v>329</v>
      </c>
      <c r="G1958" s="3">
        <v>66.2</v>
      </c>
    </row>
    <row r="1959" spans="1:7" x14ac:dyDescent="0.3">
      <c r="A1959" s="8">
        <v>40581</v>
      </c>
      <c r="B1959" s="3">
        <v>68</v>
      </c>
      <c r="C1959" s="3">
        <v>68.5</v>
      </c>
      <c r="D1959" s="3">
        <v>66.25</v>
      </c>
      <c r="E1959" s="3">
        <v>66.599999999999994</v>
      </c>
      <c r="F1959" s="3">
        <v>157</v>
      </c>
      <c r="G1959" s="3">
        <v>66.599999999999994</v>
      </c>
    </row>
    <row r="1960" spans="1:7" x14ac:dyDescent="0.3">
      <c r="A1960" s="8">
        <v>40582</v>
      </c>
      <c r="B1960" s="3">
        <v>65.099999999999994</v>
      </c>
      <c r="C1960" s="3">
        <v>65.099999999999994</v>
      </c>
      <c r="D1960" s="3">
        <v>63.01</v>
      </c>
      <c r="E1960" s="3">
        <v>63.25</v>
      </c>
      <c r="F1960" s="3">
        <v>133</v>
      </c>
      <c r="G1960" s="3">
        <v>63.55</v>
      </c>
    </row>
    <row r="1961" spans="1:7" x14ac:dyDescent="0.3">
      <c r="A1961" s="8">
        <v>40583</v>
      </c>
      <c r="B1961" s="3">
        <v>65.349999999999994</v>
      </c>
      <c r="C1961" s="3">
        <v>65.75</v>
      </c>
      <c r="D1961" s="3">
        <v>62</v>
      </c>
      <c r="E1961" s="3">
        <v>62.15</v>
      </c>
      <c r="F1961" s="3">
        <v>89</v>
      </c>
      <c r="G1961" s="3">
        <v>62</v>
      </c>
    </row>
    <row r="1962" spans="1:7" x14ac:dyDescent="0.3">
      <c r="A1962" s="8">
        <v>40584</v>
      </c>
      <c r="B1962" s="3">
        <v>59.75</v>
      </c>
      <c r="C1962" s="3">
        <v>60.75</v>
      </c>
      <c r="D1962" s="3">
        <v>58.9</v>
      </c>
      <c r="E1962" s="3">
        <v>59.51</v>
      </c>
      <c r="F1962" s="3">
        <v>144</v>
      </c>
      <c r="G1962" s="3">
        <v>59.4</v>
      </c>
    </row>
    <row r="1963" spans="1:7" x14ac:dyDescent="0.3">
      <c r="A1963" s="8">
        <v>40585</v>
      </c>
      <c r="B1963" s="3">
        <v>63</v>
      </c>
      <c r="C1963" s="3">
        <v>63.1</v>
      </c>
      <c r="D1963" s="3">
        <v>62.25</v>
      </c>
      <c r="E1963" s="3">
        <v>62.25</v>
      </c>
      <c r="F1963" s="3">
        <v>128</v>
      </c>
      <c r="G1963" s="3">
        <v>62.78</v>
      </c>
    </row>
    <row r="1964" spans="1:7" x14ac:dyDescent="0.3">
      <c r="A1964" s="8">
        <v>40588</v>
      </c>
      <c r="B1964" s="3">
        <v>63.7</v>
      </c>
      <c r="C1964" s="3">
        <v>63.9</v>
      </c>
      <c r="D1964" s="3">
        <v>61.8</v>
      </c>
      <c r="E1964" s="3">
        <v>61.8</v>
      </c>
      <c r="F1964" s="3">
        <v>58</v>
      </c>
      <c r="G1964" s="3">
        <v>61.8</v>
      </c>
    </row>
    <row r="1965" spans="1:7" x14ac:dyDescent="0.3">
      <c r="A1965" s="8">
        <v>40589</v>
      </c>
      <c r="B1965" s="3">
        <v>61</v>
      </c>
      <c r="C1965" s="3">
        <v>62.5</v>
      </c>
      <c r="D1965" s="3">
        <v>61</v>
      </c>
      <c r="E1965" s="3">
        <v>62.45</v>
      </c>
      <c r="F1965" s="3">
        <v>262</v>
      </c>
      <c r="G1965" s="3">
        <v>62.5</v>
      </c>
    </row>
    <row r="1966" spans="1:7" x14ac:dyDescent="0.3">
      <c r="A1966" s="8">
        <v>40590</v>
      </c>
      <c r="B1966" s="3">
        <v>61.6</v>
      </c>
      <c r="C1966" s="3">
        <v>62.6</v>
      </c>
      <c r="D1966" s="3">
        <v>61.5</v>
      </c>
      <c r="E1966" s="3">
        <v>61.7</v>
      </c>
      <c r="F1966" s="3">
        <v>299</v>
      </c>
      <c r="G1966" s="3">
        <v>61.7</v>
      </c>
    </row>
    <row r="1967" spans="1:7" x14ac:dyDescent="0.3">
      <c r="A1967" s="8">
        <v>40591</v>
      </c>
      <c r="B1967" s="3">
        <v>62.5</v>
      </c>
      <c r="C1967" s="3">
        <v>63</v>
      </c>
      <c r="D1967" s="3">
        <v>62.1</v>
      </c>
      <c r="E1967" s="3">
        <v>62.71</v>
      </c>
      <c r="F1967" s="3">
        <v>447</v>
      </c>
      <c r="G1967" s="3">
        <v>63</v>
      </c>
    </row>
    <row r="1968" spans="1:7" x14ac:dyDescent="0.3">
      <c r="A1968" s="8">
        <v>40592</v>
      </c>
      <c r="B1968" s="3">
        <v>61.75</v>
      </c>
      <c r="C1968" s="3">
        <v>61.95</v>
      </c>
      <c r="D1968" s="3">
        <v>60.35</v>
      </c>
      <c r="E1968" s="3">
        <v>60.4</v>
      </c>
      <c r="F1968" s="3">
        <v>329</v>
      </c>
      <c r="G1968" s="3">
        <v>60.4</v>
      </c>
    </row>
    <row r="1969" spans="1:7" x14ac:dyDescent="0.3">
      <c r="A1969" s="8">
        <v>40595</v>
      </c>
      <c r="B1969" s="3">
        <v>60.5</v>
      </c>
      <c r="C1969" s="3">
        <v>60.5</v>
      </c>
      <c r="D1969" s="3">
        <v>60.5</v>
      </c>
      <c r="E1969" s="3">
        <v>60.5</v>
      </c>
      <c r="F1969" s="3">
        <v>9</v>
      </c>
      <c r="G1969" s="3">
        <v>60.5</v>
      </c>
    </row>
    <row r="1970" spans="1:7" x14ac:dyDescent="0.3">
      <c r="A1970" s="8">
        <v>40596</v>
      </c>
      <c r="B1970" s="3">
        <v>61.6</v>
      </c>
      <c r="C1970" s="3">
        <v>62</v>
      </c>
      <c r="D1970" s="3">
        <v>61.4</v>
      </c>
      <c r="E1970" s="3">
        <v>61.75</v>
      </c>
      <c r="F1970" s="3">
        <v>137</v>
      </c>
      <c r="G1970" s="3">
        <v>62</v>
      </c>
    </row>
    <row r="1971" spans="1:7" x14ac:dyDescent="0.3">
      <c r="A1971" s="8">
        <v>40597</v>
      </c>
      <c r="B1971" s="3">
        <v>61.3</v>
      </c>
      <c r="C1971" s="3">
        <v>62</v>
      </c>
      <c r="D1971" s="3">
        <v>61.3</v>
      </c>
      <c r="E1971" s="3">
        <v>62</v>
      </c>
      <c r="F1971" s="3">
        <v>114</v>
      </c>
      <c r="G1971" s="3">
        <v>62</v>
      </c>
    </row>
    <row r="1972" spans="1:7" x14ac:dyDescent="0.3">
      <c r="A1972" s="8">
        <v>40598</v>
      </c>
      <c r="B1972" s="3">
        <v>63.5</v>
      </c>
      <c r="C1972" s="3">
        <v>63.9</v>
      </c>
      <c r="D1972" s="3">
        <v>63.4</v>
      </c>
      <c r="E1972" s="3">
        <v>63.65</v>
      </c>
      <c r="F1972" s="3">
        <v>122</v>
      </c>
      <c r="G1972" s="3">
        <v>63.65</v>
      </c>
    </row>
    <row r="1973" spans="1:7" x14ac:dyDescent="0.3">
      <c r="A1973" s="8">
        <v>40599</v>
      </c>
      <c r="B1973" s="3">
        <v>63.75</v>
      </c>
      <c r="C1973" s="3">
        <v>64.099999999999994</v>
      </c>
      <c r="D1973" s="3">
        <v>63.5</v>
      </c>
      <c r="E1973" s="3">
        <v>64.099999999999994</v>
      </c>
      <c r="F1973" s="3">
        <v>186</v>
      </c>
      <c r="G1973" s="3">
        <v>64</v>
      </c>
    </row>
    <row r="1974" spans="1:7" x14ac:dyDescent="0.3">
      <c r="A1974" s="8">
        <v>40602</v>
      </c>
      <c r="B1974" s="3">
        <v>62</v>
      </c>
      <c r="C1974" s="3">
        <v>62</v>
      </c>
      <c r="D1974" s="3">
        <v>61.01</v>
      </c>
      <c r="E1974" s="3">
        <v>61.2</v>
      </c>
      <c r="F1974" s="3">
        <v>347</v>
      </c>
      <c r="G1974" s="3">
        <v>61.2</v>
      </c>
    </row>
    <row r="1975" spans="1:7" x14ac:dyDescent="0.3">
      <c r="A1975" s="8">
        <v>40603</v>
      </c>
      <c r="B1975" s="3">
        <v>51.1</v>
      </c>
      <c r="C1975" s="3">
        <v>51.25</v>
      </c>
      <c r="D1975" s="3">
        <v>51.1</v>
      </c>
      <c r="E1975" s="3">
        <v>51.2</v>
      </c>
      <c r="F1975" s="3">
        <v>18</v>
      </c>
      <c r="G1975" s="3">
        <v>51.05</v>
      </c>
    </row>
    <row r="1976" spans="1:7" x14ac:dyDescent="0.3">
      <c r="A1976" s="8">
        <v>40604</v>
      </c>
      <c r="B1976" s="3">
        <v>50.4</v>
      </c>
      <c r="C1976" s="3">
        <v>51.15</v>
      </c>
      <c r="D1976" s="3">
        <v>50.15</v>
      </c>
      <c r="E1976" s="3">
        <v>51.15</v>
      </c>
      <c r="F1976" s="3">
        <v>51</v>
      </c>
      <c r="G1976" s="3">
        <v>51.15</v>
      </c>
    </row>
    <row r="1977" spans="1:7" x14ac:dyDescent="0.3">
      <c r="A1977" s="8">
        <v>40605</v>
      </c>
      <c r="B1977" s="3">
        <v>52</v>
      </c>
      <c r="C1977" s="3">
        <v>52.2</v>
      </c>
      <c r="D1977" s="3">
        <v>52</v>
      </c>
      <c r="E1977" s="3">
        <v>52.2</v>
      </c>
      <c r="F1977" s="3">
        <v>42</v>
      </c>
      <c r="G1977" s="3">
        <v>52.2</v>
      </c>
    </row>
    <row r="1978" spans="1:7" x14ac:dyDescent="0.3">
      <c r="A1978" s="8">
        <v>40606</v>
      </c>
      <c r="B1978" s="3">
        <v>52.6</v>
      </c>
      <c r="C1978" s="3">
        <v>52.9</v>
      </c>
      <c r="D1978" s="3">
        <v>52.6</v>
      </c>
      <c r="E1978" s="3">
        <v>52.9</v>
      </c>
      <c r="F1978" s="3">
        <v>13</v>
      </c>
      <c r="G1978" s="3">
        <v>52.9</v>
      </c>
    </row>
    <row r="1979" spans="1:7" x14ac:dyDescent="0.3">
      <c r="A1979" s="8">
        <v>40609</v>
      </c>
      <c r="B1979" s="3">
        <v>53</v>
      </c>
      <c r="C1979" s="3">
        <v>54</v>
      </c>
      <c r="D1979" s="3">
        <v>52.75</v>
      </c>
      <c r="E1979" s="3">
        <v>54</v>
      </c>
      <c r="F1979" s="3">
        <v>69</v>
      </c>
      <c r="G1979" s="3">
        <v>54</v>
      </c>
    </row>
    <row r="1980" spans="1:7" x14ac:dyDescent="0.3">
      <c r="A1980" s="8">
        <v>40610</v>
      </c>
      <c r="B1980" s="3">
        <v>52.85</v>
      </c>
      <c r="C1980" s="3">
        <v>53.4</v>
      </c>
      <c r="D1980" s="3">
        <v>52.6</v>
      </c>
      <c r="E1980" s="3">
        <v>53.4</v>
      </c>
      <c r="F1980" s="3">
        <v>124</v>
      </c>
      <c r="G1980" s="3">
        <v>53.35</v>
      </c>
    </row>
    <row r="1981" spans="1:7" x14ac:dyDescent="0.3">
      <c r="A1981" s="8">
        <v>40611</v>
      </c>
      <c r="B1981" s="3">
        <v>52.7</v>
      </c>
      <c r="C1981" s="3">
        <v>52.7</v>
      </c>
      <c r="D1981" s="3">
        <v>52.5</v>
      </c>
      <c r="E1981" s="3">
        <v>52.62</v>
      </c>
      <c r="F1981" s="3">
        <v>70</v>
      </c>
      <c r="G1981" s="3">
        <v>52.62</v>
      </c>
    </row>
    <row r="1982" spans="1:7" x14ac:dyDescent="0.3">
      <c r="A1982" s="8">
        <v>40612</v>
      </c>
      <c r="B1982" s="3">
        <v>53.25</v>
      </c>
      <c r="C1982" s="3">
        <v>53.25</v>
      </c>
      <c r="D1982" s="3">
        <v>52.6</v>
      </c>
      <c r="E1982" s="3">
        <v>52.65</v>
      </c>
      <c r="F1982" s="3">
        <v>52</v>
      </c>
      <c r="G1982" s="3">
        <v>52.85</v>
      </c>
    </row>
    <row r="1983" spans="1:7" x14ac:dyDescent="0.3">
      <c r="A1983" s="8">
        <v>40613</v>
      </c>
      <c r="B1983" s="3">
        <v>53.55</v>
      </c>
      <c r="C1983" s="3">
        <v>54.15</v>
      </c>
      <c r="D1983" s="3">
        <v>53.55</v>
      </c>
      <c r="E1983" s="3">
        <v>54</v>
      </c>
      <c r="F1983" s="3">
        <v>140</v>
      </c>
      <c r="G1983" s="3">
        <v>54</v>
      </c>
    </row>
    <row r="1984" spans="1:7" x14ac:dyDescent="0.3">
      <c r="A1984" s="8">
        <v>40616</v>
      </c>
      <c r="B1984" s="3">
        <v>55.25</v>
      </c>
      <c r="C1984" s="3">
        <v>57.3</v>
      </c>
      <c r="D1984" s="3">
        <v>55.25</v>
      </c>
      <c r="E1984" s="3">
        <v>57.25</v>
      </c>
      <c r="F1984" s="3">
        <v>58</v>
      </c>
      <c r="G1984" s="3">
        <v>57.25</v>
      </c>
    </row>
    <row r="1985" spans="1:7" x14ac:dyDescent="0.3">
      <c r="A1985" s="8">
        <v>40617</v>
      </c>
      <c r="B1985" s="3">
        <v>58</v>
      </c>
      <c r="C1985" s="3">
        <v>61.8</v>
      </c>
      <c r="D1985" s="3">
        <v>57</v>
      </c>
      <c r="E1985" s="3">
        <v>60.9</v>
      </c>
      <c r="F1985" s="3">
        <v>208</v>
      </c>
      <c r="G1985" s="3">
        <v>60.95</v>
      </c>
    </row>
    <row r="1986" spans="1:7" x14ac:dyDescent="0.3">
      <c r="A1986" s="8">
        <v>40618</v>
      </c>
      <c r="B1986" s="3">
        <v>63.25</v>
      </c>
      <c r="C1986" s="3">
        <v>63.4</v>
      </c>
      <c r="D1986" s="3">
        <v>59</v>
      </c>
      <c r="E1986" s="3">
        <v>59.25</v>
      </c>
      <c r="F1986" s="3">
        <v>129</v>
      </c>
      <c r="G1986" s="3">
        <v>59.5</v>
      </c>
    </row>
    <row r="1987" spans="1:7" x14ac:dyDescent="0.3">
      <c r="A1987" s="8">
        <v>40619</v>
      </c>
      <c r="B1987" s="3">
        <v>58.4</v>
      </c>
      <c r="C1987" s="3">
        <v>59.5</v>
      </c>
      <c r="D1987" s="3">
        <v>58.2</v>
      </c>
      <c r="E1987" s="3">
        <v>58.5</v>
      </c>
      <c r="F1987" s="3">
        <v>88</v>
      </c>
      <c r="G1987" s="3">
        <v>58.5</v>
      </c>
    </row>
    <row r="1988" spans="1:7" x14ac:dyDescent="0.3">
      <c r="A1988" s="8">
        <v>40620</v>
      </c>
      <c r="B1988" s="3">
        <v>58.8</v>
      </c>
      <c r="C1988" s="3">
        <v>58.8</v>
      </c>
      <c r="D1988" s="3">
        <v>58</v>
      </c>
      <c r="E1988" s="3">
        <v>58</v>
      </c>
      <c r="F1988" s="3">
        <v>16</v>
      </c>
      <c r="G1988" s="3">
        <v>58</v>
      </c>
    </row>
    <row r="1989" spans="1:7" x14ac:dyDescent="0.3">
      <c r="A1989" s="8">
        <v>40623</v>
      </c>
      <c r="B1989" s="3">
        <v>54.76</v>
      </c>
      <c r="C1989" s="3">
        <v>56.5</v>
      </c>
      <c r="D1989" s="3">
        <v>54.75</v>
      </c>
      <c r="E1989" s="3">
        <v>56.05</v>
      </c>
      <c r="F1989" s="3">
        <v>29</v>
      </c>
      <c r="G1989" s="3">
        <v>56.05</v>
      </c>
    </row>
    <row r="1990" spans="1:7" x14ac:dyDescent="0.3">
      <c r="A1990" s="8">
        <v>40624</v>
      </c>
      <c r="B1990" s="3">
        <v>54.5</v>
      </c>
      <c r="C1990" s="3">
        <v>54.75</v>
      </c>
      <c r="D1990" s="3">
        <v>53.75</v>
      </c>
      <c r="E1990" s="3">
        <v>53.85</v>
      </c>
      <c r="F1990" s="3">
        <v>140</v>
      </c>
      <c r="G1990" s="3">
        <v>53.75</v>
      </c>
    </row>
    <row r="1991" spans="1:7" x14ac:dyDescent="0.3">
      <c r="A1991" s="8">
        <v>40625</v>
      </c>
      <c r="B1991" s="3">
        <v>54.25</v>
      </c>
      <c r="C1991" s="3">
        <v>54.9</v>
      </c>
      <c r="D1991" s="3">
        <v>54.25</v>
      </c>
      <c r="E1991" s="3">
        <v>54.85</v>
      </c>
      <c r="F1991" s="3">
        <v>85</v>
      </c>
      <c r="G1991" s="3">
        <v>54.8</v>
      </c>
    </row>
    <row r="1992" spans="1:7" x14ac:dyDescent="0.3">
      <c r="A1992" s="8">
        <v>40626</v>
      </c>
      <c r="B1992" s="3">
        <v>54.35</v>
      </c>
      <c r="C1992" s="3">
        <v>54.35</v>
      </c>
      <c r="D1992" s="3">
        <v>54</v>
      </c>
      <c r="E1992" s="3">
        <v>54.2</v>
      </c>
      <c r="F1992" s="3">
        <v>56</v>
      </c>
      <c r="G1992" s="3">
        <v>54.2</v>
      </c>
    </row>
    <row r="1993" spans="1:7" x14ac:dyDescent="0.3">
      <c r="A1993" s="8">
        <v>40627</v>
      </c>
      <c r="B1993" s="3">
        <v>54.2</v>
      </c>
      <c r="C1993" s="3">
        <v>55</v>
      </c>
      <c r="D1993" s="3">
        <v>53.86</v>
      </c>
      <c r="E1993" s="3">
        <v>55</v>
      </c>
      <c r="F1993" s="3">
        <v>50</v>
      </c>
      <c r="G1993" s="3">
        <v>55</v>
      </c>
    </row>
    <row r="1994" spans="1:7" x14ac:dyDescent="0.3">
      <c r="A1994" s="8">
        <v>40630</v>
      </c>
      <c r="B1994" s="3">
        <v>55</v>
      </c>
      <c r="C1994" s="3">
        <v>55</v>
      </c>
      <c r="D1994" s="3">
        <v>54.1</v>
      </c>
      <c r="E1994" s="3">
        <v>54.2</v>
      </c>
      <c r="F1994" s="3">
        <v>60</v>
      </c>
      <c r="G1994" s="3">
        <v>54.35</v>
      </c>
    </row>
    <row r="1995" spans="1:7" x14ac:dyDescent="0.3">
      <c r="A1995" s="8">
        <v>40631</v>
      </c>
      <c r="B1995" s="3">
        <v>54.35</v>
      </c>
      <c r="C1995" s="3">
        <v>54.45</v>
      </c>
      <c r="D1995" s="3">
        <v>54.01</v>
      </c>
      <c r="E1995" s="3">
        <v>54.4</v>
      </c>
      <c r="F1995" s="3">
        <v>129</v>
      </c>
      <c r="G1995" s="3">
        <v>54.4</v>
      </c>
    </row>
    <row r="1996" spans="1:7" x14ac:dyDescent="0.3">
      <c r="A1996" s="8">
        <v>40632</v>
      </c>
      <c r="B1996" s="3">
        <v>53.5</v>
      </c>
      <c r="C1996" s="3">
        <v>53.7</v>
      </c>
      <c r="D1996" s="3">
        <v>53</v>
      </c>
      <c r="E1996" s="3">
        <v>53.5</v>
      </c>
      <c r="F1996" s="3">
        <v>96</v>
      </c>
      <c r="G1996" s="3">
        <v>53.25</v>
      </c>
    </row>
    <row r="1997" spans="1:7" x14ac:dyDescent="0.3">
      <c r="A1997" s="8">
        <v>40633</v>
      </c>
      <c r="B1997" s="3">
        <v>53.75</v>
      </c>
      <c r="C1997" s="3">
        <v>55.1</v>
      </c>
      <c r="D1997" s="3">
        <v>53.5</v>
      </c>
      <c r="E1997" s="3">
        <v>54.9</v>
      </c>
      <c r="F1997" s="3">
        <v>392</v>
      </c>
      <c r="G1997" s="3">
        <v>54.9</v>
      </c>
    </row>
    <row r="1998" spans="1:7" x14ac:dyDescent="0.3">
      <c r="A1998" s="8">
        <v>40634</v>
      </c>
      <c r="B1998" s="3">
        <v>53.8</v>
      </c>
      <c r="C1998" s="3">
        <v>54.8</v>
      </c>
      <c r="D1998" s="3">
        <v>53.75</v>
      </c>
      <c r="E1998" s="3">
        <v>54.8</v>
      </c>
      <c r="F1998" s="3">
        <v>27</v>
      </c>
      <c r="G1998" s="3">
        <v>54.8</v>
      </c>
    </row>
    <row r="1999" spans="1:7" x14ac:dyDescent="0.3">
      <c r="A1999" s="8">
        <v>40637</v>
      </c>
      <c r="B1999" s="3">
        <v>54.2</v>
      </c>
      <c r="C1999" s="3">
        <v>54.2</v>
      </c>
      <c r="D1999" s="3">
        <v>54.1</v>
      </c>
      <c r="E1999" s="3">
        <v>54.1</v>
      </c>
      <c r="F1999" s="3">
        <v>5</v>
      </c>
      <c r="G1999" s="3">
        <v>54.1</v>
      </c>
    </row>
    <row r="2000" spans="1:7" x14ac:dyDescent="0.3">
      <c r="A2000" s="8">
        <v>40638</v>
      </c>
      <c r="B2000" s="3">
        <v>53.75</v>
      </c>
      <c r="C2000" s="3">
        <v>53.75</v>
      </c>
      <c r="D2000" s="3">
        <v>53.3</v>
      </c>
      <c r="E2000" s="3">
        <v>53.55</v>
      </c>
      <c r="F2000" s="3">
        <v>89</v>
      </c>
      <c r="G2000" s="3">
        <v>53.55</v>
      </c>
    </row>
    <row r="2001" spans="1:7" x14ac:dyDescent="0.3">
      <c r="A2001" s="8">
        <v>40639</v>
      </c>
      <c r="B2001" s="3">
        <v>53.35</v>
      </c>
      <c r="C2001" s="3">
        <v>53.75</v>
      </c>
      <c r="D2001" s="3">
        <v>53</v>
      </c>
      <c r="E2001" s="3">
        <v>53.4</v>
      </c>
      <c r="F2001" s="3">
        <v>46</v>
      </c>
      <c r="G2001" s="3">
        <v>53.4</v>
      </c>
    </row>
    <row r="2002" spans="1:7" x14ac:dyDescent="0.3">
      <c r="A2002" s="8">
        <v>40640</v>
      </c>
      <c r="B2002" s="3">
        <v>53</v>
      </c>
      <c r="C2002" s="3">
        <v>53</v>
      </c>
      <c r="D2002" s="3">
        <v>52.55</v>
      </c>
      <c r="E2002" s="3">
        <v>52.55</v>
      </c>
      <c r="F2002" s="3">
        <v>66</v>
      </c>
      <c r="G2002" s="3">
        <v>52.55</v>
      </c>
    </row>
    <row r="2003" spans="1:7" x14ac:dyDescent="0.3">
      <c r="A2003" s="8">
        <v>40641</v>
      </c>
      <c r="B2003" s="3">
        <v>52.85</v>
      </c>
      <c r="C2003" s="3">
        <v>53.1</v>
      </c>
      <c r="D2003" s="3">
        <v>52.8</v>
      </c>
      <c r="E2003" s="3">
        <v>53.1</v>
      </c>
      <c r="F2003" s="3">
        <v>42</v>
      </c>
      <c r="G2003" s="3">
        <v>53.23</v>
      </c>
    </row>
    <row r="2004" spans="1:7" x14ac:dyDescent="0.3">
      <c r="A2004" s="8">
        <v>40644</v>
      </c>
      <c r="B2004" s="3">
        <v>53.05</v>
      </c>
      <c r="C2004" s="3">
        <v>54.55</v>
      </c>
      <c r="D2004" s="3">
        <v>53.05</v>
      </c>
      <c r="E2004" s="3">
        <v>54.55</v>
      </c>
      <c r="F2004" s="3">
        <v>91</v>
      </c>
      <c r="G2004" s="3">
        <v>54.33</v>
      </c>
    </row>
    <row r="2005" spans="1:7" x14ac:dyDescent="0.3">
      <c r="A2005" s="8">
        <v>40645</v>
      </c>
      <c r="B2005" s="3">
        <v>54.7</v>
      </c>
      <c r="C2005" s="3">
        <v>55.1</v>
      </c>
      <c r="D2005" s="3">
        <v>54.7</v>
      </c>
      <c r="E2005" s="3">
        <v>54.85</v>
      </c>
      <c r="F2005" s="3">
        <v>90</v>
      </c>
      <c r="G2005" s="3">
        <v>54.85</v>
      </c>
    </row>
    <row r="2006" spans="1:7" x14ac:dyDescent="0.3">
      <c r="A2006" s="8">
        <v>40646</v>
      </c>
      <c r="B2006" s="3">
        <v>54.7</v>
      </c>
      <c r="C2006" s="3">
        <v>54.7</v>
      </c>
      <c r="D2006" s="3">
        <v>54.15</v>
      </c>
      <c r="E2006" s="3">
        <v>54.15</v>
      </c>
      <c r="F2006" s="3">
        <v>75</v>
      </c>
      <c r="G2006" s="3">
        <v>54.15</v>
      </c>
    </row>
    <row r="2007" spans="1:7" x14ac:dyDescent="0.3">
      <c r="A2007" s="8">
        <v>40647</v>
      </c>
      <c r="B2007" s="3">
        <v>54.25</v>
      </c>
      <c r="C2007" s="3">
        <v>54.25</v>
      </c>
      <c r="D2007" s="3">
        <v>53.75</v>
      </c>
      <c r="E2007" s="3">
        <v>53.8</v>
      </c>
      <c r="F2007" s="3">
        <v>50</v>
      </c>
      <c r="G2007" s="3">
        <v>53.8</v>
      </c>
    </row>
    <row r="2008" spans="1:7" x14ac:dyDescent="0.3">
      <c r="A2008" s="8">
        <v>40648</v>
      </c>
      <c r="B2008" s="3">
        <v>53.8</v>
      </c>
      <c r="C2008" s="3">
        <v>53.95</v>
      </c>
      <c r="D2008" s="3">
        <v>53.6</v>
      </c>
      <c r="E2008" s="3">
        <v>53.9</v>
      </c>
      <c r="F2008" s="3">
        <v>14</v>
      </c>
      <c r="G2008" s="3">
        <v>53.85</v>
      </c>
    </row>
    <row r="2009" spans="1:7" x14ac:dyDescent="0.3">
      <c r="A2009" s="8">
        <v>40651</v>
      </c>
      <c r="B2009" s="3">
        <v>54.75</v>
      </c>
      <c r="C2009" s="3">
        <v>54.9</v>
      </c>
      <c r="D2009" s="3">
        <v>54.75</v>
      </c>
      <c r="E2009" s="3">
        <v>54.85</v>
      </c>
      <c r="F2009" s="3">
        <v>28</v>
      </c>
      <c r="G2009" s="3">
        <v>54.75</v>
      </c>
    </row>
    <row r="2010" spans="1:7" x14ac:dyDescent="0.3">
      <c r="A2010" s="8">
        <v>40652</v>
      </c>
      <c r="B2010" s="3">
        <v>55</v>
      </c>
      <c r="C2010" s="3">
        <v>55</v>
      </c>
      <c r="D2010" s="3">
        <v>54.55</v>
      </c>
      <c r="E2010" s="3">
        <v>54.55</v>
      </c>
      <c r="F2010" s="3">
        <v>26</v>
      </c>
      <c r="G2010" s="3">
        <v>54.55</v>
      </c>
    </row>
    <row r="2011" spans="1:7" x14ac:dyDescent="0.3">
      <c r="A2011" s="8">
        <v>40653</v>
      </c>
      <c r="B2011" s="3">
        <v>54.8</v>
      </c>
      <c r="C2011" s="3">
        <v>55.25</v>
      </c>
      <c r="D2011" s="3">
        <v>54.8</v>
      </c>
      <c r="E2011" s="3">
        <v>55.1</v>
      </c>
      <c r="F2011" s="3">
        <v>29</v>
      </c>
      <c r="G2011" s="3">
        <v>55.1</v>
      </c>
    </row>
    <row r="2012" spans="1:7" x14ac:dyDescent="0.3">
      <c r="A2012" s="8">
        <v>40659</v>
      </c>
      <c r="B2012" s="3">
        <v>55.45</v>
      </c>
      <c r="C2012" s="3">
        <v>55.65</v>
      </c>
      <c r="D2012" s="3">
        <v>55.4</v>
      </c>
      <c r="E2012" s="3">
        <v>55.5</v>
      </c>
      <c r="F2012" s="3">
        <v>75</v>
      </c>
      <c r="G2012" s="3">
        <v>55.5</v>
      </c>
    </row>
    <row r="2013" spans="1:7" x14ac:dyDescent="0.3">
      <c r="A2013" s="8">
        <v>40660</v>
      </c>
      <c r="B2013" s="3">
        <v>55.95</v>
      </c>
      <c r="C2013" s="3">
        <v>56</v>
      </c>
      <c r="D2013" s="3">
        <v>55.5</v>
      </c>
      <c r="E2013" s="3">
        <v>55.5</v>
      </c>
      <c r="F2013" s="3">
        <v>290</v>
      </c>
      <c r="G2013" s="3">
        <v>55.5</v>
      </c>
    </row>
    <row r="2014" spans="1:7" x14ac:dyDescent="0.3">
      <c r="A2014" s="8">
        <v>40661</v>
      </c>
      <c r="B2014" s="3">
        <v>56</v>
      </c>
      <c r="C2014" s="3">
        <v>56.6</v>
      </c>
      <c r="D2014" s="3">
        <v>56</v>
      </c>
      <c r="E2014" s="3">
        <v>56.5</v>
      </c>
      <c r="F2014" s="3">
        <v>163</v>
      </c>
      <c r="G2014" s="3">
        <v>56.4</v>
      </c>
    </row>
    <row r="2015" spans="1:7" x14ac:dyDescent="0.3">
      <c r="A2015" s="8">
        <v>40662</v>
      </c>
      <c r="B2015" s="3">
        <v>56.25</v>
      </c>
      <c r="C2015" s="3">
        <v>56.25</v>
      </c>
      <c r="D2015" s="3">
        <v>55.6</v>
      </c>
      <c r="E2015" s="3">
        <v>55.9</v>
      </c>
      <c r="F2015" s="3">
        <v>136</v>
      </c>
      <c r="G2015" s="3">
        <v>55.83</v>
      </c>
    </row>
    <row r="2016" spans="1:7" x14ac:dyDescent="0.3">
      <c r="A2016" s="8">
        <v>40665</v>
      </c>
      <c r="B2016" s="3">
        <v>55.25</v>
      </c>
      <c r="C2016" s="3">
        <v>56.15</v>
      </c>
      <c r="D2016" s="3">
        <v>55.25</v>
      </c>
      <c r="E2016" s="3">
        <v>56.15</v>
      </c>
      <c r="F2016" s="3">
        <v>12</v>
      </c>
      <c r="G2016" s="3">
        <v>56</v>
      </c>
    </row>
    <row r="2017" spans="1:7" x14ac:dyDescent="0.3">
      <c r="A2017" s="8">
        <v>40666</v>
      </c>
      <c r="B2017" s="3">
        <v>55.5</v>
      </c>
      <c r="C2017" s="3">
        <v>55.5</v>
      </c>
      <c r="D2017" s="3">
        <v>54.5</v>
      </c>
      <c r="E2017" s="3">
        <v>55</v>
      </c>
      <c r="F2017" s="3">
        <v>79</v>
      </c>
      <c r="G2017" s="3">
        <v>54.8</v>
      </c>
    </row>
    <row r="2018" spans="1:7" x14ac:dyDescent="0.3">
      <c r="A2018" s="8">
        <v>40667</v>
      </c>
      <c r="B2018" s="3">
        <v>54.2</v>
      </c>
      <c r="C2018" s="3">
        <v>54.8</v>
      </c>
      <c r="D2018" s="3">
        <v>54.2</v>
      </c>
      <c r="E2018" s="3">
        <v>54.55</v>
      </c>
      <c r="F2018" s="3">
        <v>24</v>
      </c>
      <c r="G2018" s="3">
        <v>54.68</v>
      </c>
    </row>
    <row r="2019" spans="1:7" x14ac:dyDescent="0.3">
      <c r="A2019" s="8">
        <v>40668</v>
      </c>
      <c r="B2019" s="3">
        <v>55</v>
      </c>
      <c r="C2019" s="3">
        <v>55</v>
      </c>
      <c r="D2019" s="3">
        <v>53.55</v>
      </c>
      <c r="E2019" s="3">
        <v>53.55</v>
      </c>
      <c r="F2019" s="3">
        <v>56</v>
      </c>
      <c r="G2019" s="3">
        <v>53.8</v>
      </c>
    </row>
    <row r="2020" spans="1:7" x14ac:dyDescent="0.3">
      <c r="A2020" s="8">
        <v>40669</v>
      </c>
      <c r="B2020" s="3">
        <v>52.75</v>
      </c>
      <c r="C2020" s="3">
        <v>53.6</v>
      </c>
      <c r="D2020" s="3">
        <v>52.75</v>
      </c>
      <c r="E2020" s="3">
        <v>53.59</v>
      </c>
      <c r="F2020" s="3">
        <v>150</v>
      </c>
      <c r="G2020" s="3">
        <v>53.59</v>
      </c>
    </row>
    <row r="2021" spans="1:7" x14ac:dyDescent="0.3">
      <c r="A2021" s="8">
        <v>40672</v>
      </c>
      <c r="B2021" s="3">
        <v>54</v>
      </c>
      <c r="C2021" s="3">
        <v>54.2</v>
      </c>
      <c r="D2021" s="3">
        <v>53.4</v>
      </c>
      <c r="E2021" s="3">
        <v>53.7</v>
      </c>
      <c r="F2021" s="3">
        <v>69</v>
      </c>
      <c r="G2021" s="3">
        <v>53.7</v>
      </c>
    </row>
    <row r="2022" spans="1:7" x14ac:dyDescent="0.3">
      <c r="A2022" s="8">
        <v>40673</v>
      </c>
      <c r="B2022" s="3">
        <v>53.5</v>
      </c>
      <c r="C2022" s="3">
        <v>54.25</v>
      </c>
      <c r="D2022" s="3">
        <v>53.5</v>
      </c>
      <c r="E2022" s="3">
        <v>54.15</v>
      </c>
      <c r="F2022" s="3">
        <v>53</v>
      </c>
      <c r="G2022" s="3">
        <v>54.15</v>
      </c>
    </row>
    <row r="2023" spans="1:7" x14ac:dyDescent="0.3">
      <c r="A2023" s="8">
        <v>40674</v>
      </c>
      <c r="B2023" s="3">
        <v>54.85</v>
      </c>
      <c r="C2023" s="3">
        <v>55.25</v>
      </c>
      <c r="D2023" s="3">
        <v>54.7</v>
      </c>
      <c r="E2023" s="3">
        <v>55.25</v>
      </c>
      <c r="F2023" s="3">
        <v>129</v>
      </c>
      <c r="G2023" s="3">
        <v>55.15</v>
      </c>
    </row>
    <row r="2024" spans="1:7" x14ac:dyDescent="0.3">
      <c r="A2024" s="8">
        <v>40675</v>
      </c>
      <c r="B2024" s="3">
        <v>54.5</v>
      </c>
      <c r="C2024" s="3">
        <v>55.4</v>
      </c>
      <c r="D2024" s="3">
        <v>54.5</v>
      </c>
      <c r="E2024" s="3">
        <v>55.3</v>
      </c>
      <c r="F2024" s="3">
        <v>126</v>
      </c>
      <c r="G2024" s="3">
        <v>55.3</v>
      </c>
    </row>
    <row r="2025" spans="1:7" x14ac:dyDescent="0.3">
      <c r="A2025" s="8">
        <v>40676</v>
      </c>
      <c r="B2025" s="3">
        <v>55.35</v>
      </c>
      <c r="C2025" s="3">
        <v>55.9</v>
      </c>
      <c r="D2025" s="3">
        <v>55.35</v>
      </c>
      <c r="E2025" s="3">
        <v>55.75</v>
      </c>
      <c r="F2025" s="3">
        <v>146</v>
      </c>
      <c r="G2025" s="3">
        <v>55.7</v>
      </c>
    </row>
    <row r="2026" spans="1:7" x14ac:dyDescent="0.3">
      <c r="A2026" s="8">
        <v>40679</v>
      </c>
      <c r="B2026" s="3">
        <v>54.35</v>
      </c>
      <c r="C2026" s="3">
        <v>54.35</v>
      </c>
      <c r="D2026" s="3">
        <v>54</v>
      </c>
      <c r="E2026" s="3">
        <v>54.2</v>
      </c>
      <c r="F2026" s="3">
        <v>22</v>
      </c>
      <c r="G2026" s="3">
        <v>54.35</v>
      </c>
    </row>
    <row r="2027" spans="1:7" x14ac:dyDescent="0.3">
      <c r="A2027" s="8">
        <v>40681</v>
      </c>
      <c r="B2027" s="3">
        <v>53.2</v>
      </c>
      <c r="C2027" s="3">
        <v>53.2</v>
      </c>
      <c r="D2027" s="3">
        <v>52.3</v>
      </c>
      <c r="E2027" s="3">
        <v>52.3</v>
      </c>
      <c r="F2027" s="3">
        <v>59</v>
      </c>
      <c r="G2027" s="3">
        <v>52.4</v>
      </c>
    </row>
    <row r="2028" spans="1:7" x14ac:dyDescent="0.3">
      <c r="A2028" s="8">
        <v>40682</v>
      </c>
      <c r="B2028" s="3">
        <v>51.9</v>
      </c>
      <c r="C2028" s="3">
        <v>52.35</v>
      </c>
      <c r="D2028" s="3">
        <v>51.9</v>
      </c>
      <c r="E2028" s="3">
        <v>52</v>
      </c>
      <c r="F2028" s="3">
        <v>68</v>
      </c>
      <c r="G2028" s="3">
        <v>52</v>
      </c>
    </row>
    <row r="2029" spans="1:7" x14ac:dyDescent="0.3">
      <c r="A2029" s="8">
        <v>40683</v>
      </c>
      <c r="B2029" s="3">
        <v>52.6</v>
      </c>
      <c r="C2029" s="3">
        <v>53.2</v>
      </c>
      <c r="D2029" s="3">
        <v>52.6</v>
      </c>
      <c r="E2029" s="3">
        <v>53.15</v>
      </c>
      <c r="F2029" s="3">
        <v>210</v>
      </c>
      <c r="G2029" s="3">
        <v>53.15</v>
      </c>
    </row>
    <row r="2030" spans="1:7" x14ac:dyDescent="0.3">
      <c r="A2030" s="8">
        <v>40686</v>
      </c>
      <c r="B2030" s="3">
        <v>51.99</v>
      </c>
      <c r="C2030" s="3">
        <v>51.99</v>
      </c>
      <c r="D2030" s="3">
        <v>51</v>
      </c>
      <c r="E2030" s="3">
        <v>51.15</v>
      </c>
      <c r="F2030" s="3">
        <v>124</v>
      </c>
      <c r="G2030" s="3">
        <v>51.15</v>
      </c>
    </row>
    <row r="2031" spans="1:7" x14ac:dyDescent="0.3">
      <c r="A2031" s="8">
        <v>40687</v>
      </c>
      <c r="B2031" s="3">
        <v>51.25</v>
      </c>
      <c r="C2031" s="3">
        <v>51.75</v>
      </c>
      <c r="D2031" s="3">
        <v>51.25</v>
      </c>
      <c r="E2031" s="3">
        <v>51.75</v>
      </c>
      <c r="F2031" s="3">
        <v>137</v>
      </c>
      <c r="G2031" s="3">
        <v>51.63</v>
      </c>
    </row>
    <row r="2032" spans="1:7" x14ac:dyDescent="0.3">
      <c r="A2032" s="8">
        <v>40688</v>
      </c>
      <c r="B2032" s="3">
        <v>51.7</v>
      </c>
      <c r="C2032" s="3">
        <v>52.4</v>
      </c>
      <c r="D2032" s="3">
        <v>51.7</v>
      </c>
      <c r="E2032" s="3">
        <v>52.2</v>
      </c>
      <c r="F2032" s="3">
        <v>56</v>
      </c>
      <c r="G2032" s="3">
        <v>52.2</v>
      </c>
    </row>
    <row r="2033" spans="1:7" x14ac:dyDescent="0.3">
      <c r="A2033" s="8">
        <v>40689</v>
      </c>
      <c r="B2033" s="3">
        <v>52.35</v>
      </c>
      <c r="C2033" s="3">
        <v>52.35</v>
      </c>
      <c r="D2033" s="3">
        <v>51.6</v>
      </c>
      <c r="E2033" s="3">
        <v>51.7</v>
      </c>
      <c r="F2033" s="3">
        <v>36</v>
      </c>
      <c r="G2033" s="3">
        <v>51.7</v>
      </c>
    </row>
    <row r="2034" spans="1:7" x14ac:dyDescent="0.3">
      <c r="A2034" s="8">
        <v>40690</v>
      </c>
      <c r="B2034" s="3">
        <v>51.5</v>
      </c>
      <c r="C2034" s="3">
        <v>52.1</v>
      </c>
      <c r="D2034" s="3">
        <v>51.5</v>
      </c>
      <c r="E2034" s="3">
        <v>52</v>
      </c>
      <c r="F2034" s="3">
        <v>92</v>
      </c>
      <c r="G2034" s="3">
        <v>52.05</v>
      </c>
    </row>
    <row r="2035" spans="1:7" x14ac:dyDescent="0.3">
      <c r="A2035" s="8">
        <v>40693</v>
      </c>
      <c r="B2035" s="3">
        <v>52.1</v>
      </c>
      <c r="C2035" s="3">
        <v>53.15</v>
      </c>
      <c r="D2035" s="3">
        <v>52</v>
      </c>
      <c r="E2035" s="3">
        <v>53</v>
      </c>
      <c r="F2035" s="3">
        <v>102</v>
      </c>
      <c r="G2035" s="3">
        <v>53</v>
      </c>
    </row>
    <row r="2036" spans="1:7" x14ac:dyDescent="0.3">
      <c r="A2036" s="8">
        <v>40694</v>
      </c>
      <c r="B2036" s="3">
        <v>52.4</v>
      </c>
      <c r="C2036" s="3">
        <v>52.8</v>
      </c>
      <c r="D2036" s="3">
        <v>52.2</v>
      </c>
      <c r="E2036" s="3">
        <v>52.55</v>
      </c>
      <c r="F2036" s="3">
        <v>250</v>
      </c>
      <c r="G2036" s="3">
        <v>52.65</v>
      </c>
    </row>
    <row r="2037" spans="1:7" x14ac:dyDescent="0.3">
      <c r="A2037" s="8">
        <v>40695</v>
      </c>
      <c r="B2037" s="3">
        <v>54</v>
      </c>
      <c r="C2037" s="3">
        <v>54.15</v>
      </c>
      <c r="D2037" s="3">
        <v>53.5</v>
      </c>
      <c r="E2037" s="3">
        <v>53.5</v>
      </c>
      <c r="F2037" s="3">
        <v>23</v>
      </c>
      <c r="G2037" s="3">
        <v>53.5</v>
      </c>
    </row>
    <row r="2038" spans="1:7" x14ac:dyDescent="0.3">
      <c r="A2038" s="8">
        <v>40697</v>
      </c>
      <c r="B2038" s="3">
        <v>52.5</v>
      </c>
      <c r="C2038" s="3">
        <v>52.5</v>
      </c>
      <c r="D2038" s="3">
        <v>52.5</v>
      </c>
      <c r="E2038" s="3">
        <v>52.5</v>
      </c>
      <c r="F2038" s="3">
        <v>5</v>
      </c>
      <c r="G2038" s="3">
        <v>52.5</v>
      </c>
    </row>
    <row r="2039" spans="1:7" x14ac:dyDescent="0.3">
      <c r="A2039" s="8">
        <v>40700</v>
      </c>
      <c r="B2039" s="3">
        <v>51.5</v>
      </c>
      <c r="C2039" s="3">
        <v>52.5</v>
      </c>
      <c r="D2039" s="3">
        <v>51.5</v>
      </c>
      <c r="E2039" s="3">
        <v>52.4</v>
      </c>
      <c r="F2039" s="3">
        <v>37</v>
      </c>
      <c r="G2039" s="3">
        <v>52.2</v>
      </c>
    </row>
    <row r="2040" spans="1:7" x14ac:dyDescent="0.3">
      <c r="A2040" s="8">
        <v>40701</v>
      </c>
      <c r="B2040" s="3">
        <v>52.25</v>
      </c>
      <c r="C2040" s="3">
        <v>52.25</v>
      </c>
      <c r="D2040" s="3">
        <v>51.4</v>
      </c>
      <c r="E2040" s="3">
        <v>51.4</v>
      </c>
      <c r="F2040" s="3">
        <v>67</v>
      </c>
      <c r="G2040" s="3">
        <v>51.55</v>
      </c>
    </row>
    <row r="2041" spans="1:7" x14ac:dyDescent="0.3">
      <c r="A2041" s="8">
        <v>40702</v>
      </c>
      <c r="B2041" s="3">
        <v>51.25</v>
      </c>
      <c r="C2041" s="3">
        <v>51.25</v>
      </c>
      <c r="D2041" s="3">
        <v>50.55</v>
      </c>
      <c r="E2041" s="3">
        <v>50.76</v>
      </c>
      <c r="F2041" s="3">
        <v>48</v>
      </c>
      <c r="G2041" s="3">
        <v>50.75</v>
      </c>
    </row>
    <row r="2042" spans="1:7" x14ac:dyDescent="0.3">
      <c r="A2042" s="8">
        <v>40703</v>
      </c>
      <c r="B2042" s="3">
        <v>50.5</v>
      </c>
      <c r="C2042" s="3">
        <v>50.7</v>
      </c>
      <c r="D2042" s="3">
        <v>50.25</v>
      </c>
      <c r="E2042" s="3">
        <v>50.5</v>
      </c>
      <c r="F2042" s="3">
        <v>42</v>
      </c>
      <c r="G2042" s="3">
        <v>50.38</v>
      </c>
    </row>
    <row r="2043" spans="1:7" x14ac:dyDescent="0.3">
      <c r="A2043" s="8">
        <v>40704</v>
      </c>
      <c r="B2043" s="3">
        <v>50</v>
      </c>
      <c r="C2043" s="3">
        <v>50</v>
      </c>
      <c r="D2043" s="3">
        <v>49.6</v>
      </c>
      <c r="E2043" s="3">
        <v>49.6</v>
      </c>
      <c r="F2043" s="3">
        <v>62</v>
      </c>
      <c r="G2043" s="3">
        <v>49.65</v>
      </c>
    </row>
    <row r="2044" spans="1:7" x14ac:dyDescent="0.3">
      <c r="A2044" s="8">
        <v>40708</v>
      </c>
      <c r="B2044" s="3">
        <v>49.5</v>
      </c>
      <c r="C2044" s="3">
        <v>50.61</v>
      </c>
      <c r="D2044" s="3">
        <v>49</v>
      </c>
      <c r="E2044" s="3">
        <v>50.41</v>
      </c>
      <c r="F2044" s="3">
        <v>37</v>
      </c>
      <c r="G2044" s="3">
        <v>50.41</v>
      </c>
    </row>
    <row r="2045" spans="1:7" x14ac:dyDescent="0.3">
      <c r="A2045" s="8">
        <v>40709</v>
      </c>
      <c r="B2045" s="3">
        <v>49.95</v>
      </c>
      <c r="C2045" s="3">
        <v>49.95</v>
      </c>
      <c r="D2045" s="3">
        <v>49.05</v>
      </c>
      <c r="E2045" s="3">
        <v>49.05</v>
      </c>
      <c r="F2045" s="3">
        <v>55</v>
      </c>
      <c r="G2045" s="3">
        <v>49.1</v>
      </c>
    </row>
    <row r="2046" spans="1:7" x14ac:dyDescent="0.3">
      <c r="A2046" s="8">
        <v>40710</v>
      </c>
      <c r="B2046" s="3">
        <v>48.6</v>
      </c>
      <c r="C2046" s="3">
        <v>48.7</v>
      </c>
      <c r="D2046" s="3">
        <v>48.6</v>
      </c>
      <c r="E2046" s="3">
        <v>48.7</v>
      </c>
      <c r="F2046" s="3">
        <v>59</v>
      </c>
      <c r="G2046" s="3">
        <v>48.65</v>
      </c>
    </row>
    <row r="2047" spans="1:7" x14ac:dyDescent="0.3">
      <c r="A2047" s="8">
        <v>40711</v>
      </c>
      <c r="B2047" s="3">
        <v>48.5</v>
      </c>
      <c r="C2047" s="3">
        <v>48.5</v>
      </c>
      <c r="D2047" s="3">
        <v>47</v>
      </c>
      <c r="E2047" s="3">
        <v>47</v>
      </c>
      <c r="F2047" s="3">
        <v>70</v>
      </c>
      <c r="G2047" s="3">
        <v>47.13</v>
      </c>
    </row>
    <row r="2048" spans="1:7" x14ac:dyDescent="0.3">
      <c r="A2048" s="8">
        <v>40714</v>
      </c>
      <c r="B2048" s="3">
        <v>46.8</v>
      </c>
      <c r="C2048" s="3">
        <v>47.7</v>
      </c>
      <c r="D2048" s="3">
        <v>46.7</v>
      </c>
      <c r="E2048" s="3">
        <v>47.7</v>
      </c>
      <c r="F2048" s="3">
        <v>95</v>
      </c>
      <c r="G2048" s="3">
        <v>47.7</v>
      </c>
    </row>
    <row r="2049" spans="1:7" x14ac:dyDescent="0.3">
      <c r="A2049" s="8">
        <v>40715</v>
      </c>
      <c r="B2049" s="3">
        <v>47.6</v>
      </c>
      <c r="C2049" s="3">
        <v>47.6</v>
      </c>
      <c r="D2049" s="3">
        <v>46.4</v>
      </c>
      <c r="E2049" s="3">
        <v>46.4</v>
      </c>
      <c r="F2049" s="3">
        <v>36</v>
      </c>
      <c r="G2049" s="3">
        <v>46.4</v>
      </c>
    </row>
    <row r="2050" spans="1:7" x14ac:dyDescent="0.3">
      <c r="A2050" s="8">
        <v>40716</v>
      </c>
      <c r="B2050" s="3">
        <v>45.5</v>
      </c>
      <c r="C2050" s="3">
        <v>45.75</v>
      </c>
      <c r="D2050" s="3">
        <v>45.15</v>
      </c>
      <c r="E2050" s="3">
        <v>45.3</v>
      </c>
      <c r="F2050" s="3">
        <v>52</v>
      </c>
      <c r="G2050" s="3">
        <v>45.1</v>
      </c>
    </row>
    <row r="2051" spans="1:7" x14ac:dyDescent="0.3">
      <c r="A2051" s="8">
        <v>40717</v>
      </c>
      <c r="B2051" s="3">
        <v>46</v>
      </c>
      <c r="C2051" s="3">
        <v>46</v>
      </c>
      <c r="D2051" s="3">
        <v>45</v>
      </c>
      <c r="E2051" s="3">
        <v>45.5</v>
      </c>
      <c r="F2051" s="3">
        <v>98</v>
      </c>
      <c r="G2051" s="3">
        <v>45.15</v>
      </c>
    </row>
    <row r="2052" spans="1:7" x14ac:dyDescent="0.3">
      <c r="A2052" s="8">
        <v>40718</v>
      </c>
      <c r="B2052" s="3">
        <v>44.75</v>
      </c>
      <c r="C2052" s="3">
        <v>44.75</v>
      </c>
      <c r="D2052" s="3">
        <v>44.65</v>
      </c>
      <c r="E2052" s="3">
        <v>44.65</v>
      </c>
      <c r="F2052" s="3">
        <v>55</v>
      </c>
      <c r="G2052" s="3">
        <v>44.48</v>
      </c>
    </row>
    <row r="2053" spans="1:7" x14ac:dyDescent="0.3">
      <c r="A2053" s="8">
        <v>40721</v>
      </c>
      <c r="B2053" s="3">
        <v>42.7</v>
      </c>
      <c r="C2053" s="3">
        <v>43</v>
      </c>
      <c r="D2053" s="3">
        <v>42.5</v>
      </c>
      <c r="E2053" s="3">
        <v>43</v>
      </c>
      <c r="F2053" s="3">
        <v>73</v>
      </c>
      <c r="G2053" s="3">
        <v>43</v>
      </c>
    </row>
    <row r="2054" spans="1:7" x14ac:dyDescent="0.3">
      <c r="A2054" s="8">
        <v>40722</v>
      </c>
      <c r="B2054" s="3">
        <v>43.25</v>
      </c>
      <c r="C2054" s="3">
        <v>44.25</v>
      </c>
      <c r="D2054" s="3">
        <v>43.25</v>
      </c>
      <c r="E2054" s="3">
        <v>44.25</v>
      </c>
      <c r="F2054" s="3">
        <v>129</v>
      </c>
      <c r="G2054" s="3">
        <v>44.08</v>
      </c>
    </row>
    <row r="2055" spans="1:7" x14ac:dyDescent="0.3">
      <c r="A2055" s="8">
        <v>40723</v>
      </c>
      <c r="B2055" s="3">
        <v>44</v>
      </c>
      <c r="C2055" s="3">
        <v>44.2</v>
      </c>
      <c r="D2055" s="3">
        <v>43.81</v>
      </c>
      <c r="E2055" s="3">
        <v>44.15</v>
      </c>
      <c r="F2055" s="3">
        <v>118</v>
      </c>
      <c r="G2055" s="3">
        <v>44.2</v>
      </c>
    </row>
    <row r="2056" spans="1:7" x14ac:dyDescent="0.3">
      <c r="A2056" s="8">
        <v>40724</v>
      </c>
      <c r="B2056" s="3">
        <v>44.2</v>
      </c>
      <c r="C2056" s="3">
        <v>44.5</v>
      </c>
      <c r="D2056" s="3">
        <v>43.7</v>
      </c>
      <c r="E2056" s="3">
        <v>43.9</v>
      </c>
      <c r="F2056" s="3">
        <v>325</v>
      </c>
      <c r="G2056" s="3">
        <v>43.9</v>
      </c>
    </row>
    <row r="2057" spans="1:7" x14ac:dyDescent="0.3">
      <c r="A2057" s="8">
        <v>40725</v>
      </c>
      <c r="B2057" s="3">
        <v>47.25</v>
      </c>
      <c r="C2057" s="3">
        <v>47.3</v>
      </c>
      <c r="D2057" s="3">
        <v>46.5</v>
      </c>
      <c r="E2057" s="3">
        <v>47.1</v>
      </c>
      <c r="F2057" s="3">
        <v>39</v>
      </c>
      <c r="G2057" s="3">
        <v>47.1</v>
      </c>
    </row>
    <row r="2058" spans="1:7" x14ac:dyDescent="0.3">
      <c r="A2058" s="8">
        <v>40728</v>
      </c>
      <c r="B2058" s="3">
        <v>47.15</v>
      </c>
      <c r="C2058" s="3">
        <v>47.4</v>
      </c>
      <c r="D2058" s="3">
        <v>47.1</v>
      </c>
      <c r="E2058" s="3">
        <v>47.4</v>
      </c>
      <c r="F2058" s="3">
        <v>12</v>
      </c>
      <c r="G2058" s="3">
        <v>47.4</v>
      </c>
    </row>
    <row r="2059" spans="1:7" x14ac:dyDescent="0.3">
      <c r="A2059" s="8">
        <v>40729</v>
      </c>
      <c r="B2059" s="3">
        <v>48.5</v>
      </c>
      <c r="C2059" s="3">
        <v>49.75</v>
      </c>
      <c r="D2059" s="3">
        <v>48.3</v>
      </c>
      <c r="E2059" s="3">
        <v>49.55</v>
      </c>
      <c r="F2059" s="3">
        <v>69</v>
      </c>
      <c r="G2059" s="3">
        <v>49.55</v>
      </c>
    </row>
    <row r="2060" spans="1:7" x14ac:dyDescent="0.3">
      <c r="A2060" s="8">
        <v>40730</v>
      </c>
      <c r="B2060" s="3">
        <v>49.5</v>
      </c>
      <c r="C2060" s="3">
        <v>49.5</v>
      </c>
      <c r="D2060" s="3">
        <v>49.35</v>
      </c>
      <c r="E2060" s="3">
        <v>49.35</v>
      </c>
      <c r="F2060" s="3">
        <v>23</v>
      </c>
      <c r="G2060" s="3">
        <v>49.35</v>
      </c>
    </row>
    <row r="2061" spans="1:7" x14ac:dyDescent="0.3">
      <c r="A2061" s="8">
        <v>40731</v>
      </c>
      <c r="B2061" s="3">
        <v>48.5</v>
      </c>
      <c r="C2061" s="3">
        <v>49.2</v>
      </c>
      <c r="D2061" s="3">
        <v>48.4</v>
      </c>
      <c r="E2061" s="3">
        <v>49.2</v>
      </c>
      <c r="F2061" s="3">
        <v>92</v>
      </c>
      <c r="G2061" s="3">
        <v>48.55</v>
      </c>
    </row>
    <row r="2062" spans="1:7" x14ac:dyDescent="0.3">
      <c r="A2062" s="8">
        <v>40732</v>
      </c>
      <c r="B2062" s="3">
        <v>49</v>
      </c>
      <c r="C2062" s="3">
        <v>49</v>
      </c>
      <c r="D2062" s="3">
        <v>48</v>
      </c>
      <c r="E2062" s="3">
        <v>48.65</v>
      </c>
      <c r="F2062" s="3">
        <v>99</v>
      </c>
      <c r="G2062" s="3">
        <v>48.65</v>
      </c>
    </row>
    <row r="2063" spans="1:7" x14ac:dyDescent="0.3">
      <c r="A2063" s="8">
        <v>40735</v>
      </c>
      <c r="B2063" s="3">
        <v>48</v>
      </c>
      <c r="C2063" s="3">
        <v>48</v>
      </c>
      <c r="D2063" s="3">
        <v>47.65</v>
      </c>
      <c r="E2063" s="3">
        <v>47.65</v>
      </c>
      <c r="F2063" s="3">
        <v>15</v>
      </c>
      <c r="G2063" s="3">
        <v>47.65</v>
      </c>
    </row>
    <row r="2064" spans="1:7" x14ac:dyDescent="0.3">
      <c r="A2064" s="8">
        <v>40736</v>
      </c>
      <c r="B2064" s="3">
        <v>48.4</v>
      </c>
      <c r="C2064" s="3">
        <v>48.5</v>
      </c>
      <c r="D2064" s="3">
        <v>48</v>
      </c>
      <c r="E2064" s="3">
        <v>48.5</v>
      </c>
      <c r="F2064" s="3">
        <v>26</v>
      </c>
      <c r="G2064" s="3">
        <v>48.5</v>
      </c>
    </row>
    <row r="2065" spans="1:7" x14ac:dyDescent="0.3">
      <c r="A2065" s="8">
        <v>40737</v>
      </c>
      <c r="B2065" s="3">
        <v>48.5</v>
      </c>
      <c r="C2065" s="3">
        <v>48.5</v>
      </c>
      <c r="D2065" s="3">
        <v>48</v>
      </c>
      <c r="E2065" s="3">
        <v>48.25</v>
      </c>
      <c r="F2065" s="3">
        <v>46</v>
      </c>
      <c r="G2065" s="3">
        <v>48.25</v>
      </c>
    </row>
    <row r="2066" spans="1:7" x14ac:dyDescent="0.3">
      <c r="A2066" s="8">
        <v>40738</v>
      </c>
      <c r="B2066" s="3">
        <v>47.5</v>
      </c>
      <c r="C2066" s="3">
        <v>47.85</v>
      </c>
      <c r="D2066" s="3">
        <v>47.5</v>
      </c>
      <c r="E2066" s="3">
        <v>47.75</v>
      </c>
      <c r="F2066" s="3">
        <v>33</v>
      </c>
      <c r="G2066" s="3">
        <v>47.75</v>
      </c>
    </row>
    <row r="2067" spans="1:7" x14ac:dyDescent="0.3">
      <c r="A2067" s="8">
        <v>40739</v>
      </c>
      <c r="B2067" s="3">
        <v>47.55</v>
      </c>
      <c r="C2067" s="3">
        <v>48.75</v>
      </c>
      <c r="D2067" s="3">
        <v>47.55</v>
      </c>
      <c r="E2067" s="3">
        <v>48.75</v>
      </c>
      <c r="F2067" s="3">
        <v>16</v>
      </c>
      <c r="G2067" s="3">
        <v>48.25</v>
      </c>
    </row>
    <row r="2068" spans="1:7" x14ac:dyDescent="0.3">
      <c r="A2068" s="8">
        <v>40742</v>
      </c>
      <c r="B2068" s="3">
        <v>47.5</v>
      </c>
      <c r="C2068" s="3">
        <v>47.5</v>
      </c>
      <c r="D2068" s="3">
        <v>46.75</v>
      </c>
      <c r="E2068" s="3">
        <v>46.75</v>
      </c>
      <c r="F2068" s="3">
        <v>33</v>
      </c>
      <c r="G2068" s="3">
        <v>46.75</v>
      </c>
    </row>
    <row r="2069" spans="1:7" x14ac:dyDescent="0.3">
      <c r="A2069" s="8">
        <v>40743</v>
      </c>
      <c r="B2069" s="3">
        <v>47.5</v>
      </c>
      <c r="C2069" s="3">
        <v>47.75</v>
      </c>
      <c r="D2069" s="3">
        <v>47.5</v>
      </c>
      <c r="E2069" s="3">
        <v>47.55</v>
      </c>
      <c r="F2069" s="3">
        <v>61</v>
      </c>
      <c r="G2069" s="3">
        <v>47.48</v>
      </c>
    </row>
    <row r="2070" spans="1:7" x14ac:dyDescent="0.3">
      <c r="A2070" s="8">
        <v>40744</v>
      </c>
      <c r="B2070" s="3">
        <v>47.7</v>
      </c>
      <c r="C2070" s="3">
        <v>47.8</v>
      </c>
      <c r="D2070" s="3">
        <v>47.7</v>
      </c>
      <c r="E2070" s="3">
        <v>47.8</v>
      </c>
      <c r="F2070" s="3">
        <v>6</v>
      </c>
      <c r="G2070" s="3">
        <v>47.8</v>
      </c>
    </row>
    <row r="2071" spans="1:7" x14ac:dyDescent="0.3">
      <c r="A2071" s="8">
        <v>40745</v>
      </c>
      <c r="B2071" s="3">
        <v>48.5</v>
      </c>
      <c r="C2071" s="3">
        <v>48.5</v>
      </c>
      <c r="D2071" s="3">
        <v>47.8</v>
      </c>
      <c r="E2071" s="3">
        <v>48.2</v>
      </c>
      <c r="F2071" s="3">
        <v>23</v>
      </c>
      <c r="G2071" s="3">
        <v>48.13</v>
      </c>
    </row>
    <row r="2072" spans="1:7" x14ac:dyDescent="0.3">
      <c r="A2072" s="8">
        <v>40746</v>
      </c>
      <c r="B2072" s="3">
        <v>47.3</v>
      </c>
      <c r="C2072" s="3">
        <v>47.5</v>
      </c>
      <c r="D2072" s="3">
        <v>47.25</v>
      </c>
      <c r="E2072" s="3">
        <v>47.3</v>
      </c>
      <c r="F2072" s="3">
        <v>41</v>
      </c>
      <c r="G2072" s="3">
        <v>47.3</v>
      </c>
    </row>
    <row r="2073" spans="1:7" x14ac:dyDescent="0.3">
      <c r="A2073" s="8">
        <v>40749</v>
      </c>
      <c r="B2073" s="3">
        <v>47.5</v>
      </c>
      <c r="C2073" s="3">
        <v>47.5</v>
      </c>
      <c r="D2073" s="3">
        <v>47.35</v>
      </c>
      <c r="E2073" s="3">
        <v>47.35</v>
      </c>
      <c r="F2073" s="3">
        <v>13</v>
      </c>
      <c r="G2073" s="3">
        <v>47.35</v>
      </c>
    </row>
    <row r="2074" spans="1:7" x14ac:dyDescent="0.3">
      <c r="A2074" s="8">
        <v>40750</v>
      </c>
      <c r="B2074" s="3">
        <v>47.35</v>
      </c>
      <c r="C2074" s="3">
        <v>47.45</v>
      </c>
      <c r="D2074" s="3">
        <v>46.9</v>
      </c>
      <c r="E2074" s="3">
        <v>46.9</v>
      </c>
      <c r="F2074" s="3">
        <v>87</v>
      </c>
      <c r="G2074" s="3">
        <v>46.95</v>
      </c>
    </row>
    <row r="2075" spans="1:7" x14ac:dyDescent="0.3">
      <c r="A2075" s="8">
        <v>40751</v>
      </c>
      <c r="B2075" s="3">
        <v>47.3</v>
      </c>
      <c r="C2075" s="3">
        <v>47.75</v>
      </c>
      <c r="D2075" s="3">
        <v>46.5</v>
      </c>
      <c r="E2075" s="3">
        <v>46.55</v>
      </c>
      <c r="F2075" s="3">
        <v>124</v>
      </c>
      <c r="G2075" s="3">
        <v>46.55</v>
      </c>
    </row>
    <row r="2076" spans="1:7" x14ac:dyDescent="0.3">
      <c r="A2076" s="8">
        <v>40752</v>
      </c>
      <c r="B2076" s="3">
        <v>46.4</v>
      </c>
      <c r="C2076" s="3">
        <v>47.35</v>
      </c>
      <c r="D2076" s="3">
        <v>46.4</v>
      </c>
      <c r="E2076" s="3">
        <v>47.25</v>
      </c>
      <c r="F2076" s="3">
        <v>213</v>
      </c>
      <c r="G2076" s="3">
        <v>47.25</v>
      </c>
    </row>
    <row r="2077" spans="1:7" x14ac:dyDescent="0.3">
      <c r="A2077" s="8">
        <v>40753</v>
      </c>
      <c r="B2077" s="3">
        <v>46.99</v>
      </c>
      <c r="C2077" s="3">
        <v>47.05</v>
      </c>
      <c r="D2077" s="3">
        <v>46.6</v>
      </c>
      <c r="E2077" s="3">
        <v>46.6</v>
      </c>
      <c r="F2077" s="3">
        <v>39</v>
      </c>
      <c r="G2077" s="3">
        <v>46.6</v>
      </c>
    </row>
    <row r="2078" spans="1:7" x14ac:dyDescent="0.3">
      <c r="A2078" s="8">
        <v>40756</v>
      </c>
      <c r="B2078" s="3">
        <v>49</v>
      </c>
      <c r="C2078" s="3">
        <v>49.1</v>
      </c>
      <c r="D2078" s="3">
        <v>49</v>
      </c>
      <c r="E2078" s="3">
        <v>49.1</v>
      </c>
      <c r="F2078" s="3">
        <v>45</v>
      </c>
      <c r="G2078" s="3">
        <v>49.1</v>
      </c>
    </row>
    <row r="2079" spans="1:7" x14ac:dyDescent="0.3">
      <c r="A2079" s="8">
        <v>40757</v>
      </c>
      <c r="B2079" s="3">
        <v>48.5</v>
      </c>
      <c r="C2079" s="3">
        <v>48.5</v>
      </c>
      <c r="D2079" s="3">
        <v>48.4</v>
      </c>
      <c r="E2079" s="3">
        <v>48.45</v>
      </c>
      <c r="F2079" s="3">
        <v>131</v>
      </c>
      <c r="G2079" s="3">
        <v>48.45</v>
      </c>
    </row>
    <row r="2080" spans="1:7" x14ac:dyDescent="0.3">
      <c r="A2080" s="8">
        <v>40758</v>
      </c>
      <c r="B2080" s="3">
        <v>48</v>
      </c>
      <c r="C2080" s="3">
        <v>48</v>
      </c>
      <c r="D2080" s="3">
        <v>47.85</v>
      </c>
      <c r="E2080" s="3">
        <v>47.85</v>
      </c>
      <c r="F2080" s="3">
        <v>23</v>
      </c>
      <c r="G2080" s="3">
        <v>47.85</v>
      </c>
    </row>
    <row r="2081" spans="1:7" x14ac:dyDescent="0.3">
      <c r="A2081" s="8">
        <v>40759</v>
      </c>
      <c r="B2081" s="3">
        <v>47.7</v>
      </c>
      <c r="C2081" s="3">
        <v>47.7</v>
      </c>
      <c r="D2081" s="3">
        <v>47.19</v>
      </c>
      <c r="E2081" s="3">
        <v>47.5</v>
      </c>
      <c r="F2081" s="3">
        <v>116</v>
      </c>
      <c r="G2081" s="3">
        <v>47.19</v>
      </c>
    </row>
    <row r="2082" spans="1:7" x14ac:dyDescent="0.3">
      <c r="A2082" s="8">
        <v>40760</v>
      </c>
      <c r="B2082" s="3">
        <v>46.5</v>
      </c>
      <c r="C2082" s="3">
        <v>46.75</v>
      </c>
      <c r="D2082" s="3">
        <v>46.5</v>
      </c>
      <c r="E2082" s="3">
        <v>46.75</v>
      </c>
      <c r="F2082" s="3">
        <v>45</v>
      </c>
      <c r="G2082" s="3">
        <v>46.6</v>
      </c>
    </row>
    <row r="2083" spans="1:7" x14ac:dyDescent="0.3">
      <c r="A2083" s="8">
        <v>40763</v>
      </c>
      <c r="B2083" s="3">
        <v>46</v>
      </c>
      <c r="C2083" s="3">
        <v>46</v>
      </c>
      <c r="D2083" s="3">
        <v>45.8</v>
      </c>
      <c r="E2083" s="3">
        <v>45.8</v>
      </c>
      <c r="F2083" s="3">
        <v>20</v>
      </c>
      <c r="G2083" s="3">
        <v>46.23</v>
      </c>
    </row>
    <row r="2084" spans="1:7" x14ac:dyDescent="0.3">
      <c r="A2084" s="8">
        <v>40764</v>
      </c>
      <c r="B2084" s="3">
        <v>46</v>
      </c>
      <c r="C2084" s="3">
        <v>47</v>
      </c>
      <c r="D2084" s="3">
        <v>46</v>
      </c>
      <c r="E2084" s="3">
        <v>47</v>
      </c>
      <c r="F2084" s="3">
        <v>28</v>
      </c>
      <c r="G2084" s="3">
        <v>47</v>
      </c>
    </row>
    <row r="2085" spans="1:7" x14ac:dyDescent="0.3">
      <c r="A2085" s="8">
        <v>40765</v>
      </c>
      <c r="B2085" s="3">
        <v>47</v>
      </c>
      <c r="C2085" s="3">
        <v>47</v>
      </c>
      <c r="D2085" s="3">
        <v>46.75</v>
      </c>
      <c r="E2085" s="3">
        <v>46.8</v>
      </c>
      <c r="F2085" s="3">
        <v>83</v>
      </c>
      <c r="G2085" s="3">
        <v>46.8</v>
      </c>
    </row>
    <row r="2086" spans="1:7" x14ac:dyDescent="0.3">
      <c r="A2086" s="8">
        <v>40766</v>
      </c>
      <c r="B2086" s="3">
        <v>47.7</v>
      </c>
      <c r="C2086" s="3">
        <v>47.7</v>
      </c>
      <c r="D2086" s="3">
        <v>47.5</v>
      </c>
      <c r="E2086" s="3">
        <v>47.5</v>
      </c>
      <c r="F2086" s="3">
        <v>17</v>
      </c>
      <c r="G2086" s="3">
        <v>47.6</v>
      </c>
    </row>
    <row r="2087" spans="1:7" x14ac:dyDescent="0.3">
      <c r="A2087" s="8">
        <v>40767</v>
      </c>
      <c r="B2087" s="3">
        <v>47.66</v>
      </c>
      <c r="C2087" s="3">
        <v>48.1</v>
      </c>
      <c r="D2087" s="3">
        <v>47.66</v>
      </c>
      <c r="E2087" s="3">
        <v>48.1</v>
      </c>
      <c r="F2087" s="3">
        <v>38</v>
      </c>
      <c r="G2087" s="3">
        <v>48.1</v>
      </c>
    </row>
    <row r="2088" spans="1:7" x14ac:dyDescent="0.3">
      <c r="A2088" s="8">
        <v>40770</v>
      </c>
      <c r="B2088" s="3">
        <v>47.5</v>
      </c>
      <c r="C2088" s="3">
        <v>48</v>
      </c>
      <c r="D2088" s="3">
        <v>47.5</v>
      </c>
      <c r="E2088" s="3">
        <v>47.95</v>
      </c>
      <c r="F2088" s="3">
        <v>18</v>
      </c>
      <c r="G2088" s="3">
        <v>47.95</v>
      </c>
    </row>
    <row r="2089" spans="1:7" x14ac:dyDescent="0.3">
      <c r="A2089" s="8">
        <v>40771</v>
      </c>
      <c r="B2089" s="3">
        <v>47.75</v>
      </c>
      <c r="C2089" s="3">
        <v>47.75</v>
      </c>
      <c r="D2089" s="3">
        <v>47.25</v>
      </c>
      <c r="E2089" s="3">
        <v>47.4</v>
      </c>
      <c r="F2089" s="3">
        <v>187</v>
      </c>
      <c r="G2089" s="3">
        <v>47.4</v>
      </c>
    </row>
    <row r="2090" spans="1:7" x14ac:dyDescent="0.3">
      <c r="A2090" s="8">
        <v>40772</v>
      </c>
      <c r="B2090" s="3">
        <v>48.15</v>
      </c>
      <c r="C2090" s="3">
        <v>48.15</v>
      </c>
      <c r="D2090" s="3">
        <v>48.15</v>
      </c>
      <c r="E2090" s="3">
        <v>48.15</v>
      </c>
      <c r="F2090" s="3">
        <v>0</v>
      </c>
      <c r="G2090" s="3">
        <v>48.15</v>
      </c>
    </row>
    <row r="2091" spans="1:7" x14ac:dyDescent="0.3">
      <c r="A2091" s="8">
        <v>40773</v>
      </c>
      <c r="B2091" s="3">
        <v>47.5</v>
      </c>
      <c r="C2091" s="3">
        <v>47.5</v>
      </c>
      <c r="D2091" s="3">
        <v>47.5</v>
      </c>
      <c r="E2091" s="3">
        <v>47.5</v>
      </c>
      <c r="F2091" s="3">
        <v>1</v>
      </c>
      <c r="G2091" s="3">
        <v>47.35</v>
      </c>
    </row>
    <row r="2092" spans="1:7" x14ac:dyDescent="0.3">
      <c r="A2092" s="8">
        <v>40774</v>
      </c>
      <c r="B2092" s="3">
        <v>46.75</v>
      </c>
      <c r="C2092" s="3">
        <v>47.05</v>
      </c>
      <c r="D2092" s="3">
        <v>46.6</v>
      </c>
      <c r="E2092" s="3">
        <v>47.05</v>
      </c>
      <c r="F2092" s="3">
        <v>21</v>
      </c>
      <c r="G2092" s="3">
        <v>47.05</v>
      </c>
    </row>
    <row r="2093" spans="1:7" x14ac:dyDescent="0.3">
      <c r="A2093" s="8">
        <v>40777</v>
      </c>
      <c r="B2093" s="3">
        <v>48</v>
      </c>
      <c r="C2093" s="3">
        <v>49</v>
      </c>
      <c r="D2093" s="3">
        <v>48</v>
      </c>
      <c r="E2093" s="3">
        <v>48.15</v>
      </c>
      <c r="F2093" s="3">
        <v>85</v>
      </c>
      <c r="G2093" s="3">
        <v>48.15</v>
      </c>
    </row>
    <row r="2094" spans="1:7" x14ac:dyDescent="0.3">
      <c r="A2094" s="8">
        <v>40778</v>
      </c>
      <c r="B2094" s="3">
        <v>48.9</v>
      </c>
      <c r="C2094" s="3">
        <v>48.9</v>
      </c>
      <c r="D2094" s="3">
        <v>48.4</v>
      </c>
      <c r="E2094" s="3">
        <v>48.8</v>
      </c>
      <c r="F2094" s="3">
        <v>87</v>
      </c>
      <c r="G2094" s="3">
        <v>48.75</v>
      </c>
    </row>
    <row r="2095" spans="1:7" x14ac:dyDescent="0.3">
      <c r="A2095" s="8">
        <v>40779</v>
      </c>
      <c r="B2095" s="3">
        <v>48.75</v>
      </c>
      <c r="C2095" s="3">
        <v>48.75</v>
      </c>
      <c r="D2095" s="3">
        <v>48.4</v>
      </c>
      <c r="E2095" s="3">
        <v>48.65</v>
      </c>
      <c r="F2095" s="3">
        <v>94</v>
      </c>
      <c r="G2095" s="3">
        <v>48.4</v>
      </c>
    </row>
    <row r="2096" spans="1:7" x14ac:dyDescent="0.3">
      <c r="A2096" s="8">
        <v>40780</v>
      </c>
      <c r="B2096" s="3">
        <v>49.75</v>
      </c>
      <c r="C2096" s="3">
        <v>49.95</v>
      </c>
      <c r="D2096" s="3">
        <v>49.4</v>
      </c>
      <c r="E2096" s="3">
        <v>49.75</v>
      </c>
      <c r="F2096" s="3">
        <v>137</v>
      </c>
      <c r="G2096" s="3">
        <v>49.85</v>
      </c>
    </row>
    <row r="2097" spans="1:7" x14ac:dyDescent="0.3">
      <c r="A2097" s="8">
        <v>40781</v>
      </c>
      <c r="B2097" s="3">
        <v>49.3</v>
      </c>
      <c r="C2097" s="3">
        <v>49.75</v>
      </c>
      <c r="D2097" s="3">
        <v>49.25</v>
      </c>
      <c r="E2097" s="3">
        <v>49.75</v>
      </c>
      <c r="F2097" s="3">
        <v>45</v>
      </c>
      <c r="G2097" s="3">
        <v>49.7</v>
      </c>
    </row>
    <row r="2098" spans="1:7" x14ac:dyDescent="0.3">
      <c r="A2098" s="8">
        <v>40784</v>
      </c>
      <c r="B2098" s="3">
        <v>49.5</v>
      </c>
      <c r="C2098" s="3">
        <v>49.6</v>
      </c>
      <c r="D2098" s="3">
        <v>49.5</v>
      </c>
      <c r="E2098" s="3">
        <v>49.5</v>
      </c>
      <c r="F2098" s="3">
        <v>84</v>
      </c>
      <c r="G2098" s="3">
        <v>49.5</v>
      </c>
    </row>
    <row r="2099" spans="1:7" x14ac:dyDescent="0.3">
      <c r="A2099" s="8">
        <v>40785</v>
      </c>
      <c r="B2099" s="3">
        <v>49.75</v>
      </c>
      <c r="C2099" s="3">
        <v>50.1</v>
      </c>
      <c r="D2099" s="3">
        <v>49.2</v>
      </c>
      <c r="E2099" s="3">
        <v>50.1</v>
      </c>
      <c r="F2099" s="3">
        <v>91</v>
      </c>
      <c r="G2099" s="3">
        <v>50.05</v>
      </c>
    </row>
    <row r="2100" spans="1:7" x14ac:dyDescent="0.3">
      <c r="A2100" s="8">
        <v>40786</v>
      </c>
      <c r="B2100" s="3">
        <v>50.55</v>
      </c>
      <c r="C2100" s="3">
        <v>50.8</v>
      </c>
      <c r="D2100" s="3">
        <v>50.25</v>
      </c>
      <c r="E2100" s="3">
        <v>50.25</v>
      </c>
      <c r="F2100" s="3">
        <v>173</v>
      </c>
      <c r="G2100" s="3">
        <v>50.25</v>
      </c>
    </row>
    <row r="2101" spans="1:7" x14ac:dyDescent="0.3">
      <c r="A2101" s="8">
        <v>40787</v>
      </c>
      <c r="B2101" s="3">
        <v>51.55</v>
      </c>
      <c r="C2101" s="3">
        <v>51.85</v>
      </c>
      <c r="D2101" s="3">
        <v>51.5</v>
      </c>
      <c r="E2101" s="3">
        <v>51.85</v>
      </c>
      <c r="F2101" s="3">
        <v>86</v>
      </c>
      <c r="G2101" s="3">
        <v>51.85</v>
      </c>
    </row>
    <row r="2102" spans="1:7" x14ac:dyDescent="0.3">
      <c r="A2102" s="8">
        <v>40788</v>
      </c>
      <c r="B2102" s="3">
        <v>51.05</v>
      </c>
      <c r="C2102" s="3">
        <v>51.05</v>
      </c>
      <c r="D2102" s="3">
        <v>50.2</v>
      </c>
      <c r="E2102" s="3">
        <v>50.2</v>
      </c>
      <c r="F2102" s="3">
        <v>70</v>
      </c>
      <c r="G2102" s="3">
        <v>50.2</v>
      </c>
    </row>
    <row r="2103" spans="1:7" x14ac:dyDescent="0.3">
      <c r="A2103" s="8">
        <v>40791</v>
      </c>
      <c r="B2103" s="3">
        <v>49.5</v>
      </c>
      <c r="C2103" s="3">
        <v>49.5</v>
      </c>
      <c r="D2103" s="3">
        <v>48.9</v>
      </c>
      <c r="E2103" s="3">
        <v>49.45</v>
      </c>
      <c r="F2103" s="3">
        <v>32</v>
      </c>
      <c r="G2103" s="3">
        <v>49.45</v>
      </c>
    </row>
    <row r="2104" spans="1:7" x14ac:dyDescent="0.3">
      <c r="A2104" s="8">
        <v>40792</v>
      </c>
      <c r="B2104" s="3">
        <v>49.4</v>
      </c>
      <c r="C2104" s="3">
        <v>49.4</v>
      </c>
      <c r="D2104" s="3">
        <v>49.05</v>
      </c>
      <c r="E2104" s="3">
        <v>49.1</v>
      </c>
      <c r="F2104" s="3">
        <v>35</v>
      </c>
      <c r="G2104" s="3">
        <v>49.05</v>
      </c>
    </row>
    <row r="2105" spans="1:7" x14ac:dyDescent="0.3">
      <c r="A2105" s="8">
        <v>40793</v>
      </c>
      <c r="B2105" s="3">
        <v>49.26</v>
      </c>
      <c r="C2105" s="3">
        <v>49.5</v>
      </c>
      <c r="D2105" s="3">
        <v>49.05</v>
      </c>
      <c r="E2105" s="3">
        <v>49.5</v>
      </c>
      <c r="F2105" s="3">
        <v>28</v>
      </c>
      <c r="G2105" s="3">
        <v>49.88</v>
      </c>
    </row>
    <row r="2106" spans="1:7" x14ac:dyDescent="0.3">
      <c r="A2106" s="8">
        <v>40794</v>
      </c>
      <c r="B2106" s="3">
        <v>49.9</v>
      </c>
      <c r="C2106" s="3">
        <v>50</v>
      </c>
      <c r="D2106" s="3">
        <v>49.3</v>
      </c>
      <c r="E2106" s="3">
        <v>49.5</v>
      </c>
      <c r="F2106" s="3">
        <v>131</v>
      </c>
      <c r="G2106" s="3">
        <v>49.5</v>
      </c>
    </row>
    <row r="2107" spans="1:7" x14ac:dyDescent="0.3">
      <c r="A2107" s="8">
        <v>40795</v>
      </c>
      <c r="B2107" s="3">
        <v>49.1</v>
      </c>
      <c r="C2107" s="3">
        <v>49.1</v>
      </c>
      <c r="D2107" s="3">
        <v>48.25</v>
      </c>
      <c r="E2107" s="3">
        <v>48.25</v>
      </c>
      <c r="F2107" s="3">
        <v>96</v>
      </c>
      <c r="G2107" s="3">
        <v>48.25</v>
      </c>
    </row>
    <row r="2108" spans="1:7" x14ac:dyDescent="0.3">
      <c r="A2108" s="8">
        <v>40798</v>
      </c>
      <c r="B2108" s="3">
        <v>46.85</v>
      </c>
      <c r="C2108" s="3">
        <v>47.5</v>
      </c>
      <c r="D2108" s="3">
        <v>46.85</v>
      </c>
      <c r="E2108" s="3">
        <v>47</v>
      </c>
      <c r="F2108" s="3">
        <v>35</v>
      </c>
      <c r="G2108" s="3">
        <v>47.3</v>
      </c>
    </row>
    <row r="2109" spans="1:7" x14ac:dyDescent="0.3">
      <c r="A2109" s="8">
        <v>40799</v>
      </c>
      <c r="B2109" s="3">
        <v>47.25</v>
      </c>
      <c r="C2109" s="3">
        <v>47.7</v>
      </c>
      <c r="D2109" s="3">
        <v>47</v>
      </c>
      <c r="E2109" s="3">
        <v>47.35</v>
      </c>
      <c r="F2109" s="3">
        <v>133</v>
      </c>
      <c r="G2109" s="3">
        <v>47.35</v>
      </c>
    </row>
    <row r="2110" spans="1:7" x14ac:dyDescent="0.3">
      <c r="A2110" s="8">
        <v>40800</v>
      </c>
      <c r="B2110" s="3">
        <v>47</v>
      </c>
      <c r="C2110" s="3">
        <v>47</v>
      </c>
      <c r="D2110" s="3">
        <v>45.75</v>
      </c>
      <c r="E2110" s="3">
        <v>46.2</v>
      </c>
      <c r="F2110" s="3">
        <v>242</v>
      </c>
      <c r="G2110" s="3">
        <v>46.2</v>
      </c>
    </row>
    <row r="2111" spans="1:7" x14ac:dyDescent="0.3">
      <c r="A2111" s="8">
        <v>40801</v>
      </c>
      <c r="B2111" s="3">
        <v>46</v>
      </c>
      <c r="C2111" s="3">
        <v>46.4</v>
      </c>
      <c r="D2111" s="3">
        <v>45.7</v>
      </c>
      <c r="E2111" s="3">
        <v>46.35</v>
      </c>
      <c r="F2111" s="3">
        <v>260</v>
      </c>
      <c r="G2111" s="3">
        <v>46.4</v>
      </c>
    </row>
    <row r="2112" spans="1:7" x14ac:dyDescent="0.3">
      <c r="A2112" s="8">
        <v>40802</v>
      </c>
      <c r="B2112" s="3">
        <v>46</v>
      </c>
      <c r="C2112" s="3">
        <v>46.4</v>
      </c>
      <c r="D2112" s="3">
        <v>45.65</v>
      </c>
      <c r="E2112" s="3">
        <v>46.2</v>
      </c>
      <c r="F2112" s="3">
        <v>194</v>
      </c>
      <c r="G2112" s="3">
        <v>46.2</v>
      </c>
    </row>
    <row r="2113" spans="1:7" x14ac:dyDescent="0.3">
      <c r="A2113" s="8">
        <v>40805</v>
      </c>
      <c r="B2113" s="3">
        <v>47</v>
      </c>
      <c r="C2113" s="3">
        <v>48.25</v>
      </c>
      <c r="D2113" s="3">
        <v>47</v>
      </c>
      <c r="E2113" s="3">
        <v>47.5</v>
      </c>
      <c r="F2113" s="3">
        <v>96</v>
      </c>
      <c r="G2113" s="3">
        <v>47.5</v>
      </c>
    </row>
    <row r="2114" spans="1:7" x14ac:dyDescent="0.3">
      <c r="A2114" s="8">
        <v>40806</v>
      </c>
      <c r="B2114" s="3">
        <v>48</v>
      </c>
      <c r="C2114" s="3">
        <v>49</v>
      </c>
      <c r="D2114" s="3">
        <v>48</v>
      </c>
      <c r="E2114" s="3">
        <v>48.5</v>
      </c>
      <c r="F2114" s="3">
        <v>115</v>
      </c>
      <c r="G2114" s="3">
        <v>48.6</v>
      </c>
    </row>
    <row r="2115" spans="1:7" x14ac:dyDescent="0.3">
      <c r="A2115" s="8">
        <v>40807</v>
      </c>
      <c r="B2115" s="3">
        <v>49.4</v>
      </c>
      <c r="C2115" s="3">
        <v>49.4</v>
      </c>
      <c r="D2115" s="3">
        <v>48</v>
      </c>
      <c r="E2115" s="3">
        <v>48.3</v>
      </c>
      <c r="F2115" s="3">
        <v>154</v>
      </c>
      <c r="G2115" s="3">
        <v>48.3</v>
      </c>
    </row>
    <row r="2116" spans="1:7" x14ac:dyDescent="0.3">
      <c r="A2116" s="8">
        <v>40808</v>
      </c>
      <c r="B2116" s="3">
        <v>48.75</v>
      </c>
      <c r="C2116" s="3">
        <v>49.2</v>
      </c>
      <c r="D2116" s="3">
        <v>48.25</v>
      </c>
      <c r="E2116" s="3">
        <v>48.6</v>
      </c>
      <c r="F2116" s="3">
        <v>166</v>
      </c>
      <c r="G2116" s="3">
        <v>48.5</v>
      </c>
    </row>
    <row r="2117" spans="1:7" x14ac:dyDescent="0.3">
      <c r="A2117" s="8">
        <v>40809</v>
      </c>
      <c r="B2117" s="3">
        <v>48.55</v>
      </c>
      <c r="C2117" s="3">
        <v>48.65</v>
      </c>
      <c r="D2117" s="3">
        <v>47.75</v>
      </c>
      <c r="E2117" s="3">
        <v>47.8</v>
      </c>
      <c r="F2117" s="3">
        <v>54</v>
      </c>
      <c r="G2117" s="3">
        <v>47.85</v>
      </c>
    </row>
    <row r="2118" spans="1:7" x14ac:dyDescent="0.3">
      <c r="A2118" s="8">
        <v>40812</v>
      </c>
      <c r="B2118" s="3">
        <v>46</v>
      </c>
      <c r="C2118" s="3">
        <v>46</v>
      </c>
      <c r="D2118" s="3">
        <v>45.25</v>
      </c>
      <c r="E2118" s="3">
        <v>45.52</v>
      </c>
      <c r="F2118" s="3">
        <v>216</v>
      </c>
      <c r="G2118" s="3">
        <v>45.74</v>
      </c>
    </row>
    <row r="2119" spans="1:7" x14ac:dyDescent="0.3">
      <c r="A2119" s="8">
        <v>40813</v>
      </c>
      <c r="B2119" s="3">
        <v>46.25</v>
      </c>
      <c r="C2119" s="3">
        <v>46.25</v>
      </c>
      <c r="D2119" s="3">
        <v>45.25</v>
      </c>
      <c r="E2119" s="3">
        <v>45.7</v>
      </c>
      <c r="F2119" s="3">
        <v>86</v>
      </c>
      <c r="G2119" s="3">
        <v>45.7</v>
      </c>
    </row>
    <row r="2120" spans="1:7" x14ac:dyDescent="0.3">
      <c r="A2120" s="8">
        <v>40814</v>
      </c>
      <c r="B2120" s="3">
        <v>45.7</v>
      </c>
      <c r="C2120" s="3">
        <v>46.6</v>
      </c>
      <c r="D2120" s="3">
        <v>45.7</v>
      </c>
      <c r="E2120" s="3">
        <v>46.5</v>
      </c>
      <c r="F2120" s="3">
        <v>442</v>
      </c>
      <c r="G2120" s="3">
        <v>46.5</v>
      </c>
    </row>
    <row r="2121" spans="1:7" x14ac:dyDescent="0.3">
      <c r="A2121" s="8">
        <v>40815</v>
      </c>
      <c r="B2121" s="3">
        <v>46</v>
      </c>
      <c r="C2121" s="3">
        <v>47</v>
      </c>
      <c r="D2121" s="3">
        <v>46</v>
      </c>
      <c r="E2121" s="3">
        <v>46.9</v>
      </c>
      <c r="F2121" s="3">
        <v>293</v>
      </c>
      <c r="G2121" s="3">
        <v>46.85</v>
      </c>
    </row>
    <row r="2122" spans="1:7" x14ac:dyDescent="0.3">
      <c r="A2122" s="8">
        <v>40816</v>
      </c>
      <c r="B2122" s="3">
        <v>45.5</v>
      </c>
      <c r="C2122" s="3">
        <v>45.6</v>
      </c>
      <c r="D2122" s="3">
        <v>44.5</v>
      </c>
      <c r="E2122" s="3">
        <v>44.6</v>
      </c>
      <c r="F2122" s="3">
        <v>379</v>
      </c>
      <c r="G2122" s="3">
        <v>44.5</v>
      </c>
    </row>
    <row r="2123" spans="1:7" x14ac:dyDescent="0.3">
      <c r="A2123" s="8">
        <v>40819</v>
      </c>
      <c r="B2123" s="3">
        <v>45</v>
      </c>
      <c r="C2123" s="3">
        <v>45.15</v>
      </c>
      <c r="D2123" s="3">
        <v>44.8</v>
      </c>
      <c r="E2123" s="3">
        <v>45.05</v>
      </c>
      <c r="F2123" s="3">
        <v>70</v>
      </c>
      <c r="G2123" s="3">
        <v>44.8</v>
      </c>
    </row>
    <row r="2124" spans="1:7" x14ac:dyDescent="0.3">
      <c r="A2124" s="8">
        <v>40820</v>
      </c>
      <c r="B2124" s="3">
        <v>44.1</v>
      </c>
      <c r="C2124" s="3">
        <v>45.75</v>
      </c>
      <c r="D2124" s="3">
        <v>44.1</v>
      </c>
      <c r="E2124" s="3">
        <v>45.3</v>
      </c>
      <c r="F2124" s="3">
        <v>151</v>
      </c>
      <c r="G2124" s="3">
        <v>45.25</v>
      </c>
    </row>
    <row r="2125" spans="1:7" x14ac:dyDescent="0.3">
      <c r="A2125" s="8">
        <v>40821</v>
      </c>
      <c r="B2125" s="3">
        <v>45.5</v>
      </c>
      <c r="C2125" s="3">
        <v>45.75</v>
      </c>
      <c r="D2125" s="3">
        <v>44.5</v>
      </c>
      <c r="E2125" s="3">
        <v>45.55</v>
      </c>
      <c r="F2125" s="3">
        <v>141</v>
      </c>
      <c r="G2125" s="3">
        <v>45.55</v>
      </c>
    </row>
    <row r="2126" spans="1:7" x14ac:dyDescent="0.3">
      <c r="A2126" s="8">
        <v>40822</v>
      </c>
      <c r="B2126" s="3">
        <v>46.2</v>
      </c>
      <c r="C2126" s="3">
        <v>46.35</v>
      </c>
      <c r="D2126" s="3">
        <v>45.25</v>
      </c>
      <c r="E2126" s="3">
        <v>45.25</v>
      </c>
      <c r="F2126" s="3">
        <v>77</v>
      </c>
      <c r="G2126" s="3">
        <v>45.25</v>
      </c>
    </row>
    <row r="2127" spans="1:7" x14ac:dyDescent="0.3">
      <c r="A2127" s="8">
        <v>40823</v>
      </c>
      <c r="B2127" s="3">
        <v>44.5</v>
      </c>
      <c r="C2127" s="3">
        <v>45.45</v>
      </c>
      <c r="D2127" s="3">
        <v>44.5</v>
      </c>
      <c r="E2127" s="3">
        <v>45.45</v>
      </c>
      <c r="F2127" s="3">
        <v>53</v>
      </c>
      <c r="G2127" s="3">
        <v>45.75</v>
      </c>
    </row>
    <row r="2128" spans="1:7" x14ac:dyDescent="0.3">
      <c r="A2128" s="8">
        <v>40826</v>
      </c>
      <c r="B2128" s="3">
        <v>47.25</v>
      </c>
      <c r="C2128" s="3">
        <v>47.5</v>
      </c>
      <c r="D2128" s="3">
        <v>47</v>
      </c>
      <c r="E2128" s="3">
        <v>47</v>
      </c>
      <c r="F2128" s="3">
        <v>67</v>
      </c>
      <c r="G2128" s="3">
        <v>47</v>
      </c>
    </row>
    <row r="2129" spans="1:7" x14ac:dyDescent="0.3">
      <c r="A2129" s="8">
        <v>40827</v>
      </c>
      <c r="B2129" s="3">
        <v>47.85</v>
      </c>
      <c r="C2129" s="3">
        <v>48</v>
      </c>
      <c r="D2129" s="3">
        <v>47.75</v>
      </c>
      <c r="E2129" s="3">
        <v>47.9</v>
      </c>
      <c r="F2129" s="3">
        <v>25</v>
      </c>
      <c r="G2129" s="3">
        <v>47.88</v>
      </c>
    </row>
    <row r="2130" spans="1:7" x14ac:dyDescent="0.3">
      <c r="A2130" s="8">
        <v>40828</v>
      </c>
      <c r="B2130" s="3">
        <v>48.5</v>
      </c>
      <c r="C2130" s="3">
        <v>48.6</v>
      </c>
      <c r="D2130" s="3">
        <v>47.6</v>
      </c>
      <c r="E2130" s="3">
        <v>47.9</v>
      </c>
      <c r="F2130" s="3">
        <v>110</v>
      </c>
      <c r="G2130" s="3">
        <v>47.9</v>
      </c>
    </row>
    <row r="2131" spans="1:7" x14ac:dyDescent="0.3">
      <c r="A2131" s="8">
        <v>40829</v>
      </c>
      <c r="B2131" s="3">
        <v>47.5</v>
      </c>
      <c r="C2131" s="3">
        <v>47.5</v>
      </c>
      <c r="D2131" s="3">
        <v>46.7</v>
      </c>
      <c r="E2131" s="3">
        <v>46.7</v>
      </c>
      <c r="F2131" s="3">
        <v>284</v>
      </c>
      <c r="G2131" s="3">
        <v>46.8</v>
      </c>
    </row>
    <row r="2132" spans="1:7" x14ac:dyDescent="0.3">
      <c r="A2132" s="8">
        <v>40830</v>
      </c>
      <c r="B2132" s="3">
        <v>46.3</v>
      </c>
      <c r="C2132" s="3">
        <v>47</v>
      </c>
      <c r="D2132" s="3">
        <v>46.25</v>
      </c>
      <c r="E2132" s="3">
        <v>47</v>
      </c>
      <c r="F2132" s="3">
        <v>83</v>
      </c>
      <c r="G2132" s="3">
        <v>47</v>
      </c>
    </row>
    <row r="2133" spans="1:7" x14ac:dyDescent="0.3">
      <c r="A2133" s="8">
        <v>40833</v>
      </c>
      <c r="B2133" s="3">
        <v>48</v>
      </c>
      <c r="C2133" s="3">
        <v>48.2</v>
      </c>
      <c r="D2133" s="3">
        <v>48</v>
      </c>
      <c r="E2133" s="3">
        <v>48</v>
      </c>
      <c r="F2133" s="3">
        <v>20</v>
      </c>
      <c r="G2133" s="3">
        <v>48</v>
      </c>
    </row>
    <row r="2134" spans="1:7" x14ac:dyDescent="0.3">
      <c r="A2134" s="8">
        <v>40834</v>
      </c>
      <c r="B2134" s="3">
        <v>49</v>
      </c>
      <c r="C2134" s="3">
        <v>49.2</v>
      </c>
      <c r="D2134" s="3">
        <v>48.8</v>
      </c>
      <c r="E2134" s="3">
        <v>49.2</v>
      </c>
      <c r="F2134" s="3">
        <v>114</v>
      </c>
      <c r="G2134" s="3">
        <v>49.1</v>
      </c>
    </row>
    <row r="2135" spans="1:7" x14ac:dyDescent="0.3">
      <c r="A2135" s="8">
        <v>40835</v>
      </c>
      <c r="B2135" s="3">
        <v>48.25</v>
      </c>
      <c r="C2135" s="3">
        <v>48.35</v>
      </c>
      <c r="D2135" s="3">
        <v>47.7</v>
      </c>
      <c r="E2135" s="3">
        <v>47.7</v>
      </c>
      <c r="F2135" s="3">
        <v>261</v>
      </c>
      <c r="G2135" s="3">
        <v>47.7</v>
      </c>
    </row>
    <row r="2136" spans="1:7" x14ac:dyDescent="0.3">
      <c r="A2136" s="8">
        <v>40836</v>
      </c>
      <c r="B2136" s="3">
        <v>47.85</v>
      </c>
      <c r="C2136" s="3">
        <v>47.85</v>
      </c>
      <c r="D2136" s="3">
        <v>47</v>
      </c>
      <c r="E2136" s="3">
        <v>47</v>
      </c>
      <c r="F2136" s="3">
        <v>124</v>
      </c>
      <c r="G2136" s="3">
        <v>47</v>
      </c>
    </row>
    <row r="2137" spans="1:7" x14ac:dyDescent="0.3">
      <c r="A2137" s="8">
        <v>40837</v>
      </c>
      <c r="B2137" s="3">
        <v>47.25</v>
      </c>
      <c r="C2137" s="3">
        <v>47.45</v>
      </c>
      <c r="D2137" s="3">
        <v>46.6</v>
      </c>
      <c r="E2137" s="3">
        <v>47.1</v>
      </c>
      <c r="F2137" s="3">
        <v>117</v>
      </c>
      <c r="G2137" s="3">
        <v>47.1</v>
      </c>
    </row>
    <row r="2138" spans="1:7" x14ac:dyDescent="0.3">
      <c r="A2138" s="8">
        <v>40840</v>
      </c>
      <c r="B2138" s="3">
        <v>45.5</v>
      </c>
      <c r="C2138" s="3">
        <v>46</v>
      </c>
      <c r="D2138" s="3">
        <v>45.4</v>
      </c>
      <c r="E2138" s="3">
        <v>45.6</v>
      </c>
      <c r="F2138" s="3">
        <v>229</v>
      </c>
      <c r="G2138" s="3">
        <v>45.75</v>
      </c>
    </row>
    <row r="2139" spans="1:7" x14ac:dyDescent="0.3">
      <c r="A2139" s="8">
        <v>40841</v>
      </c>
      <c r="B2139" s="3">
        <v>45.7</v>
      </c>
      <c r="C2139" s="3">
        <v>45.7</v>
      </c>
      <c r="D2139" s="3">
        <v>45.5</v>
      </c>
      <c r="E2139" s="3">
        <v>45.7</v>
      </c>
      <c r="F2139" s="3">
        <v>129</v>
      </c>
      <c r="G2139" s="3">
        <v>45.7</v>
      </c>
    </row>
    <row r="2140" spans="1:7" x14ac:dyDescent="0.3">
      <c r="A2140" s="8">
        <v>40842</v>
      </c>
      <c r="B2140" s="3">
        <v>45.3</v>
      </c>
      <c r="C2140" s="3">
        <v>45.8</v>
      </c>
      <c r="D2140" s="3">
        <v>45.3</v>
      </c>
      <c r="E2140" s="3">
        <v>45.7</v>
      </c>
      <c r="F2140" s="3">
        <v>293</v>
      </c>
      <c r="G2140" s="3">
        <v>45.8</v>
      </c>
    </row>
    <row r="2141" spans="1:7" x14ac:dyDescent="0.3">
      <c r="A2141" s="8">
        <v>40843</v>
      </c>
      <c r="B2141" s="3">
        <v>45.5</v>
      </c>
      <c r="C2141" s="3">
        <v>45.9</v>
      </c>
      <c r="D2141" s="3">
        <v>45.4</v>
      </c>
      <c r="E2141" s="3">
        <v>45.85</v>
      </c>
      <c r="F2141" s="3">
        <v>314</v>
      </c>
      <c r="G2141" s="3">
        <v>45.85</v>
      </c>
    </row>
    <row r="2142" spans="1:7" x14ac:dyDescent="0.3">
      <c r="A2142" s="8">
        <v>40844</v>
      </c>
      <c r="B2142" s="3">
        <v>46.95</v>
      </c>
      <c r="C2142" s="3">
        <v>47.1</v>
      </c>
      <c r="D2142" s="3">
        <v>46.5</v>
      </c>
      <c r="E2142" s="3">
        <v>46.75</v>
      </c>
      <c r="F2142" s="3">
        <v>198</v>
      </c>
      <c r="G2142" s="3">
        <v>46.8</v>
      </c>
    </row>
    <row r="2143" spans="1:7" x14ac:dyDescent="0.3">
      <c r="A2143" s="8">
        <v>40847</v>
      </c>
      <c r="B2143" s="3">
        <v>47.85</v>
      </c>
      <c r="C2143" s="3">
        <v>47.85</v>
      </c>
      <c r="D2143" s="3">
        <v>47.35</v>
      </c>
      <c r="E2143" s="3">
        <v>47.75</v>
      </c>
      <c r="F2143" s="3">
        <v>279</v>
      </c>
      <c r="G2143" s="3">
        <v>47.75</v>
      </c>
    </row>
    <row r="2144" spans="1:7" x14ac:dyDescent="0.3">
      <c r="A2144" s="8">
        <v>40848</v>
      </c>
      <c r="B2144" s="3">
        <v>47.7</v>
      </c>
      <c r="C2144" s="3">
        <v>47.7</v>
      </c>
      <c r="D2144" s="3">
        <v>47.5</v>
      </c>
      <c r="E2144" s="3">
        <v>47.65</v>
      </c>
      <c r="F2144" s="3">
        <v>17</v>
      </c>
      <c r="G2144" s="3">
        <v>47.58</v>
      </c>
    </row>
    <row r="2145" spans="1:7" x14ac:dyDescent="0.3">
      <c r="A2145" s="8">
        <v>40849</v>
      </c>
      <c r="B2145" s="3">
        <v>47.8</v>
      </c>
      <c r="C2145" s="3">
        <v>47.85</v>
      </c>
      <c r="D2145" s="3">
        <v>47.8</v>
      </c>
      <c r="E2145" s="3">
        <v>47.85</v>
      </c>
      <c r="F2145" s="3">
        <v>10</v>
      </c>
      <c r="G2145" s="3">
        <v>47.85</v>
      </c>
    </row>
    <row r="2146" spans="1:7" x14ac:dyDescent="0.3">
      <c r="A2146" s="8">
        <v>40850</v>
      </c>
      <c r="B2146" s="3">
        <v>47.5</v>
      </c>
      <c r="C2146" s="3">
        <v>47.85</v>
      </c>
      <c r="D2146" s="3">
        <v>47.45</v>
      </c>
      <c r="E2146" s="3">
        <v>47.6</v>
      </c>
      <c r="F2146" s="3">
        <v>27</v>
      </c>
      <c r="G2146" s="3">
        <v>47.6</v>
      </c>
    </row>
    <row r="2147" spans="1:7" x14ac:dyDescent="0.3">
      <c r="A2147" s="8">
        <v>40851</v>
      </c>
      <c r="B2147" s="3">
        <v>48.35</v>
      </c>
      <c r="C2147" s="3">
        <v>48.35</v>
      </c>
      <c r="D2147" s="3">
        <v>48.3</v>
      </c>
      <c r="E2147" s="3">
        <v>48.3</v>
      </c>
      <c r="F2147" s="3">
        <v>2</v>
      </c>
      <c r="G2147" s="3">
        <v>48.3</v>
      </c>
    </row>
    <row r="2148" spans="1:7" x14ac:dyDescent="0.3">
      <c r="A2148" s="8">
        <v>40854</v>
      </c>
      <c r="B2148" s="3">
        <v>50.2</v>
      </c>
      <c r="C2148" s="3">
        <v>51.3</v>
      </c>
      <c r="D2148" s="3">
        <v>50.2</v>
      </c>
      <c r="E2148" s="3">
        <v>51.3</v>
      </c>
      <c r="F2148" s="3">
        <v>40</v>
      </c>
      <c r="G2148" s="3">
        <v>51.3</v>
      </c>
    </row>
    <row r="2149" spans="1:7" x14ac:dyDescent="0.3">
      <c r="A2149" s="8">
        <v>40855</v>
      </c>
      <c r="B2149" s="3">
        <v>50.88</v>
      </c>
      <c r="C2149" s="3">
        <v>50.88</v>
      </c>
      <c r="D2149" s="3">
        <v>50.88</v>
      </c>
      <c r="E2149" s="3">
        <v>50.88</v>
      </c>
      <c r="F2149" s="3">
        <v>0</v>
      </c>
      <c r="G2149" s="3">
        <v>50.88</v>
      </c>
    </row>
    <row r="2150" spans="1:7" x14ac:dyDescent="0.3">
      <c r="A2150" s="8">
        <v>40856</v>
      </c>
      <c r="B2150" s="3">
        <v>49.7</v>
      </c>
      <c r="C2150" s="3">
        <v>49.7</v>
      </c>
      <c r="D2150" s="3">
        <v>49.6</v>
      </c>
      <c r="E2150" s="3">
        <v>49.65</v>
      </c>
      <c r="F2150" s="3">
        <v>19</v>
      </c>
      <c r="G2150" s="3">
        <v>49.6</v>
      </c>
    </row>
    <row r="2151" spans="1:7" x14ac:dyDescent="0.3">
      <c r="A2151" s="8">
        <v>40857</v>
      </c>
      <c r="B2151" s="3">
        <v>48.6</v>
      </c>
      <c r="C2151" s="3">
        <v>49</v>
      </c>
      <c r="D2151" s="3">
        <v>48.6</v>
      </c>
      <c r="E2151" s="3">
        <v>49</v>
      </c>
      <c r="F2151" s="3">
        <v>17</v>
      </c>
      <c r="G2151" s="3">
        <v>49</v>
      </c>
    </row>
    <row r="2152" spans="1:7" x14ac:dyDescent="0.3">
      <c r="A2152" s="8">
        <v>40858</v>
      </c>
      <c r="B2152" s="3">
        <v>48.35</v>
      </c>
      <c r="C2152" s="3">
        <v>48.6</v>
      </c>
      <c r="D2152" s="3">
        <v>48.3</v>
      </c>
      <c r="E2152" s="3">
        <v>48.6</v>
      </c>
      <c r="F2152" s="3">
        <v>18</v>
      </c>
      <c r="G2152" s="3">
        <v>48.43</v>
      </c>
    </row>
    <row r="2153" spans="1:7" x14ac:dyDescent="0.3">
      <c r="A2153" s="8">
        <v>40861</v>
      </c>
      <c r="B2153" s="3">
        <v>47.6</v>
      </c>
      <c r="C2153" s="3">
        <v>47.6</v>
      </c>
      <c r="D2153" s="3">
        <v>47.3</v>
      </c>
      <c r="E2153" s="3">
        <v>47.3</v>
      </c>
      <c r="F2153" s="3">
        <v>23</v>
      </c>
      <c r="G2153" s="3">
        <v>47.3</v>
      </c>
    </row>
    <row r="2154" spans="1:7" x14ac:dyDescent="0.3">
      <c r="A2154" s="8">
        <v>40862</v>
      </c>
      <c r="B2154" s="3">
        <v>47.3</v>
      </c>
      <c r="C2154" s="3">
        <v>47.3</v>
      </c>
      <c r="D2154" s="3">
        <v>46.7</v>
      </c>
      <c r="E2154" s="3">
        <v>46.75</v>
      </c>
      <c r="F2154" s="3">
        <v>66</v>
      </c>
      <c r="G2154" s="3">
        <v>46.7</v>
      </c>
    </row>
    <row r="2155" spans="1:7" x14ac:dyDescent="0.3">
      <c r="A2155" s="8">
        <v>40863</v>
      </c>
      <c r="B2155" s="3">
        <v>47</v>
      </c>
      <c r="C2155" s="3">
        <v>47.1</v>
      </c>
      <c r="D2155" s="3">
        <v>47</v>
      </c>
      <c r="E2155" s="3">
        <v>47.1</v>
      </c>
      <c r="F2155" s="3">
        <v>14</v>
      </c>
      <c r="G2155" s="3">
        <v>47.25</v>
      </c>
    </row>
    <row r="2156" spans="1:7" x14ac:dyDescent="0.3">
      <c r="A2156" s="8">
        <v>40864</v>
      </c>
      <c r="B2156" s="3">
        <v>46.8</v>
      </c>
      <c r="C2156" s="3">
        <v>46.8</v>
      </c>
      <c r="D2156" s="3">
        <v>46.8</v>
      </c>
      <c r="E2156" s="3">
        <v>46.8</v>
      </c>
      <c r="F2156" s="3">
        <v>2</v>
      </c>
      <c r="G2156" s="3">
        <v>46.8</v>
      </c>
    </row>
    <row r="2157" spans="1:7" x14ac:dyDescent="0.3">
      <c r="A2157" s="8">
        <v>40865</v>
      </c>
      <c r="B2157" s="3">
        <v>46</v>
      </c>
      <c r="C2157" s="3">
        <v>46.1</v>
      </c>
      <c r="D2157" s="3">
        <v>46</v>
      </c>
      <c r="E2157" s="3">
        <v>46</v>
      </c>
      <c r="F2157" s="3">
        <v>24</v>
      </c>
      <c r="G2157" s="3">
        <v>46</v>
      </c>
    </row>
    <row r="2158" spans="1:7" x14ac:dyDescent="0.3">
      <c r="A2158" s="8">
        <v>40868</v>
      </c>
      <c r="B2158" s="3">
        <v>44.75</v>
      </c>
      <c r="C2158" s="3">
        <v>44.75</v>
      </c>
      <c r="D2158" s="3">
        <v>44.5</v>
      </c>
      <c r="E2158" s="3">
        <v>44.75</v>
      </c>
      <c r="F2158" s="3">
        <v>6</v>
      </c>
      <c r="G2158" s="3">
        <v>44.75</v>
      </c>
    </row>
    <row r="2159" spans="1:7" x14ac:dyDescent="0.3">
      <c r="A2159" s="8">
        <v>40869</v>
      </c>
      <c r="B2159" s="3">
        <v>44.25</v>
      </c>
      <c r="C2159" s="3">
        <v>44.4</v>
      </c>
      <c r="D2159" s="3">
        <v>43.71</v>
      </c>
      <c r="E2159" s="3">
        <v>44.3</v>
      </c>
      <c r="F2159" s="3">
        <v>101</v>
      </c>
      <c r="G2159" s="3">
        <v>44.3</v>
      </c>
    </row>
    <row r="2160" spans="1:7" x14ac:dyDescent="0.3">
      <c r="A2160" s="8">
        <v>40870</v>
      </c>
      <c r="B2160" s="3">
        <v>43.8</v>
      </c>
      <c r="C2160" s="3">
        <v>43.8</v>
      </c>
      <c r="D2160" s="3">
        <v>43.5</v>
      </c>
      <c r="E2160" s="3">
        <v>43.55</v>
      </c>
      <c r="F2160" s="3">
        <v>34</v>
      </c>
      <c r="G2160" s="3">
        <v>43.38</v>
      </c>
    </row>
    <row r="2161" spans="1:7" x14ac:dyDescent="0.3">
      <c r="A2161" s="8">
        <v>40871</v>
      </c>
      <c r="B2161" s="3">
        <v>42.75</v>
      </c>
      <c r="C2161" s="3">
        <v>43.25</v>
      </c>
      <c r="D2161" s="3">
        <v>42.75</v>
      </c>
      <c r="E2161" s="3">
        <v>43.2</v>
      </c>
      <c r="F2161" s="3">
        <v>18</v>
      </c>
      <c r="G2161" s="3">
        <v>43.2</v>
      </c>
    </row>
    <row r="2162" spans="1:7" x14ac:dyDescent="0.3">
      <c r="A2162" s="8">
        <v>40872</v>
      </c>
      <c r="B2162" s="3">
        <v>42.7</v>
      </c>
      <c r="C2162" s="3">
        <v>42.7</v>
      </c>
      <c r="D2162" s="3">
        <v>42.45</v>
      </c>
      <c r="E2162" s="3">
        <v>42.45</v>
      </c>
      <c r="F2162" s="3">
        <v>11</v>
      </c>
      <c r="G2162" s="3">
        <v>42.45</v>
      </c>
    </row>
    <row r="2163" spans="1:7" x14ac:dyDescent="0.3">
      <c r="A2163" s="8">
        <v>40875</v>
      </c>
      <c r="B2163" s="3">
        <v>42.4</v>
      </c>
      <c r="C2163" s="3">
        <v>42.4</v>
      </c>
      <c r="D2163" s="3">
        <v>42.4</v>
      </c>
      <c r="E2163" s="3">
        <v>42.4</v>
      </c>
      <c r="F2163" s="3">
        <v>5</v>
      </c>
      <c r="G2163" s="3">
        <v>42.4</v>
      </c>
    </row>
    <row r="2164" spans="1:7" x14ac:dyDescent="0.3">
      <c r="A2164" s="8">
        <v>40876</v>
      </c>
      <c r="B2164" s="3">
        <v>42</v>
      </c>
      <c r="C2164" s="3">
        <v>42.25</v>
      </c>
      <c r="D2164" s="3">
        <v>41.8</v>
      </c>
      <c r="E2164" s="3">
        <v>41.8</v>
      </c>
      <c r="F2164" s="3">
        <v>75</v>
      </c>
      <c r="G2164" s="3">
        <v>41.8</v>
      </c>
    </row>
    <row r="2165" spans="1:7" x14ac:dyDescent="0.3">
      <c r="A2165" s="8">
        <v>40877</v>
      </c>
      <c r="B2165" s="3">
        <v>41.75</v>
      </c>
      <c r="C2165" s="3">
        <v>43.5</v>
      </c>
      <c r="D2165" s="3">
        <v>41.75</v>
      </c>
      <c r="E2165" s="3">
        <v>43.5</v>
      </c>
      <c r="F2165" s="3">
        <v>115</v>
      </c>
      <c r="G2165" s="3">
        <v>43.5</v>
      </c>
    </row>
    <row r="2166" spans="1:7" x14ac:dyDescent="0.3">
      <c r="A2166" s="8">
        <v>40878</v>
      </c>
      <c r="B2166" s="3">
        <v>43.8</v>
      </c>
      <c r="C2166" s="3">
        <v>43.8</v>
      </c>
      <c r="D2166" s="3">
        <v>43.2</v>
      </c>
      <c r="E2166" s="3">
        <v>43.2</v>
      </c>
      <c r="F2166" s="3">
        <v>19</v>
      </c>
      <c r="G2166" s="3">
        <v>43.2</v>
      </c>
    </row>
    <row r="2167" spans="1:7" x14ac:dyDescent="0.3">
      <c r="A2167" s="8">
        <v>40879</v>
      </c>
      <c r="B2167" s="3">
        <v>42.85</v>
      </c>
      <c r="C2167" s="3">
        <v>42.9</v>
      </c>
      <c r="D2167" s="3">
        <v>42.35</v>
      </c>
      <c r="E2167" s="3">
        <v>42.35</v>
      </c>
      <c r="F2167" s="3">
        <v>25</v>
      </c>
      <c r="G2167" s="3">
        <v>42.35</v>
      </c>
    </row>
    <row r="2168" spans="1:7" x14ac:dyDescent="0.3">
      <c r="A2168" s="8">
        <v>40882</v>
      </c>
      <c r="B2168" s="3">
        <v>42.5</v>
      </c>
      <c r="C2168" s="3">
        <v>42.6</v>
      </c>
      <c r="D2168" s="3">
        <v>42.5</v>
      </c>
      <c r="E2168" s="3">
        <v>42.6</v>
      </c>
      <c r="F2168" s="3">
        <v>8</v>
      </c>
      <c r="G2168" s="3">
        <v>42.5</v>
      </c>
    </row>
    <row r="2169" spans="1:7" x14ac:dyDescent="0.3">
      <c r="A2169" s="8">
        <v>40883</v>
      </c>
      <c r="B2169" s="3">
        <v>41.65</v>
      </c>
      <c r="C2169" s="3">
        <v>41.7</v>
      </c>
      <c r="D2169" s="3">
        <v>41.65</v>
      </c>
      <c r="E2169" s="3">
        <v>41.7</v>
      </c>
      <c r="F2169" s="3">
        <v>6</v>
      </c>
      <c r="G2169" s="3">
        <v>41.7</v>
      </c>
    </row>
    <row r="2170" spans="1:7" x14ac:dyDescent="0.3">
      <c r="A2170" s="8">
        <v>40884</v>
      </c>
      <c r="B2170" s="3">
        <v>41.85</v>
      </c>
      <c r="C2170" s="3">
        <v>41.85</v>
      </c>
      <c r="D2170" s="3">
        <v>41.7</v>
      </c>
      <c r="E2170" s="3">
        <v>41.7</v>
      </c>
      <c r="F2170" s="3">
        <v>17</v>
      </c>
      <c r="G2170" s="3">
        <v>41.7</v>
      </c>
    </row>
    <row r="2171" spans="1:7" x14ac:dyDescent="0.3">
      <c r="A2171" s="8">
        <v>40885</v>
      </c>
      <c r="B2171" s="3">
        <v>42</v>
      </c>
      <c r="C2171" s="3">
        <v>42</v>
      </c>
      <c r="D2171" s="3">
        <v>41.75</v>
      </c>
      <c r="E2171" s="3">
        <v>41.75</v>
      </c>
      <c r="F2171" s="3">
        <v>22</v>
      </c>
      <c r="G2171" s="3">
        <v>41.75</v>
      </c>
    </row>
    <row r="2172" spans="1:7" x14ac:dyDescent="0.3">
      <c r="A2172" s="8">
        <v>40886</v>
      </c>
      <c r="B2172" s="3">
        <v>41.1</v>
      </c>
      <c r="C2172" s="3">
        <v>41.25</v>
      </c>
      <c r="D2172" s="3">
        <v>40.299999999999997</v>
      </c>
      <c r="E2172" s="3">
        <v>40.299999999999997</v>
      </c>
      <c r="F2172" s="3">
        <v>46</v>
      </c>
      <c r="G2172" s="3">
        <v>40.53</v>
      </c>
    </row>
    <row r="2173" spans="1:7" x14ac:dyDescent="0.3">
      <c r="A2173" s="8">
        <v>40889</v>
      </c>
      <c r="B2173" s="3">
        <v>40.450000000000003</v>
      </c>
      <c r="C2173" s="3">
        <v>40.5</v>
      </c>
      <c r="D2173" s="3">
        <v>40.450000000000003</v>
      </c>
      <c r="E2173" s="3">
        <v>40.5</v>
      </c>
      <c r="F2173" s="3">
        <v>40</v>
      </c>
      <c r="G2173" s="3">
        <v>40.5</v>
      </c>
    </row>
    <row r="2174" spans="1:7" x14ac:dyDescent="0.3">
      <c r="A2174" s="8">
        <v>40890</v>
      </c>
      <c r="B2174" s="3">
        <v>41.25</v>
      </c>
      <c r="C2174" s="3">
        <v>41.4</v>
      </c>
      <c r="D2174" s="3">
        <v>41.1</v>
      </c>
      <c r="E2174" s="3">
        <v>41.35</v>
      </c>
      <c r="F2174" s="3">
        <v>37</v>
      </c>
      <c r="G2174" s="3">
        <v>41.35</v>
      </c>
    </row>
    <row r="2175" spans="1:7" x14ac:dyDescent="0.3">
      <c r="A2175" s="8">
        <v>40891</v>
      </c>
      <c r="B2175" s="3">
        <v>40.299999999999997</v>
      </c>
      <c r="C2175" s="3">
        <v>40.35</v>
      </c>
      <c r="D2175" s="3">
        <v>39.799999999999997</v>
      </c>
      <c r="E2175" s="3">
        <v>39.799999999999997</v>
      </c>
      <c r="F2175" s="3">
        <v>29</v>
      </c>
      <c r="G2175" s="3">
        <v>39.799999999999997</v>
      </c>
    </row>
    <row r="2176" spans="1:7" x14ac:dyDescent="0.3">
      <c r="A2176" s="8">
        <v>40892</v>
      </c>
      <c r="B2176" s="3">
        <v>39.799999999999997</v>
      </c>
      <c r="C2176" s="3">
        <v>40.299999999999997</v>
      </c>
      <c r="D2176" s="3">
        <v>39.799999999999997</v>
      </c>
      <c r="E2176" s="3">
        <v>40.299999999999997</v>
      </c>
      <c r="F2176" s="3">
        <v>90</v>
      </c>
      <c r="G2176" s="3">
        <v>40.1</v>
      </c>
    </row>
    <row r="2177" spans="1:7" x14ac:dyDescent="0.3">
      <c r="A2177" s="8">
        <v>40893</v>
      </c>
      <c r="B2177" s="3">
        <v>39</v>
      </c>
      <c r="C2177" s="3">
        <v>39</v>
      </c>
      <c r="D2177" s="3">
        <v>38.6</v>
      </c>
      <c r="E2177" s="3">
        <v>38.6</v>
      </c>
      <c r="F2177" s="3">
        <v>29</v>
      </c>
      <c r="G2177" s="3">
        <v>38.6</v>
      </c>
    </row>
    <row r="2178" spans="1:7" x14ac:dyDescent="0.3">
      <c r="A2178" s="8">
        <v>40896</v>
      </c>
      <c r="B2178" s="3">
        <v>37.58</v>
      </c>
      <c r="C2178" s="3">
        <v>37.58</v>
      </c>
      <c r="D2178" s="3">
        <v>37.58</v>
      </c>
      <c r="E2178" s="3">
        <v>37.58</v>
      </c>
      <c r="F2178" s="3">
        <v>0</v>
      </c>
      <c r="G2178" s="3">
        <v>37.58</v>
      </c>
    </row>
    <row r="2179" spans="1:7" x14ac:dyDescent="0.3">
      <c r="A2179" s="8">
        <v>40897</v>
      </c>
      <c r="B2179" s="3">
        <v>38.299999999999997</v>
      </c>
      <c r="C2179" s="3">
        <v>39</v>
      </c>
      <c r="D2179" s="3">
        <v>38.299999999999997</v>
      </c>
      <c r="E2179" s="3">
        <v>39</v>
      </c>
      <c r="F2179" s="3">
        <v>9</v>
      </c>
      <c r="G2179" s="3">
        <v>39.18</v>
      </c>
    </row>
    <row r="2180" spans="1:7" x14ac:dyDescent="0.3">
      <c r="A2180" s="8">
        <v>40898</v>
      </c>
      <c r="B2180" s="3">
        <v>38.049999999999997</v>
      </c>
      <c r="C2180" s="3">
        <v>38.1</v>
      </c>
      <c r="D2180" s="3">
        <v>37.799999999999997</v>
      </c>
      <c r="E2180" s="3">
        <v>38</v>
      </c>
      <c r="F2180" s="3">
        <v>12</v>
      </c>
      <c r="G2180" s="3">
        <v>38</v>
      </c>
    </row>
    <row r="2181" spans="1:7" x14ac:dyDescent="0.3">
      <c r="A2181" s="8">
        <v>40899</v>
      </c>
      <c r="B2181" s="3">
        <v>37.799999999999997</v>
      </c>
      <c r="C2181" s="3">
        <v>38.6</v>
      </c>
      <c r="D2181" s="3">
        <v>37.700000000000003</v>
      </c>
      <c r="E2181" s="3">
        <v>38.6</v>
      </c>
      <c r="F2181" s="3">
        <v>57</v>
      </c>
      <c r="G2181" s="3">
        <v>38.6</v>
      </c>
    </row>
    <row r="2182" spans="1:7" x14ac:dyDescent="0.3">
      <c r="A2182" s="8">
        <v>40900</v>
      </c>
      <c r="B2182" s="3">
        <v>39</v>
      </c>
      <c r="C2182" s="3">
        <v>39</v>
      </c>
      <c r="D2182" s="3">
        <v>38.5</v>
      </c>
      <c r="E2182" s="3">
        <v>38.5</v>
      </c>
      <c r="F2182" s="3">
        <v>50</v>
      </c>
      <c r="G2182" s="3">
        <v>38.5</v>
      </c>
    </row>
    <row r="2183" spans="1:7" x14ac:dyDescent="0.3">
      <c r="A2183" s="8">
        <v>40904</v>
      </c>
      <c r="B2183" s="3">
        <v>38.5</v>
      </c>
      <c r="C2183" s="3">
        <v>39.5</v>
      </c>
      <c r="D2183" s="3">
        <v>38.5</v>
      </c>
      <c r="E2183" s="3">
        <v>39.299999999999997</v>
      </c>
      <c r="F2183" s="3">
        <v>52</v>
      </c>
      <c r="G2183" s="3">
        <v>39.299999999999997</v>
      </c>
    </row>
    <row r="2184" spans="1:7" x14ac:dyDescent="0.3">
      <c r="A2184" s="8">
        <v>40905</v>
      </c>
      <c r="B2184" s="3">
        <v>39</v>
      </c>
      <c r="C2184" s="3">
        <v>39.299999999999997</v>
      </c>
      <c r="D2184" s="3">
        <v>38.450000000000003</v>
      </c>
      <c r="E2184" s="3">
        <v>38.5</v>
      </c>
      <c r="F2184" s="3">
        <v>28</v>
      </c>
      <c r="G2184" s="3">
        <v>38.5</v>
      </c>
    </row>
    <row r="2185" spans="1:7" x14ac:dyDescent="0.3">
      <c r="A2185" s="8">
        <v>40906</v>
      </c>
      <c r="B2185" s="3">
        <v>38.5</v>
      </c>
      <c r="C2185" s="3">
        <v>38.5</v>
      </c>
      <c r="D2185" s="3">
        <v>38.1</v>
      </c>
      <c r="E2185" s="3">
        <v>38.200000000000003</v>
      </c>
      <c r="F2185" s="3">
        <v>31</v>
      </c>
      <c r="G2185" s="3">
        <v>38.299999999999997</v>
      </c>
    </row>
    <row r="2186" spans="1:7" x14ac:dyDescent="0.3">
      <c r="A2186" s="8">
        <v>40907</v>
      </c>
      <c r="B2186" s="3">
        <v>37.85</v>
      </c>
      <c r="C2186" s="3">
        <v>38.200000000000003</v>
      </c>
      <c r="D2186" s="3">
        <v>37.700000000000003</v>
      </c>
      <c r="E2186" s="3">
        <v>37.799999999999997</v>
      </c>
      <c r="F2186" s="3">
        <v>127</v>
      </c>
      <c r="G2186" s="3">
        <v>37.799999999999997</v>
      </c>
    </row>
    <row r="2187" spans="1:7" x14ac:dyDescent="0.3">
      <c r="A2187" s="8">
        <v>40910</v>
      </c>
      <c r="B2187" s="3">
        <v>34.25</v>
      </c>
      <c r="C2187" s="3">
        <v>34.25</v>
      </c>
      <c r="D2187" s="3">
        <v>33.5</v>
      </c>
      <c r="E2187" s="3">
        <v>33.5</v>
      </c>
      <c r="F2187" s="3">
        <v>66</v>
      </c>
      <c r="G2187" s="3">
        <v>33.630000000000003</v>
      </c>
    </row>
    <row r="2188" spans="1:7" x14ac:dyDescent="0.3">
      <c r="A2188" s="8">
        <v>40911</v>
      </c>
      <c r="B2188" s="3">
        <v>33.700000000000003</v>
      </c>
      <c r="C2188" s="3">
        <v>33.950000000000003</v>
      </c>
      <c r="D2188" s="3">
        <v>33.299999999999997</v>
      </c>
      <c r="E2188" s="3">
        <v>33.950000000000003</v>
      </c>
      <c r="F2188" s="3">
        <v>55</v>
      </c>
      <c r="G2188" s="3">
        <v>33.950000000000003</v>
      </c>
    </row>
    <row r="2189" spans="1:7" x14ac:dyDescent="0.3">
      <c r="A2189" s="8">
        <v>40912</v>
      </c>
      <c r="B2189" s="3">
        <v>34.299999999999997</v>
      </c>
      <c r="C2189" s="3">
        <v>35</v>
      </c>
      <c r="D2189" s="3">
        <v>34.1</v>
      </c>
      <c r="E2189" s="3">
        <v>34.85</v>
      </c>
      <c r="F2189" s="3">
        <v>95</v>
      </c>
      <c r="G2189" s="3">
        <v>34.78</v>
      </c>
    </row>
    <row r="2190" spans="1:7" x14ac:dyDescent="0.3">
      <c r="A2190" s="8">
        <v>40913</v>
      </c>
      <c r="B2190" s="3">
        <v>35.450000000000003</v>
      </c>
      <c r="C2190" s="3">
        <v>35.6</v>
      </c>
      <c r="D2190" s="3">
        <v>35.200000000000003</v>
      </c>
      <c r="E2190" s="3">
        <v>35.6</v>
      </c>
      <c r="F2190" s="3">
        <v>40</v>
      </c>
      <c r="G2190" s="3">
        <v>35.6</v>
      </c>
    </row>
    <row r="2191" spans="1:7" x14ac:dyDescent="0.3">
      <c r="A2191" s="8">
        <v>40914</v>
      </c>
      <c r="B2191" s="3">
        <v>34.75</v>
      </c>
      <c r="C2191" s="3">
        <v>35</v>
      </c>
      <c r="D2191" s="3">
        <v>34.75</v>
      </c>
      <c r="E2191" s="3">
        <v>34.9</v>
      </c>
      <c r="F2191" s="3">
        <v>45</v>
      </c>
      <c r="G2191" s="3">
        <v>34.9</v>
      </c>
    </row>
    <row r="2192" spans="1:7" x14ac:dyDescent="0.3">
      <c r="A2192" s="8">
        <v>40917</v>
      </c>
      <c r="B2192" s="3">
        <v>38.5</v>
      </c>
      <c r="C2192" s="3">
        <v>38.799999999999997</v>
      </c>
      <c r="D2192" s="3">
        <v>37.9</v>
      </c>
      <c r="E2192" s="3">
        <v>38.6</v>
      </c>
      <c r="F2192" s="3">
        <v>251</v>
      </c>
      <c r="G2192" s="3">
        <v>38.6</v>
      </c>
    </row>
    <row r="2193" spans="1:7" x14ac:dyDescent="0.3">
      <c r="A2193" s="8">
        <v>40918</v>
      </c>
      <c r="B2193" s="3">
        <v>38.1</v>
      </c>
      <c r="C2193" s="3">
        <v>38.1</v>
      </c>
      <c r="D2193" s="3">
        <v>36.950000000000003</v>
      </c>
      <c r="E2193" s="3">
        <v>36.950000000000003</v>
      </c>
      <c r="F2193" s="3">
        <v>208</v>
      </c>
      <c r="G2193" s="3">
        <v>36.950000000000003</v>
      </c>
    </row>
    <row r="2194" spans="1:7" x14ac:dyDescent="0.3">
      <c r="A2194" s="8">
        <v>40919</v>
      </c>
      <c r="B2194" s="3">
        <v>38.75</v>
      </c>
      <c r="C2194" s="3">
        <v>39.1</v>
      </c>
      <c r="D2194" s="3">
        <v>38.1</v>
      </c>
      <c r="E2194" s="3">
        <v>38.1</v>
      </c>
      <c r="F2194" s="3">
        <v>100</v>
      </c>
      <c r="G2194" s="3">
        <v>38.1</v>
      </c>
    </row>
    <row r="2195" spans="1:7" x14ac:dyDescent="0.3">
      <c r="A2195" s="8">
        <v>40920</v>
      </c>
      <c r="B2195" s="3">
        <v>37.5</v>
      </c>
      <c r="C2195" s="3">
        <v>37.5</v>
      </c>
      <c r="D2195" s="3">
        <v>37</v>
      </c>
      <c r="E2195" s="3">
        <v>37</v>
      </c>
      <c r="F2195" s="3">
        <v>76</v>
      </c>
      <c r="G2195" s="3">
        <v>37.049999999999997</v>
      </c>
    </row>
    <row r="2196" spans="1:7" x14ac:dyDescent="0.3">
      <c r="A2196" s="8">
        <v>40921</v>
      </c>
      <c r="B2196" s="3">
        <v>38</v>
      </c>
      <c r="C2196" s="3">
        <v>38.1</v>
      </c>
      <c r="D2196" s="3">
        <v>37.5</v>
      </c>
      <c r="E2196" s="3">
        <v>37.700000000000003</v>
      </c>
      <c r="F2196" s="3">
        <v>69</v>
      </c>
      <c r="G2196" s="3">
        <v>37.549999999999997</v>
      </c>
    </row>
    <row r="2197" spans="1:7" x14ac:dyDescent="0.3">
      <c r="A2197" s="8">
        <v>40924</v>
      </c>
      <c r="B2197" s="3">
        <v>37.700000000000003</v>
      </c>
      <c r="C2197" s="3">
        <v>37.799999999999997</v>
      </c>
      <c r="D2197" s="3">
        <v>37.549999999999997</v>
      </c>
      <c r="E2197" s="3">
        <v>37.799999999999997</v>
      </c>
      <c r="F2197" s="3">
        <v>60</v>
      </c>
      <c r="G2197" s="3">
        <v>37.799999999999997</v>
      </c>
    </row>
    <row r="2198" spans="1:7" x14ac:dyDescent="0.3">
      <c r="A2198" s="8">
        <v>40925</v>
      </c>
      <c r="B2198" s="3">
        <v>37.200000000000003</v>
      </c>
      <c r="C2198" s="3">
        <v>37.200000000000003</v>
      </c>
      <c r="D2198" s="3">
        <v>35.6</v>
      </c>
      <c r="E2198" s="3">
        <v>35.799999999999997</v>
      </c>
      <c r="F2198" s="3">
        <v>209</v>
      </c>
      <c r="G2198" s="3">
        <v>35.799999999999997</v>
      </c>
    </row>
    <row r="2199" spans="1:7" x14ac:dyDescent="0.3">
      <c r="A2199" s="8">
        <v>40926</v>
      </c>
      <c r="B2199" s="3">
        <v>35.9</v>
      </c>
      <c r="C2199" s="3">
        <v>36.15</v>
      </c>
      <c r="D2199" s="3">
        <v>35.4</v>
      </c>
      <c r="E2199" s="3">
        <v>36.1</v>
      </c>
      <c r="F2199" s="3">
        <v>99</v>
      </c>
      <c r="G2199" s="3">
        <v>36.1</v>
      </c>
    </row>
    <row r="2200" spans="1:7" x14ac:dyDescent="0.3">
      <c r="A2200" s="8">
        <v>40927</v>
      </c>
      <c r="B2200" s="3">
        <v>35.799999999999997</v>
      </c>
      <c r="C2200" s="3">
        <v>37</v>
      </c>
      <c r="D2200" s="3">
        <v>35.799999999999997</v>
      </c>
      <c r="E2200" s="3">
        <v>36.9</v>
      </c>
      <c r="F2200" s="3">
        <v>171</v>
      </c>
      <c r="G2200" s="3">
        <v>36.9</v>
      </c>
    </row>
    <row r="2201" spans="1:7" x14ac:dyDescent="0.3">
      <c r="A2201" s="8">
        <v>40928</v>
      </c>
      <c r="B2201" s="3">
        <v>38</v>
      </c>
      <c r="C2201" s="3">
        <v>38.25</v>
      </c>
      <c r="D2201" s="3">
        <v>37.85</v>
      </c>
      <c r="E2201" s="3">
        <v>37.9</v>
      </c>
      <c r="F2201" s="3">
        <v>180</v>
      </c>
      <c r="G2201" s="3">
        <v>37.9</v>
      </c>
    </row>
    <row r="2202" spans="1:7" x14ac:dyDescent="0.3">
      <c r="A2202" s="8">
        <v>40931</v>
      </c>
      <c r="B2202" s="3">
        <v>38.200000000000003</v>
      </c>
      <c r="C2202" s="3">
        <v>38.200000000000003</v>
      </c>
      <c r="D2202" s="3">
        <v>37</v>
      </c>
      <c r="E2202" s="3">
        <v>37</v>
      </c>
      <c r="F2202" s="3">
        <v>317</v>
      </c>
      <c r="G2202" s="3">
        <v>37</v>
      </c>
    </row>
    <row r="2203" spans="1:7" x14ac:dyDescent="0.3">
      <c r="A2203" s="8">
        <v>40932</v>
      </c>
      <c r="B2203" s="3">
        <v>37.75</v>
      </c>
      <c r="C2203" s="3">
        <v>38.5</v>
      </c>
      <c r="D2203" s="3">
        <v>37.75</v>
      </c>
      <c r="E2203" s="3">
        <v>38.4</v>
      </c>
      <c r="F2203" s="3">
        <v>386</v>
      </c>
      <c r="G2203" s="3">
        <v>38.4</v>
      </c>
    </row>
    <row r="2204" spans="1:7" x14ac:dyDescent="0.3">
      <c r="A2204" s="8">
        <v>40933</v>
      </c>
      <c r="B2204" s="3">
        <v>39.5</v>
      </c>
      <c r="C2204" s="3">
        <v>39.799999999999997</v>
      </c>
      <c r="D2204" s="3">
        <v>39.21</v>
      </c>
      <c r="E2204" s="3">
        <v>39.21</v>
      </c>
      <c r="F2204" s="3">
        <v>253</v>
      </c>
      <c r="G2204" s="3">
        <v>39.25</v>
      </c>
    </row>
    <row r="2205" spans="1:7" x14ac:dyDescent="0.3">
      <c r="A2205" s="8">
        <v>40934</v>
      </c>
      <c r="B2205" s="3">
        <v>38.25</v>
      </c>
      <c r="C2205" s="3">
        <v>39.15</v>
      </c>
      <c r="D2205" s="3">
        <v>38.25</v>
      </c>
      <c r="E2205" s="3">
        <v>39.15</v>
      </c>
      <c r="F2205" s="3">
        <v>77</v>
      </c>
      <c r="G2205" s="3">
        <v>39.15</v>
      </c>
    </row>
    <row r="2206" spans="1:7" x14ac:dyDescent="0.3">
      <c r="A2206" s="8">
        <v>40935</v>
      </c>
      <c r="B2206" s="3">
        <v>40</v>
      </c>
      <c r="C2206" s="3">
        <v>40.450000000000003</v>
      </c>
      <c r="D2206" s="3">
        <v>39.65</v>
      </c>
      <c r="E2206" s="3">
        <v>40.450000000000003</v>
      </c>
      <c r="F2206" s="3">
        <v>343</v>
      </c>
      <c r="G2206" s="3">
        <v>40.450000000000003</v>
      </c>
    </row>
    <row r="2207" spans="1:7" x14ac:dyDescent="0.3">
      <c r="A2207" s="8">
        <v>40938</v>
      </c>
      <c r="B2207" s="3">
        <v>39.75</v>
      </c>
      <c r="C2207" s="3">
        <v>42</v>
      </c>
      <c r="D2207" s="3">
        <v>39.75</v>
      </c>
      <c r="E2207" s="3">
        <v>41.9</v>
      </c>
      <c r="F2207" s="3">
        <v>332</v>
      </c>
      <c r="G2207" s="3">
        <v>41.9</v>
      </c>
    </row>
    <row r="2208" spans="1:7" x14ac:dyDescent="0.3">
      <c r="A2208" s="8">
        <v>40939</v>
      </c>
      <c r="B2208" s="3">
        <v>41.45</v>
      </c>
      <c r="C2208" s="3">
        <v>42.4</v>
      </c>
      <c r="D2208" s="3">
        <v>41.45</v>
      </c>
      <c r="E2208" s="3">
        <v>41.7</v>
      </c>
      <c r="F2208" s="3">
        <v>417</v>
      </c>
      <c r="G2208" s="3">
        <v>41.6</v>
      </c>
    </row>
    <row r="2209" spans="1:7" x14ac:dyDescent="0.3">
      <c r="A2209" s="8">
        <v>40940</v>
      </c>
      <c r="B2209" s="3">
        <v>37.85</v>
      </c>
      <c r="C2209" s="3">
        <v>38.25</v>
      </c>
      <c r="D2209" s="3">
        <v>37.5</v>
      </c>
      <c r="E2209" s="3">
        <v>38.1</v>
      </c>
      <c r="F2209" s="3">
        <v>144</v>
      </c>
      <c r="G2209" s="3">
        <v>38.1</v>
      </c>
    </row>
    <row r="2210" spans="1:7" x14ac:dyDescent="0.3">
      <c r="A2210" s="8">
        <v>40941</v>
      </c>
      <c r="B2210" s="3">
        <v>38.799999999999997</v>
      </c>
      <c r="C2210" s="3">
        <v>38.9</v>
      </c>
      <c r="D2210" s="3">
        <v>38.6</v>
      </c>
      <c r="E2210" s="3">
        <v>38.799999999999997</v>
      </c>
      <c r="F2210" s="3">
        <v>29</v>
      </c>
      <c r="G2210" s="3">
        <v>38.799999999999997</v>
      </c>
    </row>
    <row r="2211" spans="1:7" x14ac:dyDescent="0.3">
      <c r="A2211" s="8">
        <v>40942</v>
      </c>
      <c r="B2211" s="3">
        <v>39.5</v>
      </c>
      <c r="C2211" s="3">
        <v>39.9</v>
      </c>
      <c r="D2211" s="3">
        <v>39.5</v>
      </c>
      <c r="E2211" s="3">
        <v>39.9</v>
      </c>
      <c r="F2211" s="3">
        <v>92</v>
      </c>
      <c r="G2211" s="3">
        <v>39.9</v>
      </c>
    </row>
    <row r="2212" spans="1:7" x14ac:dyDescent="0.3">
      <c r="A2212" s="8">
        <v>40945</v>
      </c>
      <c r="B2212" s="3">
        <v>39.049999999999997</v>
      </c>
      <c r="C2212" s="3">
        <v>39.049999999999997</v>
      </c>
      <c r="D2212" s="3">
        <v>38</v>
      </c>
      <c r="E2212" s="3">
        <v>38</v>
      </c>
      <c r="F2212" s="3">
        <v>59</v>
      </c>
      <c r="G2212" s="3">
        <v>38</v>
      </c>
    </row>
    <row r="2213" spans="1:7" x14ac:dyDescent="0.3">
      <c r="A2213" s="8">
        <v>40946</v>
      </c>
      <c r="B2213" s="3">
        <v>39</v>
      </c>
      <c r="C2213" s="3">
        <v>40.5</v>
      </c>
      <c r="D2213" s="3">
        <v>39</v>
      </c>
      <c r="E2213" s="3">
        <v>40.35</v>
      </c>
      <c r="F2213" s="3">
        <v>178</v>
      </c>
      <c r="G2213" s="3">
        <v>40.5</v>
      </c>
    </row>
    <row r="2214" spans="1:7" x14ac:dyDescent="0.3">
      <c r="A2214" s="8">
        <v>40947</v>
      </c>
      <c r="B2214" s="3">
        <v>38.75</v>
      </c>
      <c r="C2214" s="3">
        <v>39.340000000000003</v>
      </c>
      <c r="D2214" s="3">
        <v>38.299999999999997</v>
      </c>
      <c r="E2214" s="3">
        <v>38.5</v>
      </c>
      <c r="F2214" s="3">
        <v>41</v>
      </c>
      <c r="G2214" s="3">
        <v>38.6</v>
      </c>
    </row>
    <row r="2215" spans="1:7" x14ac:dyDescent="0.3">
      <c r="A2215" s="8">
        <v>40948</v>
      </c>
      <c r="B2215" s="3">
        <v>38.5</v>
      </c>
      <c r="C2215" s="3">
        <v>38.5</v>
      </c>
      <c r="D2215" s="3">
        <v>38.299999999999997</v>
      </c>
      <c r="E2215" s="3">
        <v>38.5</v>
      </c>
      <c r="F2215" s="3">
        <v>55</v>
      </c>
      <c r="G2215" s="3">
        <v>38.5</v>
      </c>
    </row>
    <row r="2216" spans="1:7" x14ac:dyDescent="0.3">
      <c r="A2216" s="8">
        <v>40949</v>
      </c>
      <c r="B2216" s="3">
        <v>37.5</v>
      </c>
      <c r="C2216" s="3">
        <v>37.5</v>
      </c>
      <c r="D2216" s="3">
        <v>36.799999999999997</v>
      </c>
      <c r="E2216" s="3">
        <v>37</v>
      </c>
      <c r="F2216" s="3">
        <v>73</v>
      </c>
      <c r="G2216" s="3">
        <v>36.9</v>
      </c>
    </row>
    <row r="2217" spans="1:7" x14ac:dyDescent="0.3">
      <c r="A2217" s="8">
        <v>40952</v>
      </c>
      <c r="B2217" s="3">
        <v>35.5</v>
      </c>
      <c r="C2217" s="3">
        <v>35.75</v>
      </c>
      <c r="D2217" s="3">
        <v>34.950000000000003</v>
      </c>
      <c r="E2217" s="3">
        <v>34.950000000000003</v>
      </c>
      <c r="F2217" s="3">
        <v>42</v>
      </c>
      <c r="G2217" s="3">
        <v>34.950000000000003</v>
      </c>
    </row>
    <row r="2218" spans="1:7" x14ac:dyDescent="0.3">
      <c r="A2218" s="8">
        <v>40953</v>
      </c>
      <c r="B2218" s="3">
        <v>35.1</v>
      </c>
      <c r="C2218" s="3">
        <v>35.1</v>
      </c>
      <c r="D2218" s="3">
        <v>34.799999999999997</v>
      </c>
      <c r="E2218" s="3">
        <v>35.1</v>
      </c>
      <c r="F2218" s="3">
        <v>91</v>
      </c>
      <c r="G2218" s="3">
        <v>35.1</v>
      </c>
    </row>
    <row r="2219" spans="1:7" x14ac:dyDescent="0.3">
      <c r="A2219" s="8">
        <v>40954</v>
      </c>
      <c r="B2219" s="3">
        <v>35</v>
      </c>
      <c r="C2219" s="3">
        <v>35.85</v>
      </c>
      <c r="D2219" s="3">
        <v>35</v>
      </c>
      <c r="E2219" s="3">
        <v>35.799999999999997</v>
      </c>
      <c r="F2219" s="3">
        <v>36</v>
      </c>
      <c r="G2219" s="3">
        <v>35.6</v>
      </c>
    </row>
    <row r="2220" spans="1:7" x14ac:dyDescent="0.3">
      <c r="A2220" s="8">
        <v>40955</v>
      </c>
      <c r="B2220" s="3">
        <v>35</v>
      </c>
      <c r="C2220" s="3">
        <v>35.35</v>
      </c>
      <c r="D2220" s="3">
        <v>34.950000000000003</v>
      </c>
      <c r="E2220" s="3">
        <v>35.35</v>
      </c>
      <c r="F2220" s="3">
        <v>80</v>
      </c>
      <c r="G2220" s="3">
        <v>35.35</v>
      </c>
    </row>
    <row r="2221" spans="1:7" x14ac:dyDescent="0.3">
      <c r="A2221" s="8">
        <v>40956</v>
      </c>
      <c r="B2221" s="3">
        <v>34.5</v>
      </c>
      <c r="C2221" s="3">
        <v>34.5</v>
      </c>
      <c r="D2221" s="3">
        <v>33.85</v>
      </c>
      <c r="E2221" s="3">
        <v>33.9</v>
      </c>
      <c r="F2221" s="3">
        <v>39</v>
      </c>
      <c r="G2221" s="3">
        <v>33.82</v>
      </c>
    </row>
    <row r="2222" spans="1:7" x14ac:dyDescent="0.3">
      <c r="A2222" s="8">
        <v>40959</v>
      </c>
      <c r="B2222" s="3">
        <v>34.15</v>
      </c>
      <c r="C2222" s="3">
        <v>34.15</v>
      </c>
      <c r="D2222" s="3">
        <v>33.5</v>
      </c>
      <c r="E2222" s="3">
        <v>33.5</v>
      </c>
      <c r="F2222" s="3">
        <v>33</v>
      </c>
      <c r="G2222" s="3">
        <v>33.65</v>
      </c>
    </row>
    <row r="2223" spans="1:7" x14ac:dyDescent="0.3">
      <c r="A2223" s="8">
        <v>40960</v>
      </c>
      <c r="B2223" s="3">
        <v>33</v>
      </c>
      <c r="C2223" s="3">
        <v>33.200000000000003</v>
      </c>
      <c r="D2223" s="3">
        <v>32.65</v>
      </c>
      <c r="E2223" s="3">
        <v>33.1</v>
      </c>
      <c r="F2223" s="3">
        <v>97</v>
      </c>
      <c r="G2223" s="3">
        <v>33.200000000000003</v>
      </c>
    </row>
    <row r="2224" spans="1:7" x14ac:dyDescent="0.3">
      <c r="A2224" s="8">
        <v>40961</v>
      </c>
      <c r="B2224" s="3">
        <v>33.25</v>
      </c>
      <c r="C2224" s="3">
        <v>33.25</v>
      </c>
      <c r="D2224" s="3">
        <v>32.799999999999997</v>
      </c>
      <c r="E2224" s="3">
        <v>33</v>
      </c>
      <c r="F2224" s="3">
        <v>132</v>
      </c>
      <c r="G2224" s="3">
        <v>33.5</v>
      </c>
    </row>
    <row r="2225" spans="1:7" x14ac:dyDescent="0.3">
      <c r="A2225" s="8">
        <v>40962</v>
      </c>
      <c r="B2225" s="3">
        <v>33.299999999999997</v>
      </c>
      <c r="C2225" s="3">
        <v>34.75</v>
      </c>
      <c r="D2225" s="3">
        <v>33.15</v>
      </c>
      <c r="E2225" s="3">
        <v>34.700000000000003</v>
      </c>
      <c r="F2225" s="3">
        <v>161</v>
      </c>
      <c r="G2225" s="3">
        <v>34.700000000000003</v>
      </c>
    </row>
    <row r="2226" spans="1:7" x14ac:dyDescent="0.3">
      <c r="A2226" s="8">
        <v>40963</v>
      </c>
      <c r="B2226" s="3">
        <v>34.549999999999997</v>
      </c>
      <c r="C2226" s="3">
        <v>35.200000000000003</v>
      </c>
      <c r="D2226" s="3">
        <v>34.549999999999997</v>
      </c>
      <c r="E2226" s="3">
        <v>35.1</v>
      </c>
      <c r="F2226" s="3">
        <v>31</v>
      </c>
      <c r="G2226" s="3">
        <v>35.1</v>
      </c>
    </row>
    <row r="2227" spans="1:7" x14ac:dyDescent="0.3">
      <c r="A2227" s="8">
        <v>40966</v>
      </c>
      <c r="B2227" s="3">
        <v>35.299999999999997</v>
      </c>
      <c r="C2227" s="3">
        <v>36.1</v>
      </c>
      <c r="D2227" s="3">
        <v>35.299999999999997</v>
      </c>
      <c r="E2227" s="3">
        <v>36.1</v>
      </c>
      <c r="F2227" s="3">
        <v>149</v>
      </c>
      <c r="G2227" s="3">
        <v>36.1</v>
      </c>
    </row>
    <row r="2228" spans="1:7" x14ac:dyDescent="0.3">
      <c r="A2228" s="8">
        <v>40967</v>
      </c>
      <c r="B2228" s="3">
        <v>35</v>
      </c>
      <c r="C2228" s="3">
        <v>35</v>
      </c>
      <c r="D2228" s="3">
        <v>34.25</v>
      </c>
      <c r="E2228" s="3">
        <v>34.5</v>
      </c>
      <c r="F2228" s="3">
        <v>123</v>
      </c>
      <c r="G2228" s="3">
        <v>34.35</v>
      </c>
    </row>
    <row r="2229" spans="1:7" x14ac:dyDescent="0.3">
      <c r="A2229" s="8">
        <v>40968</v>
      </c>
      <c r="B2229" s="3">
        <v>34</v>
      </c>
      <c r="C2229" s="3">
        <v>34.5</v>
      </c>
      <c r="D2229" s="3">
        <v>33.950000000000003</v>
      </c>
      <c r="E2229" s="3">
        <v>34.15</v>
      </c>
      <c r="F2229" s="3">
        <v>124</v>
      </c>
      <c r="G2229" s="3">
        <v>34</v>
      </c>
    </row>
    <row r="2230" spans="1:7" x14ac:dyDescent="0.3">
      <c r="A2230" s="8">
        <v>40969</v>
      </c>
      <c r="B2230" s="3">
        <v>32.9</v>
      </c>
      <c r="C2230" s="3">
        <v>32.9</v>
      </c>
      <c r="D2230" s="3">
        <v>32.9</v>
      </c>
      <c r="E2230" s="3">
        <v>32.9</v>
      </c>
      <c r="F2230" s="3">
        <v>1</v>
      </c>
      <c r="G2230" s="3">
        <v>32.700000000000003</v>
      </c>
    </row>
    <row r="2231" spans="1:7" x14ac:dyDescent="0.3">
      <c r="A2231" s="8">
        <v>40970</v>
      </c>
      <c r="B2231" s="3">
        <v>32</v>
      </c>
      <c r="C2231" s="3">
        <v>32.200000000000003</v>
      </c>
      <c r="D2231" s="3">
        <v>31.8</v>
      </c>
      <c r="E2231" s="3">
        <v>31.95</v>
      </c>
      <c r="F2231" s="3">
        <v>71</v>
      </c>
      <c r="G2231" s="3">
        <v>31.8</v>
      </c>
    </row>
    <row r="2232" spans="1:7" x14ac:dyDescent="0.3">
      <c r="A2232" s="8">
        <v>40973</v>
      </c>
      <c r="B2232" s="3">
        <v>31.7</v>
      </c>
      <c r="C2232" s="3">
        <v>31.7</v>
      </c>
      <c r="D2232" s="3">
        <v>31.5</v>
      </c>
      <c r="E2232" s="3">
        <v>31.5</v>
      </c>
      <c r="F2232" s="3">
        <v>37</v>
      </c>
      <c r="G2232" s="3">
        <v>31.5</v>
      </c>
    </row>
    <row r="2233" spans="1:7" x14ac:dyDescent="0.3">
      <c r="A2233" s="8">
        <v>40974</v>
      </c>
      <c r="B2233" s="3">
        <v>30.7</v>
      </c>
      <c r="C2233" s="3">
        <v>31</v>
      </c>
      <c r="D2233" s="3">
        <v>30.6</v>
      </c>
      <c r="E2233" s="3">
        <v>30.75</v>
      </c>
      <c r="F2233" s="3">
        <v>70</v>
      </c>
      <c r="G2233" s="3">
        <v>30.8</v>
      </c>
    </row>
    <row r="2234" spans="1:7" x14ac:dyDescent="0.3">
      <c r="A2234" s="8">
        <v>40975</v>
      </c>
      <c r="B2234" s="3">
        <v>31.5</v>
      </c>
      <c r="C2234" s="3">
        <v>31.5</v>
      </c>
      <c r="D2234" s="3">
        <v>30.25</v>
      </c>
      <c r="E2234" s="3">
        <v>30.25</v>
      </c>
      <c r="F2234" s="3">
        <v>76</v>
      </c>
      <c r="G2234" s="3">
        <v>30.35</v>
      </c>
    </row>
    <row r="2235" spans="1:7" x14ac:dyDescent="0.3">
      <c r="A2235" s="8">
        <v>40976</v>
      </c>
      <c r="B2235" s="3">
        <v>29.7</v>
      </c>
      <c r="C2235" s="3">
        <v>30.6</v>
      </c>
      <c r="D2235" s="3">
        <v>29.7</v>
      </c>
      <c r="E2235" s="3">
        <v>30.5</v>
      </c>
      <c r="F2235" s="3">
        <v>134</v>
      </c>
      <c r="G2235" s="3">
        <v>30.5</v>
      </c>
    </row>
    <row r="2236" spans="1:7" x14ac:dyDescent="0.3">
      <c r="A2236" s="8">
        <v>40977</v>
      </c>
      <c r="B2236" s="3">
        <v>29.85</v>
      </c>
      <c r="C2236" s="3">
        <v>29.85</v>
      </c>
      <c r="D2236" s="3">
        <v>29.85</v>
      </c>
      <c r="E2236" s="3">
        <v>29.85</v>
      </c>
      <c r="F2236" s="3">
        <v>5</v>
      </c>
      <c r="G2236" s="3">
        <v>29.85</v>
      </c>
    </row>
    <row r="2237" spans="1:7" x14ac:dyDescent="0.3">
      <c r="A2237" s="8">
        <v>40980</v>
      </c>
      <c r="B2237" s="3">
        <v>28.5</v>
      </c>
      <c r="C2237" s="3">
        <v>28.5</v>
      </c>
      <c r="D2237" s="3">
        <v>28.05</v>
      </c>
      <c r="E2237" s="3">
        <v>28.05</v>
      </c>
      <c r="F2237" s="3">
        <v>133</v>
      </c>
      <c r="G2237" s="3">
        <v>28.05</v>
      </c>
    </row>
    <row r="2238" spans="1:7" x14ac:dyDescent="0.3">
      <c r="A2238" s="8">
        <v>40981</v>
      </c>
      <c r="B2238" s="3">
        <v>28.4</v>
      </c>
      <c r="C2238" s="3">
        <v>28.4</v>
      </c>
      <c r="D2238" s="3">
        <v>28.05</v>
      </c>
      <c r="E2238" s="3">
        <v>28.25</v>
      </c>
      <c r="F2238" s="3">
        <v>51</v>
      </c>
      <c r="G2238" s="3">
        <v>28.25</v>
      </c>
    </row>
    <row r="2239" spans="1:7" x14ac:dyDescent="0.3">
      <c r="A2239" s="8">
        <v>40982</v>
      </c>
      <c r="B2239" s="3">
        <v>28.3</v>
      </c>
      <c r="C2239" s="3">
        <v>28.3</v>
      </c>
      <c r="D2239" s="3">
        <v>27.5</v>
      </c>
      <c r="E2239" s="3">
        <v>27.95</v>
      </c>
      <c r="F2239" s="3">
        <v>107</v>
      </c>
      <c r="G2239" s="3">
        <v>27.85</v>
      </c>
    </row>
    <row r="2240" spans="1:7" x14ac:dyDescent="0.3">
      <c r="A2240" s="8">
        <v>40983</v>
      </c>
      <c r="B2240" s="3">
        <v>28.6</v>
      </c>
      <c r="C2240" s="3">
        <v>29</v>
      </c>
      <c r="D2240" s="3">
        <v>28.1</v>
      </c>
      <c r="E2240" s="3">
        <v>28.95</v>
      </c>
      <c r="F2240" s="3">
        <v>39</v>
      </c>
      <c r="G2240" s="3">
        <v>28.95</v>
      </c>
    </row>
    <row r="2241" spans="1:7" x14ac:dyDescent="0.3">
      <c r="A2241" s="8">
        <v>40984</v>
      </c>
      <c r="B2241" s="3">
        <v>29</v>
      </c>
      <c r="C2241" s="3">
        <v>29.1</v>
      </c>
      <c r="D2241" s="3">
        <v>28.95</v>
      </c>
      <c r="E2241" s="3">
        <v>28.95</v>
      </c>
      <c r="F2241" s="3">
        <v>34</v>
      </c>
      <c r="G2241" s="3">
        <v>28.95</v>
      </c>
    </row>
    <row r="2242" spans="1:7" x14ac:dyDescent="0.3">
      <c r="A2242" s="8">
        <v>40987</v>
      </c>
      <c r="B2242" s="3">
        <v>28</v>
      </c>
      <c r="C2242" s="3">
        <v>28</v>
      </c>
      <c r="D2242" s="3">
        <v>27.7</v>
      </c>
      <c r="E2242" s="3">
        <v>27.7</v>
      </c>
      <c r="F2242" s="3">
        <v>95</v>
      </c>
      <c r="G2242" s="3">
        <v>27.7</v>
      </c>
    </row>
    <row r="2243" spans="1:7" x14ac:dyDescent="0.3">
      <c r="A2243" s="8">
        <v>40988</v>
      </c>
      <c r="B2243" s="3">
        <v>27.65</v>
      </c>
      <c r="C2243" s="3">
        <v>27.65</v>
      </c>
      <c r="D2243" s="3">
        <v>26.95</v>
      </c>
      <c r="E2243" s="3">
        <v>26.95</v>
      </c>
      <c r="F2243" s="3">
        <v>52</v>
      </c>
      <c r="G2243" s="3">
        <v>27.1</v>
      </c>
    </row>
    <row r="2244" spans="1:7" x14ac:dyDescent="0.3">
      <c r="A2244" s="8">
        <v>40989</v>
      </c>
      <c r="B2244" s="3">
        <v>27.05</v>
      </c>
      <c r="C2244" s="3">
        <v>27.65</v>
      </c>
      <c r="D2244" s="3">
        <v>26.85</v>
      </c>
      <c r="E2244" s="3">
        <v>27.65</v>
      </c>
      <c r="F2244" s="3">
        <v>79</v>
      </c>
      <c r="G2244" s="3">
        <v>27.43</v>
      </c>
    </row>
    <row r="2245" spans="1:7" x14ac:dyDescent="0.3">
      <c r="A2245" s="8">
        <v>40990</v>
      </c>
      <c r="B2245" s="3">
        <v>26.9</v>
      </c>
      <c r="C2245" s="3">
        <v>26.95</v>
      </c>
      <c r="D2245" s="3">
        <v>26.8</v>
      </c>
      <c r="E2245" s="3">
        <v>26.8</v>
      </c>
      <c r="F2245" s="3">
        <v>27</v>
      </c>
      <c r="G2245" s="3">
        <v>26.8</v>
      </c>
    </row>
    <row r="2246" spans="1:7" x14ac:dyDescent="0.3">
      <c r="A2246" s="8">
        <v>40991</v>
      </c>
      <c r="B2246" s="3">
        <v>27.15</v>
      </c>
      <c r="C2246" s="3">
        <v>27.15</v>
      </c>
      <c r="D2246" s="3">
        <v>26.3</v>
      </c>
      <c r="E2246" s="3">
        <v>26.3</v>
      </c>
      <c r="F2246" s="3">
        <v>121</v>
      </c>
      <c r="G2246" s="3">
        <v>26.5</v>
      </c>
    </row>
    <row r="2247" spans="1:7" x14ac:dyDescent="0.3">
      <c r="A2247" s="8">
        <v>40994</v>
      </c>
      <c r="B2247" s="3">
        <v>26.05</v>
      </c>
      <c r="C2247" s="3">
        <v>26.05</v>
      </c>
      <c r="D2247" s="3">
        <v>25.75</v>
      </c>
      <c r="E2247" s="3">
        <v>25.75</v>
      </c>
      <c r="F2247" s="3">
        <v>39</v>
      </c>
      <c r="G2247" s="3">
        <v>25.85</v>
      </c>
    </row>
    <row r="2248" spans="1:7" x14ac:dyDescent="0.3">
      <c r="A2248" s="8">
        <v>40995</v>
      </c>
      <c r="B2248" s="3">
        <v>26.5</v>
      </c>
      <c r="C2248" s="3">
        <v>26.5</v>
      </c>
      <c r="D2248" s="3">
        <v>26.05</v>
      </c>
      <c r="E2248" s="3">
        <v>26.45</v>
      </c>
      <c r="F2248" s="3">
        <v>91</v>
      </c>
      <c r="G2248" s="3">
        <v>26.45</v>
      </c>
    </row>
    <row r="2249" spans="1:7" x14ac:dyDescent="0.3">
      <c r="A2249" s="8">
        <v>40996</v>
      </c>
      <c r="B2249" s="3">
        <v>26.6</v>
      </c>
      <c r="C2249" s="3">
        <v>26.9</v>
      </c>
      <c r="D2249" s="3">
        <v>26.54</v>
      </c>
      <c r="E2249" s="3">
        <v>26.54</v>
      </c>
      <c r="F2249" s="3">
        <v>40</v>
      </c>
      <c r="G2249" s="3">
        <v>26.61</v>
      </c>
    </row>
    <row r="2250" spans="1:7" x14ac:dyDescent="0.3">
      <c r="A2250" s="8">
        <v>40997</v>
      </c>
      <c r="B2250" s="3">
        <v>27</v>
      </c>
      <c r="C2250" s="3">
        <v>27.2</v>
      </c>
      <c r="D2250" s="3">
        <v>26.9</v>
      </c>
      <c r="E2250" s="3">
        <v>26.9</v>
      </c>
      <c r="F2250" s="3">
        <v>139</v>
      </c>
      <c r="G2250" s="3">
        <v>26.9</v>
      </c>
    </row>
    <row r="2251" spans="1:7" x14ac:dyDescent="0.3">
      <c r="A2251" s="8">
        <v>40998</v>
      </c>
      <c r="B2251" s="3">
        <v>27</v>
      </c>
      <c r="C2251" s="3">
        <v>27</v>
      </c>
      <c r="D2251" s="3">
        <v>26.35</v>
      </c>
      <c r="E2251" s="3">
        <v>26.35</v>
      </c>
      <c r="F2251" s="3">
        <v>181</v>
      </c>
      <c r="G2251" s="3">
        <v>26.4</v>
      </c>
    </row>
    <row r="2252" spans="1:7" x14ac:dyDescent="0.3">
      <c r="A2252" s="8">
        <v>41001</v>
      </c>
      <c r="B2252" s="3">
        <v>29.5</v>
      </c>
      <c r="C2252" s="3">
        <v>29.5</v>
      </c>
      <c r="D2252" s="3">
        <v>28.6</v>
      </c>
      <c r="E2252" s="3">
        <v>28.6</v>
      </c>
      <c r="F2252" s="3">
        <v>11</v>
      </c>
      <c r="G2252" s="3">
        <v>28.75</v>
      </c>
    </row>
    <row r="2253" spans="1:7" x14ac:dyDescent="0.3">
      <c r="A2253" s="8">
        <v>41002</v>
      </c>
      <c r="B2253" s="3">
        <v>28.9</v>
      </c>
      <c r="C2253" s="3">
        <v>30.1</v>
      </c>
      <c r="D2253" s="3">
        <v>28.9</v>
      </c>
      <c r="E2253" s="3">
        <v>30</v>
      </c>
      <c r="F2253" s="3">
        <v>34</v>
      </c>
      <c r="G2253" s="3">
        <v>30</v>
      </c>
    </row>
    <row r="2254" spans="1:7" x14ac:dyDescent="0.3">
      <c r="A2254" s="8">
        <v>41003</v>
      </c>
      <c r="B2254" s="3">
        <v>31.15</v>
      </c>
      <c r="C2254" s="3">
        <v>31.2</v>
      </c>
      <c r="D2254" s="3">
        <v>30.8</v>
      </c>
      <c r="E2254" s="3">
        <v>30.8</v>
      </c>
      <c r="F2254" s="3">
        <v>82</v>
      </c>
      <c r="G2254" s="3">
        <v>30.8</v>
      </c>
    </row>
    <row r="2255" spans="1:7" x14ac:dyDescent="0.3">
      <c r="A2255" s="8">
        <v>41009</v>
      </c>
      <c r="B2255" s="3">
        <v>29.2</v>
      </c>
      <c r="C2255" s="3">
        <v>29.6</v>
      </c>
      <c r="D2255" s="3">
        <v>29.1</v>
      </c>
      <c r="E2255" s="3">
        <v>29.6</v>
      </c>
      <c r="F2255" s="3">
        <v>77</v>
      </c>
      <c r="G2255" s="3">
        <v>29.6</v>
      </c>
    </row>
    <row r="2256" spans="1:7" x14ac:dyDescent="0.3">
      <c r="A2256" s="8">
        <v>41010</v>
      </c>
      <c r="B2256" s="3">
        <v>29.6</v>
      </c>
      <c r="C2256" s="3">
        <v>29.6</v>
      </c>
      <c r="D2256" s="3">
        <v>28.8</v>
      </c>
      <c r="E2256" s="3">
        <v>28.95</v>
      </c>
      <c r="F2256" s="3">
        <v>68</v>
      </c>
      <c r="G2256" s="3">
        <v>28.9</v>
      </c>
    </row>
    <row r="2257" spans="1:7" x14ac:dyDescent="0.3">
      <c r="A2257" s="8">
        <v>41011</v>
      </c>
      <c r="B2257" s="3">
        <v>29.25</v>
      </c>
      <c r="C2257" s="3">
        <v>29.25</v>
      </c>
      <c r="D2257" s="3">
        <v>28.9</v>
      </c>
      <c r="E2257" s="3">
        <v>29.1</v>
      </c>
      <c r="F2257" s="3">
        <v>112</v>
      </c>
      <c r="G2257" s="3">
        <v>28.98</v>
      </c>
    </row>
    <row r="2258" spans="1:7" x14ac:dyDescent="0.3">
      <c r="A2258" s="8">
        <v>41012</v>
      </c>
      <c r="B2258" s="3">
        <v>29.3</v>
      </c>
      <c r="C2258" s="3">
        <v>29.5</v>
      </c>
      <c r="D2258" s="3">
        <v>29.3</v>
      </c>
      <c r="E2258" s="3">
        <v>29.5</v>
      </c>
      <c r="F2258" s="3">
        <v>71</v>
      </c>
      <c r="G2258" s="3">
        <v>29.4</v>
      </c>
    </row>
    <row r="2259" spans="1:7" x14ac:dyDescent="0.3">
      <c r="A2259" s="8">
        <v>41015</v>
      </c>
      <c r="B2259" s="3">
        <v>29.5</v>
      </c>
      <c r="C2259" s="3">
        <v>29.75</v>
      </c>
      <c r="D2259" s="3">
        <v>29.3</v>
      </c>
      <c r="E2259" s="3">
        <v>29.3</v>
      </c>
      <c r="F2259" s="3">
        <v>106</v>
      </c>
      <c r="G2259" s="3">
        <v>29.3</v>
      </c>
    </row>
    <row r="2260" spans="1:7" x14ac:dyDescent="0.3">
      <c r="A2260" s="8">
        <v>41016</v>
      </c>
      <c r="B2260" s="3">
        <v>29.15</v>
      </c>
      <c r="C2260" s="3">
        <v>29.85</v>
      </c>
      <c r="D2260" s="3">
        <v>29.1</v>
      </c>
      <c r="E2260" s="3">
        <v>29.6</v>
      </c>
      <c r="F2260" s="3">
        <v>172</v>
      </c>
      <c r="G2260" s="3">
        <v>29.6</v>
      </c>
    </row>
    <row r="2261" spans="1:7" x14ac:dyDescent="0.3">
      <c r="A2261" s="8">
        <v>41017</v>
      </c>
      <c r="B2261" s="3">
        <v>29.1</v>
      </c>
      <c r="C2261" s="3">
        <v>29.1</v>
      </c>
      <c r="D2261" s="3">
        <v>28.7</v>
      </c>
      <c r="E2261" s="3">
        <v>28.9</v>
      </c>
      <c r="F2261" s="3">
        <v>114</v>
      </c>
      <c r="G2261" s="3">
        <v>28.9</v>
      </c>
    </row>
    <row r="2262" spans="1:7" x14ac:dyDescent="0.3">
      <c r="A2262" s="8">
        <v>41018</v>
      </c>
      <c r="B2262" s="3">
        <v>28.3</v>
      </c>
      <c r="C2262" s="3">
        <v>28.3</v>
      </c>
      <c r="D2262" s="3">
        <v>28</v>
      </c>
      <c r="E2262" s="3">
        <v>28.2</v>
      </c>
      <c r="F2262" s="3">
        <v>106</v>
      </c>
      <c r="G2262" s="3">
        <v>28.35</v>
      </c>
    </row>
    <row r="2263" spans="1:7" x14ac:dyDescent="0.3">
      <c r="A2263" s="8">
        <v>41019</v>
      </c>
      <c r="B2263" s="3">
        <v>28.35</v>
      </c>
      <c r="C2263" s="3">
        <v>28.7</v>
      </c>
      <c r="D2263" s="3">
        <v>28.1</v>
      </c>
      <c r="E2263" s="3">
        <v>28.3</v>
      </c>
      <c r="F2263" s="3">
        <v>242</v>
      </c>
      <c r="G2263" s="3">
        <v>28.3</v>
      </c>
    </row>
    <row r="2264" spans="1:7" x14ac:dyDescent="0.3">
      <c r="A2264" s="8">
        <v>41022</v>
      </c>
      <c r="B2264" s="3">
        <v>28.4</v>
      </c>
      <c r="C2264" s="3">
        <v>28.4</v>
      </c>
      <c r="D2264" s="3">
        <v>28.1</v>
      </c>
      <c r="E2264" s="3">
        <v>28.2</v>
      </c>
      <c r="F2264" s="3">
        <v>44</v>
      </c>
      <c r="G2264" s="3">
        <v>28.2</v>
      </c>
    </row>
    <row r="2265" spans="1:7" x14ac:dyDescent="0.3">
      <c r="A2265" s="8">
        <v>41023</v>
      </c>
      <c r="B2265" s="3">
        <v>28.8</v>
      </c>
      <c r="C2265" s="3">
        <v>29.1</v>
      </c>
      <c r="D2265" s="3">
        <v>28.5</v>
      </c>
      <c r="E2265" s="3">
        <v>29.1</v>
      </c>
      <c r="F2265" s="3">
        <v>92</v>
      </c>
      <c r="G2265" s="3">
        <v>29.1</v>
      </c>
    </row>
    <row r="2266" spans="1:7" x14ac:dyDescent="0.3">
      <c r="A2266" s="8">
        <v>41024</v>
      </c>
      <c r="B2266" s="3">
        <v>29.25</v>
      </c>
      <c r="C2266" s="3">
        <v>29.32</v>
      </c>
      <c r="D2266" s="3">
        <v>28.7</v>
      </c>
      <c r="E2266" s="3">
        <v>28.7</v>
      </c>
      <c r="F2266" s="3">
        <v>102</v>
      </c>
      <c r="G2266" s="3">
        <v>28.7</v>
      </c>
    </row>
    <row r="2267" spans="1:7" x14ac:dyDescent="0.3">
      <c r="A2267" s="8">
        <v>41025</v>
      </c>
      <c r="B2267" s="3">
        <v>28.25</v>
      </c>
      <c r="C2267" s="3">
        <v>28.56</v>
      </c>
      <c r="D2267" s="3">
        <v>28.2</v>
      </c>
      <c r="E2267" s="3">
        <v>28.56</v>
      </c>
      <c r="F2267" s="3">
        <v>117</v>
      </c>
      <c r="G2267" s="3">
        <v>28.66</v>
      </c>
    </row>
    <row r="2268" spans="1:7" x14ac:dyDescent="0.3">
      <c r="A2268" s="8">
        <v>41026</v>
      </c>
      <c r="B2268" s="3">
        <v>29.5</v>
      </c>
      <c r="C2268" s="3">
        <v>29.6</v>
      </c>
      <c r="D2268" s="3">
        <v>28.9</v>
      </c>
      <c r="E2268" s="3">
        <v>29</v>
      </c>
      <c r="F2268" s="3">
        <v>166</v>
      </c>
      <c r="G2268" s="3">
        <v>29</v>
      </c>
    </row>
    <row r="2269" spans="1:7" x14ac:dyDescent="0.3">
      <c r="A2269" s="8">
        <v>41029</v>
      </c>
      <c r="B2269" s="3">
        <v>28.5</v>
      </c>
      <c r="C2269" s="3">
        <v>28.6</v>
      </c>
      <c r="D2269" s="3">
        <v>27.7</v>
      </c>
      <c r="E2269" s="3">
        <v>27.7</v>
      </c>
      <c r="F2269" s="3">
        <v>294</v>
      </c>
      <c r="G2269" s="3">
        <v>27.7</v>
      </c>
    </row>
    <row r="2270" spans="1:7" x14ac:dyDescent="0.3">
      <c r="A2270" s="8">
        <v>41031</v>
      </c>
      <c r="B2270" s="3">
        <v>26.55</v>
      </c>
      <c r="C2270" s="3">
        <v>26.55</v>
      </c>
      <c r="D2270" s="3">
        <v>25.85</v>
      </c>
      <c r="E2270" s="3">
        <v>25.85</v>
      </c>
      <c r="F2270" s="3">
        <v>22</v>
      </c>
      <c r="G2270" s="3">
        <v>25.95</v>
      </c>
    </row>
    <row r="2271" spans="1:7" x14ac:dyDescent="0.3">
      <c r="A2271" s="8">
        <v>41032</v>
      </c>
      <c r="B2271" s="3">
        <v>25.3</v>
      </c>
      <c r="C2271" s="3">
        <v>25.7</v>
      </c>
      <c r="D2271" s="3">
        <v>25.2</v>
      </c>
      <c r="E2271" s="3">
        <v>25.65</v>
      </c>
      <c r="F2271" s="3">
        <v>49</v>
      </c>
      <c r="G2271" s="3">
        <v>25.65</v>
      </c>
    </row>
    <row r="2272" spans="1:7" x14ac:dyDescent="0.3">
      <c r="A2272" s="8">
        <v>41033</v>
      </c>
      <c r="B2272" s="3">
        <v>25</v>
      </c>
      <c r="C2272" s="3">
        <v>25.4</v>
      </c>
      <c r="D2272" s="3">
        <v>25</v>
      </c>
      <c r="E2272" s="3">
        <v>25.4</v>
      </c>
      <c r="F2272" s="3">
        <v>40</v>
      </c>
      <c r="G2272" s="3">
        <v>25.4</v>
      </c>
    </row>
    <row r="2273" spans="1:7" x14ac:dyDescent="0.3">
      <c r="A2273" s="8">
        <v>41036</v>
      </c>
      <c r="B2273" s="3">
        <v>25.3</v>
      </c>
      <c r="C2273" s="3">
        <v>25.3</v>
      </c>
      <c r="D2273" s="3">
        <v>25.25</v>
      </c>
      <c r="E2273" s="3">
        <v>25.25</v>
      </c>
      <c r="F2273" s="3">
        <v>6</v>
      </c>
      <c r="G2273" s="3">
        <v>25.25</v>
      </c>
    </row>
    <row r="2274" spans="1:7" x14ac:dyDescent="0.3">
      <c r="A2274" s="8">
        <v>41037</v>
      </c>
      <c r="B2274" s="3">
        <v>24.6</v>
      </c>
      <c r="C2274" s="3">
        <v>24.6</v>
      </c>
      <c r="D2274" s="3">
        <v>24.5</v>
      </c>
      <c r="E2274" s="3">
        <v>24.5</v>
      </c>
      <c r="F2274" s="3">
        <v>6</v>
      </c>
      <c r="G2274" s="3">
        <v>24.35</v>
      </c>
    </row>
    <row r="2275" spans="1:7" x14ac:dyDescent="0.3">
      <c r="A2275" s="8">
        <v>41038</v>
      </c>
      <c r="B2275" s="3">
        <v>24.25</v>
      </c>
      <c r="C2275" s="3">
        <v>24.35</v>
      </c>
      <c r="D2275" s="3">
        <v>24.25</v>
      </c>
      <c r="E2275" s="3">
        <v>24.35</v>
      </c>
      <c r="F2275" s="3">
        <v>39</v>
      </c>
      <c r="G2275" s="3">
        <v>24.35</v>
      </c>
    </row>
    <row r="2276" spans="1:7" x14ac:dyDescent="0.3">
      <c r="A2276" s="8">
        <v>41039</v>
      </c>
      <c r="B2276" s="3">
        <v>24.45</v>
      </c>
      <c r="C2276" s="3">
        <v>24.5</v>
      </c>
      <c r="D2276" s="3">
        <v>24.2</v>
      </c>
      <c r="E2276" s="3">
        <v>24.5</v>
      </c>
      <c r="F2276" s="3">
        <v>7</v>
      </c>
      <c r="G2276" s="3">
        <v>24.45</v>
      </c>
    </row>
    <row r="2277" spans="1:7" x14ac:dyDescent="0.3">
      <c r="A2277" s="8">
        <v>41040</v>
      </c>
      <c r="B2277" s="3">
        <v>24</v>
      </c>
      <c r="C2277" s="3">
        <v>24.1</v>
      </c>
      <c r="D2277" s="3">
        <v>24</v>
      </c>
      <c r="E2277" s="3">
        <v>24</v>
      </c>
      <c r="F2277" s="3">
        <v>64</v>
      </c>
      <c r="G2277" s="3">
        <v>24</v>
      </c>
    </row>
    <row r="2278" spans="1:7" x14ac:dyDescent="0.3">
      <c r="A2278" s="8">
        <v>41043</v>
      </c>
      <c r="B2278" s="3">
        <v>24.25</v>
      </c>
      <c r="C2278" s="3">
        <v>24.25</v>
      </c>
      <c r="D2278" s="3">
        <v>24.25</v>
      </c>
      <c r="E2278" s="3">
        <v>24.25</v>
      </c>
      <c r="F2278" s="3">
        <v>10</v>
      </c>
      <c r="G2278" s="3">
        <v>24.25</v>
      </c>
    </row>
    <row r="2279" spans="1:7" x14ac:dyDescent="0.3">
      <c r="A2279" s="8">
        <v>41044</v>
      </c>
      <c r="B2279" s="3">
        <v>25</v>
      </c>
      <c r="C2279" s="3">
        <v>25.25</v>
      </c>
      <c r="D2279" s="3">
        <v>25</v>
      </c>
      <c r="E2279" s="3">
        <v>25.05</v>
      </c>
      <c r="F2279" s="3">
        <v>56</v>
      </c>
      <c r="G2279" s="3">
        <v>25.15</v>
      </c>
    </row>
    <row r="2280" spans="1:7" x14ac:dyDescent="0.3">
      <c r="A2280" s="8">
        <v>41045</v>
      </c>
      <c r="B2280" s="3">
        <v>24.65</v>
      </c>
      <c r="C2280" s="3">
        <v>25.25</v>
      </c>
      <c r="D2280" s="3">
        <v>24.6</v>
      </c>
      <c r="E2280" s="3">
        <v>25.25</v>
      </c>
      <c r="F2280" s="3">
        <v>25</v>
      </c>
      <c r="G2280" s="3">
        <v>25.25</v>
      </c>
    </row>
    <row r="2281" spans="1:7" x14ac:dyDescent="0.3">
      <c r="A2281" s="8">
        <v>41047</v>
      </c>
      <c r="B2281" s="3">
        <v>25.7</v>
      </c>
      <c r="C2281" s="3">
        <v>25.8</v>
      </c>
      <c r="D2281" s="3">
        <v>25.7</v>
      </c>
      <c r="E2281" s="3">
        <v>25.75</v>
      </c>
      <c r="F2281" s="3">
        <v>19</v>
      </c>
      <c r="G2281" s="3">
        <v>25.75</v>
      </c>
    </row>
    <row r="2282" spans="1:7" x14ac:dyDescent="0.3">
      <c r="A2282" s="8">
        <v>41050</v>
      </c>
      <c r="B2282" s="3">
        <v>26.4</v>
      </c>
      <c r="C2282" s="3">
        <v>26.45</v>
      </c>
      <c r="D2282" s="3">
        <v>26.1</v>
      </c>
      <c r="E2282" s="3">
        <v>26.2</v>
      </c>
      <c r="F2282" s="3">
        <v>44</v>
      </c>
      <c r="G2282" s="3">
        <v>26.2</v>
      </c>
    </row>
    <row r="2283" spans="1:7" x14ac:dyDescent="0.3">
      <c r="A2283" s="8">
        <v>41051</v>
      </c>
      <c r="B2283" s="3">
        <v>26</v>
      </c>
      <c r="C2283" s="3">
        <v>26</v>
      </c>
      <c r="D2283" s="3">
        <v>25.6</v>
      </c>
      <c r="E2283" s="3">
        <v>25.6</v>
      </c>
      <c r="F2283" s="3">
        <v>85</v>
      </c>
      <c r="G2283" s="3">
        <v>25.7</v>
      </c>
    </row>
    <row r="2284" spans="1:7" x14ac:dyDescent="0.3">
      <c r="A2284" s="8">
        <v>41052</v>
      </c>
      <c r="B2284" s="3">
        <v>25.5</v>
      </c>
      <c r="C2284" s="3">
        <v>25.6</v>
      </c>
      <c r="D2284" s="3">
        <v>25.4</v>
      </c>
      <c r="E2284" s="3">
        <v>25.45</v>
      </c>
      <c r="F2284" s="3">
        <v>64</v>
      </c>
      <c r="G2284" s="3">
        <v>25.5</v>
      </c>
    </row>
    <row r="2285" spans="1:7" x14ac:dyDescent="0.3">
      <c r="A2285" s="8">
        <v>41053</v>
      </c>
      <c r="B2285" s="3">
        <v>25</v>
      </c>
      <c r="C2285" s="3">
        <v>25.2</v>
      </c>
      <c r="D2285" s="3">
        <v>25</v>
      </c>
      <c r="E2285" s="3">
        <v>25.1</v>
      </c>
      <c r="F2285" s="3">
        <v>100</v>
      </c>
      <c r="G2285" s="3">
        <v>25.2</v>
      </c>
    </row>
    <row r="2286" spans="1:7" x14ac:dyDescent="0.3">
      <c r="A2286" s="8">
        <v>41054</v>
      </c>
      <c r="B2286" s="3">
        <v>25.8</v>
      </c>
      <c r="C2286" s="3">
        <v>25.8</v>
      </c>
      <c r="D2286" s="3">
        <v>25.6</v>
      </c>
      <c r="E2286" s="3">
        <v>25.6</v>
      </c>
      <c r="F2286" s="3">
        <v>80</v>
      </c>
      <c r="G2286" s="3">
        <v>25.6</v>
      </c>
    </row>
    <row r="2287" spans="1:7" x14ac:dyDescent="0.3">
      <c r="A2287" s="8">
        <v>41058</v>
      </c>
      <c r="B2287" s="3">
        <v>25.4</v>
      </c>
      <c r="C2287" s="3">
        <v>25.5</v>
      </c>
      <c r="D2287" s="3">
        <v>25.4</v>
      </c>
      <c r="E2287" s="3">
        <v>25.4</v>
      </c>
      <c r="F2287" s="3">
        <v>54</v>
      </c>
      <c r="G2287" s="3">
        <v>25.4</v>
      </c>
    </row>
    <row r="2288" spans="1:7" x14ac:dyDescent="0.3">
      <c r="A2288" s="8">
        <v>41059</v>
      </c>
      <c r="B2288" s="3">
        <v>24.5</v>
      </c>
      <c r="C2288" s="3">
        <v>25</v>
      </c>
      <c r="D2288" s="3">
        <v>24.5</v>
      </c>
      <c r="E2288" s="3">
        <v>24.6</v>
      </c>
      <c r="F2288" s="3">
        <v>288</v>
      </c>
      <c r="G2288" s="3">
        <v>24.6</v>
      </c>
    </row>
    <row r="2289" spans="1:7" x14ac:dyDescent="0.3">
      <c r="A2289" s="8">
        <v>41060</v>
      </c>
      <c r="B2289" s="3">
        <v>24.5</v>
      </c>
      <c r="C2289" s="3">
        <v>24.5</v>
      </c>
      <c r="D2289" s="3">
        <v>24.15</v>
      </c>
      <c r="E2289" s="3">
        <v>24.2</v>
      </c>
      <c r="F2289" s="3">
        <v>196</v>
      </c>
      <c r="G2289" s="3">
        <v>24.2</v>
      </c>
    </row>
    <row r="2290" spans="1:7" x14ac:dyDescent="0.3">
      <c r="A2290" s="8">
        <v>41061</v>
      </c>
      <c r="B2290" s="3">
        <v>28.25</v>
      </c>
      <c r="C2290" s="3">
        <v>28.25</v>
      </c>
      <c r="D2290" s="3">
        <v>28.25</v>
      </c>
      <c r="E2290" s="3">
        <v>28.25</v>
      </c>
      <c r="F2290" s="3">
        <v>8</v>
      </c>
      <c r="G2290" s="3">
        <v>28.25</v>
      </c>
    </row>
    <row r="2291" spans="1:7" x14ac:dyDescent="0.3">
      <c r="A2291" s="8">
        <v>41064</v>
      </c>
      <c r="B2291" s="3">
        <v>28.6</v>
      </c>
      <c r="C2291" s="3">
        <v>28.7</v>
      </c>
      <c r="D2291" s="3">
        <v>28.6</v>
      </c>
      <c r="E2291" s="3">
        <v>28.6</v>
      </c>
      <c r="F2291" s="3">
        <v>11</v>
      </c>
      <c r="G2291" s="3">
        <v>28.6</v>
      </c>
    </row>
    <row r="2292" spans="1:7" x14ac:dyDescent="0.3">
      <c r="A2292" s="8">
        <v>41065</v>
      </c>
      <c r="B2292" s="3">
        <v>28.8</v>
      </c>
      <c r="C2292" s="3">
        <v>28.9</v>
      </c>
      <c r="D2292" s="3">
        <v>28.8</v>
      </c>
      <c r="E2292" s="3">
        <v>28.9</v>
      </c>
      <c r="F2292" s="3">
        <v>11</v>
      </c>
      <c r="G2292" s="3">
        <v>28.9</v>
      </c>
    </row>
    <row r="2293" spans="1:7" x14ac:dyDescent="0.3">
      <c r="A2293" s="8">
        <v>41066</v>
      </c>
      <c r="B2293" s="3">
        <v>29.2</v>
      </c>
      <c r="C2293" s="3">
        <v>29.2</v>
      </c>
      <c r="D2293" s="3">
        <v>28.8</v>
      </c>
      <c r="E2293" s="3">
        <v>28.8</v>
      </c>
      <c r="F2293" s="3">
        <v>23</v>
      </c>
      <c r="G2293" s="3">
        <v>28.6</v>
      </c>
    </row>
    <row r="2294" spans="1:7" x14ac:dyDescent="0.3">
      <c r="A2294" s="8">
        <v>41067</v>
      </c>
      <c r="B2294" s="3">
        <v>28.2</v>
      </c>
      <c r="C2294" s="3">
        <v>28.2</v>
      </c>
      <c r="D2294" s="3">
        <v>27.8</v>
      </c>
      <c r="E2294" s="3">
        <v>27.8</v>
      </c>
      <c r="F2294" s="3">
        <v>13</v>
      </c>
      <c r="G2294" s="3">
        <v>27.8</v>
      </c>
    </row>
    <row r="2295" spans="1:7" x14ac:dyDescent="0.3">
      <c r="A2295" s="8">
        <v>41068</v>
      </c>
      <c r="B2295" s="3">
        <v>27.4</v>
      </c>
      <c r="C2295" s="3">
        <v>27.5</v>
      </c>
      <c r="D2295" s="3">
        <v>27.25</v>
      </c>
      <c r="E2295" s="3">
        <v>27.5</v>
      </c>
      <c r="F2295" s="3">
        <v>12</v>
      </c>
      <c r="G2295" s="3">
        <v>27.5</v>
      </c>
    </row>
    <row r="2296" spans="1:7" x14ac:dyDescent="0.3">
      <c r="A2296" s="8">
        <v>41071</v>
      </c>
      <c r="B2296" s="3">
        <v>27.2</v>
      </c>
      <c r="C2296" s="3">
        <v>27.2</v>
      </c>
      <c r="D2296" s="3">
        <v>27.2</v>
      </c>
      <c r="E2296" s="3">
        <v>27.2</v>
      </c>
      <c r="F2296" s="3">
        <v>0</v>
      </c>
      <c r="G2296" s="3">
        <v>27.2</v>
      </c>
    </row>
    <row r="2297" spans="1:7" x14ac:dyDescent="0.3">
      <c r="A2297" s="8">
        <v>41072</v>
      </c>
      <c r="B2297" s="3">
        <v>27</v>
      </c>
      <c r="C2297" s="3">
        <v>27</v>
      </c>
      <c r="D2297" s="3">
        <v>26.8</v>
      </c>
      <c r="E2297" s="3">
        <v>26.85</v>
      </c>
      <c r="F2297" s="3">
        <v>26</v>
      </c>
      <c r="G2297" s="3">
        <v>26.95</v>
      </c>
    </row>
    <row r="2298" spans="1:7" x14ac:dyDescent="0.3">
      <c r="A2298" s="8">
        <v>41073</v>
      </c>
      <c r="B2298" s="3">
        <v>26.75</v>
      </c>
      <c r="C2298" s="3">
        <v>27.15</v>
      </c>
      <c r="D2298" s="3">
        <v>26.75</v>
      </c>
      <c r="E2298" s="3">
        <v>27.15</v>
      </c>
      <c r="F2298" s="3">
        <v>22</v>
      </c>
      <c r="G2298" s="3">
        <v>27.28</v>
      </c>
    </row>
    <row r="2299" spans="1:7" x14ac:dyDescent="0.3">
      <c r="A2299" s="8">
        <v>41074</v>
      </c>
      <c r="B2299" s="3">
        <v>27.35</v>
      </c>
      <c r="C2299" s="3">
        <v>27.4</v>
      </c>
      <c r="D2299" s="3">
        <v>27.25</v>
      </c>
      <c r="E2299" s="3">
        <v>27.35</v>
      </c>
      <c r="F2299" s="3">
        <v>62</v>
      </c>
      <c r="G2299" s="3">
        <v>27.4</v>
      </c>
    </row>
    <row r="2300" spans="1:7" x14ac:dyDescent="0.3">
      <c r="A2300" s="8">
        <v>41075</v>
      </c>
      <c r="B2300" s="3">
        <v>27.5</v>
      </c>
      <c r="C2300" s="3">
        <v>27.6</v>
      </c>
      <c r="D2300" s="3">
        <v>27.5</v>
      </c>
      <c r="E2300" s="3">
        <v>27.5</v>
      </c>
      <c r="F2300" s="3">
        <v>17</v>
      </c>
      <c r="G2300" s="3">
        <v>27.23</v>
      </c>
    </row>
    <row r="2301" spans="1:7" x14ac:dyDescent="0.3">
      <c r="A2301" s="8">
        <v>41078</v>
      </c>
      <c r="B2301" s="3">
        <v>26.6</v>
      </c>
      <c r="C2301" s="3">
        <v>26.6</v>
      </c>
      <c r="D2301" s="3">
        <v>26</v>
      </c>
      <c r="E2301" s="3">
        <v>26</v>
      </c>
      <c r="F2301" s="3">
        <v>8</v>
      </c>
      <c r="G2301" s="3">
        <v>26</v>
      </c>
    </row>
    <row r="2302" spans="1:7" x14ac:dyDescent="0.3">
      <c r="A2302" s="8">
        <v>41079</v>
      </c>
      <c r="B2302" s="3">
        <v>26.2</v>
      </c>
      <c r="C2302" s="3">
        <v>26.2</v>
      </c>
      <c r="D2302" s="3">
        <v>26.2</v>
      </c>
      <c r="E2302" s="3">
        <v>26.2</v>
      </c>
      <c r="F2302" s="3">
        <v>6</v>
      </c>
      <c r="G2302" s="3">
        <v>26.2</v>
      </c>
    </row>
    <row r="2303" spans="1:7" x14ac:dyDescent="0.3">
      <c r="A2303" s="8">
        <v>41080</v>
      </c>
      <c r="B2303" s="3">
        <v>26.1</v>
      </c>
      <c r="C2303" s="3">
        <v>26.1</v>
      </c>
      <c r="D2303" s="3">
        <v>25.8</v>
      </c>
      <c r="E2303" s="3">
        <v>25.8</v>
      </c>
      <c r="F2303" s="3">
        <v>44</v>
      </c>
      <c r="G2303" s="3">
        <v>25.58</v>
      </c>
    </row>
    <row r="2304" spans="1:7" x14ac:dyDescent="0.3">
      <c r="A2304" s="8">
        <v>41081</v>
      </c>
      <c r="B2304" s="3">
        <v>25.74</v>
      </c>
      <c r="C2304" s="3">
        <v>25.8</v>
      </c>
      <c r="D2304" s="3">
        <v>25.7</v>
      </c>
      <c r="E2304" s="3">
        <v>25.7</v>
      </c>
      <c r="F2304" s="3">
        <v>31</v>
      </c>
      <c r="G2304" s="3">
        <v>25.7</v>
      </c>
    </row>
    <row r="2305" spans="1:7" x14ac:dyDescent="0.3">
      <c r="A2305" s="8">
        <v>41082</v>
      </c>
      <c r="B2305" s="3">
        <v>25.7</v>
      </c>
      <c r="C2305" s="3">
        <v>25.9</v>
      </c>
      <c r="D2305" s="3">
        <v>25.7</v>
      </c>
      <c r="E2305" s="3">
        <v>25.85</v>
      </c>
      <c r="F2305" s="3">
        <v>37</v>
      </c>
      <c r="G2305" s="3">
        <v>25.85</v>
      </c>
    </row>
    <row r="2306" spans="1:7" x14ac:dyDescent="0.3">
      <c r="A2306" s="8">
        <v>41085</v>
      </c>
      <c r="B2306" s="3">
        <v>25.1</v>
      </c>
      <c r="C2306" s="3">
        <v>25.4</v>
      </c>
      <c r="D2306" s="3">
        <v>25.1</v>
      </c>
      <c r="E2306" s="3">
        <v>25.4</v>
      </c>
      <c r="F2306" s="3">
        <v>37</v>
      </c>
      <c r="G2306" s="3">
        <v>25.4</v>
      </c>
    </row>
    <row r="2307" spans="1:7" x14ac:dyDescent="0.3">
      <c r="A2307" s="8">
        <v>41086</v>
      </c>
      <c r="B2307" s="3">
        <v>25.95</v>
      </c>
      <c r="C2307" s="3">
        <v>26.3</v>
      </c>
      <c r="D2307" s="3">
        <v>25.95</v>
      </c>
      <c r="E2307" s="3">
        <v>26.25</v>
      </c>
      <c r="F2307" s="3">
        <v>37</v>
      </c>
      <c r="G2307" s="3">
        <v>26.25</v>
      </c>
    </row>
    <row r="2308" spans="1:7" x14ac:dyDescent="0.3">
      <c r="A2308" s="8">
        <v>41087</v>
      </c>
      <c r="B2308" s="3">
        <v>26.15</v>
      </c>
      <c r="C2308" s="3">
        <v>26.4</v>
      </c>
      <c r="D2308" s="3">
        <v>26</v>
      </c>
      <c r="E2308" s="3">
        <v>26.4</v>
      </c>
      <c r="F2308" s="3">
        <v>78</v>
      </c>
      <c r="G2308" s="3">
        <v>26.4</v>
      </c>
    </row>
    <row r="2309" spans="1:7" x14ac:dyDescent="0.3">
      <c r="A2309" s="8">
        <v>41088</v>
      </c>
      <c r="B2309" s="3">
        <v>27.38</v>
      </c>
      <c r="C2309" s="3">
        <v>27.38</v>
      </c>
      <c r="D2309" s="3">
        <v>26.9</v>
      </c>
      <c r="E2309" s="3">
        <v>27.2</v>
      </c>
      <c r="F2309" s="3">
        <v>120</v>
      </c>
      <c r="G2309" s="3">
        <v>27.15</v>
      </c>
    </row>
    <row r="2310" spans="1:7" x14ac:dyDescent="0.3">
      <c r="A2310" s="8">
        <v>41089</v>
      </c>
      <c r="B2310" s="3">
        <v>27.2</v>
      </c>
      <c r="C2310" s="3">
        <v>27.4</v>
      </c>
      <c r="D2310" s="3">
        <v>27.12</v>
      </c>
      <c r="E2310" s="3">
        <v>27.2</v>
      </c>
      <c r="F2310" s="3">
        <v>101</v>
      </c>
      <c r="G2310" s="3">
        <v>27.4</v>
      </c>
    </row>
    <row r="2311" spans="1:7" x14ac:dyDescent="0.3">
      <c r="A2311" s="8">
        <v>41092</v>
      </c>
      <c r="B2311" s="3">
        <v>32.75</v>
      </c>
      <c r="C2311" s="3">
        <v>32.75</v>
      </c>
      <c r="D2311" s="3">
        <v>32.299999999999997</v>
      </c>
      <c r="E2311" s="3">
        <v>32.299999999999997</v>
      </c>
      <c r="F2311" s="3">
        <v>45</v>
      </c>
      <c r="G2311" s="3">
        <v>32.19</v>
      </c>
    </row>
    <row r="2312" spans="1:7" x14ac:dyDescent="0.3">
      <c r="A2312" s="8">
        <v>41093</v>
      </c>
      <c r="B2312" s="3">
        <v>31.75</v>
      </c>
      <c r="C2312" s="3">
        <v>31.95</v>
      </c>
      <c r="D2312" s="3">
        <v>31.7</v>
      </c>
      <c r="E2312" s="3">
        <v>31.9</v>
      </c>
      <c r="F2312" s="3">
        <v>29</v>
      </c>
      <c r="G2312" s="3">
        <v>31.9</v>
      </c>
    </row>
    <row r="2313" spans="1:7" x14ac:dyDescent="0.3">
      <c r="A2313" s="8">
        <v>41094</v>
      </c>
      <c r="B2313" s="3">
        <v>31.5</v>
      </c>
      <c r="C2313" s="3">
        <v>31.5</v>
      </c>
      <c r="D2313" s="3">
        <v>31</v>
      </c>
      <c r="E2313" s="3">
        <v>31.05</v>
      </c>
      <c r="F2313" s="3">
        <v>126</v>
      </c>
      <c r="G2313" s="3">
        <v>31.1</v>
      </c>
    </row>
    <row r="2314" spans="1:7" x14ac:dyDescent="0.3">
      <c r="A2314" s="8">
        <v>41095</v>
      </c>
      <c r="B2314" s="3">
        <v>30.25</v>
      </c>
      <c r="C2314" s="3">
        <v>30.25</v>
      </c>
      <c r="D2314" s="3">
        <v>30.05</v>
      </c>
      <c r="E2314" s="3">
        <v>30.14</v>
      </c>
      <c r="F2314" s="3">
        <v>53</v>
      </c>
      <c r="G2314" s="3">
        <v>30.14</v>
      </c>
    </row>
    <row r="2315" spans="1:7" x14ac:dyDescent="0.3">
      <c r="A2315" s="8">
        <v>41096</v>
      </c>
      <c r="B2315" s="3">
        <v>29.65</v>
      </c>
      <c r="C2315" s="3">
        <v>29.9</v>
      </c>
      <c r="D2315" s="3">
        <v>29.6</v>
      </c>
      <c r="E2315" s="3">
        <v>29.75</v>
      </c>
      <c r="F2315" s="3">
        <v>71</v>
      </c>
      <c r="G2315" s="3">
        <v>29.75</v>
      </c>
    </row>
    <row r="2316" spans="1:7" x14ac:dyDescent="0.3">
      <c r="A2316" s="8">
        <v>41099</v>
      </c>
      <c r="B2316" s="3">
        <v>29.5</v>
      </c>
      <c r="C2316" s="3">
        <v>29.5</v>
      </c>
      <c r="D2316" s="3">
        <v>28</v>
      </c>
      <c r="E2316" s="3">
        <v>28.1</v>
      </c>
      <c r="F2316" s="3">
        <v>161</v>
      </c>
      <c r="G2316" s="3">
        <v>28.1</v>
      </c>
    </row>
    <row r="2317" spans="1:7" x14ac:dyDescent="0.3">
      <c r="A2317" s="8">
        <v>41100</v>
      </c>
      <c r="B2317" s="3">
        <v>28.66</v>
      </c>
      <c r="C2317" s="3">
        <v>28.66</v>
      </c>
      <c r="D2317" s="3">
        <v>28</v>
      </c>
      <c r="E2317" s="3">
        <v>28</v>
      </c>
      <c r="F2317" s="3">
        <v>40</v>
      </c>
      <c r="G2317" s="3">
        <v>28.18</v>
      </c>
    </row>
    <row r="2318" spans="1:7" x14ac:dyDescent="0.3">
      <c r="A2318" s="8">
        <v>41101</v>
      </c>
      <c r="B2318" s="3">
        <v>28</v>
      </c>
      <c r="C2318" s="3">
        <v>28</v>
      </c>
      <c r="D2318" s="3">
        <v>27.25</v>
      </c>
      <c r="E2318" s="3">
        <v>27.4</v>
      </c>
      <c r="F2318" s="3">
        <v>53</v>
      </c>
      <c r="G2318" s="3">
        <v>27.4</v>
      </c>
    </row>
    <row r="2319" spans="1:7" x14ac:dyDescent="0.3">
      <c r="A2319" s="8">
        <v>41102</v>
      </c>
      <c r="B2319" s="3">
        <v>27.2</v>
      </c>
      <c r="C2319" s="3">
        <v>27.4</v>
      </c>
      <c r="D2319" s="3">
        <v>27.1</v>
      </c>
      <c r="E2319" s="3">
        <v>27.4</v>
      </c>
      <c r="F2319" s="3">
        <v>45</v>
      </c>
      <c r="G2319" s="3">
        <v>27.35</v>
      </c>
    </row>
    <row r="2320" spans="1:7" x14ac:dyDescent="0.3">
      <c r="A2320" s="8">
        <v>41103</v>
      </c>
      <c r="B2320" s="3">
        <v>27.35</v>
      </c>
      <c r="C2320" s="3">
        <v>27.35</v>
      </c>
      <c r="D2320" s="3">
        <v>27.3</v>
      </c>
      <c r="E2320" s="3">
        <v>27.3</v>
      </c>
      <c r="F2320" s="3">
        <v>18</v>
      </c>
      <c r="G2320" s="3">
        <v>27.3</v>
      </c>
    </row>
    <row r="2321" spans="1:7" x14ac:dyDescent="0.3">
      <c r="A2321" s="8">
        <v>41106</v>
      </c>
      <c r="B2321" s="3">
        <v>27.1</v>
      </c>
      <c r="C2321" s="3">
        <v>27.2</v>
      </c>
      <c r="D2321" s="3">
        <v>26.6</v>
      </c>
      <c r="E2321" s="3">
        <v>26.8</v>
      </c>
      <c r="F2321" s="3">
        <v>65</v>
      </c>
      <c r="G2321" s="3">
        <v>26.8</v>
      </c>
    </row>
    <row r="2322" spans="1:7" x14ac:dyDescent="0.3">
      <c r="A2322" s="8">
        <v>41107</v>
      </c>
      <c r="B2322" s="3">
        <v>27</v>
      </c>
      <c r="C2322" s="3">
        <v>27.5</v>
      </c>
      <c r="D2322" s="3">
        <v>27</v>
      </c>
      <c r="E2322" s="3">
        <v>27.5</v>
      </c>
      <c r="F2322" s="3">
        <v>42</v>
      </c>
      <c r="G2322" s="3">
        <v>27.45</v>
      </c>
    </row>
    <row r="2323" spans="1:7" x14ac:dyDescent="0.3">
      <c r="A2323" s="8">
        <v>41108</v>
      </c>
      <c r="B2323" s="3">
        <v>27.3</v>
      </c>
      <c r="C2323" s="3">
        <v>27.95</v>
      </c>
      <c r="D2323" s="3">
        <v>27.3</v>
      </c>
      <c r="E2323" s="3">
        <v>27.35</v>
      </c>
      <c r="F2323" s="3">
        <v>15</v>
      </c>
      <c r="G2323" s="3">
        <v>27.15</v>
      </c>
    </row>
    <row r="2324" spans="1:7" x14ac:dyDescent="0.3">
      <c r="A2324" s="8">
        <v>41109</v>
      </c>
      <c r="B2324" s="3">
        <v>27.5</v>
      </c>
      <c r="C2324" s="3">
        <v>28.2</v>
      </c>
      <c r="D2324" s="3">
        <v>27.3</v>
      </c>
      <c r="E2324" s="3">
        <v>28.2</v>
      </c>
      <c r="F2324" s="3">
        <v>140</v>
      </c>
      <c r="G2324" s="3">
        <v>28.2</v>
      </c>
    </row>
    <row r="2325" spans="1:7" x14ac:dyDescent="0.3">
      <c r="A2325" s="8">
        <v>41110</v>
      </c>
      <c r="B2325" s="3">
        <v>28.55</v>
      </c>
      <c r="C2325" s="3">
        <v>28.9</v>
      </c>
      <c r="D2325" s="3">
        <v>28.45</v>
      </c>
      <c r="E2325" s="3">
        <v>28.75</v>
      </c>
      <c r="F2325" s="3">
        <v>89</v>
      </c>
      <c r="G2325" s="3">
        <v>28.75</v>
      </c>
    </row>
    <row r="2326" spans="1:7" x14ac:dyDescent="0.3">
      <c r="A2326" s="8">
        <v>41113</v>
      </c>
      <c r="B2326" s="3">
        <v>27</v>
      </c>
      <c r="C2326" s="3">
        <v>27</v>
      </c>
      <c r="D2326" s="3">
        <v>26.3</v>
      </c>
      <c r="E2326" s="3">
        <v>26.5</v>
      </c>
      <c r="F2326" s="3">
        <v>115</v>
      </c>
      <c r="G2326" s="3">
        <v>26.5</v>
      </c>
    </row>
    <row r="2327" spans="1:7" x14ac:dyDescent="0.3">
      <c r="A2327" s="8">
        <v>41114</v>
      </c>
      <c r="B2327" s="3">
        <v>26.1</v>
      </c>
      <c r="C2327" s="3">
        <v>26.15</v>
      </c>
      <c r="D2327" s="3">
        <v>25.85</v>
      </c>
      <c r="E2327" s="3">
        <v>26</v>
      </c>
      <c r="F2327" s="3">
        <v>128</v>
      </c>
      <c r="G2327" s="3">
        <v>25.85</v>
      </c>
    </row>
    <row r="2328" spans="1:7" x14ac:dyDescent="0.3">
      <c r="A2328" s="8">
        <v>41115</v>
      </c>
      <c r="B2328" s="3">
        <v>25.85</v>
      </c>
      <c r="C2328" s="3">
        <v>25.85</v>
      </c>
      <c r="D2328" s="3">
        <v>25.75</v>
      </c>
      <c r="E2328" s="3">
        <v>25.8</v>
      </c>
      <c r="F2328" s="3">
        <v>17</v>
      </c>
      <c r="G2328" s="3">
        <v>25.8</v>
      </c>
    </row>
    <row r="2329" spans="1:7" x14ac:dyDescent="0.3">
      <c r="A2329" s="8">
        <v>41116</v>
      </c>
      <c r="B2329" s="3">
        <v>25.3</v>
      </c>
      <c r="C2329" s="3">
        <v>25.5</v>
      </c>
      <c r="D2329" s="3">
        <v>25.05</v>
      </c>
      <c r="E2329" s="3">
        <v>25.25</v>
      </c>
      <c r="F2329" s="3">
        <v>76</v>
      </c>
      <c r="G2329" s="3">
        <v>25.25</v>
      </c>
    </row>
    <row r="2330" spans="1:7" x14ac:dyDescent="0.3">
      <c r="A2330" s="8">
        <v>41117</v>
      </c>
      <c r="B2330" s="3">
        <v>24.9</v>
      </c>
      <c r="C2330" s="3">
        <v>25.1</v>
      </c>
      <c r="D2330" s="3">
        <v>24.25</v>
      </c>
      <c r="E2330" s="3">
        <v>25.1</v>
      </c>
      <c r="F2330" s="3">
        <v>116</v>
      </c>
      <c r="G2330" s="3">
        <v>24.53</v>
      </c>
    </row>
    <row r="2331" spans="1:7" x14ac:dyDescent="0.3">
      <c r="A2331" s="8">
        <v>41120</v>
      </c>
      <c r="B2331" s="3">
        <v>24</v>
      </c>
      <c r="C2331" s="3">
        <v>24.55</v>
      </c>
      <c r="D2331" s="3">
        <v>24</v>
      </c>
      <c r="E2331" s="3">
        <v>24.35</v>
      </c>
      <c r="F2331" s="3">
        <v>203</v>
      </c>
      <c r="G2331" s="3">
        <v>24.35</v>
      </c>
    </row>
    <row r="2332" spans="1:7" x14ac:dyDescent="0.3">
      <c r="A2332" s="8">
        <v>41121</v>
      </c>
      <c r="B2332" s="3">
        <v>24.8</v>
      </c>
      <c r="C2332" s="3">
        <v>24.8</v>
      </c>
      <c r="D2332" s="3">
        <v>24.25</v>
      </c>
      <c r="E2332" s="3">
        <v>24.3</v>
      </c>
      <c r="F2332" s="3">
        <v>163</v>
      </c>
      <c r="G2332" s="3">
        <v>24.3</v>
      </c>
    </row>
    <row r="2333" spans="1:7" x14ac:dyDescent="0.3">
      <c r="A2333" s="8">
        <v>41122</v>
      </c>
      <c r="B2333" s="3">
        <v>31.5</v>
      </c>
      <c r="C2333" s="3">
        <v>31.5</v>
      </c>
      <c r="D2333" s="3">
        <v>31.4</v>
      </c>
      <c r="E2333" s="3">
        <v>31.45</v>
      </c>
      <c r="F2333" s="3">
        <v>14</v>
      </c>
      <c r="G2333" s="3">
        <v>31.45</v>
      </c>
    </row>
    <row r="2334" spans="1:7" x14ac:dyDescent="0.3">
      <c r="A2334" s="8">
        <v>41123</v>
      </c>
      <c r="B2334" s="3">
        <v>31.2</v>
      </c>
      <c r="C2334" s="3">
        <v>31.35</v>
      </c>
      <c r="D2334" s="3">
        <v>31.2</v>
      </c>
      <c r="E2334" s="3">
        <v>31.3</v>
      </c>
      <c r="F2334" s="3">
        <v>17</v>
      </c>
      <c r="G2334" s="3">
        <v>31.13</v>
      </c>
    </row>
    <row r="2335" spans="1:7" x14ac:dyDescent="0.3">
      <c r="A2335" s="8">
        <v>41124</v>
      </c>
      <c r="B2335" s="3">
        <v>32.450000000000003</v>
      </c>
      <c r="C2335" s="3">
        <v>33</v>
      </c>
      <c r="D2335" s="3">
        <v>32.450000000000003</v>
      </c>
      <c r="E2335" s="3">
        <v>32.5</v>
      </c>
      <c r="F2335" s="3">
        <v>46</v>
      </c>
      <c r="G2335" s="3">
        <v>32.5</v>
      </c>
    </row>
    <row r="2336" spans="1:7" x14ac:dyDescent="0.3">
      <c r="A2336" s="8">
        <v>41127</v>
      </c>
      <c r="B2336" s="3">
        <v>33.5</v>
      </c>
      <c r="C2336" s="3">
        <v>33.5</v>
      </c>
      <c r="D2336" s="3">
        <v>32.5</v>
      </c>
      <c r="E2336" s="3">
        <v>32.549999999999997</v>
      </c>
      <c r="F2336" s="3">
        <v>10</v>
      </c>
      <c r="G2336" s="3">
        <v>32.68</v>
      </c>
    </row>
    <row r="2337" spans="1:7" x14ac:dyDescent="0.3">
      <c r="A2337" s="8">
        <v>41128</v>
      </c>
      <c r="B2337" s="3">
        <v>33.700000000000003</v>
      </c>
      <c r="C2337" s="3">
        <v>34.299999999999997</v>
      </c>
      <c r="D2337" s="3">
        <v>33.5</v>
      </c>
      <c r="E2337" s="3">
        <v>34.299999999999997</v>
      </c>
      <c r="F2337" s="3">
        <v>8</v>
      </c>
      <c r="G2337" s="3">
        <v>34.299999999999997</v>
      </c>
    </row>
    <row r="2338" spans="1:7" x14ac:dyDescent="0.3">
      <c r="A2338" s="8">
        <v>41129</v>
      </c>
      <c r="B2338" s="3">
        <v>34.5</v>
      </c>
      <c r="C2338" s="3">
        <v>34.9</v>
      </c>
      <c r="D2338" s="3">
        <v>34.299999999999997</v>
      </c>
      <c r="E2338" s="3">
        <v>34.9</v>
      </c>
      <c r="F2338" s="3">
        <v>123</v>
      </c>
      <c r="G2338" s="3">
        <v>34.9</v>
      </c>
    </row>
    <row r="2339" spans="1:7" x14ac:dyDescent="0.3">
      <c r="A2339" s="8">
        <v>41130</v>
      </c>
      <c r="B2339" s="3">
        <v>34.049999999999997</v>
      </c>
      <c r="C2339" s="3">
        <v>34.1</v>
      </c>
      <c r="D2339" s="3">
        <v>34.049999999999997</v>
      </c>
      <c r="E2339" s="3">
        <v>34.1</v>
      </c>
      <c r="F2339" s="3">
        <v>13</v>
      </c>
      <c r="G2339" s="3">
        <v>34.1</v>
      </c>
    </row>
    <row r="2340" spans="1:7" x14ac:dyDescent="0.3">
      <c r="A2340" s="8">
        <v>41131</v>
      </c>
      <c r="B2340" s="3">
        <v>33.65</v>
      </c>
      <c r="C2340" s="3">
        <v>33.75</v>
      </c>
      <c r="D2340" s="3">
        <v>33.5</v>
      </c>
      <c r="E2340" s="3">
        <v>33.75</v>
      </c>
      <c r="F2340" s="3">
        <v>13</v>
      </c>
      <c r="G2340" s="3">
        <v>33.75</v>
      </c>
    </row>
    <row r="2341" spans="1:7" x14ac:dyDescent="0.3">
      <c r="A2341" s="8">
        <v>41134</v>
      </c>
      <c r="B2341" s="3">
        <v>34.75</v>
      </c>
      <c r="C2341" s="3">
        <v>35.4</v>
      </c>
      <c r="D2341" s="3">
        <v>34.75</v>
      </c>
      <c r="E2341" s="3">
        <v>35.1</v>
      </c>
      <c r="F2341" s="3">
        <v>53</v>
      </c>
      <c r="G2341" s="3">
        <v>35.18</v>
      </c>
    </row>
    <row r="2342" spans="1:7" x14ac:dyDescent="0.3">
      <c r="A2342" s="8">
        <v>41135</v>
      </c>
      <c r="B2342" s="3">
        <v>34.65</v>
      </c>
      <c r="C2342" s="3">
        <v>34.700000000000003</v>
      </c>
      <c r="D2342" s="3">
        <v>34.65</v>
      </c>
      <c r="E2342" s="3">
        <v>34.700000000000003</v>
      </c>
      <c r="F2342" s="3">
        <v>6</v>
      </c>
      <c r="G2342" s="3">
        <v>34.700000000000003</v>
      </c>
    </row>
    <row r="2343" spans="1:7" x14ac:dyDescent="0.3">
      <c r="A2343" s="8">
        <v>41136</v>
      </c>
      <c r="B2343" s="3">
        <v>35</v>
      </c>
      <c r="C2343" s="3">
        <v>35.049999999999997</v>
      </c>
      <c r="D2343" s="3">
        <v>34.6</v>
      </c>
      <c r="E2343" s="3">
        <v>35.049999999999997</v>
      </c>
      <c r="F2343" s="3">
        <v>32</v>
      </c>
      <c r="G2343" s="3">
        <v>35.049999999999997</v>
      </c>
    </row>
    <row r="2344" spans="1:7" x14ac:dyDescent="0.3">
      <c r="A2344" s="8">
        <v>41137</v>
      </c>
      <c r="B2344" s="3">
        <v>34.200000000000003</v>
      </c>
      <c r="C2344" s="3">
        <v>34.200000000000003</v>
      </c>
      <c r="D2344" s="3">
        <v>33.9</v>
      </c>
      <c r="E2344" s="3">
        <v>33.950000000000003</v>
      </c>
      <c r="F2344" s="3">
        <v>17</v>
      </c>
      <c r="G2344" s="3">
        <v>33.950000000000003</v>
      </c>
    </row>
    <row r="2345" spans="1:7" x14ac:dyDescent="0.3">
      <c r="A2345" s="8">
        <v>41138</v>
      </c>
      <c r="B2345" s="3">
        <v>33.799999999999997</v>
      </c>
      <c r="C2345" s="3">
        <v>34.15</v>
      </c>
      <c r="D2345" s="3">
        <v>33.6</v>
      </c>
      <c r="E2345" s="3">
        <v>34.15</v>
      </c>
      <c r="F2345" s="3">
        <v>6</v>
      </c>
      <c r="G2345" s="3">
        <v>34.15</v>
      </c>
    </row>
    <row r="2346" spans="1:7" x14ac:dyDescent="0.3">
      <c r="A2346" s="8">
        <v>41141</v>
      </c>
      <c r="B2346" s="3">
        <v>33.65</v>
      </c>
      <c r="C2346" s="3">
        <v>33.65</v>
      </c>
      <c r="D2346" s="3">
        <v>33.65</v>
      </c>
      <c r="E2346" s="3">
        <v>33.65</v>
      </c>
      <c r="F2346" s="3">
        <v>0</v>
      </c>
      <c r="G2346" s="3">
        <v>33.65</v>
      </c>
    </row>
    <row r="2347" spans="1:7" x14ac:dyDescent="0.3">
      <c r="A2347" s="8">
        <v>41142</v>
      </c>
      <c r="B2347" s="3">
        <v>33.25</v>
      </c>
      <c r="C2347" s="3">
        <v>33.299999999999997</v>
      </c>
      <c r="D2347" s="3">
        <v>33.15</v>
      </c>
      <c r="E2347" s="3">
        <v>33.15</v>
      </c>
      <c r="F2347" s="3">
        <v>34</v>
      </c>
      <c r="G2347" s="3">
        <v>33.15</v>
      </c>
    </row>
    <row r="2348" spans="1:7" x14ac:dyDescent="0.3">
      <c r="A2348" s="8">
        <v>41143</v>
      </c>
      <c r="B2348" s="3">
        <v>33.299999999999997</v>
      </c>
      <c r="C2348" s="3">
        <v>35.15</v>
      </c>
      <c r="D2348" s="3">
        <v>33.299999999999997</v>
      </c>
      <c r="E2348" s="3">
        <v>35.15</v>
      </c>
      <c r="F2348" s="3">
        <v>283</v>
      </c>
      <c r="G2348" s="3">
        <v>35.15</v>
      </c>
    </row>
    <row r="2349" spans="1:7" x14ac:dyDescent="0.3">
      <c r="A2349" s="8">
        <v>41144</v>
      </c>
      <c r="B2349" s="3">
        <v>35.200000000000003</v>
      </c>
      <c r="C2349" s="3">
        <v>35.799999999999997</v>
      </c>
      <c r="D2349" s="3">
        <v>35.200000000000003</v>
      </c>
      <c r="E2349" s="3">
        <v>35.549999999999997</v>
      </c>
      <c r="F2349" s="3">
        <v>91</v>
      </c>
      <c r="G2349" s="3">
        <v>35.630000000000003</v>
      </c>
    </row>
    <row r="2350" spans="1:7" x14ac:dyDescent="0.3">
      <c r="A2350" s="8">
        <v>41145</v>
      </c>
      <c r="B2350" s="3">
        <v>34.799999999999997</v>
      </c>
      <c r="C2350" s="3">
        <v>34.799999999999997</v>
      </c>
      <c r="D2350" s="3">
        <v>34.25</v>
      </c>
      <c r="E2350" s="3">
        <v>34.35</v>
      </c>
      <c r="F2350" s="3">
        <v>18</v>
      </c>
      <c r="G2350" s="3">
        <v>34.85</v>
      </c>
    </row>
    <row r="2351" spans="1:7" x14ac:dyDescent="0.3">
      <c r="A2351" s="8">
        <v>41148</v>
      </c>
      <c r="B2351" s="3">
        <v>34.25</v>
      </c>
      <c r="C2351" s="3">
        <v>34.25</v>
      </c>
      <c r="D2351" s="3">
        <v>33.200000000000003</v>
      </c>
      <c r="E2351" s="3">
        <v>33.5</v>
      </c>
      <c r="F2351" s="3">
        <v>116</v>
      </c>
      <c r="G2351" s="3">
        <v>33.36</v>
      </c>
    </row>
    <row r="2352" spans="1:7" x14ac:dyDescent="0.3">
      <c r="A2352" s="8">
        <v>41149</v>
      </c>
      <c r="B2352" s="3">
        <v>33.5</v>
      </c>
      <c r="C2352" s="3">
        <v>33.5</v>
      </c>
      <c r="D2352" s="3">
        <v>32.700000000000003</v>
      </c>
      <c r="E2352" s="3">
        <v>32.799999999999997</v>
      </c>
      <c r="F2352" s="3">
        <v>107</v>
      </c>
      <c r="G2352" s="3">
        <v>32.979999999999997</v>
      </c>
    </row>
    <row r="2353" spans="1:7" x14ac:dyDescent="0.3">
      <c r="A2353" s="8">
        <v>41150</v>
      </c>
      <c r="B2353" s="3">
        <v>32.299999999999997</v>
      </c>
      <c r="C2353" s="3">
        <v>32.299999999999997</v>
      </c>
      <c r="D2353" s="3">
        <v>31.6</v>
      </c>
      <c r="E2353" s="3">
        <v>32.1</v>
      </c>
      <c r="F2353" s="3">
        <v>101</v>
      </c>
      <c r="G2353" s="3">
        <v>32.1</v>
      </c>
    </row>
    <row r="2354" spans="1:7" x14ac:dyDescent="0.3">
      <c r="A2354" s="8">
        <v>41151</v>
      </c>
      <c r="B2354" s="3">
        <v>32.1</v>
      </c>
      <c r="C2354" s="3">
        <v>32.6</v>
      </c>
      <c r="D2354" s="3">
        <v>32.049999999999997</v>
      </c>
      <c r="E2354" s="3">
        <v>32.200000000000003</v>
      </c>
      <c r="F2354" s="3">
        <v>171</v>
      </c>
      <c r="G2354" s="3">
        <v>32.26</v>
      </c>
    </row>
    <row r="2355" spans="1:7" x14ac:dyDescent="0.3">
      <c r="A2355" s="8">
        <v>41152</v>
      </c>
      <c r="B2355" s="3">
        <v>32.700000000000003</v>
      </c>
      <c r="C2355" s="3">
        <v>32.700000000000003</v>
      </c>
      <c r="D2355" s="3">
        <v>32</v>
      </c>
      <c r="E2355" s="3">
        <v>32.200000000000003</v>
      </c>
      <c r="F2355" s="3">
        <v>167</v>
      </c>
      <c r="G2355" s="3">
        <v>32.1</v>
      </c>
    </row>
    <row r="2356" spans="1:7" x14ac:dyDescent="0.3">
      <c r="A2356" s="8">
        <v>41155</v>
      </c>
      <c r="B2356" s="3">
        <v>39.229999999999997</v>
      </c>
      <c r="C2356" s="3">
        <v>39.4</v>
      </c>
      <c r="D2356" s="3">
        <v>39.049999999999997</v>
      </c>
      <c r="E2356" s="3">
        <v>39.1</v>
      </c>
      <c r="F2356" s="3">
        <v>75</v>
      </c>
      <c r="G2356" s="3">
        <v>39.1</v>
      </c>
    </row>
    <row r="2357" spans="1:7" x14ac:dyDescent="0.3">
      <c r="A2357" s="8">
        <v>41156</v>
      </c>
      <c r="B2357" s="3">
        <v>39.35</v>
      </c>
      <c r="C2357" s="3">
        <v>39.4</v>
      </c>
      <c r="D2357" s="3">
        <v>39.299999999999997</v>
      </c>
      <c r="E2357" s="3">
        <v>39.35</v>
      </c>
      <c r="F2357" s="3">
        <v>28</v>
      </c>
      <c r="G2357" s="3">
        <v>39.35</v>
      </c>
    </row>
    <row r="2358" spans="1:7" x14ac:dyDescent="0.3">
      <c r="A2358" s="8">
        <v>41157</v>
      </c>
      <c r="B2358" s="3">
        <v>39.15</v>
      </c>
      <c r="C2358" s="3">
        <v>39.299999999999997</v>
      </c>
      <c r="D2358" s="3">
        <v>39</v>
      </c>
      <c r="E2358" s="3">
        <v>39.200000000000003</v>
      </c>
      <c r="F2358" s="3">
        <v>33</v>
      </c>
      <c r="G2358" s="3">
        <v>39.1</v>
      </c>
    </row>
    <row r="2359" spans="1:7" x14ac:dyDescent="0.3">
      <c r="A2359" s="8">
        <v>41158</v>
      </c>
      <c r="B2359" s="3">
        <v>39.049999999999997</v>
      </c>
      <c r="C2359" s="3">
        <v>39.25</v>
      </c>
      <c r="D2359" s="3">
        <v>39</v>
      </c>
      <c r="E2359" s="3">
        <v>39.25</v>
      </c>
      <c r="F2359" s="3">
        <v>32</v>
      </c>
      <c r="G2359" s="3">
        <v>39.450000000000003</v>
      </c>
    </row>
    <row r="2360" spans="1:7" x14ac:dyDescent="0.3">
      <c r="A2360" s="8">
        <v>41159</v>
      </c>
      <c r="B2360" s="3">
        <v>39.4</v>
      </c>
      <c r="C2360" s="3">
        <v>40.65</v>
      </c>
      <c r="D2360" s="3">
        <v>39.25</v>
      </c>
      <c r="E2360" s="3">
        <v>39.75</v>
      </c>
      <c r="F2360" s="3">
        <v>60</v>
      </c>
      <c r="G2360" s="3">
        <v>39.619999999999997</v>
      </c>
    </row>
    <row r="2361" spans="1:7" x14ac:dyDescent="0.3">
      <c r="A2361" s="8">
        <v>41162</v>
      </c>
      <c r="B2361" s="3">
        <v>40</v>
      </c>
      <c r="C2361" s="3">
        <v>40</v>
      </c>
      <c r="D2361" s="3">
        <v>39.4</v>
      </c>
      <c r="E2361" s="3">
        <v>39.450000000000003</v>
      </c>
      <c r="F2361" s="3">
        <v>33</v>
      </c>
      <c r="G2361" s="3">
        <v>39.35</v>
      </c>
    </row>
    <row r="2362" spans="1:7" x14ac:dyDescent="0.3">
      <c r="A2362" s="8">
        <v>41163</v>
      </c>
      <c r="B2362" s="3">
        <v>39</v>
      </c>
      <c r="C2362" s="3">
        <v>39</v>
      </c>
      <c r="D2362" s="3">
        <v>38.65</v>
      </c>
      <c r="E2362" s="3">
        <v>38.75</v>
      </c>
      <c r="F2362" s="3">
        <v>53</v>
      </c>
      <c r="G2362" s="3">
        <v>38.75</v>
      </c>
    </row>
    <row r="2363" spans="1:7" x14ac:dyDescent="0.3">
      <c r="A2363" s="8">
        <v>41164</v>
      </c>
      <c r="B2363" s="3">
        <v>38.75</v>
      </c>
      <c r="C2363" s="3">
        <v>38.75</v>
      </c>
      <c r="D2363" s="3">
        <v>38.25</v>
      </c>
      <c r="E2363" s="3">
        <v>38.4</v>
      </c>
      <c r="F2363" s="3">
        <v>79</v>
      </c>
      <c r="G2363" s="3">
        <v>38.4</v>
      </c>
    </row>
    <row r="2364" spans="1:7" x14ac:dyDescent="0.3">
      <c r="A2364" s="8">
        <v>41165</v>
      </c>
      <c r="B2364" s="3">
        <v>38.049999999999997</v>
      </c>
      <c r="C2364" s="3">
        <v>38.700000000000003</v>
      </c>
      <c r="D2364" s="3">
        <v>38.049999999999997</v>
      </c>
      <c r="E2364" s="3">
        <v>38.700000000000003</v>
      </c>
      <c r="F2364" s="3">
        <v>69</v>
      </c>
      <c r="G2364" s="3">
        <v>38.700000000000003</v>
      </c>
    </row>
    <row r="2365" spans="1:7" x14ac:dyDescent="0.3">
      <c r="A2365" s="8">
        <v>41166</v>
      </c>
      <c r="B2365" s="3">
        <v>38.5</v>
      </c>
      <c r="C2365" s="3">
        <v>38.6</v>
      </c>
      <c r="D2365" s="3">
        <v>38.200000000000003</v>
      </c>
      <c r="E2365" s="3">
        <v>38.200000000000003</v>
      </c>
      <c r="F2365" s="3">
        <v>65</v>
      </c>
      <c r="G2365" s="3">
        <v>38.32</v>
      </c>
    </row>
    <row r="2366" spans="1:7" x14ac:dyDescent="0.3">
      <c r="A2366" s="8">
        <v>41169</v>
      </c>
      <c r="B2366" s="3">
        <v>38.25</v>
      </c>
      <c r="C2366" s="3">
        <v>39</v>
      </c>
      <c r="D2366" s="3">
        <v>38.25</v>
      </c>
      <c r="E2366" s="3">
        <v>38.450000000000003</v>
      </c>
      <c r="F2366" s="3">
        <v>33</v>
      </c>
      <c r="G2366" s="3">
        <v>38.549999999999997</v>
      </c>
    </row>
    <row r="2367" spans="1:7" x14ac:dyDescent="0.3">
      <c r="A2367" s="8">
        <v>41170</v>
      </c>
      <c r="B2367" s="3">
        <v>38.6</v>
      </c>
      <c r="C2367" s="3">
        <v>38.65</v>
      </c>
      <c r="D2367" s="3">
        <v>38.4</v>
      </c>
      <c r="E2367" s="3">
        <v>38.4</v>
      </c>
      <c r="F2367" s="3">
        <v>48</v>
      </c>
      <c r="G2367" s="3">
        <v>38.4</v>
      </c>
    </row>
    <row r="2368" spans="1:7" x14ac:dyDescent="0.3">
      <c r="A2368" s="8">
        <v>41171</v>
      </c>
      <c r="B2368" s="3">
        <v>38.700000000000003</v>
      </c>
      <c r="C2368" s="3">
        <v>38.700000000000003</v>
      </c>
      <c r="D2368" s="3">
        <v>37.799999999999997</v>
      </c>
      <c r="E2368" s="3">
        <v>37.799999999999997</v>
      </c>
      <c r="F2368" s="3">
        <v>78</v>
      </c>
      <c r="G2368" s="3">
        <v>37.950000000000003</v>
      </c>
    </row>
    <row r="2369" spans="1:7" x14ac:dyDescent="0.3">
      <c r="A2369" s="8">
        <v>41172</v>
      </c>
      <c r="B2369" s="3">
        <v>38</v>
      </c>
      <c r="C2369" s="3">
        <v>38.1</v>
      </c>
      <c r="D2369" s="3">
        <v>38</v>
      </c>
      <c r="E2369" s="3">
        <v>38.1</v>
      </c>
      <c r="F2369" s="3">
        <v>8</v>
      </c>
      <c r="G2369" s="3">
        <v>38.1</v>
      </c>
    </row>
    <row r="2370" spans="1:7" x14ac:dyDescent="0.3">
      <c r="A2370" s="8">
        <v>41173</v>
      </c>
      <c r="B2370" s="3">
        <v>38.25</v>
      </c>
      <c r="C2370" s="3">
        <v>38.25</v>
      </c>
      <c r="D2370" s="3">
        <v>37.450000000000003</v>
      </c>
      <c r="E2370" s="3">
        <v>37.450000000000003</v>
      </c>
      <c r="F2370" s="3">
        <v>74</v>
      </c>
      <c r="G2370" s="3">
        <v>37.450000000000003</v>
      </c>
    </row>
    <row r="2371" spans="1:7" x14ac:dyDescent="0.3">
      <c r="A2371" s="8">
        <v>41176</v>
      </c>
      <c r="B2371" s="3">
        <v>36.75</v>
      </c>
      <c r="C2371" s="3">
        <v>37.090000000000003</v>
      </c>
      <c r="D2371" s="3">
        <v>36.75</v>
      </c>
      <c r="E2371" s="3">
        <v>37.090000000000003</v>
      </c>
      <c r="F2371" s="3">
        <v>79</v>
      </c>
      <c r="G2371" s="3">
        <v>36.950000000000003</v>
      </c>
    </row>
    <row r="2372" spans="1:7" x14ac:dyDescent="0.3">
      <c r="A2372" s="8">
        <v>41177</v>
      </c>
      <c r="B2372" s="3">
        <v>36.85</v>
      </c>
      <c r="C2372" s="3">
        <v>37.6</v>
      </c>
      <c r="D2372" s="3">
        <v>36.85</v>
      </c>
      <c r="E2372" s="3">
        <v>37.6</v>
      </c>
      <c r="F2372" s="3">
        <v>227</v>
      </c>
      <c r="G2372" s="3">
        <v>37.520000000000003</v>
      </c>
    </row>
    <row r="2373" spans="1:7" x14ac:dyDescent="0.3">
      <c r="A2373" s="8">
        <v>41178</v>
      </c>
      <c r="B2373" s="3">
        <v>37.700000000000003</v>
      </c>
      <c r="C2373" s="3">
        <v>37.950000000000003</v>
      </c>
      <c r="D2373" s="3">
        <v>37.65</v>
      </c>
      <c r="E2373" s="3">
        <v>37.840000000000003</v>
      </c>
      <c r="F2373" s="3">
        <v>175</v>
      </c>
      <c r="G2373" s="3">
        <v>37.840000000000003</v>
      </c>
    </row>
    <row r="2374" spans="1:7" x14ac:dyDescent="0.3">
      <c r="A2374" s="8">
        <v>41179</v>
      </c>
      <c r="B2374" s="3">
        <v>37.450000000000003</v>
      </c>
      <c r="C2374" s="3">
        <v>37.799999999999997</v>
      </c>
      <c r="D2374" s="3">
        <v>37.1</v>
      </c>
      <c r="E2374" s="3">
        <v>37.799999999999997</v>
      </c>
      <c r="F2374" s="3">
        <v>126</v>
      </c>
      <c r="G2374" s="3">
        <v>37.700000000000003</v>
      </c>
    </row>
    <row r="2375" spans="1:7" x14ac:dyDescent="0.3">
      <c r="A2375" s="8">
        <v>41180</v>
      </c>
      <c r="B2375" s="3">
        <v>38.049999999999997</v>
      </c>
      <c r="C2375" s="3">
        <v>38.65</v>
      </c>
      <c r="D2375" s="3">
        <v>38.049999999999997</v>
      </c>
      <c r="E2375" s="3">
        <v>38.200000000000003</v>
      </c>
      <c r="F2375" s="3">
        <v>265</v>
      </c>
      <c r="G2375" s="3">
        <v>38.200000000000003</v>
      </c>
    </row>
    <row r="2376" spans="1:7" x14ac:dyDescent="0.3">
      <c r="A2376" s="8">
        <v>41183</v>
      </c>
      <c r="B2376" s="3">
        <v>40.6</v>
      </c>
      <c r="C2376" s="3">
        <v>40.799999999999997</v>
      </c>
      <c r="D2376" s="3">
        <v>40.6</v>
      </c>
      <c r="E2376" s="3">
        <v>40.799999999999997</v>
      </c>
      <c r="F2376" s="3">
        <v>15</v>
      </c>
      <c r="G2376" s="3">
        <v>40.799999999999997</v>
      </c>
    </row>
    <row r="2377" spans="1:7" x14ac:dyDescent="0.3">
      <c r="A2377" s="8">
        <v>41184</v>
      </c>
      <c r="B2377" s="3">
        <v>40.1</v>
      </c>
      <c r="C2377" s="3">
        <v>40.4</v>
      </c>
      <c r="D2377" s="3">
        <v>39.9</v>
      </c>
      <c r="E2377" s="3">
        <v>40.4</v>
      </c>
      <c r="F2377" s="3">
        <v>50</v>
      </c>
      <c r="G2377" s="3">
        <v>40.39</v>
      </c>
    </row>
    <row r="2378" spans="1:7" x14ac:dyDescent="0.3">
      <c r="A2378" s="8">
        <v>41185</v>
      </c>
      <c r="B2378" s="3">
        <v>40.5</v>
      </c>
      <c r="C2378" s="3">
        <v>40.65</v>
      </c>
      <c r="D2378" s="3">
        <v>40.200000000000003</v>
      </c>
      <c r="E2378" s="3">
        <v>40.549999999999997</v>
      </c>
      <c r="F2378" s="3">
        <v>150</v>
      </c>
      <c r="G2378" s="3">
        <v>40.5</v>
      </c>
    </row>
    <row r="2379" spans="1:7" x14ac:dyDescent="0.3">
      <c r="A2379" s="8">
        <v>41186</v>
      </c>
      <c r="B2379" s="3">
        <v>40.75</v>
      </c>
      <c r="C2379" s="3">
        <v>40.75</v>
      </c>
      <c r="D2379" s="3">
        <v>40.200000000000003</v>
      </c>
      <c r="E2379" s="3">
        <v>40.450000000000003</v>
      </c>
      <c r="F2379" s="3">
        <v>56</v>
      </c>
      <c r="G2379" s="3">
        <v>40.4</v>
      </c>
    </row>
    <row r="2380" spans="1:7" x14ac:dyDescent="0.3">
      <c r="A2380" s="8">
        <v>41187</v>
      </c>
      <c r="B2380" s="3">
        <v>40.6</v>
      </c>
      <c r="C2380" s="3">
        <v>41.25</v>
      </c>
      <c r="D2380" s="3">
        <v>40.6</v>
      </c>
      <c r="E2380" s="3">
        <v>41.15</v>
      </c>
      <c r="F2380" s="3">
        <v>97</v>
      </c>
      <c r="G2380" s="3">
        <v>41.15</v>
      </c>
    </row>
    <row r="2381" spans="1:7" x14ac:dyDescent="0.3">
      <c r="A2381" s="8">
        <v>41190</v>
      </c>
      <c r="B2381" s="3">
        <v>41.4</v>
      </c>
      <c r="C2381" s="3">
        <v>41.95</v>
      </c>
      <c r="D2381" s="3">
        <v>41.4</v>
      </c>
      <c r="E2381" s="3">
        <v>41.85</v>
      </c>
      <c r="F2381" s="3">
        <v>331</v>
      </c>
      <c r="G2381" s="3">
        <v>41.85</v>
      </c>
    </row>
    <row r="2382" spans="1:7" x14ac:dyDescent="0.3">
      <c r="A2382" s="8">
        <v>41191</v>
      </c>
      <c r="B2382" s="3">
        <v>42.25</v>
      </c>
      <c r="C2382" s="3">
        <v>42.65</v>
      </c>
      <c r="D2382" s="3">
        <v>42.15</v>
      </c>
      <c r="E2382" s="3">
        <v>42.15</v>
      </c>
      <c r="F2382" s="3">
        <v>374</v>
      </c>
      <c r="G2382" s="3">
        <v>42.15</v>
      </c>
    </row>
    <row r="2383" spans="1:7" x14ac:dyDescent="0.3">
      <c r="A2383" s="8">
        <v>41192</v>
      </c>
      <c r="B2383" s="3">
        <v>42</v>
      </c>
      <c r="C2383" s="3">
        <v>42.15</v>
      </c>
      <c r="D2383" s="3">
        <v>41.6</v>
      </c>
      <c r="E2383" s="3">
        <v>41.65</v>
      </c>
      <c r="F2383" s="3">
        <v>156</v>
      </c>
      <c r="G2383" s="3">
        <v>41.7</v>
      </c>
    </row>
    <row r="2384" spans="1:7" x14ac:dyDescent="0.3">
      <c r="A2384" s="8">
        <v>41193</v>
      </c>
      <c r="B2384" s="3">
        <v>41.4</v>
      </c>
      <c r="C2384" s="3">
        <v>41.4</v>
      </c>
      <c r="D2384" s="3">
        <v>40.9</v>
      </c>
      <c r="E2384" s="3">
        <v>41.1</v>
      </c>
      <c r="F2384" s="3">
        <v>411</v>
      </c>
      <c r="G2384" s="3">
        <v>41.05</v>
      </c>
    </row>
    <row r="2385" spans="1:7" x14ac:dyDescent="0.3">
      <c r="A2385" s="8">
        <v>41194</v>
      </c>
      <c r="B2385" s="3">
        <v>40.950000000000003</v>
      </c>
      <c r="C2385" s="3">
        <v>41.45</v>
      </c>
      <c r="D2385" s="3">
        <v>40.9</v>
      </c>
      <c r="E2385" s="3">
        <v>41.25</v>
      </c>
      <c r="F2385" s="3">
        <v>233</v>
      </c>
      <c r="G2385" s="3">
        <v>41.25</v>
      </c>
    </row>
    <row r="2386" spans="1:7" x14ac:dyDescent="0.3">
      <c r="A2386" s="8">
        <v>41197</v>
      </c>
      <c r="B2386" s="3">
        <v>40.65</v>
      </c>
      <c r="C2386" s="3">
        <v>40.799999999999997</v>
      </c>
      <c r="D2386" s="3">
        <v>40.450000000000003</v>
      </c>
      <c r="E2386" s="3">
        <v>40.700000000000003</v>
      </c>
      <c r="F2386" s="3">
        <v>237</v>
      </c>
      <c r="G2386" s="3">
        <v>40.700000000000003</v>
      </c>
    </row>
    <row r="2387" spans="1:7" x14ac:dyDescent="0.3">
      <c r="A2387" s="8">
        <v>41198</v>
      </c>
      <c r="B2387" s="3">
        <v>41.25</v>
      </c>
      <c r="C2387" s="3">
        <v>41.25</v>
      </c>
      <c r="D2387" s="3">
        <v>40.85</v>
      </c>
      <c r="E2387" s="3">
        <v>41.14</v>
      </c>
      <c r="F2387" s="3">
        <v>191</v>
      </c>
      <c r="G2387" s="3">
        <v>41</v>
      </c>
    </row>
    <row r="2388" spans="1:7" x14ac:dyDescent="0.3">
      <c r="A2388" s="8">
        <v>41199</v>
      </c>
      <c r="B2388" s="3">
        <v>41.25</v>
      </c>
      <c r="C2388" s="3">
        <v>41.65</v>
      </c>
      <c r="D2388" s="3">
        <v>41.25</v>
      </c>
      <c r="E2388" s="3">
        <v>41.55</v>
      </c>
      <c r="F2388" s="3">
        <v>140</v>
      </c>
      <c r="G2388" s="3">
        <v>41.5</v>
      </c>
    </row>
    <row r="2389" spans="1:7" x14ac:dyDescent="0.3">
      <c r="A2389" s="8">
        <v>41200</v>
      </c>
      <c r="B2389" s="3">
        <v>41.4</v>
      </c>
      <c r="C2389" s="3">
        <v>41.45</v>
      </c>
      <c r="D2389" s="3">
        <v>41.2</v>
      </c>
      <c r="E2389" s="3">
        <v>41.4</v>
      </c>
      <c r="F2389" s="3">
        <v>31</v>
      </c>
      <c r="G2389" s="3">
        <v>41.4</v>
      </c>
    </row>
    <row r="2390" spans="1:7" x14ac:dyDescent="0.3">
      <c r="A2390" s="8">
        <v>41201</v>
      </c>
      <c r="B2390" s="3">
        <v>41.75</v>
      </c>
      <c r="C2390" s="3">
        <v>42.2</v>
      </c>
      <c r="D2390" s="3">
        <v>41.75</v>
      </c>
      <c r="E2390" s="3">
        <v>42.2</v>
      </c>
      <c r="F2390" s="3">
        <v>67</v>
      </c>
      <c r="G2390" s="3">
        <v>42.15</v>
      </c>
    </row>
    <row r="2391" spans="1:7" x14ac:dyDescent="0.3">
      <c r="A2391" s="8">
        <v>41204</v>
      </c>
      <c r="B2391" s="3">
        <v>42</v>
      </c>
      <c r="C2391" s="3">
        <v>42.1</v>
      </c>
      <c r="D2391" s="3">
        <v>41.85</v>
      </c>
      <c r="E2391" s="3">
        <v>42</v>
      </c>
      <c r="F2391" s="3">
        <v>172</v>
      </c>
      <c r="G2391" s="3">
        <v>42</v>
      </c>
    </row>
    <row r="2392" spans="1:7" x14ac:dyDescent="0.3">
      <c r="A2392" s="8">
        <v>41205</v>
      </c>
      <c r="B2392" s="3">
        <v>41.5</v>
      </c>
      <c r="C2392" s="3">
        <v>41.6</v>
      </c>
      <c r="D2392" s="3">
        <v>41.3</v>
      </c>
      <c r="E2392" s="3">
        <v>41.5</v>
      </c>
      <c r="F2392" s="3">
        <v>134</v>
      </c>
      <c r="G2392" s="3">
        <v>41.5</v>
      </c>
    </row>
    <row r="2393" spans="1:7" x14ac:dyDescent="0.3">
      <c r="A2393" s="8">
        <v>41206</v>
      </c>
      <c r="B2393" s="3">
        <v>41.25</v>
      </c>
      <c r="C2393" s="3">
        <v>41.3</v>
      </c>
      <c r="D2393" s="3">
        <v>40.549999999999997</v>
      </c>
      <c r="E2393" s="3">
        <v>40.75</v>
      </c>
      <c r="F2393" s="3">
        <v>235</v>
      </c>
      <c r="G2393" s="3">
        <v>40.75</v>
      </c>
    </row>
    <row r="2394" spans="1:7" x14ac:dyDescent="0.3">
      <c r="A2394" s="8">
        <v>41207</v>
      </c>
      <c r="B2394" s="3">
        <v>40.549999999999997</v>
      </c>
      <c r="C2394" s="3">
        <v>40.75</v>
      </c>
      <c r="D2394" s="3">
        <v>40.4</v>
      </c>
      <c r="E2394" s="3">
        <v>40.75</v>
      </c>
      <c r="F2394" s="3">
        <v>183</v>
      </c>
      <c r="G2394" s="3">
        <v>40.72</v>
      </c>
    </row>
    <row r="2395" spans="1:7" x14ac:dyDescent="0.3">
      <c r="A2395" s="8">
        <v>41208</v>
      </c>
      <c r="B2395" s="3">
        <v>41.1</v>
      </c>
      <c r="C2395" s="3">
        <v>41.35</v>
      </c>
      <c r="D2395" s="3">
        <v>40.950000000000003</v>
      </c>
      <c r="E2395" s="3">
        <v>41</v>
      </c>
      <c r="F2395" s="3">
        <v>339</v>
      </c>
      <c r="G2395" s="3">
        <v>41</v>
      </c>
    </row>
    <row r="2396" spans="1:7" x14ac:dyDescent="0.3">
      <c r="A2396" s="8">
        <v>41211</v>
      </c>
      <c r="B2396" s="3">
        <v>40.299999999999997</v>
      </c>
      <c r="C2396" s="3">
        <v>40.299999999999997</v>
      </c>
      <c r="D2396" s="3">
        <v>39.75</v>
      </c>
      <c r="E2396" s="3">
        <v>40.049999999999997</v>
      </c>
      <c r="F2396" s="3">
        <v>326</v>
      </c>
      <c r="G2396" s="3">
        <v>40</v>
      </c>
    </row>
    <row r="2397" spans="1:7" x14ac:dyDescent="0.3">
      <c r="A2397" s="8">
        <v>41212</v>
      </c>
      <c r="B2397" s="3">
        <v>40.4</v>
      </c>
      <c r="C2397" s="3">
        <v>40.549999999999997</v>
      </c>
      <c r="D2397" s="3">
        <v>40.4</v>
      </c>
      <c r="E2397" s="3">
        <v>40.549999999999997</v>
      </c>
      <c r="F2397" s="3">
        <v>317</v>
      </c>
      <c r="G2397" s="3">
        <v>40.549999999999997</v>
      </c>
    </row>
    <row r="2398" spans="1:7" x14ac:dyDescent="0.3">
      <c r="A2398" s="8">
        <v>41213</v>
      </c>
      <c r="B2398" s="3">
        <v>40.1</v>
      </c>
      <c r="C2398" s="3">
        <v>40.35</v>
      </c>
      <c r="D2398" s="3">
        <v>39.9</v>
      </c>
      <c r="E2398" s="3">
        <v>40</v>
      </c>
      <c r="F2398" s="3">
        <v>357</v>
      </c>
      <c r="G2398" s="3">
        <v>40</v>
      </c>
    </row>
    <row r="2399" spans="1:7" x14ac:dyDescent="0.3">
      <c r="A2399" s="8">
        <v>41214</v>
      </c>
      <c r="B2399" s="3">
        <v>41.25</v>
      </c>
      <c r="C2399" s="3">
        <v>41.32</v>
      </c>
      <c r="D2399" s="3">
        <v>41.2</v>
      </c>
      <c r="E2399" s="3">
        <v>41.3</v>
      </c>
      <c r="F2399" s="3">
        <v>28</v>
      </c>
      <c r="G2399" s="3">
        <v>41.3</v>
      </c>
    </row>
    <row r="2400" spans="1:7" x14ac:dyDescent="0.3">
      <c r="A2400" s="8">
        <v>41215</v>
      </c>
      <c r="B2400" s="3">
        <v>41.3</v>
      </c>
      <c r="C2400" s="3">
        <v>41.4</v>
      </c>
      <c r="D2400" s="3">
        <v>41.3</v>
      </c>
      <c r="E2400" s="3">
        <v>41.39</v>
      </c>
      <c r="F2400" s="3">
        <v>7</v>
      </c>
      <c r="G2400" s="3">
        <v>41.25</v>
      </c>
    </row>
    <row r="2401" spans="1:7" x14ac:dyDescent="0.3">
      <c r="A2401" s="8">
        <v>41218</v>
      </c>
      <c r="B2401" s="3">
        <v>41</v>
      </c>
      <c r="C2401" s="3">
        <v>41</v>
      </c>
      <c r="D2401" s="3">
        <v>40.6</v>
      </c>
      <c r="E2401" s="3">
        <v>40.65</v>
      </c>
      <c r="F2401" s="3">
        <v>39</v>
      </c>
      <c r="G2401" s="3">
        <v>40.799999999999997</v>
      </c>
    </row>
    <row r="2402" spans="1:7" x14ac:dyDescent="0.3">
      <c r="A2402" s="8">
        <v>41219</v>
      </c>
      <c r="B2402" s="3">
        <v>41</v>
      </c>
      <c r="C2402" s="3">
        <v>41</v>
      </c>
      <c r="D2402" s="3">
        <v>40.94</v>
      </c>
      <c r="E2402" s="3">
        <v>40.94</v>
      </c>
      <c r="F2402" s="3">
        <v>13</v>
      </c>
      <c r="G2402" s="3">
        <v>40.950000000000003</v>
      </c>
    </row>
    <row r="2403" spans="1:7" x14ac:dyDescent="0.3">
      <c r="A2403" s="8">
        <v>41220</v>
      </c>
      <c r="B2403" s="3">
        <v>40.75</v>
      </c>
      <c r="C2403" s="3">
        <v>41</v>
      </c>
      <c r="D2403" s="3">
        <v>40.75</v>
      </c>
      <c r="E2403" s="3">
        <v>40.99</v>
      </c>
      <c r="F2403" s="3">
        <v>32</v>
      </c>
      <c r="G2403" s="3">
        <v>40.799999999999997</v>
      </c>
    </row>
    <row r="2404" spans="1:7" x14ac:dyDescent="0.3">
      <c r="A2404" s="8">
        <v>41221</v>
      </c>
      <c r="B2404" s="3">
        <v>40.25</v>
      </c>
      <c r="C2404" s="3">
        <v>40.9</v>
      </c>
      <c r="D2404" s="3">
        <v>40.25</v>
      </c>
      <c r="E2404" s="3">
        <v>40.9</v>
      </c>
      <c r="F2404" s="3">
        <v>68</v>
      </c>
      <c r="G2404" s="3">
        <v>40.9</v>
      </c>
    </row>
    <row r="2405" spans="1:7" x14ac:dyDescent="0.3">
      <c r="A2405" s="8">
        <v>41222</v>
      </c>
      <c r="B2405" s="3">
        <v>41</v>
      </c>
      <c r="C2405" s="3">
        <v>41</v>
      </c>
      <c r="D2405" s="3">
        <v>40.9</v>
      </c>
      <c r="E2405" s="3">
        <v>40.9</v>
      </c>
      <c r="F2405" s="3">
        <v>22</v>
      </c>
      <c r="G2405" s="3">
        <v>40.9</v>
      </c>
    </row>
    <row r="2406" spans="1:7" x14ac:dyDescent="0.3">
      <c r="A2406" s="8">
        <v>41225</v>
      </c>
      <c r="B2406" s="3">
        <v>41.25</v>
      </c>
      <c r="C2406" s="3">
        <v>41.6</v>
      </c>
      <c r="D2406" s="3">
        <v>41.25</v>
      </c>
      <c r="E2406" s="3">
        <v>41.6</v>
      </c>
      <c r="F2406" s="3">
        <v>51</v>
      </c>
      <c r="G2406" s="3">
        <v>41.6</v>
      </c>
    </row>
    <row r="2407" spans="1:7" x14ac:dyDescent="0.3">
      <c r="A2407" s="8">
        <v>41226</v>
      </c>
      <c r="B2407" s="3">
        <v>41.65</v>
      </c>
      <c r="C2407" s="3">
        <v>41.65</v>
      </c>
      <c r="D2407" s="3">
        <v>41.59</v>
      </c>
      <c r="E2407" s="3">
        <v>41.65</v>
      </c>
      <c r="F2407" s="3">
        <v>21</v>
      </c>
      <c r="G2407" s="3">
        <v>41.65</v>
      </c>
    </row>
    <row r="2408" spans="1:7" x14ac:dyDescent="0.3">
      <c r="A2408" s="8">
        <v>41227</v>
      </c>
      <c r="B2408" s="3">
        <v>41.7</v>
      </c>
      <c r="C2408" s="3">
        <v>41.7</v>
      </c>
      <c r="D2408" s="3">
        <v>41.3</v>
      </c>
      <c r="E2408" s="3">
        <v>41.3</v>
      </c>
      <c r="F2408" s="3">
        <v>38</v>
      </c>
      <c r="G2408" s="3">
        <v>41.3</v>
      </c>
    </row>
    <row r="2409" spans="1:7" x14ac:dyDescent="0.3">
      <c r="A2409" s="8">
        <v>41228</v>
      </c>
      <c r="B2409" s="3">
        <v>41.4</v>
      </c>
      <c r="C2409" s="3">
        <v>41.6</v>
      </c>
      <c r="D2409" s="3">
        <v>41</v>
      </c>
      <c r="E2409" s="3">
        <v>41.1</v>
      </c>
      <c r="F2409" s="3">
        <v>71</v>
      </c>
      <c r="G2409" s="3">
        <v>41.1</v>
      </c>
    </row>
    <row r="2410" spans="1:7" x14ac:dyDescent="0.3">
      <c r="A2410" s="8">
        <v>41229</v>
      </c>
      <c r="B2410" s="3">
        <v>41</v>
      </c>
      <c r="C2410" s="3">
        <v>41</v>
      </c>
      <c r="D2410" s="3">
        <v>41</v>
      </c>
      <c r="E2410" s="3">
        <v>41</v>
      </c>
      <c r="F2410" s="3">
        <v>4</v>
      </c>
      <c r="G2410" s="3">
        <v>41.15</v>
      </c>
    </row>
    <row r="2411" spans="1:7" x14ac:dyDescent="0.3">
      <c r="A2411" s="8">
        <v>41232</v>
      </c>
      <c r="B2411" s="3">
        <v>41.8</v>
      </c>
      <c r="C2411" s="3">
        <v>41.8</v>
      </c>
      <c r="D2411" s="3">
        <v>41.45</v>
      </c>
      <c r="E2411" s="3">
        <v>41.5</v>
      </c>
      <c r="F2411" s="3">
        <v>18</v>
      </c>
      <c r="G2411" s="3">
        <v>41.45</v>
      </c>
    </row>
    <row r="2412" spans="1:7" x14ac:dyDescent="0.3">
      <c r="A2412" s="8">
        <v>41233</v>
      </c>
      <c r="B2412" s="3">
        <v>41</v>
      </c>
      <c r="C2412" s="3">
        <v>41.05</v>
      </c>
      <c r="D2412" s="3">
        <v>40.700000000000003</v>
      </c>
      <c r="E2412" s="3">
        <v>40.700000000000003</v>
      </c>
      <c r="F2412" s="3">
        <v>36</v>
      </c>
      <c r="G2412" s="3">
        <v>40.65</v>
      </c>
    </row>
    <row r="2413" spans="1:7" x14ac:dyDescent="0.3">
      <c r="A2413" s="8">
        <v>41234</v>
      </c>
      <c r="B2413" s="3">
        <v>40.799999999999997</v>
      </c>
      <c r="C2413" s="3">
        <v>40.9</v>
      </c>
      <c r="D2413" s="3">
        <v>40.700000000000003</v>
      </c>
      <c r="E2413" s="3">
        <v>40.85</v>
      </c>
      <c r="F2413" s="3">
        <v>87</v>
      </c>
      <c r="G2413" s="3">
        <v>40.85</v>
      </c>
    </row>
    <row r="2414" spans="1:7" x14ac:dyDescent="0.3">
      <c r="A2414" s="8">
        <v>41235</v>
      </c>
      <c r="B2414" s="3">
        <v>40.700000000000003</v>
      </c>
      <c r="C2414" s="3">
        <v>41.05</v>
      </c>
      <c r="D2414" s="3">
        <v>40.6</v>
      </c>
      <c r="E2414" s="3">
        <v>41.03</v>
      </c>
      <c r="F2414" s="3">
        <v>129</v>
      </c>
      <c r="G2414" s="3">
        <v>41.03</v>
      </c>
    </row>
    <row r="2415" spans="1:7" x14ac:dyDescent="0.3">
      <c r="A2415" s="8">
        <v>41236</v>
      </c>
      <c r="B2415" s="3">
        <v>40.9</v>
      </c>
      <c r="C2415" s="3">
        <v>41.4</v>
      </c>
      <c r="D2415" s="3">
        <v>40.9</v>
      </c>
      <c r="E2415" s="3">
        <v>41.25</v>
      </c>
      <c r="F2415" s="3">
        <v>115</v>
      </c>
      <c r="G2415" s="3">
        <v>41.25</v>
      </c>
    </row>
    <row r="2416" spans="1:7" x14ac:dyDescent="0.3">
      <c r="A2416" s="8">
        <v>41239</v>
      </c>
      <c r="B2416" s="3">
        <v>42.2</v>
      </c>
      <c r="C2416" s="3">
        <v>42.25</v>
      </c>
      <c r="D2416" s="3">
        <v>42.2</v>
      </c>
      <c r="E2416" s="3">
        <v>42.2</v>
      </c>
      <c r="F2416" s="3">
        <v>9</v>
      </c>
      <c r="G2416" s="3">
        <v>42.2</v>
      </c>
    </row>
    <row r="2417" spans="1:7" x14ac:dyDescent="0.3">
      <c r="A2417" s="8">
        <v>41240</v>
      </c>
      <c r="B2417" s="3">
        <v>42.75</v>
      </c>
      <c r="C2417" s="3">
        <v>42.8</v>
      </c>
      <c r="D2417" s="3">
        <v>42.6</v>
      </c>
      <c r="E2417" s="3">
        <v>42.6</v>
      </c>
      <c r="F2417" s="3">
        <v>30</v>
      </c>
      <c r="G2417" s="3">
        <v>42.6</v>
      </c>
    </row>
    <row r="2418" spans="1:7" x14ac:dyDescent="0.3">
      <c r="A2418" s="8">
        <v>41241</v>
      </c>
      <c r="B2418" s="3">
        <v>42.7</v>
      </c>
      <c r="C2418" s="3">
        <v>42.8</v>
      </c>
      <c r="D2418" s="3">
        <v>42.2</v>
      </c>
      <c r="E2418" s="3">
        <v>42.21</v>
      </c>
      <c r="F2418" s="3">
        <v>124</v>
      </c>
      <c r="G2418" s="3">
        <v>42.21</v>
      </c>
    </row>
    <row r="2419" spans="1:7" x14ac:dyDescent="0.3">
      <c r="A2419" s="8">
        <v>41242</v>
      </c>
      <c r="B2419" s="3">
        <v>41.88</v>
      </c>
      <c r="C2419" s="3">
        <v>42.2</v>
      </c>
      <c r="D2419" s="3">
        <v>41.5</v>
      </c>
      <c r="E2419" s="3">
        <v>41.55</v>
      </c>
      <c r="F2419" s="3">
        <v>182</v>
      </c>
      <c r="G2419" s="3">
        <v>41.6</v>
      </c>
    </row>
    <row r="2420" spans="1:7" x14ac:dyDescent="0.3">
      <c r="A2420" s="8">
        <v>41243</v>
      </c>
      <c r="B2420" s="3">
        <v>41.85</v>
      </c>
      <c r="C2420" s="3">
        <v>42.45</v>
      </c>
      <c r="D2420" s="3">
        <v>41.85</v>
      </c>
      <c r="E2420" s="3">
        <v>41.9</v>
      </c>
      <c r="F2420" s="3">
        <v>175</v>
      </c>
      <c r="G2420" s="3">
        <v>41.9</v>
      </c>
    </row>
    <row r="2421" spans="1:7" x14ac:dyDescent="0.3">
      <c r="A2421" s="8">
        <v>41246</v>
      </c>
      <c r="B2421" s="3">
        <v>43.5</v>
      </c>
      <c r="C2421" s="3">
        <v>43.6</v>
      </c>
      <c r="D2421" s="3">
        <v>43.4</v>
      </c>
      <c r="E2421" s="3">
        <v>43.6</v>
      </c>
      <c r="F2421" s="3">
        <v>41</v>
      </c>
      <c r="G2421" s="3">
        <v>43.6</v>
      </c>
    </row>
    <row r="2422" spans="1:7" x14ac:dyDescent="0.3">
      <c r="A2422" s="8">
        <v>41247</v>
      </c>
      <c r="B2422" s="3">
        <v>44</v>
      </c>
      <c r="C2422" s="3">
        <v>44.15</v>
      </c>
      <c r="D2422" s="3">
        <v>44</v>
      </c>
      <c r="E2422" s="3">
        <v>44.15</v>
      </c>
      <c r="F2422" s="3">
        <v>10</v>
      </c>
      <c r="G2422" s="3">
        <v>44.15</v>
      </c>
    </row>
    <row r="2423" spans="1:7" x14ac:dyDescent="0.3">
      <c r="A2423" s="8">
        <v>41248</v>
      </c>
      <c r="B2423" s="3">
        <v>44.75</v>
      </c>
      <c r="C2423" s="3">
        <v>44.75</v>
      </c>
      <c r="D2423" s="3">
        <v>44.25</v>
      </c>
      <c r="E2423" s="3">
        <v>44.65</v>
      </c>
      <c r="F2423" s="3">
        <v>66</v>
      </c>
      <c r="G2423" s="3">
        <v>44.65</v>
      </c>
    </row>
    <row r="2424" spans="1:7" x14ac:dyDescent="0.3">
      <c r="A2424" s="8">
        <v>41249</v>
      </c>
      <c r="B2424" s="3">
        <v>44.5</v>
      </c>
      <c r="C2424" s="3">
        <v>44.5</v>
      </c>
      <c r="D2424" s="3">
        <v>44.3</v>
      </c>
      <c r="E2424" s="3">
        <v>44.3</v>
      </c>
      <c r="F2424" s="3">
        <v>8</v>
      </c>
      <c r="G2424" s="3">
        <v>44.3</v>
      </c>
    </row>
    <row r="2425" spans="1:7" x14ac:dyDescent="0.3">
      <c r="A2425" s="8">
        <v>41250</v>
      </c>
      <c r="B2425" s="3">
        <v>43.65</v>
      </c>
      <c r="C2425" s="3">
        <v>43.85</v>
      </c>
      <c r="D2425" s="3">
        <v>43.65</v>
      </c>
      <c r="E2425" s="3">
        <v>43.66</v>
      </c>
      <c r="F2425" s="3">
        <v>45</v>
      </c>
      <c r="G2425" s="3">
        <v>43.48</v>
      </c>
    </row>
    <row r="2426" spans="1:7" x14ac:dyDescent="0.3">
      <c r="A2426" s="8">
        <v>41253</v>
      </c>
      <c r="B2426" s="3">
        <v>42.5</v>
      </c>
      <c r="C2426" s="3">
        <v>42.85</v>
      </c>
      <c r="D2426" s="3">
        <v>42.15</v>
      </c>
      <c r="E2426" s="3">
        <v>42.7</v>
      </c>
      <c r="F2426" s="3">
        <v>33</v>
      </c>
      <c r="G2426" s="3">
        <v>42.7</v>
      </c>
    </row>
    <row r="2427" spans="1:7" x14ac:dyDescent="0.3">
      <c r="A2427" s="8">
        <v>41254</v>
      </c>
      <c r="B2427" s="3">
        <v>42.55</v>
      </c>
      <c r="C2427" s="3">
        <v>42.55</v>
      </c>
      <c r="D2427" s="3">
        <v>42.2</v>
      </c>
      <c r="E2427" s="3">
        <v>42.25</v>
      </c>
      <c r="F2427" s="3">
        <v>18</v>
      </c>
      <c r="G2427" s="3">
        <v>42.33</v>
      </c>
    </row>
    <row r="2428" spans="1:7" x14ac:dyDescent="0.3">
      <c r="A2428" s="8">
        <v>41255</v>
      </c>
      <c r="B2428" s="3">
        <v>42.3</v>
      </c>
      <c r="C2428" s="3">
        <v>42.6</v>
      </c>
      <c r="D2428" s="3">
        <v>42.25</v>
      </c>
      <c r="E2428" s="3">
        <v>42.6</v>
      </c>
      <c r="F2428" s="3">
        <v>34</v>
      </c>
      <c r="G2428" s="3">
        <v>42.55</v>
      </c>
    </row>
    <row r="2429" spans="1:7" x14ac:dyDescent="0.3">
      <c r="A2429" s="8">
        <v>41256</v>
      </c>
      <c r="B2429" s="3">
        <v>42</v>
      </c>
      <c r="C2429" s="3">
        <v>42</v>
      </c>
      <c r="D2429" s="3">
        <v>41.75</v>
      </c>
      <c r="E2429" s="3">
        <v>41.81</v>
      </c>
      <c r="F2429" s="3">
        <v>135</v>
      </c>
      <c r="G2429" s="3">
        <v>41.8</v>
      </c>
    </row>
    <row r="2430" spans="1:7" x14ac:dyDescent="0.3">
      <c r="A2430" s="8">
        <v>41257</v>
      </c>
      <c r="B2430" s="3">
        <v>42.35</v>
      </c>
      <c r="C2430" s="3">
        <v>42.6</v>
      </c>
      <c r="D2430" s="3">
        <v>42.01</v>
      </c>
      <c r="E2430" s="3">
        <v>42.3</v>
      </c>
      <c r="F2430" s="3">
        <v>241</v>
      </c>
      <c r="G2430" s="3">
        <v>42.3</v>
      </c>
    </row>
    <row r="2431" spans="1:7" x14ac:dyDescent="0.3">
      <c r="A2431" s="8">
        <v>41260</v>
      </c>
      <c r="B2431" s="3">
        <v>42.25</v>
      </c>
      <c r="C2431" s="3">
        <v>43.05</v>
      </c>
      <c r="D2431" s="3">
        <v>41.83</v>
      </c>
      <c r="E2431" s="3">
        <v>42.95</v>
      </c>
      <c r="F2431" s="3">
        <v>170</v>
      </c>
      <c r="G2431" s="3">
        <v>42.9</v>
      </c>
    </row>
    <row r="2432" spans="1:7" x14ac:dyDescent="0.3">
      <c r="A2432" s="8">
        <v>41261</v>
      </c>
      <c r="B2432" s="3">
        <v>43.5</v>
      </c>
      <c r="C2432" s="3">
        <v>43.5</v>
      </c>
      <c r="D2432" s="3">
        <v>43.15</v>
      </c>
      <c r="E2432" s="3">
        <v>43.15</v>
      </c>
      <c r="F2432" s="3">
        <v>69</v>
      </c>
      <c r="G2432" s="3">
        <v>43.05</v>
      </c>
    </row>
    <row r="2433" spans="1:7" x14ac:dyDescent="0.3">
      <c r="A2433" s="8">
        <v>41262</v>
      </c>
      <c r="B2433" s="3">
        <v>42.8</v>
      </c>
      <c r="C2433" s="3">
        <v>43.65</v>
      </c>
      <c r="D2433" s="3">
        <v>42.8</v>
      </c>
      <c r="E2433" s="3">
        <v>43.45</v>
      </c>
      <c r="F2433" s="3">
        <v>172</v>
      </c>
      <c r="G2433" s="3">
        <v>43.45</v>
      </c>
    </row>
    <row r="2434" spans="1:7" x14ac:dyDescent="0.3">
      <c r="A2434" s="8">
        <v>41263</v>
      </c>
      <c r="B2434" s="3">
        <v>43.4</v>
      </c>
      <c r="C2434" s="3">
        <v>43.4</v>
      </c>
      <c r="D2434" s="3">
        <v>43</v>
      </c>
      <c r="E2434" s="3">
        <v>43.35</v>
      </c>
      <c r="F2434" s="3">
        <v>169</v>
      </c>
      <c r="G2434" s="3">
        <v>43.35</v>
      </c>
    </row>
    <row r="2435" spans="1:7" x14ac:dyDescent="0.3">
      <c r="A2435" s="8">
        <v>41264</v>
      </c>
      <c r="B2435" s="3">
        <v>43.1</v>
      </c>
      <c r="C2435" s="3">
        <v>43.75</v>
      </c>
      <c r="D2435" s="3">
        <v>43</v>
      </c>
      <c r="E2435" s="3">
        <v>43.6</v>
      </c>
      <c r="F2435" s="3">
        <v>69</v>
      </c>
      <c r="G2435" s="3">
        <v>43.6</v>
      </c>
    </row>
    <row r="2436" spans="1:7" x14ac:dyDescent="0.3">
      <c r="A2436" s="8">
        <v>41270</v>
      </c>
      <c r="B2436" s="3">
        <v>42</v>
      </c>
      <c r="C2436" s="3">
        <v>42.2</v>
      </c>
      <c r="D2436" s="3">
        <v>42</v>
      </c>
      <c r="E2436" s="3">
        <v>42.1</v>
      </c>
      <c r="F2436" s="3">
        <v>39</v>
      </c>
      <c r="G2436" s="3">
        <v>42.1</v>
      </c>
    </row>
    <row r="2437" spans="1:7" x14ac:dyDescent="0.3">
      <c r="A2437" s="8">
        <v>41271</v>
      </c>
      <c r="B2437" s="3">
        <v>43</v>
      </c>
      <c r="C2437" s="3">
        <v>43.15</v>
      </c>
      <c r="D2437" s="3">
        <v>42.65</v>
      </c>
      <c r="E2437" s="3">
        <v>42.69</v>
      </c>
      <c r="F2437" s="3">
        <v>203</v>
      </c>
      <c r="G2437" s="3">
        <v>42.62</v>
      </c>
    </row>
    <row r="2438" spans="1:7" x14ac:dyDescent="0.3">
      <c r="A2438" s="8">
        <v>41276</v>
      </c>
      <c r="B2438" s="3">
        <v>38.25</v>
      </c>
      <c r="C2438" s="3">
        <v>38.5</v>
      </c>
      <c r="D2438" s="3">
        <v>38.25</v>
      </c>
      <c r="E2438" s="3">
        <v>38.5</v>
      </c>
      <c r="F2438" s="3">
        <v>13</v>
      </c>
      <c r="G2438" s="3">
        <v>38.58</v>
      </c>
    </row>
    <row r="2439" spans="1:7" x14ac:dyDescent="0.3">
      <c r="A2439" s="8">
        <v>41277</v>
      </c>
      <c r="B2439" s="3">
        <v>38.700000000000003</v>
      </c>
      <c r="C2439" s="3">
        <v>39</v>
      </c>
      <c r="D2439" s="3">
        <v>38.700000000000003</v>
      </c>
      <c r="E2439" s="3">
        <v>38.9</v>
      </c>
      <c r="F2439" s="3">
        <v>256</v>
      </c>
      <c r="G2439" s="3">
        <v>38.9</v>
      </c>
    </row>
    <row r="2440" spans="1:7" x14ac:dyDescent="0.3">
      <c r="A2440" s="8">
        <v>41278</v>
      </c>
      <c r="B2440" s="3">
        <v>39.299999999999997</v>
      </c>
      <c r="C2440" s="3">
        <v>39.5</v>
      </c>
      <c r="D2440" s="3">
        <v>39.200000000000003</v>
      </c>
      <c r="E2440" s="3">
        <v>39.5</v>
      </c>
      <c r="F2440" s="3">
        <v>85</v>
      </c>
      <c r="G2440" s="3">
        <v>39.5</v>
      </c>
    </row>
    <row r="2441" spans="1:7" x14ac:dyDescent="0.3">
      <c r="A2441" s="8">
        <v>41281</v>
      </c>
      <c r="B2441" s="3">
        <v>40.9</v>
      </c>
      <c r="C2441" s="3">
        <v>41.25</v>
      </c>
      <c r="D2441" s="3">
        <v>40.9</v>
      </c>
      <c r="E2441" s="3">
        <v>41.2</v>
      </c>
      <c r="F2441" s="3">
        <v>169</v>
      </c>
      <c r="G2441" s="3">
        <v>41.15</v>
      </c>
    </row>
    <row r="2442" spans="1:7" x14ac:dyDescent="0.3">
      <c r="A2442" s="8">
        <v>41282</v>
      </c>
      <c r="B2442" s="3">
        <v>40.799999999999997</v>
      </c>
      <c r="C2442" s="3">
        <v>41.5</v>
      </c>
      <c r="D2442" s="3">
        <v>40.799999999999997</v>
      </c>
      <c r="E2442" s="3">
        <v>41.3</v>
      </c>
      <c r="F2442" s="3">
        <v>34</v>
      </c>
      <c r="G2442" s="3">
        <v>41.43</v>
      </c>
    </row>
    <row r="2443" spans="1:7" x14ac:dyDescent="0.3">
      <c r="A2443" s="8">
        <v>41283</v>
      </c>
      <c r="B2443" s="3">
        <v>41.75</v>
      </c>
      <c r="C2443" s="3">
        <v>41.75</v>
      </c>
      <c r="D2443" s="3">
        <v>41.3</v>
      </c>
      <c r="E2443" s="3">
        <v>41.3</v>
      </c>
      <c r="F2443" s="3">
        <v>38</v>
      </c>
      <c r="G2443" s="3">
        <v>41.3</v>
      </c>
    </row>
    <row r="2444" spans="1:7" x14ac:dyDescent="0.3">
      <c r="A2444" s="8">
        <v>41284</v>
      </c>
      <c r="B2444" s="3">
        <v>41.4</v>
      </c>
      <c r="C2444" s="3">
        <v>41.4</v>
      </c>
      <c r="D2444" s="3">
        <v>40.65</v>
      </c>
      <c r="E2444" s="3">
        <v>40.950000000000003</v>
      </c>
      <c r="F2444" s="3">
        <v>86</v>
      </c>
      <c r="G2444" s="3">
        <v>40.950000000000003</v>
      </c>
    </row>
    <row r="2445" spans="1:7" x14ac:dyDescent="0.3">
      <c r="A2445" s="8">
        <v>41285</v>
      </c>
      <c r="B2445" s="3">
        <v>41</v>
      </c>
      <c r="C2445" s="3">
        <v>41.1</v>
      </c>
      <c r="D2445" s="3">
        <v>41</v>
      </c>
      <c r="E2445" s="3">
        <v>41.1</v>
      </c>
      <c r="F2445" s="3">
        <v>195</v>
      </c>
      <c r="G2445" s="3">
        <v>41.1</v>
      </c>
    </row>
    <row r="2446" spans="1:7" x14ac:dyDescent="0.3">
      <c r="A2446" s="8">
        <v>41288</v>
      </c>
      <c r="B2446" s="3">
        <v>41.5</v>
      </c>
      <c r="C2446" s="3">
        <v>41.5</v>
      </c>
      <c r="D2446" s="3">
        <v>40.85</v>
      </c>
      <c r="E2446" s="3">
        <v>40.9</v>
      </c>
      <c r="F2446" s="3">
        <v>233</v>
      </c>
      <c r="G2446" s="3">
        <v>40.9</v>
      </c>
    </row>
    <row r="2447" spans="1:7" x14ac:dyDescent="0.3">
      <c r="A2447" s="8">
        <v>41289</v>
      </c>
      <c r="B2447" s="3">
        <v>41.4</v>
      </c>
      <c r="C2447" s="3">
        <v>41.6</v>
      </c>
      <c r="D2447" s="3">
        <v>41.25</v>
      </c>
      <c r="E2447" s="3">
        <v>41.6</v>
      </c>
      <c r="F2447" s="3">
        <v>152</v>
      </c>
      <c r="G2447" s="3">
        <v>41.6</v>
      </c>
    </row>
    <row r="2448" spans="1:7" x14ac:dyDescent="0.3">
      <c r="A2448" s="8">
        <v>41290</v>
      </c>
      <c r="B2448" s="3">
        <v>42.5</v>
      </c>
      <c r="C2448" s="3">
        <v>42.75</v>
      </c>
      <c r="D2448" s="3">
        <v>42</v>
      </c>
      <c r="E2448" s="3">
        <v>42</v>
      </c>
      <c r="F2448" s="3">
        <v>161</v>
      </c>
      <c r="G2448" s="3">
        <v>42.1</v>
      </c>
    </row>
    <row r="2449" spans="1:7" x14ac:dyDescent="0.3">
      <c r="A2449" s="8">
        <v>41291</v>
      </c>
      <c r="B2449" s="3">
        <v>41.6</v>
      </c>
      <c r="C2449" s="3">
        <v>41.6</v>
      </c>
      <c r="D2449" s="3">
        <v>40.700000000000003</v>
      </c>
      <c r="E2449" s="3">
        <v>41.1</v>
      </c>
      <c r="F2449" s="3">
        <v>129</v>
      </c>
      <c r="G2449" s="3">
        <v>41.1</v>
      </c>
    </row>
    <row r="2450" spans="1:7" x14ac:dyDescent="0.3">
      <c r="A2450" s="8">
        <v>41292</v>
      </c>
      <c r="B2450" s="3">
        <v>40.65</v>
      </c>
      <c r="C2450" s="3">
        <v>40.799999999999997</v>
      </c>
      <c r="D2450" s="3">
        <v>40.299999999999997</v>
      </c>
      <c r="E2450" s="3">
        <v>40.5</v>
      </c>
      <c r="F2450" s="3">
        <v>131</v>
      </c>
      <c r="G2450" s="3">
        <v>40.6</v>
      </c>
    </row>
    <row r="2451" spans="1:7" x14ac:dyDescent="0.3">
      <c r="A2451" s="8">
        <v>41295</v>
      </c>
      <c r="B2451" s="3">
        <v>39.299999999999997</v>
      </c>
      <c r="C2451" s="3">
        <v>39.35</v>
      </c>
      <c r="D2451" s="3">
        <v>39</v>
      </c>
      <c r="E2451" s="3">
        <v>39.299999999999997</v>
      </c>
      <c r="F2451" s="3">
        <v>54</v>
      </c>
      <c r="G2451" s="3">
        <v>39.130000000000003</v>
      </c>
    </row>
    <row r="2452" spans="1:7" x14ac:dyDescent="0.3">
      <c r="A2452" s="8">
        <v>41296</v>
      </c>
      <c r="B2452" s="3">
        <v>39.299999999999997</v>
      </c>
      <c r="C2452" s="3">
        <v>39.6</v>
      </c>
      <c r="D2452" s="3">
        <v>39.200000000000003</v>
      </c>
      <c r="E2452" s="3">
        <v>39.450000000000003</v>
      </c>
      <c r="F2452" s="3">
        <v>343</v>
      </c>
      <c r="G2452" s="3">
        <v>39.450000000000003</v>
      </c>
    </row>
    <row r="2453" spans="1:7" x14ac:dyDescent="0.3">
      <c r="A2453" s="8">
        <v>41297</v>
      </c>
      <c r="B2453" s="3">
        <v>39.6</v>
      </c>
      <c r="C2453" s="3">
        <v>39.75</v>
      </c>
      <c r="D2453" s="3">
        <v>39.32</v>
      </c>
      <c r="E2453" s="3">
        <v>39.32</v>
      </c>
      <c r="F2453" s="3">
        <v>119</v>
      </c>
      <c r="G2453" s="3">
        <v>39.380000000000003</v>
      </c>
    </row>
    <row r="2454" spans="1:7" x14ac:dyDescent="0.3">
      <c r="A2454" s="8">
        <v>41298</v>
      </c>
      <c r="B2454" s="3">
        <v>38.700000000000003</v>
      </c>
      <c r="C2454" s="3">
        <v>38.85</v>
      </c>
      <c r="D2454" s="3">
        <v>38.4</v>
      </c>
      <c r="E2454" s="3">
        <v>38.6</v>
      </c>
      <c r="F2454" s="3">
        <v>121</v>
      </c>
      <c r="G2454" s="3">
        <v>38.6</v>
      </c>
    </row>
    <row r="2455" spans="1:7" x14ac:dyDescent="0.3">
      <c r="A2455" s="8">
        <v>41299</v>
      </c>
      <c r="B2455" s="3">
        <v>38.47</v>
      </c>
      <c r="C2455" s="3">
        <v>38.47</v>
      </c>
      <c r="D2455" s="3">
        <v>37.299999999999997</v>
      </c>
      <c r="E2455" s="3">
        <v>37.6</v>
      </c>
      <c r="F2455" s="3">
        <v>225</v>
      </c>
      <c r="G2455" s="3">
        <v>37.6</v>
      </c>
    </row>
    <row r="2456" spans="1:7" x14ac:dyDescent="0.3">
      <c r="A2456" s="8">
        <v>41302</v>
      </c>
      <c r="B2456" s="3">
        <v>37.869999999999997</v>
      </c>
      <c r="C2456" s="3">
        <v>38.15</v>
      </c>
      <c r="D2456" s="3">
        <v>37.869999999999997</v>
      </c>
      <c r="E2456" s="3">
        <v>38.1</v>
      </c>
      <c r="F2456" s="3">
        <v>93</v>
      </c>
      <c r="G2456" s="3">
        <v>38.15</v>
      </c>
    </row>
    <row r="2457" spans="1:7" x14ac:dyDescent="0.3">
      <c r="A2457" s="8">
        <v>41303</v>
      </c>
      <c r="B2457" s="3">
        <v>37.950000000000003</v>
      </c>
      <c r="C2457" s="3">
        <v>37.950000000000003</v>
      </c>
      <c r="D2457" s="3">
        <v>37.75</v>
      </c>
      <c r="E2457" s="3">
        <v>37.75</v>
      </c>
      <c r="F2457" s="3">
        <v>18</v>
      </c>
      <c r="G2457" s="3">
        <v>37.75</v>
      </c>
    </row>
    <row r="2458" spans="1:7" x14ac:dyDescent="0.3">
      <c r="A2458" s="8">
        <v>41304</v>
      </c>
      <c r="B2458" s="3">
        <v>38.1</v>
      </c>
      <c r="C2458" s="3">
        <v>38.299999999999997</v>
      </c>
      <c r="D2458" s="3">
        <v>37.549999999999997</v>
      </c>
      <c r="E2458" s="3">
        <v>37.6</v>
      </c>
      <c r="F2458" s="3">
        <v>188</v>
      </c>
      <c r="G2458" s="3">
        <v>37.68</v>
      </c>
    </row>
    <row r="2459" spans="1:7" x14ac:dyDescent="0.3">
      <c r="A2459" s="8">
        <v>41305</v>
      </c>
      <c r="B2459" s="3">
        <v>37.6</v>
      </c>
      <c r="C2459" s="3">
        <v>37.799999999999997</v>
      </c>
      <c r="D2459" s="3">
        <v>36.950000000000003</v>
      </c>
      <c r="E2459" s="3">
        <v>36.950000000000003</v>
      </c>
      <c r="F2459" s="3">
        <v>179</v>
      </c>
      <c r="G2459" s="3">
        <v>36.950000000000003</v>
      </c>
    </row>
    <row r="2460" spans="1:7" x14ac:dyDescent="0.3">
      <c r="A2460" s="8">
        <v>41306</v>
      </c>
      <c r="B2460" s="3">
        <v>36.700000000000003</v>
      </c>
      <c r="C2460" s="3">
        <v>37</v>
      </c>
      <c r="D2460" s="3">
        <v>36.35</v>
      </c>
      <c r="E2460" s="3">
        <v>36.799999999999997</v>
      </c>
      <c r="F2460" s="3">
        <v>65</v>
      </c>
      <c r="G2460" s="3">
        <v>36.799999999999997</v>
      </c>
    </row>
    <row r="2461" spans="1:7" x14ac:dyDescent="0.3">
      <c r="A2461" s="8">
        <v>41309</v>
      </c>
      <c r="B2461" s="3">
        <v>36.6</v>
      </c>
      <c r="C2461" s="3">
        <v>37.35</v>
      </c>
      <c r="D2461" s="3">
        <v>36.6</v>
      </c>
      <c r="E2461" s="3">
        <v>37.35</v>
      </c>
      <c r="F2461" s="3">
        <v>100</v>
      </c>
      <c r="G2461" s="3">
        <v>37.25</v>
      </c>
    </row>
    <row r="2462" spans="1:7" x14ac:dyDescent="0.3">
      <c r="A2462" s="8">
        <v>41310</v>
      </c>
      <c r="B2462" s="3">
        <v>36.9</v>
      </c>
      <c r="C2462" s="3">
        <v>37.6</v>
      </c>
      <c r="D2462" s="3">
        <v>36.9</v>
      </c>
      <c r="E2462" s="3">
        <v>37.5</v>
      </c>
      <c r="F2462" s="3">
        <v>54</v>
      </c>
      <c r="G2462" s="3">
        <v>37.5</v>
      </c>
    </row>
    <row r="2463" spans="1:7" x14ac:dyDescent="0.3">
      <c r="A2463" s="8">
        <v>41311</v>
      </c>
      <c r="B2463" s="3">
        <v>37.700000000000003</v>
      </c>
      <c r="C2463" s="3">
        <v>37.700000000000003</v>
      </c>
      <c r="D2463" s="3">
        <v>37.6</v>
      </c>
      <c r="E2463" s="3">
        <v>37.61</v>
      </c>
      <c r="F2463" s="3">
        <v>68</v>
      </c>
      <c r="G2463" s="3">
        <v>37.61</v>
      </c>
    </row>
    <row r="2464" spans="1:7" x14ac:dyDescent="0.3">
      <c r="A2464" s="8">
        <v>41312</v>
      </c>
      <c r="B2464" s="3">
        <v>37.6</v>
      </c>
      <c r="C2464" s="3">
        <v>37.6</v>
      </c>
      <c r="D2464" s="3">
        <v>37.1</v>
      </c>
      <c r="E2464" s="3">
        <v>37.35</v>
      </c>
      <c r="F2464" s="3">
        <v>102</v>
      </c>
      <c r="G2464" s="3">
        <v>37.35</v>
      </c>
    </row>
    <row r="2465" spans="1:7" x14ac:dyDescent="0.3">
      <c r="A2465" s="8">
        <v>41313</v>
      </c>
      <c r="B2465" s="3">
        <v>37.65</v>
      </c>
      <c r="C2465" s="3">
        <v>37.950000000000003</v>
      </c>
      <c r="D2465" s="3">
        <v>37.64</v>
      </c>
      <c r="E2465" s="3">
        <v>37.65</v>
      </c>
      <c r="F2465" s="3">
        <v>91</v>
      </c>
      <c r="G2465" s="3">
        <v>37.68</v>
      </c>
    </row>
    <row r="2466" spans="1:7" x14ac:dyDescent="0.3">
      <c r="A2466" s="8">
        <v>41316</v>
      </c>
      <c r="B2466" s="3">
        <v>37.35</v>
      </c>
      <c r="C2466" s="3">
        <v>37.450000000000003</v>
      </c>
      <c r="D2466" s="3">
        <v>37.35</v>
      </c>
      <c r="E2466" s="3">
        <v>37.450000000000003</v>
      </c>
      <c r="F2466" s="3">
        <v>23</v>
      </c>
      <c r="G2466" s="3">
        <v>37.450000000000003</v>
      </c>
    </row>
    <row r="2467" spans="1:7" x14ac:dyDescent="0.3">
      <c r="A2467" s="8">
        <v>41317</v>
      </c>
      <c r="B2467" s="3">
        <v>37.700000000000003</v>
      </c>
      <c r="C2467" s="3">
        <v>37.799999999999997</v>
      </c>
      <c r="D2467" s="3">
        <v>37.65</v>
      </c>
      <c r="E2467" s="3">
        <v>37.65</v>
      </c>
      <c r="F2467" s="3">
        <v>69</v>
      </c>
      <c r="G2467" s="3">
        <v>37.65</v>
      </c>
    </row>
    <row r="2468" spans="1:7" x14ac:dyDescent="0.3">
      <c r="A2468" s="8">
        <v>41318</v>
      </c>
      <c r="B2468" s="3">
        <v>37.700000000000003</v>
      </c>
      <c r="C2468" s="3">
        <v>38.049999999999997</v>
      </c>
      <c r="D2468" s="3">
        <v>37.65</v>
      </c>
      <c r="E2468" s="3">
        <v>38</v>
      </c>
      <c r="F2468" s="3">
        <v>120</v>
      </c>
      <c r="G2468" s="3">
        <v>38</v>
      </c>
    </row>
    <row r="2469" spans="1:7" x14ac:dyDescent="0.3">
      <c r="A2469" s="8">
        <v>41319</v>
      </c>
      <c r="B2469" s="3">
        <v>38</v>
      </c>
      <c r="C2469" s="3">
        <v>38</v>
      </c>
      <c r="D2469" s="3">
        <v>37.700000000000003</v>
      </c>
      <c r="E2469" s="3">
        <v>37.700000000000003</v>
      </c>
      <c r="F2469" s="3">
        <v>30</v>
      </c>
      <c r="G2469" s="3">
        <v>37.799999999999997</v>
      </c>
    </row>
    <row r="2470" spans="1:7" x14ac:dyDescent="0.3">
      <c r="A2470" s="8">
        <v>41320</v>
      </c>
      <c r="B2470" s="3">
        <v>37.799999999999997</v>
      </c>
      <c r="C2470" s="3">
        <v>37.799999999999997</v>
      </c>
      <c r="D2470" s="3">
        <v>37.5</v>
      </c>
      <c r="E2470" s="3">
        <v>37.549999999999997</v>
      </c>
      <c r="F2470" s="3">
        <v>31</v>
      </c>
      <c r="G2470" s="3">
        <v>37.47</v>
      </c>
    </row>
    <row r="2471" spans="1:7" x14ac:dyDescent="0.3">
      <c r="A2471" s="8">
        <v>41323</v>
      </c>
      <c r="B2471" s="3">
        <v>37.65</v>
      </c>
      <c r="C2471" s="3">
        <v>37.65</v>
      </c>
      <c r="D2471" s="3">
        <v>37.6</v>
      </c>
      <c r="E2471" s="3">
        <v>37.65</v>
      </c>
      <c r="F2471" s="3">
        <v>28</v>
      </c>
      <c r="G2471" s="3">
        <v>37.6</v>
      </c>
    </row>
    <row r="2472" spans="1:7" x14ac:dyDescent="0.3">
      <c r="A2472" s="8">
        <v>41324</v>
      </c>
      <c r="B2472" s="3">
        <v>37.299999999999997</v>
      </c>
      <c r="C2472" s="3">
        <v>37.299999999999997</v>
      </c>
      <c r="D2472" s="3">
        <v>36.9</v>
      </c>
      <c r="E2472" s="3">
        <v>37</v>
      </c>
      <c r="F2472" s="3">
        <v>76</v>
      </c>
      <c r="G2472" s="3">
        <v>37</v>
      </c>
    </row>
    <row r="2473" spans="1:7" x14ac:dyDescent="0.3">
      <c r="A2473" s="8">
        <v>41325</v>
      </c>
      <c r="B2473" s="3">
        <v>37.200000000000003</v>
      </c>
      <c r="C2473" s="3">
        <v>37.549999999999997</v>
      </c>
      <c r="D2473" s="3">
        <v>37.200000000000003</v>
      </c>
      <c r="E2473" s="3">
        <v>37.4</v>
      </c>
      <c r="F2473" s="3">
        <v>81</v>
      </c>
      <c r="G2473" s="3">
        <v>37.4</v>
      </c>
    </row>
    <row r="2474" spans="1:7" x14ac:dyDescent="0.3">
      <c r="A2474" s="8">
        <v>41326</v>
      </c>
      <c r="B2474" s="3">
        <v>37.25</v>
      </c>
      <c r="C2474" s="3">
        <v>37.5</v>
      </c>
      <c r="D2474" s="3">
        <v>37.15</v>
      </c>
      <c r="E2474" s="3">
        <v>37.5</v>
      </c>
      <c r="F2474" s="3">
        <v>71</v>
      </c>
      <c r="G2474" s="3">
        <v>37.53</v>
      </c>
    </row>
    <row r="2475" spans="1:7" x14ac:dyDescent="0.3">
      <c r="A2475" s="8">
        <v>41327</v>
      </c>
      <c r="B2475" s="3">
        <v>37.6</v>
      </c>
      <c r="C2475" s="3">
        <v>37.75</v>
      </c>
      <c r="D2475" s="3">
        <v>37.5</v>
      </c>
      <c r="E2475" s="3">
        <v>37.75</v>
      </c>
      <c r="F2475" s="3">
        <v>37</v>
      </c>
      <c r="G2475" s="3">
        <v>37.75</v>
      </c>
    </row>
    <row r="2476" spans="1:7" x14ac:dyDescent="0.3">
      <c r="A2476" s="8">
        <v>41330</v>
      </c>
      <c r="B2476" s="3">
        <v>37.700000000000003</v>
      </c>
      <c r="C2476" s="3">
        <v>37.700000000000003</v>
      </c>
      <c r="D2476" s="3">
        <v>37.4</v>
      </c>
      <c r="E2476" s="3">
        <v>37.6</v>
      </c>
      <c r="F2476" s="3">
        <v>35</v>
      </c>
      <c r="G2476" s="3">
        <v>37.630000000000003</v>
      </c>
    </row>
    <row r="2477" spans="1:7" x14ac:dyDescent="0.3">
      <c r="A2477" s="8">
        <v>41331</v>
      </c>
      <c r="B2477" s="3">
        <v>37.6</v>
      </c>
      <c r="C2477" s="3">
        <v>38</v>
      </c>
      <c r="D2477" s="3">
        <v>37.5</v>
      </c>
      <c r="E2477" s="3">
        <v>38</v>
      </c>
      <c r="F2477" s="3">
        <v>99</v>
      </c>
      <c r="G2477" s="3">
        <v>38</v>
      </c>
    </row>
    <row r="2478" spans="1:7" x14ac:dyDescent="0.3">
      <c r="A2478" s="8">
        <v>41332</v>
      </c>
      <c r="B2478" s="3">
        <v>38.25</v>
      </c>
      <c r="C2478" s="3">
        <v>38.25</v>
      </c>
      <c r="D2478" s="3">
        <v>38.1</v>
      </c>
      <c r="E2478" s="3">
        <v>38.25</v>
      </c>
      <c r="F2478" s="3">
        <v>165</v>
      </c>
      <c r="G2478" s="3">
        <v>38.25</v>
      </c>
    </row>
    <row r="2479" spans="1:7" x14ac:dyDescent="0.3">
      <c r="A2479" s="8">
        <v>41333</v>
      </c>
      <c r="B2479" s="3">
        <v>38.299999999999997</v>
      </c>
      <c r="C2479" s="3">
        <v>39</v>
      </c>
      <c r="D2479" s="3">
        <v>38.299999999999997</v>
      </c>
      <c r="E2479" s="3">
        <v>38.700000000000003</v>
      </c>
      <c r="F2479" s="3">
        <v>270</v>
      </c>
      <c r="G2479" s="3">
        <v>38.799999999999997</v>
      </c>
    </row>
    <row r="2480" spans="1:7" x14ac:dyDescent="0.3">
      <c r="A2480" s="8">
        <v>41334</v>
      </c>
      <c r="B2480" s="3">
        <v>36.200000000000003</v>
      </c>
      <c r="C2480" s="3">
        <v>36.25</v>
      </c>
      <c r="D2480" s="3">
        <v>36.200000000000003</v>
      </c>
      <c r="E2480" s="3">
        <v>36.200000000000003</v>
      </c>
      <c r="F2480" s="3">
        <v>22</v>
      </c>
      <c r="G2480" s="3">
        <v>36.200000000000003</v>
      </c>
    </row>
    <row r="2481" spans="1:7" x14ac:dyDescent="0.3">
      <c r="A2481" s="8">
        <v>41337</v>
      </c>
      <c r="B2481" s="3">
        <v>36.75</v>
      </c>
      <c r="C2481" s="3">
        <v>36.85</v>
      </c>
      <c r="D2481" s="3">
        <v>36.549999999999997</v>
      </c>
      <c r="E2481" s="3">
        <v>36.549999999999997</v>
      </c>
      <c r="F2481" s="3">
        <v>35</v>
      </c>
      <c r="G2481" s="3">
        <v>36.549999999999997</v>
      </c>
    </row>
    <row r="2482" spans="1:7" x14ac:dyDescent="0.3">
      <c r="A2482" s="8">
        <v>41338</v>
      </c>
      <c r="B2482" s="3">
        <v>36.549999999999997</v>
      </c>
      <c r="C2482" s="3">
        <v>36.549999999999997</v>
      </c>
      <c r="D2482" s="3">
        <v>36.299999999999997</v>
      </c>
      <c r="E2482" s="3">
        <v>36.299999999999997</v>
      </c>
      <c r="F2482" s="3">
        <v>39</v>
      </c>
      <c r="G2482" s="3">
        <v>36.299999999999997</v>
      </c>
    </row>
    <row r="2483" spans="1:7" x14ac:dyDescent="0.3">
      <c r="A2483" s="8">
        <v>41339</v>
      </c>
      <c r="B2483" s="3">
        <v>36.5</v>
      </c>
      <c r="C2483" s="3">
        <v>36.5</v>
      </c>
      <c r="D2483" s="3">
        <v>36.5</v>
      </c>
      <c r="E2483" s="3">
        <v>36.5</v>
      </c>
      <c r="F2483" s="3">
        <v>22</v>
      </c>
      <c r="G2483" s="3">
        <v>36.5</v>
      </c>
    </row>
    <row r="2484" spans="1:7" x14ac:dyDescent="0.3">
      <c r="A2484" s="8">
        <v>41340</v>
      </c>
      <c r="B2484" s="3">
        <v>36.4</v>
      </c>
      <c r="C2484" s="3">
        <v>36.4</v>
      </c>
      <c r="D2484" s="3">
        <v>36.35</v>
      </c>
      <c r="E2484" s="3">
        <v>36.4</v>
      </c>
      <c r="F2484" s="3">
        <v>32</v>
      </c>
      <c r="G2484" s="3">
        <v>36.35</v>
      </c>
    </row>
    <row r="2485" spans="1:7" x14ac:dyDescent="0.3">
      <c r="A2485" s="8">
        <v>41341</v>
      </c>
      <c r="B2485" s="3">
        <v>36.4</v>
      </c>
      <c r="C2485" s="3">
        <v>36.4</v>
      </c>
      <c r="D2485" s="3">
        <v>36.4</v>
      </c>
      <c r="E2485" s="3">
        <v>36.4</v>
      </c>
      <c r="F2485" s="3">
        <v>5</v>
      </c>
      <c r="G2485" s="3">
        <v>36.450000000000003</v>
      </c>
    </row>
    <row r="2486" spans="1:7" x14ac:dyDescent="0.3">
      <c r="A2486" s="8">
        <v>41344</v>
      </c>
      <c r="B2486" s="3">
        <v>36.5</v>
      </c>
      <c r="C2486" s="3">
        <v>36.5</v>
      </c>
      <c r="D2486" s="3">
        <v>36.299999999999997</v>
      </c>
      <c r="E2486" s="3">
        <v>36.299999999999997</v>
      </c>
      <c r="F2486" s="3">
        <v>18</v>
      </c>
      <c r="G2486" s="3">
        <v>36.299999999999997</v>
      </c>
    </row>
    <row r="2487" spans="1:7" x14ac:dyDescent="0.3">
      <c r="A2487" s="8">
        <v>41345</v>
      </c>
      <c r="B2487" s="3">
        <v>36.299999999999997</v>
      </c>
      <c r="C2487" s="3">
        <v>36.4</v>
      </c>
      <c r="D2487" s="3">
        <v>36.299999999999997</v>
      </c>
      <c r="E2487" s="3">
        <v>36.299999999999997</v>
      </c>
      <c r="F2487" s="3">
        <v>42</v>
      </c>
      <c r="G2487" s="3">
        <v>36.299999999999997</v>
      </c>
    </row>
    <row r="2488" spans="1:7" x14ac:dyDescent="0.3">
      <c r="A2488" s="8">
        <v>41346</v>
      </c>
      <c r="B2488" s="3">
        <v>36.6</v>
      </c>
      <c r="C2488" s="3">
        <v>36.65</v>
      </c>
      <c r="D2488" s="3">
        <v>36.450000000000003</v>
      </c>
      <c r="E2488" s="3">
        <v>36.450000000000003</v>
      </c>
      <c r="F2488" s="3">
        <v>56</v>
      </c>
      <c r="G2488" s="3">
        <v>36.450000000000003</v>
      </c>
    </row>
    <row r="2489" spans="1:7" x14ac:dyDescent="0.3">
      <c r="A2489" s="8">
        <v>41347</v>
      </c>
      <c r="B2489" s="3">
        <v>36.549999999999997</v>
      </c>
      <c r="C2489" s="3">
        <v>36.700000000000003</v>
      </c>
      <c r="D2489" s="3">
        <v>36.5</v>
      </c>
      <c r="E2489" s="3">
        <v>36.700000000000003</v>
      </c>
      <c r="F2489" s="3">
        <v>56</v>
      </c>
      <c r="G2489" s="3">
        <v>36.65</v>
      </c>
    </row>
    <row r="2490" spans="1:7" x14ac:dyDescent="0.3">
      <c r="A2490" s="8">
        <v>41348</v>
      </c>
      <c r="B2490" s="3">
        <v>36.799999999999997</v>
      </c>
      <c r="C2490" s="3">
        <v>37.1</v>
      </c>
      <c r="D2490" s="3">
        <v>36.799999999999997</v>
      </c>
      <c r="E2490" s="3">
        <v>37</v>
      </c>
      <c r="F2490" s="3">
        <v>50</v>
      </c>
      <c r="G2490" s="3">
        <v>37.1</v>
      </c>
    </row>
    <row r="2491" spans="1:7" x14ac:dyDescent="0.3">
      <c r="A2491" s="8">
        <v>41351</v>
      </c>
      <c r="B2491" s="3">
        <v>37.1</v>
      </c>
      <c r="C2491" s="3">
        <v>37.35</v>
      </c>
      <c r="D2491" s="3">
        <v>37.1</v>
      </c>
      <c r="E2491" s="3">
        <v>37.159999999999997</v>
      </c>
      <c r="F2491" s="3">
        <v>141</v>
      </c>
      <c r="G2491" s="3">
        <v>37.15</v>
      </c>
    </row>
    <row r="2492" spans="1:7" x14ac:dyDescent="0.3">
      <c r="A2492" s="8">
        <v>41352</v>
      </c>
      <c r="B2492" s="3">
        <v>37.200000000000003</v>
      </c>
      <c r="C2492" s="3">
        <v>37.4</v>
      </c>
      <c r="D2492" s="3">
        <v>37.200000000000003</v>
      </c>
      <c r="E2492" s="3">
        <v>37.4</v>
      </c>
      <c r="F2492" s="3">
        <v>57</v>
      </c>
      <c r="G2492" s="3">
        <v>37.4</v>
      </c>
    </row>
    <row r="2493" spans="1:7" x14ac:dyDescent="0.3">
      <c r="A2493" s="8">
        <v>41353</v>
      </c>
      <c r="B2493" s="3">
        <v>37.5</v>
      </c>
      <c r="C2493" s="3">
        <v>37.5</v>
      </c>
      <c r="D2493" s="3">
        <v>36.9</v>
      </c>
      <c r="E2493" s="3">
        <v>37.200000000000003</v>
      </c>
      <c r="F2493" s="3">
        <v>62</v>
      </c>
      <c r="G2493" s="3">
        <v>37.200000000000003</v>
      </c>
    </row>
    <row r="2494" spans="1:7" x14ac:dyDescent="0.3">
      <c r="A2494" s="8">
        <v>41354</v>
      </c>
      <c r="B2494" s="3">
        <v>37.5</v>
      </c>
      <c r="C2494" s="3">
        <v>37.9</v>
      </c>
      <c r="D2494" s="3">
        <v>37.299999999999997</v>
      </c>
      <c r="E2494" s="3">
        <v>37.799999999999997</v>
      </c>
      <c r="F2494" s="3">
        <v>310</v>
      </c>
      <c r="G2494" s="3">
        <v>37.799999999999997</v>
      </c>
    </row>
    <row r="2495" spans="1:7" x14ac:dyDescent="0.3">
      <c r="A2495" s="8">
        <v>41355</v>
      </c>
      <c r="B2495" s="3">
        <v>37.950000000000003</v>
      </c>
      <c r="C2495" s="3">
        <v>38.549999999999997</v>
      </c>
      <c r="D2495" s="3">
        <v>37.950000000000003</v>
      </c>
      <c r="E2495" s="3">
        <v>38.549999999999997</v>
      </c>
      <c r="F2495" s="3">
        <v>92</v>
      </c>
      <c r="G2495" s="3">
        <v>38.549999999999997</v>
      </c>
    </row>
    <row r="2496" spans="1:7" x14ac:dyDescent="0.3">
      <c r="A2496" s="8">
        <v>41358</v>
      </c>
      <c r="B2496" s="3">
        <v>39.1</v>
      </c>
      <c r="C2496" s="3">
        <v>39.950000000000003</v>
      </c>
      <c r="D2496" s="3">
        <v>39.1</v>
      </c>
      <c r="E2496" s="3">
        <v>39.9</v>
      </c>
      <c r="F2496" s="3">
        <v>165</v>
      </c>
      <c r="G2496" s="3">
        <v>39.950000000000003</v>
      </c>
    </row>
    <row r="2497" spans="1:7" x14ac:dyDescent="0.3">
      <c r="A2497" s="8">
        <v>41359</v>
      </c>
      <c r="B2497" s="3">
        <v>40.049999999999997</v>
      </c>
      <c r="C2497" s="3">
        <v>40.6</v>
      </c>
      <c r="D2497" s="3">
        <v>39.950000000000003</v>
      </c>
      <c r="E2497" s="3">
        <v>40.35</v>
      </c>
      <c r="F2497" s="3">
        <v>110</v>
      </c>
      <c r="G2497" s="3">
        <v>40.299999999999997</v>
      </c>
    </row>
    <row r="2498" spans="1:7" x14ac:dyDescent="0.3">
      <c r="A2498" s="8">
        <v>41360</v>
      </c>
      <c r="B2498" s="3">
        <v>40.549999999999997</v>
      </c>
      <c r="C2498" s="3">
        <v>40.6</v>
      </c>
      <c r="D2498" s="3">
        <v>40.200000000000003</v>
      </c>
      <c r="E2498" s="3">
        <v>40.450000000000003</v>
      </c>
      <c r="F2498" s="3">
        <v>110</v>
      </c>
      <c r="G2498" s="3">
        <v>40.6</v>
      </c>
    </row>
    <row r="2499" spans="1:7" x14ac:dyDescent="0.3">
      <c r="A2499" s="8">
        <v>41366</v>
      </c>
      <c r="B2499" s="3">
        <v>38</v>
      </c>
      <c r="C2499" s="3">
        <v>38.049999999999997</v>
      </c>
      <c r="D2499" s="3">
        <v>37.450000000000003</v>
      </c>
      <c r="E2499" s="3">
        <v>37.450000000000003</v>
      </c>
      <c r="F2499" s="3">
        <v>209</v>
      </c>
      <c r="G2499" s="3">
        <v>37.450000000000003</v>
      </c>
    </row>
    <row r="2500" spans="1:7" x14ac:dyDescent="0.3">
      <c r="A2500" s="8">
        <v>41367</v>
      </c>
      <c r="B2500" s="3">
        <v>37.75</v>
      </c>
      <c r="C2500" s="3">
        <v>38.450000000000003</v>
      </c>
      <c r="D2500" s="3">
        <v>37.75</v>
      </c>
      <c r="E2500" s="3">
        <v>38.299999999999997</v>
      </c>
      <c r="F2500" s="3">
        <v>186</v>
      </c>
      <c r="G2500" s="3">
        <v>38.35</v>
      </c>
    </row>
    <row r="2501" spans="1:7" x14ac:dyDescent="0.3">
      <c r="A2501" s="8">
        <v>41368</v>
      </c>
      <c r="B2501" s="3">
        <v>37.799999999999997</v>
      </c>
      <c r="C2501" s="3">
        <v>38.65</v>
      </c>
      <c r="D2501" s="3">
        <v>37.700000000000003</v>
      </c>
      <c r="E2501" s="3">
        <v>38.64</v>
      </c>
      <c r="F2501" s="3">
        <v>201</v>
      </c>
      <c r="G2501" s="3">
        <v>38.65</v>
      </c>
    </row>
    <row r="2502" spans="1:7" x14ac:dyDescent="0.3">
      <c r="A2502" s="8">
        <v>41369</v>
      </c>
      <c r="B2502" s="3">
        <v>39</v>
      </c>
      <c r="C2502" s="3">
        <v>40</v>
      </c>
      <c r="D2502" s="3">
        <v>39</v>
      </c>
      <c r="E2502" s="3">
        <v>39.799999999999997</v>
      </c>
      <c r="F2502" s="3">
        <v>286</v>
      </c>
      <c r="G2502" s="3">
        <v>39.76</v>
      </c>
    </row>
    <row r="2503" spans="1:7" x14ac:dyDescent="0.3">
      <c r="A2503" s="8">
        <v>41372</v>
      </c>
      <c r="B2503" s="3">
        <v>38.9</v>
      </c>
      <c r="C2503" s="3">
        <v>39.200000000000003</v>
      </c>
      <c r="D2503" s="3">
        <v>38.9</v>
      </c>
      <c r="E2503" s="3">
        <v>39.15</v>
      </c>
      <c r="F2503" s="3">
        <v>64</v>
      </c>
      <c r="G2503" s="3">
        <v>39.049999999999997</v>
      </c>
    </row>
    <row r="2504" spans="1:7" x14ac:dyDescent="0.3">
      <c r="A2504" s="8">
        <v>41373</v>
      </c>
      <c r="B2504" s="3">
        <v>38.299999999999997</v>
      </c>
      <c r="C2504" s="3">
        <v>38.299999999999997</v>
      </c>
      <c r="D2504" s="3">
        <v>37.799999999999997</v>
      </c>
      <c r="E2504" s="3">
        <v>37.799999999999997</v>
      </c>
      <c r="F2504" s="3">
        <v>184</v>
      </c>
      <c r="G2504" s="3">
        <v>37.799999999999997</v>
      </c>
    </row>
    <row r="2505" spans="1:7" x14ac:dyDescent="0.3">
      <c r="A2505" s="8">
        <v>41374</v>
      </c>
      <c r="B2505" s="3">
        <v>38</v>
      </c>
      <c r="C2505" s="3">
        <v>38.35</v>
      </c>
      <c r="D2505" s="3">
        <v>38</v>
      </c>
      <c r="E2505" s="3">
        <v>38.200000000000003</v>
      </c>
      <c r="F2505" s="3">
        <v>54</v>
      </c>
      <c r="G2505" s="3">
        <v>38.35</v>
      </c>
    </row>
    <row r="2506" spans="1:7" x14ac:dyDescent="0.3">
      <c r="A2506" s="8">
        <v>41375</v>
      </c>
      <c r="B2506" s="3">
        <v>38.200000000000003</v>
      </c>
      <c r="C2506" s="3">
        <v>38.4</v>
      </c>
      <c r="D2506" s="3">
        <v>38.15</v>
      </c>
      <c r="E2506" s="3">
        <v>38.15</v>
      </c>
      <c r="F2506" s="3">
        <v>207</v>
      </c>
      <c r="G2506" s="3">
        <v>38.15</v>
      </c>
    </row>
    <row r="2507" spans="1:7" x14ac:dyDescent="0.3">
      <c r="A2507" s="8">
        <v>41376</v>
      </c>
      <c r="B2507" s="3">
        <v>38.6</v>
      </c>
      <c r="C2507" s="3">
        <v>38.950000000000003</v>
      </c>
      <c r="D2507" s="3">
        <v>38.6</v>
      </c>
      <c r="E2507" s="3">
        <v>38.950000000000003</v>
      </c>
      <c r="F2507" s="3">
        <v>33</v>
      </c>
      <c r="G2507" s="3">
        <v>38.950000000000003</v>
      </c>
    </row>
    <row r="2508" spans="1:7" x14ac:dyDescent="0.3">
      <c r="A2508" s="8">
        <v>41379</v>
      </c>
      <c r="B2508" s="3">
        <v>37.75</v>
      </c>
      <c r="C2508" s="3">
        <v>37.75</v>
      </c>
      <c r="D2508" s="3">
        <v>37.15</v>
      </c>
      <c r="E2508" s="3">
        <v>37.15</v>
      </c>
      <c r="F2508" s="3">
        <v>132</v>
      </c>
      <c r="G2508" s="3">
        <v>37.15</v>
      </c>
    </row>
    <row r="2509" spans="1:7" x14ac:dyDescent="0.3">
      <c r="A2509" s="8">
        <v>41380</v>
      </c>
      <c r="B2509" s="3">
        <v>36.799999999999997</v>
      </c>
      <c r="C2509" s="3">
        <v>37.049999999999997</v>
      </c>
      <c r="D2509" s="3">
        <v>35.799999999999997</v>
      </c>
      <c r="E2509" s="3">
        <v>35.799999999999997</v>
      </c>
      <c r="F2509" s="3">
        <v>311</v>
      </c>
      <c r="G2509" s="3">
        <v>35.9</v>
      </c>
    </row>
    <row r="2510" spans="1:7" x14ac:dyDescent="0.3">
      <c r="A2510" s="8">
        <v>41381</v>
      </c>
      <c r="B2510" s="3">
        <v>35.5</v>
      </c>
      <c r="C2510" s="3">
        <v>35.549999999999997</v>
      </c>
      <c r="D2510" s="3">
        <v>35</v>
      </c>
      <c r="E2510" s="3">
        <v>35.200000000000003</v>
      </c>
      <c r="F2510" s="3">
        <v>123</v>
      </c>
      <c r="G2510" s="3">
        <v>35.200000000000003</v>
      </c>
    </row>
    <row r="2511" spans="1:7" x14ac:dyDescent="0.3">
      <c r="A2511" s="8">
        <v>41382</v>
      </c>
      <c r="B2511" s="3">
        <v>35.15</v>
      </c>
      <c r="C2511" s="3">
        <v>35.299999999999997</v>
      </c>
      <c r="D2511" s="3">
        <v>35</v>
      </c>
      <c r="E2511" s="3">
        <v>35.299999999999997</v>
      </c>
      <c r="F2511" s="3">
        <v>160</v>
      </c>
      <c r="G2511" s="3">
        <v>35.299999999999997</v>
      </c>
    </row>
    <row r="2512" spans="1:7" x14ac:dyDescent="0.3">
      <c r="A2512" s="8">
        <v>41383</v>
      </c>
      <c r="B2512" s="3">
        <v>35.409999999999997</v>
      </c>
      <c r="C2512" s="3">
        <v>36.35</v>
      </c>
      <c r="D2512" s="3">
        <v>35.409999999999997</v>
      </c>
      <c r="E2512" s="3">
        <v>36.25</v>
      </c>
      <c r="F2512" s="3">
        <v>163</v>
      </c>
      <c r="G2512" s="3">
        <v>36.299999999999997</v>
      </c>
    </row>
    <row r="2513" spans="1:7" x14ac:dyDescent="0.3">
      <c r="A2513" s="8">
        <v>41386</v>
      </c>
      <c r="B2513" s="3">
        <v>36.200000000000003</v>
      </c>
      <c r="C2513" s="3">
        <v>36.75</v>
      </c>
      <c r="D2513" s="3">
        <v>36.200000000000003</v>
      </c>
      <c r="E2513" s="3">
        <v>36.75</v>
      </c>
      <c r="F2513" s="3">
        <v>19</v>
      </c>
      <c r="G2513" s="3">
        <v>36.75</v>
      </c>
    </row>
    <row r="2514" spans="1:7" x14ac:dyDescent="0.3">
      <c r="A2514" s="8">
        <v>41387</v>
      </c>
      <c r="B2514" s="3">
        <v>36.6</v>
      </c>
      <c r="C2514" s="3">
        <v>37.15</v>
      </c>
      <c r="D2514" s="3">
        <v>36.4</v>
      </c>
      <c r="E2514" s="3">
        <v>37.15</v>
      </c>
      <c r="F2514" s="3">
        <v>184</v>
      </c>
      <c r="G2514" s="3">
        <v>37.15</v>
      </c>
    </row>
    <row r="2515" spans="1:7" x14ac:dyDescent="0.3">
      <c r="A2515" s="8">
        <v>41388</v>
      </c>
      <c r="B2515" s="3">
        <v>37.25</v>
      </c>
      <c r="C2515" s="3">
        <v>37.450000000000003</v>
      </c>
      <c r="D2515" s="3">
        <v>37.200000000000003</v>
      </c>
      <c r="E2515" s="3">
        <v>37.450000000000003</v>
      </c>
      <c r="F2515" s="3">
        <v>57</v>
      </c>
      <c r="G2515" s="3">
        <v>37.33</v>
      </c>
    </row>
    <row r="2516" spans="1:7" x14ac:dyDescent="0.3">
      <c r="A2516" s="8">
        <v>41389</v>
      </c>
      <c r="B2516" s="3">
        <v>37.200000000000003</v>
      </c>
      <c r="C2516" s="3">
        <v>37.200000000000003</v>
      </c>
      <c r="D2516" s="3">
        <v>36.75</v>
      </c>
      <c r="E2516" s="3">
        <v>36.75</v>
      </c>
      <c r="F2516" s="3">
        <v>22</v>
      </c>
      <c r="G2516" s="3">
        <v>36.799999999999997</v>
      </c>
    </row>
    <row r="2517" spans="1:7" x14ac:dyDescent="0.3">
      <c r="A2517" s="8">
        <v>41390</v>
      </c>
      <c r="B2517" s="3">
        <v>36.6</v>
      </c>
      <c r="C2517" s="3">
        <v>36.75</v>
      </c>
      <c r="D2517" s="3">
        <v>36.35</v>
      </c>
      <c r="E2517" s="3">
        <v>36.450000000000003</v>
      </c>
      <c r="F2517" s="3">
        <v>98</v>
      </c>
      <c r="G2517" s="3">
        <v>36.450000000000003</v>
      </c>
    </row>
    <row r="2518" spans="1:7" x14ac:dyDescent="0.3">
      <c r="A2518" s="8">
        <v>41393</v>
      </c>
      <c r="B2518" s="3">
        <v>37</v>
      </c>
      <c r="C2518" s="3">
        <v>37.15</v>
      </c>
      <c r="D2518" s="3">
        <v>36.9</v>
      </c>
      <c r="E2518" s="3">
        <v>37</v>
      </c>
      <c r="F2518" s="3">
        <v>76</v>
      </c>
      <c r="G2518" s="3">
        <v>37</v>
      </c>
    </row>
    <row r="2519" spans="1:7" x14ac:dyDescent="0.3">
      <c r="A2519" s="8">
        <v>41394</v>
      </c>
      <c r="B2519" s="3">
        <v>36.799999999999997</v>
      </c>
      <c r="C2519" s="3">
        <v>37.299999999999997</v>
      </c>
      <c r="D2519" s="3">
        <v>36.700000000000003</v>
      </c>
      <c r="E2519" s="3">
        <v>37.299999999999997</v>
      </c>
      <c r="F2519" s="3">
        <v>154</v>
      </c>
      <c r="G2519" s="3">
        <v>37.299999999999997</v>
      </c>
    </row>
    <row r="2520" spans="1:7" x14ac:dyDescent="0.3">
      <c r="A2520" s="8">
        <v>41396</v>
      </c>
      <c r="B2520" s="3">
        <v>34.9</v>
      </c>
      <c r="C2520" s="3">
        <v>34.9</v>
      </c>
      <c r="D2520" s="3">
        <v>34.9</v>
      </c>
      <c r="E2520" s="3">
        <v>34.9</v>
      </c>
      <c r="F2520" s="3">
        <v>0</v>
      </c>
      <c r="G2520" s="3">
        <v>34.9</v>
      </c>
    </row>
    <row r="2521" spans="1:7" x14ac:dyDescent="0.3">
      <c r="A2521" s="8">
        <v>41397</v>
      </c>
      <c r="B2521" s="3">
        <v>34.1</v>
      </c>
      <c r="C2521" s="3">
        <v>34.1</v>
      </c>
      <c r="D2521" s="3">
        <v>34.1</v>
      </c>
      <c r="E2521" s="3">
        <v>34.1</v>
      </c>
      <c r="F2521" s="3">
        <v>1</v>
      </c>
      <c r="G2521" s="3">
        <v>34.1</v>
      </c>
    </row>
    <row r="2522" spans="1:7" x14ac:dyDescent="0.3">
      <c r="A2522" s="8">
        <v>41400</v>
      </c>
      <c r="B2522" s="3">
        <v>33.549999999999997</v>
      </c>
      <c r="C2522" s="3">
        <v>33.549999999999997</v>
      </c>
      <c r="D2522" s="3">
        <v>33.549999999999997</v>
      </c>
      <c r="E2522" s="3">
        <v>33.549999999999997</v>
      </c>
      <c r="F2522" s="3">
        <v>0</v>
      </c>
      <c r="G2522" s="3">
        <v>33.549999999999997</v>
      </c>
    </row>
    <row r="2523" spans="1:7" x14ac:dyDescent="0.3">
      <c r="A2523" s="8">
        <v>41401</v>
      </c>
      <c r="B2523" s="3">
        <v>33.85</v>
      </c>
      <c r="C2523" s="3">
        <v>33.85</v>
      </c>
      <c r="D2523" s="3">
        <v>33.65</v>
      </c>
      <c r="E2523" s="3">
        <v>33.85</v>
      </c>
      <c r="F2523" s="3">
        <v>38</v>
      </c>
      <c r="G2523" s="3">
        <v>33.700000000000003</v>
      </c>
    </row>
    <row r="2524" spans="1:7" x14ac:dyDescent="0.3">
      <c r="A2524" s="8">
        <v>41402</v>
      </c>
      <c r="B2524" s="3">
        <v>33.6</v>
      </c>
      <c r="C2524" s="3">
        <v>33.700000000000003</v>
      </c>
      <c r="D2524" s="3">
        <v>33.6</v>
      </c>
      <c r="E2524" s="3">
        <v>33.700000000000003</v>
      </c>
      <c r="F2524" s="3">
        <v>20</v>
      </c>
      <c r="G2524" s="3">
        <v>33.700000000000003</v>
      </c>
    </row>
    <row r="2525" spans="1:7" x14ac:dyDescent="0.3">
      <c r="A2525" s="8">
        <v>41404</v>
      </c>
      <c r="B2525" s="3">
        <v>32.799999999999997</v>
      </c>
      <c r="C2525" s="3">
        <v>32.799999999999997</v>
      </c>
      <c r="D2525" s="3">
        <v>32.5</v>
      </c>
      <c r="E2525" s="3">
        <v>32.5</v>
      </c>
      <c r="F2525" s="3">
        <v>34</v>
      </c>
      <c r="G2525" s="3">
        <v>32.5</v>
      </c>
    </row>
    <row r="2526" spans="1:7" x14ac:dyDescent="0.3">
      <c r="A2526" s="8">
        <v>41407</v>
      </c>
      <c r="B2526" s="3">
        <v>32.549999999999997</v>
      </c>
      <c r="C2526" s="3">
        <v>32.75</v>
      </c>
      <c r="D2526" s="3">
        <v>32.549999999999997</v>
      </c>
      <c r="E2526" s="3">
        <v>32.75</v>
      </c>
      <c r="F2526" s="3">
        <v>26</v>
      </c>
      <c r="G2526" s="3">
        <v>32.75</v>
      </c>
    </row>
    <row r="2527" spans="1:7" x14ac:dyDescent="0.3">
      <c r="A2527" s="8">
        <v>41408</v>
      </c>
      <c r="B2527" s="3">
        <v>33.200000000000003</v>
      </c>
      <c r="C2527" s="3">
        <v>33.5</v>
      </c>
      <c r="D2527" s="3">
        <v>33.200000000000003</v>
      </c>
      <c r="E2527" s="3">
        <v>33.5</v>
      </c>
      <c r="F2527" s="3">
        <v>65</v>
      </c>
      <c r="G2527" s="3">
        <v>33.5</v>
      </c>
    </row>
    <row r="2528" spans="1:7" x14ac:dyDescent="0.3">
      <c r="A2528" s="8">
        <v>41409</v>
      </c>
      <c r="B2528" s="3">
        <v>33</v>
      </c>
      <c r="C2528" s="3">
        <v>33.1</v>
      </c>
      <c r="D2528" s="3">
        <v>32.85</v>
      </c>
      <c r="E2528" s="3">
        <v>32.9</v>
      </c>
      <c r="F2528" s="3">
        <v>177</v>
      </c>
      <c r="G2528" s="3">
        <v>32.85</v>
      </c>
    </row>
    <row r="2529" spans="1:7" x14ac:dyDescent="0.3">
      <c r="A2529" s="8">
        <v>41410</v>
      </c>
      <c r="B2529" s="3">
        <v>33</v>
      </c>
      <c r="C2529" s="3">
        <v>33</v>
      </c>
      <c r="D2529" s="3">
        <v>33</v>
      </c>
      <c r="E2529" s="3">
        <v>33</v>
      </c>
      <c r="F2529" s="3">
        <v>15</v>
      </c>
      <c r="G2529" s="3">
        <v>33</v>
      </c>
    </row>
    <row r="2530" spans="1:7" x14ac:dyDescent="0.3">
      <c r="A2530" s="8">
        <v>41415</v>
      </c>
      <c r="B2530" s="3">
        <v>33</v>
      </c>
      <c r="C2530" s="3">
        <v>33</v>
      </c>
      <c r="D2530" s="3">
        <v>33</v>
      </c>
      <c r="E2530" s="3">
        <v>33</v>
      </c>
      <c r="F2530" s="3">
        <v>0</v>
      </c>
      <c r="G2530" s="3">
        <v>33</v>
      </c>
    </row>
    <row r="2531" spans="1:7" x14ac:dyDescent="0.3">
      <c r="A2531" s="8">
        <v>41416</v>
      </c>
      <c r="B2531" s="3">
        <v>32.799999999999997</v>
      </c>
      <c r="C2531" s="3">
        <v>33.15</v>
      </c>
      <c r="D2531" s="3">
        <v>32.799999999999997</v>
      </c>
      <c r="E2531" s="3">
        <v>33.049999999999997</v>
      </c>
      <c r="F2531" s="3">
        <v>55</v>
      </c>
      <c r="G2531" s="3">
        <v>33.049999999999997</v>
      </c>
    </row>
    <row r="2532" spans="1:7" x14ac:dyDescent="0.3">
      <c r="A2532" s="8">
        <v>41417</v>
      </c>
      <c r="B2532" s="3">
        <v>32.75</v>
      </c>
      <c r="C2532" s="3">
        <v>32.75</v>
      </c>
      <c r="D2532" s="3">
        <v>32.6</v>
      </c>
      <c r="E2532" s="3">
        <v>32.6</v>
      </c>
      <c r="F2532" s="3">
        <v>91</v>
      </c>
      <c r="G2532" s="3">
        <v>32.6</v>
      </c>
    </row>
    <row r="2533" spans="1:7" x14ac:dyDescent="0.3">
      <c r="A2533" s="8">
        <v>41418</v>
      </c>
      <c r="B2533" s="3">
        <v>32.799999999999997</v>
      </c>
      <c r="C2533" s="3">
        <v>32.799999999999997</v>
      </c>
      <c r="D2533" s="3">
        <v>32.799999999999997</v>
      </c>
      <c r="E2533" s="3">
        <v>32.799999999999997</v>
      </c>
      <c r="F2533" s="3">
        <v>0</v>
      </c>
      <c r="G2533" s="3">
        <v>32.799999999999997</v>
      </c>
    </row>
    <row r="2534" spans="1:7" x14ac:dyDescent="0.3">
      <c r="A2534" s="8">
        <v>41421</v>
      </c>
      <c r="B2534" s="3">
        <v>33.5</v>
      </c>
      <c r="C2534" s="3">
        <v>33.700000000000003</v>
      </c>
      <c r="D2534" s="3">
        <v>33.299999999999997</v>
      </c>
      <c r="E2534" s="3">
        <v>33.6</v>
      </c>
      <c r="F2534" s="3">
        <v>89</v>
      </c>
      <c r="G2534" s="3">
        <v>33.6</v>
      </c>
    </row>
    <row r="2535" spans="1:7" x14ac:dyDescent="0.3">
      <c r="A2535" s="8">
        <v>41422</v>
      </c>
      <c r="B2535" s="3">
        <v>33</v>
      </c>
      <c r="C2535" s="3">
        <v>33.25</v>
      </c>
      <c r="D2535" s="3">
        <v>33</v>
      </c>
      <c r="E2535" s="3">
        <v>33.25</v>
      </c>
      <c r="F2535" s="3">
        <v>86</v>
      </c>
      <c r="G2535" s="3">
        <v>33.200000000000003</v>
      </c>
    </row>
    <row r="2536" spans="1:7" x14ac:dyDescent="0.3">
      <c r="A2536" s="8">
        <v>41423</v>
      </c>
      <c r="B2536" s="3">
        <v>32.6</v>
      </c>
      <c r="C2536" s="3">
        <v>32.799999999999997</v>
      </c>
      <c r="D2536" s="3">
        <v>32.549999999999997</v>
      </c>
      <c r="E2536" s="3">
        <v>32.700000000000003</v>
      </c>
      <c r="F2536" s="3">
        <v>123</v>
      </c>
      <c r="G2536" s="3">
        <v>32.6</v>
      </c>
    </row>
    <row r="2537" spans="1:7" x14ac:dyDescent="0.3">
      <c r="A2537" s="8">
        <v>41424</v>
      </c>
      <c r="B2537" s="3">
        <v>32.25</v>
      </c>
      <c r="C2537" s="3">
        <v>32.799999999999997</v>
      </c>
      <c r="D2537" s="3">
        <v>32.25</v>
      </c>
      <c r="E2537" s="3">
        <v>32.6</v>
      </c>
      <c r="F2537" s="3">
        <v>88</v>
      </c>
      <c r="G2537" s="3">
        <v>32.6</v>
      </c>
    </row>
    <row r="2538" spans="1:7" x14ac:dyDescent="0.3">
      <c r="A2538" s="8">
        <v>41425</v>
      </c>
      <c r="B2538" s="3">
        <v>32.5</v>
      </c>
      <c r="C2538" s="3">
        <v>32.65</v>
      </c>
      <c r="D2538" s="3">
        <v>32.5</v>
      </c>
      <c r="E2538" s="3">
        <v>32.6</v>
      </c>
      <c r="F2538" s="3">
        <v>91</v>
      </c>
      <c r="G2538" s="3">
        <v>32.65</v>
      </c>
    </row>
    <row r="2539" spans="1:7" x14ac:dyDescent="0.3">
      <c r="A2539" s="8">
        <v>41428</v>
      </c>
      <c r="B2539" s="3">
        <v>35.229999999999997</v>
      </c>
      <c r="C2539" s="3">
        <v>35.229999999999997</v>
      </c>
      <c r="D2539" s="3">
        <v>35.229999999999997</v>
      </c>
      <c r="E2539" s="3">
        <v>35.229999999999997</v>
      </c>
      <c r="F2539" s="3">
        <v>0</v>
      </c>
      <c r="G2539" s="3">
        <v>35.229999999999997</v>
      </c>
    </row>
    <row r="2540" spans="1:7" x14ac:dyDescent="0.3">
      <c r="A2540" s="8">
        <v>41429</v>
      </c>
      <c r="B2540" s="3">
        <v>34.799999999999997</v>
      </c>
      <c r="C2540" s="3">
        <v>34.799999999999997</v>
      </c>
      <c r="D2540" s="3">
        <v>34.549999999999997</v>
      </c>
      <c r="E2540" s="3">
        <v>34.6</v>
      </c>
      <c r="F2540" s="3">
        <v>20</v>
      </c>
      <c r="G2540" s="3">
        <v>34.6</v>
      </c>
    </row>
    <row r="2541" spans="1:7" x14ac:dyDescent="0.3">
      <c r="A2541" s="8">
        <v>41430</v>
      </c>
      <c r="B2541" s="3">
        <v>34.9</v>
      </c>
      <c r="C2541" s="3">
        <v>34.9</v>
      </c>
      <c r="D2541" s="3">
        <v>34.700000000000003</v>
      </c>
      <c r="E2541" s="3">
        <v>34.700000000000003</v>
      </c>
      <c r="F2541" s="3">
        <v>40</v>
      </c>
      <c r="G2541" s="3">
        <v>34.700000000000003</v>
      </c>
    </row>
    <row r="2542" spans="1:7" x14ac:dyDescent="0.3">
      <c r="A2542" s="8">
        <v>41431</v>
      </c>
      <c r="B2542" s="3">
        <v>34.25</v>
      </c>
      <c r="C2542" s="3">
        <v>34.6</v>
      </c>
      <c r="D2542" s="3">
        <v>34.25</v>
      </c>
      <c r="E2542" s="3">
        <v>34.549999999999997</v>
      </c>
      <c r="F2542" s="3">
        <v>57</v>
      </c>
      <c r="G2542" s="3">
        <v>34.549999999999997</v>
      </c>
    </row>
    <row r="2543" spans="1:7" x14ac:dyDescent="0.3">
      <c r="A2543" s="8">
        <v>41432</v>
      </c>
      <c r="B2543" s="3">
        <v>34.549999999999997</v>
      </c>
      <c r="C2543" s="3">
        <v>34.549999999999997</v>
      </c>
      <c r="D2543" s="3">
        <v>33.799999999999997</v>
      </c>
      <c r="E2543" s="3">
        <v>33.799999999999997</v>
      </c>
      <c r="F2543" s="3">
        <v>115</v>
      </c>
      <c r="G2543" s="3">
        <v>33.799999999999997</v>
      </c>
    </row>
    <row r="2544" spans="1:7" x14ac:dyDescent="0.3">
      <c r="A2544" s="8">
        <v>41435</v>
      </c>
      <c r="B2544" s="3">
        <v>33.32</v>
      </c>
      <c r="C2544" s="3">
        <v>33.43</v>
      </c>
      <c r="D2544" s="3">
        <v>32.6</v>
      </c>
      <c r="E2544" s="3">
        <v>32.6</v>
      </c>
      <c r="F2544" s="3">
        <v>84</v>
      </c>
      <c r="G2544" s="3">
        <v>32.630000000000003</v>
      </c>
    </row>
    <row r="2545" spans="1:7" x14ac:dyDescent="0.3">
      <c r="A2545" s="8">
        <v>41436</v>
      </c>
      <c r="B2545" s="3">
        <v>32.4</v>
      </c>
      <c r="C2545" s="3">
        <v>32.4</v>
      </c>
      <c r="D2545" s="3">
        <v>32.25</v>
      </c>
      <c r="E2545" s="3">
        <v>32.25</v>
      </c>
      <c r="F2545" s="3">
        <v>143</v>
      </c>
      <c r="G2545" s="3">
        <v>32.25</v>
      </c>
    </row>
    <row r="2546" spans="1:7" x14ac:dyDescent="0.3">
      <c r="A2546" s="8">
        <v>41437</v>
      </c>
      <c r="B2546" s="3">
        <v>32.4</v>
      </c>
      <c r="C2546" s="3">
        <v>32.5</v>
      </c>
      <c r="D2546" s="3">
        <v>32.35</v>
      </c>
      <c r="E2546" s="3">
        <v>32.4</v>
      </c>
      <c r="F2546" s="3">
        <v>16</v>
      </c>
      <c r="G2546" s="3">
        <v>32.4</v>
      </c>
    </row>
    <row r="2547" spans="1:7" x14ac:dyDescent="0.3">
      <c r="A2547" s="8">
        <v>41438</v>
      </c>
      <c r="B2547" s="3">
        <v>32</v>
      </c>
      <c r="C2547" s="3">
        <v>32</v>
      </c>
      <c r="D2547" s="3">
        <v>31.4</v>
      </c>
      <c r="E2547" s="3">
        <v>31.45</v>
      </c>
      <c r="F2547" s="3">
        <v>79</v>
      </c>
      <c r="G2547" s="3">
        <v>31.4</v>
      </c>
    </row>
    <row r="2548" spans="1:7" x14ac:dyDescent="0.3">
      <c r="A2548" s="8">
        <v>41439</v>
      </c>
      <c r="B2548" s="3">
        <v>31.4</v>
      </c>
      <c r="C2548" s="3">
        <v>32</v>
      </c>
      <c r="D2548" s="3">
        <v>31.4</v>
      </c>
      <c r="E2548" s="3">
        <v>32</v>
      </c>
      <c r="F2548" s="3">
        <v>36</v>
      </c>
      <c r="G2548" s="3">
        <v>32</v>
      </c>
    </row>
    <row r="2549" spans="1:7" x14ac:dyDescent="0.3">
      <c r="A2549" s="8">
        <v>41442</v>
      </c>
      <c r="B2549" s="3">
        <v>31.1</v>
      </c>
      <c r="C2549" s="3">
        <v>31.1</v>
      </c>
      <c r="D2549" s="3">
        <v>31.1</v>
      </c>
      <c r="E2549" s="3">
        <v>31.1</v>
      </c>
      <c r="F2549" s="3">
        <v>0</v>
      </c>
      <c r="G2549" s="3">
        <v>31.1</v>
      </c>
    </row>
    <row r="2550" spans="1:7" x14ac:dyDescent="0.3">
      <c r="A2550" s="8">
        <v>41443</v>
      </c>
      <c r="B2550" s="3">
        <v>30.85</v>
      </c>
      <c r="C2550" s="3">
        <v>30.85</v>
      </c>
      <c r="D2550" s="3">
        <v>30.4</v>
      </c>
      <c r="E2550" s="3">
        <v>30.7</v>
      </c>
      <c r="F2550" s="3">
        <v>175</v>
      </c>
      <c r="G2550" s="3">
        <v>30.58</v>
      </c>
    </row>
    <row r="2551" spans="1:7" x14ac:dyDescent="0.3">
      <c r="A2551" s="8">
        <v>41444</v>
      </c>
      <c r="B2551" s="3">
        <v>30.59</v>
      </c>
      <c r="C2551" s="3">
        <v>31.25</v>
      </c>
      <c r="D2551" s="3">
        <v>30.59</v>
      </c>
      <c r="E2551" s="3">
        <v>31.25</v>
      </c>
      <c r="F2551" s="3">
        <v>46</v>
      </c>
      <c r="G2551" s="3">
        <v>31.08</v>
      </c>
    </row>
    <row r="2552" spans="1:7" x14ac:dyDescent="0.3">
      <c r="A2552" s="8">
        <v>41445</v>
      </c>
      <c r="B2552" s="3">
        <v>30.4</v>
      </c>
      <c r="C2552" s="3">
        <v>31.25</v>
      </c>
      <c r="D2552" s="3">
        <v>30.4</v>
      </c>
      <c r="E2552" s="3">
        <v>31.2</v>
      </c>
      <c r="F2552" s="3">
        <v>36</v>
      </c>
      <c r="G2552" s="3">
        <v>31.2</v>
      </c>
    </row>
    <row r="2553" spans="1:7" x14ac:dyDescent="0.3">
      <c r="A2553" s="8">
        <v>41446</v>
      </c>
      <c r="B2553" s="3">
        <v>30.5</v>
      </c>
      <c r="C2553" s="3">
        <v>30.5</v>
      </c>
      <c r="D2553" s="3">
        <v>29.5</v>
      </c>
      <c r="E2553" s="3">
        <v>29.5</v>
      </c>
      <c r="F2553" s="3">
        <v>40</v>
      </c>
      <c r="G2553" s="3">
        <v>29.5</v>
      </c>
    </row>
    <row r="2554" spans="1:7" x14ac:dyDescent="0.3">
      <c r="A2554" s="8">
        <v>41449</v>
      </c>
      <c r="B2554" s="3">
        <v>30.7</v>
      </c>
      <c r="C2554" s="3">
        <v>30.7</v>
      </c>
      <c r="D2554" s="3">
        <v>30.65</v>
      </c>
      <c r="E2554" s="3">
        <v>30.65</v>
      </c>
      <c r="F2554" s="3">
        <v>16</v>
      </c>
      <c r="G2554" s="3">
        <v>30.7</v>
      </c>
    </row>
    <row r="2555" spans="1:7" x14ac:dyDescent="0.3">
      <c r="A2555" s="8">
        <v>41450</v>
      </c>
      <c r="B2555" s="3">
        <v>30.8</v>
      </c>
      <c r="C2555" s="3">
        <v>30.9</v>
      </c>
      <c r="D2555" s="3">
        <v>30.7</v>
      </c>
      <c r="E2555" s="3">
        <v>30.9</v>
      </c>
      <c r="F2555" s="3">
        <v>134</v>
      </c>
      <c r="G2555" s="3">
        <v>30.9</v>
      </c>
    </row>
    <row r="2556" spans="1:7" x14ac:dyDescent="0.3">
      <c r="A2556" s="8">
        <v>41451</v>
      </c>
      <c r="B2556" s="3">
        <v>31.45</v>
      </c>
      <c r="C2556" s="3">
        <v>32.799999999999997</v>
      </c>
      <c r="D2556" s="3">
        <v>31.45</v>
      </c>
      <c r="E2556" s="3">
        <v>32.450000000000003</v>
      </c>
      <c r="F2556" s="3">
        <v>176</v>
      </c>
      <c r="G2556" s="3">
        <v>32.450000000000003</v>
      </c>
    </row>
    <row r="2557" spans="1:7" x14ac:dyDescent="0.3">
      <c r="A2557" s="8">
        <v>41452</v>
      </c>
      <c r="B2557" s="3">
        <v>32.299999999999997</v>
      </c>
      <c r="C2557" s="3">
        <v>32.299999999999997</v>
      </c>
      <c r="D2557" s="3">
        <v>31.55</v>
      </c>
      <c r="E2557" s="3">
        <v>31.65</v>
      </c>
      <c r="F2557" s="3">
        <v>293</v>
      </c>
      <c r="G2557" s="3">
        <v>31.65</v>
      </c>
    </row>
    <row r="2558" spans="1:7" x14ac:dyDescent="0.3">
      <c r="A2558" s="8">
        <v>41453</v>
      </c>
      <c r="B2558" s="3">
        <v>31.67</v>
      </c>
      <c r="C2558" s="3">
        <v>31.67</v>
      </c>
      <c r="D2558" s="3">
        <v>31.3</v>
      </c>
      <c r="E2558" s="3">
        <v>31.59</v>
      </c>
      <c r="F2558" s="3">
        <v>149</v>
      </c>
      <c r="G2558" s="3">
        <v>31.59</v>
      </c>
    </row>
    <row r="2559" spans="1:7" x14ac:dyDescent="0.3">
      <c r="A2559" s="8">
        <v>41456</v>
      </c>
      <c r="B2559" s="3">
        <v>35</v>
      </c>
      <c r="C2559" s="3">
        <v>35.6</v>
      </c>
      <c r="D2559" s="3">
        <v>35</v>
      </c>
      <c r="E2559" s="3">
        <v>35.549999999999997</v>
      </c>
      <c r="F2559" s="3">
        <v>168</v>
      </c>
      <c r="G2559" s="3">
        <v>35.549999999999997</v>
      </c>
    </row>
    <row r="2560" spans="1:7" x14ac:dyDescent="0.3">
      <c r="A2560" s="8">
        <v>41457</v>
      </c>
      <c r="B2560" s="3">
        <v>35.549999999999997</v>
      </c>
      <c r="C2560" s="3">
        <v>35.549999999999997</v>
      </c>
      <c r="D2560" s="3">
        <v>35.5</v>
      </c>
      <c r="E2560" s="3">
        <v>35.5</v>
      </c>
      <c r="F2560" s="3">
        <v>20</v>
      </c>
      <c r="G2560" s="3">
        <v>35.33</v>
      </c>
    </row>
    <row r="2561" spans="1:7" x14ac:dyDescent="0.3">
      <c r="A2561" s="8">
        <v>41458</v>
      </c>
      <c r="B2561" s="3">
        <v>35</v>
      </c>
      <c r="C2561" s="3">
        <v>35.200000000000003</v>
      </c>
      <c r="D2561" s="3">
        <v>34.9</v>
      </c>
      <c r="E2561" s="3">
        <v>35</v>
      </c>
      <c r="F2561" s="3">
        <v>20</v>
      </c>
      <c r="G2561" s="3">
        <v>35</v>
      </c>
    </row>
    <row r="2562" spans="1:7" x14ac:dyDescent="0.3">
      <c r="A2562" s="8">
        <v>41459</v>
      </c>
      <c r="B2562" s="3">
        <v>34.799999999999997</v>
      </c>
      <c r="C2562" s="3">
        <v>34.799999999999997</v>
      </c>
      <c r="D2562" s="3">
        <v>34.450000000000003</v>
      </c>
      <c r="E2562" s="3">
        <v>34.450000000000003</v>
      </c>
      <c r="F2562" s="3">
        <v>22</v>
      </c>
      <c r="G2562" s="3">
        <v>34.450000000000003</v>
      </c>
    </row>
    <row r="2563" spans="1:7" x14ac:dyDescent="0.3">
      <c r="A2563" s="8">
        <v>41460</v>
      </c>
      <c r="B2563" s="3">
        <v>34.75</v>
      </c>
      <c r="C2563" s="3">
        <v>34.75</v>
      </c>
      <c r="D2563" s="3">
        <v>34.75</v>
      </c>
      <c r="E2563" s="3">
        <v>34.75</v>
      </c>
      <c r="F2563" s="3">
        <v>25</v>
      </c>
      <c r="G2563" s="3">
        <v>34.75</v>
      </c>
    </row>
    <row r="2564" spans="1:7" x14ac:dyDescent="0.3">
      <c r="A2564" s="8">
        <v>41463</v>
      </c>
      <c r="B2564" s="3">
        <v>34.35</v>
      </c>
      <c r="C2564" s="3">
        <v>34.35</v>
      </c>
      <c r="D2564" s="3">
        <v>34.35</v>
      </c>
      <c r="E2564" s="3">
        <v>34.35</v>
      </c>
      <c r="F2564" s="3">
        <v>3</v>
      </c>
      <c r="G2564" s="3">
        <v>34</v>
      </c>
    </row>
    <row r="2565" spans="1:7" x14ac:dyDescent="0.3">
      <c r="A2565" s="8">
        <v>41464</v>
      </c>
      <c r="B2565" s="3">
        <v>34.049999999999997</v>
      </c>
      <c r="C2565" s="3">
        <v>34.049999999999997</v>
      </c>
      <c r="D2565" s="3">
        <v>34.049999999999997</v>
      </c>
      <c r="E2565" s="3">
        <v>34.049999999999997</v>
      </c>
      <c r="F2565" s="3">
        <v>13</v>
      </c>
      <c r="G2565" s="3">
        <v>34.049999999999997</v>
      </c>
    </row>
    <row r="2566" spans="1:7" x14ac:dyDescent="0.3">
      <c r="A2566" s="8">
        <v>41465</v>
      </c>
      <c r="B2566" s="3">
        <v>34.1</v>
      </c>
      <c r="C2566" s="3">
        <v>34.200000000000003</v>
      </c>
      <c r="D2566" s="3">
        <v>34</v>
      </c>
      <c r="E2566" s="3">
        <v>34.200000000000003</v>
      </c>
      <c r="F2566" s="3">
        <v>19</v>
      </c>
      <c r="G2566" s="3">
        <v>34.15</v>
      </c>
    </row>
    <row r="2567" spans="1:7" x14ac:dyDescent="0.3">
      <c r="A2567" s="8">
        <v>41466</v>
      </c>
      <c r="B2567" s="3">
        <v>34.5</v>
      </c>
      <c r="C2567" s="3">
        <v>34.950000000000003</v>
      </c>
      <c r="D2567" s="3">
        <v>34.5</v>
      </c>
      <c r="E2567" s="3">
        <v>34.85</v>
      </c>
      <c r="F2567" s="3">
        <v>44</v>
      </c>
      <c r="G2567" s="3">
        <v>34.85</v>
      </c>
    </row>
    <row r="2568" spans="1:7" x14ac:dyDescent="0.3">
      <c r="A2568" s="8">
        <v>41467</v>
      </c>
      <c r="B2568" s="3">
        <v>34.950000000000003</v>
      </c>
      <c r="C2568" s="3">
        <v>35.299999999999997</v>
      </c>
      <c r="D2568" s="3">
        <v>34.950000000000003</v>
      </c>
      <c r="E2568" s="3">
        <v>35.15</v>
      </c>
      <c r="F2568" s="3">
        <v>31</v>
      </c>
      <c r="G2568" s="3">
        <v>35.15</v>
      </c>
    </row>
    <row r="2569" spans="1:7" x14ac:dyDescent="0.3">
      <c r="A2569" s="8">
        <v>41470</v>
      </c>
      <c r="B2569" s="3">
        <v>35.450000000000003</v>
      </c>
      <c r="C2569" s="3">
        <v>36.299999999999997</v>
      </c>
      <c r="D2569" s="3">
        <v>35.450000000000003</v>
      </c>
      <c r="E2569" s="3">
        <v>36.200000000000003</v>
      </c>
      <c r="F2569" s="3">
        <v>52</v>
      </c>
      <c r="G2569" s="3">
        <v>36.200000000000003</v>
      </c>
    </row>
    <row r="2570" spans="1:7" x14ac:dyDescent="0.3">
      <c r="A2570" s="8">
        <v>41471</v>
      </c>
      <c r="B2570" s="3">
        <v>37.1</v>
      </c>
      <c r="C2570" s="3">
        <v>37.5</v>
      </c>
      <c r="D2570" s="3">
        <v>37.049999999999997</v>
      </c>
      <c r="E2570" s="3">
        <v>37.36</v>
      </c>
      <c r="F2570" s="3">
        <v>27</v>
      </c>
      <c r="G2570" s="3">
        <v>37.36</v>
      </c>
    </row>
    <row r="2571" spans="1:7" x14ac:dyDescent="0.3">
      <c r="A2571" s="8">
        <v>41472</v>
      </c>
      <c r="B2571" s="3">
        <v>37.4</v>
      </c>
      <c r="C2571" s="3">
        <v>37.700000000000003</v>
      </c>
      <c r="D2571" s="3">
        <v>37.4</v>
      </c>
      <c r="E2571" s="3">
        <v>37.65</v>
      </c>
      <c r="F2571" s="3">
        <v>38</v>
      </c>
      <c r="G2571" s="3">
        <v>37.65</v>
      </c>
    </row>
    <row r="2572" spans="1:7" x14ac:dyDescent="0.3">
      <c r="A2572" s="8">
        <v>41473</v>
      </c>
      <c r="B2572" s="3">
        <v>38</v>
      </c>
      <c r="C2572" s="3">
        <v>38.5</v>
      </c>
      <c r="D2572" s="3">
        <v>37.9</v>
      </c>
      <c r="E2572" s="3">
        <v>37.9</v>
      </c>
      <c r="F2572" s="3">
        <v>97</v>
      </c>
      <c r="G2572" s="3">
        <v>37.9</v>
      </c>
    </row>
    <row r="2573" spans="1:7" x14ac:dyDescent="0.3">
      <c r="A2573" s="8">
        <v>41474</v>
      </c>
      <c r="B2573" s="3">
        <v>37.9</v>
      </c>
      <c r="C2573" s="3">
        <v>37.9</v>
      </c>
      <c r="D2573" s="3">
        <v>37.799999999999997</v>
      </c>
      <c r="E2573" s="3">
        <v>37.9</v>
      </c>
      <c r="F2573" s="3">
        <v>165</v>
      </c>
      <c r="G2573" s="3">
        <v>37.85</v>
      </c>
    </row>
    <row r="2574" spans="1:7" x14ac:dyDescent="0.3">
      <c r="A2574" s="8">
        <v>41477</v>
      </c>
      <c r="B2574" s="3">
        <v>36.65</v>
      </c>
      <c r="C2574" s="3">
        <v>36.85</v>
      </c>
      <c r="D2574" s="3">
        <v>36.6</v>
      </c>
      <c r="E2574" s="3">
        <v>36.799999999999997</v>
      </c>
      <c r="F2574" s="3">
        <v>65</v>
      </c>
      <c r="G2574" s="3">
        <v>36.799999999999997</v>
      </c>
    </row>
    <row r="2575" spans="1:7" x14ac:dyDescent="0.3">
      <c r="A2575" s="8">
        <v>41478</v>
      </c>
      <c r="B2575" s="3">
        <v>37.15</v>
      </c>
      <c r="C2575" s="3">
        <v>37.15</v>
      </c>
      <c r="D2575" s="3">
        <v>37.15</v>
      </c>
      <c r="E2575" s="3">
        <v>37.15</v>
      </c>
      <c r="F2575" s="3">
        <v>7</v>
      </c>
      <c r="G2575" s="3">
        <v>37.299999999999997</v>
      </c>
    </row>
    <row r="2576" spans="1:7" x14ac:dyDescent="0.3">
      <c r="A2576" s="8">
        <v>41479</v>
      </c>
      <c r="B2576" s="3">
        <v>37.549999999999997</v>
      </c>
      <c r="C2576" s="3">
        <v>37.700000000000003</v>
      </c>
      <c r="D2576" s="3">
        <v>37.4</v>
      </c>
      <c r="E2576" s="3">
        <v>37.5</v>
      </c>
      <c r="F2576" s="3">
        <v>49</v>
      </c>
      <c r="G2576" s="3">
        <v>37.5</v>
      </c>
    </row>
    <row r="2577" spans="1:7" x14ac:dyDescent="0.3">
      <c r="A2577" s="8">
        <v>41480</v>
      </c>
      <c r="B2577" s="3">
        <v>37.35</v>
      </c>
      <c r="C2577" s="3">
        <v>37.4</v>
      </c>
      <c r="D2577" s="3">
        <v>37.1</v>
      </c>
      <c r="E2577" s="3">
        <v>37.200000000000003</v>
      </c>
      <c r="F2577" s="3">
        <v>139</v>
      </c>
      <c r="G2577" s="3">
        <v>37.200000000000003</v>
      </c>
    </row>
    <row r="2578" spans="1:7" x14ac:dyDescent="0.3">
      <c r="A2578" s="8">
        <v>41481</v>
      </c>
      <c r="B2578" s="3">
        <v>36.6</v>
      </c>
      <c r="C2578" s="3">
        <v>36.9</v>
      </c>
      <c r="D2578" s="3">
        <v>36.6</v>
      </c>
      <c r="E2578" s="3">
        <v>36.799999999999997</v>
      </c>
      <c r="F2578" s="3">
        <v>90</v>
      </c>
      <c r="G2578" s="3">
        <v>36.75</v>
      </c>
    </row>
    <row r="2579" spans="1:7" x14ac:dyDescent="0.3">
      <c r="A2579" s="8">
        <v>41484</v>
      </c>
      <c r="B2579" s="3">
        <v>37</v>
      </c>
      <c r="C2579" s="3">
        <v>37</v>
      </c>
      <c r="D2579" s="3">
        <v>36.6</v>
      </c>
      <c r="E2579" s="3">
        <v>36.65</v>
      </c>
      <c r="F2579" s="3">
        <v>122</v>
      </c>
      <c r="G2579" s="3">
        <v>36.729999999999997</v>
      </c>
    </row>
    <row r="2580" spans="1:7" x14ac:dyDescent="0.3">
      <c r="A2580" s="8">
        <v>41485</v>
      </c>
      <c r="B2580" s="3">
        <v>36.85</v>
      </c>
      <c r="C2580" s="3">
        <v>36.85</v>
      </c>
      <c r="D2580" s="3">
        <v>36.5</v>
      </c>
      <c r="E2580" s="3">
        <v>36.5</v>
      </c>
      <c r="F2580" s="3">
        <v>223</v>
      </c>
      <c r="G2580" s="3">
        <v>36.5</v>
      </c>
    </row>
    <row r="2581" spans="1:7" x14ac:dyDescent="0.3">
      <c r="A2581" s="8">
        <v>41486</v>
      </c>
      <c r="B2581" s="3">
        <v>35.9</v>
      </c>
      <c r="C2581" s="3">
        <v>36</v>
      </c>
      <c r="D2581" s="3">
        <v>35.700000000000003</v>
      </c>
      <c r="E2581" s="3">
        <v>35.9</v>
      </c>
      <c r="F2581" s="3">
        <v>148</v>
      </c>
      <c r="G2581" s="3">
        <v>35.78</v>
      </c>
    </row>
    <row r="2582" spans="1:7" x14ac:dyDescent="0.3">
      <c r="A2582" s="8">
        <v>41487</v>
      </c>
      <c r="B2582" s="3">
        <v>36.200000000000003</v>
      </c>
      <c r="C2582" s="3">
        <v>36.25</v>
      </c>
      <c r="D2582" s="3">
        <v>35.9</v>
      </c>
      <c r="E2582" s="3">
        <v>35.9</v>
      </c>
      <c r="F2582" s="3">
        <v>28</v>
      </c>
      <c r="G2582" s="3">
        <v>35.9</v>
      </c>
    </row>
    <row r="2583" spans="1:7" x14ac:dyDescent="0.3">
      <c r="A2583" s="8">
        <v>41488</v>
      </c>
      <c r="B2583" s="3">
        <v>35.9</v>
      </c>
      <c r="C2583" s="3">
        <v>36.25</v>
      </c>
      <c r="D2583" s="3">
        <v>35.9</v>
      </c>
      <c r="E2583" s="3">
        <v>36.25</v>
      </c>
      <c r="F2583" s="3">
        <v>22</v>
      </c>
      <c r="G2583" s="3">
        <v>36.25</v>
      </c>
    </row>
    <row r="2584" spans="1:7" x14ac:dyDescent="0.3">
      <c r="A2584" s="8">
        <v>41491</v>
      </c>
      <c r="B2584" s="3">
        <v>35.549999999999997</v>
      </c>
      <c r="C2584" s="3">
        <v>35.700000000000003</v>
      </c>
      <c r="D2584" s="3">
        <v>35.35</v>
      </c>
      <c r="E2584" s="3">
        <v>35.35</v>
      </c>
      <c r="F2584" s="3">
        <v>22</v>
      </c>
      <c r="G2584" s="3">
        <v>35.35</v>
      </c>
    </row>
    <row r="2585" spans="1:7" x14ac:dyDescent="0.3">
      <c r="A2585" s="8">
        <v>41492</v>
      </c>
      <c r="B2585" s="3">
        <v>35.35</v>
      </c>
      <c r="C2585" s="3">
        <v>35.5</v>
      </c>
      <c r="D2585" s="3">
        <v>35.25</v>
      </c>
      <c r="E2585" s="3">
        <v>35.5</v>
      </c>
      <c r="F2585" s="3">
        <v>30</v>
      </c>
      <c r="G2585" s="3">
        <v>35.5</v>
      </c>
    </row>
    <row r="2586" spans="1:7" x14ac:dyDescent="0.3">
      <c r="A2586" s="8">
        <v>41493</v>
      </c>
      <c r="B2586" s="3">
        <v>35.4</v>
      </c>
      <c r="C2586" s="3">
        <v>35.4</v>
      </c>
      <c r="D2586" s="3">
        <v>35.4</v>
      </c>
      <c r="E2586" s="3">
        <v>35.4</v>
      </c>
      <c r="F2586" s="3">
        <v>17</v>
      </c>
      <c r="G2586" s="3">
        <v>35.4</v>
      </c>
    </row>
    <row r="2587" spans="1:7" x14ac:dyDescent="0.3">
      <c r="A2587" s="8">
        <v>41494</v>
      </c>
      <c r="B2587" s="3">
        <v>34.9</v>
      </c>
      <c r="C2587" s="3">
        <v>35.6</v>
      </c>
      <c r="D2587" s="3">
        <v>34.9</v>
      </c>
      <c r="E2587" s="3">
        <v>35.6</v>
      </c>
      <c r="F2587" s="3">
        <v>13</v>
      </c>
      <c r="G2587" s="3">
        <v>35.6</v>
      </c>
    </row>
    <row r="2588" spans="1:7" x14ac:dyDescent="0.3">
      <c r="A2588" s="8">
        <v>41495</v>
      </c>
      <c r="B2588" s="3">
        <v>36.200000000000003</v>
      </c>
      <c r="C2588" s="3">
        <v>36.200000000000003</v>
      </c>
      <c r="D2588" s="3">
        <v>36.200000000000003</v>
      </c>
      <c r="E2588" s="3">
        <v>36.200000000000003</v>
      </c>
      <c r="F2588" s="3">
        <v>1</v>
      </c>
      <c r="G2588" s="3">
        <v>36.200000000000003</v>
      </c>
    </row>
    <row r="2589" spans="1:7" x14ac:dyDescent="0.3">
      <c r="A2589" s="8">
        <v>41498</v>
      </c>
      <c r="B2589" s="3">
        <v>36.28</v>
      </c>
      <c r="C2589" s="3">
        <v>36.28</v>
      </c>
      <c r="D2589" s="3">
        <v>36.28</v>
      </c>
      <c r="E2589" s="3">
        <v>36.28</v>
      </c>
      <c r="F2589" s="3">
        <v>0</v>
      </c>
      <c r="G2589" s="3">
        <v>36.28</v>
      </c>
    </row>
    <row r="2590" spans="1:7" x14ac:dyDescent="0.3">
      <c r="A2590" s="8">
        <v>41499</v>
      </c>
      <c r="B2590" s="3">
        <v>36.299999999999997</v>
      </c>
      <c r="C2590" s="3">
        <v>36.5</v>
      </c>
      <c r="D2590" s="3">
        <v>36.299999999999997</v>
      </c>
      <c r="E2590" s="3">
        <v>36.35</v>
      </c>
      <c r="F2590" s="3">
        <v>127</v>
      </c>
      <c r="G2590" s="3">
        <v>36.35</v>
      </c>
    </row>
    <row r="2591" spans="1:7" x14ac:dyDescent="0.3">
      <c r="A2591" s="8">
        <v>41500</v>
      </c>
      <c r="B2591" s="3">
        <v>36.700000000000003</v>
      </c>
      <c r="C2591" s="3">
        <v>36.75</v>
      </c>
      <c r="D2591" s="3">
        <v>36.65</v>
      </c>
      <c r="E2591" s="3">
        <v>36.75</v>
      </c>
      <c r="F2591" s="3">
        <v>19</v>
      </c>
      <c r="G2591" s="3">
        <v>36.75</v>
      </c>
    </row>
    <row r="2592" spans="1:7" x14ac:dyDescent="0.3">
      <c r="A2592" s="8">
        <v>41501</v>
      </c>
      <c r="B2592" s="3">
        <v>37.5</v>
      </c>
      <c r="C2592" s="3">
        <v>37.75</v>
      </c>
      <c r="D2592" s="3">
        <v>37.5</v>
      </c>
      <c r="E2592" s="3">
        <v>37.700000000000003</v>
      </c>
      <c r="F2592" s="3">
        <v>24</v>
      </c>
      <c r="G2592" s="3">
        <v>37.700000000000003</v>
      </c>
    </row>
    <row r="2593" spans="1:7" x14ac:dyDescent="0.3">
      <c r="A2593" s="8">
        <v>41502</v>
      </c>
      <c r="B2593" s="3">
        <v>37.299999999999997</v>
      </c>
      <c r="C2593" s="3">
        <v>37.299999999999997</v>
      </c>
      <c r="D2593" s="3">
        <v>37.299999999999997</v>
      </c>
      <c r="E2593" s="3">
        <v>37.299999999999997</v>
      </c>
      <c r="F2593" s="3">
        <v>1</v>
      </c>
      <c r="G2593" s="3">
        <v>37.18</v>
      </c>
    </row>
    <row r="2594" spans="1:7" x14ac:dyDescent="0.3">
      <c r="A2594" s="8">
        <v>41505</v>
      </c>
      <c r="B2594" s="3">
        <v>36.9</v>
      </c>
      <c r="C2594" s="3">
        <v>36.9</v>
      </c>
      <c r="D2594" s="3">
        <v>36.65</v>
      </c>
      <c r="E2594" s="3">
        <v>36.65</v>
      </c>
      <c r="F2594" s="3">
        <v>8</v>
      </c>
      <c r="G2594" s="3">
        <v>36.880000000000003</v>
      </c>
    </row>
    <row r="2595" spans="1:7" x14ac:dyDescent="0.3">
      <c r="A2595" s="8">
        <v>41506</v>
      </c>
      <c r="B2595" s="3">
        <v>36.4</v>
      </c>
      <c r="C2595" s="3">
        <v>36.6</v>
      </c>
      <c r="D2595" s="3">
        <v>36.35</v>
      </c>
      <c r="E2595" s="3">
        <v>36.35</v>
      </c>
      <c r="F2595" s="3">
        <v>7</v>
      </c>
      <c r="G2595" s="3">
        <v>36.35</v>
      </c>
    </row>
    <row r="2596" spans="1:7" x14ac:dyDescent="0.3">
      <c r="A2596" s="8">
        <v>41507</v>
      </c>
      <c r="B2596" s="3">
        <v>36.9</v>
      </c>
      <c r="C2596" s="3">
        <v>37</v>
      </c>
      <c r="D2596" s="3">
        <v>36.75</v>
      </c>
      <c r="E2596" s="3">
        <v>36.799999999999997</v>
      </c>
      <c r="F2596" s="3">
        <v>46</v>
      </c>
      <c r="G2596" s="3">
        <v>36.799999999999997</v>
      </c>
    </row>
    <row r="2597" spans="1:7" x14ac:dyDescent="0.3">
      <c r="A2597" s="8">
        <v>41508</v>
      </c>
      <c r="B2597" s="3">
        <v>37</v>
      </c>
      <c r="C2597" s="3">
        <v>37.4</v>
      </c>
      <c r="D2597" s="3">
        <v>37</v>
      </c>
      <c r="E2597" s="3">
        <v>37.4</v>
      </c>
      <c r="F2597" s="3">
        <v>39</v>
      </c>
      <c r="G2597" s="3">
        <v>37.4</v>
      </c>
    </row>
    <row r="2598" spans="1:7" x14ac:dyDescent="0.3">
      <c r="A2598" s="8">
        <v>41509</v>
      </c>
      <c r="B2598" s="3">
        <v>37.299999999999997</v>
      </c>
      <c r="C2598" s="3">
        <v>37.299999999999997</v>
      </c>
      <c r="D2598" s="3">
        <v>37.200000000000003</v>
      </c>
      <c r="E2598" s="3">
        <v>37.200000000000003</v>
      </c>
      <c r="F2598" s="3">
        <v>9</v>
      </c>
      <c r="G2598" s="3">
        <v>37.200000000000003</v>
      </c>
    </row>
    <row r="2599" spans="1:7" x14ac:dyDescent="0.3">
      <c r="A2599" s="8">
        <v>41512</v>
      </c>
      <c r="B2599" s="3">
        <v>36.9</v>
      </c>
      <c r="C2599" s="3">
        <v>37</v>
      </c>
      <c r="D2599" s="3">
        <v>36.9</v>
      </c>
      <c r="E2599" s="3">
        <v>37</v>
      </c>
      <c r="F2599" s="3">
        <v>20</v>
      </c>
      <c r="G2599" s="3">
        <v>37</v>
      </c>
    </row>
    <row r="2600" spans="1:7" x14ac:dyDescent="0.3">
      <c r="A2600" s="8">
        <v>41513</v>
      </c>
      <c r="B2600" s="3">
        <v>36.35</v>
      </c>
      <c r="C2600" s="3">
        <v>36.5</v>
      </c>
      <c r="D2600" s="3">
        <v>36.299999999999997</v>
      </c>
      <c r="E2600" s="3">
        <v>36.5</v>
      </c>
      <c r="F2600" s="3">
        <v>108</v>
      </c>
      <c r="G2600" s="3">
        <v>36.5</v>
      </c>
    </row>
    <row r="2601" spans="1:7" x14ac:dyDescent="0.3">
      <c r="A2601" s="8">
        <v>41514</v>
      </c>
      <c r="B2601" s="3">
        <v>36.75</v>
      </c>
      <c r="C2601" s="3">
        <v>36.75</v>
      </c>
      <c r="D2601" s="3">
        <v>36.299999999999997</v>
      </c>
      <c r="E2601" s="3">
        <v>36.35</v>
      </c>
      <c r="F2601" s="3">
        <v>18</v>
      </c>
      <c r="G2601" s="3">
        <v>36.299999999999997</v>
      </c>
    </row>
    <row r="2602" spans="1:7" x14ac:dyDescent="0.3">
      <c r="A2602" s="8">
        <v>41515</v>
      </c>
      <c r="B2602" s="3">
        <v>36.25</v>
      </c>
      <c r="C2602" s="3">
        <v>36.6</v>
      </c>
      <c r="D2602" s="3">
        <v>36.25</v>
      </c>
      <c r="E2602" s="3">
        <v>36.4</v>
      </c>
      <c r="F2602" s="3">
        <v>83</v>
      </c>
      <c r="G2602" s="3">
        <v>36.380000000000003</v>
      </c>
    </row>
    <row r="2603" spans="1:7" x14ac:dyDescent="0.3">
      <c r="A2603" s="8">
        <v>41516</v>
      </c>
      <c r="B2603" s="3">
        <v>36.5</v>
      </c>
      <c r="C2603" s="3">
        <v>36.75</v>
      </c>
      <c r="D2603" s="3">
        <v>36.299999999999997</v>
      </c>
      <c r="E2603" s="3">
        <v>36.700000000000003</v>
      </c>
      <c r="F2603" s="3">
        <v>137</v>
      </c>
      <c r="G2603" s="3">
        <v>36.65</v>
      </c>
    </row>
    <row r="2604" spans="1:7" x14ac:dyDescent="0.3">
      <c r="A2604" s="8">
        <v>41519</v>
      </c>
      <c r="B2604" s="3">
        <v>39</v>
      </c>
      <c r="C2604" s="3">
        <v>39.799999999999997</v>
      </c>
      <c r="D2604" s="3">
        <v>39</v>
      </c>
      <c r="E2604" s="3">
        <v>39.799999999999997</v>
      </c>
      <c r="F2604" s="3">
        <v>43</v>
      </c>
      <c r="G2604" s="3">
        <v>39.83</v>
      </c>
    </row>
    <row r="2605" spans="1:7" x14ac:dyDescent="0.3">
      <c r="A2605" s="8">
        <v>41520</v>
      </c>
      <c r="B2605" s="3">
        <v>40.049999999999997</v>
      </c>
      <c r="C2605" s="3">
        <v>40.049999999999997</v>
      </c>
      <c r="D2605" s="3">
        <v>39.5</v>
      </c>
      <c r="E2605" s="3">
        <v>39.65</v>
      </c>
      <c r="F2605" s="3">
        <v>24</v>
      </c>
      <c r="G2605" s="3">
        <v>39.65</v>
      </c>
    </row>
    <row r="2606" spans="1:7" x14ac:dyDescent="0.3">
      <c r="A2606" s="8">
        <v>41521</v>
      </c>
      <c r="B2606" s="3">
        <v>39.5</v>
      </c>
      <c r="C2606" s="3">
        <v>40.25</v>
      </c>
      <c r="D2606" s="3">
        <v>39.5</v>
      </c>
      <c r="E2606" s="3">
        <v>40.25</v>
      </c>
      <c r="F2606" s="3">
        <v>48</v>
      </c>
      <c r="G2606" s="3">
        <v>40</v>
      </c>
    </row>
    <row r="2607" spans="1:7" x14ac:dyDescent="0.3">
      <c r="A2607" s="8">
        <v>41522</v>
      </c>
      <c r="B2607" s="3">
        <v>39.5</v>
      </c>
      <c r="C2607" s="3">
        <v>39.5</v>
      </c>
      <c r="D2607" s="3">
        <v>39.5</v>
      </c>
      <c r="E2607" s="3">
        <v>39.5</v>
      </c>
      <c r="F2607" s="3">
        <v>10</v>
      </c>
      <c r="G2607" s="3">
        <v>39.5</v>
      </c>
    </row>
    <row r="2608" spans="1:7" x14ac:dyDescent="0.3">
      <c r="A2608" s="8">
        <v>41523</v>
      </c>
      <c r="B2608" s="3">
        <v>40.25</v>
      </c>
      <c r="C2608" s="3">
        <v>40.31</v>
      </c>
      <c r="D2608" s="3">
        <v>40.1</v>
      </c>
      <c r="E2608" s="3">
        <v>40.1</v>
      </c>
      <c r="F2608" s="3">
        <v>42</v>
      </c>
      <c r="G2608" s="3">
        <v>40.1</v>
      </c>
    </row>
    <row r="2609" spans="1:7" x14ac:dyDescent="0.3">
      <c r="A2609" s="8">
        <v>41526</v>
      </c>
      <c r="B2609" s="3">
        <v>40.1</v>
      </c>
      <c r="C2609" s="3">
        <v>40.1</v>
      </c>
      <c r="D2609" s="3">
        <v>39.799999999999997</v>
      </c>
      <c r="E2609" s="3">
        <v>39.799999999999997</v>
      </c>
      <c r="F2609" s="3">
        <v>41</v>
      </c>
      <c r="G2609" s="3">
        <v>39.68</v>
      </c>
    </row>
    <row r="2610" spans="1:7" x14ac:dyDescent="0.3">
      <c r="A2610" s="8">
        <v>41527</v>
      </c>
      <c r="B2610" s="3">
        <v>39.65</v>
      </c>
      <c r="C2610" s="3">
        <v>39.700000000000003</v>
      </c>
      <c r="D2610" s="3">
        <v>39.4</v>
      </c>
      <c r="E2610" s="3">
        <v>39.450000000000003</v>
      </c>
      <c r="F2610" s="3">
        <v>30</v>
      </c>
      <c r="G2610" s="3">
        <v>39.450000000000003</v>
      </c>
    </row>
    <row r="2611" spans="1:7" x14ac:dyDescent="0.3">
      <c r="A2611" s="8">
        <v>41528</v>
      </c>
      <c r="B2611" s="3">
        <v>38.85</v>
      </c>
      <c r="C2611" s="3">
        <v>39.15</v>
      </c>
      <c r="D2611" s="3">
        <v>38.75</v>
      </c>
      <c r="E2611" s="3">
        <v>39.15</v>
      </c>
      <c r="F2611" s="3">
        <v>43</v>
      </c>
      <c r="G2611" s="3">
        <v>39.229999999999997</v>
      </c>
    </row>
    <row r="2612" spans="1:7" x14ac:dyDescent="0.3">
      <c r="A2612" s="8">
        <v>41529</v>
      </c>
      <c r="B2612" s="3">
        <v>39.9</v>
      </c>
      <c r="C2612" s="3">
        <v>40</v>
      </c>
      <c r="D2612" s="3">
        <v>39.85</v>
      </c>
      <c r="E2612" s="3">
        <v>39.85</v>
      </c>
      <c r="F2612" s="3">
        <v>39</v>
      </c>
      <c r="G2612" s="3">
        <v>39.85</v>
      </c>
    </row>
    <row r="2613" spans="1:7" x14ac:dyDescent="0.3">
      <c r="A2613" s="8">
        <v>41530</v>
      </c>
      <c r="B2613" s="3">
        <v>39.299999999999997</v>
      </c>
      <c r="C2613" s="3">
        <v>39.5</v>
      </c>
      <c r="D2613" s="3">
        <v>39.299999999999997</v>
      </c>
      <c r="E2613" s="3">
        <v>39.5</v>
      </c>
      <c r="F2613" s="3">
        <v>11</v>
      </c>
      <c r="G2613" s="3">
        <v>39.5</v>
      </c>
    </row>
    <row r="2614" spans="1:7" x14ac:dyDescent="0.3">
      <c r="A2614" s="8">
        <v>41533</v>
      </c>
      <c r="B2614" s="3">
        <v>39.700000000000003</v>
      </c>
      <c r="C2614" s="3">
        <v>39.85</v>
      </c>
      <c r="D2614" s="3">
        <v>39.700000000000003</v>
      </c>
      <c r="E2614" s="3">
        <v>39.85</v>
      </c>
      <c r="F2614" s="3">
        <v>10</v>
      </c>
      <c r="G2614" s="3">
        <v>40.1</v>
      </c>
    </row>
    <row r="2615" spans="1:7" x14ac:dyDescent="0.3">
      <c r="A2615" s="8">
        <v>41534</v>
      </c>
      <c r="B2615" s="3">
        <v>40.200000000000003</v>
      </c>
      <c r="C2615" s="3">
        <v>40.299999999999997</v>
      </c>
      <c r="D2615" s="3">
        <v>40.200000000000003</v>
      </c>
      <c r="E2615" s="3">
        <v>40.299999999999997</v>
      </c>
      <c r="F2615" s="3">
        <v>7</v>
      </c>
      <c r="G2615" s="3">
        <v>40.08</v>
      </c>
    </row>
    <row r="2616" spans="1:7" x14ac:dyDescent="0.3">
      <c r="A2616" s="8">
        <v>41535</v>
      </c>
      <c r="B2616" s="3">
        <v>41</v>
      </c>
      <c r="C2616" s="3">
        <v>41.15</v>
      </c>
      <c r="D2616" s="3">
        <v>40.85</v>
      </c>
      <c r="E2616" s="3">
        <v>41.15</v>
      </c>
      <c r="F2616" s="3">
        <v>51</v>
      </c>
      <c r="G2616" s="3">
        <v>41.15</v>
      </c>
    </row>
    <row r="2617" spans="1:7" x14ac:dyDescent="0.3">
      <c r="A2617" s="8">
        <v>41536</v>
      </c>
      <c r="B2617" s="3">
        <v>40.5</v>
      </c>
      <c r="C2617" s="3">
        <v>40.5</v>
      </c>
      <c r="D2617" s="3">
        <v>40</v>
      </c>
      <c r="E2617" s="3">
        <v>40.25</v>
      </c>
      <c r="F2617" s="3">
        <v>25</v>
      </c>
      <c r="G2617" s="3">
        <v>40.1</v>
      </c>
    </row>
    <row r="2618" spans="1:7" x14ac:dyDescent="0.3">
      <c r="A2618" s="8">
        <v>41537</v>
      </c>
      <c r="B2618" s="3">
        <v>39.799999999999997</v>
      </c>
      <c r="C2618" s="3">
        <v>39.85</v>
      </c>
      <c r="D2618" s="3">
        <v>39.75</v>
      </c>
      <c r="E2618" s="3">
        <v>39.85</v>
      </c>
      <c r="F2618" s="3">
        <v>13</v>
      </c>
      <c r="G2618" s="3">
        <v>39.85</v>
      </c>
    </row>
    <row r="2619" spans="1:7" x14ac:dyDescent="0.3">
      <c r="A2619" s="8">
        <v>41540</v>
      </c>
      <c r="B2619" s="3">
        <v>41.1</v>
      </c>
      <c r="C2619" s="3">
        <v>41.55</v>
      </c>
      <c r="D2619" s="3">
        <v>41.1</v>
      </c>
      <c r="E2619" s="3">
        <v>41.55</v>
      </c>
      <c r="F2619" s="3">
        <v>59</v>
      </c>
      <c r="G2619" s="3">
        <v>41.55</v>
      </c>
    </row>
    <row r="2620" spans="1:7" x14ac:dyDescent="0.3">
      <c r="A2620" s="8">
        <v>41541</v>
      </c>
      <c r="B2620" s="3">
        <v>41.4</v>
      </c>
      <c r="C2620" s="3">
        <v>41.4</v>
      </c>
      <c r="D2620" s="3">
        <v>41.15</v>
      </c>
      <c r="E2620" s="3">
        <v>41.15</v>
      </c>
      <c r="F2620" s="3">
        <v>25</v>
      </c>
      <c r="G2620" s="3">
        <v>41.15</v>
      </c>
    </row>
    <row r="2621" spans="1:7" x14ac:dyDescent="0.3">
      <c r="A2621" s="8">
        <v>41542</v>
      </c>
      <c r="B2621" s="3">
        <v>41.3</v>
      </c>
      <c r="C2621" s="3">
        <v>41.5</v>
      </c>
      <c r="D2621" s="3">
        <v>41.3</v>
      </c>
      <c r="E2621" s="3">
        <v>41.45</v>
      </c>
      <c r="F2621" s="3">
        <v>94</v>
      </c>
      <c r="G2621" s="3">
        <v>41.45</v>
      </c>
    </row>
    <row r="2622" spans="1:7" x14ac:dyDescent="0.3">
      <c r="A2622" s="8">
        <v>41543</v>
      </c>
      <c r="B2622" s="3">
        <v>41.9</v>
      </c>
      <c r="C2622" s="3">
        <v>42.35</v>
      </c>
      <c r="D2622" s="3">
        <v>41.8</v>
      </c>
      <c r="E2622" s="3">
        <v>41.85</v>
      </c>
      <c r="F2622" s="3">
        <v>137</v>
      </c>
      <c r="G2622" s="3">
        <v>41.85</v>
      </c>
    </row>
    <row r="2623" spans="1:7" x14ac:dyDescent="0.3">
      <c r="A2623" s="8">
        <v>41544</v>
      </c>
      <c r="B2623" s="3">
        <v>41.6</v>
      </c>
      <c r="C2623" s="3">
        <v>42.15</v>
      </c>
      <c r="D2623" s="3">
        <v>41.6</v>
      </c>
      <c r="E2623" s="3">
        <v>42.15</v>
      </c>
      <c r="F2623" s="3">
        <v>39</v>
      </c>
      <c r="G2623" s="3">
        <v>42.3</v>
      </c>
    </row>
    <row r="2624" spans="1:7" x14ac:dyDescent="0.3">
      <c r="A2624" s="8">
        <v>41547</v>
      </c>
      <c r="B2624" s="3">
        <v>42.25</v>
      </c>
      <c r="C2624" s="3">
        <v>42.25</v>
      </c>
      <c r="D2624" s="3">
        <v>41.95</v>
      </c>
      <c r="E2624" s="3">
        <v>42</v>
      </c>
      <c r="F2624" s="3">
        <v>92</v>
      </c>
      <c r="G2624" s="3">
        <v>41.95</v>
      </c>
    </row>
    <row r="2625" spans="1:7" x14ac:dyDescent="0.3">
      <c r="A2625" s="8">
        <v>41548</v>
      </c>
      <c r="B2625" s="3">
        <v>42.9</v>
      </c>
      <c r="C2625" s="3">
        <v>42.95</v>
      </c>
      <c r="D2625" s="3">
        <v>42.5</v>
      </c>
      <c r="E2625" s="3">
        <v>42.5</v>
      </c>
      <c r="F2625" s="3">
        <v>43</v>
      </c>
      <c r="G2625" s="3">
        <v>42.5</v>
      </c>
    </row>
    <row r="2626" spans="1:7" x14ac:dyDescent="0.3">
      <c r="A2626" s="8">
        <v>41549</v>
      </c>
      <c r="B2626" s="3">
        <v>43</v>
      </c>
      <c r="C2626" s="3">
        <v>43.2</v>
      </c>
      <c r="D2626" s="3">
        <v>42.9</v>
      </c>
      <c r="E2626" s="3">
        <v>43.2</v>
      </c>
      <c r="F2626" s="3">
        <v>54</v>
      </c>
      <c r="G2626" s="3">
        <v>43.15</v>
      </c>
    </row>
    <row r="2627" spans="1:7" x14ac:dyDescent="0.3">
      <c r="A2627" s="8">
        <v>41550</v>
      </c>
      <c r="B2627" s="3">
        <v>43</v>
      </c>
      <c r="C2627" s="3">
        <v>43.1</v>
      </c>
      <c r="D2627" s="3">
        <v>43</v>
      </c>
      <c r="E2627" s="3">
        <v>43.1</v>
      </c>
      <c r="F2627" s="3">
        <v>46</v>
      </c>
      <c r="G2627" s="3">
        <v>43.1</v>
      </c>
    </row>
    <row r="2628" spans="1:7" x14ac:dyDescent="0.3">
      <c r="A2628" s="8">
        <v>41551</v>
      </c>
      <c r="B2628" s="3">
        <v>43.3</v>
      </c>
      <c r="C2628" s="3">
        <v>43.3</v>
      </c>
      <c r="D2628" s="3">
        <v>43.15</v>
      </c>
      <c r="E2628" s="3">
        <v>43.15</v>
      </c>
      <c r="F2628" s="3">
        <v>91</v>
      </c>
      <c r="G2628" s="3">
        <v>43.2</v>
      </c>
    </row>
    <row r="2629" spans="1:7" x14ac:dyDescent="0.3">
      <c r="A2629" s="8">
        <v>41554</v>
      </c>
      <c r="B2629" s="3">
        <v>43.88</v>
      </c>
      <c r="C2629" s="3">
        <v>44.1</v>
      </c>
      <c r="D2629" s="3">
        <v>43.8</v>
      </c>
      <c r="E2629" s="3">
        <v>43.8</v>
      </c>
      <c r="F2629" s="3">
        <v>48</v>
      </c>
      <c r="G2629" s="3">
        <v>43.8</v>
      </c>
    </row>
    <row r="2630" spans="1:7" x14ac:dyDescent="0.3">
      <c r="A2630" s="8">
        <v>41555</v>
      </c>
      <c r="B2630" s="3">
        <v>43.7</v>
      </c>
      <c r="C2630" s="3">
        <v>43.73</v>
      </c>
      <c r="D2630" s="3">
        <v>43.4</v>
      </c>
      <c r="E2630" s="3">
        <v>43.5</v>
      </c>
      <c r="F2630" s="3">
        <v>82</v>
      </c>
      <c r="G2630" s="3">
        <v>43.5</v>
      </c>
    </row>
    <row r="2631" spans="1:7" x14ac:dyDescent="0.3">
      <c r="A2631" s="8">
        <v>41556</v>
      </c>
      <c r="B2631" s="3">
        <v>43.75</v>
      </c>
      <c r="C2631" s="3">
        <v>44</v>
      </c>
      <c r="D2631" s="3">
        <v>43.75</v>
      </c>
      <c r="E2631" s="3">
        <v>44</v>
      </c>
      <c r="F2631" s="3">
        <v>37</v>
      </c>
      <c r="G2631" s="3">
        <v>44</v>
      </c>
    </row>
    <row r="2632" spans="1:7" x14ac:dyDescent="0.3">
      <c r="A2632" s="8">
        <v>41557</v>
      </c>
      <c r="B2632" s="3">
        <v>44</v>
      </c>
      <c r="C2632" s="3">
        <v>44</v>
      </c>
      <c r="D2632" s="3">
        <v>43.15</v>
      </c>
      <c r="E2632" s="3">
        <v>43.25</v>
      </c>
      <c r="F2632" s="3">
        <v>132</v>
      </c>
      <c r="G2632" s="3">
        <v>43.15</v>
      </c>
    </row>
    <row r="2633" spans="1:7" x14ac:dyDescent="0.3">
      <c r="A2633" s="8">
        <v>41558</v>
      </c>
      <c r="B2633" s="3">
        <v>43</v>
      </c>
      <c r="C2633" s="3">
        <v>43</v>
      </c>
      <c r="D2633" s="3">
        <v>42.6</v>
      </c>
      <c r="E2633" s="3">
        <v>42.8</v>
      </c>
      <c r="F2633" s="3">
        <v>400</v>
      </c>
      <c r="G2633" s="3">
        <v>42.8</v>
      </c>
    </row>
    <row r="2634" spans="1:7" x14ac:dyDescent="0.3">
      <c r="A2634" s="8">
        <v>41561</v>
      </c>
      <c r="B2634" s="3">
        <v>43</v>
      </c>
      <c r="C2634" s="3">
        <v>43</v>
      </c>
      <c r="D2634" s="3">
        <v>42.8</v>
      </c>
      <c r="E2634" s="3">
        <v>43</v>
      </c>
      <c r="F2634" s="3">
        <v>91</v>
      </c>
      <c r="G2634" s="3">
        <v>43</v>
      </c>
    </row>
    <row r="2635" spans="1:7" x14ac:dyDescent="0.3">
      <c r="A2635" s="8">
        <v>41562</v>
      </c>
      <c r="B2635" s="3">
        <v>43.1</v>
      </c>
      <c r="C2635" s="3">
        <v>43.1</v>
      </c>
      <c r="D2635" s="3">
        <v>42.65</v>
      </c>
      <c r="E2635" s="3">
        <v>42.85</v>
      </c>
      <c r="F2635" s="3">
        <v>189</v>
      </c>
      <c r="G2635" s="3">
        <v>42.85</v>
      </c>
    </row>
    <row r="2636" spans="1:7" x14ac:dyDescent="0.3">
      <c r="A2636" s="8">
        <v>41563</v>
      </c>
      <c r="B2636" s="3">
        <v>42.25</v>
      </c>
      <c r="C2636" s="3">
        <v>42.55</v>
      </c>
      <c r="D2636" s="3">
        <v>42.2</v>
      </c>
      <c r="E2636" s="3">
        <v>42.4</v>
      </c>
      <c r="F2636" s="3">
        <v>232</v>
      </c>
      <c r="G2636" s="3">
        <v>42.4</v>
      </c>
    </row>
    <row r="2637" spans="1:7" x14ac:dyDescent="0.3">
      <c r="A2637" s="8">
        <v>41564</v>
      </c>
      <c r="B2637" s="3">
        <v>42.01</v>
      </c>
      <c r="C2637" s="3">
        <v>42.15</v>
      </c>
      <c r="D2637" s="3">
        <v>41.8</v>
      </c>
      <c r="E2637" s="3">
        <v>41.8</v>
      </c>
      <c r="F2637" s="3">
        <v>205</v>
      </c>
      <c r="G2637" s="3">
        <v>41.8</v>
      </c>
    </row>
    <row r="2638" spans="1:7" x14ac:dyDescent="0.3">
      <c r="A2638" s="8">
        <v>41565</v>
      </c>
      <c r="B2638" s="3">
        <v>41.7</v>
      </c>
      <c r="C2638" s="3">
        <v>41.7</v>
      </c>
      <c r="D2638" s="3">
        <v>41.2</v>
      </c>
      <c r="E2638" s="3">
        <v>41.35</v>
      </c>
      <c r="F2638" s="3">
        <v>92</v>
      </c>
      <c r="G2638" s="3">
        <v>41.4</v>
      </c>
    </row>
    <row r="2639" spans="1:7" x14ac:dyDescent="0.3">
      <c r="A2639" s="8">
        <v>41568</v>
      </c>
      <c r="B2639" s="3">
        <v>40.75</v>
      </c>
      <c r="C2639" s="3">
        <v>40.799999999999997</v>
      </c>
      <c r="D2639" s="3">
        <v>40.35</v>
      </c>
      <c r="E2639" s="3">
        <v>40.6</v>
      </c>
      <c r="F2639" s="3">
        <v>142</v>
      </c>
      <c r="G2639" s="3">
        <v>40.6</v>
      </c>
    </row>
    <row r="2640" spans="1:7" x14ac:dyDescent="0.3">
      <c r="A2640" s="8">
        <v>41569</v>
      </c>
      <c r="B2640" s="3">
        <v>40.6</v>
      </c>
      <c r="C2640" s="3">
        <v>40.950000000000003</v>
      </c>
      <c r="D2640" s="3">
        <v>40.549999999999997</v>
      </c>
      <c r="E2640" s="3">
        <v>40.85</v>
      </c>
      <c r="F2640" s="3">
        <v>100</v>
      </c>
      <c r="G2640" s="3">
        <v>40.9</v>
      </c>
    </row>
    <row r="2641" spans="1:7" x14ac:dyDescent="0.3">
      <c r="A2641" s="8">
        <v>41570</v>
      </c>
      <c r="B2641" s="3">
        <v>40.549999999999997</v>
      </c>
      <c r="C2641" s="3">
        <v>40.549999999999997</v>
      </c>
      <c r="D2641" s="3">
        <v>40.1</v>
      </c>
      <c r="E2641" s="3">
        <v>40.35</v>
      </c>
      <c r="F2641" s="3">
        <v>126</v>
      </c>
      <c r="G2641" s="3">
        <v>40.35</v>
      </c>
    </row>
    <row r="2642" spans="1:7" x14ac:dyDescent="0.3">
      <c r="A2642" s="8">
        <v>41571</v>
      </c>
      <c r="B2642" s="3">
        <v>40</v>
      </c>
      <c r="C2642" s="3">
        <v>40</v>
      </c>
      <c r="D2642" s="3">
        <v>39.4</v>
      </c>
      <c r="E2642" s="3">
        <v>39.4</v>
      </c>
      <c r="F2642" s="3">
        <v>124</v>
      </c>
      <c r="G2642" s="3">
        <v>39.4</v>
      </c>
    </row>
    <row r="2643" spans="1:7" x14ac:dyDescent="0.3">
      <c r="A2643" s="8">
        <v>41572</v>
      </c>
      <c r="B2643" s="3">
        <v>39.4</v>
      </c>
      <c r="C2643" s="3">
        <v>39.799999999999997</v>
      </c>
      <c r="D2643" s="3">
        <v>39.21</v>
      </c>
      <c r="E2643" s="3">
        <v>39.799999999999997</v>
      </c>
      <c r="F2643" s="3">
        <v>129</v>
      </c>
      <c r="G2643" s="3">
        <v>39.799999999999997</v>
      </c>
    </row>
    <row r="2644" spans="1:7" x14ac:dyDescent="0.3">
      <c r="A2644" s="8">
        <v>41575</v>
      </c>
      <c r="B2644" s="3">
        <v>39.25</v>
      </c>
      <c r="C2644" s="3">
        <v>39.700000000000003</v>
      </c>
      <c r="D2644" s="3">
        <v>39.25</v>
      </c>
      <c r="E2644" s="3">
        <v>39.65</v>
      </c>
      <c r="F2644" s="3">
        <v>128</v>
      </c>
      <c r="G2644" s="3">
        <v>39.53</v>
      </c>
    </row>
    <row r="2645" spans="1:7" x14ac:dyDescent="0.3">
      <c r="A2645" s="8">
        <v>41576</v>
      </c>
      <c r="B2645" s="3">
        <v>39.299999999999997</v>
      </c>
      <c r="C2645" s="3">
        <v>39.5</v>
      </c>
      <c r="D2645" s="3">
        <v>38.700000000000003</v>
      </c>
      <c r="E2645" s="3">
        <v>38.85</v>
      </c>
      <c r="F2645" s="3">
        <v>185</v>
      </c>
      <c r="G2645" s="3">
        <v>38.85</v>
      </c>
    </row>
    <row r="2646" spans="1:7" x14ac:dyDescent="0.3">
      <c r="A2646" s="8">
        <v>41577</v>
      </c>
      <c r="B2646" s="3">
        <v>39</v>
      </c>
      <c r="C2646" s="3">
        <v>39.15</v>
      </c>
      <c r="D2646" s="3">
        <v>38.450000000000003</v>
      </c>
      <c r="E2646" s="3">
        <v>38.450000000000003</v>
      </c>
      <c r="F2646" s="3">
        <v>236</v>
      </c>
      <c r="G2646" s="3">
        <v>38.53</v>
      </c>
    </row>
    <row r="2647" spans="1:7" x14ac:dyDescent="0.3">
      <c r="A2647" s="8">
        <v>41578</v>
      </c>
      <c r="B2647" s="3">
        <v>38.200000000000003</v>
      </c>
      <c r="C2647" s="3">
        <v>38.200000000000003</v>
      </c>
      <c r="D2647" s="3">
        <v>37.9</v>
      </c>
      <c r="E2647" s="3">
        <v>38.049999999999997</v>
      </c>
      <c r="F2647" s="3">
        <v>367</v>
      </c>
      <c r="G2647" s="3">
        <v>38.049999999999997</v>
      </c>
    </row>
    <row r="2648" spans="1:7" x14ac:dyDescent="0.3">
      <c r="A2648" s="8">
        <v>41579</v>
      </c>
      <c r="B2648" s="3">
        <v>40.049999999999997</v>
      </c>
      <c r="C2648" s="3">
        <v>40.049999999999997</v>
      </c>
      <c r="D2648" s="3">
        <v>40.049999999999997</v>
      </c>
      <c r="E2648" s="3">
        <v>40.049999999999997</v>
      </c>
      <c r="F2648" s="3">
        <v>11</v>
      </c>
      <c r="G2648" s="3">
        <v>40.049999999999997</v>
      </c>
    </row>
    <row r="2649" spans="1:7" x14ac:dyDescent="0.3">
      <c r="A2649" s="8">
        <v>41582</v>
      </c>
      <c r="B2649" s="3">
        <v>41.1</v>
      </c>
      <c r="C2649" s="3">
        <v>41.2</v>
      </c>
      <c r="D2649" s="3">
        <v>41.1</v>
      </c>
      <c r="E2649" s="3">
        <v>41.1</v>
      </c>
      <c r="F2649" s="3">
        <v>25</v>
      </c>
      <c r="G2649" s="3">
        <v>41.1</v>
      </c>
    </row>
    <row r="2650" spans="1:7" x14ac:dyDescent="0.3">
      <c r="A2650" s="8">
        <v>41583</v>
      </c>
      <c r="B2650" s="3">
        <v>41.65</v>
      </c>
      <c r="C2650" s="3">
        <v>41.65</v>
      </c>
      <c r="D2650" s="3">
        <v>41.65</v>
      </c>
      <c r="E2650" s="3">
        <v>41.65</v>
      </c>
      <c r="F2650" s="3">
        <v>0</v>
      </c>
      <c r="G2650" s="3">
        <v>41.65</v>
      </c>
    </row>
    <row r="2651" spans="1:7" x14ac:dyDescent="0.3">
      <c r="A2651" s="8">
        <v>41584</v>
      </c>
      <c r="B2651" s="3">
        <v>41.45</v>
      </c>
      <c r="C2651" s="3">
        <v>41.6</v>
      </c>
      <c r="D2651" s="3">
        <v>41.45</v>
      </c>
      <c r="E2651" s="3">
        <v>41.6</v>
      </c>
      <c r="F2651" s="3">
        <v>6</v>
      </c>
      <c r="G2651" s="3">
        <v>41.15</v>
      </c>
    </row>
    <row r="2652" spans="1:7" x14ac:dyDescent="0.3">
      <c r="A2652" s="8">
        <v>41585</v>
      </c>
      <c r="B2652" s="3">
        <v>40.700000000000003</v>
      </c>
      <c r="C2652" s="3">
        <v>40.75</v>
      </c>
      <c r="D2652" s="3">
        <v>40.299999999999997</v>
      </c>
      <c r="E2652" s="3">
        <v>40.5</v>
      </c>
      <c r="F2652" s="3">
        <v>17</v>
      </c>
      <c r="G2652" s="3">
        <v>40.5</v>
      </c>
    </row>
    <row r="2653" spans="1:7" x14ac:dyDescent="0.3">
      <c r="A2653" s="8">
        <v>41586</v>
      </c>
      <c r="B2653" s="3">
        <v>41.15</v>
      </c>
      <c r="C2653" s="3">
        <v>41.15</v>
      </c>
      <c r="D2653" s="3">
        <v>41.15</v>
      </c>
      <c r="E2653" s="3">
        <v>41.15</v>
      </c>
      <c r="F2653" s="3">
        <v>0</v>
      </c>
      <c r="G2653" s="3">
        <v>41.15</v>
      </c>
    </row>
    <row r="2654" spans="1:7" x14ac:dyDescent="0.3">
      <c r="A2654" s="8">
        <v>41589</v>
      </c>
      <c r="B2654" s="3">
        <v>41.65</v>
      </c>
      <c r="C2654" s="3">
        <v>41.65</v>
      </c>
      <c r="D2654" s="3">
        <v>41.65</v>
      </c>
      <c r="E2654" s="3">
        <v>41.65</v>
      </c>
      <c r="F2654" s="3">
        <v>1</v>
      </c>
      <c r="G2654" s="3">
        <v>41.65</v>
      </c>
    </row>
    <row r="2655" spans="1:7" x14ac:dyDescent="0.3">
      <c r="A2655" s="8">
        <v>41590</v>
      </c>
      <c r="B2655" s="3">
        <v>42.25</v>
      </c>
      <c r="C2655" s="3">
        <v>42.25</v>
      </c>
      <c r="D2655" s="3">
        <v>42</v>
      </c>
      <c r="E2655" s="3">
        <v>42</v>
      </c>
      <c r="F2655" s="3">
        <v>44</v>
      </c>
      <c r="G2655" s="3">
        <v>42</v>
      </c>
    </row>
    <row r="2656" spans="1:7" x14ac:dyDescent="0.3">
      <c r="A2656" s="8">
        <v>41591</v>
      </c>
      <c r="B2656" s="3">
        <v>42.1</v>
      </c>
      <c r="C2656" s="3">
        <v>42.35</v>
      </c>
      <c r="D2656" s="3">
        <v>42.1</v>
      </c>
      <c r="E2656" s="3">
        <v>42.3</v>
      </c>
      <c r="F2656" s="3">
        <v>69</v>
      </c>
      <c r="G2656" s="3">
        <v>42.35</v>
      </c>
    </row>
    <row r="2657" spans="1:7" x14ac:dyDescent="0.3">
      <c r="A2657" s="8">
        <v>41592</v>
      </c>
      <c r="B2657" s="3">
        <v>42.75</v>
      </c>
      <c r="C2657" s="3">
        <v>42.9</v>
      </c>
      <c r="D2657" s="3">
        <v>42.6</v>
      </c>
      <c r="E2657" s="3">
        <v>42.65</v>
      </c>
      <c r="F2657" s="3">
        <v>53</v>
      </c>
      <c r="G2657" s="3">
        <v>42.7</v>
      </c>
    </row>
    <row r="2658" spans="1:7" x14ac:dyDescent="0.3">
      <c r="A2658" s="8">
        <v>41593</v>
      </c>
      <c r="B2658" s="3">
        <v>42.85</v>
      </c>
      <c r="C2658" s="3">
        <v>42.85</v>
      </c>
      <c r="D2658" s="3">
        <v>42.3</v>
      </c>
      <c r="E2658" s="3">
        <v>42.3</v>
      </c>
      <c r="F2658" s="3">
        <v>45</v>
      </c>
      <c r="G2658" s="3">
        <v>42.3</v>
      </c>
    </row>
    <row r="2659" spans="1:7" x14ac:dyDescent="0.3">
      <c r="A2659" s="8">
        <v>41596</v>
      </c>
      <c r="B2659" s="3">
        <v>43.1</v>
      </c>
      <c r="C2659" s="3">
        <v>43.25</v>
      </c>
      <c r="D2659" s="3">
        <v>43</v>
      </c>
      <c r="E2659" s="3">
        <v>43.05</v>
      </c>
      <c r="F2659" s="3">
        <v>20</v>
      </c>
      <c r="G2659" s="3">
        <v>43.05</v>
      </c>
    </row>
    <row r="2660" spans="1:7" x14ac:dyDescent="0.3">
      <c r="A2660" s="8">
        <v>41597</v>
      </c>
      <c r="B2660" s="3">
        <v>43.2</v>
      </c>
      <c r="C2660" s="3">
        <v>43.2</v>
      </c>
      <c r="D2660" s="3">
        <v>42.57</v>
      </c>
      <c r="E2660" s="3">
        <v>42.67</v>
      </c>
      <c r="F2660" s="3">
        <v>55</v>
      </c>
      <c r="G2660" s="3">
        <v>42.67</v>
      </c>
    </row>
    <row r="2661" spans="1:7" x14ac:dyDescent="0.3">
      <c r="A2661" s="8">
        <v>41598</v>
      </c>
      <c r="B2661" s="3">
        <v>41.2</v>
      </c>
      <c r="C2661" s="3">
        <v>41.3</v>
      </c>
      <c r="D2661" s="3">
        <v>41.05</v>
      </c>
      <c r="E2661" s="3">
        <v>41.1</v>
      </c>
      <c r="F2661" s="3">
        <v>72</v>
      </c>
      <c r="G2661" s="3">
        <v>41.2</v>
      </c>
    </row>
    <row r="2662" spans="1:7" x14ac:dyDescent="0.3">
      <c r="A2662" s="8">
        <v>41599</v>
      </c>
      <c r="B2662" s="3">
        <v>41.1</v>
      </c>
      <c r="C2662" s="3">
        <v>41.1</v>
      </c>
      <c r="D2662" s="3">
        <v>40.549999999999997</v>
      </c>
      <c r="E2662" s="3">
        <v>40.549999999999997</v>
      </c>
      <c r="F2662" s="3">
        <v>12</v>
      </c>
      <c r="G2662" s="3">
        <v>40.549999999999997</v>
      </c>
    </row>
    <row r="2663" spans="1:7" x14ac:dyDescent="0.3">
      <c r="A2663" s="8">
        <v>41600</v>
      </c>
      <c r="B2663" s="3">
        <v>40.299999999999997</v>
      </c>
      <c r="C2663" s="3">
        <v>40.5</v>
      </c>
      <c r="D2663" s="3">
        <v>40.299999999999997</v>
      </c>
      <c r="E2663" s="3">
        <v>40.5</v>
      </c>
      <c r="F2663" s="3">
        <v>20</v>
      </c>
      <c r="G2663" s="3">
        <v>41</v>
      </c>
    </row>
    <row r="2664" spans="1:7" x14ac:dyDescent="0.3">
      <c r="A2664" s="8">
        <v>41603</v>
      </c>
      <c r="B2664" s="3">
        <v>40.25</v>
      </c>
      <c r="C2664" s="3">
        <v>40.299999999999997</v>
      </c>
      <c r="D2664" s="3">
        <v>40</v>
      </c>
      <c r="E2664" s="3">
        <v>40</v>
      </c>
      <c r="F2664" s="3">
        <v>51</v>
      </c>
      <c r="G2664" s="3">
        <v>40</v>
      </c>
    </row>
    <row r="2665" spans="1:7" x14ac:dyDescent="0.3">
      <c r="A2665" s="8">
        <v>41604</v>
      </c>
      <c r="B2665" s="3">
        <v>40.1</v>
      </c>
      <c r="C2665" s="3">
        <v>40.1</v>
      </c>
      <c r="D2665" s="3">
        <v>39.700000000000003</v>
      </c>
      <c r="E2665" s="3">
        <v>39.9</v>
      </c>
      <c r="F2665" s="3">
        <v>61</v>
      </c>
      <c r="G2665" s="3">
        <v>39.9</v>
      </c>
    </row>
    <row r="2666" spans="1:7" x14ac:dyDescent="0.3">
      <c r="A2666" s="8">
        <v>41605</v>
      </c>
      <c r="B2666" s="3">
        <v>40</v>
      </c>
      <c r="C2666" s="3">
        <v>40.049999999999997</v>
      </c>
      <c r="D2666" s="3">
        <v>39.85</v>
      </c>
      <c r="E2666" s="3">
        <v>40.049999999999997</v>
      </c>
      <c r="F2666" s="3">
        <v>24</v>
      </c>
      <c r="G2666" s="3">
        <v>40</v>
      </c>
    </row>
    <row r="2667" spans="1:7" x14ac:dyDescent="0.3">
      <c r="A2667" s="8">
        <v>41606</v>
      </c>
      <c r="B2667" s="3">
        <v>39.6</v>
      </c>
      <c r="C2667" s="3">
        <v>39.6</v>
      </c>
      <c r="D2667" s="3">
        <v>39.35</v>
      </c>
      <c r="E2667" s="3">
        <v>39.35</v>
      </c>
      <c r="F2667" s="3">
        <v>60</v>
      </c>
      <c r="G2667" s="3">
        <v>39.229999999999997</v>
      </c>
    </row>
    <row r="2668" spans="1:7" x14ac:dyDescent="0.3">
      <c r="A2668" s="8">
        <v>41607</v>
      </c>
      <c r="B2668" s="3">
        <v>39.700000000000003</v>
      </c>
      <c r="C2668" s="3">
        <v>39.75</v>
      </c>
      <c r="D2668" s="3">
        <v>39</v>
      </c>
      <c r="E2668" s="3">
        <v>39</v>
      </c>
      <c r="F2668" s="3">
        <v>138</v>
      </c>
      <c r="G2668" s="3">
        <v>39</v>
      </c>
    </row>
    <row r="2669" spans="1:7" x14ac:dyDescent="0.3">
      <c r="A2669" s="8">
        <v>41610</v>
      </c>
      <c r="B2669" s="3">
        <v>39.85</v>
      </c>
      <c r="C2669" s="3">
        <v>40.4</v>
      </c>
      <c r="D2669" s="3">
        <v>39.85</v>
      </c>
      <c r="E2669" s="3">
        <v>40.25</v>
      </c>
      <c r="F2669" s="3">
        <v>22</v>
      </c>
      <c r="G2669" s="3">
        <v>40.25</v>
      </c>
    </row>
    <row r="2670" spans="1:7" x14ac:dyDescent="0.3">
      <c r="A2670" s="8">
        <v>41611</v>
      </c>
      <c r="B2670" s="3">
        <v>40.5</v>
      </c>
      <c r="C2670" s="3">
        <v>40.5</v>
      </c>
      <c r="D2670" s="3">
        <v>40.5</v>
      </c>
      <c r="E2670" s="3">
        <v>40.5</v>
      </c>
      <c r="F2670" s="3">
        <v>2</v>
      </c>
      <c r="G2670" s="3">
        <v>40.5</v>
      </c>
    </row>
    <row r="2671" spans="1:7" x14ac:dyDescent="0.3">
      <c r="A2671" s="8">
        <v>41612</v>
      </c>
      <c r="B2671" s="3">
        <v>39.65</v>
      </c>
      <c r="C2671" s="3">
        <v>39.65</v>
      </c>
      <c r="D2671" s="3">
        <v>39.5</v>
      </c>
      <c r="E2671" s="3">
        <v>39.549999999999997</v>
      </c>
      <c r="F2671" s="3">
        <v>21</v>
      </c>
      <c r="G2671" s="3">
        <v>39.549999999999997</v>
      </c>
    </row>
    <row r="2672" spans="1:7" x14ac:dyDescent="0.3">
      <c r="A2672" s="8">
        <v>41613</v>
      </c>
      <c r="B2672" s="3">
        <v>39.549999999999997</v>
      </c>
      <c r="C2672" s="3">
        <v>39.549999999999997</v>
      </c>
      <c r="D2672" s="3">
        <v>39.549999999999997</v>
      </c>
      <c r="E2672" s="3">
        <v>39.549999999999997</v>
      </c>
      <c r="F2672" s="3">
        <v>5</v>
      </c>
      <c r="G2672" s="3">
        <v>39.549999999999997</v>
      </c>
    </row>
    <row r="2673" spans="1:7" x14ac:dyDescent="0.3">
      <c r="A2673" s="8">
        <v>41614</v>
      </c>
      <c r="B2673" s="3">
        <v>39.200000000000003</v>
      </c>
      <c r="C2673" s="3">
        <v>39.200000000000003</v>
      </c>
      <c r="D2673" s="3">
        <v>39.15</v>
      </c>
      <c r="E2673" s="3">
        <v>39.15</v>
      </c>
      <c r="F2673" s="3">
        <v>37</v>
      </c>
      <c r="G2673" s="3">
        <v>38.85</v>
      </c>
    </row>
    <row r="2674" spans="1:7" x14ac:dyDescent="0.3">
      <c r="A2674" s="8">
        <v>41617</v>
      </c>
      <c r="B2674" s="3">
        <v>38.1</v>
      </c>
      <c r="C2674" s="3">
        <v>38.15</v>
      </c>
      <c r="D2674" s="3">
        <v>37.78</v>
      </c>
      <c r="E2674" s="3">
        <v>37.78</v>
      </c>
      <c r="F2674" s="3">
        <v>14</v>
      </c>
      <c r="G2674" s="3">
        <v>37.9</v>
      </c>
    </row>
    <row r="2675" spans="1:7" x14ac:dyDescent="0.3">
      <c r="A2675" s="8">
        <v>41618</v>
      </c>
      <c r="B2675" s="3">
        <v>37.9</v>
      </c>
      <c r="C2675" s="3">
        <v>38</v>
      </c>
      <c r="D2675" s="3">
        <v>37.9</v>
      </c>
      <c r="E2675" s="3">
        <v>38</v>
      </c>
      <c r="F2675" s="3">
        <v>3</v>
      </c>
      <c r="G2675" s="3">
        <v>38</v>
      </c>
    </row>
    <row r="2676" spans="1:7" x14ac:dyDescent="0.3">
      <c r="A2676" s="8">
        <v>41619</v>
      </c>
      <c r="B2676" s="3">
        <v>37.700000000000003</v>
      </c>
      <c r="C2676" s="3">
        <v>37.700000000000003</v>
      </c>
      <c r="D2676" s="3">
        <v>37.200000000000003</v>
      </c>
      <c r="E2676" s="3">
        <v>37.4</v>
      </c>
      <c r="F2676" s="3">
        <v>36</v>
      </c>
      <c r="G2676" s="3">
        <v>37.4</v>
      </c>
    </row>
    <row r="2677" spans="1:7" x14ac:dyDescent="0.3">
      <c r="A2677" s="8">
        <v>41620</v>
      </c>
      <c r="B2677" s="3">
        <v>36.85</v>
      </c>
      <c r="C2677" s="3">
        <v>37</v>
      </c>
      <c r="D2677" s="3">
        <v>36.85</v>
      </c>
      <c r="E2677" s="3">
        <v>36.9</v>
      </c>
      <c r="F2677" s="3">
        <v>94</v>
      </c>
      <c r="G2677" s="3">
        <v>36.9</v>
      </c>
    </row>
    <row r="2678" spans="1:7" x14ac:dyDescent="0.3">
      <c r="A2678" s="8">
        <v>41621</v>
      </c>
      <c r="B2678" s="3">
        <v>36.700000000000003</v>
      </c>
      <c r="C2678" s="3">
        <v>36.85</v>
      </c>
      <c r="D2678" s="3">
        <v>36.6</v>
      </c>
      <c r="E2678" s="3">
        <v>36.700000000000003</v>
      </c>
      <c r="F2678" s="3">
        <v>52</v>
      </c>
      <c r="G2678" s="3">
        <v>36.700000000000003</v>
      </c>
    </row>
    <row r="2679" spans="1:7" x14ac:dyDescent="0.3">
      <c r="A2679" s="8">
        <v>41624</v>
      </c>
      <c r="B2679" s="3">
        <v>37</v>
      </c>
      <c r="C2679" s="3">
        <v>37.65</v>
      </c>
      <c r="D2679" s="3">
        <v>37</v>
      </c>
      <c r="E2679" s="3">
        <v>37.65</v>
      </c>
      <c r="F2679" s="3">
        <v>157</v>
      </c>
      <c r="G2679" s="3">
        <v>37.65</v>
      </c>
    </row>
    <row r="2680" spans="1:7" x14ac:dyDescent="0.3">
      <c r="A2680" s="8">
        <v>41625</v>
      </c>
      <c r="B2680" s="3">
        <v>37.5</v>
      </c>
      <c r="C2680" s="3">
        <v>38</v>
      </c>
      <c r="D2680" s="3">
        <v>37.200000000000003</v>
      </c>
      <c r="E2680" s="3">
        <v>37.200000000000003</v>
      </c>
      <c r="F2680" s="3">
        <v>45</v>
      </c>
      <c r="G2680" s="3">
        <v>37.35</v>
      </c>
    </row>
    <row r="2681" spans="1:7" x14ac:dyDescent="0.3">
      <c r="A2681" s="8">
        <v>41626</v>
      </c>
      <c r="B2681" s="3">
        <v>37.4</v>
      </c>
      <c r="C2681" s="3">
        <v>37.4</v>
      </c>
      <c r="D2681" s="3">
        <v>36.75</v>
      </c>
      <c r="E2681" s="3">
        <v>36.75</v>
      </c>
      <c r="F2681" s="3">
        <v>35</v>
      </c>
      <c r="G2681" s="3">
        <v>36.75</v>
      </c>
    </row>
    <row r="2682" spans="1:7" x14ac:dyDescent="0.3">
      <c r="A2682" s="8">
        <v>41627</v>
      </c>
      <c r="B2682" s="3">
        <v>36.4</v>
      </c>
      <c r="C2682" s="3">
        <v>36.75</v>
      </c>
      <c r="D2682" s="3">
        <v>36.299999999999997</v>
      </c>
      <c r="E2682" s="3">
        <v>36.65</v>
      </c>
      <c r="F2682" s="3">
        <v>77</v>
      </c>
      <c r="G2682" s="3">
        <v>36.65</v>
      </c>
    </row>
    <row r="2683" spans="1:7" x14ac:dyDescent="0.3">
      <c r="A2683" s="8">
        <v>41628</v>
      </c>
      <c r="B2683" s="3">
        <v>36.5</v>
      </c>
      <c r="C2683" s="3">
        <v>36.85</v>
      </c>
      <c r="D2683" s="3">
        <v>36.450000000000003</v>
      </c>
      <c r="E2683" s="3">
        <v>36.75</v>
      </c>
      <c r="F2683" s="3">
        <v>72</v>
      </c>
      <c r="G2683" s="3">
        <v>36.75</v>
      </c>
    </row>
    <row r="2684" spans="1:7" x14ac:dyDescent="0.3">
      <c r="A2684" s="8">
        <v>41631</v>
      </c>
      <c r="B2684" s="3">
        <v>36.65</v>
      </c>
      <c r="C2684" s="3">
        <v>36.799999999999997</v>
      </c>
      <c r="D2684" s="3">
        <v>36.65</v>
      </c>
      <c r="E2684" s="3">
        <v>36.799999999999997</v>
      </c>
      <c r="F2684" s="3">
        <v>7</v>
      </c>
      <c r="G2684" s="3">
        <v>36.799999999999997</v>
      </c>
    </row>
    <row r="2685" spans="1:7" x14ac:dyDescent="0.3">
      <c r="A2685" s="8">
        <v>41635</v>
      </c>
      <c r="B2685" s="3">
        <v>37</v>
      </c>
      <c r="C2685" s="3">
        <v>37</v>
      </c>
      <c r="D2685" s="3">
        <v>36.85</v>
      </c>
      <c r="E2685" s="3">
        <v>36.9</v>
      </c>
      <c r="F2685" s="3">
        <v>20</v>
      </c>
      <c r="G2685" s="3">
        <v>36.9</v>
      </c>
    </row>
    <row r="2686" spans="1:7" x14ac:dyDescent="0.3">
      <c r="A2686" s="8">
        <v>41638</v>
      </c>
      <c r="B2686" s="3">
        <v>36.1</v>
      </c>
      <c r="C2686" s="3">
        <v>36.200000000000003</v>
      </c>
      <c r="D2686" s="3">
        <v>35.9</v>
      </c>
      <c r="E2686" s="3">
        <v>35.9</v>
      </c>
      <c r="F2686" s="3">
        <v>72</v>
      </c>
      <c r="G2686" s="3">
        <v>35.9</v>
      </c>
    </row>
    <row r="2687" spans="1:7" x14ac:dyDescent="0.3">
      <c r="A2687" s="8">
        <v>41641</v>
      </c>
      <c r="B2687" s="3">
        <v>32.5</v>
      </c>
      <c r="C2687" s="3">
        <v>32.5</v>
      </c>
      <c r="D2687" s="3">
        <v>32.15</v>
      </c>
      <c r="E2687" s="3">
        <v>32.200000000000003</v>
      </c>
      <c r="F2687" s="3">
        <v>24</v>
      </c>
      <c r="G2687" s="3">
        <v>32.200000000000003</v>
      </c>
    </row>
    <row r="2688" spans="1:7" x14ac:dyDescent="0.3">
      <c r="A2688" s="8">
        <v>41642</v>
      </c>
      <c r="B2688" s="3">
        <v>32.5</v>
      </c>
      <c r="C2688" s="3">
        <v>32.700000000000003</v>
      </c>
      <c r="D2688" s="3">
        <v>32.5</v>
      </c>
      <c r="E2688" s="3">
        <v>32.6</v>
      </c>
      <c r="F2688" s="3">
        <v>32</v>
      </c>
      <c r="G2688" s="3">
        <v>32.53</v>
      </c>
    </row>
    <row r="2689" spans="1:7" x14ac:dyDescent="0.3">
      <c r="A2689" s="8">
        <v>41645</v>
      </c>
      <c r="B2689" s="3">
        <v>33.5</v>
      </c>
      <c r="C2689" s="3">
        <v>33.5</v>
      </c>
      <c r="D2689" s="3">
        <v>33.200000000000003</v>
      </c>
      <c r="E2689" s="3">
        <v>33.200000000000003</v>
      </c>
      <c r="F2689" s="3">
        <v>19</v>
      </c>
      <c r="G2689" s="3">
        <v>33.200000000000003</v>
      </c>
    </row>
    <row r="2690" spans="1:7" x14ac:dyDescent="0.3">
      <c r="A2690" s="8">
        <v>41646</v>
      </c>
      <c r="B2690" s="3">
        <v>33.5</v>
      </c>
      <c r="C2690" s="3">
        <v>33.700000000000003</v>
      </c>
      <c r="D2690" s="3">
        <v>33.299999999999997</v>
      </c>
      <c r="E2690" s="3">
        <v>33.65</v>
      </c>
      <c r="F2690" s="3">
        <v>152</v>
      </c>
      <c r="G2690" s="3">
        <v>33.65</v>
      </c>
    </row>
    <row r="2691" spans="1:7" x14ac:dyDescent="0.3">
      <c r="A2691" s="8">
        <v>41647</v>
      </c>
      <c r="B2691" s="3">
        <v>33.950000000000003</v>
      </c>
      <c r="C2691" s="3">
        <v>34</v>
      </c>
      <c r="D2691" s="3">
        <v>33.799999999999997</v>
      </c>
      <c r="E2691" s="3">
        <v>33.85</v>
      </c>
      <c r="F2691" s="3">
        <v>152</v>
      </c>
      <c r="G2691" s="3">
        <v>33.81</v>
      </c>
    </row>
    <row r="2692" spans="1:7" x14ac:dyDescent="0.3">
      <c r="A2692" s="8">
        <v>41648</v>
      </c>
      <c r="B2692" s="3">
        <v>34.1</v>
      </c>
      <c r="C2692" s="3">
        <v>34.25</v>
      </c>
      <c r="D2692" s="3">
        <v>33.75</v>
      </c>
      <c r="E2692" s="3">
        <v>33.75</v>
      </c>
      <c r="F2692" s="3">
        <v>176</v>
      </c>
      <c r="G2692" s="3">
        <v>33.75</v>
      </c>
    </row>
    <row r="2693" spans="1:7" x14ac:dyDescent="0.3">
      <c r="A2693" s="8">
        <v>41649</v>
      </c>
      <c r="B2693" s="3">
        <v>33.4</v>
      </c>
      <c r="C2693" s="3">
        <v>33.4</v>
      </c>
      <c r="D2693" s="3">
        <v>32.700000000000003</v>
      </c>
      <c r="E2693" s="3">
        <v>32.700000000000003</v>
      </c>
      <c r="F2693" s="3">
        <v>113</v>
      </c>
      <c r="G2693" s="3">
        <v>32.75</v>
      </c>
    </row>
    <row r="2694" spans="1:7" x14ac:dyDescent="0.3">
      <c r="A2694" s="8">
        <v>41652</v>
      </c>
      <c r="B2694" s="3">
        <v>32.85</v>
      </c>
      <c r="C2694" s="3">
        <v>33</v>
      </c>
      <c r="D2694" s="3">
        <v>32.35</v>
      </c>
      <c r="E2694" s="3">
        <v>32.4</v>
      </c>
      <c r="F2694" s="3">
        <v>25</v>
      </c>
      <c r="G2694" s="3">
        <v>32.6</v>
      </c>
    </row>
    <row r="2695" spans="1:7" x14ac:dyDescent="0.3">
      <c r="A2695" s="8">
        <v>41653</v>
      </c>
      <c r="B2695" s="3">
        <v>33.35</v>
      </c>
      <c r="C2695" s="3">
        <v>33.4</v>
      </c>
      <c r="D2695" s="3">
        <v>32.950000000000003</v>
      </c>
      <c r="E2695" s="3">
        <v>32.950000000000003</v>
      </c>
      <c r="F2695" s="3">
        <v>51</v>
      </c>
      <c r="G2695" s="3">
        <v>32.950000000000003</v>
      </c>
    </row>
    <row r="2696" spans="1:7" x14ac:dyDescent="0.3">
      <c r="A2696" s="8">
        <v>41654</v>
      </c>
      <c r="B2696" s="3">
        <v>32.549999999999997</v>
      </c>
      <c r="C2696" s="3">
        <v>32.799999999999997</v>
      </c>
      <c r="D2696" s="3">
        <v>32.549999999999997</v>
      </c>
      <c r="E2696" s="3">
        <v>32.549999999999997</v>
      </c>
      <c r="F2696" s="3">
        <v>120</v>
      </c>
      <c r="G2696" s="3">
        <v>32.549999999999997</v>
      </c>
    </row>
    <row r="2697" spans="1:7" x14ac:dyDescent="0.3">
      <c r="A2697" s="8">
        <v>41655</v>
      </c>
      <c r="B2697" s="3">
        <v>32.9</v>
      </c>
      <c r="C2697" s="3">
        <v>33.75</v>
      </c>
      <c r="D2697" s="3">
        <v>32.9</v>
      </c>
      <c r="E2697" s="3">
        <v>33.75</v>
      </c>
      <c r="F2697" s="3">
        <v>68</v>
      </c>
      <c r="G2697" s="3">
        <v>33.75</v>
      </c>
    </row>
    <row r="2698" spans="1:7" x14ac:dyDescent="0.3">
      <c r="A2698" s="8">
        <v>41656</v>
      </c>
      <c r="B2698" s="3">
        <v>34.4</v>
      </c>
      <c r="C2698" s="3">
        <v>34.5</v>
      </c>
      <c r="D2698" s="3">
        <v>34.1</v>
      </c>
      <c r="E2698" s="3">
        <v>34.1</v>
      </c>
      <c r="F2698" s="3">
        <v>145</v>
      </c>
      <c r="G2698" s="3">
        <v>34.1</v>
      </c>
    </row>
    <row r="2699" spans="1:7" x14ac:dyDescent="0.3">
      <c r="A2699" s="8">
        <v>41659</v>
      </c>
      <c r="B2699" s="3">
        <v>34</v>
      </c>
      <c r="C2699" s="3">
        <v>34.1</v>
      </c>
      <c r="D2699" s="3">
        <v>33.9</v>
      </c>
      <c r="E2699" s="3">
        <v>34.1</v>
      </c>
      <c r="F2699" s="3">
        <v>144</v>
      </c>
      <c r="G2699" s="3">
        <v>34.200000000000003</v>
      </c>
    </row>
    <row r="2700" spans="1:7" x14ac:dyDescent="0.3">
      <c r="A2700" s="8">
        <v>41660</v>
      </c>
      <c r="B2700" s="3">
        <v>34.6</v>
      </c>
      <c r="C2700" s="3">
        <v>34.6</v>
      </c>
      <c r="D2700" s="3">
        <v>34.299999999999997</v>
      </c>
      <c r="E2700" s="3">
        <v>34.299999999999997</v>
      </c>
      <c r="F2700" s="3">
        <v>123</v>
      </c>
      <c r="G2700" s="3">
        <v>34.1</v>
      </c>
    </row>
    <row r="2701" spans="1:7" x14ac:dyDescent="0.3">
      <c r="A2701" s="8">
        <v>41661</v>
      </c>
      <c r="B2701" s="3">
        <v>33.75</v>
      </c>
      <c r="C2701" s="3">
        <v>33.75</v>
      </c>
      <c r="D2701" s="3">
        <v>33.1</v>
      </c>
      <c r="E2701" s="3">
        <v>33.25</v>
      </c>
      <c r="F2701" s="3">
        <v>64</v>
      </c>
      <c r="G2701" s="3">
        <v>33.25</v>
      </c>
    </row>
    <row r="2702" spans="1:7" x14ac:dyDescent="0.3">
      <c r="A2702" s="8">
        <v>41662</v>
      </c>
      <c r="B2702" s="3">
        <v>33.299999999999997</v>
      </c>
      <c r="C2702" s="3">
        <v>33.75</v>
      </c>
      <c r="D2702" s="3">
        <v>33.299999999999997</v>
      </c>
      <c r="E2702" s="3">
        <v>33.700000000000003</v>
      </c>
      <c r="F2702" s="3">
        <v>157</v>
      </c>
      <c r="G2702" s="3">
        <v>33.75</v>
      </c>
    </row>
    <row r="2703" spans="1:7" x14ac:dyDescent="0.3">
      <c r="A2703" s="8">
        <v>41663</v>
      </c>
      <c r="B2703" s="3">
        <v>34</v>
      </c>
      <c r="C2703" s="3">
        <v>34.6</v>
      </c>
      <c r="D2703" s="3">
        <v>34</v>
      </c>
      <c r="E2703" s="3">
        <v>34.549999999999997</v>
      </c>
      <c r="F2703" s="3">
        <v>120</v>
      </c>
      <c r="G2703" s="3">
        <v>34.6</v>
      </c>
    </row>
    <row r="2704" spans="1:7" x14ac:dyDescent="0.3">
      <c r="A2704" s="8">
        <v>41666</v>
      </c>
      <c r="B2704" s="3">
        <v>33.619999999999997</v>
      </c>
      <c r="C2704" s="3">
        <v>33.619999999999997</v>
      </c>
      <c r="D2704" s="3">
        <v>32.4</v>
      </c>
      <c r="E2704" s="3">
        <v>32.4</v>
      </c>
      <c r="F2704" s="3">
        <v>189</v>
      </c>
      <c r="G2704" s="3">
        <v>32.4</v>
      </c>
    </row>
    <row r="2705" spans="1:7" x14ac:dyDescent="0.3">
      <c r="A2705" s="8">
        <v>41667</v>
      </c>
      <c r="B2705" s="3">
        <v>32.049999999999997</v>
      </c>
      <c r="C2705" s="3">
        <v>32.15</v>
      </c>
      <c r="D2705" s="3">
        <v>31.9</v>
      </c>
      <c r="E2705" s="3">
        <v>32.049999999999997</v>
      </c>
      <c r="F2705" s="3">
        <v>182</v>
      </c>
      <c r="G2705" s="3">
        <v>32.049999999999997</v>
      </c>
    </row>
    <row r="2706" spans="1:7" x14ac:dyDescent="0.3">
      <c r="A2706" s="8">
        <v>41668</v>
      </c>
      <c r="B2706" s="3">
        <v>32</v>
      </c>
      <c r="C2706" s="3">
        <v>32.200000000000003</v>
      </c>
      <c r="D2706" s="3">
        <v>31.9</v>
      </c>
      <c r="E2706" s="3">
        <v>32</v>
      </c>
      <c r="F2706" s="3">
        <v>182</v>
      </c>
      <c r="G2706" s="3">
        <v>32</v>
      </c>
    </row>
    <row r="2707" spans="1:7" x14ac:dyDescent="0.3">
      <c r="A2707" s="8">
        <v>41669</v>
      </c>
      <c r="B2707" s="3">
        <v>31.5</v>
      </c>
      <c r="C2707" s="3">
        <v>31.54</v>
      </c>
      <c r="D2707" s="3">
        <v>31.3</v>
      </c>
      <c r="E2707" s="3">
        <v>31.54</v>
      </c>
      <c r="F2707" s="3">
        <v>83</v>
      </c>
      <c r="G2707" s="3">
        <v>31.5</v>
      </c>
    </row>
    <row r="2708" spans="1:7" x14ac:dyDescent="0.3">
      <c r="A2708" s="8">
        <v>41670</v>
      </c>
      <c r="B2708" s="3">
        <v>31</v>
      </c>
      <c r="C2708" s="3">
        <v>31</v>
      </c>
      <c r="D2708" s="3">
        <v>30.85</v>
      </c>
      <c r="E2708" s="3">
        <v>30.95</v>
      </c>
      <c r="F2708" s="3">
        <v>174</v>
      </c>
      <c r="G2708" s="3">
        <v>30.9</v>
      </c>
    </row>
    <row r="2709" spans="1:7" x14ac:dyDescent="0.3">
      <c r="A2709" s="8">
        <v>41673</v>
      </c>
      <c r="B2709" s="3">
        <v>30</v>
      </c>
      <c r="C2709" s="3">
        <v>30.15</v>
      </c>
      <c r="D2709" s="3">
        <v>30</v>
      </c>
      <c r="E2709" s="3">
        <v>30.1</v>
      </c>
      <c r="F2709" s="3">
        <v>27</v>
      </c>
      <c r="G2709" s="3">
        <v>30.15</v>
      </c>
    </row>
    <row r="2710" spans="1:7" x14ac:dyDescent="0.3">
      <c r="A2710" s="8">
        <v>41674</v>
      </c>
      <c r="B2710" s="3">
        <v>30.6</v>
      </c>
      <c r="C2710" s="3">
        <v>30.6</v>
      </c>
      <c r="D2710" s="3">
        <v>30.5</v>
      </c>
      <c r="E2710" s="3">
        <v>30.5</v>
      </c>
      <c r="F2710" s="3">
        <v>9</v>
      </c>
      <c r="G2710" s="3">
        <v>30.5</v>
      </c>
    </row>
    <row r="2711" spans="1:7" x14ac:dyDescent="0.3">
      <c r="A2711" s="8">
        <v>41675</v>
      </c>
      <c r="B2711" s="3">
        <v>30.25</v>
      </c>
      <c r="C2711" s="3">
        <v>30.4</v>
      </c>
      <c r="D2711" s="3">
        <v>30.1</v>
      </c>
      <c r="E2711" s="3">
        <v>30.4</v>
      </c>
      <c r="F2711" s="3">
        <v>48</v>
      </c>
      <c r="G2711" s="3">
        <v>30.4</v>
      </c>
    </row>
    <row r="2712" spans="1:7" x14ac:dyDescent="0.3">
      <c r="A2712" s="8">
        <v>41676</v>
      </c>
      <c r="B2712" s="3">
        <v>30.3</v>
      </c>
      <c r="C2712" s="3">
        <v>30.7</v>
      </c>
      <c r="D2712" s="3">
        <v>30.2</v>
      </c>
      <c r="E2712" s="3">
        <v>30.6</v>
      </c>
      <c r="F2712" s="3">
        <v>286</v>
      </c>
      <c r="G2712" s="3">
        <v>30.6</v>
      </c>
    </row>
    <row r="2713" spans="1:7" x14ac:dyDescent="0.3">
      <c r="A2713" s="8">
        <v>41677</v>
      </c>
      <c r="B2713" s="3">
        <v>30.1</v>
      </c>
      <c r="C2713" s="3">
        <v>30.35</v>
      </c>
      <c r="D2713" s="3">
        <v>29.85</v>
      </c>
      <c r="E2713" s="3">
        <v>29.9</v>
      </c>
      <c r="F2713" s="3">
        <v>155</v>
      </c>
      <c r="G2713" s="3">
        <v>29.9</v>
      </c>
    </row>
    <row r="2714" spans="1:7" x14ac:dyDescent="0.3">
      <c r="A2714" s="8">
        <v>41680</v>
      </c>
      <c r="B2714" s="3">
        <v>30.15</v>
      </c>
      <c r="C2714" s="3">
        <v>30.55</v>
      </c>
      <c r="D2714" s="3">
        <v>30.1</v>
      </c>
      <c r="E2714" s="3">
        <v>30.1</v>
      </c>
      <c r="F2714" s="3">
        <v>65</v>
      </c>
      <c r="G2714" s="3">
        <v>30.1</v>
      </c>
    </row>
    <row r="2715" spans="1:7" x14ac:dyDescent="0.3">
      <c r="A2715" s="8">
        <v>41681</v>
      </c>
      <c r="B2715" s="3">
        <v>30.25</v>
      </c>
      <c r="C2715" s="3">
        <v>30.25</v>
      </c>
      <c r="D2715" s="3">
        <v>30</v>
      </c>
      <c r="E2715" s="3">
        <v>30.2</v>
      </c>
      <c r="F2715" s="3">
        <v>45</v>
      </c>
      <c r="G2715" s="3">
        <v>30</v>
      </c>
    </row>
    <row r="2716" spans="1:7" x14ac:dyDescent="0.3">
      <c r="A2716" s="8">
        <v>41682</v>
      </c>
      <c r="B2716" s="3">
        <v>30.1</v>
      </c>
      <c r="C2716" s="3">
        <v>30.15</v>
      </c>
      <c r="D2716" s="3">
        <v>30</v>
      </c>
      <c r="E2716" s="3">
        <v>30.1</v>
      </c>
      <c r="F2716" s="3">
        <v>182</v>
      </c>
      <c r="G2716" s="3">
        <v>30.03</v>
      </c>
    </row>
    <row r="2717" spans="1:7" x14ac:dyDescent="0.3">
      <c r="A2717" s="8">
        <v>41683</v>
      </c>
      <c r="B2717" s="3">
        <v>29.45</v>
      </c>
      <c r="C2717" s="3">
        <v>29.55</v>
      </c>
      <c r="D2717" s="3">
        <v>29.35</v>
      </c>
      <c r="E2717" s="3">
        <v>29.35</v>
      </c>
      <c r="F2717" s="3">
        <v>87</v>
      </c>
      <c r="G2717" s="3">
        <v>29.25</v>
      </c>
    </row>
    <row r="2718" spans="1:7" x14ac:dyDescent="0.3">
      <c r="A2718" s="8">
        <v>41684</v>
      </c>
      <c r="B2718" s="3">
        <v>28.8</v>
      </c>
      <c r="C2718" s="3">
        <v>28.9</v>
      </c>
      <c r="D2718" s="3">
        <v>28.7</v>
      </c>
      <c r="E2718" s="3">
        <v>28.75</v>
      </c>
      <c r="F2718" s="3">
        <v>127</v>
      </c>
      <c r="G2718" s="3">
        <v>28.75</v>
      </c>
    </row>
    <row r="2719" spans="1:7" x14ac:dyDescent="0.3">
      <c r="A2719" s="8">
        <v>41687</v>
      </c>
      <c r="B2719" s="3">
        <v>28.4</v>
      </c>
      <c r="C2719" s="3">
        <v>28.4</v>
      </c>
      <c r="D2719" s="3">
        <v>28.4</v>
      </c>
      <c r="E2719" s="3">
        <v>28.4</v>
      </c>
      <c r="F2719" s="3">
        <v>60</v>
      </c>
      <c r="G2719" s="3">
        <v>28.4</v>
      </c>
    </row>
    <row r="2720" spans="1:7" x14ac:dyDescent="0.3">
      <c r="A2720" s="8">
        <v>41688</v>
      </c>
      <c r="B2720" s="3">
        <v>28.5</v>
      </c>
      <c r="C2720" s="3">
        <v>28.8</v>
      </c>
      <c r="D2720" s="3">
        <v>28.5</v>
      </c>
      <c r="E2720" s="3">
        <v>28.75</v>
      </c>
      <c r="F2720" s="3">
        <v>54</v>
      </c>
      <c r="G2720" s="3">
        <v>28.75</v>
      </c>
    </row>
    <row r="2721" spans="1:7" x14ac:dyDescent="0.3">
      <c r="A2721" s="8">
        <v>41689</v>
      </c>
      <c r="B2721" s="3">
        <v>29</v>
      </c>
      <c r="C2721" s="3">
        <v>29</v>
      </c>
      <c r="D2721" s="3">
        <v>28.9</v>
      </c>
      <c r="E2721" s="3">
        <v>28.9</v>
      </c>
      <c r="F2721" s="3">
        <v>26</v>
      </c>
      <c r="G2721" s="3">
        <v>28.9</v>
      </c>
    </row>
    <row r="2722" spans="1:7" x14ac:dyDescent="0.3">
      <c r="A2722" s="8">
        <v>41690</v>
      </c>
      <c r="B2722" s="3">
        <v>28.5</v>
      </c>
      <c r="C2722" s="3">
        <v>28.5</v>
      </c>
      <c r="D2722" s="3">
        <v>28.35</v>
      </c>
      <c r="E2722" s="3">
        <v>28.35</v>
      </c>
      <c r="F2722" s="3">
        <v>21</v>
      </c>
      <c r="G2722" s="3">
        <v>28.35</v>
      </c>
    </row>
    <row r="2723" spans="1:7" x14ac:dyDescent="0.3">
      <c r="A2723" s="8">
        <v>41691</v>
      </c>
      <c r="B2723" s="3">
        <v>28</v>
      </c>
      <c r="C2723" s="3">
        <v>28.2</v>
      </c>
      <c r="D2723" s="3">
        <v>27.9</v>
      </c>
      <c r="E2723" s="3">
        <v>27.95</v>
      </c>
      <c r="F2723" s="3">
        <v>50</v>
      </c>
      <c r="G2723" s="3">
        <v>27.95</v>
      </c>
    </row>
    <row r="2724" spans="1:7" x14ac:dyDescent="0.3">
      <c r="A2724" s="8">
        <v>41694</v>
      </c>
      <c r="B2724" s="3">
        <v>28.2</v>
      </c>
      <c r="C2724" s="3">
        <v>28.3</v>
      </c>
      <c r="D2724" s="3">
        <v>28</v>
      </c>
      <c r="E2724" s="3">
        <v>28</v>
      </c>
      <c r="F2724" s="3">
        <v>63</v>
      </c>
      <c r="G2724" s="3">
        <v>28</v>
      </c>
    </row>
    <row r="2725" spans="1:7" x14ac:dyDescent="0.3">
      <c r="A2725" s="8">
        <v>41695</v>
      </c>
      <c r="B2725" s="3">
        <v>27.9</v>
      </c>
      <c r="C2725" s="3">
        <v>27.9</v>
      </c>
      <c r="D2725" s="3">
        <v>27.4</v>
      </c>
      <c r="E2725" s="3">
        <v>27.4</v>
      </c>
      <c r="F2725" s="3">
        <v>58</v>
      </c>
      <c r="G2725" s="3">
        <v>27.4</v>
      </c>
    </row>
    <row r="2726" spans="1:7" x14ac:dyDescent="0.3">
      <c r="A2726" s="8">
        <v>41696</v>
      </c>
      <c r="B2726" s="3">
        <v>27.1</v>
      </c>
      <c r="C2726" s="3">
        <v>27.1</v>
      </c>
      <c r="D2726" s="3">
        <v>26.85</v>
      </c>
      <c r="E2726" s="3">
        <v>27</v>
      </c>
      <c r="F2726" s="3">
        <v>234</v>
      </c>
      <c r="G2726" s="3">
        <v>27</v>
      </c>
    </row>
    <row r="2727" spans="1:7" x14ac:dyDescent="0.3">
      <c r="A2727" s="8">
        <v>41697</v>
      </c>
      <c r="B2727" s="3">
        <v>27.45</v>
      </c>
      <c r="C2727" s="3">
        <v>27.55</v>
      </c>
      <c r="D2727" s="3">
        <v>27.3</v>
      </c>
      <c r="E2727" s="3">
        <v>27.35</v>
      </c>
      <c r="F2727" s="3">
        <v>239</v>
      </c>
      <c r="G2727" s="3">
        <v>27.3</v>
      </c>
    </row>
    <row r="2728" spans="1:7" x14ac:dyDescent="0.3">
      <c r="A2728" s="8">
        <v>41698</v>
      </c>
      <c r="B2728" s="3">
        <v>26.9</v>
      </c>
      <c r="C2728" s="3">
        <v>27.2</v>
      </c>
      <c r="D2728" s="3">
        <v>26.85</v>
      </c>
      <c r="E2728" s="3">
        <v>27.2</v>
      </c>
      <c r="F2728" s="3">
        <v>88</v>
      </c>
      <c r="G2728" s="3">
        <v>27.1</v>
      </c>
    </row>
    <row r="2729" spans="1:7" x14ac:dyDescent="0.3">
      <c r="A2729" s="8">
        <v>41701</v>
      </c>
      <c r="B2729" s="3">
        <v>27.15</v>
      </c>
      <c r="C2729" s="3">
        <v>27.15</v>
      </c>
      <c r="D2729" s="3">
        <v>26.85</v>
      </c>
      <c r="E2729" s="3">
        <v>26.85</v>
      </c>
      <c r="F2729" s="3">
        <v>8</v>
      </c>
      <c r="G2729" s="3">
        <v>26.85</v>
      </c>
    </row>
    <row r="2730" spans="1:7" x14ac:dyDescent="0.3">
      <c r="A2730" s="8">
        <v>41702</v>
      </c>
      <c r="B2730" s="3">
        <v>26.55</v>
      </c>
      <c r="C2730" s="3">
        <v>26.65</v>
      </c>
      <c r="D2730" s="3">
        <v>26.55</v>
      </c>
      <c r="E2730" s="3">
        <v>26.65</v>
      </c>
      <c r="F2730" s="3">
        <v>15</v>
      </c>
      <c r="G2730" s="3">
        <v>26.78</v>
      </c>
    </row>
    <row r="2731" spans="1:7" x14ac:dyDescent="0.3">
      <c r="A2731" s="8">
        <v>41703</v>
      </c>
      <c r="B2731" s="3">
        <v>26.4</v>
      </c>
      <c r="C2731" s="3">
        <v>26.4</v>
      </c>
      <c r="D2731" s="3">
        <v>25.95</v>
      </c>
      <c r="E2731" s="3">
        <v>25.95</v>
      </c>
      <c r="F2731" s="3">
        <v>92</v>
      </c>
      <c r="G2731" s="3">
        <v>25.95</v>
      </c>
    </row>
    <row r="2732" spans="1:7" x14ac:dyDescent="0.3">
      <c r="A2732" s="8">
        <v>41704</v>
      </c>
      <c r="B2732" s="3">
        <v>25.8</v>
      </c>
      <c r="C2732" s="3">
        <v>25.8</v>
      </c>
      <c r="D2732" s="3">
        <v>25.65</v>
      </c>
      <c r="E2732" s="3">
        <v>25.65</v>
      </c>
      <c r="F2732" s="3">
        <v>12</v>
      </c>
      <c r="G2732" s="3">
        <v>25.65</v>
      </c>
    </row>
    <row r="2733" spans="1:7" x14ac:dyDescent="0.3">
      <c r="A2733" s="8">
        <v>41705</v>
      </c>
      <c r="B2733" s="3">
        <v>25.65</v>
      </c>
      <c r="C2733" s="3">
        <v>25.7</v>
      </c>
      <c r="D2733" s="3">
        <v>25.5</v>
      </c>
      <c r="E2733" s="3">
        <v>25.65</v>
      </c>
      <c r="F2733" s="3">
        <v>35</v>
      </c>
      <c r="G2733" s="3">
        <v>25.65</v>
      </c>
    </row>
    <row r="2734" spans="1:7" x14ac:dyDescent="0.3">
      <c r="A2734" s="8">
        <v>41708</v>
      </c>
      <c r="B2734" s="3">
        <v>26.3</v>
      </c>
      <c r="C2734" s="3">
        <v>26.3</v>
      </c>
      <c r="D2734" s="3">
        <v>25.7</v>
      </c>
      <c r="E2734" s="3">
        <v>25.77</v>
      </c>
      <c r="F2734" s="3">
        <v>31</v>
      </c>
      <c r="G2734" s="3">
        <v>25.81</v>
      </c>
    </row>
    <row r="2735" spans="1:7" x14ac:dyDescent="0.3">
      <c r="A2735" s="8">
        <v>41709</v>
      </c>
      <c r="B2735" s="3">
        <v>25.35</v>
      </c>
      <c r="C2735" s="3">
        <v>25.35</v>
      </c>
      <c r="D2735" s="3">
        <v>24.9</v>
      </c>
      <c r="E2735" s="3">
        <v>24.9</v>
      </c>
      <c r="F2735" s="3">
        <v>194</v>
      </c>
      <c r="G2735" s="3">
        <v>24.95</v>
      </c>
    </row>
    <row r="2736" spans="1:7" x14ac:dyDescent="0.3">
      <c r="A2736" s="8">
        <v>41710</v>
      </c>
      <c r="B2736" s="3">
        <v>25.1</v>
      </c>
      <c r="C2736" s="3">
        <v>25.2</v>
      </c>
      <c r="D2736" s="3">
        <v>24.8</v>
      </c>
      <c r="E2736" s="3">
        <v>25.15</v>
      </c>
      <c r="F2736" s="3">
        <v>58</v>
      </c>
      <c r="G2736" s="3">
        <v>25.15</v>
      </c>
    </row>
    <row r="2737" spans="1:7" x14ac:dyDescent="0.3">
      <c r="A2737" s="8">
        <v>41711</v>
      </c>
      <c r="B2737" s="3">
        <v>25</v>
      </c>
      <c r="C2737" s="3">
        <v>25.15</v>
      </c>
      <c r="D2737" s="3">
        <v>24.9</v>
      </c>
      <c r="E2737" s="3">
        <v>24.9</v>
      </c>
      <c r="F2737" s="3">
        <v>53</v>
      </c>
      <c r="G2737" s="3">
        <v>24.93</v>
      </c>
    </row>
    <row r="2738" spans="1:7" x14ac:dyDescent="0.3">
      <c r="A2738" s="8">
        <v>41712</v>
      </c>
      <c r="B2738" s="3">
        <v>24.85</v>
      </c>
      <c r="C2738" s="3">
        <v>25.05</v>
      </c>
      <c r="D2738" s="3">
        <v>24.8</v>
      </c>
      <c r="E2738" s="3">
        <v>25.03</v>
      </c>
      <c r="F2738" s="3">
        <v>38</v>
      </c>
      <c r="G2738" s="3">
        <v>25.03</v>
      </c>
    </row>
    <row r="2739" spans="1:7" x14ac:dyDescent="0.3">
      <c r="A2739" s="8">
        <v>41715</v>
      </c>
      <c r="B2739" s="3">
        <v>25</v>
      </c>
      <c r="C2739" s="3">
        <v>25</v>
      </c>
      <c r="D2739" s="3">
        <v>24.95</v>
      </c>
      <c r="E2739" s="3">
        <v>24.99</v>
      </c>
      <c r="F2739" s="3">
        <v>24</v>
      </c>
      <c r="G2739" s="3">
        <v>25.05</v>
      </c>
    </row>
    <row r="2740" spans="1:7" x14ac:dyDescent="0.3">
      <c r="A2740" s="8">
        <v>41716</v>
      </c>
      <c r="B2740" s="3">
        <v>25.3</v>
      </c>
      <c r="C2740" s="3">
        <v>25.5</v>
      </c>
      <c r="D2740" s="3">
        <v>25.3</v>
      </c>
      <c r="E2740" s="3">
        <v>25.45</v>
      </c>
      <c r="F2740" s="3">
        <v>104</v>
      </c>
      <c r="G2740" s="3">
        <v>25.45</v>
      </c>
    </row>
    <row r="2741" spans="1:7" x14ac:dyDescent="0.3">
      <c r="A2741" s="8">
        <v>41717</v>
      </c>
      <c r="B2741" s="3">
        <v>24.95</v>
      </c>
      <c r="C2741" s="3">
        <v>24.95</v>
      </c>
      <c r="D2741" s="3">
        <v>24.65</v>
      </c>
      <c r="E2741" s="3">
        <v>24.7</v>
      </c>
      <c r="F2741" s="3">
        <v>272</v>
      </c>
      <c r="G2741" s="3">
        <v>24.7</v>
      </c>
    </row>
    <row r="2742" spans="1:7" x14ac:dyDescent="0.3">
      <c r="A2742" s="8">
        <v>41718</v>
      </c>
      <c r="B2742" s="3">
        <v>25.1</v>
      </c>
      <c r="C2742" s="3">
        <v>25.4</v>
      </c>
      <c r="D2742" s="3">
        <v>25.1</v>
      </c>
      <c r="E2742" s="3">
        <v>25.4</v>
      </c>
      <c r="F2742" s="3">
        <v>134</v>
      </c>
      <c r="G2742" s="3">
        <v>25.3</v>
      </c>
    </row>
    <row r="2743" spans="1:7" x14ac:dyDescent="0.3">
      <c r="A2743" s="8">
        <v>41719</v>
      </c>
      <c r="B2743" s="3">
        <v>26.55</v>
      </c>
      <c r="C2743" s="3">
        <v>26.75</v>
      </c>
      <c r="D2743" s="3">
        <v>26.4</v>
      </c>
      <c r="E2743" s="3">
        <v>26.75</v>
      </c>
      <c r="F2743" s="3">
        <v>58</v>
      </c>
      <c r="G2743" s="3">
        <v>26.5</v>
      </c>
    </row>
    <row r="2744" spans="1:7" x14ac:dyDescent="0.3">
      <c r="A2744" s="8">
        <v>41722</v>
      </c>
      <c r="B2744" s="3">
        <v>27.1</v>
      </c>
      <c r="C2744" s="3">
        <v>27.25</v>
      </c>
      <c r="D2744" s="3">
        <v>26.9</v>
      </c>
      <c r="E2744" s="3">
        <v>26.9</v>
      </c>
      <c r="F2744" s="3">
        <v>82</v>
      </c>
      <c r="G2744" s="3">
        <v>26.97</v>
      </c>
    </row>
    <row r="2745" spans="1:7" x14ac:dyDescent="0.3">
      <c r="A2745" s="8">
        <v>41723</v>
      </c>
      <c r="B2745" s="3">
        <v>26.8</v>
      </c>
      <c r="C2745" s="3">
        <v>27.25</v>
      </c>
      <c r="D2745" s="3">
        <v>26.7</v>
      </c>
      <c r="E2745" s="3">
        <v>27.2</v>
      </c>
      <c r="F2745" s="3">
        <v>72</v>
      </c>
      <c r="G2745" s="3">
        <v>27.2</v>
      </c>
    </row>
    <row r="2746" spans="1:7" x14ac:dyDescent="0.3">
      <c r="A2746" s="8">
        <v>41724</v>
      </c>
      <c r="B2746" s="3">
        <v>26.6</v>
      </c>
      <c r="C2746" s="3">
        <v>26.7</v>
      </c>
      <c r="D2746" s="3">
        <v>26.5</v>
      </c>
      <c r="E2746" s="3">
        <v>26.5</v>
      </c>
      <c r="F2746" s="3">
        <v>108</v>
      </c>
      <c r="G2746" s="3">
        <v>26.55</v>
      </c>
    </row>
    <row r="2747" spans="1:7" x14ac:dyDescent="0.3">
      <c r="A2747" s="8">
        <v>41725</v>
      </c>
      <c r="B2747" s="3">
        <v>26.6</v>
      </c>
      <c r="C2747" s="3">
        <v>26.8</v>
      </c>
      <c r="D2747" s="3">
        <v>26.5</v>
      </c>
      <c r="E2747" s="3">
        <v>26.7</v>
      </c>
      <c r="F2747" s="3">
        <v>41</v>
      </c>
      <c r="G2747" s="3">
        <v>26.68</v>
      </c>
    </row>
    <row r="2748" spans="1:7" x14ac:dyDescent="0.3">
      <c r="A2748" s="8">
        <v>41726</v>
      </c>
      <c r="B2748" s="3">
        <v>26.35</v>
      </c>
      <c r="C2748" s="3">
        <v>26.4</v>
      </c>
      <c r="D2748" s="3">
        <v>25.75</v>
      </c>
      <c r="E2748" s="3">
        <v>25.75</v>
      </c>
      <c r="F2748" s="3">
        <v>84</v>
      </c>
      <c r="G2748" s="3">
        <v>25.75</v>
      </c>
    </row>
    <row r="2749" spans="1:7" x14ac:dyDescent="0.3">
      <c r="A2749" s="8">
        <v>41729</v>
      </c>
      <c r="B2749" s="3">
        <v>25.15</v>
      </c>
      <c r="C2749" s="3">
        <v>25.55</v>
      </c>
      <c r="D2749" s="3">
        <v>25</v>
      </c>
      <c r="E2749" s="3">
        <v>25.55</v>
      </c>
      <c r="F2749" s="3">
        <v>113</v>
      </c>
      <c r="G2749" s="3">
        <v>25.55</v>
      </c>
    </row>
    <row r="2750" spans="1:7" x14ac:dyDescent="0.3">
      <c r="A2750" s="8">
        <v>41730</v>
      </c>
      <c r="B2750" s="3">
        <v>24.7</v>
      </c>
      <c r="C2750" s="3">
        <v>25.15</v>
      </c>
      <c r="D2750" s="3">
        <v>24.7</v>
      </c>
      <c r="E2750" s="3">
        <v>25.05</v>
      </c>
      <c r="F2750" s="3">
        <v>75</v>
      </c>
      <c r="G2750" s="3">
        <v>25.05</v>
      </c>
    </row>
    <row r="2751" spans="1:7" x14ac:dyDescent="0.3">
      <c r="A2751" s="8">
        <v>41731</v>
      </c>
      <c r="B2751" s="3">
        <v>24.7</v>
      </c>
      <c r="C2751" s="3">
        <v>24.8</v>
      </c>
      <c r="D2751" s="3">
        <v>24.5</v>
      </c>
      <c r="E2751" s="3">
        <v>24.55</v>
      </c>
      <c r="F2751" s="3">
        <v>81</v>
      </c>
      <c r="G2751" s="3">
        <v>24.6</v>
      </c>
    </row>
    <row r="2752" spans="1:7" x14ac:dyDescent="0.3">
      <c r="A2752" s="8">
        <v>41732</v>
      </c>
      <c r="B2752" s="3">
        <v>24.6</v>
      </c>
      <c r="C2752" s="3">
        <v>24.6</v>
      </c>
      <c r="D2752" s="3">
        <v>24.44</v>
      </c>
      <c r="E2752" s="3">
        <v>24.45</v>
      </c>
      <c r="F2752" s="3">
        <v>92</v>
      </c>
      <c r="G2752" s="3">
        <v>24.45</v>
      </c>
    </row>
    <row r="2753" spans="1:7" x14ac:dyDescent="0.3">
      <c r="A2753" s="8">
        <v>41733</v>
      </c>
      <c r="B2753" s="3">
        <v>23.95</v>
      </c>
      <c r="C2753" s="3">
        <v>24.1</v>
      </c>
      <c r="D2753" s="3">
        <v>23.9</v>
      </c>
      <c r="E2753" s="3">
        <v>23.9</v>
      </c>
      <c r="F2753" s="3">
        <v>60</v>
      </c>
      <c r="G2753" s="3">
        <v>23.9</v>
      </c>
    </row>
    <row r="2754" spans="1:7" x14ac:dyDescent="0.3">
      <c r="A2754" s="8">
        <v>41736</v>
      </c>
      <c r="B2754" s="3">
        <v>23.95</v>
      </c>
      <c r="C2754" s="3">
        <v>24.35</v>
      </c>
      <c r="D2754" s="3">
        <v>23.95</v>
      </c>
      <c r="E2754" s="3">
        <v>24.35</v>
      </c>
      <c r="F2754" s="3">
        <v>87</v>
      </c>
      <c r="G2754" s="3">
        <v>24.35</v>
      </c>
    </row>
    <row r="2755" spans="1:7" x14ac:dyDescent="0.3">
      <c r="A2755" s="8">
        <v>41737</v>
      </c>
      <c r="B2755" s="3">
        <v>23.7</v>
      </c>
      <c r="C2755" s="3">
        <v>23.75</v>
      </c>
      <c r="D2755" s="3">
        <v>23.6</v>
      </c>
      <c r="E2755" s="3">
        <v>23.6</v>
      </c>
      <c r="F2755" s="3">
        <v>33</v>
      </c>
      <c r="G2755" s="3">
        <v>23.6</v>
      </c>
    </row>
    <row r="2756" spans="1:7" x14ac:dyDescent="0.3">
      <c r="A2756" s="8">
        <v>41738</v>
      </c>
      <c r="B2756" s="3">
        <v>23.4</v>
      </c>
      <c r="C2756" s="3">
        <v>23.4</v>
      </c>
      <c r="D2756" s="3">
        <v>23</v>
      </c>
      <c r="E2756" s="3">
        <v>23.2</v>
      </c>
      <c r="F2756" s="3">
        <v>119</v>
      </c>
      <c r="G2756" s="3">
        <v>23.05</v>
      </c>
    </row>
    <row r="2757" spans="1:7" x14ac:dyDescent="0.3">
      <c r="A2757" s="8">
        <v>41739</v>
      </c>
      <c r="B2757" s="3">
        <v>22.75</v>
      </c>
      <c r="C2757" s="3">
        <v>23.05</v>
      </c>
      <c r="D2757" s="3">
        <v>22.75</v>
      </c>
      <c r="E2757" s="3">
        <v>23</v>
      </c>
      <c r="F2757" s="3">
        <v>147</v>
      </c>
      <c r="G2757" s="3">
        <v>23</v>
      </c>
    </row>
    <row r="2758" spans="1:7" x14ac:dyDescent="0.3">
      <c r="A2758" s="8">
        <v>41740</v>
      </c>
      <c r="B2758" s="3">
        <v>22.9</v>
      </c>
      <c r="C2758" s="3">
        <v>23.1</v>
      </c>
      <c r="D2758" s="3">
        <v>22.9</v>
      </c>
      <c r="E2758" s="3">
        <v>23.1</v>
      </c>
      <c r="F2758" s="3">
        <v>24</v>
      </c>
      <c r="G2758" s="3">
        <v>23</v>
      </c>
    </row>
    <row r="2759" spans="1:7" x14ac:dyDescent="0.3">
      <c r="A2759" s="8">
        <v>41743</v>
      </c>
      <c r="B2759" s="3">
        <v>23.75</v>
      </c>
      <c r="C2759" s="3">
        <v>23.75</v>
      </c>
      <c r="D2759" s="3">
        <v>23.45</v>
      </c>
      <c r="E2759" s="3">
        <v>23.45</v>
      </c>
      <c r="F2759" s="3">
        <v>63</v>
      </c>
      <c r="G2759" s="3">
        <v>23.45</v>
      </c>
    </row>
    <row r="2760" spans="1:7" x14ac:dyDescent="0.3">
      <c r="A2760" s="8">
        <v>41744</v>
      </c>
      <c r="B2760" s="3">
        <v>23.2</v>
      </c>
      <c r="C2760" s="3">
        <v>23.6</v>
      </c>
      <c r="D2760" s="3">
        <v>23.2</v>
      </c>
      <c r="E2760" s="3">
        <v>23.6</v>
      </c>
      <c r="F2760" s="3">
        <v>14</v>
      </c>
      <c r="G2760" s="3">
        <v>23.83</v>
      </c>
    </row>
    <row r="2761" spans="1:7" x14ac:dyDescent="0.3">
      <c r="A2761" s="8">
        <v>41745</v>
      </c>
      <c r="B2761" s="3">
        <v>24</v>
      </c>
      <c r="C2761" s="3">
        <v>24.3</v>
      </c>
      <c r="D2761" s="3">
        <v>24</v>
      </c>
      <c r="E2761" s="3">
        <v>24.25</v>
      </c>
      <c r="F2761" s="3">
        <v>116</v>
      </c>
      <c r="G2761" s="3">
        <v>24.2</v>
      </c>
    </row>
    <row r="2762" spans="1:7" x14ac:dyDescent="0.3">
      <c r="A2762" s="8">
        <v>41751</v>
      </c>
      <c r="B2762" s="3">
        <v>24.05</v>
      </c>
      <c r="C2762" s="3">
        <v>24.05</v>
      </c>
      <c r="D2762" s="3">
        <v>24</v>
      </c>
      <c r="E2762" s="3">
        <v>24</v>
      </c>
      <c r="F2762" s="3">
        <v>10</v>
      </c>
      <c r="G2762" s="3">
        <v>24</v>
      </c>
    </row>
    <row r="2763" spans="1:7" x14ac:dyDescent="0.3">
      <c r="A2763" s="8">
        <v>41752</v>
      </c>
      <c r="B2763" s="3">
        <v>23.95</v>
      </c>
      <c r="C2763" s="3">
        <v>24.4</v>
      </c>
      <c r="D2763" s="3">
        <v>23.95</v>
      </c>
      <c r="E2763" s="3">
        <v>24.4</v>
      </c>
      <c r="F2763" s="3">
        <v>131</v>
      </c>
      <c r="G2763" s="3">
        <v>24.3</v>
      </c>
    </row>
    <row r="2764" spans="1:7" x14ac:dyDescent="0.3">
      <c r="A2764" s="8">
        <v>41753</v>
      </c>
      <c r="B2764" s="3">
        <v>25</v>
      </c>
      <c r="C2764" s="3">
        <v>25.6</v>
      </c>
      <c r="D2764" s="3">
        <v>25</v>
      </c>
      <c r="E2764" s="3">
        <v>25.55</v>
      </c>
      <c r="F2764" s="3">
        <v>316</v>
      </c>
      <c r="G2764" s="3">
        <v>25.53</v>
      </c>
    </row>
    <row r="2765" spans="1:7" x14ac:dyDescent="0.3">
      <c r="A2765" s="8">
        <v>41754</v>
      </c>
      <c r="B2765" s="3">
        <v>25.67</v>
      </c>
      <c r="C2765" s="3">
        <v>25.67</v>
      </c>
      <c r="D2765" s="3">
        <v>25.25</v>
      </c>
      <c r="E2765" s="3">
        <v>25.65</v>
      </c>
      <c r="F2765" s="3">
        <v>151</v>
      </c>
      <c r="G2765" s="3">
        <v>25.65</v>
      </c>
    </row>
    <row r="2766" spans="1:7" x14ac:dyDescent="0.3">
      <c r="A2766" s="8">
        <v>41757</v>
      </c>
      <c r="B2766" s="3">
        <v>26.3</v>
      </c>
      <c r="C2766" s="3">
        <v>26.3</v>
      </c>
      <c r="D2766" s="3">
        <v>26.1</v>
      </c>
      <c r="E2766" s="3">
        <v>26.2</v>
      </c>
      <c r="F2766" s="3">
        <v>266</v>
      </c>
      <c r="G2766" s="3">
        <v>26.2</v>
      </c>
    </row>
    <row r="2767" spans="1:7" x14ac:dyDescent="0.3">
      <c r="A2767" s="8">
        <v>41758</v>
      </c>
      <c r="B2767" s="3">
        <v>26</v>
      </c>
      <c r="C2767" s="3">
        <v>26</v>
      </c>
      <c r="D2767" s="3">
        <v>25.85</v>
      </c>
      <c r="E2767" s="3">
        <v>26</v>
      </c>
      <c r="F2767" s="3">
        <v>181</v>
      </c>
      <c r="G2767" s="3">
        <v>26</v>
      </c>
    </row>
    <row r="2768" spans="1:7" x14ac:dyDescent="0.3">
      <c r="A2768" s="8">
        <v>41759</v>
      </c>
      <c r="B2768" s="3">
        <v>26.6</v>
      </c>
      <c r="C2768" s="3">
        <v>26.6</v>
      </c>
      <c r="D2768" s="3">
        <v>26.25</v>
      </c>
      <c r="E2768" s="3">
        <v>26.3</v>
      </c>
      <c r="F2768" s="3">
        <v>239</v>
      </c>
      <c r="G2768" s="3">
        <v>26.35</v>
      </c>
    </row>
    <row r="2769" spans="1:7" x14ac:dyDescent="0.3">
      <c r="A2769" s="8">
        <v>41761</v>
      </c>
      <c r="B2769" s="3">
        <v>23.2</v>
      </c>
      <c r="C2769" s="3">
        <v>23.2</v>
      </c>
      <c r="D2769" s="3">
        <v>23.2</v>
      </c>
      <c r="E2769" s="3">
        <v>23.2</v>
      </c>
      <c r="F2769" s="3">
        <v>0</v>
      </c>
      <c r="G2769" s="3">
        <v>23.2</v>
      </c>
    </row>
    <row r="2770" spans="1:7" x14ac:dyDescent="0.3">
      <c r="A2770" s="8">
        <v>41764</v>
      </c>
      <c r="B2770" s="3">
        <v>22.15</v>
      </c>
      <c r="C2770" s="3">
        <v>22.2</v>
      </c>
      <c r="D2770" s="3">
        <v>22</v>
      </c>
      <c r="E2770" s="3">
        <v>22</v>
      </c>
      <c r="F2770" s="3">
        <v>115</v>
      </c>
      <c r="G2770" s="3">
        <v>22</v>
      </c>
    </row>
    <row r="2771" spans="1:7" x14ac:dyDescent="0.3">
      <c r="A2771" s="8">
        <v>41765</v>
      </c>
      <c r="B2771" s="3">
        <v>22.2</v>
      </c>
      <c r="C2771" s="3">
        <v>22.4</v>
      </c>
      <c r="D2771" s="3">
        <v>22.2</v>
      </c>
      <c r="E2771" s="3">
        <v>22.35</v>
      </c>
      <c r="F2771" s="3">
        <v>61</v>
      </c>
      <c r="G2771" s="3">
        <v>22.35</v>
      </c>
    </row>
    <row r="2772" spans="1:7" x14ac:dyDescent="0.3">
      <c r="A2772" s="8">
        <v>41766</v>
      </c>
      <c r="B2772" s="3">
        <v>22.5</v>
      </c>
      <c r="C2772" s="3">
        <v>23.1</v>
      </c>
      <c r="D2772" s="3">
        <v>22.5</v>
      </c>
      <c r="E2772" s="3">
        <v>23</v>
      </c>
      <c r="F2772" s="3">
        <v>192</v>
      </c>
      <c r="G2772" s="3">
        <v>23</v>
      </c>
    </row>
    <row r="2773" spans="1:7" x14ac:dyDescent="0.3">
      <c r="A2773" s="8">
        <v>41767</v>
      </c>
      <c r="B2773" s="3">
        <v>22.9</v>
      </c>
      <c r="C2773" s="3">
        <v>22.9</v>
      </c>
      <c r="D2773" s="3">
        <v>22.75</v>
      </c>
      <c r="E2773" s="3">
        <v>22.75</v>
      </c>
      <c r="F2773" s="3">
        <v>53</v>
      </c>
      <c r="G2773" s="3">
        <v>22.75</v>
      </c>
    </row>
    <row r="2774" spans="1:7" x14ac:dyDescent="0.3">
      <c r="A2774" s="8">
        <v>41768</v>
      </c>
      <c r="B2774" s="3">
        <v>22.5</v>
      </c>
      <c r="C2774" s="3">
        <v>22.6</v>
      </c>
      <c r="D2774" s="3">
        <v>22.4</v>
      </c>
      <c r="E2774" s="3">
        <v>22.6</v>
      </c>
      <c r="F2774" s="3">
        <v>30</v>
      </c>
      <c r="G2774" s="3">
        <v>22.6</v>
      </c>
    </row>
    <row r="2775" spans="1:7" x14ac:dyDescent="0.3">
      <c r="A2775" s="8">
        <v>41771</v>
      </c>
      <c r="B2775" s="3">
        <v>23.4</v>
      </c>
      <c r="C2775" s="3">
        <v>23.6</v>
      </c>
      <c r="D2775" s="3">
        <v>23.3</v>
      </c>
      <c r="E2775" s="3">
        <v>23.6</v>
      </c>
      <c r="F2775" s="3">
        <v>259</v>
      </c>
      <c r="G2775" s="3">
        <v>23.63</v>
      </c>
    </row>
    <row r="2776" spans="1:7" x14ac:dyDescent="0.3">
      <c r="A2776" s="8">
        <v>41772</v>
      </c>
      <c r="B2776" s="3">
        <v>23.3</v>
      </c>
      <c r="C2776" s="3">
        <v>23.35</v>
      </c>
      <c r="D2776" s="3">
        <v>23.1</v>
      </c>
      <c r="E2776" s="3">
        <v>23.2</v>
      </c>
      <c r="F2776" s="3">
        <v>72</v>
      </c>
      <c r="G2776" s="3">
        <v>23.2</v>
      </c>
    </row>
    <row r="2777" spans="1:7" x14ac:dyDescent="0.3">
      <c r="A2777" s="8">
        <v>41773</v>
      </c>
      <c r="B2777" s="3">
        <v>23</v>
      </c>
      <c r="C2777" s="3">
        <v>23.45</v>
      </c>
      <c r="D2777" s="3">
        <v>23</v>
      </c>
      <c r="E2777" s="3">
        <v>23.1</v>
      </c>
      <c r="F2777" s="3">
        <v>95</v>
      </c>
      <c r="G2777" s="3">
        <v>23.13</v>
      </c>
    </row>
    <row r="2778" spans="1:7" x14ac:dyDescent="0.3">
      <c r="A2778" s="8">
        <v>41774</v>
      </c>
      <c r="B2778" s="3">
        <v>22.8</v>
      </c>
      <c r="C2778" s="3">
        <v>23.1</v>
      </c>
      <c r="D2778" s="3">
        <v>22.8</v>
      </c>
      <c r="E2778" s="3">
        <v>23</v>
      </c>
      <c r="F2778" s="3">
        <v>24</v>
      </c>
      <c r="G2778" s="3">
        <v>23</v>
      </c>
    </row>
    <row r="2779" spans="1:7" x14ac:dyDescent="0.3">
      <c r="A2779" s="8">
        <v>41775</v>
      </c>
      <c r="B2779" s="3">
        <v>23.1</v>
      </c>
      <c r="C2779" s="3">
        <v>23.25</v>
      </c>
      <c r="D2779" s="3">
        <v>22.9</v>
      </c>
      <c r="E2779" s="3">
        <v>23.05</v>
      </c>
      <c r="F2779" s="3">
        <v>108</v>
      </c>
      <c r="G2779" s="3">
        <v>23.05</v>
      </c>
    </row>
    <row r="2780" spans="1:7" x14ac:dyDescent="0.3">
      <c r="A2780" s="8">
        <v>41778</v>
      </c>
      <c r="B2780" s="3">
        <v>22.9</v>
      </c>
      <c r="C2780" s="3">
        <v>23</v>
      </c>
      <c r="D2780" s="3">
        <v>22.75</v>
      </c>
      <c r="E2780" s="3">
        <v>22.9</v>
      </c>
      <c r="F2780" s="3">
        <v>33</v>
      </c>
      <c r="G2780" s="3">
        <v>22.9</v>
      </c>
    </row>
    <row r="2781" spans="1:7" x14ac:dyDescent="0.3">
      <c r="A2781" s="8">
        <v>41779</v>
      </c>
      <c r="B2781" s="3">
        <v>22.5</v>
      </c>
      <c r="C2781" s="3">
        <v>22.5</v>
      </c>
      <c r="D2781" s="3">
        <v>22.45</v>
      </c>
      <c r="E2781" s="3">
        <v>22.5</v>
      </c>
      <c r="F2781" s="3">
        <v>31</v>
      </c>
      <c r="G2781" s="3">
        <v>22.5</v>
      </c>
    </row>
    <row r="2782" spans="1:7" x14ac:dyDescent="0.3">
      <c r="A2782" s="8">
        <v>41780</v>
      </c>
      <c r="B2782" s="3">
        <v>22.75</v>
      </c>
      <c r="C2782" s="3">
        <v>22.85</v>
      </c>
      <c r="D2782" s="3">
        <v>22.55</v>
      </c>
      <c r="E2782" s="3">
        <v>22.85</v>
      </c>
      <c r="F2782" s="3">
        <v>53</v>
      </c>
      <c r="G2782" s="3">
        <v>22.85</v>
      </c>
    </row>
    <row r="2783" spans="1:7" x14ac:dyDescent="0.3">
      <c r="A2783" s="8">
        <v>41781</v>
      </c>
      <c r="B2783" s="3">
        <v>22.5</v>
      </c>
      <c r="C2783" s="3">
        <v>22.9</v>
      </c>
      <c r="D2783" s="3">
        <v>22.5</v>
      </c>
      <c r="E2783" s="3">
        <v>22.75</v>
      </c>
      <c r="F2783" s="3">
        <v>53</v>
      </c>
      <c r="G2783" s="3">
        <v>22.75</v>
      </c>
    </row>
    <row r="2784" spans="1:7" x14ac:dyDescent="0.3">
      <c r="A2784" s="8">
        <v>41782</v>
      </c>
      <c r="B2784" s="3">
        <v>22.9</v>
      </c>
      <c r="C2784" s="3">
        <v>23.2</v>
      </c>
      <c r="D2784" s="3">
        <v>22.9</v>
      </c>
      <c r="E2784" s="3">
        <v>23.2</v>
      </c>
      <c r="F2784" s="3">
        <v>92</v>
      </c>
      <c r="G2784" s="3">
        <v>23.2</v>
      </c>
    </row>
    <row r="2785" spans="1:7" x14ac:dyDescent="0.3">
      <c r="A2785" s="8">
        <v>41785</v>
      </c>
      <c r="B2785" s="3">
        <v>23.75</v>
      </c>
      <c r="C2785" s="3">
        <v>24.3</v>
      </c>
      <c r="D2785" s="3">
        <v>23.7</v>
      </c>
      <c r="E2785" s="3">
        <v>24.3</v>
      </c>
      <c r="F2785" s="3">
        <v>263</v>
      </c>
      <c r="G2785" s="3">
        <v>24.3</v>
      </c>
    </row>
    <row r="2786" spans="1:7" x14ac:dyDescent="0.3">
      <c r="A2786" s="8">
        <v>41786</v>
      </c>
      <c r="B2786" s="3">
        <v>24.4</v>
      </c>
      <c r="C2786" s="3">
        <v>24.6</v>
      </c>
      <c r="D2786" s="3">
        <v>23.8</v>
      </c>
      <c r="E2786" s="3">
        <v>24</v>
      </c>
      <c r="F2786" s="3">
        <v>314</v>
      </c>
      <c r="G2786" s="3">
        <v>24</v>
      </c>
    </row>
    <row r="2787" spans="1:7" x14ac:dyDescent="0.3">
      <c r="A2787" s="8">
        <v>41787</v>
      </c>
      <c r="B2787" s="3">
        <v>24.7</v>
      </c>
      <c r="C2787" s="3">
        <v>24.75</v>
      </c>
      <c r="D2787" s="3">
        <v>24.4</v>
      </c>
      <c r="E2787" s="3">
        <v>24.75</v>
      </c>
      <c r="F2787" s="3">
        <v>176</v>
      </c>
      <c r="G2787" s="3">
        <v>24.75</v>
      </c>
    </row>
    <row r="2788" spans="1:7" x14ac:dyDescent="0.3">
      <c r="A2788" s="8">
        <v>41789</v>
      </c>
      <c r="B2788" s="3">
        <v>23.8</v>
      </c>
      <c r="C2788" s="3">
        <v>23.8</v>
      </c>
      <c r="D2788" s="3">
        <v>23.7</v>
      </c>
      <c r="E2788" s="3">
        <v>23.7</v>
      </c>
      <c r="F2788" s="3">
        <v>34</v>
      </c>
      <c r="G2788" s="3">
        <v>23.7</v>
      </c>
    </row>
    <row r="2789" spans="1:7" x14ac:dyDescent="0.3">
      <c r="A2789" s="8">
        <v>41792</v>
      </c>
      <c r="B2789" s="3">
        <v>27.5</v>
      </c>
      <c r="C2789" s="3">
        <v>27.5</v>
      </c>
      <c r="D2789" s="3">
        <v>27.5</v>
      </c>
      <c r="E2789" s="3">
        <v>27.5</v>
      </c>
      <c r="F2789" s="3">
        <v>1</v>
      </c>
      <c r="G2789" s="3">
        <v>27.5</v>
      </c>
    </row>
    <row r="2790" spans="1:7" x14ac:dyDescent="0.3">
      <c r="A2790" s="8">
        <v>41793</v>
      </c>
      <c r="B2790" s="3">
        <v>27.1</v>
      </c>
      <c r="C2790" s="3">
        <v>27.1</v>
      </c>
      <c r="D2790" s="3">
        <v>26.7</v>
      </c>
      <c r="E2790" s="3">
        <v>26.7</v>
      </c>
      <c r="F2790" s="3">
        <v>132</v>
      </c>
      <c r="G2790" s="3">
        <v>26.7</v>
      </c>
    </row>
    <row r="2791" spans="1:7" x14ac:dyDescent="0.3">
      <c r="A2791" s="8">
        <v>41794</v>
      </c>
      <c r="B2791" s="3">
        <v>26.8</v>
      </c>
      <c r="C2791" s="3">
        <v>27</v>
      </c>
      <c r="D2791" s="3">
        <v>26.8</v>
      </c>
      <c r="E2791" s="3">
        <v>26.95</v>
      </c>
      <c r="F2791" s="3">
        <v>14</v>
      </c>
      <c r="G2791" s="3">
        <v>26.75</v>
      </c>
    </row>
    <row r="2792" spans="1:7" x14ac:dyDescent="0.3">
      <c r="A2792" s="8">
        <v>41795</v>
      </c>
      <c r="B2792" s="3">
        <v>26.7</v>
      </c>
      <c r="C2792" s="3">
        <v>26.9</v>
      </c>
      <c r="D2792" s="3">
        <v>26.7</v>
      </c>
      <c r="E2792" s="3">
        <v>26.9</v>
      </c>
      <c r="F2792" s="3">
        <v>20</v>
      </c>
      <c r="G2792" s="3">
        <v>26.9</v>
      </c>
    </row>
    <row r="2793" spans="1:7" x14ac:dyDescent="0.3">
      <c r="A2793" s="8">
        <v>41796</v>
      </c>
      <c r="B2793" s="3">
        <v>26.65</v>
      </c>
      <c r="C2793" s="3">
        <v>26.65</v>
      </c>
      <c r="D2793" s="3">
        <v>26.45</v>
      </c>
      <c r="E2793" s="3">
        <v>26.45</v>
      </c>
      <c r="F2793" s="3">
        <v>14</v>
      </c>
      <c r="G2793" s="3">
        <v>26.45</v>
      </c>
    </row>
    <row r="2794" spans="1:7" x14ac:dyDescent="0.3">
      <c r="A2794" s="8">
        <v>41800</v>
      </c>
      <c r="B2794" s="3">
        <v>26.41</v>
      </c>
      <c r="C2794" s="3">
        <v>26.41</v>
      </c>
      <c r="D2794" s="3">
        <v>26.2</v>
      </c>
      <c r="E2794" s="3">
        <v>26.2</v>
      </c>
      <c r="F2794" s="3">
        <v>37</v>
      </c>
      <c r="G2794" s="3">
        <v>26.2</v>
      </c>
    </row>
    <row r="2795" spans="1:7" x14ac:dyDescent="0.3">
      <c r="A2795" s="8">
        <v>41801</v>
      </c>
      <c r="B2795" s="3">
        <v>26.35</v>
      </c>
      <c r="C2795" s="3">
        <v>26.75</v>
      </c>
      <c r="D2795" s="3">
        <v>26.35</v>
      </c>
      <c r="E2795" s="3">
        <v>26.75</v>
      </c>
      <c r="F2795" s="3">
        <v>63</v>
      </c>
      <c r="G2795" s="3">
        <v>26.75</v>
      </c>
    </row>
    <row r="2796" spans="1:7" x14ac:dyDescent="0.3">
      <c r="A2796" s="8">
        <v>41802</v>
      </c>
      <c r="B2796" s="3">
        <v>26.95</v>
      </c>
      <c r="C2796" s="3">
        <v>27</v>
      </c>
      <c r="D2796" s="3">
        <v>26.9</v>
      </c>
      <c r="E2796" s="3">
        <v>27</v>
      </c>
      <c r="F2796" s="3">
        <v>22</v>
      </c>
      <c r="G2796" s="3">
        <v>27</v>
      </c>
    </row>
    <row r="2797" spans="1:7" x14ac:dyDescent="0.3">
      <c r="A2797" s="8">
        <v>41803</v>
      </c>
      <c r="B2797" s="3">
        <v>27.5</v>
      </c>
      <c r="C2797" s="3">
        <v>27.5</v>
      </c>
      <c r="D2797" s="3">
        <v>27.4</v>
      </c>
      <c r="E2797" s="3">
        <v>27.4</v>
      </c>
      <c r="F2797" s="3">
        <v>30</v>
      </c>
      <c r="G2797" s="3">
        <v>27.42</v>
      </c>
    </row>
    <row r="2798" spans="1:7" x14ac:dyDescent="0.3">
      <c r="A2798" s="8">
        <v>41806</v>
      </c>
      <c r="B2798" s="3">
        <v>27.7</v>
      </c>
      <c r="C2798" s="3">
        <v>27.7</v>
      </c>
      <c r="D2798" s="3">
        <v>27.7</v>
      </c>
      <c r="E2798" s="3">
        <v>27.7</v>
      </c>
      <c r="F2798" s="3">
        <v>0</v>
      </c>
      <c r="G2798" s="3">
        <v>27.7</v>
      </c>
    </row>
    <row r="2799" spans="1:7" x14ac:dyDescent="0.3">
      <c r="A2799" s="8">
        <v>41807</v>
      </c>
      <c r="B2799" s="3">
        <v>27.85</v>
      </c>
      <c r="C2799" s="3">
        <v>27.85</v>
      </c>
      <c r="D2799" s="3">
        <v>27.85</v>
      </c>
      <c r="E2799" s="3">
        <v>27.85</v>
      </c>
      <c r="F2799" s="3">
        <v>1</v>
      </c>
      <c r="G2799" s="3">
        <v>27.75</v>
      </c>
    </row>
    <row r="2800" spans="1:7" x14ac:dyDescent="0.3">
      <c r="A2800" s="8">
        <v>41808</v>
      </c>
      <c r="B2800" s="3">
        <v>27.85</v>
      </c>
      <c r="C2800" s="3">
        <v>27.85</v>
      </c>
      <c r="D2800" s="3">
        <v>27.5</v>
      </c>
      <c r="E2800" s="3">
        <v>27.55</v>
      </c>
      <c r="F2800" s="3">
        <v>48</v>
      </c>
      <c r="G2800" s="3">
        <v>27.55</v>
      </c>
    </row>
    <row r="2801" spans="1:7" x14ac:dyDescent="0.3">
      <c r="A2801" s="8">
        <v>41809</v>
      </c>
      <c r="B2801" s="3">
        <v>27.3</v>
      </c>
      <c r="C2801" s="3">
        <v>27.3</v>
      </c>
      <c r="D2801" s="3">
        <v>27</v>
      </c>
      <c r="E2801" s="3">
        <v>27.15</v>
      </c>
      <c r="F2801" s="3">
        <v>52</v>
      </c>
      <c r="G2801" s="3">
        <v>27.15</v>
      </c>
    </row>
    <row r="2802" spans="1:7" x14ac:dyDescent="0.3">
      <c r="A2802" s="8">
        <v>41810</v>
      </c>
      <c r="B2802" s="3">
        <v>27.48</v>
      </c>
      <c r="C2802" s="3">
        <v>27.48</v>
      </c>
      <c r="D2802" s="3">
        <v>27.48</v>
      </c>
      <c r="E2802" s="3">
        <v>27.48</v>
      </c>
      <c r="F2802" s="3">
        <v>0</v>
      </c>
      <c r="G2802" s="3">
        <v>27.48</v>
      </c>
    </row>
    <row r="2803" spans="1:7" x14ac:dyDescent="0.3">
      <c r="A2803" s="8">
        <v>41813</v>
      </c>
      <c r="B2803" s="3">
        <v>28.3</v>
      </c>
      <c r="C2803" s="3">
        <v>28.5</v>
      </c>
      <c r="D2803" s="3">
        <v>28.3</v>
      </c>
      <c r="E2803" s="3">
        <v>28.4</v>
      </c>
      <c r="F2803" s="3">
        <v>46</v>
      </c>
      <c r="G2803" s="3">
        <v>28.4</v>
      </c>
    </row>
    <row r="2804" spans="1:7" x14ac:dyDescent="0.3">
      <c r="A2804" s="8">
        <v>41814</v>
      </c>
      <c r="B2804" s="3">
        <v>28.3</v>
      </c>
      <c r="C2804" s="3">
        <v>28.3</v>
      </c>
      <c r="D2804" s="3">
        <v>27.75</v>
      </c>
      <c r="E2804" s="3">
        <v>27.85</v>
      </c>
      <c r="F2804" s="3">
        <v>64</v>
      </c>
      <c r="G2804" s="3">
        <v>27.95</v>
      </c>
    </row>
    <row r="2805" spans="1:7" x14ac:dyDescent="0.3">
      <c r="A2805" s="8">
        <v>41815</v>
      </c>
      <c r="B2805" s="3">
        <v>27.9</v>
      </c>
      <c r="C2805" s="3">
        <v>28</v>
      </c>
      <c r="D2805" s="3">
        <v>27.85</v>
      </c>
      <c r="E2805" s="3">
        <v>28</v>
      </c>
      <c r="F2805" s="3">
        <v>40</v>
      </c>
      <c r="G2805" s="3">
        <v>28</v>
      </c>
    </row>
    <row r="2806" spans="1:7" x14ac:dyDescent="0.3">
      <c r="A2806" s="8">
        <v>41816</v>
      </c>
      <c r="B2806" s="3">
        <v>27.35</v>
      </c>
      <c r="C2806" s="3">
        <v>27.35</v>
      </c>
      <c r="D2806" s="3">
        <v>27.15</v>
      </c>
      <c r="E2806" s="3">
        <v>27.15</v>
      </c>
      <c r="F2806" s="3">
        <v>28</v>
      </c>
      <c r="G2806" s="3">
        <v>27.15</v>
      </c>
    </row>
    <row r="2807" spans="1:7" x14ac:dyDescent="0.3">
      <c r="A2807" s="8">
        <v>41817</v>
      </c>
      <c r="B2807" s="3">
        <v>26.65</v>
      </c>
      <c r="C2807" s="3">
        <v>27.25</v>
      </c>
      <c r="D2807" s="3">
        <v>26.5</v>
      </c>
      <c r="E2807" s="3">
        <v>27.25</v>
      </c>
      <c r="F2807" s="3">
        <v>88</v>
      </c>
      <c r="G2807" s="3">
        <v>27.1</v>
      </c>
    </row>
    <row r="2808" spans="1:7" x14ac:dyDescent="0.3">
      <c r="A2808" s="8">
        <v>41820</v>
      </c>
      <c r="B2808" s="3">
        <v>26.9</v>
      </c>
      <c r="C2808" s="3">
        <v>27.9</v>
      </c>
      <c r="D2808" s="3">
        <v>26.9</v>
      </c>
      <c r="E2808" s="3">
        <v>27.9</v>
      </c>
      <c r="F2808" s="3">
        <v>108</v>
      </c>
      <c r="G2808" s="3">
        <v>27.9</v>
      </c>
    </row>
    <row r="2809" spans="1:7" x14ac:dyDescent="0.3">
      <c r="A2809" s="8">
        <v>41821</v>
      </c>
      <c r="B2809" s="3">
        <v>29.55</v>
      </c>
      <c r="C2809" s="3">
        <v>30</v>
      </c>
      <c r="D2809" s="3">
        <v>29.55</v>
      </c>
      <c r="E2809" s="3">
        <v>29.95</v>
      </c>
      <c r="F2809" s="3">
        <v>29</v>
      </c>
      <c r="G2809" s="3">
        <v>29.95</v>
      </c>
    </row>
    <row r="2810" spans="1:7" x14ac:dyDescent="0.3">
      <c r="A2810" s="8">
        <v>41822</v>
      </c>
      <c r="B2810" s="3">
        <v>30.2</v>
      </c>
      <c r="C2810" s="3">
        <v>30.2</v>
      </c>
      <c r="D2810" s="3">
        <v>29.9</v>
      </c>
      <c r="E2810" s="3">
        <v>29.92</v>
      </c>
      <c r="F2810" s="3">
        <v>113</v>
      </c>
      <c r="G2810" s="3">
        <v>29.9</v>
      </c>
    </row>
    <row r="2811" spans="1:7" x14ac:dyDescent="0.3">
      <c r="A2811" s="8">
        <v>41823</v>
      </c>
      <c r="B2811" s="3">
        <v>29.95</v>
      </c>
      <c r="C2811" s="3">
        <v>30</v>
      </c>
      <c r="D2811" s="3">
        <v>29.65</v>
      </c>
      <c r="E2811" s="3">
        <v>29.7</v>
      </c>
      <c r="F2811" s="3">
        <v>50</v>
      </c>
      <c r="G2811" s="3">
        <v>29.7</v>
      </c>
    </row>
    <row r="2812" spans="1:7" x14ac:dyDescent="0.3">
      <c r="A2812" s="8">
        <v>41824</v>
      </c>
      <c r="B2812" s="3">
        <v>29.5</v>
      </c>
      <c r="C2812" s="3">
        <v>29.75</v>
      </c>
      <c r="D2812" s="3">
        <v>29.5</v>
      </c>
      <c r="E2812" s="3">
        <v>29.7</v>
      </c>
      <c r="F2812" s="3">
        <v>58</v>
      </c>
      <c r="G2812" s="3">
        <v>29.7</v>
      </c>
    </row>
    <row r="2813" spans="1:7" x14ac:dyDescent="0.3">
      <c r="A2813" s="8">
        <v>41827</v>
      </c>
      <c r="B2813" s="3">
        <v>30.9</v>
      </c>
      <c r="C2813" s="3">
        <v>31.16</v>
      </c>
      <c r="D2813" s="3">
        <v>30.9</v>
      </c>
      <c r="E2813" s="3">
        <v>31.15</v>
      </c>
      <c r="F2813" s="3">
        <v>18</v>
      </c>
      <c r="G2813" s="3">
        <v>31.15</v>
      </c>
    </row>
    <row r="2814" spans="1:7" x14ac:dyDescent="0.3">
      <c r="A2814" s="8">
        <v>41828</v>
      </c>
      <c r="B2814" s="3">
        <v>30.85</v>
      </c>
      <c r="C2814" s="3">
        <v>30.85</v>
      </c>
      <c r="D2814" s="3">
        <v>30.65</v>
      </c>
      <c r="E2814" s="3">
        <v>30.7</v>
      </c>
      <c r="F2814" s="3">
        <v>55</v>
      </c>
      <c r="G2814" s="3">
        <v>30.7</v>
      </c>
    </row>
    <row r="2815" spans="1:7" x14ac:dyDescent="0.3">
      <c r="A2815" s="8">
        <v>41829</v>
      </c>
      <c r="B2815" s="3">
        <v>30.9</v>
      </c>
      <c r="C2815" s="3">
        <v>31</v>
      </c>
      <c r="D2815" s="3">
        <v>30.7</v>
      </c>
      <c r="E2815" s="3">
        <v>31</v>
      </c>
      <c r="F2815" s="3">
        <v>88</v>
      </c>
      <c r="G2815" s="3">
        <v>31</v>
      </c>
    </row>
    <row r="2816" spans="1:7" x14ac:dyDescent="0.3">
      <c r="A2816" s="8">
        <v>41830</v>
      </c>
      <c r="B2816" s="3">
        <v>30.85</v>
      </c>
      <c r="C2816" s="3">
        <v>31.5</v>
      </c>
      <c r="D2816" s="3">
        <v>30.85</v>
      </c>
      <c r="E2816" s="3">
        <v>31.5</v>
      </c>
      <c r="F2816" s="3">
        <v>15</v>
      </c>
      <c r="G2816" s="3">
        <v>31.5</v>
      </c>
    </row>
    <row r="2817" spans="1:7" x14ac:dyDescent="0.3">
      <c r="A2817" s="8">
        <v>41831</v>
      </c>
      <c r="B2817" s="3">
        <v>31.65</v>
      </c>
      <c r="C2817" s="3">
        <v>31.75</v>
      </c>
      <c r="D2817" s="3">
        <v>31.6</v>
      </c>
      <c r="E2817" s="3">
        <v>31.64</v>
      </c>
      <c r="F2817" s="3">
        <v>131</v>
      </c>
      <c r="G2817" s="3">
        <v>31.71</v>
      </c>
    </row>
    <row r="2818" spans="1:7" x14ac:dyDescent="0.3">
      <c r="A2818" s="8">
        <v>41834</v>
      </c>
      <c r="B2818" s="3">
        <v>32.25</v>
      </c>
      <c r="C2818" s="3">
        <v>32.5</v>
      </c>
      <c r="D2818" s="3">
        <v>32.25</v>
      </c>
      <c r="E2818" s="3">
        <v>32.35</v>
      </c>
      <c r="F2818" s="3">
        <v>265</v>
      </c>
      <c r="G2818" s="3">
        <v>32.35</v>
      </c>
    </row>
    <row r="2819" spans="1:7" x14ac:dyDescent="0.3">
      <c r="A2819" s="8">
        <v>41835</v>
      </c>
      <c r="B2819" s="3">
        <v>32.5</v>
      </c>
      <c r="C2819" s="3">
        <v>32.65</v>
      </c>
      <c r="D2819" s="3">
        <v>32.299999999999997</v>
      </c>
      <c r="E2819" s="3">
        <v>32.299999999999997</v>
      </c>
      <c r="F2819" s="3">
        <v>39</v>
      </c>
      <c r="G2819" s="3">
        <v>32.4</v>
      </c>
    </row>
    <row r="2820" spans="1:7" x14ac:dyDescent="0.3">
      <c r="A2820" s="8">
        <v>41836</v>
      </c>
      <c r="B2820" s="3">
        <v>32.799999999999997</v>
      </c>
      <c r="C2820" s="3">
        <v>32.799999999999997</v>
      </c>
      <c r="D2820" s="3">
        <v>32.4</v>
      </c>
      <c r="E2820" s="3">
        <v>32.4</v>
      </c>
      <c r="F2820" s="3">
        <v>17</v>
      </c>
      <c r="G2820" s="3">
        <v>32.25</v>
      </c>
    </row>
    <row r="2821" spans="1:7" x14ac:dyDescent="0.3">
      <c r="A2821" s="8">
        <v>41837</v>
      </c>
      <c r="B2821" s="3">
        <v>32.65</v>
      </c>
      <c r="C2821" s="3">
        <v>32.700000000000003</v>
      </c>
      <c r="D2821" s="3">
        <v>32.5</v>
      </c>
      <c r="E2821" s="3">
        <v>32.5</v>
      </c>
      <c r="F2821" s="3">
        <v>60</v>
      </c>
      <c r="G2821" s="3">
        <v>32.5</v>
      </c>
    </row>
    <row r="2822" spans="1:7" x14ac:dyDescent="0.3">
      <c r="A2822" s="8">
        <v>41838</v>
      </c>
      <c r="B2822" s="3">
        <v>32.299999999999997</v>
      </c>
      <c r="C2822" s="3">
        <v>32.299999999999997</v>
      </c>
      <c r="D2822" s="3">
        <v>32.270000000000003</v>
      </c>
      <c r="E2822" s="3">
        <v>32.270000000000003</v>
      </c>
      <c r="F2822" s="3">
        <v>16</v>
      </c>
      <c r="G2822" s="3">
        <v>32.270000000000003</v>
      </c>
    </row>
    <row r="2823" spans="1:7" x14ac:dyDescent="0.3">
      <c r="A2823" s="8">
        <v>41841</v>
      </c>
      <c r="B2823" s="3">
        <v>32.229999999999997</v>
      </c>
      <c r="C2823" s="3">
        <v>32.229999999999997</v>
      </c>
      <c r="D2823" s="3">
        <v>31.8</v>
      </c>
      <c r="E2823" s="3">
        <v>32</v>
      </c>
      <c r="F2823" s="3">
        <v>59</v>
      </c>
      <c r="G2823" s="3">
        <v>31.91</v>
      </c>
    </row>
    <row r="2824" spans="1:7" x14ac:dyDescent="0.3">
      <c r="A2824" s="8">
        <v>41842</v>
      </c>
      <c r="B2824" s="3">
        <v>32.06</v>
      </c>
      <c r="C2824" s="3">
        <v>32.4</v>
      </c>
      <c r="D2824" s="3">
        <v>32.06</v>
      </c>
      <c r="E2824" s="3">
        <v>32.4</v>
      </c>
      <c r="F2824" s="3">
        <v>89</v>
      </c>
      <c r="G2824" s="3">
        <v>32.299999999999997</v>
      </c>
    </row>
    <row r="2825" spans="1:7" x14ac:dyDescent="0.3">
      <c r="A2825" s="8">
        <v>41843</v>
      </c>
      <c r="B2825" s="3">
        <v>32.25</v>
      </c>
      <c r="C2825" s="3">
        <v>32.6</v>
      </c>
      <c r="D2825" s="3">
        <v>32.25</v>
      </c>
      <c r="E2825" s="3">
        <v>32.6</v>
      </c>
      <c r="F2825" s="3">
        <v>123</v>
      </c>
      <c r="G2825" s="3">
        <v>32.590000000000003</v>
      </c>
    </row>
    <row r="2826" spans="1:7" x14ac:dyDescent="0.3">
      <c r="A2826" s="8">
        <v>41844</v>
      </c>
      <c r="B2826" s="3">
        <v>32.65</v>
      </c>
      <c r="C2826" s="3">
        <v>32.9</v>
      </c>
      <c r="D2826" s="3">
        <v>32.65</v>
      </c>
      <c r="E2826" s="3">
        <v>32.69</v>
      </c>
      <c r="F2826" s="3">
        <v>29</v>
      </c>
      <c r="G2826" s="3">
        <v>32.75</v>
      </c>
    </row>
    <row r="2827" spans="1:7" x14ac:dyDescent="0.3">
      <c r="A2827" s="8">
        <v>41845</v>
      </c>
      <c r="B2827" s="3">
        <v>33.119999999999997</v>
      </c>
      <c r="C2827" s="3">
        <v>33.549999999999997</v>
      </c>
      <c r="D2827" s="3">
        <v>33</v>
      </c>
      <c r="E2827" s="3">
        <v>33.450000000000003</v>
      </c>
      <c r="F2827" s="3">
        <v>253</v>
      </c>
      <c r="G2827" s="3">
        <v>33.450000000000003</v>
      </c>
    </row>
    <row r="2828" spans="1:7" x14ac:dyDescent="0.3">
      <c r="A2828" s="8">
        <v>41848</v>
      </c>
      <c r="B2828" s="3">
        <v>32.950000000000003</v>
      </c>
      <c r="C2828" s="3">
        <v>33.299999999999997</v>
      </c>
      <c r="D2828" s="3">
        <v>32.950000000000003</v>
      </c>
      <c r="E2828" s="3">
        <v>33.299999999999997</v>
      </c>
      <c r="F2828" s="3">
        <v>27</v>
      </c>
      <c r="G2828" s="3">
        <v>33.299999999999997</v>
      </c>
    </row>
    <row r="2829" spans="1:7" x14ac:dyDescent="0.3">
      <c r="A2829" s="8">
        <v>41849</v>
      </c>
      <c r="B2829" s="3">
        <v>33.1</v>
      </c>
      <c r="C2829" s="3">
        <v>33.1</v>
      </c>
      <c r="D2829" s="3">
        <v>32.9</v>
      </c>
      <c r="E2829" s="3">
        <v>32.9</v>
      </c>
      <c r="F2829" s="3">
        <v>83</v>
      </c>
      <c r="G2829" s="3">
        <v>32.79</v>
      </c>
    </row>
    <row r="2830" spans="1:7" x14ac:dyDescent="0.3">
      <c r="A2830" s="8">
        <v>41850</v>
      </c>
      <c r="B2830" s="3">
        <v>32.5</v>
      </c>
      <c r="C2830" s="3">
        <v>32.700000000000003</v>
      </c>
      <c r="D2830" s="3">
        <v>32.5</v>
      </c>
      <c r="E2830" s="3">
        <v>32.700000000000003</v>
      </c>
      <c r="F2830" s="3">
        <v>39</v>
      </c>
      <c r="G2830" s="3">
        <v>32.700000000000003</v>
      </c>
    </row>
    <row r="2831" spans="1:7" x14ac:dyDescent="0.3">
      <c r="A2831" s="8">
        <v>41851</v>
      </c>
      <c r="B2831" s="3">
        <v>33.049999999999997</v>
      </c>
      <c r="C2831" s="3">
        <v>33.299999999999997</v>
      </c>
      <c r="D2831" s="3">
        <v>33.049999999999997</v>
      </c>
      <c r="E2831" s="3">
        <v>33.25</v>
      </c>
      <c r="F2831" s="3">
        <v>80</v>
      </c>
      <c r="G2831" s="3">
        <v>33.33</v>
      </c>
    </row>
    <row r="2832" spans="1:7" x14ac:dyDescent="0.3">
      <c r="A2832" s="8">
        <v>41852</v>
      </c>
      <c r="B2832" s="3">
        <v>33.450000000000003</v>
      </c>
      <c r="C2832" s="3">
        <v>33.65</v>
      </c>
      <c r="D2832" s="3">
        <v>33.450000000000003</v>
      </c>
      <c r="E2832" s="3">
        <v>33.65</v>
      </c>
      <c r="F2832" s="3">
        <v>21</v>
      </c>
      <c r="G2832" s="3">
        <v>33.65</v>
      </c>
    </row>
    <row r="2833" spans="1:7" x14ac:dyDescent="0.3">
      <c r="A2833" s="8">
        <v>41855</v>
      </c>
      <c r="B2833" s="3">
        <v>32.75</v>
      </c>
      <c r="C2833" s="3">
        <v>32.75</v>
      </c>
      <c r="D2833" s="3">
        <v>32.65</v>
      </c>
      <c r="E2833" s="3">
        <v>32.65</v>
      </c>
      <c r="F2833" s="3">
        <v>30</v>
      </c>
      <c r="G2833" s="3">
        <v>32.65</v>
      </c>
    </row>
    <row r="2834" spans="1:7" x14ac:dyDescent="0.3">
      <c r="A2834" s="8">
        <v>41856</v>
      </c>
      <c r="B2834" s="3">
        <v>32.1</v>
      </c>
      <c r="C2834" s="3">
        <v>32.1</v>
      </c>
      <c r="D2834" s="3">
        <v>31.5</v>
      </c>
      <c r="E2834" s="3">
        <v>31.55</v>
      </c>
      <c r="F2834" s="3">
        <v>75</v>
      </c>
      <c r="G2834" s="3">
        <v>31.55</v>
      </c>
    </row>
    <row r="2835" spans="1:7" x14ac:dyDescent="0.3">
      <c r="A2835" s="8">
        <v>41857</v>
      </c>
      <c r="B2835" s="3">
        <v>31.7</v>
      </c>
      <c r="C2835" s="3">
        <v>31.85</v>
      </c>
      <c r="D2835" s="3">
        <v>31.55</v>
      </c>
      <c r="E2835" s="3">
        <v>31.55</v>
      </c>
      <c r="F2835" s="3">
        <v>48</v>
      </c>
      <c r="G2835" s="3">
        <v>31.55</v>
      </c>
    </row>
    <row r="2836" spans="1:7" x14ac:dyDescent="0.3">
      <c r="A2836" s="8">
        <v>41858</v>
      </c>
      <c r="B2836" s="3">
        <v>31.55</v>
      </c>
      <c r="C2836" s="3">
        <v>31.6</v>
      </c>
      <c r="D2836" s="3">
        <v>31.45</v>
      </c>
      <c r="E2836" s="3">
        <v>31.5</v>
      </c>
      <c r="F2836" s="3">
        <v>86</v>
      </c>
      <c r="G2836" s="3">
        <v>31.45</v>
      </c>
    </row>
    <row r="2837" spans="1:7" x14ac:dyDescent="0.3">
      <c r="A2837" s="8">
        <v>41859</v>
      </c>
      <c r="B2837" s="3">
        <v>31.65</v>
      </c>
      <c r="C2837" s="3">
        <v>31.8</v>
      </c>
      <c r="D2837" s="3">
        <v>31.65</v>
      </c>
      <c r="E2837" s="3">
        <v>31.8</v>
      </c>
      <c r="F2837" s="3">
        <v>56</v>
      </c>
      <c r="G2837" s="3">
        <v>31.8</v>
      </c>
    </row>
    <row r="2838" spans="1:7" x14ac:dyDescent="0.3">
      <c r="A2838" s="8">
        <v>41862</v>
      </c>
      <c r="B2838" s="3">
        <v>31.95</v>
      </c>
      <c r="C2838" s="3">
        <v>32.299999999999997</v>
      </c>
      <c r="D2838" s="3">
        <v>31.95</v>
      </c>
      <c r="E2838" s="3">
        <v>32.270000000000003</v>
      </c>
      <c r="F2838" s="3">
        <v>139</v>
      </c>
      <c r="G2838" s="3">
        <v>32.35</v>
      </c>
    </row>
    <row r="2839" spans="1:7" x14ac:dyDescent="0.3">
      <c r="A2839" s="8">
        <v>41863</v>
      </c>
      <c r="B2839" s="3">
        <v>32.200000000000003</v>
      </c>
      <c r="C2839" s="3">
        <v>32.83</v>
      </c>
      <c r="D2839" s="3">
        <v>32.200000000000003</v>
      </c>
      <c r="E2839" s="3">
        <v>32.75</v>
      </c>
      <c r="F2839" s="3">
        <v>154</v>
      </c>
      <c r="G2839" s="3">
        <v>32.75</v>
      </c>
    </row>
    <row r="2840" spans="1:7" x14ac:dyDescent="0.3">
      <c r="A2840" s="8">
        <v>41864</v>
      </c>
      <c r="B2840" s="3">
        <v>33</v>
      </c>
      <c r="C2840" s="3">
        <v>33</v>
      </c>
      <c r="D2840" s="3">
        <v>32.85</v>
      </c>
      <c r="E2840" s="3">
        <v>32.85</v>
      </c>
      <c r="F2840" s="3">
        <v>50</v>
      </c>
      <c r="G2840" s="3">
        <v>32.85</v>
      </c>
    </row>
    <row r="2841" spans="1:7" x14ac:dyDescent="0.3">
      <c r="A2841" s="8">
        <v>41865</v>
      </c>
      <c r="B2841" s="3">
        <v>32.85</v>
      </c>
      <c r="C2841" s="3">
        <v>32.9</v>
      </c>
      <c r="D2841" s="3">
        <v>32.700000000000003</v>
      </c>
      <c r="E2841" s="3">
        <v>32.9</v>
      </c>
      <c r="F2841" s="3">
        <v>77</v>
      </c>
      <c r="G2841" s="3">
        <v>32.83</v>
      </c>
    </row>
    <row r="2842" spans="1:7" x14ac:dyDescent="0.3">
      <c r="A2842" s="8">
        <v>41866</v>
      </c>
      <c r="B2842" s="3">
        <v>32.799999999999997</v>
      </c>
      <c r="C2842" s="3">
        <v>32.81</v>
      </c>
      <c r="D2842" s="3">
        <v>32.75</v>
      </c>
      <c r="E2842" s="3">
        <v>32.81</v>
      </c>
      <c r="F2842" s="3">
        <v>35</v>
      </c>
      <c r="G2842" s="3">
        <v>32.81</v>
      </c>
    </row>
    <row r="2843" spans="1:7" x14ac:dyDescent="0.3">
      <c r="A2843" s="8">
        <v>41869</v>
      </c>
      <c r="B2843" s="3">
        <v>32.5</v>
      </c>
      <c r="C2843" s="3">
        <v>32.65</v>
      </c>
      <c r="D2843" s="3">
        <v>32.5</v>
      </c>
      <c r="E2843" s="3">
        <v>32.65</v>
      </c>
      <c r="F2843" s="3">
        <v>42</v>
      </c>
      <c r="G2843" s="3">
        <v>32.65</v>
      </c>
    </row>
    <row r="2844" spans="1:7" x14ac:dyDescent="0.3">
      <c r="A2844" s="8">
        <v>41870</v>
      </c>
      <c r="B2844" s="3">
        <v>32.450000000000003</v>
      </c>
      <c r="C2844" s="3">
        <v>32.549999999999997</v>
      </c>
      <c r="D2844" s="3">
        <v>31.5</v>
      </c>
      <c r="E2844" s="3">
        <v>31.55</v>
      </c>
      <c r="F2844" s="3">
        <v>131</v>
      </c>
      <c r="G2844" s="3">
        <v>31.55</v>
      </c>
    </row>
    <row r="2845" spans="1:7" x14ac:dyDescent="0.3">
      <c r="A2845" s="8">
        <v>41871</v>
      </c>
      <c r="B2845" s="3">
        <v>31.7</v>
      </c>
      <c r="C2845" s="3">
        <v>31.9</v>
      </c>
      <c r="D2845" s="3">
        <v>31.7</v>
      </c>
      <c r="E2845" s="3">
        <v>31.85</v>
      </c>
      <c r="F2845" s="3">
        <v>255</v>
      </c>
      <c r="G2845" s="3">
        <v>31.85</v>
      </c>
    </row>
    <row r="2846" spans="1:7" x14ac:dyDescent="0.3">
      <c r="A2846" s="8">
        <v>41872</v>
      </c>
      <c r="B2846" s="3">
        <v>32.1</v>
      </c>
      <c r="C2846" s="3">
        <v>32.25</v>
      </c>
      <c r="D2846" s="3">
        <v>32.1</v>
      </c>
      <c r="E2846" s="3">
        <v>32.1</v>
      </c>
      <c r="F2846" s="3">
        <v>7</v>
      </c>
      <c r="G2846" s="3">
        <v>32.1</v>
      </c>
    </row>
    <row r="2847" spans="1:7" x14ac:dyDescent="0.3">
      <c r="A2847" s="8">
        <v>41873</v>
      </c>
      <c r="B2847" s="3">
        <v>32.5</v>
      </c>
      <c r="C2847" s="3">
        <v>32.65</v>
      </c>
      <c r="D2847" s="3">
        <v>32.450000000000003</v>
      </c>
      <c r="E2847" s="3">
        <v>32.549999999999997</v>
      </c>
      <c r="F2847" s="3">
        <v>55</v>
      </c>
      <c r="G2847" s="3">
        <v>32.549999999999997</v>
      </c>
    </row>
    <row r="2848" spans="1:7" x14ac:dyDescent="0.3">
      <c r="A2848" s="8">
        <v>41876</v>
      </c>
      <c r="B2848" s="3">
        <v>33.450000000000003</v>
      </c>
      <c r="C2848" s="3">
        <v>33.9</v>
      </c>
      <c r="D2848" s="3">
        <v>33.4</v>
      </c>
      <c r="E2848" s="3">
        <v>33.6</v>
      </c>
      <c r="F2848" s="3">
        <v>296</v>
      </c>
      <c r="G2848" s="3">
        <v>33.58</v>
      </c>
    </row>
    <row r="2849" spans="1:7" x14ac:dyDescent="0.3">
      <c r="A2849" s="8">
        <v>41877</v>
      </c>
      <c r="B2849" s="3">
        <v>33.6</v>
      </c>
      <c r="C2849" s="3">
        <v>33.75</v>
      </c>
      <c r="D2849" s="3">
        <v>33.35</v>
      </c>
      <c r="E2849" s="3">
        <v>33.4</v>
      </c>
      <c r="F2849" s="3">
        <v>120</v>
      </c>
      <c r="G2849" s="3">
        <v>33.35</v>
      </c>
    </row>
    <row r="2850" spans="1:7" x14ac:dyDescent="0.3">
      <c r="A2850" s="8">
        <v>41878</v>
      </c>
      <c r="B2850" s="3">
        <v>33.5</v>
      </c>
      <c r="C2850" s="3">
        <v>33.6</v>
      </c>
      <c r="D2850" s="3">
        <v>33.15</v>
      </c>
      <c r="E2850" s="3">
        <v>33.299999999999997</v>
      </c>
      <c r="F2850" s="3">
        <v>165</v>
      </c>
      <c r="G2850" s="3">
        <v>33.25</v>
      </c>
    </row>
    <row r="2851" spans="1:7" x14ac:dyDescent="0.3">
      <c r="A2851" s="8">
        <v>41879</v>
      </c>
      <c r="B2851" s="3">
        <v>33.49</v>
      </c>
      <c r="C2851" s="3">
        <v>33.65</v>
      </c>
      <c r="D2851" s="3">
        <v>33.49</v>
      </c>
      <c r="E2851" s="3">
        <v>33.64</v>
      </c>
      <c r="F2851" s="3">
        <v>270</v>
      </c>
      <c r="G2851" s="3">
        <v>33.6</v>
      </c>
    </row>
    <row r="2852" spans="1:7" x14ac:dyDescent="0.3">
      <c r="A2852" s="8">
        <v>41880</v>
      </c>
      <c r="B2852" s="3">
        <v>33.65</v>
      </c>
      <c r="C2852" s="3">
        <v>34.049999999999997</v>
      </c>
      <c r="D2852" s="3">
        <v>33.65</v>
      </c>
      <c r="E2852" s="3">
        <v>33.950000000000003</v>
      </c>
      <c r="F2852" s="3">
        <v>220</v>
      </c>
      <c r="G2852" s="3">
        <v>33.979999999999997</v>
      </c>
    </row>
    <row r="2853" spans="1:7" x14ac:dyDescent="0.3">
      <c r="A2853" s="8">
        <v>41883</v>
      </c>
      <c r="B2853" s="3">
        <v>35.5</v>
      </c>
      <c r="C2853" s="3">
        <v>36</v>
      </c>
      <c r="D2853" s="3">
        <v>35.5</v>
      </c>
      <c r="E2853" s="3">
        <v>35.9</v>
      </c>
      <c r="F2853" s="3">
        <v>18</v>
      </c>
      <c r="G2853" s="3">
        <v>35.85</v>
      </c>
    </row>
    <row r="2854" spans="1:7" x14ac:dyDescent="0.3">
      <c r="A2854" s="8">
        <v>41884</v>
      </c>
      <c r="B2854" s="3">
        <v>35.75</v>
      </c>
      <c r="C2854" s="3">
        <v>35.75</v>
      </c>
      <c r="D2854" s="3">
        <v>35.6</v>
      </c>
      <c r="E2854" s="3">
        <v>35.6</v>
      </c>
      <c r="F2854" s="3">
        <v>6</v>
      </c>
      <c r="G2854" s="3">
        <v>35.479999999999997</v>
      </c>
    </row>
    <row r="2855" spans="1:7" x14ac:dyDescent="0.3">
      <c r="A2855" s="8">
        <v>41885</v>
      </c>
      <c r="B2855" s="3">
        <v>35.1</v>
      </c>
      <c r="C2855" s="3">
        <v>35.35</v>
      </c>
      <c r="D2855" s="3">
        <v>35</v>
      </c>
      <c r="E2855" s="3">
        <v>35.299999999999997</v>
      </c>
      <c r="F2855" s="3">
        <v>86</v>
      </c>
      <c r="G2855" s="3">
        <v>35.15</v>
      </c>
    </row>
    <row r="2856" spans="1:7" x14ac:dyDescent="0.3">
      <c r="A2856" s="8">
        <v>41886</v>
      </c>
      <c r="B2856" s="3">
        <v>35.200000000000003</v>
      </c>
      <c r="C2856" s="3">
        <v>35.25</v>
      </c>
      <c r="D2856" s="3">
        <v>35.1</v>
      </c>
      <c r="E2856" s="3">
        <v>35.1</v>
      </c>
      <c r="F2856" s="3">
        <v>29</v>
      </c>
      <c r="G2856" s="3">
        <v>35.1</v>
      </c>
    </row>
    <row r="2857" spans="1:7" x14ac:dyDescent="0.3">
      <c r="A2857" s="8">
        <v>41887</v>
      </c>
      <c r="B2857" s="3">
        <v>35.4</v>
      </c>
      <c r="C2857" s="3">
        <v>35.5</v>
      </c>
      <c r="D2857" s="3">
        <v>35.4</v>
      </c>
      <c r="E2857" s="3">
        <v>35.5</v>
      </c>
      <c r="F2857" s="3">
        <v>19</v>
      </c>
      <c r="G2857" s="3">
        <v>35.4</v>
      </c>
    </row>
    <row r="2858" spans="1:7" x14ac:dyDescent="0.3">
      <c r="A2858" s="8">
        <v>41890</v>
      </c>
      <c r="B2858" s="3">
        <v>35.549999999999997</v>
      </c>
      <c r="C2858" s="3">
        <v>35.700000000000003</v>
      </c>
      <c r="D2858" s="3">
        <v>35.299999999999997</v>
      </c>
      <c r="E2858" s="3">
        <v>35.5</v>
      </c>
      <c r="F2858" s="3">
        <v>94</v>
      </c>
      <c r="G2858" s="3">
        <v>35.5</v>
      </c>
    </row>
    <row r="2859" spans="1:7" x14ac:dyDescent="0.3">
      <c r="A2859" s="8">
        <v>41891</v>
      </c>
      <c r="B2859" s="3">
        <v>35.950000000000003</v>
      </c>
      <c r="C2859" s="3">
        <v>36.25</v>
      </c>
      <c r="D2859" s="3">
        <v>35.85</v>
      </c>
      <c r="E2859" s="3">
        <v>36.15</v>
      </c>
      <c r="F2859" s="3">
        <v>41</v>
      </c>
      <c r="G2859" s="3">
        <v>36.15</v>
      </c>
    </row>
    <row r="2860" spans="1:7" x14ac:dyDescent="0.3">
      <c r="A2860" s="8">
        <v>41892</v>
      </c>
      <c r="B2860" s="3">
        <v>36.5</v>
      </c>
      <c r="C2860" s="3">
        <v>36.6</v>
      </c>
      <c r="D2860" s="3">
        <v>36.299999999999997</v>
      </c>
      <c r="E2860" s="3">
        <v>36.35</v>
      </c>
      <c r="F2860" s="3">
        <v>79</v>
      </c>
      <c r="G2860" s="3">
        <v>36.28</v>
      </c>
    </row>
    <row r="2861" spans="1:7" x14ac:dyDescent="0.3">
      <c r="A2861" s="8">
        <v>41893</v>
      </c>
      <c r="B2861" s="3">
        <v>36.15</v>
      </c>
      <c r="C2861" s="3">
        <v>36.200000000000003</v>
      </c>
      <c r="D2861" s="3">
        <v>36.1</v>
      </c>
      <c r="E2861" s="3">
        <v>36.15</v>
      </c>
      <c r="F2861" s="3">
        <v>25</v>
      </c>
      <c r="G2861" s="3">
        <v>36.130000000000003</v>
      </c>
    </row>
    <row r="2862" spans="1:7" x14ac:dyDescent="0.3">
      <c r="A2862" s="8">
        <v>41894</v>
      </c>
      <c r="B2862" s="3">
        <v>35.799999999999997</v>
      </c>
      <c r="C2862" s="3">
        <v>36.15</v>
      </c>
      <c r="D2862" s="3">
        <v>35.799999999999997</v>
      </c>
      <c r="E2862" s="3">
        <v>35.9</v>
      </c>
      <c r="F2862" s="3">
        <v>52</v>
      </c>
      <c r="G2862" s="3">
        <v>35.9</v>
      </c>
    </row>
    <row r="2863" spans="1:7" x14ac:dyDescent="0.3">
      <c r="A2863" s="8">
        <v>41897</v>
      </c>
      <c r="B2863" s="3">
        <v>36.700000000000003</v>
      </c>
      <c r="C2863" s="3">
        <v>36.799999999999997</v>
      </c>
      <c r="D2863" s="3">
        <v>36.450000000000003</v>
      </c>
      <c r="E2863" s="3">
        <v>36.75</v>
      </c>
      <c r="F2863" s="3">
        <v>47</v>
      </c>
      <c r="G2863" s="3">
        <v>36.75</v>
      </c>
    </row>
    <row r="2864" spans="1:7" x14ac:dyDescent="0.3">
      <c r="A2864" s="8">
        <v>41898</v>
      </c>
      <c r="B2864" s="3">
        <v>36.299999999999997</v>
      </c>
      <c r="C2864" s="3">
        <v>36.299999999999997</v>
      </c>
      <c r="D2864" s="3">
        <v>35.799999999999997</v>
      </c>
      <c r="E2864" s="3">
        <v>35.85</v>
      </c>
      <c r="F2864" s="3">
        <v>72</v>
      </c>
      <c r="G2864" s="3">
        <v>35.630000000000003</v>
      </c>
    </row>
    <row r="2865" spans="1:7" x14ac:dyDescent="0.3">
      <c r="A2865" s="8">
        <v>41899</v>
      </c>
      <c r="B2865" s="3">
        <v>35.5</v>
      </c>
      <c r="C2865" s="3">
        <v>35.5</v>
      </c>
      <c r="D2865" s="3">
        <v>35.35</v>
      </c>
      <c r="E2865" s="3">
        <v>35.4</v>
      </c>
      <c r="F2865" s="3">
        <v>40</v>
      </c>
      <c r="G2865" s="3">
        <v>35.43</v>
      </c>
    </row>
    <row r="2866" spans="1:7" x14ac:dyDescent="0.3">
      <c r="A2866" s="8">
        <v>41900</v>
      </c>
      <c r="B2866" s="3">
        <v>35</v>
      </c>
      <c r="C2866" s="3">
        <v>35.1</v>
      </c>
      <c r="D2866" s="3">
        <v>35</v>
      </c>
      <c r="E2866" s="3">
        <v>35.1</v>
      </c>
      <c r="F2866" s="3">
        <v>21</v>
      </c>
      <c r="G2866" s="3">
        <v>35.200000000000003</v>
      </c>
    </row>
    <row r="2867" spans="1:7" x14ac:dyDescent="0.3">
      <c r="A2867" s="8">
        <v>41901</v>
      </c>
      <c r="B2867" s="3">
        <v>35.9</v>
      </c>
      <c r="C2867" s="3">
        <v>35.9</v>
      </c>
      <c r="D2867" s="3">
        <v>35.75</v>
      </c>
      <c r="E2867" s="3">
        <v>35.75</v>
      </c>
      <c r="F2867" s="3">
        <v>10</v>
      </c>
      <c r="G2867" s="3">
        <v>35.68</v>
      </c>
    </row>
    <row r="2868" spans="1:7" x14ac:dyDescent="0.3">
      <c r="A2868" s="8">
        <v>41904</v>
      </c>
      <c r="B2868" s="3">
        <v>36.450000000000003</v>
      </c>
      <c r="C2868" s="3">
        <v>36.549999999999997</v>
      </c>
      <c r="D2868" s="3">
        <v>36.4</v>
      </c>
      <c r="E2868" s="3">
        <v>36.46</v>
      </c>
      <c r="F2868" s="3">
        <v>59</v>
      </c>
      <c r="G2868" s="3">
        <v>36.46</v>
      </c>
    </row>
    <row r="2869" spans="1:7" x14ac:dyDescent="0.3">
      <c r="A2869" s="8">
        <v>41905</v>
      </c>
      <c r="B2869" s="3">
        <v>36.299999999999997</v>
      </c>
      <c r="C2869" s="3">
        <v>36.299999999999997</v>
      </c>
      <c r="D2869" s="3">
        <v>35.950000000000003</v>
      </c>
      <c r="E2869" s="3">
        <v>35.950000000000003</v>
      </c>
      <c r="F2869" s="3">
        <v>177</v>
      </c>
      <c r="G2869" s="3">
        <v>35.950000000000003</v>
      </c>
    </row>
    <row r="2870" spans="1:7" x14ac:dyDescent="0.3">
      <c r="A2870" s="8">
        <v>41906</v>
      </c>
      <c r="B2870" s="3">
        <v>35.549999999999997</v>
      </c>
      <c r="C2870" s="3">
        <v>35.75</v>
      </c>
      <c r="D2870" s="3">
        <v>35.450000000000003</v>
      </c>
      <c r="E2870" s="3">
        <v>35.700000000000003</v>
      </c>
      <c r="F2870" s="3">
        <v>136</v>
      </c>
      <c r="G2870" s="3">
        <v>35.700000000000003</v>
      </c>
    </row>
    <row r="2871" spans="1:7" x14ac:dyDescent="0.3">
      <c r="A2871" s="8">
        <v>41907</v>
      </c>
      <c r="B2871" s="3">
        <v>35.85</v>
      </c>
      <c r="C2871" s="3">
        <v>35.85</v>
      </c>
      <c r="D2871" s="3">
        <v>35.5</v>
      </c>
      <c r="E2871" s="3">
        <v>35.5</v>
      </c>
      <c r="F2871" s="3">
        <v>97</v>
      </c>
      <c r="G2871" s="3">
        <v>35.5</v>
      </c>
    </row>
    <row r="2872" spans="1:7" x14ac:dyDescent="0.3">
      <c r="A2872" s="8">
        <v>41908</v>
      </c>
      <c r="B2872" s="3">
        <v>35.75</v>
      </c>
      <c r="C2872" s="3">
        <v>35.799999999999997</v>
      </c>
      <c r="D2872" s="3">
        <v>35.6</v>
      </c>
      <c r="E2872" s="3">
        <v>35.6</v>
      </c>
      <c r="F2872" s="3">
        <v>78</v>
      </c>
      <c r="G2872" s="3">
        <v>35.6</v>
      </c>
    </row>
    <row r="2873" spans="1:7" x14ac:dyDescent="0.3">
      <c r="A2873" s="8">
        <v>41911</v>
      </c>
      <c r="B2873" s="3">
        <v>34.75</v>
      </c>
      <c r="C2873" s="3">
        <v>34.799999999999997</v>
      </c>
      <c r="D2873" s="3">
        <v>34.5</v>
      </c>
      <c r="E2873" s="3">
        <v>34.549999999999997</v>
      </c>
      <c r="F2873" s="3">
        <v>160</v>
      </c>
      <c r="G2873" s="3">
        <v>34.5</v>
      </c>
    </row>
    <row r="2874" spans="1:7" x14ac:dyDescent="0.3">
      <c r="A2874" s="8">
        <v>41912</v>
      </c>
      <c r="B2874" s="3">
        <v>34.25</v>
      </c>
      <c r="C2874" s="3">
        <v>34.6</v>
      </c>
      <c r="D2874" s="3">
        <v>34.25</v>
      </c>
      <c r="E2874" s="3">
        <v>34.549999999999997</v>
      </c>
      <c r="F2874" s="3">
        <v>102</v>
      </c>
      <c r="G2874" s="3">
        <v>34.549999999999997</v>
      </c>
    </row>
    <row r="2875" spans="1:7" x14ac:dyDescent="0.3">
      <c r="A2875" s="8">
        <v>41913</v>
      </c>
      <c r="B2875" s="3">
        <v>35.79</v>
      </c>
      <c r="C2875" s="3">
        <v>36.090000000000003</v>
      </c>
      <c r="D2875" s="3">
        <v>35.79</v>
      </c>
      <c r="E2875" s="3">
        <v>36.090000000000003</v>
      </c>
      <c r="F2875" s="3">
        <v>31</v>
      </c>
      <c r="G2875" s="3">
        <v>36.090000000000003</v>
      </c>
    </row>
    <row r="2876" spans="1:7" x14ac:dyDescent="0.3">
      <c r="A2876" s="8">
        <v>41914</v>
      </c>
      <c r="B2876" s="3">
        <v>35.700000000000003</v>
      </c>
      <c r="C2876" s="3">
        <v>35.75</v>
      </c>
      <c r="D2876" s="3">
        <v>35.65</v>
      </c>
      <c r="E2876" s="3">
        <v>35.65</v>
      </c>
      <c r="F2876" s="3">
        <v>59</v>
      </c>
      <c r="G2876" s="3">
        <v>35.65</v>
      </c>
    </row>
    <row r="2877" spans="1:7" x14ac:dyDescent="0.3">
      <c r="A2877" s="8">
        <v>41915</v>
      </c>
      <c r="B2877" s="3">
        <v>35.299999999999997</v>
      </c>
      <c r="C2877" s="3">
        <v>35.299999999999997</v>
      </c>
      <c r="D2877" s="3">
        <v>35.1</v>
      </c>
      <c r="E2877" s="3">
        <v>35.1</v>
      </c>
      <c r="F2877" s="3">
        <v>68</v>
      </c>
      <c r="G2877" s="3">
        <v>35.1</v>
      </c>
    </row>
    <row r="2878" spans="1:7" x14ac:dyDescent="0.3">
      <c r="A2878" s="8">
        <v>41918</v>
      </c>
      <c r="B2878" s="3">
        <v>35.1</v>
      </c>
      <c r="C2878" s="3">
        <v>35.1</v>
      </c>
      <c r="D2878" s="3">
        <v>34.700000000000003</v>
      </c>
      <c r="E2878" s="3">
        <v>34.700000000000003</v>
      </c>
      <c r="F2878" s="3">
        <v>182</v>
      </c>
      <c r="G2878" s="3">
        <v>34.799999999999997</v>
      </c>
    </row>
    <row r="2879" spans="1:7" x14ac:dyDescent="0.3">
      <c r="A2879" s="8">
        <v>41919</v>
      </c>
      <c r="B2879" s="3">
        <v>35</v>
      </c>
      <c r="C2879" s="3">
        <v>35.200000000000003</v>
      </c>
      <c r="D2879" s="3">
        <v>35</v>
      </c>
      <c r="E2879" s="3">
        <v>35.15</v>
      </c>
      <c r="F2879" s="3">
        <v>82</v>
      </c>
      <c r="G2879" s="3">
        <v>35.15</v>
      </c>
    </row>
    <row r="2880" spans="1:7" x14ac:dyDescent="0.3">
      <c r="A2880" s="8">
        <v>41920</v>
      </c>
      <c r="B2880" s="3">
        <v>35.18</v>
      </c>
      <c r="C2880" s="3">
        <v>35.18</v>
      </c>
      <c r="D2880" s="3">
        <v>35.15</v>
      </c>
      <c r="E2880" s="3">
        <v>35.15</v>
      </c>
      <c r="F2880" s="3">
        <v>14</v>
      </c>
      <c r="G2880" s="3">
        <v>35.15</v>
      </c>
    </row>
    <row r="2881" spans="1:7" x14ac:dyDescent="0.3">
      <c r="A2881" s="8">
        <v>41921</v>
      </c>
      <c r="B2881" s="3">
        <v>35</v>
      </c>
      <c r="C2881" s="3">
        <v>35.200000000000003</v>
      </c>
      <c r="D2881" s="3">
        <v>35</v>
      </c>
      <c r="E2881" s="3">
        <v>35.200000000000003</v>
      </c>
      <c r="F2881" s="3">
        <v>70</v>
      </c>
      <c r="G2881" s="3">
        <v>35.200000000000003</v>
      </c>
    </row>
    <row r="2882" spans="1:7" x14ac:dyDescent="0.3">
      <c r="A2882" s="8">
        <v>41922</v>
      </c>
      <c r="B2882" s="3">
        <v>35.299999999999997</v>
      </c>
      <c r="C2882" s="3">
        <v>35.85</v>
      </c>
      <c r="D2882" s="3">
        <v>35.299999999999997</v>
      </c>
      <c r="E2882" s="3">
        <v>35.700000000000003</v>
      </c>
      <c r="F2882" s="3">
        <v>172</v>
      </c>
      <c r="G2882" s="3">
        <v>35.700000000000003</v>
      </c>
    </row>
    <row r="2883" spans="1:7" x14ac:dyDescent="0.3">
      <c r="A2883" s="8">
        <v>41925</v>
      </c>
      <c r="B2883" s="3">
        <v>35.25</v>
      </c>
      <c r="C2883" s="3">
        <v>35.25</v>
      </c>
      <c r="D2883" s="3">
        <v>35</v>
      </c>
      <c r="E2883" s="3">
        <v>35</v>
      </c>
      <c r="F2883" s="3">
        <v>70</v>
      </c>
      <c r="G2883" s="3">
        <v>35</v>
      </c>
    </row>
    <row r="2884" spans="1:7" x14ac:dyDescent="0.3">
      <c r="A2884" s="8">
        <v>41926</v>
      </c>
      <c r="B2884" s="3">
        <v>34.5</v>
      </c>
      <c r="C2884" s="3">
        <v>34.5</v>
      </c>
      <c r="D2884" s="3">
        <v>34.33</v>
      </c>
      <c r="E2884" s="3">
        <v>34.35</v>
      </c>
      <c r="F2884" s="3">
        <v>55</v>
      </c>
      <c r="G2884" s="3">
        <v>34.35</v>
      </c>
    </row>
    <row r="2885" spans="1:7" x14ac:dyDescent="0.3">
      <c r="A2885" s="8">
        <v>41927</v>
      </c>
      <c r="B2885" s="3">
        <v>34.299999999999997</v>
      </c>
      <c r="C2885" s="3">
        <v>34.4</v>
      </c>
      <c r="D2885" s="3">
        <v>34.01</v>
      </c>
      <c r="E2885" s="3">
        <v>34.01</v>
      </c>
      <c r="F2885" s="3">
        <v>42</v>
      </c>
      <c r="G2885" s="3">
        <v>34.01</v>
      </c>
    </row>
    <row r="2886" spans="1:7" x14ac:dyDescent="0.3">
      <c r="A2886" s="8">
        <v>41928</v>
      </c>
      <c r="B2886" s="3">
        <v>34.049999999999997</v>
      </c>
      <c r="C2886" s="3">
        <v>34.049999999999997</v>
      </c>
      <c r="D2886" s="3">
        <v>33.75</v>
      </c>
      <c r="E2886" s="3">
        <v>33.9</v>
      </c>
      <c r="F2886" s="3">
        <v>16</v>
      </c>
      <c r="G2886" s="3">
        <v>33.9</v>
      </c>
    </row>
    <row r="2887" spans="1:7" x14ac:dyDescent="0.3">
      <c r="A2887" s="8">
        <v>41929</v>
      </c>
      <c r="B2887" s="3">
        <v>33.5</v>
      </c>
      <c r="C2887" s="3">
        <v>33.549999999999997</v>
      </c>
      <c r="D2887" s="3">
        <v>33.35</v>
      </c>
      <c r="E2887" s="3">
        <v>33.5</v>
      </c>
      <c r="F2887" s="3">
        <v>48</v>
      </c>
      <c r="G2887" s="3">
        <v>33.5</v>
      </c>
    </row>
    <row r="2888" spans="1:7" x14ac:dyDescent="0.3">
      <c r="A2888" s="8">
        <v>41932</v>
      </c>
      <c r="B2888" s="3">
        <v>32.75</v>
      </c>
      <c r="C2888" s="3">
        <v>33.4</v>
      </c>
      <c r="D2888" s="3">
        <v>32.75</v>
      </c>
      <c r="E2888" s="3">
        <v>33.4</v>
      </c>
      <c r="F2888" s="3">
        <v>194</v>
      </c>
      <c r="G2888" s="3">
        <v>33.43</v>
      </c>
    </row>
    <row r="2889" spans="1:7" x14ac:dyDescent="0.3">
      <c r="A2889" s="8">
        <v>41933</v>
      </c>
      <c r="B2889" s="3">
        <v>33.200000000000003</v>
      </c>
      <c r="C2889" s="3">
        <v>33.200000000000003</v>
      </c>
      <c r="D2889" s="3">
        <v>32.5</v>
      </c>
      <c r="E2889" s="3">
        <v>32.65</v>
      </c>
      <c r="F2889" s="3">
        <v>116</v>
      </c>
      <c r="G2889" s="3">
        <v>32.65</v>
      </c>
    </row>
    <row r="2890" spans="1:7" x14ac:dyDescent="0.3">
      <c r="A2890" s="8">
        <v>41934</v>
      </c>
      <c r="B2890" s="3">
        <v>32.25</v>
      </c>
      <c r="C2890" s="3">
        <v>32.35</v>
      </c>
      <c r="D2890" s="3">
        <v>32.049999999999997</v>
      </c>
      <c r="E2890" s="3">
        <v>32.35</v>
      </c>
      <c r="F2890" s="3">
        <v>140</v>
      </c>
      <c r="G2890" s="3">
        <v>32.61</v>
      </c>
    </row>
    <row r="2891" spans="1:7" x14ac:dyDescent="0.3">
      <c r="A2891" s="8">
        <v>41935</v>
      </c>
      <c r="B2891" s="3">
        <v>32</v>
      </c>
      <c r="C2891" s="3">
        <v>32</v>
      </c>
      <c r="D2891" s="3">
        <v>31.5</v>
      </c>
      <c r="E2891" s="3">
        <v>31.63</v>
      </c>
      <c r="F2891" s="3">
        <v>413</v>
      </c>
      <c r="G2891" s="3">
        <v>31.6</v>
      </c>
    </row>
    <row r="2892" spans="1:7" x14ac:dyDescent="0.3">
      <c r="A2892" s="8">
        <v>41936</v>
      </c>
      <c r="B2892" s="3">
        <v>31.6</v>
      </c>
      <c r="C2892" s="3">
        <v>31.6</v>
      </c>
      <c r="D2892" s="3">
        <v>31.5</v>
      </c>
      <c r="E2892" s="3">
        <v>31.5</v>
      </c>
      <c r="F2892" s="3">
        <v>92</v>
      </c>
      <c r="G2892" s="3">
        <v>31.5</v>
      </c>
    </row>
    <row r="2893" spans="1:7" x14ac:dyDescent="0.3">
      <c r="A2893" s="8">
        <v>41939</v>
      </c>
      <c r="B2893" s="3">
        <v>31.35</v>
      </c>
      <c r="C2893" s="3">
        <v>31.5</v>
      </c>
      <c r="D2893" s="3">
        <v>30.7</v>
      </c>
      <c r="E2893" s="3">
        <v>30.75</v>
      </c>
      <c r="F2893" s="3">
        <v>100</v>
      </c>
      <c r="G2893" s="3">
        <v>30.75</v>
      </c>
    </row>
    <row r="2894" spans="1:7" x14ac:dyDescent="0.3">
      <c r="A2894" s="8">
        <v>41940</v>
      </c>
      <c r="B2894" s="3">
        <v>30.65</v>
      </c>
      <c r="C2894" s="3">
        <v>31.5</v>
      </c>
      <c r="D2894" s="3">
        <v>30.65</v>
      </c>
      <c r="E2894" s="3">
        <v>31.45</v>
      </c>
      <c r="F2894" s="3">
        <v>147</v>
      </c>
      <c r="G2894" s="3">
        <v>31.45</v>
      </c>
    </row>
    <row r="2895" spans="1:7" x14ac:dyDescent="0.3">
      <c r="A2895" s="8">
        <v>41941</v>
      </c>
      <c r="B2895" s="3">
        <v>31.5</v>
      </c>
      <c r="C2895" s="3">
        <v>32.1</v>
      </c>
      <c r="D2895" s="3">
        <v>31.5</v>
      </c>
      <c r="E2895" s="3">
        <v>31.85</v>
      </c>
      <c r="F2895" s="3">
        <v>214</v>
      </c>
      <c r="G2895" s="3">
        <v>31.85</v>
      </c>
    </row>
    <row r="2896" spans="1:7" x14ac:dyDescent="0.3">
      <c r="A2896" s="8">
        <v>41942</v>
      </c>
      <c r="B2896" s="3">
        <v>32.130000000000003</v>
      </c>
      <c r="C2896" s="3">
        <v>32.130000000000003</v>
      </c>
      <c r="D2896" s="3">
        <v>31.8</v>
      </c>
      <c r="E2896" s="3">
        <v>31.95</v>
      </c>
      <c r="F2896" s="3">
        <v>177</v>
      </c>
      <c r="G2896" s="3">
        <v>31.95</v>
      </c>
    </row>
    <row r="2897" spans="1:7" x14ac:dyDescent="0.3">
      <c r="A2897" s="8">
        <v>41943</v>
      </c>
      <c r="B2897" s="3">
        <v>32.01</v>
      </c>
      <c r="C2897" s="3">
        <v>32.01</v>
      </c>
      <c r="D2897" s="3">
        <v>31.35</v>
      </c>
      <c r="E2897" s="3">
        <v>31.37</v>
      </c>
      <c r="F2897" s="3">
        <v>161</v>
      </c>
      <c r="G2897" s="3">
        <v>31.4</v>
      </c>
    </row>
    <row r="2898" spans="1:7" x14ac:dyDescent="0.3">
      <c r="A2898" s="8">
        <v>41946</v>
      </c>
      <c r="B2898" s="3">
        <v>33.6</v>
      </c>
      <c r="C2898" s="3">
        <v>34</v>
      </c>
      <c r="D2898" s="3">
        <v>33.6</v>
      </c>
      <c r="E2898" s="3">
        <v>34</v>
      </c>
      <c r="F2898" s="3">
        <v>15</v>
      </c>
      <c r="G2898" s="3">
        <v>34</v>
      </c>
    </row>
    <row r="2899" spans="1:7" x14ac:dyDescent="0.3">
      <c r="A2899" s="8">
        <v>41947</v>
      </c>
      <c r="B2899" s="3">
        <v>34.1</v>
      </c>
      <c r="C2899" s="3">
        <v>34.1</v>
      </c>
      <c r="D2899" s="3">
        <v>33.700000000000003</v>
      </c>
      <c r="E2899" s="3">
        <v>33.700000000000003</v>
      </c>
      <c r="F2899" s="3">
        <v>32</v>
      </c>
      <c r="G2899" s="3">
        <v>33.549999999999997</v>
      </c>
    </row>
    <row r="2900" spans="1:7" x14ac:dyDescent="0.3">
      <c r="A2900" s="8">
        <v>41948</v>
      </c>
      <c r="B2900" s="3">
        <v>34.1</v>
      </c>
      <c r="C2900" s="3">
        <v>34.1</v>
      </c>
      <c r="D2900" s="3">
        <v>33.81</v>
      </c>
      <c r="E2900" s="3">
        <v>33.85</v>
      </c>
      <c r="F2900" s="3">
        <v>24</v>
      </c>
      <c r="G2900" s="3">
        <v>33.729999999999997</v>
      </c>
    </row>
    <row r="2901" spans="1:7" x14ac:dyDescent="0.3">
      <c r="A2901" s="8">
        <v>41949</v>
      </c>
      <c r="B2901" s="3">
        <v>33.450000000000003</v>
      </c>
      <c r="C2901" s="3">
        <v>33.729999999999997</v>
      </c>
      <c r="D2901" s="3">
        <v>33.450000000000003</v>
      </c>
      <c r="E2901" s="3">
        <v>33.700000000000003</v>
      </c>
      <c r="F2901" s="3">
        <v>48</v>
      </c>
      <c r="G2901" s="3">
        <v>33.700000000000003</v>
      </c>
    </row>
    <row r="2902" spans="1:7" x14ac:dyDescent="0.3">
      <c r="A2902" s="8">
        <v>41950</v>
      </c>
      <c r="B2902" s="3">
        <v>34.200000000000003</v>
      </c>
      <c r="C2902" s="3">
        <v>34.299999999999997</v>
      </c>
      <c r="D2902" s="3">
        <v>34.200000000000003</v>
      </c>
      <c r="E2902" s="3">
        <v>34.299999999999997</v>
      </c>
      <c r="F2902" s="3">
        <v>12</v>
      </c>
      <c r="G2902" s="3">
        <v>34.299999999999997</v>
      </c>
    </row>
    <row r="2903" spans="1:7" x14ac:dyDescent="0.3">
      <c r="A2903" s="8">
        <v>41953</v>
      </c>
      <c r="B2903" s="3">
        <v>35.15</v>
      </c>
      <c r="C2903" s="3">
        <v>35.15</v>
      </c>
      <c r="D2903" s="3">
        <v>35.049999999999997</v>
      </c>
      <c r="E2903" s="3">
        <v>35.049999999999997</v>
      </c>
      <c r="F2903" s="3">
        <v>20</v>
      </c>
      <c r="G2903" s="3">
        <v>35.049999999999997</v>
      </c>
    </row>
    <row r="2904" spans="1:7" x14ac:dyDescent="0.3">
      <c r="A2904" s="8">
        <v>41954</v>
      </c>
      <c r="B2904" s="3">
        <v>34.6</v>
      </c>
      <c r="C2904" s="3">
        <v>34.6</v>
      </c>
      <c r="D2904" s="3">
        <v>34.6</v>
      </c>
      <c r="E2904" s="3">
        <v>34.6</v>
      </c>
      <c r="F2904" s="3">
        <v>1</v>
      </c>
      <c r="G2904" s="3">
        <v>34.6</v>
      </c>
    </row>
    <row r="2905" spans="1:7" x14ac:dyDescent="0.3">
      <c r="A2905" s="8">
        <v>41955</v>
      </c>
      <c r="B2905" s="3">
        <v>34.5</v>
      </c>
      <c r="C2905" s="3">
        <v>34.65</v>
      </c>
      <c r="D2905" s="3">
        <v>34.299999999999997</v>
      </c>
      <c r="E2905" s="3">
        <v>34.299999999999997</v>
      </c>
      <c r="F2905" s="3">
        <v>27</v>
      </c>
      <c r="G2905" s="3">
        <v>34.200000000000003</v>
      </c>
    </row>
    <row r="2906" spans="1:7" x14ac:dyDescent="0.3">
      <c r="A2906" s="8">
        <v>41956</v>
      </c>
      <c r="B2906" s="3">
        <v>33.5</v>
      </c>
      <c r="C2906" s="3">
        <v>33.5</v>
      </c>
      <c r="D2906" s="3">
        <v>32.950000000000003</v>
      </c>
      <c r="E2906" s="3">
        <v>33.049999999999997</v>
      </c>
      <c r="F2906" s="3">
        <v>72</v>
      </c>
      <c r="G2906" s="3">
        <v>33</v>
      </c>
    </row>
    <row r="2907" spans="1:7" x14ac:dyDescent="0.3">
      <c r="A2907" s="8">
        <v>41957</v>
      </c>
      <c r="B2907" s="3">
        <v>33.200000000000003</v>
      </c>
      <c r="C2907" s="3">
        <v>33.549999999999997</v>
      </c>
      <c r="D2907" s="3">
        <v>33.200000000000003</v>
      </c>
      <c r="E2907" s="3">
        <v>33.35</v>
      </c>
      <c r="F2907" s="3">
        <v>44</v>
      </c>
      <c r="G2907" s="3">
        <v>33.35</v>
      </c>
    </row>
    <row r="2908" spans="1:7" x14ac:dyDescent="0.3">
      <c r="A2908" s="8">
        <v>41960</v>
      </c>
      <c r="B2908" s="3">
        <v>34.4</v>
      </c>
      <c r="C2908" s="3">
        <v>34.4</v>
      </c>
      <c r="D2908" s="3">
        <v>34.4</v>
      </c>
      <c r="E2908" s="3">
        <v>34.4</v>
      </c>
      <c r="F2908" s="3">
        <v>0</v>
      </c>
      <c r="G2908" s="3">
        <v>34.4</v>
      </c>
    </row>
    <row r="2909" spans="1:7" x14ac:dyDescent="0.3">
      <c r="A2909" s="8">
        <v>41961</v>
      </c>
      <c r="B2909" s="3">
        <v>34.5</v>
      </c>
      <c r="C2909" s="3">
        <v>35.200000000000003</v>
      </c>
      <c r="D2909" s="3">
        <v>34.5</v>
      </c>
      <c r="E2909" s="3">
        <v>35.049999999999997</v>
      </c>
      <c r="F2909" s="3">
        <v>19</v>
      </c>
      <c r="G2909" s="3">
        <v>35.049999999999997</v>
      </c>
    </row>
    <row r="2910" spans="1:7" x14ac:dyDescent="0.3">
      <c r="A2910" s="8">
        <v>41962</v>
      </c>
      <c r="B2910" s="3">
        <v>34.5</v>
      </c>
      <c r="C2910" s="3">
        <v>34.5</v>
      </c>
      <c r="D2910" s="3">
        <v>34.5</v>
      </c>
      <c r="E2910" s="3">
        <v>34.5</v>
      </c>
      <c r="F2910" s="3">
        <v>2</v>
      </c>
      <c r="G2910" s="3">
        <v>34.5</v>
      </c>
    </row>
    <row r="2911" spans="1:7" x14ac:dyDescent="0.3">
      <c r="A2911" s="8">
        <v>41963</v>
      </c>
      <c r="B2911" s="3">
        <v>35.049999999999997</v>
      </c>
      <c r="C2911" s="3">
        <v>35.1</v>
      </c>
      <c r="D2911" s="3">
        <v>34.75</v>
      </c>
      <c r="E2911" s="3">
        <v>34.950000000000003</v>
      </c>
      <c r="F2911" s="3">
        <v>23</v>
      </c>
      <c r="G2911" s="3">
        <v>35</v>
      </c>
    </row>
    <row r="2912" spans="1:7" x14ac:dyDescent="0.3">
      <c r="A2912" s="8">
        <v>41964</v>
      </c>
      <c r="B2912" s="3">
        <v>34.700000000000003</v>
      </c>
      <c r="C2912" s="3">
        <v>34.700000000000003</v>
      </c>
      <c r="D2912" s="3">
        <v>34.700000000000003</v>
      </c>
      <c r="E2912" s="3">
        <v>34.700000000000003</v>
      </c>
      <c r="F2912" s="3">
        <v>4</v>
      </c>
      <c r="G2912" s="3">
        <v>34.700000000000003</v>
      </c>
    </row>
    <row r="2913" spans="1:7" x14ac:dyDescent="0.3">
      <c r="A2913" s="8">
        <v>41967</v>
      </c>
      <c r="B2913" s="3">
        <v>35</v>
      </c>
      <c r="C2913" s="3">
        <v>35.35</v>
      </c>
      <c r="D2913" s="3">
        <v>35</v>
      </c>
      <c r="E2913" s="3">
        <v>35.35</v>
      </c>
      <c r="F2913" s="3">
        <v>37</v>
      </c>
      <c r="G2913" s="3">
        <v>35.380000000000003</v>
      </c>
    </row>
    <row r="2914" spans="1:7" x14ac:dyDescent="0.3">
      <c r="A2914" s="8">
        <v>41968</v>
      </c>
      <c r="B2914" s="3">
        <v>35.15</v>
      </c>
      <c r="C2914" s="3">
        <v>35.4</v>
      </c>
      <c r="D2914" s="3">
        <v>35.15</v>
      </c>
      <c r="E2914" s="3">
        <v>35.4</v>
      </c>
      <c r="F2914" s="3">
        <v>25</v>
      </c>
      <c r="G2914" s="3">
        <v>35.4</v>
      </c>
    </row>
    <row r="2915" spans="1:7" x14ac:dyDescent="0.3">
      <c r="A2915" s="8">
        <v>41969</v>
      </c>
      <c r="B2915" s="3">
        <v>35.700000000000003</v>
      </c>
      <c r="C2915" s="3">
        <v>35.700000000000003</v>
      </c>
      <c r="D2915" s="3">
        <v>35.4</v>
      </c>
      <c r="E2915" s="3">
        <v>35.4</v>
      </c>
      <c r="F2915" s="3">
        <v>30</v>
      </c>
      <c r="G2915" s="3">
        <v>35.18</v>
      </c>
    </row>
    <row r="2916" spans="1:7" x14ac:dyDescent="0.3">
      <c r="A2916" s="8">
        <v>41970</v>
      </c>
      <c r="B2916" s="3">
        <v>34.6</v>
      </c>
      <c r="C2916" s="3">
        <v>34.9</v>
      </c>
      <c r="D2916" s="3">
        <v>34.6</v>
      </c>
      <c r="E2916" s="3">
        <v>34.75</v>
      </c>
      <c r="F2916" s="3">
        <v>144</v>
      </c>
      <c r="G2916" s="3">
        <v>34.75</v>
      </c>
    </row>
    <row r="2917" spans="1:7" x14ac:dyDescent="0.3">
      <c r="A2917" s="8">
        <v>41971</v>
      </c>
      <c r="B2917" s="3">
        <v>34.6</v>
      </c>
      <c r="C2917" s="3">
        <v>34.6</v>
      </c>
      <c r="D2917" s="3">
        <v>34.5</v>
      </c>
      <c r="E2917" s="3">
        <v>34.6</v>
      </c>
      <c r="F2917" s="3">
        <v>39</v>
      </c>
      <c r="G2917" s="3">
        <v>34.6</v>
      </c>
    </row>
    <row r="2918" spans="1:7" x14ac:dyDescent="0.3">
      <c r="A2918" s="8">
        <v>41974</v>
      </c>
      <c r="B2918" s="3">
        <v>35.1</v>
      </c>
      <c r="C2918" s="3">
        <v>35.1</v>
      </c>
      <c r="D2918" s="3">
        <v>34.85</v>
      </c>
      <c r="E2918" s="3">
        <v>34.85</v>
      </c>
      <c r="F2918" s="3">
        <v>27</v>
      </c>
      <c r="G2918" s="3">
        <v>35.22</v>
      </c>
    </row>
    <row r="2919" spans="1:7" x14ac:dyDescent="0.3">
      <c r="A2919" s="8">
        <v>41975</v>
      </c>
      <c r="B2919" s="3">
        <v>34.950000000000003</v>
      </c>
      <c r="C2919" s="3">
        <v>35</v>
      </c>
      <c r="D2919" s="3">
        <v>34.950000000000003</v>
      </c>
      <c r="E2919" s="3">
        <v>34.950000000000003</v>
      </c>
      <c r="F2919" s="3">
        <v>9</v>
      </c>
      <c r="G2919" s="3">
        <v>34.950000000000003</v>
      </c>
    </row>
    <row r="2920" spans="1:7" x14ac:dyDescent="0.3">
      <c r="A2920" s="8">
        <v>41976</v>
      </c>
      <c r="B2920" s="3">
        <v>35</v>
      </c>
      <c r="C2920" s="3">
        <v>35</v>
      </c>
      <c r="D2920" s="3">
        <v>35</v>
      </c>
      <c r="E2920" s="3">
        <v>35</v>
      </c>
      <c r="F2920" s="3">
        <v>11</v>
      </c>
      <c r="G2920" s="3">
        <v>35</v>
      </c>
    </row>
    <row r="2921" spans="1:7" x14ac:dyDescent="0.3">
      <c r="A2921" s="8">
        <v>41977</v>
      </c>
      <c r="B2921" s="3">
        <v>35.25</v>
      </c>
      <c r="C2921" s="3">
        <v>35.25</v>
      </c>
      <c r="D2921" s="3">
        <v>34.700000000000003</v>
      </c>
      <c r="E2921" s="3">
        <v>34.700000000000003</v>
      </c>
      <c r="F2921" s="3">
        <v>51</v>
      </c>
      <c r="G2921" s="3">
        <v>34.700000000000003</v>
      </c>
    </row>
    <row r="2922" spans="1:7" x14ac:dyDescent="0.3">
      <c r="A2922" s="8">
        <v>41978</v>
      </c>
      <c r="B2922" s="3">
        <v>35.25</v>
      </c>
      <c r="C2922" s="3">
        <v>35.25</v>
      </c>
      <c r="D2922" s="3">
        <v>35.049999999999997</v>
      </c>
      <c r="E2922" s="3">
        <v>35.15</v>
      </c>
      <c r="F2922" s="3">
        <v>15</v>
      </c>
      <c r="G2922" s="3">
        <v>35.15</v>
      </c>
    </row>
    <row r="2923" spans="1:7" x14ac:dyDescent="0.3">
      <c r="A2923" s="8">
        <v>41981</v>
      </c>
      <c r="B2923" s="3">
        <v>34.200000000000003</v>
      </c>
      <c r="C2923" s="3">
        <v>34.299999999999997</v>
      </c>
      <c r="D2923" s="3">
        <v>34.049999999999997</v>
      </c>
      <c r="E2923" s="3">
        <v>34.299999999999997</v>
      </c>
      <c r="F2923" s="3">
        <v>49</v>
      </c>
      <c r="G2923" s="3">
        <v>34.22</v>
      </c>
    </row>
    <row r="2924" spans="1:7" x14ac:dyDescent="0.3">
      <c r="A2924" s="8">
        <v>41982</v>
      </c>
      <c r="B2924" s="3">
        <v>33.9</v>
      </c>
      <c r="C2924" s="3">
        <v>34.1</v>
      </c>
      <c r="D2924" s="3">
        <v>33.9</v>
      </c>
      <c r="E2924" s="3">
        <v>34.1</v>
      </c>
      <c r="F2924" s="3">
        <v>10</v>
      </c>
      <c r="G2924" s="3">
        <v>34.1</v>
      </c>
    </row>
    <row r="2925" spans="1:7" x14ac:dyDescent="0.3">
      <c r="A2925" s="8">
        <v>41983</v>
      </c>
      <c r="B2925" s="3">
        <v>34.1</v>
      </c>
      <c r="C2925" s="3">
        <v>34.15</v>
      </c>
      <c r="D2925" s="3">
        <v>34.1</v>
      </c>
      <c r="E2925" s="3">
        <v>34.1</v>
      </c>
      <c r="F2925" s="3">
        <v>27</v>
      </c>
      <c r="G2925" s="3">
        <v>34.1</v>
      </c>
    </row>
    <row r="2926" spans="1:7" x14ac:dyDescent="0.3">
      <c r="A2926" s="8">
        <v>41984</v>
      </c>
      <c r="B2926" s="3">
        <v>34.1</v>
      </c>
      <c r="C2926" s="3">
        <v>34.450000000000003</v>
      </c>
      <c r="D2926" s="3">
        <v>34.1</v>
      </c>
      <c r="E2926" s="3">
        <v>34.450000000000003</v>
      </c>
      <c r="F2926" s="3">
        <v>19</v>
      </c>
      <c r="G2926" s="3">
        <v>34.450000000000003</v>
      </c>
    </row>
    <row r="2927" spans="1:7" x14ac:dyDescent="0.3">
      <c r="A2927" s="8">
        <v>41985</v>
      </c>
      <c r="B2927" s="3">
        <v>34.64</v>
      </c>
      <c r="C2927" s="3">
        <v>34.75</v>
      </c>
      <c r="D2927" s="3">
        <v>34.6</v>
      </c>
      <c r="E2927" s="3">
        <v>34.6</v>
      </c>
      <c r="F2927" s="3">
        <v>55</v>
      </c>
      <c r="G2927" s="3">
        <v>34.6</v>
      </c>
    </row>
    <row r="2928" spans="1:7" x14ac:dyDescent="0.3">
      <c r="A2928" s="8">
        <v>41988</v>
      </c>
      <c r="B2928" s="3">
        <v>34.6</v>
      </c>
      <c r="C2928" s="3">
        <v>34.65</v>
      </c>
      <c r="D2928" s="3">
        <v>34.549999999999997</v>
      </c>
      <c r="E2928" s="3">
        <v>34.6</v>
      </c>
      <c r="F2928" s="3">
        <v>24</v>
      </c>
      <c r="G2928" s="3">
        <v>34.6</v>
      </c>
    </row>
    <row r="2929" spans="1:7" x14ac:dyDescent="0.3">
      <c r="A2929" s="8">
        <v>41989</v>
      </c>
      <c r="B2929" s="3">
        <v>35.1</v>
      </c>
      <c r="C2929" s="3">
        <v>35.200000000000003</v>
      </c>
      <c r="D2929" s="3">
        <v>34.6</v>
      </c>
      <c r="E2929" s="3">
        <v>34.6</v>
      </c>
      <c r="F2929" s="3">
        <v>23</v>
      </c>
      <c r="G2929" s="3">
        <v>34.65</v>
      </c>
    </row>
    <row r="2930" spans="1:7" x14ac:dyDescent="0.3">
      <c r="A2930" s="8">
        <v>41990</v>
      </c>
      <c r="B2930" s="3">
        <v>34.9</v>
      </c>
      <c r="C2930" s="3">
        <v>35.299999999999997</v>
      </c>
      <c r="D2930" s="3">
        <v>34.85</v>
      </c>
      <c r="E2930" s="3">
        <v>34.85</v>
      </c>
      <c r="F2930" s="3">
        <v>76</v>
      </c>
      <c r="G2930" s="3">
        <v>34.85</v>
      </c>
    </row>
    <row r="2931" spans="1:7" x14ac:dyDescent="0.3">
      <c r="A2931" s="8">
        <v>41991</v>
      </c>
      <c r="B2931" s="3">
        <v>35.200000000000003</v>
      </c>
      <c r="C2931" s="3">
        <v>35.35</v>
      </c>
      <c r="D2931" s="3">
        <v>35.200000000000003</v>
      </c>
      <c r="E2931" s="3">
        <v>35.35</v>
      </c>
      <c r="F2931" s="3">
        <v>32</v>
      </c>
      <c r="G2931" s="3">
        <v>35.33</v>
      </c>
    </row>
    <row r="2932" spans="1:7" x14ac:dyDescent="0.3">
      <c r="A2932" s="8">
        <v>41992</v>
      </c>
      <c r="B2932" s="3">
        <v>35.1</v>
      </c>
      <c r="C2932" s="3">
        <v>35.35</v>
      </c>
      <c r="D2932" s="3">
        <v>35.1</v>
      </c>
      <c r="E2932" s="3">
        <v>35.25</v>
      </c>
      <c r="F2932" s="3">
        <v>68</v>
      </c>
      <c r="G2932" s="3">
        <v>35.25</v>
      </c>
    </row>
    <row r="2933" spans="1:7" x14ac:dyDescent="0.3">
      <c r="A2933" s="8">
        <v>41995</v>
      </c>
      <c r="B2933" s="3">
        <v>34.85</v>
      </c>
      <c r="C2933" s="3">
        <v>34.85</v>
      </c>
      <c r="D2933" s="3">
        <v>34.549999999999997</v>
      </c>
      <c r="E2933" s="3">
        <v>34.6</v>
      </c>
      <c r="F2933" s="3">
        <v>127</v>
      </c>
      <c r="G2933" s="3">
        <v>34.700000000000003</v>
      </c>
    </row>
    <row r="2934" spans="1:7" x14ac:dyDescent="0.3">
      <c r="A2934" s="8">
        <v>41996</v>
      </c>
      <c r="B2934" s="3">
        <v>34.549999999999997</v>
      </c>
      <c r="C2934" s="3">
        <v>34.6</v>
      </c>
      <c r="D2934" s="3">
        <v>34</v>
      </c>
      <c r="E2934" s="3">
        <v>34</v>
      </c>
      <c r="F2934" s="3">
        <v>50</v>
      </c>
      <c r="G2934" s="3">
        <v>34.15</v>
      </c>
    </row>
    <row r="2935" spans="1:7" x14ac:dyDescent="0.3">
      <c r="A2935" s="8">
        <v>42002</v>
      </c>
      <c r="B2935" s="3">
        <v>33.78</v>
      </c>
      <c r="C2935" s="3">
        <v>33.799999999999997</v>
      </c>
      <c r="D2935" s="3">
        <v>33.1</v>
      </c>
      <c r="E2935" s="3">
        <v>33.1</v>
      </c>
      <c r="F2935" s="3">
        <v>75</v>
      </c>
      <c r="G2935" s="3">
        <v>33.1</v>
      </c>
    </row>
    <row r="2936" spans="1:7" x14ac:dyDescent="0.3">
      <c r="A2936" s="8">
        <v>42003</v>
      </c>
      <c r="B2936" s="3">
        <v>32.6</v>
      </c>
      <c r="C2936" s="3">
        <v>32.65</v>
      </c>
      <c r="D2936" s="3">
        <v>32.4</v>
      </c>
      <c r="E2936" s="3">
        <v>32.5</v>
      </c>
      <c r="F2936" s="3">
        <v>252</v>
      </c>
      <c r="G2936" s="3">
        <v>32.5</v>
      </c>
    </row>
    <row r="2937" spans="1:7" x14ac:dyDescent="0.3">
      <c r="A2937" s="8">
        <v>42006</v>
      </c>
      <c r="B2937" s="3">
        <v>29.05</v>
      </c>
      <c r="C2937" s="3">
        <v>29.05</v>
      </c>
      <c r="D2937" s="3">
        <v>28.9</v>
      </c>
      <c r="E2937" s="3">
        <v>28.9</v>
      </c>
      <c r="F2937" s="3">
        <v>14</v>
      </c>
      <c r="G2937" s="3">
        <v>28.9</v>
      </c>
    </row>
    <row r="2938" spans="1:7" x14ac:dyDescent="0.3">
      <c r="A2938" s="8">
        <v>42009</v>
      </c>
      <c r="B2938" s="3">
        <v>29</v>
      </c>
      <c r="C2938" s="3">
        <v>29</v>
      </c>
      <c r="D2938" s="3">
        <v>28.25</v>
      </c>
      <c r="E2938" s="3">
        <v>28.3</v>
      </c>
      <c r="F2938" s="3">
        <v>127</v>
      </c>
      <c r="G2938" s="3">
        <v>28.3</v>
      </c>
    </row>
    <row r="2939" spans="1:7" x14ac:dyDescent="0.3">
      <c r="A2939" s="8">
        <v>42010</v>
      </c>
      <c r="B2939" s="3">
        <v>28.75</v>
      </c>
      <c r="C2939" s="3">
        <v>28.75</v>
      </c>
      <c r="D2939" s="3">
        <v>27.8</v>
      </c>
      <c r="E2939" s="3">
        <v>27.8</v>
      </c>
      <c r="F2939" s="3">
        <v>106</v>
      </c>
      <c r="G2939" s="3">
        <v>27.88</v>
      </c>
    </row>
    <row r="2940" spans="1:7" x14ac:dyDescent="0.3">
      <c r="A2940" s="8">
        <v>42011</v>
      </c>
      <c r="B2940" s="3">
        <v>27.9</v>
      </c>
      <c r="C2940" s="3">
        <v>28.3</v>
      </c>
      <c r="D2940" s="3">
        <v>27.9</v>
      </c>
      <c r="E2940" s="3">
        <v>28.3</v>
      </c>
      <c r="F2940" s="3">
        <v>273</v>
      </c>
      <c r="G2940" s="3">
        <v>28.2</v>
      </c>
    </row>
    <row r="2941" spans="1:7" x14ac:dyDescent="0.3">
      <c r="A2941" s="8">
        <v>42012</v>
      </c>
      <c r="B2941" s="3">
        <v>28.35</v>
      </c>
      <c r="C2941" s="3">
        <v>28.4</v>
      </c>
      <c r="D2941" s="3">
        <v>28.15</v>
      </c>
      <c r="E2941" s="3">
        <v>28.35</v>
      </c>
      <c r="F2941" s="3">
        <v>160</v>
      </c>
      <c r="G2941" s="3">
        <v>28.3</v>
      </c>
    </row>
    <row r="2942" spans="1:7" x14ac:dyDescent="0.3">
      <c r="A2942" s="8">
        <v>42013</v>
      </c>
      <c r="B2942" s="3">
        <v>28.7</v>
      </c>
      <c r="C2942" s="3">
        <v>28.9</v>
      </c>
      <c r="D2942" s="3">
        <v>28.7</v>
      </c>
      <c r="E2942" s="3">
        <v>28.9</v>
      </c>
      <c r="F2942" s="3">
        <v>71</v>
      </c>
      <c r="G2942" s="3">
        <v>28.82</v>
      </c>
    </row>
    <row r="2943" spans="1:7" x14ac:dyDescent="0.3">
      <c r="A2943" s="8">
        <v>42016</v>
      </c>
      <c r="B2943" s="3">
        <v>29</v>
      </c>
      <c r="C2943" s="3">
        <v>29.05</v>
      </c>
      <c r="D2943" s="3">
        <v>28.3</v>
      </c>
      <c r="E2943" s="3">
        <v>28.3</v>
      </c>
      <c r="F2943" s="3">
        <v>175</v>
      </c>
      <c r="G2943" s="3">
        <v>28.3</v>
      </c>
    </row>
    <row r="2944" spans="1:7" x14ac:dyDescent="0.3">
      <c r="A2944" s="8">
        <v>42017</v>
      </c>
      <c r="B2944" s="3">
        <v>29</v>
      </c>
      <c r="C2944" s="3">
        <v>29.5</v>
      </c>
      <c r="D2944" s="3">
        <v>29</v>
      </c>
      <c r="E2944" s="3">
        <v>29.31</v>
      </c>
      <c r="F2944" s="3">
        <v>209</v>
      </c>
      <c r="G2944" s="3">
        <v>29.41</v>
      </c>
    </row>
    <row r="2945" spans="1:7" x14ac:dyDescent="0.3">
      <c r="A2945" s="8">
        <v>42018</v>
      </c>
      <c r="B2945" s="3">
        <v>29</v>
      </c>
      <c r="C2945" s="3">
        <v>29.5</v>
      </c>
      <c r="D2945" s="3">
        <v>29</v>
      </c>
      <c r="E2945" s="3">
        <v>29.5</v>
      </c>
      <c r="F2945" s="3">
        <v>104</v>
      </c>
      <c r="G2945" s="3">
        <v>29.5</v>
      </c>
    </row>
    <row r="2946" spans="1:7" x14ac:dyDescent="0.3">
      <c r="A2946" s="8">
        <v>42019</v>
      </c>
      <c r="B2946" s="3">
        <v>29.65</v>
      </c>
      <c r="C2946" s="3">
        <v>29.65</v>
      </c>
      <c r="D2946" s="3">
        <v>28.6</v>
      </c>
      <c r="E2946" s="3">
        <v>28.6</v>
      </c>
      <c r="F2946" s="3">
        <v>210</v>
      </c>
      <c r="G2946" s="3">
        <v>28.6</v>
      </c>
    </row>
    <row r="2947" spans="1:7" x14ac:dyDescent="0.3">
      <c r="A2947" s="8">
        <v>42020</v>
      </c>
      <c r="B2947" s="3">
        <v>28</v>
      </c>
      <c r="C2947" s="3">
        <v>28.25</v>
      </c>
      <c r="D2947" s="3">
        <v>27.6</v>
      </c>
      <c r="E2947" s="3">
        <v>28</v>
      </c>
      <c r="F2947" s="3">
        <v>96</v>
      </c>
      <c r="G2947" s="3">
        <v>28</v>
      </c>
    </row>
    <row r="2948" spans="1:7" x14ac:dyDescent="0.3">
      <c r="A2948" s="8">
        <v>42023</v>
      </c>
      <c r="B2948" s="3">
        <v>27.5</v>
      </c>
      <c r="C2948" s="3">
        <v>27.8</v>
      </c>
      <c r="D2948" s="3">
        <v>27.4</v>
      </c>
      <c r="E2948" s="3">
        <v>27.71</v>
      </c>
      <c r="F2948" s="3">
        <v>239</v>
      </c>
      <c r="G2948" s="3">
        <v>27.71</v>
      </c>
    </row>
    <row r="2949" spans="1:7" x14ac:dyDescent="0.3">
      <c r="A2949" s="8">
        <v>42024</v>
      </c>
      <c r="B2949" s="3">
        <v>27.45</v>
      </c>
      <c r="C2949" s="3">
        <v>28.4</v>
      </c>
      <c r="D2949" s="3">
        <v>27.45</v>
      </c>
      <c r="E2949" s="3">
        <v>28.25</v>
      </c>
      <c r="F2949" s="3">
        <v>295</v>
      </c>
      <c r="G2949" s="3">
        <v>28.25</v>
      </c>
    </row>
    <row r="2950" spans="1:7" x14ac:dyDescent="0.3">
      <c r="A2950" s="8">
        <v>42025</v>
      </c>
      <c r="B2950" s="3">
        <v>28.5</v>
      </c>
      <c r="C2950" s="3">
        <v>28.65</v>
      </c>
      <c r="D2950" s="3">
        <v>28.45</v>
      </c>
      <c r="E2950" s="3">
        <v>28.6</v>
      </c>
      <c r="F2950" s="3">
        <v>135</v>
      </c>
      <c r="G2950" s="3">
        <v>28.55</v>
      </c>
    </row>
    <row r="2951" spans="1:7" x14ac:dyDescent="0.3">
      <c r="A2951" s="8">
        <v>42026</v>
      </c>
      <c r="B2951" s="3">
        <v>28.75</v>
      </c>
      <c r="C2951" s="3">
        <v>28.75</v>
      </c>
      <c r="D2951" s="3">
        <v>28.45</v>
      </c>
      <c r="E2951" s="3">
        <v>28.45</v>
      </c>
      <c r="F2951" s="3">
        <v>104</v>
      </c>
      <c r="G2951" s="3">
        <v>28.58</v>
      </c>
    </row>
    <row r="2952" spans="1:7" x14ac:dyDescent="0.3">
      <c r="A2952" s="8">
        <v>42027</v>
      </c>
      <c r="B2952" s="3">
        <v>28.8</v>
      </c>
      <c r="C2952" s="3">
        <v>28.8</v>
      </c>
      <c r="D2952" s="3">
        <v>28.45</v>
      </c>
      <c r="E2952" s="3">
        <v>28.5</v>
      </c>
      <c r="F2952" s="3">
        <v>173</v>
      </c>
      <c r="G2952" s="3">
        <v>28.5</v>
      </c>
    </row>
    <row r="2953" spans="1:7" x14ac:dyDescent="0.3">
      <c r="A2953" s="8">
        <v>42030</v>
      </c>
      <c r="B2953" s="3">
        <v>28.49</v>
      </c>
      <c r="C2953" s="3">
        <v>28.49</v>
      </c>
      <c r="D2953" s="3">
        <v>27.7</v>
      </c>
      <c r="E2953" s="3">
        <v>27.8</v>
      </c>
      <c r="F2953" s="3">
        <v>255</v>
      </c>
      <c r="G2953" s="3">
        <v>27.75</v>
      </c>
    </row>
    <row r="2954" spans="1:7" x14ac:dyDescent="0.3">
      <c r="A2954" s="8">
        <v>42031</v>
      </c>
      <c r="B2954" s="3">
        <v>27.8</v>
      </c>
      <c r="C2954" s="3">
        <v>27.85</v>
      </c>
      <c r="D2954" s="3">
        <v>27.6</v>
      </c>
      <c r="E2954" s="3">
        <v>27.85</v>
      </c>
      <c r="F2954" s="3">
        <v>260</v>
      </c>
      <c r="G2954" s="3">
        <v>27.78</v>
      </c>
    </row>
    <row r="2955" spans="1:7" x14ac:dyDescent="0.3">
      <c r="A2955" s="8">
        <v>42032</v>
      </c>
      <c r="B2955" s="3">
        <v>28.3</v>
      </c>
      <c r="C2955" s="3">
        <v>28.5</v>
      </c>
      <c r="D2955" s="3">
        <v>28</v>
      </c>
      <c r="E2955" s="3">
        <v>28.45</v>
      </c>
      <c r="F2955" s="3">
        <v>409</v>
      </c>
      <c r="G2955" s="3">
        <v>28.31</v>
      </c>
    </row>
    <row r="2956" spans="1:7" x14ac:dyDescent="0.3">
      <c r="A2956" s="8">
        <v>42033</v>
      </c>
      <c r="B2956" s="3">
        <v>28.7</v>
      </c>
      <c r="C2956" s="3">
        <v>28.9</v>
      </c>
      <c r="D2956" s="3">
        <v>28.5</v>
      </c>
      <c r="E2956" s="3">
        <v>28.55</v>
      </c>
      <c r="F2956" s="3">
        <v>217</v>
      </c>
      <c r="G2956" s="3">
        <v>28.55</v>
      </c>
    </row>
    <row r="2957" spans="1:7" x14ac:dyDescent="0.3">
      <c r="A2957" s="8">
        <v>42034</v>
      </c>
      <c r="B2957" s="3">
        <v>28.15</v>
      </c>
      <c r="C2957" s="3">
        <v>28.45</v>
      </c>
      <c r="D2957" s="3">
        <v>28</v>
      </c>
      <c r="E2957" s="3">
        <v>28.35</v>
      </c>
      <c r="F2957" s="3">
        <v>230</v>
      </c>
      <c r="G2957" s="3">
        <v>28.5</v>
      </c>
    </row>
    <row r="2958" spans="1:7" x14ac:dyDescent="0.3">
      <c r="A2958" s="8">
        <v>42037</v>
      </c>
      <c r="B2958" s="3">
        <v>26.7</v>
      </c>
      <c r="C2958" s="3">
        <v>26.7</v>
      </c>
      <c r="D2958" s="3">
        <v>26.3</v>
      </c>
      <c r="E2958" s="3">
        <v>26.31</v>
      </c>
      <c r="F2958" s="3">
        <v>135</v>
      </c>
      <c r="G2958" s="3">
        <v>26.31</v>
      </c>
    </row>
    <row r="2959" spans="1:7" x14ac:dyDescent="0.3">
      <c r="A2959" s="8">
        <v>42038</v>
      </c>
      <c r="B2959" s="3">
        <v>25.9</v>
      </c>
      <c r="C2959" s="3">
        <v>26</v>
      </c>
      <c r="D2959" s="3">
        <v>25.75</v>
      </c>
      <c r="E2959" s="3">
        <v>25.9</v>
      </c>
      <c r="F2959" s="3">
        <v>127</v>
      </c>
      <c r="G2959" s="3">
        <v>25.85</v>
      </c>
    </row>
    <row r="2960" spans="1:7" x14ac:dyDescent="0.3">
      <c r="A2960" s="8">
        <v>42039</v>
      </c>
      <c r="B2960" s="3">
        <v>25.65</v>
      </c>
      <c r="C2960" s="3">
        <v>25.75</v>
      </c>
      <c r="D2960" s="3">
        <v>25.34</v>
      </c>
      <c r="E2960" s="3">
        <v>25.4</v>
      </c>
      <c r="F2960" s="3">
        <v>136</v>
      </c>
      <c r="G2960" s="3">
        <v>25.34</v>
      </c>
    </row>
    <row r="2961" spans="1:7" x14ac:dyDescent="0.3">
      <c r="A2961" s="8">
        <v>42040</v>
      </c>
      <c r="B2961" s="3">
        <v>25.65</v>
      </c>
      <c r="C2961" s="3">
        <v>25.8</v>
      </c>
      <c r="D2961" s="3">
        <v>25.5</v>
      </c>
      <c r="E2961" s="3">
        <v>25.7</v>
      </c>
      <c r="F2961" s="3">
        <v>169</v>
      </c>
      <c r="G2961" s="3">
        <v>25.75</v>
      </c>
    </row>
    <row r="2962" spans="1:7" x14ac:dyDescent="0.3">
      <c r="A2962" s="8">
        <v>42041</v>
      </c>
      <c r="B2962" s="3">
        <v>25.5</v>
      </c>
      <c r="C2962" s="3">
        <v>25.55</v>
      </c>
      <c r="D2962" s="3">
        <v>25.15</v>
      </c>
      <c r="E2962" s="3">
        <v>25.2</v>
      </c>
      <c r="F2962" s="3">
        <v>136</v>
      </c>
      <c r="G2962" s="3">
        <v>25.3</v>
      </c>
    </row>
    <row r="2963" spans="1:7" x14ac:dyDescent="0.3">
      <c r="A2963" s="8">
        <v>42044</v>
      </c>
      <c r="B2963" s="3">
        <v>25</v>
      </c>
      <c r="C2963" s="3">
        <v>25.55</v>
      </c>
      <c r="D2963" s="3">
        <v>25</v>
      </c>
      <c r="E2963" s="3">
        <v>25.45</v>
      </c>
      <c r="F2963" s="3">
        <v>94</v>
      </c>
      <c r="G2963" s="3">
        <v>25.45</v>
      </c>
    </row>
    <row r="2964" spans="1:7" x14ac:dyDescent="0.3">
      <c r="A2964" s="8">
        <v>42045</v>
      </c>
      <c r="B2964" s="3">
        <v>25.4</v>
      </c>
      <c r="C2964" s="3">
        <v>25.9</v>
      </c>
      <c r="D2964" s="3">
        <v>25.35</v>
      </c>
      <c r="E2964" s="3">
        <v>25.65</v>
      </c>
      <c r="F2964" s="3">
        <v>81</v>
      </c>
      <c r="G2964" s="3">
        <v>25.65</v>
      </c>
    </row>
    <row r="2965" spans="1:7" x14ac:dyDescent="0.3">
      <c r="A2965" s="8">
        <v>42046</v>
      </c>
      <c r="B2965" s="3">
        <v>25.45</v>
      </c>
      <c r="C2965" s="3">
        <v>25.7</v>
      </c>
      <c r="D2965" s="3">
        <v>25.45</v>
      </c>
      <c r="E2965" s="3">
        <v>25.65</v>
      </c>
      <c r="F2965" s="3">
        <v>47</v>
      </c>
      <c r="G2965" s="3">
        <v>25.65</v>
      </c>
    </row>
    <row r="2966" spans="1:7" x14ac:dyDescent="0.3">
      <c r="A2966" s="8">
        <v>42047</v>
      </c>
      <c r="B2966" s="3">
        <v>26</v>
      </c>
      <c r="C2966" s="3">
        <v>26.2</v>
      </c>
      <c r="D2966" s="3">
        <v>26</v>
      </c>
      <c r="E2966" s="3">
        <v>26.2</v>
      </c>
      <c r="F2966" s="3">
        <v>103</v>
      </c>
      <c r="G2966" s="3">
        <v>26.2</v>
      </c>
    </row>
    <row r="2967" spans="1:7" x14ac:dyDescent="0.3">
      <c r="A2967" s="8">
        <v>42048</v>
      </c>
      <c r="B2967" s="3">
        <v>25.9</v>
      </c>
      <c r="C2967" s="3">
        <v>26.1</v>
      </c>
      <c r="D2967" s="3">
        <v>25.9</v>
      </c>
      <c r="E2967" s="3">
        <v>26.1</v>
      </c>
      <c r="F2967" s="3">
        <v>15</v>
      </c>
      <c r="G2967" s="3">
        <v>26.1</v>
      </c>
    </row>
    <row r="2968" spans="1:7" x14ac:dyDescent="0.3">
      <c r="A2968" s="8">
        <v>42051</v>
      </c>
      <c r="B2968" s="3">
        <v>25.55</v>
      </c>
      <c r="C2968" s="3">
        <v>25.65</v>
      </c>
      <c r="D2968" s="3">
        <v>25.5</v>
      </c>
      <c r="E2968" s="3">
        <v>25.6</v>
      </c>
      <c r="F2968" s="3">
        <v>41</v>
      </c>
      <c r="G2968" s="3">
        <v>25.6</v>
      </c>
    </row>
    <row r="2969" spans="1:7" x14ac:dyDescent="0.3">
      <c r="A2969" s="8">
        <v>42052</v>
      </c>
      <c r="B2969" s="3">
        <v>25.3</v>
      </c>
      <c r="C2969" s="3">
        <v>25.8</v>
      </c>
      <c r="D2969" s="3">
        <v>25.3</v>
      </c>
      <c r="E2969" s="3">
        <v>25.65</v>
      </c>
      <c r="F2969" s="3">
        <v>111</v>
      </c>
      <c r="G2969" s="3">
        <v>25.6</v>
      </c>
    </row>
    <row r="2970" spans="1:7" x14ac:dyDescent="0.3">
      <c r="A2970" s="8">
        <v>42053</v>
      </c>
      <c r="B2970" s="3">
        <v>25.35</v>
      </c>
      <c r="C2970" s="3">
        <v>25.4</v>
      </c>
      <c r="D2970" s="3">
        <v>25.3</v>
      </c>
      <c r="E2970" s="3">
        <v>25.3</v>
      </c>
      <c r="F2970" s="3">
        <v>37</v>
      </c>
      <c r="G2970" s="3">
        <v>25.3</v>
      </c>
    </row>
    <row r="2971" spans="1:7" x14ac:dyDescent="0.3">
      <c r="A2971" s="8">
        <v>42054</v>
      </c>
      <c r="B2971" s="3">
        <v>25.15</v>
      </c>
      <c r="C2971" s="3">
        <v>25.15</v>
      </c>
      <c r="D2971" s="3">
        <v>24.75</v>
      </c>
      <c r="E2971" s="3">
        <v>24.85</v>
      </c>
      <c r="F2971" s="3">
        <v>69</v>
      </c>
      <c r="G2971" s="3">
        <v>24.8</v>
      </c>
    </row>
    <row r="2972" spans="1:7" x14ac:dyDescent="0.3">
      <c r="A2972" s="8">
        <v>42055</v>
      </c>
      <c r="B2972" s="3">
        <v>25.09</v>
      </c>
      <c r="C2972" s="3">
        <v>25.25</v>
      </c>
      <c r="D2972" s="3">
        <v>25.05</v>
      </c>
      <c r="E2972" s="3">
        <v>25.15</v>
      </c>
      <c r="F2972" s="3">
        <v>64</v>
      </c>
      <c r="G2972" s="3">
        <v>25.15</v>
      </c>
    </row>
    <row r="2973" spans="1:7" x14ac:dyDescent="0.3">
      <c r="A2973" s="8">
        <v>42058</v>
      </c>
      <c r="B2973" s="3">
        <v>24.71</v>
      </c>
      <c r="C2973" s="3">
        <v>24.9</v>
      </c>
      <c r="D2973" s="3">
        <v>24.55</v>
      </c>
      <c r="E2973" s="3">
        <v>24.8</v>
      </c>
      <c r="F2973" s="3">
        <v>132</v>
      </c>
      <c r="G2973" s="3">
        <v>24.8</v>
      </c>
    </row>
    <row r="2974" spans="1:7" x14ac:dyDescent="0.3">
      <c r="A2974" s="8">
        <v>42059</v>
      </c>
      <c r="B2974" s="3">
        <v>25.38</v>
      </c>
      <c r="C2974" s="3">
        <v>25.45</v>
      </c>
      <c r="D2974" s="3">
        <v>25.25</v>
      </c>
      <c r="E2974" s="3">
        <v>25.4</v>
      </c>
      <c r="F2974" s="3">
        <v>138</v>
      </c>
      <c r="G2974" s="3">
        <v>25.45</v>
      </c>
    </row>
    <row r="2975" spans="1:7" x14ac:dyDescent="0.3">
      <c r="A2975" s="8">
        <v>42060</v>
      </c>
      <c r="B2975" s="3">
        <v>25.8</v>
      </c>
      <c r="C2975" s="3">
        <v>26.35</v>
      </c>
      <c r="D2975" s="3">
        <v>25.8</v>
      </c>
      <c r="E2975" s="3">
        <v>26.25</v>
      </c>
      <c r="F2975" s="3">
        <v>93</v>
      </c>
      <c r="G2975" s="3">
        <v>26.12</v>
      </c>
    </row>
    <row r="2976" spans="1:7" x14ac:dyDescent="0.3">
      <c r="A2976" s="8">
        <v>42061</v>
      </c>
      <c r="B2976" s="3">
        <v>26.15</v>
      </c>
      <c r="C2976" s="3">
        <v>26.15</v>
      </c>
      <c r="D2976" s="3">
        <v>25.79</v>
      </c>
      <c r="E2976" s="3">
        <v>26.15</v>
      </c>
      <c r="F2976" s="3">
        <v>141</v>
      </c>
      <c r="G2976" s="3">
        <v>26</v>
      </c>
    </row>
    <row r="2977" spans="1:7" x14ac:dyDescent="0.3">
      <c r="A2977" s="8">
        <v>42062</v>
      </c>
      <c r="B2977" s="3">
        <v>25.7</v>
      </c>
      <c r="C2977" s="3">
        <v>25.7</v>
      </c>
      <c r="D2977" s="3">
        <v>25.2</v>
      </c>
      <c r="E2977" s="3">
        <v>25.2</v>
      </c>
      <c r="F2977" s="3">
        <v>264</v>
      </c>
      <c r="G2977" s="3">
        <v>25.2</v>
      </c>
    </row>
    <row r="2978" spans="1:7" x14ac:dyDescent="0.3">
      <c r="A2978" s="8">
        <v>42065</v>
      </c>
      <c r="B2978" s="3">
        <v>25</v>
      </c>
      <c r="C2978" s="3">
        <v>25</v>
      </c>
      <c r="D2978" s="3">
        <v>24.9</v>
      </c>
      <c r="E2978" s="3">
        <v>24.9</v>
      </c>
      <c r="F2978" s="3">
        <v>50</v>
      </c>
      <c r="G2978" s="3">
        <v>25</v>
      </c>
    </row>
    <row r="2979" spans="1:7" x14ac:dyDescent="0.3">
      <c r="A2979" s="8">
        <v>42066</v>
      </c>
      <c r="B2979" s="3">
        <v>24.95</v>
      </c>
      <c r="C2979" s="3">
        <v>25.3</v>
      </c>
      <c r="D2979" s="3">
        <v>24.95</v>
      </c>
      <c r="E2979" s="3">
        <v>25.3</v>
      </c>
      <c r="F2979" s="3">
        <v>31</v>
      </c>
      <c r="G2979" s="3">
        <v>25.3</v>
      </c>
    </row>
    <row r="2980" spans="1:7" x14ac:dyDescent="0.3">
      <c r="A2980" s="8">
        <v>42067</v>
      </c>
      <c r="B2980" s="3">
        <v>25.5</v>
      </c>
      <c r="C2980" s="3">
        <v>25.55</v>
      </c>
      <c r="D2980" s="3">
        <v>25.45</v>
      </c>
      <c r="E2980" s="3">
        <v>25.55</v>
      </c>
      <c r="F2980" s="3">
        <v>13</v>
      </c>
      <c r="G2980" s="3">
        <v>25.48</v>
      </c>
    </row>
    <row r="2981" spans="1:7" x14ac:dyDescent="0.3">
      <c r="A2981" s="8">
        <v>42068</v>
      </c>
      <c r="B2981" s="3">
        <v>24.9</v>
      </c>
      <c r="C2981" s="3">
        <v>24.9</v>
      </c>
      <c r="D2981" s="3">
        <v>24.75</v>
      </c>
      <c r="E2981" s="3">
        <v>24.8</v>
      </c>
      <c r="F2981" s="3">
        <v>57</v>
      </c>
      <c r="G2981" s="3">
        <v>24.8</v>
      </c>
    </row>
    <row r="2982" spans="1:7" x14ac:dyDescent="0.3">
      <c r="A2982" s="8">
        <v>42069</v>
      </c>
      <c r="B2982" s="3">
        <v>24.9</v>
      </c>
      <c r="C2982" s="3">
        <v>24.9</v>
      </c>
      <c r="D2982" s="3">
        <v>24.85</v>
      </c>
      <c r="E2982" s="3">
        <v>24.9</v>
      </c>
      <c r="F2982" s="3">
        <v>25</v>
      </c>
      <c r="G2982" s="3">
        <v>24.9</v>
      </c>
    </row>
    <row r="2983" spans="1:7" x14ac:dyDescent="0.3">
      <c r="A2983" s="8">
        <v>42072</v>
      </c>
      <c r="B2983" s="3">
        <v>25.2</v>
      </c>
      <c r="C2983" s="3">
        <v>25.2</v>
      </c>
      <c r="D2983" s="3">
        <v>25.19</v>
      </c>
      <c r="E2983" s="3">
        <v>25.2</v>
      </c>
      <c r="F2983" s="3">
        <v>15</v>
      </c>
      <c r="G2983" s="3">
        <v>25.2</v>
      </c>
    </row>
    <row r="2984" spans="1:7" x14ac:dyDescent="0.3">
      <c r="A2984" s="8">
        <v>42073</v>
      </c>
      <c r="B2984" s="3">
        <v>24.9</v>
      </c>
      <c r="C2984" s="3">
        <v>25.05</v>
      </c>
      <c r="D2984" s="3">
        <v>24.9</v>
      </c>
      <c r="E2984" s="3">
        <v>25</v>
      </c>
      <c r="F2984" s="3">
        <v>74</v>
      </c>
      <c r="G2984" s="3">
        <v>25</v>
      </c>
    </row>
    <row r="2985" spans="1:7" x14ac:dyDescent="0.3">
      <c r="A2985" s="8">
        <v>42074</v>
      </c>
      <c r="B2985" s="3">
        <v>25.1</v>
      </c>
      <c r="C2985" s="3">
        <v>25.2</v>
      </c>
      <c r="D2985" s="3">
        <v>25.05</v>
      </c>
      <c r="E2985" s="3">
        <v>25.14</v>
      </c>
      <c r="F2985" s="3">
        <v>56</v>
      </c>
      <c r="G2985" s="3">
        <v>25.14</v>
      </c>
    </row>
    <row r="2986" spans="1:7" x14ac:dyDescent="0.3">
      <c r="A2986" s="8">
        <v>42075</v>
      </c>
      <c r="B2986" s="3">
        <v>25.35</v>
      </c>
      <c r="C2986" s="3">
        <v>25.35</v>
      </c>
      <c r="D2986" s="3">
        <v>25.05</v>
      </c>
      <c r="E2986" s="3">
        <v>25.1</v>
      </c>
      <c r="F2986" s="3">
        <v>74</v>
      </c>
      <c r="G2986" s="3">
        <v>25.05</v>
      </c>
    </row>
    <row r="2987" spans="1:7" x14ac:dyDescent="0.3">
      <c r="A2987" s="8">
        <v>42076</v>
      </c>
      <c r="B2987" s="3">
        <v>24.85</v>
      </c>
      <c r="C2987" s="3">
        <v>24.9</v>
      </c>
      <c r="D2987" s="3">
        <v>24.7</v>
      </c>
      <c r="E2987" s="3">
        <v>24.7</v>
      </c>
      <c r="F2987" s="3">
        <v>64</v>
      </c>
      <c r="G2987" s="3">
        <v>24.7</v>
      </c>
    </row>
    <row r="2988" spans="1:7" x14ac:dyDescent="0.3">
      <c r="A2988" s="8">
        <v>42079</v>
      </c>
      <c r="B2988" s="3">
        <v>24.62</v>
      </c>
      <c r="C2988" s="3">
        <v>24.75</v>
      </c>
      <c r="D2988" s="3">
        <v>24.53</v>
      </c>
      <c r="E2988" s="3">
        <v>24.6</v>
      </c>
      <c r="F2988" s="3">
        <v>49</v>
      </c>
      <c r="G2988" s="3">
        <v>24.6</v>
      </c>
    </row>
    <row r="2989" spans="1:7" x14ac:dyDescent="0.3">
      <c r="A2989" s="8">
        <v>42080</v>
      </c>
      <c r="B2989" s="3">
        <v>24.35</v>
      </c>
      <c r="C2989" s="3">
        <v>24.4</v>
      </c>
      <c r="D2989" s="3">
        <v>24.31</v>
      </c>
      <c r="E2989" s="3">
        <v>24.35</v>
      </c>
      <c r="F2989" s="3">
        <v>32</v>
      </c>
      <c r="G2989" s="3">
        <v>24.08</v>
      </c>
    </row>
    <row r="2990" spans="1:7" x14ac:dyDescent="0.3">
      <c r="A2990" s="8">
        <v>42081</v>
      </c>
      <c r="B2990" s="3">
        <v>24</v>
      </c>
      <c r="C2990" s="3">
        <v>24.2</v>
      </c>
      <c r="D2990" s="3">
        <v>24</v>
      </c>
      <c r="E2990" s="3">
        <v>24.05</v>
      </c>
      <c r="F2990" s="3">
        <v>127</v>
      </c>
      <c r="G2990" s="3">
        <v>24.05</v>
      </c>
    </row>
    <row r="2991" spans="1:7" x14ac:dyDescent="0.3">
      <c r="A2991" s="8">
        <v>42082</v>
      </c>
      <c r="B2991" s="3">
        <v>24</v>
      </c>
      <c r="C2991" s="3">
        <v>24.08</v>
      </c>
      <c r="D2991" s="3">
        <v>23.8</v>
      </c>
      <c r="E2991" s="3">
        <v>23.8</v>
      </c>
      <c r="F2991" s="3">
        <v>42</v>
      </c>
      <c r="G2991" s="3">
        <v>23.8</v>
      </c>
    </row>
    <row r="2992" spans="1:7" x14ac:dyDescent="0.3">
      <c r="A2992" s="8">
        <v>42083</v>
      </c>
      <c r="B2992" s="3">
        <v>23.75</v>
      </c>
      <c r="C2992" s="3">
        <v>23.9</v>
      </c>
      <c r="D2992" s="3">
        <v>23.75</v>
      </c>
      <c r="E2992" s="3">
        <v>23.85</v>
      </c>
      <c r="F2992" s="3">
        <v>60</v>
      </c>
      <c r="G2992" s="3">
        <v>23.91</v>
      </c>
    </row>
    <row r="2993" spans="1:7" x14ac:dyDescent="0.3">
      <c r="A2993" s="8">
        <v>42086</v>
      </c>
      <c r="B2993" s="3">
        <v>23.6</v>
      </c>
      <c r="C2993" s="3">
        <v>23.65</v>
      </c>
      <c r="D2993" s="3">
        <v>23.5</v>
      </c>
      <c r="E2993" s="3">
        <v>23.5</v>
      </c>
      <c r="F2993" s="3">
        <v>43</v>
      </c>
      <c r="G2993" s="3">
        <v>23.5</v>
      </c>
    </row>
    <row r="2994" spans="1:7" x14ac:dyDescent="0.3">
      <c r="A2994" s="8">
        <v>42087</v>
      </c>
      <c r="B2994" s="3">
        <v>23.55</v>
      </c>
      <c r="C2994" s="3">
        <v>23.7</v>
      </c>
      <c r="D2994" s="3">
        <v>23.5</v>
      </c>
      <c r="E2994" s="3">
        <v>23.7</v>
      </c>
      <c r="F2994" s="3">
        <v>110</v>
      </c>
      <c r="G2994" s="3">
        <v>23.7</v>
      </c>
    </row>
    <row r="2995" spans="1:7" x14ac:dyDescent="0.3">
      <c r="A2995" s="8">
        <v>42088</v>
      </c>
      <c r="B2995" s="3">
        <v>23.85</v>
      </c>
      <c r="C2995" s="3">
        <v>23.85</v>
      </c>
      <c r="D2995" s="3">
        <v>23.5</v>
      </c>
      <c r="E2995" s="3">
        <v>23.5</v>
      </c>
      <c r="F2995" s="3">
        <v>132</v>
      </c>
      <c r="G2995" s="3">
        <v>23.5</v>
      </c>
    </row>
    <row r="2996" spans="1:7" x14ac:dyDescent="0.3">
      <c r="A2996" s="8">
        <v>42089</v>
      </c>
      <c r="B2996" s="3">
        <v>23.7</v>
      </c>
      <c r="C2996" s="3">
        <v>24</v>
      </c>
      <c r="D2996" s="3">
        <v>23.65</v>
      </c>
      <c r="E2996" s="3">
        <v>23.8</v>
      </c>
      <c r="F2996" s="3">
        <v>99</v>
      </c>
      <c r="G2996" s="3">
        <v>23.8</v>
      </c>
    </row>
    <row r="2997" spans="1:7" x14ac:dyDescent="0.3">
      <c r="A2997" s="8">
        <v>42090</v>
      </c>
      <c r="B2997" s="3">
        <v>24.1</v>
      </c>
      <c r="C2997" s="3">
        <v>24.25</v>
      </c>
      <c r="D2997" s="3">
        <v>24.05</v>
      </c>
      <c r="E2997" s="3">
        <v>24.15</v>
      </c>
      <c r="F2997" s="3">
        <v>175</v>
      </c>
      <c r="G2997" s="3">
        <v>24.15</v>
      </c>
    </row>
    <row r="2998" spans="1:7" x14ac:dyDescent="0.3">
      <c r="A2998" s="8">
        <v>42093</v>
      </c>
      <c r="B2998" s="3">
        <v>24.35</v>
      </c>
      <c r="C2998" s="3">
        <v>24.8</v>
      </c>
      <c r="D2998" s="3">
        <v>24.35</v>
      </c>
      <c r="E2998" s="3">
        <v>24.7</v>
      </c>
      <c r="F2998" s="3">
        <v>139</v>
      </c>
      <c r="G2998" s="3">
        <v>24.6</v>
      </c>
    </row>
    <row r="2999" spans="1:7" x14ac:dyDescent="0.3">
      <c r="A2999" s="8">
        <v>42094</v>
      </c>
      <c r="B2999" s="3">
        <v>24.8</v>
      </c>
      <c r="C2999" s="3">
        <v>24.85</v>
      </c>
      <c r="D2999" s="3">
        <v>24.64</v>
      </c>
      <c r="E2999" s="3">
        <v>24.64</v>
      </c>
      <c r="F2999" s="3">
        <v>149</v>
      </c>
      <c r="G2999" s="3">
        <v>24.65</v>
      </c>
    </row>
    <row r="3000" spans="1:7" x14ac:dyDescent="0.3">
      <c r="A3000" s="8">
        <v>42095</v>
      </c>
      <c r="B3000" s="3">
        <v>24.25</v>
      </c>
      <c r="C3000" s="3">
        <v>24.25</v>
      </c>
      <c r="D3000" s="3">
        <v>24.15</v>
      </c>
      <c r="E3000" s="3">
        <v>24.2</v>
      </c>
      <c r="F3000" s="3">
        <v>35</v>
      </c>
      <c r="G3000" s="3">
        <v>24.2</v>
      </c>
    </row>
    <row r="3001" spans="1:7" x14ac:dyDescent="0.3">
      <c r="A3001" s="8">
        <v>42101</v>
      </c>
      <c r="B3001" s="3">
        <v>23</v>
      </c>
      <c r="C3001" s="3">
        <v>23</v>
      </c>
      <c r="D3001" s="3">
        <v>22.9</v>
      </c>
      <c r="E3001" s="3">
        <v>22.9</v>
      </c>
      <c r="F3001" s="3">
        <v>30</v>
      </c>
      <c r="G3001" s="3">
        <v>23</v>
      </c>
    </row>
    <row r="3002" spans="1:7" x14ac:dyDescent="0.3">
      <c r="A3002" s="8">
        <v>42102</v>
      </c>
      <c r="B3002" s="3">
        <v>23.1</v>
      </c>
      <c r="C3002" s="3">
        <v>23.24</v>
      </c>
      <c r="D3002" s="3">
        <v>23.1</v>
      </c>
      <c r="E3002" s="3">
        <v>23.15</v>
      </c>
      <c r="F3002" s="3">
        <v>40</v>
      </c>
      <c r="G3002" s="3">
        <v>23.15</v>
      </c>
    </row>
    <row r="3003" spans="1:7" x14ac:dyDescent="0.3">
      <c r="A3003" s="8">
        <v>42103</v>
      </c>
      <c r="B3003" s="3">
        <v>23.2</v>
      </c>
      <c r="C3003" s="3">
        <v>23.25</v>
      </c>
      <c r="D3003" s="3">
        <v>23.2</v>
      </c>
      <c r="E3003" s="3">
        <v>23.25</v>
      </c>
      <c r="F3003" s="3">
        <v>18</v>
      </c>
      <c r="G3003" s="3">
        <v>23.25</v>
      </c>
    </row>
    <row r="3004" spans="1:7" x14ac:dyDescent="0.3">
      <c r="A3004" s="8">
        <v>42104</v>
      </c>
      <c r="B3004" s="3">
        <v>23</v>
      </c>
      <c r="C3004" s="3">
        <v>23</v>
      </c>
      <c r="D3004" s="3">
        <v>22.7</v>
      </c>
      <c r="E3004" s="3">
        <v>22.75</v>
      </c>
      <c r="F3004" s="3">
        <v>97</v>
      </c>
      <c r="G3004" s="3">
        <v>22.75</v>
      </c>
    </row>
    <row r="3005" spans="1:7" x14ac:dyDescent="0.3">
      <c r="A3005" s="8">
        <v>42107</v>
      </c>
      <c r="B3005" s="3">
        <v>22.9</v>
      </c>
      <c r="C3005" s="3">
        <v>23</v>
      </c>
      <c r="D3005" s="3">
        <v>22.8</v>
      </c>
      <c r="E3005" s="3">
        <v>22.85</v>
      </c>
      <c r="F3005" s="3">
        <v>108</v>
      </c>
      <c r="G3005" s="3">
        <v>22.85</v>
      </c>
    </row>
    <row r="3006" spans="1:7" x14ac:dyDescent="0.3">
      <c r="A3006" s="8">
        <v>42108</v>
      </c>
      <c r="B3006" s="3">
        <v>22.9</v>
      </c>
      <c r="C3006" s="3">
        <v>22.9</v>
      </c>
      <c r="D3006" s="3">
        <v>22.6</v>
      </c>
      <c r="E3006" s="3">
        <v>22.6</v>
      </c>
      <c r="F3006" s="3">
        <v>37</v>
      </c>
      <c r="G3006" s="3">
        <v>22.6</v>
      </c>
    </row>
    <row r="3007" spans="1:7" x14ac:dyDescent="0.3">
      <c r="A3007" s="8">
        <v>42109</v>
      </c>
      <c r="B3007" s="3">
        <v>22.8</v>
      </c>
      <c r="C3007" s="3">
        <v>22.8</v>
      </c>
      <c r="D3007" s="3">
        <v>22.55</v>
      </c>
      <c r="E3007" s="3">
        <v>22.6</v>
      </c>
      <c r="F3007" s="3">
        <v>40</v>
      </c>
      <c r="G3007" s="3">
        <v>22.6</v>
      </c>
    </row>
    <row r="3008" spans="1:7" x14ac:dyDescent="0.3">
      <c r="A3008" s="8">
        <v>42110</v>
      </c>
      <c r="B3008" s="3">
        <v>22.6</v>
      </c>
      <c r="C3008" s="3">
        <v>22.6</v>
      </c>
      <c r="D3008" s="3">
        <v>22.4</v>
      </c>
      <c r="E3008" s="3">
        <v>22.5</v>
      </c>
      <c r="F3008" s="3">
        <v>62</v>
      </c>
      <c r="G3008" s="3">
        <v>22.5</v>
      </c>
    </row>
    <row r="3009" spans="1:7" x14ac:dyDescent="0.3">
      <c r="A3009" s="8">
        <v>42111</v>
      </c>
      <c r="B3009" s="3">
        <v>22.4</v>
      </c>
      <c r="C3009" s="3">
        <v>22.4</v>
      </c>
      <c r="D3009" s="3">
        <v>22.15</v>
      </c>
      <c r="E3009" s="3">
        <v>22.15</v>
      </c>
      <c r="F3009" s="3">
        <v>26</v>
      </c>
      <c r="G3009" s="3">
        <v>22.15</v>
      </c>
    </row>
    <row r="3010" spans="1:7" x14ac:dyDescent="0.3">
      <c r="A3010" s="8">
        <v>42114</v>
      </c>
      <c r="B3010" s="3">
        <v>21.95</v>
      </c>
      <c r="C3010" s="3">
        <v>22.1</v>
      </c>
      <c r="D3010" s="3">
        <v>21.85</v>
      </c>
      <c r="E3010" s="3">
        <v>21.85</v>
      </c>
      <c r="F3010" s="3">
        <v>156</v>
      </c>
      <c r="G3010" s="3">
        <v>21.85</v>
      </c>
    </row>
    <row r="3011" spans="1:7" x14ac:dyDescent="0.3">
      <c r="A3011" s="8">
        <v>42115</v>
      </c>
      <c r="B3011" s="3">
        <v>21.85</v>
      </c>
      <c r="C3011" s="3">
        <v>22.05</v>
      </c>
      <c r="D3011" s="3">
        <v>21.75</v>
      </c>
      <c r="E3011" s="3">
        <v>21.75</v>
      </c>
      <c r="F3011" s="3">
        <v>101</v>
      </c>
      <c r="G3011" s="3">
        <v>21.75</v>
      </c>
    </row>
    <row r="3012" spans="1:7" x14ac:dyDescent="0.3">
      <c r="A3012" s="8">
        <v>42116</v>
      </c>
      <c r="B3012" s="3">
        <v>21.5</v>
      </c>
      <c r="C3012" s="3">
        <v>21.65</v>
      </c>
      <c r="D3012" s="3">
        <v>21.35</v>
      </c>
      <c r="E3012" s="3">
        <v>21.35</v>
      </c>
      <c r="F3012" s="3">
        <v>92</v>
      </c>
      <c r="G3012" s="3">
        <v>21.35</v>
      </c>
    </row>
    <row r="3013" spans="1:7" x14ac:dyDescent="0.3">
      <c r="A3013" s="8">
        <v>42117</v>
      </c>
      <c r="B3013" s="3">
        <v>21.5</v>
      </c>
      <c r="C3013" s="3">
        <v>21.8</v>
      </c>
      <c r="D3013" s="3">
        <v>21.5</v>
      </c>
      <c r="E3013" s="3">
        <v>21.8</v>
      </c>
      <c r="F3013" s="3">
        <v>76</v>
      </c>
      <c r="G3013" s="3">
        <v>21.8</v>
      </c>
    </row>
    <row r="3014" spans="1:7" x14ac:dyDescent="0.3">
      <c r="A3014" s="8">
        <v>42118</v>
      </c>
      <c r="B3014" s="3">
        <v>21.9</v>
      </c>
      <c r="C3014" s="3">
        <v>22.1</v>
      </c>
      <c r="D3014" s="3">
        <v>21.75</v>
      </c>
      <c r="E3014" s="3">
        <v>21.85</v>
      </c>
      <c r="F3014" s="3">
        <v>337</v>
      </c>
      <c r="G3014" s="3">
        <v>21.85</v>
      </c>
    </row>
    <row r="3015" spans="1:7" x14ac:dyDescent="0.3">
      <c r="A3015" s="8">
        <v>42121</v>
      </c>
      <c r="B3015" s="3">
        <v>22.2</v>
      </c>
      <c r="C3015" s="3">
        <v>22.4</v>
      </c>
      <c r="D3015" s="3">
        <v>22.1</v>
      </c>
      <c r="E3015" s="3">
        <v>22.35</v>
      </c>
      <c r="F3015" s="3">
        <v>484</v>
      </c>
      <c r="G3015" s="3">
        <v>22.35</v>
      </c>
    </row>
    <row r="3016" spans="1:7" x14ac:dyDescent="0.3">
      <c r="A3016" s="8">
        <v>42122</v>
      </c>
      <c r="B3016" s="3">
        <v>22.75</v>
      </c>
      <c r="C3016" s="3">
        <v>22.75</v>
      </c>
      <c r="D3016" s="3">
        <v>22.55</v>
      </c>
      <c r="E3016" s="3">
        <v>22.65</v>
      </c>
      <c r="F3016" s="3">
        <v>99</v>
      </c>
      <c r="G3016" s="3">
        <v>22.7</v>
      </c>
    </row>
    <row r="3017" spans="1:7" x14ac:dyDescent="0.3">
      <c r="A3017" s="8">
        <v>42123</v>
      </c>
      <c r="B3017" s="3">
        <v>22.85</v>
      </c>
      <c r="C3017" s="3">
        <v>23.1</v>
      </c>
      <c r="D3017" s="3">
        <v>22.8</v>
      </c>
      <c r="E3017" s="3">
        <v>23</v>
      </c>
      <c r="F3017" s="3">
        <v>358</v>
      </c>
      <c r="G3017" s="3">
        <v>23</v>
      </c>
    </row>
    <row r="3018" spans="1:7" x14ac:dyDescent="0.3">
      <c r="A3018" s="8">
        <v>42124</v>
      </c>
      <c r="B3018" s="3">
        <v>23.25</v>
      </c>
      <c r="C3018" s="3">
        <v>23.25</v>
      </c>
      <c r="D3018" s="3">
        <v>22.6</v>
      </c>
      <c r="E3018" s="3">
        <v>22.8</v>
      </c>
      <c r="F3018" s="3">
        <v>107</v>
      </c>
      <c r="G3018" s="3">
        <v>22.8</v>
      </c>
    </row>
    <row r="3019" spans="1:7" x14ac:dyDescent="0.3">
      <c r="A3019" s="8">
        <v>42128</v>
      </c>
      <c r="B3019" s="3">
        <v>19.2</v>
      </c>
      <c r="C3019" s="3">
        <v>19.2</v>
      </c>
      <c r="D3019" s="3">
        <v>19.100000000000001</v>
      </c>
      <c r="E3019" s="3">
        <v>19.100000000000001</v>
      </c>
      <c r="F3019" s="3">
        <v>6</v>
      </c>
      <c r="G3019" s="3">
        <v>19.100000000000001</v>
      </c>
    </row>
    <row r="3020" spans="1:7" x14ac:dyDescent="0.3">
      <c r="A3020" s="8">
        <v>42129</v>
      </c>
      <c r="B3020" s="3">
        <v>19.100000000000001</v>
      </c>
      <c r="C3020" s="3">
        <v>19.149999999999999</v>
      </c>
      <c r="D3020" s="3">
        <v>19</v>
      </c>
      <c r="E3020" s="3">
        <v>19.149999999999999</v>
      </c>
      <c r="F3020" s="3">
        <v>67</v>
      </c>
      <c r="G3020" s="3">
        <v>19.05</v>
      </c>
    </row>
    <row r="3021" spans="1:7" x14ac:dyDescent="0.3">
      <c r="A3021" s="8">
        <v>42130</v>
      </c>
      <c r="B3021" s="3">
        <v>18.75</v>
      </c>
      <c r="C3021" s="3">
        <v>18.75</v>
      </c>
      <c r="D3021" s="3">
        <v>18.100000000000001</v>
      </c>
      <c r="E3021" s="3">
        <v>18.149999999999999</v>
      </c>
      <c r="F3021" s="3">
        <v>83</v>
      </c>
      <c r="G3021" s="3">
        <v>18.3</v>
      </c>
    </row>
    <row r="3022" spans="1:7" x14ac:dyDescent="0.3">
      <c r="A3022" s="8">
        <v>42131</v>
      </c>
      <c r="B3022" s="3">
        <v>17.55</v>
      </c>
      <c r="C3022" s="3">
        <v>17.55</v>
      </c>
      <c r="D3022" s="3">
        <v>17.100000000000001</v>
      </c>
      <c r="E3022" s="3">
        <v>17.2</v>
      </c>
      <c r="F3022" s="3">
        <v>57</v>
      </c>
      <c r="G3022" s="3">
        <v>17.2</v>
      </c>
    </row>
    <row r="3023" spans="1:7" x14ac:dyDescent="0.3">
      <c r="A3023" s="8">
        <v>42132</v>
      </c>
      <c r="B3023" s="3">
        <v>17.3</v>
      </c>
      <c r="C3023" s="3">
        <v>17.350000000000001</v>
      </c>
      <c r="D3023" s="3">
        <v>16.95</v>
      </c>
      <c r="E3023" s="3">
        <v>17.05</v>
      </c>
      <c r="F3023" s="3">
        <v>58</v>
      </c>
      <c r="G3023" s="3">
        <v>17.05</v>
      </c>
    </row>
    <row r="3024" spans="1:7" x14ac:dyDescent="0.3">
      <c r="A3024" s="8">
        <v>42135</v>
      </c>
      <c r="B3024" s="3">
        <v>17.55</v>
      </c>
      <c r="C3024" s="3">
        <v>17.55</v>
      </c>
      <c r="D3024" s="3">
        <v>17.350000000000001</v>
      </c>
      <c r="E3024" s="3">
        <v>17.45</v>
      </c>
      <c r="F3024" s="3">
        <v>30</v>
      </c>
      <c r="G3024" s="3">
        <v>17.45</v>
      </c>
    </row>
    <row r="3025" spans="1:7" x14ac:dyDescent="0.3">
      <c r="A3025" s="8">
        <v>42136</v>
      </c>
      <c r="B3025" s="3">
        <v>17.45</v>
      </c>
      <c r="C3025" s="3">
        <v>17.45</v>
      </c>
      <c r="D3025" s="3">
        <v>16.7</v>
      </c>
      <c r="E3025" s="3">
        <v>16.8</v>
      </c>
      <c r="F3025" s="3">
        <v>64</v>
      </c>
      <c r="G3025" s="3">
        <v>16.8</v>
      </c>
    </row>
    <row r="3026" spans="1:7" x14ac:dyDescent="0.3">
      <c r="A3026" s="8">
        <v>42137</v>
      </c>
      <c r="B3026" s="3">
        <v>16.399999999999999</v>
      </c>
      <c r="C3026" s="3">
        <v>16.45</v>
      </c>
      <c r="D3026" s="3">
        <v>15.85</v>
      </c>
      <c r="E3026" s="3">
        <v>16</v>
      </c>
      <c r="F3026" s="3">
        <v>64</v>
      </c>
      <c r="G3026" s="3">
        <v>16</v>
      </c>
    </row>
    <row r="3027" spans="1:7" x14ac:dyDescent="0.3">
      <c r="A3027" s="8">
        <v>42139</v>
      </c>
      <c r="B3027" s="3">
        <v>15.7</v>
      </c>
      <c r="C3027" s="3">
        <v>16.100000000000001</v>
      </c>
      <c r="D3027" s="3">
        <v>15.7</v>
      </c>
      <c r="E3027" s="3">
        <v>16.100000000000001</v>
      </c>
      <c r="F3027" s="3">
        <v>28</v>
      </c>
      <c r="G3027" s="3">
        <v>16.100000000000001</v>
      </c>
    </row>
    <row r="3028" spans="1:7" x14ac:dyDescent="0.3">
      <c r="A3028" s="8">
        <v>42142</v>
      </c>
      <c r="B3028" s="3">
        <v>15.7</v>
      </c>
      <c r="C3028" s="3">
        <v>15.95</v>
      </c>
      <c r="D3028" s="3">
        <v>15.6</v>
      </c>
      <c r="E3028" s="3">
        <v>15.95</v>
      </c>
      <c r="F3028" s="3">
        <v>62</v>
      </c>
      <c r="G3028" s="3">
        <v>15.95</v>
      </c>
    </row>
    <row r="3029" spans="1:7" x14ac:dyDescent="0.3">
      <c r="A3029" s="8">
        <v>42143</v>
      </c>
      <c r="B3029" s="3">
        <v>16.100000000000001</v>
      </c>
      <c r="C3029" s="3">
        <v>16.399999999999999</v>
      </c>
      <c r="D3029" s="3">
        <v>16.100000000000001</v>
      </c>
      <c r="E3029" s="3">
        <v>16.329999999999998</v>
      </c>
      <c r="F3029" s="3">
        <v>60</v>
      </c>
      <c r="G3029" s="3">
        <v>16.29</v>
      </c>
    </row>
    <row r="3030" spans="1:7" x14ac:dyDescent="0.3">
      <c r="A3030" s="8">
        <v>42144</v>
      </c>
      <c r="B3030" s="3">
        <v>16.2</v>
      </c>
      <c r="C3030" s="3">
        <v>16.2</v>
      </c>
      <c r="D3030" s="3">
        <v>15.55</v>
      </c>
      <c r="E3030" s="3">
        <v>15.55</v>
      </c>
      <c r="F3030" s="3">
        <v>128</v>
      </c>
      <c r="G3030" s="3">
        <v>15.65</v>
      </c>
    </row>
    <row r="3031" spans="1:7" x14ac:dyDescent="0.3">
      <c r="A3031" s="8">
        <v>42145</v>
      </c>
      <c r="B3031" s="3">
        <v>15.2</v>
      </c>
      <c r="C3031" s="3">
        <v>15.4</v>
      </c>
      <c r="D3031" s="3">
        <v>14.75</v>
      </c>
      <c r="E3031" s="3">
        <v>14.75</v>
      </c>
      <c r="F3031" s="3">
        <v>240</v>
      </c>
      <c r="G3031" s="3">
        <v>14.75</v>
      </c>
    </row>
    <row r="3032" spans="1:7" x14ac:dyDescent="0.3">
      <c r="A3032" s="8">
        <v>42146</v>
      </c>
      <c r="B3032" s="3">
        <v>14.35</v>
      </c>
      <c r="C3032" s="3">
        <v>14.6</v>
      </c>
      <c r="D3032" s="3">
        <v>14.05</v>
      </c>
      <c r="E3032" s="3">
        <v>14.6</v>
      </c>
      <c r="F3032" s="3">
        <v>260</v>
      </c>
      <c r="G3032" s="3">
        <v>14.6</v>
      </c>
    </row>
    <row r="3033" spans="1:7" x14ac:dyDescent="0.3">
      <c r="A3033" s="8">
        <v>42150</v>
      </c>
      <c r="B3033" s="3">
        <v>15.3</v>
      </c>
      <c r="C3033" s="3">
        <v>15.5</v>
      </c>
      <c r="D3033" s="3">
        <v>15</v>
      </c>
      <c r="E3033" s="3">
        <v>15</v>
      </c>
      <c r="F3033" s="3">
        <v>47</v>
      </c>
      <c r="G3033" s="3">
        <v>15</v>
      </c>
    </row>
    <row r="3034" spans="1:7" x14ac:dyDescent="0.3">
      <c r="A3034" s="8">
        <v>42151</v>
      </c>
      <c r="B3034" s="3">
        <v>14.5</v>
      </c>
      <c r="C3034" s="3">
        <v>14.6</v>
      </c>
      <c r="D3034" s="3">
        <v>14.2</v>
      </c>
      <c r="E3034" s="3">
        <v>14.6</v>
      </c>
      <c r="F3034" s="3">
        <v>114</v>
      </c>
      <c r="G3034" s="3">
        <v>14.5</v>
      </c>
    </row>
    <row r="3035" spans="1:7" x14ac:dyDescent="0.3">
      <c r="A3035" s="8">
        <v>42152</v>
      </c>
      <c r="B3035" s="3">
        <v>14.35</v>
      </c>
      <c r="C3035" s="3">
        <v>14.35</v>
      </c>
      <c r="D3035" s="3">
        <v>13.8</v>
      </c>
      <c r="E3035" s="3">
        <v>13.95</v>
      </c>
      <c r="F3035" s="3">
        <v>90</v>
      </c>
      <c r="G3035" s="3">
        <v>13.95</v>
      </c>
    </row>
    <row r="3036" spans="1:7" x14ac:dyDescent="0.3">
      <c r="A3036" s="8">
        <v>42153</v>
      </c>
      <c r="B3036" s="3">
        <v>14.3</v>
      </c>
      <c r="C3036" s="3">
        <v>14.8</v>
      </c>
      <c r="D3036" s="3">
        <v>14.2</v>
      </c>
      <c r="E3036" s="3">
        <v>14.7</v>
      </c>
      <c r="F3036" s="3">
        <v>353</v>
      </c>
      <c r="G3036" s="3">
        <v>14.7</v>
      </c>
    </row>
    <row r="3037" spans="1:7" x14ac:dyDescent="0.3">
      <c r="A3037" s="8">
        <v>42156</v>
      </c>
      <c r="B3037" s="3">
        <v>17.399999999999999</v>
      </c>
      <c r="C3037" s="3">
        <v>17.649999999999999</v>
      </c>
      <c r="D3037" s="3">
        <v>16.8</v>
      </c>
      <c r="E3037" s="3">
        <v>16.8</v>
      </c>
      <c r="F3037" s="3">
        <v>165</v>
      </c>
      <c r="G3037" s="3">
        <v>16.88</v>
      </c>
    </row>
    <row r="3038" spans="1:7" x14ac:dyDescent="0.3">
      <c r="A3038" s="8">
        <v>42157</v>
      </c>
      <c r="B3038" s="3">
        <v>17.3</v>
      </c>
      <c r="C3038" s="3">
        <v>17.3</v>
      </c>
      <c r="D3038" s="3">
        <v>16.399999999999999</v>
      </c>
      <c r="E3038" s="3">
        <v>16.45</v>
      </c>
      <c r="F3038" s="3">
        <v>93</v>
      </c>
      <c r="G3038" s="3">
        <v>16.399999999999999</v>
      </c>
    </row>
    <row r="3039" spans="1:7" x14ac:dyDescent="0.3">
      <c r="A3039" s="8">
        <v>42158</v>
      </c>
      <c r="B3039" s="3">
        <v>15.53</v>
      </c>
      <c r="C3039" s="3">
        <v>16</v>
      </c>
      <c r="D3039" s="3">
        <v>15.53</v>
      </c>
      <c r="E3039" s="3">
        <v>15.85</v>
      </c>
      <c r="F3039" s="3">
        <v>548</v>
      </c>
      <c r="G3039" s="3">
        <v>15.85</v>
      </c>
    </row>
    <row r="3040" spans="1:7" x14ac:dyDescent="0.3">
      <c r="A3040" s="8">
        <v>42159</v>
      </c>
      <c r="B3040" s="3">
        <v>15.15</v>
      </c>
      <c r="C3040" s="3">
        <v>15.2</v>
      </c>
      <c r="D3040" s="3">
        <v>14.6</v>
      </c>
      <c r="E3040" s="3">
        <v>14.6</v>
      </c>
      <c r="F3040" s="3">
        <v>146</v>
      </c>
      <c r="G3040" s="3">
        <v>14.7</v>
      </c>
    </row>
    <row r="3041" spans="1:7" x14ac:dyDescent="0.3">
      <c r="A3041" s="8">
        <v>42160</v>
      </c>
      <c r="B3041" s="3">
        <v>14</v>
      </c>
      <c r="C3041" s="3">
        <v>14.1</v>
      </c>
      <c r="D3041" s="3">
        <v>13.9</v>
      </c>
      <c r="E3041" s="3">
        <v>13.9</v>
      </c>
      <c r="F3041" s="3">
        <v>49</v>
      </c>
      <c r="G3041" s="3">
        <v>13.85</v>
      </c>
    </row>
    <row r="3042" spans="1:7" x14ac:dyDescent="0.3">
      <c r="A3042" s="8">
        <v>42163</v>
      </c>
      <c r="B3042" s="3">
        <v>14.7</v>
      </c>
      <c r="C3042" s="3">
        <v>14.7</v>
      </c>
      <c r="D3042" s="3">
        <v>13.7</v>
      </c>
      <c r="E3042" s="3">
        <v>13.7</v>
      </c>
      <c r="F3042" s="3">
        <v>62</v>
      </c>
      <c r="G3042" s="3">
        <v>13.7</v>
      </c>
    </row>
    <row r="3043" spans="1:7" x14ac:dyDescent="0.3">
      <c r="A3043" s="8">
        <v>42164</v>
      </c>
      <c r="B3043" s="3">
        <v>13.5</v>
      </c>
      <c r="C3043" s="3">
        <v>14.3</v>
      </c>
      <c r="D3043" s="3">
        <v>13.5</v>
      </c>
      <c r="E3043" s="3">
        <v>14.3</v>
      </c>
      <c r="F3043" s="3">
        <v>60</v>
      </c>
      <c r="G3043" s="3">
        <v>14.48</v>
      </c>
    </row>
    <row r="3044" spans="1:7" x14ac:dyDescent="0.3">
      <c r="A3044" s="8">
        <v>42165</v>
      </c>
      <c r="B3044" s="3">
        <v>14.85</v>
      </c>
      <c r="C3044" s="3">
        <v>15.5</v>
      </c>
      <c r="D3044" s="3">
        <v>14.85</v>
      </c>
      <c r="E3044" s="3">
        <v>15.5</v>
      </c>
      <c r="F3044" s="3">
        <v>101</v>
      </c>
      <c r="G3044" s="3">
        <v>15.55</v>
      </c>
    </row>
    <row r="3045" spans="1:7" x14ac:dyDescent="0.3">
      <c r="A3045" s="8">
        <v>42166</v>
      </c>
      <c r="B3045" s="3">
        <v>15.95</v>
      </c>
      <c r="C3045" s="3">
        <v>15.95</v>
      </c>
      <c r="D3045" s="3">
        <v>15.5</v>
      </c>
      <c r="E3045" s="3">
        <v>15.5</v>
      </c>
      <c r="F3045" s="3">
        <v>121</v>
      </c>
      <c r="G3045" s="3">
        <v>15.5</v>
      </c>
    </row>
    <row r="3046" spans="1:7" x14ac:dyDescent="0.3">
      <c r="A3046" s="8">
        <v>42167</v>
      </c>
      <c r="B3046" s="3">
        <v>15.2</v>
      </c>
      <c r="C3046" s="3">
        <v>15.65</v>
      </c>
      <c r="D3046" s="3">
        <v>14.95</v>
      </c>
      <c r="E3046" s="3">
        <v>14.95</v>
      </c>
      <c r="F3046" s="3">
        <v>106</v>
      </c>
      <c r="G3046" s="3">
        <v>14.95</v>
      </c>
    </row>
    <row r="3047" spans="1:7" x14ac:dyDescent="0.3">
      <c r="A3047" s="8">
        <v>42170</v>
      </c>
      <c r="B3047" s="3">
        <v>14.9</v>
      </c>
      <c r="C3047" s="3">
        <v>14.9</v>
      </c>
      <c r="D3047" s="3">
        <v>14.4</v>
      </c>
      <c r="E3047" s="3">
        <v>14.4</v>
      </c>
      <c r="F3047" s="3">
        <v>27</v>
      </c>
      <c r="G3047" s="3">
        <v>14.4</v>
      </c>
    </row>
    <row r="3048" spans="1:7" x14ac:dyDescent="0.3">
      <c r="A3048" s="8">
        <v>42171</v>
      </c>
      <c r="B3048" s="3">
        <v>14.2</v>
      </c>
      <c r="C3048" s="3">
        <v>14.2</v>
      </c>
      <c r="D3048" s="3">
        <v>14</v>
      </c>
      <c r="E3048" s="3">
        <v>14</v>
      </c>
      <c r="F3048" s="3">
        <v>52</v>
      </c>
      <c r="G3048" s="3">
        <v>14</v>
      </c>
    </row>
    <row r="3049" spans="1:7" x14ac:dyDescent="0.3">
      <c r="A3049" s="8">
        <v>42172</v>
      </c>
      <c r="B3049" s="3">
        <v>14.2</v>
      </c>
      <c r="C3049" s="3">
        <v>14.6</v>
      </c>
      <c r="D3049" s="3">
        <v>14.2</v>
      </c>
      <c r="E3049" s="3">
        <v>14.6</v>
      </c>
      <c r="F3049" s="3">
        <v>41</v>
      </c>
      <c r="G3049" s="3">
        <v>14.5</v>
      </c>
    </row>
    <row r="3050" spans="1:7" x14ac:dyDescent="0.3">
      <c r="A3050" s="8">
        <v>42173</v>
      </c>
      <c r="B3050" s="3">
        <v>14.5</v>
      </c>
      <c r="C3050" s="3">
        <v>14.9</v>
      </c>
      <c r="D3050" s="3">
        <v>14.5</v>
      </c>
      <c r="E3050" s="3">
        <v>14.85</v>
      </c>
      <c r="F3050" s="3">
        <v>21</v>
      </c>
      <c r="G3050" s="3">
        <v>14.8</v>
      </c>
    </row>
    <row r="3051" spans="1:7" x14ac:dyDescent="0.3">
      <c r="A3051" s="8">
        <v>42174</v>
      </c>
      <c r="B3051" s="3">
        <v>14.7</v>
      </c>
      <c r="C3051" s="3">
        <v>14.7</v>
      </c>
      <c r="D3051" s="3">
        <v>14.7</v>
      </c>
      <c r="E3051" s="3">
        <v>14.7</v>
      </c>
      <c r="F3051" s="3">
        <v>0</v>
      </c>
      <c r="G3051" s="3">
        <v>14.7</v>
      </c>
    </row>
    <row r="3052" spans="1:7" x14ac:dyDescent="0.3">
      <c r="A3052" s="8">
        <v>42177</v>
      </c>
      <c r="B3052" s="3">
        <v>15.35</v>
      </c>
      <c r="C3052" s="3">
        <v>15.95</v>
      </c>
      <c r="D3052" s="3">
        <v>15.35</v>
      </c>
      <c r="E3052" s="3">
        <v>15.95</v>
      </c>
      <c r="F3052" s="3">
        <v>172</v>
      </c>
      <c r="G3052" s="3">
        <v>15.83</v>
      </c>
    </row>
    <row r="3053" spans="1:7" x14ac:dyDescent="0.3">
      <c r="A3053" s="8">
        <v>42178</v>
      </c>
      <c r="B3053" s="3">
        <v>15.8</v>
      </c>
      <c r="C3053" s="3">
        <v>16.05</v>
      </c>
      <c r="D3053" s="3">
        <v>15.7</v>
      </c>
      <c r="E3053" s="3">
        <v>15.7</v>
      </c>
      <c r="F3053" s="3">
        <v>104</v>
      </c>
      <c r="G3053" s="3">
        <v>15.6</v>
      </c>
    </row>
    <row r="3054" spans="1:7" x14ac:dyDescent="0.3">
      <c r="A3054" s="8">
        <v>42179</v>
      </c>
      <c r="B3054" s="3">
        <v>16.600000000000001</v>
      </c>
      <c r="C3054" s="3">
        <v>17.2</v>
      </c>
      <c r="D3054" s="3">
        <v>16.5</v>
      </c>
      <c r="E3054" s="3">
        <v>16.899999999999999</v>
      </c>
      <c r="F3054" s="3">
        <v>54</v>
      </c>
      <c r="G3054" s="3">
        <v>16.850000000000001</v>
      </c>
    </row>
    <row r="3055" spans="1:7" x14ac:dyDescent="0.3">
      <c r="A3055" s="8">
        <v>42180</v>
      </c>
      <c r="B3055" s="3">
        <v>18</v>
      </c>
      <c r="C3055" s="3">
        <v>18.75</v>
      </c>
      <c r="D3055" s="3">
        <v>18</v>
      </c>
      <c r="E3055" s="3">
        <v>18.75</v>
      </c>
      <c r="F3055" s="3">
        <v>104</v>
      </c>
      <c r="G3055" s="3">
        <v>18.75</v>
      </c>
    </row>
    <row r="3056" spans="1:7" x14ac:dyDescent="0.3">
      <c r="A3056" s="8">
        <v>42181</v>
      </c>
      <c r="B3056" s="3">
        <v>18.25</v>
      </c>
      <c r="C3056" s="3">
        <v>19.3</v>
      </c>
      <c r="D3056" s="3">
        <v>18.25</v>
      </c>
      <c r="E3056" s="3">
        <v>19.25</v>
      </c>
      <c r="F3056" s="3">
        <v>17</v>
      </c>
      <c r="G3056" s="3">
        <v>19.399999999999999</v>
      </c>
    </row>
    <row r="3057" spans="1:7" x14ac:dyDescent="0.3">
      <c r="A3057" s="8">
        <v>42184</v>
      </c>
      <c r="B3057" s="3">
        <v>18.75</v>
      </c>
      <c r="C3057" s="3">
        <v>18.95</v>
      </c>
      <c r="D3057" s="3">
        <v>18.600000000000001</v>
      </c>
      <c r="E3057" s="3">
        <v>18.600000000000001</v>
      </c>
      <c r="F3057" s="3">
        <v>36</v>
      </c>
      <c r="G3057" s="3">
        <v>18.600000000000001</v>
      </c>
    </row>
    <row r="3058" spans="1:7" x14ac:dyDescent="0.3">
      <c r="A3058" s="8">
        <v>42185</v>
      </c>
      <c r="B3058" s="3">
        <v>17.899999999999999</v>
      </c>
      <c r="C3058" s="3">
        <v>18.149999999999999</v>
      </c>
      <c r="D3058" s="3">
        <v>17.850000000000001</v>
      </c>
      <c r="E3058" s="3">
        <v>18.100000000000001</v>
      </c>
      <c r="F3058" s="3">
        <v>109</v>
      </c>
      <c r="G3058" s="3">
        <v>18.100000000000001</v>
      </c>
    </row>
    <row r="3059" spans="1:7" x14ac:dyDescent="0.3">
      <c r="A3059" s="8">
        <v>42186</v>
      </c>
      <c r="B3059" s="3">
        <v>21.1</v>
      </c>
      <c r="C3059" s="3">
        <v>23.15</v>
      </c>
      <c r="D3059" s="3">
        <v>20.9</v>
      </c>
      <c r="E3059" s="3">
        <v>22.95</v>
      </c>
      <c r="F3059" s="3">
        <v>215</v>
      </c>
      <c r="G3059" s="3">
        <v>20.95</v>
      </c>
    </row>
    <row r="3060" spans="1:7" x14ac:dyDescent="0.3">
      <c r="A3060" s="8">
        <v>42187</v>
      </c>
      <c r="B3060" s="3">
        <v>22.15</v>
      </c>
      <c r="C3060" s="3">
        <v>22.4</v>
      </c>
      <c r="D3060" s="3">
        <v>20.3</v>
      </c>
      <c r="E3060" s="3">
        <v>20.8</v>
      </c>
      <c r="F3060" s="3">
        <v>89</v>
      </c>
      <c r="G3060" s="3">
        <v>23</v>
      </c>
    </row>
    <row r="3061" spans="1:7" x14ac:dyDescent="0.3">
      <c r="A3061" s="8">
        <v>42188</v>
      </c>
      <c r="B3061" s="3">
        <v>23</v>
      </c>
      <c r="C3061" s="3">
        <v>23</v>
      </c>
      <c r="D3061" s="3">
        <v>20.9</v>
      </c>
      <c r="E3061" s="3">
        <v>21.71</v>
      </c>
      <c r="F3061" s="3">
        <v>121</v>
      </c>
      <c r="G3061" s="3">
        <v>23.91</v>
      </c>
    </row>
    <row r="3062" spans="1:7" x14ac:dyDescent="0.3">
      <c r="A3062" s="8">
        <v>42191</v>
      </c>
      <c r="B3062" s="3">
        <v>23.5</v>
      </c>
      <c r="C3062" s="3">
        <v>23.6</v>
      </c>
      <c r="D3062" s="3">
        <v>21.2</v>
      </c>
      <c r="E3062" s="3">
        <v>21.55</v>
      </c>
      <c r="F3062" s="3">
        <v>114</v>
      </c>
      <c r="G3062" s="3">
        <v>23.48</v>
      </c>
    </row>
    <row r="3063" spans="1:7" x14ac:dyDescent="0.3">
      <c r="A3063" s="8">
        <v>42192</v>
      </c>
      <c r="B3063" s="3">
        <v>23.1</v>
      </c>
      <c r="C3063" s="3">
        <v>23.1</v>
      </c>
      <c r="D3063" s="3">
        <v>20.9</v>
      </c>
      <c r="E3063" s="3">
        <v>21</v>
      </c>
      <c r="F3063" s="3">
        <v>82</v>
      </c>
      <c r="G3063" s="3">
        <v>23.1</v>
      </c>
    </row>
    <row r="3064" spans="1:7" x14ac:dyDescent="0.3">
      <c r="A3064" s="8">
        <v>42193</v>
      </c>
      <c r="B3064" s="3">
        <v>23.3</v>
      </c>
      <c r="C3064" s="3">
        <v>23.3</v>
      </c>
      <c r="D3064" s="3">
        <v>21</v>
      </c>
      <c r="E3064" s="3">
        <v>21</v>
      </c>
      <c r="F3064" s="3">
        <v>137</v>
      </c>
      <c r="G3064" s="3">
        <v>23.15</v>
      </c>
    </row>
    <row r="3065" spans="1:7" x14ac:dyDescent="0.3">
      <c r="A3065" s="8">
        <v>42194</v>
      </c>
      <c r="B3065" s="3">
        <v>23.5</v>
      </c>
      <c r="C3065" s="3">
        <v>23.5</v>
      </c>
      <c r="D3065" s="3">
        <v>21.15</v>
      </c>
      <c r="E3065" s="3">
        <v>21.4</v>
      </c>
      <c r="F3065" s="3">
        <v>73</v>
      </c>
      <c r="G3065" s="3">
        <v>23.5</v>
      </c>
    </row>
    <row r="3066" spans="1:7" x14ac:dyDescent="0.3">
      <c r="A3066" s="8">
        <v>42195</v>
      </c>
      <c r="B3066" s="3">
        <v>23.75</v>
      </c>
      <c r="C3066" s="3">
        <v>23.75</v>
      </c>
      <c r="D3066" s="3">
        <v>20.65</v>
      </c>
      <c r="E3066" s="3">
        <v>20.65</v>
      </c>
      <c r="F3066" s="3">
        <v>92</v>
      </c>
      <c r="G3066" s="3">
        <v>22.95</v>
      </c>
    </row>
    <row r="3067" spans="1:7" x14ac:dyDescent="0.3">
      <c r="A3067" s="8">
        <v>42198</v>
      </c>
      <c r="B3067" s="3">
        <v>23.07</v>
      </c>
      <c r="C3067" s="3">
        <v>23.07</v>
      </c>
      <c r="D3067" s="3">
        <v>19.899999999999999</v>
      </c>
      <c r="E3067" s="3">
        <v>20</v>
      </c>
      <c r="F3067" s="3">
        <v>97</v>
      </c>
      <c r="G3067" s="3">
        <v>23.07</v>
      </c>
    </row>
    <row r="3068" spans="1:7" x14ac:dyDescent="0.3">
      <c r="A3068" s="8">
        <v>42199</v>
      </c>
      <c r="B3068" s="3">
        <v>19.75</v>
      </c>
      <c r="C3068" s="3">
        <v>22.5</v>
      </c>
      <c r="D3068" s="3">
        <v>19.2</v>
      </c>
      <c r="E3068" s="3">
        <v>22.5</v>
      </c>
      <c r="F3068" s="3">
        <v>225</v>
      </c>
      <c r="G3068" s="3">
        <v>19.3</v>
      </c>
    </row>
    <row r="3069" spans="1:7" x14ac:dyDescent="0.3">
      <c r="A3069" s="8">
        <v>42200</v>
      </c>
      <c r="B3069" s="3">
        <v>19.399999999999999</v>
      </c>
      <c r="C3069" s="3">
        <v>22.3</v>
      </c>
      <c r="D3069" s="3">
        <v>19</v>
      </c>
      <c r="E3069" s="3">
        <v>22.3</v>
      </c>
      <c r="F3069" s="3">
        <v>226</v>
      </c>
      <c r="G3069" s="3">
        <v>19.100000000000001</v>
      </c>
    </row>
    <row r="3070" spans="1:7" x14ac:dyDescent="0.3">
      <c r="A3070" s="8">
        <v>42201</v>
      </c>
      <c r="B3070" s="3">
        <v>18.75</v>
      </c>
      <c r="C3070" s="3">
        <v>22.2</v>
      </c>
      <c r="D3070" s="3">
        <v>18.399999999999999</v>
      </c>
      <c r="E3070" s="3">
        <v>22.15</v>
      </c>
      <c r="F3070" s="3">
        <v>183</v>
      </c>
      <c r="G3070" s="3">
        <v>18.399999999999999</v>
      </c>
    </row>
    <row r="3071" spans="1:7" x14ac:dyDescent="0.3">
      <c r="A3071" s="8">
        <v>42202</v>
      </c>
      <c r="B3071" s="3">
        <v>18.079999999999998</v>
      </c>
      <c r="C3071" s="3">
        <v>22</v>
      </c>
      <c r="D3071" s="3">
        <v>18.079999999999998</v>
      </c>
      <c r="E3071" s="3">
        <v>22</v>
      </c>
      <c r="F3071" s="3">
        <v>64</v>
      </c>
      <c r="G3071" s="3">
        <v>18.55</v>
      </c>
    </row>
    <row r="3072" spans="1:7" x14ac:dyDescent="0.3">
      <c r="A3072" s="8">
        <v>42205</v>
      </c>
      <c r="B3072" s="3">
        <v>18.2</v>
      </c>
      <c r="C3072" s="3">
        <v>21.8</v>
      </c>
      <c r="D3072" s="3">
        <v>18.05</v>
      </c>
      <c r="E3072" s="3">
        <v>21.71</v>
      </c>
      <c r="F3072" s="3">
        <v>143</v>
      </c>
      <c r="G3072" s="3">
        <v>18.149999999999999</v>
      </c>
    </row>
    <row r="3073" spans="1:7" x14ac:dyDescent="0.3">
      <c r="A3073" s="8">
        <v>42206</v>
      </c>
      <c r="B3073" s="3">
        <v>21.25</v>
      </c>
      <c r="C3073" s="3">
        <v>21.4</v>
      </c>
      <c r="D3073" s="3">
        <v>17.95</v>
      </c>
      <c r="E3073" s="3">
        <v>17.95</v>
      </c>
      <c r="F3073" s="3">
        <v>97</v>
      </c>
      <c r="G3073" s="3">
        <v>21.45</v>
      </c>
    </row>
    <row r="3074" spans="1:7" x14ac:dyDescent="0.3">
      <c r="A3074" s="8">
        <v>42207</v>
      </c>
      <c r="B3074" s="3">
        <v>21.55</v>
      </c>
      <c r="C3074" s="3">
        <v>21.55</v>
      </c>
      <c r="D3074" s="3">
        <v>17.5</v>
      </c>
      <c r="E3074" s="3">
        <v>18.170000000000002</v>
      </c>
      <c r="F3074" s="3">
        <v>200</v>
      </c>
      <c r="G3074" s="3">
        <v>21.55</v>
      </c>
    </row>
    <row r="3075" spans="1:7" x14ac:dyDescent="0.3">
      <c r="A3075" s="8">
        <v>42208</v>
      </c>
      <c r="B3075" s="3">
        <v>21.2</v>
      </c>
      <c r="C3075" s="3">
        <v>21.25</v>
      </c>
      <c r="D3075" s="3">
        <v>17.649999999999999</v>
      </c>
      <c r="E3075" s="3">
        <v>17.8</v>
      </c>
      <c r="F3075" s="3">
        <v>89</v>
      </c>
      <c r="G3075" s="3">
        <v>21.25</v>
      </c>
    </row>
    <row r="3076" spans="1:7" x14ac:dyDescent="0.3">
      <c r="A3076" s="8">
        <v>42209</v>
      </c>
      <c r="B3076" s="3">
        <v>17.600000000000001</v>
      </c>
      <c r="C3076" s="3">
        <v>21.25</v>
      </c>
      <c r="D3076" s="3">
        <v>17.47</v>
      </c>
      <c r="E3076" s="3">
        <v>21.25</v>
      </c>
      <c r="F3076" s="3">
        <v>39</v>
      </c>
      <c r="G3076" s="3">
        <v>17.5</v>
      </c>
    </row>
    <row r="3077" spans="1:7" x14ac:dyDescent="0.3">
      <c r="A3077" s="8">
        <v>42212</v>
      </c>
      <c r="B3077" s="3">
        <v>17.649999999999999</v>
      </c>
      <c r="C3077" s="3">
        <v>21.3</v>
      </c>
      <c r="D3077" s="3">
        <v>17.600000000000001</v>
      </c>
      <c r="E3077" s="3">
        <v>21.3</v>
      </c>
      <c r="F3077" s="3">
        <v>23</v>
      </c>
      <c r="G3077" s="3">
        <v>17.600000000000001</v>
      </c>
    </row>
    <row r="3078" spans="1:7" x14ac:dyDescent="0.3">
      <c r="A3078" s="8">
        <v>42213</v>
      </c>
      <c r="B3078" s="3">
        <v>17.2</v>
      </c>
      <c r="C3078" s="3">
        <v>20.9</v>
      </c>
      <c r="D3078" s="3">
        <v>16.850000000000001</v>
      </c>
      <c r="E3078" s="3">
        <v>20.9</v>
      </c>
      <c r="F3078" s="3">
        <v>122</v>
      </c>
      <c r="G3078" s="3">
        <v>17</v>
      </c>
    </row>
    <row r="3079" spans="1:7" x14ac:dyDescent="0.3">
      <c r="A3079" s="8">
        <v>42214</v>
      </c>
      <c r="B3079" s="3">
        <v>20.8</v>
      </c>
      <c r="C3079" s="3">
        <v>20.85</v>
      </c>
      <c r="D3079" s="3">
        <v>17</v>
      </c>
      <c r="E3079" s="3">
        <v>17.149999999999999</v>
      </c>
      <c r="F3079" s="3">
        <v>64</v>
      </c>
      <c r="G3079" s="3">
        <v>20.8</v>
      </c>
    </row>
    <row r="3080" spans="1:7" x14ac:dyDescent="0.3">
      <c r="A3080" s="8">
        <v>42215</v>
      </c>
      <c r="B3080" s="3">
        <v>20.8</v>
      </c>
      <c r="C3080" s="3">
        <v>20.8</v>
      </c>
      <c r="D3080" s="3">
        <v>16.25</v>
      </c>
      <c r="E3080" s="3">
        <v>16.3</v>
      </c>
      <c r="F3080" s="3">
        <v>112</v>
      </c>
      <c r="G3080" s="3">
        <v>20.3</v>
      </c>
    </row>
    <row r="3081" spans="1:7" x14ac:dyDescent="0.3">
      <c r="A3081" s="8">
        <v>42216</v>
      </c>
      <c r="B3081" s="3">
        <v>19.649999999999999</v>
      </c>
      <c r="C3081" s="3">
        <v>19.649999999999999</v>
      </c>
      <c r="D3081" s="3">
        <v>15.25</v>
      </c>
      <c r="E3081" s="3">
        <v>15.25</v>
      </c>
      <c r="F3081" s="3">
        <v>224</v>
      </c>
      <c r="G3081" s="3">
        <v>19.21</v>
      </c>
    </row>
    <row r="3082" spans="1:7" x14ac:dyDescent="0.3">
      <c r="A3082" s="8">
        <v>42219</v>
      </c>
      <c r="B3082" s="3">
        <v>25</v>
      </c>
      <c r="C3082" s="3">
        <v>25</v>
      </c>
      <c r="D3082" s="3">
        <v>25</v>
      </c>
      <c r="E3082" s="3">
        <v>25</v>
      </c>
      <c r="F3082" s="3">
        <v>5</v>
      </c>
      <c r="G3082" s="3">
        <v>25</v>
      </c>
    </row>
    <row r="3083" spans="1:7" x14ac:dyDescent="0.3">
      <c r="A3083" s="8">
        <v>42220</v>
      </c>
      <c r="B3083" s="3">
        <v>24.85</v>
      </c>
      <c r="C3083" s="3">
        <v>24.85</v>
      </c>
      <c r="D3083" s="3">
        <v>24.7</v>
      </c>
      <c r="E3083" s="3">
        <v>24.7</v>
      </c>
      <c r="F3083" s="3">
        <v>12</v>
      </c>
      <c r="G3083" s="3">
        <v>24.7</v>
      </c>
    </row>
    <row r="3084" spans="1:7" x14ac:dyDescent="0.3">
      <c r="A3084" s="8">
        <v>42221</v>
      </c>
      <c r="B3084" s="3">
        <v>23.93</v>
      </c>
      <c r="C3084" s="3">
        <v>23.93</v>
      </c>
      <c r="D3084" s="3">
        <v>23.93</v>
      </c>
      <c r="E3084" s="3">
        <v>23.93</v>
      </c>
      <c r="F3084" s="3">
        <v>0</v>
      </c>
      <c r="G3084" s="3">
        <v>23.93</v>
      </c>
    </row>
    <row r="3085" spans="1:7" x14ac:dyDescent="0.3">
      <c r="A3085" s="8">
        <v>42222</v>
      </c>
      <c r="B3085" s="3">
        <v>24.55</v>
      </c>
      <c r="C3085" s="3">
        <v>24.55</v>
      </c>
      <c r="D3085" s="3">
        <v>24.55</v>
      </c>
      <c r="E3085" s="3">
        <v>24.55</v>
      </c>
      <c r="F3085" s="3">
        <v>0</v>
      </c>
      <c r="G3085" s="3">
        <v>24.55</v>
      </c>
    </row>
    <row r="3086" spans="1:7" x14ac:dyDescent="0.3">
      <c r="A3086" s="8">
        <v>42223</v>
      </c>
      <c r="B3086" s="3">
        <v>24.5</v>
      </c>
      <c r="C3086" s="3">
        <v>24.5</v>
      </c>
      <c r="D3086" s="3">
        <v>24.5</v>
      </c>
      <c r="E3086" s="3">
        <v>24.5</v>
      </c>
      <c r="F3086" s="3">
        <v>10</v>
      </c>
      <c r="G3086" s="3">
        <v>24.5</v>
      </c>
    </row>
    <row r="3087" spans="1:7" x14ac:dyDescent="0.3">
      <c r="A3087" s="8">
        <v>42226</v>
      </c>
      <c r="B3087" s="3">
        <v>25</v>
      </c>
      <c r="C3087" s="3">
        <v>25</v>
      </c>
      <c r="D3087" s="3">
        <v>24.6</v>
      </c>
      <c r="E3087" s="3">
        <v>24.6</v>
      </c>
      <c r="F3087" s="3">
        <v>16</v>
      </c>
      <c r="G3087" s="3">
        <v>24.6</v>
      </c>
    </row>
    <row r="3088" spans="1:7" x14ac:dyDescent="0.3">
      <c r="A3088" s="8">
        <v>42227</v>
      </c>
      <c r="B3088" s="3">
        <v>24.55</v>
      </c>
      <c r="C3088" s="3">
        <v>24.75</v>
      </c>
      <c r="D3088" s="3">
        <v>24.55</v>
      </c>
      <c r="E3088" s="3">
        <v>24.75</v>
      </c>
      <c r="F3088" s="3">
        <v>17</v>
      </c>
      <c r="G3088" s="3">
        <v>25</v>
      </c>
    </row>
    <row r="3089" spans="1:7" x14ac:dyDescent="0.3">
      <c r="A3089" s="8">
        <v>42228</v>
      </c>
      <c r="B3089" s="3">
        <v>26</v>
      </c>
      <c r="C3089" s="3">
        <v>26.4</v>
      </c>
      <c r="D3089" s="3">
        <v>26</v>
      </c>
      <c r="E3089" s="3">
        <v>26</v>
      </c>
      <c r="F3089" s="3">
        <v>82</v>
      </c>
      <c r="G3089" s="3">
        <v>26.2</v>
      </c>
    </row>
    <row r="3090" spans="1:7" x14ac:dyDescent="0.3">
      <c r="A3090" s="8">
        <v>42229</v>
      </c>
      <c r="B3090" s="3">
        <v>27.25</v>
      </c>
      <c r="C3090" s="3">
        <v>27.5</v>
      </c>
      <c r="D3090" s="3">
        <v>26.8</v>
      </c>
      <c r="E3090" s="3">
        <v>27.2</v>
      </c>
      <c r="F3090" s="3">
        <v>141</v>
      </c>
      <c r="G3090" s="3">
        <v>27.2</v>
      </c>
    </row>
    <row r="3091" spans="1:7" x14ac:dyDescent="0.3">
      <c r="A3091" s="8">
        <v>42230</v>
      </c>
      <c r="B3091" s="3">
        <v>27.05</v>
      </c>
      <c r="C3091" s="3">
        <v>27.05</v>
      </c>
      <c r="D3091" s="3">
        <v>26.6</v>
      </c>
      <c r="E3091" s="3">
        <v>26.9</v>
      </c>
      <c r="F3091" s="3">
        <v>33</v>
      </c>
      <c r="G3091" s="3">
        <v>26.85</v>
      </c>
    </row>
    <row r="3092" spans="1:7" x14ac:dyDescent="0.3">
      <c r="A3092" s="8">
        <v>42233</v>
      </c>
      <c r="B3092" s="3">
        <v>27.6</v>
      </c>
      <c r="C3092" s="3">
        <v>27.7</v>
      </c>
      <c r="D3092" s="3">
        <v>27.6</v>
      </c>
      <c r="E3092" s="3">
        <v>27.65</v>
      </c>
      <c r="F3092" s="3">
        <v>41</v>
      </c>
      <c r="G3092" s="3">
        <v>27.65</v>
      </c>
    </row>
    <row r="3093" spans="1:7" x14ac:dyDescent="0.3">
      <c r="A3093" s="8">
        <v>42234</v>
      </c>
      <c r="B3093" s="3">
        <v>27.25</v>
      </c>
      <c r="C3093" s="3">
        <v>27.25</v>
      </c>
      <c r="D3093" s="3">
        <v>26.6</v>
      </c>
      <c r="E3093" s="3">
        <v>26.65</v>
      </c>
      <c r="F3093" s="3">
        <v>43</v>
      </c>
      <c r="G3093" s="3">
        <v>26.62</v>
      </c>
    </row>
    <row r="3094" spans="1:7" x14ac:dyDescent="0.3">
      <c r="A3094" s="8">
        <v>42235</v>
      </c>
      <c r="B3094" s="3">
        <v>26.85</v>
      </c>
      <c r="C3094" s="3">
        <v>26.85</v>
      </c>
      <c r="D3094" s="3">
        <v>25.8</v>
      </c>
      <c r="E3094" s="3">
        <v>25.9</v>
      </c>
      <c r="F3094" s="3">
        <v>74</v>
      </c>
      <c r="G3094" s="3">
        <v>25.9</v>
      </c>
    </row>
    <row r="3095" spans="1:7" x14ac:dyDescent="0.3">
      <c r="A3095" s="8">
        <v>42236</v>
      </c>
      <c r="B3095" s="3">
        <v>26.4</v>
      </c>
      <c r="C3095" s="3">
        <v>26.4</v>
      </c>
      <c r="D3095" s="3">
        <v>25.4</v>
      </c>
      <c r="E3095" s="3">
        <v>25.45</v>
      </c>
      <c r="F3095" s="3">
        <v>50</v>
      </c>
      <c r="G3095" s="3">
        <v>25.45</v>
      </c>
    </row>
    <row r="3096" spans="1:7" x14ac:dyDescent="0.3">
      <c r="A3096" s="8">
        <v>42237</v>
      </c>
      <c r="B3096" s="3">
        <v>24.5</v>
      </c>
      <c r="C3096" s="3">
        <v>25</v>
      </c>
      <c r="D3096" s="3">
        <v>24.5</v>
      </c>
      <c r="E3096" s="3">
        <v>24.65</v>
      </c>
      <c r="F3096" s="3">
        <v>58</v>
      </c>
      <c r="G3096" s="3">
        <v>24.65</v>
      </c>
    </row>
    <row r="3097" spans="1:7" x14ac:dyDescent="0.3">
      <c r="A3097" s="8">
        <v>42240</v>
      </c>
      <c r="B3097" s="3">
        <v>24</v>
      </c>
      <c r="C3097" s="3">
        <v>24</v>
      </c>
      <c r="D3097" s="3">
        <v>23.65</v>
      </c>
      <c r="E3097" s="3">
        <v>23.65</v>
      </c>
      <c r="F3097" s="3">
        <v>88</v>
      </c>
      <c r="G3097" s="3">
        <v>23.65</v>
      </c>
    </row>
    <row r="3098" spans="1:7" x14ac:dyDescent="0.3">
      <c r="A3098" s="8">
        <v>42241</v>
      </c>
      <c r="B3098" s="3">
        <v>24.1</v>
      </c>
      <c r="C3098" s="3">
        <v>24.25</v>
      </c>
      <c r="D3098" s="3">
        <v>23.95</v>
      </c>
      <c r="E3098" s="3">
        <v>24.1</v>
      </c>
      <c r="F3098" s="3">
        <v>153</v>
      </c>
      <c r="G3098" s="3">
        <v>24.05</v>
      </c>
    </row>
    <row r="3099" spans="1:7" x14ac:dyDescent="0.3">
      <c r="A3099" s="8">
        <v>42242</v>
      </c>
      <c r="B3099" s="3">
        <v>23.65</v>
      </c>
      <c r="C3099" s="3">
        <v>23.65</v>
      </c>
      <c r="D3099" s="3">
        <v>23.05</v>
      </c>
      <c r="E3099" s="3">
        <v>23.1</v>
      </c>
      <c r="F3099" s="3">
        <v>141</v>
      </c>
      <c r="G3099" s="3">
        <v>23.2</v>
      </c>
    </row>
    <row r="3100" spans="1:7" x14ac:dyDescent="0.3">
      <c r="A3100" s="8">
        <v>42243</v>
      </c>
      <c r="B3100" s="3">
        <v>23.85</v>
      </c>
      <c r="C3100" s="3">
        <v>24.3</v>
      </c>
      <c r="D3100" s="3">
        <v>23.7</v>
      </c>
      <c r="E3100" s="3">
        <v>24.1</v>
      </c>
      <c r="F3100" s="3">
        <v>164</v>
      </c>
      <c r="G3100" s="3">
        <v>24.15</v>
      </c>
    </row>
    <row r="3101" spans="1:7" x14ac:dyDescent="0.3">
      <c r="A3101" s="8">
        <v>42244</v>
      </c>
      <c r="B3101" s="3">
        <v>25.35</v>
      </c>
      <c r="C3101" s="3">
        <v>25.5</v>
      </c>
      <c r="D3101" s="3">
        <v>25</v>
      </c>
      <c r="E3101" s="3">
        <v>25.5</v>
      </c>
      <c r="F3101" s="3">
        <v>127</v>
      </c>
      <c r="G3101" s="3">
        <v>25.5</v>
      </c>
    </row>
    <row r="3102" spans="1:7" x14ac:dyDescent="0.3">
      <c r="A3102" s="8">
        <v>42247</v>
      </c>
      <c r="B3102" s="3">
        <v>24.85</v>
      </c>
      <c r="C3102" s="3">
        <v>24.95</v>
      </c>
      <c r="D3102" s="3">
        <v>24.5</v>
      </c>
      <c r="E3102" s="3">
        <v>24.65</v>
      </c>
      <c r="F3102" s="3">
        <v>145</v>
      </c>
      <c r="G3102" s="3">
        <v>24.6</v>
      </c>
    </row>
    <row r="3103" spans="1:7" x14ac:dyDescent="0.3">
      <c r="A3103" s="8">
        <v>42248</v>
      </c>
      <c r="B3103" s="3">
        <v>26.75</v>
      </c>
      <c r="C3103" s="3">
        <v>27</v>
      </c>
      <c r="D3103" s="3">
        <v>26.5</v>
      </c>
      <c r="E3103" s="3">
        <v>26.5</v>
      </c>
      <c r="F3103" s="3">
        <v>61</v>
      </c>
      <c r="G3103" s="3">
        <v>26.5</v>
      </c>
    </row>
    <row r="3104" spans="1:7" x14ac:dyDescent="0.3">
      <c r="A3104" s="8">
        <v>42249</v>
      </c>
      <c r="B3104" s="3">
        <v>26.65</v>
      </c>
      <c r="C3104" s="3">
        <v>26.8</v>
      </c>
      <c r="D3104" s="3">
        <v>26.5</v>
      </c>
      <c r="E3104" s="3">
        <v>26.75</v>
      </c>
      <c r="F3104" s="3">
        <v>46</v>
      </c>
      <c r="G3104" s="3">
        <v>26.75</v>
      </c>
    </row>
    <row r="3105" spans="1:7" x14ac:dyDescent="0.3">
      <c r="A3105" s="8">
        <v>42250</v>
      </c>
      <c r="B3105" s="3">
        <v>26.95</v>
      </c>
      <c r="C3105" s="3">
        <v>26.95</v>
      </c>
      <c r="D3105" s="3">
        <v>26.65</v>
      </c>
      <c r="E3105" s="3">
        <v>26.7</v>
      </c>
      <c r="F3105" s="3">
        <v>38</v>
      </c>
      <c r="G3105" s="3">
        <v>26.7</v>
      </c>
    </row>
    <row r="3106" spans="1:7" x14ac:dyDescent="0.3">
      <c r="A3106" s="8">
        <v>42251</v>
      </c>
      <c r="B3106" s="3">
        <v>26.5</v>
      </c>
      <c r="C3106" s="3">
        <v>26.6</v>
      </c>
      <c r="D3106" s="3">
        <v>26.45</v>
      </c>
      <c r="E3106" s="3">
        <v>26.6</v>
      </c>
      <c r="F3106" s="3">
        <v>22</v>
      </c>
      <c r="G3106" s="3">
        <v>26.6</v>
      </c>
    </row>
    <row r="3107" spans="1:7" x14ac:dyDescent="0.3">
      <c r="A3107" s="8">
        <v>42254</v>
      </c>
      <c r="B3107" s="3">
        <v>25.8</v>
      </c>
      <c r="C3107" s="3">
        <v>25.9</v>
      </c>
      <c r="D3107" s="3">
        <v>25.65</v>
      </c>
      <c r="E3107" s="3">
        <v>25.7</v>
      </c>
      <c r="F3107" s="3">
        <v>0</v>
      </c>
      <c r="G3107" s="3">
        <v>25.78</v>
      </c>
    </row>
    <row r="3108" spans="1:7" x14ac:dyDescent="0.3">
      <c r="A3108" s="8">
        <v>42255</v>
      </c>
      <c r="B3108" s="3">
        <v>25.5</v>
      </c>
      <c r="C3108" s="3">
        <v>25.95</v>
      </c>
      <c r="D3108" s="3">
        <v>25.5</v>
      </c>
      <c r="E3108" s="3">
        <v>25.85</v>
      </c>
      <c r="F3108" s="3">
        <v>0</v>
      </c>
      <c r="G3108" s="3">
        <v>25.85</v>
      </c>
    </row>
    <row r="3109" spans="1:7" x14ac:dyDescent="0.3">
      <c r="A3109" s="8">
        <v>42256</v>
      </c>
      <c r="B3109" s="3">
        <v>25.75</v>
      </c>
      <c r="C3109" s="3">
        <v>26</v>
      </c>
      <c r="D3109" s="3">
        <v>25.7</v>
      </c>
      <c r="E3109" s="3">
        <v>26</v>
      </c>
      <c r="F3109" s="3">
        <v>0</v>
      </c>
      <c r="G3109" s="3">
        <v>26</v>
      </c>
    </row>
    <row r="3110" spans="1:7" x14ac:dyDescent="0.3">
      <c r="A3110" s="8">
        <v>42257</v>
      </c>
      <c r="B3110" s="3">
        <v>26.5</v>
      </c>
      <c r="C3110" s="3">
        <v>26.75</v>
      </c>
      <c r="D3110" s="3">
        <v>26.4</v>
      </c>
      <c r="E3110" s="3">
        <v>26.65</v>
      </c>
      <c r="F3110" s="3">
        <v>0</v>
      </c>
      <c r="G3110" s="3">
        <v>26.65</v>
      </c>
    </row>
    <row r="3111" spans="1:7" x14ac:dyDescent="0.3">
      <c r="A3111" s="8">
        <v>42258</v>
      </c>
      <c r="B3111" s="3">
        <v>26</v>
      </c>
      <c r="C3111" s="3">
        <v>26.1</v>
      </c>
      <c r="D3111" s="3">
        <v>25.85</v>
      </c>
      <c r="E3111" s="3">
        <v>26.1</v>
      </c>
      <c r="F3111" s="3">
        <v>0</v>
      </c>
      <c r="G3111" s="3">
        <v>26.03</v>
      </c>
    </row>
    <row r="3112" spans="1:7" x14ac:dyDescent="0.3">
      <c r="A3112" s="8">
        <v>42261</v>
      </c>
      <c r="B3112" s="3">
        <v>26.3</v>
      </c>
      <c r="C3112" s="3">
        <v>26.3</v>
      </c>
      <c r="D3112" s="3">
        <v>26.1</v>
      </c>
      <c r="E3112" s="3">
        <v>26.1</v>
      </c>
      <c r="F3112" s="3">
        <v>0</v>
      </c>
      <c r="G3112" s="3">
        <v>26.3</v>
      </c>
    </row>
    <row r="3113" spans="1:7" x14ac:dyDescent="0.3">
      <c r="A3113" s="8">
        <v>42262</v>
      </c>
      <c r="B3113" s="3">
        <v>26.4</v>
      </c>
      <c r="C3113" s="3">
        <v>26.4</v>
      </c>
      <c r="D3113" s="3">
        <v>25.8</v>
      </c>
      <c r="E3113" s="3">
        <v>25.8</v>
      </c>
      <c r="F3113" s="3">
        <v>0</v>
      </c>
      <c r="G3113" s="3">
        <v>25.85</v>
      </c>
    </row>
    <row r="3114" spans="1:7" x14ac:dyDescent="0.3">
      <c r="A3114" s="8">
        <v>42263</v>
      </c>
      <c r="B3114" s="3">
        <v>25.85</v>
      </c>
      <c r="C3114" s="3">
        <v>25.85</v>
      </c>
      <c r="D3114" s="3">
        <v>25.45</v>
      </c>
      <c r="E3114" s="3">
        <v>25.7</v>
      </c>
      <c r="F3114" s="3">
        <v>0</v>
      </c>
      <c r="G3114" s="3">
        <v>25.7</v>
      </c>
    </row>
    <row r="3115" spans="1:7" x14ac:dyDescent="0.3">
      <c r="A3115" s="8">
        <v>42264</v>
      </c>
      <c r="B3115" s="3">
        <v>25.7</v>
      </c>
      <c r="C3115" s="3">
        <v>25.95</v>
      </c>
      <c r="D3115" s="3">
        <v>25.7</v>
      </c>
      <c r="E3115" s="3">
        <v>25.8</v>
      </c>
      <c r="F3115" s="3">
        <v>0</v>
      </c>
      <c r="G3115" s="3">
        <v>25.8</v>
      </c>
    </row>
    <row r="3116" spans="1:7" x14ac:dyDescent="0.3">
      <c r="A3116" s="8">
        <v>42265</v>
      </c>
      <c r="B3116" s="3">
        <v>25.5</v>
      </c>
      <c r="C3116" s="3">
        <v>25.5</v>
      </c>
      <c r="D3116" s="3">
        <v>25.45</v>
      </c>
      <c r="E3116" s="3">
        <v>25.45</v>
      </c>
      <c r="F3116" s="3">
        <v>0</v>
      </c>
      <c r="G3116" s="3">
        <v>25.55</v>
      </c>
    </row>
    <row r="3117" spans="1:7" x14ac:dyDescent="0.3">
      <c r="A3117" s="8">
        <v>42268</v>
      </c>
      <c r="B3117" s="3">
        <v>25.2</v>
      </c>
      <c r="C3117" s="3">
        <v>25.2</v>
      </c>
      <c r="D3117" s="3">
        <v>25.2</v>
      </c>
      <c r="E3117" s="3">
        <v>25.2</v>
      </c>
      <c r="F3117" s="3">
        <v>0</v>
      </c>
      <c r="G3117" s="3">
        <v>25.2</v>
      </c>
    </row>
    <row r="3118" spans="1:7" x14ac:dyDescent="0.3">
      <c r="A3118" s="8">
        <v>42269</v>
      </c>
      <c r="B3118" s="3">
        <v>25.45</v>
      </c>
      <c r="C3118" s="3">
        <v>25.6</v>
      </c>
      <c r="D3118" s="3">
        <v>25.3</v>
      </c>
      <c r="E3118" s="3">
        <v>25.3</v>
      </c>
      <c r="F3118" s="3">
        <v>0</v>
      </c>
      <c r="G3118" s="3">
        <v>25.23</v>
      </c>
    </row>
    <row r="3119" spans="1:7" x14ac:dyDescent="0.3">
      <c r="A3119" s="8">
        <v>42270</v>
      </c>
      <c r="B3119" s="3">
        <v>25.4</v>
      </c>
      <c r="C3119" s="3">
        <v>25.6</v>
      </c>
      <c r="D3119" s="3">
        <v>25.35</v>
      </c>
      <c r="E3119" s="3">
        <v>25.5</v>
      </c>
      <c r="F3119" s="3">
        <v>0</v>
      </c>
      <c r="G3119" s="3">
        <v>25.5</v>
      </c>
    </row>
    <row r="3120" spans="1:7" x14ac:dyDescent="0.3">
      <c r="A3120" s="8">
        <v>42271</v>
      </c>
      <c r="B3120" s="3">
        <v>25.3</v>
      </c>
      <c r="C3120" s="3">
        <v>25.3</v>
      </c>
      <c r="D3120" s="3">
        <v>25.1</v>
      </c>
      <c r="E3120" s="3">
        <v>25.1</v>
      </c>
      <c r="F3120" s="3">
        <v>0</v>
      </c>
      <c r="G3120" s="3">
        <v>25.25</v>
      </c>
    </row>
    <row r="3121" spans="1:7" x14ac:dyDescent="0.3">
      <c r="A3121" s="8">
        <v>42272</v>
      </c>
      <c r="B3121" s="3">
        <v>25.3</v>
      </c>
      <c r="C3121" s="3">
        <v>25.55</v>
      </c>
      <c r="D3121" s="3">
        <v>25.3</v>
      </c>
      <c r="E3121" s="3">
        <v>25.4</v>
      </c>
      <c r="F3121" s="3">
        <v>47</v>
      </c>
      <c r="G3121" s="3">
        <v>25.53</v>
      </c>
    </row>
    <row r="3122" spans="1:7" x14ac:dyDescent="0.3">
      <c r="A3122" s="8">
        <v>42275</v>
      </c>
      <c r="B3122" s="3">
        <v>24.9</v>
      </c>
      <c r="C3122" s="3">
        <v>25</v>
      </c>
      <c r="D3122" s="3">
        <v>24.45</v>
      </c>
      <c r="E3122" s="3">
        <v>24.45</v>
      </c>
      <c r="F3122" s="3">
        <v>0</v>
      </c>
      <c r="G3122" s="3">
        <v>24.55</v>
      </c>
    </row>
    <row r="3123" spans="1:7" x14ac:dyDescent="0.3">
      <c r="A3123" s="8">
        <v>42276</v>
      </c>
      <c r="B3123" s="3">
        <v>24.35</v>
      </c>
      <c r="C3123" s="3">
        <v>24.55</v>
      </c>
      <c r="D3123" s="3">
        <v>24</v>
      </c>
      <c r="E3123" s="3">
        <v>24.4</v>
      </c>
      <c r="F3123" s="3">
        <v>0</v>
      </c>
      <c r="G3123" s="3">
        <v>24.4</v>
      </c>
    </row>
    <row r="3124" spans="1:7" x14ac:dyDescent="0.3">
      <c r="A3124" s="8">
        <v>42277</v>
      </c>
      <c r="B3124" s="3">
        <v>24.6</v>
      </c>
      <c r="C3124" s="3">
        <v>25.05</v>
      </c>
      <c r="D3124" s="3">
        <v>24.55</v>
      </c>
      <c r="E3124" s="3">
        <v>24.7</v>
      </c>
      <c r="F3124" s="3">
        <v>0</v>
      </c>
      <c r="G3124" s="3">
        <v>24.7</v>
      </c>
    </row>
    <row r="3125" spans="1:7" x14ac:dyDescent="0.3">
      <c r="A3125" s="8">
        <v>42278</v>
      </c>
      <c r="B3125" s="3">
        <v>25.2</v>
      </c>
      <c r="C3125" s="3">
        <v>25.2</v>
      </c>
      <c r="D3125" s="3">
        <v>24.5</v>
      </c>
      <c r="E3125" s="3">
        <v>24.5</v>
      </c>
      <c r="F3125" s="3">
        <v>0</v>
      </c>
      <c r="G3125" s="3">
        <v>24.5</v>
      </c>
    </row>
    <row r="3126" spans="1:7" x14ac:dyDescent="0.3">
      <c r="A3126" s="8">
        <v>42279</v>
      </c>
      <c r="B3126" s="3">
        <v>24.4</v>
      </c>
      <c r="C3126" s="3">
        <v>24.8</v>
      </c>
      <c r="D3126" s="3">
        <v>24.4</v>
      </c>
      <c r="E3126" s="3">
        <v>24.7</v>
      </c>
      <c r="F3126" s="3">
        <v>0</v>
      </c>
      <c r="G3126" s="3">
        <v>24.7</v>
      </c>
    </row>
    <row r="3127" spans="1:7" x14ac:dyDescent="0.3">
      <c r="A3127" s="8">
        <v>42282</v>
      </c>
      <c r="B3127" s="3">
        <v>25.75</v>
      </c>
      <c r="C3127" s="3">
        <v>25.9</v>
      </c>
      <c r="D3127" s="3">
        <v>25.5</v>
      </c>
      <c r="E3127" s="3">
        <v>25.65</v>
      </c>
      <c r="F3127" s="3">
        <v>0</v>
      </c>
      <c r="G3127" s="3">
        <v>25.55</v>
      </c>
    </row>
    <row r="3128" spans="1:7" x14ac:dyDescent="0.3">
      <c r="A3128" s="8">
        <v>42283</v>
      </c>
      <c r="B3128" s="3">
        <v>25.37</v>
      </c>
      <c r="C3128" s="3">
        <v>25.75</v>
      </c>
      <c r="D3128" s="3">
        <v>25.35</v>
      </c>
      <c r="E3128" s="3">
        <v>25.7</v>
      </c>
      <c r="F3128" s="3">
        <v>0</v>
      </c>
      <c r="G3128" s="3">
        <v>25.7</v>
      </c>
    </row>
    <row r="3129" spans="1:7" x14ac:dyDescent="0.3">
      <c r="A3129" s="8">
        <v>42284</v>
      </c>
      <c r="B3129" s="3">
        <v>25.9</v>
      </c>
      <c r="C3129" s="3">
        <v>26.5</v>
      </c>
      <c r="D3129" s="3">
        <v>25.8</v>
      </c>
      <c r="E3129" s="3">
        <v>26.05</v>
      </c>
      <c r="F3129" s="3">
        <v>0</v>
      </c>
      <c r="G3129" s="3">
        <v>26.05</v>
      </c>
    </row>
    <row r="3130" spans="1:7" x14ac:dyDescent="0.3">
      <c r="A3130" s="8">
        <v>42285</v>
      </c>
      <c r="B3130" s="3">
        <v>26.05</v>
      </c>
      <c r="C3130" s="3">
        <v>26.1</v>
      </c>
      <c r="D3130" s="3">
        <v>25.55</v>
      </c>
      <c r="E3130" s="3">
        <v>25.55</v>
      </c>
      <c r="F3130" s="3">
        <v>0</v>
      </c>
      <c r="G3130" s="3">
        <v>25.58</v>
      </c>
    </row>
    <row r="3131" spans="1:7" x14ac:dyDescent="0.3">
      <c r="A3131" s="8">
        <v>42286</v>
      </c>
      <c r="B3131" s="3">
        <v>25.75</v>
      </c>
      <c r="C3131" s="3">
        <v>25.9</v>
      </c>
      <c r="D3131" s="3">
        <v>25.7</v>
      </c>
      <c r="E3131" s="3">
        <v>25.8</v>
      </c>
      <c r="F3131" s="3">
        <v>0</v>
      </c>
      <c r="G3131" s="3">
        <v>25.8</v>
      </c>
    </row>
    <row r="3132" spans="1:7" x14ac:dyDescent="0.3">
      <c r="A3132" s="8">
        <v>42289</v>
      </c>
      <c r="B3132" s="3">
        <v>25.85</v>
      </c>
      <c r="C3132" s="3">
        <v>25.9</v>
      </c>
      <c r="D3132" s="3">
        <v>25.7</v>
      </c>
      <c r="E3132" s="3">
        <v>25.8</v>
      </c>
      <c r="F3132" s="3">
        <v>0</v>
      </c>
      <c r="G3132" s="3">
        <v>25.85</v>
      </c>
    </row>
    <row r="3133" spans="1:7" x14ac:dyDescent="0.3">
      <c r="A3133" s="8">
        <v>42290</v>
      </c>
      <c r="B3133" s="3">
        <v>25.45</v>
      </c>
      <c r="C3133" s="3">
        <v>25.45</v>
      </c>
      <c r="D3133" s="3">
        <v>25.05</v>
      </c>
      <c r="E3133" s="3">
        <v>25.05</v>
      </c>
      <c r="F3133" s="3">
        <v>0</v>
      </c>
      <c r="G3133" s="3">
        <v>25.1</v>
      </c>
    </row>
    <row r="3134" spans="1:7" x14ac:dyDescent="0.3">
      <c r="A3134" s="8">
        <v>42291</v>
      </c>
      <c r="B3134" s="3">
        <v>25.05</v>
      </c>
      <c r="C3134" s="3">
        <v>25.45</v>
      </c>
      <c r="D3134" s="3">
        <v>24.9</v>
      </c>
      <c r="E3134" s="3">
        <v>25.2</v>
      </c>
      <c r="F3134" s="3">
        <v>0</v>
      </c>
      <c r="G3134" s="3">
        <v>25.3</v>
      </c>
    </row>
    <row r="3135" spans="1:7" x14ac:dyDescent="0.3">
      <c r="A3135" s="8">
        <v>42292</v>
      </c>
      <c r="B3135" s="3">
        <v>25.2</v>
      </c>
      <c r="C3135" s="3">
        <v>25.2</v>
      </c>
      <c r="D3135" s="3">
        <v>24.8</v>
      </c>
      <c r="E3135" s="3">
        <v>24.85</v>
      </c>
      <c r="F3135" s="3">
        <v>0</v>
      </c>
      <c r="G3135" s="3">
        <v>24.85</v>
      </c>
    </row>
    <row r="3136" spans="1:7" x14ac:dyDescent="0.3">
      <c r="A3136" s="8">
        <v>42293</v>
      </c>
      <c r="B3136" s="3">
        <v>24.85</v>
      </c>
      <c r="C3136" s="3">
        <v>25.15</v>
      </c>
      <c r="D3136" s="3">
        <v>24.85</v>
      </c>
      <c r="E3136" s="3">
        <v>25.1</v>
      </c>
      <c r="F3136" s="3">
        <v>0</v>
      </c>
      <c r="G3136" s="3">
        <v>25.35</v>
      </c>
    </row>
    <row r="3137" spans="1:7" x14ac:dyDescent="0.3">
      <c r="A3137" s="8">
        <v>42296</v>
      </c>
      <c r="B3137" s="3">
        <v>26.1</v>
      </c>
      <c r="C3137" s="3">
        <v>26.3</v>
      </c>
      <c r="D3137" s="3">
        <v>26.05</v>
      </c>
      <c r="E3137" s="3">
        <v>26.05</v>
      </c>
      <c r="F3137" s="3">
        <v>0</v>
      </c>
      <c r="G3137" s="3">
        <v>26.13</v>
      </c>
    </row>
    <row r="3138" spans="1:7" x14ac:dyDescent="0.3">
      <c r="A3138" s="8">
        <v>42297</v>
      </c>
      <c r="B3138" s="3">
        <v>26.2</v>
      </c>
      <c r="C3138" s="3">
        <v>26.2</v>
      </c>
      <c r="D3138" s="3">
        <v>25.95</v>
      </c>
      <c r="E3138" s="3">
        <v>26</v>
      </c>
      <c r="F3138" s="3">
        <v>0</v>
      </c>
      <c r="G3138" s="3">
        <v>26</v>
      </c>
    </row>
    <row r="3139" spans="1:7" x14ac:dyDescent="0.3">
      <c r="A3139" s="8">
        <v>42298</v>
      </c>
      <c r="B3139" s="3">
        <v>26.4</v>
      </c>
      <c r="C3139" s="3">
        <v>26.85</v>
      </c>
      <c r="D3139" s="3">
        <v>26.4</v>
      </c>
      <c r="E3139" s="3">
        <v>26.6</v>
      </c>
      <c r="F3139" s="3">
        <v>0</v>
      </c>
      <c r="G3139" s="3">
        <v>26.45</v>
      </c>
    </row>
    <row r="3140" spans="1:7" x14ac:dyDescent="0.3">
      <c r="A3140" s="8">
        <v>42299</v>
      </c>
      <c r="B3140" s="3">
        <v>26.9</v>
      </c>
      <c r="C3140" s="3">
        <v>26.95</v>
      </c>
      <c r="D3140" s="3">
        <v>26.5</v>
      </c>
      <c r="E3140" s="3">
        <v>26.55</v>
      </c>
      <c r="F3140" s="3">
        <v>0</v>
      </c>
      <c r="G3140" s="3">
        <v>26.58</v>
      </c>
    </row>
    <row r="3141" spans="1:7" x14ac:dyDescent="0.3">
      <c r="A3141" s="8">
        <v>42300</v>
      </c>
      <c r="B3141" s="3">
        <v>26.5</v>
      </c>
      <c r="C3141" s="3">
        <v>26.75</v>
      </c>
      <c r="D3141" s="3">
        <v>26.5</v>
      </c>
      <c r="E3141" s="3">
        <v>26.65</v>
      </c>
      <c r="F3141" s="3">
        <v>0</v>
      </c>
      <c r="G3141" s="3">
        <v>26.65</v>
      </c>
    </row>
    <row r="3142" spans="1:7" x14ac:dyDescent="0.3">
      <c r="A3142" s="8">
        <v>42303</v>
      </c>
      <c r="B3142" s="3">
        <v>26.5</v>
      </c>
      <c r="C3142" s="3">
        <v>26.7</v>
      </c>
      <c r="D3142" s="3">
        <v>26.5</v>
      </c>
      <c r="E3142" s="3">
        <v>26.7</v>
      </c>
      <c r="F3142" s="3">
        <v>0</v>
      </c>
      <c r="G3142" s="3">
        <v>26.73</v>
      </c>
    </row>
    <row r="3143" spans="1:7" x14ac:dyDescent="0.3">
      <c r="A3143" s="8">
        <v>42304</v>
      </c>
      <c r="B3143" s="3">
        <v>26.95</v>
      </c>
      <c r="C3143" s="3">
        <v>27.2</v>
      </c>
      <c r="D3143" s="3">
        <v>26.95</v>
      </c>
      <c r="E3143" s="3">
        <v>27.1</v>
      </c>
      <c r="F3143" s="3">
        <v>0</v>
      </c>
      <c r="G3143" s="3">
        <v>27.1</v>
      </c>
    </row>
    <row r="3144" spans="1:7" x14ac:dyDescent="0.3">
      <c r="A3144" s="8">
        <v>42305</v>
      </c>
      <c r="B3144" s="3">
        <v>26.95</v>
      </c>
      <c r="C3144" s="3">
        <v>27.05</v>
      </c>
      <c r="D3144" s="3">
        <v>26.75</v>
      </c>
      <c r="E3144" s="3">
        <v>27</v>
      </c>
      <c r="F3144" s="3">
        <v>0</v>
      </c>
      <c r="G3144" s="3">
        <v>27</v>
      </c>
    </row>
    <row r="3145" spans="1:7" x14ac:dyDescent="0.3">
      <c r="A3145" s="8">
        <v>42306</v>
      </c>
      <c r="B3145" s="3">
        <v>27.25</v>
      </c>
      <c r="C3145" s="3">
        <v>27.5</v>
      </c>
      <c r="D3145" s="3">
        <v>26.9</v>
      </c>
      <c r="E3145" s="3">
        <v>27</v>
      </c>
      <c r="F3145" s="3">
        <v>0</v>
      </c>
      <c r="G3145" s="3">
        <v>27</v>
      </c>
    </row>
    <row r="3146" spans="1:7" x14ac:dyDescent="0.3">
      <c r="A3146" s="8">
        <v>42307</v>
      </c>
      <c r="B3146" s="3">
        <v>26.8</v>
      </c>
      <c r="C3146" s="3">
        <v>26.95</v>
      </c>
      <c r="D3146" s="3">
        <v>26.7</v>
      </c>
      <c r="E3146" s="3">
        <v>26.95</v>
      </c>
      <c r="F3146" s="3">
        <v>0</v>
      </c>
      <c r="G3146" s="3">
        <v>26.8</v>
      </c>
    </row>
    <row r="3147" spans="1:7" x14ac:dyDescent="0.3">
      <c r="A3147" s="8">
        <v>42310</v>
      </c>
      <c r="B3147" s="3">
        <v>27.1</v>
      </c>
      <c r="C3147" s="3">
        <v>27.1</v>
      </c>
      <c r="D3147" s="3">
        <v>26.7</v>
      </c>
      <c r="E3147" s="3">
        <v>26.8</v>
      </c>
      <c r="F3147" s="3">
        <v>0</v>
      </c>
      <c r="G3147" s="3">
        <v>26.88</v>
      </c>
    </row>
    <row r="3148" spans="1:7" x14ac:dyDescent="0.3">
      <c r="A3148" s="8">
        <v>42311</v>
      </c>
      <c r="B3148" s="3">
        <v>26.5</v>
      </c>
      <c r="C3148" s="3">
        <v>26.5</v>
      </c>
      <c r="D3148" s="3">
        <v>26.45</v>
      </c>
      <c r="E3148" s="3">
        <v>26.45</v>
      </c>
      <c r="F3148" s="3">
        <v>0</v>
      </c>
      <c r="G3148" s="3">
        <v>26.53</v>
      </c>
    </row>
    <row r="3149" spans="1:7" x14ac:dyDescent="0.3">
      <c r="A3149" s="8">
        <v>42312</v>
      </c>
      <c r="B3149" s="3">
        <v>26.45</v>
      </c>
      <c r="C3149" s="3">
        <v>26.5</v>
      </c>
      <c r="D3149" s="3">
        <v>26.45</v>
      </c>
      <c r="E3149" s="3">
        <v>26.5</v>
      </c>
      <c r="F3149" s="3">
        <v>0</v>
      </c>
      <c r="G3149" s="3">
        <v>26.35</v>
      </c>
    </row>
    <row r="3150" spans="1:7" x14ac:dyDescent="0.3">
      <c r="A3150" s="8">
        <v>42313</v>
      </c>
      <c r="B3150" s="3">
        <v>26.65</v>
      </c>
      <c r="C3150" s="3">
        <v>26.75</v>
      </c>
      <c r="D3150" s="3">
        <v>26.6</v>
      </c>
      <c r="E3150" s="3">
        <v>26.6</v>
      </c>
      <c r="F3150" s="3">
        <v>0</v>
      </c>
      <c r="G3150" s="3">
        <v>26.73</v>
      </c>
    </row>
    <row r="3151" spans="1:7" x14ac:dyDescent="0.3">
      <c r="A3151" s="8">
        <v>42314</v>
      </c>
      <c r="B3151" s="3">
        <v>26.8</v>
      </c>
      <c r="C3151" s="3">
        <v>26.9</v>
      </c>
      <c r="D3151" s="3">
        <v>26.8</v>
      </c>
      <c r="E3151" s="3">
        <v>26.9</v>
      </c>
      <c r="F3151" s="3">
        <v>0</v>
      </c>
      <c r="G3151" s="3">
        <v>26.53</v>
      </c>
    </row>
    <row r="3152" spans="1:7" x14ac:dyDescent="0.3">
      <c r="A3152" s="8">
        <v>42317</v>
      </c>
      <c r="B3152" s="3">
        <v>26</v>
      </c>
      <c r="C3152" s="3">
        <v>26.1</v>
      </c>
      <c r="D3152" s="3">
        <v>25.9</v>
      </c>
      <c r="E3152" s="3">
        <v>25.9</v>
      </c>
      <c r="F3152" s="3">
        <v>0</v>
      </c>
      <c r="G3152" s="3">
        <v>25.9</v>
      </c>
    </row>
    <row r="3153" spans="1:7" x14ac:dyDescent="0.3">
      <c r="A3153" s="8">
        <v>42318</v>
      </c>
      <c r="B3153" s="3">
        <v>26</v>
      </c>
      <c r="C3153" s="3">
        <v>26.1</v>
      </c>
      <c r="D3153" s="3">
        <v>26</v>
      </c>
      <c r="E3153" s="3">
        <v>26</v>
      </c>
      <c r="F3153" s="3">
        <v>0</v>
      </c>
      <c r="G3153" s="3">
        <v>25.88</v>
      </c>
    </row>
    <row r="3154" spans="1:7" x14ac:dyDescent="0.3">
      <c r="A3154" s="8">
        <v>42319</v>
      </c>
      <c r="B3154" s="3">
        <v>26</v>
      </c>
      <c r="C3154" s="3">
        <v>26</v>
      </c>
      <c r="D3154" s="3">
        <v>25.6</v>
      </c>
      <c r="E3154" s="3">
        <v>25.6</v>
      </c>
      <c r="F3154" s="3">
        <v>0</v>
      </c>
      <c r="G3154" s="3">
        <v>25.55</v>
      </c>
    </row>
    <row r="3155" spans="1:7" x14ac:dyDescent="0.3">
      <c r="A3155" s="8">
        <v>42320</v>
      </c>
      <c r="B3155" s="3">
        <v>25.3</v>
      </c>
      <c r="C3155" s="3">
        <v>25.6</v>
      </c>
      <c r="D3155" s="3">
        <v>25.2</v>
      </c>
      <c r="E3155" s="3">
        <v>25.5</v>
      </c>
      <c r="F3155" s="3">
        <v>0</v>
      </c>
      <c r="G3155" s="3">
        <v>25.53</v>
      </c>
    </row>
    <row r="3156" spans="1:7" x14ac:dyDescent="0.3">
      <c r="A3156" s="8">
        <v>42321</v>
      </c>
      <c r="B3156" s="3">
        <v>25.9</v>
      </c>
      <c r="C3156" s="3">
        <v>26</v>
      </c>
      <c r="D3156" s="3">
        <v>25.7</v>
      </c>
      <c r="E3156" s="3">
        <v>25.7</v>
      </c>
      <c r="F3156" s="3">
        <v>0</v>
      </c>
      <c r="G3156" s="3">
        <v>25.78</v>
      </c>
    </row>
    <row r="3157" spans="1:7" x14ac:dyDescent="0.3">
      <c r="A3157" s="8">
        <v>42324</v>
      </c>
      <c r="B3157" s="3">
        <v>26.55</v>
      </c>
      <c r="C3157" s="3">
        <v>26.7</v>
      </c>
      <c r="D3157" s="3">
        <v>26</v>
      </c>
      <c r="E3157" s="3">
        <v>26.23</v>
      </c>
      <c r="F3157" s="3">
        <v>0</v>
      </c>
      <c r="G3157" s="3">
        <v>26.2</v>
      </c>
    </row>
    <row r="3158" spans="1:7" x14ac:dyDescent="0.3">
      <c r="A3158" s="8">
        <v>42325</v>
      </c>
      <c r="B3158" s="3">
        <v>25.8</v>
      </c>
      <c r="C3158" s="3">
        <v>26</v>
      </c>
      <c r="D3158" s="3">
        <v>25.8</v>
      </c>
      <c r="E3158" s="3">
        <v>26</v>
      </c>
      <c r="F3158" s="3">
        <v>0</v>
      </c>
      <c r="G3158" s="3">
        <v>25.88</v>
      </c>
    </row>
    <row r="3159" spans="1:7" x14ac:dyDescent="0.3">
      <c r="A3159" s="8">
        <v>42326</v>
      </c>
      <c r="B3159" s="3">
        <v>25.5</v>
      </c>
      <c r="C3159" s="3">
        <v>25.5</v>
      </c>
      <c r="D3159" s="3">
        <v>25.5</v>
      </c>
      <c r="E3159" s="3">
        <v>25.5</v>
      </c>
      <c r="F3159" s="3">
        <v>5</v>
      </c>
      <c r="G3159" s="3">
        <v>25.45</v>
      </c>
    </row>
    <row r="3160" spans="1:7" x14ac:dyDescent="0.3">
      <c r="A3160" s="8">
        <v>42327</v>
      </c>
      <c r="B3160" s="3">
        <v>25.4</v>
      </c>
      <c r="C3160" s="3">
        <v>25.4</v>
      </c>
      <c r="D3160" s="3">
        <v>25.35</v>
      </c>
      <c r="E3160" s="3">
        <v>25.4</v>
      </c>
      <c r="F3160" s="3">
        <v>0</v>
      </c>
      <c r="G3160" s="3">
        <v>25.4</v>
      </c>
    </row>
    <row r="3161" spans="1:7" x14ac:dyDescent="0.3">
      <c r="A3161" s="8">
        <v>42328</v>
      </c>
      <c r="B3161" s="3">
        <v>25</v>
      </c>
      <c r="C3161" s="3">
        <v>25</v>
      </c>
      <c r="D3161" s="3">
        <v>24.9</v>
      </c>
      <c r="E3161" s="3">
        <v>24.91</v>
      </c>
      <c r="F3161" s="3">
        <v>0</v>
      </c>
      <c r="G3161" s="3">
        <v>24.8</v>
      </c>
    </row>
    <row r="3162" spans="1:7" x14ac:dyDescent="0.3">
      <c r="A3162" s="8">
        <v>42331</v>
      </c>
      <c r="B3162" s="3">
        <v>25</v>
      </c>
      <c r="C3162" s="3">
        <v>25</v>
      </c>
      <c r="D3162" s="3">
        <v>24.65</v>
      </c>
      <c r="E3162" s="3">
        <v>24.65</v>
      </c>
      <c r="F3162" s="3">
        <v>0</v>
      </c>
      <c r="G3162" s="3">
        <v>24.65</v>
      </c>
    </row>
    <row r="3163" spans="1:7" x14ac:dyDescent="0.3">
      <c r="A3163" s="8">
        <v>42332</v>
      </c>
      <c r="B3163" s="3">
        <v>24.75</v>
      </c>
      <c r="C3163" s="3">
        <v>24.75</v>
      </c>
      <c r="D3163" s="3">
        <v>24.56</v>
      </c>
      <c r="E3163" s="3">
        <v>24.6</v>
      </c>
      <c r="F3163" s="3">
        <v>0</v>
      </c>
      <c r="G3163" s="3">
        <v>24.6</v>
      </c>
    </row>
    <row r="3164" spans="1:7" x14ac:dyDescent="0.3">
      <c r="A3164" s="8">
        <v>42333</v>
      </c>
      <c r="B3164" s="3">
        <v>24.2</v>
      </c>
      <c r="C3164" s="3">
        <v>24.2</v>
      </c>
      <c r="D3164" s="3">
        <v>24.05</v>
      </c>
      <c r="E3164" s="3">
        <v>24.15</v>
      </c>
      <c r="F3164" s="3">
        <v>0</v>
      </c>
      <c r="G3164" s="3">
        <v>24.1</v>
      </c>
    </row>
    <row r="3165" spans="1:7" x14ac:dyDescent="0.3">
      <c r="A3165" s="8">
        <v>42334</v>
      </c>
      <c r="B3165" s="3">
        <v>24</v>
      </c>
      <c r="C3165" s="3">
        <v>24</v>
      </c>
      <c r="D3165" s="3">
        <v>23.8</v>
      </c>
      <c r="E3165" s="3">
        <v>23.8</v>
      </c>
      <c r="F3165" s="3">
        <v>0</v>
      </c>
      <c r="G3165" s="3">
        <v>23.83</v>
      </c>
    </row>
    <row r="3166" spans="1:7" x14ac:dyDescent="0.3">
      <c r="A3166" s="8">
        <v>42335</v>
      </c>
      <c r="B3166" s="3">
        <v>23.8</v>
      </c>
      <c r="C3166" s="3">
        <v>24.05</v>
      </c>
      <c r="D3166" s="3">
        <v>23.7</v>
      </c>
      <c r="E3166" s="3">
        <v>23.7</v>
      </c>
      <c r="F3166" s="3">
        <v>0</v>
      </c>
      <c r="G3166" s="3">
        <v>23.78</v>
      </c>
    </row>
    <row r="3167" spans="1:7" x14ac:dyDescent="0.3">
      <c r="A3167" s="8">
        <v>42338</v>
      </c>
      <c r="B3167" s="3">
        <v>23.8</v>
      </c>
      <c r="C3167" s="3">
        <v>23.9</v>
      </c>
      <c r="D3167" s="3">
        <v>23.65</v>
      </c>
      <c r="E3167" s="3">
        <v>23.71</v>
      </c>
      <c r="F3167" s="3">
        <v>0</v>
      </c>
      <c r="G3167" s="3">
        <v>23.8</v>
      </c>
    </row>
    <row r="3168" spans="1:7" x14ac:dyDescent="0.3">
      <c r="A3168" s="8">
        <v>42339</v>
      </c>
      <c r="B3168" s="3">
        <v>24.6</v>
      </c>
      <c r="C3168" s="3">
        <v>24.85</v>
      </c>
      <c r="D3168" s="3">
        <v>24.6</v>
      </c>
      <c r="E3168" s="3">
        <v>24.74</v>
      </c>
      <c r="F3168" s="3">
        <v>0</v>
      </c>
      <c r="G3168" s="3">
        <v>24.72</v>
      </c>
    </row>
    <row r="3169" spans="1:7" x14ac:dyDescent="0.3">
      <c r="A3169" s="8">
        <v>42340</v>
      </c>
      <c r="B3169" s="3">
        <v>24.7</v>
      </c>
      <c r="C3169" s="3">
        <v>24.7</v>
      </c>
      <c r="D3169" s="3">
        <v>24.55</v>
      </c>
      <c r="E3169" s="3">
        <v>24.6</v>
      </c>
      <c r="F3169" s="3">
        <v>0</v>
      </c>
      <c r="G3169" s="3">
        <v>24.47</v>
      </c>
    </row>
    <row r="3170" spans="1:7" x14ac:dyDescent="0.3">
      <c r="A3170" s="8">
        <v>42341</v>
      </c>
      <c r="B3170" s="3">
        <v>24.4</v>
      </c>
      <c r="C3170" s="3">
        <v>24.4</v>
      </c>
      <c r="D3170" s="3">
        <v>24.1</v>
      </c>
      <c r="E3170" s="3">
        <v>24.15</v>
      </c>
      <c r="F3170" s="3">
        <v>0</v>
      </c>
      <c r="G3170" s="3">
        <v>24.15</v>
      </c>
    </row>
    <row r="3171" spans="1:7" x14ac:dyDescent="0.3">
      <c r="A3171" s="8">
        <v>42342</v>
      </c>
      <c r="B3171" s="3">
        <v>24.3</v>
      </c>
      <c r="C3171" s="3">
        <v>24.3</v>
      </c>
      <c r="D3171" s="3">
        <v>24.15</v>
      </c>
      <c r="E3171" s="3">
        <v>24.25</v>
      </c>
      <c r="F3171" s="3">
        <v>0</v>
      </c>
      <c r="G3171" s="3">
        <v>24.15</v>
      </c>
    </row>
    <row r="3172" spans="1:7" x14ac:dyDescent="0.3">
      <c r="A3172" s="8">
        <v>42345</v>
      </c>
      <c r="B3172" s="3">
        <v>24.4</v>
      </c>
      <c r="C3172" s="3">
        <v>24.4</v>
      </c>
      <c r="D3172" s="3">
        <v>23.75</v>
      </c>
      <c r="E3172" s="3">
        <v>23.75</v>
      </c>
      <c r="F3172" s="3">
        <v>0</v>
      </c>
      <c r="G3172" s="3">
        <v>23.75</v>
      </c>
    </row>
    <row r="3173" spans="1:7" x14ac:dyDescent="0.3">
      <c r="A3173" s="8">
        <v>42346</v>
      </c>
      <c r="B3173" s="3">
        <v>23.75</v>
      </c>
      <c r="C3173" s="3">
        <v>23.75</v>
      </c>
      <c r="D3173" s="3">
        <v>23.2</v>
      </c>
      <c r="E3173" s="3">
        <v>23.2</v>
      </c>
      <c r="F3173" s="3">
        <v>0</v>
      </c>
      <c r="G3173" s="3">
        <v>23.2</v>
      </c>
    </row>
    <row r="3174" spans="1:7" x14ac:dyDescent="0.3">
      <c r="A3174" s="8">
        <v>42347</v>
      </c>
      <c r="B3174" s="3">
        <v>23.2</v>
      </c>
      <c r="C3174" s="3">
        <v>23.2</v>
      </c>
      <c r="D3174" s="3">
        <v>22.9</v>
      </c>
      <c r="E3174" s="3">
        <v>23</v>
      </c>
      <c r="F3174" s="3">
        <v>0</v>
      </c>
      <c r="G3174" s="3">
        <v>23</v>
      </c>
    </row>
    <row r="3175" spans="1:7" x14ac:dyDescent="0.3">
      <c r="A3175" s="8">
        <v>42348</v>
      </c>
      <c r="B3175" s="3">
        <v>23.4</v>
      </c>
      <c r="C3175" s="3">
        <v>23.4</v>
      </c>
      <c r="D3175" s="3">
        <v>23.1</v>
      </c>
      <c r="E3175" s="3">
        <v>23.1</v>
      </c>
      <c r="F3175" s="3">
        <v>46</v>
      </c>
      <c r="G3175" s="3">
        <v>23.13</v>
      </c>
    </row>
    <row r="3176" spans="1:7" x14ac:dyDescent="0.3">
      <c r="A3176" s="8">
        <v>42349</v>
      </c>
      <c r="B3176" s="3">
        <v>22.8</v>
      </c>
      <c r="C3176" s="3">
        <v>22.8</v>
      </c>
      <c r="D3176" s="3">
        <v>22.6</v>
      </c>
      <c r="E3176" s="3">
        <v>22.6</v>
      </c>
      <c r="F3176" s="3">
        <v>0</v>
      </c>
      <c r="G3176" s="3">
        <v>22.6</v>
      </c>
    </row>
    <row r="3177" spans="1:7" x14ac:dyDescent="0.3">
      <c r="A3177" s="8">
        <v>42352</v>
      </c>
      <c r="B3177" s="3">
        <v>21.7</v>
      </c>
      <c r="C3177" s="3">
        <v>21.7</v>
      </c>
      <c r="D3177" s="3">
        <v>21.25</v>
      </c>
      <c r="E3177" s="3">
        <v>21.45</v>
      </c>
      <c r="F3177" s="3">
        <v>0</v>
      </c>
      <c r="G3177" s="3">
        <v>21.38</v>
      </c>
    </row>
    <row r="3178" spans="1:7" x14ac:dyDescent="0.3">
      <c r="A3178" s="8">
        <v>42353</v>
      </c>
      <c r="B3178" s="3">
        <v>21.3</v>
      </c>
      <c r="C3178" s="3">
        <v>22.3</v>
      </c>
      <c r="D3178" s="3">
        <v>21.3</v>
      </c>
      <c r="E3178" s="3">
        <v>22.3</v>
      </c>
      <c r="F3178" s="3">
        <v>0</v>
      </c>
      <c r="G3178" s="3">
        <v>22.3</v>
      </c>
    </row>
    <row r="3179" spans="1:7" x14ac:dyDescent="0.3">
      <c r="A3179" s="8">
        <v>42354</v>
      </c>
      <c r="B3179" s="3">
        <v>22.3</v>
      </c>
      <c r="C3179" s="3">
        <v>22.85</v>
      </c>
      <c r="D3179" s="3">
        <v>22.3</v>
      </c>
      <c r="E3179" s="3">
        <v>22.75</v>
      </c>
      <c r="F3179" s="3">
        <v>0</v>
      </c>
      <c r="G3179" s="3">
        <v>22.75</v>
      </c>
    </row>
    <row r="3180" spans="1:7" x14ac:dyDescent="0.3">
      <c r="A3180" s="8">
        <v>42355</v>
      </c>
      <c r="B3180" s="3">
        <v>22.5</v>
      </c>
      <c r="C3180" s="3">
        <v>23</v>
      </c>
      <c r="D3180" s="3">
        <v>22.45</v>
      </c>
      <c r="E3180" s="3">
        <v>22.55</v>
      </c>
      <c r="F3180" s="3">
        <v>0</v>
      </c>
      <c r="G3180" s="3">
        <v>22.55</v>
      </c>
    </row>
    <row r="3181" spans="1:7" x14ac:dyDescent="0.3">
      <c r="A3181" s="8">
        <v>42356</v>
      </c>
      <c r="B3181" s="3">
        <v>22.25</v>
      </c>
      <c r="C3181" s="3">
        <v>22.25</v>
      </c>
      <c r="D3181" s="3">
        <v>21.7</v>
      </c>
      <c r="E3181" s="3">
        <v>22.06</v>
      </c>
      <c r="F3181" s="3">
        <v>0</v>
      </c>
      <c r="G3181" s="3">
        <v>21.9</v>
      </c>
    </row>
    <row r="3182" spans="1:7" x14ac:dyDescent="0.3">
      <c r="A3182" s="8">
        <v>42359</v>
      </c>
      <c r="B3182" s="3">
        <v>21.95</v>
      </c>
      <c r="C3182" s="3">
        <v>21.95</v>
      </c>
      <c r="D3182" s="3">
        <v>21.25</v>
      </c>
      <c r="E3182" s="3">
        <v>21.85</v>
      </c>
      <c r="F3182" s="3">
        <v>0</v>
      </c>
      <c r="G3182" s="3">
        <v>21.75</v>
      </c>
    </row>
    <row r="3183" spans="1:7" x14ac:dyDescent="0.3">
      <c r="A3183" s="8">
        <v>42360</v>
      </c>
      <c r="B3183" s="3">
        <v>22</v>
      </c>
      <c r="C3183" s="3">
        <v>22</v>
      </c>
      <c r="D3183" s="3">
        <v>21.45</v>
      </c>
      <c r="E3183" s="3">
        <v>21.55</v>
      </c>
      <c r="F3183" s="3">
        <v>0</v>
      </c>
      <c r="G3183" s="3">
        <v>21.55</v>
      </c>
    </row>
    <row r="3184" spans="1:7" x14ac:dyDescent="0.3">
      <c r="A3184" s="8">
        <v>42361</v>
      </c>
      <c r="B3184" s="3">
        <v>21.05</v>
      </c>
      <c r="C3184" s="3">
        <v>21.3</v>
      </c>
      <c r="D3184" s="3">
        <v>21</v>
      </c>
      <c r="E3184" s="3">
        <v>21.2</v>
      </c>
      <c r="F3184" s="3">
        <v>0</v>
      </c>
      <c r="G3184" s="3">
        <v>21.23</v>
      </c>
    </row>
    <row r="3185" spans="1:7" x14ac:dyDescent="0.3">
      <c r="A3185" s="8">
        <v>42366</v>
      </c>
      <c r="B3185" s="3">
        <v>24</v>
      </c>
      <c r="C3185" s="3">
        <v>24</v>
      </c>
      <c r="D3185" s="3">
        <v>23.15</v>
      </c>
      <c r="E3185" s="3">
        <v>23.2</v>
      </c>
      <c r="F3185" s="3">
        <v>0</v>
      </c>
      <c r="G3185" s="3">
        <v>23.2</v>
      </c>
    </row>
    <row r="3186" spans="1:7" x14ac:dyDescent="0.3">
      <c r="A3186" s="8">
        <v>42367</v>
      </c>
      <c r="B3186" s="3">
        <v>23.95</v>
      </c>
      <c r="C3186" s="3">
        <v>24</v>
      </c>
      <c r="D3186" s="3">
        <v>23.1</v>
      </c>
      <c r="E3186" s="3">
        <v>23.1</v>
      </c>
      <c r="F3186" s="3">
        <v>0</v>
      </c>
      <c r="G3186" s="3">
        <v>23.3</v>
      </c>
    </row>
    <row r="3187" spans="1:7" x14ac:dyDescent="0.3">
      <c r="A3187" s="8">
        <v>42368</v>
      </c>
      <c r="B3187" s="3">
        <v>23</v>
      </c>
      <c r="C3187" s="3">
        <v>23.35</v>
      </c>
      <c r="D3187" s="3">
        <v>22.85</v>
      </c>
      <c r="E3187" s="3">
        <v>23.35</v>
      </c>
      <c r="F3187" s="3">
        <v>0</v>
      </c>
      <c r="G3187" s="3">
        <v>23.2</v>
      </c>
    </row>
    <row r="3188" spans="1:7" x14ac:dyDescent="0.3">
      <c r="A3188" s="8">
        <v>42373</v>
      </c>
      <c r="B3188" s="3">
        <v>19</v>
      </c>
      <c r="C3188" s="3">
        <v>19</v>
      </c>
      <c r="D3188" s="3">
        <v>19</v>
      </c>
      <c r="E3188" s="3">
        <v>19</v>
      </c>
      <c r="F3188" s="3">
        <v>0</v>
      </c>
      <c r="G3188" s="3">
        <v>19</v>
      </c>
    </row>
    <row r="3189" spans="1:7" x14ac:dyDescent="0.3">
      <c r="A3189" s="8">
        <v>42374</v>
      </c>
      <c r="B3189" s="3">
        <v>18.95</v>
      </c>
      <c r="C3189" s="3">
        <v>18.95</v>
      </c>
      <c r="D3189" s="3">
        <v>18.95</v>
      </c>
      <c r="E3189" s="3">
        <v>18.95</v>
      </c>
      <c r="F3189" s="3">
        <v>0</v>
      </c>
      <c r="G3189" s="3">
        <v>18.95</v>
      </c>
    </row>
    <row r="3190" spans="1:7" x14ac:dyDescent="0.3">
      <c r="A3190" s="8">
        <v>42375</v>
      </c>
      <c r="B3190" s="3">
        <v>20</v>
      </c>
      <c r="C3190" s="3">
        <v>20</v>
      </c>
      <c r="D3190" s="3">
        <v>20</v>
      </c>
      <c r="E3190" s="3">
        <v>20</v>
      </c>
      <c r="F3190" s="3">
        <v>0</v>
      </c>
      <c r="G3190" s="3">
        <v>20</v>
      </c>
    </row>
    <row r="3191" spans="1:7" x14ac:dyDescent="0.3">
      <c r="A3191" s="8">
        <v>42376</v>
      </c>
      <c r="B3191" s="3">
        <v>20.6</v>
      </c>
      <c r="C3191" s="3">
        <v>20.6</v>
      </c>
      <c r="D3191" s="3">
        <v>20.6</v>
      </c>
      <c r="E3191" s="3">
        <v>20.6</v>
      </c>
      <c r="F3191" s="3">
        <v>0</v>
      </c>
      <c r="G3191" s="3">
        <v>20.6</v>
      </c>
    </row>
    <row r="3192" spans="1:7" x14ac:dyDescent="0.3">
      <c r="A3192" s="8">
        <v>42377</v>
      </c>
      <c r="B3192" s="3">
        <v>19.63</v>
      </c>
      <c r="C3192" s="3">
        <v>19.63</v>
      </c>
      <c r="D3192" s="3">
        <v>19.63</v>
      </c>
      <c r="E3192" s="3">
        <v>19.63</v>
      </c>
      <c r="F3192" s="3">
        <v>0</v>
      </c>
      <c r="G3192" s="3">
        <v>19.63</v>
      </c>
    </row>
    <row r="3193" spans="1:7" x14ac:dyDescent="0.3">
      <c r="A3193" s="8">
        <v>42380</v>
      </c>
      <c r="B3193" s="3">
        <v>19.05</v>
      </c>
      <c r="C3193" s="3">
        <v>19.05</v>
      </c>
      <c r="D3193" s="3">
        <v>19.05</v>
      </c>
      <c r="E3193" s="3">
        <v>19.05</v>
      </c>
      <c r="F3193" s="3">
        <v>0</v>
      </c>
      <c r="G3193" s="3">
        <v>19.05</v>
      </c>
    </row>
    <row r="3194" spans="1:7" x14ac:dyDescent="0.3">
      <c r="A3194" s="8">
        <v>42381</v>
      </c>
      <c r="B3194" s="3">
        <v>18.649999999999999</v>
      </c>
      <c r="C3194" s="3">
        <v>18.649999999999999</v>
      </c>
      <c r="D3194" s="3">
        <v>18.649999999999999</v>
      </c>
      <c r="E3194" s="3">
        <v>18.649999999999999</v>
      </c>
      <c r="F3194" s="3">
        <v>0</v>
      </c>
      <c r="G3194" s="3">
        <v>18.649999999999999</v>
      </c>
    </row>
    <row r="3195" spans="1:7" x14ac:dyDescent="0.3">
      <c r="A3195" s="8">
        <v>42382</v>
      </c>
      <c r="B3195" s="3">
        <v>19.45</v>
      </c>
      <c r="C3195" s="3">
        <v>19.45</v>
      </c>
      <c r="D3195" s="3">
        <v>19.45</v>
      </c>
      <c r="E3195" s="3">
        <v>19.45</v>
      </c>
      <c r="F3195" s="3">
        <v>0</v>
      </c>
      <c r="G3195" s="3">
        <v>19.45</v>
      </c>
    </row>
    <row r="3196" spans="1:7" x14ac:dyDescent="0.3">
      <c r="A3196" s="8">
        <v>42383</v>
      </c>
      <c r="B3196" s="3">
        <v>19.55</v>
      </c>
      <c r="C3196" s="3">
        <v>19.55</v>
      </c>
      <c r="D3196" s="3">
        <v>19.55</v>
      </c>
      <c r="E3196" s="3">
        <v>19.55</v>
      </c>
      <c r="F3196" s="3">
        <v>0</v>
      </c>
      <c r="G3196" s="3">
        <v>19.55</v>
      </c>
    </row>
    <row r="3197" spans="1:7" x14ac:dyDescent="0.3">
      <c r="A3197" s="8">
        <v>42384</v>
      </c>
      <c r="B3197" s="3">
        <v>18.899999999999999</v>
      </c>
      <c r="C3197" s="3">
        <v>18.899999999999999</v>
      </c>
      <c r="D3197" s="3">
        <v>18.899999999999999</v>
      </c>
      <c r="E3197" s="3">
        <v>18.899999999999999</v>
      </c>
      <c r="F3197" s="3">
        <v>0</v>
      </c>
      <c r="G3197" s="3">
        <v>18.899999999999999</v>
      </c>
    </row>
    <row r="3198" spans="1:7" x14ac:dyDescent="0.3">
      <c r="A3198" s="8">
        <v>42387</v>
      </c>
      <c r="B3198" s="3">
        <v>20.6</v>
      </c>
      <c r="C3198" s="3">
        <v>20.6</v>
      </c>
      <c r="D3198" s="3">
        <v>20.6</v>
      </c>
      <c r="E3198" s="3">
        <v>20.6</v>
      </c>
      <c r="F3198" s="3">
        <v>0</v>
      </c>
      <c r="G3198" s="3">
        <v>20.6</v>
      </c>
    </row>
    <row r="3199" spans="1:7" x14ac:dyDescent="0.3">
      <c r="A3199" s="8">
        <v>42388</v>
      </c>
      <c r="B3199" s="3">
        <v>20.25</v>
      </c>
      <c r="C3199" s="3">
        <v>20.25</v>
      </c>
      <c r="D3199" s="3">
        <v>20.25</v>
      </c>
      <c r="E3199" s="3">
        <v>20.25</v>
      </c>
      <c r="F3199" s="3">
        <v>0</v>
      </c>
      <c r="G3199" s="3">
        <v>20.25</v>
      </c>
    </row>
    <row r="3200" spans="1:7" x14ac:dyDescent="0.3">
      <c r="A3200" s="8">
        <v>42389</v>
      </c>
      <c r="B3200" s="3">
        <v>20.149999999999999</v>
      </c>
      <c r="C3200" s="3">
        <v>20.149999999999999</v>
      </c>
      <c r="D3200" s="3">
        <v>20.149999999999999</v>
      </c>
      <c r="E3200" s="3">
        <v>20.149999999999999</v>
      </c>
      <c r="F3200" s="3">
        <v>0</v>
      </c>
      <c r="G3200" s="3">
        <v>20.149999999999999</v>
      </c>
    </row>
    <row r="3201" spans="1:7" x14ac:dyDescent="0.3">
      <c r="A3201" s="8">
        <v>42390</v>
      </c>
      <c r="B3201" s="3">
        <v>19.55</v>
      </c>
      <c r="C3201" s="3">
        <v>19.55</v>
      </c>
      <c r="D3201" s="3">
        <v>19.55</v>
      </c>
      <c r="E3201" s="3">
        <v>19.55</v>
      </c>
      <c r="F3201" s="3">
        <v>0</v>
      </c>
      <c r="G3201" s="3">
        <v>19.55</v>
      </c>
    </row>
    <row r="3202" spans="1:7" x14ac:dyDescent="0.3">
      <c r="A3202" s="8">
        <v>42391</v>
      </c>
      <c r="B3202" s="3">
        <v>20.05</v>
      </c>
      <c r="C3202" s="3">
        <v>20.05</v>
      </c>
      <c r="D3202" s="3">
        <v>20.05</v>
      </c>
      <c r="E3202" s="3">
        <v>20.05</v>
      </c>
      <c r="F3202" s="3">
        <v>0</v>
      </c>
      <c r="G3202" s="3">
        <v>20.05</v>
      </c>
    </row>
    <row r="3203" spans="1:7" x14ac:dyDescent="0.3">
      <c r="A3203" s="8">
        <v>42394</v>
      </c>
      <c r="B3203" s="3">
        <v>18.399999999999999</v>
      </c>
      <c r="C3203" s="3">
        <v>18.399999999999999</v>
      </c>
      <c r="D3203" s="3">
        <v>18.399999999999999</v>
      </c>
      <c r="E3203" s="3">
        <v>18.399999999999999</v>
      </c>
      <c r="F3203" s="3">
        <v>0</v>
      </c>
      <c r="G3203" s="3">
        <v>18.399999999999999</v>
      </c>
    </row>
    <row r="3204" spans="1:7" x14ac:dyDescent="0.3">
      <c r="A3204" s="8">
        <v>42395</v>
      </c>
      <c r="B3204" s="3">
        <v>18.600000000000001</v>
      </c>
      <c r="C3204" s="3">
        <v>18.600000000000001</v>
      </c>
      <c r="D3204" s="3">
        <v>18.600000000000001</v>
      </c>
      <c r="E3204" s="3">
        <v>18.600000000000001</v>
      </c>
      <c r="F3204" s="3">
        <v>0</v>
      </c>
      <c r="G3204" s="3">
        <v>18.600000000000001</v>
      </c>
    </row>
    <row r="3205" spans="1:7" x14ac:dyDescent="0.3">
      <c r="A3205" s="8">
        <v>42396</v>
      </c>
      <c r="B3205" s="3">
        <v>19.04</v>
      </c>
      <c r="C3205" s="3">
        <v>19.04</v>
      </c>
      <c r="D3205" s="3">
        <v>19.04</v>
      </c>
      <c r="E3205" s="3">
        <v>19.04</v>
      </c>
      <c r="F3205" s="3">
        <v>0</v>
      </c>
      <c r="G3205" s="3">
        <v>19.04</v>
      </c>
    </row>
    <row r="3206" spans="1:7" x14ac:dyDescent="0.3">
      <c r="A3206" s="8">
        <v>42397</v>
      </c>
      <c r="B3206" s="3">
        <v>19.940000000000001</v>
      </c>
      <c r="C3206" s="3">
        <v>19.940000000000001</v>
      </c>
      <c r="D3206" s="3">
        <v>19.940000000000001</v>
      </c>
      <c r="E3206" s="3">
        <v>19.940000000000001</v>
      </c>
      <c r="F3206" s="3">
        <v>0</v>
      </c>
      <c r="G3206" s="3">
        <v>19.940000000000001</v>
      </c>
    </row>
    <row r="3207" spans="1:7" x14ac:dyDescent="0.3">
      <c r="A3207" s="8">
        <v>42398</v>
      </c>
      <c r="B3207" s="3">
        <v>20.399999999999999</v>
      </c>
      <c r="C3207" s="3">
        <v>20.399999999999999</v>
      </c>
      <c r="D3207" s="3">
        <v>20.399999999999999</v>
      </c>
      <c r="E3207" s="3">
        <v>20.399999999999999</v>
      </c>
      <c r="F3207" s="3">
        <v>0</v>
      </c>
      <c r="G3207" s="3">
        <v>20.399999999999999</v>
      </c>
    </row>
    <row r="3208" spans="1:7" x14ac:dyDescent="0.3">
      <c r="A3208" s="8">
        <v>42401</v>
      </c>
      <c r="B3208" s="3">
        <v>18.75</v>
      </c>
      <c r="C3208" s="3">
        <v>18.75</v>
      </c>
      <c r="D3208" s="3">
        <v>18.75</v>
      </c>
      <c r="E3208" s="3">
        <v>18.75</v>
      </c>
      <c r="F3208" s="3">
        <v>0</v>
      </c>
      <c r="G3208" s="3">
        <v>18.75</v>
      </c>
    </row>
    <row r="3209" spans="1:7" x14ac:dyDescent="0.3">
      <c r="A3209" s="8">
        <v>42402</v>
      </c>
      <c r="B3209" s="3">
        <v>17.8</v>
      </c>
      <c r="C3209" s="3">
        <v>17.8</v>
      </c>
      <c r="D3209" s="3">
        <v>17.8</v>
      </c>
      <c r="E3209" s="3">
        <v>17.8</v>
      </c>
      <c r="F3209" s="3">
        <v>0</v>
      </c>
      <c r="G3209" s="3">
        <v>17.8</v>
      </c>
    </row>
    <row r="3210" spans="1:7" x14ac:dyDescent="0.3">
      <c r="A3210" s="8">
        <v>42403</v>
      </c>
      <c r="B3210" s="3">
        <v>18.2</v>
      </c>
      <c r="C3210" s="3">
        <v>18.2</v>
      </c>
      <c r="D3210" s="3">
        <v>18.2</v>
      </c>
      <c r="E3210" s="3">
        <v>18.2</v>
      </c>
      <c r="F3210" s="3">
        <v>0</v>
      </c>
      <c r="G3210" s="3">
        <v>18.2</v>
      </c>
    </row>
    <row r="3211" spans="1:7" x14ac:dyDescent="0.3">
      <c r="A3211" s="8">
        <v>42404</v>
      </c>
      <c r="B3211" s="3">
        <v>18.2</v>
      </c>
      <c r="C3211" s="3">
        <v>18.2</v>
      </c>
      <c r="D3211" s="3">
        <v>18.2</v>
      </c>
      <c r="E3211" s="3">
        <v>18.2</v>
      </c>
      <c r="F3211" s="3">
        <v>0</v>
      </c>
      <c r="G3211" s="3">
        <v>18.2</v>
      </c>
    </row>
    <row r="3212" spans="1:7" x14ac:dyDescent="0.3">
      <c r="A3212" s="8">
        <v>42405</v>
      </c>
      <c r="B3212" s="3">
        <v>17.8</v>
      </c>
      <c r="C3212" s="3">
        <v>17.8</v>
      </c>
      <c r="D3212" s="3">
        <v>17.8</v>
      </c>
      <c r="E3212" s="3">
        <v>17.8</v>
      </c>
      <c r="F3212" s="3">
        <v>0</v>
      </c>
      <c r="G3212" s="3">
        <v>17.8</v>
      </c>
    </row>
    <row r="3213" spans="1:7" x14ac:dyDescent="0.3">
      <c r="A3213" s="8">
        <v>42408</v>
      </c>
      <c r="B3213" s="3">
        <v>17.45</v>
      </c>
      <c r="C3213" s="3">
        <v>17.45</v>
      </c>
      <c r="D3213" s="3">
        <v>17.45</v>
      </c>
      <c r="E3213" s="3">
        <v>17.45</v>
      </c>
      <c r="F3213" s="3">
        <v>0</v>
      </c>
      <c r="G3213" s="3">
        <v>17.45</v>
      </c>
    </row>
    <row r="3214" spans="1:7" x14ac:dyDescent="0.3">
      <c r="A3214" s="8">
        <v>42409</v>
      </c>
      <c r="B3214" s="3">
        <v>17.149999999999999</v>
      </c>
      <c r="C3214" s="3">
        <v>17.149999999999999</v>
      </c>
      <c r="D3214" s="3">
        <v>17.149999999999999</v>
      </c>
      <c r="E3214" s="3">
        <v>17.149999999999999</v>
      </c>
      <c r="F3214" s="3">
        <v>0</v>
      </c>
      <c r="G3214" s="3">
        <v>17.149999999999999</v>
      </c>
    </row>
    <row r="3215" spans="1:7" x14ac:dyDescent="0.3">
      <c r="A3215" s="8">
        <v>42410</v>
      </c>
      <c r="B3215" s="3">
        <v>16.399999999999999</v>
      </c>
      <c r="C3215" s="3">
        <v>16.399999999999999</v>
      </c>
      <c r="D3215" s="3">
        <v>16.399999999999999</v>
      </c>
      <c r="E3215" s="3">
        <v>16.399999999999999</v>
      </c>
      <c r="F3215" s="3">
        <v>0</v>
      </c>
      <c r="G3215" s="3">
        <v>16.399999999999999</v>
      </c>
    </row>
    <row r="3216" spans="1:7" x14ac:dyDescent="0.3">
      <c r="A3216" s="8">
        <v>42411</v>
      </c>
      <c r="B3216" s="3">
        <v>16.2</v>
      </c>
      <c r="C3216" s="3">
        <v>16.2</v>
      </c>
      <c r="D3216" s="3">
        <v>16.2</v>
      </c>
      <c r="E3216" s="3">
        <v>16.2</v>
      </c>
      <c r="F3216" s="3">
        <v>0</v>
      </c>
      <c r="G3216" s="3">
        <v>16.2</v>
      </c>
    </row>
    <row r="3217" spans="1:7" x14ac:dyDescent="0.3">
      <c r="A3217" s="8">
        <v>42412</v>
      </c>
      <c r="B3217" s="3">
        <v>16.399999999999999</v>
      </c>
      <c r="C3217" s="3">
        <v>16.399999999999999</v>
      </c>
      <c r="D3217" s="3">
        <v>16.399999999999999</v>
      </c>
      <c r="E3217" s="3">
        <v>16.399999999999999</v>
      </c>
      <c r="F3217" s="3">
        <v>0</v>
      </c>
      <c r="G3217" s="3">
        <v>16.399999999999999</v>
      </c>
    </row>
    <row r="3218" spans="1:7" x14ac:dyDescent="0.3">
      <c r="A3218" s="8">
        <v>42415</v>
      </c>
      <c r="B3218" s="3">
        <v>15.7</v>
      </c>
      <c r="C3218" s="3">
        <v>15.7</v>
      </c>
      <c r="D3218" s="3">
        <v>15.7</v>
      </c>
      <c r="E3218" s="3">
        <v>15.7</v>
      </c>
      <c r="F3218" s="3">
        <v>0</v>
      </c>
      <c r="G3218" s="3">
        <v>15.7</v>
      </c>
    </row>
    <row r="3219" spans="1:7" x14ac:dyDescent="0.3">
      <c r="A3219" s="8">
        <v>42416</v>
      </c>
      <c r="B3219" s="3">
        <v>16.149999999999999</v>
      </c>
      <c r="C3219" s="3">
        <v>16.149999999999999</v>
      </c>
      <c r="D3219" s="3">
        <v>16.149999999999999</v>
      </c>
      <c r="E3219" s="3">
        <v>16.149999999999999</v>
      </c>
      <c r="F3219" s="3">
        <v>0</v>
      </c>
      <c r="G3219" s="3">
        <v>16.149999999999999</v>
      </c>
    </row>
    <row r="3220" spans="1:7" x14ac:dyDescent="0.3">
      <c r="A3220" s="8">
        <v>42417</v>
      </c>
      <c r="B3220" s="3">
        <v>16.600000000000001</v>
      </c>
      <c r="C3220" s="3">
        <v>16.600000000000001</v>
      </c>
      <c r="D3220" s="3">
        <v>16.600000000000001</v>
      </c>
      <c r="E3220" s="3">
        <v>16.600000000000001</v>
      </c>
      <c r="F3220" s="3">
        <v>0</v>
      </c>
      <c r="G3220" s="3">
        <v>16.600000000000001</v>
      </c>
    </row>
    <row r="3221" spans="1:7" x14ac:dyDescent="0.3">
      <c r="A3221" s="8">
        <v>42418</v>
      </c>
      <c r="B3221" s="3">
        <v>17.649999999999999</v>
      </c>
      <c r="C3221" s="3">
        <v>17.649999999999999</v>
      </c>
      <c r="D3221" s="3">
        <v>17.649999999999999</v>
      </c>
      <c r="E3221" s="3">
        <v>17.649999999999999</v>
      </c>
      <c r="F3221" s="3">
        <v>0</v>
      </c>
      <c r="G3221" s="3">
        <v>17.649999999999999</v>
      </c>
    </row>
    <row r="3222" spans="1:7" x14ac:dyDescent="0.3">
      <c r="A3222" s="8">
        <v>42419</v>
      </c>
      <c r="B3222" s="3">
        <v>17.55</v>
      </c>
      <c r="C3222" s="3">
        <v>17.55</v>
      </c>
      <c r="D3222" s="3">
        <v>17.55</v>
      </c>
      <c r="E3222" s="3">
        <v>17.55</v>
      </c>
      <c r="F3222" s="3">
        <v>0</v>
      </c>
      <c r="G3222" s="3">
        <v>17.55</v>
      </c>
    </row>
    <row r="3223" spans="1:7" x14ac:dyDescent="0.3">
      <c r="A3223" s="8">
        <v>42422</v>
      </c>
      <c r="B3223" s="3">
        <v>18.329999999999998</v>
      </c>
      <c r="C3223" s="3">
        <v>18.329999999999998</v>
      </c>
      <c r="D3223" s="3">
        <v>18.329999999999998</v>
      </c>
      <c r="E3223" s="3">
        <v>18.329999999999998</v>
      </c>
      <c r="F3223" s="3">
        <v>0</v>
      </c>
      <c r="G3223" s="3">
        <v>18.329999999999998</v>
      </c>
    </row>
    <row r="3224" spans="1:7" x14ac:dyDescent="0.3">
      <c r="A3224" s="8">
        <v>42423</v>
      </c>
      <c r="B3224" s="3">
        <v>18.05</v>
      </c>
      <c r="C3224" s="3">
        <v>18.05</v>
      </c>
      <c r="D3224" s="3">
        <v>18.05</v>
      </c>
      <c r="E3224" s="3">
        <v>18.05</v>
      </c>
      <c r="F3224" s="3">
        <v>0</v>
      </c>
      <c r="G3224" s="3">
        <v>18.05</v>
      </c>
    </row>
    <row r="3225" spans="1:7" x14ac:dyDescent="0.3">
      <c r="A3225" s="8">
        <v>42424</v>
      </c>
      <c r="B3225" s="3">
        <v>17.829999999999998</v>
      </c>
      <c r="C3225" s="3">
        <v>17.829999999999998</v>
      </c>
      <c r="D3225" s="3">
        <v>17.829999999999998</v>
      </c>
      <c r="E3225" s="3">
        <v>17.829999999999998</v>
      </c>
      <c r="F3225" s="3">
        <v>0</v>
      </c>
      <c r="G3225" s="3">
        <v>17.829999999999998</v>
      </c>
    </row>
    <row r="3226" spans="1:7" x14ac:dyDescent="0.3">
      <c r="A3226" s="8">
        <v>42425</v>
      </c>
      <c r="B3226" s="3">
        <v>18.2</v>
      </c>
      <c r="C3226" s="3">
        <v>18.2</v>
      </c>
      <c r="D3226" s="3">
        <v>18.2</v>
      </c>
      <c r="E3226" s="3">
        <v>18.2</v>
      </c>
      <c r="F3226" s="3">
        <v>0</v>
      </c>
      <c r="G3226" s="3">
        <v>18.2</v>
      </c>
    </row>
    <row r="3227" spans="1:7" x14ac:dyDescent="0.3">
      <c r="A3227" s="8">
        <v>42426</v>
      </c>
      <c r="B3227" s="3">
        <v>18.25</v>
      </c>
      <c r="C3227" s="3">
        <v>18.25</v>
      </c>
      <c r="D3227" s="3">
        <v>18.25</v>
      </c>
      <c r="E3227" s="3">
        <v>18.25</v>
      </c>
      <c r="F3227" s="3">
        <v>0</v>
      </c>
      <c r="G3227" s="3">
        <v>18.25</v>
      </c>
    </row>
    <row r="3228" spans="1:7" x14ac:dyDescent="0.3">
      <c r="A3228" s="8">
        <v>42429</v>
      </c>
      <c r="B3228" s="3">
        <v>18</v>
      </c>
      <c r="C3228" s="3">
        <v>18</v>
      </c>
      <c r="D3228" s="3">
        <v>18</v>
      </c>
      <c r="E3228" s="3">
        <v>18</v>
      </c>
      <c r="F3228" s="3">
        <v>0</v>
      </c>
      <c r="G3228" s="3">
        <v>18</v>
      </c>
    </row>
    <row r="3229" spans="1:7" x14ac:dyDescent="0.3">
      <c r="A3229" s="8">
        <v>42430</v>
      </c>
      <c r="B3229" s="3">
        <v>16.75</v>
      </c>
      <c r="C3229" s="3">
        <v>16.75</v>
      </c>
      <c r="D3229" s="3">
        <v>16.75</v>
      </c>
      <c r="E3229" s="3">
        <v>16.75</v>
      </c>
      <c r="F3229" s="3">
        <v>0</v>
      </c>
      <c r="G3229" s="3">
        <v>16.75</v>
      </c>
    </row>
    <row r="3230" spans="1:7" x14ac:dyDescent="0.3">
      <c r="A3230" s="8">
        <v>42431</v>
      </c>
      <c r="B3230" s="3">
        <v>16.75</v>
      </c>
      <c r="C3230" s="3">
        <v>16.75</v>
      </c>
      <c r="D3230" s="3">
        <v>16.75</v>
      </c>
      <c r="E3230" s="3">
        <v>16.75</v>
      </c>
      <c r="F3230" s="3">
        <v>0</v>
      </c>
      <c r="G3230" s="3">
        <v>16.75</v>
      </c>
    </row>
    <row r="3231" spans="1:7" x14ac:dyDescent="0.3">
      <c r="A3231" s="8">
        <v>42432</v>
      </c>
      <c r="B3231" s="3">
        <v>16.399999999999999</v>
      </c>
      <c r="C3231" s="3">
        <v>16.399999999999999</v>
      </c>
      <c r="D3231" s="3">
        <v>16.399999999999999</v>
      </c>
      <c r="E3231" s="3">
        <v>16.399999999999999</v>
      </c>
      <c r="F3231" s="3">
        <v>0</v>
      </c>
      <c r="G3231" s="3">
        <v>16.399999999999999</v>
      </c>
    </row>
    <row r="3232" spans="1:7" x14ac:dyDescent="0.3">
      <c r="A3232" s="8">
        <v>42433</v>
      </c>
      <c r="B3232" s="3">
        <v>16.75</v>
      </c>
      <c r="C3232" s="3">
        <v>16.75</v>
      </c>
      <c r="D3232" s="3">
        <v>16.75</v>
      </c>
      <c r="E3232" s="3">
        <v>16.75</v>
      </c>
      <c r="F3232" s="3">
        <v>0</v>
      </c>
      <c r="G3232" s="3">
        <v>16.75</v>
      </c>
    </row>
    <row r="3233" spans="1:7" x14ac:dyDescent="0.3">
      <c r="A3233" s="8">
        <v>42436</v>
      </c>
      <c r="B3233" s="3">
        <v>17.3</v>
      </c>
      <c r="C3233" s="3">
        <v>17.3</v>
      </c>
      <c r="D3233" s="3">
        <v>17.3</v>
      </c>
      <c r="E3233" s="3">
        <v>17.3</v>
      </c>
      <c r="F3233" s="3">
        <v>0</v>
      </c>
      <c r="G3233" s="3">
        <v>17.3</v>
      </c>
    </row>
    <row r="3234" spans="1:7" x14ac:dyDescent="0.3">
      <c r="A3234" s="8">
        <v>42437</v>
      </c>
      <c r="B3234" s="3">
        <v>17.55</v>
      </c>
      <c r="C3234" s="3">
        <v>17.55</v>
      </c>
      <c r="D3234" s="3">
        <v>17.55</v>
      </c>
      <c r="E3234" s="3">
        <v>17.55</v>
      </c>
      <c r="F3234" s="3">
        <v>0</v>
      </c>
      <c r="G3234" s="3">
        <v>17.55</v>
      </c>
    </row>
    <row r="3235" spans="1:7" x14ac:dyDescent="0.3">
      <c r="A3235" s="8">
        <v>42438</v>
      </c>
      <c r="B3235" s="3">
        <v>17.7</v>
      </c>
      <c r="C3235" s="3">
        <v>17.7</v>
      </c>
      <c r="D3235" s="3">
        <v>17.7</v>
      </c>
      <c r="E3235" s="3">
        <v>17.7</v>
      </c>
      <c r="F3235" s="3">
        <v>0</v>
      </c>
      <c r="G3235" s="3">
        <v>17.7</v>
      </c>
    </row>
    <row r="3236" spans="1:7" x14ac:dyDescent="0.3">
      <c r="A3236" s="8">
        <v>42439</v>
      </c>
      <c r="B3236" s="3">
        <v>17.850000000000001</v>
      </c>
      <c r="C3236" s="3">
        <v>17.850000000000001</v>
      </c>
      <c r="D3236" s="3">
        <v>17.850000000000001</v>
      </c>
      <c r="E3236" s="3">
        <v>17.850000000000001</v>
      </c>
      <c r="F3236" s="3">
        <v>0</v>
      </c>
      <c r="G3236" s="3">
        <v>17.850000000000001</v>
      </c>
    </row>
    <row r="3237" spans="1:7" x14ac:dyDescent="0.3">
      <c r="A3237" s="8">
        <v>42440</v>
      </c>
      <c r="B3237" s="3">
        <v>18.05</v>
      </c>
      <c r="C3237" s="3">
        <v>18.05</v>
      </c>
      <c r="D3237" s="3">
        <v>18.05</v>
      </c>
      <c r="E3237" s="3">
        <v>18.05</v>
      </c>
      <c r="F3237" s="3">
        <v>0</v>
      </c>
      <c r="G3237" s="3">
        <v>18.05</v>
      </c>
    </row>
    <row r="3238" spans="1:7" x14ac:dyDescent="0.3">
      <c r="A3238" s="8">
        <v>42443</v>
      </c>
      <c r="B3238" s="3">
        <v>17.7</v>
      </c>
      <c r="C3238" s="3">
        <v>17.7</v>
      </c>
      <c r="D3238" s="3">
        <v>17.7</v>
      </c>
      <c r="E3238" s="3">
        <v>17.7</v>
      </c>
      <c r="F3238" s="3">
        <v>0</v>
      </c>
      <c r="G3238" s="3">
        <v>17.7</v>
      </c>
    </row>
    <row r="3239" spans="1:7" x14ac:dyDescent="0.3">
      <c r="A3239" s="8">
        <v>42444</v>
      </c>
      <c r="B3239" s="3">
        <v>17.7</v>
      </c>
      <c r="C3239" s="3">
        <v>17.7</v>
      </c>
      <c r="D3239" s="3">
        <v>17.7</v>
      </c>
      <c r="E3239" s="3">
        <v>17.7</v>
      </c>
      <c r="F3239" s="3">
        <v>0</v>
      </c>
      <c r="G3239" s="3">
        <v>17.7</v>
      </c>
    </row>
    <row r="3240" spans="1:7" x14ac:dyDescent="0.3">
      <c r="A3240" s="8">
        <v>42445</v>
      </c>
      <c r="B3240" s="3">
        <v>17.2</v>
      </c>
      <c r="C3240" s="3">
        <v>17.2</v>
      </c>
      <c r="D3240" s="3">
        <v>17.2</v>
      </c>
      <c r="E3240" s="3">
        <v>17.2</v>
      </c>
      <c r="F3240" s="3">
        <v>0</v>
      </c>
      <c r="G3240" s="3">
        <v>17.2</v>
      </c>
    </row>
    <row r="3241" spans="1:7" x14ac:dyDescent="0.3">
      <c r="A3241" s="8">
        <v>42446</v>
      </c>
      <c r="B3241" s="3">
        <v>17.600000000000001</v>
      </c>
      <c r="C3241" s="3">
        <v>17.600000000000001</v>
      </c>
      <c r="D3241" s="3">
        <v>17.600000000000001</v>
      </c>
      <c r="E3241" s="3">
        <v>17.600000000000001</v>
      </c>
      <c r="F3241" s="3">
        <v>0</v>
      </c>
      <c r="G3241" s="3">
        <v>17.600000000000001</v>
      </c>
    </row>
    <row r="3242" spans="1:7" x14ac:dyDescent="0.3">
      <c r="A3242" s="8">
        <v>42447</v>
      </c>
      <c r="B3242" s="3">
        <v>17.95</v>
      </c>
      <c r="C3242" s="3">
        <v>17.95</v>
      </c>
      <c r="D3242" s="3">
        <v>17.95</v>
      </c>
      <c r="E3242" s="3">
        <v>17.95</v>
      </c>
      <c r="F3242" s="3">
        <v>0</v>
      </c>
      <c r="G3242" s="3">
        <v>17.95</v>
      </c>
    </row>
    <row r="3243" spans="1:7" x14ac:dyDescent="0.3">
      <c r="A3243" s="8">
        <v>42450</v>
      </c>
      <c r="B3243" s="3">
        <v>17.7</v>
      </c>
      <c r="C3243" s="3">
        <v>17.7</v>
      </c>
      <c r="D3243" s="3">
        <v>17.7</v>
      </c>
      <c r="E3243" s="3">
        <v>17.7</v>
      </c>
      <c r="F3243" s="3">
        <v>0</v>
      </c>
      <c r="G3243" s="3">
        <v>17.7</v>
      </c>
    </row>
    <row r="3244" spans="1:7" x14ac:dyDescent="0.3">
      <c r="A3244" s="8">
        <v>42451</v>
      </c>
      <c r="B3244" s="3">
        <v>17.850000000000001</v>
      </c>
      <c r="C3244" s="3">
        <v>17.850000000000001</v>
      </c>
      <c r="D3244" s="3">
        <v>17.850000000000001</v>
      </c>
      <c r="E3244" s="3">
        <v>17.850000000000001</v>
      </c>
      <c r="F3244" s="3">
        <v>0</v>
      </c>
      <c r="G3244" s="3">
        <v>17.850000000000001</v>
      </c>
    </row>
    <row r="3245" spans="1:7" x14ac:dyDescent="0.3">
      <c r="A3245" s="8">
        <v>42452</v>
      </c>
      <c r="B3245" s="3">
        <v>18.18</v>
      </c>
      <c r="C3245" s="3">
        <v>18.18</v>
      </c>
      <c r="D3245" s="3">
        <v>18.18</v>
      </c>
      <c r="E3245" s="3">
        <v>18.18</v>
      </c>
      <c r="F3245" s="3">
        <v>0</v>
      </c>
      <c r="G3245" s="3">
        <v>18.18</v>
      </c>
    </row>
    <row r="3246" spans="1:7" x14ac:dyDescent="0.3">
      <c r="A3246" s="8">
        <v>42458</v>
      </c>
      <c r="B3246" s="3">
        <v>19.010000000000002</v>
      </c>
      <c r="C3246" s="3">
        <v>19.010000000000002</v>
      </c>
      <c r="D3246" s="3">
        <v>19.010000000000002</v>
      </c>
      <c r="E3246" s="3">
        <v>19.010000000000002</v>
      </c>
      <c r="F3246" s="3">
        <v>0</v>
      </c>
      <c r="G3246" s="3">
        <v>19.010000000000002</v>
      </c>
    </row>
    <row r="3247" spans="1:7" x14ac:dyDescent="0.3">
      <c r="A3247" s="8">
        <v>42459</v>
      </c>
      <c r="B3247" s="3">
        <v>19.5</v>
      </c>
      <c r="C3247" s="3">
        <v>19.5</v>
      </c>
      <c r="D3247" s="3">
        <v>19.5</v>
      </c>
      <c r="E3247" s="3">
        <v>19.5</v>
      </c>
      <c r="F3247" s="3">
        <v>0</v>
      </c>
      <c r="G3247" s="3">
        <v>19.5</v>
      </c>
    </row>
    <row r="3248" spans="1:7" x14ac:dyDescent="0.3">
      <c r="A3248" s="8">
        <v>42460</v>
      </c>
      <c r="B3248" s="3">
        <v>19.45</v>
      </c>
      <c r="C3248" s="3">
        <v>19.45</v>
      </c>
      <c r="D3248" s="3">
        <v>19.45</v>
      </c>
      <c r="E3248" s="3">
        <v>19.45</v>
      </c>
      <c r="F3248" s="3">
        <v>0</v>
      </c>
      <c r="G3248" s="3">
        <v>19.45</v>
      </c>
    </row>
    <row r="3249" spans="1:7" x14ac:dyDescent="0.3">
      <c r="A3249" s="8">
        <v>42461</v>
      </c>
      <c r="B3249" s="3">
        <v>18.61</v>
      </c>
      <c r="C3249" s="3">
        <v>18.61</v>
      </c>
      <c r="D3249" s="3">
        <v>18.61</v>
      </c>
      <c r="E3249" s="3">
        <v>18.61</v>
      </c>
      <c r="F3249" s="3">
        <v>0</v>
      </c>
      <c r="G3249" s="3">
        <v>18.61</v>
      </c>
    </row>
    <row r="3250" spans="1:7" x14ac:dyDescent="0.3">
      <c r="A3250" s="8">
        <v>42464</v>
      </c>
      <c r="B3250" s="3">
        <v>18.96</v>
      </c>
      <c r="C3250" s="3">
        <v>18.96</v>
      </c>
      <c r="D3250" s="3">
        <v>18.96</v>
      </c>
      <c r="E3250" s="3">
        <v>18.96</v>
      </c>
      <c r="F3250" s="3">
        <v>0</v>
      </c>
      <c r="G3250" s="3">
        <v>18.96</v>
      </c>
    </row>
    <row r="3251" spans="1:7" x14ac:dyDescent="0.3">
      <c r="A3251" s="8">
        <v>42465</v>
      </c>
      <c r="B3251" s="3">
        <v>18.55</v>
      </c>
      <c r="C3251" s="3">
        <v>18.55</v>
      </c>
      <c r="D3251" s="3">
        <v>18.55</v>
      </c>
      <c r="E3251" s="3">
        <v>18.55</v>
      </c>
      <c r="F3251" s="3">
        <v>0</v>
      </c>
      <c r="G3251" s="3">
        <v>18.55</v>
      </c>
    </row>
    <row r="3252" spans="1:7" x14ac:dyDescent="0.3">
      <c r="A3252" s="8">
        <v>42466</v>
      </c>
      <c r="B3252" s="3">
        <v>18.3</v>
      </c>
      <c r="C3252" s="3">
        <v>18.3</v>
      </c>
      <c r="D3252" s="3">
        <v>18.3</v>
      </c>
      <c r="E3252" s="3">
        <v>18.3</v>
      </c>
      <c r="F3252" s="3">
        <v>0</v>
      </c>
      <c r="G3252" s="3">
        <v>18.3</v>
      </c>
    </row>
    <row r="3253" spans="1:7" x14ac:dyDescent="0.3">
      <c r="A3253" s="8">
        <v>42467</v>
      </c>
      <c r="B3253" s="3">
        <v>18.3</v>
      </c>
      <c r="C3253" s="3">
        <v>18.3</v>
      </c>
      <c r="D3253" s="3">
        <v>18.3</v>
      </c>
      <c r="E3253" s="3">
        <v>18.3</v>
      </c>
      <c r="F3253" s="3">
        <v>0</v>
      </c>
      <c r="G3253" s="3">
        <v>18.3</v>
      </c>
    </row>
    <row r="3254" spans="1:7" x14ac:dyDescent="0.3">
      <c r="A3254" s="8">
        <v>42468</v>
      </c>
      <c r="B3254" s="3">
        <v>18.55</v>
      </c>
      <c r="C3254" s="3">
        <v>18.55</v>
      </c>
      <c r="D3254" s="3">
        <v>18.55</v>
      </c>
      <c r="E3254" s="3">
        <v>18.55</v>
      </c>
      <c r="F3254" s="3">
        <v>0</v>
      </c>
      <c r="G3254" s="3">
        <v>18.55</v>
      </c>
    </row>
    <row r="3255" spans="1:7" x14ac:dyDescent="0.3">
      <c r="A3255" s="8">
        <v>42471</v>
      </c>
      <c r="B3255" s="3">
        <v>19.05</v>
      </c>
      <c r="C3255" s="3">
        <v>19.05</v>
      </c>
      <c r="D3255" s="3">
        <v>19.05</v>
      </c>
      <c r="E3255" s="3">
        <v>19.05</v>
      </c>
      <c r="F3255" s="3">
        <v>0</v>
      </c>
      <c r="G3255" s="3">
        <v>19.05</v>
      </c>
    </row>
    <row r="3256" spans="1:7" x14ac:dyDescent="0.3">
      <c r="A3256" s="8">
        <v>42472</v>
      </c>
      <c r="B3256" s="3">
        <v>19.350000000000001</v>
      </c>
      <c r="C3256" s="3">
        <v>19.350000000000001</v>
      </c>
      <c r="D3256" s="3">
        <v>19.350000000000001</v>
      </c>
      <c r="E3256" s="3">
        <v>19.350000000000001</v>
      </c>
      <c r="F3256" s="3">
        <v>0</v>
      </c>
      <c r="G3256" s="3">
        <v>19.350000000000001</v>
      </c>
    </row>
    <row r="3257" spans="1:7" x14ac:dyDescent="0.3">
      <c r="A3257" s="8">
        <v>42473</v>
      </c>
      <c r="B3257" s="3">
        <v>19.329999999999998</v>
      </c>
      <c r="C3257" s="3">
        <v>19.329999999999998</v>
      </c>
      <c r="D3257" s="3">
        <v>19.329999999999998</v>
      </c>
      <c r="E3257" s="3">
        <v>19.329999999999998</v>
      </c>
      <c r="F3257" s="3">
        <v>0</v>
      </c>
      <c r="G3257" s="3">
        <v>19.329999999999998</v>
      </c>
    </row>
    <row r="3258" spans="1:7" x14ac:dyDescent="0.3">
      <c r="A3258" s="8">
        <v>42474</v>
      </c>
      <c r="B3258" s="3">
        <v>19.100000000000001</v>
      </c>
      <c r="C3258" s="3">
        <v>19.100000000000001</v>
      </c>
      <c r="D3258" s="3">
        <v>19.100000000000001</v>
      </c>
      <c r="E3258" s="3">
        <v>19.100000000000001</v>
      </c>
      <c r="F3258" s="3">
        <v>0</v>
      </c>
      <c r="G3258" s="3">
        <v>19.100000000000001</v>
      </c>
    </row>
    <row r="3259" spans="1:7" x14ac:dyDescent="0.3">
      <c r="A3259" s="8">
        <v>42475</v>
      </c>
      <c r="B3259" s="3">
        <v>19.25</v>
      </c>
      <c r="C3259" s="3">
        <v>19.25</v>
      </c>
      <c r="D3259" s="3">
        <v>19.25</v>
      </c>
      <c r="E3259" s="3">
        <v>19.25</v>
      </c>
      <c r="F3259" s="3">
        <v>0</v>
      </c>
      <c r="G3259" s="3">
        <v>19.25</v>
      </c>
    </row>
    <row r="3260" spans="1:7" x14ac:dyDescent="0.3">
      <c r="A3260" s="8">
        <v>42478</v>
      </c>
      <c r="B3260" s="3">
        <v>19.2</v>
      </c>
      <c r="C3260" s="3">
        <v>19.2</v>
      </c>
      <c r="D3260" s="3">
        <v>19.2</v>
      </c>
      <c r="E3260" s="3">
        <v>19.2</v>
      </c>
      <c r="F3260" s="3">
        <v>0</v>
      </c>
      <c r="G3260" s="3">
        <v>19.2</v>
      </c>
    </row>
    <row r="3261" spans="1:7" x14ac:dyDescent="0.3">
      <c r="A3261" s="8">
        <v>42479</v>
      </c>
      <c r="B3261" s="3">
        <v>18.899999999999999</v>
      </c>
      <c r="C3261" s="3">
        <v>18.899999999999999</v>
      </c>
      <c r="D3261" s="3">
        <v>18.899999999999999</v>
      </c>
      <c r="E3261" s="3">
        <v>18.899999999999999</v>
      </c>
      <c r="F3261" s="3">
        <v>0</v>
      </c>
      <c r="G3261" s="3">
        <v>18.899999999999999</v>
      </c>
    </row>
    <row r="3262" spans="1:7" x14ac:dyDescent="0.3">
      <c r="A3262" s="8">
        <v>42480</v>
      </c>
      <c r="B3262" s="3">
        <v>18.850000000000001</v>
      </c>
      <c r="C3262" s="3">
        <v>18.850000000000001</v>
      </c>
      <c r="D3262" s="3">
        <v>18.850000000000001</v>
      </c>
      <c r="E3262" s="3">
        <v>18.850000000000001</v>
      </c>
      <c r="F3262" s="3">
        <v>0</v>
      </c>
      <c r="G3262" s="3">
        <v>18.850000000000001</v>
      </c>
    </row>
    <row r="3263" spans="1:7" x14ac:dyDescent="0.3">
      <c r="A3263" s="8">
        <v>42481</v>
      </c>
      <c r="B3263" s="3">
        <v>19.3</v>
      </c>
      <c r="C3263" s="3">
        <v>19.3</v>
      </c>
      <c r="D3263" s="3">
        <v>19.3</v>
      </c>
      <c r="E3263" s="3">
        <v>19.3</v>
      </c>
      <c r="F3263" s="3">
        <v>0</v>
      </c>
      <c r="G3263" s="3">
        <v>19.3</v>
      </c>
    </row>
    <row r="3264" spans="1:7" x14ac:dyDescent="0.3">
      <c r="A3264" s="8">
        <v>42482</v>
      </c>
      <c r="B3264" s="3">
        <v>19.989999999999998</v>
      </c>
      <c r="C3264" s="3">
        <v>19.989999999999998</v>
      </c>
      <c r="D3264" s="3">
        <v>19.989999999999998</v>
      </c>
      <c r="E3264" s="3">
        <v>19.989999999999998</v>
      </c>
      <c r="F3264" s="3">
        <v>0</v>
      </c>
      <c r="G3264" s="3">
        <v>19.989999999999998</v>
      </c>
    </row>
    <row r="3265" spans="1:7" x14ac:dyDescent="0.3">
      <c r="A3265" s="8">
        <v>42485</v>
      </c>
      <c r="B3265" s="3">
        <v>20.05</v>
      </c>
      <c r="C3265" s="3">
        <v>20.05</v>
      </c>
      <c r="D3265" s="3">
        <v>20.05</v>
      </c>
      <c r="E3265" s="3">
        <v>20.05</v>
      </c>
      <c r="F3265" s="3">
        <v>0</v>
      </c>
      <c r="G3265" s="3">
        <v>20.05</v>
      </c>
    </row>
    <row r="3266" spans="1:7" x14ac:dyDescent="0.3">
      <c r="A3266" s="8">
        <v>42486</v>
      </c>
      <c r="B3266" s="3">
        <v>20.5</v>
      </c>
      <c r="C3266" s="3">
        <v>20.5</v>
      </c>
      <c r="D3266" s="3">
        <v>20.5</v>
      </c>
      <c r="E3266" s="3">
        <v>20.5</v>
      </c>
      <c r="F3266" s="3">
        <v>0</v>
      </c>
      <c r="G3266" s="3">
        <v>20.5</v>
      </c>
    </row>
    <row r="3267" spans="1:7" x14ac:dyDescent="0.3">
      <c r="A3267" s="8">
        <v>42487</v>
      </c>
      <c r="B3267" s="3">
        <v>20.350000000000001</v>
      </c>
      <c r="C3267" s="3">
        <v>20.350000000000001</v>
      </c>
      <c r="D3267" s="3">
        <v>20.350000000000001</v>
      </c>
      <c r="E3267" s="3">
        <v>20.350000000000001</v>
      </c>
      <c r="F3267" s="3">
        <v>0</v>
      </c>
      <c r="G3267" s="3">
        <v>20.350000000000001</v>
      </c>
    </row>
    <row r="3268" spans="1:7" x14ac:dyDescent="0.3">
      <c r="A3268" s="8">
        <v>42488</v>
      </c>
      <c r="B3268" s="3">
        <v>20.149999999999999</v>
      </c>
      <c r="C3268" s="3">
        <v>20.149999999999999</v>
      </c>
      <c r="D3268" s="3">
        <v>20.149999999999999</v>
      </c>
      <c r="E3268" s="3">
        <v>20.149999999999999</v>
      </c>
      <c r="F3268" s="3">
        <v>0</v>
      </c>
      <c r="G3268" s="3">
        <v>20.149999999999999</v>
      </c>
    </row>
    <row r="3269" spans="1:7" x14ac:dyDescent="0.3">
      <c r="A3269" s="8">
        <v>42489</v>
      </c>
      <c r="B3269" s="3">
        <v>20.2</v>
      </c>
      <c r="C3269" s="3">
        <v>20.2</v>
      </c>
      <c r="D3269" s="3">
        <v>20.2</v>
      </c>
      <c r="E3269" s="3">
        <v>20.2</v>
      </c>
      <c r="F3269" s="3">
        <v>0</v>
      </c>
      <c r="G3269" s="3">
        <v>20.2</v>
      </c>
    </row>
    <row r="3270" spans="1:7" x14ac:dyDescent="0.3">
      <c r="A3270" s="8">
        <v>42492</v>
      </c>
      <c r="B3270" s="3">
        <v>18.3</v>
      </c>
      <c r="C3270" s="3">
        <v>18.3</v>
      </c>
      <c r="D3270" s="3">
        <v>18.3</v>
      </c>
      <c r="E3270" s="3">
        <v>18.3</v>
      </c>
      <c r="F3270" s="3">
        <v>0</v>
      </c>
      <c r="G3270" s="3">
        <v>18.3</v>
      </c>
    </row>
    <row r="3271" spans="1:7" x14ac:dyDescent="0.3">
      <c r="A3271" s="8">
        <v>42493</v>
      </c>
      <c r="B3271" s="3">
        <v>18.55</v>
      </c>
      <c r="C3271" s="3">
        <v>18.55</v>
      </c>
      <c r="D3271" s="3">
        <v>18.55</v>
      </c>
      <c r="E3271" s="3">
        <v>18.55</v>
      </c>
      <c r="F3271" s="3">
        <v>0</v>
      </c>
      <c r="G3271" s="3">
        <v>18.55</v>
      </c>
    </row>
    <row r="3272" spans="1:7" x14ac:dyDescent="0.3">
      <c r="A3272" s="8">
        <v>42494</v>
      </c>
      <c r="B3272" s="3">
        <v>19</v>
      </c>
      <c r="C3272" s="3">
        <v>19</v>
      </c>
      <c r="D3272" s="3">
        <v>19</v>
      </c>
      <c r="E3272" s="3">
        <v>19</v>
      </c>
      <c r="F3272" s="3">
        <v>0</v>
      </c>
      <c r="G3272" s="3">
        <v>19</v>
      </c>
    </row>
    <row r="3273" spans="1:7" x14ac:dyDescent="0.3">
      <c r="A3273" s="8">
        <v>42496</v>
      </c>
      <c r="B3273" s="3">
        <v>19.45</v>
      </c>
      <c r="C3273" s="3">
        <v>19.45</v>
      </c>
      <c r="D3273" s="3">
        <v>19.45</v>
      </c>
      <c r="E3273" s="3">
        <v>19.45</v>
      </c>
      <c r="F3273" s="3">
        <v>0</v>
      </c>
      <c r="G3273" s="3">
        <v>19.45</v>
      </c>
    </row>
    <row r="3274" spans="1:7" x14ac:dyDescent="0.3">
      <c r="A3274" s="8">
        <v>42499</v>
      </c>
      <c r="B3274" s="3">
        <v>19.25</v>
      </c>
      <c r="C3274" s="3">
        <v>19.25</v>
      </c>
      <c r="D3274" s="3">
        <v>19.25</v>
      </c>
      <c r="E3274" s="3">
        <v>19.25</v>
      </c>
      <c r="F3274" s="3">
        <v>0</v>
      </c>
      <c r="G3274" s="3">
        <v>19.25</v>
      </c>
    </row>
    <row r="3275" spans="1:7" x14ac:dyDescent="0.3">
      <c r="A3275" s="8">
        <v>42500</v>
      </c>
      <c r="B3275" s="3">
        <v>19.399999999999999</v>
      </c>
      <c r="C3275" s="3">
        <v>19.399999999999999</v>
      </c>
      <c r="D3275" s="3">
        <v>19.399999999999999</v>
      </c>
      <c r="E3275" s="3">
        <v>19.399999999999999</v>
      </c>
      <c r="F3275" s="3">
        <v>0</v>
      </c>
      <c r="G3275" s="3">
        <v>19.399999999999999</v>
      </c>
    </row>
    <row r="3276" spans="1:7" x14ac:dyDescent="0.3">
      <c r="A3276" s="8">
        <v>42501</v>
      </c>
      <c r="B3276" s="3">
        <v>19.75</v>
      </c>
      <c r="C3276" s="3">
        <v>19.75</v>
      </c>
      <c r="D3276" s="3">
        <v>19.75</v>
      </c>
      <c r="E3276" s="3">
        <v>19.75</v>
      </c>
      <c r="F3276" s="3">
        <v>0</v>
      </c>
      <c r="G3276" s="3">
        <v>19.75</v>
      </c>
    </row>
    <row r="3277" spans="1:7" x14ac:dyDescent="0.3">
      <c r="A3277" s="8">
        <v>42502</v>
      </c>
      <c r="B3277" s="3">
        <v>19.850000000000001</v>
      </c>
      <c r="C3277" s="3">
        <v>19.850000000000001</v>
      </c>
      <c r="D3277" s="3">
        <v>19.850000000000001</v>
      </c>
      <c r="E3277" s="3">
        <v>19.850000000000001</v>
      </c>
      <c r="F3277" s="3">
        <v>0</v>
      </c>
      <c r="G3277" s="3">
        <v>19.850000000000001</v>
      </c>
    </row>
    <row r="3278" spans="1:7" x14ac:dyDescent="0.3">
      <c r="A3278" s="8">
        <v>42503</v>
      </c>
      <c r="B3278" s="3">
        <v>19.579999999999998</v>
      </c>
      <c r="C3278" s="3">
        <v>19.579999999999998</v>
      </c>
      <c r="D3278" s="3">
        <v>19.579999999999998</v>
      </c>
      <c r="E3278" s="3">
        <v>19.579999999999998</v>
      </c>
      <c r="F3278" s="3">
        <v>0</v>
      </c>
      <c r="G3278" s="3">
        <v>19.579999999999998</v>
      </c>
    </row>
    <row r="3279" spans="1:7" x14ac:dyDescent="0.3">
      <c r="A3279" s="8">
        <v>42508</v>
      </c>
      <c r="B3279" s="3">
        <v>20.55</v>
      </c>
      <c r="C3279" s="3">
        <v>20.55</v>
      </c>
      <c r="D3279" s="3">
        <v>20.55</v>
      </c>
      <c r="E3279" s="3">
        <v>20.55</v>
      </c>
      <c r="F3279" s="3">
        <v>0</v>
      </c>
      <c r="G3279" s="3">
        <v>20.55</v>
      </c>
    </row>
    <row r="3280" spans="1:7" x14ac:dyDescent="0.3">
      <c r="A3280" s="8">
        <v>42509</v>
      </c>
      <c r="B3280" s="3">
        <v>20.96</v>
      </c>
      <c r="C3280" s="3">
        <v>20.96</v>
      </c>
      <c r="D3280" s="3">
        <v>20.96</v>
      </c>
      <c r="E3280" s="3">
        <v>20.96</v>
      </c>
      <c r="F3280" s="3">
        <v>0</v>
      </c>
      <c r="G3280" s="3">
        <v>20.96</v>
      </c>
    </row>
    <row r="3281" spans="1:7" x14ac:dyDescent="0.3">
      <c r="A3281" s="8">
        <v>42510</v>
      </c>
      <c r="B3281" s="3">
        <v>21.1</v>
      </c>
      <c r="C3281" s="3">
        <v>21.1</v>
      </c>
      <c r="D3281" s="3">
        <v>21.1</v>
      </c>
      <c r="E3281" s="3">
        <v>21.1</v>
      </c>
      <c r="F3281" s="3">
        <v>0</v>
      </c>
      <c r="G3281" s="3">
        <v>21.1</v>
      </c>
    </row>
    <row r="3282" spans="1:7" x14ac:dyDescent="0.3">
      <c r="A3282" s="8">
        <v>42513</v>
      </c>
      <c r="B3282" s="3">
        <v>21.2</v>
      </c>
      <c r="C3282" s="3">
        <v>21.2</v>
      </c>
      <c r="D3282" s="3">
        <v>21.2</v>
      </c>
      <c r="E3282" s="3">
        <v>21.2</v>
      </c>
      <c r="F3282" s="3">
        <v>0</v>
      </c>
      <c r="G3282" s="3">
        <v>21.2</v>
      </c>
    </row>
    <row r="3283" spans="1:7" x14ac:dyDescent="0.3">
      <c r="A3283" s="8">
        <v>42514</v>
      </c>
      <c r="B3283" s="3">
        <v>21.6</v>
      </c>
      <c r="C3283" s="3">
        <v>21.6</v>
      </c>
      <c r="D3283" s="3">
        <v>21.6</v>
      </c>
      <c r="E3283" s="3">
        <v>21.6</v>
      </c>
      <c r="F3283" s="3">
        <v>0</v>
      </c>
      <c r="G3283" s="3">
        <v>21.6</v>
      </c>
    </row>
    <row r="3284" spans="1:7" x14ac:dyDescent="0.3">
      <c r="A3284" s="8">
        <v>42515</v>
      </c>
      <c r="B3284" s="3">
        <v>21.8</v>
      </c>
      <c r="C3284" s="3">
        <v>21.8</v>
      </c>
      <c r="D3284" s="3">
        <v>21.8</v>
      </c>
      <c r="E3284" s="3">
        <v>21.8</v>
      </c>
      <c r="F3284" s="3">
        <v>0</v>
      </c>
      <c r="G3284" s="3">
        <v>21.8</v>
      </c>
    </row>
    <row r="3285" spans="1:7" x14ac:dyDescent="0.3">
      <c r="A3285" s="8">
        <v>42516</v>
      </c>
      <c r="B3285" s="3">
        <v>22.2</v>
      </c>
      <c r="C3285" s="3">
        <v>22.2</v>
      </c>
      <c r="D3285" s="3">
        <v>22.2</v>
      </c>
      <c r="E3285" s="3">
        <v>22.2</v>
      </c>
      <c r="F3285" s="3">
        <v>0</v>
      </c>
      <c r="G3285" s="3">
        <v>22.2</v>
      </c>
    </row>
    <row r="3286" spans="1:7" x14ac:dyDescent="0.3">
      <c r="A3286" s="8">
        <v>42517</v>
      </c>
      <c r="B3286" s="3">
        <v>22.15</v>
      </c>
      <c r="C3286" s="3">
        <v>22.15</v>
      </c>
      <c r="D3286" s="3">
        <v>22.15</v>
      </c>
      <c r="E3286" s="3">
        <v>22.15</v>
      </c>
      <c r="F3286" s="3">
        <v>0</v>
      </c>
      <c r="G3286" s="3">
        <v>22.15</v>
      </c>
    </row>
    <row r="3287" spans="1:7" x14ac:dyDescent="0.3">
      <c r="A3287" s="8">
        <v>42520</v>
      </c>
      <c r="B3287" s="3">
        <v>20.350000000000001</v>
      </c>
      <c r="C3287" s="3">
        <v>20.350000000000001</v>
      </c>
      <c r="D3287" s="3">
        <v>20.350000000000001</v>
      </c>
      <c r="E3287" s="3">
        <v>20.350000000000001</v>
      </c>
      <c r="F3287" s="3">
        <v>0</v>
      </c>
      <c r="G3287" s="3">
        <v>20.350000000000001</v>
      </c>
    </row>
    <row r="3288" spans="1:7" x14ac:dyDescent="0.3">
      <c r="A3288" s="8">
        <v>42521</v>
      </c>
      <c r="B3288" s="3">
        <v>21</v>
      </c>
      <c r="C3288" s="3">
        <v>21</v>
      </c>
      <c r="D3288" s="3">
        <v>21</v>
      </c>
      <c r="E3288" s="3">
        <v>21</v>
      </c>
      <c r="F3288" s="3">
        <v>0</v>
      </c>
      <c r="G3288" s="3">
        <v>21</v>
      </c>
    </row>
    <row r="3289" spans="1:7" x14ac:dyDescent="0.3">
      <c r="A3289" s="8">
        <v>42522</v>
      </c>
      <c r="B3289" s="3">
        <v>21.4</v>
      </c>
      <c r="C3289" s="3">
        <v>21.4</v>
      </c>
      <c r="D3289" s="3">
        <v>21.4</v>
      </c>
      <c r="E3289" s="3">
        <v>21.4</v>
      </c>
      <c r="F3289" s="3">
        <v>0</v>
      </c>
      <c r="G3289" s="3">
        <v>21.4</v>
      </c>
    </row>
    <row r="3290" spans="1:7" x14ac:dyDescent="0.3">
      <c r="A3290" s="8">
        <v>42523</v>
      </c>
      <c r="B3290" s="3">
        <v>21.63</v>
      </c>
      <c r="C3290" s="3">
        <v>21.63</v>
      </c>
      <c r="D3290" s="3">
        <v>21.63</v>
      </c>
      <c r="E3290" s="3">
        <v>21.63</v>
      </c>
      <c r="F3290" s="3">
        <v>0</v>
      </c>
      <c r="G3290" s="3">
        <v>21.63</v>
      </c>
    </row>
    <row r="3291" spans="1:7" x14ac:dyDescent="0.3">
      <c r="A3291" s="8">
        <v>42524</v>
      </c>
      <c r="B3291" s="3">
        <v>22.58</v>
      </c>
      <c r="C3291" s="3">
        <v>22.58</v>
      </c>
      <c r="D3291" s="3">
        <v>22.58</v>
      </c>
      <c r="E3291" s="3">
        <v>22.58</v>
      </c>
      <c r="F3291" s="3">
        <v>0</v>
      </c>
      <c r="G3291" s="3">
        <v>22.58</v>
      </c>
    </row>
    <row r="3292" spans="1:7" x14ac:dyDescent="0.3">
      <c r="A3292" s="8">
        <v>42527</v>
      </c>
      <c r="B3292" s="3">
        <v>23.85</v>
      </c>
      <c r="C3292" s="3">
        <v>23.85</v>
      </c>
      <c r="D3292" s="3">
        <v>23.85</v>
      </c>
      <c r="E3292" s="3">
        <v>23.85</v>
      </c>
      <c r="F3292" s="3">
        <v>0</v>
      </c>
      <c r="G3292" s="3">
        <v>23.85</v>
      </c>
    </row>
    <row r="3293" spans="1:7" x14ac:dyDescent="0.3">
      <c r="A3293" s="8">
        <v>42528</v>
      </c>
      <c r="B3293" s="3">
        <v>23.35</v>
      </c>
      <c r="C3293" s="3">
        <v>23.35</v>
      </c>
      <c r="D3293" s="3">
        <v>23.35</v>
      </c>
      <c r="E3293" s="3">
        <v>23.35</v>
      </c>
      <c r="F3293" s="3">
        <v>0</v>
      </c>
      <c r="G3293" s="3">
        <v>23.35</v>
      </c>
    </row>
    <row r="3294" spans="1:7" x14ac:dyDescent="0.3">
      <c r="A3294" s="8">
        <v>42529</v>
      </c>
      <c r="B3294" s="3">
        <v>23.35</v>
      </c>
      <c r="C3294" s="3">
        <v>23.35</v>
      </c>
      <c r="D3294" s="3">
        <v>23.35</v>
      </c>
      <c r="E3294" s="3">
        <v>23.35</v>
      </c>
      <c r="F3294" s="3">
        <v>0</v>
      </c>
      <c r="G3294" s="3">
        <v>23.35</v>
      </c>
    </row>
    <row r="3295" spans="1:7" x14ac:dyDescent="0.3">
      <c r="A3295" s="8">
        <v>42530</v>
      </c>
      <c r="B3295" s="3">
        <v>22.8</v>
      </c>
      <c r="C3295" s="3">
        <v>22.8</v>
      </c>
      <c r="D3295" s="3">
        <v>22.8</v>
      </c>
      <c r="E3295" s="3">
        <v>22.8</v>
      </c>
      <c r="F3295" s="3">
        <v>0</v>
      </c>
      <c r="G3295" s="3">
        <v>22.8</v>
      </c>
    </row>
    <row r="3296" spans="1:7" x14ac:dyDescent="0.3">
      <c r="A3296" s="8">
        <v>42531</v>
      </c>
      <c r="B3296" s="3">
        <v>23.01</v>
      </c>
      <c r="C3296" s="3">
        <v>23.01</v>
      </c>
      <c r="D3296" s="3">
        <v>23.01</v>
      </c>
      <c r="E3296" s="3">
        <v>23.01</v>
      </c>
      <c r="F3296" s="3">
        <v>0</v>
      </c>
      <c r="G3296" s="3">
        <v>23.01</v>
      </c>
    </row>
    <row r="3297" spans="1:7" x14ac:dyDescent="0.3">
      <c r="A3297" s="8">
        <v>42534</v>
      </c>
      <c r="B3297" s="3">
        <v>23.55</v>
      </c>
      <c r="C3297" s="3">
        <v>23.55</v>
      </c>
      <c r="D3297" s="3">
        <v>23.55</v>
      </c>
      <c r="E3297" s="3">
        <v>23.55</v>
      </c>
      <c r="F3297" s="3">
        <v>0</v>
      </c>
      <c r="G3297" s="3">
        <v>23.55</v>
      </c>
    </row>
    <row r="3298" spans="1:7" x14ac:dyDescent="0.3">
      <c r="A3298" s="8">
        <v>42535</v>
      </c>
      <c r="B3298" s="3">
        <v>24.4</v>
      </c>
      <c r="C3298" s="3">
        <v>24.4</v>
      </c>
      <c r="D3298" s="3">
        <v>24.4</v>
      </c>
      <c r="E3298" s="3">
        <v>24.4</v>
      </c>
      <c r="F3298" s="3">
        <v>0</v>
      </c>
      <c r="G3298" s="3">
        <v>24.4</v>
      </c>
    </row>
    <row r="3299" spans="1:7" x14ac:dyDescent="0.3">
      <c r="A3299" s="8">
        <v>42536</v>
      </c>
      <c r="B3299" s="3">
        <v>24.7</v>
      </c>
      <c r="C3299" s="3">
        <v>24.7</v>
      </c>
      <c r="D3299" s="3">
        <v>24.7</v>
      </c>
      <c r="E3299" s="3">
        <v>24.7</v>
      </c>
      <c r="F3299" s="3">
        <v>0</v>
      </c>
      <c r="G3299" s="3">
        <v>24.7</v>
      </c>
    </row>
    <row r="3300" spans="1:7" x14ac:dyDescent="0.3">
      <c r="A3300" s="8">
        <v>42537</v>
      </c>
      <c r="B3300" s="3">
        <v>24.65</v>
      </c>
      <c r="C3300" s="3">
        <v>24.65</v>
      </c>
      <c r="D3300" s="3">
        <v>24.65</v>
      </c>
      <c r="E3300" s="3">
        <v>24.65</v>
      </c>
      <c r="F3300" s="3">
        <v>0</v>
      </c>
      <c r="G3300" s="3">
        <v>24.65</v>
      </c>
    </row>
    <row r="3301" spans="1:7" x14ac:dyDescent="0.3">
      <c r="A3301" s="8">
        <v>42538</v>
      </c>
      <c r="B3301" s="3">
        <v>24.38</v>
      </c>
      <c r="C3301" s="3">
        <v>24.38</v>
      </c>
      <c r="D3301" s="3">
        <v>24.38</v>
      </c>
      <c r="E3301" s="3">
        <v>24.38</v>
      </c>
      <c r="F3301" s="3">
        <v>0</v>
      </c>
      <c r="G3301" s="3">
        <v>24.38</v>
      </c>
    </row>
    <row r="3302" spans="1:7" x14ac:dyDescent="0.3">
      <c r="A3302" s="8">
        <v>42541</v>
      </c>
      <c r="B3302" s="3">
        <v>24.1</v>
      </c>
      <c r="C3302" s="3">
        <v>24.1</v>
      </c>
      <c r="D3302" s="3">
        <v>24.1</v>
      </c>
      <c r="E3302" s="3">
        <v>24.1</v>
      </c>
      <c r="F3302" s="3">
        <v>0</v>
      </c>
      <c r="G3302" s="3">
        <v>24.1</v>
      </c>
    </row>
    <row r="3303" spans="1:7" x14ac:dyDescent="0.3">
      <c r="A3303" s="8">
        <v>42542</v>
      </c>
      <c r="B3303" s="3">
        <v>22.95</v>
      </c>
      <c r="C3303" s="3">
        <v>22.95</v>
      </c>
      <c r="D3303" s="3">
        <v>22.95</v>
      </c>
      <c r="E3303" s="3">
        <v>22.95</v>
      </c>
      <c r="F3303" s="3">
        <v>0</v>
      </c>
      <c r="G3303" s="3">
        <v>22.95</v>
      </c>
    </row>
    <row r="3304" spans="1:7" x14ac:dyDescent="0.3">
      <c r="A3304" s="8">
        <v>42543</v>
      </c>
      <c r="B3304" s="3">
        <v>23.1</v>
      </c>
      <c r="C3304" s="3">
        <v>23.1</v>
      </c>
      <c r="D3304" s="3">
        <v>23.1</v>
      </c>
      <c r="E3304" s="3">
        <v>23.1</v>
      </c>
      <c r="F3304" s="3">
        <v>0</v>
      </c>
      <c r="G3304" s="3">
        <v>23.1</v>
      </c>
    </row>
    <row r="3305" spans="1:7" x14ac:dyDescent="0.3">
      <c r="A3305" s="8">
        <v>42544</v>
      </c>
      <c r="B3305" s="3">
        <v>22.85</v>
      </c>
      <c r="C3305" s="3">
        <v>22.85</v>
      </c>
      <c r="D3305" s="3">
        <v>22.85</v>
      </c>
      <c r="E3305" s="3">
        <v>22.85</v>
      </c>
      <c r="F3305" s="3">
        <v>0</v>
      </c>
      <c r="G3305" s="3">
        <v>22.85</v>
      </c>
    </row>
    <row r="3306" spans="1:7" x14ac:dyDescent="0.3">
      <c r="A3306" s="8">
        <v>42545</v>
      </c>
      <c r="B3306" s="3">
        <v>22.35</v>
      </c>
      <c r="C3306" s="3">
        <v>22.35</v>
      </c>
      <c r="D3306" s="3">
        <v>22.35</v>
      </c>
      <c r="E3306" s="3">
        <v>22.35</v>
      </c>
      <c r="F3306" s="3">
        <v>0</v>
      </c>
      <c r="G3306" s="3">
        <v>22.35</v>
      </c>
    </row>
    <row r="3307" spans="1:7" x14ac:dyDescent="0.3">
      <c r="A3307" s="8">
        <v>42548</v>
      </c>
      <c r="B3307" s="3">
        <v>22</v>
      </c>
      <c r="C3307" s="3">
        <v>22</v>
      </c>
      <c r="D3307" s="3">
        <v>22</v>
      </c>
      <c r="E3307" s="3">
        <v>22</v>
      </c>
      <c r="F3307" s="3">
        <v>0</v>
      </c>
      <c r="G3307" s="3">
        <v>22</v>
      </c>
    </row>
    <row r="3308" spans="1:7" x14ac:dyDescent="0.3">
      <c r="A3308" s="8">
        <v>42549</v>
      </c>
      <c r="B3308" s="3">
        <v>22.4</v>
      </c>
      <c r="C3308" s="3">
        <v>22.4</v>
      </c>
      <c r="D3308" s="3">
        <v>22.4</v>
      </c>
      <c r="E3308" s="3">
        <v>22.4</v>
      </c>
      <c r="F3308" s="3">
        <v>0</v>
      </c>
      <c r="G3308" s="3">
        <v>22.4</v>
      </c>
    </row>
    <row r="3309" spans="1:7" x14ac:dyDescent="0.3">
      <c r="A3309" s="8">
        <v>42550</v>
      </c>
      <c r="B3309" s="3">
        <v>23.13</v>
      </c>
      <c r="C3309" s="3">
        <v>23.13</v>
      </c>
      <c r="D3309" s="3">
        <v>23.13</v>
      </c>
      <c r="E3309" s="3">
        <v>23.13</v>
      </c>
      <c r="F3309" s="3">
        <v>0</v>
      </c>
      <c r="G3309" s="3">
        <v>23.13</v>
      </c>
    </row>
    <row r="3310" spans="1:7" x14ac:dyDescent="0.3">
      <c r="A3310" s="8">
        <v>42551</v>
      </c>
      <c r="B3310" s="3">
        <v>23.18</v>
      </c>
      <c r="C3310" s="3">
        <v>23.18</v>
      </c>
      <c r="D3310" s="3">
        <v>23.18</v>
      </c>
      <c r="E3310" s="3">
        <v>23.18</v>
      </c>
      <c r="F3310" s="3">
        <v>0</v>
      </c>
      <c r="G3310" s="3">
        <v>23.18</v>
      </c>
    </row>
    <row r="3311" spans="1:7" x14ac:dyDescent="0.3">
      <c r="A3311" s="8">
        <v>42552</v>
      </c>
      <c r="B3311" s="3">
        <v>24.43</v>
      </c>
      <c r="C3311" s="3">
        <v>24.43</v>
      </c>
      <c r="D3311" s="3">
        <v>24.43</v>
      </c>
      <c r="E3311" s="3">
        <v>24.43</v>
      </c>
      <c r="F3311" s="3">
        <v>0</v>
      </c>
      <c r="G3311" s="3">
        <v>24.43</v>
      </c>
    </row>
    <row r="3312" spans="1:7" x14ac:dyDescent="0.3">
      <c r="A3312" s="8">
        <v>42555</v>
      </c>
      <c r="B3312" s="3">
        <v>24.6</v>
      </c>
      <c r="C3312" s="3">
        <v>24.6</v>
      </c>
      <c r="D3312" s="3">
        <v>24.6</v>
      </c>
      <c r="E3312" s="3">
        <v>24.6</v>
      </c>
      <c r="F3312" s="3">
        <v>0</v>
      </c>
      <c r="G3312" s="3">
        <v>24.6</v>
      </c>
    </row>
    <row r="3313" spans="1:7" x14ac:dyDescent="0.3">
      <c r="A3313" s="8">
        <v>42556</v>
      </c>
      <c r="B3313" s="3">
        <v>24.58</v>
      </c>
      <c r="C3313" s="3">
        <v>24.58</v>
      </c>
      <c r="D3313" s="3">
        <v>24.58</v>
      </c>
      <c r="E3313" s="3">
        <v>24.58</v>
      </c>
      <c r="F3313" s="3">
        <v>0</v>
      </c>
      <c r="G3313" s="3">
        <v>24.58</v>
      </c>
    </row>
    <row r="3314" spans="1:7" x14ac:dyDescent="0.3">
      <c r="A3314" s="8">
        <v>42557</v>
      </c>
      <c r="B3314" s="3">
        <v>24.38</v>
      </c>
      <c r="C3314" s="3">
        <v>24.38</v>
      </c>
      <c r="D3314" s="3">
        <v>24.38</v>
      </c>
      <c r="E3314" s="3">
        <v>24.38</v>
      </c>
      <c r="F3314" s="3">
        <v>0</v>
      </c>
      <c r="G3314" s="3">
        <v>24.38</v>
      </c>
    </row>
    <row r="3315" spans="1:7" x14ac:dyDescent="0.3">
      <c r="A3315" s="8">
        <v>42558</v>
      </c>
      <c r="B3315" s="3">
        <v>24.52</v>
      </c>
      <c r="C3315" s="3">
        <v>24.52</v>
      </c>
      <c r="D3315" s="3">
        <v>24.52</v>
      </c>
      <c r="E3315" s="3">
        <v>24.52</v>
      </c>
      <c r="F3315" s="3">
        <v>0</v>
      </c>
      <c r="G3315" s="3">
        <v>24.52</v>
      </c>
    </row>
    <row r="3316" spans="1:7" x14ac:dyDescent="0.3">
      <c r="A3316" s="8">
        <v>42559</v>
      </c>
      <c r="B3316" s="3">
        <v>24.6</v>
      </c>
      <c r="C3316" s="3">
        <v>24.6</v>
      </c>
      <c r="D3316" s="3">
        <v>24.6</v>
      </c>
      <c r="E3316" s="3">
        <v>24.6</v>
      </c>
      <c r="F3316" s="3">
        <v>0</v>
      </c>
      <c r="G3316" s="3">
        <v>24.6</v>
      </c>
    </row>
    <row r="3317" spans="1:7" x14ac:dyDescent="0.3">
      <c r="A3317" s="8">
        <v>42562</v>
      </c>
      <c r="B3317" s="3">
        <v>24.9</v>
      </c>
      <c r="C3317" s="3">
        <v>24.9</v>
      </c>
      <c r="D3317" s="3">
        <v>24.9</v>
      </c>
      <c r="E3317" s="3">
        <v>24.9</v>
      </c>
      <c r="F3317" s="3">
        <v>0</v>
      </c>
      <c r="G3317" s="3">
        <v>24.9</v>
      </c>
    </row>
    <row r="3318" spans="1:7" x14ac:dyDescent="0.3">
      <c r="A3318" s="8">
        <v>42563</v>
      </c>
      <c r="B3318" s="3">
        <v>25.15</v>
      </c>
      <c r="C3318" s="3">
        <v>25.15</v>
      </c>
      <c r="D3318" s="3">
        <v>25.15</v>
      </c>
      <c r="E3318" s="3">
        <v>25.15</v>
      </c>
      <c r="F3318" s="3">
        <v>0</v>
      </c>
      <c r="G3318" s="3">
        <v>25.15</v>
      </c>
    </row>
    <row r="3319" spans="1:7" x14ac:dyDescent="0.3">
      <c r="A3319" s="8">
        <v>42564</v>
      </c>
      <c r="B3319" s="3">
        <v>25.15</v>
      </c>
      <c r="C3319" s="3">
        <v>25.15</v>
      </c>
      <c r="D3319" s="3">
        <v>25.15</v>
      </c>
      <c r="E3319" s="3">
        <v>25.15</v>
      </c>
      <c r="F3319" s="3">
        <v>0</v>
      </c>
      <c r="G3319" s="3">
        <v>25.15</v>
      </c>
    </row>
    <row r="3320" spans="1:7" x14ac:dyDescent="0.3">
      <c r="A3320" s="8">
        <v>42565</v>
      </c>
      <c r="B3320" s="3">
        <v>25.38</v>
      </c>
      <c r="C3320" s="3">
        <v>25.38</v>
      </c>
      <c r="D3320" s="3">
        <v>25.38</v>
      </c>
      <c r="E3320" s="3">
        <v>25.38</v>
      </c>
      <c r="F3320" s="3">
        <v>0</v>
      </c>
      <c r="G3320" s="3">
        <v>25.38</v>
      </c>
    </row>
    <row r="3321" spans="1:7" x14ac:dyDescent="0.3">
      <c r="A3321" s="8">
        <v>42566</v>
      </c>
      <c r="B3321" s="3">
        <v>25.35</v>
      </c>
      <c r="C3321" s="3">
        <v>25.35</v>
      </c>
      <c r="D3321" s="3">
        <v>25.35</v>
      </c>
      <c r="E3321" s="3">
        <v>25.35</v>
      </c>
      <c r="F3321" s="3">
        <v>0</v>
      </c>
      <c r="G3321" s="3">
        <v>25.35</v>
      </c>
    </row>
    <row r="3322" spans="1:7" x14ac:dyDescent="0.3">
      <c r="A3322" s="8">
        <v>42569</v>
      </c>
      <c r="B3322" s="3">
        <v>26.55</v>
      </c>
      <c r="C3322" s="3">
        <v>26.55</v>
      </c>
      <c r="D3322" s="3">
        <v>26.55</v>
      </c>
      <c r="E3322" s="3">
        <v>26.55</v>
      </c>
      <c r="F3322" s="3">
        <v>0</v>
      </c>
      <c r="G3322" s="3">
        <v>26.55</v>
      </c>
    </row>
    <row r="3323" spans="1:7" x14ac:dyDescent="0.3">
      <c r="A3323" s="8">
        <v>42570</v>
      </c>
      <c r="B3323" s="3">
        <v>26.88</v>
      </c>
      <c r="C3323" s="3">
        <v>26.88</v>
      </c>
      <c r="D3323" s="3">
        <v>26.88</v>
      </c>
      <c r="E3323" s="3">
        <v>26.88</v>
      </c>
      <c r="F3323" s="3">
        <v>0</v>
      </c>
      <c r="G3323" s="3">
        <v>26.88</v>
      </c>
    </row>
    <row r="3324" spans="1:7" x14ac:dyDescent="0.3">
      <c r="A3324" s="8">
        <v>42571</v>
      </c>
      <c r="B3324" s="3">
        <v>26.75</v>
      </c>
      <c r="C3324" s="3">
        <v>26.75</v>
      </c>
      <c r="D3324" s="3">
        <v>26.75</v>
      </c>
      <c r="E3324" s="3">
        <v>26.75</v>
      </c>
      <c r="F3324" s="3">
        <v>0</v>
      </c>
      <c r="G3324" s="3">
        <v>26.75</v>
      </c>
    </row>
    <row r="3325" spans="1:7" x14ac:dyDescent="0.3">
      <c r="A3325" s="8">
        <v>42572</v>
      </c>
      <c r="B3325" s="3">
        <v>26.8</v>
      </c>
      <c r="C3325" s="3">
        <v>26.8</v>
      </c>
      <c r="D3325" s="3">
        <v>26.8</v>
      </c>
      <c r="E3325" s="3">
        <v>26.8</v>
      </c>
      <c r="F3325" s="3">
        <v>0</v>
      </c>
      <c r="G3325" s="3">
        <v>26.8</v>
      </c>
    </row>
    <row r="3326" spans="1:7" x14ac:dyDescent="0.3">
      <c r="A3326" s="8">
        <v>42573</v>
      </c>
      <c r="B3326" s="3">
        <v>26.65</v>
      </c>
      <c r="C3326" s="3">
        <v>26.65</v>
      </c>
      <c r="D3326" s="3">
        <v>26.65</v>
      </c>
      <c r="E3326" s="3">
        <v>26.65</v>
      </c>
      <c r="F3326" s="3">
        <v>0</v>
      </c>
      <c r="G3326" s="3">
        <v>26.65</v>
      </c>
    </row>
    <row r="3327" spans="1:7" x14ac:dyDescent="0.3">
      <c r="A3327" s="8">
        <v>42576</v>
      </c>
      <c r="B3327" s="3">
        <v>26.1</v>
      </c>
      <c r="C3327" s="3">
        <v>26.1</v>
      </c>
      <c r="D3327" s="3">
        <v>26.1</v>
      </c>
      <c r="E3327" s="3">
        <v>26.1</v>
      </c>
      <c r="F3327" s="3">
        <v>0</v>
      </c>
      <c r="G3327" s="3">
        <v>26.1</v>
      </c>
    </row>
    <row r="3328" spans="1:7" x14ac:dyDescent="0.3">
      <c r="A3328" s="8">
        <v>42577</v>
      </c>
      <c r="B3328" s="3">
        <v>26.2</v>
      </c>
      <c r="C3328" s="3">
        <v>26.2</v>
      </c>
      <c r="D3328" s="3">
        <v>26.2</v>
      </c>
      <c r="E3328" s="3">
        <v>26.2</v>
      </c>
      <c r="F3328" s="3">
        <v>0</v>
      </c>
      <c r="G3328" s="3">
        <v>26.2</v>
      </c>
    </row>
    <row r="3329" spans="1:7" x14ac:dyDescent="0.3">
      <c r="A3329" s="8">
        <v>42578</v>
      </c>
      <c r="B3329" s="3">
        <v>25.7</v>
      </c>
      <c r="C3329" s="3">
        <v>25.7</v>
      </c>
      <c r="D3329" s="3">
        <v>25.7</v>
      </c>
      <c r="E3329" s="3">
        <v>25.7</v>
      </c>
      <c r="F3329" s="3">
        <v>0</v>
      </c>
      <c r="G3329" s="3">
        <v>25.7</v>
      </c>
    </row>
    <row r="3330" spans="1:7" x14ac:dyDescent="0.3">
      <c r="A3330" s="8">
        <v>42579</v>
      </c>
      <c r="B3330" s="3">
        <v>25.56</v>
      </c>
      <c r="C3330" s="3">
        <v>25.56</v>
      </c>
      <c r="D3330" s="3">
        <v>25.56</v>
      </c>
      <c r="E3330" s="3">
        <v>25.56</v>
      </c>
      <c r="F3330" s="3">
        <v>0</v>
      </c>
      <c r="G3330" s="3">
        <v>25.56</v>
      </c>
    </row>
    <row r="3331" spans="1:7" x14ac:dyDescent="0.3">
      <c r="A3331" s="8">
        <v>42580</v>
      </c>
      <c r="B3331" s="3">
        <v>25.3</v>
      </c>
      <c r="C3331" s="3">
        <v>25.3</v>
      </c>
      <c r="D3331" s="3">
        <v>25.3</v>
      </c>
      <c r="E3331" s="3">
        <v>25.3</v>
      </c>
      <c r="F3331" s="3">
        <v>0</v>
      </c>
      <c r="G3331" s="3">
        <v>25.3</v>
      </c>
    </row>
    <row r="3332" spans="1:7" x14ac:dyDescent="0.3">
      <c r="A3332" s="8">
        <v>42583</v>
      </c>
      <c r="B3332" s="3">
        <v>25.78</v>
      </c>
      <c r="C3332" s="3">
        <v>25.78</v>
      </c>
      <c r="D3332" s="3">
        <v>25.78</v>
      </c>
      <c r="E3332" s="3">
        <v>25.78</v>
      </c>
      <c r="F3332" s="3">
        <v>0</v>
      </c>
      <c r="G3332" s="3">
        <v>25.78</v>
      </c>
    </row>
    <row r="3333" spans="1:7" x14ac:dyDescent="0.3">
      <c r="A3333" s="8">
        <v>42584</v>
      </c>
      <c r="B3333" s="3">
        <v>25.75</v>
      </c>
      <c r="C3333" s="3">
        <v>25.75</v>
      </c>
      <c r="D3333" s="3">
        <v>25.75</v>
      </c>
      <c r="E3333" s="3">
        <v>25.75</v>
      </c>
      <c r="F3333" s="3">
        <v>0</v>
      </c>
      <c r="G3333" s="3">
        <v>25.75</v>
      </c>
    </row>
    <row r="3334" spans="1:7" x14ac:dyDescent="0.3">
      <c r="A3334" s="8">
        <v>42585</v>
      </c>
      <c r="B3334" s="3">
        <v>25.9</v>
      </c>
      <c r="C3334" s="3">
        <v>25.9</v>
      </c>
      <c r="D3334" s="3">
        <v>25.9</v>
      </c>
      <c r="E3334" s="3">
        <v>25.9</v>
      </c>
      <c r="F3334" s="3">
        <v>0</v>
      </c>
      <c r="G3334" s="3">
        <v>25.9</v>
      </c>
    </row>
    <row r="3335" spans="1:7" x14ac:dyDescent="0.3">
      <c r="A3335" s="8">
        <v>42586</v>
      </c>
      <c r="B3335" s="3">
        <v>25.95</v>
      </c>
      <c r="C3335" s="3">
        <v>25.95</v>
      </c>
      <c r="D3335" s="3">
        <v>25.95</v>
      </c>
      <c r="E3335" s="3">
        <v>25.95</v>
      </c>
      <c r="F3335" s="3">
        <v>0</v>
      </c>
      <c r="G3335" s="3">
        <v>25.95</v>
      </c>
    </row>
    <row r="3336" spans="1:7" x14ac:dyDescent="0.3">
      <c r="A3336" s="8">
        <v>42587</v>
      </c>
      <c r="B3336" s="3">
        <v>25.69</v>
      </c>
      <c r="C3336" s="3">
        <v>25.69</v>
      </c>
      <c r="D3336" s="3">
        <v>25.69</v>
      </c>
      <c r="E3336" s="3">
        <v>25.69</v>
      </c>
      <c r="F3336" s="3">
        <v>0</v>
      </c>
      <c r="G3336" s="3">
        <v>25.69</v>
      </c>
    </row>
    <row r="3337" spans="1:7" x14ac:dyDescent="0.3">
      <c r="A3337" s="8">
        <v>42590</v>
      </c>
      <c r="B3337" s="3">
        <v>25.93</v>
      </c>
      <c r="C3337" s="3">
        <v>25.93</v>
      </c>
      <c r="D3337" s="3">
        <v>25.93</v>
      </c>
      <c r="E3337" s="3">
        <v>25.93</v>
      </c>
      <c r="F3337" s="3">
        <v>0</v>
      </c>
      <c r="G3337" s="3">
        <v>25.93</v>
      </c>
    </row>
    <row r="3338" spans="1:7" x14ac:dyDescent="0.3">
      <c r="A3338" s="8">
        <v>42591</v>
      </c>
      <c r="B3338" s="3">
        <v>25.93</v>
      </c>
      <c r="C3338" s="3">
        <v>25.93</v>
      </c>
      <c r="D3338" s="3">
        <v>25.93</v>
      </c>
      <c r="E3338" s="3">
        <v>25.93</v>
      </c>
      <c r="F3338" s="3">
        <v>0</v>
      </c>
      <c r="G3338" s="3">
        <v>25.93</v>
      </c>
    </row>
    <row r="3339" spans="1:7" x14ac:dyDescent="0.3">
      <c r="A3339" s="8">
        <v>42592</v>
      </c>
      <c r="B3339" s="3">
        <v>26.2</v>
      </c>
      <c r="C3339" s="3">
        <v>26.2</v>
      </c>
      <c r="D3339" s="3">
        <v>26.2</v>
      </c>
      <c r="E3339" s="3">
        <v>26.2</v>
      </c>
      <c r="F3339" s="3">
        <v>0</v>
      </c>
      <c r="G3339" s="3">
        <v>26.2</v>
      </c>
    </row>
    <row r="3340" spans="1:7" x14ac:dyDescent="0.3">
      <c r="A3340" s="8">
        <v>42593</v>
      </c>
      <c r="B3340" s="3">
        <v>26.05</v>
      </c>
      <c r="C3340" s="3">
        <v>26.05</v>
      </c>
      <c r="D3340" s="3">
        <v>26.05</v>
      </c>
      <c r="E3340" s="3">
        <v>26.05</v>
      </c>
      <c r="F3340" s="3">
        <v>0</v>
      </c>
      <c r="G3340" s="3">
        <v>26.05</v>
      </c>
    </row>
    <row r="3341" spans="1:7" x14ac:dyDescent="0.3">
      <c r="A3341" s="8">
        <v>42594</v>
      </c>
      <c r="B3341" s="3">
        <v>26.2</v>
      </c>
      <c r="C3341" s="3">
        <v>26.2</v>
      </c>
      <c r="D3341" s="3">
        <v>26.2</v>
      </c>
      <c r="E3341" s="3">
        <v>26.2</v>
      </c>
      <c r="F3341" s="3">
        <v>0</v>
      </c>
      <c r="G3341" s="3">
        <v>26.2</v>
      </c>
    </row>
    <row r="3342" spans="1:7" x14ac:dyDescent="0.3">
      <c r="A3342" s="8">
        <v>42597</v>
      </c>
      <c r="B3342" s="3">
        <v>26</v>
      </c>
      <c r="C3342" s="3">
        <v>26</v>
      </c>
      <c r="D3342" s="3">
        <v>26</v>
      </c>
      <c r="E3342" s="3">
        <v>26</v>
      </c>
      <c r="F3342" s="3">
        <v>0</v>
      </c>
      <c r="G3342" s="3">
        <v>26</v>
      </c>
    </row>
    <row r="3343" spans="1:7" x14ac:dyDescent="0.3">
      <c r="A3343" s="8">
        <v>42598</v>
      </c>
      <c r="B3343" s="3">
        <v>25.75</v>
      </c>
      <c r="C3343" s="3">
        <v>25.75</v>
      </c>
      <c r="D3343" s="3">
        <v>25.75</v>
      </c>
      <c r="E3343" s="3">
        <v>25.75</v>
      </c>
      <c r="F3343" s="3">
        <v>0</v>
      </c>
      <c r="G3343" s="3">
        <v>25.75</v>
      </c>
    </row>
    <row r="3344" spans="1:7" x14ac:dyDescent="0.3">
      <c r="A3344" s="8">
        <v>42599</v>
      </c>
      <c r="B3344" s="3">
        <v>26.05</v>
      </c>
      <c r="C3344" s="3">
        <v>26.05</v>
      </c>
      <c r="D3344" s="3">
        <v>26.05</v>
      </c>
      <c r="E3344" s="3">
        <v>26.05</v>
      </c>
      <c r="F3344" s="3">
        <v>0</v>
      </c>
      <c r="G3344" s="3">
        <v>26.05</v>
      </c>
    </row>
    <row r="3345" spans="1:7" x14ac:dyDescent="0.3">
      <c r="A3345" s="8">
        <v>42600</v>
      </c>
      <c r="B3345" s="3">
        <v>26.47</v>
      </c>
      <c r="C3345" s="3">
        <v>26.47</v>
      </c>
      <c r="D3345" s="3">
        <v>26.47</v>
      </c>
      <c r="E3345" s="3">
        <v>26.47</v>
      </c>
      <c r="F3345" s="3">
        <v>0</v>
      </c>
      <c r="G3345" s="3">
        <v>26.47</v>
      </c>
    </row>
    <row r="3346" spans="1:7" x14ac:dyDescent="0.3">
      <c r="A3346" s="8">
        <v>42601</v>
      </c>
      <c r="B3346" s="3">
        <v>26.2</v>
      </c>
      <c r="C3346" s="3">
        <v>26.2</v>
      </c>
      <c r="D3346" s="3">
        <v>26.2</v>
      </c>
      <c r="E3346" s="3">
        <v>26.2</v>
      </c>
      <c r="F3346" s="3">
        <v>0</v>
      </c>
      <c r="G3346" s="3">
        <v>26.2</v>
      </c>
    </row>
    <row r="3347" spans="1:7" x14ac:dyDescent="0.3">
      <c r="A3347" s="8">
        <v>42604</v>
      </c>
      <c r="B3347" s="3">
        <v>25.57</v>
      </c>
      <c r="C3347" s="3">
        <v>25.57</v>
      </c>
      <c r="D3347" s="3">
        <v>25.57</v>
      </c>
      <c r="E3347" s="3">
        <v>25.57</v>
      </c>
      <c r="F3347" s="3">
        <v>0</v>
      </c>
      <c r="G3347" s="3">
        <v>25.57</v>
      </c>
    </row>
    <row r="3348" spans="1:7" x14ac:dyDescent="0.3">
      <c r="A3348" s="8">
        <v>42605</v>
      </c>
      <c r="B3348" s="3">
        <v>25.2</v>
      </c>
      <c r="C3348" s="3">
        <v>25.2</v>
      </c>
      <c r="D3348" s="3">
        <v>25.2</v>
      </c>
      <c r="E3348" s="3">
        <v>25.2</v>
      </c>
      <c r="F3348" s="3">
        <v>0</v>
      </c>
      <c r="G3348" s="3">
        <v>25.2</v>
      </c>
    </row>
    <row r="3349" spans="1:7" x14ac:dyDescent="0.3">
      <c r="A3349" s="8">
        <v>42606</v>
      </c>
      <c r="B3349" s="3">
        <v>25.6</v>
      </c>
      <c r="C3349" s="3">
        <v>25.6</v>
      </c>
      <c r="D3349" s="3">
        <v>25.6</v>
      </c>
      <c r="E3349" s="3">
        <v>25.6</v>
      </c>
      <c r="F3349" s="3">
        <v>0</v>
      </c>
      <c r="G3349" s="3">
        <v>25.6</v>
      </c>
    </row>
    <row r="3350" spans="1:7" x14ac:dyDescent="0.3">
      <c r="A3350" s="8">
        <v>42607</v>
      </c>
      <c r="B3350" s="3">
        <v>25.53</v>
      </c>
      <c r="C3350" s="3">
        <v>25.53</v>
      </c>
      <c r="D3350" s="3">
        <v>25.53</v>
      </c>
      <c r="E3350" s="3">
        <v>25.53</v>
      </c>
      <c r="F3350" s="3">
        <v>0</v>
      </c>
      <c r="G3350" s="3">
        <v>25.53</v>
      </c>
    </row>
    <row r="3351" spans="1:7" x14ac:dyDescent="0.3">
      <c r="A3351" s="8">
        <v>42608</v>
      </c>
      <c r="B3351" s="3">
        <v>25.65</v>
      </c>
      <c r="C3351" s="3">
        <v>25.65</v>
      </c>
      <c r="D3351" s="3">
        <v>25.65</v>
      </c>
      <c r="E3351" s="3">
        <v>25.65</v>
      </c>
      <c r="F3351" s="3">
        <v>0</v>
      </c>
      <c r="G3351" s="3">
        <v>25.65</v>
      </c>
    </row>
    <row r="3352" spans="1:7" x14ac:dyDescent="0.3">
      <c r="A3352" s="8">
        <v>42611</v>
      </c>
      <c r="B3352" s="3">
        <v>25.35</v>
      </c>
      <c r="C3352" s="3">
        <v>25.35</v>
      </c>
      <c r="D3352" s="3">
        <v>25.35</v>
      </c>
      <c r="E3352" s="3">
        <v>25.35</v>
      </c>
      <c r="F3352" s="3">
        <v>0</v>
      </c>
      <c r="G3352" s="3">
        <v>25.35</v>
      </c>
    </row>
    <row r="3353" spans="1:7" x14ac:dyDescent="0.3">
      <c r="A3353" s="8">
        <v>42612</v>
      </c>
      <c r="B3353" s="3">
        <v>25.35</v>
      </c>
      <c r="C3353" s="3">
        <v>25.35</v>
      </c>
      <c r="D3353" s="3">
        <v>25.35</v>
      </c>
      <c r="E3353" s="3">
        <v>25.35</v>
      </c>
      <c r="F3353" s="3">
        <v>0</v>
      </c>
      <c r="G3353" s="3">
        <v>25.35</v>
      </c>
    </row>
    <row r="3354" spans="1:7" x14ac:dyDescent="0.3">
      <c r="A3354" s="8">
        <v>42613</v>
      </c>
      <c r="B3354" s="3">
        <v>24.8</v>
      </c>
      <c r="C3354" s="3">
        <v>24.8</v>
      </c>
      <c r="D3354" s="3">
        <v>24.8</v>
      </c>
      <c r="E3354" s="3">
        <v>24.8</v>
      </c>
      <c r="F3354" s="3">
        <v>0</v>
      </c>
      <c r="G3354" s="3">
        <v>24.8</v>
      </c>
    </row>
    <row r="3355" spans="1:7" x14ac:dyDescent="0.3">
      <c r="A3355" s="8">
        <v>42614</v>
      </c>
      <c r="B3355" s="3">
        <v>26.7</v>
      </c>
      <c r="C3355" s="3">
        <v>26.7</v>
      </c>
      <c r="D3355" s="3">
        <v>26.7</v>
      </c>
      <c r="E3355" s="3">
        <v>26.7</v>
      </c>
      <c r="F3355" s="3">
        <v>0</v>
      </c>
      <c r="G3355" s="3">
        <v>26.7</v>
      </c>
    </row>
    <row r="3356" spans="1:7" x14ac:dyDescent="0.3">
      <c r="A3356" s="8">
        <v>42615</v>
      </c>
      <c r="B3356" s="3">
        <v>26.9</v>
      </c>
      <c r="C3356" s="3">
        <v>26.9</v>
      </c>
      <c r="D3356" s="3">
        <v>26.9</v>
      </c>
      <c r="E3356" s="3">
        <v>26.9</v>
      </c>
      <c r="F3356" s="3">
        <v>0</v>
      </c>
      <c r="G3356" s="3">
        <v>26.9</v>
      </c>
    </row>
    <row r="3357" spans="1:7" x14ac:dyDescent="0.3">
      <c r="A3357" s="8">
        <v>42618</v>
      </c>
      <c r="B3357" s="3">
        <v>26.2</v>
      </c>
      <c r="C3357" s="3">
        <v>26.2</v>
      </c>
      <c r="D3357" s="3">
        <v>26.2</v>
      </c>
      <c r="E3357" s="3">
        <v>26.2</v>
      </c>
      <c r="F3357" s="3">
        <v>0</v>
      </c>
      <c r="G3357" s="3">
        <v>26.2</v>
      </c>
    </row>
    <row r="3358" spans="1:7" x14ac:dyDescent="0.3">
      <c r="A3358" s="8">
        <v>42619</v>
      </c>
      <c r="B3358" s="3">
        <v>26.05</v>
      </c>
      <c r="C3358" s="3">
        <v>26.05</v>
      </c>
      <c r="D3358" s="3">
        <v>26.05</v>
      </c>
      <c r="E3358" s="3">
        <v>26.05</v>
      </c>
      <c r="F3358" s="3">
        <v>0</v>
      </c>
      <c r="G3358" s="3">
        <v>26.05</v>
      </c>
    </row>
    <row r="3359" spans="1:7" x14ac:dyDescent="0.3">
      <c r="A3359" s="8">
        <v>42620</v>
      </c>
      <c r="B3359" s="3">
        <v>25.56</v>
      </c>
      <c r="C3359" s="3">
        <v>25.56</v>
      </c>
      <c r="D3359" s="3">
        <v>25.56</v>
      </c>
      <c r="E3359" s="3">
        <v>25.56</v>
      </c>
      <c r="F3359" s="3">
        <v>0</v>
      </c>
      <c r="G3359" s="3">
        <v>25.56</v>
      </c>
    </row>
    <row r="3360" spans="1:7" x14ac:dyDescent="0.3">
      <c r="A3360" s="8">
        <v>42621</v>
      </c>
      <c r="B3360" s="3">
        <v>25.6</v>
      </c>
      <c r="C3360" s="3">
        <v>25.6</v>
      </c>
      <c r="D3360" s="3">
        <v>25.6</v>
      </c>
      <c r="E3360" s="3">
        <v>25.6</v>
      </c>
      <c r="F3360" s="3">
        <v>0</v>
      </c>
      <c r="G3360" s="3">
        <v>25.6</v>
      </c>
    </row>
    <row r="3361" spans="1:7" x14ac:dyDescent="0.3">
      <c r="A3361" s="8">
        <v>42622</v>
      </c>
      <c r="B3361" s="3">
        <v>26.1</v>
      </c>
      <c r="C3361" s="3">
        <v>26.1</v>
      </c>
      <c r="D3361" s="3">
        <v>26.1</v>
      </c>
      <c r="E3361" s="3">
        <v>26.1</v>
      </c>
      <c r="F3361" s="3">
        <v>0</v>
      </c>
      <c r="G3361" s="3">
        <v>26.1</v>
      </c>
    </row>
    <row r="3362" spans="1:7" x14ac:dyDescent="0.3">
      <c r="A3362" s="8">
        <v>42625</v>
      </c>
      <c r="B3362" s="3">
        <v>26.2</v>
      </c>
      <c r="C3362" s="3">
        <v>26.2</v>
      </c>
      <c r="D3362" s="3">
        <v>26.2</v>
      </c>
      <c r="E3362" s="3">
        <v>26.2</v>
      </c>
      <c r="F3362" s="3">
        <v>0</v>
      </c>
      <c r="G3362" s="3">
        <v>26.2</v>
      </c>
    </row>
    <row r="3363" spans="1:7" x14ac:dyDescent="0.3">
      <c r="A3363" s="8">
        <v>42626</v>
      </c>
      <c r="B3363" s="3">
        <v>25.75</v>
      </c>
      <c r="C3363" s="3">
        <v>25.75</v>
      </c>
      <c r="D3363" s="3">
        <v>25.75</v>
      </c>
      <c r="E3363" s="3">
        <v>25.75</v>
      </c>
      <c r="F3363" s="3">
        <v>0</v>
      </c>
      <c r="G3363" s="3">
        <v>25.75</v>
      </c>
    </row>
    <row r="3364" spans="1:7" x14ac:dyDescent="0.3">
      <c r="A3364" s="8">
        <v>42627</v>
      </c>
      <c r="B3364" s="3">
        <v>25.63</v>
      </c>
      <c r="C3364" s="3">
        <v>25.63</v>
      </c>
      <c r="D3364" s="3">
        <v>25.63</v>
      </c>
      <c r="E3364" s="3">
        <v>25.63</v>
      </c>
      <c r="F3364" s="3">
        <v>0</v>
      </c>
      <c r="G3364" s="3">
        <v>25.63</v>
      </c>
    </row>
    <row r="3365" spans="1:7" x14ac:dyDescent="0.3">
      <c r="A3365" s="8">
        <v>42628</v>
      </c>
      <c r="B3365" s="3">
        <v>26.03</v>
      </c>
      <c r="C3365" s="3">
        <v>26.03</v>
      </c>
      <c r="D3365" s="3">
        <v>26.03</v>
      </c>
      <c r="E3365" s="3">
        <v>26.03</v>
      </c>
      <c r="F3365" s="3">
        <v>0</v>
      </c>
      <c r="G3365" s="3">
        <v>26.03</v>
      </c>
    </row>
    <row r="3366" spans="1:7" x14ac:dyDescent="0.3">
      <c r="A3366" s="8">
        <v>42629</v>
      </c>
      <c r="B3366" s="3">
        <v>26.75</v>
      </c>
      <c r="C3366" s="3">
        <v>26.75</v>
      </c>
      <c r="D3366" s="3">
        <v>26.75</v>
      </c>
      <c r="E3366" s="3">
        <v>26.75</v>
      </c>
      <c r="F3366" s="3">
        <v>0</v>
      </c>
      <c r="G3366" s="3">
        <v>26.75</v>
      </c>
    </row>
    <row r="3367" spans="1:7" x14ac:dyDescent="0.3">
      <c r="A3367" s="8">
        <v>42632</v>
      </c>
      <c r="B3367" s="3">
        <v>26.6</v>
      </c>
      <c r="C3367" s="3">
        <v>26.6</v>
      </c>
      <c r="D3367" s="3">
        <v>26.6</v>
      </c>
      <c r="E3367" s="3">
        <v>26.6</v>
      </c>
      <c r="F3367" s="3">
        <v>0</v>
      </c>
      <c r="G3367" s="3">
        <v>26.6</v>
      </c>
    </row>
    <row r="3368" spans="1:7" x14ac:dyDescent="0.3">
      <c r="A3368" s="8">
        <v>42633</v>
      </c>
      <c r="B3368" s="3">
        <v>26.88</v>
      </c>
      <c r="C3368" s="3">
        <v>26.88</v>
      </c>
      <c r="D3368" s="3">
        <v>26.88</v>
      </c>
      <c r="E3368" s="3">
        <v>26.88</v>
      </c>
      <c r="F3368" s="3">
        <v>0</v>
      </c>
      <c r="G3368" s="3">
        <v>26.88</v>
      </c>
    </row>
    <row r="3369" spans="1:7" x14ac:dyDescent="0.3">
      <c r="A3369" s="8">
        <v>42634</v>
      </c>
      <c r="B3369" s="3">
        <v>27.28</v>
      </c>
      <c r="C3369" s="3">
        <v>27.28</v>
      </c>
      <c r="D3369" s="3">
        <v>27.28</v>
      </c>
      <c r="E3369" s="3">
        <v>27.28</v>
      </c>
      <c r="F3369" s="3">
        <v>0</v>
      </c>
      <c r="G3369" s="3">
        <v>27.28</v>
      </c>
    </row>
    <row r="3370" spans="1:7" x14ac:dyDescent="0.3">
      <c r="A3370" s="8">
        <v>42635</v>
      </c>
      <c r="B3370" s="3">
        <v>27.3</v>
      </c>
      <c r="C3370" s="3">
        <v>27.3</v>
      </c>
      <c r="D3370" s="3">
        <v>27.3</v>
      </c>
      <c r="E3370" s="3">
        <v>27.3</v>
      </c>
      <c r="F3370" s="3">
        <v>0</v>
      </c>
      <c r="G3370" s="3">
        <v>27.3</v>
      </c>
    </row>
    <row r="3371" spans="1:7" x14ac:dyDescent="0.3">
      <c r="A3371" s="8">
        <v>42636</v>
      </c>
      <c r="B3371" s="3">
        <v>27.8</v>
      </c>
      <c r="C3371" s="3">
        <v>27.8</v>
      </c>
      <c r="D3371" s="3">
        <v>27.8</v>
      </c>
      <c r="E3371" s="3">
        <v>27.8</v>
      </c>
      <c r="F3371" s="3">
        <v>0</v>
      </c>
      <c r="G3371" s="3">
        <v>27.8</v>
      </c>
    </row>
    <row r="3372" spans="1:7" x14ac:dyDescent="0.3">
      <c r="A3372" s="8">
        <v>42639</v>
      </c>
      <c r="B3372" s="3">
        <v>27.98</v>
      </c>
      <c r="C3372" s="3">
        <v>27.98</v>
      </c>
      <c r="D3372" s="3">
        <v>27.98</v>
      </c>
      <c r="E3372" s="3">
        <v>27.98</v>
      </c>
      <c r="F3372" s="3">
        <v>0</v>
      </c>
      <c r="G3372" s="3">
        <v>27.98</v>
      </c>
    </row>
    <row r="3373" spans="1:7" x14ac:dyDescent="0.3">
      <c r="A3373" s="8">
        <v>42640</v>
      </c>
      <c r="B3373" s="3">
        <v>27.95</v>
      </c>
      <c r="C3373" s="3">
        <v>27.95</v>
      </c>
      <c r="D3373" s="3">
        <v>27.95</v>
      </c>
      <c r="E3373" s="3">
        <v>27.95</v>
      </c>
      <c r="F3373" s="3">
        <v>0</v>
      </c>
      <c r="G3373" s="3">
        <v>27.95</v>
      </c>
    </row>
    <row r="3374" spans="1:7" x14ac:dyDescent="0.3">
      <c r="A3374" s="8">
        <v>42641</v>
      </c>
      <c r="B3374" s="3">
        <v>28.95</v>
      </c>
      <c r="C3374" s="3">
        <v>28.95</v>
      </c>
      <c r="D3374" s="3">
        <v>28.95</v>
      </c>
      <c r="E3374" s="3">
        <v>28.95</v>
      </c>
      <c r="F3374" s="3">
        <v>0</v>
      </c>
      <c r="G3374" s="3">
        <v>28.95</v>
      </c>
    </row>
    <row r="3375" spans="1:7" x14ac:dyDescent="0.3">
      <c r="A3375" s="8">
        <v>42642</v>
      </c>
      <c r="B3375" s="3">
        <v>29.1</v>
      </c>
      <c r="C3375" s="3">
        <v>29.1</v>
      </c>
      <c r="D3375" s="3">
        <v>29.1</v>
      </c>
      <c r="E3375" s="3">
        <v>29.1</v>
      </c>
      <c r="F3375" s="3">
        <v>0</v>
      </c>
      <c r="G3375" s="3">
        <v>29.1</v>
      </c>
    </row>
    <row r="3376" spans="1:7" x14ac:dyDescent="0.3">
      <c r="A3376" s="8">
        <v>42643</v>
      </c>
      <c r="B3376" s="3">
        <v>29.85</v>
      </c>
      <c r="C3376" s="3">
        <v>29.85</v>
      </c>
      <c r="D3376" s="3">
        <v>29.85</v>
      </c>
      <c r="E3376" s="3">
        <v>29.85</v>
      </c>
      <c r="F3376" s="3">
        <v>0</v>
      </c>
      <c r="G3376" s="3">
        <v>29.85</v>
      </c>
    </row>
    <row r="3377" spans="1:7" x14ac:dyDescent="0.3">
      <c r="A3377" s="8">
        <v>42646</v>
      </c>
      <c r="B3377" s="3">
        <v>32.200000000000003</v>
      </c>
      <c r="C3377" s="3">
        <v>32.200000000000003</v>
      </c>
      <c r="D3377" s="3">
        <v>32.200000000000003</v>
      </c>
      <c r="E3377" s="3">
        <v>32.200000000000003</v>
      </c>
      <c r="F3377" s="3">
        <v>0</v>
      </c>
      <c r="G3377" s="3">
        <v>32.200000000000003</v>
      </c>
    </row>
    <row r="3378" spans="1:7" x14ac:dyDescent="0.3">
      <c r="A3378" s="8">
        <v>42647</v>
      </c>
      <c r="B3378" s="3">
        <v>32</v>
      </c>
      <c r="C3378" s="3">
        <v>32</v>
      </c>
      <c r="D3378" s="3">
        <v>32</v>
      </c>
      <c r="E3378" s="3">
        <v>32</v>
      </c>
      <c r="F3378" s="3">
        <v>0</v>
      </c>
      <c r="G3378" s="3">
        <v>32</v>
      </c>
    </row>
    <row r="3379" spans="1:7" x14ac:dyDescent="0.3">
      <c r="A3379" s="8">
        <v>42648</v>
      </c>
      <c r="B3379" s="3">
        <v>32.700000000000003</v>
      </c>
      <c r="C3379" s="3">
        <v>32.700000000000003</v>
      </c>
      <c r="D3379" s="3">
        <v>32.700000000000003</v>
      </c>
      <c r="E3379" s="3">
        <v>32.700000000000003</v>
      </c>
      <c r="F3379" s="3">
        <v>0</v>
      </c>
      <c r="G3379" s="3">
        <v>32.700000000000003</v>
      </c>
    </row>
    <row r="3380" spans="1:7" x14ac:dyDescent="0.3">
      <c r="A3380" s="8">
        <v>42649</v>
      </c>
      <c r="B3380" s="3">
        <v>34.229999999999997</v>
      </c>
      <c r="C3380" s="3">
        <v>34.229999999999997</v>
      </c>
      <c r="D3380" s="3">
        <v>34.229999999999997</v>
      </c>
      <c r="E3380" s="3">
        <v>34.229999999999997</v>
      </c>
      <c r="F3380" s="3">
        <v>0</v>
      </c>
      <c r="G3380" s="3">
        <v>34.229999999999997</v>
      </c>
    </row>
    <row r="3381" spans="1:7" x14ac:dyDescent="0.3">
      <c r="A3381" s="8">
        <v>42650</v>
      </c>
      <c r="B3381" s="3">
        <v>34.68</v>
      </c>
      <c r="C3381" s="3">
        <v>34.68</v>
      </c>
      <c r="D3381" s="3">
        <v>34.68</v>
      </c>
      <c r="E3381" s="3">
        <v>34.68</v>
      </c>
      <c r="F3381" s="3">
        <v>0</v>
      </c>
      <c r="G3381" s="3">
        <v>34.68</v>
      </c>
    </row>
    <row r="3382" spans="1:7" x14ac:dyDescent="0.3">
      <c r="A3382" s="8">
        <v>42653</v>
      </c>
      <c r="B3382" s="3">
        <v>35.03</v>
      </c>
      <c r="C3382" s="3">
        <v>35.03</v>
      </c>
      <c r="D3382" s="3">
        <v>35.03</v>
      </c>
      <c r="E3382" s="3">
        <v>35.03</v>
      </c>
      <c r="F3382" s="3">
        <v>0</v>
      </c>
      <c r="G3382" s="3">
        <v>35.03</v>
      </c>
    </row>
    <row r="3383" spans="1:7" x14ac:dyDescent="0.3">
      <c r="A3383" s="8">
        <v>42654</v>
      </c>
      <c r="B3383" s="3">
        <v>34.5</v>
      </c>
      <c r="C3383" s="3">
        <v>34.5</v>
      </c>
      <c r="D3383" s="3">
        <v>34.5</v>
      </c>
      <c r="E3383" s="3">
        <v>34.5</v>
      </c>
      <c r="F3383" s="3">
        <v>0</v>
      </c>
      <c r="G3383" s="3">
        <v>34.5</v>
      </c>
    </row>
    <row r="3384" spans="1:7" x14ac:dyDescent="0.3">
      <c r="A3384" s="8">
        <v>42655</v>
      </c>
      <c r="B3384" s="3">
        <v>35.15</v>
      </c>
      <c r="C3384" s="3">
        <v>35.15</v>
      </c>
      <c r="D3384" s="3">
        <v>35.15</v>
      </c>
      <c r="E3384" s="3">
        <v>35.15</v>
      </c>
      <c r="F3384" s="3">
        <v>0</v>
      </c>
      <c r="G3384" s="3">
        <v>35.15</v>
      </c>
    </row>
    <row r="3385" spans="1:7" x14ac:dyDescent="0.3">
      <c r="A3385" s="8">
        <v>42656</v>
      </c>
      <c r="B3385" s="3">
        <v>35.5</v>
      </c>
      <c r="C3385" s="3">
        <v>35.5</v>
      </c>
      <c r="D3385" s="3">
        <v>35.5</v>
      </c>
      <c r="E3385" s="3">
        <v>35.5</v>
      </c>
      <c r="F3385" s="3">
        <v>0</v>
      </c>
      <c r="G3385" s="3">
        <v>35.5</v>
      </c>
    </row>
    <row r="3386" spans="1:7" x14ac:dyDescent="0.3">
      <c r="A3386" s="8">
        <v>42657</v>
      </c>
      <c r="B3386" s="3">
        <v>36.880000000000003</v>
      </c>
      <c r="C3386" s="3">
        <v>36.880000000000003</v>
      </c>
      <c r="D3386" s="3">
        <v>36.880000000000003</v>
      </c>
      <c r="E3386" s="3">
        <v>36.880000000000003</v>
      </c>
      <c r="F3386" s="3">
        <v>0</v>
      </c>
      <c r="G3386" s="3">
        <v>36.880000000000003</v>
      </c>
    </row>
    <row r="3387" spans="1:7" x14ac:dyDescent="0.3">
      <c r="A3387" s="8">
        <v>42660</v>
      </c>
      <c r="B3387" s="3">
        <v>38</v>
      </c>
      <c r="C3387" s="3">
        <v>38</v>
      </c>
      <c r="D3387" s="3">
        <v>38</v>
      </c>
      <c r="E3387" s="3">
        <v>38</v>
      </c>
      <c r="F3387" s="3">
        <v>0</v>
      </c>
      <c r="G3387" s="3">
        <v>38</v>
      </c>
    </row>
    <row r="3388" spans="1:7" x14ac:dyDescent="0.3">
      <c r="A3388" s="8">
        <v>42661</v>
      </c>
      <c r="B3388" s="3">
        <v>38.25</v>
      </c>
      <c r="C3388" s="3">
        <v>38.25</v>
      </c>
      <c r="D3388" s="3">
        <v>38.25</v>
      </c>
      <c r="E3388" s="3">
        <v>38.25</v>
      </c>
      <c r="F3388" s="3">
        <v>0</v>
      </c>
      <c r="G3388" s="3">
        <v>38.25</v>
      </c>
    </row>
    <row r="3389" spans="1:7" x14ac:dyDescent="0.3">
      <c r="A3389" s="8">
        <v>42662</v>
      </c>
      <c r="B3389" s="3">
        <v>38.130000000000003</v>
      </c>
      <c r="C3389" s="3">
        <v>38.130000000000003</v>
      </c>
      <c r="D3389" s="3">
        <v>38.130000000000003</v>
      </c>
      <c r="E3389" s="3">
        <v>38.130000000000003</v>
      </c>
      <c r="F3389" s="3">
        <v>0</v>
      </c>
      <c r="G3389" s="3">
        <v>38.130000000000003</v>
      </c>
    </row>
    <row r="3390" spans="1:7" x14ac:dyDescent="0.3">
      <c r="A3390" s="8">
        <v>42663</v>
      </c>
      <c r="B3390" s="3">
        <v>38.799999999999997</v>
      </c>
      <c r="C3390" s="3">
        <v>38.799999999999997</v>
      </c>
      <c r="D3390" s="3">
        <v>38.799999999999997</v>
      </c>
      <c r="E3390" s="3">
        <v>38.799999999999997</v>
      </c>
      <c r="F3390" s="3">
        <v>0</v>
      </c>
      <c r="G3390" s="3">
        <v>38.799999999999997</v>
      </c>
    </row>
    <row r="3391" spans="1:7" x14ac:dyDescent="0.3">
      <c r="A3391" s="8">
        <v>42664</v>
      </c>
      <c r="B3391" s="3">
        <v>39.1</v>
      </c>
      <c r="C3391" s="3">
        <v>39.1</v>
      </c>
      <c r="D3391" s="3">
        <v>39.1</v>
      </c>
      <c r="E3391" s="3">
        <v>39.1</v>
      </c>
      <c r="F3391" s="3">
        <v>0</v>
      </c>
      <c r="G3391" s="3">
        <v>39.1</v>
      </c>
    </row>
    <row r="3392" spans="1:7" x14ac:dyDescent="0.3">
      <c r="A3392" s="8">
        <v>42667</v>
      </c>
      <c r="B3392" s="3">
        <v>41</v>
      </c>
      <c r="C3392" s="3">
        <v>41</v>
      </c>
      <c r="D3392" s="3">
        <v>41</v>
      </c>
      <c r="E3392" s="3">
        <v>41</v>
      </c>
      <c r="F3392" s="3">
        <v>0</v>
      </c>
      <c r="G3392" s="3">
        <v>41</v>
      </c>
    </row>
    <row r="3393" spans="1:7" x14ac:dyDescent="0.3">
      <c r="A3393" s="8">
        <v>42668</v>
      </c>
      <c r="B3393" s="3">
        <v>41.35</v>
      </c>
      <c r="C3393" s="3">
        <v>41.35</v>
      </c>
      <c r="D3393" s="3">
        <v>41.35</v>
      </c>
      <c r="E3393" s="3">
        <v>41.35</v>
      </c>
      <c r="F3393" s="3">
        <v>0</v>
      </c>
      <c r="G3393" s="3">
        <v>41.35</v>
      </c>
    </row>
    <row r="3394" spans="1:7" x14ac:dyDescent="0.3">
      <c r="A3394" s="8">
        <v>42669</v>
      </c>
      <c r="B3394" s="3">
        <v>42.5</v>
      </c>
      <c r="C3394" s="3">
        <v>42.5</v>
      </c>
      <c r="D3394" s="3">
        <v>42.5</v>
      </c>
      <c r="E3394" s="3">
        <v>42.5</v>
      </c>
      <c r="F3394" s="3">
        <v>0</v>
      </c>
      <c r="G3394" s="3">
        <v>42.5</v>
      </c>
    </row>
    <row r="3395" spans="1:7" x14ac:dyDescent="0.3">
      <c r="A3395" s="8">
        <v>42670</v>
      </c>
      <c r="B3395" s="3">
        <v>42.5</v>
      </c>
      <c r="C3395" s="3">
        <v>42.5</v>
      </c>
      <c r="D3395" s="3">
        <v>42.5</v>
      </c>
      <c r="E3395" s="3">
        <v>42.5</v>
      </c>
      <c r="F3395" s="3">
        <v>0</v>
      </c>
      <c r="G3395" s="3">
        <v>42.5</v>
      </c>
    </row>
    <row r="3396" spans="1:7" x14ac:dyDescent="0.3">
      <c r="A3396" s="8">
        <v>42671</v>
      </c>
      <c r="B3396" s="3">
        <v>43.7</v>
      </c>
      <c r="C3396" s="3">
        <v>43.7</v>
      </c>
      <c r="D3396" s="3">
        <v>43.7</v>
      </c>
      <c r="E3396" s="3">
        <v>43.7</v>
      </c>
      <c r="F3396" s="3">
        <v>0</v>
      </c>
      <c r="G3396" s="3">
        <v>43.7</v>
      </c>
    </row>
    <row r="3397" spans="1:7" x14ac:dyDescent="0.3">
      <c r="A3397" s="8">
        <v>42674</v>
      </c>
      <c r="B3397" s="3">
        <v>43.3</v>
      </c>
      <c r="C3397" s="3">
        <v>43.3</v>
      </c>
      <c r="D3397" s="3">
        <v>43.3</v>
      </c>
      <c r="E3397" s="3">
        <v>43.3</v>
      </c>
      <c r="F3397" s="3">
        <v>0</v>
      </c>
      <c r="G3397" s="3">
        <v>43.3</v>
      </c>
    </row>
    <row r="3398" spans="1:7" x14ac:dyDescent="0.3">
      <c r="A3398" s="8">
        <v>42675</v>
      </c>
      <c r="B3398" s="3">
        <v>45.78</v>
      </c>
      <c r="C3398" s="3">
        <v>45.78</v>
      </c>
      <c r="D3398" s="3">
        <v>45.78</v>
      </c>
      <c r="E3398" s="3">
        <v>45.78</v>
      </c>
      <c r="F3398" s="3">
        <v>0</v>
      </c>
      <c r="G3398" s="3">
        <v>45.78</v>
      </c>
    </row>
    <row r="3399" spans="1:7" x14ac:dyDescent="0.3">
      <c r="A3399" s="8">
        <v>42676</v>
      </c>
      <c r="B3399" s="3">
        <v>45.93</v>
      </c>
      <c r="C3399" s="3">
        <v>45.93</v>
      </c>
      <c r="D3399" s="3">
        <v>45.93</v>
      </c>
      <c r="E3399" s="3">
        <v>45.93</v>
      </c>
      <c r="F3399" s="3">
        <v>0</v>
      </c>
      <c r="G3399" s="3">
        <v>45.93</v>
      </c>
    </row>
    <row r="3400" spans="1:7" x14ac:dyDescent="0.3">
      <c r="A3400" s="8">
        <v>42677</v>
      </c>
      <c r="B3400" s="3">
        <v>46.91</v>
      </c>
      <c r="C3400" s="3">
        <v>46.91</v>
      </c>
      <c r="D3400" s="3">
        <v>46.91</v>
      </c>
      <c r="E3400" s="3">
        <v>46.91</v>
      </c>
      <c r="F3400" s="3">
        <v>0</v>
      </c>
      <c r="G3400" s="3">
        <v>46.91</v>
      </c>
    </row>
    <row r="3401" spans="1:7" x14ac:dyDescent="0.3">
      <c r="A3401" s="8">
        <v>42678</v>
      </c>
      <c r="B3401" s="3">
        <v>46.28</v>
      </c>
      <c r="C3401" s="3">
        <v>46.28</v>
      </c>
      <c r="D3401" s="3">
        <v>46.28</v>
      </c>
      <c r="E3401" s="3">
        <v>46.28</v>
      </c>
      <c r="F3401" s="3">
        <v>0</v>
      </c>
      <c r="G3401" s="3">
        <v>46.28</v>
      </c>
    </row>
    <row r="3402" spans="1:7" x14ac:dyDescent="0.3">
      <c r="A3402" s="8">
        <v>42681</v>
      </c>
      <c r="B3402" s="3">
        <v>46.4</v>
      </c>
      <c r="C3402" s="3">
        <v>46.4</v>
      </c>
      <c r="D3402" s="3">
        <v>46.4</v>
      </c>
      <c r="E3402" s="3">
        <v>46.4</v>
      </c>
      <c r="F3402" s="3">
        <v>0</v>
      </c>
      <c r="G3402" s="3">
        <v>46.4</v>
      </c>
    </row>
    <row r="3403" spans="1:7" x14ac:dyDescent="0.3">
      <c r="A3403" s="8">
        <v>42682</v>
      </c>
      <c r="B3403" s="3">
        <v>45.6</v>
      </c>
      <c r="C3403" s="3">
        <v>45.6</v>
      </c>
      <c r="D3403" s="3">
        <v>45.6</v>
      </c>
      <c r="E3403" s="3">
        <v>45.6</v>
      </c>
      <c r="F3403" s="3">
        <v>0</v>
      </c>
      <c r="G3403" s="3">
        <v>45.6</v>
      </c>
    </row>
    <row r="3404" spans="1:7" x14ac:dyDescent="0.3">
      <c r="A3404" s="8">
        <v>42683</v>
      </c>
      <c r="B3404" s="3">
        <v>45.18</v>
      </c>
      <c r="C3404" s="3">
        <v>45.18</v>
      </c>
      <c r="D3404" s="3">
        <v>45.18</v>
      </c>
      <c r="E3404" s="3">
        <v>45.18</v>
      </c>
      <c r="F3404" s="3">
        <v>0</v>
      </c>
      <c r="G3404" s="3">
        <v>45.18</v>
      </c>
    </row>
    <row r="3405" spans="1:7" x14ac:dyDescent="0.3">
      <c r="A3405" s="8">
        <v>42684</v>
      </c>
      <c r="B3405" s="3">
        <v>44.15</v>
      </c>
      <c r="C3405" s="3">
        <v>44.15</v>
      </c>
      <c r="D3405" s="3">
        <v>44.15</v>
      </c>
      <c r="E3405" s="3">
        <v>44.15</v>
      </c>
      <c r="F3405" s="3">
        <v>0</v>
      </c>
      <c r="G3405" s="3">
        <v>44.15</v>
      </c>
    </row>
    <row r="3406" spans="1:7" x14ac:dyDescent="0.3">
      <c r="A3406" s="8">
        <v>42685</v>
      </c>
      <c r="B3406" s="3">
        <v>44.35</v>
      </c>
      <c r="C3406" s="3">
        <v>44.35</v>
      </c>
      <c r="D3406" s="3">
        <v>44.35</v>
      </c>
      <c r="E3406" s="3">
        <v>44.35</v>
      </c>
      <c r="F3406" s="3">
        <v>0</v>
      </c>
      <c r="G3406" s="3">
        <v>44.35</v>
      </c>
    </row>
    <row r="3407" spans="1:7" x14ac:dyDescent="0.3">
      <c r="A3407" s="8">
        <v>42688</v>
      </c>
      <c r="B3407" s="3">
        <v>43.84</v>
      </c>
      <c r="C3407" s="3">
        <v>43.84</v>
      </c>
      <c r="D3407" s="3">
        <v>43.84</v>
      </c>
      <c r="E3407" s="3">
        <v>43.84</v>
      </c>
      <c r="F3407" s="3">
        <v>0</v>
      </c>
      <c r="G3407" s="3">
        <v>43.84</v>
      </c>
    </row>
    <row r="3408" spans="1:7" x14ac:dyDescent="0.3">
      <c r="A3408" s="8">
        <v>42689</v>
      </c>
      <c r="B3408" s="3">
        <v>44.48</v>
      </c>
      <c r="C3408" s="3">
        <v>44.48</v>
      </c>
      <c r="D3408" s="3">
        <v>44.48</v>
      </c>
      <c r="E3408" s="3">
        <v>44.48</v>
      </c>
      <c r="F3408" s="3">
        <v>0</v>
      </c>
      <c r="G3408" s="3">
        <v>44.48</v>
      </c>
    </row>
    <row r="3409" spans="1:7" x14ac:dyDescent="0.3">
      <c r="A3409" s="8">
        <v>42690</v>
      </c>
      <c r="B3409" s="3">
        <v>43.5</v>
      </c>
      <c r="C3409" s="3">
        <v>43.5</v>
      </c>
      <c r="D3409" s="3">
        <v>43.5</v>
      </c>
      <c r="E3409" s="3">
        <v>43.5</v>
      </c>
      <c r="F3409" s="3">
        <v>0</v>
      </c>
      <c r="G3409" s="3">
        <v>43.5</v>
      </c>
    </row>
    <row r="3410" spans="1:7" x14ac:dyDescent="0.3">
      <c r="A3410" s="8">
        <v>42691</v>
      </c>
      <c r="B3410" s="3">
        <v>41.86</v>
      </c>
      <c r="C3410" s="3">
        <v>41.86</v>
      </c>
      <c r="D3410" s="3">
        <v>41.86</v>
      </c>
      <c r="E3410" s="3">
        <v>41.86</v>
      </c>
      <c r="F3410" s="3">
        <v>0</v>
      </c>
      <c r="G3410" s="3">
        <v>41.86</v>
      </c>
    </row>
    <row r="3411" spans="1:7" x14ac:dyDescent="0.3">
      <c r="A3411" s="8">
        <v>42692</v>
      </c>
      <c r="B3411" s="3">
        <v>42</v>
      </c>
      <c r="C3411" s="3">
        <v>42</v>
      </c>
      <c r="D3411" s="3">
        <v>42</v>
      </c>
      <c r="E3411" s="3">
        <v>42</v>
      </c>
      <c r="F3411" s="3">
        <v>0</v>
      </c>
      <c r="G3411" s="3">
        <v>42</v>
      </c>
    </row>
    <row r="3412" spans="1:7" x14ac:dyDescent="0.3">
      <c r="A3412" s="8">
        <v>42695</v>
      </c>
      <c r="B3412" s="3">
        <v>40.75</v>
      </c>
      <c r="C3412" s="3">
        <v>40.75</v>
      </c>
      <c r="D3412" s="3">
        <v>39.200000000000003</v>
      </c>
      <c r="E3412" s="3">
        <v>39.200000000000003</v>
      </c>
      <c r="F3412" s="3">
        <v>63</v>
      </c>
      <c r="G3412" s="3">
        <v>39.200000000000003</v>
      </c>
    </row>
    <row r="3413" spans="1:7" x14ac:dyDescent="0.3">
      <c r="A3413" s="8">
        <v>42696</v>
      </c>
      <c r="B3413" s="3">
        <v>39.64</v>
      </c>
      <c r="C3413" s="3">
        <v>39.950000000000003</v>
      </c>
      <c r="D3413" s="3">
        <v>39.64</v>
      </c>
      <c r="E3413" s="3">
        <v>39.9</v>
      </c>
      <c r="F3413" s="3">
        <v>21</v>
      </c>
      <c r="G3413" s="3">
        <v>39.9</v>
      </c>
    </row>
    <row r="3414" spans="1:7" x14ac:dyDescent="0.3">
      <c r="A3414" s="8">
        <v>42697</v>
      </c>
      <c r="B3414" s="3">
        <v>40.19</v>
      </c>
      <c r="C3414" s="3">
        <v>40.49</v>
      </c>
      <c r="D3414" s="3">
        <v>39.76</v>
      </c>
      <c r="E3414" s="3">
        <v>39.76</v>
      </c>
      <c r="F3414" s="3">
        <v>35</v>
      </c>
      <c r="G3414" s="3">
        <v>39.76</v>
      </c>
    </row>
    <row r="3415" spans="1:7" x14ac:dyDescent="0.3">
      <c r="A3415" s="8">
        <v>42698</v>
      </c>
      <c r="B3415" s="3">
        <v>40.01</v>
      </c>
      <c r="C3415" s="3">
        <v>40.01</v>
      </c>
      <c r="D3415" s="3">
        <v>39.700000000000003</v>
      </c>
      <c r="E3415" s="3">
        <v>39.700000000000003</v>
      </c>
      <c r="F3415" s="3">
        <v>23</v>
      </c>
      <c r="G3415" s="3">
        <v>39.700000000000003</v>
      </c>
    </row>
    <row r="3416" spans="1:7" x14ac:dyDescent="0.3">
      <c r="A3416" s="8">
        <v>42699</v>
      </c>
      <c r="B3416" s="3">
        <v>40.1</v>
      </c>
      <c r="C3416" s="3">
        <v>40.1</v>
      </c>
      <c r="D3416" s="3">
        <v>39.5</v>
      </c>
      <c r="E3416" s="3">
        <v>39.5</v>
      </c>
      <c r="F3416" s="3">
        <v>13</v>
      </c>
      <c r="G3416" s="3">
        <v>39.5</v>
      </c>
    </row>
    <row r="3417" spans="1:7" x14ac:dyDescent="0.3">
      <c r="A3417" s="8">
        <v>42702</v>
      </c>
      <c r="B3417" s="3">
        <v>39</v>
      </c>
      <c r="C3417" s="3">
        <v>39</v>
      </c>
      <c r="D3417" s="3">
        <v>36.9</v>
      </c>
      <c r="E3417" s="3">
        <v>36.9</v>
      </c>
      <c r="F3417" s="3">
        <v>50</v>
      </c>
      <c r="G3417" s="3">
        <v>37.75</v>
      </c>
    </row>
    <row r="3418" spans="1:7" x14ac:dyDescent="0.3">
      <c r="A3418" s="8">
        <v>42703</v>
      </c>
      <c r="B3418" s="3">
        <v>37.28</v>
      </c>
      <c r="C3418" s="3">
        <v>38</v>
      </c>
      <c r="D3418" s="3">
        <v>36.700000000000003</v>
      </c>
      <c r="E3418" s="3">
        <v>36.700000000000003</v>
      </c>
      <c r="F3418" s="3">
        <v>92</v>
      </c>
      <c r="G3418" s="3">
        <v>36.700000000000003</v>
      </c>
    </row>
    <row r="3419" spans="1:7" x14ac:dyDescent="0.3">
      <c r="A3419" s="8">
        <v>42704</v>
      </c>
      <c r="B3419" s="3">
        <v>36.1</v>
      </c>
      <c r="C3419" s="3">
        <v>36.25</v>
      </c>
      <c r="D3419" s="3">
        <v>35.78</v>
      </c>
      <c r="E3419" s="3">
        <v>35.799999999999997</v>
      </c>
      <c r="F3419" s="3">
        <v>101</v>
      </c>
      <c r="G3419" s="3">
        <v>35.799999999999997</v>
      </c>
    </row>
    <row r="3420" spans="1:7" x14ac:dyDescent="0.3">
      <c r="A3420" s="8">
        <v>42705</v>
      </c>
      <c r="B3420" s="3">
        <v>33.450000000000003</v>
      </c>
      <c r="C3420" s="3">
        <v>33.450000000000003</v>
      </c>
      <c r="D3420" s="3">
        <v>33</v>
      </c>
      <c r="E3420" s="3">
        <v>33.200000000000003</v>
      </c>
      <c r="F3420" s="3">
        <v>32</v>
      </c>
      <c r="G3420" s="3">
        <v>33.14</v>
      </c>
    </row>
    <row r="3421" spans="1:7" x14ac:dyDescent="0.3">
      <c r="A3421" s="8">
        <v>42706</v>
      </c>
      <c r="B3421" s="3">
        <v>32.1</v>
      </c>
      <c r="C3421" s="3">
        <v>32.200000000000003</v>
      </c>
      <c r="D3421" s="3">
        <v>32.049999999999997</v>
      </c>
      <c r="E3421" s="3">
        <v>32.049999999999997</v>
      </c>
      <c r="F3421" s="3">
        <v>7</v>
      </c>
      <c r="G3421" s="3">
        <v>31.75</v>
      </c>
    </row>
    <row r="3422" spans="1:7" x14ac:dyDescent="0.3">
      <c r="A3422" s="8">
        <v>42709</v>
      </c>
      <c r="B3422" s="3">
        <v>31.25</v>
      </c>
      <c r="C3422" s="3">
        <v>31.25</v>
      </c>
      <c r="D3422" s="3">
        <v>30.8</v>
      </c>
      <c r="E3422" s="3">
        <v>30.8</v>
      </c>
      <c r="F3422" s="3">
        <v>34</v>
      </c>
      <c r="G3422" s="3">
        <v>30.8</v>
      </c>
    </row>
    <row r="3423" spans="1:7" x14ac:dyDescent="0.3">
      <c r="A3423" s="8">
        <v>42710</v>
      </c>
      <c r="B3423" s="3">
        <v>31.12</v>
      </c>
      <c r="C3423" s="3">
        <v>31.12</v>
      </c>
      <c r="D3423" s="3">
        <v>31.12</v>
      </c>
      <c r="E3423" s="3">
        <v>31.12</v>
      </c>
      <c r="F3423" s="3">
        <v>0</v>
      </c>
      <c r="G3423" s="3">
        <v>31.12</v>
      </c>
    </row>
    <row r="3424" spans="1:7" x14ac:dyDescent="0.3">
      <c r="A3424" s="8">
        <v>42711</v>
      </c>
      <c r="B3424" s="3">
        <v>31.45</v>
      </c>
      <c r="C3424" s="3">
        <v>31.45</v>
      </c>
      <c r="D3424" s="3">
        <v>31.45</v>
      </c>
      <c r="E3424" s="3">
        <v>31.45</v>
      </c>
      <c r="F3424" s="3">
        <v>3</v>
      </c>
      <c r="G3424" s="3">
        <v>30.9</v>
      </c>
    </row>
    <row r="3425" spans="1:7" x14ac:dyDescent="0.3">
      <c r="A3425" s="8">
        <v>42712</v>
      </c>
      <c r="B3425" s="3">
        <v>32</v>
      </c>
      <c r="C3425" s="3">
        <v>32.299999999999997</v>
      </c>
      <c r="D3425" s="3">
        <v>32</v>
      </c>
      <c r="E3425" s="3">
        <v>32.299999999999997</v>
      </c>
      <c r="F3425" s="3">
        <v>10</v>
      </c>
      <c r="G3425" s="3">
        <v>32.299999999999997</v>
      </c>
    </row>
    <row r="3426" spans="1:7" x14ac:dyDescent="0.3">
      <c r="A3426" s="8">
        <v>42713</v>
      </c>
      <c r="B3426" s="3">
        <v>33</v>
      </c>
      <c r="C3426" s="3">
        <v>33.15</v>
      </c>
      <c r="D3426" s="3">
        <v>32.96</v>
      </c>
      <c r="E3426" s="3">
        <v>33</v>
      </c>
      <c r="F3426" s="3">
        <v>44</v>
      </c>
      <c r="G3426" s="3">
        <v>33</v>
      </c>
    </row>
    <row r="3427" spans="1:7" x14ac:dyDescent="0.3">
      <c r="A3427" s="8">
        <v>42716</v>
      </c>
      <c r="B3427" s="3">
        <v>33.85</v>
      </c>
      <c r="C3427" s="3">
        <v>34</v>
      </c>
      <c r="D3427" s="3">
        <v>33.85</v>
      </c>
      <c r="E3427" s="3">
        <v>34</v>
      </c>
      <c r="F3427" s="3">
        <v>28</v>
      </c>
      <c r="G3427" s="3">
        <v>34</v>
      </c>
    </row>
    <row r="3428" spans="1:7" x14ac:dyDescent="0.3">
      <c r="A3428" s="8">
        <v>42717</v>
      </c>
      <c r="B3428" s="3">
        <v>33.75</v>
      </c>
      <c r="C3428" s="3">
        <v>34.049999999999997</v>
      </c>
      <c r="D3428" s="3">
        <v>33.65</v>
      </c>
      <c r="E3428" s="3">
        <v>33.65</v>
      </c>
      <c r="F3428" s="3">
        <v>44</v>
      </c>
      <c r="G3428" s="3">
        <v>33.65</v>
      </c>
    </row>
    <row r="3429" spans="1:7" x14ac:dyDescent="0.3">
      <c r="A3429" s="8">
        <v>42718</v>
      </c>
      <c r="B3429" s="3">
        <v>32.85</v>
      </c>
      <c r="C3429" s="3">
        <v>33.5</v>
      </c>
      <c r="D3429" s="3">
        <v>32.35</v>
      </c>
      <c r="E3429" s="3">
        <v>32.9</v>
      </c>
      <c r="F3429" s="3">
        <v>22</v>
      </c>
      <c r="G3429" s="3">
        <v>32.85</v>
      </c>
    </row>
    <row r="3430" spans="1:7" x14ac:dyDescent="0.3">
      <c r="A3430" s="8">
        <v>42719</v>
      </c>
      <c r="B3430" s="3">
        <v>32.950000000000003</v>
      </c>
      <c r="C3430" s="3">
        <v>33.4</v>
      </c>
      <c r="D3430" s="3">
        <v>32.950000000000003</v>
      </c>
      <c r="E3430" s="3">
        <v>33.4</v>
      </c>
      <c r="F3430" s="3">
        <v>24</v>
      </c>
      <c r="G3430" s="3">
        <v>33.58</v>
      </c>
    </row>
    <row r="3431" spans="1:7" x14ac:dyDescent="0.3">
      <c r="A3431" s="8">
        <v>42720</v>
      </c>
      <c r="B3431" s="3">
        <v>33.85</v>
      </c>
      <c r="C3431" s="3">
        <v>34.15</v>
      </c>
      <c r="D3431" s="3">
        <v>33.85</v>
      </c>
      <c r="E3431" s="3">
        <v>34.15</v>
      </c>
      <c r="F3431" s="3">
        <v>17</v>
      </c>
      <c r="G3431" s="3">
        <v>34.15</v>
      </c>
    </row>
    <row r="3432" spans="1:7" x14ac:dyDescent="0.3">
      <c r="A3432" s="8">
        <v>42723</v>
      </c>
      <c r="B3432" s="3">
        <v>32.049999999999997</v>
      </c>
      <c r="C3432" s="3">
        <v>32.22</v>
      </c>
      <c r="D3432" s="3">
        <v>32.049999999999997</v>
      </c>
      <c r="E3432" s="3">
        <v>32.22</v>
      </c>
      <c r="F3432" s="3">
        <v>10</v>
      </c>
      <c r="G3432" s="3">
        <v>32.22</v>
      </c>
    </row>
    <row r="3433" spans="1:7" x14ac:dyDescent="0.3">
      <c r="A3433" s="8">
        <v>42724</v>
      </c>
      <c r="B3433" s="3">
        <v>30.92</v>
      </c>
      <c r="C3433" s="3">
        <v>31.4</v>
      </c>
      <c r="D3433" s="3">
        <v>30.92</v>
      </c>
      <c r="E3433" s="3">
        <v>31.4</v>
      </c>
      <c r="F3433" s="3">
        <v>24</v>
      </c>
      <c r="G3433" s="3">
        <v>31.34</v>
      </c>
    </row>
    <row r="3434" spans="1:7" x14ac:dyDescent="0.3">
      <c r="A3434" s="8">
        <v>42725</v>
      </c>
      <c r="B3434" s="3">
        <v>31.7</v>
      </c>
      <c r="C3434" s="3">
        <v>31.93</v>
      </c>
      <c r="D3434" s="3">
        <v>31.7</v>
      </c>
      <c r="E3434" s="3">
        <v>31.93</v>
      </c>
      <c r="F3434" s="3">
        <v>8</v>
      </c>
      <c r="G3434" s="3">
        <v>31.67</v>
      </c>
    </row>
    <row r="3435" spans="1:7" x14ac:dyDescent="0.3">
      <c r="A3435" s="8">
        <v>42726</v>
      </c>
      <c r="B3435" s="3">
        <v>32.35</v>
      </c>
      <c r="C3435" s="3">
        <v>32.799999999999997</v>
      </c>
      <c r="D3435" s="3">
        <v>32.35</v>
      </c>
      <c r="E3435" s="3">
        <v>32.799999999999997</v>
      </c>
      <c r="F3435" s="3">
        <v>10</v>
      </c>
      <c r="G3435" s="3">
        <v>32.799999999999997</v>
      </c>
    </row>
    <row r="3436" spans="1:7" x14ac:dyDescent="0.3">
      <c r="A3436" s="8">
        <v>42727</v>
      </c>
      <c r="B3436" s="3">
        <v>34</v>
      </c>
      <c r="C3436" s="3">
        <v>34.08</v>
      </c>
      <c r="D3436" s="3">
        <v>33.799999999999997</v>
      </c>
      <c r="E3436" s="3">
        <v>34.08</v>
      </c>
      <c r="F3436" s="3">
        <v>16</v>
      </c>
      <c r="G3436" s="3">
        <v>34.08</v>
      </c>
    </row>
    <row r="3437" spans="1:7" x14ac:dyDescent="0.3">
      <c r="A3437" s="8">
        <v>42731</v>
      </c>
      <c r="B3437" s="3">
        <v>35.07</v>
      </c>
      <c r="C3437" s="3">
        <v>35.07</v>
      </c>
      <c r="D3437" s="3">
        <v>35.07</v>
      </c>
      <c r="E3437" s="3">
        <v>35.07</v>
      </c>
      <c r="F3437" s="3">
        <v>12</v>
      </c>
      <c r="G3437" s="3">
        <v>35.07</v>
      </c>
    </row>
    <row r="3438" spans="1:7" x14ac:dyDescent="0.3">
      <c r="A3438" s="8">
        <v>42732</v>
      </c>
      <c r="B3438" s="3">
        <v>35</v>
      </c>
      <c r="C3438" s="3">
        <v>35.369999999999997</v>
      </c>
      <c r="D3438" s="3">
        <v>34.880000000000003</v>
      </c>
      <c r="E3438" s="3">
        <v>35.299999999999997</v>
      </c>
      <c r="F3438" s="3">
        <v>17</v>
      </c>
      <c r="G3438" s="3">
        <v>35.299999999999997</v>
      </c>
    </row>
    <row r="3439" spans="1:7" x14ac:dyDescent="0.3">
      <c r="A3439" s="8">
        <v>42733</v>
      </c>
      <c r="B3439" s="3">
        <v>35.869999999999997</v>
      </c>
      <c r="C3439" s="3">
        <v>36</v>
      </c>
      <c r="D3439" s="3">
        <v>35.869999999999997</v>
      </c>
      <c r="E3439" s="3">
        <v>36</v>
      </c>
      <c r="F3439" s="3">
        <v>62</v>
      </c>
      <c r="G3439" s="3">
        <v>36.18</v>
      </c>
    </row>
    <row r="3440" spans="1:7" x14ac:dyDescent="0.3">
      <c r="A3440" s="8">
        <v>42734</v>
      </c>
      <c r="B3440" s="3">
        <v>36.9</v>
      </c>
      <c r="C3440" s="3">
        <v>36.92</v>
      </c>
      <c r="D3440" s="3">
        <v>36.67</v>
      </c>
      <c r="E3440" s="3">
        <v>36.729999999999997</v>
      </c>
      <c r="F3440" s="3">
        <v>64</v>
      </c>
      <c r="G3440" s="3">
        <v>36.729999999999997</v>
      </c>
    </row>
    <row r="3441" spans="1:7" x14ac:dyDescent="0.3">
      <c r="A3441" s="8">
        <v>42737</v>
      </c>
      <c r="B3441" s="3">
        <v>29</v>
      </c>
      <c r="C3441" s="3">
        <v>29.2</v>
      </c>
      <c r="D3441" s="3">
        <v>28.3</v>
      </c>
      <c r="E3441" s="3">
        <v>28.7</v>
      </c>
      <c r="F3441" s="3">
        <v>96</v>
      </c>
      <c r="G3441" s="3">
        <v>28.3</v>
      </c>
    </row>
    <row r="3442" spans="1:7" x14ac:dyDescent="0.3">
      <c r="A3442" s="8">
        <v>42738</v>
      </c>
      <c r="B3442" s="3">
        <v>27.78</v>
      </c>
      <c r="C3442" s="3">
        <v>28.8</v>
      </c>
      <c r="D3442" s="3">
        <v>27.78</v>
      </c>
      <c r="E3442" s="3">
        <v>28.4</v>
      </c>
      <c r="F3442" s="3">
        <v>82</v>
      </c>
      <c r="G3442" s="3">
        <v>28.4</v>
      </c>
    </row>
    <row r="3443" spans="1:7" x14ac:dyDescent="0.3">
      <c r="A3443" s="8">
        <v>42739</v>
      </c>
      <c r="B3443" s="3">
        <v>28.7</v>
      </c>
      <c r="C3443" s="3">
        <v>29.1</v>
      </c>
      <c r="D3443" s="3">
        <v>28.58</v>
      </c>
      <c r="E3443" s="3">
        <v>29.1</v>
      </c>
      <c r="F3443" s="3">
        <v>19</v>
      </c>
      <c r="G3443" s="3">
        <v>29.1</v>
      </c>
    </row>
    <row r="3444" spans="1:7" x14ac:dyDescent="0.3">
      <c r="A3444" s="8">
        <v>42740</v>
      </c>
      <c r="B3444" s="3">
        <v>29.2</v>
      </c>
      <c r="C3444" s="3">
        <v>29.2</v>
      </c>
      <c r="D3444" s="3">
        <v>28.3</v>
      </c>
      <c r="E3444" s="3">
        <v>28.3</v>
      </c>
      <c r="F3444" s="3">
        <v>92</v>
      </c>
      <c r="G3444" s="3">
        <v>28.3</v>
      </c>
    </row>
    <row r="3445" spans="1:7" x14ac:dyDescent="0.3">
      <c r="A3445" s="8">
        <v>42741</v>
      </c>
      <c r="B3445" s="3">
        <v>27.53</v>
      </c>
      <c r="C3445" s="3">
        <v>27.53</v>
      </c>
      <c r="D3445" s="3">
        <v>26.8</v>
      </c>
      <c r="E3445" s="3">
        <v>26.8</v>
      </c>
      <c r="F3445" s="3">
        <v>92</v>
      </c>
      <c r="G3445" s="3">
        <v>26.8</v>
      </c>
    </row>
    <row r="3446" spans="1:7" x14ac:dyDescent="0.3">
      <c r="A3446" s="8">
        <v>42744</v>
      </c>
      <c r="B3446" s="3">
        <v>27.15</v>
      </c>
      <c r="C3446" s="3">
        <v>27.15</v>
      </c>
      <c r="D3446" s="3">
        <v>26.8</v>
      </c>
      <c r="E3446" s="3">
        <v>26.9</v>
      </c>
      <c r="F3446" s="3">
        <v>28</v>
      </c>
      <c r="G3446" s="3">
        <v>26.9</v>
      </c>
    </row>
    <row r="3447" spans="1:7" x14ac:dyDescent="0.3">
      <c r="A3447" s="8">
        <v>42745</v>
      </c>
      <c r="B3447" s="3">
        <v>28.35</v>
      </c>
      <c r="C3447" s="3">
        <v>28.8</v>
      </c>
      <c r="D3447" s="3">
        <v>28</v>
      </c>
      <c r="E3447" s="3">
        <v>28.75</v>
      </c>
      <c r="F3447" s="3">
        <v>133</v>
      </c>
      <c r="G3447" s="3">
        <v>28.69</v>
      </c>
    </row>
    <row r="3448" spans="1:7" x14ac:dyDescent="0.3">
      <c r="A3448" s="8">
        <v>42746</v>
      </c>
      <c r="B3448" s="3">
        <v>28.75</v>
      </c>
      <c r="C3448" s="3">
        <v>29.1</v>
      </c>
      <c r="D3448" s="3">
        <v>28.55</v>
      </c>
      <c r="E3448" s="3">
        <v>29.1</v>
      </c>
      <c r="F3448" s="3">
        <v>85</v>
      </c>
      <c r="G3448" s="3">
        <v>29.1</v>
      </c>
    </row>
    <row r="3449" spans="1:7" x14ac:dyDescent="0.3">
      <c r="A3449" s="8">
        <v>42747</v>
      </c>
      <c r="B3449" s="3">
        <v>29.4</v>
      </c>
      <c r="C3449" s="3">
        <v>29.9</v>
      </c>
      <c r="D3449" s="3">
        <v>29.4</v>
      </c>
      <c r="E3449" s="3">
        <v>29.8</v>
      </c>
      <c r="F3449" s="3">
        <v>63</v>
      </c>
      <c r="G3449" s="3">
        <v>29.8</v>
      </c>
    </row>
    <row r="3450" spans="1:7" x14ac:dyDescent="0.3">
      <c r="A3450" s="8">
        <v>42748</v>
      </c>
      <c r="B3450" s="3">
        <v>28.65</v>
      </c>
      <c r="C3450" s="3">
        <v>29.15</v>
      </c>
      <c r="D3450" s="3">
        <v>28.65</v>
      </c>
      <c r="E3450" s="3">
        <v>28.95</v>
      </c>
      <c r="F3450" s="3">
        <v>22</v>
      </c>
      <c r="G3450" s="3">
        <v>29</v>
      </c>
    </row>
    <row r="3451" spans="1:7" x14ac:dyDescent="0.3">
      <c r="A3451" s="8">
        <v>42751</v>
      </c>
      <c r="B3451" s="3">
        <v>27.15</v>
      </c>
      <c r="C3451" s="3">
        <v>27.15</v>
      </c>
      <c r="D3451" s="3">
        <v>26.7</v>
      </c>
      <c r="E3451" s="3">
        <v>26.75</v>
      </c>
      <c r="F3451" s="3">
        <v>52</v>
      </c>
      <c r="G3451" s="3">
        <v>26.75</v>
      </c>
    </row>
    <row r="3452" spans="1:7" x14ac:dyDescent="0.3">
      <c r="A3452" s="8">
        <v>42752</v>
      </c>
      <c r="B3452" s="3">
        <v>26.15</v>
      </c>
      <c r="C3452" s="3">
        <v>26.95</v>
      </c>
      <c r="D3452" s="3">
        <v>26.15</v>
      </c>
      <c r="E3452" s="3">
        <v>26.9</v>
      </c>
      <c r="F3452" s="3">
        <v>49</v>
      </c>
      <c r="G3452" s="3">
        <v>26.9</v>
      </c>
    </row>
    <row r="3453" spans="1:7" x14ac:dyDescent="0.3">
      <c r="A3453" s="8">
        <v>42753</v>
      </c>
      <c r="B3453" s="3">
        <v>26.65</v>
      </c>
      <c r="C3453" s="3">
        <v>26.7</v>
      </c>
      <c r="D3453" s="3">
        <v>26.5</v>
      </c>
      <c r="E3453" s="3">
        <v>26.5</v>
      </c>
      <c r="F3453" s="3">
        <v>38</v>
      </c>
      <c r="G3453" s="3">
        <v>26.5</v>
      </c>
    </row>
    <row r="3454" spans="1:7" x14ac:dyDescent="0.3">
      <c r="A3454" s="8">
        <v>42754</v>
      </c>
      <c r="B3454" s="3">
        <v>26.7</v>
      </c>
      <c r="C3454" s="3">
        <v>26.7</v>
      </c>
      <c r="D3454" s="3">
        <v>26.2</v>
      </c>
      <c r="E3454" s="3">
        <v>26.25</v>
      </c>
      <c r="F3454" s="3">
        <v>94</v>
      </c>
      <c r="G3454" s="3">
        <v>26.25</v>
      </c>
    </row>
    <row r="3455" spans="1:7" x14ac:dyDescent="0.3">
      <c r="A3455" s="8">
        <v>42755</v>
      </c>
      <c r="B3455" s="3">
        <v>27.25</v>
      </c>
      <c r="C3455" s="3">
        <v>27.25</v>
      </c>
      <c r="D3455" s="3">
        <v>27.1</v>
      </c>
      <c r="E3455" s="3">
        <v>27.1</v>
      </c>
      <c r="F3455" s="3">
        <v>75</v>
      </c>
      <c r="G3455" s="3">
        <v>27.23</v>
      </c>
    </row>
    <row r="3456" spans="1:7" x14ac:dyDescent="0.3">
      <c r="A3456" s="8">
        <v>42758</v>
      </c>
      <c r="B3456" s="3">
        <v>27</v>
      </c>
      <c r="C3456" s="3">
        <v>27</v>
      </c>
      <c r="D3456" s="3">
        <v>26.81</v>
      </c>
      <c r="E3456" s="3">
        <v>26.95</v>
      </c>
      <c r="F3456" s="3">
        <v>57</v>
      </c>
      <c r="G3456" s="3">
        <v>26.95</v>
      </c>
    </row>
    <row r="3457" spans="1:7" x14ac:dyDescent="0.3">
      <c r="A3457" s="8">
        <v>42759</v>
      </c>
      <c r="B3457" s="3">
        <v>27.5</v>
      </c>
      <c r="C3457" s="3">
        <v>27.6</v>
      </c>
      <c r="D3457" s="3">
        <v>27.45</v>
      </c>
      <c r="E3457" s="3">
        <v>27.6</v>
      </c>
      <c r="F3457" s="3">
        <v>55</v>
      </c>
      <c r="G3457" s="3">
        <v>27.6</v>
      </c>
    </row>
    <row r="3458" spans="1:7" x14ac:dyDescent="0.3">
      <c r="A3458" s="8">
        <v>42760</v>
      </c>
      <c r="B3458" s="3">
        <v>27.2</v>
      </c>
      <c r="C3458" s="3">
        <v>27.25</v>
      </c>
      <c r="D3458" s="3">
        <v>26.9</v>
      </c>
      <c r="E3458" s="3">
        <v>27.25</v>
      </c>
      <c r="F3458" s="3">
        <v>52</v>
      </c>
      <c r="G3458" s="3">
        <v>27.35</v>
      </c>
    </row>
    <row r="3459" spans="1:7" x14ac:dyDescent="0.3">
      <c r="A3459" s="8">
        <v>42761</v>
      </c>
      <c r="B3459" s="3">
        <v>27</v>
      </c>
      <c r="C3459" s="3">
        <v>27.65</v>
      </c>
      <c r="D3459" s="3">
        <v>27</v>
      </c>
      <c r="E3459" s="3">
        <v>27.6</v>
      </c>
      <c r="F3459" s="3">
        <v>77</v>
      </c>
      <c r="G3459" s="3">
        <v>27.6</v>
      </c>
    </row>
    <row r="3460" spans="1:7" x14ac:dyDescent="0.3">
      <c r="A3460" s="8">
        <v>42762</v>
      </c>
      <c r="B3460" s="3">
        <v>26.9</v>
      </c>
      <c r="C3460" s="3">
        <v>27</v>
      </c>
      <c r="D3460" s="3">
        <v>26.55</v>
      </c>
      <c r="E3460" s="3">
        <v>26.65</v>
      </c>
      <c r="F3460" s="3">
        <v>121</v>
      </c>
      <c r="G3460" s="3">
        <v>26.73</v>
      </c>
    </row>
    <row r="3461" spans="1:7" x14ac:dyDescent="0.3">
      <c r="A3461" s="8">
        <v>42765</v>
      </c>
      <c r="B3461" s="3">
        <v>27.8</v>
      </c>
      <c r="C3461" s="3">
        <v>28.45</v>
      </c>
      <c r="D3461" s="3">
        <v>27.8</v>
      </c>
      <c r="E3461" s="3">
        <v>28.4</v>
      </c>
      <c r="F3461" s="3">
        <v>118</v>
      </c>
      <c r="G3461" s="3">
        <v>28.4</v>
      </c>
    </row>
    <row r="3462" spans="1:7" x14ac:dyDescent="0.3">
      <c r="A3462" s="8">
        <v>42766</v>
      </c>
      <c r="B3462" s="3">
        <v>29</v>
      </c>
      <c r="C3462" s="3">
        <v>29.23</v>
      </c>
      <c r="D3462" s="3">
        <v>28.8</v>
      </c>
      <c r="E3462" s="3">
        <v>28.8</v>
      </c>
      <c r="F3462" s="3">
        <v>65</v>
      </c>
      <c r="G3462" s="3">
        <v>28.8</v>
      </c>
    </row>
    <row r="3463" spans="1:7" x14ac:dyDescent="0.3">
      <c r="A3463" s="8">
        <v>42767</v>
      </c>
      <c r="B3463" s="3">
        <v>28.45</v>
      </c>
      <c r="C3463" s="3">
        <v>28.5</v>
      </c>
      <c r="D3463" s="3">
        <v>28.1</v>
      </c>
      <c r="E3463" s="3">
        <v>28.1</v>
      </c>
      <c r="F3463" s="3">
        <v>120</v>
      </c>
      <c r="G3463" s="3">
        <v>28.1</v>
      </c>
    </row>
    <row r="3464" spans="1:7" x14ac:dyDescent="0.3">
      <c r="A3464" s="8">
        <v>42768</v>
      </c>
      <c r="B3464" s="3">
        <v>28</v>
      </c>
      <c r="C3464" s="3">
        <v>28.6</v>
      </c>
      <c r="D3464" s="3">
        <v>28</v>
      </c>
      <c r="E3464" s="3">
        <v>28.3</v>
      </c>
      <c r="F3464" s="3">
        <v>160</v>
      </c>
      <c r="G3464" s="3">
        <v>28.3</v>
      </c>
    </row>
    <row r="3465" spans="1:7" x14ac:dyDescent="0.3">
      <c r="A3465" s="8">
        <v>42769</v>
      </c>
      <c r="B3465" s="3">
        <v>28.08</v>
      </c>
      <c r="C3465" s="3">
        <v>28.22</v>
      </c>
      <c r="D3465" s="3">
        <v>27.9</v>
      </c>
      <c r="E3465" s="3">
        <v>28</v>
      </c>
      <c r="F3465" s="3">
        <v>60</v>
      </c>
      <c r="G3465" s="3">
        <v>27.9</v>
      </c>
    </row>
    <row r="3466" spans="1:7" x14ac:dyDescent="0.3">
      <c r="A3466" s="8">
        <v>42772</v>
      </c>
      <c r="B3466" s="3">
        <v>28.1</v>
      </c>
      <c r="C3466" s="3">
        <v>29</v>
      </c>
      <c r="D3466" s="3">
        <v>28.1</v>
      </c>
      <c r="E3466" s="3">
        <v>29</v>
      </c>
      <c r="F3466" s="3">
        <v>111</v>
      </c>
      <c r="G3466" s="3">
        <v>29</v>
      </c>
    </row>
    <row r="3467" spans="1:7" x14ac:dyDescent="0.3">
      <c r="A3467" s="8">
        <v>42773</v>
      </c>
      <c r="B3467" s="3">
        <v>28.75</v>
      </c>
      <c r="C3467" s="3">
        <v>29</v>
      </c>
      <c r="D3467" s="3">
        <v>28.45</v>
      </c>
      <c r="E3467" s="3">
        <v>28.45</v>
      </c>
      <c r="F3467" s="3">
        <v>55</v>
      </c>
      <c r="G3467" s="3">
        <v>28.45</v>
      </c>
    </row>
    <row r="3468" spans="1:7" x14ac:dyDescent="0.3">
      <c r="A3468" s="8">
        <v>42774</v>
      </c>
      <c r="B3468" s="3">
        <v>27.25</v>
      </c>
      <c r="C3468" s="3">
        <v>27.6</v>
      </c>
      <c r="D3468" s="3">
        <v>27.2</v>
      </c>
      <c r="E3468" s="3">
        <v>27.45</v>
      </c>
      <c r="F3468" s="3">
        <v>169</v>
      </c>
      <c r="G3468" s="3">
        <v>27.45</v>
      </c>
    </row>
    <row r="3469" spans="1:7" x14ac:dyDescent="0.3">
      <c r="A3469" s="8">
        <v>42775</v>
      </c>
      <c r="B3469" s="3">
        <v>26.6</v>
      </c>
      <c r="C3469" s="3">
        <v>26.93</v>
      </c>
      <c r="D3469" s="3">
        <v>26.45</v>
      </c>
      <c r="E3469" s="3">
        <v>26.55</v>
      </c>
      <c r="F3469" s="3">
        <v>26</v>
      </c>
      <c r="G3469" s="3">
        <v>26.82</v>
      </c>
    </row>
    <row r="3470" spans="1:7" x14ac:dyDescent="0.3">
      <c r="A3470" s="8">
        <v>42776</v>
      </c>
      <c r="B3470" s="3">
        <v>26.75</v>
      </c>
      <c r="C3470" s="3">
        <v>26.75</v>
      </c>
      <c r="D3470" s="3">
        <v>26.5</v>
      </c>
      <c r="E3470" s="3">
        <v>26.65</v>
      </c>
      <c r="F3470" s="3">
        <v>30</v>
      </c>
      <c r="G3470" s="3">
        <v>26.59</v>
      </c>
    </row>
    <row r="3471" spans="1:7" x14ac:dyDescent="0.3">
      <c r="A3471" s="8">
        <v>42779</v>
      </c>
      <c r="B3471" s="3">
        <v>26.9</v>
      </c>
      <c r="C3471" s="3">
        <v>26.9</v>
      </c>
      <c r="D3471" s="3">
        <v>26.5</v>
      </c>
      <c r="E3471" s="3">
        <v>26.7</v>
      </c>
      <c r="F3471" s="3">
        <v>11</v>
      </c>
      <c r="G3471" s="3">
        <v>26.7</v>
      </c>
    </row>
    <row r="3472" spans="1:7" x14ac:dyDescent="0.3">
      <c r="A3472" s="8">
        <v>42780</v>
      </c>
      <c r="B3472" s="3">
        <v>26.57</v>
      </c>
      <c r="C3472" s="3">
        <v>26.6</v>
      </c>
      <c r="D3472" s="3">
        <v>26.5</v>
      </c>
      <c r="E3472" s="3">
        <v>26.5</v>
      </c>
      <c r="F3472" s="3">
        <v>26</v>
      </c>
      <c r="G3472" s="3">
        <v>26.55</v>
      </c>
    </row>
    <row r="3473" spans="1:7" x14ac:dyDescent="0.3">
      <c r="A3473" s="8">
        <v>42781</v>
      </c>
      <c r="B3473" s="3">
        <v>27.05</v>
      </c>
      <c r="C3473" s="3">
        <v>27.05</v>
      </c>
      <c r="D3473" s="3">
        <v>26.4</v>
      </c>
      <c r="E3473" s="3">
        <v>26.7</v>
      </c>
      <c r="F3473" s="3">
        <v>70</v>
      </c>
      <c r="G3473" s="3">
        <v>26.7</v>
      </c>
    </row>
    <row r="3474" spans="1:7" x14ac:dyDescent="0.3">
      <c r="A3474" s="8">
        <v>42782</v>
      </c>
      <c r="B3474" s="3">
        <v>27</v>
      </c>
      <c r="C3474" s="3">
        <v>27</v>
      </c>
      <c r="D3474" s="3">
        <v>26.65</v>
      </c>
      <c r="E3474" s="3">
        <v>26.83</v>
      </c>
      <c r="F3474" s="3">
        <v>67</v>
      </c>
      <c r="G3474" s="3">
        <v>26.75</v>
      </c>
    </row>
    <row r="3475" spans="1:7" x14ac:dyDescent="0.3">
      <c r="A3475" s="8">
        <v>42783</v>
      </c>
      <c r="B3475" s="3">
        <v>26.6</v>
      </c>
      <c r="C3475" s="3">
        <v>27.35</v>
      </c>
      <c r="D3475" s="3">
        <v>26.6</v>
      </c>
      <c r="E3475" s="3">
        <v>27.35</v>
      </c>
      <c r="F3475" s="3">
        <v>371</v>
      </c>
      <c r="G3475" s="3">
        <v>27.25</v>
      </c>
    </row>
    <row r="3476" spans="1:7" x14ac:dyDescent="0.3">
      <c r="A3476" s="8">
        <v>42786</v>
      </c>
      <c r="B3476" s="3">
        <v>27.8</v>
      </c>
      <c r="C3476" s="3">
        <v>28.05</v>
      </c>
      <c r="D3476" s="3">
        <v>27.8</v>
      </c>
      <c r="E3476" s="3">
        <v>28.05</v>
      </c>
      <c r="F3476" s="3">
        <v>33</v>
      </c>
      <c r="G3476" s="3">
        <v>28.05</v>
      </c>
    </row>
    <row r="3477" spans="1:7" x14ac:dyDescent="0.3">
      <c r="A3477" s="8">
        <v>42787</v>
      </c>
      <c r="B3477" s="3">
        <v>28.15</v>
      </c>
      <c r="C3477" s="3">
        <v>28.2</v>
      </c>
      <c r="D3477" s="3">
        <v>28</v>
      </c>
      <c r="E3477" s="3">
        <v>28</v>
      </c>
      <c r="F3477" s="3">
        <v>28</v>
      </c>
      <c r="G3477" s="3">
        <v>27.88</v>
      </c>
    </row>
    <row r="3478" spans="1:7" x14ac:dyDescent="0.3">
      <c r="A3478" s="8">
        <v>42788</v>
      </c>
      <c r="B3478" s="3">
        <v>27.9</v>
      </c>
      <c r="C3478" s="3">
        <v>28.2</v>
      </c>
      <c r="D3478" s="3">
        <v>27.9</v>
      </c>
      <c r="E3478" s="3">
        <v>28.2</v>
      </c>
      <c r="F3478" s="3">
        <v>4</v>
      </c>
      <c r="G3478" s="3">
        <v>28.1</v>
      </c>
    </row>
    <row r="3479" spans="1:7" x14ac:dyDescent="0.3">
      <c r="A3479" s="8">
        <v>42789</v>
      </c>
      <c r="B3479" s="3">
        <v>28.35</v>
      </c>
      <c r="C3479" s="3">
        <v>28.35</v>
      </c>
      <c r="D3479" s="3">
        <v>28.25</v>
      </c>
      <c r="E3479" s="3">
        <v>28.25</v>
      </c>
      <c r="F3479" s="3">
        <v>15</v>
      </c>
      <c r="G3479" s="3">
        <v>28.25</v>
      </c>
    </row>
    <row r="3480" spans="1:7" x14ac:dyDescent="0.3">
      <c r="A3480" s="8">
        <v>42790</v>
      </c>
      <c r="B3480" s="3">
        <v>27.9</v>
      </c>
      <c r="C3480" s="3">
        <v>27.95</v>
      </c>
      <c r="D3480" s="3">
        <v>27.85</v>
      </c>
      <c r="E3480" s="3">
        <v>27.85</v>
      </c>
      <c r="F3480" s="3">
        <v>45</v>
      </c>
      <c r="G3480" s="3">
        <v>27.85</v>
      </c>
    </row>
    <row r="3481" spans="1:7" x14ac:dyDescent="0.3">
      <c r="A3481" s="8">
        <v>42793</v>
      </c>
      <c r="B3481" s="3">
        <v>27.75</v>
      </c>
      <c r="C3481" s="3">
        <v>27.75</v>
      </c>
      <c r="D3481" s="3">
        <v>27.6</v>
      </c>
      <c r="E3481" s="3">
        <v>27.6</v>
      </c>
      <c r="F3481" s="3">
        <v>15</v>
      </c>
      <c r="G3481" s="3">
        <v>27.6</v>
      </c>
    </row>
    <row r="3482" spans="1:7" x14ac:dyDescent="0.3">
      <c r="A3482" s="8">
        <v>42794</v>
      </c>
      <c r="B3482" s="3">
        <v>27.55</v>
      </c>
      <c r="C3482" s="3">
        <v>27.85</v>
      </c>
      <c r="D3482" s="3">
        <v>27.55</v>
      </c>
      <c r="E3482" s="3">
        <v>27.6</v>
      </c>
      <c r="F3482" s="3">
        <v>62</v>
      </c>
      <c r="G3482" s="3">
        <v>27.6</v>
      </c>
    </row>
    <row r="3483" spans="1:7" x14ac:dyDescent="0.3">
      <c r="A3483" s="8">
        <v>42795</v>
      </c>
      <c r="B3483" s="3">
        <v>24.7</v>
      </c>
      <c r="C3483" s="3">
        <v>24.75</v>
      </c>
      <c r="D3483" s="3">
        <v>24.65</v>
      </c>
      <c r="E3483" s="3">
        <v>24.75</v>
      </c>
      <c r="F3483" s="3">
        <v>26</v>
      </c>
      <c r="G3483" s="3">
        <v>24.75</v>
      </c>
    </row>
    <row r="3484" spans="1:7" x14ac:dyDescent="0.3">
      <c r="A3484" s="8">
        <v>42796</v>
      </c>
      <c r="B3484" s="3">
        <v>25</v>
      </c>
      <c r="C3484" s="3">
        <v>25.09</v>
      </c>
      <c r="D3484" s="3">
        <v>25</v>
      </c>
      <c r="E3484" s="3">
        <v>25.09</v>
      </c>
      <c r="F3484" s="3">
        <v>19</v>
      </c>
      <c r="G3484" s="3">
        <v>25.09</v>
      </c>
    </row>
    <row r="3485" spans="1:7" x14ac:dyDescent="0.3">
      <c r="A3485" s="8">
        <v>42797</v>
      </c>
      <c r="B3485" s="3">
        <v>25.35</v>
      </c>
      <c r="C3485" s="3">
        <v>25.4</v>
      </c>
      <c r="D3485" s="3">
        <v>24.95</v>
      </c>
      <c r="E3485" s="3">
        <v>24.95</v>
      </c>
      <c r="F3485" s="3">
        <v>37</v>
      </c>
      <c r="G3485" s="3">
        <v>25.05</v>
      </c>
    </row>
    <row r="3486" spans="1:7" x14ac:dyDescent="0.3">
      <c r="A3486" s="8">
        <v>42800</v>
      </c>
      <c r="B3486" s="3">
        <v>25.15</v>
      </c>
      <c r="C3486" s="3">
        <v>25.35</v>
      </c>
      <c r="D3486" s="3">
        <v>25.15</v>
      </c>
      <c r="E3486" s="3">
        <v>25.25</v>
      </c>
      <c r="F3486" s="3">
        <v>15</v>
      </c>
      <c r="G3486" s="3">
        <v>25.25</v>
      </c>
    </row>
    <row r="3487" spans="1:7" x14ac:dyDescent="0.3">
      <c r="A3487" s="8">
        <v>42801</v>
      </c>
      <c r="B3487" s="3">
        <v>26.05</v>
      </c>
      <c r="C3487" s="3">
        <v>26.05</v>
      </c>
      <c r="D3487" s="3">
        <v>25.75</v>
      </c>
      <c r="E3487" s="3">
        <v>26</v>
      </c>
      <c r="F3487" s="3">
        <v>93</v>
      </c>
      <c r="G3487" s="3">
        <v>26</v>
      </c>
    </row>
    <row r="3488" spans="1:7" x14ac:dyDescent="0.3">
      <c r="A3488" s="8">
        <v>42802</v>
      </c>
      <c r="B3488" s="3">
        <v>25.7</v>
      </c>
      <c r="C3488" s="3">
        <v>25.7</v>
      </c>
      <c r="D3488" s="3">
        <v>24.8</v>
      </c>
      <c r="E3488" s="3">
        <v>24.9</v>
      </c>
      <c r="F3488" s="3">
        <v>72</v>
      </c>
      <c r="G3488" s="3">
        <v>24.9</v>
      </c>
    </row>
    <row r="3489" spans="1:7" x14ac:dyDescent="0.3">
      <c r="A3489" s="8">
        <v>42803</v>
      </c>
      <c r="B3489" s="3">
        <v>24.8</v>
      </c>
      <c r="C3489" s="3">
        <v>25.05</v>
      </c>
      <c r="D3489" s="3">
        <v>24.7</v>
      </c>
      <c r="E3489" s="3">
        <v>25.05</v>
      </c>
      <c r="F3489" s="3">
        <v>43</v>
      </c>
      <c r="G3489" s="3">
        <v>25.05</v>
      </c>
    </row>
    <row r="3490" spans="1:7" x14ac:dyDescent="0.3">
      <c r="A3490" s="8">
        <v>42804</v>
      </c>
      <c r="B3490" s="3">
        <v>24.6</v>
      </c>
      <c r="C3490" s="3">
        <v>24.6</v>
      </c>
      <c r="D3490" s="3">
        <v>23.8</v>
      </c>
      <c r="E3490" s="3">
        <v>23.85</v>
      </c>
      <c r="F3490" s="3">
        <v>74</v>
      </c>
      <c r="G3490" s="3">
        <v>23.85</v>
      </c>
    </row>
    <row r="3491" spans="1:7" x14ac:dyDescent="0.3">
      <c r="A3491" s="8">
        <v>42807</v>
      </c>
      <c r="B3491" s="3">
        <v>23.7</v>
      </c>
      <c r="C3491" s="3">
        <v>24</v>
      </c>
      <c r="D3491" s="3">
        <v>23.7</v>
      </c>
      <c r="E3491" s="3">
        <v>23.75</v>
      </c>
      <c r="F3491" s="3">
        <v>124</v>
      </c>
      <c r="G3491" s="3">
        <v>23.8</v>
      </c>
    </row>
    <row r="3492" spans="1:7" x14ac:dyDescent="0.3">
      <c r="A3492" s="8">
        <v>42808</v>
      </c>
      <c r="B3492" s="3">
        <v>23.95</v>
      </c>
      <c r="C3492" s="3">
        <v>23.95</v>
      </c>
      <c r="D3492" s="3">
        <v>23.75</v>
      </c>
      <c r="E3492" s="3">
        <v>23.75</v>
      </c>
      <c r="F3492" s="3">
        <v>37</v>
      </c>
      <c r="G3492" s="3">
        <v>23.75</v>
      </c>
    </row>
    <row r="3493" spans="1:7" x14ac:dyDescent="0.3">
      <c r="A3493" s="8">
        <v>42809</v>
      </c>
      <c r="B3493" s="3">
        <v>24.2</v>
      </c>
      <c r="C3493" s="3">
        <v>24.6</v>
      </c>
      <c r="D3493" s="3">
        <v>24.15</v>
      </c>
      <c r="E3493" s="3">
        <v>24.55</v>
      </c>
      <c r="F3493" s="3">
        <v>83</v>
      </c>
      <c r="G3493" s="3">
        <v>24.55</v>
      </c>
    </row>
    <row r="3494" spans="1:7" x14ac:dyDescent="0.3">
      <c r="A3494" s="8">
        <v>42810</v>
      </c>
      <c r="B3494" s="3">
        <v>24.4</v>
      </c>
      <c r="C3494" s="3">
        <v>24.4</v>
      </c>
      <c r="D3494" s="3">
        <v>24.25</v>
      </c>
      <c r="E3494" s="3">
        <v>24.35</v>
      </c>
      <c r="F3494" s="3">
        <v>53</v>
      </c>
      <c r="G3494" s="3">
        <v>24.35</v>
      </c>
    </row>
    <row r="3495" spans="1:7" x14ac:dyDescent="0.3">
      <c r="A3495" s="8">
        <v>42811</v>
      </c>
      <c r="B3495" s="3">
        <v>24.3</v>
      </c>
      <c r="C3495" s="3">
        <v>24.58</v>
      </c>
      <c r="D3495" s="3">
        <v>24.3</v>
      </c>
      <c r="E3495" s="3">
        <v>24.5</v>
      </c>
      <c r="F3495" s="3">
        <v>29</v>
      </c>
      <c r="G3495" s="3">
        <v>24.5</v>
      </c>
    </row>
    <row r="3496" spans="1:7" x14ac:dyDescent="0.3">
      <c r="A3496" s="8">
        <v>42814</v>
      </c>
      <c r="B3496" s="3">
        <v>24.3</v>
      </c>
      <c r="C3496" s="3">
        <v>24.41</v>
      </c>
      <c r="D3496" s="3">
        <v>24.21</v>
      </c>
      <c r="E3496" s="3">
        <v>24.35</v>
      </c>
      <c r="F3496" s="3">
        <v>132</v>
      </c>
      <c r="G3496" s="3">
        <v>24.41</v>
      </c>
    </row>
    <row r="3497" spans="1:7" x14ac:dyDescent="0.3">
      <c r="A3497" s="8">
        <v>42815</v>
      </c>
      <c r="B3497" s="3">
        <v>24.5</v>
      </c>
      <c r="C3497" s="3">
        <v>24.55</v>
      </c>
      <c r="D3497" s="3">
        <v>24.25</v>
      </c>
      <c r="E3497" s="3">
        <v>24.26</v>
      </c>
      <c r="F3497" s="3">
        <v>72</v>
      </c>
      <c r="G3497" s="3">
        <v>24.26</v>
      </c>
    </row>
    <row r="3498" spans="1:7" x14ac:dyDescent="0.3">
      <c r="A3498" s="8">
        <v>42816</v>
      </c>
      <c r="B3498" s="3">
        <v>24.1</v>
      </c>
      <c r="C3498" s="3">
        <v>24.2</v>
      </c>
      <c r="D3498" s="3">
        <v>23.95</v>
      </c>
      <c r="E3498" s="3">
        <v>24.1</v>
      </c>
      <c r="F3498" s="3">
        <v>62</v>
      </c>
      <c r="G3498" s="3">
        <v>24.18</v>
      </c>
    </row>
    <row r="3499" spans="1:7" x14ac:dyDescent="0.3">
      <c r="A3499" s="8">
        <v>42817</v>
      </c>
      <c r="B3499" s="3">
        <v>23.9</v>
      </c>
      <c r="C3499" s="3">
        <v>23.95</v>
      </c>
      <c r="D3499" s="3">
        <v>23</v>
      </c>
      <c r="E3499" s="3">
        <v>23</v>
      </c>
      <c r="F3499" s="3">
        <v>103</v>
      </c>
      <c r="G3499" s="3">
        <v>23.03</v>
      </c>
    </row>
    <row r="3500" spans="1:7" x14ac:dyDescent="0.3">
      <c r="A3500" s="8">
        <v>42818</v>
      </c>
      <c r="B3500" s="3">
        <v>22.8</v>
      </c>
      <c r="C3500" s="3">
        <v>22.8</v>
      </c>
      <c r="D3500" s="3">
        <v>22.4</v>
      </c>
      <c r="E3500" s="3">
        <v>22.45</v>
      </c>
      <c r="F3500" s="3">
        <v>197</v>
      </c>
      <c r="G3500" s="3">
        <v>22.45</v>
      </c>
    </row>
    <row r="3501" spans="1:7" x14ac:dyDescent="0.3">
      <c r="A3501" s="8">
        <v>42821</v>
      </c>
      <c r="B3501" s="3">
        <v>22.2</v>
      </c>
      <c r="C3501" s="3">
        <v>22.25</v>
      </c>
      <c r="D3501" s="3">
        <v>22</v>
      </c>
      <c r="E3501" s="3">
        <v>22</v>
      </c>
      <c r="F3501" s="3">
        <v>120</v>
      </c>
      <c r="G3501" s="3">
        <v>22</v>
      </c>
    </row>
    <row r="3502" spans="1:7" x14ac:dyDescent="0.3">
      <c r="A3502" s="8">
        <v>42822</v>
      </c>
      <c r="B3502" s="3">
        <v>22.1</v>
      </c>
      <c r="C3502" s="3">
        <v>22.6</v>
      </c>
      <c r="D3502" s="3">
        <v>22.1</v>
      </c>
      <c r="E3502" s="3">
        <v>22.6</v>
      </c>
      <c r="F3502" s="3">
        <v>79</v>
      </c>
      <c r="G3502" s="3">
        <v>22.6</v>
      </c>
    </row>
    <row r="3503" spans="1:7" x14ac:dyDescent="0.3">
      <c r="A3503" s="8">
        <v>42823</v>
      </c>
      <c r="B3503" s="3">
        <v>22.6</v>
      </c>
      <c r="C3503" s="3">
        <v>23.2</v>
      </c>
      <c r="D3503" s="3">
        <v>22.6</v>
      </c>
      <c r="E3503" s="3">
        <v>23.2</v>
      </c>
      <c r="F3503" s="3">
        <v>128</v>
      </c>
      <c r="G3503" s="3">
        <v>23.2</v>
      </c>
    </row>
    <row r="3504" spans="1:7" x14ac:dyDescent="0.3">
      <c r="A3504" s="8">
        <v>42824</v>
      </c>
      <c r="B3504" s="3">
        <v>22.95</v>
      </c>
      <c r="C3504" s="3">
        <v>23.35</v>
      </c>
      <c r="D3504" s="3">
        <v>22.95</v>
      </c>
      <c r="E3504" s="3">
        <v>23.35</v>
      </c>
      <c r="F3504" s="3">
        <v>61</v>
      </c>
      <c r="G3504" s="3">
        <v>23.33</v>
      </c>
    </row>
    <row r="3505" spans="1:7" x14ac:dyDescent="0.3">
      <c r="A3505" s="8">
        <v>42825</v>
      </c>
      <c r="B3505" s="3">
        <v>23.7</v>
      </c>
      <c r="C3505" s="3">
        <v>23.85</v>
      </c>
      <c r="D3505" s="3">
        <v>23.6</v>
      </c>
      <c r="E3505" s="3">
        <v>23.7</v>
      </c>
      <c r="F3505" s="3">
        <v>111</v>
      </c>
      <c r="G3505" s="3">
        <v>23.75</v>
      </c>
    </row>
    <row r="3506" spans="1:7" x14ac:dyDescent="0.3">
      <c r="A3506" s="8">
        <v>42828</v>
      </c>
      <c r="B3506" s="3">
        <v>23.25</v>
      </c>
      <c r="C3506" s="3">
        <v>23.5</v>
      </c>
      <c r="D3506" s="3">
        <v>23.1</v>
      </c>
      <c r="E3506" s="3">
        <v>23.5</v>
      </c>
      <c r="F3506" s="3">
        <v>105</v>
      </c>
      <c r="G3506" s="3">
        <v>23.5</v>
      </c>
    </row>
    <row r="3507" spans="1:7" x14ac:dyDescent="0.3">
      <c r="A3507" s="8">
        <v>42829</v>
      </c>
      <c r="B3507" s="3">
        <v>23.6</v>
      </c>
      <c r="C3507" s="3">
        <v>23.8</v>
      </c>
      <c r="D3507" s="3">
        <v>23.6</v>
      </c>
      <c r="E3507" s="3">
        <v>23.6</v>
      </c>
      <c r="F3507" s="3">
        <v>51</v>
      </c>
      <c r="G3507" s="3">
        <v>23.6</v>
      </c>
    </row>
    <row r="3508" spans="1:7" x14ac:dyDescent="0.3">
      <c r="A3508" s="8">
        <v>42830</v>
      </c>
      <c r="B3508" s="3">
        <v>23.7</v>
      </c>
      <c r="C3508" s="3">
        <v>24.15</v>
      </c>
      <c r="D3508" s="3">
        <v>23.7</v>
      </c>
      <c r="E3508" s="3">
        <v>24.15</v>
      </c>
      <c r="F3508" s="3">
        <v>119</v>
      </c>
      <c r="G3508" s="3">
        <v>24.15</v>
      </c>
    </row>
    <row r="3509" spans="1:7" x14ac:dyDescent="0.3">
      <c r="A3509" s="8">
        <v>42831</v>
      </c>
      <c r="B3509" s="3">
        <v>24.45</v>
      </c>
      <c r="C3509" s="3">
        <v>24.75</v>
      </c>
      <c r="D3509" s="3">
        <v>24.45</v>
      </c>
      <c r="E3509" s="3">
        <v>24.75</v>
      </c>
      <c r="F3509" s="3">
        <v>116</v>
      </c>
      <c r="G3509" s="3">
        <v>24.75</v>
      </c>
    </row>
    <row r="3510" spans="1:7" x14ac:dyDescent="0.3">
      <c r="A3510" s="8">
        <v>42832</v>
      </c>
      <c r="B3510" s="3">
        <v>25</v>
      </c>
      <c r="C3510" s="3">
        <v>25</v>
      </c>
      <c r="D3510" s="3">
        <v>24.4</v>
      </c>
      <c r="E3510" s="3">
        <v>24.6</v>
      </c>
      <c r="F3510" s="3">
        <v>79</v>
      </c>
      <c r="G3510" s="3">
        <v>24.6</v>
      </c>
    </row>
    <row r="3511" spans="1:7" x14ac:dyDescent="0.3">
      <c r="A3511" s="8">
        <v>42835</v>
      </c>
      <c r="B3511" s="3">
        <v>24.7</v>
      </c>
      <c r="C3511" s="3">
        <v>24.7</v>
      </c>
      <c r="D3511" s="3">
        <v>24.4</v>
      </c>
      <c r="E3511" s="3">
        <v>24.4</v>
      </c>
      <c r="F3511" s="3">
        <v>14</v>
      </c>
      <c r="G3511" s="3">
        <v>24.4</v>
      </c>
    </row>
    <row r="3512" spans="1:7" x14ac:dyDescent="0.3">
      <c r="A3512" s="8">
        <v>42836</v>
      </c>
      <c r="B3512" s="3">
        <v>24.5</v>
      </c>
      <c r="C3512" s="3">
        <v>24.5</v>
      </c>
      <c r="D3512" s="3">
        <v>24</v>
      </c>
      <c r="E3512" s="3">
        <v>24</v>
      </c>
      <c r="F3512" s="3">
        <v>114</v>
      </c>
      <c r="G3512" s="3">
        <v>24</v>
      </c>
    </row>
    <row r="3513" spans="1:7" x14ac:dyDescent="0.3">
      <c r="A3513" s="8">
        <v>42837</v>
      </c>
      <c r="B3513" s="3">
        <v>24.4</v>
      </c>
      <c r="C3513" s="3">
        <v>24.45</v>
      </c>
      <c r="D3513" s="3">
        <v>24.2</v>
      </c>
      <c r="E3513" s="3">
        <v>24.35</v>
      </c>
      <c r="F3513" s="3">
        <v>49</v>
      </c>
      <c r="G3513" s="3">
        <v>24.35</v>
      </c>
    </row>
    <row r="3514" spans="1:7" x14ac:dyDescent="0.3">
      <c r="A3514" s="8">
        <v>42843</v>
      </c>
      <c r="B3514" s="3">
        <v>23.9</v>
      </c>
      <c r="C3514" s="3">
        <v>23.9</v>
      </c>
      <c r="D3514" s="3">
        <v>23.7</v>
      </c>
      <c r="E3514" s="3">
        <v>23.8</v>
      </c>
      <c r="F3514" s="3">
        <v>99</v>
      </c>
      <c r="G3514" s="3">
        <v>23.8</v>
      </c>
    </row>
    <row r="3515" spans="1:7" x14ac:dyDescent="0.3">
      <c r="A3515" s="8">
        <v>42844</v>
      </c>
      <c r="B3515" s="3">
        <v>23.2</v>
      </c>
      <c r="C3515" s="3">
        <v>23.6</v>
      </c>
      <c r="D3515" s="3">
        <v>23.2</v>
      </c>
      <c r="E3515" s="3">
        <v>23.4</v>
      </c>
      <c r="F3515" s="3">
        <v>177</v>
      </c>
      <c r="G3515" s="3">
        <v>23.4</v>
      </c>
    </row>
    <row r="3516" spans="1:7" x14ac:dyDescent="0.3">
      <c r="A3516" s="8">
        <v>42845</v>
      </c>
      <c r="B3516" s="3">
        <v>24</v>
      </c>
      <c r="C3516" s="3">
        <v>24</v>
      </c>
      <c r="D3516" s="3">
        <v>23.65</v>
      </c>
      <c r="E3516" s="3">
        <v>23.75</v>
      </c>
      <c r="F3516" s="3">
        <v>141</v>
      </c>
      <c r="G3516" s="3">
        <v>23.75</v>
      </c>
    </row>
    <row r="3517" spans="1:7" x14ac:dyDescent="0.3">
      <c r="A3517" s="8">
        <v>42846</v>
      </c>
      <c r="B3517" s="3">
        <v>23.7</v>
      </c>
      <c r="C3517" s="3">
        <v>23.85</v>
      </c>
      <c r="D3517" s="3">
        <v>23.65</v>
      </c>
      <c r="E3517" s="3">
        <v>23.7</v>
      </c>
      <c r="F3517" s="3">
        <v>138</v>
      </c>
      <c r="G3517" s="3">
        <v>23.7</v>
      </c>
    </row>
    <row r="3518" spans="1:7" x14ac:dyDescent="0.3">
      <c r="A3518" s="8">
        <v>42849</v>
      </c>
      <c r="B3518" s="3">
        <v>24.05</v>
      </c>
      <c r="C3518" s="3">
        <v>24.15</v>
      </c>
      <c r="D3518" s="3">
        <v>24</v>
      </c>
      <c r="E3518" s="3">
        <v>24</v>
      </c>
      <c r="F3518" s="3">
        <v>49</v>
      </c>
      <c r="G3518" s="3">
        <v>24</v>
      </c>
    </row>
    <row r="3519" spans="1:7" x14ac:dyDescent="0.3">
      <c r="A3519" s="8">
        <v>42850</v>
      </c>
      <c r="B3519" s="3">
        <v>24</v>
      </c>
      <c r="C3519" s="3">
        <v>24</v>
      </c>
      <c r="D3519" s="3">
        <v>23.75</v>
      </c>
      <c r="E3519" s="3">
        <v>23.75</v>
      </c>
      <c r="F3519" s="3">
        <v>113</v>
      </c>
      <c r="G3519" s="3">
        <v>23.8</v>
      </c>
    </row>
    <row r="3520" spans="1:7" x14ac:dyDescent="0.3">
      <c r="A3520" s="8">
        <v>42851</v>
      </c>
      <c r="B3520" s="3">
        <v>23.8</v>
      </c>
      <c r="C3520" s="3">
        <v>24</v>
      </c>
      <c r="D3520" s="3">
        <v>23.8</v>
      </c>
      <c r="E3520" s="3">
        <v>23.9</v>
      </c>
      <c r="F3520" s="3">
        <v>97</v>
      </c>
      <c r="G3520" s="3">
        <v>23.9</v>
      </c>
    </row>
    <row r="3521" spans="1:7" x14ac:dyDescent="0.3">
      <c r="A3521" s="8">
        <v>42852</v>
      </c>
      <c r="B3521" s="3">
        <v>24.1</v>
      </c>
      <c r="C3521" s="3">
        <v>24.15</v>
      </c>
      <c r="D3521" s="3">
        <v>23.85</v>
      </c>
      <c r="E3521" s="3">
        <v>23.9</v>
      </c>
      <c r="F3521" s="3">
        <v>122</v>
      </c>
      <c r="G3521" s="3">
        <v>23.9</v>
      </c>
    </row>
    <row r="3522" spans="1:7" x14ac:dyDescent="0.3">
      <c r="A3522" s="8">
        <v>42853</v>
      </c>
      <c r="B3522" s="3">
        <v>24</v>
      </c>
      <c r="C3522" s="3">
        <v>24</v>
      </c>
      <c r="D3522" s="3">
        <v>23.8</v>
      </c>
      <c r="E3522" s="3">
        <v>23.9</v>
      </c>
      <c r="F3522" s="3">
        <v>106</v>
      </c>
      <c r="G3522" s="3">
        <v>23.91</v>
      </c>
    </row>
    <row r="3523" spans="1:7" x14ac:dyDescent="0.3">
      <c r="A3523" s="8">
        <v>42857</v>
      </c>
      <c r="B3523" s="3">
        <v>22</v>
      </c>
      <c r="C3523" s="3">
        <v>22</v>
      </c>
      <c r="D3523" s="3">
        <v>22</v>
      </c>
      <c r="E3523" s="3">
        <v>22</v>
      </c>
      <c r="F3523" s="3">
        <v>10</v>
      </c>
      <c r="G3523" s="3">
        <v>22</v>
      </c>
    </row>
    <row r="3524" spans="1:7" x14ac:dyDescent="0.3">
      <c r="A3524" s="8">
        <v>42858</v>
      </c>
      <c r="B3524" s="3">
        <v>22.2</v>
      </c>
      <c r="C3524" s="3">
        <v>22.3</v>
      </c>
      <c r="D3524" s="3">
        <v>22.05</v>
      </c>
      <c r="E3524" s="3">
        <v>22.27</v>
      </c>
      <c r="F3524" s="3">
        <v>85</v>
      </c>
      <c r="G3524" s="3">
        <v>22.34</v>
      </c>
    </row>
    <row r="3525" spans="1:7" x14ac:dyDescent="0.3">
      <c r="A3525" s="8">
        <v>42859</v>
      </c>
      <c r="B3525" s="3">
        <v>22.15</v>
      </c>
      <c r="C3525" s="3">
        <v>22.15</v>
      </c>
      <c r="D3525" s="3">
        <v>21.85</v>
      </c>
      <c r="E3525" s="3">
        <v>21.85</v>
      </c>
      <c r="F3525" s="3">
        <v>79</v>
      </c>
      <c r="G3525" s="3">
        <v>21.85</v>
      </c>
    </row>
    <row r="3526" spans="1:7" x14ac:dyDescent="0.3">
      <c r="A3526" s="8">
        <v>42860</v>
      </c>
      <c r="B3526" s="3">
        <v>21.75</v>
      </c>
      <c r="C3526" s="3">
        <v>21.75</v>
      </c>
      <c r="D3526" s="3">
        <v>21.55</v>
      </c>
      <c r="E3526" s="3">
        <v>21.6</v>
      </c>
      <c r="F3526" s="3">
        <v>162</v>
      </c>
      <c r="G3526" s="3">
        <v>21.7</v>
      </c>
    </row>
    <row r="3527" spans="1:7" x14ac:dyDescent="0.3">
      <c r="A3527" s="8">
        <v>42863</v>
      </c>
      <c r="B3527" s="3">
        <v>22</v>
      </c>
      <c r="C3527" s="3">
        <v>22</v>
      </c>
      <c r="D3527" s="3">
        <v>21.85</v>
      </c>
      <c r="E3527" s="3">
        <v>21.95</v>
      </c>
      <c r="F3527" s="3">
        <v>22</v>
      </c>
      <c r="G3527" s="3">
        <v>21.9</v>
      </c>
    </row>
    <row r="3528" spans="1:7" x14ac:dyDescent="0.3">
      <c r="A3528" s="8">
        <v>42864</v>
      </c>
      <c r="B3528" s="3">
        <v>21.9</v>
      </c>
      <c r="C3528" s="3">
        <v>21.9</v>
      </c>
      <c r="D3528" s="3">
        <v>21.75</v>
      </c>
      <c r="E3528" s="3">
        <v>21.85</v>
      </c>
      <c r="F3528" s="3">
        <v>62</v>
      </c>
      <c r="G3528" s="3">
        <v>21.85</v>
      </c>
    </row>
    <row r="3529" spans="1:7" x14ac:dyDescent="0.3">
      <c r="A3529" s="8">
        <v>42865</v>
      </c>
      <c r="B3529" s="3">
        <v>21.95</v>
      </c>
      <c r="C3529" s="3">
        <v>22.65</v>
      </c>
      <c r="D3529" s="3">
        <v>21.85</v>
      </c>
      <c r="E3529" s="3">
        <v>22.1</v>
      </c>
      <c r="F3529" s="3">
        <v>161</v>
      </c>
      <c r="G3529" s="3">
        <v>22.1</v>
      </c>
    </row>
    <row r="3530" spans="1:7" x14ac:dyDescent="0.3">
      <c r="A3530" s="8">
        <v>42866</v>
      </c>
      <c r="B3530" s="3">
        <v>22.15</v>
      </c>
      <c r="C3530" s="3">
        <v>22.15</v>
      </c>
      <c r="D3530" s="3">
        <v>21.9</v>
      </c>
      <c r="E3530" s="3">
        <v>21.9</v>
      </c>
      <c r="F3530" s="3">
        <v>45</v>
      </c>
      <c r="G3530" s="3">
        <v>21.95</v>
      </c>
    </row>
    <row r="3531" spans="1:7" x14ac:dyDescent="0.3">
      <c r="A3531" s="8">
        <v>42867</v>
      </c>
      <c r="B3531" s="3">
        <v>21.8</v>
      </c>
      <c r="C3531" s="3">
        <v>21.9</v>
      </c>
      <c r="D3531" s="3">
        <v>21.75</v>
      </c>
      <c r="E3531" s="3">
        <v>21.75</v>
      </c>
      <c r="F3531" s="3">
        <v>22</v>
      </c>
      <c r="G3531" s="3">
        <v>21.75</v>
      </c>
    </row>
    <row r="3532" spans="1:7" x14ac:dyDescent="0.3">
      <c r="A3532" s="8">
        <v>42870</v>
      </c>
      <c r="B3532" s="3">
        <v>22.05</v>
      </c>
      <c r="C3532" s="3">
        <v>22.05</v>
      </c>
      <c r="D3532" s="3">
        <v>21.75</v>
      </c>
      <c r="E3532" s="3">
        <v>21.8</v>
      </c>
      <c r="F3532" s="3">
        <v>29</v>
      </c>
      <c r="G3532" s="3">
        <v>21.8</v>
      </c>
    </row>
    <row r="3533" spans="1:7" x14ac:dyDescent="0.3">
      <c r="A3533" s="8">
        <v>42871</v>
      </c>
      <c r="B3533" s="3">
        <v>21.5</v>
      </c>
      <c r="C3533" s="3">
        <v>21.55</v>
      </c>
      <c r="D3533" s="3">
        <v>20.64</v>
      </c>
      <c r="E3533" s="3">
        <v>20.66</v>
      </c>
      <c r="F3533" s="3">
        <v>200</v>
      </c>
      <c r="G3533" s="3">
        <v>20.66</v>
      </c>
    </row>
    <row r="3534" spans="1:7" x14ac:dyDescent="0.3">
      <c r="A3534" s="8">
        <v>42873</v>
      </c>
      <c r="B3534" s="3">
        <v>21.14</v>
      </c>
      <c r="C3534" s="3">
        <v>21.3</v>
      </c>
      <c r="D3534" s="3">
        <v>21</v>
      </c>
      <c r="E3534" s="3">
        <v>21.25</v>
      </c>
      <c r="F3534" s="3">
        <v>38</v>
      </c>
      <c r="G3534" s="3">
        <v>21.25</v>
      </c>
    </row>
    <row r="3535" spans="1:7" x14ac:dyDescent="0.3">
      <c r="A3535" s="8">
        <v>42874</v>
      </c>
      <c r="B3535" s="3">
        <v>21.53</v>
      </c>
      <c r="C3535" s="3">
        <v>21.53</v>
      </c>
      <c r="D3535" s="3">
        <v>21.53</v>
      </c>
      <c r="E3535" s="3">
        <v>21.53</v>
      </c>
      <c r="F3535" s="3">
        <v>0</v>
      </c>
      <c r="G3535" s="3">
        <v>21.53</v>
      </c>
    </row>
    <row r="3536" spans="1:7" x14ac:dyDescent="0.3">
      <c r="A3536" s="8">
        <v>42877</v>
      </c>
      <c r="B3536" s="3">
        <v>21.29</v>
      </c>
      <c r="C3536" s="3">
        <v>21.75</v>
      </c>
      <c r="D3536" s="3">
        <v>21.25</v>
      </c>
      <c r="E3536" s="3">
        <v>21.75</v>
      </c>
      <c r="F3536" s="3">
        <v>50</v>
      </c>
      <c r="G3536" s="3">
        <v>21.75</v>
      </c>
    </row>
    <row r="3537" spans="1:7" x14ac:dyDescent="0.3">
      <c r="A3537" s="8">
        <v>42878</v>
      </c>
      <c r="B3537" s="3">
        <v>21.7</v>
      </c>
      <c r="C3537" s="3">
        <v>22.2</v>
      </c>
      <c r="D3537" s="3">
        <v>21.5</v>
      </c>
      <c r="E3537" s="3">
        <v>22.05</v>
      </c>
      <c r="F3537" s="3">
        <v>120</v>
      </c>
      <c r="G3537" s="3">
        <v>22.05</v>
      </c>
    </row>
    <row r="3538" spans="1:7" x14ac:dyDescent="0.3">
      <c r="A3538" s="8">
        <v>42879</v>
      </c>
      <c r="B3538" s="3">
        <v>21.6</v>
      </c>
      <c r="C3538" s="3">
        <v>22.55</v>
      </c>
      <c r="D3538" s="3">
        <v>21.6</v>
      </c>
      <c r="E3538" s="3">
        <v>22.55</v>
      </c>
      <c r="F3538" s="3">
        <v>52</v>
      </c>
      <c r="G3538" s="3">
        <v>22.5</v>
      </c>
    </row>
    <row r="3539" spans="1:7" x14ac:dyDescent="0.3">
      <c r="A3539" s="8">
        <v>42881</v>
      </c>
      <c r="B3539" s="3">
        <v>22</v>
      </c>
      <c r="C3539" s="3">
        <v>22.3</v>
      </c>
      <c r="D3539" s="3">
        <v>22</v>
      </c>
      <c r="E3539" s="3">
        <v>22.2</v>
      </c>
      <c r="F3539" s="3">
        <v>78</v>
      </c>
      <c r="G3539" s="3">
        <v>22.2</v>
      </c>
    </row>
    <row r="3540" spans="1:7" x14ac:dyDescent="0.3">
      <c r="A3540" s="8">
        <v>42884</v>
      </c>
      <c r="B3540" s="3">
        <v>22.55</v>
      </c>
      <c r="C3540" s="3">
        <v>22.6</v>
      </c>
      <c r="D3540" s="3">
        <v>22.5</v>
      </c>
      <c r="E3540" s="3">
        <v>22.5</v>
      </c>
      <c r="F3540" s="3">
        <v>23</v>
      </c>
      <c r="G3540" s="3">
        <v>22.5</v>
      </c>
    </row>
    <row r="3541" spans="1:7" x14ac:dyDescent="0.3">
      <c r="A3541" s="8">
        <v>42885</v>
      </c>
      <c r="B3541" s="3">
        <v>22.4</v>
      </c>
      <c r="C3541" s="3">
        <v>22.55</v>
      </c>
      <c r="D3541" s="3">
        <v>22.4</v>
      </c>
      <c r="E3541" s="3">
        <v>22.5</v>
      </c>
      <c r="F3541" s="3">
        <v>38</v>
      </c>
      <c r="G3541" s="3">
        <v>22.48</v>
      </c>
    </row>
    <row r="3542" spans="1:7" x14ac:dyDescent="0.3">
      <c r="A3542" s="8">
        <v>42886</v>
      </c>
      <c r="B3542" s="3">
        <v>22.7</v>
      </c>
      <c r="C3542" s="3">
        <v>23.3</v>
      </c>
      <c r="D3542" s="3">
        <v>22.7</v>
      </c>
      <c r="E3542" s="3">
        <v>23.3</v>
      </c>
      <c r="F3542" s="3">
        <v>228</v>
      </c>
      <c r="G3542" s="3">
        <v>23.3</v>
      </c>
    </row>
    <row r="3543" spans="1:7" x14ac:dyDescent="0.3">
      <c r="A3543" s="8">
        <v>42887</v>
      </c>
      <c r="B3543" s="3">
        <v>24.5</v>
      </c>
      <c r="C3543" s="3">
        <v>24.5</v>
      </c>
      <c r="D3543" s="3">
        <v>24.45</v>
      </c>
      <c r="E3543" s="3">
        <v>24.45</v>
      </c>
      <c r="F3543" s="3">
        <v>45</v>
      </c>
      <c r="G3543" s="3">
        <v>24.25</v>
      </c>
    </row>
    <row r="3544" spans="1:7" x14ac:dyDescent="0.3">
      <c r="A3544" s="8">
        <v>42888</v>
      </c>
      <c r="B3544" s="3">
        <v>24.12</v>
      </c>
      <c r="C3544" s="3">
        <v>24.6</v>
      </c>
      <c r="D3544" s="3">
        <v>24.12</v>
      </c>
      <c r="E3544" s="3">
        <v>24.6</v>
      </c>
      <c r="F3544" s="3">
        <v>36</v>
      </c>
      <c r="G3544" s="3">
        <v>24.6</v>
      </c>
    </row>
    <row r="3545" spans="1:7" x14ac:dyDescent="0.3">
      <c r="A3545" s="8">
        <v>42892</v>
      </c>
      <c r="B3545" s="3">
        <v>23.6</v>
      </c>
      <c r="C3545" s="3">
        <v>23.6</v>
      </c>
      <c r="D3545" s="3">
        <v>23.3</v>
      </c>
      <c r="E3545" s="3">
        <v>23.45</v>
      </c>
      <c r="F3545" s="3">
        <v>81</v>
      </c>
      <c r="G3545" s="3">
        <v>23.35</v>
      </c>
    </row>
    <row r="3546" spans="1:7" x14ac:dyDescent="0.3">
      <c r="A3546" s="8">
        <v>42893</v>
      </c>
      <c r="B3546" s="3">
        <v>23.7</v>
      </c>
      <c r="C3546" s="3">
        <v>23.75</v>
      </c>
      <c r="D3546" s="3">
        <v>23.7</v>
      </c>
      <c r="E3546" s="3">
        <v>23.75</v>
      </c>
      <c r="F3546" s="3">
        <v>34</v>
      </c>
      <c r="G3546" s="3">
        <v>23.8</v>
      </c>
    </row>
    <row r="3547" spans="1:7" x14ac:dyDescent="0.3">
      <c r="A3547" s="8">
        <v>42894</v>
      </c>
      <c r="B3547" s="3">
        <v>24.1</v>
      </c>
      <c r="C3547" s="3">
        <v>24.1</v>
      </c>
      <c r="D3547" s="3">
        <v>23.85</v>
      </c>
      <c r="E3547" s="3">
        <v>23.95</v>
      </c>
      <c r="F3547" s="3">
        <v>42</v>
      </c>
      <c r="G3547" s="3">
        <v>23.95</v>
      </c>
    </row>
    <row r="3548" spans="1:7" x14ac:dyDescent="0.3">
      <c r="A3548" s="8">
        <v>42895</v>
      </c>
      <c r="B3548" s="3">
        <v>23.5</v>
      </c>
      <c r="C3548" s="3">
        <v>23.7</v>
      </c>
      <c r="D3548" s="3">
        <v>23.35</v>
      </c>
      <c r="E3548" s="3">
        <v>23.6</v>
      </c>
      <c r="F3548" s="3">
        <v>9</v>
      </c>
      <c r="G3548" s="3">
        <v>23.6</v>
      </c>
    </row>
    <row r="3549" spans="1:7" x14ac:dyDescent="0.3">
      <c r="A3549" s="8">
        <v>42898</v>
      </c>
      <c r="B3549" s="3">
        <v>23.65</v>
      </c>
      <c r="C3549" s="3">
        <v>23.7</v>
      </c>
      <c r="D3549" s="3">
        <v>23.5</v>
      </c>
      <c r="E3549" s="3">
        <v>23.6</v>
      </c>
      <c r="F3549" s="3">
        <v>52</v>
      </c>
      <c r="G3549" s="3">
        <v>23.71</v>
      </c>
    </row>
    <row r="3550" spans="1:7" x14ac:dyDescent="0.3">
      <c r="A3550" s="8">
        <v>42899</v>
      </c>
      <c r="B3550" s="3">
        <v>23.94</v>
      </c>
      <c r="C3550" s="3">
        <v>23.94</v>
      </c>
      <c r="D3550" s="3">
        <v>23.9</v>
      </c>
      <c r="E3550" s="3">
        <v>23.9</v>
      </c>
      <c r="F3550" s="3">
        <v>6</v>
      </c>
      <c r="G3550" s="3">
        <v>23.88</v>
      </c>
    </row>
    <row r="3551" spans="1:7" x14ac:dyDescent="0.3">
      <c r="A3551" s="8">
        <v>42900</v>
      </c>
      <c r="B3551" s="3">
        <v>23.9</v>
      </c>
      <c r="C3551" s="3">
        <v>24.3</v>
      </c>
      <c r="D3551" s="3">
        <v>23.9</v>
      </c>
      <c r="E3551" s="3">
        <v>24.2</v>
      </c>
      <c r="F3551" s="3">
        <v>66</v>
      </c>
      <c r="G3551" s="3">
        <v>24.25</v>
      </c>
    </row>
    <row r="3552" spans="1:7" x14ac:dyDescent="0.3">
      <c r="A3552" s="8">
        <v>42901</v>
      </c>
      <c r="B3552" s="3">
        <v>24.2</v>
      </c>
      <c r="C3552" s="3">
        <v>24.2</v>
      </c>
      <c r="D3552" s="3">
        <v>24.05</v>
      </c>
      <c r="E3552" s="3">
        <v>24.1</v>
      </c>
      <c r="F3552" s="3">
        <v>135</v>
      </c>
      <c r="G3552" s="3">
        <v>24.08</v>
      </c>
    </row>
    <row r="3553" spans="1:7" x14ac:dyDescent="0.3">
      <c r="A3553" s="8">
        <v>42902</v>
      </c>
      <c r="B3553" s="3">
        <v>24.1</v>
      </c>
      <c r="C3553" s="3">
        <v>24.15</v>
      </c>
      <c r="D3553" s="3">
        <v>24.1</v>
      </c>
      <c r="E3553" s="3">
        <v>24.1</v>
      </c>
      <c r="F3553" s="3">
        <v>14</v>
      </c>
      <c r="G3553" s="3">
        <v>24.1</v>
      </c>
    </row>
    <row r="3554" spans="1:7" x14ac:dyDescent="0.3">
      <c r="A3554" s="8">
        <v>42905</v>
      </c>
      <c r="B3554" s="3">
        <v>23.78</v>
      </c>
      <c r="C3554" s="3">
        <v>23.78</v>
      </c>
      <c r="D3554" s="3">
        <v>23.55</v>
      </c>
      <c r="E3554" s="3">
        <v>23.65</v>
      </c>
      <c r="F3554" s="3">
        <v>60</v>
      </c>
      <c r="G3554" s="3">
        <v>23.65</v>
      </c>
    </row>
    <row r="3555" spans="1:7" x14ac:dyDescent="0.3">
      <c r="A3555" s="8">
        <v>42906</v>
      </c>
      <c r="B3555" s="3">
        <v>23.05</v>
      </c>
      <c r="C3555" s="3">
        <v>23.25</v>
      </c>
      <c r="D3555" s="3">
        <v>22.95</v>
      </c>
      <c r="E3555" s="3">
        <v>22.95</v>
      </c>
      <c r="F3555" s="3">
        <v>265</v>
      </c>
      <c r="G3555" s="3">
        <v>22.95</v>
      </c>
    </row>
    <row r="3556" spans="1:7" x14ac:dyDescent="0.3">
      <c r="A3556" s="8">
        <v>42907</v>
      </c>
      <c r="B3556" s="3">
        <v>22.8</v>
      </c>
      <c r="C3556" s="3">
        <v>23.05</v>
      </c>
      <c r="D3556" s="3">
        <v>22.75</v>
      </c>
      <c r="E3556" s="3">
        <v>22.9</v>
      </c>
      <c r="F3556" s="3">
        <v>240</v>
      </c>
      <c r="G3556" s="3">
        <v>22.85</v>
      </c>
    </row>
    <row r="3557" spans="1:7" x14ac:dyDescent="0.3">
      <c r="A3557" s="8">
        <v>42908</v>
      </c>
      <c r="B3557" s="3">
        <v>23.1</v>
      </c>
      <c r="C3557" s="3">
        <v>23.1</v>
      </c>
      <c r="D3557" s="3">
        <v>22.9</v>
      </c>
      <c r="E3557" s="3">
        <v>23</v>
      </c>
      <c r="F3557" s="3">
        <v>44</v>
      </c>
      <c r="G3557" s="3">
        <v>23</v>
      </c>
    </row>
    <row r="3558" spans="1:7" x14ac:dyDescent="0.3">
      <c r="A3558" s="8">
        <v>42909</v>
      </c>
      <c r="B3558" s="3">
        <v>22.8</v>
      </c>
      <c r="C3558" s="3">
        <v>23.05</v>
      </c>
      <c r="D3558" s="3">
        <v>22.8</v>
      </c>
      <c r="E3558" s="3">
        <v>23.05</v>
      </c>
      <c r="F3558" s="3">
        <v>25</v>
      </c>
      <c r="G3558" s="3">
        <v>23.05</v>
      </c>
    </row>
    <row r="3559" spans="1:7" x14ac:dyDescent="0.3">
      <c r="A3559" s="8">
        <v>42912</v>
      </c>
      <c r="B3559" s="3">
        <v>23.4</v>
      </c>
      <c r="C3559" s="3">
        <v>23.69</v>
      </c>
      <c r="D3559" s="3">
        <v>23.4</v>
      </c>
      <c r="E3559" s="3">
        <v>23.69</v>
      </c>
      <c r="F3559" s="3">
        <v>17</v>
      </c>
      <c r="G3559" s="3">
        <v>23.69</v>
      </c>
    </row>
    <row r="3560" spans="1:7" x14ac:dyDescent="0.3">
      <c r="A3560" s="8">
        <v>42913</v>
      </c>
      <c r="B3560" s="3">
        <v>24.15</v>
      </c>
      <c r="C3560" s="3">
        <v>24.2</v>
      </c>
      <c r="D3560" s="3">
        <v>24.05</v>
      </c>
      <c r="E3560" s="3">
        <v>24.2</v>
      </c>
      <c r="F3560" s="3">
        <v>55</v>
      </c>
      <c r="G3560" s="3">
        <v>24.2</v>
      </c>
    </row>
    <row r="3561" spans="1:7" x14ac:dyDescent="0.3">
      <c r="A3561" s="8">
        <v>42914</v>
      </c>
      <c r="B3561" s="3">
        <v>24.05</v>
      </c>
      <c r="C3561" s="3">
        <v>24.2</v>
      </c>
      <c r="D3561" s="3">
        <v>24</v>
      </c>
      <c r="E3561" s="3">
        <v>24</v>
      </c>
      <c r="F3561" s="3">
        <v>35</v>
      </c>
      <c r="G3561" s="3">
        <v>24</v>
      </c>
    </row>
    <row r="3562" spans="1:7" x14ac:dyDescent="0.3">
      <c r="A3562" s="8">
        <v>42915</v>
      </c>
      <c r="B3562" s="3">
        <v>24.05</v>
      </c>
      <c r="C3562" s="3">
        <v>24.35</v>
      </c>
      <c r="D3562" s="3">
        <v>24.05</v>
      </c>
      <c r="E3562" s="3">
        <v>24.35</v>
      </c>
      <c r="F3562" s="3">
        <v>123</v>
      </c>
      <c r="G3562" s="3">
        <v>24.3</v>
      </c>
    </row>
    <row r="3563" spans="1:7" x14ac:dyDescent="0.3">
      <c r="A3563" s="8">
        <v>42916</v>
      </c>
      <c r="B3563" s="3">
        <v>24.4</v>
      </c>
      <c r="C3563" s="3">
        <v>24.75</v>
      </c>
      <c r="D3563" s="3">
        <v>24.4</v>
      </c>
      <c r="E3563" s="3">
        <v>24.7</v>
      </c>
      <c r="F3563" s="3">
        <v>138</v>
      </c>
      <c r="G3563" s="3">
        <v>24.7</v>
      </c>
    </row>
    <row r="3564" spans="1:7" x14ac:dyDescent="0.3">
      <c r="A3564" s="8">
        <v>42919</v>
      </c>
      <c r="B3564" s="3">
        <v>26.95</v>
      </c>
      <c r="C3564" s="3">
        <v>27.6</v>
      </c>
      <c r="D3564" s="3">
        <v>26.95</v>
      </c>
      <c r="E3564" s="3">
        <v>27.6</v>
      </c>
      <c r="F3564" s="3">
        <v>160</v>
      </c>
      <c r="G3564" s="3">
        <v>27.6</v>
      </c>
    </row>
    <row r="3565" spans="1:7" x14ac:dyDescent="0.3">
      <c r="A3565" s="8">
        <v>42920</v>
      </c>
      <c r="B3565" s="3">
        <v>27.5</v>
      </c>
      <c r="C3565" s="3">
        <v>27.95</v>
      </c>
      <c r="D3565" s="3">
        <v>27.5</v>
      </c>
      <c r="E3565" s="3">
        <v>27.95</v>
      </c>
      <c r="F3565" s="3">
        <v>51</v>
      </c>
      <c r="G3565" s="3">
        <v>27.85</v>
      </c>
    </row>
    <row r="3566" spans="1:7" x14ac:dyDescent="0.3">
      <c r="A3566" s="8">
        <v>42921</v>
      </c>
      <c r="B3566" s="3">
        <v>27.75</v>
      </c>
      <c r="C3566" s="3">
        <v>27.9</v>
      </c>
      <c r="D3566" s="3">
        <v>27.75</v>
      </c>
      <c r="E3566" s="3">
        <v>27.9</v>
      </c>
      <c r="F3566" s="3">
        <v>54</v>
      </c>
      <c r="G3566" s="3">
        <v>27.9</v>
      </c>
    </row>
    <row r="3567" spans="1:7" x14ac:dyDescent="0.3">
      <c r="A3567" s="8">
        <v>42922</v>
      </c>
      <c r="B3567" s="3">
        <v>28.4</v>
      </c>
      <c r="C3567" s="3">
        <v>28.8</v>
      </c>
      <c r="D3567" s="3">
        <v>28.4</v>
      </c>
      <c r="E3567" s="3">
        <v>28.8</v>
      </c>
      <c r="F3567" s="3">
        <v>40</v>
      </c>
      <c r="G3567" s="3">
        <v>28.75</v>
      </c>
    </row>
    <row r="3568" spans="1:7" x14ac:dyDescent="0.3">
      <c r="A3568" s="8">
        <v>42923</v>
      </c>
      <c r="B3568" s="3">
        <v>28.6</v>
      </c>
      <c r="C3568" s="3">
        <v>29.2</v>
      </c>
      <c r="D3568" s="3">
        <v>28.6</v>
      </c>
      <c r="E3568" s="3">
        <v>29.15</v>
      </c>
      <c r="F3568" s="3">
        <v>112</v>
      </c>
      <c r="G3568" s="3">
        <v>29.15</v>
      </c>
    </row>
    <row r="3569" spans="1:7" x14ac:dyDescent="0.3">
      <c r="A3569" s="8">
        <v>42926</v>
      </c>
      <c r="B3569" s="3">
        <v>29.2</v>
      </c>
      <c r="C3569" s="3">
        <v>29.65</v>
      </c>
      <c r="D3569" s="3">
        <v>29.2</v>
      </c>
      <c r="E3569" s="3">
        <v>29.6</v>
      </c>
      <c r="F3569" s="3">
        <v>70</v>
      </c>
      <c r="G3569" s="3">
        <v>29.68</v>
      </c>
    </row>
    <row r="3570" spans="1:7" x14ac:dyDescent="0.3">
      <c r="A3570" s="8">
        <v>42927</v>
      </c>
      <c r="B3570" s="3">
        <v>29.4</v>
      </c>
      <c r="C3570" s="3">
        <v>29.46</v>
      </c>
      <c r="D3570" s="3">
        <v>29.2</v>
      </c>
      <c r="E3570" s="3">
        <v>29.3</v>
      </c>
      <c r="F3570" s="3">
        <v>118</v>
      </c>
      <c r="G3570" s="3">
        <v>29.35</v>
      </c>
    </row>
    <row r="3571" spans="1:7" x14ac:dyDescent="0.3">
      <c r="A3571" s="8">
        <v>42928</v>
      </c>
      <c r="B3571" s="3">
        <v>29.2</v>
      </c>
      <c r="C3571" s="3">
        <v>29.35</v>
      </c>
      <c r="D3571" s="3">
        <v>29.1</v>
      </c>
      <c r="E3571" s="3">
        <v>29.25</v>
      </c>
      <c r="F3571" s="3">
        <v>121</v>
      </c>
      <c r="G3571" s="3">
        <v>29.25</v>
      </c>
    </row>
    <row r="3572" spans="1:7" x14ac:dyDescent="0.3">
      <c r="A3572" s="8">
        <v>42929</v>
      </c>
      <c r="B3572" s="3">
        <v>29.1</v>
      </c>
      <c r="C3572" s="3">
        <v>29.4</v>
      </c>
      <c r="D3572" s="3">
        <v>29.1</v>
      </c>
      <c r="E3572" s="3">
        <v>29.15</v>
      </c>
      <c r="F3572" s="3">
        <v>52</v>
      </c>
      <c r="G3572" s="3">
        <v>29.15</v>
      </c>
    </row>
    <row r="3573" spans="1:7" x14ac:dyDescent="0.3">
      <c r="A3573" s="8">
        <v>42930</v>
      </c>
      <c r="B3573" s="3">
        <v>28.6</v>
      </c>
      <c r="C3573" s="3">
        <v>28.6</v>
      </c>
      <c r="D3573" s="3">
        <v>28.4</v>
      </c>
      <c r="E3573" s="3">
        <v>28.45</v>
      </c>
      <c r="F3573" s="3">
        <v>27</v>
      </c>
      <c r="G3573" s="3">
        <v>28.45</v>
      </c>
    </row>
    <row r="3574" spans="1:7" x14ac:dyDescent="0.3">
      <c r="A3574" s="8">
        <v>42933</v>
      </c>
      <c r="B3574" s="3">
        <v>28.4</v>
      </c>
      <c r="C3574" s="3">
        <v>28.4</v>
      </c>
      <c r="D3574" s="3">
        <v>28.05</v>
      </c>
      <c r="E3574" s="3">
        <v>28.1</v>
      </c>
      <c r="F3574" s="3">
        <v>14</v>
      </c>
      <c r="G3574" s="3">
        <v>28.08</v>
      </c>
    </row>
    <row r="3575" spans="1:7" x14ac:dyDescent="0.3">
      <c r="A3575" s="8">
        <v>42934</v>
      </c>
      <c r="B3575" s="3">
        <v>28.75</v>
      </c>
      <c r="C3575" s="3">
        <v>28.85</v>
      </c>
      <c r="D3575" s="3">
        <v>28.6</v>
      </c>
      <c r="E3575" s="3">
        <v>28.8</v>
      </c>
      <c r="F3575" s="3">
        <v>64</v>
      </c>
      <c r="G3575" s="3">
        <v>28.73</v>
      </c>
    </row>
    <row r="3576" spans="1:7" x14ac:dyDescent="0.3">
      <c r="A3576" s="8">
        <v>42935</v>
      </c>
      <c r="B3576" s="3">
        <v>28.8</v>
      </c>
      <c r="C3576" s="3">
        <v>28.9</v>
      </c>
      <c r="D3576" s="3">
        <v>28.7</v>
      </c>
      <c r="E3576" s="3">
        <v>28.7</v>
      </c>
      <c r="F3576" s="3">
        <v>63</v>
      </c>
      <c r="G3576" s="3">
        <v>28.7</v>
      </c>
    </row>
    <row r="3577" spans="1:7" x14ac:dyDescent="0.3">
      <c r="A3577" s="8">
        <v>42936</v>
      </c>
      <c r="B3577" s="3">
        <v>28.6</v>
      </c>
      <c r="C3577" s="3">
        <v>28.77</v>
      </c>
      <c r="D3577" s="3">
        <v>28.6</v>
      </c>
      <c r="E3577" s="3">
        <v>28.65</v>
      </c>
      <c r="F3577" s="3">
        <v>41</v>
      </c>
      <c r="G3577" s="3">
        <v>28.65</v>
      </c>
    </row>
    <row r="3578" spans="1:7" x14ac:dyDescent="0.3">
      <c r="A3578" s="8">
        <v>42937</v>
      </c>
      <c r="B3578" s="3">
        <v>28.45</v>
      </c>
      <c r="C3578" s="3">
        <v>28.6</v>
      </c>
      <c r="D3578" s="3">
        <v>28.4</v>
      </c>
      <c r="E3578" s="3">
        <v>28.4</v>
      </c>
      <c r="F3578" s="3">
        <v>76</v>
      </c>
      <c r="G3578" s="3">
        <v>28.43</v>
      </c>
    </row>
    <row r="3579" spans="1:7" x14ac:dyDescent="0.3">
      <c r="A3579" s="8">
        <v>42940</v>
      </c>
      <c r="B3579" s="3">
        <v>28.2</v>
      </c>
      <c r="C3579" s="3">
        <v>28.4</v>
      </c>
      <c r="D3579" s="3">
        <v>28.2</v>
      </c>
      <c r="E3579" s="3">
        <v>28.35</v>
      </c>
      <c r="F3579" s="3">
        <v>38</v>
      </c>
      <c r="G3579" s="3">
        <v>28.35</v>
      </c>
    </row>
    <row r="3580" spans="1:7" x14ac:dyDescent="0.3">
      <c r="A3580" s="8">
        <v>42941</v>
      </c>
      <c r="B3580" s="3">
        <v>28.35</v>
      </c>
      <c r="C3580" s="3">
        <v>28.35</v>
      </c>
      <c r="D3580" s="3">
        <v>28.25</v>
      </c>
      <c r="E3580" s="3">
        <v>28.25</v>
      </c>
      <c r="F3580" s="3">
        <v>13</v>
      </c>
      <c r="G3580" s="3">
        <v>28.35</v>
      </c>
    </row>
    <row r="3581" spans="1:7" x14ac:dyDescent="0.3">
      <c r="A3581" s="8">
        <v>42942</v>
      </c>
      <c r="B3581" s="3">
        <v>28.5</v>
      </c>
      <c r="C3581" s="3">
        <v>28.9</v>
      </c>
      <c r="D3581" s="3">
        <v>28.5</v>
      </c>
      <c r="E3581" s="3">
        <v>28.9</v>
      </c>
      <c r="F3581" s="3">
        <v>79</v>
      </c>
      <c r="G3581" s="3">
        <v>28.9</v>
      </c>
    </row>
    <row r="3582" spans="1:7" x14ac:dyDescent="0.3">
      <c r="A3582" s="8">
        <v>42943</v>
      </c>
      <c r="B3582" s="3">
        <v>28.65</v>
      </c>
      <c r="C3582" s="3">
        <v>28.9</v>
      </c>
      <c r="D3582" s="3">
        <v>28.65</v>
      </c>
      <c r="E3582" s="3">
        <v>28.8</v>
      </c>
      <c r="F3582" s="3">
        <v>42</v>
      </c>
      <c r="G3582" s="3">
        <v>28.8</v>
      </c>
    </row>
    <row r="3583" spans="1:7" x14ac:dyDescent="0.3">
      <c r="A3583" s="8">
        <v>42944</v>
      </c>
      <c r="B3583" s="3">
        <v>28.6</v>
      </c>
      <c r="C3583" s="3">
        <v>28.65</v>
      </c>
      <c r="D3583" s="3">
        <v>28.55</v>
      </c>
      <c r="E3583" s="3">
        <v>28.55</v>
      </c>
      <c r="F3583" s="3">
        <v>42</v>
      </c>
      <c r="G3583" s="3">
        <v>28.55</v>
      </c>
    </row>
    <row r="3584" spans="1:7" x14ac:dyDescent="0.3">
      <c r="A3584" s="8">
        <v>42947</v>
      </c>
      <c r="B3584" s="3">
        <v>28.55</v>
      </c>
      <c r="C3584" s="3">
        <v>28.55</v>
      </c>
      <c r="D3584" s="3">
        <v>28.25</v>
      </c>
      <c r="E3584" s="3">
        <v>28.3</v>
      </c>
      <c r="F3584" s="3">
        <v>12</v>
      </c>
      <c r="G3584" s="3">
        <v>28.3</v>
      </c>
    </row>
    <row r="3585" spans="1:7" x14ac:dyDescent="0.3">
      <c r="A3585" s="8">
        <v>42948</v>
      </c>
      <c r="B3585" s="3">
        <v>27.6</v>
      </c>
      <c r="C3585" s="3">
        <v>27.6</v>
      </c>
      <c r="D3585" s="3">
        <v>27.6</v>
      </c>
      <c r="E3585" s="3">
        <v>27.6</v>
      </c>
      <c r="F3585" s="3">
        <v>0</v>
      </c>
      <c r="G3585" s="3">
        <v>27.6</v>
      </c>
    </row>
    <row r="3586" spans="1:7" x14ac:dyDescent="0.3">
      <c r="A3586" s="8">
        <v>42949</v>
      </c>
      <c r="B3586" s="3">
        <v>27.5</v>
      </c>
      <c r="C3586" s="3">
        <v>27.5</v>
      </c>
      <c r="D3586" s="3">
        <v>27.5</v>
      </c>
      <c r="E3586" s="3">
        <v>27.5</v>
      </c>
      <c r="F3586" s="3">
        <v>5</v>
      </c>
      <c r="G3586" s="3">
        <v>27.5</v>
      </c>
    </row>
    <row r="3587" spans="1:7" x14ac:dyDescent="0.3">
      <c r="A3587" s="8">
        <v>42950</v>
      </c>
      <c r="B3587" s="3">
        <v>27.42</v>
      </c>
      <c r="C3587" s="3">
        <v>27.42</v>
      </c>
      <c r="D3587" s="3">
        <v>27.4</v>
      </c>
      <c r="E3587" s="3">
        <v>27.4</v>
      </c>
      <c r="F3587" s="3">
        <v>6</v>
      </c>
      <c r="G3587" s="3">
        <v>27.4</v>
      </c>
    </row>
    <row r="3588" spans="1:7" x14ac:dyDescent="0.3">
      <c r="A3588" s="8">
        <v>42951</v>
      </c>
      <c r="B3588" s="3">
        <v>27.2</v>
      </c>
      <c r="C3588" s="3">
        <v>27.2</v>
      </c>
      <c r="D3588" s="3">
        <v>27.15</v>
      </c>
      <c r="E3588" s="3">
        <v>27.15</v>
      </c>
      <c r="F3588" s="3">
        <v>46</v>
      </c>
      <c r="G3588" s="3">
        <v>27.15</v>
      </c>
    </row>
    <row r="3589" spans="1:7" x14ac:dyDescent="0.3">
      <c r="A3589" s="8">
        <v>42954</v>
      </c>
      <c r="B3589" s="3">
        <v>27.1</v>
      </c>
      <c r="C3589" s="3">
        <v>27.1</v>
      </c>
      <c r="D3589" s="3">
        <v>27.1</v>
      </c>
      <c r="E3589" s="3">
        <v>27.1</v>
      </c>
      <c r="F3589" s="3">
        <v>0</v>
      </c>
      <c r="G3589" s="3">
        <v>27.1</v>
      </c>
    </row>
    <row r="3590" spans="1:7" x14ac:dyDescent="0.3">
      <c r="A3590" s="8">
        <v>42955</v>
      </c>
      <c r="B3590" s="3">
        <v>26.75</v>
      </c>
      <c r="C3590" s="3">
        <v>26.76</v>
      </c>
      <c r="D3590" s="3">
        <v>26.5</v>
      </c>
      <c r="E3590" s="3">
        <v>26.5</v>
      </c>
      <c r="F3590" s="3">
        <v>16</v>
      </c>
      <c r="G3590" s="3">
        <v>26.5</v>
      </c>
    </row>
    <row r="3591" spans="1:7" x14ac:dyDescent="0.3">
      <c r="A3591" s="8">
        <v>42956</v>
      </c>
      <c r="B3591" s="3">
        <v>26.6</v>
      </c>
      <c r="C3591" s="3">
        <v>26.6</v>
      </c>
      <c r="D3591" s="3">
        <v>26.55</v>
      </c>
      <c r="E3591" s="3">
        <v>26.55</v>
      </c>
      <c r="F3591" s="3">
        <v>11</v>
      </c>
      <c r="G3591" s="3">
        <v>26.68</v>
      </c>
    </row>
    <row r="3592" spans="1:7" x14ac:dyDescent="0.3">
      <c r="A3592" s="8">
        <v>42957</v>
      </c>
      <c r="B3592" s="3">
        <v>26.65</v>
      </c>
      <c r="C3592" s="3">
        <v>26.65</v>
      </c>
      <c r="D3592" s="3">
        <v>26.65</v>
      </c>
      <c r="E3592" s="3">
        <v>26.65</v>
      </c>
      <c r="F3592" s="3">
        <v>10</v>
      </c>
      <c r="G3592" s="3">
        <v>26.65</v>
      </c>
    </row>
    <row r="3593" spans="1:7" x14ac:dyDescent="0.3">
      <c r="A3593" s="8">
        <v>42958</v>
      </c>
      <c r="B3593" s="3">
        <v>26.55</v>
      </c>
      <c r="C3593" s="3">
        <v>26.55</v>
      </c>
      <c r="D3593" s="3">
        <v>26.55</v>
      </c>
      <c r="E3593" s="3">
        <v>26.55</v>
      </c>
      <c r="F3593" s="3">
        <v>10</v>
      </c>
      <c r="G3593" s="3">
        <v>26.55</v>
      </c>
    </row>
    <row r="3594" spans="1:7" x14ac:dyDescent="0.3">
      <c r="A3594" s="8">
        <v>42961</v>
      </c>
      <c r="B3594" s="3">
        <v>27</v>
      </c>
      <c r="C3594" s="3">
        <v>27.2</v>
      </c>
      <c r="D3594" s="3">
        <v>27</v>
      </c>
      <c r="E3594" s="3">
        <v>27.2</v>
      </c>
      <c r="F3594" s="3">
        <v>36</v>
      </c>
      <c r="G3594" s="3">
        <v>27.2</v>
      </c>
    </row>
    <row r="3595" spans="1:7" x14ac:dyDescent="0.3">
      <c r="A3595" s="8">
        <v>42962</v>
      </c>
      <c r="B3595" s="3">
        <v>27.15</v>
      </c>
      <c r="C3595" s="3">
        <v>27.15</v>
      </c>
      <c r="D3595" s="3">
        <v>27.05</v>
      </c>
      <c r="E3595" s="3">
        <v>27.1</v>
      </c>
      <c r="F3595" s="3">
        <v>44</v>
      </c>
      <c r="G3595" s="3">
        <v>27.1</v>
      </c>
    </row>
    <row r="3596" spans="1:7" x14ac:dyDescent="0.3">
      <c r="A3596" s="8">
        <v>42963</v>
      </c>
      <c r="B3596" s="3">
        <v>27</v>
      </c>
      <c r="C3596" s="3">
        <v>27</v>
      </c>
      <c r="D3596" s="3">
        <v>26.85</v>
      </c>
      <c r="E3596" s="3">
        <v>26.85</v>
      </c>
      <c r="F3596" s="3">
        <v>16</v>
      </c>
      <c r="G3596" s="3">
        <v>27</v>
      </c>
    </row>
    <row r="3597" spans="1:7" x14ac:dyDescent="0.3">
      <c r="A3597" s="8">
        <v>42964</v>
      </c>
      <c r="B3597" s="3">
        <v>27.25</v>
      </c>
      <c r="C3597" s="3">
        <v>27.25</v>
      </c>
      <c r="D3597" s="3">
        <v>26.9</v>
      </c>
      <c r="E3597" s="3">
        <v>26.9</v>
      </c>
      <c r="F3597" s="3">
        <v>34</v>
      </c>
      <c r="G3597" s="3">
        <v>26.9</v>
      </c>
    </row>
    <row r="3598" spans="1:7" x14ac:dyDescent="0.3">
      <c r="A3598" s="8">
        <v>42965</v>
      </c>
      <c r="B3598" s="3">
        <v>27.35</v>
      </c>
      <c r="C3598" s="3">
        <v>28.1</v>
      </c>
      <c r="D3598" s="3">
        <v>27.35</v>
      </c>
      <c r="E3598" s="3">
        <v>28.1</v>
      </c>
      <c r="F3598" s="3">
        <v>28</v>
      </c>
      <c r="G3598" s="3">
        <v>28.2</v>
      </c>
    </row>
    <row r="3599" spans="1:7" x14ac:dyDescent="0.3">
      <c r="A3599" s="8">
        <v>42968</v>
      </c>
      <c r="B3599" s="3">
        <v>28.3</v>
      </c>
      <c r="C3599" s="3">
        <v>28.3</v>
      </c>
      <c r="D3599" s="3">
        <v>28.15</v>
      </c>
      <c r="E3599" s="3">
        <v>28.15</v>
      </c>
      <c r="F3599" s="3">
        <v>40</v>
      </c>
      <c r="G3599" s="3">
        <v>28.15</v>
      </c>
    </row>
    <row r="3600" spans="1:7" x14ac:dyDescent="0.3">
      <c r="A3600" s="8">
        <v>42969</v>
      </c>
      <c r="B3600" s="3">
        <v>28.15</v>
      </c>
      <c r="C3600" s="3">
        <v>29</v>
      </c>
      <c r="D3600" s="3">
        <v>28.15</v>
      </c>
      <c r="E3600" s="3">
        <v>28.9</v>
      </c>
      <c r="F3600" s="3">
        <v>118</v>
      </c>
      <c r="G3600" s="3">
        <v>28.8</v>
      </c>
    </row>
    <row r="3601" spans="1:7" x14ac:dyDescent="0.3">
      <c r="A3601" s="8">
        <v>42970</v>
      </c>
      <c r="B3601" s="3">
        <v>29.25</v>
      </c>
      <c r="C3601" s="3">
        <v>29.6</v>
      </c>
      <c r="D3601" s="3">
        <v>29.2</v>
      </c>
      <c r="E3601" s="3">
        <v>29.6</v>
      </c>
      <c r="F3601" s="3">
        <v>180</v>
      </c>
      <c r="G3601" s="3">
        <v>29.7</v>
      </c>
    </row>
    <row r="3602" spans="1:7" x14ac:dyDescent="0.3">
      <c r="A3602" s="8">
        <v>42971</v>
      </c>
      <c r="B3602" s="3">
        <v>30.3</v>
      </c>
      <c r="C3602" s="3">
        <v>30.3</v>
      </c>
      <c r="D3602" s="3">
        <v>29.8</v>
      </c>
      <c r="E3602" s="3">
        <v>29.83</v>
      </c>
      <c r="F3602" s="3">
        <v>55</v>
      </c>
      <c r="G3602" s="3">
        <v>30.04</v>
      </c>
    </row>
    <row r="3603" spans="1:7" x14ac:dyDescent="0.3">
      <c r="A3603" s="8">
        <v>42972</v>
      </c>
      <c r="B3603" s="3">
        <v>30.1</v>
      </c>
      <c r="C3603" s="3">
        <v>30.26</v>
      </c>
      <c r="D3603" s="3">
        <v>30.1</v>
      </c>
      <c r="E3603" s="3">
        <v>30.26</v>
      </c>
      <c r="F3603" s="3">
        <v>16</v>
      </c>
      <c r="G3603" s="3">
        <v>30.2</v>
      </c>
    </row>
    <row r="3604" spans="1:7" x14ac:dyDescent="0.3">
      <c r="A3604" s="8">
        <v>42975</v>
      </c>
      <c r="B3604" s="3">
        <v>31.5</v>
      </c>
      <c r="C3604" s="3">
        <v>31.5</v>
      </c>
      <c r="D3604" s="3">
        <v>30.95</v>
      </c>
      <c r="E3604" s="3">
        <v>30.95</v>
      </c>
      <c r="F3604" s="3">
        <v>47</v>
      </c>
      <c r="G3604" s="3">
        <v>30.95</v>
      </c>
    </row>
    <row r="3605" spans="1:7" x14ac:dyDescent="0.3">
      <c r="A3605" s="8">
        <v>42976</v>
      </c>
      <c r="B3605" s="3">
        <v>31</v>
      </c>
      <c r="C3605" s="3">
        <v>31.15</v>
      </c>
      <c r="D3605" s="3">
        <v>30.5</v>
      </c>
      <c r="E3605" s="3">
        <v>30.59</v>
      </c>
      <c r="F3605" s="3">
        <v>184</v>
      </c>
      <c r="G3605" s="3">
        <v>30.65</v>
      </c>
    </row>
    <row r="3606" spans="1:7" x14ac:dyDescent="0.3">
      <c r="A3606" s="8">
        <v>42977</v>
      </c>
      <c r="B3606" s="3">
        <v>31.25</v>
      </c>
      <c r="C3606" s="3">
        <v>31.5</v>
      </c>
      <c r="D3606" s="3">
        <v>31.25</v>
      </c>
      <c r="E3606" s="3">
        <v>31.35</v>
      </c>
      <c r="F3606" s="3">
        <v>67</v>
      </c>
      <c r="G3606" s="3">
        <v>31.3</v>
      </c>
    </row>
    <row r="3607" spans="1:7" x14ac:dyDescent="0.3">
      <c r="A3607" s="8">
        <v>42978</v>
      </c>
      <c r="B3607" s="3">
        <v>31.15</v>
      </c>
      <c r="C3607" s="3">
        <v>31.15</v>
      </c>
      <c r="D3607" s="3">
        <v>30.3</v>
      </c>
      <c r="E3607" s="3">
        <v>30.59</v>
      </c>
      <c r="F3607" s="3">
        <v>42</v>
      </c>
      <c r="G3607" s="3">
        <v>30.59</v>
      </c>
    </row>
    <row r="3608" spans="1:7" x14ac:dyDescent="0.3">
      <c r="A3608" s="8">
        <v>42979</v>
      </c>
      <c r="B3608" s="3">
        <v>31</v>
      </c>
      <c r="C3608" s="3">
        <v>31.05</v>
      </c>
      <c r="D3608" s="3">
        <v>31</v>
      </c>
      <c r="E3608" s="3">
        <v>31.05</v>
      </c>
      <c r="F3608" s="3">
        <v>22</v>
      </c>
      <c r="G3608" s="3">
        <v>31.23</v>
      </c>
    </row>
    <row r="3609" spans="1:7" x14ac:dyDescent="0.3">
      <c r="A3609" s="8">
        <v>42982</v>
      </c>
      <c r="B3609" s="3">
        <v>31.35</v>
      </c>
      <c r="C3609" s="3">
        <v>31.36</v>
      </c>
      <c r="D3609" s="3">
        <v>31.35</v>
      </c>
      <c r="E3609" s="3">
        <v>31.36</v>
      </c>
      <c r="F3609" s="3">
        <v>5</v>
      </c>
      <c r="G3609" s="3">
        <v>31.51</v>
      </c>
    </row>
    <row r="3610" spans="1:7" x14ac:dyDescent="0.3">
      <c r="A3610" s="8">
        <v>42983</v>
      </c>
      <c r="B3610" s="3">
        <v>31.3</v>
      </c>
      <c r="C3610" s="3">
        <v>31.35</v>
      </c>
      <c r="D3610" s="3">
        <v>30.79</v>
      </c>
      <c r="E3610" s="3">
        <v>30.82</v>
      </c>
      <c r="F3610" s="3">
        <v>27</v>
      </c>
      <c r="G3610" s="3">
        <v>31</v>
      </c>
    </row>
    <row r="3611" spans="1:7" x14ac:dyDescent="0.3">
      <c r="A3611" s="8">
        <v>42984</v>
      </c>
      <c r="B3611" s="3">
        <v>31</v>
      </c>
      <c r="C3611" s="3">
        <v>31.45</v>
      </c>
      <c r="D3611" s="3">
        <v>30.75</v>
      </c>
      <c r="E3611" s="3">
        <v>30.75</v>
      </c>
      <c r="F3611" s="3">
        <v>19</v>
      </c>
      <c r="G3611" s="3">
        <v>31.23</v>
      </c>
    </row>
    <row r="3612" spans="1:7" x14ac:dyDescent="0.3">
      <c r="A3612" s="8">
        <v>42985</v>
      </c>
      <c r="B3612" s="3">
        <v>30.99</v>
      </c>
      <c r="C3612" s="3">
        <v>31.01</v>
      </c>
      <c r="D3612" s="3">
        <v>30.9</v>
      </c>
      <c r="E3612" s="3">
        <v>30.9</v>
      </c>
      <c r="F3612" s="3">
        <v>8</v>
      </c>
      <c r="G3612" s="3">
        <v>31.13</v>
      </c>
    </row>
    <row r="3613" spans="1:7" x14ac:dyDescent="0.3">
      <c r="A3613" s="8">
        <v>42986</v>
      </c>
      <c r="B3613" s="3">
        <v>31.6</v>
      </c>
      <c r="C3613" s="3">
        <v>31.75</v>
      </c>
      <c r="D3613" s="3">
        <v>31.55</v>
      </c>
      <c r="E3613" s="3">
        <v>31.7</v>
      </c>
      <c r="F3613" s="3">
        <v>13</v>
      </c>
      <c r="G3613" s="3">
        <v>31.7</v>
      </c>
    </row>
    <row r="3614" spans="1:7" x14ac:dyDescent="0.3">
      <c r="A3614" s="8">
        <v>42989</v>
      </c>
      <c r="B3614" s="3">
        <v>32.299999999999997</v>
      </c>
      <c r="C3614" s="3">
        <v>32.299999999999997</v>
      </c>
      <c r="D3614" s="3">
        <v>32.29</v>
      </c>
      <c r="E3614" s="3">
        <v>32.29</v>
      </c>
      <c r="F3614" s="3">
        <v>2</v>
      </c>
      <c r="G3614" s="3">
        <v>32.29</v>
      </c>
    </row>
    <row r="3615" spans="1:7" x14ac:dyDescent="0.3">
      <c r="A3615" s="8">
        <v>42990</v>
      </c>
      <c r="B3615" s="3">
        <v>32.299999999999997</v>
      </c>
      <c r="C3615" s="3">
        <v>32.35</v>
      </c>
      <c r="D3615" s="3">
        <v>31.85</v>
      </c>
      <c r="E3615" s="3">
        <v>31.85</v>
      </c>
      <c r="F3615" s="3">
        <v>43</v>
      </c>
      <c r="G3615" s="3">
        <v>32.15</v>
      </c>
    </row>
    <row r="3616" spans="1:7" x14ac:dyDescent="0.3">
      <c r="A3616" s="8">
        <v>42991</v>
      </c>
      <c r="B3616" s="3">
        <v>32.75</v>
      </c>
      <c r="C3616" s="3">
        <v>32.950000000000003</v>
      </c>
      <c r="D3616" s="3">
        <v>32.75</v>
      </c>
      <c r="E3616" s="3">
        <v>32.94</v>
      </c>
      <c r="F3616" s="3">
        <v>56</v>
      </c>
      <c r="G3616" s="3">
        <v>32.94</v>
      </c>
    </row>
    <row r="3617" spans="1:7" x14ac:dyDescent="0.3">
      <c r="A3617" s="8">
        <v>42992</v>
      </c>
      <c r="B3617" s="3">
        <v>33.5</v>
      </c>
      <c r="C3617" s="3">
        <v>33.6</v>
      </c>
      <c r="D3617" s="3">
        <v>33.44</v>
      </c>
      <c r="E3617" s="3">
        <v>33.44</v>
      </c>
      <c r="F3617" s="3">
        <v>4</v>
      </c>
      <c r="G3617" s="3">
        <v>33.44</v>
      </c>
    </row>
    <row r="3618" spans="1:7" x14ac:dyDescent="0.3">
      <c r="A3618" s="8">
        <v>42993</v>
      </c>
      <c r="B3618" s="3">
        <v>33.200000000000003</v>
      </c>
      <c r="C3618" s="3">
        <v>33.35</v>
      </c>
      <c r="D3618" s="3">
        <v>33</v>
      </c>
      <c r="E3618" s="3">
        <v>33.24</v>
      </c>
      <c r="F3618" s="3">
        <v>36</v>
      </c>
      <c r="G3618" s="3">
        <v>33.119999999999997</v>
      </c>
    </row>
    <row r="3619" spans="1:7" x14ac:dyDescent="0.3">
      <c r="A3619" s="8">
        <v>42996</v>
      </c>
      <c r="B3619" s="3">
        <v>33.25</v>
      </c>
      <c r="C3619" s="3">
        <v>33.25</v>
      </c>
      <c r="D3619" s="3">
        <v>33.25</v>
      </c>
      <c r="E3619" s="3">
        <v>33.25</v>
      </c>
      <c r="F3619" s="3">
        <v>1</v>
      </c>
      <c r="G3619" s="3">
        <v>33.25</v>
      </c>
    </row>
    <row r="3620" spans="1:7" x14ac:dyDescent="0.3">
      <c r="A3620" s="8">
        <v>42997</v>
      </c>
      <c r="B3620" s="3">
        <v>33</v>
      </c>
      <c r="C3620" s="3">
        <v>33</v>
      </c>
      <c r="D3620" s="3">
        <v>32.450000000000003</v>
      </c>
      <c r="E3620" s="3">
        <v>32.450000000000003</v>
      </c>
      <c r="F3620" s="3">
        <v>85</v>
      </c>
      <c r="G3620" s="3">
        <v>32.659999999999997</v>
      </c>
    </row>
    <row r="3621" spans="1:7" x14ac:dyDescent="0.3">
      <c r="A3621" s="8">
        <v>42998</v>
      </c>
      <c r="B3621" s="3">
        <v>33</v>
      </c>
      <c r="C3621" s="3">
        <v>33</v>
      </c>
      <c r="D3621" s="3">
        <v>32.4</v>
      </c>
      <c r="E3621" s="3">
        <v>32.4</v>
      </c>
      <c r="F3621" s="3">
        <v>24</v>
      </c>
      <c r="G3621" s="3">
        <v>32.76</v>
      </c>
    </row>
    <row r="3622" spans="1:7" x14ac:dyDescent="0.3">
      <c r="A3622" s="8">
        <v>42999</v>
      </c>
      <c r="B3622" s="3">
        <v>32.700000000000003</v>
      </c>
      <c r="C3622" s="3">
        <v>32.700000000000003</v>
      </c>
      <c r="D3622" s="3">
        <v>32.299999999999997</v>
      </c>
      <c r="E3622" s="3">
        <v>32.35</v>
      </c>
      <c r="F3622" s="3">
        <v>44</v>
      </c>
      <c r="G3622" s="3">
        <v>32.35</v>
      </c>
    </row>
    <row r="3623" spans="1:7" x14ac:dyDescent="0.3">
      <c r="A3623" s="8">
        <v>43000</v>
      </c>
      <c r="B3623" s="3">
        <v>32.700000000000003</v>
      </c>
      <c r="C3623" s="3">
        <v>32.700000000000003</v>
      </c>
      <c r="D3623" s="3">
        <v>32.4</v>
      </c>
      <c r="E3623" s="3">
        <v>32.65</v>
      </c>
      <c r="F3623" s="3">
        <v>23</v>
      </c>
      <c r="G3623" s="3">
        <v>32.64</v>
      </c>
    </row>
    <row r="3624" spans="1:7" x14ac:dyDescent="0.3">
      <c r="A3624" s="8">
        <v>43003</v>
      </c>
      <c r="B3624" s="3">
        <v>32.9</v>
      </c>
      <c r="C3624" s="3">
        <v>33.049999999999997</v>
      </c>
      <c r="D3624" s="3">
        <v>32.799999999999997</v>
      </c>
      <c r="E3624" s="3">
        <v>32.799999999999997</v>
      </c>
      <c r="F3624" s="3">
        <v>12</v>
      </c>
      <c r="G3624" s="3">
        <v>32.799999999999997</v>
      </c>
    </row>
    <row r="3625" spans="1:7" x14ac:dyDescent="0.3">
      <c r="A3625" s="8">
        <v>43004</v>
      </c>
      <c r="B3625" s="3">
        <v>32.200000000000003</v>
      </c>
      <c r="C3625" s="3">
        <v>32.200000000000003</v>
      </c>
      <c r="D3625" s="3">
        <v>31.8</v>
      </c>
      <c r="E3625" s="3">
        <v>32</v>
      </c>
      <c r="F3625" s="3">
        <v>32</v>
      </c>
      <c r="G3625" s="3">
        <v>32</v>
      </c>
    </row>
    <row r="3626" spans="1:7" x14ac:dyDescent="0.3">
      <c r="A3626" s="8">
        <v>43005</v>
      </c>
      <c r="B3626" s="3">
        <v>31.45</v>
      </c>
      <c r="C3626" s="3">
        <v>31.55</v>
      </c>
      <c r="D3626" s="3">
        <v>31.4</v>
      </c>
      <c r="E3626" s="3">
        <v>31.45</v>
      </c>
      <c r="F3626" s="3">
        <v>33</v>
      </c>
      <c r="G3626" s="3">
        <v>31.52</v>
      </c>
    </row>
    <row r="3627" spans="1:7" x14ac:dyDescent="0.3">
      <c r="A3627" s="8">
        <v>43006</v>
      </c>
      <c r="B3627" s="3">
        <v>31</v>
      </c>
      <c r="C3627" s="3">
        <v>31.05</v>
      </c>
      <c r="D3627" s="3">
        <v>30.6</v>
      </c>
      <c r="E3627" s="3">
        <v>30.8</v>
      </c>
      <c r="F3627" s="3">
        <v>54</v>
      </c>
      <c r="G3627" s="3">
        <v>30.6</v>
      </c>
    </row>
    <row r="3628" spans="1:7" x14ac:dyDescent="0.3">
      <c r="A3628" s="8">
        <v>43007</v>
      </c>
      <c r="B3628" s="3">
        <v>30</v>
      </c>
      <c r="C3628" s="3">
        <v>30</v>
      </c>
      <c r="D3628" s="3">
        <v>29.5</v>
      </c>
      <c r="E3628" s="3">
        <v>29.55</v>
      </c>
      <c r="F3628" s="3">
        <v>113</v>
      </c>
      <c r="G3628" s="3">
        <v>29.5</v>
      </c>
    </row>
    <row r="3629" spans="1:7" x14ac:dyDescent="0.3">
      <c r="A3629" s="8">
        <v>43010</v>
      </c>
      <c r="B3629" s="3">
        <v>31.35</v>
      </c>
      <c r="C3629" s="3">
        <v>31.35</v>
      </c>
      <c r="D3629" s="3">
        <v>30.85</v>
      </c>
      <c r="E3629" s="3">
        <v>30.89</v>
      </c>
      <c r="F3629" s="3">
        <v>62</v>
      </c>
      <c r="G3629" s="3">
        <v>30.89</v>
      </c>
    </row>
    <row r="3630" spans="1:7" x14ac:dyDescent="0.3">
      <c r="A3630" s="8">
        <v>43011</v>
      </c>
      <c r="B3630" s="3">
        <v>31.6</v>
      </c>
      <c r="C3630" s="3">
        <v>31.7</v>
      </c>
      <c r="D3630" s="3">
        <v>31.25</v>
      </c>
      <c r="E3630" s="3">
        <v>31.3</v>
      </c>
      <c r="F3630" s="3">
        <v>50</v>
      </c>
      <c r="G3630" s="3">
        <v>31.3</v>
      </c>
    </row>
    <row r="3631" spans="1:7" x14ac:dyDescent="0.3">
      <c r="A3631" s="8">
        <v>43012</v>
      </c>
      <c r="B3631" s="3">
        <v>30.75</v>
      </c>
      <c r="C3631" s="3">
        <v>30.75</v>
      </c>
      <c r="D3631" s="3">
        <v>30.45</v>
      </c>
      <c r="E3631" s="3">
        <v>30.6</v>
      </c>
      <c r="F3631" s="3">
        <v>81</v>
      </c>
      <c r="G3631" s="3">
        <v>30.6</v>
      </c>
    </row>
    <row r="3632" spans="1:7" x14ac:dyDescent="0.3">
      <c r="A3632" s="8">
        <v>43013</v>
      </c>
      <c r="B3632" s="3">
        <v>30.9</v>
      </c>
      <c r="C3632" s="3">
        <v>30.9</v>
      </c>
      <c r="D3632" s="3">
        <v>30.7</v>
      </c>
      <c r="E3632" s="3">
        <v>30.75</v>
      </c>
      <c r="F3632" s="3">
        <v>11</v>
      </c>
      <c r="G3632" s="3">
        <v>30.7</v>
      </c>
    </row>
    <row r="3633" spans="1:7" x14ac:dyDescent="0.3">
      <c r="A3633" s="8">
        <v>43014</v>
      </c>
      <c r="B3633" s="3">
        <v>31.4</v>
      </c>
      <c r="C3633" s="3">
        <v>31.45</v>
      </c>
      <c r="D3633" s="3">
        <v>31.4</v>
      </c>
      <c r="E3633" s="3">
        <v>31.45</v>
      </c>
      <c r="F3633" s="3">
        <v>11</v>
      </c>
      <c r="G3633" s="3">
        <v>31.45</v>
      </c>
    </row>
    <row r="3634" spans="1:7" x14ac:dyDescent="0.3">
      <c r="A3634" s="8">
        <v>43017</v>
      </c>
      <c r="B3634" s="3">
        <v>31</v>
      </c>
      <c r="C3634" s="3">
        <v>31</v>
      </c>
      <c r="D3634" s="3">
        <v>30.75</v>
      </c>
      <c r="E3634" s="3">
        <v>30.8</v>
      </c>
      <c r="F3634" s="3">
        <v>29</v>
      </c>
      <c r="G3634" s="3">
        <v>30.8</v>
      </c>
    </row>
    <row r="3635" spans="1:7" x14ac:dyDescent="0.3">
      <c r="A3635" s="8">
        <v>43018</v>
      </c>
      <c r="B3635" s="3">
        <v>31</v>
      </c>
      <c r="C3635" s="3">
        <v>31.25</v>
      </c>
      <c r="D3635" s="3">
        <v>31</v>
      </c>
      <c r="E3635" s="3">
        <v>31.2</v>
      </c>
      <c r="F3635" s="3">
        <v>25</v>
      </c>
      <c r="G3635" s="3">
        <v>31.32</v>
      </c>
    </row>
    <row r="3636" spans="1:7" x14ac:dyDescent="0.3">
      <c r="A3636" s="8">
        <v>43019</v>
      </c>
      <c r="B3636" s="3">
        <v>31.1</v>
      </c>
      <c r="C3636" s="3">
        <v>31.15</v>
      </c>
      <c r="D3636" s="3">
        <v>30.9</v>
      </c>
      <c r="E3636" s="3">
        <v>31.15</v>
      </c>
      <c r="F3636" s="3">
        <v>75</v>
      </c>
      <c r="G3636" s="3">
        <v>31.15</v>
      </c>
    </row>
    <row r="3637" spans="1:7" x14ac:dyDescent="0.3">
      <c r="A3637" s="8">
        <v>43020</v>
      </c>
      <c r="B3637" s="3">
        <v>30.75</v>
      </c>
      <c r="C3637" s="3">
        <v>30.75</v>
      </c>
      <c r="D3637" s="3">
        <v>30.15</v>
      </c>
      <c r="E3637" s="3">
        <v>30.15</v>
      </c>
      <c r="F3637" s="3">
        <v>58</v>
      </c>
      <c r="G3637" s="3">
        <v>30.35</v>
      </c>
    </row>
    <row r="3638" spans="1:7" x14ac:dyDescent="0.3">
      <c r="A3638" s="8">
        <v>43021</v>
      </c>
      <c r="B3638" s="3">
        <v>30.55</v>
      </c>
      <c r="C3638" s="3">
        <v>30.8</v>
      </c>
      <c r="D3638" s="3">
        <v>30.55</v>
      </c>
      <c r="E3638" s="3">
        <v>30.8</v>
      </c>
      <c r="F3638" s="3">
        <v>59</v>
      </c>
      <c r="G3638" s="3">
        <v>30.8</v>
      </c>
    </row>
    <row r="3639" spans="1:7" x14ac:dyDescent="0.3">
      <c r="A3639" s="8">
        <v>43024</v>
      </c>
      <c r="B3639" s="3">
        <v>31.45</v>
      </c>
      <c r="C3639" s="3">
        <v>32</v>
      </c>
      <c r="D3639" s="3">
        <v>31.45</v>
      </c>
      <c r="E3639" s="3">
        <v>32</v>
      </c>
      <c r="F3639" s="3">
        <v>21</v>
      </c>
      <c r="G3639" s="3">
        <v>32</v>
      </c>
    </row>
    <row r="3640" spans="1:7" x14ac:dyDescent="0.3">
      <c r="A3640" s="8">
        <v>43025</v>
      </c>
      <c r="B3640" s="3">
        <v>32.32</v>
      </c>
      <c r="C3640" s="3">
        <v>32.35</v>
      </c>
      <c r="D3640" s="3">
        <v>31.7</v>
      </c>
      <c r="E3640" s="3">
        <v>31.7</v>
      </c>
      <c r="F3640" s="3">
        <v>76</v>
      </c>
      <c r="G3640" s="3">
        <v>31.68</v>
      </c>
    </row>
    <row r="3641" spans="1:7" x14ac:dyDescent="0.3">
      <c r="A3641" s="8">
        <v>43026</v>
      </c>
      <c r="B3641" s="3">
        <v>32.19</v>
      </c>
      <c r="C3641" s="3">
        <v>32.5</v>
      </c>
      <c r="D3641" s="3">
        <v>32.19</v>
      </c>
      <c r="E3641" s="3">
        <v>32.35</v>
      </c>
      <c r="F3641" s="3">
        <v>29</v>
      </c>
      <c r="G3641" s="3">
        <v>32.4</v>
      </c>
    </row>
    <row r="3642" spans="1:7" x14ac:dyDescent="0.3">
      <c r="A3642" s="8">
        <v>43027</v>
      </c>
      <c r="B3642" s="3">
        <v>31.8</v>
      </c>
      <c r="C3642" s="3">
        <v>31.85</v>
      </c>
      <c r="D3642" s="3">
        <v>31.48</v>
      </c>
      <c r="E3642" s="3">
        <v>31.65</v>
      </c>
      <c r="F3642" s="3">
        <v>69</v>
      </c>
      <c r="G3642" s="3">
        <v>31.65</v>
      </c>
    </row>
    <row r="3643" spans="1:7" x14ac:dyDescent="0.3">
      <c r="A3643" s="8">
        <v>43028</v>
      </c>
      <c r="B3643" s="3">
        <v>31.8</v>
      </c>
      <c r="C3643" s="3">
        <v>32.15</v>
      </c>
      <c r="D3643" s="3">
        <v>31.8</v>
      </c>
      <c r="E3643" s="3">
        <v>31.95</v>
      </c>
      <c r="F3643" s="3">
        <v>69</v>
      </c>
      <c r="G3643" s="3">
        <v>32</v>
      </c>
    </row>
    <row r="3644" spans="1:7" x14ac:dyDescent="0.3">
      <c r="A3644" s="8">
        <v>43031</v>
      </c>
      <c r="B3644" s="3">
        <v>31.6</v>
      </c>
      <c r="C3644" s="3">
        <v>31.7</v>
      </c>
      <c r="D3644" s="3">
        <v>31.45</v>
      </c>
      <c r="E3644" s="3">
        <v>31.45</v>
      </c>
      <c r="F3644" s="3">
        <v>44</v>
      </c>
      <c r="G3644" s="3">
        <v>31.48</v>
      </c>
    </row>
    <row r="3645" spans="1:7" x14ac:dyDescent="0.3">
      <c r="A3645" s="8">
        <v>43032</v>
      </c>
      <c r="B3645" s="3">
        <v>31.15</v>
      </c>
      <c r="C3645" s="3">
        <v>31.15</v>
      </c>
      <c r="D3645" s="3">
        <v>30.55</v>
      </c>
      <c r="E3645" s="3">
        <v>30.75</v>
      </c>
      <c r="F3645" s="3">
        <v>88</v>
      </c>
      <c r="G3645" s="3">
        <v>30.75</v>
      </c>
    </row>
    <row r="3646" spans="1:7" x14ac:dyDescent="0.3">
      <c r="A3646" s="8">
        <v>43033</v>
      </c>
      <c r="B3646" s="3">
        <v>31.4</v>
      </c>
      <c r="C3646" s="3">
        <v>31.5</v>
      </c>
      <c r="D3646" s="3">
        <v>31.4</v>
      </c>
      <c r="E3646" s="3">
        <v>31.5</v>
      </c>
      <c r="F3646" s="3">
        <v>44</v>
      </c>
      <c r="G3646" s="3">
        <v>31.5</v>
      </c>
    </row>
    <row r="3647" spans="1:7" x14ac:dyDescent="0.3">
      <c r="A3647" s="8">
        <v>43034</v>
      </c>
      <c r="B3647" s="3">
        <v>32</v>
      </c>
      <c r="C3647" s="3">
        <v>32.1</v>
      </c>
      <c r="D3647" s="3">
        <v>31.5</v>
      </c>
      <c r="E3647" s="3">
        <v>31.75</v>
      </c>
      <c r="F3647" s="3">
        <v>147</v>
      </c>
      <c r="G3647" s="3">
        <v>31.7</v>
      </c>
    </row>
    <row r="3648" spans="1:7" x14ac:dyDescent="0.3">
      <c r="A3648" s="8">
        <v>43035</v>
      </c>
      <c r="B3648" s="3">
        <v>31.7</v>
      </c>
      <c r="C3648" s="3">
        <v>31.8</v>
      </c>
      <c r="D3648" s="3">
        <v>31.7</v>
      </c>
      <c r="E3648" s="3">
        <v>31.8</v>
      </c>
      <c r="F3648" s="3">
        <v>6</v>
      </c>
      <c r="G3648" s="3">
        <v>31.8</v>
      </c>
    </row>
    <row r="3649" spans="1:7" x14ac:dyDescent="0.3">
      <c r="A3649" s="8">
        <v>43038</v>
      </c>
      <c r="B3649" s="3">
        <v>31.8</v>
      </c>
      <c r="C3649" s="3">
        <v>31.8</v>
      </c>
      <c r="D3649" s="3">
        <v>31.75</v>
      </c>
      <c r="E3649" s="3">
        <v>31.75</v>
      </c>
      <c r="F3649" s="3">
        <v>14</v>
      </c>
      <c r="G3649" s="3">
        <v>31.36</v>
      </c>
    </row>
    <row r="3650" spans="1:7" x14ac:dyDescent="0.3">
      <c r="A3650" s="8">
        <v>43039</v>
      </c>
      <c r="B3650" s="3">
        <v>31.6</v>
      </c>
      <c r="C3650" s="3">
        <v>31.6</v>
      </c>
      <c r="D3650" s="3">
        <v>31.15</v>
      </c>
      <c r="E3650" s="3">
        <v>31.15</v>
      </c>
      <c r="F3650" s="3">
        <v>106</v>
      </c>
      <c r="G3650" s="3">
        <v>31.15</v>
      </c>
    </row>
    <row r="3651" spans="1:7" x14ac:dyDescent="0.3">
      <c r="A3651" s="8">
        <v>43040</v>
      </c>
      <c r="B3651" s="3">
        <v>33.5</v>
      </c>
      <c r="C3651" s="3">
        <v>33.6</v>
      </c>
      <c r="D3651" s="3">
        <v>33.5</v>
      </c>
      <c r="E3651" s="3">
        <v>33.6</v>
      </c>
      <c r="F3651" s="3">
        <v>11</v>
      </c>
      <c r="G3651" s="3">
        <v>33.6</v>
      </c>
    </row>
    <row r="3652" spans="1:7" x14ac:dyDescent="0.3">
      <c r="A3652" s="8">
        <v>43041</v>
      </c>
      <c r="B3652" s="3">
        <v>34.299999999999997</v>
      </c>
      <c r="C3652" s="3">
        <v>34.299999999999997</v>
      </c>
      <c r="D3652" s="3">
        <v>34.299999999999997</v>
      </c>
      <c r="E3652" s="3">
        <v>34.299999999999997</v>
      </c>
      <c r="F3652" s="3">
        <v>0</v>
      </c>
      <c r="G3652" s="3">
        <v>34.299999999999997</v>
      </c>
    </row>
    <row r="3653" spans="1:7" x14ac:dyDescent="0.3">
      <c r="A3653" s="8">
        <v>43042</v>
      </c>
      <c r="B3653" s="3">
        <v>33.950000000000003</v>
      </c>
      <c r="C3653" s="3">
        <v>34</v>
      </c>
      <c r="D3653" s="3">
        <v>33.9</v>
      </c>
      <c r="E3653" s="3">
        <v>33.950000000000003</v>
      </c>
      <c r="F3653" s="3">
        <v>24</v>
      </c>
      <c r="G3653" s="3">
        <v>33.950000000000003</v>
      </c>
    </row>
    <row r="3654" spans="1:7" x14ac:dyDescent="0.3">
      <c r="A3654" s="8">
        <v>43045</v>
      </c>
      <c r="B3654" s="3">
        <v>35.1</v>
      </c>
      <c r="C3654" s="3">
        <v>35.1</v>
      </c>
      <c r="D3654" s="3">
        <v>35.04</v>
      </c>
      <c r="E3654" s="3">
        <v>35.1</v>
      </c>
      <c r="F3654" s="3">
        <v>28</v>
      </c>
      <c r="G3654" s="3">
        <v>35.1</v>
      </c>
    </row>
    <row r="3655" spans="1:7" x14ac:dyDescent="0.3">
      <c r="A3655" s="8">
        <v>43046</v>
      </c>
      <c r="B3655" s="3">
        <v>35.35</v>
      </c>
      <c r="C3655" s="3">
        <v>35.35</v>
      </c>
      <c r="D3655" s="3">
        <v>35.25</v>
      </c>
      <c r="E3655" s="3">
        <v>35.25</v>
      </c>
      <c r="F3655" s="3">
        <v>22</v>
      </c>
      <c r="G3655" s="3">
        <v>35.25</v>
      </c>
    </row>
    <row r="3656" spans="1:7" x14ac:dyDescent="0.3">
      <c r="A3656" s="8">
        <v>43047</v>
      </c>
      <c r="B3656" s="3">
        <v>35.049999999999997</v>
      </c>
      <c r="C3656" s="3">
        <v>35.049999999999997</v>
      </c>
      <c r="D3656" s="3">
        <v>35.049999999999997</v>
      </c>
      <c r="E3656" s="3">
        <v>35.049999999999997</v>
      </c>
      <c r="F3656" s="3">
        <v>10</v>
      </c>
      <c r="G3656" s="3">
        <v>35.049999999999997</v>
      </c>
    </row>
    <row r="3657" spans="1:7" x14ac:dyDescent="0.3">
      <c r="A3657" s="8">
        <v>43048</v>
      </c>
      <c r="B3657" s="3">
        <v>35.4</v>
      </c>
      <c r="C3657" s="3">
        <v>35.4</v>
      </c>
      <c r="D3657" s="3">
        <v>35.35</v>
      </c>
      <c r="E3657" s="3">
        <v>35.35</v>
      </c>
      <c r="F3657" s="3">
        <v>6</v>
      </c>
      <c r="G3657" s="3">
        <v>35.35</v>
      </c>
    </row>
    <row r="3658" spans="1:7" x14ac:dyDescent="0.3">
      <c r="A3658" s="8">
        <v>43049</v>
      </c>
      <c r="B3658" s="3">
        <v>35.35</v>
      </c>
      <c r="C3658" s="3">
        <v>35.65</v>
      </c>
      <c r="D3658" s="3">
        <v>35.35</v>
      </c>
      <c r="E3658" s="3">
        <v>35.65</v>
      </c>
      <c r="F3658" s="3">
        <v>20</v>
      </c>
      <c r="G3658" s="3">
        <v>35.65</v>
      </c>
    </row>
    <row r="3659" spans="1:7" x14ac:dyDescent="0.3">
      <c r="A3659" s="8">
        <v>43052</v>
      </c>
      <c r="B3659" s="3">
        <v>35.5</v>
      </c>
      <c r="C3659" s="3">
        <v>35.5</v>
      </c>
      <c r="D3659" s="3">
        <v>35.5</v>
      </c>
      <c r="E3659" s="3">
        <v>35.5</v>
      </c>
      <c r="F3659" s="3">
        <v>12</v>
      </c>
      <c r="G3659" s="3">
        <v>35.5</v>
      </c>
    </row>
    <row r="3660" spans="1:7" x14ac:dyDescent="0.3">
      <c r="A3660" s="8">
        <v>43053</v>
      </c>
      <c r="B3660" s="3">
        <v>34.75</v>
      </c>
      <c r="C3660" s="3">
        <v>34.9</v>
      </c>
      <c r="D3660" s="3">
        <v>34.299999999999997</v>
      </c>
      <c r="E3660" s="3">
        <v>34.299999999999997</v>
      </c>
      <c r="F3660" s="3">
        <v>94</v>
      </c>
      <c r="G3660" s="3">
        <v>34.299999999999997</v>
      </c>
    </row>
    <row r="3661" spans="1:7" x14ac:dyDescent="0.3">
      <c r="A3661" s="8">
        <v>43054</v>
      </c>
      <c r="B3661" s="3">
        <v>33.75</v>
      </c>
      <c r="C3661" s="3">
        <v>33.75</v>
      </c>
      <c r="D3661" s="3">
        <v>33.6</v>
      </c>
      <c r="E3661" s="3">
        <v>33.700000000000003</v>
      </c>
      <c r="F3661" s="3">
        <v>28</v>
      </c>
      <c r="G3661" s="3">
        <v>33.700000000000003</v>
      </c>
    </row>
    <row r="3662" spans="1:7" x14ac:dyDescent="0.3">
      <c r="A3662" s="8">
        <v>43055</v>
      </c>
      <c r="B3662" s="3">
        <v>33.85</v>
      </c>
      <c r="C3662" s="3">
        <v>33.950000000000003</v>
      </c>
      <c r="D3662" s="3">
        <v>33.75</v>
      </c>
      <c r="E3662" s="3">
        <v>33.75</v>
      </c>
      <c r="F3662" s="3">
        <v>11</v>
      </c>
      <c r="G3662" s="3">
        <v>33.630000000000003</v>
      </c>
    </row>
    <row r="3663" spans="1:7" x14ac:dyDescent="0.3">
      <c r="A3663" s="8">
        <v>43056</v>
      </c>
      <c r="B3663" s="3">
        <v>33.15</v>
      </c>
      <c r="C3663" s="3">
        <v>33.15</v>
      </c>
      <c r="D3663" s="3">
        <v>33</v>
      </c>
      <c r="E3663" s="3">
        <v>33.15</v>
      </c>
      <c r="F3663" s="3">
        <v>38</v>
      </c>
      <c r="G3663" s="3">
        <v>33.15</v>
      </c>
    </row>
    <row r="3664" spans="1:7" x14ac:dyDescent="0.3">
      <c r="A3664" s="8">
        <v>43059</v>
      </c>
      <c r="B3664" s="3">
        <v>33.5</v>
      </c>
      <c r="C3664" s="3">
        <v>33.5</v>
      </c>
      <c r="D3664" s="3">
        <v>33.25</v>
      </c>
      <c r="E3664" s="3">
        <v>33.25</v>
      </c>
      <c r="F3664" s="3">
        <v>14</v>
      </c>
      <c r="G3664" s="3">
        <v>33.25</v>
      </c>
    </row>
    <row r="3665" spans="1:7" x14ac:dyDescent="0.3">
      <c r="A3665" s="8">
        <v>43060</v>
      </c>
      <c r="B3665" s="3">
        <v>34.119999999999997</v>
      </c>
      <c r="C3665" s="3">
        <v>34.119999999999997</v>
      </c>
      <c r="D3665" s="3">
        <v>33.9</v>
      </c>
      <c r="E3665" s="3">
        <v>33.9</v>
      </c>
      <c r="F3665" s="3">
        <v>16</v>
      </c>
      <c r="G3665" s="3">
        <v>33.9</v>
      </c>
    </row>
    <row r="3666" spans="1:7" x14ac:dyDescent="0.3">
      <c r="A3666" s="8">
        <v>43061</v>
      </c>
      <c r="B3666" s="3">
        <v>33.950000000000003</v>
      </c>
      <c r="C3666" s="3">
        <v>33.950000000000003</v>
      </c>
      <c r="D3666" s="3">
        <v>33.9</v>
      </c>
      <c r="E3666" s="3">
        <v>33.9</v>
      </c>
      <c r="F3666" s="3">
        <v>11</v>
      </c>
      <c r="G3666" s="3">
        <v>33.9</v>
      </c>
    </row>
    <row r="3667" spans="1:7" x14ac:dyDescent="0.3">
      <c r="A3667" s="8">
        <v>43062</v>
      </c>
      <c r="B3667" s="3">
        <v>33.909999999999997</v>
      </c>
      <c r="C3667" s="3">
        <v>33.909999999999997</v>
      </c>
      <c r="D3667" s="3">
        <v>33.9</v>
      </c>
      <c r="E3667" s="3">
        <v>33.9</v>
      </c>
      <c r="F3667" s="3">
        <v>10</v>
      </c>
      <c r="G3667" s="3">
        <v>34.25</v>
      </c>
    </row>
    <row r="3668" spans="1:7" x14ac:dyDescent="0.3">
      <c r="A3668" s="8">
        <v>43063</v>
      </c>
      <c r="B3668" s="3">
        <v>34.65</v>
      </c>
      <c r="C3668" s="3">
        <v>34.950000000000003</v>
      </c>
      <c r="D3668" s="3">
        <v>34.549999999999997</v>
      </c>
      <c r="E3668" s="3">
        <v>34.9</v>
      </c>
      <c r="F3668" s="3">
        <v>21</v>
      </c>
      <c r="G3668" s="3">
        <v>34.78</v>
      </c>
    </row>
    <row r="3669" spans="1:7" x14ac:dyDescent="0.3">
      <c r="A3669" s="8">
        <v>43066</v>
      </c>
      <c r="B3669" s="3">
        <v>35</v>
      </c>
      <c r="C3669" s="3">
        <v>35.299999999999997</v>
      </c>
      <c r="D3669" s="3">
        <v>35</v>
      </c>
      <c r="E3669" s="3">
        <v>35.15</v>
      </c>
      <c r="F3669" s="3">
        <v>26</v>
      </c>
      <c r="G3669" s="3">
        <v>35.15</v>
      </c>
    </row>
    <row r="3670" spans="1:7" x14ac:dyDescent="0.3">
      <c r="A3670" s="8">
        <v>43067</v>
      </c>
      <c r="B3670" s="3">
        <v>34.4</v>
      </c>
      <c r="C3670" s="3">
        <v>35.049999999999997</v>
      </c>
      <c r="D3670" s="3">
        <v>34.4</v>
      </c>
      <c r="E3670" s="3">
        <v>34.9</v>
      </c>
      <c r="F3670" s="3">
        <v>41</v>
      </c>
      <c r="G3670" s="3">
        <v>34.9</v>
      </c>
    </row>
    <row r="3671" spans="1:7" x14ac:dyDescent="0.3">
      <c r="A3671" s="8">
        <v>43068</v>
      </c>
      <c r="B3671" s="3">
        <v>34.799999999999997</v>
      </c>
      <c r="C3671" s="3">
        <v>35</v>
      </c>
      <c r="D3671" s="3">
        <v>34.700000000000003</v>
      </c>
      <c r="E3671" s="3">
        <v>34.9</v>
      </c>
      <c r="F3671" s="3">
        <v>58</v>
      </c>
      <c r="G3671" s="3">
        <v>34.9</v>
      </c>
    </row>
    <row r="3672" spans="1:7" x14ac:dyDescent="0.3">
      <c r="A3672" s="8">
        <v>43069</v>
      </c>
      <c r="B3672" s="3">
        <v>34.700000000000003</v>
      </c>
      <c r="C3672" s="3">
        <v>34.700000000000003</v>
      </c>
      <c r="D3672" s="3">
        <v>33.75</v>
      </c>
      <c r="E3672" s="3">
        <v>34.299999999999997</v>
      </c>
      <c r="F3672" s="3">
        <v>65</v>
      </c>
      <c r="G3672" s="3">
        <v>34.299999999999997</v>
      </c>
    </row>
    <row r="3673" spans="1:7" x14ac:dyDescent="0.3">
      <c r="A3673" s="8">
        <v>43070</v>
      </c>
      <c r="B3673" s="3">
        <v>34.15</v>
      </c>
      <c r="C3673" s="3">
        <v>34.549999999999997</v>
      </c>
      <c r="D3673" s="3">
        <v>34.15</v>
      </c>
      <c r="E3673" s="3">
        <v>34.549999999999997</v>
      </c>
      <c r="F3673" s="3">
        <v>25</v>
      </c>
      <c r="G3673" s="3">
        <v>34.68</v>
      </c>
    </row>
    <row r="3674" spans="1:7" x14ac:dyDescent="0.3">
      <c r="A3674" s="8">
        <v>43073</v>
      </c>
      <c r="B3674" s="3">
        <v>34.799999999999997</v>
      </c>
      <c r="C3674" s="3">
        <v>34.85</v>
      </c>
      <c r="D3674" s="3">
        <v>34.65</v>
      </c>
      <c r="E3674" s="3">
        <v>34.65</v>
      </c>
      <c r="F3674" s="3">
        <v>35</v>
      </c>
      <c r="G3674" s="3">
        <v>34.65</v>
      </c>
    </row>
    <row r="3675" spans="1:7" x14ac:dyDescent="0.3">
      <c r="A3675" s="8">
        <v>43074</v>
      </c>
      <c r="B3675" s="3">
        <v>34.4</v>
      </c>
      <c r="C3675" s="3">
        <v>34.5</v>
      </c>
      <c r="D3675" s="3">
        <v>34.4</v>
      </c>
      <c r="E3675" s="3">
        <v>34.5</v>
      </c>
      <c r="F3675" s="3">
        <v>28</v>
      </c>
      <c r="G3675" s="3">
        <v>34.5</v>
      </c>
    </row>
    <row r="3676" spans="1:7" x14ac:dyDescent="0.3">
      <c r="A3676" s="8">
        <v>43075</v>
      </c>
      <c r="B3676" s="3">
        <v>34.39</v>
      </c>
      <c r="C3676" s="3">
        <v>34.39</v>
      </c>
      <c r="D3676" s="3">
        <v>34.1</v>
      </c>
      <c r="E3676" s="3">
        <v>34.1</v>
      </c>
      <c r="F3676" s="3">
        <v>48</v>
      </c>
      <c r="G3676" s="3">
        <v>34.1</v>
      </c>
    </row>
    <row r="3677" spans="1:7" x14ac:dyDescent="0.3">
      <c r="A3677" s="8">
        <v>43076</v>
      </c>
      <c r="B3677" s="3">
        <v>33.9</v>
      </c>
      <c r="C3677" s="3">
        <v>34</v>
      </c>
      <c r="D3677" s="3">
        <v>33.85</v>
      </c>
      <c r="E3677" s="3">
        <v>34</v>
      </c>
      <c r="F3677" s="3">
        <v>40</v>
      </c>
      <c r="G3677" s="3">
        <v>33.9</v>
      </c>
    </row>
    <row r="3678" spans="1:7" x14ac:dyDescent="0.3">
      <c r="A3678" s="8">
        <v>43077</v>
      </c>
      <c r="B3678" s="3">
        <v>33.35</v>
      </c>
      <c r="C3678" s="3">
        <v>33.35</v>
      </c>
      <c r="D3678" s="3">
        <v>33.200000000000003</v>
      </c>
      <c r="E3678" s="3">
        <v>33.200000000000003</v>
      </c>
      <c r="F3678" s="3">
        <v>21</v>
      </c>
      <c r="G3678" s="3">
        <v>33.479999999999997</v>
      </c>
    </row>
    <row r="3679" spans="1:7" x14ac:dyDescent="0.3">
      <c r="A3679" s="8">
        <v>43080</v>
      </c>
      <c r="B3679" s="3">
        <v>33.25</v>
      </c>
      <c r="C3679" s="3">
        <v>33.25</v>
      </c>
      <c r="D3679" s="3">
        <v>33.200000000000003</v>
      </c>
      <c r="E3679" s="3">
        <v>33.200000000000003</v>
      </c>
      <c r="F3679" s="3">
        <v>21</v>
      </c>
      <c r="G3679" s="3">
        <v>33.200000000000003</v>
      </c>
    </row>
    <row r="3680" spans="1:7" x14ac:dyDescent="0.3">
      <c r="A3680" s="8">
        <v>43081</v>
      </c>
      <c r="B3680" s="3">
        <v>33.65</v>
      </c>
      <c r="C3680" s="3">
        <v>33.65</v>
      </c>
      <c r="D3680" s="3">
        <v>33.450000000000003</v>
      </c>
      <c r="E3680" s="3">
        <v>33.5</v>
      </c>
      <c r="F3680" s="3">
        <v>47</v>
      </c>
      <c r="G3680" s="3">
        <v>33.5</v>
      </c>
    </row>
    <row r="3681" spans="1:7" x14ac:dyDescent="0.3">
      <c r="A3681" s="8">
        <v>43082</v>
      </c>
      <c r="B3681" s="3">
        <v>33.200000000000003</v>
      </c>
      <c r="C3681" s="3">
        <v>33.36</v>
      </c>
      <c r="D3681" s="3">
        <v>33.200000000000003</v>
      </c>
      <c r="E3681" s="3">
        <v>33.36</v>
      </c>
      <c r="F3681" s="3">
        <v>24</v>
      </c>
      <c r="G3681" s="3">
        <v>33.36</v>
      </c>
    </row>
    <row r="3682" spans="1:7" x14ac:dyDescent="0.3">
      <c r="A3682" s="8">
        <v>43083</v>
      </c>
      <c r="B3682" s="3">
        <v>33</v>
      </c>
      <c r="C3682" s="3">
        <v>33.049999999999997</v>
      </c>
      <c r="D3682" s="3">
        <v>33</v>
      </c>
      <c r="E3682" s="3">
        <v>33.049999999999997</v>
      </c>
      <c r="F3682" s="3">
        <v>43</v>
      </c>
      <c r="G3682" s="3">
        <v>33.08</v>
      </c>
    </row>
    <row r="3683" spans="1:7" x14ac:dyDescent="0.3">
      <c r="A3683" s="8">
        <v>43084</v>
      </c>
      <c r="B3683" s="3">
        <v>33.200000000000003</v>
      </c>
      <c r="C3683" s="3">
        <v>33.450000000000003</v>
      </c>
      <c r="D3683" s="3">
        <v>33.200000000000003</v>
      </c>
      <c r="E3683" s="3">
        <v>33.450000000000003</v>
      </c>
      <c r="F3683" s="3">
        <v>32</v>
      </c>
      <c r="G3683" s="3">
        <v>33.450000000000003</v>
      </c>
    </row>
    <row r="3684" spans="1:7" x14ac:dyDescent="0.3">
      <c r="A3684" s="8">
        <v>43087</v>
      </c>
      <c r="B3684" s="3">
        <v>32.35</v>
      </c>
      <c r="C3684" s="3">
        <v>32.35</v>
      </c>
      <c r="D3684" s="3">
        <v>32.25</v>
      </c>
      <c r="E3684" s="3">
        <v>32.25</v>
      </c>
      <c r="F3684" s="3">
        <v>38</v>
      </c>
      <c r="G3684" s="3">
        <v>32.43</v>
      </c>
    </row>
    <row r="3685" spans="1:7" x14ac:dyDescent="0.3">
      <c r="A3685" s="8">
        <v>43088</v>
      </c>
      <c r="B3685" s="3">
        <v>32.200000000000003</v>
      </c>
      <c r="C3685" s="3">
        <v>32.56</v>
      </c>
      <c r="D3685" s="3">
        <v>32.15</v>
      </c>
      <c r="E3685" s="3">
        <v>32.54</v>
      </c>
      <c r="F3685" s="3">
        <v>49</v>
      </c>
      <c r="G3685" s="3">
        <v>32.54</v>
      </c>
    </row>
    <row r="3686" spans="1:7" x14ac:dyDescent="0.3">
      <c r="A3686" s="8">
        <v>43089</v>
      </c>
      <c r="B3686" s="3">
        <v>32.9</v>
      </c>
      <c r="C3686" s="3">
        <v>33.1</v>
      </c>
      <c r="D3686" s="3">
        <v>32.9</v>
      </c>
      <c r="E3686" s="3">
        <v>33.1</v>
      </c>
      <c r="F3686" s="3">
        <v>28</v>
      </c>
      <c r="G3686" s="3">
        <v>33.049999999999997</v>
      </c>
    </row>
    <row r="3687" spans="1:7" x14ac:dyDescent="0.3">
      <c r="A3687" s="8">
        <v>43090</v>
      </c>
      <c r="B3687" s="3">
        <v>32.799999999999997</v>
      </c>
      <c r="C3687" s="3">
        <v>33.549999999999997</v>
      </c>
      <c r="D3687" s="3">
        <v>32.799999999999997</v>
      </c>
      <c r="E3687" s="3">
        <v>33.5</v>
      </c>
      <c r="F3687" s="3">
        <v>94</v>
      </c>
      <c r="G3687" s="3">
        <v>33.549999999999997</v>
      </c>
    </row>
    <row r="3688" spans="1:7" x14ac:dyDescent="0.3">
      <c r="A3688" s="8">
        <v>43091</v>
      </c>
      <c r="B3688" s="3">
        <v>33.85</v>
      </c>
      <c r="C3688" s="3">
        <v>33.85</v>
      </c>
      <c r="D3688" s="3">
        <v>33.299999999999997</v>
      </c>
      <c r="E3688" s="3">
        <v>33.450000000000003</v>
      </c>
      <c r="F3688" s="3">
        <v>29</v>
      </c>
      <c r="G3688" s="3">
        <v>33.549999999999997</v>
      </c>
    </row>
    <row r="3689" spans="1:7" x14ac:dyDescent="0.3">
      <c r="A3689" s="8">
        <v>43096</v>
      </c>
      <c r="B3689" s="3">
        <v>32.700000000000003</v>
      </c>
      <c r="C3689" s="3">
        <v>33.299999999999997</v>
      </c>
      <c r="D3689" s="3">
        <v>32.700000000000003</v>
      </c>
      <c r="E3689" s="3">
        <v>33.299999999999997</v>
      </c>
      <c r="F3689" s="3">
        <v>25</v>
      </c>
      <c r="G3689" s="3">
        <v>33.299999999999997</v>
      </c>
    </row>
    <row r="3690" spans="1:7" x14ac:dyDescent="0.3">
      <c r="A3690" s="8">
        <v>43097</v>
      </c>
      <c r="B3690" s="3">
        <v>33.450000000000003</v>
      </c>
      <c r="C3690" s="3">
        <v>33.85</v>
      </c>
      <c r="D3690" s="3">
        <v>33.450000000000003</v>
      </c>
      <c r="E3690" s="3">
        <v>33.85</v>
      </c>
      <c r="F3690" s="3">
        <v>24</v>
      </c>
      <c r="G3690" s="3">
        <v>33.85</v>
      </c>
    </row>
    <row r="3691" spans="1:7" x14ac:dyDescent="0.3">
      <c r="A3691" s="8">
        <v>43098</v>
      </c>
      <c r="B3691" s="3">
        <v>34.1</v>
      </c>
      <c r="C3691" s="3">
        <v>34.1</v>
      </c>
      <c r="D3691" s="3">
        <v>33.75</v>
      </c>
      <c r="E3691" s="3">
        <v>33.75</v>
      </c>
      <c r="F3691" s="3">
        <v>30</v>
      </c>
      <c r="G3691" s="3">
        <v>33.75</v>
      </c>
    </row>
    <row r="3692" spans="1:7" x14ac:dyDescent="0.3">
      <c r="A3692" s="8">
        <v>43102</v>
      </c>
      <c r="B3692" s="3">
        <v>28.9</v>
      </c>
      <c r="C3692" s="3">
        <v>29</v>
      </c>
      <c r="D3692" s="3">
        <v>28.6</v>
      </c>
      <c r="E3692" s="3">
        <v>28.8</v>
      </c>
      <c r="F3692" s="3">
        <v>49</v>
      </c>
      <c r="G3692" s="3">
        <v>28.8</v>
      </c>
    </row>
    <row r="3693" spans="1:7" x14ac:dyDescent="0.3">
      <c r="A3693" s="8">
        <v>43103</v>
      </c>
      <c r="B3693" s="3">
        <v>28.65</v>
      </c>
      <c r="C3693" s="3">
        <v>28.75</v>
      </c>
      <c r="D3693" s="3">
        <v>28.65</v>
      </c>
      <c r="E3693" s="3">
        <v>28.75</v>
      </c>
      <c r="F3693" s="3">
        <v>39</v>
      </c>
      <c r="G3693" s="3">
        <v>28.75</v>
      </c>
    </row>
    <row r="3694" spans="1:7" x14ac:dyDescent="0.3">
      <c r="A3694" s="8">
        <v>43104</v>
      </c>
      <c r="B3694" s="3">
        <v>28.35</v>
      </c>
      <c r="C3694" s="3">
        <v>28.6</v>
      </c>
      <c r="D3694" s="3">
        <v>28.35</v>
      </c>
      <c r="E3694" s="3">
        <v>28.45</v>
      </c>
      <c r="F3694" s="3">
        <v>97</v>
      </c>
      <c r="G3694" s="3">
        <v>28.42</v>
      </c>
    </row>
    <row r="3695" spans="1:7" x14ac:dyDescent="0.3">
      <c r="A3695" s="8">
        <v>43105</v>
      </c>
      <c r="B3695" s="3">
        <v>27.95</v>
      </c>
      <c r="C3695" s="3">
        <v>28.25</v>
      </c>
      <c r="D3695" s="3">
        <v>27.95</v>
      </c>
      <c r="E3695" s="3">
        <v>28.25</v>
      </c>
      <c r="F3695" s="3">
        <v>48</v>
      </c>
      <c r="G3695" s="3">
        <v>28.25</v>
      </c>
    </row>
    <row r="3696" spans="1:7" x14ac:dyDescent="0.3">
      <c r="A3696" s="8">
        <v>43108</v>
      </c>
      <c r="B3696" s="3">
        <v>28.65</v>
      </c>
      <c r="C3696" s="3">
        <v>28.8</v>
      </c>
      <c r="D3696" s="3">
        <v>28.65</v>
      </c>
      <c r="E3696" s="3">
        <v>28.8</v>
      </c>
      <c r="F3696" s="3">
        <v>24</v>
      </c>
      <c r="G3696" s="3">
        <v>28.8</v>
      </c>
    </row>
    <row r="3697" spans="1:7" x14ac:dyDescent="0.3">
      <c r="A3697" s="8">
        <v>43109</v>
      </c>
      <c r="B3697" s="3">
        <v>29.4</v>
      </c>
      <c r="C3697" s="3">
        <v>29.8</v>
      </c>
      <c r="D3697" s="3">
        <v>29.4</v>
      </c>
      <c r="E3697" s="3">
        <v>29.8</v>
      </c>
      <c r="F3697" s="3">
        <v>93</v>
      </c>
      <c r="G3697" s="3">
        <v>29.8</v>
      </c>
    </row>
    <row r="3698" spans="1:7" x14ac:dyDescent="0.3">
      <c r="A3698" s="8">
        <v>43110</v>
      </c>
      <c r="B3698" s="3">
        <v>29.65</v>
      </c>
      <c r="C3698" s="3">
        <v>29.95</v>
      </c>
      <c r="D3698" s="3">
        <v>29.65</v>
      </c>
      <c r="E3698" s="3">
        <v>29.95</v>
      </c>
      <c r="F3698" s="3">
        <v>39</v>
      </c>
      <c r="G3698" s="3">
        <v>29.95</v>
      </c>
    </row>
    <row r="3699" spans="1:7" x14ac:dyDescent="0.3">
      <c r="A3699" s="8">
        <v>43111</v>
      </c>
      <c r="B3699" s="3">
        <v>30</v>
      </c>
      <c r="C3699" s="3">
        <v>30</v>
      </c>
      <c r="D3699" s="3">
        <v>29.75</v>
      </c>
      <c r="E3699" s="3">
        <v>29.85</v>
      </c>
      <c r="F3699" s="3">
        <v>59</v>
      </c>
      <c r="G3699" s="3">
        <v>29.85</v>
      </c>
    </row>
    <row r="3700" spans="1:7" x14ac:dyDescent="0.3">
      <c r="A3700" s="8">
        <v>43112</v>
      </c>
      <c r="B3700" s="3">
        <v>30.35</v>
      </c>
      <c r="C3700" s="3">
        <v>31</v>
      </c>
      <c r="D3700" s="3">
        <v>30.35</v>
      </c>
      <c r="E3700" s="3">
        <v>31</v>
      </c>
      <c r="F3700" s="3">
        <v>152</v>
      </c>
      <c r="G3700" s="3">
        <v>31</v>
      </c>
    </row>
    <row r="3701" spans="1:7" x14ac:dyDescent="0.3">
      <c r="A3701" s="8">
        <v>43115</v>
      </c>
      <c r="B3701" s="3">
        <v>30.25</v>
      </c>
      <c r="C3701" s="3">
        <v>30.3</v>
      </c>
      <c r="D3701" s="3">
        <v>29.9</v>
      </c>
      <c r="E3701" s="3">
        <v>30.3</v>
      </c>
      <c r="F3701" s="3">
        <v>119</v>
      </c>
      <c r="G3701" s="3">
        <v>30.3</v>
      </c>
    </row>
    <row r="3702" spans="1:7" x14ac:dyDescent="0.3">
      <c r="A3702" s="8">
        <v>43116</v>
      </c>
      <c r="B3702" s="3">
        <v>30.65</v>
      </c>
      <c r="C3702" s="3">
        <v>30.8</v>
      </c>
      <c r="D3702" s="3">
        <v>30.5</v>
      </c>
      <c r="E3702" s="3">
        <v>30.7</v>
      </c>
      <c r="F3702" s="3">
        <v>90</v>
      </c>
      <c r="G3702" s="3">
        <v>30.7</v>
      </c>
    </row>
    <row r="3703" spans="1:7" x14ac:dyDescent="0.3">
      <c r="A3703" s="8">
        <v>43117</v>
      </c>
      <c r="B3703" s="3">
        <v>30.6</v>
      </c>
      <c r="C3703" s="3">
        <v>31.15</v>
      </c>
      <c r="D3703" s="3">
        <v>30.4</v>
      </c>
      <c r="E3703" s="3">
        <v>31.15</v>
      </c>
      <c r="F3703" s="3">
        <v>102</v>
      </c>
      <c r="G3703" s="3">
        <v>31.15</v>
      </c>
    </row>
    <row r="3704" spans="1:7" x14ac:dyDescent="0.3">
      <c r="A3704" s="8">
        <v>43118</v>
      </c>
      <c r="B3704" s="3">
        <v>30.5</v>
      </c>
      <c r="C3704" s="3">
        <v>30.8</v>
      </c>
      <c r="D3704" s="3">
        <v>30.5</v>
      </c>
      <c r="E3704" s="3">
        <v>30.7</v>
      </c>
      <c r="F3704" s="3">
        <v>77</v>
      </c>
      <c r="G3704" s="3">
        <v>30.62</v>
      </c>
    </row>
    <row r="3705" spans="1:7" x14ac:dyDescent="0.3">
      <c r="A3705" s="8">
        <v>43119</v>
      </c>
      <c r="B3705" s="3">
        <v>30.5</v>
      </c>
      <c r="C3705" s="3">
        <v>30.55</v>
      </c>
      <c r="D3705" s="3">
        <v>30.27</v>
      </c>
      <c r="E3705" s="3">
        <v>30.27</v>
      </c>
      <c r="F3705" s="3">
        <v>82</v>
      </c>
      <c r="G3705" s="3">
        <v>30.3</v>
      </c>
    </row>
    <row r="3706" spans="1:7" x14ac:dyDescent="0.3">
      <c r="A3706" s="8">
        <v>43122</v>
      </c>
      <c r="B3706" s="3">
        <v>30.34</v>
      </c>
      <c r="C3706" s="3">
        <v>30.9</v>
      </c>
      <c r="D3706" s="3">
        <v>30.34</v>
      </c>
      <c r="E3706" s="3">
        <v>30.9</v>
      </c>
      <c r="F3706" s="3">
        <v>54</v>
      </c>
      <c r="G3706" s="3">
        <v>30.9</v>
      </c>
    </row>
    <row r="3707" spans="1:7" x14ac:dyDescent="0.3">
      <c r="A3707" s="8">
        <v>43123</v>
      </c>
      <c r="B3707" s="3">
        <v>30.7</v>
      </c>
      <c r="C3707" s="3">
        <v>30.7</v>
      </c>
      <c r="D3707" s="3">
        <v>30.3</v>
      </c>
      <c r="E3707" s="3">
        <v>30.4</v>
      </c>
      <c r="F3707" s="3">
        <v>120</v>
      </c>
      <c r="G3707" s="3">
        <v>30.4</v>
      </c>
    </row>
    <row r="3708" spans="1:7" x14ac:dyDescent="0.3">
      <c r="A3708" s="8">
        <v>43124</v>
      </c>
      <c r="B3708" s="3">
        <v>30.75</v>
      </c>
      <c r="C3708" s="3">
        <v>30.75</v>
      </c>
      <c r="D3708" s="3">
        <v>30.4</v>
      </c>
      <c r="E3708" s="3">
        <v>30.4</v>
      </c>
      <c r="F3708" s="3">
        <v>82</v>
      </c>
      <c r="G3708" s="3">
        <v>30.4</v>
      </c>
    </row>
    <row r="3709" spans="1:7" x14ac:dyDescent="0.3">
      <c r="A3709" s="8">
        <v>43125</v>
      </c>
      <c r="B3709" s="3">
        <v>30.55</v>
      </c>
      <c r="C3709" s="3">
        <v>30.65</v>
      </c>
      <c r="D3709" s="3">
        <v>30.5</v>
      </c>
      <c r="E3709" s="3">
        <v>30.5</v>
      </c>
      <c r="F3709" s="3">
        <v>24</v>
      </c>
      <c r="G3709" s="3">
        <v>30.5</v>
      </c>
    </row>
    <row r="3710" spans="1:7" x14ac:dyDescent="0.3">
      <c r="A3710" s="8">
        <v>43126</v>
      </c>
      <c r="B3710" s="3">
        <v>30.8</v>
      </c>
      <c r="C3710" s="3">
        <v>30.9</v>
      </c>
      <c r="D3710" s="3">
        <v>30.8</v>
      </c>
      <c r="E3710" s="3">
        <v>30.9</v>
      </c>
      <c r="F3710" s="3">
        <v>27</v>
      </c>
      <c r="G3710" s="3">
        <v>30.9</v>
      </c>
    </row>
    <row r="3711" spans="1:7" x14ac:dyDescent="0.3">
      <c r="A3711" s="8">
        <v>43129</v>
      </c>
      <c r="B3711" s="3">
        <v>30.6</v>
      </c>
      <c r="C3711" s="3">
        <v>30.66</v>
      </c>
      <c r="D3711" s="3">
        <v>30.55</v>
      </c>
      <c r="E3711" s="3">
        <v>30.55</v>
      </c>
      <c r="F3711" s="3">
        <v>45</v>
      </c>
      <c r="G3711" s="3">
        <v>30.55</v>
      </c>
    </row>
    <row r="3712" spans="1:7" x14ac:dyDescent="0.3">
      <c r="A3712" s="8">
        <v>43130</v>
      </c>
      <c r="B3712" s="3">
        <v>30.41</v>
      </c>
      <c r="C3712" s="3">
        <v>30.5</v>
      </c>
      <c r="D3712" s="3">
        <v>30.2</v>
      </c>
      <c r="E3712" s="3">
        <v>30.2</v>
      </c>
      <c r="F3712" s="3">
        <v>130</v>
      </c>
      <c r="G3712" s="3">
        <v>30.2</v>
      </c>
    </row>
    <row r="3713" spans="1:7" x14ac:dyDescent="0.3">
      <c r="A3713" s="8">
        <v>43131</v>
      </c>
      <c r="B3713" s="3">
        <v>30.7</v>
      </c>
      <c r="C3713" s="3">
        <v>31.15</v>
      </c>
      <c r="D3713" s="3">
        <v>30.7</v>
      </c>
      <c r="E3713" s="3">
        <v>31.1</v>
      </c>
      <c r="F3713" s="3">
        <v>100</v>
      </c>
      <c r="G3713" s="3">
        <v>31.1</v>
      </c>
    </row>
    <row r="3714" spans="1:7" x14ac:dyDescent="0.3">
      <c r="A3714" s="8">
        <v>43132</v>
      </c>
      <c r="B3714" s="3">
        <v>29.95</v>
      </c>
      <c r="C3714" s="3">
        <v>30.2</v>
      </c>
      <c r="D3714" s="3">
        <v>29.45</v>
      </c>
      <c r="E3714" s="3">
        <v>30.2</v>
      </c>
      <c r="F3714" s="3">
        <v>62</v>
      </c>
      <c r="G3714" s="3">
        <v>30.2</v>
      </c>
    </row>
    <row r="3715" spans="1:7" x14ac:dyDescent="0.3">
      <c r="A3715" s="8">
        <v>43133</v>
      </c>
      <c r="B3715" s="3">
        <v>29.9</v>
      </c>
      <c r="C3715" s="3">
        <v>30.3</v>
      </c>
      <c r="D3715" s="3">
        <v>29.9</v>
      </c>
      <c r="E3715" s="3">
        <v>30.3</v>
      </c>
      <c r="F3715" s="3">
        <v>40</v>
      </c>
      <c r="G3715" s="3">
        <v>30.65</v>
      </c>
    </row>
    <row r="3716" spans="1:7" x14ac:dyDescent="0.3">
      <c r="A3716" s="8">
        <v>43136</v>
      </c>
      <c r="B3716" s="3">
        <v>30.23</v>
      </c>
      <c r="C3716" s="3">
        <v>30.23</v>
      </c>
      <c r="D3716" s="3">
        <v>30.23</v>
      </c>
      <c r="E3716" s="3">
        <v>30.23</v>
      </c>
      <c r="F3716" s="3">
        <v>0</v>
      </c>
      <c r="G3716" s="3">
        <v>30.23</v>
      </c>
    </row>
    <row r="3717" spans="1:7" x14ac:dyDescent="0.3">
      <c r="A3717" s="8">
        <v>43137</v>
      </c>
      <c r="B3717" s="3">
        <v>30.55</v>
      </c>
      <c r="C3717" s="3">
        <v>30.8</v>
      </c>
      <c r="D3717" s="3">
        <v>30.55</v>
      </c>
      <c r="E3717" s="3">
        <v>30.6</v>
      </c>
      <c r="F3717" s="3">
        <v>51</v>
      </c>
      <c r="G3717" s="3">
        <v>30.6</v>
      </c>
    </row>
    <row r="3718" spans="1:7" x14ac:dyDescent="0.3">
      <c r="A3718" s="8">
        <v>43138</v>
      </c>
      <c r="B3718" s="3">
        <v>31.05</v>
      </c>
      <c r="C3718" s="3">
        <v>31.15</v>
      </c>
      <c r="D3718" s="3">
        <v>30.75</v>
      </c>
      <c r="E3718" s="3">
        <v>30.75</v>
      </c>
      <c r="F3718" s="3">
        <v>73</v>
      </c>
      <c r="G3718" s="3">
        <v>30.75</v>
      </c>
    </row>
    <row r="3719" spans="1:7" x14ac:dyDescent="0.3">
      <c r="A3719" s="8">
        <v>43139</v>
      </c>
      <c r="B3719" s="3">
        <v>30.55</v>
      </c>
      <c r="C3719" s="3">
        <v>30.6</v>
      </c>
      <c r="D3719" s="3">
        <v>30.25</v>
      </c>
      <c r="E3719" s="3">
        <v>30.25</v>
      </c>
      <c r="F3719" s="3">
        <v>51</v>
      </c>
      <c r="G3719" s="3">
        <v>30.25</v>
      </c>
    </row>
    <row r="3720" spans="1:7" x14ac:dyDescent="0.3">
      <c r="A3720" s="8">
        <v>43140</v>
      </c>
      <c r="B3720" s="3">
        <v>30.3</v>
      </c>
      <c r="C3720" s="3">
        <v>30.5</v>
      </c>
      <c r="D3720" s="3">
        <v>30.3</v>
      </c>
      <c r="E3720" s="3">
        <v>30.4</v>
      </c>
      <c r="F3720" s="3">
        <v>26</v>
      </c>
      <c r="G3720" s="3">
        <v>30.4</v>
      </c>
    </row>
    <row r="3721" spans="1:7" x14ac:dyDescent="0.3">
      <c r="A3721" s="8">
        <v>43143</v>
      </c>
      <c r="B3721" s="3">
        <v>30.25</v>
      </c>
      <c r="C3721" s="3">
        <v>30.5</v>
      </c>
      <c r="D3721" s="3">
        <v>30.15</v>
      </c>
      <c r="E3721" s="3">
        <v>30.5</v>
      </c>
      <c r="F3721" s="3">
        <v>37</v>
      </c>
      <c r="G3721" s="3">
        <v>30.5</v>
      </c>
    </row>
    <row r="3722" spans="1:7" x14ac:dyDescent="0.3">
      <c r="A3722" s="8">
        <v>43144</v>
      </c>
      <c r="B3722" s="3">
        <v>31.55</v>
      </c>
      <c r="C3722" s="3">
        <v>31.85</v>
      </c>
      <c r="D3722" s="3">
        <v>31.55</v>
      </c>
      <c r="E3722" s="3">
        <v>31.85</v>
      </c>
      <c r="F3722" s="3">
        <v>47</v>
      </c>
      <c r="G3722" s="3">
        <v>31.85</v>
      </c>
    </row>
    <row r="3723" spans="1:7" x14ac:dyDescent="0.3">
      <c r="A3723" s="8">
        <v>43145</v>
      </c>
      <c r="B3723" s="3">
        <v>32.049999999999997</v>
      </c>
      <c r="C3723" s="3">
        <v>32.049999999999997</v>
      </c>
      <c r="D3723" s="3">
        <v>32</v>
      </c>
      <c r="E3723" s="3">
        <v>32</v>
      </c>
      <c r="F3723" s="3">
        <v>48</v>
      </c>
      <c r="G3723" s="3">
        <v>32</v>
      </c>
    </row>
    <row r="3724" spans="1:7" x14ac:dyDescent="0.3">
      <c r="A3724" s="8">
        <v>43146</v>
      </c>
      <c r="B3724" s="3">
        <v>31.65</v>
      </c>
      <c r="C3724" s="3">
        <v>32.049999999999997</v>
      </c>
      <c r="D3724" s="3">
        <v>31.65</v>
      </c>
      <c r="E3724" s="3">
        <v>31.85</v>
      </c>
      <c r="F3724" s="3">
        <v>114</v>
      </c>
      <c r="G3724" s="3">
        <v>31.85</v>
      </c>
    </row>
    <row r="3725" spans="1:7" x14ac:dyDescent="0.3">
      <c r="A3725" s="8">
        <v>43147</v>
      </c>
      <c r="B3725" s="3">
        <v>32.549999999999997</v>
      </c>
      <c r="C3725" s="3">
        <v>32.75</v>
      </c>
      <c r="D3725" s="3">
        <v>32.450000000000003</v>
      </c>
      <c r="E3725" s="3">
        <v>32.65</v>
      </c>
      <c r="F3725" s="3">
        <v>171</v>
      </c>
      <c r="G3725" s="3">
        <v>32.68</v>
      </c>
    </row>
    <row r="3726" spans="1:7" x14ac:dyDescent="0.3">
      <c r="A3726" s="8">
        <v>43150</v>
      </c>
      <c r="B3726" s="3">
        <v>34</v>
      </c>
      <c r="C3726" s="3">
        <v>34.5</v>
      </c>
      <c r="D3726" s="3">
        <v>34</v>
      </c>
      <c r="E3726" s="3">
        <v>34.5</v>
      </c>
      <c r="F3726" s="3">
        <v>65</v>
      </c>
      <c r="G3726" s="3">
        <v>34.450000000000003</v>
      </c>
    </row>
    <row r="3727" spans="1:7" x14ac:dyDescent="0.3">
      <c r="A3727" s="8">
        <v>43151</v>
      </c>
      <c r="B3727" s="3">
        <v>34.6</v>
      </c>
      <c r="C3727" s="3">
        <v>34.65</v>
      </c>
      <c r="D3727" s="3">
        <v>34.25</v>
      </c>
      <c r="E3727" s="3">
        <v>34.25</v>
      </c>
      <c r="F3727" s="3">
        <v>128</v>
      </c>
      <c r="G3727" s="3">
        <v>34.299999999999997</v>
      </c>
    </row>
    <row r="3728" spans="1:7" x14ac:dyDescent="0.3">
      <c r="A3728" s="8">
        <v>43152</v>
      </c>
      <c r="B3728" s="3">
        <v>34.299999999999997</v>
      </c>
      <c r="C3728" s="3">
        <v>34.450000000000003</v>
      </c>
      <c r="D3728" s="3">
        <v>34.1</v>
      </c>
      <c r="E3728" s="3">
        <v>34.1</v>
      </c>
      <c r="F3728" s="3">
        <v>104</v>
      </c>
      <c r="G3728" s="3">
        <v>34.1</v>
      </c>
    </row>
    <row r="3729" spans="1:7" x14ac:dyDescent="0.3">
      <c r="A3729" s="8">
        <v>43153</v>
      </c>
      <c r="B3729" s="3">
        <v>33.85</v>
      </c>
      <c r="C3729" s="3">
        <v>33.85</v>
      </c>
      <c r="D3729" s="3">
        <v>33.5</v>
      </c>
      <c r="E3729" s="3">
        <v>33.549999999999997</v>
      </c>
      <c r="F3729" s="3">
        <v>57</v>
      </c>
      <c r="G3729" s="3">
        <v>33.549999999999997</v>
      </c>
    </row>
    <row r="3730" spans="1:7" x14ac:dyDescent="0.3">
      <c r="A3730" s="8">
        <v>43154</v>
      </c>
      <c r="B3730" s="3">
        <v>34.1</v>
      </c>
      <c r="C3730" s="3">
        <v>34.15</v>
      </c>
      <c r="D3730" s="3">
        <v>33.85</v>
      </c>
      <c r="E3730" s="3">
        <v>34.049999999999997</v>
      </c>
      <c r="F3730" s="3">
        <v>95</v>
      </c>
      <c r="G3730" s="3">
        <v>34.049999999999997</v>
      </c>
    </row>
    <row r="3731" spans="1:7" x14ac:dyDescent="0.3">
      <c r="A3731" s="8">
        <v>43157</v>
      </c>
      <c r="B3731" s="3">
        <v>33.299999999999997</v>
      </c>
      <c r="C3731" s="3">
        <v>33.700000000000003</v>
      </c>
      <c r="D3731" s="3">
        <v>33.299999999999997</v>
      </c>
      <c r="E3731" s="3">
        <v>33.65</v>
      </c>
      <c r="F3731" s="3">
        <v>55</v>
      </c>
      <c r="G3731" s="3">
        <v>33.549999999999997</v>
      </c>
    </row>
    <row r="3732" spans="1:7" x14ac:dyDescent="0.3">
      <c r="A3732" s="8">
        <v>43158</v>
      </c>
      <c r="B3732" s="3">
        <v>33.85</v>
      </c>
      <c r="C3732" s="3">
        <v>34.5</v>
      </c>
      <c r="D3732" s="3">
        <v>33.700000000000003</v>
      </c>
      <c r="E3732" s="3">
        <v>34.4</v>
      </c>
      <c r="F3732" s="3">
        <v>50</v>
      </c>
      <c r="G3732" s="3">
        <v>34.4</v>
      </c>
    </row>
    <row r="3733" spans="1:7" x14ac:dyDescent="0.3">
      <c r="A3733" s="8">
        <v>43159</v>
      </c>
      <c r="B3733" s="3">
        <v>34.6</v>
      </c>
      <c r="C3733" s="3">
        <v>35.1</v>
      </c>
      <c r="D3733" s="3">
        <v>34.5</v>
      </c>
      <c r="E3733" s="3">
        <v>34.5</v>
      </c>
      <c r="F3733" s="3">
        <v>69</v>
      </c>
      <c r="G3733" s="3">
        <v>34.6</v>
      </c>
    </row>
    <row r="3734" spans="1:7" x14ac:dyDescent="0.3">
      <c r="A3734" s="8">
        <v>43160</v>
      </c>
      <c r="B3734" s="3">
        <v>27.35</v>
      </c>
      <c r="C3734" s="3">
        <v>27.35</v>
      </c>
      <c r="D3734" s="3">
        <v>26.6</v>
      </c>
      <c r="E3734" s="3">
        <v>26.6</v>
      </c>
      <c r="F3734" s="3">
        <v>37</v>
      </c>
      <c r="G3734" s="3">
        <v>26.6</v>
      </c>
    </row>
    <row r="3735" spans="1:7" x14ac:dyDescent="0.3">
      <c r="A3735" s="8">
        <v>43161</v>
      </c>
      <c r="B3735" s="3">
        <v>25.9</v>
      </c>
      <c r="C3735" s="3">
        <v>25.9</v>
      </c>
      <c r="D3735" s="3">
        <v>25.55</v>
      </c>
      <c r="E3735" s="3">
        <v>25.6</v>
      </c>
      <c r="F3735" s="3">
        <v>79</v>
      </c>
      <c r="G3735" s="3">
        <v>25.7</v>
      </c>
    </row>
    <row r="3736" spans="1:7" x14ac:dyDescent="0.3">
      <c r="A3736" s="8">
        <v>43164</v>
      </c>
      <c r="B3736" s="3">
        <v>25.1</v>
      </c>
      <c r="C3736" s="3">
        <v>25.55</v>
      </c>
      <c r="D3736" s="3">
        <v>25.1</v>
      </c>
      <c r="E3736" s="3">
        <v>25.52</v>
      </c>
      <c r="F3736" s="3">
        <v>73</v>
      </c>
      <c r="G3736" s="3">
        <v>25.55</v>
      </c>
    </row>
    <row r="3737" spans="1:7" x14ac:dyDescent="0.3">
      <c r="A3737" s="8">
        <v>43165</v>
      </c>
      <c r="B3737" s="3">
        <v>25.6</v>
      </c>
      <c r="C3737" s="3">
        <v>26</v>
      </c>
      <c r="D3737" s="3">
        <v>25.6</v>
      </c>
      <c r="E3737" s="3">
        <v>26</v>
      </c>
      <c r="F3737" s="3">
        <v>2</v>
      </c>
      <c r="G3737" s="3">
        <v>26</v>
      </c>
    </row>
    <row r="3738" spans="1:7" x14ac:dyDescent="0.3">
      <c r="A3738" s="8">
        <v>43166</v>
      </c>
      <c r="B3738" s="3">
        <v>25.85</v>
      </c>
      <c r="C3738" s="3">
        <v>26.36</v>
      </c>
      <c r="D3738" s="3">
        <v>25.85</v>
      </c>
      <c r="E3738" s="3">
        <v>26.25</v>
      </c>
      <c r="F3738" s="3">
        <v>16</v>
      </c>
      <c r="G3738" s="3">
        <v>26.25</v>
      </c>
    </row>
    <row r="3739" spans="1:7" x14ac:dyDescent="0.3">
      <c r="A3739" s="8">
        <v>43167</v>
      </c>
      <c r="B3739" s="3">
        <v>26.9</v>
      </c>
      <c r="C3739" s="3">
        <v>26.93</v>
      </c>
      <c r="D3739" s="3">
        <v>26.7</v>
      </c>
      <c r="E3739" s="3">
        <v>26.7</v>
      </c>
      <c r="F3739" s="3">
        <v>50</v>
      </c>
      <c r="G3739" s="3">
        <v>26.88</v>
      </c>
    </row>
    <row r="3740" spans="1:7" x14ac:dyDescent="0.3">
      <c r="A3740" s="8">
        <v>43168</v>
      </c>
      <c r="B3740" s="3">
        <v>27.5</v>
      </c>
      <c r="C3740" s="3">
        <v>27.9</v>
      </c>
      <c r="D3740" s="3">
        <v>27.35</v>
      </c>
      <c r="E3740" s="3">
        <v>27.71</v>
      </c>
      <c r="F3740" s="3">
        <v>100</v>
      </c>
      <c r="G3740" s="3">
        <v>27.77</v>
      </c>
    </row>
    <row r="3741" spans="1:7" x14ac:dyDescent="0.3">
      <c r="A3741" s="8">
        <v>43171</v>
      </c>
      <c r="B3741" s="3">
        <v>28.8</v>
      </c>
      <c r="C3741" s="3">
        <v>29.1</v>
      </c>
      <c r="D3741" s="3">
        <v>28.65</v>
      </c>
      <c r="E3741" s="3">
        <v>28.7</v>
      </c>
      <c r="F3741" s="3">
        <v>77</v>
      </c>
      <c r="G3741" s="3">
        <v>28.7</v>
      </c>
    </row>
    <row r="3742" spans="1:7" x14ac:dyDescent="0.3">
      <c r="A3742" s="8">
        <v>43172</v>
      </c>
      <c r="B3742" s="3">
        <v>28.45</v>
      </c>
      <c r="C3742" s="3">
        <v>28.8</v>
      </c>
      <c r="D3742" s="3">
        <v>28.45</v>
      </c>
      <c r="E3742" s="3">
        <v>28.65</v>
      </c>
      <c r="F3742" s="3">
        <v>51</v>
      </c>
      <c r="G3742" s="3">
        <v>28.7</v>
      </c>
    </row>
    <row r="3743" spans="1:7" x14ac:dyDescent="0.3">
      <c r="A3743" s="8">
        <v>43173</v>
      </c>
      <c r="B3743" s="3">
        <v>28.15</v>
      </c>
      <c r="C3743" s="3">
        <v>28.55</v>
      </c>
      <c r="D3743" s="3">
        <v>28.15</v>
      </c>
      <c r="E3743" s="3">
        <v>28.2</v>
      </c>
      <c r="F3743" s="3">
        <v>81</v>
      </c>
      <c r="G3743" s="3">
        <v>28.2</v>
      </c>
    </row>
    <row r="3744" spans="1:7" x14ac:dyDescent="0.3">
      <c r="A3744" s="8">
        <v>43174</v>
      </c>
      <c r="B3744" s="3">
        <v>28.3</v>
      </c>
      <c r="C3744" s="3">
        <v>28.3</v>
      </c>
      <c r="D3744" s="3">
        <v>28.1</v>
      </c>
      <c r="E3744" s="3">
        <v>28.1</v>
      </c>
      <c r="F3744" s="3">
        <v>127</v>
      </c>
      <c r="G3744" s="3">
        <v>28.16</v>
      </c>
    </row>
    <row r="3745" spans="1:7" x14ac:dyDescent="0.3">
      <c r="A3745" s="8">
        <v>43175</v>
      </c>
      <c r="B3745" s="3">
        <v>28.7</v>
      </c>
      <c r="C3745" s="3">
        <v>28.85</v>
      </c>
      <c r="D3745" s="3">
        <v>28.7</v>
      </c>
      <c r="E3745" s="3">
        <v>28.85</v>
      </c>
      <c r="F3745" s="3">
        <v>13</v>
      </c>
      <c r="G3745" s="3">
        <v>28.85</v>
      </c>
    </row>
    <row r="3746" spans="1:7" x14ac:dyDescent="0.3">
      <c r="A3746" s="8">
        <v>43178</v>
      </c>
      <c r="B3746" s="3">
        <v>28.65</v>
      </c>
      <c r="C3746" s="3">
        <v>28.95</v>
      </c>
      <c r="D3746" s="3">
        <v>28.6</v>
      </c>
      <c r="E3746" s="3">
        <v>28.8</v>
      </c>
      <c r="F3746" s="3">
        <v>77</v>
      </c>
      <c r="G3746" s="3">
        <v>28.85</v>
      </c>
    </row>
    <row r="3747" spans="1:7" x14ac:dyDescent="0.3">
      <c r="A3747" s="8">
        <v>43179</v>
      </c>
      <c r="B3747" s="3">
        <v>28.8</v>
      </c>
      <c r="C3747" s="3">
        <v>29.3</v>
      </c>
      <c r="D3747" s="3">
        <v>28.8</v>
      </c>
      <c r="E3747" s="3">
        <v>29.25</v>
      </c>
      <c r="F3747" s="3">
        <v>192</v>
      </c>
      <c r="G3747" s="3">
        <v>29.25</v>
      </c>
    </row>
    <row r="3748" spans="1:7" x14ac:dyDescent="0.3">
      <c r="A3748" s="8">
        <v>43180</v>
      </c>
      <c r="B3748" s="3">
        <v>29.4</v>
      </c>
      <c r="C3748" s="3">
        <v>30.1</v>
      </c>
      <c r="D3748" s="3">
        <v>29.4</v>
      </c>
      <c r="E3748" s="3">
        <v>30.1</v>
      </c>
      <c r="F3748" s="3">
        <v>122</v>
      </c>
      <c r="G3748" s="3">
        <v>30.1</v>
      </c>
    </row>
    <row r="3749" spans="1:7" x14ac:dyDescent="0.3">
      <c r="A3749" s="8">
        <v>43181</v>
      </c>
      <c r="B3749" s="3">
        <v>30.55</v>
      </c>
      <c r="C3749" s="3">
        <v>30.9</v>
      </c>
      <c r="D3749" s="3">
        <v>30.55</v>
      </c>
      <c r="E3749" s="3">
        <v>30.6</v>
      </c>
      <c r="F3749" s="3">
        <v>108</v>
      </c>
      <c r="G3749" s="3">
        <v>30.55</v>
      </c>
    </row>
    <row r="3750" spans="1:7" x14ac:dyDescent="0.3">
      <c r="A3750" s="8">
        <v>43182</v>
      </c>
      <c r="B3750" s="3">
        <v>30.1</v>
      </c>
      <c r="C3750" s="3">
        <v>30.8</v>
      </c>
      <c r="D3750" s="3">
        <v>30.1</v>
      </c>
      <c r="E3750" s="3">
        <v>30.8</v>
      </c>
      <c r="F3750" s="3">
        <v>83</v>
      </c>
      <c r="G3750" s="3">
        <v>30.8</v>
      </c>
    </row>
    <row r="3751" spans="1:7" x14ac:dyDescent="0.3">
      <c r="A3751" s="8">
        <v>43185</v>
      </c>
      <c r="B3751" s="3">
        <v>30.3</v>
      </c>
      <c r="C3751" s="3">
        <v>30.4</v>
      </c>
      <c r="D3751" s="3">
        <v>29.85</v>
      </c>
      <c r="E3751" s="3">
        <v>29.85</v>
      </c>
      <c r="F3751" s="3">
        <v>101</v>
      </c>
      <c r="G3751" s="3">
        <v>29.9</v>
      </c>
    </row>
    <row r="3752" spans="1:7" x14ac:dyDescent="0.3">
      <c r="A3752" s="8">
        <v>43186</v>
      </c>
      <c r="B3752" s="3">
        <v>29.9</v>
      </c>
      <c r="C3752" s="3">
        <v>30.05</v>
      </c>
      <c r="D3752" s="3">
        <v>29.8</v>
      </c>
      <c r="E3752" s="3">
        <v>29.85</v>
      </c>
      <c r="F3752" s="3">
        <v>125</v>
      </c>
      <c r="G3752" s="3">
        <v>29.85</v>
      </c>
    </row>
    <row r="3753" spans="1:7" x14ac:dyDescent="0.3">
      <c r="A3753" s="8">
        <v>43187</v>
      </c>
      <c r="B3753" s="3">
        <v>30</v>
      </c>
      <c r="C3753" s="3">
        <v>30.25</v>
      </c>
      <c r="D3753" s="3">
        <v>30</v>
      </c>
      <c r="E3753" s="3">
        <v>30.1</v>
      </c>
      <c r="F3753" s="3">
        <v>93</v>
      </c>
      <c r="G3753" s="3">
        <v>30.2</v>
      </c>
    </row>
    <row r="3754" spans="1:7" x14ac:dyDescent="0.3">
      <c r="A3754" s="8">
        <v>43193</v>
      </c>
      <c r="B3754" s="3">
        <v>28.65</v>
      </c>
      <c r="C3754" s="3">
        <v>29.35</v>
      </c>
      <c r="D3754" s="3">
        <v>28.65</v>
      </c>
      <c r="E3754" s="3">
        <v>29.3</v>
      </c>
      <c r="F3754" s="3">
        <v>37</v>
      </c>
      <c r="G3754" s="3">
        <v>29.3</v>
      </c>
    </row>
    <row r="3755" spans="1:7" x14ac:dyDescent="0.3">
      <c r="A3755" s="8">
        <v>43194</v>
      </c>
      <c r="B3755" s="3">
        <v>29.75</v>
      </c>
      <c r="C3755" s="3">
        <v>30.2</v>
      </c>
      <c r="D3755" s="3">
        <v>29.75</v>
      </c>
      <c r="E3755" s="3">
        <v>30.05</v>
      </c>
      <c r="F3755" s="3">
        <v>115</v>
      </c>
      <c r="G3755" s="3">
        <v>30</v>
      </c>
    </row>
    <row r="3756" spans="1:7" x14ac:dyDescent="0.3">
      <c r="A3756" s="8">
        <v>43195</v>
      </c>
      <c r="B3756" s="3">
        <v>30.35</v>
      </c>
      <c r="C3756" s="3">
        <v>30.35</v>
      </c>
      <c r="D3756" s="3">
        <v>29.8</v>
      </c>
      <c r="E3756" s="3">
        <v>29.9</v>
      </c>
      <c r="F3756" s="3">
        <v>120</v>
      </c>
      <c r="G3756" s="3">
        <v>29.95</v>
      </c>
    </row>
    <row r="3757" spans="1:7" x14ac:dyDescent="0.3">
      <c r="A3757" s="8">
        <v>43196</v>
      </c>
      <c r="B3757" s="3">
        <v>30</v>
      </c>
      <c r="C3757" s="3">
        <v>30.55</v>
      </c>
      <c r="D3757" s="3">
        <v>30</v>
      </c>
      <c r="E3757" s="3">
        <v>30.55</v>
      </c>
      <c r="F3757" s="3">
        <v>123</v>
      </c>
      <c r="G3757" s="3">
        <v>30.55</v>
      </c>
    </row>
    <row r="3758" spans="1:7" x14ac:dyDescent="0.3">
      <c r="A3758" s="8">
        <v>43199</v>
      </c>
      <c r="B3758" s="3">
        <v>31</v>
      </c>
      <c r="C3758" s="3">
        <v>31.3</v>
      </c>
      <c r="D3758" s="3">
        <v>31</v>
      </c>
      <c r="E3758" s="3">
        <v>31.3</v>
      </c>
      <c r="F3758" s="3">
        <v>104</v>
      </c>
      <c r="G3758" s="3">
        <v>31.3</v>
      </c>
    </row>
    <row r="3759" spans="1:7" x14ac:dyDescent="0.3">
      <c r="A3759" s="8">
        <v>43200</v>
      </c>
      <c r="B3759" s="3">
        <v>31.5</v>
      </c>
      <c r="C3759" s="3">
        <v>31.5</v>
      </c>
      <c r="D3759" s="3">
        <v>31.15</v>
      </c>
      <c r="E3759" s="3">
        <v>31.25</v>
      </c>
      <c r="F3759" s="3">
        <v>111</v>
      </c>
      <c r="G3759" s="3">
        <v>31.25</v>
      </c>
    </row>
    <row r="3760" spans="1:7" x14ac:dyDescent="0.3">
      <c r="A3760" s="8">
        <v>43201</v>
      </c>
      <c r="B3760" s="3">
        <v>30.95</v>
      </c>
      <c r="C3760" s="3">
        <v>31.3</v>
      </c>
      <c r="D3760" s="3">
        <v>30.85</v>
      </c>
      <c r="E3760" s="3">
        <v>31.1</v>
      </c>
      <c r="F3760" s="3">
        <v>91</v>
      </c>
      <c r="G3760" s="3">
        <v>31.1</v>
      </c>
    </row>
    <row r="3761" spans="1:7" x14ac:dyDescent="0.3">
      <c r="A3761" s="8">
        <v>43202</v>
      </c>
      <c r="B3761" s="3">
        <v>30.8</v>
      </c>
      <c r="C3761" s="3">
        <v>30.95</v>
      </c>
      <c r="D3761" s="3">
        <v>30.75</v>
      </c>
      <c r="E3761" s="3">
        <v>30.85</v>
      </c>
      <c r="F3761" s="3">
        <v>100</v>
      </c>
      <c r="G3761" s="3">
        <v>30.85</v>
      </c>
    </row>
    <row r="3762" spans="1:7" x14ac:dyDescent="0.3">
      <c r="A3762" s="8">
        <v>43203</v>
      </c>
      <c r="B3762" s="3">
        <v>31.3</v>
      </c>
      <c r="C3762" s="3">
        <v>31.65</v>
      </c>
      <c r="D3762" s="3">
        <v>31.2</v>
      </c>
      <c r="E3762" s="3">
        <v>31.5</v>
      </c>
      <c r="F3762" s="3">
        <v>76</v>
      </c>
      <c r="G3762" s="3">
        <v>31.65</v>
      </c>
    </row>
    <row r="3763" spans="1:7" x14ac:dyDescent="0.3">
      <c r="A3763" s="8">
        <v>43206</v>
      </c>
      <c r="B3763" s="3">
        <v>31</v>
      </c>
      <c r="C3763" s="3">
        <v>31.25</v>
      </c>
      <c r="D3763" s="3">
        <v>30.75</v>
      </c>
      <c r="E3763" s="3">
        <v>31</v>
      </c>
      <c r="F3763" s="3">
        <v>137</v>
      </c>
      <c r="G3763" s="3">
        <v>31.12</v>
      </c>
    </row>
    <row r="3764" spans="1:7" x14ac:dyDescent="0.3">
      <c r="A3764" s="8">
        <v>43207</v>
      </c>
      <c r="B3764" s="3">
        <v>30.75</v>
      </c>
      <c r="C3764" s="3">
        <v>30.75</v>
      </c>
      <c r="D3764" s="3">
        <v>30.25</v>
      </c>
      <c r="E3764" s="3">
        <v>30.25</v>
      </c>
      <c r="F3764" s="3">
        <v>100</v>
      </c>
      <c r="G3764" s="3">
        <v>30.25</v>
      </c>
    </row>
    <row r="3765" spans="1:7" x14ac:dyDescent="0.3">
      <c r="A3765" s="8">
        <v>43208</v>
      </c>
      <c r="B3765" s="3">
        <v>30.35</v>
      </c>
      <c r="C3765" s="3">
        <v>30.55</v>
      </c>
      <c r="D3765" s="3">
        <v>30.35</v>
      </c>
      <c r="E3765" s="3">
        <v>30.55</v>
      </c>
      <c r="F3765" s="3">
        <v>20</v>
      </c>
      <c r="G3765" s="3">
        <v>30.55</v>
      </c>
    </row>
    <row r="3766" spans="1:7" x14ac:dyDescent="0.3">
      <c r="A3766" s="8">
        <v>43209</v>
      </c>
      <c r="B3766" s="3">
        <v>30.7</v>
      </c>
      <c r="C3766" s="3">
        <v>31.1</v>
      </c>
      <c r="D3766" s="3">
        <v>30.6</v>
      </c>
      <c r="E3766" s="3">
        <v>31.1</v>
      </c>
      <c r="F3766" s="3">
        <v>60</v>
      </c>
      <c r="G3766" s="3">
        <v>31.1</v>
      </c>
    </row>
    <row r="3767" spans="1:7" x14ac:dyDescent="0.3">
      <c r="A3767" s="8">
        <v>43210</v>
      </c>
      <c r="B3767" s="3">
        <v>30.85</v>
      </c>
      <c r="C3767" s="3">
        <v>30.9</v>
      </c>
      <c r="D3767" s="3">
        <v>30.7</v>
      </c>
      <c r="E3767" s="3">
        <v>30.8</v>
      </c>
      <c r="F3767" s="3">
        <v>33</v>
      </c>
      <c r="G3767" s="3">
        <v>30.8</v>
      </c>
    </row>
    <row r="3768" spans="1:7" x14ac:dyDescent="0.3">
      <c r="A3768" s="8">
        <v>43213</v>
      </c>
      <c r="B3768" s="3">
        <v>31.35</v>
      </c>
      <c r="C3768" s="3">
        <v>31.35</v>
      </c>
      <c r="D3768" s="3">
        <v>31.2</v>
      </c>
      <c r="E3768" s="3">
        <v>31.2</v>
      </c>
      <c r="F3768" s="3">
        <v>25</v>
      </c>
      <c r="G3768" s="3">
        <v>31.3</v>
      </c>
    </row>
    <row r="3769" spans="1:7" x14ac:dyDescent="0.3">
      <c r="A3769" s="8">
        <v>43214</v>
      </c>
      <c r="B3769" s="3">
        <v>31</v>
      </c>
      <c r="C3769" s="3">
        <v>31.25</v>
      </c>
      <c r="D3769" s="3">
        <v>30.85</v>
      </c>
      <c r="E3769" s="3">
        <v>31.15</v>
      </c>
      <c r="F3769" s="3">
        <v>38</v>
      </c>
      <c r="G3769" s="3">
        <v>31.15</v>
      </c>
    </row>
    <row r="3770" spans="1:7" x14ac:dyDescent="0.3">
      <c r="A3770" s="8">
        <v>43215</v>
      </c>
      <c r="B3770" s="3">
        <v>31.4</v>
      </c>
      <c r="C3770" s="3">
        <v>31.85</v>
      </c>
      <c r="D3770" s="3">
        <v>31.4</v>
      </c>
      <c r="E3770" s="3">
        <v>31.65</v>
      </c>
      <c r="F3770" s="3">
        <v>70</v>
      </c>
      <c r="G3770" s="3">
        <v>31.65</v>
      </c>
    </row>
    <row r="3771" spans="1:7" x14ac:dyDescent="0.3">
      <c r="A3771" s="8">
        <v>43216</v>
      </c>
      <c r="B3771" s="3">
        <v>31.9</v>
      </c>
      <c r="C3771" s="3">
        <v>32.5</v>
      </c>
      <c r="D3771" s="3">
        <v>31.9</v>
      </c>
      <c r="E3771" s="3">
        <v>32.1</v>
      </c>
      <c r="F3771" s="3">
        <v>164</v>
      </c>
      <c r="G3771" s="3">
        <v>32.1</v>
      </c>
    </row>
    <row r="3772" spans="1:7" x14ac:dyDescent="0.3">
      <c r="A3772" s="8">
        <v>43217</v>
      </c>
      <c r="B3772" s="3">
        <v>31.95</v>
      </c>
      <c r="C3772" s="3">
        <v>32.200000000000003</v>
      </c>
      <c r="D3772" s="3">
        <v>31.8</v>
      </c>
      <c r="E3772" s="3">
        <v>32</v>
      </c>
      <c r="F3772" s="3">
        <v>62</v>
      </c>
      <c r="G3772" s="3">
        <v>32.1</v>
      </c>
    </row>
    <row r="3773" spans="1:7" x14ac:dyDescent="0.3">
      <c r="A3773" s="8">
        <v>43220</v>
      </c>
      <c r="B3773" s="3">
        <v>31.8</v>
      </c>
      <c r="C3773" s="3">
        <v>32.4</v>
      </c>
      <c r="D3773" s="3">
        <v>31.8</v>
      </c>
      <c r="E3773" s="3">
        <v>32.35</v>
      </c>
      <c r="F3773" s="3">
        <v>36</v>
      </c>
      <c r="G3773" s="3">
        <v>32.35</v>
      </c>
    </row>
    <row r="3774" spans="1:7" x14ac:dyDescent="0.3">
      <c r="A3774" s="8">
        <v>43222</v>
      </c>
      <c r="B3774" s="3">
        <v>29.6</v>
      </c>
      <c r="C3774" s="3">
        <v>30.25</v>
      </c>
      <c r="D3774" s="3">
        <v>29.6</v>
      </c>
      <c r="E3774" s="3">
        <v>30.25</v>
      </c>
      <c r="F3774" s="3">
        <v>32</v>
      </c>
      <c r="G3774" s="3">
        <v>30.25</v>
      </c>
    </row>
    <row r="3775" spans="1:7" x14ac:dyDescent="0.3">
      <c r="A3775" s="8">
        <v>43223</v>
      </c>
      <c r="B3775" s="3">
        <v>30.5</v>
      </c>
      <c r="C3775" s="3">
        <v>30.5</v>
      </c>
      <c r="D3775" s="3">
        <v>30.5</v>
      </c>
      <c r="E3775" s="3">
        <v>30.5</v>
      </c>
      <c r="F3775" s="3">
        <v>5</v>
      </c>
      <c r="G3775" s="3">
        <v>30.85</v>
      </c>
    </row>
    <row r="3776" spans="1:7" x14ac:dyDescent="0.3">
      <c r="A3776" s="8">
        <v>43224</v>
      </c>
      <c r="B3776" s="3">
        <v>31</v>
      </c>
      <c r="C3776" s="3">
        <v>31.35</v>
      </c>
      <c r="D3776" s="3">
        <v>31</v>
      </c>
      <c r="E3776" s="3">
        <v>31.35</v>
      </c>
      <c r="F3776" s="3">
        <v>25</v>
      </c>
      <c r="G3776" s="3">
        <v>31.35</v>
      </c>
    </row>
    <row r="3777" spans="1:7" x14ac:dyDescent="0.3">
      <c r="A3777" s="8">
        <v>43227</v>
      </c>
      <c r="B3777" s="3">
        <v>31.7</v>
      </c>
      <c r="C3777" s="3">
        <v>32.1</v>
      </c>
      <c r="D3777" s="3">
        <v>31.7</v>
      </c>
      <c r="E3777" s="3">
        <v>32.1</v>
      </c>
      <c r="F3777" s="3">
        <v>12</v>
      </c>
      <c r="G3777" s="3">
        <v>32.33</v>
      </c>
    </row>
    <row r="3778" spans="1:7" x14ac:dyDescent="0.3">
      <c r="A3778" s="8">
        <v>43228</v>
      </c>
      <c r="B3778" s="3">
        <v>31.9</v>
      </c>
      <c r="C3778" s="3">
        <v>32.1</v>
      </c>
      <c r="D3778" s="3">
        <v>31.9</v>
      </c>
      <c r="E3778" s="3">
        <v>32.1</v>
      </c>
      <c r="F3778" s="3">
        <v>51</v>
      </c>
      <c r="G3778" s="3">
        <v>32.049999999999997</v>
      </c>
    </row>
    <row r="3779" spans="1:7" x14ac:dyDescent="0.3">
      <c r="A3779" s="8">
        <v>43229</v>
      </c>
      <c r="B3779" s="3">
        <v>31.9</v>
      </c>
      <c r="C3779" s="3">
        <v>32.15</v>
      </c>
      <c r="D3779" s="3">
        <v>31.9</v>
      </c>
      <c r="E3779" s="3">
        <v>32.049999999999997</v>
      </c>
      <c r="F3779" s="3">
        <v>10</v>
      </c>
      <c r="G3779" s="3">
        <v>32.049999999999997</v>
      </c>
    </row>
    <row r="3780" spans="1:7" x14ac:dyDescent="0.3">
      <c r="A3780" s="8">
        <v>43231</v>
      </c>
      <c r="B3780" s="3">
        <v>32.9</v>
      </c>
      <c r="C3780" s="3">
        <v>32.9</v>
      </c>
      <c r="D3780" s="3">
        <v>32.9</v>
      </c>
      <c r="E3780" s="3">
        <v>32.9</v>
      </c>
      <c r="F3780" s="3">
        <v>0</v>
      </c>
      <c r="G3780" s="3">
        <v>32.9</v>
      </c>
    </row>
    <row r="3781" spans="1:7" x14ac:dyDescent="0.3">
      <c r="A3781" s="8">
        <v>43234</v>
      </c>
      <c r="B3781" s="3">
        <v>33.6</v>
      </c>
      <c r="C3781" s="3">
        <v>34.200000000000003</v>
      </c>
      <c r="D3781" s="3">
        <v>33.6</v>
      </c>
      <c r="E3781" s="3">
        <v>34.200000000000003</v>
      </c>
      <c r="F3781" s="3">
        <v>29</v>
      </c>
      <c r="G3781" s="3">
        <v>34.08</v>
      </c>
    </row>
    <row r="3782" spans="1:7" x14ac:dyDescent="0.3">
      <c r="A3782" s="8">
        <v>43235</v>
      </c>
      <c r="B3782" s="3">
        <v>35</v>
      </c>
      <c r="C3782" s="3">
        <v>35.4</v>
      </c>
      <c r="D3782" s="3">
        <v>35</v>
      </c>
      <c r="E3782" s="3">
        <v>35.4</v>
      </c>
      <c r="F3782" s="3">
        <v>76</v>
      </c>
      <c r="G3782" s="3">
        <v>35.4</v>
      </c>
    </row>
    <row r="3783" spans="1:7" x14ac:dyDescent="0.3">
      <c r="A3783" s="8">
        <v>43236</v>
      </c>
      <c r="B3783" s="3">
        <v>35.549999999999997</v>
      </c>
      <c r="C3783" s="3">
        <v>35.85</v>
      </c>
      <c r="D3783" s="3">
        <v>35.549999999999997</v>
      </c>
      <c r="E3783" s="3">
        <v>35.85</v>
      </c>
      <c r="F3783" s="3">
        <v>12</v>
      </c>
      <c r="G3783" s="3">
        <v>35.75</v>
      </c>
    </row>
    <row r="3784" spans="1:7" x14ac:dyDescent="0.3">
      <c r="A3784" s="8">
        <v>43238</v>
      </c>
      <c r="B3784" s="3">
        <v>35.950000000000003</v>
      </c>
      <c r="C3784" s="3">
        <v>35.950000000000003</v>
      </c>
      <c r="D3784" s="3">
        <v>35.549999999999997</v>
      </c>
      <c r="E3784" s="3">
        <v>35.65</v>
      </c>
      <c r="F3784" s="3">
        <v>89</v>
      </c>
      <c r="G3784" s="3">
        <v>35.65</v>
      </c>
    </row>
    <row r="3785" spans="1:7" x14ac:dyDescent="0.3">
      <c r="A3785" s="8">
        <v>43242</v>
      </c>
      <c r="B3785" s="3">
        <v>36.950000000000003</v>
      </c>
      <c r="C3785" s="3">
        <v>38</v>
      </c>
      <c r="D3785" s="3">
        <v>36.9</v>
      </c>
      <c r="E3785" s="3">
        <v>38</v>
      </c>
      <c r="F3785" s="3">
        <v>143</v>
      </c>
      <c r="G3785" s="3">
        <v>38</v>
      </c>
    </row>
    <row r="3786" spans="1:7" x14ac:dyDescent="0.3">
      <c r="A3786" s="8">
        <v>43243</v>
      </c>
      <c r="B3786" s="3">
        <v>38</v>
      </c>
      <c r="C3786" s="3">
        <v>39.200000000000003</v>
      </c>
      <c r="D3786" s="3">
        <v>38</v>
      </c>
      <c r="E3786" s="3">
        <v>39.200000000000003</v>
      </c>
      <c r="F3786" s="3">
        <v>131</v>
      </c>
      <c r="G3786" s="3">
        <v>39.200000000000003</v>
      </c>
    </row>
    <row r="3787" spans="1:7" x14ac:dyDescent="0.3">
      <c r="A3787" s="8">
        <v>43244</v>
      </c>
      <c r="B3787" s="3">
        <v>39.200000000000003</v>
      </c>
      <c r="C3787" s="3">
        <v>39.35</v>
      </c>
      <c r="D3787" s="3">
        <v>38.549999999999997</v>
      </c>
      <c r="E3787" s="3">
        <v>38.799999999999997</v>
      </c>
      <c r="F3787" s="3">
        <v>90</v>
      </c>
      <c r="G3787" s="3">
        <v>38.799999999999997</v>
      </c>
    </row>
    <row r="3788" spans="1:7" x14ac:dyDescent="0.3">
      <c r="A3788" s="8">
        <v>43245</v>
      </c>
      <c r="B3788" s="3">
        <v>38.4</v>
      </c>
      <c r="C3788" s="3">
        <v>38.75</v>
      </c>
      <c r="D3788" s="3">
        <v>38.200000000000003</v>
      </c>
      <c r="E3788" s="3">
        <v>38.75</v>
      </c>
      <c r="F3788" s="3">
        <v>109</v>
      </c>
      <c r="G3788" s="3">
        <v>38.85</v>
      </c>
    </row>
    <row r="3789" spans="1:7" x14ac:dyDescent="0.3">
      <c r="A3789" s="8">
        <v>43248</v>
      </c>
      <c r="B3789" s="3">
        <v>39.6</v>
      </c>
      <c r="C3789" s="3">
        <v>39.65</v>
      </c>
      <c r="D3789" s="3">
        <v>39.5</v>
      </c>
      <c r="E3789" s="3">
        <v>39.6</v>
      </c>
      <c r="F3789" s="3">
        <v>80</v>
      </c>
      <c r="G3789" s="3">
        <v>39.6</v>
      </c>
    </row>
    <row r="3790" spans="1:7" x14ac:dyDescent="0.3">
      <c r="A3790" s="8">
        <v>43249</v>
      </c>
      <c r="B3790" s="3">
        <v>40.5</v>
      </c>
      <c r="C3790" s="3">
        <v>40.5</v>
      </c>
      <c r="D3790" s="3">
        <v>39.9</v>
      </c>
      <c r="E3790" s="3">
        <v>39.9</v>
      </c>
      <c r="F3790" s="3">
        <v>130</v>
      </c>
      <c r="G3790" s="3">
        <v>39.9</v>
      </c>
    </row>
    <row r="3791" spans="1:7" x14ac:dyDescent="0.3">
      <c r="A3791" s="8">
        <v>43250</v>
      </c>
      <c r="B3791" s="3">
        <v>40.200000000000003</v>
      </c>
      <c r="C3791" s="3">
        <v>40.5</v>
      </c>
      <c r="D3791" s="3">
        <v>40</v>
      </c>
      <c r="E3791" s="3">
        <v>40.200000000000003</v>
      </c>
      <c r="F3791" s="3">
        <v>107</v>
      </c>
      <c r="G3791" s="3">
        <v>40.200000000000003</v>
      </c>
    </row>
    <row r="3792" spans="1:7" x14ac:dyDescent="0.3">
      <c r="A3792" s="8">
        <v>43251</v>
      </c>
      <c r="B3792" s="3">
        <v>40.5</v>
      </c>
      <c r="C3792" s="3">
        <v>41.35</v>
      </c>
      <c r="D3792" s="3">
        <v>40.5</v>
      </c>
      <c r="E3792" s="3">
        <v>41.2</v>
      </c>
      <c r="F3792" s="3">
        <v>99</v>
      </c>
      <c r="G3792" s="3">
        <v>41.25</v>
      </c>
    </row>
    <row r="3793" spans="1:7" x14ac:dyDescent="0.3">
      <c r="A3793" s="8">
        <v>43252</v>
      </c>
      <c r="B3793" s="3">
        <v>41.5</v>
      </c>
      <c r="C3793" s="3">
        <v>41.5</v>
      </c>
      <c r="D3793" s="3">
        <v>41.5</v>
      </c>
      <c r="E3793" s="3">
        <v>41.5</v>
      </c>
      <c r="F3793" s="3">
        <v>5</v>
      </c>
      <c r="G3793" s="3">
        <v>41.8</v>
      </c>
    </row>
    <row r="3794" spans="1:7" x14ac:dyDescent="0.3">
      <c r="A3794" s="8">
        <v>43255</v>
      </c>
      <c r="B3794" s="3">
        <v>43.93</v>
      </c>
      <c r="C3794" s="3">
        <v>43.93</v>
      </c>
      <c r="D3794" s="3">
        <v>43.93</v>
      </c>
      <c r="E3794" s="3">
        <v>43.93</v>
      </c>
      <c r="F3794" s="3">
        <v>0</v>
      </c>
      <c r="G3794" s="3">
        <v>43.93</v>
      </c>
    </row>
    <row r="3795" spans="1:7" x14ac:dyDescent="0.3">
      <c r="A3795" s="8">
        <v>43256</v>
      </c>
      <c r="B3795" s="3">
        <v>44.1</v>
      </c>
      <c r="C3795" s="3">
        <v>44.2</v>
      </c>
      <c r="D3795" s="3">
        <v>42.45</v>
      </c>
      <c r="E3795" s="3">
        <v>42.45</v>
      </c>
      <c r="F3795" s="3">
        <v>61</v>
      </c>
      <c r="G3795" s="3">
        <v>42.45</v>
      </c>
    </row>
    <row r="3796" spans="1:7" x14ac:dyDescent="0.3">
      <c r="A3796" s="8">
        <v>43257</v>
      </c>
      <c r="B3796" s="3">
        <v>41.6</v>
      </c>
      <c r="C3796" s="3">
        <v>41.6</v>
      </c>
      <c r="D3796" s="3">
        <v>41</v>
      </c>
      <c r="E3796" s="3">
        <v>41.1</v>
      </c>
      <c r="F3796" s="3">
        <v>40</v>
      </c>
      <c r="G3796" s="3">
        <v>41.43</v>
      </c>
    </row>
    <row r="3797" spans="1:7" x14ac:dyDescent="0.3">
      <c r="A3797" s="8">
        <v>43258</v>
      </c>
      <c r="B3797" s="3">
        <v>41.7</v>
      </c>
      <c r="C3797" s="3">
        <v>41.7</v>
      </c>
      <c r="D3797" s="3">
        <v>41.45</v>
      </c>
      <c r="E3797" s="3">
        <v>41.45</v>
      </c>
      <c r="F3797" s="3">
        <v>20</v>
      </c>
      <c r="G3797" s="3">
        <v>41.18</v>
      </c>
    </row>
    <row r="3798" spans="1:7" x14ac:dyDescent="0.3">
      <c r="A3798" s="8">
        <v>43259</v>
      </c>
      <c r="B3798" s="3">
        <v>41.4</v>
      </c>
      <c r="C3798" s="3">
        <v>41.4</v>
      </c>
      <c r="D3798" s="3">
        <v>41.25</v>
      </c>
      <c r="E3798" s="3">
        <v>41.3</v>
      </c>
      <c r="F3798" s="3">
        <v>21</v>
      </c>
      <c r="G3798" s="3">
        <v>41.3</v>
      </c>
    </row>
    <row r="3799" spans="1:7" x14ac:dyDescent="0.3">
      <c r="A3799" s="8">
        <v>43262</v>
      </c>
      <c r="B3799" s="3">
        <v>40.299999999999997</v>
      </c>
      <c r="C3799" s="3">
        <v>40.299999999999997</v>
      </c>
      <c r="D3799" s="3">
        <v>39.65</v>
      </c>
      <c r="E3799" s="3">
        <v>39.65</v>
      </c>
      <c r="F3799" s="3">
        <v>109</v>
      </c>
      <c r="G3799" s="3">
        <v>39.65</v>
      </c>
    </row>
    <row r="3800" spans="1:7" x14ac:dyDescent="0.3">
      <c r="A3800" s="8">
        <v>43263</v>
      </c>
      <c r="B3800" s="3">
        <v>41</v>
      </c>
      <c r="C3800" s="3">
        <v>41</v>
      </c>
      <c r="D3800" s="3">
        <v>40.75</v>
      </c>
      <c r="E3800" s="3">
        <v>40.9</v>
      </c>
      <c r="F3800" s="3">
        <v>33</v>
      </c>
      <c r="G3800" s="3">
        <v>40.9</v>
      </c>
    </row>
    <row r="3801" spans="1:7" x14ac:dyDescent="0.3">
      <c r="A3801" s="8">
        <v>43264</v>
      </c>
      <c r="B3801" s="3">
        <v>41.1</v>
      </c>
      <c r="C3801" s="3">
        <v>41.25</v>
      </c>
      <c r="D3801" s="3">
        <v>41.1</v>
      </c>
      <c r="E3801" s="3">
        <v>41.15</v>
      </c>
      <c r="F3801" s="3">
        <v>11</v>
      </c>
      <c r="G3801" s="3">
        <v>41.15</v>
      </c>
    </row>
    <row r="3802" spans="1:7" x14ac:dyDescent="0.3">
      <c r="A3802" s="8">
        <v>43265</v>
      </c>
      <c r="B3802" s="3">
        <v>40.75</v>
      </c>
      <c r="C3802" s="3">
        <v>40.75</v>
      </c>
      <c r="D3802" s="3">
        <v>40.200000000000003</v>
      </c>
      <c r="E3802" s="3">
        <v>40.200000000000003</v>
      </c>
      <c r="F3802" s="3">
        <v>43</v>
      </c>
      <c r="G3802" s="3">
        <v>40.200000000000003</v>
      </c>
    </row>
    <row r="3803" spans="1:7" x14ac:dyDescent="0.3">
      <c r="A3803" s="8">
        <v>43266</v>
      </c>
      <c r="B3803" s="3">
        <v>40.299999999999997</v>
      </c>
      <c r="C3803" s="3">
        <v>40.299999999999997</v>
      </c>
      <c r="D3803" s="3">
        <v>39.75</v>
      </c>
      <c r="E3803" s="3">
        <v>39.75</v>
      </c>
      <c r="F3803" s="3">
        <v>59</v>
      </c>
      <c r="G3803" s="3">
        <v>39.75</v>
      </c>
    </row>
    <row r="3804" spans="1:7" x14ac:dyDescent="0.3">
      <c r="A3804" s="8">
        <v>43269</v>
      </c>
      <c r="B3804" s="3">
        <v>41.15</v>
      </c>
      <c r="C3804" s="3">
        <v>41.15</v>
      </c>
      <c r="D3804" s="3">
        <v>41.15</v>
      </c>
      <c r="E3804" s="3">
        <v>41.15</v>
      </c>
      <c r="F3804" s="3">
        <v>5</v>
      </c>
      <c r="G3804" s="3">
        <v>41.43</v>
      </c>
    </row>
    <row r="3805" spans="1:7" x14ac:dyDescent="0.3">
      <c r="A3805" s="8">
        <v>43270</v>
      </c>
      <c r="B3805" s="3">
        <v>42.6</v>
      </c>
      <c r="C3805" s="3">
        <v>42.9</v>
      </c>
      <c r="D3805" s="3">
        <v>42.6</v>
      </c>
      <c r="E3805" s="3">
        <v>42.9</v>
      </c>
      <c r="F3805" s="3">
        <v>5</v>
      </c>
      <c r="G3805" s="3">
        <v>42.78</v>
      </c>
    </row>
    <row r="3806" spans="1:7" x14ac:dyDescent="0.3">
      <c r="A3806" s="8">
        <v>43271</v>
      </c>
      <c r="B3806" s="3">
        <v>43.2</v>
      </c>
      <c r="C3806" s="3">
        <v>43.25</v>
      </c>
      <c r="D3806" s="3">
        <v>42.75</v>
      </c>
      <c r="E3806" s="3">
        <v>42.75</v>
      </c>
      <c r="F3806" s="3">
        <v>125</v>
      </c>
      <c r="G3806" s="3">
        <v>42.88</v>
      </c>
    </row>
    <row r="3807" spans="1:7" x14ac:dyDescent="0.3">
      <c r="A3807" s="8">
        <v>43272</v>
      </c>
      <c r="B3807" s="3">
        <v>43.15</v>
      </c>
      <c r="C3807" s="3">
        <v>43.4</v>
      </c>
      <c r="D3807" s="3">
        <v>42.5</v>
      </c>
      <c r="E3807" s="3">
        <v>42.5</v>
      </c>
      <c r="F3807" s="3">
        <v>48</v>
      </c>
      <c r="G3807" s="3">
        <v>42.03</v>
      </c>
    </row>
    <row r="3808" spans="1:7" x14ac:dyDescent="0.3">
      <c r="A3808" s="8">
        <v>43273</v>
      </c>
      <c r="B3808" s="3">
        <v>43</v>
      </c>
      <c r="C3808" s="3">
        <v>43.1</v>
      </c>
      <c r="D3808" s="3">
        <v>42.6</v>
      </c>
      <c r="E3808" s="3">
        <v>43.05</v>
      </c>
      <c r="F3808" s="3">
        <v>68</v>
      </c>
      <c r="G3808" s="3">
        <v>43.05</v>
      </c>
    </row>
    <row r="3809" spans="1:7" x14ac:dyDescent="0.3">
      <c r="A3809" s="8">
        <v>43276</v>
      </c>
      <c r="B3809" s="3">
        <v>43.7</v>
      </c>
      <c r="C3809" s="3">
        <v>44.05</v>
      </c>
      <c r="D3809" s="3">
        <v>43.5</v>
      </c>
      <c r="E3809" s="3">
        <v>43.85</v>
      </c>
      <c r="F3809" s="3">
        <v>140</v>
      </c>
      <c r="G3809" s="3">
        <v>43.88</v>
      </c>
    </row>
    <row r="3810" spans="1:7" x14ac:dyDescent="0.3">
      <c r="A3810" s="8">
        <v>43277</v>
      </c>
      <c r="B3810" s="3">
        <v>43.6</v>
      </c>
      <c r="C3810" s="3">
        <v>43.75</v>
      </c>
      <c r="D3810" s="3">
        <v>43.45</v>
      </c>
      <c r="E3810" s="3">
        <v>43.45</v>
      </c>
      <c r="F3810" s="3">
        <v>58</v>
      </c>
      <c r="G3810" s="3">
        <v>43.55</v>
      </c>
    </row>
    <row r="3811" spans="1:7" x14ac:dyDescent="0.3">
      <c r="A3811" s="8">
        <v>43278</v>
      </c>
      <c r="B3811" s="3">
        <v>44.25</v>
      </c>
      <c r="C3811" s="3">
        <v>44.85</v>
      </c>
      <c r="D3811" s="3">
        <v>44.25</v>
      </c>
      <c r="E3811" s="3">
        <v>44.7</v>
      </c>
      <c r="F3811" s="3">
        <v>42</v>
      </c>
      <c r="G3811" s="3">
        <v>44.8</v>
      </c>
    </row>
    <row r="3812" spans="1:7" x14ac:dyDescent="0.3">
      <c r="A3812" s="8">
        <v>43279</v>
      </c>
      <c r="B3812" s="3">
        <v>46.25</v>
      </c>
      <c r="C3812" s="3">
        <v>47.4</v>
      </c>
      <c r="D3812" s="3">
        <v>46.15</v>
      </c>
      <c r="E3812" s="3">
        <v>47.25</v>
      </c>
      <c r="F3812" s="3">
        <v>98</v>
      </c>
      <c r="G3812" s="3">
        <v>47.35</v>
      </c>
    </row>
    <row r="3813" spans="1:7" x14ac:dyDescent="0.3">
      <c r="A3813" s="8">
        <v>43280</v>
      </c>
      <c r="B3813" s="3">
        <v>47.7</v>
      </c>
      <c r="C3813" s="3">
        <v>47.75</v>
      </c>
      <c r="D3813" s="3">
        <v>47.5</v>
      </c>
      <c r="E3813" s="3">
        <v>47.5</v>
      </c>
      <c r="F3813" s="3">
        <v>85</v>
      </c>
      <c r="G3813" s="3">
        <v>47.5</v>
      </c>
    </row>
    <row r="3814" spans="1:7" x14ac:dyDescent="0.3">
      <c r="A3814" s="8">
        <v>43283</v>
      </c>
      <c r="B3814" s="3">
        <v>49</v>
      </c>
      <c r="C3814" s="3">
        <v>49.45</v>
      </c>
      <c r="D3814" s="3">
        <v>49</v>
      </c>
      <c r="E3814" s="3">
        <v>49.45</v>
      </c>
      <c r="F3814" s="3">
        <v>56</v>
      </c>
      <c r="G3814" s="3">
        <v>49.45</v>
      </c>
    </row>
    <row r="3815" spans="1:7" x14ac:dyDescent="0.3">
      <c r="A3815" s="8">
        <v>43284</v>
      </c>
      <c r="B3815" s="3">
        <v>49.4</v>
      </c>
      <c r="C3815" s="3">
        <v>49.55</v>
      </c>
      <c r="D3815" s="3">
        <v>49.35</v>
      </c>
      <c r="E3815" s="3">
        <v>49.35</v>
      </c>
      <c r="F3815" s="3">
        <v>68</v>
      </c>
      <c r="G3815" s="3">
        <v>49.45</v>
      </c>
    </row>
    <row r="3816" spans="1:7" x14ac:dyDescent="0.3">
      <c r="A3816" s="8">
        <v>43285</v>
      </c>
      <c r="B3816" s="3">
        <v>50.35</v>
      </c>
      <c r="C3816" s="3">
        <v>50.45</v>
      </c>
      <c r="D3816" s="3">
        <v>50.34</v>
      </c>
      <c r="E3816" s="3">
        <v>50.45</v>
      </c>
      <c r="F3816" s="3">
        <v>135</v>
      </c>
      <c r="G3816" s="3">
        <v>50.45</v>
      </c>
    </row>
    <row r="3817" spans="1:7" x14ac:dyDescent="0.3">
      <c r="A3817" s="8">
        <v>43286</v>
      </c>
      <c r="B3817" s="3">
        <v>50.3</v>
      </c>
      <c r="C3817" s="3">
        <v>50.3</v>
      </c>
      <c r="D3817" s="3">
        <v>50.25</v>
      </c>
      <c r="E3817" s="3">
        <v>50.25</v>
      </c>
      <c r="F3817" s="3">
        <v>27</v>
      </c>
      <c r="G3817" s="3">
        <v>50.51</v>
      </c>
    </row>
    <row r="3818" spans="1:7" x14ac:dyDescent="0.3">
      <c r="A3818" s="8">
        <v>43287</v>
      </c>
      <c r="B3818" s="3">
        <v>49.8</v>
      </c>
      <c r="C3818" s="3">
        <v>49.8</v>
      </c>
      <c r="D3818" s="3">
        <v>49.5</v>
      </c>
      <c r="E3818" s="3">
        <v>49.5</v>
      </c>
      <c r="F3818" s="3">
        <v>42</v>
      </c>
      <c r="G3818" s="3">
        <v>49.5</v>
      </c>
    </row>
    <row r="3819" spans="1:7" x14ac:dyDescent="0.3">
      <c r="A3819" s="8">
        <v>43290</v>
      </c>
      <c r="B3819" s="3">
        <v>50</v>
      </c>
      <c r="C3819" s="3">
        <v>50.05</v>
      </c>
      <c r="D3819" s="3">
        <v>49.9</v>
      </c>
      <c r="E3819" s="3">
        <v>49.95</v>
      </c>
      <c r="F3819" s="3">
        <v>9</v>
      </c>
      <c r="G3819" s="3">
        <v>49.73</v>
      </c>
    </row>
    <row r="3820" spans="1:7" x14ac:dyDescent="0.3">
      <c r="A3820" s="8">
        <v>43291</v>
      </c>
      <c r="B3820" s="3">
        <v>50.5</v>
      </c>
      <c r="C3820" s="3">
        <v>50.75</v>
      </c>
      <c r="D3820" s="3">
        <v>50.5</v>
      </c>
      <c r="E3820" s="3">
        <v>50.75</v>
      </c>
      <c r="F3820" s="3">
        <v>72</v>
      </c>
      <c r="G3820" s="3">
        <v>50.75</v>
      </c>
    </row>
    <row r="3821" spans="1:7" x14ac:dyDescent="0.3">
      <c r="A3821" s="8">
        <v>43292</v>
      </c>
      <c r="B3821" s="3">
        <v>51.1</v>
      </c>
      <c r="C3821" s="3">
        <v>52.5</v>
      </c>
      <c r="D3821" s="3">
        <v>51.1</v>
      </c>
      <c r="E3821" s="3">
        <v>52.5</v>
      </c>
      <c r="F3821" s="3">
        <v>20</v>
      </c>
      <c r="G3821" s="3">
        <v>53.18</v>
      </c>
    </row>
    <row r="3822" spans="1:7" x14ac:dyDescent="0.3">
      <c r="A3822" s="8">
        <v>43293</v>
      </c>
      <c r="B3822" s="3">
        <v>53.2</v>
      </c>
      <c r="C3822" s="3">
        <v>53.75</v>
      </c>
      <c r="D3822" s="3">
        <v>53.2</v>
      </c>
      <c r="E3822" s="3">
        <v>53.7</v>
      </c>
      <c r="F3822" s="3">
        <v>193</v>
      </c>
      <c r="G3822" s="3">
        <v>53.75</v>
      </c>
    </row>
    <row r="3823" spans="1:7" x14ac:dyDescent="0.3">
      <c r="A3823" s="8">
        <v>43294</v>
      </c>
      <c r="B3823" s="3">
        <v>53.4</v>
      </c>
      <c r="C3823" s="3">
        <v>53.4</v>
      </c>
      <c r="D3823" s="3">
        <v>53</v>
      </c>
      <c r="E3823" s="3">
        <v>53</v>
      </c>
      <c r="F3823" s="3">
        <v>47</v>
      </c>
      <c r="G3823" s="3">
        <v>53</v>
      </c>
    </row>
    <row r="3824" spans="1:7" x14ac:dyDescent="0.3">
      <c r="A3824" s="8">
        <v>43297</v>
      </c>
      <c r="B3824" s="3">
        <v>54</v>
      </c>
      <c r="C3824" s="3">
        <v>54.2</v>
      </c>
      <c r="D3824" s="3">
        <v>54</v>
      </c>
      <c r="E3824" s="3">
        <v>54.2</v>
      </c>
      <c r="F3824" s="3">
        <v>130</v>
      </c>
      <c r="G3824" s="3">
        <v>54.2</v>
      </c>
    </row>
    <row r="3825" spans="1:7" x14ac:dyDescent="0.3">
      <c r="A3825" s="8">
        <v>43298</v>
      </c>
      <c r="B3825" s="3">
        <v>54.35</v>
      </c>
      <c r="C3825" s="3">
        <v>54.7</v>
      </c>
      <c r="D3825" s="3">
        <v>54.35</v>
      </c>
      <c r="E3825" s="3">
        <v>54.35</v>
      </c>
      <c r="F3825" s="3">
        <v>39</v>
      </c>
      <c r="G3825" s="3">
        <v>54.35</v>
      </c>
    </row>
    <row r="3826" spans="1:7" x14ac:dyDescent="0.3">
      <c r="A3826" s="8">
        <v>43299</v>
      </c>
      <c r="B3826" s="3">
        <v>54.6</v>
      </c>
      <c r="C3826" s="3">
        <v>54.7</v>
      </c>
      <c r="D3826" s="3">
        <v>54.5</v>
      </c>
      <c r="E3826" s="3">
        <v>54.55</v>
      </c>
      <c r="F3826" s="3">
        <v>263</v>
      </c>
      <c r="G3826" s="3">
        <v>54.55</v>
      </c>
    </row>
    <row r="3827" spans="1:7" x14ac:dyDescent="0.3">
      <c r="A3827" s="8">
        <v>43300</v>
      </c>
      <c r="B3827" s="3">
        <v>54.65</v>
      </c>
      <c r="C3827" s="3">
        <v>54.65</v>
      </c>
      <c r="D3827" s="3">
        <v>54.4</v>
      </c>
      <c r="E3827" s="3">
        <v>54.4</v>
      </c>
      <c r="F3827" s="3">
        <v>37</v>
      </c>
      <c r="G3827" s="3">
        <v>54.25</v>
      </c>
    </row>
    <row r="3828" spans="1:7" x14ac:dyDescent="0.3">
      <c r="A3828" s="8">
        <v>43301</v>
      </c>
      <c r="B3828" s="3">
        <v>54.8</v>
      </c>
      <c r="C3828" s="3">
        <v>54.8</v>
      </c>
      <c r="D3828" s="3">
        <v>54.25</v>
      </c>
      <c r="E3828" s="3">
        <v>54.25</v>
      </c>
      <c r="F3828" s="3">
        <v>29</v>
      </c>
      <c r="G3828" s="3">
        <v>54.25</v>
      </c>
    </row>
    <row r="3829" spans="1:7" x14ac:dyDescent="0.3">
      <c r="A3829" s="8">
        <v>43304</v>
      </c>
      <c r="B3829" s="3">
        <v>53.25</v>
      </c>
      <c r="C3829" s="3">
        <v>54.5</v>
      </c>
      <c r="D3829" s="3">
        <v>53.25</v>
      </c>
      <c r="E3829" s="3">
        <v>54.45</v>
      </c>
      <c r="F3829" s="3">
        <v>14</v>
      </c>
      <c r="G3829" s="3">
        <v>54.45</v>
      </c>
    </row>
    <row r="3830" spans="1:7" x14ac:dyDescent="0.3">
      <c r="A3830" s="8">
        <v>43305</v>
      </c>
      <c r="B3830" s="3">
        <v>55</v>
      </c>
      <c r="C3830" s="3">
        <v>55.3</v>
      </c>
      <c r="D3830" s="3">
        <v>54.9</v>
      </c>
      <c r="E3830" s="3">
        <v>54.9</v>
      </c>
      <c r="F3830" s="3">
        <v>76</v>
      </c>
      <c r="G3830" s="3">
        <v>54.9</v>
      </c>
    </row>
    <row r="3831" spans="1:7" x14ac:dyDescent="0.3">
      <c r="A3831" s="8">
        <v>43306</v>
      </c>
      <c r="B3831" s="3">
        <v>55.5</v>
      </c>
      <c r="C3831" s="3">
        <v>55.6</v>
      </c>
      <c r="D3831" s="3">
        <v>55.3</v>
      </c>
      <c r="E3831" s="3">
        <v>55.3</v>
      </c>
      <c r="F3831" s="3">
        <v>48</v>
      </c>
      <c r="G3831" s="3">
        <v>55.45</v>
      </c>
    </row>
    <row r="3832" spans="1:7" x14ac:dyDescent="0.3">
      <c r="A3832" s="8">
        <v>43307</v>
      </c>
      <c r="B3832" s="3">
        <v>54.7</v>
      </c>
      <c r="C3832" s="3">
        <v>54.7</v>
      </c>
      <c r="D3832" s="3">
        <v>53.8</v>
      </c>
      <c r="E3832" s="3">
        <v>53.8</v>
      </c>
      <c r="F3832" s="3">
        <v>63</v>
      </c>
      <c r="G3832" s="3">
        <v>53.9</v>
      </c>
    </row>
    <row r="3833" spans="1:7" x14ac:dyDescent="0.3">
      <c r="A3833" s="8">
        <v>43308</v>
      </c>
      <c r="B3833" s="3">
        <v>53.75</v>
      </c>
      <c r="C3833" s="3">
        <v>53.75</v>
      </c>
      <c r="D3833" s="3">
        <v>51.8</v>
      </c>
      <c r="E3833" s="3">
        <v>51.8</v>
      </c>
      <c r="F3833" s="3">
        <v>20</v>
      </c>
      <c r="G3833" s="3">
        <v>52</v>
      </c>
    </row>
    <row r="3834" spans="1:7" x14ac:dyDescent="0.3">
      <c r="A3834" s="8">
        <v>43311</v>
      </c>
      <c r="B3834" s="3">
        <v>53</v>
      </c>
      <c r="C3834" s="3">
        <v>53</v>
      </c>
      <c r="D3834" s="3">
        <v>52.2</v>
      </c>
      <c r="E3834" s="3">
        <v>52.9</v>
      </c>
      <c r="F3834" s="3">
        <v>69</v>
      </c>
      <c r="G3834" s="3">
        <v>52.98</v>
      </c>
    </row>
    <row r="3835" spans="1:7" x14ac:dyDescent="0.3">
      <c r="A3835" s="8">
        <v>43312</v>
      </c>
      <c r="B3835" s="3">
        <v>52.85</v>
      </c>
      <c r="C3835" s="3">
        <v>53.8</v>
      </c>
      <c r="D3835" s="3">
        <v>52.85</v>
      </c>
      <c r="E3835" s="3">
        <v>53.7</v>
      </c>
      <c r="F3835" s="3">
        <v>57</v>
      </c>
      <c r="G3835" s="3">
        <v>53.7</v>
      </c>
    </row>
    <row r="3836" spans="1:7" x14ac:dyDescent="0.3">
      <c r="A3836" s="8">
        <v>43313</v>
      </c>
      <c r="B3836" s="3">
        <v>48.3</v>
      </c>
      <c r="C3836" s="3">
        <v>48.3</v>
      </c>
      <c r="D3836" s="3">
        <v>48.2</v>
      </c>
      <c r="E3836" s="3">
        <v>48.2</v>
      </c>
      <c r="F3836" s="3">
        <v>15</v>
      </c>
      <c r="G3836" s="3">
        <v>48.2</v>
      </c>
    </row>
    <row r="3837" spans="1:7" x14ac:dyDescent="0.3">
      <c r="A3837" s="8">
        <v>43314</v>
      </c>
      <c r="B3837" s="3">
        <v>48.2</v>
      </c>
      <c r="C3837" s="3">
        <v>48.2</v>
      </c>
      <c r="D3837" s="3">
        <v>48.2</v>
      </c>
      <c r="E3837" s="3">
        <v>48.2</v>
      </c>
      <c r="F3837" s="3">
        <v>0</v>
      </c>
      <c r="G3837" s="3">
        <v>48.2</v>
      </c>
    </row>
    <row r="3838" spans="1:7" x14ac:dyDescent="0.3">
      <c r="A3838" s="8">
        <v>43315</v>
      </c>
      <c r="B3838" s="3">
        <v>49</v>
      </c>
      <c r="C3838" s="3">
        <v>49</v>
      </c>
      <c r="D3838" s="3">
        <v>49</v>
      </c>
      <c r="E3838" s="3">
        <v>49</v>
      </c>
      <c r="F3838" s="3">
        <v>2</v>
      </c>
      <c r="G3838" s="3">
        <v>49.38</v>
      </c>
    </row>
    <row r="3839" spans="1:7" x14ac:dyDescent="0.3">
      <c r="A3839" s="8">
        <v>43318</v>
      </c>
      <c r="B3839" s="3">
        <v>48.65</v>
      </c>
      <c r="C3839" s="3">
        <v>49.35</v>
      </c>
      <c r="D3839" s="3">
        <v>48.65</v>
      </c>
      <c r="E3839" s="3">
        <v>49</v>
      </c>
      <c r="F3839" s="3">
        <v>8</v>
      </c>
      <c r="G3839" s="3">
        <v>48.58</v>
      </c>
    </row>
    <row r="3840" spans="1:7" x14ac:dyDescent="0.3">
      <c r="A3840" s="8">
        <v>43319</v>
      </c>
      <c r="B3840" s="3">
        <v>48.15</v>
      </c>
      <c r="C3840" s="3">
        <v>48.15</v>
      </c>
      <c r="D3840" s="3">
        <v>47.8</v>
      </c>
      <c r="E3840" s="3">
        <v>47.8</v>
      </c>
      <c r="F3840" s="3">
        <v>22</v>
      </c>
      <c r="G3840" s="3">
        <v>47.8</v>
      </c>
    </row>
    <row r="3841" spans="1:7" x14ac:dyDescent="0.3">
      <c r="A3841" s="8">
        <v>43320</v>
      </c>
      <c r="B3841" s="3">
        <v>46.4</v>
      </c>
      <c r="C3841" s="3">
        <v>46.4</v>
      </c>
      <c r="D3841" s="3">
        <v>45</v>
      </c>
      <c r="E3841" s="3">
        <v>45.5</v>
      </c>
      <c r="F3841" s="3">
        <v>90</v>
      </c>
      <c r="G3841" s="3">
        <v>45.5</v>
      </c>
    </row>
    <row r="3842" spans="1:7" x14ac:dyDescent="0.3">
      <c r="A3842" s="8">
        <v>43321</v>
      </c>
      <c r="B3842" s="3">
        <v>46.25</v>
      </c>
      <c r="C3842" s="3">
        <v>46.35</v>
      </c>
      <c r="D3842" s="3">
        <v>46.25</v>
      </c>
      <c r="E3842" s="3">
        <v>46.35</v>
      </c>
      <c r="F3842" s="3">
        <v>10</v>
      </c>
      <c r="G3842" s="3">
        <v>46.35</v>
      </c>
    </row>
    <row r="3843" spans="1:7" x14ac:dyDescent="0.3">
      <c r="A3843" s="8">
        <v>43322</v>
      </c>
      <c r="B3843" s="3">
        <v>46.53</v>
      </c>
      <c r="C3843" s="3">
        <v>46.53</v>
      </c>
      <c r="D3843" s="3">
        <v>46.53</v>
      </c>
      <c r="E3843" s="3">
        <v>46.53</v>
      </c>
      <c r="F3843" s="3">
        <v>0</v>
      </c>
      <c r="G3843" s="3">
        <v>46.53</v>
      </c>
    </row>
    <row r="3844" spans="1:7" x14ac:dyDescent="0.3">
      <c r="A3844" s="8">
        <v>43325</v>
      </c>
      <c r="B3844" s="3">
        <v>47.55</v>
      </c>
      <c r="C3844" s="3">
        <v>47.8</v>
      </c>
      <c r="D3844" s="3">
        <v>47.55</v>
      </c>
      <c r="E3844" s="3">
        <v>47.65</v>
      </c>
      <c r="F3844" s="3">
        <v>16</v>
      </c>
      <c r="G3844" s="3">
        <v>47.8</v>
      </c>
    </row>
    <row r="3845" spans="1:7" x14ac:dyDescent="0.3">
      <c r="A3845" s="8">
        <v>43326</v>
      </c>
      <c r="B3845" s="3">
        <v>47.5</v>
      </c>
      <c r="C3845" s="3">
        <v>48.25</v>
      </c>
      <c r="D3845" s="3">
        <v>47.5</v>
      </c>
      <c r="E3845" s="3">
        <v>48.2</v>
      </c>
      <c r="F3845" s="3">
        <v>12</v>
      </c>
      <c r="G3845" s="3">
        <v>48.2</v>
      </c>
    </row>
    <row r="3846" spans="1:7" x14ac:dyDescent="0.3">
      <c r="A3846" s="8">
        <v>43327</v>
      </c>
      <c r="B3846" s="3">
        <v>48.25</v>
      </c>
      <c r="C3846" s="3">
        <v>48.9</v>
      </c>
      <c r="D3846" s="3">
        <v>48.25</v>
      </c>
      <c r="E3846" s="3">
        <v>48.9</v>
      </c>
      <c r="F3846" s="3">
        <v>33</v>
      </c>
      <c r="G3846" s="3">
        <v>49.08</v>
      </c>
    </row>
    <row r="3847" spans="1:7" x14ac:dyDescent="0.3">
      <c r="A3847" s="8">
        <v>43328</v>
      </c>
      <c r="B3847" s="3">
        <v>49.3</v>
      </c>
      <c r="C3847" s="3">
        <v>49.5</v>
      </c>
      <c r="D3847" s="3">
        <v>49</v>
      </c>
      <c r="E3847" s="3">
        <v>49</v>
      </c>
      <c r="F3847" s="3">
        <v>24</v>
      </c>
      <c r="G3847" s="3">
        <v>49</v>
      </c>
    </row>
    <row r="3848" spans="1:7" x14ac:dyDescent="0.3">
      <c r="A3848" s="8">
        <v>43329</v>
      </c>
      <c r="B3848" s="3">
        <v>49.35</v>
      </c>
      <c r="C3848" s="3">
        <v>49.95</v>
      </c>
      <c r="D3848" s="3">
        <v>49.35</v>
      </c>
      <c r="E3848" s="3">
        <v>49.75</v>
      </c>
      <c r="F3848" s="3">
        <v>29</v>
      </c>
      <c r="G3848" s="3">
        <v>49.9</v>
      </c>
    </row>
    <row r="3849" spans="1:7" x14ac:dyDescent="0.3">
      <c r="A3849" s="8">
        <v>43332</v>
      </c>
      <c r="B3849" s="3">
        <v>50.2</v>
      </c>
      <c r="C3849" s="3">
        <v>50.75</v>
      </c>
      <c r="D3849" s="3">
        <v>50.2</v>
      </c>
      <c r="E3849" s="3">
        <v>50.75</v>
      </c>
      <c r="F3849" s="3">
        <v>88</v>
      </c>
      <c r="G3849" s="3">
        <v>50.75</v>
      </c>
    </row>
    <row r="3850" spans="1:7" x14ac:dyDescent="0.3">
      <c r="A3850" s="8">
        <v>43333</v>
      </c>
      <c r="B3850" s="3">
        <v>52</v>
      </c>
      <c r="C3850" s="3">
        <v>52</v>
      </c>
      <c r="D3850" s="3">
        <v>51.8</v>
      </c>
      <c r="E3850" s="3">
        <v>51.9</v>
      </c>
      <c r="F3850" s="3">
        <v>69</v>
      </c>
      <c r="G3850" s="3">
        <v>52</v>
      </c>
    </row>
    <row r="3851" spans="1:7" x14ac:dyDescent="0.3">
      <c r="A3851" s="8">
        <v>43334</v>
      </c>
      <c r="B3851" s="3">
        <v>52.5</v>
      </c>
      <c r="C3851" s="3">
        <v>52.55</v>
      </c>
      <c r="D3851" s="3">
        <v>52.29</v>
      </c>
      <c r="E3851" s="3">
        <v>52.29</v>
      </c>
      <c r="F3851" s="3">
        <v>76</v>
      </c>
      <c r="G3851" s="3">
        <v>52.17</v>
      </c>
    </row>
    <row r="3852" spans="1:7" x14ac:dyDescent="0.3">
      <c r="A3852" s="8">
        <v>43335</v>
      </c>
      <c r="B3852" s="3">
        <v>52.15</v>
      </c>
      <c r="C3852" s="3">
        <v>52.15</v>
      </c>
      <c r="D3852" s="3">
        <v>51.4</v>
      </c>
      <c r="E3852" s="3">
        <v>51.4</v>
      </c>
      <c r="F3852" s="3">
        <v>93</v>
      </c>
      <c r="G3852" s="3">
        <v>51.4</v>
      </c>
    </row>
    <row r="3853" spans="1:7" x14ac:dyDescent="0.3">
      <c r="A3853" s="8">
        <v>43336</v>
      </c>
      <c r="B3853" s="3">
        <v>51.4</v>
      </c>
      <c r="C3853" s="3">
        <v>51.5</v>
      </c>
      <c r="D3853" s="3">
        <v>51.4</v>
      </c>
      <c r="E3853" s="3">
        <v>51.5</v>
      </c>
      <c r="F3853" s="3">
        <v>15</v>
      </c>
      <c r="G3853" s="3">
        <v>51.75</v>
      </c>
    </row>
    <row r="3854" spans="1:7" x14ac:dyDescent="0.3">
      <c r="A3854" s="8">
        <v>43339</v>
      </c>
      <c r="B3854" s="3">
        <v>53.6</v>
      </c>
      <c r="C3854" s="3">
        <v>54.9</v>
      </c>
      <c r="D3854" s="3">
        <v>53.6</v>
      </c>
      <c r="E3854" s="3">
        <v>54.8</v>
      </c>
      <c r="F3854" s="3">
        <v>42</v>
      </c>
      <c r="G3854" s="3">
        <v>54.43</v>
      </c>
    </row>
    <row r="3855" spans="1:7" x14ac:dyDescent="0.3">
      <c r="A3855" s="8">
        <v>43340</v>
      </c>
      <c r="B3855" s="3">
        <v>54.8</v>
      </c>
      <c r="C3855" s="3">
        <v>55.6</v>
      </c>
      <c r="D3855" s="3">
        <v>54.6</v>
      </c>
      <c r="E3855" s="3">
        <v>55.3</v>
      </c>
      <c r="F3855" s="3">
        <v>218</v>
      </c>
      <c r="G3855" s="3">
        <v>55.3</v>
      </c>
    </row>
    <row r="3856" spans="1:7" x14ac:dyDescent="0.3">
      <c r="A3856" s="8">
        <v>43341</v>
      </c>
      <c r="B3856" s="3">
        <v>55.75</v>
      </c>
      <c r="C3856" s="3">
        <v>56.5</v>
      </c>
      <c r="D3856" s="3">
        <v>55.75</v>
      </c>
      <c r="E3856" s="3">
        <v>56.5</v>
      </c>
      <c r="F3856" s="3">
        <v>67</v>
      </c>
      <c r="G3856" s="3">
        <v>56.5</v>
      </c>
    </row>
    <row r="3857" spans="1:7" x14ac:dyDescent="0.3">
      <c r="A3857" s="8">
        <v>43342</v>
      </c>
      <c r="B3857" s="3">
        <v>57.75</v>
      </c>
      <c r="C3857" s="3">
        <v>58.65</v>
      </c>
      <c r="D3857" s="3">
        <v>57.75</v>
      </c>
      <c r="E3857" s="3">
        <v>58.45</v>
      </c>
      <c r="F3857" s="3">
        <v>55</v>
      </c>
      <c r="G3857" s="3">
        <v>58.65</v>
      </c>
    </row>
    <row r="3858" spans="1:7" x14ac:dyDescent="0.3">
      <c r="A3858" s="8">
        <v>43343</v>
      </c>
      <c r="B3858" s="3">
        <v>59.3</v>
      </c>
      <c r="C3858" s="3">
        <v>59.55</v>
      </c>
      <c r="D3858" s="3">
        <v>58.25</v>
      </c>
      <c r="E3858" s="3">
        <v>58.25</v>
      </c>
      <c r="F3858" s="3">
        <v>157</v>
      </c>
      <c r="G3858" s="3">
        <v>58.25</v>
      </c>
    </row>
    <row r="3859" spans="1:7" x14ac:dyDescent="0.3">
      <c r="A3859" s="8">
        <v>43346</v>
      </c>
      <c r="B3859" s="3">
        <v>57.6</v>
      </c>
      <c r="C3859" s="3">
        <v>57.6</v>
      </c>
      <c r="D3859" s="3">
        <v>55.75</v>
      </c>
      <c r="E3859" s="3">
        <v>55.9</v>
      </c>
      <c r="F3859" s="3">
        <v>64</v>
      </c>
      <c r="G3859" s="3">
        <v>55.55</v>
      </c>
    </row>
    <row r="3860" spans="1:7" x14ac:dyDescent="0.3">
      <c r="A3860" s="8">
        <v>43347</v>
      </c>
      <c r="B3860" s="3">
        <v>55</v>
      </c>
      <c r="C3860" s="3">
        <v>55.55</v>
      </c>
      <c r="D3860" s="3">
        <v>55</v>
      </c>
      <c r="E3860" s="3">
        <v>55.55</v>
      </c>
      <c r="F3860" s="3">
        <v>14</v>
      </c>
      <c r="G3860" s="3">
        <v>55.8</v>
      </c>
    </row>
    <row r="3861" spans="1:7" x14ac:dyDescent="0.3">
      <c r="A3861" s="8">
        <v>43348</v>
      </c>
      <c r="B3861" s="3">
        <v>55.1</v>
      </c>
      <c r="C3861" s="3">
        <v>55.3</v>
      </c>
      <c r="D3861" s="3">
        <v>54.7</v>
      </c>
      <c r="E3861" s="3">
        <v>54.7</v>
      </c>
      <c r="F3861" s="3">
        <v>29</v>
      </c>
      <c r="G3861" s="3">
        <v>55</v>
      </c>
    </row>
    <row r="3862" spans="1:7" x14ac:dyDescent="0.3">
      <c r="A3862" s="8">
        <v>43349</v>
      </c>
      <c r="B3862" s="3">
        <v>55.75</v>
      </c>
      <c r="C3862" s="3">
        <v>55.75</v>
      </c>
      <c r="D3862" s="3">
        <v>55.75</v>
      </c>
      <c r="E3862" s="3">
        <v>55.75</v>
      </c>
      <c r="F3862" s="3">
        <v>10</v>
      </c>
      <c r="G3862" s="3">
        <v>55.75</v>
      </c>
    </row>
    <row r="3863" spans="1:7" x14ac:dyDescent="0.3">
      <c r="A3863" s="8">
        <v>43350</v>
      </c>
      <c r="B3863" s="3">
        <v>56.6</v>
      </c>
      <c r="C3863" s="3">
        <v>57</v>
      </c>
      <c r="D3863" s="3">
        <v>56.6</v>
      </c>
      <c r="E3863" s="3">
        <v>56.65</v>
      </c>
      <c r="F3863" s="3">
        <v>20</v>
      </c>
      <c r="G3863" s="3">
        <v>56.65</v>
      </c>
    </row>
    <row r="3864" spans="1:7" x14ac:dyDescent="0.3">
      <c r="A3864" s="8">
        <v>43353</v>
      </c>
      <c r="B3864" s="3">
        <v>56.65</v>
      </c>
      <c r="C3864" s="3">
        <v>56.65</v>
      </c>
      <c r="D3864" s="3">
        <v>52.4</v>
      </c>
      <c r="E3864" s="3">
        <v>52.45</v>
      </c>
      <c r="F3864" s="3">
        <v>78</v>
      </c>
      <c r="G3864" s="3">
        <v>52.45</v>
      </c>
    </row>
    <row r="3865" spans="1:7" x14ac:dyDescent="0.3">
      <c r="A3865" s="8">
        <v>43354</v>
      </c>
      <c r="B3865" s="3">
        <v>53.85</v>
      </c>
      <c r="C3865" s="3">
        <v>53.85</v>
      </c>
      <c r="D3865" s="3">
        <v>52</v>
      </c>
      <c r="E3865" s="3">
        <v>52</v>
      </c>
      <c r="F3865" s="3">
        <v>16</v>
      </c>
      <c r="G3865" s="3">
        <v>52.5</v>
      </c>
    </row>
    <row r="3866" spans="1:7" x14ac:dyDescent="0.3">
      <c r="A3866" s="8">
        <v>43355</v>
      </c>
      <c r="B3866" s="3">
        <v>51.5</v>
      </c>
      <c r="C3866" s="3">
        <v>52.6</v>
      </c>
      <c r="D3866" s="3">
        <v>50.45</v>
      </c>
      <c r="E3866" s="3">
        <v>52.6</v>
      </c>
      <c r="F3866" s="3">
        <v>103</v>
      </c>
      <c r="G3866" s="3">
        <v>52.5</v>
      </c>
    </row>
    <row r="3867" spans="1:7" x14ac:dyDescent="0.3">
      <c r="A3867" s="8">
        <v>43356</v>
      </c>
      <c r="B3867" s="3">
        <v>54.25</v>
      </c>
      <c r="C3867" s="3">
        <v>54.25</v>
      </c>
      <c r="D3867" s="3">
        <v>53.8</v>
      </c>
      <c r="E3867" s="3">
        <v>53.8</v>
      </c>
      <c r="F3867" s="3">
        <v>25</v>
      </c>
      <c r="G3867" s="3">
        <v>52.63</v>
      </c>
    </row>
    <row r="3868" spans="1:7" x14ac:dyDescent="0.3">
      <c r="A3868" s="8">
        <v>43357</v>
      </c>
      <c r="B3868" s="3">
        <v>51.45</v>
      </c>
      <c r="C3868" s="3">
        <v>52.15</v>
      </c>
      <c r="D3868" s="3">
        <v>50.1</v>
      </c>
      <c r="E3868" s="3">
        <v>50.1</v>
      </c>
      <c r="F3868" s="3">
        <v>29</v>
      </c>
      <c r="G3868" s="3">
        <v>49.5</v>
      </c>
    </row>
    <row r="3869" spans="1:7" x14ac:dyDescent="0.3">
      <c r="A3869" s="8">
        <v>43360</v>
      </c>
      <c r="B3869" s="3">
        <v>47.5</v>
      </c>
      <c r="C3869" s="3">
        <v>48.7</v>
      </c>
      <c r="D3869" s="3">
        <v>47</v>
      </c>
      <c r="E3869" s="3">
        <v>48.5</v>
      </c>
      <c r="F3869" s="3">
        <v>52</v>
      </c>
      <c r="G3869" s="3">
        <v>48</v>
      </c>
    </row>
    <row r="3870" spans="1:7" x14ac:dyDescent="0.3">
      <c r="A3870" s="8">
        <v>43361</v>
      </c>
      <c r="B3870" s="3">
        <v>46.8</v>
      </c>
      <c r="C3870" s="3">
        <v>47.75</v>
      </c>
      <c r="D3870" s="3">
        <v>46.3</v>
      </c>
      <c r="E3870" s="3">
        <v>46.4</v>
      </c>
      <c r="F3870" s="3">
        <v>38</v>
      </c>
      <c r="G3870" s="3">
        <v>46.4</v>
      </c>
    </row>
    <row r="3871" spans="1:7" x14ac:dyDescent="0.3">
      <c r="A3871" s="8">
        <v>43362</v>
      </c>
      <c r="B3871" s="3">
        <v>47</v>
      </c>
      <c r="C3871" s="3">
        <v>47.5</v>
      </c>
      <c r="D3871" s="3">
        <v>46.84</v>
      </c>
      <c r="E3871" s="3">
        <v>47.2</v>
      </c>
      <c r="F3871" s="3">
        <v>23</v>
      </c>
      <c r="G3871" s="3">
        <v>47.1</v>
      </c>
    </row>
    <row r="3872" spans="1:7" x14ac:dyDescent="0.3">
      <c r="A3872" s="8">
        <v>43363</v>
      </c>
      <c r="B3872" s="3">
        <v>46.35</v>
      </c>
      <c r="C3872" s="3">
        <v>46.35</v>
      </c>
      <c r="D3872" s="3">
        <v>44.6</v>
      </c>
      <c r="E3872" s="3">
        <v>45.5</v>
      </c>
      <c r="F3872" s="3">
        <v>42</v>
      </c>
      <c r="G3872" s="3">
        <v>45.45</v>
      </c>
    </row>
    <row r="3873" spans="1:7" x14ac:dyDescent="0.3">
      <c r="A3873" s="8">
        <v>43364</v>
      </c>
      <c r="B3873" s="3">
        <v>45.5</v>
      </c>
      <c r="C3873" s="3">
        <v>45.8</v>
      </c>
      <c r="D3873" s="3">
        <v>45.19</v>
      </c>
      <c r="E3873" s="3">
        <v>45.4</v>
      </c>
      <c r="F3873" s="3">
        <v>59</v>
      </c>
      <c r="G3873" s="3">
        <v>45.4</v>
      </c>
    </row>
    <row r="3874" spans="1:7" x14ac:dyDescent="0.3">
      <c r="A3874" s="8">
        <v>43367</v>
      </c>
      <c r="B3874" s="3">
        <v>45.4</v>
      </c>
      <c r="C3874" s="3">
        <v>45.95</v>
      </c>
      <c r="D3874" s="3">
        <v>44.9</v>
      </c>
      <c r="E3874" s="3">
        <v>45.85</v>
      </c>
      <c r="F3874" s="3">
        <v>47</v>
      </c>
      <c r="G3874" s="3">
        <v>45.85</v>
      </c>
    </row>
    <row r="3875" spans="1:7" x14ac:dyDescent="0.3">
      <c r="A3875" s="8">
        <v>43368</v>
      </c>
      <c r="B3875" s="3">
        <v>47.6</v>
      </c>
      <c r="C3875" s="3">
        <v>49</v>
      </c>
      <c r="D3875" s="3">
        <v>47.6</v>
      </c>
      <c r="E3875" s="3">
        <v>48.5</v>
      </c>
      <c r="F3875" s="3">
        <v>92</v>
      </c>
      <c r="G3875" s="3">
        <v>48.5</v>
      </c>
    </row>
    <row r="3876" spans="1:7" x14ac:dyDescent="0.3">
      <c r="A3876" s="8">
        <v>43369</v>
      </c>
      <c r="B3876" s="3">
        <v>47.65</v>
      </c>
      <c r="C3876" s="3">
        <v>47.7</v>
      </c>
      <c r="D3876" s="3">
        <v>46.75</v>
      </c>
      <c r="E3876" s="3">
        <v>47.1</v>
      </c>
      <c r="F3876" s="3">
        <v>87</v>
      </c>
      <c r="G3876" s="3">
        <v>47.1</v>
      </c>
    </row>
    <row r="3877" spans="1:7" x14ac:dyDescent="0.3">
      <c r="A3877" s="8">
        <v>43370</v>
      </c>
      <c r="B3877" s="3">
        <v>45.65</v>
      </c>
      <c r="C3877" s="3">
        <v>46.2</v>
      </c>
      <c r="D3877" s="3">
        <v>45.25</v>
      </c>
      <c r="E3877" s="3">
        <v>46.2</v>
      </c>
      <c r="F3877" s="3">
        <v>67</v>
      </c>
      <c r="G3877" s="3">
        <v>46.2</v>
      </c>
    </row>
    <row r="3878" spans="1:7" x14ac:dyDescent="0.3">
      <c r="A3878" s="8">
        <v>43371</v>
      </c>
      <c r="B3878" s="3">
        <v>45.65</v>
      </c>
      <c r="C3878" s="3">
        <v>46.2</v>
      </c>
      <c r="D3878" s="3">
        <v>44.85</v>
      </c>
      <c r="E3878" s="3">
        <v>46.15</v>
      </c>
      <c r="F3878" s="3">
        <v>113</v>
      </c>
      <c r="G3878" s="3">
        <v>46.15</v>
      </c>
    </row>
    <row r="3879" spans="1:7" x14ac:dyDescent="0.3">
      <c r="A3879" s="8">
        <v>43374</v>
      </c>
      <c r="B3879" s="3">
        <v>47.1</v>
      </c>
      <c r="C3879" s="3">
        <v>48.65</v>
      </c>
      <c r="D3879" s="3">
        <v>47.1</v>
      </c>
      <c r="E3879" s="3">
        <v>48.65</v>
      </c>
      <c r="F3879" s="3">
        <v>24</v>
      </c>
      <c r="G3879" s="3">
        <v>48.65</v>
      </c>
    </row>
    <row r="3880" spans="1:7" x14ac:dyDescent="0.3">
      <c r="A3880" s="8">
        <v>43375</v>
      </c>
      <c r="B3880" s="3">
        <v>49.8</v>
      </c>
      <c r="C3880" s="3">
        <v>50.25</v>
      </c>
      <c r="D3880" s="3">
        <v>49.8</v>
      </c>
      <c r="E3880" s="3">
        <v>49.8</v>
      </c>
      <c r="F3880" s="3">
        <v>37</v>
      </c>
      <c r="G3880" s="3">
        <v>49.8</v>
      </c>
    </row>
    <row r="3881" spans="1:7" x14ac:dyDescent="0.3">
      <c r="A3881" s="8">
        <v>43376</v>
      </c>
      <c r="B3881" s="3">
        <v>49.85</v>
      </c>
      <c r="C3881" s="3">
        <v>49.85</v>
      </c>
      <c r="D3881" s="3">
        <v>48.25</v>
      </c>
      <c r="E3881" s="3">
        <v>48.25</v>
      </c>
      <c r="F3881" s="3">
        <v>22</v>
      </c>
      <c r="G3881" s="3">
        <v>48.48</v>
      </c>
    </row>
    <row r="3882" spans="1:7" x14ac:dyDescent="0.3">
      <c r="A3882" s="8">
        <v>43377</v>
      </c>
      <c r="B3882" s="3">
        <v>49</v>
      </c>
      <c r="C3882" s="3">
        <v>49</v>
      </c>
      <c r="D3882" s="3">
        <v>48.25</v>
      </c>
      <c r="E3882" s="3">
        <v>48.5</v>
      </c>
      <c r="F3882" s="3">
        <v>51</v>
      </c>
      <c r="G3882" s="3">
        <v>48.5</v>
      </c>
    </row>
    <row r="3883" spans="1:7" x14ac:dyDescent="0.3">
      <c r="A3883" s="8">
        <v>43378</v>
      </c>
      <c r="B3883" s="3">
        <v>48.9</v>
      </c>
      <c r="C3883" s="3">
        <v>49.2</v>
      </c>
      <c r="D3883" s="3">
        <v>48.9</v>
      </c>
      <c r="E3883" s="3">
        <v>49</v>
      </c>
      <c r="F3883" s="3">
        <v>31</v>
      </c>
      <c r="G3883" s="3">
        <v>49</v>
      </c>
    </row>
    <row r="3884" spans="1:7" x14ac:dyDescent="0.3">
      <c r="A3884" s="8">
        <v>43381</v>
      </c>
      <c r="B3884" s="3">
        <v>49.45</v>
      </c>
      <c r="C3884" s="3">
        <v>49.5</v>
      </c>
      <c r="D3884" s="3">
        <v>48.4</v>
      </c>
      <c r="E3884" s="3">
        <v>48.4</v>
      </c>
      <c r="F3884" s="3">
        <v>61</v>
      </c>
      <c r="G3884" s="3">
        <v>48.5</v>
      </c>
    </row>
    <row r="3885" spans="1:7" x14ac:dyDescent="0.3">
      <c r="A3885" s="8">
        <v>43382</v>
      </c>
      <c r="B3885" s="3">
        <v>47.9</v>
      </c>
      <c r="C3885" s="3">
        <v>47.9</v>
      </c>
      <c r="D3885" s="3">
        <v>46.7</v>
      </c>
      <c r="E3885" s="3">
        <v>46.75</v>
      </c>
      <c r="F3885" s="3">
        <v>98</v>
      </c>
      <c r="G3885" s="3">
        <v>46.7</v>
      </c>
    </row>
    <row r="3886" spans="1:7" x14ac:dyDescent="0.3">
      <c r="A3886" s="8">
        <v>43383</v>
      </c>
      <c r="B3886" s="3">
        <v>46.2</v>
      </c>
      <c r="C3886" s="3">
        <v>46.2</v>
      </c>
      <c r="D3886" s="3">
        <v>45.75</v>
      </c>
      <c r="E3886" s="3">
        <v>45.75</v>
      </c>
      <c r="F3886" s="3">
        <v>6</v>
      </c>
      <c r="G3886" s="3">
        <v>45.75</v>
      </c>
    </row>
    <row r="3887" spans="1:7" x14ac:dyDescent="0.3">
      <c r="A3887" s="8">
        <v>43384</v>
      </c>
      <c r="B3887" s="3">
        <v>44.4</v>
      </c>
      <c r="C3887" s="3">
        <v>45.25</v>
      </c>
      <c r="D3887" s="3">
        <v>42.25</v>
      </c>
      <c r="E3887" s="3">
        <v>45.15</v>
      </c>
      <c r="F3887" s="3">
        <v>39</v>
      </c>
      <c r="G3887" s="3">
        <v>45.25</v>
      </c>
    </row>
    <row r="3888" spans="1:7" x14ac:dyDescent="0.3">
      <c r="A3888" s="8">
        <v>43385</v>
      </c>
      <c r="B3888" s="3">
        <v>45.5</v>
      </c>
      <c r="C3888" s="3">
        <v>46.25</v>
      </c>
      <c r="D3888" s="3">
        <v>45.5</v>
      </c>
      <c r="E3888" s="3">
        <v>46.1</v>
      </c>
      <c r="F3888" s="3">
        <v>41</v>
      </c>
      <c r="G3888" s="3">
        <v>46.2</v>
      </c>
    </row>
    <row r="3889" spans="1:7" x14ac:dyDescent="0.3">
      <c r="A3889" s="8">
        <v>43388</v>
      </c>
      <c r="B3889" s="3">
        <v>47</v>
      </c>
      <c r="C3889" s="3">
        <v>47.2</v>
      </c>
      <c r="D3889" s="3">
        <v>45.5</v>
      </c>
      <c r="E3889" s="3">
        <v>45.5</v>
      </c>
      <c r="F3889" s="3">
        <v>33</v>
      </c>
      <c r="G3889" s="3">
        <v>45.5</v>
      </c>
    </row>
    <row r="3890" spans="1:7" x14ac:dyDescent="0.3">
      <c r="A3890" s="8">
        <v>43389</v>
      </c>
      <c r="B3890" s="3">
        <v>45</v>
      </c>
      <c r="C3890" s="3">
        <v>45.7</v>
      </c>
      <c r="D3890" s="3">
        <v>45</v>
      </c>
      <c r="E3890" s="3">
        <v>45.39</v>
      </c>
      <c r="F3890" s="3">
        <v>56</v>
      </c>
      <c r="G3890" s="3">
        <v>45.39</v>
      </c>
    </row>
    <row r="3891" spans="1:7" x14ac:dyDescent="0.3">
      <c r="A3891" s="8">
        <v>43390</v>
      </c>
      <c r="B3891" s="3">
        <v>46</v>
      </c>
      <c r="C3891" s="3">
        <v>46.95</v>
      </c>
      <c r="D3891" s="3">
        <v>46</v>
      </c>
      <c r="E3891" s="3">
        <v>46.8</v>
      </c>
      <c r="F3891" s="3">
        <v>134</v>
      </c>
      <c r="G3891" s="3">
        <v>46.75</v>
      </c>
    </row>
    <row r="3892" spans="1:7" x14ac:dyDescent="0.3">
      <c r="A3892" s="8">
        <v>43391</v>
      </c>
      <c r="B3892" s="3">
        <v>46.4</v>
      </c>
      <c r="C3892" s="3">
        <v>46.5</v>
      </c>
      <c r="D3892" s="3">
        <v>46.3</v>
      </c>
      <c r="E3892" s="3">
        <v>46.5</v>
      </c>
      <c r="F3892" s="3">
        <v>26</v>
      </c>
      <c r="G3892" s="3">
        <v>46.88</v>
      </c>
    </row>
    <row r="3893" spans="1:7" x14ac:dyDescent="0.3">
      <c r="A3893" s="8">
        <v>43392</v>
      </c>
      <c r="B3893" s="3">
        <v>47.45</v>
      </c>
      <c r="C3893" s="3">
        <v>47.9</v>
      </c>
      <c r="D3893" s="3">
        <v>47.3</v>
      </c>
      <c r="E3893" s="3">
        <v>47.9</v>
      </c>
      <c r="F3893" s="3">
        <v>31</v>
      </c>
      <c r="G3893" s="3">
        <v>47.6</v>
      </c>
    </row>
    <row r="3894" spans="1:7" x14ac:dyDescent="0.3">
      <c r="A3894" s="8">
        <v>43395</v>
      </c>
      <c r="B3894" s="3">
        <v>47.3</v>
      </c>
      <c r="C3894" s="3">
        <v>47.3</v>
      </c>
      <c r="D3894" s="3">
        <v>46.35</v>
      </c>
      <c r="E3894" s="3">
        <v>46.5</v>
      </c>
      <c r="F3894" s="3">
        <v>116</v>
      </c>
      <c r="G3894" s="3">
        <v>46.4</v>
      </c>
    </row>
    <row r="3895" spans="1:7" x14ac:dyDescent="0.3">
      <c r="A3895" s="8">
        <v>43396</v>
      </c>
      <c r="B3895" s="3">
        <v>46</v>
      </c>
      <c r="C3895" s="3">
        <v>47.2</v>
      </c>
      <c r="D3895" s="3">
        <v>46</v>
      </c>
      <c r="E3895" s="3">
        <v>47.2</v>
      </c>
      <c r="F3895" s="3">
        <v>90</v>
      </c>
      <c r="G3895" s="3">
        <v>47.2</v>
      </c>
    </row>
    <row r="3896" spans="1:7" x14ac:dyDescent="0.3">
      <c r="A3896" s="8">
        <v>43397</v>
      </c>
      <c r="B3896" s="3">
        <v>47.55</v>
      </c>
      <c r="C3896" s="3">
        <v>47.55</v>
      </c>
      <c r="D3896" s="3">
        <v>46.8</v>
      </c>
      <c r="E3896" s="3">
        <v>47.3</v>
      </c>
      <c r="F3896" s="3">
        <v>101</v>
      </c>
      <c r="G3896" s="3">
        <v>47.3</v>
      </c>
    </row>
    <row r="3897" spans="1:7" x14ac:dyDescent="0.3">
      <c r="A3897" s="8">
        <v>43398</v>
      </c>
      <c r="B3897" s="3">
        <v>46.2</v>
      </c>
      <c r="C3897" s="3">
        <v>47.6</v>
      </c>
      <c r="D3897" s="3">
        <v>46</v>
      </c>
      <c r="E3897" s="3">
        <v>47</v>
      </c>
      <c r="F3897" s="3">
        <v>20</v>
      </c>
      <c r="G3897" s="3">
        <v>46.8</v>
      </c>
    </row>
    <row r="3898" spans="1:7" x14ac:dyDescent="0.3">
      <c r="A3898" s="8">
        <v>43399</v>
      </c>
      <c r="B3898" s="3">
        <v>47.05</v>
      </c>
      <c r="C3898" s="3">
        <v>47.15</v>
      </c>
      <c r="D3898" s="3">
        <v>46.65</v>
      </c>
      <c r="E3898" s="3">
        <v>46.75</v>
      </c>
      <c r="F3898" s="3">
        <v>24</v>
      </c>
      <c r="G3898" s="3">
        <v>46.9</v>
      </c>
    </row>
    <row r="3899" spans="1:7" x14ac:dyDescent="0.3">
      <c r="A3899" s="8">
        <v>43402</v>
      </c>
      <c r="B3899" s="3">
        <v>45.3</v>
      </c>
      <c r="C3899" s="3">
        <v>45.8</v>
      </c>
      <c r="D3899" s="3">
        <v>45.25</v>
      </c>
      <c r="E3899" s="3">
        <v>45.4</v>
      </c>
      <c r="F3899" s="3">
        <v>121</v>
      </c>
      <c r="G3899" s="3">
        <v>45.4</v>
      </c>
    </row>
    <row r="3900" spans="1:7" x14ac:dyDescent="0.3">
      <c r="A3900" s="8">
        <v>43403</v>
      </c>
      <c r="B3900" s="3">
        <v>46.2</v>
      </c>
      <c r="C3900" s="3">
        <v>46.3</v>
      </c>
      <c r="D3900" s="3">
        <v>46</v>
      </c>
      <c r="E3900" s="3">
        <v>46.3</v>
      </c>
      <c r="F3900" s="3">
        <v>91</v>
      </c>
      <c r="G3900" s="3">
        <v>46.2</v>
      </c>
    </row>
    <row r="3901" spans="1:7" x14ac:dyDescent="0.3">
      <c r="A3901" s="8">
        <v>43404</v>
      </c>
      <c r="B3901" s="3">
        <v>47.15</v>
      </c>
      <c r="C3901" s="3">
        <v>47.6</v>
      </c>
      <c r="D3901" s="3">
        <v>47.15</v>
      </c>
      <c r="E3901" s="3">
        <v>47.25</v>
      </c>
      <c r="F3901" s="3">
        <v>100</v>
      </c>
      <c r="G3901" s="3">
        <v>47.25</v>
      </c>
    </row>
    <row r="3902" spans="1:7" x14ac:dyDescent="0.3">
      <c r="A3902" s="8">
        <v>43405</v>
      </c>
      <c r="B3902" s="3">
        <v>48.5</v>
      </c>
      <c r="C3902" s="3">
        <v>48.65</v>
      </c>
      <c r="D3902" s="3">
        <v>48.2</v>
      </c>
      <c r="E3902" s="3">
        <v>48.65</v>
      </c>
      <c r="F3902" s="3">
        <v>34</v>
      </c>
      <c r="G3902" s="3">
        <v>48.05</v>
      </c>
    </row>
    <row r="3903" spans="1:7" x14ac:dyDescent="0.3">
      <c r="A3903" s="8">
        <v>43406</v>
      </c>
      <c r="B3903" s="3">
        <v>49.03</v>
      </c>
      <c r="C3903" s="3">
        <v>49.03</v>
      </c>
      <c r="D3903" s="3">
        <v>49.03</v>
      </c>
      <c r="E3903" s="3">
        <v>49.03</v>
      </c>
      <c r="F3903" s="3">
        <v>0</v>
      </c>
      <c r="G3903" s="3">
        <v>49.03</v>
      </c>
    </row>
    <row r="3904" spans="1:7" x14ac:dyDescent="0.3">
      <c r="A3904" s="8">
        <v>43409</v>
      </c>
      <c r="B3904" s="3">
        <v>48.2</v>
      </c>
      <c r="C3904" s="3">
        <v>48.6</v>
      </c>
      <c r="D3904" s="3">
        <v>48.2</v>
      </c>
      <c r="E3904" s="3">
        <v>48.6</v>
      </c>
      <c r="F3904" s="3">
        <v>2</v>
      </c>
      <c r="G3904" s="3">
        <v>48.6</v>
      </c>
    </row>
    <row r="3905" spans="1:7" x14ac:dyDescent="0.3">
      <c r="A3905" s="8">
        <v>43410</v>
      </c>
      <c r="B3905" s="3">
        <v>48.2</v>
      </c>
      <c r="C3905" s="3">
        <v>48.2</v>
      </c>
      <c r="D3905" s="3">
        <v>47.95</v>
      </c>
      <c r="E3905" s="3">
        <v>47.95</v>
      </c>
      <c r="F3905" s="3">
        <v>4</v>
      </c>
      <c r="G3905" s="3">
        <v>47.95</v>
      </c>
    </row>
    <row r="3906" spans="1:7" x14ac:dyDescent="0.3">
      <c r="A3906" s="8">
        <v>43411</v>
      </c>
      <c r="B3906" s="3">
        <v>48.7</v>
      </c>
      <c r="C3906" s="3">
        <v>48.7</v>
      </c>
      <c r="D3906" s="3">
        <v>48.7</v>
      </c>
      <c r="E3906" s="3">
        <v>48.7</v>
      </c>
      <c r="F3906" s="3">
        <v>0</v>
      </c>
      <c r="G3906" s="3">
        <v>48.7</v>
      </c>
    </row>
    <row r="3907" spans="1:7" x14ac:dyDescent="0.3">
      <c r="A3907" s="8">
        <v>43412</v>
      </c>
      <c r="B3907" s="3">
        <v>49.75</v>
      </c>
      <c r="C3907" s="3">
        <v>50.2</v>
      </c>
      <c r="D3907" s="3">
        <v>49.75</v>
      </c>
      <c r="E3907" s="3">
        <v>50.1</v>
      </c>
      <c r="F3907" s="3">
        <v>8</v>
      </c>
      <c r="G3907" s="3">
        <v>50.1</v>
      </c>
    </row>
    <row r="3908" spans="1:7" x14ac:dyDescent="0.3">
      <c r="A3908" s="8">
        <v>43413</v>
      </c>
      <c r="B3908" s="3">
        <v>50.45</v>
      </c>
      <c r="C3908" s="3">
        <v>50.45</v>
      </c>
      <c r="D3908" s="3">
        <v>50.45</v>
      </c>
      <c r="E3908" s="3">
        <v>50.45</v>
      </c>
      <c r="F3908" s="3">
        <v>10</v>
      </c>
      <c r="G3908" s="3">
        <v>50.45</v>
      </c>
    </row>
    <row r="3909" spans="1:7" x14ac:dyDescent="0.3">
      <c r="A3909" s="8">
        <v>43416</v>
      </c>
      <c r="B3909" s="3">
        <v>52.95</v>
      </c>
      <c r="C3909" s="3">
        <v>52.95</v>
      </c>
      <c r="D3909" s="3">
        <v>52.95</v>
      </c>
      <c r="E3909" s="3">
        <v>52.95</v>
      </c>
      <c r="F3909" s="3">
        <v>5</v>
      </c>
      <c r="G3909" s="3">
        <v>52.95</v>
      </c>
    </row>
    <row r="3910" spans="1:7" x14ac:dyDescent="0.3">
      <c r="A3910" s="8">
        <v>43417</v>
      </c>
      <c r="B3910" s="3">
        <v>54.25</v>
      </c>
      <c r="C3910" s="3">
        <v>54.5</v>
      </c>
      <c r="D3910" s="3">
        <v>54.25</v>
      </c>
      <c r="E3910" s="3">
        <v>54.5</v>
      </c>
      <c r="F3910" s="3">
        <v>6</v>
      </c>
      <c r="G3910" s="3">
        <v>54.5</v>
      </c>
    </row>
    <row r="3911" spans="1:7" x14ac:dyDescent="0.3">
      <c r="A3911" s="8">
        <v>43418</v>
      </c>
      <c r="B3911" s="3">
        <v>54.75</v>
      </c>
      <c r="C3911" s="3">
        <v>55</v>
      </c>
      <c r="D3911" s="3">
        <v>54.45</v>
      </c>
      <c r="E3911" s="3">
        <v>54.45</v>
      </c>
      <c r="F3911" s="3">
        <v>13</v>
      </c>
      <c r="G3911" s="3">
        <v>54.45</v>
      </c>
    </row>
    <row r="3912" spans="1:7" x14ac:dyDescent="0.3">
      <c r="A3912" s="8">
        <v>43419</v>
      </c>
      <c r="B3912" s="3">
        <v>55.5</v>
      </c>
      <c r="C3912" s="3">
        <v>55.5</v>
      </c>
      <c r="D3912" s="3">
        <v>55.5</v>
      </c>
      <c r="E3912" s="3">
        <v>55.5</v>
      </c>
      <c r="F3912" s="3">
        <v>11</v>
      </c>
      <c r="G3912" s="3">
        <v>55.5</v>
      </c>
    </row>
    <row r="3913" spans="1:7" x14ac:dyDescent="0.3">
      <c r="A3913" s="8">
        <v>43420</v>
      </c>
      <c r="B3913" s="3">
        <v>55.6</v>
      </c>
      <c r="C3913" s="3">
        <v>55.6</v>
      </c>
      <c r="D3913" s="3">
        <v>55.55</v>
      </c>
      <c r="E3913" s="3">
        <v>55.55</v>
      </c>
      <c r="F3913" s="3">
        <v>11</v>
      </c>
      <c r="G3913" s="3">
        <v>55.55</v>
      </c>
    </row>
    <row r="3914" spans="1:7" x14ac:dyDescent="0.3">
      <c r="A3914" s="8">
        <v>43423</v>
      </c>
      <c r="B3914" s="3">
        <v>53.2</v>
      </c>
      <c r="C3914" s="3">
        <v>54.25</v>
      </c>
      <c r="D3914" s="3">
        <v>53</v>
      </c>
      <c r="E3914" s="3">
        <v>53.8</v>
      </c>
      <c r="F3914" s="3">
        <v>40</v>
      </c>
      <c r="G3914" s="3">
        <v>53.48</v>
      </c>
    </row>
    <row r="3915" spans="1:7" x14ac:dyDescent="0.3">
      <c r="A3915" s="8">
        <v>43424</v>
      </c>
      <c r="B3915" s="3">
        <v>54.1</v>
      </c>
      <c r="C3915" s="3">
        <v>54.2</v>
      </c>
      <c r="D3915" s="3">
        <v>53.3</v>
      </c>
      <c r="E3915" s="3">
        <v>53.3</v>
      </c>
      <c r="F3915" s="3">
        <v>22</v>
      </c>
      <c r="G3915" s="3">
        <v>53.3</v>
      </c>
    </row>
    <row r="3916" spans="1:7" x14ac:dyDescent="0.3">
      <c r="A3916" s="8">
        <v>43425</v>
      </c>
      <c r="B3916" s="3">
        <v>52.57</v>
      </c>
      <c r="C3916" s="3">
        <v>52.57</v>
      </c>
      <c r="D3916" s="3">
        <v>52.26</v>
      </c>
      <c r="E3916" s="3">
        <v>52.26</v>
      </c>
      <c r="F3916" s="3">
        <v>9</v>
      </c>
      <c r="G3916" s="3">
        <v>52.26</v>
      </c>
    </row>
    <row r="3917" spans="1:7" x14ac:dyDescent="0.3">
      <c r="A3917" s="8">
        <v>43426</v>
      </c>
      <c r="B3917" s="3">
        <v>52.75</v>
      </c>
      <c r="C3917" s="3">
        <v>52.75</v>
      </c>
      <c r="D3917" s="3">
        <v>52</v>
      </c>
      <c r="E3917" s="3">
        <v>52.7</v>
      </c>
      <c r="F3917" s="3">
        <v>25</v>
      </c>
      <c r="G3917" s="3">
        <v>52.7</v>
      </c>
    </row>
    <row r="3918" spans="1:7" x14ac:dyDescent="0.3">
      <c r="A3918" s="8">
        <v>43427</v>
      </c>
      <c r="B3918" s="3">
        <v>52.71</v>
      </c>
      <c r="C3918" s="3">
        <v>52.71</v>
      </c>
      <c r="D3918" s="3">
        <v>52.71</v>
      </c>
      <c r="E3918" s="3">
        <v>52.71</v>
      </c>
      <c r="F3918" s="3">
        <v>0</v>
      </c>
      <c r="G3918" s="3">
        <v>52.71</v>
      </c>
    </row>
    <row r="3919" spans="1:7" x14ac:dyDescent="0.3">
      <c r="A3919" s="8">
        <v>43430</v>
      </c>
      <c r="B3919" s="3">
        <v>52.45</v>
      </c>
      <c r="C3919" s="3">
        <v>52.45</v>
      </c>
      <c r="D3919" s="3">
        <v>52.1</v>
      </c>
      <c r="E3919" s="3">
        <v>52.1</v>
      </c>
      <c r="F3919" s="3">
        <v>14</v>
      </c>
      <c r="G3919" s="3">
        <v>52.1</v>
      </c>
    </row>
    <row r="3920" spans="1:7" x14ac:dyDescent="0.3">
      <c r="A3920" s="8">
        <v>43431</v>
      </c>
      <c r="B3920" s="3">
        <v>52.9</v>
      </c>
      <c r="C3920" s="3">
        <v>53</v>
      </c>
      <c r="D3920" s="3">
        <v>52.9</v>
      </c>
      <c r="E3920" s="3">
        <v>53</v>
      </c>
      <c r="F3920" s="3">
        <v>6</v>
      </c>
      <c r="G3920" s="3">
        <v>52.68</v>
      </c>
    </row>
    <row r="3921" spans="1:7" x14ac:dyDescent="0.3">
      <c r="A3921" s="8">
        <v>43432</v>
      </c>
      <c r="B3921" s="3">
        <v>51.7</v>
      </c>
      <c r="C3921" s="3">
        <v>52.4</v>
      </c>
      <c r="D3921" s="3">
        <v>51.6</v>
      </c>
      <c r="E3921" s="3">
        <v>52.4</v>
      </c>
      <c r="F3921" s="3">
        <v>46</v>
      </c>
      <c r="G3921" s="3">
        <v>52.25</v>
      </c>
    </row>
    <row r="3922" spans="1:7" x14ac:dyDescent="0.3">
      <c r="A3922" s="8">
        <v>43433</v>
      </c>
      <c r="B3922" s="3">
        <v>53.3</v>
      </c>
      <c r="C3922" s="3">
        <v>54</v>
      </c>
      <c r="D3922" s="3">
        <v>53.3</v>
      </c>
      <c r="E3922" s="3">
        <v>54</v>
      </c>
      <c r="F3922" s="3">
        <v>40</v>
      </c>
      <c r="G3922" s="3">
        <v>54</v>
      </c>
    </row>
    <row r="3923" spans="1:7" x14ac:dyDescent="0.3">
      <c r="A3923" s="8">
        <v>43434</v>
      </c>
      <c r="B3923" s="3">
        <v>53.9</v>
      </c>
      <c r="C3923" s="3">
        <v>53.9</v>
      </c>
      <c r="D3923" s="3">
        <v>52.85</v>
      </c>
      <c r="E3923" s="3">
        <v>52.85</v>
      </c>
      <c r="F3923" s="3">
        <v>80</v>
      </c>
      <c r="G3923" s="3">
        <v>52.85</v>
      </c>
    </row>
    <row r="3924" spans="1:7" x14ac:dyDescent="0.3">
      <c r="A3924" s="8">
        <v>43437</v>
      </c>
      <c r="B3924" s="3">
        <v>52.25</v>
      </c>
      <c r="C3924" s="3">
        <v>52.25</v>
      </c>
      <c r="D3924" s="3">
        <v>52.25</v>
      </c>
      <c r="E3924" s="3">
        <v>52.25</v>
      </c>
      <c r="F3924" s="3">
        <v>7</v>
      </c>
      <c r="G3924" s="3">
        <v>52.25</v>
      </c>
    </row>
    <row r="3925" spans="1:7" x14ac:dyDescent="0.3">
      <c r="A3925" s="8">
        <v>43438</v>
      </c>
      <c r="B3925" s="3">
        <v>51.55</v>
      </c>
      <c r="C3925" s="3">
        <v>51.9</v>
      </c>
      <c r="D3925" s="3">
        <v>51.55</v>
      </c>
      <c r="E3925" s="3">
        <v>51.9</v>
      </c>
      <c r="F3925" s="3">
        <v>22</v>
      </c>
      <c r="G3925" s="3">
        <v>51.9</v>
      </c>
    </row>
    <row r="3926" spans="1:7" x14ac:dyDescent="0.3">
      <c r="A3926" s="8">
        <v>43439</v>
      </c>
      <c r="B3926" s="3">
        <v>51.5</v>
      </c>
      <c r="C3926" s="3">
        <v>51.85</v>
      </c>
      <c r="D3926" s="3">
        <v>51.5</v>
      </c>
      <c r="E3926" s="3">
        <v>51.85</v>
      </c>
      <c r="F3926" s="3">
        <v>21</v>
      </c>
      <c r="G3926" s="3">
        <v>52.21</v>
      </c>
    </row>
    <row r="3927" spans="1:7" x14ac:dyDescent="0.3">
      <c r="A3927" s="8">
        <v>43440</v>
      </c>
      <c r="B3927" s="3">
        <v>51.15</v>
      </c>
      <c r="C3927" s="3">
        <v>51.35</v>
      </c>
      <c r="D3927" s="3">
        <v>50.75</v>
      </c>
      <c r="E3927" s="3">
        <v>51.1</v>
      </c>
      <c r="F3927" s="3">
        <v>27</v>
      </c>
      <c r="G3927" s="3">
        <v>51.45</v>
      </c>
    </row>
    <row r="3928" spans="1:7" x14ac:dyDescent="0.3">
      <c r="A3928" s="8">
        <v>43441</v>
      </c>
      <c r="B3928" s="3">
        <v>50.75</v>
      </c>
      <c r="C3928" s="3">
        <v>50.75</v>
      </c>
      <c r="D3928" s="3">
        <v>50.75</v>
      </c>
      <c r="E3928" s="3">
        <v>50.75</v>
      </c>
      <c r="F3928" s="3">
        <v>5</v>
      </c>
      <c r="G3928" s="3">
        <v>51.33</v>
      </c>
    </row>
    <row r="3929" spans="1:7" x14ac:dyDescent="0.3">
      <c r="A3929" s="8">
        <v>43444</v>
      </c>
      <c r="B3929" s="3">
        <v>51.3</v>
      </c>
      <c r="C3929" s="3">
        <v>52.55</v>
      </c>
      <c r="D3929" s="3">
        <v>51.3</v>
      </c>
      <c r="E3929" s="3">
        <v>52.55</v>
      </c>
      <c r="F3929" s="3">
        <v>76</v>
      </c>
      <c r="G3929" s="3">
        <v>52.4</v>
      </c>
    </row>
    <row r="3930" spans="1:7" x14ac:dyDescent="0.3">
      <c r="A3930" s="8">
        <v>43445</v>
      </c>
      <c r="B3930" s="3">
        <v>53</v>
      </c>
      <c r="C3930" s="3">
        <v>53.1</v>
      </c>
      <c r="D3930" s="3">
        <v>52.7</v>
      </c>
      <c r="E3930" s="3">
        <v>52.7</v>
      </c>
      <c r="F3930" s="3">
        <v>14</v>
      </c>
      <c r="G3930" s="3">
        <v>52.4</v>
      </c>
    </row>
    <row r="3931" spans="1:7" x14ac:dyDescent="0.3">
      <c r="A3931" s="8">
        <v>43446</v>
      </c>
      <c r="B3931" s="3">
        <v>52.65</v>
      </c>
      <c r="C3931" s="3">
        <v>52.9</v>
      </c>
      <c r="D3931" s="3">
        <v>52.55</v>
      </c>
      <c r="E3931" s="3">
        <v>52.9</v>
      </c>
      <c r="F3931" s="3">
        <v>31</v>
      </c>
      <c r="G3931" s="3">
        <v>52.75</v>
      </c>
    </row>
    <row r="3932" spans="1:7" x14ac:dyDescent="0.3">
      <c r="A3932" s="8">
        <v>43447</v>
      </c>
      <c r="B3932" s="3">
        <v>54.2</v>
      </c>
      <c r="C3932" s="3">
        <v>55</v>
      </c>
      <c r="D3932" s="3">
        <v>54.1</v>
      </c>
      <c r="E3932" s="3">
        <v>54.95</v>
      </c>
      <c r="F3932" s="3">
        <v>61</v>
      </c>
      <c r="G3932" s="3">
        <v>54.95</v>
      </c>
    </row>
    <row r="3933" spans="1:7" x14ac:dyDescent="0.3">
      <c r="A3933" s="8">
        <v>43448</v>
      </c>
      <c r="B3933" s="3">
        <v>56</v>
      </c>
      <c r="C3933" s="3">
        <v>56.8</v>
      </c>
      <c r="D3933" s="3">
        <v>55.25</v>
      </c>
      <c r="E3933" s="3">
        <v>55.25</v>
      </c>
      <c r="F3933" s="3">
        <v>45</v>
      </c>
      <c r="G3933" s="3">
        <v>55.25</v>
      </c>
    </row>
    <row r="3934" spans="1:7" x14ac:dyDescent="0.3">
      <c r="A3934" s="8">
        <v>43451</v>
      </c>
      <c r="B3934" s="3">
        <v>57</v>
      </c>
      <c r="C3934" s="3">
        <v>58.7</v>
      </c>
      <c r="D3934" s="3">
        <v>57</v>
      </c>
      <c r="E3934" s="3">
        <v>58.55</v>
      </c>
      <c r="F3934" s="3">
        <v>112</v>
      </c>
      <c r="G3934" s="3">
        <v>58.55</v>
      </c>
    </row>
    <row r="3935" spans="1:7" x14ac:dyDescent="0.3">
      <c r="A3935" s="8">
        <v>43452</v>
      </c>
      <c r="B3935" s="3">
        <v>58.2</v>
      </c>
      <c r="C3935" s="3">
        <v>58.2</v>
      </c>
      <c r="D3935" s="3">
        <v>56.6</v>
      </c>
      <c r="E3935" s="3">
        <v>56.6</v>
      </c>
      <c r="F3935" s="3">
        <v>125</v>
      </c>
      <c r="G3935" s="3">
        <v>56.6</v>
      </c>
    </row>
    <row r="3936" spans="1:7" x14ac:dyDescent="0.3">
      <c r="A3936" s="8">
        <v>43453</v>
      </c>
      <c r="B3936" s="3">
        <v>57.1</v>
      </c>
      <c r="C3936" s="3">
        <v>57.3</v>
      </c>
      <c r="D3936" s="3">
        <v>57</v>
      </c>
      <c r="E3936" s="3">
        <v>57.3</v>
      </c>
      <c r="F3936" s="3">
        <v>66</v>
      </c>
      <c r="G3936" s="3">
        <v>57.3</v>
      </c>
    </row>
    <row r="3937" spans="1:7" x14ac:dyDescent="0.3">
      <c r="A3937" s="8">
        <v>43454</v>
      </c>
      <c r="B3937" s="3">
        <v>57.4</v>
      </c>
      <c r="C3937" s="3">
        <v>57.4</v>
      </c>
      <c r="D3937" s="3">
        <v>56.8</v>
      </c>
      <c r="E3937" s="3">
        <v>57</v>
      </c>
      <c r="F3937" s="3">
        <v>101</v>
      </c>
      <c r="G3937" s="3">
        <v>57.1</v>
      </c>
    </row>
    <row r="3938" spans="1:7" x14ac:dyDescent="0.3">
      <c r="A3938" s="8">
        <v>43455</v>
      </c>
      <c r="B3938" s="3">
        <v>57.65</v>
      </c>
      <c r="C3938" s="3">
        <v>58.8</v>
      </c>
      <c r="D3938" s="3">
        <v>57.65</v>
      </c>
      <c r="E3938" s="3">
        <v>58.7</v>
      </c>
      <c r="F3938" s="3">
        <v>62</v>
      </c>
      <c r="G3938" s="3">
        <v>58.7</v>
      </c>
    </row>
    <row r="3939" spans="1:7" x14ac:dyDescent="0.3">
      <c r="A3939" s="8">
        <v>43461</v>
      </c>
      <c r="B3939" s="3">
        <v>57.75</v>
      </c>
      <c r="C3939" s="3">
        <v>58.4</v>
      </c>
      <c r="D3939" s="3">
        <v>57.75</v>
      </c>
      <c r="E3939" s="3">
        <v>58.3</v>
      </c>
      <c r="F3939" s="3">
        <v>33</v>
      </c>
      <c r="G3939" s="3">
        <v>58.45</v>
      </c>
    </row>
    <row r="3940" spans="1:7" x14ac:dyDescent="0.3">
      <c r="A3940" s="8">
        <v>43462</v>
      </c>
      <c r="B3940" s="3">
        <v>59.15</v>
      </c>
      <c r="C3940" s="3">
        <v>59.3</v>
      </c>
      <c r="D3940" s="3">
        <v>58.85</v>
      </c>
      <c r="E3940" s="3">
        <v>58.85</v>
      </c>
      <c r="F3940" s="3">
        <v>48</v>
      </c>
      <c r="G3940" s="3">
        <v>58.85</v>
      </c>
    </row>
    <row r="3941" spans="1:7" x14ac:dyDescent="0.3">
      <c r="A3941" s="8">
        <v>43467</v>
      </c>
      <c r="B3941" s="3">
        <v>55.1</v>
      </c>
      <c r="C3941" s="3">
        <v>55.55</v>
      </c>
      <c r="D3941" s="3">
        <v>55.1</v>
      </c>
      <c r="E3941" s="3">
        <v>55.55</v>
      </c>
      <c r="F3941" s="3">
        <v>125</v>
      </c>
      <c r="G3941" s="3">
        <v>55.55</v>
      </c>
    </row>
    <row r="3942" spans="1:7" x14ac:dyDescent="0.3">
      <c r="A3942" s="8">
        <v>43468</v>
      </c>
      <c r="B3942" s="3">
        <v>55.5</v>
      </c>
      <c r="C3942" s="3">
        <v>55.5</v>
      </c>
      <c r="D3942" s="3">
        <v>54.25</v>
      </c>
      <c r="E3942" s="3">
        <v>54.3</v>
      </c>
      <c r="F3942" s="3">
        <v>129</v>
      </c>
      <c r="G3942" s="3">
        <v>54.3</v>
      </c>
    </row>
    <row r="3943" spans="1:7" x14ac:dyDescent="0.3">
      <c r="A3943" s="8">
        <v>43469</v>
      </c>
      <c r="B3943" s="3">
        <v>54.4</v>
      </c>
      <c r="C3943" s="3">
        <v>55.5</v>
      </c>
      <c r="D3943" s="3">
        <v>54.4</v>
      </c>
      <c r="E3943" s="3">
        <v>55.45</v>
      </c>
      <c r="F3943" s="3">
        <v>127</v>
      </c>
      <c r="G3943" s="3">
        <v>55.45</v>
      </c>
    </row>
    <row r="3944" spans="1:7" x14ac:dyDescent="0.3">
      <c r="A3944" s="8">
        <v>43472</v>
      </c>
      <c r="B3944" s="3">
        <v>55.2</v>
      </c>
      <c r="C3944" s="3">
        <v>55.35</v>
      </c>
      <c r="D3944" s="3">
        <v>54</v>
      </c>
      <c r="E3944" s="3">
        <v>54</v>
      </c>
      <c r="F3944" s="3">
        <v>53</v>
      </c>
      <c r="G3944" s="3">
        <v>54.25</v>
      </c>
    </row>
    <row r="3945" spans="1:7" x14ac:dyDescent="0.3">
      <c r="A3945" s="8">
        <v>43473</v>
      </c>
      <c r="B3945" s="3">
        <v>55.7</v>
      </c>
      <c r="C3945" s="3">
        <v>55.75</v>
      </c>
      <c r="D3945" s="3">
        <v>55.4</v>
      </c>
      <c r="E3945" s="3">
        <v>55.5</v>
      </c>
      <c r="F3945" s="3">
        <v>131</v>
      </c>
      <c r="G3945" s="3">
        <v>55.5</v>
      </c>
    </row>
    <row r="3946" spans="1:7" x14ac:dyDescent="0.3">
      <c r="A3946" s="8">
        <v>43474</v>
      </c>
      <c r="B3946" s="3">
        <v>55.7</v>
      </c>
      <c r="C3946" s="3">
        <v>55.75</v>
      </c>
      <c r="D3946" s="3">
        <v>54.8</v>
      </c>
      <c r="E3946" s="3">
        <v>54.8</v>
      </c>
      <c r="F3946" s="3">
        <v>67</v>
      </c>
      <c r="G3946" s="3">
        <v>54.8</v>
      </c>
    </row>
    <row r="3947" spans="1:7" x14ac:dyDescent="0.3">
      <c r="A3947" s="8">
        <v>43475</v>
      </c>
      <c r="B3947" s="3">
        <v>54.5</v>
      </c>
      <c r="C3947" s="3">
        <v>54.5</v>
      </c>
      <c r="D3947" s="3">
        <v>54</v>
      </c>
      <c r="E3947" s="3">
        <v>54.05</v>
      </c>
      <c r="F3947" s="3">
        <v>88</v>
      </c>
      <c r="G3947" s="3">
        <v>54.15</v>
      </c>
    </row>
    <row r="3948" spans="1:7" x14ac:dyDescent="0.3">
      <c r="A3948" s="8">
        <v>43476</v>
      </c>
      <c r="B3948" s="3">
        <v>55.2</v>
      </c>
      <c r="C3948" s="3">
        <v>55.2</v>
      </c>
      <c r="D3948" s="3">
        <v>54.85</v>
      </c>
      <c r="E3948" s="3">
        <v>54.9</v>
      </c>
      <c r="F3948" s="3">
        <v>85</v>
      </c>
      <c r="G3948" s="3">
        <v>55</v>
      </c>
    </row>
    <row r="3949" spans="1:7" x14ac:dyDescent="0.3">
      <c r="A3949" s="8">
        <v>43479</v>
      </c>
      <c r="B3949" s="3">
        <v>55</v>
      </c>
      <c r="C3949" s="3">
        <v>55</v>
      </c>
      <c r="D3949" s="3">
        <v>53.87</v>
      </c>
      <c r="E3949" s="3">
        <v>54.15</v>
      </c>
      <c r="F3949" s="3">
        <v>54</v>
      </c>
      <c r="G3949" s="3">
        <v>54.1</v>
      </c>
    </row>
    <row r="3950" spans="1:7" x14ac:dyDescent="0.3">
      <c r="A3950" s="8">
        <v>43480</v>
      </c>
      <c r="B3950" s="3">
        <v>54.8</v>
      </c>
      <c r="C3950" s="3">
        <v>54.8</v>
      </c>
      <c r="D3950" s="3">
        <v>54.25</v>
      </c>
      <c r="E3950" s="3">
        <v>54.25</v>
      </c>
      <c r="F3950" s="3">
        <v>100</v>
      </c>
      <c r="G3950" s="3">
        <v>54.25</v>
      </c>
    </row>
    <row r="3951" spans="1:7" x14ac:dyDescent="0.3">
      <c r="A3951" s="8">
        <v>43481</v>
      </c>
      <c r="B3951" s="3">
        <v>54.5</v>
      </c>
      <c r="C3951" s="3">
        <v>54.7</v>
      </c>
      <c r="D3951" s="3">
        <v>54.15</v>
      </c>
      <c r="E3951" s="3">
        <v>54.2</v>
      </c>
      <c r="F3951" s="3">
        <v>62</v>
      </c>
      <c r="G3951" s="3">
        <v>54.25</v>
      </c>
    </row>
    <row r="3952" spans="1:7" x14ac:dyDescent="0.3">
      <c r="A3952" s="8">
        <v>43482</v>
      </c>
      <c r="B3952" s="3">
        <v>55.25</v>
      </c>
      <c r="C3952" s="3">
        <v>55.9</v>
      </c>
      <c r="D3952" s="3">
        <v>55.15</v>
      </c>
      <c r="E3952" s="3">
        <v>55.9</v>
      </c>
      <c r="F3952" s="3">
        <v>159</v>
      </c>
      <c r="G3952" s="3">
        <v>55.9</v>
      </c>
    </row>
    <row r="3953" spans="1:7" x14ac:dyDescent="0.3">
      <c r="A3953" s="8">
        <v>43483</v>
      </c>
      <c r="B3953" s="3">
        <v>55.8</v>
      </c>
      <c r="C3953" s="3">
        <v>56.3</v>
      </c>
      <c r="D3953" s="3">
        <v>55.8</v>
      </c>
      <c r="E3953" s="3">
        <v>56.1</v>
      </c>
      <c r="F3953" s="3">
        <v>79</v>
      </c>
      <c r="G3953" s="3">
        <v>56.18</v>
      </c>
    </row>
    <row r="3954" spans="1:7" x14ac:dyDescent="0.3">
      <c r="A3954" s="8">
        <v>43486</v>
      </c>
      <c r="B3954" s="3">
        <v>55.5</v>
      </c>
      <c r="C3954" s="3">
        <v>55.5</v>
      </c>
      <c r="D3954" s="3">
        <v>54.45</v>
      </c>
      <c r="E3954" s="3">
        <v>54.6</v>
      </c>
      <c r="F3954" s="3">
        <v>76</v>
      </c>
      <c r="G3954" s="3">
        <v>54.6</v>
      </c>
    </row>
    <row r="3955" spans="1:7" x14ac:dyDescent="0.3">
      <c r="A3955" s="8">
        <v>43487</v>
      </c>
      <c r="B3955" s="3">
        <v>55</v>
      </c>
      <c r="C3955" s="3">
        <v>55.25</v>
      </c>
      <c r="D3955" s="3">
        <v>54.7</v>
      </c>
      <c r="E3955" s="3">
        <v>55.1</v>
      </c>
      <c r="F3955" s="3">
        <v>79</v>
      </c>
      <c r="G3955" s="3">
        <v>55.1</v>
      </c>
    </row>
    <row r="3956" spans="1:7" x14ac:dyDescent="0.3">
      <c r="A3956" s="8">
        <v>43488</v>
      </c>
      <c r="B3956" s="3">
        <v>55.6</v>
      </c>
      <c r="C3956" s="3">
        <v>56.4</v>
      </c>
      <c r="D3956" s="3">
        <v>55.55</v>
      </c>
      <c r="E3956" s="3">
        <v>56.3</v>
      </c>
      <c r="F3956" s="3">
        <v>73</v>
      </c>
      <c r="G3956" s="3">
        <v>56.3</v>
      </c>
    </row>
    <row r="3957" spans="1:7" x14ac:dyDescent="0.3">
      <c r="A3957" s="8">
        <v>43489</v>
      </c>
      <c r="B3957" s="3">
        <v>56.55</v>
      </c>
      <c r="C3957" s="3">
        <v>56.55</v>
      </c>
      <c r="D3957" s="3">
        <v>56</v>
      </c>
      <c r="E3957" s="3">
        <v>56.1</v>
      </c>
      <c r="F3957" s="3">
        <v>54</v>
      </c>
      <c r="G3957" s="3">
        <v>56.1</v>
      </c>
    </row>
    <row r="3958" spans="1:7" x14ac:dyDescent="0.3">
      <c r="A3958" s="8">
        <v>43490</v>
      </c>
      <c r="B3958" s="3">
        <v>55.65</v>
      </c>
      <c r="C3958" s="3">
        <v>55.65</v>
      </c>
      <c r="D3958" s="3">
        <v>54.65</v>
      </c>
      <c r="E3958" s="3">
        <v>54.9</v>
      </c>
      <c r="F3958" s="3">
        <v>160</v>
      </c>
      <c r="G3958" s="3">
        <v>55</v>
      </c>
    </row>
    <row r="3959" spans="1:7" x14ac:dyDescent="0.3">
      <c r="A3959" s="8">
        <v>43493</v>
      </c>
      <c r="B3959" s="3">
        <v>54.5</v>
      </c>
      <c r="C3959" s="3">
        <v>54.5</v>
      </c>
      <c r="D3959" s="3">
        <v>53.5</v>
      </c>
      <c r="E3959" s="3">
        <v>53.55</v>
      </c>
      <c r="F3959" s="3">
        <v>87</v>
      </c>
      <c r="G3959" s="3">
        <v>53.55</v>
      </c>
    </row>
    <row r="3960" spans="1:7" x14ac:dyDescent="0.3">
      <c r="A3960" s="8">
        <v>43494</v>
      </c>
      <c r="B3960" s="3">
        <v>53.5</v>
      </c>
      <c r="C3960" s="3">
        <v>53.75</v>
      </c>
      <c r="D3960" s="3">
        <v>53.43</v>
      </c>
      <c r="E3960" s="3">
        <v>53.5</v>
      </c>
      <c r="F3960" s="3">
        <v>61</v>
      </c>
      <c r="G3960" s="3">
        <v>53.5</v>
      </c>
    </row>
    <row r="3961" spans="1:7" x14ac:dyDescent="0.3">
      <c r="A3961" s="8">
        <v>43495</v>
      </c>
      <c r="B3961" s="3">
        <v>53.6</v>
      </c>
      <c r="C3961" s="3">
        <v>53.6</v>
      </c>
      <c r="D3961" s="3">
        <v>53</v>
      </c>
      <c r="E3961" s="3">
        <v>53.06</v>
      </c>
      <c r="F3961" s="3">
        <v>29</v>
      </c>
      <c r="G3961" s="3">
        <v>53.06</v>
      </c>
    </row>
    <row r="3962" spans="1:7" x14ac:dyDescent="0.3">
      <c r="A3962" s="8">
        <v>43496</v>
      </c>
      <c r="B3962" s="3">
        <v>52.45</v>
      </c>
      <c r="C3962" s="3">
        <v>52.75</v>
      </c>
      <c r="D3962" s="3">
        <v>51</v>
      </c>
      <c r="E3962" s="3">
        <v>51.4</v>
      </c>
      <c r="F3962" s="3">
        <v>388</v>
      </c>
      <c r="G3962" s="3">
        <v>51.4</v>
      </c>
    </row>
    <row r="3963" spans="1:7" x14ac:dyDescent="0.3">
      <c r="A3963" s="8">
        <v>43497</v>
      </c>
      <c r="B3963" s="3">
        <v>49.3</v>
      </c>
      <c r="C3963" s="3">
        <v>49.3</v>
      </c>
      <c r="D3963" s="3">
        <v>48.95</v>
      </c>
      <c r="E3963" s="3">
        <v>49.2</v>
      </c>
      <c r="F3963" s="3">
        <v>70</v>
      </c>
      <c r="G3963" s="3">
        <v>49.15</v>
      </c>
    </row>
    <row r="3964" spans="1:7" x14ac:dyDescent="0.3">
      <c r="A3964" s="8">
        <v>43500</v>
      </c>
      <c r="B3964" s="3">
        <v>48</v>
      </c>
      <c r="C3964" s="3">
        <v>48</v>
      </c>
      <c r="D3964" s="3">
        <v>47.2</v>
      </c>
      <c r="E3964" s="3">
        <v>47.2</v>
      </c>
      <c r="F3964" s="3">
        <v>63</v>
      </c>
      <c r="G3964" s="3">
        <v>47.25</v>
      </c>
    </row>
    <row r="3965" spans="1:7" x14ac:dyDescent="0.3">
      <c r="A3965" s="8">
        <v>43501</v>
      </c>
      <c r="B3965" s="3">
        <v>47.5</v>
      </c>
      <c r="C3965" s="3">
        <v>47.65</v>
      </c>
      <c r="D3965" s="3">
        <v>47.1</v>
      </c>
      <c r="E3965" s="3">
        <v>47.15</v>
      </c>
      <c r="F3965" s="3">
        <v>93</v>
      </c>
      <c r="G3965" s="3">
        <v>47.15</v>
      </c>
    </row>
    <row r="3966" spans="1:7" x14ac:dyDescent="0.3">
      <c r="A3966" s="8">
        <v>43502</v>
      </c>
      <c r="B3966" s="3">
        <v>47.8</v>
      </c>
      <c r="C3966" s="3">
        <v>47.8</v>
      </c>
      <c r="D3966" s="3">
        <v>47.6</v>
      </c>
      <c r="E3966" s="3">
        <v>47.65</v>
      </c>
      <c r="F3966" s="3">
        <v>32</v>
      </c>
      <c r="G3966" s="3">
        <v>47.6</v>
      </c>
    </row>
    <row r="3967" spans="1:7" x14ac:dyDescent="0.3">
      <c r="A3967" s="8">
        <v>43503</v>
      </c>
      <c r="B3967" s="3">
        <v>48.6</v>
      </c>
      <c r="C3967" s="3">
        <v>49</v>
      </c>
      <c r="D3967" s="3">
        <v>48.2</v>
      </c>
      <c r="E3967" s="3">
        <v>48.2</v>
      </c>
      <c r="F3967" s="3">
        <v>45</v>
      </c>
      <c r="G3967" s="3">
        <v>48.25</v>
      </c>
    </row>
    <row r="3968" spans="1:7" x14ac:dyDescent="0.3">
      <c r="A3968" s="8">
        <v>43504</v>
      </c>
      <c r="B3968" s="3">
        <v>47.5</v>
      </c>
      <c r="C3968" s="3">
        <v>47.5</v>
      </c>
      <c r="D3968" s="3">
        <v>47</v>
      </c>
      <c r="E3968" s="3">
        <v>47.15</v>
      </c>
      <c r="F3968" s="3">
        <v>102</v>
      </c>
      <c r="G3968" s="3">
        <v>47.15</v>
      </c>
    </row>
    <row r="3969" spans="1:7" x14ac:dyDescent="0.3">
      <c r="A3969" s="8">
        <v>43507</v>
      </c>
      <c r="B3969" s="3">
        <v>43.65</v>
      </c>
      <c r="C3969" s="3">
        <v>43.89</v>
      </c>
      <c r="D3969" s="3">
        <v>42.8</v>
      </c>
      <c r="E3969" s="3">
        <v>42.9</v>
      </c>
      <c r="F3969" s="3">
        <v>94</v>
      </c>
      <c r="G3969" s="3">
        <v>42.9</v>
      </c>
    </row>
    <row r="3970" spans="1:7" x14ac:dyDescent="0.3">
      <c r="A3970" s="8">
        <v>43508</v>
      </c>
      <c r="B3970" s="3">
        <v>42.6</v>
      </c>
      <c r="C3970" s="3">
        <v>42.6</v>
      </c>
      <c r="D3970" s="3">
        <v>42.25</v>
      </c>
      <c r="E3970" s="3">
        <v>42.35</v>
      </c>
      <c r="F3970" s="3">
        <v>52</v>
      </c>
      <c r="G3970" s="3">
        <v>42.3</v>
      </c>
    </row>
    <row r="3971" spans="1:7" x14ac:dyDescent="0.3">
      <c r="A3971" s="8">
        <v>43509</v>
      </c>
      <c r="B3971" s="3">
        <v>41.4</v>
      </c>
      <c r="C3971" s="3">
        <v>41.4</v>
      </c>
      <c r="D3971" s="3">
        <v>40.700000000000003</v>
      </c>
      <c r="E3971" s="3">
        <v>40.700000000000003</v>
      </c>
      <c r="F3971" s="3">
        <v>93</v>
      </c>
      <c r="G3971" s="3">
        <v>40.700000000000003</v>
      </c>
    </row>
    <row r="3972" spans="1:7" x14ac:dyDescent="0.3">
      <c r="A3972" s="8">
        <v>43510</v>
      </c>
      <c r="B3972" s="3">
        <v>41.25</v>
      </c>
      <c r="C3972" s="3">
        <v>41.25</v>
      </c>
      <c r="D3972" s="3">
        <v>39.799999999999997</v>
      </c>
      <c r="E3972" s="3">
        <v>39.799999999999997</v>
      </c>
      <c r="F3972" s="3">
        <v>95</v>
      </c>
      <c r="G3972" s="3">
        <v>39.81</v>
      </c>
    </row>
    <row r="3973" spans="1:7" x14ac:dyDescent="0.3">
      <c r="A3973" s="8">
        <v>43511</v>
      </c>
      <c r="B3973" s="3">
        <v>39.6</v>
      </c>
      <c r="C3973" s="3">
        <v>40</v>
      </c>
      <c r="D3973" s="3">
        <v>39.5</v>
      </c>
      <c r="E3973" s="3">
        <v>39.799999999999997</v>
      </c>
      <c r="F3973" s="3">
        <v>221</v>
      </c>
      <c r="G3973" s="3">
        <v>39.75</v>
      </c>
    </row>
    <row r="3974" spans="1:7" x14ac:dyDescent="0.3">
      <c r="A3974" s="8">
        <v>43514</v>
      </c>
      <c r="B3974" s="3">
        <v>38.799999999999997</v>
      </c>
      <c r="C3974" s="3">
        <v>39.299999999999997</v>
      </c>
      <c r="D3974" s="3">
        <v>38.799999999999997</v>
      </c>
      <c r="E3974" s="3">
        <v>38.9</v>
      </c>
      <c r="F3974" s="3">
        <v>57</v>
      </c>
      <c r="G3974" s="3">
        <v>39</v>
      </c>
    </row>
    <row r="3975" spans="1:7" x14ac:dyDescent="0.3">
      <c r="A3975" s="8">
        <v>43515</v>
      </c>
      <c r="B3975" s="3">
        <v>39.799999999999997</v>
      </c>
      <c r="C3975" s="3">
        <v>40.450000000000003</v>
      </c>
      <c r="D3975" s="3">
        <v>39.799999999999997</v>
      </c>
      <c r="E3975" s="3">
        <v>40.299999999999997</v>
      </c>
      <c r="F3975" s="3">
        <v>45</v>
      </c>
      <c r="G3975" s="3">
        <v>40.33</v>
      </c>
    </row>
    <row r="3976" spans="1:7" x14ac:dyDescent="0.3">
      <c r="A3976" s="8">
        <v>43516</v>
      </c>
      <c r="B3976" s="3">
        <v>40.75</v>
      </c>
      <c r="C3976" s="3">
        <v>41.25</v>
      </c>
      <c r="D3976" s="3">
        <v>40.75</v>
      </c>
      <c r="E3976" s="3">
        <v>41.1</v>
      </c>
      <c r="F3976" s="3">
        <v>104</v>
      </c>
      <c r="G3976" s="3">
        <v>41.1</v>
      </c>
    </row>
    <row r="3977" spans="1:7" x14ac:dyDescent="0.3">
      <c r="A3977" s="8">
        <v>43517</v>
      </c>
      <c r="B3977" s="3">
        <v>40.200000000000003</v>
      </c>
      <c r="C3977" s="3">
        <v>40.299999999999997</v>
      </c>
      <c r="D3977" s="3">
        <v>39.15</v>
      </c>
      <c r="E3977" s="3">
        <v>39.4</v>
      </c>
      <c r="F3977" s="3">
        <v>168</v>
      </c>
      <c r="G3977" s="3">
        <v>39.299999999999997</v>
      </c>
    </row>
    <row r="3978" spans="1:7" x14ac:dyDescent="0.3">
      <c r="A3978" s="8">
        <v>43518</v>
      </c>
      <c r="B3978" s="3">
        <v>38.450000000000003</v>
      </c>
      <c r="C3978" s="3">
        <v>38.700000000000003</v>
      </c>
      <c r="D3978" s="3">
        <v>38.299999999999997</v>
      </c>
      <c r="E3978" s="3">
        <v>38.549999999999997</v>
      </c>
      <c r="F3978" s="3">
        <v>138</v>
      </c>
      <c r="G3978" s="3">
        <v>38.6</v>
      </c>
    </row>
    <row r="3979" spans="1:7" x14ac:dyDescent="0.3">
      <c r="A3979" s="8">
        <v>43521</v>
      </c>
      <c r="B3979" s="3">
        <v>37.799999999999997</v>
      </c>
      <c r="C3979" s="3">
        <v>38.9</v>
      </c>
      <c r="D3979" s="3">
        <v>37.75</v>
      </c>
      <c r="E3979" s="3">
        <v>38.799999999999997</v>
      </c>
      <c r="F3979" s="3">
        <v>65</v>
      </c>
      <c r="G3979" s="3">
        <v>38.93</v>
      </c>
    </row>
    <row r="3980" spans="1:7" x14ac:dyDescent="0.3">
      <c r="A3980" s="8">
        <v>43522</v>
      </c>
      <c r="B3980" s="3">
        <v>39.200000000000003</v>
      </c>
      <c r="C3980" s="3">
        <v>39.700000000000003</v>
      </c>
      <c r="D3980" s="3">
        <v>39.200000000000003</v>
      </c>
      <c r="E3980" s="3">
        <v>39.6</v>
      </c>
      <c r="F3980" s="3">
        <v>113</v>
      </c>
      <c r="G3980" s="3">
        <v>39.6</v>
      </c>
    </row>
    <row r="3981" spans="1:7" x14ac:dyDescent="0.3">
      <c r="A3981" s="8">
        <v>43523</v>
      </c>
      <c r="B3981" s="3">
        <v>40.299999999999997</v>
      </c>
      <c r="C3981" s="3">
        <v>41.1</v>
      </c>
      <c r="D3981" s="3">
        <v>40.299999999999997</v>
      </c>
      <c r="E3981" s="3">
        <v>41</v>
      </c>
      <c r="F3981" s="3">
        <v>108</v>
      </c>
      <c r="G3981" s="3">
        <v>41.13</v>
      </c>
    </row>
    <row r="3982" spans="1:7" x14ac:dyDescent="0.3">
      <c r="A3982" s="8">
        <v>43524</v>
      </c>
      <c r="B3982" s="3">
        <v>41.55</v>
      </c>
      <c r="C3982" s="3">
        <v>42.8</v>
      </c>
      <c r="D3982" s="3">
        <v>41.55</v>
      </c>
      <c r="E3982" s="3">
        <v>42.55</v>
      </c>
      <c r="F3982" s="3">
        <v>129</v>
      </c>
      <c r="G3982" s="3">
        <v>42.8</v>
      </c>
    </row>
    <row r="3983" spans="1:7" x14ac:dyDescent="0.3">
      <c r="A3983" s="8">
        <v>43525</v>
      </c>
      <c r="B3983" s="3">
        <v>39.25</v>
      </c>
      <c r="C3983" s="3">
        <v>39.75</v>
      </c>
      <c r="D3983" s="3">
        <v>39.25</v>
      </c>
      <c r="E3983" s="3">
        <v>39.4</v>
      </c>
      <c r="F3983" s="3">
        <v>17</v>
      </c>
      <c r="G3983" s="3">
        <v>39.4</v>
      </c>
    </row>
    <row r="3984" spans="1:7" x14ac:dyDescent="0.3">
      <c r="A3984" s="8">
        <v>43528</v>
      </c>
      <c r="B3984" s="3">
        <v>39.1</v>
      </c>
      <c r="C3984" s="3">
        <v>40.549999999999997</v>
      </c>
      <c r="D3984" s="3">
        <v>39.1</v>
      </c>
      <c r="E3984" s="3">
        <v>40.5</v>
      </c>
      <c r="F3984" s="3">
        <v>82</v>
      </c>
      <c r="G3984" s="3">
        <v>40.5</v>
      </c>
    </row>
    <row r="3985" spans="1:7" x14ac:dyDescent="0.3">
      <c r="A3985" s="8">
        <v>43529</v>
      </c>
      <c r="B3985" s="3">
        <v>40.65</v>
      </c>
      <c r="C3985" s="3">
        <v>41.05</v>
      </c>
      <c r="D3985" s="3">
        <v>40.6</v>
      </c>
      <c r="E3985" s="3">
        <v>40.65</v>
      </c>
      <c r="F3985" s="3">
        <v>104</v>
      </c>
      <c r="G3985" s="3">
        <v>40.78</v>
      </c>
    </row>
    <row r="3986" spans="1:7" x14ac:dyDescent="0.3">
      <c r="A3986" s="8">
        <v>43530</v>
      </c>
      <c r="B3986" s="3">
        <v>40.15</v>
      </c>
      <c r="C3986" s="3">
        <v>40.299999999999997</v>
      </c>
      <c r="D3986" s="3">
        <v>39.65</v>
      </c>
      <c r="E3986" s="3">
        <v>39.950000000000003</v>
      </c>
      <c r="F3986" s="3">
        <v>91</v>
      </c>
      <c r="G3986" s="3">
        <v>39.950000000000003</v>
      </c>
    </row>
    <row r="3987" spans="1:7" x14ac:dyDescent="0.3">
      <c r="A3987" s="8">
        <v>43531</v>
      </c>
      <c r="B3987" s="3">
        <v>39.4</v>
      </c>
      <c r="C3987" s="3">
        <v>41.35</v>
      </c>
      <c r="D3987" s="3">
        <v>39.4</v>
      </c>
      <c r="E3987" s="3">
        <v>40.9</v>
      </c>
      <c r="F3987" s="3">
        <v>81</v>
      </c>
      <c r="G3987" s="3">
        <v>40.78</v>
      </c>
    </row>
    <row r="3988" spans="1:7" x14ac:dyDescent="0.3">
      <c r="A3988" s="8">
        <v>43532</v>
      </c>
      <c r="B3988" s="3">
        <v>41</v>
      </c>
      <c r="C3988" s="3">
        <v>41</v>
      </c>
      <c r="D3988" s="3">
        <v>40.799999999999997</v>
      </c>
      <c r="E3988" s="3">
        <v>40.9</v>
      </c>
      <c r="F3988" s="3">
        <v>12</v>
      </c>
      <c r="G3988" s="3">
        <v>41.03</v>
      </c>
    </row>
    <row r="3989" spans="1:7" x14ac:dyDescent="0.3">
      <c r="A3989" s="8">
        <v>43535</v>
      </c>
      <c r="B3989" s="3">
        <v>40.299999999999997</v>
      </c>
      <c r="C3989" s="3">
        <v>40.299999999999997</v>
      </c>
      <c r="D3989" s="3">
        <v>39.4</v>
      </c>
      <c r="E3989" s="3">
        <v>39.549999999999997</v>
      </c>
      <c r="F3989" s="3">
        <v>35</v>
      </c>
      <c r="G3989" s="3">
        <v>39.5</v>
      </c>
    </row>
    <row r="3990" spans="1:7" x14ac:dyDescent="0.3">
      <c r="A3990" s="8">
        <v>43536</v>
      </c>
      <c r="B3990" s="3">
        <v>38.700000000000003</v>
      </c>
      <c r="C3990" s="3">
        <v>38.700000000000003</v>
      </c>
      <c r="D3990" s="3">
        <v>38.25</v>
      </c>
      <c r="E3990" s="3">
        <v>38.700000000000003</v>
      </c>
      <c r="F3990" s="3">
        <v>53</v>
      </c>
      <c r="G3990" s="3">
        <v>38.700000000000003</v>
      </c>
    </row>
    <row r="3991" spans="1:7" x14ac:dyDescent="0.3">
      <c r="A3991" s="8">
        <v>43537</v>
      </c>
      <c r="B3991" s="3">
        <v>37.75</v>
      </c>
      <c r="C3991" s="3">
        <v>37.799999999999997</v>
      </c>
      <c r="D3991" s="3">
        <v>37.549999999999997</v>
      </c>
      <c r="E3991" s="3">
        <v>37.549999999999997</v>
      </c>
      <c r="F3991" s="3">
        <v>30</v>
      </c>
      <c r="G3991" s="3">
        <v>37.380000000000003</v>
      </c>
    </row>
    <row r="3992" spans="1:7" x14ac:dyDescent="0.3">
      <c r="A3992" s="8">
        <v>43538</v>
      </c>
      <c r="B3992" s="3">
        <v>37.450000000000003</v>
      </c>
      <c r="C3992" s="3">
        <v>37.85</v>
      </c>
      <c r="D3992" s="3">
        <v>37.4</v>
      </c>
      <c r="E3992" s="3">
        <v>37.799999999999997</v>
      </c>
      <c r="F3992" s="3">
        <v>68</v>
      </c>
      <c r="G3992" s="3">
        <v>37.799999999999997</v>
      </c>
    </row>
    <row r="3993" spans="1:7" x14ac:dyDescent="0.3">
      <c r="A3993" s="8">
        <v>43539</v>
      </c>
      <c r="B3993" s="3">
        <v>37.950000000000003</v>
      </c>
      <c r="C3993" s="3">
        <v>37.950000000000003</v>
      </c>
      <c r="D3993" s="3">
        <v>37.6</v>
      </c>
      <c r="E3993" s="3">
        <v>37.75</v>
      </c>
      <c r="F3993" s="3">
        <v>5</v>
      </c>
      <c r="G3993" s="3">
        <v>37.549999999999997</v>
      </c>
    </row>
    <row r="3994" spans="1:7" x14ac:dyDescent="0.3">
      <c r="A3994" s="8">
        <v>43542</v>
      </c>
      <c r="B3994" s="3">
        <v>36.25</v>
      </c>
      <c r="C3994" s="3">
        <v>36.299999999999997</v>
      </c>
      <c r="D3994" s="3">
        <v>36.15</v>
      </c>
      <c r="E3994" s="3">
        <v>36.29</v>
      </c>
      <c r="F3994" s="3">
        <v>12</v>
      </c>
      <c r="G3994" s="3">
        <v>36.25</v>
      </c>
    </row>
    <row r="3995" spans="1:7" x14ac:dyDescent="0.3">
      <c r="A3995" s="8">
        <v>43543</v>
      </c>
      <c r="B3995" s="3">
        <v>37</v>
      </c>
      <c r="C3995" s="3">
        <v>37</v>
      </c>
      <c r="D3995" s="3">
        <v>36.65</v>
      </c>
      <c r="E3995" s="3">
        <v>36.65</v>
      </c>
      <c r="F3995" s="3">
        <v>25</v>
      </c>
      <c r="G3995" s="3">
        <v>36.65</v>
      </c>
    </row>
    <row r="3996" spans="1:7" x14ac:dyDescent="0.3">
      <c r="A3996" s="8">
        <v>43544</v>
      </c>
      <c r="B3996" s="3">
        <v>35.700000000000003</v>
      </c>
      <c r="C3996" s="3">
        <v>36.1</v>
      </c>
      <c r="D3996" s="3">
        <v>35.549999999999997</v>
      </c>
      <c r="E3996" s="3">
        <v>36.1</v>
      </c>
      <c r="F3996" s="3">
        <v>29</v>
      </c>
      <c r="G3996" s="3">
        <v>35.85</v>
      </c>
    </row>
    <row r="3997" spans="1:7" x14ac:dyDescent="0.3">
      <c r="A3997" s="8">
        <v>43545</v>
      </c>
      <c r="B3997" s="3">
        <v>34.5</v>
      </c>
      <c r="C3997" s="3">
        <v>34.92</v>
      </c>
      <c r="D3997" s="3">
        <v>34.200000000000003</v>
      </c>
      <c r="E3997" s="3">
        <v>34.21</v>
      </c>
      <c r="F3997" s="3">
        <v>52</v>
      </c>
      <c r="G3997" s="3">
        <v>34.43</v>
      </c>
    </row>
    <row r="3998" spans="1:7" x14ac:dyDescent="0.3">
      <c r="A3998" s="8">
        <v>43546</v>
      </c>
      <c r="B3998" s="3">
        <v>34.5</v>
      </c>
      <c r="C3998" s="3">
        <v>34.950000000000003</v>
      </c>
      <c r="D3998" s="3">
        <v>34.450000000000003</v>
      </c>
      <c r="E3998" s="3">
        <v>34.700000000000003</v>
      </c>
      <c r="F3998" s="3">
        <v>108</v>
      </c>
      <c r="G3998" s="3">
        <v>34.700000000000003</v>
      </c>
    </row>
    <row r="3999" spans="1:7" x14ac:dyDescent="0.3">
      <c r="A3999" s="8">
        <v>43549</v>
      </c>
      <c r="B3999" s="3">
        <v>34.700000000000003</v>
      </c>
      <c r="C3999" s="3">
        <v>35.25</v>
      </c>
      <c r="D3999" s="3">
        <v>34.450000000000003</v>
      </c>
      <c r="E3999" s="3">
        <v>35</v>
      </c>
      <c r="F3999" s="3">
        <v>69</v>
      </c>
      <c r="G3999" s="3">
        <v>34.880000000000003</v>
      </c>
    </row>
    <row r="4000" spans="1:7" x14ac:dyDescent="0.3">
      <c r="A4000" s="8">
        <v>43550</v>
      </c>
      <c r="B4000" s="3">
        <v>35.4</v>
      </c>
      <c r="C4000" s="3">
        <v>35.700000000000003</v>
      </c>
      <c r="D4000" s="3">
        <v>35.35</v>
      </c>
      <c r="E4000" s="3">
        <v>35.700000000000003</v>
      </c>
      <c r="F4000" s="3">
        <v>67</v>
      </c>
      <c r="G4000" s="3">
        <v>35.75</v>
      </c>
    </row>
    <row r="4001" spans="1:7" x14ac:dyDescent="0.3">
      <c r="A4001" s="8">
        <v>43551</v>
      </c>
      <c r="B4001" s="3">
        <v>36.5</v>
      </c>
      <c r="C4001" s="3">
        <v>36.5</v>
      </c>
      <c r="D4001" s="3">
        <v>35.950000000000003</v>
      </c>
      <c r="E4001" s="3">
        <v>36.200000000000003</v>
      </c>
      <c r="F4001" s="3">
        <v>40</v>
      </c>
      <c r="G4001" s="3">
        <v>36.33</v>
      </c>
    </row>
    <row r="4002" spans="1:7" x14ac:dyDescent="0.3">
      <c r="A4002" s="8">
        <v>43552</v>
      </c>
      <c r="B4002" s="3">
        <v>35.75</v>
      </c>
      <c r="C4002" s="3">
        <v>36.25</v>
      </c>
      <c r="D4002" s="3">
        <v>35.75</v>
      </c>
      <c r="E4002" s="3">
        <v>36.049999999999997</v>
      </c>
      <c r="F4002" s="3">
        <v>68</v>
      </c>
      <c r="G4002" s="3">
        <v>36.119999999999997</v>
      </c>
    </row>
    <row r="4003" spans="1:7" x14ac:dyDescent="0.3">
      <c r="A4003" s="8">
        <v>43553</v>
      </c>
      <c r="B4003" s="3">
        <v>35.950000000000003</v>
      </c>
      <c r="C4003" s="3">
        <v>36.35</v>
      </c>
      <c r="D4003" s="3">
        <v>35.950000000000003</v>
      </c>
      <c r="E4003" s="3">
        <v>36</v>
      </c>
      <c r="F4003" s="3">
        <v>69</v>
      </c>
      <c r="G4003" s="3">
        <v>36.1</v>
      </c>
    </row>
    <row r="4004" spans="1:7" x14ac:dyDescent="0.3">
      <c r="A4004" s="8">
        <v>43556</v>
      </c>
      <c r="B4004" s="3">
        <v>36.85</v>
      </c>
      <c r="C4004" s="3">
        <v>36.85</v>
      </c>
      <c r="D4004" s="3">
        <v>36.15</v>
      </c>
      <c r="E4004" s="3">
        <v>36.450000000000003</v>
      </c>
      <c r="F4004" s="3">
        <v>84</v>
      </c>
      <c r="G4004" s="3">
        <v>36.58</v>
      </c>
    </row>
    <row r="4005" spans="1:7" x14ac:dyDescent="0.3">
      <c r="A4005" s="8">
        <v>43557</v>
      </c>
      <c r="B4005" s="3">
        <v>37</v>
      </c>
      <c r="C4005" s="3">
        <v>37</v>
      </c>
      <c r="D4005" s="3">
        <v>36.049999999999997</v>
      </c>
      <c r="E4005" s="3">
        <v>36.299999999999997</v>
      </c>
      <c r="F4005" s="3">
        <v>184</v>
      </c>
      <c r="G4005" s="3">
        <v>36.299999999999997</v>
      </c>
    </row>
    <row r="4006" spans="1:7" x14ac:dyDescent="0.3">
      <c r="A4006" s="8">
        <v>43558</v>
      </c>
      <c r="B4006" s="3">
        <v>36.65</v>
      </c>
      <c r="C4006" s="3">
        <v>36.65</v>
      </c>
      <c r="D4006" s="3">
        <v>36.4</v>
      </c>
      <c r="E4006" s="3">
        <v>36.6</v>
      </c>
      <c r="F4006" s="3">
        <v>116</v>
      </c>
      <c r="G4006" s="3">
        <v>36.5</v>
      </c>
    </row>
    <row r="4007" spans="1:7" x14ac:dyDescent="0.3">
      <c r="A4007" s="8">
        <v>43559</v>
      </c>
      <c r="B4007" s="3">
        <v>36.75</v>
      </c>
      <c r="C4007" s="3">
        <v>37.15</v>
      </c>
      <c r="D4007" s="3">
        <v>36.75</v>
      </c>
      <c r="E4007" s="3">
        <v>37.15</v>
      </c>
      <c r="F4007" s="3">
        <v>32</v>
      </c>
      <c r="G4007" s="3">
        <v>37.36</v>
      </c>
    </row>
    <row r="4008" spans="1:7" x14ac:dyDescent="0.3">
      <c r="A4008" s="8">
        <v>43560</v>
      </c>
      <c r="B4008" s="3">
        <v>38.5</v>
      </c>
      <c r="C4008" s="3">
        <v>38.85</v>
      </c>
      <c r="D4008" s="3">
        <v>38.5</v>
      </c>
      <c r="E4008" s="3">
        <v>38.85</v>
      </c>
      <c r="F4008" s="3">
        <v>15</v>
      </c>
      <c r="G4008" s="3">
        <v>39.130000000000003</v>
      </c>
    </row>
    <row r="4009" spans="1:7" x14ac:dyDescent="0.3">
      <c r="A4009" s="8">
        <v>43563</v>
      </c>
      <c r="B4009" s="3">
        <v>39.25</v>
      </c>
      <c r="C4009" s="3">
        <v>41.2</v>
      </c>
      <c r="D4009" s="3">
        <v>39.25</v>
      </c>
      <c r="E4009" s="3">
        <v>40.85</v>
      </c>
      <c r="F4009" s="3">
        <v>115</v>
      </c>
      <c r="G4009" s="3">
        <v>41</v>
      </c>
    </row>
    <row r="4010" spans="1:7" x14ac:dyDescent="0.3">
      <c r="A4010" s="8">
        <v>43564</v>
      </c>
      <c r="B4010" s="3">
        <v>41.3</v>
      </c>
      <c r="C4010" s="3">
        <v>41.6</v>
      </c>
      <c r="D4010" s="3">
        <v>41.05</v>
      </c>
      <c r="E4010" s="3">
        <v>41.05</v>
      </c>
      <c r="F4010" s="3">
        <v>68</v>
      </c>
      <c r="G4010" s="3">
        <v>41.25</v>
      </c>
    </row>
    <row r="4011" spans="1:7" x14ac:dyDescent="0.3">
      <c r="A4011" s="8">
        <v>43565</v>
      </c>
      <c r="B4011" s="3">
        <v>43.5</v>
      </c>
      <c r="C4011" s="3">
        <v>43.5</v>
      </c>
      <c r="D4011" s="3">
        <v>42.35</v>
      </c>
      <c r="E4011" s="3">
        <v>43</v>
      </c>
      <c r="F4011" s="3">
        <v>124</v>
      </c>
      <c r="G4011" s="3">
        <v>43</v>
      </c>
    </row>
    <row r="4012" spans="1:7" x14ac:dyDescent="0.3">
      <c r="A4012" s="8">
        <v>43566</v>
      </c>
      <c r="B4012" s="3">
        <v>41.6</v>
      </c>
      <c r="C4012" s="3">
        <v>41.75</v>
      </c>
      <c r="D4012" s="3">
        <v>41.4</v>
      </c>
      <c r="E4012" s="3">
        <v>41.65</v>
      </c>
      <c r="F4012" s="3">
        <v>51</v>
      </c>
      <c r="G4012" s="3">
        <v>41.65</v>
      </c>
    </row>
    <row r="4013" spans="1:7" x14ac:dyDescent="0.3">
      <c r="A4013" s="8">
        <v>43567</v>
      </c>
      <c r="B4013" s="3">
        <v>42</v>
      </c>
      <c r="C4013" s="3">
        <v>42.05</v>
      </c>
      <c r="D4013" s="3">
        <v>41.7</v>
      </c>
      <c r="E4013" s="3">
        <v>41.7</v>
      </c>
      <c r="F4013" s="3">
        <v>14</v>
      </c>
      <c r="G4013" s="3">
        <v>41.83</v>
      </c>
    </row>
    <row r="4014" spans="1:7" x14ac:dyDescent="0.3">
      <c r="A4014" s="8">
        <v>43570</v>
      </c>
      <c r="B4014" s="3">
        <v>41.8</v>
      </c>
      <c r="C4014" s="3">
        <v>41.9</v>
      </c>
      <c r="D4014" s="3">
        <v>41.8</v>
      </c>
      <c r="E4014" s="3">
        <v>41.85</v>
      </c>
      <c r="F4014" s="3">
        <v>7</v>
      </c>
      <c r="G4014" s="3">
        <v>41.9</v>
      </c>
    </row>
    <row r="4015" spans="1:7" x14ac:dyDescent="0.3">
      <c r="A4015" s="8">
        <v>43571</v>
      </c>
      <c r="B4015" s="3">
        <v>42.23</v>
      </c>
      <c r="C4015" s="3">
        <v>42.23</v>
      </c>
      <c r="D4015" s="3">
        <v>42.23</v>
      </c>
      <c r="E4015" s="3">
        <v>42.23</v>
      </c>
      <c r="F4015" s="3">
        <v>0</v>
      </c>
      <c r="G4015" s="3">
        <v>42.23</v>
      </c>
    </row>
    <row r="4016" spans="1:7" x14ac:dyDescent="0.3">
      <c r="A4016" s="8">
        <v>43572</v>
      </c>
      <c r="B4016" s="3">
        <v>42.8</v>
      </c>
      <c r="C4016" s="3">
        <v>42.8</v>
      </c>
      <c r="D4016" s="3">
        <v>42.6</v>
      </c>
      <c r="E4016" s="3">
        <v>42.8</v>
      </c>
      <c r="F4016" s="3">
        <v>66</v>
      </c>
      <c r="G4016" s="3">
        <v>43.03</v>
      </c>
    </row>
    <row r="4017" spans="1:7" x14ac:dyDescent="0.3">
      <c r="A4017" s="8">
        <v>43578</v>
      </c>
      <c r="B4017" s="3">
        <v>42.25</v>
      </c>
      <c r="C4017" s="3">
        <v>42.45</v>
      </c>
      <c r="D4017" s="3">
        <v>41.55</v>
      </c>
      <c r="E4017" s="3">
        <v>41.55</v>
      </c>
      <c r="F4017" s="3">
        <v>80</v>
      </c>
      <c r="G4017" s="3">
        <v>41.55</v>
      </c>
    </row>
    <row r="4018" spans="1:7" x14ac:dyDescent="0.3">
      <c r="A4018" s="8">
        <v>43579</v>
      </c>
      <c r="B4018" s="3">
        <v>42.35</v>
      </c>
      <c r="C4018" s="3">
        <v>42.45</v>
      </c>
      <c r="D4018" s="3">
        <v>41.9</v>
      </c>
      <c r="E4018" s="3">
        <v>42.05</v>
      </c>
      <c r="F4018" s="3">
        <v>147</v>
      </c>
      <c r="G4018" s="3">
        <v>41.93</v>
      </c>
    </row>
    <row r="4019" spans="1:7" x14ac:dyDescent="0.3">
      <c r="A4019" s="8">
        <v>43580</v>
      </c>
      <c r="B4019" s="3">
        <v>42</v>
      </c>
      <c r="C4019" s="3">
        <v>42.15</v>
      </c>
      <c r="D4019" s="3">
        <v>41.85</v>
      </c>
      <c r="E4019" s="3">
        <v>41.9</v>
      </c>
      <c r="F4019" s="3">
        <v>48</v>
      </c>
      <c r="G4019" s="3">
        <v>41.83</v>
      </c>
    </row>
    <row r="4020" spans="1:7" x14ac:dyDescent="0.3">
      <c r="A4020" s="8">
        <v>43581</v>
      </c>
      <c r="B4020" s="3">
        <v>41.4</v>
      </c>
      <c r="C4020" s="3">
        <v>41.51</v>
      </c>
      <c r="D4020" s="3">
        <v>40.15</v>
      </c>
      <c r="E4020" s="3">
        <v>40.15</v>
      </c>
      <c r="F4020" s="3">
        <v>105</v>
      </c>
      <c r="G4020" s="3">
        <v>40.25</v>
      </c>
    </row>
    <row r="4021" spans="1:7" x14ac:dyDescent="0.3">
      <c r="A4021" s="8">
        <v>43584</v>
      </c>
      <c r="B4021" s="3">
        <v>40.450000000000003</v>
      </c>
      <c r="C4021" s="3">
        <v>41.15</v>
      </c>
      <c r="D4021" s="3">
        <v>40.450000000000003</v>
      </c>
      <c r="E4021" s="3">
        <v>41.15</v>
      </c>
      <c r="F4021" s="3">
        <v>51</v>
      </c>
      <c r="G4021" s="3">
        <v>41.05</v>
      </c>
    </row>
    <row r="4022" spans="1:7" x14ac:dyDescent="0.3">
      <c r="A4022" s="8">
        <v>43585</v>
      </c>
      <c r="B4022" s="3">
        <v>40.9</v>
      </c>
      <c r="C4022" s="3">
        <v>41.85</v>
      </c>
      <c r="D4022" s="3">
        <v>40.75</v>
      </c>
      <c r="E4022" s="3">
        <v>41.85</v>
      </c>
      <c r="F4022" s="3">
        <v>148</v>
      </c>
      <c r="G4022" s="3">
        <v>41.85</v>
      </c>
    </row>
    <row r="4023" spans="1:7" x14ac:dyDescent="0.3">
      <c r="A4023" s="8">
        <v>43587</v>
      </c>
      <c r="B4023" s="3">
        <v>39.65</v>
      </c>
      <c r="C4023" s="3">
        <v>39.65</v>
      </c>
      <c r="D4023" s="3">
        <v>39.65</v>
      </c>
      <c r="E4023" s="3">
        <v>39.65</v>
      </c>
      <c r="F4023" s="3">
        <v>5</v>
      </c>
      <c r="G4023" s="3">
        <v>39.65</v>
      </c>
    </row>
    <row r="4024" spans="1:7" x14ac:dyDescent="0.3">
      <c r="A4024" s="8">
        <v>43588</v>
      </c>
      <c r="B4024" s="3">
        <v>40.15</v>
      </c>
      <c r="C4024" s="3">
        <v>40.15</v>
      </c>
      <c r="D4024" s="3">
        <v>40.15</v>
      </c>
      <c r="E4024" s="3">
        <v>40.15</v>
      </c>
      <c r="F4024" s="3">
        <v>1</v>
      </c>
      <c r="G4024" s="3">
        <v>40.43</v>
      </c>
    </row>
    <row r="4025" spans="1:7" x14ac:dyDescent="0.3">
      <c r="A4025" s="8">
        <v>43591</v>
      </c>
      <c r="B4025" s="3">
        <v>41</v>
      </c>
      <c r="C4025" s="3">
        <v>41</v>
      </c>
      <c r="D4025" s="3">
        <v>41</v>
      </c>
      <c r="E4025" s="3">
        <v>41</v>
      </c>
      <c r="F4025" s="3">
        <v>10</v>
      </c>
      <c r="G4025" s="3">
        <v>41</v>
      </c>
    </row>
    <row r="4026" spans="1:7" x14ac:dyDescent="0.3">
      <c r="A4026" s="8">
        <v>43592</v>
      </c>
      <c r="B4026" s="3">
        <v>41.4</v>
      </c>
      <c r="C4026" s="3">
        <v>41.4</v>
      </c>
      <c r="D4026" s="3">
        <v>41.25</v>
      </c>
      <c r="E4026" s="3">
        <v>41.25</v>
      </c>
      <c r="F4026" s="3">
        <v>12</v>
      </c>
      <c r="G4026" s="3">
        <v>41.25</v>
      </c>
    </row>
    <row r="4027" spans="1:7" x14ac:dyDescent="0.3">
      <c r="A4027" s="8">
        <v>43593</v>
      </c>
      <c r="B4027" s="3">
        <v>41.85</v>
      </c>
      <c r="C4027" s="3">
        <v>41.85</v>
      </c>
      <c r="D4027" s="3">
        <v>41.85</v>
      </c>
      <c r="E4027" s="3">
        <v>41.85</v>
      </c>
      <c r="F4027" s="3">
        <v>0</v>
      </c>
      <c r="G4027" s="3">
        <v>41.85</v>
      </c>
    </row>
    <row r="4028" spans="1:7" x14ac:dyDescent="0.3">
      <c r="A4028" s="8">
        <v>43594</v>
      </c>
      <c r="B4028" s="3">
        <v>41.85</v>
      </c>
      <c r="C4028" s="3">
        <v>41.85</v>
      </c>
      <c r="D4028" s="3">
        <v>41.65</v>
      </c>
      <c r="E4028" s="3">
        <v>41.65</v>
      </c>
      <c r="F4028" s="3">
        <v>10</v>
      </c>
      <c r="G4028" s="3">
        <v>41.5</v>
      </c>
    </row>
    <row r="4029" spans="1:7" x14ac:dyDescent="0.3">
      <c r="A4029" s="8">
        <v>43595</v>
      </c>
      <c r="B4029" s="3">
        <v>41.55</v>
      </c>
      <c r="C4029" s="3">
        <v>41.55</v>
      </c>
      <c r="D4029" s="3">
        <v>41</v>
      </c>
      <c r="E4029" s="3">
        <v>41</v>
      </c>
      <c r="F4029" s="3">
        <v>21</v>
      </c>
      <c r="G4029" s="3">
        <v>41</v>
      </c>
    </row>
    <row r="4030" spans="1:7" x14ac:dyDescent="0.3">
      <c r="A4030" s="8">
        <v>43598</v>
      </c>
      <c r="B4030" s="3">
        <v>41.25</v>
      </c>
      <c r="C4030" s="3">
        <v>41.25</v>
      </c>
      <c r="D4030" s="3">
        <v>41.05</v>
      </c>
      <c r="E4030" s="3">
        <v>41.05</v>
      </c>
      <c r="F4030" s="3">
        <v>7</v>
      </c>
      <c r="G4030" s="3">
        <v>40.9</v>
      </c>
    </row>
    <row r="4031" spans="1:7" x14ac:dyDescent="0.3">
      <c r="A4031" s="8">
        <v>43599</v>
      </c>
      <c r="B4031" s="3">
        <v>40.1</v>
      </c>
      <c r="C4031" s="3">
        <v>40.1</v>
      </c>
      <c r="D4031" s="3">
        <v>38.799999999999997</v>
      </c>
      <c r="E4031" s="3">
        <v>38.799999999999997</v>
      </c>
      <c r="F4031" s="3">
        <v>47</v>
      </c>
      <c r="G4031" s="3">
        <v>38.85</v>
      </c>
    </row>
    <row r="4032" spans="1:7" x14ac:dyDescent="0.3">
      <c r="A4032" s="8">
        <v>43600</v>
      </c>
      <c r="B4032" s="3">
        <v>38.75</v>
      </c>
      <c r="C4032" s="3">
        <v>38.75</v>
      </c>
      <c r="D4032" s="3">
        <v>37.799999999999997</v>
      </c>
      <c r="E4032" s="3">
        <v>37.799999999999997</v>
      </c>
      <c r="F4032" s="3">
        <v>12</v>
      </c>
      <c r="G4032" s="3">
        <v>38.049999999999997</v>
      </c>
    </row>
    <row r="4033" spans="1:7" x14ac:dyDescent="0.3">
      <c r="A4033" s="8">
        <v>43601</v>
      </c>
      <c r="B4033" s="3">
        <v>37.799999999999997</v>
      </c>
      <c r="C4033" s="3">
        <v>38.049999999999997</v>
      </c>
      <c r="D4033" s="3">
        <v>37.53</v>
      </c>
      <c r="E4033" s="3">
        <v>38.049999999999997</v>
      </c>
      <c r="F4033" s="3">
        <v>22</v>
      </c>
      <c r="G4033" s="3">
        <v>38.049999999999997</v>
      </c>
    </row>
    <row r="4034" spans="1:7" x14ac:dyDescent="0.3">
      <c r="A4034" s="8">
        <v>43605</v>
      </c>
      <c r="B4034" s="3">
        <v>36.25</v>
      </c>
      <c r="C4034" s="3">
        <v>36.25</v>
      </c>
      <c r="D4034" s="3">
        <v>35.4</v>
      </c>
      <c r="E4034" s="3">
        <v>35.4</v>
      </c>
      <c r="F4034" s="3">
        <v>50</v>
      </c>
      <c r="G4034" s="3">
        <v>35.4</v>
      </c>
    </row>
    <row r="4035" spans="1:7" x14ac:dyDescent="0.3">
      <c r="A4035" s="8">
        <v>43606</v>
      </c>
      <c r="B4035" s="3">
        <v>34.799999999999997</v>
      </c>
      <c r="C4035" s="3">
        <v>35.6</v>
      </c>
      <c r="D4035" s="3">
        <v>34.799999999999997</v>
      </c>
      <c r="E4035" s="3">
        <v>35.450000000000003</v>
      </c>
      <c r="F4035" s="3">
        <v>85</v>
      </c>
      <c r="G4035" s="3">
        <v>35.450000000000003</v>
      </c>
    </row>
    <row r="4036" spans="1:7" x14ac:dyDescent="0.3">
      <c r="A4036" s="8">
        <v>43607</v>
      </c>
      <c r="B4036" s="3">
        <v>35.5</v>
      </c>
      <c r="C4036" s="3">
        <v>35.75</v>
      </c>
      <c r="D4036" s="3">
        <v>35.200000000000003</v>
      </c>
      <c r="E4036" s="3">
        <v>35.35</v>
      </c>
      <c r="F4036" s="3">
        <v>94</v>
      </c>
      <c r="G4036" s="3">
        <v>35.35</v>
      </c>
    </row>
    <row r="4037" spans="1:7" x14ac:dyDescent="0.3">
      <c r="A4037" s="8">
        <v>43608</v>
      </c>
      <c r="B4037" s="3">
        <v>35.6</v>
      </c>
      <c r="C4037" s="3">
        <v>35.6</v>
      </c>
      <c r="D4037" s="3">
        <v>35.22</v>
      </c>
      <c r="E4037" s="3">
        <v>35.22</v>
      </c>
      <c r="F4037" s="3">
        <v>31</v>
      </c>
      <c r="G4037" s="3">
        <v>35.22</v>
      </c>
    </row>
    <row r="4038" spans="1:7" x14ac:dyDescent="0.3">
      <c r="A4038" s="8">
        <v>43609</v>
      </c>
      <c r="B4038" s="3">
        <v>35.450000000000003</v>
      </c>
      <c r="C4038" s="3">
        <v>35.799999999999997</v>
      </c>
      <c r="D4038" s="3">
        <v>35.450000000000003</v>
      </c>
      <c r="E4038" s="3">
        <v>35.71</v>
      </c>
      <c r="F4038" s="3">
        <v>46</v>
      </c>
      <c r="G4038" s="3">
        <v>35.71</v>
      </c>
    </row>
    <row r="4039" spans="1:7" x14ac:dyDescent="0.3">
      <c r="A4039" s="8">
        <v>43612</v>
      </c>
      <c r="B4039" s="3">
        <v>34.6</v>
      </c>
      <c r="C4039" s="3">
        <v>34.700000000000003</v>
      </c>
      <c r="D4039" s="3">
        <v>34.6</v>
      </c>
      <c r="E4039" s="3">
        <v>34.6</v>
      </c>
      <c r="F4039" s="3">
        <v>11</v>
      </c>
      <c r="G4039" s="3">
        <v>34.75</v>
      </c>
    </row>
    <row r="4040" spans="1:7" x14ac:dyDescent="0.3">
      <c r="A4040" s="8">
        <v>43613</v>
      </c>
      <c r="B4040" s="3">
        <v>34.75</v>
      </c>
      <c r="C4040" s="3">
        <v>35.5</v>
      </c>
      <c r="D4040" s="3">
        <v>34.5</v>
      </c>
      <c r="E4040" s="3">
        <v>35.5</v>
      </c>
      <c r="F4040" s="3">
        <v>95</v>
      </c>
      <c r="G4040" s="3">
        <v>35.5</v>
      </c>
    </row>
    <row r="4041" spans="1:7" x14ac:dyDescent="0.3">
      <c r="A4041" s="8">
        <v>43614</v>
      </c>
      <c r="B4041" s="3">
        <v>35.25</v>
      </c>
      <c r="C4041" s="3">
        <v>35.35</v>
      </c>
      <c r="D4041" s="3">
        <v>34.950000000000003</v>
      </c>
      <c r="E4041" s="3">
        <v>35.200000000000003</v>
      </c>
      <c r="F4041" s="3">
        <v>31</v>
      </c>
      <c r="G4041" s="3">
        <v>35.4</v>
      </c>
    </row>
    <row r="4042" spans="1:7" x14ac:dyDescent="0.3">
      <c r="A4042" s="8">
        <v>43616</v>
      </c>
      <c r="B4042" s="3">
        <v>34.75</v>
      </c>
      <c r="C4042" s="3">
        <v>34.75</v>
      </c>
      <c r="D4042" s="3">
        <v>33.75</v>
      </c>
      <c r="E4042" s="3">
        <v>33.75</v>
      </c>
      <c r="F4042" s="3">
        <v>78</v>
      </c>
      <c r="G4042" s="3">
        <v>33.75</v>
      </c>
    </row>
    <row r="4043" spans="1:7" x14ac:dyDescent="0.3">
      <c r="A4043" s="8">
        <v>43619</v>
      </c>
      <c r="B4043" s="3">
        <v>34.700000000000003</v>
      </c>
      <c r="C4043" s="3">
        <v>34.700000000000003</v>
      </c>
      <c r="D4043" s="3">
        <v>33.200000000000003</v>
      </c>
      <c r="E4043" s="3">
        <v>33.200000000000003</v>
      </c>
      <c r="F4043" s="3">
        <v>54</v>
      </c>
      <c r="G4043" s="3">
        <v>33.200000000000003</v>
      </c>
    </row>
    <row r="4044" spans="1:7" x14ac:dyDescent="0.3">
      <c r="A4044" s="8">
        <v>43620</v>
      </c>
      <c r="B4044" s="3">
        <v>33.5</v>
      </c>
      <c r="C4044" s="3">
        <v>33.549999999999997</v>
      </c>
      <c r="D4044" s="3">
        <v>32.35</v>
      </c>
      <c r="E4044" s="3">
        <v>32.5</v>
      </c>
      <c r="F4044" s="3">
        <v>69</v>
      </c>
      <c r="G4044" s="3">
        <v>32.450000000000003</v>
      </c>
    </row>
    <row r="4045" spans="1:7" x14ac:dyDescent="0.3">
      <c r="A4045" s="8">
        <v>43621</v>
      </c>
      <c r="B4045" s="3">
        <v>32.85</v>
      </c>
      <c r="C4045" s="3">
        <v>33.75</v>
      </c>
      <c r="D4045" s="3">
        <v>32.299999999999997</v>
      </c>
      <c r="E4045" s="3">
        <v>32.299999999999997</v>
      </c>
      <c r="F4045" s="3">
        <v>45</v>
      </c>
      <c r="G4045" s="3">
        <v>32.299999999999997</v>
      </c>
    </row>
    <row r="4046" spans="1:7" x14ac:dyDescent="0.3">
      <c r="A4046" s="8">
        <v>43622</v>
      </c>
      <c r="B4046" s="3">
        <v>32.14</v>
      </c>
      <c r="C4046" s="3">
        <v>32.75</v>
      </c>
      <c r="D4046" s="3">
        <v>31.8</v>
      </c>
      <c r="E4046" s="3">
        <v>32.6</v>
      </c>
      <c r="F4046" s="3">
        <v>92</v>
      </c>
      <c r="G4046" s="3">
        <v>32.75</v>
      </c>
    </row>
    <row r="4047" spans="1:7" x14ac:dyDescent="0.3">
      <c r="A4047" s="8">
        <v>43623</v>
      </c>
      <c r="B4047" s="3">
        <v>33.25</v>
      </c>
      <c r="C4047" s="3">
        <v>33.4</v>
      </c>
      <c r="D4047" s="3">
        <v>33.15</v>
      </c>
      <c r="E4047" s="3">
        <v>33.15</v>
      </c>
      <c r="F4047" s="3">
        <v>15</v>
      </c>
      <c r="G4047" s="3">
        <v>33.15</v>
      </c>
    </row>
    <row r="4048" spans="1:7" x14ac:dyDescent="0.3">
      <c r="A4048" s="8">
        <v>43627</v>
      </c>
      <c r="B4048" s="3">
        <v>33.299999999999997</v>
      </c>
      <c r="C4048" s="3">
        <v>33.299999999999997</v>
      </c>
      <c r="D4048" s="3">
        <v>32.9</v>
      </c>
      <c r="E4048" s="3">
        <v>33.15</v>
      </c>
      <c r="F4048" s="3">
        <v>49</v>
      </c>
      <c r="G4048" s="3">
        <v>33.15</v>
      </c>
    </row>
    <row r="4049" spans="1:7" x14ac:dyDescent="0.3">
      <c r="A4049" s="8">
        <v>43628</v>
      </c>
      <c r="B4049" s="3">
        <v>32.549999999999997</v>
      </c>
      <c r="C4049" s="3">
        <v>32.549999999999997</v>
      </c>
      <c r="D4049" s="3">
        <v>32.200000000000003</v>
      </c>
      <c r="E4049" s="3">
        <v>32.200000000000003</v>
      </c>
      <c r="F4049" s="3">
        <v>25</v>
      </c>
      <c r="G4049" s="3">
        <v>31.98</v>
      </c>
    </row>
    <row r="4050" spans="1:7" x14ac:dyDescent="0.3">
      <c r="A4050" s="8">
        <v>43629</v>
      </c>
      <c r="B4050" s="3">
        <v>32</v>
      </c>
      <c r="C4050" s="3">
        <v>32</v>
      </c>
      <c r="D4050" s="3">
        <v>31.7</v>
      </c>
      <c r="E4050" s="3">
        <v>31.7</v>
      </c>
      <c r="F4050" s="3">
        <v>14</v>
      </c>
      <c r="G4050" s="3">
        <v>31.58</v>
      </c>
    </row>
    <row r="4051" spans="1:7" x14ac:dyDescent="0.3">
      <c r="A4051" s="8">
        <v>43630</v>
      </c>
      <c r="B4051" s="3">
        <v>31.3</v>
      </c>
      <c r="C4051" s="3">
        <v>31.65</v>
      </c>
      <c r="D4051" s="3">
        <v>31.3</v>
      </c>
      <c r="E4051" s="3">
        <v>31.65</v>
      </c>
      <c r="F4051" s="3">
        <v>14</v>
      </c>
      <c r="G4051" s="3">
        <v>31.55</v>
      </c>
    </row>
    <row r="4052" spans="1:7" x14ac:dyDescent="0.3">
      <c r="A4052" s="8">
        <v>43633</v>
      </c>
      <c r="B4052" s="3">
        <v>31.15</v>
      </c>
      <c r="C4052" s="3">
        <v>31.45</v>
      </c>
      <c r="D4052" s="3">
        <v>31</v>
      </c>
      <c r="E4052" s="3">
        <v>31.45</v>
      </c>
      <c r="F4052" s="3">
        <v>52</v>
      </c>
      <c r="G4052" s="3">
        <v>31.36</v>
      </c>
    </row>
    <row r="4053" spans="1:7" x14ac:dyDescent="0.3">
      <c r="A4053" s="8">
        <v>43634</v>
      </c>
      <c r="B4053" s="3">
        <v>31.4</v>
      </c>
      <c r="C4053" s="3">
        <v>31.4</v>
      </c>
      <c r="D4053" s="3">
        <v>30.9</v>
      </c>
      <c r="E4053" s="3">
        <v>31.3</v>
      </c>
      <c r="F4053" s="3">
        <v>75</v>
      </c>
      <c r="G4053" s="3">
        <v>31.3</v>
      </c>
    </row>
    <row r="4054" spans="1:7" x14ac:dyDescent="0.3">
      <c r="A4054" s="8">
        <v>43635</v>
      </c>
      <c r="B4054" s="3">
        <v>32.25</v>
      </c>
      <c r="C4054" s="3">
        <v>32.4</v>
      </c>
      <c r="D4054" s="3">
        <v>31.88</v>
      </c>
      <c r="E4054" s="3">
        <v>31.95</v>
      </c>
      <c r="F4054" s="3">
        <v>108</v>
      </c>
      <c r="G4054" s="3">
        <v>31.58</v>
      </c>
    </row>
    <row r="4055" spans="1:7" x14ac:dyDescent="0.3">
      <c r="A4055" s="8">
        <v>43636</v>
      </c>
      <c r="B4055" s="3">
        <v>31.5</v>
      </c>
      <c r="C4055" s="3">
        <v>31.55</v>
      </c>
      <c r="D4055" s="3">
        <v>31.2</v>
      </c>
      <c r="E4055" s="3">
        <v>31.2</v>
      </c>
      <c r="F4055" s="3">
        <v>53</v>
      </c>
      <c r="G4055" s="3">
        <v>31.2</v>
      </c>
    </row>
    <row r="4056" spans="1:7" x14ac:dyDescent="0.3">
      <c r="A4056" s="8">
        <v>43637</v>
      </c>
      <c r="B4056" s="3">
        <v>31.3</v>
      </c>
      <c r="C4056" s="3">
        <v>32.1</v>
      </c>
      <c r="D4056" s="3">
        <v>31.3</v>
      </c>
      <c r="E4056" s="3">
        <v>32.049999999999997</v>
      </c>
      <c r="F4056" s="3">
        <v>39</v>
      </c>
      <c r="G4056" s="3">
        <v>32.049999999999997</v>
      </c>
    </row>
    <row r="4057" spans="1:7" x14ac:dyDescent="0.3">
      <c r="A4057" s="8">
        <v>43640</v>
      </c>
      <c r="B4057" s="3">
        <v>32.5</v>
      </c>
      <c r="C4057" s="3">
        <v>33.85</v>
      </c>
      <c r="D4057" s="3">
        <v>32.5</v>
      </c>
      <c r="E4057" s="3">
        <v>33.799999999999997</v>
      </c>
      <c r="F4057" s="3">
        <v>68</v>
      </c>
      <c r="G4057" s="3">
        <v>33.6</v>
      </c>
    </row>
    <row r="4058" spans="1:7" x14ac:dyDescent="0.3">
      <c r="A4058" s="8">
        <v>43641</v>
      </c>
      <c r="B4058" s="3">
        <v>33.25</v>
      </c>
      <c r="C4058" s="3">
        <v>33.25</v>
      </c>
      <c r="D4058" s="3">
        <v>33</v>
      </c>
      <c r="E4058" s="3">
        <v>33</v>
      </c>
      <c r="F4058" s="3">
        <v>30</v>
      </c>
      <c r="G4058" s="3">
        <v>33.1</v>
      </c>
    </row>
    <row r="4059" spans="1:7" x14ac:dyDescent="0.3">
      <c r="A4059" s="8">
        <v>43642</v>
      </c>
      <c r="B4059" s="3">
        <v>33.1</v>
      </c>
      <c r="C4059" s="3">
        <v>33.4</v>
      </c>
      <c r="D4059" s="3">
        <v>32.9</v>
      </c>
      <c r="E4059" s="3">
        <v>32.9</v>
      </c>
      <c r="F4059" s="3">
        <v>42</v>
      </c>
      <c r="G4059" s="3">
        <v>32.9</v>
      </c>
    </row>
    <row r="4060" spans="1:7" x14ac:dyDescent="0.3">
      <c r="A4060" s="8">
        <v>43643</v>
      </c>
      <c r="B4060" s="3">
        <v>32.75</v>
      </c>
      <c r="C4060" s="3">
        <v>32.799999999999997</v>
      </c>
      <c r="D4060" s="3">
        <v>32.15</v>
      </c>
      <c r="E4060" s="3">
        <v>32.15</v>
      </c>
      <c r="F4060" s="3">
        <v>27</v>
      </c>
      <c r="G4060" s="3">
        <v>32.03</v>
      </c>
    </row>
    <row r="4061" spans="1:7" x14ac:dyDescent="0.3">
      <c r="A4061" s="8">
        <v>43644</v>
      </c>
      <c r="B4061" s="3">
        <v>30.3</v>
      </c>
      <c r="C4061" s="3">
        <v>30.3</v>
      </c>
      <c r="D4061" s="3">
        <v>29.75</v>
      </c>
      <c r="E4061" s="3">
        <v>29.75</v>
      </c>
      <c r="F4061" s="3">
        <v>65</v>
      </c>
      <c r="G4061" s="3">
        <v>29.75</v>
      </c>
    </row>
    <row r="4062" spans="1:7" x14ac:dyDescent="0.3">
      <c r="A4062" s="8">
        <v>43647</v>
      </c>
      <c r="B4062" s="3">
        <v>33.5</v>
      </c>
      <c r="C4062" s="3">
        <v>33.65</v>
      </c>
      <c r="D4062" s="3">
        <v>33.5</v>
      </c>
      <c r="E4062" s="3">
        <v>33.6</v>
      </c>
      <c r="F4062" s="3">
        <v>38</v>
      </c>
      <c r="G4062" s="3">
        <v>33.6</v>
      </c>
    </row>
    <row r="4063" spans="1:7" x14ac:dyDescent="0.3">
      <c r="A4063" s="8">
        <v>43648</v>
      </c>
      <c r="B4063" s="3">
        <v>34.5</v>
      </c>
      <c r="C4063" s="3">
        <v>34.65</v>
      </c>
      <c r="D4063" s="3">
        <v>34.25</v>
      </c>
      <c r="E4063" s="3">
        <v>34.65</v>
      </c>
      <c r="F4063" s="3">
        <v>19</v>
      </c>
      <c r="G4063" s="3">
        <v>34.65</v>
      </c>
    </row>
    <row r="4064" spans="1:7" x14ac:dyDescent="0.3">
      <c r="A4064" s="8">
        <v>43649</v>
      </c>
      <c r="B4064" s="3">
        <v>34.5</v>
      </c>
      <c r="C4064" s="3">
        <v>34.700000000000003</v>
      </c>
      <c r="D4064" s="3">
        <v>34.4</v>
      </c>
      <c r="E4064" s="3">
        <v>34.4</v>
      </c>
      <c r="F4064" s="3">
        <v>11</v>
      </c>
      <c r="G4064" s="3">
        <v>34.4</v>
      </c>
    </row>
    <row r="4065" spans="1:7" x14ac:dyDescent="0.3">
      <c r="A4065" s="8">
        <v>43650</v>
      </c>
      <c r="B4065" s="3">
        <v>34.5</v>
      </c>
      <c r="C4065" s="3">
        <v>34.5</v>
      </c>
      <c r="D4065" s="3">
        <v>34.5</v>
      </c>
      <c r="E4065" s="3">
        <v>34.5</v>
      </c>
      <c r="F4065" s="3">
        <v>3</v>
      </c>
      <c r="G4065" s="3">
        <v>34.5</v>
      </c>
    </row>
    <row r="4066" spans="1:7" x14ac:dyDescent="0.3">
      <c r="A4066" s="8">
        <v>43651</v>
      </c>
      <c r="B4066" s="3">
        <v>34.799999999999997</v>
      </c>
      <c r="C4066" s="3">
        <v>34.799999999999997</v>
      </c>
      <c r="D4066" s="3">
        <v>34.799999999999997</v>
      </c>
      <c r="E4066" s="3">
        <v>34.799999999999997</v>
      </c>
      <c r="F4066" s="3">
        <v>4</v>
      </c>
      <c r="G4066" s="3">
        <v>34.799999999999997</v>
      </c>
    </row>
    <row r="4067" spans="1:7" x14ac:dyDescent="0.3">
      <c r="A4067" s="8">
        <v>43654</v>
      </c>
      <c r="B4067" s="3">
        <v>35.9</v>
      </c>
      <c r="C4067" s="3">
        <v>36</v>
      </c>
      <c r="D4067" s="3">
        <v>35.9</v>
      </c>
      <c r="E4067" s="3">
        <v>36</v>
      </c>
      <c r="F4067" s="3">
        <v>16</v>
      </c>
      <c r="G4067" s="3">
        <v>36</v>
      </c>
    </row>
    <row r="4068" spans="1:7" x14ac:dyDescent="0.3">
      <c r="A4068" s="8">
        <v>43655</v>
      </c>
      <c r="B4068" s="3">
        <v>36.75</v>
      </c>
      <c r="C4068" s="3">
        <v>36.75</v>
      </c>
      <c r="D4068" s="3">
        <v>36.75</v>
      </c>
      <c r="E4068" s="3">
        <v>36.75</v>
      </c>
      <c r="F4068" s="3">
        <v>5</v>
      </c>
      <c r="G4068" s="3">
        <v>36.729999999999997</v>
      </c>
    </row>
    <row r="4069" spans="1:7" x14ac:dyDescent="0.3">
      <c r="A4069" s="8">
        <v>43656</v>
      </c>
      <c r="B4069" s="3">
        <v>36.9</v>
      </c>
      <c r="C4069" s="3">
        <v>38.15</v>
      </c>
      <c r="D4069" s="3">
        <v>36.9</v>
      </c>
      <c r="E4069" s="3">
        <v>38.15</v>
      </c>
      <c r="F4069" s="3">
        <v>29</v>
      </c>
      <c r="G4069" s="3">
        <v>38.15</v>
      </c>
    </row>
    <row r="4070" spans="1:7" x14ac:dyDescent="0.3">
      <c r="A4070" s="8">
        <v>43657</v>
      </c>
      <c r="B4070" s="3">
        <v>39.5</v>
      </c>
      <c r="C4070" s="3">
        <v>39.5</v>
      </c>
      <c r="D4070" s="3">
        <v>39.5</v>
      </c>
      <c r="E4070" s="3">
        <v>39.5</v>
      </c>
      <c r="F4070" s="3">
        <v>16</v>
      </c>
      <c r="G4070" s="3">
        <v>39.729999999999997</v>
      </c>
    </row>
    <row r="4071" spans="1:7" x14ac:dyDescent="0.3">
      <c r="A4071" s="8">
        <v>43658</v>
      </c>
      <c r="B4071" s="3">
        <v>39.25</v>
      </c>
      <c r="C4071" s="3">
        <v>39.5</v>
      </c>
      <c r="D4071" s="3">
        <v>39.15</v>
      </c>
      <c r="E4071" s="3">
        <v>39.5</v>
      </c>
      <c r="F4071" s="3">
        <v>44</v>
      </c>
      <c r="G4071" s="3">
        <v>39.5</v>
      </c>
    </row>
    <row r="4072" spans="1:7" x14ac:dyDescent="0.3">
      <c r="A4072" s="8">
        <v>43661</v>
      </c>
      <c r="B4072" s="3">
        <v>40</v>
      </c>
      <c r="C4072" s="3">
        <v>40</v>
      </c>
      <c r="D4072" s="3">
        <v>40</v>
      </c>
      <c r="E4072" s="3">
        <v>40</v>
      </c>
      <c r="F4072" s="3">
        <v>5</v>
      </c>
      <c r="G4072" s="3">
        <v>40</v>
      </c>
    </row>
    <row r="4073" spans="1:7" x14ac:dyDescent="0.3">
      <c r="A4073" s="8">
        <v>43662</v>
      </c>
      <c r="B4073" s="3">
        <v>39.549999999999997</v>
      </c>
      <c r="C4073" s="3">
        <v>39.549999999999997</v>
      </c>
      <c r="D4073" s="3">
        <v>39.4</v>
      </c>
      <c r="E4073" s="3">
        <v>39.5</v>
      </c>
      <c r="F4073" s="3">
        <v>14</v>
      </c>
      <c r="G4073" s="3">
        <v>39.5</v>
      </c>
    </row>
    <row r="4074" spans="1:7" x14ac:dyDescent="0.3">
      <c r="A4074" s="8">
        <v>43663</v>
      </c>
      <c r="B4074" s="3">
        <v>39.799999999999997</v>
      </c>
      <c r="C4074" s="3">
        <v>39.799999999999997</v>
      </c>
      <c r="D4074" s="3">
        <v>39.6</v>
      </c>
      <c r="E4074" s="3">
        <v>39.799999999999997</v>
      </c>
      <c r="F4074" s="3">
        <v>95</v>
      </c>
      <c r="G4074" s="3">
        <v>39.799999999999997</v>
      </c>
    </row>
    <row r="4075" spans="1:7" x14ac:dyDescent="0.3">
      <c r="A4075" s="8">
        <v>43664</v>
      </c>
      <c r="B4075" s="3">
        <v>39.799999999999997</v>
      </c>
      <c r="C4075" s="3">
        <v>40.049999999999997</v>
      </c>
      <c r="D4075" s="3">
        <v>39.700000000000003</v>
      </c>
      <c r="E4075" s="3">
        <v>39.700000000000003</v>
      </c>
      <c r="F4075" s="3">
        <v>52</v>
      </c>
      <c r="G4075" s="3">
        <v>39.700000000000003</v>
      </c>
    </row>
    <row r="4076" spans="1:7" x14ac:dyDescent="0.3">
      <c r="A4076" s="8">
        <v>43665</v>
      </c>
      <c r="B4076" s="3">
        <v>39.85</v>
      </c>
      <c r="C4076" s="3">
        <v>40.049999999999997</v>
      </c>
      <c r="D4076" s="3">
        <v>39.6</v>
      </c>
      <c r="E4076" s="3">
        <v>39.9</v>
      </c>
      <c r="F4076" s="3">
        <v>44</v>
      </c>
      <c r="G4076" s="3">
        <v>39.9</v>
      </c>
    </row>
    <row r="4077" spans="1:7" x14ac:dyDescent="0.3">
      <c r="A4077" s="8">
        <v>43668</v>
      </c>
      <c r="B4077" s="3">
        <v>40.1</v>
      </c>
      <c r="C4077" s="3">
        <v>40.6</v>
      </c>
      <c r="D4077" s="3">
        <v>40.1</v>
      </c>
      <c r="E4077" s="3">
        <v>40.51</v>
      </c>
      <c r="F4077" s="3">
        <v>59</v>
      </c>
      <c r="G4077" s="3">
        <v>40.5</v>
      </c>
    </row>
    <row r="4078" spans="1:7" x14ac:dyDescent="0.3">
      <c r="A4078" s="8">
        <v>43669</v>
      </c>
      <c r="B4078" s="3">
        <v>41.25</v>
      </c>
      <c r="C4078" s="3">
        <v>42</v>
      </c>
      <c r="D4078" s="3">
        <v>41.25</v>
      </c>
      <c r="E4078" s="3">
        <v>42</v>
      </c>
      <c r="F4078" s="3">
        <v>122</v>
      </c>
      <c r="G4078" s="3">
        <v>42.25</v>
      </c>
    </row>
    <row r="4079" spans="1:7" x14ac:dyDescent="0.3">
      <c r="A4079" s="8">
        <v>43670</v>
      </c>
      <c r="B4079" s="3">
        <v>42.3</v>
      </c>
      <c r="C4079" s="3">
        <v>42.4</v>
      </c>
      <c r="D4079" s="3">
        <v>41.9</v>
      </c>
      <c r="E4079" s="3">
        <v>42.05</v>
      </c>
      <c r="F4079" s="3">
        <v>67</v>
      </c>
      <c r="G4079" s="3">
        <v>42.05</v>
      </c>
    </row>
    <row r="4080" spans="1:7" x14ac:dyDescent="0.3">
      <c r="A4080" s="8">
        <v>43671</v>
      </c>
      <c r="B4080" s="3">
        <v>41.8</v>
      </c>
      <c r="C4080" s="3">
        <v>42.05</v>
      </c>
      <c r="D4080" s="3">
        <v>41.35</v>
      </c>
      <c r="E4080" s="3">
        <v>41.6</v>
      </c>
      <c r="F4080" s="3">
        <v>66</v>
      </c>
      <c r="G4080" s="3">
        <v>41.45</v>
      </c>
    </row>
    <row r="4081" spans="1:7" x14ac:dyDescent="0.3">
      <c r="A4081" s="8">
        <v>43672</v>
      </c>
      <c r="B4081" s="3">
        <v>41</v>
      </c>
      <c r="C4081" s="3">
        <v>41</v>
      </c>
      <c r="D4081" s="3">
        <v>40.42</v>
      </c>
      <c r="E4081" s="3">
        <v>40.5</v>
      </c>
      <c r="F4081" s="3">
        <v>38</v>
      </c>
      <c r="G4081" s="3">
        <v>40.5</v>
      </c>
    </row>
    <row r="4082" spans="1:7" x14ac:dyDescent="0.3">
      <c r="A4082" s="8">
        <v>43675</v>
      </c>
      <c r="B4082" s="3">
        <v>40.5</v>
      </c>
      <c r="C4082" s="3">
        <v>40.700000000000003</v>
      </c>
      <c r="D4082" s="3">
        <v>40.299999999999997</v>
      </c>
      <c r="E4082" s="3">
        <v>40.299999999999997</v>
      </c>
      <c r="F4082" s="3">
        <v>66</v>
      </c>
      <c r="G4082" s="3">
        <v>40.03</v>
      </c>
    </row>
    <row r="4083" spans="1:7" x14ac:dyDescent="0.3">
      <c r="A4083" s="8">
        <v>43676</v>
      </c>
      <c r="B4083" s="3">
        <v>40</v>
      </c>
      <c r="C4083" s="3">
        <v>40.299999999999997</v>
      </c>
      <c r="D4083" s="3">
        <v>39.799999999999997</v>
      </c>
      <c r="E4083" s="3">
        <v>40.1</v>
      </c>
      <c r="F4083" s="3">
        <v>75</v>
      </c>
      <c r="G4083" s="3">
        <v>40.1</v>
      </c>
    </row>
    <row r="4084" spans="1:7" x14ac:dyDescent="0.3">
      <c r="A4084" s="8">
        <v>43677</v>
      </c>
      <c r="B4084" s="3">
        <v>40.1</v>
      </c>
      <c r="C4084" s="3">
        <v>40.26</v>
      </c>
      <c r="D4084" s="3">
        <v>40</v>
      </c>
      <c r="E4084" s="3">
        <v>40.25</v>
      </c>
      <c r="F4084" s="3">
        <v>54</v>
      </c>
      <c r="G4084" s="3">
        <v>40.25</v>
      </c>
    </row>
    <row r="4085" spans="1:7" x14ac:dyDescent="0.3">
      <c r="A4085" s="8">
        <v>43678</v>
      </c>
      <c r="B4085" s="3">
        <v>40.4</v>
      </c>
      <c r="C4085" s="3">
        <v>40.65</v>
      </c>
      <c r="D4085" s="3">
        <v>40.1</v>
      </c>
      <c r="E4085" s="3">
        <v>40.15</v>
      </c>
      <c r="F4085" s="3">
        <v>55</v>
      </c>
      <c r="G4085" s="3">
        <v>40.28</v>
      </c>
    </row>
    <row r="4086" spans="1:7" x14ac:dyDescent="0.3">
      <c r="A4086" s="8">
        <v>43679</v>
      </c>
      <c r="B4086" s="3">
        <v>40.15</v>
      </c>
      <c r="C4086" s="3">
        <v>40.15</v>
      </c>
      <c r="D4086" s="3">
        <v>40</v>
      </c>
      <c r="E4086" s="3">
        <v>40.1</v>
      </c>
      <c r="F4086" s="3">
        <v>30</v>
      </c>
      <c r="G4086" s="3">
        <v>40.1</v>
      </c>
    </row>
    <row r="4087" spans="1:7" x14ac:dyDescent="0.3">
      <c r="A4087" s="8">
        <v>43682</v>
      </c>
      <c r="B4087" s="3">
        <v>38.6</v>
      </c>
      <c r="C4087" s="3">
        <v>38.6</v>
      </c>
      <c r="D4087" s="3">
        <v>37.200000000000003</v>
      </c>
      <c r="E4087" s="3">
        <v>37.299999999999997</v>
      </c>
      <c r="F4087" s="3">
        <v>65</v>
      </c>
      <c r="G4087" s="3">
        <v>37.299999999999997</v>
      </c>
    </row>
    <row r="4088" spans="1:7" x14ac:dyDescent="0.3">
      <c r="A4088" s="8">
        <v>43683</v>
      </c>
      <c r="B4088" s="3">
        <v>36.6</v>
      </c>
      <c r="C4088" s="3">
        <v>36.6</v>
      </c>
      <c r="D4088" s="3">
        <v>35.9</v>
      </c>
      <c r="E4088" s="3">
        <v>36.1</v>
      </c>
      <c r="F4088" s="3">
        <v>37</v>
      </c>
      <c r="G4088" s="3">
        <v>36.1</v>
      </c>
    </row>
    <row r="4089" spans="1:7" x14ac:dyDescent="0.3">
      <c r="A4089" s="8">
        <v>43684</v>
      </c>
      <c r="B4089" s="3">
        <v>35.65</v>
      </c>
      <c r="C4089" s="3">
        <v>35.65</v>
      </c>
      <c r="D4089" s="3">
        <v>35.200000000000003</v>
      </c>
      <c r="E4089" s="3">
        <v>35.25</v>
      </c>
      <c r="F4089" s="3">
        <v>21</v>
      </c>
      <c r="G4089" s="3">
        <v>34.9</v>
      </c>
    </row>
    <row r="4090" spans="1:7" x14ac:dyDescent="0.3">
      <c r="A4090" s="8">
        <v>43685</v>
      </c>
      <c r="B4090" s="3">
        <v>34.94</v>
      </c>
      <c r="C4090" s="3">
        <v>35.299999999999997</v>
      </c>
      <c r="D4090" s="3">
        <v>34.65</v>
      </c>
      <c r="E4090" s="3">
        <v>35.15</v>
      </c>
      <c r="F4090" s="3">
        <v>60</v>
      </c>
      <c r="G4090" s="3">
        <v>35.15</v>
      </c>
    </row>
    <row r="4091" spans="1:7" x14ac:dyDescent="0.3">
      <c r="A4091" s="8">
        <v>43686</v>
      </c>
      <c r="B4091" s="3">
        <v>35.35</v>
      </c>
      <c r="C4091" s="3">
        <v>35.6</v>
      </c>
      <c r="D4091" s="3">
        <v>35.1</v>
      </c>
      <c r="E4091" s="3">
        <v>35.6</v>
      </c>
      <c r="F4091" s="3">
        <v>45</v>
      </c>
      <c r="G4091" s="3">
        <v>35.6</v>
      </c>
    </row>
    <row r="4092" spans="1:7" x14ac:dyDescent="0.3">
      <c r="A4092" s="8">
        <v>43689</v>
      </c>
      <c r="B4092" s="3">
        <v>35.64</v>
      </c>
      <c r="C4092" s="3">
        <v>35.9</v>
      </c>
      <c r="D4092" s="3">
        <v>35.42</v>
      </c>
      <c r="E4092" s="3">
        <v>35.65</v>
      </c>
      <c r="F4092" s="3">
        <v>36</v>
      </c>
      <c r="G4092" s="3">
        <v>35.75</v>
      </c>
    </row>
    <row r="4093" spans="1:7" x14ac:dyDescent="0.3">
      <c r="A4093" s="8">
        <v>43690</v>
      </c>
      <c r="B4093" s="3">
        <v>35.9</v>
      </c>
      <c r="C4093" s="3">
        <v>36.299999999999997</v>
      </c>
      <c r="D4093" s="3">
        <v>35.6</v>
      </c>
      <c r="E4093" s="3">
        <v>36.299999999999997</v>
      </c>
      <c r="F4093" s="3">
        <v>125</v>
      </c>
      <c r="G4093" s="3">
        <v>36.299999999999997</v>
      </c>
    </row>
    <row r="4094" spans="1:7" x14ac:dyDescent="0.3">
      <c r="A4094" s="8">
        <v>43691</v>
      </c>
      <c r="B4094" s="3">
        <v>36.65</v>
      </c>
      <c r="C4094" s="3">
        <v>37</v>
      </c>
      <c r="D4094" s="3">
        <v>36.299999999999997</v>
      </c>
      <c r="E4094" s="3">
        <v>36.65</v>
      </c>
      <c r="F4094" s="3">
        <v>50</v>
      </c>
      <c r="G4094" s="3">
        <v>36.450000000000003</v>
      </c>
    </row>
    <row r="4095" spans="1:7" x14ac:dyDescent="0.3">
      <c r="A4095" s="8">
        <v>43692</v>
      </c>
      <c r="B4095" s="3">
        <v>36.65</v>
      </c>
      <c r="C4095" s="3">
        <v>36.65</v>
      </c>
      <c r="D4095" s="3">
        <v>36.25</v>
      </c>
      <c r="E4095" s="3">
        <v>36.25</v>
      </c>
      <c r="F4095" s="3">
        <v>13</v>
      </c>
      <c r="G4095" s="3">
        <v>36.25</v>
      </c>
    </row>
    <row r="4096" spans="1:7" x14ac:dyDescent="0.3">
      <c r="A4096" s="8">
        <v>43693</v>
      </c>
      <c r="B4096" s="3">
        <v>36.700000000000003</v>
      </c>
      <c r="C4096" s="3">
        <v>36.700000000000003</v>
      </c>
      <c r="D4096" s="3">
        <v>36.1</v>
      </c>
      <c r="E4096" s="3">
        <v>36.6</v>
      </c>
      <c r="F4096" s="3">
        <v>46</v>
      </c>
      <c r="G4096" s="3">
        <v>36.6</v>
      </c>
    </row>
    <row r="4097" spans="1:7" x14ac:dyDescent="0.3">
      <c r="A4097" s="8">
        <v>43696</v>
      </c>
      <c r="B4097" s="3">
        <v>36.14</v>
      </c>
      <c r="C4097" s="3">
        <v>36.14</v>
      </c>
      <c r="D4097" s="3">
        <v>35.4</v>
      </c>
      <c r="E4097" s="3">
        <v>35.549999999999997</v>
      </c>
      <c r="F4097" s="3">
        <v>56</v>
      </c>
      <c r="G4097" s="3">
        <v>35.78</v>
      </c>
    </row>
    <row r="4098" spans="1:7" x14ac:dyDescent="0.3">
      <c r="A4098" s="8">
        <v>43697</v>
      </c>
      <c r="B4098" s="3">
        <v>36.4</v>
      </c>
      <c r="C4098" s="3">
        <v>36.4</v>
      </c>
      <c r="D4098" s="3">
        <v>36.15</v>
      </c>
      <c r="E4098" s="3">
        <v>36.299999999999997</v>
      </c>
      <c r="F4098" s="3">
        <v>85</v>
      </c>
      <c r="G4098" s="3">
        <v>36.200000000000003</v>
      </c>
    </row>
    <row r="4099" spans="1:7" x14ac:dyDescent="0.3">
      <c r="A4099" s="8">
        <v>43698</v>
      </c>
      <c r="B4099" s="3">
        <v>36.1</v>
      </c>
      <c r="C4099" s="3">
        <v>36.5</v>
      </c>
      <c r="D4099" s="3">
        <v>36.1</v>
      </c>
      <c r="E4099" s="3">
        <v>36.15</v>
      </c>
      <c r="F4099" s="3">
        <v>61</v>
      </c>
      <c r="G4099" s="3">
        <v>36.200000000000003</v>
      </c>
    </row>
    <row r="4100" spans="1:7" x14ac:dyDescent="0.3">
      <c r="A4100" s="8">
        <v>43699</v>
      </c>
      <c r="B4100" s="3">
        <v>35.9</v>
      </c>
      <c r="C4100" s="3">
        <v>35.9</v>
      </c>
      <c r="D4100" s="3">
        <v>35.299999999999997</v>
      </c>
      <c r="E4100" s="3">
        <v>35.299999999999997</v>
      </c>
      <c r="F4100" s="3">
        <v>77</v>
      </c>
      <c r="G4100" s="3">
        <v>35.4</v>
      </c>
    </row>
    <row r="4101" spans="1:7" x14ac:dyDescent="0.3">
      <c r="A4101" s="8">
        <v>43700</v>
      </c>
      <c r="B4101" s="3">
        <v>34.799999999999997</v>
      </c>
      <c r="C4101" s="3">
        <v>35.4</v>
      </c>
      <c r="D4101" s="3">
        <v>34.799999999999997</v>
      </c>
      <c r="E4101" s="3">
        <v>35.200000000000003</v>
      </c>
      <c r="F4101" s="3">
        <v>30</v>
      </c>
      <c r="G4101" s="3">
        <v>35.200000000000003</v>
      </c>
    </row>
    <row r="4102" spans="1:7" x14ac:dyDescent="0.3">
      <c r="A4102" s="8">
        <v>43703</v>
      </c>
      <c r="B4102" s="3">
        <v>35.049999999999997</v>
      </c>
      <c r="C4102" s="3">
        <v>35.200000000000003</v>
      </c>
      <c r="D4102" s="3">
        <v>35</v>
      </c>
      <c r="E4102" s="3">
        <v>35</v>
      </c>
      <c r="F4102" s="3">
        <v>20</v>
      </c>
      <c r="G4102" s="3">
        <v>35</v>
      </c>
    </row>
    <row r="4103" spans="1:7" x14ac:dyDescent="0.3">
      <c r="A4103" s="8">
        <v>43704</v>
      </c>
      <c r="B4103" s="3">
        <v>34.6</v>
      </c>
      <c r="C4103" s="3">
        <v>34.700000000000003</v>
      </c>
      <c r="D4103" s="3">
        <v>34.1</v>
      </c>
      <c r="E4103" s="3">
        <v>34.549999999999997</v>
      </c>
      <c r="F4103" s="3">
        <v>124</v>
      </c>
      <c r="G4103" s="3">
        <v>34.65</v>
      </c>
    </row>
    <row r="4104" spans="1:7" x14ac:dyDescent="0.3">
      <c r="A4104" s="8">
        <v>43705</v>
      </c>
      <c r="B4104" s="3">
        <v>34.75</v>
      </c>
      <c r="C4104" s="3">
        <v>34.950000000000003</v>
      </c>
      <c r="D4104" s="3">
        <v>34.450000000000003</v>
      </c>
      <c r="E4104" s="3">
        <v>34.700000000000003</v>
      </c>
      <c r="F4104" s="3">
        <v>118</v>
      </c>
      <c r="G4104" s="3">
        <v>34.75</v>
      </c>
    </row>
    <row r="4105" spans="1:7" x14ac:dyDescent="0.3">
      <c r="A4105" s="8">
        <v>43706</v>
      </c>
      <c r="B4105" s="3">
        <v>34.25</v>
      </c>
      <c r="C4105" s="3">
        <v>34.35</v>
      </c>
      <c r="D4105" s="3">
        <v>33.799999999999997</v>
      </c>
      <c r="E4105" s="3">
        <v>34.35</v>
      </c>
      <c r="F4105" s="3">
        <v>118</v>
      </c>
      <c r="G4105" s="3">
        <v>34.35</v>
      </c>
    </row>
    <row r="4106" spans="1:7" x14ac:dyDescent="0.3">
      <c r="A4106" s="8">
        <v>43707</v>
      </c>
      <c r="B4106" s="3">
        <v>34.65</v>
      </c>
      <c r="C4106" s="3">
        <v>36</v>
      </c>
      <c r="D4106" s="3">
        <v>34.65</v>
      </c>
      <c r="E4106" s="3">
        <v>35.799999999999997</v>
      </c>
      <c r="F4106" s="3">
        <v>165</v>
      </c>
      <c r="G4106" s="3">
        <v>35.799999999999997</v>
      </c>
    </row>
    <row r="4107" spans="1:7" x14ac:dyDescent="0.3">
      <c r="A4107" s="8">
        <v>43710</v>
      </c>
      <c r="B4107" s="3">
        <v>37.25</v>
      </c>
      <c r="C4107" s="3">
        <v>37.25</v>
      </c>
      <c r="D4107" s="3">
        <v>36.65</v>
      </c>
      <c r="E4107" s="3">
        <v>36.75</v>
      </c>
      <c r="F4107" s="3">
        <v>34</v>
      </c>
      <c r="G4107" s="3">
        <v>36.75</v>
      </c>
    </row>
    <row r="4108" spans="1:7" x14ac:dyDescent="0.3">
      <c r="A4108" s="8">
        <v>43711</v>
      </c>
      <c r="B4108" s="3">
        <v>36.5</v>
      </c>
      <c r="C4108" s="3">
        <v>36.799999999999997</v>
      </c>
      <c r="D4108" s="3">
        <v>36.450000000000003</v>
      </c>
      <c r="E4108" s="3">
        <v>36.700000000000003</v>
      </c>
      <c r="F4108" s="3">
        <v>75</v>
      </c>
      <c r="G4108" s="3">
        <v>36.700000000000003</v>
      </c>
    </row>
    <row r="4109" spans="1:7" x14ac:dyDescent="0.3">
      <c r="A4109" s="8">
        <v>43712</v>
      </c>
      <c r="B4109" s="3">
        <v>36.700000000000003</v>
      </c>
      <c r="C4109" s="3">
        <v>36.700000000000003</v>
      </c>
      <c r="D4109" s="3">
        <v>36.5</v>
      </c>
      <c r="E4109" s="3">
        <v>36.5</v>
      </c>
      <c r="F4109" s="3">
        <v>21</v>
      </c>
      <c r="G4109" s="3">
        <v>36.5</v>
      </c>
    </row>
    <row r="4110" spans="1:7" x14ac:dyDescent="0.3">
      <c r="A4110" s="8">
        <v>43713</v>
      </c>
      <c r="B4110" s="3">
        <v>35.450000000000003</v>
      </c>
      <c r="C4110" s="3">
        <v>36.049999999999997</v>
      </c>
      <c r="D4110" s="3">
        <v>35.450000000000003</v>
      </c>
      <c r="E4110" s="3">
        <v>35.9</v>
      </c>
      <c r="F4110" s="3">
        <v>64</v>
      </c>
      <c r="G4110" s="3">
        <v>35.9</v>
      </c>
    </row>
    <row r="4111" spans="1:7" x14ac:dyDescent="0.3">
      <c r="A4111" s="8">
        <v>43714</v>
      </c>
      <c r="B4111" s="3">
        <v>35.799999999999997</v>
      </c>
      <c r="C4111" s="3">
        <v>36.1</v>
      </c>
      <c r="D4111" s="3">
        <v>35.799999999999997</v>
      </c>
      <c r="E4111" s="3">
        <v>36.1</v>
      </c>
      <c r="F4111" s="3">
        <v>12</v>
      </c>
      <c r="G4111" s="3">
        <v>36.1</v>
      </c>
    </row>
    <row r="4112" spans="1:7" x14ac:dyDescent="0.3">
      <c r="A4112" s="8">
        <v>43717</v>
      </c>
      <c r="B4112" s="3">
        <v>36.6</v>
      </c>
      <c r="C4112" s="3">
        <v>36.700000000000003</v>
      </c>
      <c r="D4112" s="3">
        <v>36.6</v>
      </c>
      <c r="E4112" s="3">
        <v>36.6</v>
      </c>
      <c r="F4112" s="3">
        <v>25</v>
      </c>
      <c r="G4112" s="3">
        <v>36.6</v>
      </c>
    </row>
    <row r="4113" spans="1:7" x14ac:dyDescent="0.3">
      <c r="A4113" s="8">
        <v>43718</v>
      </c>
      <c r="B4113" s="3">
        <v>36.9</v>
      </c>
      <c r="C4113" s="3">
        <v>38.049999999999997</v>
      </c>
      <c r="D4113" s="3">
        <v>36.9</v>
      </c>
      <c r="E4113" s="3">
        <v>38</v>
      </c>
      <c r="F4113" s="3">
        <v>80</v>
      </c>
      <c r="G4113" s="3">
        <v>38</v>
      </c>
    </row>
    <row r="4114" spans="1:7" x14ac:dyDescent="0.3">
      <c r="A4114" s="8">
        <v>43719</v>
      </c>
      <c r="B4114" s="3">
        <v>38.85</v>
      </c>
      <c r="C4114" s="3">
        <v>39.1</v>
      </c>
      <c r="D4114" s="3">
        <v>38.450000000000003</v>
      </c>
      <c r="E4114" s="3">
        <v>39.049999999999997</v>
      </c>
      <c r="F4114" s="3">
        <v>34</v>
      </c>
      <c r="G4114" s="3">
        <v>38.97</v>
      </c>
    </row>
    <row r="4115" spans="1:7" x14ac:dyDescent="0.3">
      <c r="A4115" s="8">
        <v>43720</v>
      </c>
      <c r="B4115" s="3">
        <v>38.299999999999997</v>
      </c>
      <c r="C4115" s="3">
        <v>38.4</v>
      </c>
      <c r="D4115" s="3">
        <v>37.950000000000003</v>
      </c>
      <c r="E4115" s="3">
        <v>37.950000000000003</v>
      </c>
      <c r="F4115" s="3">
        <v>22</v>
      </c>
      <c r="G4115" s="3">
        <v>37.950000000000003</v>
      </c>
    </row>
    <row r="4116" spans="1:7" x14ac:dyDescent="0.3">
      <c r="A4116" s="8">
        <v>43721</v>
      </c>
      <c r="B4116" s="3">
        <v>37.75</v>
      </c>
      <c r="C4116" s="3">
        <v>38.200000000000003</v>
      </c>
      <c r="D4116" s="3">
        <v>37.700000000000003</v>
      </c>
      <c r="E4116" s="3">
        <v>38.15</v>
      </c>
      <c r="F4116" s="3">
        <v>40</v>
      </c>
      <c r="G4116" s="3">
        <v>38.049999999999997</v>
      </c>
    </row>
    <row r="4117" spans="1:7" x14ac:dyDescent="0.3">
      <c r="A4117" s="8">
        <v>43724</v>
      </c>
      <c r="B4117" s="3">
        <v>38.25</v>
      </c>
      <c r="C4117" s="3">
        <v>38.4</v>
      </c>
      <c r="D4117" s="3">
        <v>38.25</v>
      </c>
      <c r="E4117" s="3">
        <v>38.4</v>
      </c>
      <c r="F4117" s="3">
        <v>20</v>
      </c>
      <c r="G4117" s="3">
        <v>38.53</v>
      </c>
    </row>
    <row r="4118" spans="1:7" x14ac:dyDescent="0.3">
      <c r="A4118" s="8">
        <v>43725</v>
      </c>
      <c r="B4118" s="3">
        <v>38.950000000000003</v>
      </c>
      <c r="C4118" s="3">
        <v>39.049999999999997</v>
      </c>
      <c r="D4118" s="3">
        <v>38.700000000000003</v>
      </c>
      <c r="E4118" s="3">
        <v>38.770000000000003</v>
      </c>
      <c r="F4118" s="3">
        <v>51</v>
      </c>
      <c r="G4118" s="3">
        <v>38.700000000000003</v>
      </c>
    </row>
    <row r="4119" spans="1:7" x14ac:dyDescent="0.3">
      <c r="A4119" s="8">
        <v>43726</v>
      </c>
      <c r="B4119" s="3">
        <v>38.200000000000003</v>
      </c>
      <c r="C4119" s="3">
        <v>38.799999999999997</v>
      </c>
      <c r="D4119" s="3">
        <v>38.200000000000003</v>
      </c>
      <c r="E4119" s="3">
        <v>38.450000000000003</v>
      </c>
      <c r="F4119" s="3">
        <v>86</v>
      </c>
      <c r="G4119" s="3">
        <v>38.61</v>
      </c>
    </row>
    <row r="4120" spans="1:7" x14ac:dyDescent="0.3">
      <c r="A4120" s="8">
        <v>43727</v>
      </c>
      <c r="B4120" s="3">
        <v>39.299999999999997</v>
      </c>
      <c r="C4120" s="3">
        <v>39.75</v>
      </c>
      <c r="D4120" s="3">
        <v>39.299999999999997</v>
      </c>
      <c r="E4120" s="3">
        <v>39.450000000000003</v>
      </c>
      <c r="F4120" s="3">
        <v>196</v>
      </c>
      <c r="G4120" s="3">
        <v>39.450000000000003</v>
      </c>
    </row>
    <row r="4121" spans="1:7" x14ac:dyDescent="0.3">
      <c r="A4121" s="8">
        <v>43728</v>
      </c>
      <c r="B4121" s="3">
        <v>39.5</v>
      </c>
      <c r="C4121" s="3">
        <v>39.75</v>
      </c>
      <c r="D4121" s="3">
        <v>39.5</v>
      </c>
      <c r="E4121" s="3">
        <v>39.5</v>
      </c>
      <c r="F4121" s="3">
        <v>72</v>
      </c>
      <c r="G4121" s="3">
        <v>39.6</v>
      </c>
    </row>
    <row r="4122" spans="1:7" x14ac:dyDescent="0.3">
      <c r="A4122" s="8">
        <v>43731</v>
      </c>
      <c r="B4122" s="3">
        <v>39.25</v>
      </c>
      <c r="C4122" s="3">
        <v>39.4</v>
      </c>
      <c r="D4122" s="3">
        <v>39.1</v>
      </c>
      <c r="E4122" s="3">
        <v>39.299999999999997</v>
      </c>
      <c r="F4122" s="3">
        <v>75</v>
      </c>
      <c r="G4122" s="3">
        <v>39.299999999999997</v>
      </c>
    </row>
    <row r="4123" spans="1:7" x14ac:dyDescent="0.3">
      <c r="A4123" s="8">
        <v>43732</v>
      </c>
      <c r="B4123" s="3">
        <v>38.75</v>
      </c>
      <c r="C4123" s="3">
        <v>38.75</v>
      </c>
      <c r="D4123" s="3">
        <v>38.299999999999997</v>
      </c>
      <c r="E4123" s="3">
        <v>38.299999999999997</v>
      </c>
      <c r="F4123" s="3">
        <v>70</v>
      </c>
      <c r="G4123" s="3">
        <v>38.299999999999997</v>
      </c>
    </row>
    <row r="4124" spans="1:7" x14ac:dyDescent="0.3">
      <c r="A4124" s="8">
        <v>43733</v>
      </c>
      <c r="B4124" s="3">
        <v>37.5</v>
      </c>
      <c r="C4124" s="3">
        <v>38.049999999999997</v>
      </c>
      <c r="D4124" s="3">
        <v>37.5</v>
      </c>
      <c r="E4124" s="3">
        <v>37.75</v>
      </c>
      <c r="F4124" s="3">
        <v>74</v>
      </c>
      <c r="G4124" s="3">
        <v>37.75</v>
      </c>
    </row>
    <row r="4125" spans="1:7" x14ac:dyDescent="0.3">
      <c r="A4125" s="8">
        <v>43734</v>
      </c>
      <c r="B4125" s="3">
        <v>37.799999999999997</v>
      </c>
      <c r="C4125" s="3">
        <v>38</v>
      </c>
      <c r="D4125" s="3">
        <v>37.65</v>
      </c>
      <c r="E4125" s="3">
        <v>37.950000000000003</v>
      </c>
      <c r="F4125" s="3">
        <v>109</v>
      </c>
      <c r="G4125" s="3">
        <v>37.950000000000003</v>
      </c>
    </row>
    <row r="4126" spans="1:7" x14ac:dyDescent="0.3">
      <c r="A4126" s="8">
        <v>43735</v>
      </c>
      <c r="B4126" s="3">
        <v>37.799999999999997</v>
      </c>
      <c r="C4126" s="3">
        <v>38.25</v>
      </c>
      <c r="D4126" s="3">
        <v>37.799999999999997</v>
      </c>
      <c r="E4126" s="3">
        <v>38.25</v>
      </c>
      <c r="F4126" s="3">
        <v>58</v>
      </c>
      <c r="G4126" s="3">
        <v>38.15</v>
      </c>
    </row>
    <row r="4127" spans="1:7" x14ac:dyDescent="0.3">
      <c r="A4127" s="8">
        <v>43738</v>
      </c>
      <c r="B4127" s="3">
        <v>38.85</v>
      </c>
      <c r="C4127" s="3">
        <v>39.65</v>
      </c>
      <c r="D4127" s="3">
        <v>38.85</v>
      </c>
      <c r="E4127" s="3">
        <v>39.6</v>
      </c>
      <c r="F4127" s="3">
        <v>86</v>
      </c>
      <c r="G4127" s="3">
        <v>39.65</v>
      </c>
    </row>
    <row r="4128" spans="1:7" x14ac:dyDescent="0.3">
      <c r="A4128" s="8">
        <v>43739</v>
      </c>
      <c r="B4128" s="3">
        <v>40.65</v>
      </c>
      <c r="C4128" s="3">
        <v>41.3</v>
      </c>
      <c r="D4128" s="3">
        <v>40.65</v>
      </c>
      <c r="E4128" s="3">
        <v>41.3</v>
      </c>
      <c r="F4128" s="3">
        <v>87</v>
      </c>
      <c r="G4128" s="3">
        <v>41.3</v>
      </c>
    </row>
    <row r="4129" spans="1:7" x14ac:dyDescent="0.3">
      <c r="A4129" s="8">
        <v>43740</v>
      </c>
      <c r="B4129" s="3">
        <v>41.1</v>
      </c>
      <c r="C4129" s="3">
        <v>41.1</v>
      </c>
      <c r="D4129" s="3">
        <v>40.299999999999997</v>
      </c>
      <c r="E4129" s="3">
        <v>40.35</v>
      </c>
      <c r="F4129" s="3">
        <v>77</v>
      </c>
      <c r="G4129" s="3">
        <v>40.31</v>
      </c>
    </row>
    <row r="4130" spans="1:7" x14ac:dyDescent="0.3">
      <c r="A4130" s="8">
        <v>43741</v>
      </c>
      <c r="B4130" s="3">
        <v>40.5</v>
      </c>
      <c r="C4130" s="3">
        <v>40.5</v>
      </c>
      <c r="D4130" s="3">
        <v>40.1</v>
      </c>
      <c r="E4130" s="3">
        <v>40.450000000000003</v>
      </c>
      <c r="F4130" s="3">
        <v>46</v>
      </c>
      <c r="G4130" s="3">
        <v>40.4</v>
      </c>
    </row>
    <row r="4131" spans="1:7" x14ac:dyDescent="0.3">
      <c r="A4131" s="8">
        <v>43742</v>
      </c>
      <c r="B4131" s="3">
        <v>40.4</v>
      </c>
      <c r="C4131" s="3">
        <v>40.4</v>
      </c>
      <c r="D4131" s="3">
        <v>40.35</v>
      </c>
      <c r="E4131" s="3">
        <v>40.35</v>
      </c>
      <c r="F4131" s="3">
        <v>10</v>
      </c>
      <c r="G4131" s="3">
        <v>40.35</v>
      </c>
    </row>
    <row r="4132" spans="1:7" x14ac:dyDescent="0.3">
      <c r="A4132" s="8">
        <v>43745</v>
      </c>
      <c r="B4132" s="3">
        <v>39</v>
      </c>
      <c r="C4132" s="3">
        <v>39.200000000000003</v>
      </c>
      <c r="D4132" s="3">
        <v>38.950000000000003</v>
      </c>
      <c r="E4132" s="3">
        <v>39.200000000000003</v>
      </c>
      <c r="F4132" s="3">
        <v>81</v>
      </c>
      <c r="G4132" s="3">
        <v>39</v>
      </c>
    </row>
    <row r="4133" spans="1:7" x14ac:dyDescent="0.3">
      <c r="A4133" s="8">
        <v>43746</v>
      </c>
      <c r="B4133" s="3">
        <v>38.700000000000003</v>
      </c>
      <c r="C4133" s="3">
        <v>38.700000000000003</v>
      </c>
      <c r="D4133" s="3">
        <v>38.4</v>
      </c>
      <c r="E4133" s="3">
        <v>38.4</v>
      </c>
      <c r="F4133" s="3">
        <v>116</v>
      </c>
      <c r="G4133" s="3">
        <v>38.4</v>
      </c>
    </row>
    <row r="4134" spans="1:7" x14ac:dyDescent="0.3">
      <c r="A4134" s="8">
        <v>43747</v>
      </c>
      <c r="B4134" s="3">
        <v>38.700000000000003</v>
      </c>
      <c r="C4134" s="3">
        <v>38.799999999999997</v>
      </c>
      <c r="D4134" s="3">
        <v>38.6</v>
      </c>
      <c r="E4134" s="3">
        <v>38.700000000000003</v>
      </c>
      <c r="F4134" s="3">
        <v>78</v>
      </c>
      <c r="G4134" s="3">
        <v>38.700000000000003</v>
      </c>
    </row>
    <row r="4135" spans="1:7" x14ac:dyDescent="0.3">
      <c r="A4135" s="8">
        <v>43748</v>
      </c>
      <c r="B4135" s="3">
        <v>39</v>
      </c>
      <c r="C4135" s="3">
        <v>39</v>
      </c>
      <c r="D4135" s="3">
        <v>38.83</v>
      </c>
      <c r="E4135" s="3">
        <v>38.83</v>
      </c>
      <c r="F4135" s="3">
        <v>19</v>
      </c>
      <c r="G4135" s="3">
        <v>38.770000000000003</v>
      </c>
    </row>
    <row r="4136" spans="1:7" x14ac:dyDescent="0.3">
      <c r="A4136" s="8">
        <v>43749</v>
      </c>
      <c r="B4136" s="3">
        <v>39.75</v>
      </c>
      <c r="C4136" s="3">
        <v>39.909999999999997</v>
      </c>
      <c r="D4136" s="3">
        <v>39.75</v>
      </c>
      <c r="E4136" s="3">
        <v>39.9</v>
      </c>
      <c r="F4136" s="3">
        <v>27</v>
      </c>
      <c r="G4136" s="3">
        <v>39.9</v>
      </c>
    </row>
    <row r="4137" spans="1:7" x14ac:dyDescent="0.3">
      <c r="A4137" s="8">
        <v>43752</v>
      </c>
      <c r="B4137" s="3">
        <v>39</v>
      </c>
      <c r="C4137" s="3">
        <v>39.450000000000003</v>
      </c>
      <c r="D4137" s="3">
        <v>39</v>
      </c>
      <c r="E4137" s="3">
        <v>39.4</v>
      </c>
      <c r="F4137" s="3">
        <v>43</v>
      </c>
      <c r="G4137" s="3">
        <v>39.4</v>
      </c>
    </row>
    <row r="4138" spans="1:7" x14ac:dyDescent="0.3">
      <c r="A4138" s="8">
        <v>43753</v>
      </c>
      <c r="B4138" s="3">
        <v>39.85</v>
      </c>
      <c r="C4138" s="3">
        <v>40.200000000000003</v>
      </c>
      <c r="D4138" s="3">
        <v>39.799999999999997</v>
      </c>
      <c r="E4138" s="3">
        <v>39.950000000000003</v>
      </c>
      <c r="F4138" s="3">
        <v>53</v>
      </c>
      <c r="G4138" s="3">
        <v>39.950000000000003</v>
      </c>
    </row>
    <row r="4139" spans="1:7" x14ac:dyDescent="0.3">
      <c r="A4139" s="8">
        <v>43754</v>
      </c>
      <c r="B4139" s="3">
        <v>40.200000000000003</v>
      </c>
      <c r="C4139" s="3">
        <v>40.35</v>
      </c>
      <c r="D4139" s="3">
        <v>40.130000000000003</v>
      </c>
      <c r="E4139" s="3">
        <v>40.35</v>
      </c>
      <c r="F4139" s="3">
        <v>64</v>
      </c>
      <c r="G4139" s="3">
        <v>40.35</v>
      </c>
    </row>
    <row r="4140" spans="1:7" x14ac:dyDescent="0.3">
      <c r="A4140" s="8">
        <v>43755</v>
      </c>
      <c r="B4140" s="3">
        <v>39.950000000000003</v>
      </c>
      <c r="C4140" s="3">
        <v>40.200000000000003</v>
      </c>
      <c r="D4140" s="3">
        <v>39.950000000000003</v>
      </c>
      <c r="E4140" s="3">
        <v>40.049999999999997</v>
      </c>
      <c r="F4140" s="3">
        <v>97</v>
      </c>
      <c r="G4140" s="3">
        <v>40.049999999999997</v>
      </c>
    </row>
    <row r="4141" spans="1:7" x14ac:dyDescent="0.3">
      <c r="A4141" s="8">
        <v>43756</v>
      </c>
      <c r="B4141" s="3">
        <v>40.4</v>
      </c>
      <c r="C4141" s="3">
        <v>40.549999999999997</v>
      </c>
      <c r="D4141" s="3">
        <v>40.200000000000003</v>
      </c>
      <c r="E4141" s="3">
        <v>40.25</v>
      </c>
      <c r="F4141" s="3">
        <v>46</v>
      </c>
      <c r="G4141" s="3">
        <v>40.25</v>
      </c>
    </row>
    <row r="4142" spans="1:7" x14ac:dyDescent="0.3">
      <c r="A4142" s="8">
        <v>43759</v>
      </c>
      <c r="B4142" s="3">
        <v>40.75</v>
      </c>
      <c r="C4142" s="3">
        <v>41.4</v>
      </c>
      <c r="D4142" s="3">
        <v>40.75</v>
      </c>
      <c r="E4142" s="3">
        <v>41.15</v>
      </c>
      <c r="F4142" s="3">
        <v>165</v>
      </c>
      <c r="G4142" s="3">
        <v>41.15</v>
      </c>
    </row>
    <row r="4143" spans="1:7" x14ac:dyDescent="0.3">
      <c r="A4143" s="8">
        <v>43760</v>
      </c>
      <c r="B4143" s="3">
        <v>41.15</v>
      </c>
      <c r="C4143" s="3">
        <v>41.35</v>
      </c>
      <c r="D4143" s="3">
        <v>40.61</v>
      </c>
      <c r="E4143" s="3">
        <v>40.700000000000003</v>
      </c>
      <c r="F4143" s="3">
        <v>160</v>
      </c>
      <c r="G4143" s="3">
        <v>40.700000000000003</v>
      </c>
    </row>
    <row r="4144" spans="1:7" x14ac:dyDescent="0.3">
      <c r="A4144" s="8">
        <v>43761</v>
      </c>
      <c r="B4144" s="3">
        <v>40.5</v>
      </c>
      <c r="C4144" s="3">
        <v>41</v>
      </c>
      <c r="D4144" s="3">
        <v>40.5</v>
      </c>
      <c r="E4144" s="3">
        <v>40.85</v>
      </c>
      <c r="F4144" s="3">
        <v>115</v>
      </c>
      <c r="G4144" s="3">
        <v>40.799999999999997</v>
      </c>
    </row>
    <row r="4145" spans="1:7" x14ac:dyDescent="0.3">
      <c r="A4145" s="8">
        <v>43762</v>
      </c>
      <c r="B4145" s="3">
        <v>40.65</v>
      </c>
      <c r="C4145" s="3">
        <v>41.3</v>
      </c>
      <c r="D4145" s="3">
        <v>40.65</v>
      </c>
      <c r="E4145" s="3">
        <v>40.840000000000003</v>
      </c>
      <c r="F4145" s="3">
        <v>86</v>
      </c>
      <c r="G4145" s="3">
        <v>40.909999999999997</v>
      </c>
    </row>
    <row r="4146" spans="1:7" x14ac:dyDescent="0.3">
      <c r="A4146" s="8">
        <v>43763</v>
      </c>
      <c r="B4146" s="3">
        <v>40.700000000000003</v>
      </c>
      <c r="C4146" s="3">
        <v>40.799999999999997</v>
      </c>
      <c r="D4146" s="3">
        <v>40.5</v>
      </c>
      <c r="E4146" s="3">
        <v>40.56</v>
      </c>
      <c r="F4146" s="3">
        <v>116</v>
      </c>
      <c r="G4146" s="3">
        <v>40.6</v>
      </c>
    </row>
    <row r="4147" spans="1:7" x14ac:dyDescent="0.3">
      <c r="A4147" s="8">
        <v>43766</v>
      </c>
      <c r="B4147" s="3">
        <v>39.9</v>
      </c>
      <c r="C4147" s="3">
        <v>39.9</v>
      </c>
      <c r="D4147" s="3">
        <v>39.299999999999997</v>
      </c>
      <c r="E4147" s="3">
        <v>39.299999999999997</v>
      </c>
      <c r="F4147" s="3">
        <v>143</v>
      </c>
      <c r="G4147" s="3">
        <v>39.4</v>
      </c>
    </row>
    <row r="4148" spans="1:7" x14ac:dyDescent="0.3">
      <c r="A4148" s="8">
        <v>43767</v>
      </c>
      <c r="B4148" s="3">
        <v>40.200000000000003</v>
      </c>
      <c r="C4148" s="3">
        <v>40.200000000000003</v>
      </c>
      <c r="D4148" s="3">
        <v>39.799999999999997</v>
      </c>
      <c r="E4148" s="3">
        <v>39.85</v>
      </c>
      <c r="F4148" s="3">
        <v>123</v>
      </c>
      <c r="G4148" s="3">
        <v>39.85</v>
      </c>
    </row>
    <row r="4149" spans="1:7" x14ac:dyDescent="0.3">
      <c r="A4149" s="8">
        <v>43768</v>
      </c>
      <c r="B4149" s="3">
        <v>40.15</v>
      </c>
      <c r="C4149" s="3">
        <v>40.5</v>
      </c>
      <c r="D4149" s="3">
        <v>40</v>
      </c>
      <c r="E4149" s="3">
        <v>40.1</v>
      </c>
      <c r="F4149" s="3">
        <v>152</v>
      </c>
      <c r="G4149" s="3">
        <v>40.1</v>
      </c>
    </row>
    <row r="4150" spans="1:7" x14ac:dyDescent="0.3">
      <c r="A4150" s="8">
        <v>43769</v>
      </c>
      <c r="B4150" s="3">
        <v>40.5</v>
      </c>
      <c r="C4150" s="3">
        <v>40.5</v>
      </c>
      <c r="D4150" s="3">
        <v>39.9</v>
      </c>
      <c r="E4150" s="3">
        <v>40</v>
      </c>
      <c r="F4150" s="3">
        <v>127</v>
      </c>
      <c r="G4150" s="3">
        <v>40</v>
      </c>
    </row>
    <row r="4151" spans="1:7" x14ac:dyDescent="0.3">
      <c r="A4151" s="8">
        <v>43770</v>
      </c>
      <c r="B4151" s="3">
        <v>43.85</v>
      </c>
      <c r="C4151" s="3">
        <v>43.85</v>
      </c>
      <c r="D4151" s="3">
        <v>43.85</v>
      </c>
      <c r="E4151" s="3">
        <v>43.85</v>
      </c>
      <c r="F4151" s="3">
        <v>1</v>
      </c>
      <c r="G4151" s="3">
        <v>43.85</v>
      </c>
    </row>
    <row r="4152" spans="1:7" x14ac:dyDescent="0.3">
      <c r="A4152" s="8">
        <v>43773</v>
      </c>
      <c r="B4152" s="3">
        <v>44.5</v>
      </c>
      <c r="C4152" s="3">
        <v>45.5</v>
      </c>
      <c r="D4152" s="3">
        <v>44.5</v>
      </c>
      <c r="E4152" s="3">
        <v>45.5</v>
      </c>
      <c r="F4152" s="3">
        <v>71</v>
      </c>
      <c r="G4152" s="3">
        <v>45.5</v>
      </c>
    </row>
    <row r="4153" spans="1:7" x14ac:dyDescent="0.3">
      <c r="A4153" s="8">
        <v>43774</v>
      </c>
      <c r="B4153" s="3">
        <v>46.15</v>
      </c>
      <c r="C4153" s="3">
        <v>46.15</v>
      </c>
      <c r="D4153" s="3">
        <v>45.5</v>
      </c>
      <c r="E4153" s="3">
        <v>45.6</v>
      </c>
      <c r="F4153" s="3">
        <v>49</v>
      </c>
      <c r="G4153" s="3">
        <v>45.55</v>
      </c>
    </row>
    <row r="4154" spans="1:7" x14ac:dyDescent="0.3">
      <c r="A4154" s="8">
        <v>43775</v>
      </c>
      <c r="B4154" s="3">
        <v>45</v>
      </c>
      <c r="C4154" s="3">
        <v>45.31</v>
      </c>
      <c r="D4154" s="3">
        <v>45</v>
      </c>
      <c r="E4154" s="3">
        <v>45.31</v>
      </c>
      <c r="F4154" s="3">
        <v>60</v>
      </c>
      <c r="G4154" s="3">
        <v>45.31</v>
      </c>
    </row>
    <row r="4155" spans="1:7" x14ac:dyDescent="0.3">
      <c r="A4155" s="8">
        <v>43776</v>
      </c>
      <c r="B4155" s="3">
        <v>44.95</v>
      </c>
      <c r="C4155" s="3">
        <v>45.1</v>
      </c>
      <c r="D4155" s="3">
        <v>44.9</v>
      </c>
      <c r="E4155" s="3">
        <v>45.1</v>
      </c>
      <c r="F4155" s="3">
        <v>44</v>
      </c>
      <c r="G4155" s="3">
        <v>45.1</v>
      </c>
    </row>
    <row r="4156" spans="1:7" x14ac:dyDescent="0.3">
      <c r="A4156" s="8">
        <v>43777</v>
      </c>
      <c r="B4156" s="3">
        <v>45</v>
      </c>
      <c r="C4156" s="3">
        <v>45.1</v>
      </c>
      <c r="D4156" s="3">
        <v>45</v>
      </c>
      <c r="E4156" s="3">
        <v>45.1</v>
      </c>
      <c r="F4156" s="3">
        <v>13</v>
      </c>
      <c r="G4156" s="3">
        <v>45.1</v>
      </c>
    </row>
    <row r="4157" spans="1:7" x14ac:dyDescent="0.3">
      <c r="A4157" s="8">
        <v>43780</v>
      </c>
      <c r="B4157" s="3">
        <v>45.5</v>
      </c>
      <c r="C4157" s="3">
        <v>45.6</v>
      </c>
      <c r="D4157" s="3">
        <v>45.2</v>
      </c>
      <c r="E4157" s="3">
        <v>45.2</v>
      </c>
      <c r="F4157" s="3">
        <v>28</v>
      </c>
      <c r="G4157" s="3">
        <v>45</v>
      </c>
    </row>
    <row r="4158" spans="1:7" x14ac:dyDescent="0.3">
      <c r="A4158" s="8">
        <v>43781</v>
      </c>
      <c r="B4158" s="3">
        <v>44.75</v>
      </c>
      <c r="C4158" s="3">
        <v>44.75</v>
      </c>
      <c r="D4158" s="3">
        <v>44.05</v>
      </c>
      <c r="E4158" s="3">
        <v>44.05</v>
      </c>
      <c r="F4158" s="3">
        <v>16</v>
      </c>
      <c r="G4158" s="3">
        <v>44.05</v>
      </c>
    </row>
    <row r="4159" spans="1:7" x14ac:dyDescent="0.3">
      <c r="A4159" s="8">
        <v>43782</v>
      </c>
      <c r="B4159" s="3">
        <v>43.65</v>
      </c>
      <c r="C4159" s="3">
        <v>43.65</v>
      </c>
      <c r="D4159" s="3">
        <v>43.6</v>
      </c>
      <c r="E4159" s="3">
        <v>43.6</v>
      </c>
      <c r="F4159" s="3">
        <v>30</v>
      </c>
      <c r="G4159" s="3">
        <v>43.6</v>
      </c>
    </row>
    <row r="4160" spans="1:7" x14ac:dyDescent="0.3">
      <c r="A4160" s="8">
        <v>43783</v>
      </c>
      <c r="B4160" s="3">
        <v>43.35</v>
      </c>
      <c r="C4160" s="3">
        <v>43.5</v>
      </c>
      <c r="D4160" s="3">
        <v>43.05</v>
      </c>
      <c r="E4160" s="3">
        <v>43.05</v>
      </c>
      <c r="F4160" s="3">
        <v>42</v>
      </c>
      <c r="G4160" s="3">
        <v>43.05</v>
      </c>
    </row>
    <row r="4161" spans="1:7" x14ac:dyDescent="0.3">
      <c r="A4161" s="8">
        <v>43784</v>
      </c>
      <c r="B4161" s="3">
        <v>43.15</v>
      </c>
      <c r="C4161" s="3">
        <v>43.25</v>
      </c>
      <c r="D4161" s="3">
        <v>43</v>
      </c>
      <c r="E4161" s="3">
        <v>43</v>
      </c>
      <c r="F4161" s="3">
        <v>33</v>
      </c>
      <c r="G4161" s="3">
        <v>42.9</v>
      </c>
    </row>
    <row r="4162" spans="1:7" x14ac:dyDescent="0.3">
      <c r="A4162" s="8">
        <v>43787</v>
      </c>
      <c r="B4162" s="3">
        <v>42.25</v>
      </c>
      <c r="C4162" s="3">
        <v>42.25</v>
      </c>
      <c r="D4162" s="3">
        <v>42.25</v>
      </c>
      <c r="E4162" s="3">
        <v>42.25</v>
      </c>
      <c r="F4162" s="3">
        <v>5</v>
      </c>
      <c r="G4162" s="3">
        <v>42.25</v>
      </c>
    </row>
    <row r="4163" spans="1:7" x14ac:dyDescent="0.3">
      <c r="A4163" s="8">
        <v>43788</v>
      </c>
      <c r="B4163" s="3">
        <v>42</v>
      </c>
      <c r="C4163" s="3">
        <v>42.65</v>
      </c>
      <c r="D4163" s="3">
        <v>42</v>
      </c>
      <c r="E4163" s="3">
        <v>42.6</v>
      </c>
      <c r="F4163" s="3">
        <v>90</v>
      </c>
      <c r="G4163" s="3">
        <v>42.6</v>
      </c>
    </row>
    <row r="4164" spans="1:7" x14ac:dyDescent="0.3">
      <c r="A4164" s="8">
        <v>43789</v>
      </c>
      <c r="B4164" s="3">
        <v>42.5</v>
      </c>
      <c r="C4164" s="3">
        <v>43.4</v>
      </c>
      <c r="D4164" s="3">
        <v>42.5</v>
      </c>
      <c r="E4164" s="3">
        <v>43.4</v>
      </c>
      <c r="F4164" s="3">
        <v>27</v>
      </c>
      <c r="G4164" s="3">
        <v>43.3</v>
      </c>
    </row>
    <row r="4165" spans="1:7" x14ac:dyDescent="0.3">
      <c r="A4165" s="8">
        <v>43790</v>
      </c>
      <c r="B4165" s="3">
        <v>43.8</v>
      </c>
      <c r="C4165" s="3">
        <v>43.9</v>
      </c>
      <c r="D4165" s="3">
        <v>43.55</v>
      </c>
      <c r="E4165" s="3">
        <v>43.55</v>
      </c>
      <c r="F4165" s="3">
        <v>65</v>
      </c>
      <c r="G4165" s="3">
        <v>43.55</v>
      </c>
    </row>
    <row r="4166" spans="1:7" x14ac:dyDescent="0.3">
      <c r="A4166" s="8">
        <v>43791</v>
      </c>
      <c r="B4166" s="3">
        <v>44.25</v>
      </c>
      <c r="C4166" s="3">
        <v>44.25</v>
      </c>
      <c r="D4166" s="3">
        <v>43.95</v>
      </c>
      <c r="E4166" s="3">
        <v>44</v>
      </c>
      <c r="F4166" s="3">
        <v>41</v>
      </c>
      <c r="G4166" s="3">
        <v>44.05</v>
      </c>
    </row>
    <row r="4167" spans="1:7" x14ac:dyDescent="0.3">
      <c r="A4167" s="8">
        <v>43794</v>
      </c>
      <c r="B4167" s="3">
        <v>43.75</v>
      </c>
      <c r="C4167" s="3">
        <v>43.95</v>
      </c>
      <c r="D4167" s="3">
        <v>43.65</v>
      </c>
      <c r="E4167" s="3">
        <v>43.95</v>
      </c>
      <c r="F4167" s="3">
        <v>44</v>
      </c>
      <c r="G4167" s="3">
        <v>43.95</v>
      </c>
    </row>
    <row r="4168" spans="1:7" x14ac:dyDescent="0.3">
      <c r="A4168" s="8">
        <v>43795</v>
      </c>
      <c r="B4168" s="3">
        <v>43.3</v>
      </c>
      <c r="C4168" s="3">
        <v>43.5</v>
      </c>
      <c r="D4168" s="3">
        <v>43.2</v>
      </c>
      <c r="E4168" s="3">
        <v>43.25</v>
      </c>
      <c r="F4168" s="3">
        <v>123</v>
      </c>
      <c r="G4168" s="3">
        <v>43.25</v>
      </c>
    </row>
    <row r="4169" spans="1:7" x14ac:dyDescent="0.3">
      <c r="A4169" s="8">
        <v>43796</v>
      </c>
      <c r="B4169" s="3">
        <v>43.8</v>
      </c>
      <c r="C4169" s="3">
        <v>44.3</v>
      </c>
      <c r="D4169" s="3">
        <v>43.7</v>
      </c>
      <c r="E4169" s="3">
        <v>44.05</v>
      </c>
      <c r="F4169" s="3">
        <v>90</v>
      </c>
      <c r="G4169" s="3">
        <v>44</v>
      </c>
    </row>
    <row r="4170" spans="1:7" x14ac:dyDescent="0.3">
      <c r="A4170" s="8">
        <v>43797</v>
      </c>
      <c r="B4170" s="3">
        <v>43.85</v>
      </c>
      <c r="C4170" s="3">
        <v>44.25</v>
      </c>
      <c r="D4170" s="3">
        <v>43.65</v>
      </c>
      <c r="E4170" s="3">
        <v>44.25</v>
      </c>
      <c r="F4170" s="3">
        <v>143</v>
      </c>
      <c r="G4170" s="3">
        <v>44.25</v>
      </c>
    </row>
    <row r="4171" spans="1:7" x14ac:dyDescent="0.3">
      <c r="A4171" s="8">
        <v>43798</v>
      </c>
      <c r="B4171" s="3">
        <v>44.75</v>
      </c>
      <c r="C4171" s="3">
        <v>44.75</v>
      </c>
      <c r="D4171" s="3">
        <v>44.35</v>
      </c>
      <c r="E4171" s="3">
        <v>44.7</v>
      </c>
      <c r="F4171" s="3">
        <v>186</v>
      </c>
      <c r="G4171" s="3">
        <v>44.5</v>
      </c>
    </row>
    <row r="4172" spans="1:7" x14ac:dyDescent="0.3">
      <c r="A4172" s="8">
        <v>43801</v>
      </c>
      <c r="B4172" s="3">
        <v>44.55</v>
      </c>
      <c r="C4172" s="3">
        <v>44.6</v>
      </c>
      <c r="D4172" s="3">
        <v>44.4</v>
      </c>
      <c r="E4172" s="3">
        <v>44.4</v>
      </c>
      <c r="F4172" s="3">
        <v>48</v>
      </c>
      <c r="G4172" s="3">
        <v>44.4</v>
      </c>
    </row>
    <row r="4173" spans="1:7" x14ac:dyDescent="0.3">
      <c r="A4173" s="8">
        <v>43802</v>
      </c>
      <c r="B4173" s="3">
        <v>44.8</v>
      </c>
      <c r="C4173" s="3">
        <v>44.8</v>
      </c>
      <c r="D4173" s="3">
        <v>44.5</v>
      </c>
      <c r="E4173" s="3">
        <v>44.5</v>
      </c>
      <c r="F4173" s="3">
        <v>15</v>
      </c>
      <c r="G4173" s="3">
        <v>44.15</v>
      </c>
    </row>
    <row r="4174" spans="1:7" x14ac:dyDescent="0.3">
      <c r="A4174" s="8">
        <v>43803</v>
      </c>
      <c r="B4174" s="3">
        <v>43.95</v>
      </c>
      <c r="C4174" s="3">
        <v>43.95</v>
      </c>
      <c r="D4174" s="3">
        <v>43.85</v>
      </c>
      <c r="E4174" s="3">
        <v>43.9</v>
      </c>
      <c r="F4174" s="3">
        <v>49</v>
      </c>
      <c r="G4174" s="3">
        <v>43.9</v>
      </c>
    </row>
    <row r="4175" spans="1:7" x14ac:dyDescent="0.3">
      <c r="A4175" s="8">
        <v>43804</v>
      </c>
      <c r="B4175" s="3">
        <v>43</v>
      </c>
      <c r="C4175" s="3">
        <v>43.15</v>
      </c>
      <c r="D4175" s="3">
        <v>42.6</v>
      </c>
      <c r="E4175" s="3">
        <v>42.6</v>
      </c>
      <c r="F4175" s="3">
        <v>37</v>
      </c>
      <c r="G4175" s="3">
        <v>42.6</v>
      </c>
    </row>
    <row r="4176" spans="1:7" x14ac:dyDescent="0.3">
      <c r="A4176" s="8">
        <v>43805</v>
      </c>
      <c r="B4176" s="3">
        <v>42.15</v>
      </c>
      <c r="C4176" s="3">
        <v>42.15</v>
      </c>
      <c r="D4176" s="3">
        <v>41.85</v>
      </c>
      <c r="E4176" s="3">
        <v>41.95</v>
      </c>
      <c r="F4176" s="3">
        <v>47</v>
      </c>
      <c r="G4176" s="3">
        <v>41.95</v>
      </c>
    </row>
    <row r="4177" spans="1:7" x14ac:dyDescent="0.3">
      <c r="A4177" s="8">
        <v>43808</v>
      </c>
      <c r="B4177" s="3">
        <v>41.1</v>
      </c>
      <c r="C4177" s="3">
        <v>41.85</v>
      </c>
      <c r="D4177" s="3">
        <v>41.1</v>
      </c>
      <c r="E4177" s="3">
        <v>41.85</v>
      </c>
      <c r="F4177" s="3">
        <v>39</v>
      </c>
      <c r="G4177" s="3">
        <v>41.85</v>
      </c>
    </row>
    <row r="4178" spans="1:7" x14ac:dyDescent="0.3">
      <c r="A4178" s="8">
        <v>43809</v>
      </c>
      <c r="B4178" s="3">
        <v>41.7</v>
      </c>
      <c r="C4178" s="3">
        <v>42.25</v>
      </c>
      <c r="D4178" s="3">
        <v>41.6</v>
      </c>
      <c r="E4178" s="3">
        <v>42.05</v>
      </c>
      <c r="F4178" s="3">
        <v>184</v>
      </c>
      <c r="G4178" s="3">
        <v>42.05</v>
      </c>
    </row>
    <row r="4179" spans="1:7" x14ac:dyDescent="0.3">
      <c r="A4179" s="8">
        <v>43810</v>
      </c>
      <c r="B4179" s="3">
        <v>42.1</v>
      </c>
      <c r="C4179" s="3">
        <v>42.2</v>
      </c>
      <c r="D4179" s="3">
        <v>41.85</v>
      </c>
      <c r="E4179" s="3">
        <v>42.05</v>
      </c>
      <c r="F4179" s="3">
        <v>85</v>
      </c>
      <c r="G4179" s="3">
        <v>42.01</v>
      </c>
    </row>
    <row r="4180" spans="1:7" x14ac:dyDescent="0.3">
      <c r="A4180" s="8">
        <v>43811</v>
      </c>
      <c r="B4180" s="3">
        <v>41.85</v>
      </c>
      <c r="C4180" s="3">
        <v>42.4</v>
      </c>
      <c r="D4180" s="3">
        <v>41.75</v>
      </c>
      <c r="E4180" s="3">
        <v>42.4</v>
      </c>
      <c r="F4180" s="3">
        <v>74</v>
      </c>
      <c r="G4180" s="3">
        <v>42.35</v>
      </c>
    </row>
    <row r="4181" spans="1:7" x14ac:dyDescent="0.3">
      <c r="A4181" s="8">
        <v>43812</v>
      </c>
      <c r="B4181" s="3">
        <v>42.8</v>
      </c>
      <c r="C4181" s="3">
        <v>42.8</v>
      </c>
      <c r="D4181" s="3">
        <v>42.6</v>
      </c>
      <c r="E4181" s="3">
        <v>42.8</v>
      </c>
      <c r="F4181" s="3">
        <v>39</v>
      </c>
      <c r="G4181" s="3">
        <v>42.8</v>
      </c>
    </row>
    <row r="4182" spans="1:7" x14ac:dyDescent="0.3">
      <c r="A4182" s="8">
        <v>43815</v>
      </c>
      <c r="B4182" s="3">
        <v>42.5</v>
      </c>
      <c r="C4182" s="3">
        <v>42.9</v>
      </c>
      <c r="D4182" s="3">
        <v>42.4</v>
      </c>
      <c r="E4182" s="3">
        <v>42.9</v>
      </c>
      <c r="F4182" s="3">
        <v>78</v>
      </c>
      <c r="G4182" s="3">
        <v>42.9</v>
      </c>
    </row>
    <row r="4183" spans="1:7" x14ac:dyDescent="0.3">
      <c r="A4183" s="8">
        <v>43816</v>
      </c>
      <c r="B4183" s="3">
        <v>42.8</v>
      </c>
      <c r="C4183" s="3">
        <v>42.95</v>
      </c>
      <c r="D4183" s="3">
        <v>42.75</v>
      </c>
      <c r="E4183" s="3">
        <v>42.95</v>
      </c>
      <c r="F4183" s="3">
        <v>140</v>
      </c>
      <c r="G4183" s="3">
        <v>42.95</v>
      </c>
    </row>
    <row r="4184" spans="1:7" x14ac:dyDescent="0.3">
      <c r="A4184" s="8">
        <v>43817</v>
      </c>
      <c r="B4184" s="3">
        <v>43.05</v>
      </c>
      <c r="C4184" s="3">
        <v>43.1</v>
      </c>
      <c r="D4184" s="3">
        <v>42.75</v>
      </c>
      <c r="E4184" s="3">
        <v>42.77</v>
      </c>
      <c r="F4184" s="3">
        <v>183</v>
      </c>
      <c r="G4184" s="3">
        <v>42.77</v>
      </c>
    </row>
    <row r="4185" spans="1:7" x14ac:dyDescent="0.3">
      <c r="A4185" s="8">
        <v>43818</v>
      </c>
      <c r="B4185" s="3">
        <v>42.85</v>
      </c>
      <c r="C4185" s="3">
        <v>42.95</v>
      </c>
      <c r="D4185" s="3">
        <v>42.72</v>
      </c>
      <c r="E4185" s="3">
        <v>42.72</v>
      </c>
      <c r="F4185" s="3">
        <v>33</v>
      </c>
      <c r="G4185" s="3">
        <v>42.72</v>
      </c>
    </row>
    <row r="4186" spans="1:7" x14ac:dyDescent="0.3">
      <c r="A4186" s="8">
        <v>43819</v>
      </c>
      <c r="B4186" s="3">
        <v>42.15</v>
      </c>
      <c r="C4186" s="3">
        <v>42.45</v>
      </c>
      <c r="D4186" s="3">
        <v>42.1</v>
      </c>
      <c r="E4186" s="3">
        <v>42.45</v>
      </c>
      <c r="F4186" s="3">
        <v>45</v>
      </c>
      <c r="G4186" s="3">
        <v>42.45</v>
      </c>
    </row>
    <row r="4187" spans="1:7" x14ac:dyDescent="0.3">
      <c r="A4187" s="8">
        <v>43822</v>
      </c>
      <c r="B4187" s="3">
        <v>42.15</v>
      </c>
      <c r="C4187" s="3">
        <v>42.2</v>
      </c>
      <c r="D4187" s="3">
        <v>42.05</v>
      </c>
      <c r="E4187" s="3">
        <v>42.1</v>
      </c>
      <c r="F4187" s="3">
        <v>197</v>
      </c>
      <c r="G4187" s="3">
        <v>42.1</v>
      </c>
    </row>
    <row r="4188" spans="1:7" x14ac:dyDescent="0.3">
      <c r="A4188" s="8">
        <v>43826</v>
      </c>
      <c r="B4188" s="3">
        <v>40.5</v>
      </c>
      <c r="C4188" s="3">
        <v>40.5</v>
      </c>
      <c r="D4188" s="3">
        <v>39.5</v>
      </c>
      <c r="E4188" s="3">
        <v>39.5</v>
      </c>
      <c r="F4188" s="3">
        <v>131</v>
      </c>
      <c r="G4188" s="3">
        <v>39.549999999999997</v>
      </c>
    </row>
    <row r="4189" spans="1:7" x14ac:dyDescent="0.3">
      <c r="A4189" s="8">
        <v>43829</v>
      </c>
      <c r="B4189" s="3">
        <v>38.25</v>
      </c>
      <c r="C4189" s="3">
        <v>38.25</v>
      </c>
      <c r="D4189" s="3">
        <v>36.75</v>
      </c>
      <c r="E4189" s="3">
        <v>36.85</v>
      </c>
      <c r="F4189" s="3">
        <v>175</v>
      </c>
      <c r="G4189" s="3">
        <v>36.81</v>
      </c>
    </row>
    <row r="4190" spans="1:7" x14ac:dyDescent="0.3">
      <c r="A4190" s="8">
        <v>43832</v>
      </c>
      <c r="B4190" s="3">
        <v>32.799999999999997</v>
      </c>
      <c r="C4190" s="3">
        <v>33</v>
      </c>
      <c r="D4190" s="3">
        <v>32.21</v>
      </c>
      <c r="E4190" s="3">
        <v>32.21</v>
      </c>
      <c r="F4190" s="3">
        <v>98</v>
      </c>
      <c r="G4190" s="3">
        <v>32.21</v>
      </c>
    </row>
    <row r="4191" spans="1:7" x14ac:dyDescent="0.3">
      <c r="A4191" s="8">
        <v>43833</v>
      </c>
      <c r="B4191" s="3">
        <v>32.4</v>
      </c>
      <c r="C4191" s="3">
        <v>32.85</v>
      </c>
      <c r="D4191" s="3">
        <v>31.95</v>
      </c>
      <c r="E4191" s="3">
        <v>32.700000000000003</v>
      </c>
      <c r="F4191" s="3">
        <v>86</v>
      </c>
      <c r="G4191" s="3">
        <v>32.700000000000003</v>
      </c>
    </row>
    <row r="4192" spans="1:7" x14ac:dyDescent="0.3">
      <c r="A4192" s="8">
        <v>43836</v>
      </c>
      <c r="B4192" s="3">
        <v>32.1</v>
      </c>
      <c r="C4192" s="3">
        <v>32.1</v>
      </c>
      <c r="D4192" s="3">
        <v>30.25</v>
      </c>
      <c r="E4192" s="3">
        <v>30.25</v>
      </c>
      <c r="F4192" s="3">
        <v>128</v>
      </c>
      <c r="G4192" s="3">
        <v>30.25</v>
      </c>
    </row>
    <row r="4193" spans="1:7" x14ac:dyDescent="0.3">
      <c r="A4193" s="8">
        <v>43837</v>
      </c>
      <c r="B4193" s="3">
        <v>29.4</v>
      </c>
      <c r="C4193" s="3">
        <v>29.9</v>
      </c>
      <c r="D4193" s="3">
        <v>29.4</v>
      </c>
      <c r="E4193" s="3">
        <v>29.75</v>
      </c>
      <c r="F4193" s="3">
        <v>161</v>
      </c>
      <c r="G4193" s="3">
        <v>29.75</v>
      </c>
    </row>
    <row r="4194" spans="1:7" x14ac:dyDescent="0.3">
      <c r="A4194" s="8">
        <v>43838</v>
      </c>
      <c r="B4194" s="3">
        <v>29.4</v>
      </c>
      <c r="C4194" s="3">
        <v>29.4</v>
      </c>
      <c r="D4194" s="3">
        <v>27.9</v>
      </c>
      <c r="E4194" s="3">
        <v>28.4</v>
      </c>
      <c r="F4194" s="3">
        <v>186</v>
      </c>
      <c r="G4194" s="3">
        <v>28.32</v>
      </c>
    </row>
    <row r="4195" spans="1:7" x14ac:dyDescent="0.3">
      <c r="A4195" s="8">
        <v>43839</v>
      </c>
      <c r="B4195" s="3">
        <v>28.45</v>
      </c>
      <c r="C4195" s="3">
        <v>29.15</v>
      </c>
      <c r="D4195" s="3">
        <v>28.45</v>
      </c>
      <c r="E4195" s="3">
        <v>29</v>
      </c>
      <c r="F4195" s="3">
        <v>96</v>
      </c>
      <c r="G4195" s="3">
        <v>29</v>
      </c>
    </row>
    <row r="4196" spans="1:7" x14ac:dyDescent="0.3">
      <c r="A4196" s="8">
        <v>43840</v>
      </c>
      <c r="B4196" s="3">
        <v>29</v>
      </c>
      <c r="C4196" s="3">
        <v>29.35</v>
      </c>
      <c r="D4196" s="3">
        <v>28.9</v>
      </c>
      <c r="E4196" s="3">
        <v>29.3</v>
      </c>
      <c r="F4196" s="3">
        <v>110</v>
      </c>
      <c r="G4196" s="3">
        <v>29.3</v>
      </c>
    </row>
    <row r="4197" spans="1:7" x14ac:dyDescent="0.3">
      <c r="A4197" s="8">
        <v>43843</v>
      </c>
      <c r="B4197" s="3">
        <v>28.1</v>
      </c>
      <c r="C4197" s="3">
        <v>28.75</v>
      </c>
      <c r="D4197" s="3">
        <v>28</v>
      </c>
      <c r="E4197" s="3">
        <v>28.7</v>
      </c>
      <c r="F4197" s="3">
        <v>112</v>
      </c>
      <c r="G4197" s="3">
        <v>28.7</v>
      </c>
    </row>
    <row r="4198" spans="1:7" x14ac:dyDescent="0.3">
      <c r="A4198" s="8">
        <v>43844</v>
      </c>
      <c r="B4198" s="3">
        <v>27.3</v>
      </c>
      <c r="C4198" s="3">
        <v>27.35</v>
      </c>
      <c r="D4198" s="3">
        <v>27.05</v>
      </c>
      <c r="E4198" s="3">
        <v>27.25</v>
      </c>
      <c r="F4198" s="3">
        <v>101</v>
      </c>
      <c r="G4198" s="3">
        <v>27.2</v>
      </c>
    </row>
    <row r="4199" spans="1:7" x14ac:dyDescent="0.3">
      <c r="A4199" s="8">
        <v>43845</v>
      </c>
      <c r="B4199" s="3">
        <v>26.65</v>
      </c>
      <c r="C4199" s="3">
        <v>27.65</v>
      </c>
      <c r="D4199" s="3">
        <v>26.65</v>
      </c>
      <c r="E4199" s="3">
        <v>27.3</v>
      </c>
      <c r="F4199" s="3">
        <v>82</v>
      </c>
      <c r="G4199" s="3">
        <v>27.43</v>
      </c>
    </row>
    <row r="4200" spans="1:7" x14ac:dyDescent="0.3">
      <c r="A4200" s="8">
        <v>43846</v>
      </c>
      <c r="B4200" s="3">
        <v>26.9</v>
      </c>
      <c r="C4200" s="3">
        <v>27.45</v>
      </c>
      <c r="D4200" s="3">
        <v>26.8</v>
      </c>
      <c r="E4200" s="3">
        <v>27.35</v>
      </c>
      <c r="F4200" s="3">
        <v>267</v>
      </c>
      <c r="G4200" s="3">
        <v>27.3</v>
      </c>
    </row>
    <row r="4201" spans="1:7" x14ac:dyDescent="0.3">
      <c r="A4201" s="8">
        <v>43847</v>
      </c>
      <c r="B4201" s="3">
        <v>26.4</v>
      </c>
      <c r="C4201" s="3">
        <v>26.8</v>
      </c>
      <c r="D4201" s="3">
        <v>26.4</v>
      </c>
      <c r="E4201" s="3">
        <v>26.5</v>
      </c>
      <c r="F4201" s="3">
        <v>235</v>
      </c>
      <c r="G4201" s="3">
        <v>26.38</v>
      </c>
    </row>
    <row r="4202" spans="1:7" x14ac:dyDescent="0.3">
      <c r="A4202" s="8">
        <v>43850</v>
      </c>
      <c r="B4202" s="3">
        <v>24.55</v>
      </c>
      <c r="C4202" s="3">
        <v>24.55</v>
      </c>
      <c r="D4202" s="3">
        <v>24</v>
      </c>
      <c r="E4202" s="3">
        <v>24.4</v>
      </c>
      <c r="F4202" s="3">
        <v>116</v>
      </c>
      <c r="G4202" s="3">
        <v>24.4</v>
      </c>
    </row>
    <row r="4203" spans="1:7" x14ac:dyDescent="0.3">
      <c r="A4203" s="8">
        <v>43851</v>
      </c>
      <c r="B4203" s="3">
        <v>24</v>
      </c>
      <c r="C4203" s="3">
        <v>24.1</v>
      </c>
      <c r="D4203" s="3">
        <v>22.7</v>
      </c>
      <c r="E4203" s="3">
        <v>22.75</v>
      </c>
      <c r="F4203" s="3">
        <v>239</v>
      </c>
      <c r="G4203" s="3">
        <v>22.8</v>
      </c>
    </row>
    <row r="4204" spans="1:7" x14ac:dyDescent="0.3">
      <c r="A4204" s="8">
        <v>43852</v>
      </c>
      <c r="B4204" s="3">
        <v>22.75</v>
      </c>
      <c r="C4204" s="3">
        <v>23.05</v>
      </c>
      <c r="D4204" s="3">
        <v>22.7</v>
      </c>
      <c r="E4204" s="3">
        <v>22.7</v>
      </c>
      <c r="F4204" s="3">
        <v>162</v>
      </c>
      <c r="G4204" s="3">
        <v>22.7</v>
      </c>
    </row>
    <row r="4205" spans="1:7" x14ac:dyDescent="0.3">
      <c r="A4205" s="8">
        <v>43853</v>
      </c>
      <c r="B4205" s="3">
        <v>23.55</v>
      </c>
      <c r="C4205" s="3">
        <v>24.2</v>
      </c>
      <c r="D4205" s="3">
        <v>23.5</v>
      </c>
      <c r="E4205" s="3">
        <v>24.1</v>
      </c>
      <c r="F4205" s="3">
        <v>117</v>
      </c>
      <c r="G4205" s="3">
        <v>23.95</v>
      </c>
    </row>
    <row r="4206" spans="1:7" x14ac:dyDescent="0.3">
      <c r="A4206" s="8">
        <v>43854</v>
      </c>
      <c r="B4206" s="3">
        <v>23.6</v>
      </c>
      <c r="C4206" s="3">
        <v>24.7</v>
      </c>
      <c r="D4206" s="3">
        <v>23.5</v>
      </c>
      <c r="E4206" s="3">
        <v>23.5</v>
      </c>
      <c r="F4206" s="3">
        <v>84</v>
      </c>
      <c r="G4206" s="3">
        <v>23.43</v>
      </c>
    </row>
    <row r="4207" spans="1:7" x14ac:dyDescent="0.3">
      <c r="A4207" s="8">
        <v>43857</v>
      </c>
      <c r="B4207" s="3">
        <v>23.9</v>
      </c>
      <c r="C4207" s="3">
        <v>24.7</v>
      </c>
      <c r="D4207" s="3">
        <v>23.9</v>
      </c>
      <c r="E4207" s="3">
        <v>24.65</v>
      </c>
      <c r="F4207" s="3">
        <v>90</v>
      </c>
      <c r="G4207" s="3">
        <v>24.65</v>
      </c>
    </row>
    <row r="4208" spans="1:7" x14ac:dyDescent="0.3">
      <c r="A4208" s="8">
        <v>43858</v>
      </c>
      <c r="B4208" s="3">
        <v>24.55</v>
      </c>
      <c r="C4208" s="3">
        <v>24.55</v>
      </c>
      <c r="D4208" s="3">
        <v>23.6</v>
      </c>
      <c r="E4208" s="3">
        <v>23.6</v>
      </c>
      <c r="F4208" s="3">
        <v>292</v>
      </c>
      <c r="G4208" s="3">
        <v>23.65</v>
      </c>
    </row>
    <row r="4209" spans="1:7" x14ac:dyDescent="0.3">
      <c r="A4209" s="8">
        <v>43859</v>
      </c>
      <c r="B4209" s="3">
        <v>22.85</v>
      </c>
      <c r="C4209" s="3">
        <v>22.85</v>
      </c>
      <c r="D4209" s="3">
        <v>22</v>
      </c>
      <c r="E4209" s="3">
        <v>22</v>
      </c>
      <c r="F4209" s="3">
        <v>185</v>
      </c>
      <c r="G4209" s="3">
        <v>22.16</v>
      </c>
    </row>
    <row r="4210" spans="1:7" x14ac:dyDescent="0.3">
      <c r="A4210" s="8">
        <v>43860</v>
      </c>
      <c r="B4210" s="3">
        <v>20.25</v>
      </c>
      <c r="C4210" s="3">
        <v>20.25</v>
      </c>
      <c r="D4210" s="3">
        <v>19.649999999999999</v>
      </c>
      <c r="E4210" s="3">
        <v>19.75</v>
      </c>
      <c r="F4210" s="3">
        <v>118</v>
      </c>
      <c r="G4210" s="3">
        <v>19.75</v>
      </c>
    </row>
    <row r="4211" spans="1:7" x14ac:dyDescent="0.3">
      <c r="A4211" s="8">
        <v>43861</v>
      </c>
      <c r="B4211" s="3">
        <v>19</v>
      </c>
      <c r="C4211" s="3">
        <v>19.45</v>
      </c>
      <c r="D4211" s="3">
        <v>18.600000000000001</v>
      </c>
      <c r="E4211" s="3">
        <v>18.600000000000001</v>
      </c>
      <c r="F4211" s="3">
        <v>96</v>
      </c>
      <c r="G4211" s="3">
        <v>18.600000000000001</v>
      </c>
    </row>
    <row r="4212" spans="1:7" x14ac:dyDescent="0.3">
      <c r="A4212" s="8">
        <v>43864</v>
      </c>
      <c r="B4212" s="3">
        <v>17.350000000000001</v>
      </c>
      <c r="C4212" s="3">
        <v>17.5</v>
      </c>
      <c r="D4212" s="3">
        <v>17.3</v>
      </c>
      <c r="E4212" s="3">
        <v>17.5</v>
      </c>
      <c r="F4212" s="3">
        <v>80</v>
      </c>
      <c r="G4212" s="3">
        <v>17.399999999999999</v>
      </c>
    </row>
    <row r="4213" spans="1:7" x14ac:dyDescent="0.3">
      <c r="A4213" s="8">
        <v>43865</v>
      </c>
      <c r="B4213" s="3">
        <v>17.75</v>
      </c>
      <c r="C4213" s="3">
        <v>17.75</v>
      </c>
      <c r="D4213" s="3">
        <v>17.45</v>
      </c>
      <c r="E4213" s="3">
        <v>17.59</v>
      </c>
      <c r="F4213" s="3">
        <v>55</v>
      </c>
      <c r="G4213" s="3">
        <v>17.55</v>
      </c>
    </row>
    <row r="4214" spans="1:7" x14ac:dyDescent="0.3">
      <c r="A4214" s="8">
        <v>43866</v>
      </c>
      <c r="B4214" s="3">
        <v>17.149999999999999</v>
      </c>
      <c r="C4214" s="3">
        <v>17.149999999999999</v>
      </c>
      <c r="D4214" s="3">
        <v>16</v>
      </c>
      <c r="E4214" s="3">
        <v>16</v>
      </c>
      <c r="F4214" s="3">
        <v>109</v>
      </c>
      <c r="G4214" s="3">
        <v>16.100000000000001</v>
      </c>
    </row>
    <row r="4215" spans="1:7" x14ac:dyDescent="0.3">
      <c r="A4215" s="8">
        <v>43867</v>
      </c>
      <c r="B4215" s="3">
        <v>15.5</v>
      </c>
      <c r="C4215" s="3">
        <v>15.5</v>
      </c>
      <c r="D4215" s="3">
        <v>13.5</v>
      </c>
      <c r="E4215" s="3">
        <v>14.4</v>
      </c>
      <c r="F4215" s="3">
        <v>40</v>
      </c>
      <c r="G4215" s="3">
        <v>14.4</v>
      </c>
    </row>
    <row r="4216" spans="1:7" x14ac:dyDescent="0.3">
      <c r="A4216" s="8">
        <v>43868</v>
      </c>
      <c r="B4216" s="3">
        <v>14.4</v>
      </c>
      <c r="C4216" s="3">
        <v>14.4</v>
      </c>
      <c r="D4216" s="3">
        <v>14.35</v>
      </c>
      <c r="E4216" s="3">
        <v>14.35</v>
      </c>
      <c r="F4216" s="3">
        <v>6</v>
      </c>
      <c r="G4216" s="3">
        <v>14.35</v>
      </c>
    </row>
    <row r="4217" spans="1:7" x14ac:dyDescent="0.3">
      <c r="A4217" s="8">
        <v>43871</v>
      </c>
      <c r="B4217" s="3">
        <v>13.2</v>
      </c>
      <c r="C4217" s="3">
        <v>13.7</v>
      </c>
      <c r="D4217" s="3">
        <v>13.2</v>
      </c>
      <c r="E4217" s="3">
        <v>13.7</v>
      </c>
      <c r="F4217" s="3">
        <v>72</v>
      </c>
      <c r="G4217" s="3">
        <v>13.96</v>
      </c>
    </row>
    <row r="4218" spans="1:7" x14ac:dyDescent="0.3">
      <c r="A4218" s="8">
        <v>43872</v>
      </c>
      <c r="B4218" s="3">
        <v>14.35</v>
      </c>
      <c r="C4218" s="3">
        <v>15.15</v>
      </c>
      <c r="D4218" s="3">
        <v>14.35</v>
      </c>
      <c r="E4218" s="3">
        <v>15.05</v>
      </c>
      <c r="F4218" s="3">
        <v>180</v>
      </c>
      <c r="G4218" s="3">
        <v>15.05</v>
      </c>
    </row>
    <row r="4219" spans="1:7" x14ac:dyDescent="0.3">
      <c r="A4219" s="8">
        <v>43873</v>
      </c>
      <c r="B4219" s="3">
        <v>14.65</v>
      </c>
      <c r="C4219" s="3">
        <v>15.05</v>
      </c>
      <c r="D4219" s="3">
        <v>14.65</v>
      </c>
      <c r="E4219" s="3">
        <v>14.85</v>
      </c>
      <c r="F4219" s="3">
        <v>110</v>
      </c>
      <c r="G4219" s="3">
        <v>14.85</v>
      </c>
    </row>
    <row r="4220" spans="1:7" x14ac:dyDescent="0.3">
      <c r="A4220" s="8">
        <v>43874</v>
      </c>
      <c r="B4220" s="3">
        <v>14.8</v>
      </c>
      <c r="C4220" s="3">
        <v>15.15</v>
      </c>
      <c r="D4220" s="3">
        <v>14.65</v>
      </c>
      <c r="E4220" s="3">
        <v>15.11</v>
      </c>
      <c r="F4220" s="3">
        <v>57</v>
      </c>
      <c r="G4220" s="3">
        <v>15.15</v>
      </c>
    </row>
    <row r="4221" spans="1:7" x14ac:dyDescent="0.3">
      <c r="A4221" s="8">
        <v>43875</v>
      </c>
      <c r="B4221" s="3">
        <v>14.6</v>
      </c>
      <c r="C4221" s="3">
        <v>14.65</v>
      </c>
      <c r="D4221" s="3">
        <v>14.3</v>
      </c>
      <c r="E4221" s="3">
        <v>14.65</v>
      </c>
      <c r="F4221" s="3">
        <v>59</v>
      </c>
      <c r="G4221" s="3">
        <v>14.65</v>
      </c>
    </row>
    <row r="4222" spans="1:7" x14ac:dyDescent="0.3">
      <c r="A4222" s="8">
        <v>43878</v>
      </c>
      <c r="B4222" s="3">
        <v>13.85</v>
      </c>
      <c r="C4222" s="3">
        <v>13.85</v>
      </c>
      <c r="D4222" s="3">
        <v>13.15</v>
      </c>
      <c r="E4222" s="3">
        <v>13.35</v>
      </c>
      <c r="F4222" s="3">
        <v>162</v>
      </c>
      <c r="G4222" s="3">
        <v>13.35</v>
      </c>
    </row>
    <row r="4223" spans="1:7" x14ac:dyDescent="0.3">
      <c r="A4223" s="8">
        <v>43879</v>
      </c>
      <c r="B4223" s="3">
        <v>13.15</v>
      </c>
      <c r="C4223" s="3">
        <v>13.3</v>
      </c>
      <c r="D4223" s="3">
        <v>12.5</v>
      </c>
      <c r="E4223" s="3">
        <v>12.55</v>
      </c>
      <c r="F4223" s="3">
        <v>113</v>
      </c>
      <c r="G4223" s="3">
        <v>12.55</v>
      </c>
    </row>
    <row r="4224" spans="1:7" x14ac:dyDescent="0.3">
      <c r="A4224" s="8">
        <v>43880</v>
      </c>
      <c r="B4224" s="3">
        <v>12.25</v>
      </c>
      <c r="C4224" s="3">
        <v>12.25</v>
      </c>
      <c r="D4224" s="3">
        <v>11.75</v>
      </c>
      <c r="E4224" s="3">
        <v>11.9</v>
      </c>
      <c r="F4224" s="3">
        <v>100</v>
      </c>
      <c r="G4224" s="3">
        <v>11.9</v>
      </c>
    </row>
    <row r="4225" spans="1:7" x14ac:dyDescent="0.3">
      <c r="A4225" s="8">
        <v>43881</v>
      </c>
      <c r="B4225" s="3">
        <v>11.5</v>
      </c>
      <c r="C4225" s="3">
        <v>11.5</v>
      </c>
      <c r="D4225" s="3">
        <v>11.2</v>
      </c>
      <c r="E4225" s="3">
        <v>11.25</v>
      </c>
      <c r="F4225" s="3">
        <v>74</v>
      </c>
      <c r="G4225" s="3">
        <v>11.25</v>
      </c>
    </row>
    <row r="4226" spans="1:7" x14ac:dyDescent="0.3">
      <c r="A4226" s="8">
        <v>43882</v>
      </c>
      <c r="B4226" s="3">
        <v>11.5</v>
      </c>
      <c r="C4226" s="3">
        <v>12.2</v>
      </c>
      <c r="D4226" s="3">
        <v>11.5</v>
      </c>
      <c r="E4226" s="3">
        <v>11.75</v>
      </c>
      <c r="F4226" s="3">
        <v>67</v>
      </c>
      <c r="G4226" s="3">
        <v>11.75</v>
      </c>
    </row>
    <row r="4227" spans="1:7" x14ac:dyDescent="0.3">
      <c r="A4227" s="8">
        <v>43885</v>
      </c>
      <c r="B4227" s="3">
        <v>13.7</v>
      </c>
      <c r="C4227" s="3">
        <v>14.65</v>
      </c>
      <c r="D4227" s="3">
        <v>13.35</v>
      </c>
      <c r="E4227" s="3">
        <v>14.65</v>
      </c>
      <c r="F4227" s="3">
        <v>117</v>
      </c>
      <c r="G4227" s="3">
        <v>14.7</v>
      </c>
    </row>
    <row r="4228" spans="1:7" x14ac:dyDescent="0.3">
      <c r="A4228" s="8">
        <v>43886</v>
      </c>
      <c r="B4228" s="3">
        <v>15.8</v>
      </c>
      <c r="C4228" s="3">
        <v>15.8</v>
      </c>
      <c r="D4228" s="3">
        <v>15.28</v>
      </c>
      <c r="E4228" s="3">
        <v>15.65</v>
      </c>
      <c r="F4228" s="3">
        <v>128</v>
      </c>
      <c r="G4228" s="3">
        <v>15.56</v>
      </c>
    </row>
    <row r="4229" spans="1:7" x14ac:dyDescent="0.3">
      <c r="A4229" s="8">
        <v>43887</v>
      </c>
      <c r="B4229" s="3">
        <v>14.1</v>
      </c>
      <c r="C4229" s="3">
        <v>15.4</v>
      </c>
      <c r="D4229" s="3">
        <v>14.03</v>
      </c>
      <c r="E4229" s="3">
        <v>15.4</v>
      </c>
      <c r="F4229" s="3">
        <v>69</v>
      </c>
      <c r="G4229" s="3">
        <v>15.15</v>
      </c>
    </row>
    <row r="4230" spans="1:7" x14ac:dyDescent="0.3">
      <c r="A4230" s="8">
        <v>43888</v>
      </c>
      <c r="B4230" s="3">
        <v>15.35</v>
      </c>
      <c r="C4230" s="3">
        <v>15.35</v>
      </c>
      <c r="D4230" s="3">
        <v>14.55</v>
      </c>
      <c r="E4230" s="3">
        <v>14.55</v>
      </c>
      <c r="F4230" s="3">
        <v>63</v>
      </c>
      <c r="G4230" s="3">
        <v>14.6</v>
      </c>
    </row>
    <row r="4231" spans="1:7" x14ac:dyDescent="0.3">
      <c r="A4231" s="8">
        <v>43889</v>
      </c>
      <c r="B4231" s="3">
        <v>14.1</v>
      </c>
      <c r="C4231" s="3">
        <v>14.15</v>
      </c>
      <c r="D4231" s="3">
        <v>13.85</v>
      </c>
      <c r="E4231" s="3">
        <v>13.9</v>
      </c>
      <c r="F4231" s="3">
        <v>29</v>
      </c>
      <c r="G4231" s="3">
        <v>13.85</v>
      </c>
    </row>
    <row r="4232" spans="1:7" x14ac:dyDescent="0.3">
      <c r="A4232" s="8">
        <v>43892</v>
      </c>
      <c r="B4232" s="3">
        <v>12.25</v>
      </c>
      <c r="C4232" s="3">
        <v>12.25</v>
      </c>
      <c r="D4232" s="3">
        <v>12.2</v>
      </c>
      <c r="E4232" s="3">
        <v>12.2</v>
      </c>
      <c r="F4232" s="3">
        <v>7</v>
      </c>
      <c r="G4232" s="3">
        <v>12.2</v>
      </c>
    </row>
    <row r="4233" spans="1:7" x14ac:dyDescent="0.3">
      <c r="A4233" s="8">
        <v>43893</v>
      </c>
      <c r="B4233" s="3">
        <v>12.06</v>
      </c>
      <c r="C4233" s="3">
        <v>12.06</v>
      </c>
      <c r="D4233" s="3">
        <v>12</v>
      </c>
      <c r="E4233" s="3">
        <v>12.05</v>
      </c>
      <c r="F4233" s="3">
        <v>15</v>
      </c>
      <c r="G4233" s="3">
        <v>12</v>
      </c>
    </row>
    <row r="4234" spans="1:7" x14ac:dyDescent="0.3">
      <c r="A4234" s="8">
        <v>43894</v>
      </c>
      <c r="B4234" s="3">
        <v>11.65</v>
      </c>
      <c r="C4234" s="3">
        <v>11.75</v>
      </c>
      <c r="D4234" s="3">
        <v>11.5</v>
      </c>
      <c r="E4234" s="3">
        <v>11.7</v>
      </c>
      <c r="F4234" s="3">
        <v>59</v>
      </c>
      <c r="G4234" s="3">
        <v>11.7</v>
      </c>
    </row>
    <row r="4235" spans="1:7" x14ac:dyDescent="0.3">
      <c r="A4235" s="8">
        <v>43895</v>
      </c>
      <c r="B4235" s="3">
        <v>12.35</v>
      </c>
      <c r="C4235" s="3">
        <v>12.5</v>
      </c>
      <c r="D4235" s="3">
        <v>11.65</v>
      </c>
      <c r="E4235" s="3">
        <v>12.3</v>
      </c>
      <c r="F4235" s="3">
        <v>83</v>
      </c>
      <c r="G4235" s="3">
        <v>12.3</v>
      </c>
    </row>
    <row r="4236" spans="1:7" x14ac:dyDescent="0.3">
      <c r="A4236" s="8">
        <v>43896</v>
      </c>
      <c r="B4236" s="3">
        <v>12.5</v>
      </c>
      <c r="C4236" s="3">
        <v>12.95</v>
      </c>
      <c r="D4236" s="3">
        <v>12.5</v>
      </c>
      <c r="E4236" s="3">
        <v>12.95</v>
      </c>
      <c r="F4236" s="3">
        <v>40</v>
      </c>
      <c r="G4236" s="3">
        <v>12.85</v>
      </c>
    </row>
    <row r="4237" spans="1:7" x14ac:dyDescent="0.3">
      <c r="A4237" s="8">
        <v>43899</v>
      </c>
      <c r="B4237" s="3">
        <v>12.25</v>
      </c>
      <c r="C4237" s="3">
        <v>12.3</v>
      </c>
      <c r="D4237" s="3">
        <v>12.1</v>
      </c>
      <c r="E4237" s="3">
        <v>12.3</v>
      </c>
      <c r="F4237" s="3">
        <v>41</v>
      </c>
      <c r="G4237" s="3">
        <v>12.3</v>
      </c>
    </row>
    <row r="4238" spans="1:7" x14ac:dyDescent="0.3">
      <c r="A4238" s="8">
        <v>43900</v>
      </c>
      <c r="B4238" s="3">
        <v>12.3</v>
      </c>
      <c r="C4238" s="3">
        <v>12.3</v>
      </c>
      <c r="D4238" s="3">
        <v>12</v>
      </c>
      <c r="E4238" s="3">
        <v>12.3</v>
      </c>
      <c r="F4238" s="3">
        <v>49</v>
      </c>
      <c r="G4238" s="3">
        <v>12.3</v>
      </c>
    </row>
    <row r="4239" spans="1:7" x14ac:dyDescent="0.3">
      <c r="A4239" s="8">
        <v>43901</v>
      </c>
      <c r="B4239" s="3">
        <v>12.1</v>
      </c>
      <c r="C4239" s="3">
        <v>12.2</v>
      </c>
      <c r="D4239" s="3">
        <v>12.1</v>
      </c>
      <c r="E4239" s="3">
        <v>12.2</v>
      </c>
      <c r="F4239" s="3">
        <v>9</v>
      </c>
      <c r="G4239" s="3">
        <v>12.2</v>
      </c>
    </row>
    <row r="4240" spans="1:7" x14ac:dyDescent="0.3">
      <c r="A4240" s="8">
        <v>43902</v>
      </c>
      <c r="B4240" s="3">
        <v>12.2</v>
      </c>
      <c r="C4240" s="3">
        <v>12.2</v>
      </c>
      <c r="D4240" s="3">
        <v>11.8</v>
      </c>
      <c r="E4240" s="3">
        <v>11.85</v>
      </c>
      <c r="F4240" s="3">
        <v>58</v>
      </c>
      <c r="G4240" s="3">
        <v>11.9</v>
      </c>
    </row>
    <row r="4241" spans="1:7" x14ac:dyDescent="0.3">
      <c r="A4241" s="8">
        <v>43903</v>
      </c>
      <c r="B4241" s="3">
        <v>12.1</v>
      </c>
      <c r="C4241" s="3">
        <v>12.5</v>
      </c>
      <c r="D4241" s="3">
        <v>12.1</v>
      </c>
      <c r="E4241" s="3">
        <v>12.5</v>
      </c>
      <c r="F4241" s="3">
        <v>29</v>
      </c>
      <c r="G4241" s="3">
        <v>12.28</v>
      </c>
    </row>
    <row r="4242" spans="1:7" x14ac:dyDescent="0.3">
      <c r="A4242" s="8">
        <v>43906</v>
      </c>
      <c r="B4242" s="3">
        <v>11.25</v>
      </c>
      <c r="C4242" s="3">
        <v>11.25</v>
      </c>
      <c r="D4242" s="3">
        <v>10.55</v>
      </c>
      <c r="E4242" s="3">
        <v>10.55</v>
      </c>
      <c r="F4242" s="3">
        <v>54</v>
      </c>
      <c r="G4242" s="3">
        <v>10.55</v>
      </c>
    </row>
    <row r="4243" spans="1:7" x14ac:dyDescent="0.3">
      <c r="A4243" s="8">
        <v>43907</v>
      </c>
      <c r="B4243" s="3">
        <v>10.050000000000001</v>
      </c>
      <c r="C4243" s="3">
        <v>10.050000000000001</v>
      </c>
      <c r="D4243" s="3">
        <v>9.85</v>
      </c>
      <c r="E4243" s="3">
        <v>9.9</v>
      </c>
      <c r="F4243" s="3">
        <v>111</v>
      </c>
      <c r="G4243" s="3">
        <v>9.9</v>
      </c>
    </row>
    <row r="4244" spans="1:7" x14ac:dyDescent="0.3">
      <c r="A4244" s="8">
        <v>43908</v>
      </c>
      <c r="B4244" s="3">
        <v>9.6</v>
      </c>
      <c r="C4244" s="3">
        <v>9.6</v>
      </c>
      <c r="D4244" s="3">
        <v>8.85</v>
      </c>
      <c r="E4244" s="3">
        <v>8.9</v>
      </c>
      <c r="F4244" s="3">
        <v>39</v>
      </c>
      <c r="G4244" s="3">
        <v>8.9</v>
      </c>
    </row>
    <row r="4245" spans="1:7" x14ac:dyDescent="0.3">
      <c r="A4245" s="8">
        <v>43909</v>
      </c>
      <c r="B4245" s="3">
        <v>9.8000000000000007</v>
      </c>
      <c r="C4245" s="3">
        <v>9.8000000000000007</v>
      </c>
      <c r="D4245" s="3">
        <v>9.5500000000000007</v>
      </c>
      <c r="E4245" s="3">
        <v>9.5500000000000007</v>
      </c>
      <c r="F4245" s="3">
        <v>20</v>
      </c>
      <c r="G4245" s="3">
        <v>9.5500000000000007</v>
      </c>
    </row>
    <row r="4246" spans="1:7" x14ac:dyDescent="0.3">
      <c r="A4246" s="8">
        <v>43910</v>
      </c>
      <c r="B4246" s="3">
        <v>9.85</v>
      </c>
      <c r="C4246" s="3">
        <v>9.85</v>
      </c>
      <c r="D4246" s="3">
        <v>9</v>
      </c>
      <c r="E4246" s="3">
        <v>9.0500000000000007</v>
      </c>
      <c r="F4246" s="3">
        <v>57</v>
      </c>
      <c r="G4246" s="3">
        <v>9.1</v>
      </c>
    </row>
    <row r="4247" spans="1:7" x14ac:dyDescent="0.3">
      <c r="A4247" s="8">
        <v>43913</v>
      </c>
      <c r="B4247" s="3">
        <v>8.5</v>
      </c>
      <c r="C4247" s="3">
        <v>8.5</v>
      </c>
      <c r="D4247" s="3">
        <v>8.15</v>
      </c>
      <c r="E4247" s="3">
        <v>8.15</v>
      </c>
      <c r="F4247" s="3">
        <v>36</v>
      </c>
      <c r="G4247" s="3">
        <v>8.0500000000000007</v>
      </c>
    </row>
    <row r="4248" spans="1:7" x14ac:dyDescent="0.3">
      <c r="A4248" s="8">
        <v>43914</v>
      </c>
      <c r="B4248" s="3">
        <v>8.15</v>
      </c>
      <c r="C4248" s="3">
        <v>8.4</v>
      </c>
      <c r="D4248" s="3">
        <v>8</v>
      </c>
      <c r="E4248" s="3">
        <v>8</v>
      </c>
      <c r="F4248" s="3">
        <v>156</v>
      </c>
      <c r="G4248" s="3">
        <v>8.0500000000000007</v>
      </c>
    </row>
    <row r="4249" spans="1:7" x14ac:dyDescent="0.3">
      <c r="A4249" s="8">
        <v>43915</v>
      </c>
      <c r="B4249" s="3">
        <v>7.6</v>
      </c>
      <c r="C4249" s="3">
        <v>7.75</v>
      </c>
      <c r="D4249" s="3">
        <v>7.45</v>
      </c>
      <c r="E4249" s="3">
        <v>7.5</v>
      </c>
      <c r="F4249" s="3">
        <v>105</v>
      </c>
      <c r="G4249" s="3">
        <v>7.5</v>
      </c>
    </row>
    <row r="4250" spans="1:7" x14ac:dyDescent="0.3">
      <c r="A4250" s="8">
        <v>43916</v>
      </c>
      <c r="B4250" s="3">
        <v>7.1</v>
      </c>
      <c r="C4250" s="3">
        <v>7.1</v>
      </c>
      <c r="D4250" s="3">
        <v>6.9</v>
      </c>
      <c r="E4250" s="3">
        <v>7.1</v>
      </c>
      <c r="F4250" s="3">
        <v>38</v>
      </c>
      <c r="G4250" s="3">
        <v>7.1</v>
      </c>
    </row>
    <row r="4251" spans="1:7" x14ac:dyDescent="0.3">
      <c r="A4251" s="8">
        <v>43917</v>
      </c>
      <c r="B4251" s="3">
        <v>7</v>
      </c>
      <c r="C4251" s="3">
        <v>7</v>
      </c>
      <c r="D4251" s="3">
        <v>6.6</v>
      </c>
      <c r="E4251" s="3">
        <v>6.8</v>
      </c>
      <c r="F4251" s="3">
        <v>37</v>
      </c>
      <c r="G4251" s="3">
        <v>6.8</v>
      </c>
    </row>
    <row r="4252" spans="1:7" x14ac:dyDescent="0.3">
      <c r="A4252" s="8">
        <v>43920</v>
      </c>
      <c r="B4252" s="3">
        <v>6.8</v>
      </c>
      <c r="C4252" s="3">
        <v>6.8</v>
      </c>
      <c r="D4252" s="3">
        <v>6.45</v>
      </c>
      <c r="E4252" s="3">
        <v>6.5</v>
      </c>
      <c r="F4252" s="3">
        <v>78</v>
      </c>
      <c r="G4252" s="3">
        <v>6.5</v>
      </c>
    </row>
    <row r="4253" spans="1:7" x14ac:dyDescent="0.3">
      <c r="A4253" s="8">
        <v>43921</v>
      </c>
      <c r="B4253" s="3">
        <v>6.55</v>
      </c>
      <c r="C4253" s="3">
        <v>6.55</v>
      </c>
      <c r="D4253" s="3">
        <v>6.1</v>
      </c>
      <c r="E4253" s="3">
        <v>6.2</v>
      </c>
      <c r="F4253" s="3">
        <v>31</v>
      </c>
      <c r="G4253" s="3">
        <v>6.2</v>
      </c>
    </row>
    <row r="4254" spans="1:7" x14ac:dyDescent="0.3">
      <c r="A4254" s="8">
        <v>43922</v>
      </c>
      <c r="B4254" s="3">
        <v>6</v>
      </c>
      <c r="C4254" s="3">
        <v>6</v>
      </c>
      <c r="D4254" s="3">
        <v>5.6</v>
      </c>
      <c r="E4254" s="3">
        <v>5.7</v>
      </c>
      <c r="F4254" s="3">
        <v>35</v>
      </c>
      <c r="G4254" s="3">
        <v>5.7</v>
      </c>
    </row>
    <row r="4255" spans="1:7" x14ac:dyDescent="0.3">
      <c r="A4255" s="8">
        <v>43923</v>
      </c>
      <c r="B4255" s="3">
        <v>5.45</v>
      </c>
      <c r="C4255" s="3">
        <v>5.5</v>
      </c>
      <c r="D4255" s="3">
        <v>5.4</v>
      </c>
      <c r="E4255" s="3">
        <v>5.5</v>
      </c>
      <c r="F4255" s="3">
        <v>35</v>
      </c>
      <c r="G4255" s="3">
        <v>5.5</v>
      </c>
    </row>
    <row r="4256" spans="1:7" x14ac:dyDescent="0.3">
      <c r="A4256" s="8">
        <v>43924</v>
      </c>
      <c r="B4256" s="3">
        <v>5.35</v>
      </c>
      <c r="C4256" s="3">
        <v>5.55</v>
      </c>
      <c r="D4256" s="3">
        <v>5.35</v>
      </c>
      <c r="E4256" s="3">
        <v>5.45</v>
      </c>
      <c r="F4256" s="3">
        <v>59</v>
      </c>
      <c r="G4256" s="3">
        <v>5.45</v>
      </c>
    </row>
    <row r="4257" spans="1:7" x14ac:dyDescent="0.3">
      <c r="A4257" s="8">
        <v>43927</v>
      </c>
      <c r="B4257" s="3">
        <v>5.9</v>
      </c>
      <c r="C4257" s="3">
        <v>6.8</v>
      </c>
      <c r="D4257" s="3">
        <v>5.9</v>
      </c>
      <c r="E4257" s="3">
        <v>6.45</v>
      </c>
      <c r="F4257" s="3">
        <v>52</v>
      </c>
      <c r="G4257" s="3">
        <v>6.8</v>
      </c>
    </row>
    <row r="4258" spans="1:7" x14ac:dyDescent="0.3">
      <c r="A4258" s="8">
        <v>43928</v>
      </c>
      <c r="B4258" s="3">
        <v>6.9</v>
      </c>
      <c r="C4258" s="3">
        <v>7</v>
      </c>
      <c r="D4258" s="3">
        <v>6.8</v>
      </c>
      <c r="E4258" s="3">
        <v>6.95</v>
      </c>
      <c r="F4258" s="3">
        <v>64</v>
      </c>
      <c r="G4258" s="3">
        <v>6.95</v>
      </c>
    </row>
    <row r="4259" spans="1:7" x14ac:dyDescent="0.3">
      <c r="A4259" s="8">
        <v>43929</v>
      </c>
      <c r="B4259" s="3">
        <v>5.9</v>
      </c>
      <c r="C4259" s="3">
        <v>6</v>
      </c>
      <c r="D4259" s="3">
        <v>5.9</v>
      </c>
      <c r="E4259" s="3">
        <v>6</v>
      </c>
      <c r="F4259" s="3">
        <v>50</v>
      </c>
      <c r="G4259" s="3">
        <v>6</v>
      </c>
    </row>
    <row r="4260" spans="1:7" x14ac:dyDescent="0.3">
      <c r="A4260" s="8">
        <v>43935</v>
      </c>
      <c r="B4260" s="3">
        <v>6.5</v>
      </c>
      <c r="C4260" s="3">
        <v>6.65</v>
      </c>
      <c r="D4260" s="3">
        <v>6.45</v>
      </c>
      <c r="E4260" s="3">
        <v>6.5</v>
      </c>
      <c r="F4260" s="3">
        <v>66</v>
      </c>
      <c r="G4260" s="3">
        <v>6.5</v>
      </c>
    </row>
    <row r="4261" spans="1:7" x14ac:dyDescent="0.3">
      <c r="A4261" s="8">
        <v>43936</v>
      </c>
      <c r="B4261" s="3">
        <v>6.2</v>
      </c>
      <c r="C4261" s="3">
        <v>6.2</v>
      </c>
      <c r="D4261" s="3">
        <v>6.2</v>
      </c>
      <c r="E4261" s="3">
        <v>6.2</v>
      </c>
      <c r="F4261" s="3">
        <v>6</v>
      </c>
      <c r="G4261" s="3">
        <v>6.2</v>
      </c>
    </row>
    <row r="4262" spans="1:7" x14ac:dyDescent="0.3">
      <c r="A4262" s="8">
        <v>43937</v>
      </c>
      <c r="B4262" s="3">
        <v>6.5</v>
      </c>
      <c r="C4262" s="3">
        <v>6.6</v>
      </c>
      <c r="D4262" s="3">
        <v>6.4</v>
      </c>
      <c r="E4262" s="3">
        <v>6.5</v>
      </c>
      <c r="F4262" s="3">
        <v>48</v>
      </c>
      <c r="G4262" s="3">
        <v>6.5</v>
      </c>
    </row>
    <row r="4263" spans="1:7" x14ac:dyDescent="0.3">
      <c r="A4263" s="8">
        <v>43938</v>
      </c>
      <c r="B4263" s="3">
        <v>5.88</v>
      </c>
      <c r="C4263" s="3">
        <v>6.11</v>
      </c>
      <c r="D4263" s="3">
        <v>5.88</v>
      </c>
      <c r="E4263" s="3">
        <v>6.1</v>
      </c>
      <c r="F4263" s="3">
        <v>35</v>
      </c>
      <c r="G4263" s="3">
        <v>6.1</v>
      </c>
    </row>
    <row r="4264" spans="1:7" x14ac:dyDescent="0.3">
      <c r="A4264" s="8">
        <v>43941</v>
      </c>
      <c r="B4264" s="3">
        <v>5.6</v>
      </c>
      <c r="C4264" s="3">
        <v>5.65</v>
      </c>
      <c r="D4264" s="3">
        <v>5.35</v>
      </c>
      <c r="E4264" s="3">
        <v>5.45</v>
      </c>
      <c r="F4264" s="3">
        <v>87</v>
      </c>
      <c r="G4264" s="3">
        <v>5.45</v>
      </c>
    </row>
    <row r="4265" spans="1:7" x14ac:dyDescent="0.3">
      <c r="A4265" s="8">
        <v>43942</v>
      </c>
      <c r="B4265" s="3">
        <v>5.2</v>
      </c>
      <c r="C4265" s="3">
        <v>5.3</v>
      </c>
      <c r="D4265" s="3">
        <v>4.95</v>
      </c>
      <c r="E4265" s="3">
        <v>5.2</v>
      </c>
      <c r="F4265" s="3">
        <v>195</v>
      </c>
      <c r="G4265" s="3">
        <v>5.3</v>
      </c>
    </row>
    <row r="4266" spans="1:7" x14ac:dyDescent="0.3">
      <c r="A4266" s="8">
        <v>43943</v>
      </c>
      <c r="B4266" s="3">
        <v>4.8</v>
      </c>
      <c r="C4266" s="3">
        <v>5.0999999999999996</v>
      </c>
      <c r="D4266" s="3">
        <v>4.8</v>
      </c>
      <c r="E4266" s="3">
        <v>5.0999999999999996</v>
      </c>
      <c r="F4266" s="3">
        <v>22</v>
      </c>
      <c r="G4266" s="3">
        <v>5.0999999999999996</v>
      </c>
    </row>
    <row r="4267" spans="1:7" x14ac:dyDescent="0.3">
      <c r="A4267" s="8">
        <v>43944</v>
      </c>
      <c r="B4267" s="3">
        <v>4.7</v>
      </c>
      <c r="C4267" s="3">
        <v>4.8</v>
      </c>
      <c r="D4267" s="3">
        <v>4.7</v>
      </c>
      <c r="E4267" s="3">
        <v>4.75</v>
      </c>
      <c r="F4267" s="3">
        <v>38</v>
      </c>
      <c r="G4267" s="3">
        <v>4.75</v>
      </c>
    </row>
    <row r="4268" spans="1:7" x14ac:dyDescent="0.3">
      <c r="A4268" s="8">
        <v>43945</v>
      </c>
      <c r="B4268" s="3">
        <v>4.6500000000000004</v>
      </c>
      <c r="C4268" s="3">
        <v>4.9000000000000004</v>
      </c>
      <c r="D4268" s="3">
        <v>4.6500000000000004</v>
      </c>
      <c r="E4268" s="3">
        <v>4.9000000000000004</v>
      </c>
      <c r="F4268" s="3">
        <v>195</v>
      </c>
      <c r="G4268" s="3">
        <v>4.9000000000000004</v>
      </c>
    </row>
    <row r="4269" spans="1:7" x14ac:dyDescent="0.3">
      <c r="A4269" s="8">
        <v>43948</v>
      </c>
      <c r="B4269" s="3">
        <v>5.2</v>
      </c>
      <c r="C4269" s="3">
        <v>5.2</v>
      </c>
      <c r="D4269" s="3">
        <v>4.9000000000000004</v>
      </c>
      <c r="E4269" s="3">
        <v>4.9000000000000004</v>
      </c>
      <c r="F4269" s="3">
        <v>78</v>
      </c>
      <c r="G4269" s="3">
        <v>4.9000000000000004</v>
      </c>
    </row>
    <row r="4270" spans="1:7" x14ac:dyDescent="0.3">
      <c r="A4270" s="8">
        <v>43949</v>
      </c>
      <c r="B4270" s="3">
        <v>4.55</v>
      </c>
      <c r="C4270" s="3">
        <v>5.15</v>
      </c>
      <c r="D4270" s="3">
        <v>4.55</v>
      </c>
      <c r="E4270" s="3">
        <v>5.15</v>
      </c>
      <c r="F4270" s="3">
        <v>68</v>
      </c>
      <c r="G4270" s="3">
        <v>5.15</v>
      </c>
    </row>
    <row r="4271" spans="1:7" x14ac:dyDescent="0.3">
      <c r="A4271" s="8">
        <v>43950</v>
      </c>
      <c r="B4271" s="3">
        <v>5.0999999999999996</v>
      </c>
      <c r="C4271" s="3">
        <v>5.15</v>
      </c>
      <c r="D4271" s="3">
        <v>5</v>
      </c>
      <c r="E4271" s="3">
        <v>5.0999999999999996</v>
      </c>
      <c r="F4271" s="3">
        <v>61</v>
      </c>
      <c r="G4271" s="3">
        <v>5.0999999999999996</v>
      </c>
    </row>
    <row r="4272" spans="1:7" x14ac:dyDescent="0.3">
      <c r="A4272" s="8">
        <v>43951</v>
      </c>
      <c r="B4272" s="3">
        <v>5.35</v>
      </c>
      <c r="C4272" s="3">
        <v>5.4</v>
      </c>
      <c r="D4272" s="3">
        <v>5.3</v>
      </c>
      <c r="E4272" s="3">
        <v>5.4</v>
      </c>
      <c r="F4272" s="3">
        <v>65</v>
      </c>
      <c r="G4272" s="3">
        <v>5.4</v>
      </c>
    </row>
    <row r="4273" spans="1:7" x14ac:dyDescent="0.3">
      <c r="A4273" s="8">
        <v>43955</v>
      </c>
      <c r="B4273" s="3">
        <v>5.3</v>
      </c>
      <c r="C4273" s="3">
        <v>5.3</v>
      </c>
      <c r="D4273" s="3">
        <v>4.95</v>
      </c>
      <c r="E4273" s="3">
        <v>4.95</v>
      </c>
      <c r="F4273" s="3">
        <v>65</v>
      </c>
      <c r="G4273" s="3">
        <v>4.95</v>
      </c>
    </row>
    <row r="4274" spans="1:7" x14ac:dyDescent="0.3">
      <c r="A4274" s="8">
        <v>43956</v>
      </c>
      <c r="B4274" s="3">
        <v>5</v>
      </c>
      <c r="C4274" s="3">
        <v>5.05</v>
      </c>
      <c r="D4274" s="3">
        <v>5</v>
      </c>
      <c r="E4274" s="3">
        <v>5.04</v>
      </c>
      <c r="F4274" s="3">
        <v>8</v>
      </c>
      <c r="G4274" s="3">
        <v>5</v>
      </c>
    </row>
    <row r="4275" spans="1:7" x14ac:dyDescent="0.3">
      <c r="A4275" s="8">
        <v>43957</v>
      </c>
      <c r="B4275" s="3">
        <v>4.8499999999999996</v>
      </c>
      <c r="C4275" s="3">
        <v>5.14</v>
      </c>
      <c r="D4275" s="3">
        <v>4.8499999999999996</v>
      </c>
      <c r="E4275" s="3">
        <v>5</v>
      </c>
      <c r="F4275" s="3">
        <v>28</v>
      </c>
      <c r="G4275" s="3">
        <v>5</v>
      </c>
    </row>
    <row r="4276" spans="1:7" x14ac:dyDescent="0.3">
      <c r="A4276" s="8">
        <v>43958</v>
      </c>
      <c r="B4276" s="3">
        <v>5.0999999999999996</v>
      </c>
      <c r="C4276" s="3">
        <v>5.0999999999999996</v>
      </c>
      <c r="D4276" s="3">
        <v>5.05</v>
      </c>
      <c r="E4276" s="3">
        <v>5.05</v>
      </c>
      <c r="F4276" s="3">
        <v>3</v>
      </c>
      <c r="G4276" s="3">
        <v>5</v>
      </c>
    </row>
    <row r="4277" spans="1:7" x14ac:dyDescent="0.3">
      <c r="A4277" s="8">
        <v>43959</v>
      </c>
      <c r="B4277" s="3">
        <v>5.59</v>
      </c>
      <c r="C4277" s="3">
        <v>5.59</v>
      </c>
      <c r="D4277" s="3">
        <v>5.25</v>
      </c>
      <c r="E4277" s="3">
        <v>5.3</v>
      </c>
      <c r="F4277" s="3">
        <v>28</v>
      </c>
      <c r="G4277" s="3">
        <v>5.3</v>
      </c>
    </row>
    <row r="4278" spans="1:7" x14ac:dyDescent="0.3">
      <c r="A4278" s="8">
        <v>43962</v>
      </c>
      <c r="B4278" s="3">
        <v>5.15</v>
      </c>
      <c r="C4278" s="3">
        <v>5.45</v>
      </c>
      <c r="D4278" s="3">
        <v>5.15</v>
      </c>
      <c r="E4278" s="3">
        <v>5.4</v>
      </c>
      <c r="F4278" s="3">
        <v>38</v>
      </c>
      <c r="G4278" s="3">
        <v>5.3</v>
      </c>
    </row>
    <row r="4279" spans="1:7" x14ac:dyDescent="0.3">
      <c r="A4279" s="8">
        <v>43963</v>
      </c>
      <c r="B4279" s="3">
        <v>5.2</v>
      </c>
      <c r="C4279" s="3">
        <v>5.5</v>
      </c>
      <c r="D4279" s="3">
        <v>5.05</v>
      </c>
      <c r="E4279" s="3">
        <v>5.35</v>
      </c>
      <c r="F4279" s="3">
        <v>25</v>
      </c>
      <c r="G4279" s="3">
        <v>5.35</v>
      </c>
    </row>
    <row r="4280" spans="1:7" x14ac:dyDescent="0.3">
      <c r="A4280" s="8">
        <v>43964</v>
      </c>
      <c r="B4280" s="3">
        <v>5.3</v>
      </c>
      <c r="C4280" s="3">
        <v>5.3</v>
      </c>
      <c r="D4280" s="3">
        <v>5.2</v>
      </c>
      <c r="E4280" s="3">
        <v>5.2</v>
      </c>
      <c r="F4280" s="3">
        <v>20</v>
      </c>
      <c r="G4280" s="3">
        <v>5.25</v>
      </c>
    </row>
    <row r="4281" spans="1:7" x14ac:dyDescent="0.3">
      <c r="A4281" s="8">
        <v>43965</v>
      </c>
      <c r="B4281" s="3">
        <v>5.5</v>
      </c>
      <c r="C4281" s="3">
        <v>5.75</v>
      </c>
      <c r="D4281" s="3">
        <v>5.5</v>
      </c>
      <c r="E4281" s="3">
        <v>5.6</v>
      </c>
      <c r="F4281" s="3">
        <v>38</v>
      </c>
      <c r="G4281" s="3">
        <v>5.6</v>
      </c>
    </row>
    <row r="4282" spans="1:7" x14ac:dyDescent="0.3">
      <c r="A4282" s="8">
        <v>43966</v>
      </c>
      <c r="B4282" s="3">
        <v>5.83</v>
      </c>
      <c r="C4282" s="3">
        <v>5.83</v>
      </c>
      <c r="D4282" s="3">
        <v>5.5</v>
      </c>
      <c r="E4282" s="3">
        <v>5.5</v>
      </c>
      <c r="F4282" s="3">
        <v>44</v>
      </c>
      <c r="G4282" s="3">
        <v>5.5</v>
      </c>
    </row>
    <row r="4283" spans="1:7" x14ac:dyDescent="0.3">
      <c r="A4283" s="8">
        <v>43969</v>
      </c>
      <c r="B4283" s="3">
        <v>5.15</v>
      </c>
      <c r="C4283" s="3">
        <v>5.35</v>
      </c>
      <c r="D4283" s="3">
        <v>4.75</v>
      </c>
      <c r="E4283" s="3">
        <v>4.8499999999999996</v>
      </c>
      <c r="F4283" s="3">
        <v>99</v>
      </c>
      <c r="G4283" s="3">
        <v>4.8499999999999996</v>
      </c>
    </row>
    <row r="4284" spans="1:7" x14ac:dyDescent="0.3">
      <c r="A4284" s="8">
        <v>43970</v>
      </c>
      <c r="B4284" s="3">
        <v>4.7</v>
      </c>
      <c r="C4284" s="3">
        <v>4.95</v>
      </c>
      <c r="D4284" s="3">
        <v>4.7</v>
      </c>
      <c r="E4284" s="3">
        <v>4.8499999999999996</v>
      </c>
      <c r="F4284" s="3">
        <v>101</v>
      </c>
      <c r="G4284" s="3">
        <v>4.8499999999999996</v>
      </c>
    </row>
    <row r="4285" spans="1:7" x14ac:dyDescent="0.3">
      <c r="A4285" s="8">
        <v>43971</v>
      </c>
      <c r="B4285" s="3">
        <v>4.8499999999999996</v>
      </c>
      <c r="C4285" s="3">
        <v>5.2</v>
      </c>
      <c r="D4285" s="3">
        <v>4.6500000000000004</v>
      </c>
      <c r="E4285" s="3">
        <v>4.6500000000000004</v>
      </c>
      <c r="F4285" s="3">
        <v>72</v>
      </c>
      <c r="G4285" s="3">
        <v>4.7</v>
      </c>
    </row>
    <row r="4286" spans="1:7" x14ac:dyDescent="0.3">
      <c r="A4286" s="8">
        <v>43973</v>
      </c>
      <c r="B4286" s="3">
        <v>4.5</v>
      </c>
      <c r="C4286" s="3">
        <v>4.5</v>
      </c>
      <c r="D4286" s="3">
        <v>4.25</v>
      </c>
      <c r="E4286" s="3">
        <v>4.25</v>
      </c>
      <c r="F4286" s="3">
        <v>185</v>
      </c>
      <c r="G4286" s="3">
        <v>4.25</v>
      </c>
    </row>
    <row r="4287" spans="1:7" x14ac:dyDescent="0.3">
      <c r="A4287" s="8">
        <v>43976</v>
      </c>
      <c r="B4287" s="3">
        <v>4.75</v>
      </c>
      <c r="C4287" s="3">
        <v>4.75</v>
      </c>
      <c r="D4287" s="3">
        <v>4.16</v>
      </c>
      <c r="E4287" s="3">
        <v>4.45</v>
      </c>
      <c r="F4287" s="3">
        <v>149</v>
      </c>
      <c r="G4287" s="3">
        <v>4.45</v>
      </c>
    </row>
    <row r="4288" spans="1:7" x14ac:dyDescent="0.3">
      <c r="A4288" s="8">
        <v>43977</v>
      </c>
      <c r="B4288" s="3">
        <v>4.1500000000000004</v>
      </c>
      <c r="C4288" s="3">
        <v>4.5999999999999996</v>
      </c>
      <c r="D4288" s="3">
        <v>4.1500000000000004</v>
      </c>
      <c r="E4288" s="3">
        <v>4.55</v>
      </c>
      <c r="F4288" s="3">
        <v>63</v>
      </c>
      <c r="G4288" s="3">
        <v>4.55</v>
      </c>
    </row>
    <row r="4289" spans="1:7" x14ac:dyDescent="0.3">
      <c r="A4289" s="8">
        <v>43978</v>
      </c>
      <c r="B4289" s="3">
        <v>4.3</v>
      </c>
      <c r="C4289" s="3">
        <v>4.5</v>
      </c>
      <c r="D4289" s="3">
        <v>4.3</v>
      </c>
      <c r="E4289" s="3">
        <v>4.5</v>
      </c>
      <c r="F4289" s="3">
        <v>76</v>
      </c>
      <c r="G4289" s="3">
        <v>4.4800000000000004</v>
      </c>
    </row>
    <row r="4290" spans="1:7" x14ac:dyDescent="0.3">
      <c r="A4290" s="8">
        <v>43979</v>
      </c>
      <c r="B4290" s="3">
        <v>4.45</v>
      </c>
      <c r="C4290" s="3">
        <v>4.5999999999999996</v>
      </c>
      <c r="D4290" s="3">
        <v>4.45</v>
      </c>
      <c r="E4290" s="3">
        <v>4.5</v>
      </c>
      <c r="F4290" s="3">
        <v>60</v>
      </c>
      <c r="G4290" s="3">
        <v>4.5</v>
      </c>
    </row>
    <row r="4291" spans="1:7" x14ac:dyDescent="0.3">
      <c r="A4291" s="8">
        <v>43980</v>
      </c>
      <c r="B4291" s="3">
        <v>4.5999999999999996</v>
      </c>
      <c r="C4291" s="3">
        <v>4.6500000000000004</v>
      </c>
      <c r="D4291" s="3">
        <v>4.4000000000000004</v>
      </c>
      <c r="E4291" s="3">
        <v>4.4000000000000004</v>
      </c>
      <c r="F4291" s="3">
        <v>50</v>
      </c>
      <c r="G4291" s="3">
        <v>4.4000000000000004</v>
      </c>
    </row>
    <row r="4292" spans="1:7" x14ac:dyDescent="0.3">
      <c r="A4292" s="8">
        <v>43984</v>
      </c>
      <c r="B4292" s="3">
        <v>8.4</v>
      </c>
      <c r="C4292" s="3">
        <v>8.8000000000000007</v>
      </c>
      <c r="D4292" s="3">
        <v>8.4</v>
      </c>
      <c r="E4292" s="3">
        <v>8.7200000000000006</v>
      </c>
      <c r="F4292" s="3">
        <v>63</v>
      </c>
      <c r="G4292" s="3">
        <v>8.7200000000000006</v>
      </c>
    </row>
    <row r="4293" spans="1:7" x14ac:dyDescent="0.3">
      <c r="A4293" s="8">
        <v>43985</v>
      </c>
      <c r="B4293" s="3">
        <v>8.9</v>
      </c>
      <c r="C4293" s="3">
        <v>8.9</v>
      </c>
      <c r="D4293" s="3">
        <v>8.8000000000000007</v>
      </c>
      <c r="E4293" s="3">
        <v>8.85</v>
      </c>
      <c r="F4293" s="3">
        <v>46</v>
      </c>
      <c r="G4293" s="3">
        <v>8.8000000000000007</v>
      </c>
    </row>
    <row r="4294" spans="1:7" x14ac:dyDescent="0.3">
      <c r="A4294" s="8">
        <v>43986</v>
      </c>
      <c r="B4294" s="3">
        <v>8.9</v>
      </c>
      <c r="C4294" s="3">
        <v>9.4</v>
      </c>
      <c r="D4294" s="3">
        <v>8.9</v>
      </c>
      <c r="E4294" s="3">
        <v>9.4</v>
      </c>
      <c r="F4294" s="3">
        <v>59</v>
      </c>
      <c r="G4294" s="3">
        <v>9.35</v>
      </c>
    </row>
    <row r="4295" spans="1:7" x14ac:dyDescent="0.3">
      <c r="A4295" s="8">
        <v>43987</v>
      </c>
      <c r="B4295" s="3">
        <v>9.8000000000000007</v>
      </c>
      <c r="C4295" s="3">
        <v>11.05</v>
      </c>
      <c r="D4295" s="3">
        <v>9.8000000000000007</v>
      </c>
      <c r="E4295" s="3">
        <v>11.05</v>
      </c>
      <c r="F4295" s="3">
        <v>78</v>
      </c>
      <c r="G4295" s="3">
        <v>11.05</v>
      </c>
    </row>
    <row r="4296" spans="1:7" x14ac:dyDescent="0.3">
      <c r="A4296" s="8">
        <v>43990</v>
      </c>
      <c r="B4296" s="3">
        <v>12.96</v>
      </c>
      <c r="C4296" s="3">
        <v>15.3</v>
      </c>
      <c r="D4296" s="3">
        <v>12.9</v>
      </c>
      <c r="E4296" s="3">
        <v>15.3</v>
      </c>
      <c r="F4296" s="3">
        <v>125</v>
      </c>
      <c r="G4296" s="3">
        <v>15.25</v>
      </c>
    </row>
    <row r="4297" spans="1:7" x14ac:dyDescent="0.3">
      <c r="A4297" s="8">
        <v>43991</v>
      </c>
      <c r="B4297" s="3">
        <v>15.75</v>
      </c>
      <c r="C4297" s="3">
        <v>15.75</v>
      </c>
      <c r="D4297" s="3">
        <v>15</v>
      </c>
      <c r="E4297" s="3">
        <v>15.05</v>
      </c>
      <c r="F4297" s="3">
        <v>46</v>
      </c>
      <c r="G4297" s="3">
        <v>15.15</v>
      </c>
    </row>
    <row r="4298" spans="1:7" x14ac:dyDescent="0.3">
      <c r="A4298" s="8">
        <v>43992</v>
      </c>
      <c r="B4298" s="3">
        <v>15</v>
      </c>
      <c r="C4298" s="3">
        <v>15</v>
      </c>
      <c r="D4298" s="3">
        <v>14.5</v>
      </c>
      <c r="E4298" s="3">
        <v>14.7</v>
      </c>
      <c r="F4298" s="3">
        <v>177</v>
      </c>
      <c r="G4298" s="3">
        <v>14.7</v>
      </c>
    </row>
    <row r="4299" spans="1:7" x14ac:dyDescent="0.3">
      <c r="A4299" s="8">
        <v>43993</v>
      </c>
      <c r="B4299" s="3">
        <v>14</v>
      </c>
      <c r="C4299" s="3">
        <v>14</v>
      </c>
      <c r="D4299" s="3">
        <v>13.75</v>
      </c>
      <c r="E4299" s="3">
        <v>14</v>
      </c>
      <c r="F4299" s="3">
        <v>59</v>
      </c>
      <c r="G4299" s="3">
        <v>13.85</v>
      </c>
    </row>
    <row r="4300" spans="1:7" x14ac:dyDescent="0.3">
      <c r="A4300" s="8">
        <v>43994</v>
      </c>
      <c r="B4300" s="3">
        <v>14.05</v>
      </c>
      <c r="C4300" s="3">
        <v>14.45</v>
      </c>
      <c r="D4300" s="3">
        <v>14.05</v>
      </c>
      <c r="E4300" s="3">
        <v>14.15</v>
      </c>
      <c r="F4300" s="3">
        <v>51</v>
      </c>
      <c r="G4300" s="3">
        <v>14.25</v>
      </c>
    </row>
    <row r="4301" spans="1:7" x14ac:dyDescent="0.3">
      <c r="A4301" s="8">
        <v>43997</v>
      </c>
      <c r="B4301" s="3">
        <v>13.85</v>
      </c>
      <c r="C4301" s="3">
        <v>14.15</v>
      </c>
      <c r="D4301" s="3">
        <v>13.75</v>
      </c>
      <c r="E4301" s="3">
        <v>13.8</v>
      </c>
      <c r="F4301" s="3">
        <v>71</v>
      </c>
      <c r="G4301" s="3">
        <v>13.75</v>
      </c>
    </row>
    <row r="4302" spans="1:7" x14ac:dyDescent="0.3">
      <c r="A4302" s="8">
        <v>43998</v>
      </c>
      <c r="B4302" s="3">
        <v>14.2</v>
      </c>
      <c r="C4302" s="3">
        <v>14.7</v>
      </c>
      <c r="D4302" s="3">
        <v>14.2</v>
      </c>
      <c r="E4302" s="3">
        <v>14.65</v>
      </c>
      <c r="F4302" s="3">
        <v>34</v>
      </c>
      <c r="G4302" s="3">
        <v>14.65</v>
      </c>
    </row>
    <row r="4303" spans="1:7" x14ac:dyDescent="0.3">
      <c r="A4303" s="8">
        <v>43999</v>
      </c>
      <c r="B4303" s="3">
        <v>14.15</v>
      </c>
      <c r="C4303" s="3">
        <v>14.35</v>
      </c>
      <c r="D4303" s="3">
        <v>14.15</v>
      </c>
      <c r="E4303" s="3">
        <v>14.35</v>
      </c>
      <c r="F4303" s="3">
        <v>35</v>
      </c>
      <c r="G4303" s="3">
        <v>14.3</v>
      </c>
    </row>
    <row r="4304" spans="1:7" x14ac:dyDescent="0.3">
      <c r="A4304" s="8">
        <v>44000</v>
      </c>
      <c r="B4304" s="3">
        <v>13.5</v>
      </c>
      <c r="C4304" s="3">
        <v>13.5</v>
      </c>
      <c r="D4304" s="3">
        <v>12.4</v>
      </c>
      <c r="E4304" s="3">
        <v>12.4</v>
      </c>
      <c r="F4304" s="3">
        <v>38</v>
      </c>
      <c r="G4304" s="3">
        <v>12.55</v>
      </c>
    </row>
    <row r="4305" spans="1:7" x14ac:dyDescent="0.3">
      <c r="A4305" s="8">
        <v>44001</v>
      </c>
      <c r="B4305" s="3">
        <v>12.15</v>
      </c>
      <c r="C4305" s="3">
        <v>12.55</v>
      </c>
      <c r="D4305" s="3">
        <v>12.15</v>
      </c>
      <c r="E4305" s="3">
        <v>12.5</v>
      </c>
      <c r="F4305" s="3">
        <v>47</v>
      </c>
      <c r="G4305" s="3">
        <v>12.4</v>
      </c>
    </row>
    <row r="4306" spans="1:7" x14ac:dyDescent="0.3">
      <c r="A4306" s="8">
        <v>44004</v>
      </c>
      <c r="B4306" s="3">
        <v>12.25</v>
      </c>
      <c r="C4306" s="3">
        <v>13.1</v>
      </c>
      <c r="D4306" s="3">
        <v>12.25</v>
      </c>
      <c r="E4306" s="3">
        <v>13</v>
      </c>
      <c r="F4306" s="3">
        <v>12</v>
      </c>
      <c r="G4306" s="3">
        <v>13</v>
      </c>
    </row>
    <row r="4307" spans="1:7" x14ac:dyDescent="0.3">
      <c r="A4307" s="8">
        <v>44005</v>
      </c>
      <c r="B4307" s="3">
        <v>13.05</v>
      </c>
      <c r="C4307" s="3">
        <v>13.2</v>
      </c>
      <c r="D4307" s="3">
        <v>13</v>
      </c>
      <c r="E4307" s="3">
        <v>13.1</v>
      </c>
      <c r="F4307" s="3">
        <v>70</v>
      </c>
      <c r="G4307" s="3">
        <v>13.1</v>
      </c>
    </row>
    <row r="4308" spans="1:7" x14ac:dyDescent="0.3">
      <c r="A4308" s="8">
        <v>44006</v>
      </c>
      <c r="B4308" s="3">
        <v>12.6</v>
      </c>
      <c r="C4308" s="3">
        <v>12.6</v>
      </c>
      <c r="D4308" s="3">
        <v>11.9</v>
      </c>
      <c r="E4308" s="3">
        <v>11.9</v>
      </c>
      <c r="F4308" s="3">
        <v>14</v>
      </c>
      <c r="G4308" s="3">
        <v>11.9</v>
      </c>
    </row>
    <row r="4309" spans="1:7" x14ac:dyDescent="0.3">
      <c r="A4309" s="8">
        <v>44007</v>
      </c>
      <c r="B4309" s="3">
        <v>10.55</v>
      </c>
      <c r="C4309" s="3">
        <v>10.7</v>
      </c>
      <c r="D4309" s="3">
        <v>10.55</v>
      </c>
      <c r="E4309" s="3">
        <v>10.65</v>
      </c>
      <c r="F4309" s="3">
        <v>39</v>
      </c>
      <c r="G4309" s="3">
        <v>10.7</v>
      </c>
    </row>
    <row r="4310" spans="1:7" x14ac:dyDescent="0.3">
      <c r="A4310" s="8">
        <v>44008</v>
      </c>
      <c r="B4310" s="3">
        <v>10.7</v>
      </c>
      <c r="C4310" s="3">
        <v>11</v>
      </c>
      <c r="D4310" s="3">
        <v>10.5</v>
      </c>
      <c r="E4310" s="3">
        <v>10.75</v>
      </c>
      <c r="F4310" s="3">
        <v>51</v>
      </c>
      <c r="G4310" s="3">
        <v>10.75</v>
      </c>
    </row>
    <row r="4311" spans="1:7" x14ac:dyDescent="0.3">
      <c r="A4311" s="8">
        <v>44011</v>
      </c>
      <c r="B4311" s="3">
        <v>9.25</v>
      </c>
      <c r="C4311" s="3">
        <v>9.75</v>
      </c>
      <c r="D4311" s="3">
        <v>9.25</v>
      </c>
      <c r="E4311" s="3">
        <v>9.75</v>
      </c>
      <c r="F4311" s="3">
        <v>72</v>
      </c>
      <c r="G4311" s="3">
        <v>9.5</v>
      </c>
    </row>
    <row r="4312" spans="1:7" x14ac:dyDescent="0.3">
      <c r="A4312" s="8">
        <v>44012</v>
      </c>
      <c r="B4312" s="3">
        <v>9.25</v>
      </c>
      <c r="C4312" s="3">
        <v>9.25</v>
      </c>
      <c r="D4312" s="3">
        <v>8.8000000000000007</v>
      </c>
      <c r="E4312" s="3">
        <v>9.1</v>
      </c>
      <c r="F4312" s="3">
        <v>46</v>
      </c>
      <c r="G4312" s="3">
        <v>9.1</v>
      </c>
    </row>
    <row r="4313" spans="1:7" x14ac:dyDescent="0.3">
      <c r="A4313" s="8">
        <v>44013</v>
      </c>
      <c r="B4313" s="3">
        <v>13.3</v>
      </c>
      <c r="C4313" s="3">
        <v>13.5</v>
      </c>
      <c r="D4313" s="3">
        <v>13.25</v>
      </c>
      <c r="E4313" s="3">
        <v>13.25</v>
      </c>
      <c r="F4313" s="3">
        <v>25</v>
      </c>
      <c r="G4313" s="3">
        <v>13.25</v>
      </c>
    </row>
    <row r="4314" spans="1:7" x14ac:dyDescent="0.3">
      <c r="A4314" s="8">
        <v>44014</v>
      </c>
      <c r="B4314" s="3">
        <v>13.25</v>
      </c>
      <c r="C4314" s="3">
        <v>13.25</v>
      </c>
      <c r="D4314" s="3">
        <v>12.95</v>
      </c>
      <c r="E4314" s="3">
        <v>13</v>
      </c>
      <c r="F4314" s="3">
        <v>33</v>
      </c>
      <c r="G4314" s="3">
        <v>13</v>
      </c>
    </row>
    <row r="4315" spans="1:7" x14ac:dyDescent="0.3">
      <c r="A4315" s="8">
        <v>44015</v>
      </c>
      <c r="B4315" s="3">
        <v>12.7</v>
      </c>
      <c r="C4315" s="3">
        <v>12.7</v>
      </c>
      <c r="D4315" s="3">
        <v>12.35</v>
      </c>
      <c r="E4315" s="3">
        <v>12.5</v>
      </c>
      <c r="F4315" s="3">
        <v>108</v>
      </c>
      <c r="G4315" s="3">
        <v>12.5</v>
      </c>
    </row>
    <row r="4316" spans="1:7" x14ac:dyDescent="0.3">
      <c r="A4316" s="8">
        <v>44018</v>
      </c>
      <c r="B4316" s="3">
        <v>13.05</v>
      </c>
      <c r="C4316" s="3">
        <v>13.6</v>
      </c>
      <c r="D4316" s="3">
        <v>13.05</v>
      </c>
      <c r="E4316" s="3">
        <v>13.6</v>
      </c>
      <c r="F4316" s="3">
        <v>51</v>
      </c>
      <c r="G4316" s="3">
        <v>13.4</v>
      </c>
    </row>
    <row r="4317" spans="1:7" x14ac:dyDescent="0.3">
      <c r="A4317" s="8">
        <v>44019</v>
      </c>
      <c r="B4317" s="3">
        <v>13.7</v>
      </c>
      <c r="C4317" s="3">
        <v>14</v>
      </c>
      <c r="D4317" s="3">
        <v>13.7</v>
      </c>
      <c r="E4317" s="3">
        <v>14</v>
      </c>
      <c r="F4317" s="3">
        <v>15</v>
      </c>
      <c r="G4317" s="3">
        <v>13.85</v>
      </c>
    </row>
    <row r="4318" spans="1:7" x14ac:dyDescent="0.3">
      <c r="A4318" s="8">
        <v>44020</v>
      </c>
      <c r="B4318" s="3">
        <v>13.5</v>
      </c>
      <c r="C4318" s="3">
        <v>13.7</v>
      </c>
      <c r="D4318" s="3">
        <v>13.5</v>
      </c>
      <c r="E4318" s="3">
        <v>13.7</v>
      </c>
      <c r="F4318" s="3">
        <v>13</v>
      </c>
      <c r="G4318" s="3">
        <v>13.7</v>
      </c>
    </row>
    <row r="4319" spans="1:7" x14ac:dyDescent="0.3">
      <c r="A4319" s="8">
        <v>44021</v>
      </c>
      <c r="B4319" s="3">
        <v>13.45</v>
      </c>
      <c r="C4319" s="3">
        <v>13.45</v>
      </c>
      <c r="D4319" s="3">
        <v>13.3</v>
      </c>
      <c r="E4319" s="3">
        <v>13.3</v>
      </c>
      <c r="F4319" s="3">
        <v>5</v>
      </c>
      <c r="G4319" s="3">
        <v>13.15</v>
      </c>
    </row>
    <row r="4320" spans="1:7" x14ac:dyDescent="0.3">
      <c r="A4320" s="8">
        <v>44022</v>
      </c>
      <c r="B4320" s="3">
        <v>12.25</v>
      </c>
      <c r="C4320" s="3">
        <v>12.25</v>
      </c>
      <c r="D4320" s="3">
        <v>12.15</v>
      </c>
      <c r="E4320" s="3">
        <v>12.15</v>
      </c>
      <c r="F4320" s="3">
        <v>13</v>
      </c>
      <c r="G4320" s="3">
        <v>12.15</v>
      </c>
    </row>
    <row r="4321" spans="1:7" x14ac:dyDescent="0.3">
      <c r="A4321" s="8">
        <v>44025</v>
      </c>
      <c r="B4321" s="3">
        <v>12.5</v>
      </c>
      <c r="C4321" s="3">
        <v>12.75</v>
      </c>
      <c r="D4321" s="3">
        <v>12.5</v>
      </c>
      <c r="E4321" s="3">
        <v>12.7</v>
      </c>
      <c r="F4321" s="3">
        <v>11</v>
      </c>
      <c r="G4321" s="3">
        <v>12.7</v>
      </c>
    </row>
    <row r="4322" spans="1:7" x14ac:dyDescent="0.3">
      <c r="A4322" s="8">
        <v>44026</v>
      </c>
      <c r="B4322" s="3">
        <v>12.15</v>
      </c>
      <c r="C4322" s="3">
        <v>12.3</v>
      </c>
      <c r="D4322" s="3">
        <v>12.15</v>
      </c>
      <c r="E4322" s="3">
        <v>12.3</v>
      </c>
      <c r="F4322" s="3">
        <v>21</v>
      </c>
      <c r="G4322" s="3">
        <v>12.15</v>
      </c>
    </row>
    <row r="4323" spans="1:7" x14ac:dyDescent="0.3">
      <c r="A4323" s="8">
        <v>44027</v>
      </c>
      <c r="B4323" s="3">
        <v>11.7</v>
      </c>
      <c r="C4323" s="3">
        <v>11.75</v>
      </c>
      <c r="D4323" s="3">
        <v>11.5</v>
      </c>
      <c r="E4323" s="3">
        <v>11.5</v>
      </c>
      <c r="F4323" s="3">
        <v>51</v>
      </c>
      <c r="G4323" s="3">
        <v>11.5</v>
      </c>
    </row>
    <row r="4324" spans="1:7" x14ac:dyDescent="0.3">
      <c r="A4324" s="8">
        <v>44028</v>
      </c>
      <c r="B4324" s="3">
        <v>11</v>
      </c>
      <c r="C4324" s="3">
        <v>11</v>
      </c>
      <c r="D4324" s="3">
        <v>10.9</v>
      </c>
      <c r="E4324" s="3">
        <v>11</v>
      </c>
      <c r="F4324" s="3">
        <v>35</v>
      </c>
      <c r="G4324" s="3">
        <v>11</v>
      </c>
    </row>
    <row r="4325" spans="1:7" x14ac:dyDescent="0.3">
      <c r="A4325" s="8">
        <v>44029</v>
      </c>
      <c r="B4325" s="3">
        <v>11.1</v>
      </c>
      <c r="C4325" s="3">
        <v>11.6</v>
      </c>
      <c r="D4325" s="3">
        <v>10.9</v>
      </c>
      <c r="E4325" s="3">
        <v>11.15</v>
      </c>
      <c r="F4325" s="3">
        <v>40</v>
      </c>
      <c r="G4325" s="3">
        <v>11.35</v>
      </c>
    </row>
    <row r="4326" spans="1:7" x14ac:dyDescent="0.3">
      <c r="A4326" s="8">
        <v>44032</v>
      </c>
      <c r="B4326" s="3">
        <v>10.75</v>
      </c>
      <c r="C4326" s="3">
        <v>10.75</v>
      </c>
      <c r="D4326" s="3">
        <v>10.25</v>
      </c>
      <c r="E4326" s="3">
        <v>10.25</v>
      </c>
      <c r="F4326" s="3">
        <v>94</v>
      </c>
      <c r="G4326" s="3">
        <v>10.25</v>
      </c>
    </row>
    <row r="4327" spans="1:7" x14ac:dyDescent="0.3">
      <c r="A4327" s="8">
        <v>44033</v>
      </c>
      <c r="B4327" s="3">
        <v>10.15</v>
      </c>
      <c r="C4327" s="3">
        <v>10.15</v>
      </c>
      <c r="D4327" s="3">
        <v>9</v>
      </c>
      <c r="E4327" s="3">
        <v>9.5</v>
      </c>
      <c r="F4327" s="3">
        <v>147</v>
      </c>
      <c r="G4327" s="3">
        <v>9.5</v>
      </c>
    </row>
    <row r="4328" spans="1:7" x14ac:dyDescent="0.3">
      <c r="A4328" s="8">
        <v>44034</v>
      </c>
      <c r="B4328" s="3">
        <v>9.25</v>
      </c>
      <c r="C4328" s="3">
        <v>9.5399999999999991</v>
      </c>
      <c r="D4328" s="3">
        <v>9.1999999999999993</v>
      </c>
      <c r="E4328" s="3">
        <v>9.5399999999999991</v>
      </c>
      <c r="F4328" s="3">
        <v>40</v>
      </c>
      <c r="G4328" s="3">
        <v>9.5399999999999991</v>
      </c>
    </row>
    <row r="4329" spans="1:7" x14ac:dyDescent="0.3">
      <c r="A4329" s="8">
        <v>44035</v>
      </c>
      <c r="B4329" s="3">
        <v>9.1999999999999993</v>
      </c>
      <c r="C4329" s="3">
        <v>9.32</v>
      </c>
      <c r="D4329" s="3">
        <v>9.15</v>
      </c>
      <c r="E4329" s="3">
        <v>9.32</v>
      </c>
      <c r="F4329" s="3">
        <v>147</v>
      </c>
      <c r="G4329" s="3">
        <v>9.3000000000000007</v>
      </c>
    </row>
    <row r="4330" spans="1:7" x14ac:dyDescent="0.3">
      <c r="A4330" s="8">
        <v>44036</v>
      </c>
      <c r="B4330" s="3">
        <v>9</v>
      </c>
      <c r="C4330" s="3">
        <v>9.0500000000000007</v>
      </c>
      <c r="D4330" s="3">
        <v>8.85</v>
      </c>
      <c r="E4330" s="3">
        <v>8.9</v>
      </c>
      <c r="F4330" s="3">
        <v>114</v>
      </c>
      <c r="G4330" s="3">
        <v>8.8000000000000007</v>
      </c>
    </row>
    <row r="4331" spans="1:7" x14ac:dyDescent="0.3">
      <c r="A4331" s="8">
        <v>44039</v>
      </c>
      <c r="B4331" s="3">
        <v>8.3000000000000007</v>
      </c>
      <c r="C4331" s="3">
        <v>8.5</v>
      </c>
      <c r="D4331" s="3">
        <v>7.6</v>
      </c>
      <c r="E4331" s="3">
        <v>7.95</v>
      </c>
      <c r="F4331" s="3">
        <v>157</v>
      </c>
      <c r="G4331" s="3">
        <v>7.95</v>
      </c>
    </row>
    <row r="4332" spans="1:7" x14ac:dyDescent="0.3">
      <c r="A4332" s="8">
        <v>44040</v>
      </c>
      <c r="B4332" s="3">
        <v>7.75</v>
      </c>
      <c r="C4332" s="3">
        <v>7.75</v>
      </c>
      <c r="D4332" s="3">
        <v>7.5</v>
      </c>
      <c r="E4332" s="3">
        <v>7.65</v>
      </c>
      <c r="F4332" s="3">
        <v>80</v>
      </c>
      <c r="G4332" s="3">
        <v>7.65</v>
      </c>
    </row>
    <row r="4333" spans="1:7" x14ac:dyDescent="0.3">
      <c r="A4333" s="8">
        <v>44041</v>
      </c>
      <c r="B4333" s="3">
        <v>7.75</v>
      </c>
      <c r="C4333" s="3">
        <v>8.1</v>
      </c>
      <c r="D4333" s="3">
        <v>7.75</v>
      </c>
      <c r="E4333" s="3">
        <v>7.85</v>
      </c>
      <c r="F4333" s="3">
        <v>61</v>
      </c>
      <c r="G4333" s="3">
        <v>8</v>
      </c>
    </row>
    <row r="4334" spans="1:7" x14ac:dyDescent="0.3">
      <c r="A4334" s="8">
        <v>44042</v>
      </c>
      <c r="B4334" s="3">
        <v>8.4</v>
      </c>
      <c r="C4334" s="3">
        <v>8.6999999999999993</v>
      </c>
      <c r="D4334" s="3">
        <v>8.4</v>
      </c>
      <c r="E4334" s="3">
        <v>8.6</v>
      </c>
      <c r="F4334" s="3">
        <v>67</v>
      </c>
      <c r="G4334" s="3">
        <v>8.6</v>
      </c>
    </row>
    <row r="4335" spans="1:7" x14ac:dyDescent="0.3">
      <c r="A4335" s="8">
        <v>44043</v>
      </c>
      <c r="B4335" s="3">
        <v>9.25</v>
      </c>
      <c r="C4335" s="3">
        <v>9.75</v>
      </c>
      <c r="D4335" s="3">
        <v>9.25</v>
      </c>
      <c r="E4335" s="3">
        <v>9.75</v>
      </c>
      <c r="F4335" s="3">
        <v>64</v>
      </c>
      <c r="G4335" s="3">
        <v>9.75</v>
      </c>
    </row>
    <row r="4336" spans="1:7" x14ac:dyDescent="0.3">
      <c r="A4336" s="8">
        <v>44046</v>
      </c>
      <c r="B4336" s="3">
        <v>13</v>
      </c>
      <c r="C4336" s="3">
        <v>13.5</v>
      </c>
      <c r="D4336" s="3">
        <v>13</v>
      </c>
      <c r="E4336" s="3">
        <v>13.45</v>
      </c>
      <c r="F4336" s="3">
        <v>63</v>
      </c>
      <c r="G4336" s="3">
        <v>13.5</v>
      </c>
    </row>
    <row r="4337" spans="1:7" x14ac:dyDescent="0.3">
      <c r="A4337" s="8">
        <v>44047</v>
      </c>
      <c r="B4337" s="3">
        <v>13.6</v>
      </c>
      <c r="C4337" s="3">
        <v>13.6</v>
      </c>
      <c r="D4337" s="3">
        <v>13.45</v>
      </c>
      <c r="E4337" s="3">
        <v>13.45</v>
      </c>
      <c r="F4337" s="3">
        <v>34</v>
      </c>
      <c r="G4337" s="3">
        <v>13.45</v>
      </c>
    </row>
    <row r="4338" spans="1:7" x14ac:dyDescent="0.3">
      <c r="A4338" s="8">
        <v>44048</v>
      </c>
      <c r="B4338" s="3">
        <v>13.85</v>
      </c>
      <c r="C4338" s="3">
        <v>14</v>
      </c>
      <c r="D4338" s="3">
        <v>13.7</v>
      </c>
      <c r="E4338" s="3">
        <v>13.7</v>
      </c>
      <c r="F4338" s="3">
        <v>53</v>
      </c>
      <c r="G4338" s="3">
        <v>13.7</v>
      </c>
    </row>
    <row r="4339" spans="1:7" x14ac:dyDescent="0.3">
      <c r="A4339" s="8">
        <v>44049</v>
      </c>
      <c r="B4339" s="3">
        <v>13.05</v>
      </c>
      <c r="C4339" s="3">
        <v>13.05</v>
      </c>
      <c r="D4339" s="3">
        <v>12.9</v>
      </c>
      <c r="E4339" s="3">
        <v>12.9</v>
      </c>
      <c r="F4339" s="3">
        <v>19</v>
      </c>
      <c r="G4339" s="3">
        <v>12.9</v>
      </c>
    </row>
    <row r="4340" spans="1:7" x14ac:dyDescent="0.3">
      <c r="A4340" s="8">
        <v>44050</v>
      </c>
      <c r="B4340" s="3">
        <v>12.75</v>
      </c>
      <c r="C4340" s="3">
        <v>13</v>
      </c>
      <c r="D4340" s="3">
        <v>12.75</v>
      </c>
      <c r="E4340" s="3">
        <v>12.9</v>
      </c>
      <c r="F4340" s="3">
        <v>59</v>
      </c>
      <c r="G4340" s="3">
        <v>12.9</v>
      </c>
    </row>
    <row r="4341" spans="1:7" x14ac:dyDescent="0.3">
      <c r="A4341" s="8">
        <v>44053</v>
      </c>
      <c r="B4341" s="3">
        <v>13.45</v>
      </c>
      <c r="C4341" s="3">
        <v>13.75</v>
      </c>
      <c r="D4341" s="3">
        <v>13.3</v>
      </c>
      <c r="E4341" s="3">
        <v>13.3</v>
      </c>
      <c r="F4341" s="3">
        <v>32</v>
      </c>
      <c r="G4341" s="3">
        <v>13.3</v>
      </c>
    </row>
    <row r="4342" spans="1:7" x14ac:dyDescent="0.3">
      <c r="A4342" s="8">
        <v>44054</v>
      </c>
      <c r="B4342" s="3">
        <v>13.05</v>
      </c>
      <c r="C4342" s="3">
        <v>14.05</v>
      </c>
      <c r="D4342" s="3">
        <v>13</v>
      </c>
      <c r="E4342" s="3">
        <v>14.05</v>
      </c>
      <c r="F4342" s="3">
        <v>115</v>
      </c>
      <c r="G4342" s="3">
        <v>14</v>
      </c>
    </row>
    <row r="4343" spans="1:7" x14ac:dyDescent="0.3">
      <c r="A4343" s="8">
        <v>44055</v>
      </c>
      <c r="B4343" s="3">
        <v>13.9</v>
      </c>
      <c r="C4343" s="3">
        <v>13.9</v>
      </c>
      <c r="D4343" s="3">
        <v>13.36</v>
      </c>
      <c r="E4343" s="3">
        <v>13.36</v>
      </c>
      <c r="F4343" s="3">
        <v>15</v>
      </c>
      <c r="G4343" s="3">
        <v>13.36</v>
      </c>
    </row>
    <row r="4344" spans="1:7" x14ac:dyDescent="0.3">
      <c r="A4344" s="8">
        <v>44056</v>
      </c>
      <c r="B4344" s="3">
        <v>13.6</v>
      </c>
      <c r="C4344" s="3">
        <v>13.6</v>
      </c>
      <c r="D4344" s="3">
        <v>13.5</v>
      </c>
      <c r="E4344" s="3">
        <v>13.6</v>
      </c>
      <c r="F4344" s="3">
        <v>16</v>
      </c>
      <c r="G4344" s="3">
        <v>13.5</v>
      </c>
    </row>
    <row r="4345" spans="1:7" x14ac:dyDescent="0.3">
      <c r="A4345" s="8">
        <v>44057</v>
      </c>
      <c r="B4345" s="3">
        <v>12.55</v>
      </c>
      <c r="C4345" s="3">
        <v>12.55</v>
      </c>
      <c r="D4345" s="3">
        <v>11.9</v>
      </c>
      <c r="E4345" s="3">
        <v>11.9</v>
      </c>
      <c r="F4345" s="3">
        <v>59</v>
      </c>
      <c r="G4345" s="3">
        <v>11.9</v>
      </c>
    </row>
    <row r="4346" spans="1:7" x14ac:dyDescent="0.3">
      <c r="A4346" s="8">
        <v>44060</v>
      </c>
      <c r="B4346" s="3">
        <v>14</v>
      </c>
      <c r="C4346" s="3">
        <v>14</v>
      </c>
      <c r="D4346" s="3">
        <v>13.8</v>
      </c>
      <c r="E4346" s="3">
        <v>14</v>
      </c>
      <c r="F4346" s="3">
        <v>42</v>
      </c>
      <c r="G4346" s="3">
        <v>14</v>
      </c>
    </row>
    <row r="4347" spans="1:7" x14ac:dyDescent="0.3">
      <c r="A4347" s="8">
        <v>44061</v>
      </c>
      <c r="B4347" s="3">
        <v>14.6</v>
      </c>
      <c r="C4347" s="3">
        <v>15.1</v>
      </c>
      <c r="D4347" s="3">
        <v>14.6</v>
      </c>
      <c r="E4347" s="3">
        <v>14.65</v>
      </c>
      <c r="F4347" s="3">
        <v>35</v>
      </c>
      <c r="G4347" s="3">
        <v>14.9</v>
      </c>
    </row>
    <row r="4348" spans="1:7" x14ac:dyDescent="0.3">
      <c r="A4348" s="8">
        <v>44062</v>
      </c>
      <c r="B4348" s="3">
        <v>15</v>
      </c>
      <c r="C4348" s="3">
        <v>15.01</v>
      </c>
      <c r="D4348" s="3">
        <v>14.4</v>
      </c>
      <c r="E4348" s="3">
        <v>14.4</v>
      </c>
      <c r="F4348" s="3">
        <v>37</v>
      </c>
      <c r="G4348" s="3">
        <v>14.5</v>
      </c>
    </row>
    <row r="4349" spans="1:7" x14ac:dyDescent="0.3">
      <c r="A4349" s="8">
        <v>44063</v>
      </c>
      <c r="B4349" s="3">
        <v>14.95</v>
      </c>
      <c r="C4349" s="3">
        <v>16.100000000000001</v>
      </c>
      <c r="D4349" s="3">
        <v>14.95</v>
      </c>
      <c r="E4349" s="3">
        <v>15.99</v>
      </c>
      <c r="F4349" s="3">
        <v>74</v>
      </c>
      <c r="G4349" s="3">
        <v>16</v>
      </c>
    </row>
    <row r="4350" spans="1:7" x14ac:dyDescent="0.3">
      <c r="A4350" s="8">
        <v>44064</v>
      </c>
      <c r="B4350" s="3">
        <v>16</v>
      </c>
      <c r="C4350" s="3">
        <v>16.100000000000001</v>
      </c>
      <c r="D4350" s="3">
        <v>16</v>
      </c>
      <c r="E4350" s="3">
        <v>16.05</v>
      </c>
      <c r="F4350" s="3">
        <v>38</v>
      </c>
      <c r="G4350" s="3">
        <v>16</v>
      </c>
    </row>
    <row r="4351" spans="1:7" x14ac:dyDescent="0.3">
      <c r="A4351" s="8">
        <v>44067</v>
      </c>
      <c r="B4351" s="3">
        <v>17.5</v>
      </c>
      <c r="C4351" s="3">
        <v>19.8</v>
      </c>
      <c r="D4351" s="3">
        <v>17.5</v>
      </c>
      <c r="E4351" s="3">
        <v>19.5</v>
      </c>
      <c r="F4351" s="3">
        <v>120</v>
      </c>
      <c r="G4351" s="3">
        <v>19.5</v>
      </c>
    </row>
    <row r="4352" spans="1:7" x14ac:dyDescent="0.3">
      <c r="A4352" s="8">
        <v>44068</v>
      </c>
      <c r="B4352" s="3">
        <v>19.95</v>
      </c>
      <c r="C4352" s="3">
        <v>20.45</v>
      </c>
      <c r="D4352" s="3">
        <v>19.649999999999999</v>
      </c>
      <c r="E4352" s="3">
        <v>20.45</v>
      </c>
      <c r="F4352" s="3">
        <v>100</v>
      </c>
      <c r="G4352" s="3">
        <v>20.45</v>
      </c>
    </row>
    <row r="4353" spans="1:7" x14ac:dyDescent="0.3">
      <c r="A4353" s="8">
        <v>44069</v>
      </c>
      <c r="B4353" s="3">
        <v>20.8</v>
      </c>
      <c r="C4353" s="3">
        <v>21.15</v>
      </c>
      <c r="D4353" s="3">
        <v>20.2</v>
      </c>
      <c r="E4353" s="3">
        <v>20.75</v>
      </c>
      <c r="F4353" s="3">
        <v>72</v>
      </c>
      <c r="G4353" s="3">
        <v>20.45</v>
      </c>
    </row>
    <row r="4354" spans="1:7" x14ac:dyDescent="0.3">
      <c r="A4354" s="8">
        <v>44070</v>
      </c>
      <c r="B4354" s="3">
        <v>20.75</v>
      </c>
      <c r="C4354" s="3">
        <v>21</v>
      </c>
      <c r="D4354" s="3">
        <v>20.7</v>
      </c>
      <c r="E4354" s="3">
        <v>20.85</v>
      </c>
      <c r="F4354" s="3">
        <v>43</v>
      </c>
      <c r="G4354" s="3">
        <v>20.85</v>
      </c>
    </row>
    <row r="4355" spans="1:7" x14ac:dyDescent="0.3">
      <c r="A4355" s="8">
        <v>44071</v>
      </c>
      <c r="B4355" s="3">
        <v>21.35</v>
      </c>
      <c r="C4355" s="3">
        <v>22</v>
      </c>
      <c r="D4355" s="3">
        <v>21.35</v>
      </c>
      <c r="E4355" s="3">
        <v>21.5</v>
      </c>
      <c r="F4355" s="3">
        <v>74</v>
      </c>
      <c r="G4355" s="3">
        <v>21.5</v>
      </c>
    </row>
    <row r="4356" spans="1:7" x14ac:dyDescent="0.3">
      <c r="A4356" s="8">
        <v>44074</v>
      </c>
      <c r="B4356" s="3">
        <v>24.5</v>
      </c>
      <c r="C4356" s="3">
        <v>26</v>
      </c>
      <c r="D4356" s="3">
        <v>24.5</v>
      </c>
      <c r="E4356" s="3">
        <v>25</v>
      </c>
      <c r="F4356" s="3">
        <v>139</v>
      </c>
      <c r="G4356" s="3">
        <v>25</v>
      </c>
    </row>
    <row r="4357" spans="1:7" x14ac:dyDescent="0.3">
      <c r="A4357" s="8">
        <v>44075</v>
      </c>
      <c r="B4357" s="3">
        <v>26.9</v>
      </c>
      <c r="C4357" s="3">
        <v>27.45</v>
      </c>
      <c r="D4357" s="3">
        <v>26.9</v>
      </c>
      <c r="E4357" s="3">
        <v>27.1</v>
      </c>
      <c r="F4357" s="3">
        <v>63</v>
      </c>
      <c r="G4357" s="3">
        <v>27.1</v>
      </c>
    </row>
    <row r="4358" spans="1:7" x14ac:dyDescent="0.3">
      <c r="A4358" s="8">
        <v>44076</v>
      </c>
      <c r="B4358" s="3">
        <v>26.33</v>
      </c>
      <c r="C4358" s="3">
        <v>26.7</v>
      </c>
      <c r="D4358" s="3">
        <v>26.33</v>
      </c>
      <c r="E4358" s="3">
        <v>26.45</v>
      </c>
      <c r="F4358" s="3">
        <v>61</v>
      </c>
      <c r="G4358" s="3">
        <v>26.45</v>
      </c>
    </row>
    <row r="4359" spans="1:7" x14ac:dyDescent="0.3">
      <c r="A4359" s="8">
        <v>44077</v>
      </c>
      <c r="B4359" s="3">
        <v>26.1</v>
      </c>
      <c r="C4359" s="3">
        <v>26.4</v>
      </c>
      <c r="D4359" s="3">
        <v>26.08</v>
      </c>
      <c r="E4359" s="3">
        <v>26.3</v>
      </c>
      <c r="F4359" s="3">
        <v>32</v>
      </c>
      <c r="G4359" s="3">
        <v>26.3</v>
      </c>
    </row>
    <row r="4360" spans="1:7" x14ac:dyDescent="0.3">
      <c r="A4360" s="8">
        <v>44078</v>
      </c>
      <c r="B4360" s="3">
        <v>27</v>
      </c>
      <c r="C4360" s="3">
        <v>27</v>
      </c>
      <c r="D4360" s="3">
        <v>26.9</v>
      </c>
      <c r="E4360" s="3">
        <v>26.9</v>
      </c>
      <c r="F4360" s="3">
        <v>12</v>
      </c>
      <c r="G4360" s="3">
        <v>26.95</v>
      </c>
    </row>
    <row r="4361" spans="1:7" x14ac:dyDescent="0.3">
      <c r="A4361" s="8">
        <v>44081</v>
      </c>
      <c r="B4361" s="3">
        <v>27.25</v>
      </c>
      <c r="C4361" s="3">
        <v>27.25</v>
      </c>
      <c r="D4361" s="3">
        <v>27</v>
      </c>
      <c r="E4361" s="3">
        <v>27</v>
      </c>
      <c r="F4361" s="3">
        <v>49</v>
      </c>
      <c r="G4361" s="3">
        <v>27</v>
      </c>
    </row>
    <row r="4362" spans="1:7" x14ac:dyDescent="0.3">
      <c r="A4362" s="8">
        <v>44082</v>
      </c>
      <c r="B4362" s="3">
        <v>27.5</v>
      </c>
      <c r="C4362" s="3">
        <v>27.9</v>
      </c>
      <c r="D4362" s="3">
        <v>27</v>
      </c>
      <c r="E4362" s="3">
        <v>27</v>
      </c>
      <c r="F4362" s="3">
        <v>25</v>
      </c>
      <c r="G4362" s="3">
        <v>26.95</v>
      </c>
    </row>
    <row r="4363" spans="1:7" x14ac:dyDescent="0.3">
      <c r="A4363" s="8">
        <v>44083</v>
      </c>
      <c r="B4363" s="3">
        <v>26.35</v>
      </c>
      <c r="C4363" s="3">
        <v>26.35</v>
      </c>
      <c r="D4363" s="3">
        <v>26</v>
      </c>
      <c r="E4363" s="3">
        <v>26</v>
      </c>
      <c r="F4363" s="3">
        <v>22</v>
      </c>
      <c r="G4363" s="3">
        <v>25.8</v>
      </c>
    </row>
    <row r="4364" spans="1:7" x14ac:dyDescent="0.3">
      <c r="A4364" s="8">
        <v>44084</v>
      </c>
      <c r="B4364" s="3">
        <v>26.8</v>
      </c>
      <c r="C4364" s="3">
        <v>27</v>
      </c>
      <c r="D4364" s="3">
        <v>26.7</v>
      </c>
      <c r="E4364" s="3">
        <v>26.95</v>
      </c>
      <c r="F4364" s="3">
        <v>35</v>
      </c>
      <c r="G4364" s="3">
        <v>26.95</v>
      </c>
    </row>
    <row r="4365" spans="1:7" x14ac:dyDescent="0.3">
      <c r="A4365" s="8">
        <v>44085</v>
      </c>
      <c r="B4365" s="3">
        <v>27.2</v>
      </c>
      <c r="C4365" s="3">
        <v>27.2</v>
      </c>
      <c r="D4365" s="3">
        <v>26.75</v>
      </c>
      <c r="E4365" s="3">
        <v>26.75</v>
      </c>
      <c r="F4365" s="3">
        <v>32</v>
      </c>
      <c r="G4365" s="3">
        <v>26.75</v>
      </c>
    </row>
    <row r="4366" spans="1:7" x14ac:dyDescent="0.3">
      <c r="A4366" s="8">
        <v>44088</v>
      </c>
      <c r="B4366" s="3">
        <v>26</v>
      </c>
      <c r="C4366" s="3">
        <v>26</v>
      </c>
      <c r="D4366" s="3">
        <v>24.8</v>
      </c>
      <c r="E4366" s="3">
        <v>25.7</v>
      </c>
      <c r="F4366" s="3">
        <v>76</v>
      </c>
      <c r="G4366" s="3">
        <v>25.7</v>
      </c>
    </row>
    <row r="4367" spans="1:7" x14ac:dyDescent="0.3">
      <c r="A4367" s="8">
        <v>44089</v>
      </c>
      <c r="B4367" s="3">
        <v>25.1</v>
      </c>
      <c r="C4367" s="3">
        <v>25.1</v>
      </c>
      <c r="D4367" s="3">
        <v>24.75</v>
      </c>
      <c r="E4367" s="3">
        <v>24.9</v>
      </c>
      <c r="F4367" s="3">
        <v>20</v>
      </c>
      <c r="G4367" s="3">
        <v>24.9</v>
      </c>
    </row>
    <row r="4368" spans="1:7" x14ac:dyDescent="0.3">
      <c r="A4368" s="8">
        <v>44090</v>
      </c>
      <c r="B4368" s="3">
        <v>24.45</v>
      </c>
      <c r="C4368" s="3">
        <v>24.45</v>
      </c>
      <c r="D4368" s="3">
        <v>23</v>
      </c>
      <c r="E4368" s="3">
        <v>23</v>
      </c>
      <c r="F4368" s="3">
        <v>93</v>
      </c>
      <c r="G4368" s="3">
        <v>22.75</v>
      </c>
    </row>
    <row r="4369" spans="1:7" x14ac:dyDescent="0.3">
      <c r="A4369" s="8">
        <v>44091</v>
      </c>
      <c r="B4369" s="3">
        <v>21.6</v>
      </c>
      <c r="C4369" s="3">
        <v>21.6</v>
      </c>
      <c r="D4369" s="3">
        <v>20.85</v>
      </c>
      <c r="E4369" s="3">
        <v>21</v>
      </c>
      <c r="F4369" s="3">
        <v>34</v>
      </c>
      <c r="G4369" s="3">
        <v>20.75</v>
      </c>
    </row>
    <row r="4370" spans="1:7" x14ac:dyDescent="0.3">
      <c r="A4370" s="8">
        <v>44092</v>
      </c>
      <c r="B4370" s="3">
        <v>20.3</v>
      </c>
      <c r="C4370" s="3">
        <v>21.3</v>
      </c>
      <c r="D4370" s="3">
        <v>20.3</v>
      </c>
      <c r="E4370" s="3">
        <v>21.3</v>
      </c>
      <c r="F4370" s="3">
        <v>85</v>
      </c>
      <c r="G4370" s="3">
        <v>21.35</v>
      </c>
    </row>
    <row r="4371" spans="1:7" x14ac:dyDescent="0.3">
      <c r="A4371" s="8">
        <v>44095</v>
      </c>
      <c r="B4371" s="3">
        <v>20.5</v>
      </c>
      <c r="C4371" s="3">
        <v>20.75</v>
      </c>
      <c r="D4371" s="3">
        <v>20.25</v>
      </c>
      <c r="E4371" s="3">
        <v>20.75</v>
      </c>
      <c r="F4371" s="3">
        <v>73</v>
      </c>
      <c r="G4371" s="3">
        <v>20.75</v>
      </c>
    </row>
    <row r="4372" spans="1:7" x14ac:dyDescent="0.3">
      <c r="A4372" s="8">
        <v>44096</v>
      </c>
      <c r="B4372" s="3">
        <v>21</v>
      </c>
      <c r="C4372" s="3">
        <v>22.1</v>
      </c>
      <c r="D4372" s="3">
        <v>21</v>
      </c>
      <c r="E4372" s="3">
        <v>22.1</v>
      </c>
      <c r="F4372" s="3">
        <v>102</v>
      </c>
      <c r="G4372" s="3">
        <v>22.1</v>
      </c>
    </row>
    <row r="4373" spans="1:7" x14ac:dyDescent="0.3">
      <c r="A4373" s="8">
        <v>44097</v>
      </c>
      <c r="B4373" s="3">
        <v>22.75</v>
      </c>
      <c r="C4373" s="3">
        <v>23</v>
      </c>
      <c r="D4373" s="3">
        <v>21.65</v>
      </c>
      <c r="E4373" s="3">
        <v>22</v>
      </c>
      <c r="F4373" s="3">
        <v>46</v>
      </c>
      <c r="G4373" s="3">
        <v>22</v>
      </c>
    </row>
    <row r="4374" spans="1:7" x14ac:dyDescent="0.3">
      <c r="A4374" s="8">
        <v>44098</v>
      </c>
      <c r="B4374" s="3">
        <v>21.5</v>
      </c>
      <c r="C4374" s="3">
        <v>22.55</v>
      </c>
      <c r="D4374" s="3">
        <v>21.5</v>
      </c>
      <c r="E4374" s="3">
        <v>22.55</v>
      </c>
      <c r="F4374" s="3">
        <v>37</v>
      </c>
      <c r="G4374" s="3">
        <v>22.55</v>
      </c>
    </row>
    <row r="4375" spans="1:7" x14ac:dyDescent="0.3">
      <c r="A4375" s="8">
        <v>44099</v>
      </c>
      <c r="B4375" s="3">
        <v>23.15</v>
      </c>
      <c r="C4375" s="3">
        <v>23.6</v>
      </c>
      <c r="D4375" s="3">
        <v>22.4</v>
      </c>
      <c r="E4375" s="3">
        <v>22.4</v>
      </c>
      <c r="F4375" s="3">
        <v>131</v>
      </c>
      <c r="G4375" s="3">
        <v>22.4</v>
      </c>
    </row>
    <row r="4376" spans="1:7" x14ac:dyDescent="0.3">
      <c r="A4376" s="8">
        <v>44102</v>
      </c>
      <c r="B4376" s="3">
        <v>21.75</v>
      </c>
      <c r="C4376" s="3">
        <v>22.4</v>
      </c>
      <c r="D4376" s="3">
        <v>21.75</v>
      </c>
      <c r="E4376" s="3">
        <v>22.25</v>
      </c>
      <c r="F4376" s="3">
        <v>101</v>
      </c>
      <c r="G4376" s="3">
        <v>22.25</v>
      </c>
    </row>
    <row r="4377" spans="1:7" x14ac:dyDescent="0.3">
      <c r="A4377" s="8">
        <v>44103</v>
      </c>
      <c r="B4377" s="3">
        <v>22.95</v>
      </c>
      <c r="C4377" s="3">
        <v>23.6</v>
      </c>
      <c r="D4377" s="3">
        <v>22.95</v>
      </c>
      <c r="E4377" s="3">
        <v>23</v>
      </c>
      <c r="F4377" s="3">
        <v>97</v>
      </c>
      <c r="G4377" s="3">
        <v>22.95</v>
      </c>
    </row>
    <row r="4378" spans="1:7" x14ac:dyDescent="0.3">
      <c r="A4378" s="8">
        <v>44104</v>
      </c>
      <c r="B4378" s="3">
        <v>23.15</v>
      </c>
      <c r="C4378" s="3">
        <v>23.4</v>
      </c>
      <c r="D4378" s="3">
        <v>23.1</v>
      </c>
      <c r="E4378" s="3">
        <v>23.1</v>
      </c>
      <c r="F4378" s="3">
        <v>97</v>
      </c>
      <c r="G4378" s="3">
        <v>23.15</v>
      </c>
    </row>
    <row r="4379" spans="1:7" x14ac:dyDescent="0.3">
      <c r="A4379" s="8">
        <v>44105</v>
      </c>
      <c r="B4379" s="3">
        <v>26</v>
      </c>
      <c r="C4379" s="3">
        <v>26.15</v>
      </c>
      <c r="D4379" s="3">
        <v>25.75</v>
      </c>
      <c r="E4379" s="3">
        <v>25.95</v>
      </c>
      <c r="F4379" s="3">
        <v>61</v>
      </c>
      <c r="G4379" s="3">
        <v>25.95</v>
      </c>
    </row>
    <row r="4380" spans="1:7" x14ac:dyDescent="0.3">
      <c r="A4380" s="8">
        <v>44106</v>
      </c>
      <c r="B4380" s="3">
        <v>25.7</v>
      </c>
      <c r="C4380" s="3">
        <v>25.7</v>
      </c>
      <c r="D4380" s="3">
        <v>25.4</v>
      </c>
      <c r="E4380" s="3">
        <v>25.65</v>
      </c>
      <c r="F4380" s="3">
        <v>94</v>
      </c>
      <c r="G4380" s="3">
        <v>25.6</v>
      </c>
    </row>
    <row r="4381" spans="1:7" x14ac:dyDescent="0.3">
      <c r="A4381" s="8">
        <v>44109</v>
      </c>
      <c r="B4381" s="3">
        <v>25.9</v>
      </c>
      <c r="C4381" s="3">
        <v>25.9</v>
      </c>
      <c r="D4381" s="3">
        <v>25.7</v>
      </c>
      <c r="E4381" s="3">
        <v>25.85</v>
      </c>
      <c r="F4381" s="3">
        <v>30</v>
      </c>
      <c r="G4381" s="3">
        <v>25.85</v>
      </c>
    </row>
    <row r="4382" spans="1:7" x14ac:dyDescent="0.3">
      <c r="A4382" s="8">
        <v>44110</v>
      </c>
      <c r="B4382" s="3">
        <v>26.65</v>
      </c>
      <c r="C4382" s="3">
        <v>26.76</v>
      </c>
      <c r="D4382" s="3">
        <v>26.65</v>
      </c>
      <c r="E4382" s="3">
        <v>26.65</v>
      </c>
      <c r="F4382" s="3">
        <v>58</v>
      </c>
      <c r="G4382" s="3">
        <v>26.65</v>
      </c>
    </row>
    <row r="4383" spans="1:7" x14ac:dyDescent="0.3">
      <c r="A4383" s="8">
        <v>44111</v>
      </c>
      <c r="B4383" s="3">
        <v>27</v>
      </c>
      <c r="C4383" s="3">
        <v>27.5</v>
      </c>
      <c r="D4383" s="3">
        <v>27</v>
      </c>
      <c r="E4383" s="3">
        <v>27.5</v>
      </c>
      <c r="F4383" s="3">
        <v>55</v>
      </c>
      <c r="G4383" s="3">
        <v>27.45</v>
      </c>
    </row>
    <row r="4384" spans="1:7" x14ac:dyDescent="0.3">
      <c r="A4384" s="8">
        <v>44112</v>
      </c>
      <c r="B4384" s="3">
        <v>27.85</v>
      </c>
      <c r="C4384" s="3">
        <v>28</v>
      </c>
      <c r="D4384" s="3">
        <v>27.85</v>
      </c>
      <c r="E4384" s="3">
        <v>27.95</v>
      </c>
      <c r="F4384" s="3">
        <v>48</v>
      </c>
      <c r="G4384" s="3">
        <v>27.95</v>
      </c>
    </row>
    <row r="4385" spans="1:7" x14ac:dyDescent="0.3">
      <c r="A4385" s="8">
        <v>44113</v>
      </c>
      <c r="B4385" s="3">
        <v>28.15</v>
      </c>
      <c r="C4385" s="3">
        <v>28.15</v>
      </c>
      <c r="D4385" s="3">
        <v>26.95</v>
      </c>
      <c r="E4385" s="3">
        <v>26.95</v>
      </c>
      <c r="F4385" s="3">
        <v>52</v>
      </c>
      <c r="G4385" s="3">
        <v>27.1</v>
      </c>
    </row>
    <row r="4386" spans="1:7" x14ac:dyDescent="0.3">
      <c r="A4386" s="8">
        <v>44116</v>
      </c>
      <c r="B4386" s="3">
        <v>26.75</v>
      </c>
      <c r="C4386" s="3">
        <v>26.75</v>
      </c>
      <c r="D4386" s="3">
        <v>26.05</v>
      </c>
      <c r="E4386" s="3">
        <v>26.1</v>
      </c>
      <c r="F4386" s="3">
        <v>100</v>
      </c>
      <c r="G4386" s="3">
        <v>26.1</v>
      </c>
    </row>
    <row r="4387" spans="1:7" x14ac:dyDescent="0.3">
      <c r="A4387" s="8">
        <v>44117</v>
      </c>
      <c r="B4387" s="3">
        <v>26.4</v>
      </c>
      <c r="C4387" s="3">
        <v>26.65</v>
      </c>
      <c r="D4387" s="3">
        <v>26.1</v>
      </c>
      <c r="E4387" s="3">
        <v>26.5</v>
      </c>
      <c r="F4387" s="3">
        <v>46</v>
      </c>
      <c r="G4387" s="3">
        <v>26.48</v>
      </c>
    </row>
    <row r="4388" spans="1:7" x14ac:dyDescent="0.3">
      <c r="A4388" s="8">
        <v>44118</v>
      </c>
      <c r="B4388" s="3">
        <v>25.9</v>
      </c>
      <c r="C4388" s="3">
        <v>26.25</v>
      </c>
      <c r="D4388" s="3">
        <v>25.9</v>
      </c>
      <c r="E4388" s="3">
        <v>26.15</v>
      </c>
      <c r="F4388" s="3">
        <v>32</v>
      </c>
      <c r="G4388" s="3">
        <v>26.18</v>
      </c>
    </row>
    <row r="4389" spans="1:7" x14ac:dyDescent="0.3">
      <c r="A4389" s="8">
        <v>44119</v>
      </c>
      <c r="B4389" s="3">
        <v>25.65</v>
      </c>
      <c r="C4389" s="3">
        <v>25.65</v>
      </c>
      <c r="D4389" s="3">
        <v>24.4</v>
      </c>
      <c r="E4389" s="3">
        <v>24.4</v>
      </c>
      <c r="F4389" s="3">
        <v>68</v>
      </c>
      <c r="G4389" s="3">
        <v>24.4</v>
      </c>
    </row>
    <row r="4390" spans="1:7" x14ac:dyDescent="0.3">
      <c r="A4390" s="8">
        <v>44120</v>
      </c>
      <c r="B4390" s="3">
        <v>24.4</v>
      </c>
      <c r="C4390" s="3">
        <v>24.4</v>
      </c>
      <c r="D4390" s="3">
        <v>23.4</v>
      </c>
      <c r="E4390" s="3">
        <v>23.4</v>
      </c>
      <c r="F4390" s="3">
        <v>68</v>
      </c>
      <c r="G4390" s="3">
        <v>23.4</v>
      </c>
    </row>
    <row r="4391" spans="1:7" x14ac:dyDescent="0.3">
      <c r="A4391" s="8">
        <v>44123</v>
      </c>
      <c r="B4391" s="3">
        <v>22.3</v>
      </c>
      <c r="C4391" s="3">
        <v>22.3</v>
      </c>
      <c r="D4391" s="3">
        <v>21.9</v>
      </c>
      <c r="E4391" s="3">
        <v>21.9</v>
      </c>
      <c r="F4391" s="3">
        <v>78</v>
      </c>
      <c r="G4391" s="3">
        <v>21.9</v>
      </c>
    </row>
    <row r="4392" spans="1:7" x14ac:dyDescent="0.3">
      <c r="A4392" s="8">
        <v>44124</v>
      </c>
      <c r="B4392" s="3">
        <v>21.4</v>
      </c>
      <c r="C4392" s="3">
        <v>21.95</v>
      </c>
      <c r="D4392" s="3">
        <v>21.35</v>
      </c>
      <c r="E4392" s="3">
        <v>21.95</v>
      </c>
      <c r="F4392" s="3">
        <v>106</v>
      </c>
      <c r="G4392" s="3">
        <v>21.65</v>
      </c>
    </row>
    <row r="4393" spans="1:7" x14ac:dyDescent="0.3">
      <c r="A4393" s="8">
        <v>44125</v>
      </c>
      <c r="B4393" s="3">
        <v>21.5</v>
      </c>
      <c r="C4393" s="3">
        <v>21.55</v>
      </c>
      <c r="D4393" s="3">
        <v>20.65</v>
      </c>
      <c r="E4393" s="3">
        <v>20.75</v>
      </c>
      <c r="F4393" s="3">
        <v>274</v>
      </c>
      <c r="G4393" s="3">
        <v>20.8</v>
      </c>
    </row>
    <row r="4394" spans="1:7" x14ac:dyDescent="0.3">
      <c r="A4394" s="8">
        <v>44126</v>
      </c>
      <c r="B4394" s="3">
        <v>21.45</v>
      </c>
      <c r="C4394" s="3">
        <v>22.3</v>
      </c>
      <c r="D4394" s="3">
        <v>21.45</v>
      </c>
      <c r="E4394" s="3">
        <v>21.8</v>
      </c>
      <c r="F4394" s="3">
        <v>99</v>
      </c>
      <c r="G4394" s="3">
        <v>21.95</v>
      </c>
    </row>
    <row r="4395" spans="1:7" x14ac:dyDescent="0.3">
      <c r="A4395" s="8">
        <v>44127</v>
      </c>
      <c r="B4395" s="3">
        <v>22.4</v>
      </c>
      <c r="C4395" s="3">
        <v>22.7</v>
      </c>
      <c r="D4395" s="3">
        <v>22.3</v>
      </c>
      <c r="E4395" s="3">
        <v>22.7</v>
      </c>
      <c r="F4395" s="3">
        <v>71</v>
      </c>
      <c r="G4395" s="3">
        <v>22.7</v>
      </c>
    </row>
    <row r="4396" spans="1:7" x14ac:dyDescent="0.3">
      <c r="A4396" s="8">
        <v>44130</v>
      </c>
      <c r="B4396" s="3">
        <v>21.3</v>
      </c>
      <c r="C4396" s="3">
        <v>21.6</v>
      </c>
      <c r="D4396" s="3">
        <v>20.25</v>
      </c>
      <c r="E4396" s="3">
        <v>21.6</v>
      </c>
      <c r="F4396" s="3">
        <v>103</v>
      </c>
      <c r="G4396" s="3">
        <v>21.4</v>
      </c>
    </row>
    <row r="4397" spans="1:7" x14ac:dyDescent="0.3">
      <c r="A4397" s="8">
        <v>44131</v>
      </c>
      <c r="B4397" s="3">
        <v>20.75</v>
      </c>
      <c r="C4397" s="3">
        <v>20.75</v>
      </c>
      <c r="D4397" s="3">
        <v>19.8</v>
      </c>
      <c r="E4397" s="3">
        <v>19.899999999999999</v>
      </c>
      <c r="F4397" s="3">
        <v>179</v>
      </c>
      <c r="G4397" s="3">
        <v>19.899999999999999</v>
      </c>
    </row>
    <row r="4398" spans="1:7" x14ac:dyDescent="0.3">
      <c r="A4398" s="8">
        <v>44132</v>
      </c>
      <c r="B4398" s="3">
        <v>19.7</v>
      </c>
      <c r="C4398" s="3">
        <v>19.7</v>
      </c>
      <c r="D4398" s="3">
        <v>18.399999999999999</v>
      </c>
      <c r="E4398" s="3">
        <v>18.7</v>
      </c>
      <c r="F4398" s="3">
        <v>153</v>
      </c>
      <c r="G4398" s="3">
        <v>18.7</v>
      </c>
    </row>
    <row r="4399" spans="1:7" x14ac:dyDescent="0.3">
      <c r="A4399" s="8">
        <v>44133</v>
      </c>
      <c r="B4399" s="3">
        <v>19</v>
      </c>
      <c r="C4399" s="3">
        <v>19</v>
      </c>
      <c r="D4399" s="3">
        <v>17.350000000000001</v>
      </c>
      <c r="E4399" s="3">
        <v>18.2</v>
      </c>
      <c r="F4399" s="3">
        <v>216</v>
      </c>
      <c r="G4399" s="3">
        <v>18</v>
      </c>
    </row>
    <row r="4400" spans="1:7" x14ac:dyDescent="0.3">
      <c r="A4400" s="8">
        <v>44134</v>
      </c>
      <c r="B4400" s="3">
        <v>18.25</v>
      </c>
      <c r="C4400" s="3">
        <v>18.649999999999999</v>
      </c>
      <c r="D4400" s="3">
        <v>18</v>
      </c>
      <c r="E4400" s="3">
        <v>18.3</v>
      </c>
      <c r="F4400" s="3">
        <v>151</v>
      </c>
      <c r="G4400" s="3">
        <v>18.3</v>
      </c>
    </row>
    <row r="4401" spans="1:7" x14ac:dyDescent="0.3">
      <c r="A4401" s="8">
        <v>44137</v>
      </c>
      <c r="B4401" s="3">
        <v>22</v>
      </c>
      <c r="C4401" s="3">
        <v>22</v>
      </c>
      <c r="D4401" s="3">
        <v>21.7</v>
      </c>
      <c r="E4401" s="3">
        <v>21.8</v>
      </c>
      <c r="F4401" s="3">
        <v>32</v>
      </c>
      <c r="G4401" s="3">
        <v>21.8</v>
      </c>
    </row>
    <row r="4402" spans="1:7" x14ac:dyDescent="0.3">
      <c r="A4402" s="8">
        <v>44138</v>
      </c>
      <c r="B4402" s="3">
        <v>22.5</v>
      </c>
      <c r="C4402" s="3">
        <v>22.5</v>
      </c>
      <c r="D4402" s="3">
        <v>21.75</v>
      </c>
      <c r="E4402" s="3">
        <v>21.75</v>
      </c>
      <c r="F4402" s="3">
        <v>44</v>
      </c>
      <c r="G4402" s="3">
        <v>21.75</v>
      </c>
    </row>
    <row r="4403" spans="1:7" x14ac:dyDescent="0.3">
      <c r="A4403" s="8">
        <v>44139</v>
      </c>
      <c r="B4403" s="3">
        <v>21.55</v>
      </c>
      <c r="C4403" s="3">
        <v>21.55</v>
      </c>
      <c r="D4403" s="3">
        <v>21.25</v>
      </c>
      <c r="E4403" s="3">
        <v>21.4</v>
      </c>
      <c r="F4403" s="3">
        <v>38</v>
      </c>
      <c r="G4403" s="3">
        <v>21.3</v>
      </c>
    </row>
    <row r="4404" spans="1:7" x14ac:dyDescent="0.3">
      <c r="A4404" s="8">
        <v>44140</v>
      </c>
      <c r="B4404" s="3">
        <v>21.75</v>
      </c>
      <c r="C4404" s="3">
        <v>21.75</v>
      </c>
      <c r="D4404" s="3">
        <v>21.35</v>
      </c>
      <c r="E4404" s="3">
        <v>21.5</v>
      </c>
      <c r="F4404" s="3">
        <v>39</v>
      </c>
      <c r="G4404" s="3">
        <v>21.4</v>
      </c>
    </row>
    <row r="4405" spans="1:7" x14ac:dyDescent="0.3">
      <c r="A4405" s="8">
        <v>44141</v>
      </c>
      <c r="B4405" s="3">
        <v>20.9</v>
      </c>
      <c r="C4405" s="3">
        <v>20.9</v>
      </c>
      <c r="D4405" s="3">
        <v>20.6</v>
      </c>
      <c r="E4405" s="3">
        <v>20.6</v>
      </c>
      <c r="F4405" s="3">
        <v>32</v>
      </c>
      <c r="G4405" s="3">
        <v>20.7</v>
      </c>
    </row>
    <row r="4406" spans="1:7" x14ac:dyDescent="0.3">
      <c r="A4406" s="8">
        <v>44144</v>
      </c>
      <c r="B4406" s="3">
        <v>19.5</v>
      </c>
      <c r="C4406" s="3">
        <v>19.5</v>
      </c>
      <c r="D4406" s="3">
        <v>17.850000000000001</v>
      </c>
      <c r="E4406" s="3">
        <v>18.100000000000001</v>
      </c>
      <c r="F4406" s="3">
        <v>61</v>
      </c>
      <c r="G4406" s="3">
        <v>18</v>
      </c>
    </row>
    <row r="4407" spans="1:7" x14ac:dyDescent="0.3">
      <c r="A4407" s="8">
        <v>44145</v>
      </c>
      <c r="B4407" s="3">
        <v>18.95</v>
      </c>
      <c r="C4407" s="3">
        <v>19.05</v>
      </c>
      <c r="D4407" s="3">
        <v>18.600000000000001</v>
      </c>
      <c r="E4407" s="3">
        <v>19</v>
      </c>
      <c r="F4407" s="3">
        <v>35</v>
      </c>
      <c r="G4407" s="3">
        <v>19</v>
      </c>
    </row>
    <row r="4408" spans="1:7" x14ac:dyDescent="0.3">
      <c r="A4408" s="8">
        <v>44146</v>
      </c>
      <c r="B4408" s="3">
        <v>19.3</v>
      </c>
      <c r="C4408" s="3">
        <v>19.3</v>
      </c>
      <c r="D4408" s="3">
        <v>17.100000000000001</v>
      </c>
      <c r="E4408" s="3">
        <v>17.100000000000001</v>
      </c>
      <c r="F4408" s="3">
        <v>40</v>
      </c>
      <c r="G4408" s="3">
        <v>17.079999999999998</v>
      </c>
    </row>
    <row r="4409" spans="1:7" x14ac:dyDescent="0.3">
      <c r="A4409" s="8">
        <v>44147</v>
      </c>
      <c r="B4409" s="3">
        <v>16.45</v>
      </c>
      <c r="C4409" s="3">
        <v>16.45</v>
      </c>
      <c r="D4409" s="3">
        <v>16</v>
      </c>
      <c r="E4409" s="3">
        <v>16.2</v>
      </c>
      <c r="F4409" s="3">
        <v>36</v>
      </c>
      <c r="G4409" s="3">
        <v>16</v>
      </c>
    </row>
    <row r="4410" spans="1:7" x14ac:dyDescent="0.3">
      <c r="A4410" s="8">
        <v>44148</v>
      </c>
      <c r="B4410" s="3">
        <v>17.05</v>
      </c>
      <c r="C4410" s="3">
        <v>17.05</v>
      </c>
      <c r="D4410" s="3">
        <v>16.5</v>
      </c>
      <c r="E4410" s="3">
        <v>16.5</v>
      </c>
      <c r="F4410" s="3">
        <v>26</v>
      </c>
      <c r="G4410" s="3">
        <v>16.5</v>
      </c>
    </row>
    <row r="4411" spans="1:7" x14ac:dyDescent="0.3">
      <c r="A4411" s="8">
        <v>44151</v>
      </c>
      <c r="B4411" s="3">
        <v>14.35</v>
      </c>
      <c r="C4411" s="3">
        <v>15.2</v>
      </c>
      <c r="D4411" s="3">
        <v>14.35</v>
      </c>
      <c r="E4411" s="3">
        <v>15.2</v>
      </c>
      <c r="F4411" s="3">
        <v>62</v>
      </c>
      <c r="G4411" s="3">
        <v>15.23</v>
      </c>
    </row>
    <row r="4412" spans="1:7" x14ac:dyDescent="0.3">
      <c r="A4412" s="8">
        <v>44152</v>
      </c>
      <c r="B4412" s="3">
        <v>14</v>
      </c>
      <c r="C4412" s="3">
        <v>14.3</v>
      </c>
      <c r="D4412" s="3">
        <v>13.5</v>
      </c>
      <c r="E4412" s="3">
        <v>13.7</v>
      </c>
      <c r="F4412" s="3">
        <v>111</v>
      </c>
      <c r="G4412" s="3">
        <v>13.83</v>
      </c>
    </row>
    <row r="4413" spans="1:7" x14ac:dyDescent="0.3">
      <c r="A4413" s="8">
        <v>44153</v>
      </c>
      <c r="B4413" s="3">
        <v>14.2</v>
      </c>
      <c r="C4413" s="3">
        <v>14.2</v>
      </c>
      <c r="D4413" s="3">
        <v>13.3</v>
      </c>
      <c r="E4413" s="3">
        <v>13.8</v>
      </c>
      <c r="F4413" s="3">
        <v>40</v>
      </c>
      <c r="G4413" s="3">
        <v>13.7</v>
      </c>
    </row>
    <row r="4414" spans="1:7" x14ac:dyDescent="0.3">
      <c r="A4414" s="8">
        <v>44154</v>
      </c>
      <c r="B4414" s="3">
        <v>13.7</v>
      </c>
      <c r="C4414" s="3">
        <v>13.7</v>
      </c>
      <c r="D4414" s="3">
        <v>13.35</v>
      </c>
      <c r="E4414" s="3">
        <v>13.51</v>
      </c>
      <c r="F4414" s="3">
        <v>40</v>
      </c>
      <c r="G4414" s="3">
        <v>13.58</v>
      </c>
    </row>
    <row r="4415" spans="1:7" x14ac:dyDescent="0.3">
      <c r="A4415" s="8">
        <v>44155</v>
      </c>
      <c r="B4415" s="3">
        <v>12.55</v>
      </c>
      <c r="C4415" s="3">
        <v>12.55</v>
      </c>
      <c r="D4415" s="3">
        <v>11.9</v>
      </c>
      <c r="E4415" s="3">
        <v>11.9</v>
      </c>
      <c r="F4415" s="3">
        <v>53</v>
      </c>
      <c r="G4415" s="3">
        <v>12.1</v>
      </c>
    </row>
    <row r="4416" spans="1:7" x14ac:dyDescent="0.3">
      <c r="A4416" s="8">
        <v>44158</v>
      </c>
      <c r="B4416" s="3">
        <v>14.4</v>
      </c>
      <c r="C4416" s="3">
        <v>15.7</v>
      </c>
      <c r="D4416" s="3">
        <v>14.4</v>
      </c>
      <c r="E4416" s="3">
        <v>15.7</v>
      </c>
      <c r="F4416" s="3">
        <v>73</v>
      </c>
      <c r="G4416" s="3">
        <v>15.7</v>
      </c>
    </row>
    <row r="4417" spans="1:7" x14ac:dyDescent="0.3">
      <c r="A4417" s="8">
        <v>44159</v>
      </c>
      <c r="B4417" s="3">
        <v>16</v>
      </c>
      <c r="C4417" s="3">
        <v>17.7</v>
      </c>
      <c r="D4417" s="3">
        <v>16</v>
      </c>
      <c r="E4417" s="3">
        <v>17.7</v>
      </c>
      <c r="F4417" s="3">
        <v>125</v>
      </c>
      <c r="G4417" s="3">
        <v>17.5</v>
      </c>
    </row>
    <row r="4418" spans="1:7" x14ac:dyDescent="0.3">
      <c r="A4418" s="8">
        <v>44160</v>
      </c>
      <c r="B4418" s="3">
        <v>20</v>
      </c>
      <c r="C4418" s="3">
        <v>21</v>
      </c>
      <c r="D4418" s="3">
        <v>20</v>
      </c>
      <c r="E4418" s="3">
        <v>20.149999999999999</v>
      </c>
      <c r="F4418" s="3">
        <v>122</v>
      </c>
      <c r="G4418" s="3">
        <v>20.149999999999999</v>
      </c>
    </row>
    <row r="4419" spans="1:7" x14ac:dyDescent="0.3">
      <c r="A4419" s="8">
        <v>44161</v>
      </c>
      <c r="B4419" s="3">
        <v>21.25</v>
      </c>
      <c r="C4419" s="3">
        <v>23.6</v>
      </c>
      <c r="D4419" s="3">
        <v>21.25</v>
      </c>
      <c r="E4419" s="3">
        <v>22.2</v>
      </c>
      <c r="F4419" s="3">
        <v>203</v>
      </c>
      <c r="G4419" s="3">
        <v>22.2</v>
      </c>
    </row>
    <row r="4420" spans="1:7" x14ac:dyDescent="0.3">
      <c r="A4420" s="8">
        <v>44162</v>
      </c>
      <c r="B4420" s="3">
        <v>22.2</v>
      </c>
      <c r="C4420" s="3">
        <v>22.5</v>
      </c>
      <c r="D4420" s="3">
        <v>21.25</v>
      </c>
      <c r="E4420" s="3">
        <v>22.2</v>
      </c>
      <c r="F4420" s="3">
        <v>112</v>
      </c>
      <c r="G4420" s="3">
        <v>22.38</v>
      </c>
    </row>
    <row r="4421" spans="1:7" x14ac:dyDescent="0.3">
      <c r="A4421" s="8">
        <v>44165</v>
      </c>
      <c r="B4421" s="3">
        <v>23.15</v>
      </c>
      <c r="C4421" s="3">
        <v>23.5</v>
      </c>
      <c r="D4421" s="3">
        <v>23.15</v>
      </c>
      <c r="E4421" s="3">
        <v>23.35</v>
      </c>
      <c r="F4421" s="3">
        <v>79</v>
      </c>
      <c r="G4421" s="3">
        <v>23.3</v>
      </c>
    </row>
    <row r="4422" spans="1:7" x14ac:dyDescent="0.3">
      <c r="A4422" s="8">
        <v>44166</v>
      </c>
      <c r="B4422" s="3">
        <v>24.9</v>
      </c>
      <c r="C4422" s="3">
        <v>26</v>
      </c>
      <c r="D4422" s="3">
        <v>24.9</v>
      </c>
      <c r="E4422" s="3">
        <v>25.8</v>
      </c>
      <c r="F4422" s="3">
        <v>54</v>
      </c>
      <c r="G4422" s="3">
        <v>25.8</v>
      </c>
    </row>
    <row r="4423" spans="1:7" x14ac:dyDescent="0.3">
      <c r="A4423" s="8">
        <v>44167</v>
      </c>
      <c r="B4423" s="3">
        <v>25.5</v>
      </c>
      <c r="C4423" s="3">
        <v>25.5</v>
      </c>
      <c r="D4423" s="3">
        <v>24.9</v>
      </c>
      <c r="E4423" s="3">
        <v>24.9</v>
      </c>
      <c r="F4423" s="3">
        <v>17</v>
      </c>
      <c r="G4423" s="3">
        <v>25</v>
      </c>
    </row>
    <row r="4424" spans="1:7" x14ac:dyDescent="0.3">
      <c r="A4424" s="8">
        <v>44168</v>
      </c>
      <c r="B4424" s="3">
        <v>24</v>
      </c>
      <c r="C4424" s="3">
        <v>24</v>
      </c>
      <c r="D4424" s="3">
        <v>23.4</v>
      </c>
      <c r="E4424" s="3">
        <v>23.4</v>
      </c>
      <c r="F4424" s="3">
        <v>23</v>
      </c>
      <c r="G4424" s="3">
        <v>23.4</v>
      </c>
    </row>
    <row r="4425" spans="1:7" x14ac:dyDescent="0.3">
      <c r="A4425" s="8">
        <v>44169</v>
      </c>
      <c r="B4425" s="3">
        <v>24</v>
      </c>
      <c r="C4425" s="3">
        <v>24.05</v>
      </c>
      <c r="D4425" s="3">
        <v>22.95</v>
      </c>
      <c r="E4425" s="3">
        <v>23.02</v>
      </c>
      <c r="F4425" s="3">
        <v>48</v>
      </c>
      <c r="G4425" s="3">
        <v>23.02</v>
      </c>
    </row>
    <row r="4426" spans="1:7" x14ac:dyDescent="0.3">
      <c r="A4426" s="8">
        <v>44172</v>
      </c>
      <c r="B4426" s="3">
        <v>22.3</v>
      </c>
      <c r="C4426" s="3">
        <v>22.3</v>
      </c>
      <c r="D4426" s="3">
        <v>20.7</v>
      </c>
      <c r="E4426" s="3">
        <v>20.7</v>
      </c>
      <c r="F4426" s="3">
        <v>54</v>
      </c>
      <c r="G4426" s="3">
        <v>20.93</v>
      </c>
    </row>
    <row r="4427" spans="1:7" x14ac:dyDescent="0.3">
      <c r="A4427" s="8">
        <v>44173</v>
      </c>
      <c r="B4427" s="3">
        <v>20.350000000000001</v>
      </c>
      <c r="C4427" s="3">
        <v>22.5</v>
      </c>
      <c r="D4427" s="3">
        <v>20.350000000000001</v>
      </c>
      <c r="E4427" s="3">
        <v>22.15</v>
      </c>
      <c r="F4427" s="3">
        <v>57</v>
      </c>
      <c r="G4427" s="3">
        <v>22.15</v>
      </c>
    </row>
    <row r="4428" spans="1:7" x14ac:dyDescent="0.3">
      <c r="A4428" s="8">
        <v>44174</v>
      </c>
      <c r="B4428" s="3">
        <v>23.2</v>
      </c>
      <c r="C4428" s="3">
        <v>23.2</v>
      </c>
      <c r="D4428" s="3">
        <v>22.55</v>
      </c>
      <c r="E4428" s="3">
        <v>23</v>
      </c>
      <c r="F4428" s="3">
        <v>56</v>
      </c>
      <c r="G4428" s="3">
        <v>23</v>
      </c>
    </row>
    <row r="4429" spans="1:7" x14ac:dyDescent="0.3">
      <c r="A4429" s="8">
        <v>44175</v>
      </c>
      <c r="B4429" s="3">
        <v>22.95</v>
      </c>
      <c r="C4429" s="3">
        <v>23.25</v>
      </c>
      <c r="D4429" s="3">
        <v>22.95</v>
      </c>
      <c r="E4429" s="3">
        <v>23.1</v>
      </c>
      <c r="F4429" s="3">
        <v>20</v>
      </c>
      <c r="G4429" s="3">
        <v>23</v>
      </c>
    </row>
    <row r="4430" spans="1:7" x14ac:dyDescent="0.3">
      <c r="A4430" s="8">
        <v>44176</v>
      </c>
      <c r="B4430" s="3">
        <v>21.75</v>
      </c>
      <c r="C4430" s="3">
        <v>21.75</v>
      </c>
      <c r="D4430" s="3">
        <v>20.75</v>
      </c>
      <c r="E4430" s="3">
        <v>20.75</v>
      </c>
      <c r="F4430" s="3">
        <v>16</v>
      </c>
      <c r="G4430" s="3">
        <v>20.98</v>
      </c>
    </row>
    <row r="4431" spans="1:7" x14ac:dyDescent="0.3">
      <c r="A4431" s="8">
        <v>44179</v>
      </c>
      <c r="B4431" s="3">
        <v>22.7</v>
      </c>
      <c r="C4431" s="3">
        <v>24.1</v>
      </c>
      <c r="D4431" s="3">
        <v>22.7</v>
      </c>
      <c r="E4431" s="3">
        <v>24.1</v>
      </c>
      <c r="F4431" s="3">
        <v>57</v>
      </c>
      <c r="G4431" s="3">
        <v>24.1</v>
      </c>
    </row>
    <row r="4432" spans="1:7" x14ac:dyDescent="0.3">
      <c r="A4432" s="8">
        <v>44180</v>
      </c>
      <c r="B4432" s="3">
        <v>24.75</v>
      </c>
      <c r="C4432" s="3">
        <v>24.9</v>
      </c>
      <c r="D4432" s="3">
        <v>23.8</v>
      </c>
      <c r="E4432" s="3">
        <v>23.8</v>
      </c>
      <c r="F4432" s="3">
        <v>91</v>
      </c>
      <c r="G4432" s="3">
        <v>23.8</v>
      </c>
    </row>
    <row r="4433" spans="1:7" x14ac:dyDescent="0.3">
      <c r="A4433" s="8">
        <v>44181</v>
      </c>
      <c r="B4433" s="3">
        <v>23.8</v>
      </c>
      <c r="C4433" s="3">
        <v>23.95</v>
      </c>
      <c r="D4433" s="3">
        <v>22.55</v>
      </c>
      <c r="E4433" s="3">
        <v>22.6</v>
      </c>
      <c r="F4433" s="3">
        <v>84</v>
      </c>
      <c r="G4433" s="3">
        <v>22.7</v>
      </c>
    </row>
    <row r="4434" spans="1:7" x14ac:dyDescent="0.3">
      <c r="A4434" s="8">
        <v>44182</v>
      </c>
      <c r="B4434" s="3">
        <v>21.6</v>
      </c>
      <c r="C4434" s="3">
        <v>21.85</v>
      </c>
      <c r="D4434" s="3">
        <v>20.85</v>
      </c>
      <c r="E4434" s="3">
        <v>20.95</v>
      </c>
      <c r="F4434" s="3">
        <v>65</v>
      </c>
      <c r="G4434" s="3">
        <v>20.95</v>
      </c>
    </row>
    <row r="4435" spans="1:7" x14ac:dyDescent="0.3">
      <c r="A4435" s="8">
        <v>44183</v>
      </c>
      <c r="B4435" s="3">
        <v>21.2</v>
      </c>
      <c r="C4435" s="3">
        <v>21.5</v>
      </c>
      <c r="D4435" s="3">
        <v>20.55</v>
      </c>
      <c r="E4435" s="3">
        <v>20.55</v>
      </c>
      <c r="F4435" s="3">
        <v>48</v>
      </c>
      <c r="G4435" s="3">
        <v>20.83</v>
      </c>
    </row>
    <row r="4436" spans="1:7" x14ac:dyDescent="0.3">
      <c r="A4436" s="8">
        <v>44186</v>
      </c>
      <c r="B4436" s="3">
        <v>21.25</v>
      </c>
      <c r="C4436" s="3">
        <v>21.25</v>
      </c>
      <c r="D4436" s="3">
        <v>20.9</v>
      </c>
      <c r="E4436" s="3">
        <v>21.1</v>
      </c>
      <c r="F4436" s="3">
        <v>27</v>
      </c>
      <c r="G4436" s="3">
        <v>21.1</v>
      </c>
    </row>
    <row r="4437" spans="1:7" x14ac:dyDescent="0.3">
      <c r="A4437" s="8">
        <v>44187</v>
      </c>
      <c r="B4437" s="3">
        <v>22.1</v>
      </c>
      <c r="C4437" s="3">
        <v>23.4</v>
      </c>
      <c r="D4437" s="3">
        <v>22</v>
      </c>
      <c r="E4437" s="3">
        <v>23.35</v>
      </c>
      <c r="F4437" s="3">
        <v>72</v>
      </c>
      <c r="G4437" s="3">
        <v>23.3</v>
      </c>
    </row>
    <row r="4438" spans="1:7" x14ac:dyDescent="0.3">
      <c r="A4438" s="8">
        <v>44188</v>
      </c>
      <c r="B4438" s="3">
        <v>24.5</v>
      </c>
      <c r="C4438" s="3">
        <v>25.5</v>
      </c>
      <c r="D4438" s="3">
        <v>24.5</v>
      </c>
      <c r="E4438" s="3">
        <v>25.1</v>
      </c>
      <c r="F4438" s="3">
        <v>108</v>
      </c>
      <c r="G4438" s="3">
        <v>25.15</v>
      </c>
    </row>
    <row r="4439" spans="1:7" x14ac:dyDescent="0.3">
      <c r="A4439" s="8">
        <v>44193</v>
      </c>
      <c r="B4439" s="3">
        <v>29.15</v>
      </c>
      <c r="C4439" s="3">
        <v>32</v>
      </c>
      <c r="D4439" s="3">
        <v>29.15</v>
      </c>
      <c r="E4439" s="3">
        <v>29.85</v>
      </c>
      <c r="F4439" s="3">
        <v>112</v>
      </c>
      <c r="G4439" s="3">
        <v>29.85</v>
      </c>
    </row>
    <row r="4440" spans="1:7" x14ac:dyDescent="0.3">
      <c r="A4440" s="8">
        <v>44194</v>
      </c>
      <c r="B4440" s="3">
        <v>31.4</v>
      </c>
      <c r="C4440" s="3">
        <v>31.5</v>
      </c>
      <c r="D4440" s="3">
        <v>28.5</v>
      </c>
      <c r="E4440" s="3">
        <v>29</v>
      </c>
      <c r="F4440" s="3">
        <v>190</v>
      </c>
      <c r="G4440" s="3">
        <v>28.9</v>
      </c>
    </row>
    <row r="4441" spans="1:7" x14ac:dyDescent="0.3">
      <c r="A4441" s="8">
        <v>44195</v>
      </c>
      <c r="B4441" s="3">
        <v>30.25</v>
      </c>
      <c r="C4441" s="3">
        <v>30.3</v>
      </c>
      <c r="D4441" s="3">
        <v>29.45</v>
      </c>
      <c r="E4441" s="3">
        <v>29.8</v>
      </c>
      <c r="F4441" s="3">
        <v>165</v>
      </c>
      <c r="G4441" s="3">
        <v>30</v>
      </c>
    </row>
    <row r="4442" spans="1:7" x14ac:dyDescent="0.3">
      <c r="A4442" s="8">
        <v>44200</v>
      </c>
      <c r="B4442" s="3">
        <v>27.25</v>
      </c>
      <c r="C4442" s="3">
        <v>29</v>
      </c>
      <c r="D4442" s="3">
        <v>27.25</v>
      </c>
      <c r="E4442" s="3">
        <v>28.6</v>
      </c>
      <c r="F4442" s="3">
        <v>87</v>
      </c>
      <c r="G4442" s="3">
        <v>28.5</v>
      </c>
    </row>
    <row r="4443" spans="1:7" x14ac:dyDescent="0.3">
      <c r="A4443" s="8">
        <v>44201</v>
      </c>
      <c r="B4443" s="3">
        <v>28</v>
      </c>
      <c r="C4443" s="3">
        <v>28.2</v>
      </c>
      <c r="D4443" s="3">
        <v>27.4</v>
      </c>
      <c r="E4443" s="3">
        <v>27.45</v>
      </c>
      <c r="F4443" s="3">
        <v>81</v>
      </c>
      <c r="G4443" s="3">
        <v>27.45</v>
      </c>
    </row>
    <row r="4444" spans="1:7" x14ac:dyDescent="0.3">
      <c r="A4444" s="8">
        <v>44202</v>
      </c>
      <c r="B4444" s="3">
        <v>28.5</v>
      </c>
      <c r="C4444" s="3">
        <v>29.5</v>
      </c>
      <c r="D4444" s="3">
        <v>28</v>
      </c>
      <c r="E4444" s="3">
        <v>28.3</v>
      </c>
      <c r="F4444" s="3">
        <v>150</v>
      </c>
      <c r="G4444" s="3">
        <v>28.3</v>
      </c>
    </row>
    <row r="4445" spans="1:7" x14ac:dyDescent="0.3">
      <c r="A4445" s="8">
        <v>44203</v>
      </c>
      <c r="B4445" s="3">
        <v>31</v>
      </c>
      <c r="C4445" s="3">
        <v>32.35</v>
      </c>
      <c r="D4445" s="3">
        <v>31</v>
      </c>
      <c r="E4445" s="3">
        <v>32.200000000000003</v>
      </c>
      <c r="F4445" s="3">
        <v>213</v>
      </c>
      <c r="G4445" s="3">
        <v>32.229999999999997</v>
      </c>
    </row>
    <row r="4446" spans="1:7" x14ac:dyDescent="0.3">
      <c r="A4446" s="8">
        <v>44204</v>
      </c>
      <c r="B4446" s="3">
        <v>33.5</v>
      </c>
      <c r="C4446" s="3">
        <v>33.65</v>
      </c>
      <c r="D4446" s="3">
        <v>33.15</v>
      </c>
      <c r="E4446" s="3">
        <v>33.65</v>
      </c>
      <c r="F4446" s="3">
        <v>100</v>
      </c>
      <c r="G4446" s="3">
        <v>33.6</v>
      </c>
    </row>
    <row r="4447" spans="1:7" x14ac:dyDescent="0.3">
      <c r="A4447" s="8">
        <v>44207</v>
      </c>
      <c r="B4447" s="3">
        <v>34.5</v>
      </c>
      <c r="C4447" s="3">
        <v>35.450000000000003</v>
      </c>
      <c r="D4447" s="3">
        <v>34.25</v>
      </c>
      <c r="E4447" s="3">
        <v>34.9</v>
      </c>
      <c r="F4447" s="3">
        <v>123</v>
      </c>
      <c r="G4447" s="3">
        <v>34.880000000000003</v>
      </c>
    </row>
    <row r="4448" spans="1:7" x14ac:dyDescent="0.3">
      <c r="A4448" s="8">
        <v>44208</v>
      </c>
      <c r="B4448" s="3">
        <v>35.5</v>
      </c>
      <c r="C4448" s="3">
        <v>39.25</v>
      </c>
      <c r="D4448" s="3">
        <v>35.5</v>
      </c>
      <c r="E4448" s="3">
        <v>39.25</v>
      </c>
      <c r="F4448" s="3">
        <v>203</v>
      </c>
      <c r="G4448" s="3">
        <v>39</v>
      </c>
    </row>
    <row r="4449" spans="1:7" x14ac:dyDescent="0.3">
      <c r="A4449" s="8">
        <v>44209</v>
      </c>
      <c r="B4449" s="3">
        <v>38</v>
      </c>
      <c r="C4449" s="3">
        <v>39</v>
      </c>
      <c r="D4449" s="3">
        <v>36.049999999999997</v>
      </c>
      <c r="E4449" s="3">
        <v>37</v>
      </c>
      <c r="F4449" s="3">
        <v>237</v>
      </c>
      <c r="G4449" s="3">
        <v>36.4</v>
      </c>
    </row>
    <row r="4450" spans="1:7" x14ac:dyDescent="0.3">
      <c r="A4450" s="8">
        <v>44210</v>
      </c>
      <c r="B4450" s="3">
        <v>37.25</v>
      </c>
      <c r="C4450" s="3">
        <v>37.25</v>
      </c>
      <c r="D4450" s="3">
        <v>35.549999999999997</v>
      </c>
      <c r="E4450" s="3">
        <v>36.85</v>
      </c>
      <c r="F4450" s="3">
        <v>184</v>
      </c>
      <c r="G4450" s="3">
        <v>36.75</v>
      </c>
    </row>
    <row r="4451" spans="1:7" x14ac:dyDescent="0.3">
      <c r="A4451" s="8">
        <v>44211</v>
      </c>
      <c r="B4451" s="3">
        <v>37.25</v>
      </c>
      <c r="C4451" s="3">
        <v>38.049999999999997</v>
      </c>
      <c r="D4451" s="3">
        <v>36</v>
      </c>
      <c r="E4451" s="3">
        <v>36.25</v>
      </c>
      <c r="F4451" s="3">
        <v>171</v>
      </c>
      <c r="G4451" s="3">
        <v>36.25</v>
      </c>
    </row>
    <row r="4452" spans="1:7" x14ac:dyDescent="0.3">
      <c r="A4452" s="8">
        <v>44214</v>
      </c>
      <c r="B4452" s="3">
        <v>36.35</v>
      </c>
      <c r="C4452" s="3">
        <v>36.799999999999997</v>
      </c>
      <c r="D4452" s="3">
        <v>36</v>
      </c>
      <c r="E4452" s="3">
        <v>36</v>
      </c>
      <c r="F4452" s="3">
        <v>39</v>
      </c>
      <c r="G4452" s="3">
        <v>36</v>
      </c>
    </row>
    <row r="4453" spans="1:7" x14ac:dyDescent="0.3">
      <c r="A4453" s="8">
        <v>44215</v>
      </c>
      <c r="B4453" s="3">
        <v>37</v>
      </c>
      <c r="C4453" s="3">
        <v>37.25</v>
      </c>
      <c r="D4453" s="3">
        <v>36.549999999999997</v>
      </c>
      <c r="E4453" s="3">
        <v>37.25</v>
      </c>
      <c r="F4453" s="3">
        <v>91</v>
      </c>
      <c r="G4453" s="3">
        <v>37.200000000000003</v>
      </c>
    </row>
    <row r="4454" spans="1:7" x14ac:dyDescent="0.3">
      <c r="A4454" s="8">
        <v>44216</v>
      </c>
      <c r="B4454" s="3">
        <v>38.450000000000003</v>
      </c>
      <c r="C4454" s="3">
        <v>39</v>
      </c>
      <c r="D4454" s="3">
        <v>37.4</v>
      </c>
      <c r="E4454" s="3">
        <v>37.549999999999997</v>
      </c>
      <c r="F4454" s="3">
        <v>98</v>
      </c>
      <c r="G4454" s="3">
        <v>37.4</v>
      </c>
    </row>
    <row r="4455" spans="1:7" x14ac:dyDescent="0.3">
      <c r="A4455" s="8">
        <v>44217</v>
      </c>
      <c r="B4455" s="3">
        <v>37</v>
      </c>
      <c r="C4455" s="3">
        <v>37.25</v>
      </c>
      <c r="D4455" s="3">
        <v>36.5</v>
      </c>
      <c r="E4455" s="3">
        <v>36.950000000000003</v>
      </c>
      <c r="F4455" s="3">
        <v>156</v>
      </c>
      <c r="G4455" s="3">
        <v>36.950000000000003</v>
      </c>
    </row>
    <row r="4456" spans="1:7" x14ac:dyDescent="0.3">
      <c r="A4456" s="8">
        <v>44218</v>
      </c>
      <c r="B4456" s="3">
        <v>38.299999999999997</v>
      </c>
      <c r="C4456" s="3">
        <v>39</v>
      </c>
      <c r="D4456" s="3">
        <v>38.299999999999997</v>
      </c>
      <c r="E4456" s="3">
        <v>38.9</v>
      </c>
      <c r="F4456" s="3">
        <v>212</v>
      </c>
      <c r="G4456" s="3">
        <v>38.9</v>
      </c>
    </row>
    <row r="4457" spans="1:7" x14ac:dyDescent="0.3">
      <c r="A4457" s="8">
        <v>44221</v>
      </c>
      <c r="B4457" s="3">
        <v>40</v>
      </c>
      <c r="C4457" s="3">
        <v>40.25</v>
      </c>
      <c r="D4457" s="3">
        <v>38.25</v>
      </c>
      <c r="E4457" s="3">
        <v>38.299999999999997</v>
      </c>
      <c r="F4457" s="3">
        <v>130</v>
      </c>
      <c r="G4457" s="3">
        <v>38.299999999999997</v>
      </c>
    </row>
    <row r="4458" spans="1:7" x14ac:dyDescent="0.3">
      <c r="A4458" s="8">
        <v>44222</v>
      </c>
      <c r="B4458" s="3">
        <v>38.200000000000003</v>
      </c>
      <c r="C4458" s="3">
        <v>38.25</v>
      </c>
      <c r="D4458" s="3">
        <v>37.75</v>
      </c>
      <c r="E4458" s="3">
        <v>37.75</v>
      </c>
      <c r="F4458" s="3">
        <v>160</v>
      </c>
      <c r="G4458" s="3">
        <v>37.75</v>
      </c>
    </row>
    <row r="4459" spans="1:7" x14ac:dyDescent="0.3">
      <c r="A4459" s="8">
        <v>44223</v>
      </c>
      <c r="B4459" s="3">
        <v>38.450000000000003</v>
      </c>
      <c r="C4459" s="3">
        <v>38.799999999999997</v>
      </c>
      <c r="D4459" s="3">
        <v>38.21</v>
      </c>
      <c r="E4459" s="3">
        <v>38.25</v>
      </c>
      <c r="F4459" s="3">
        <v>187</v>
      </c>
      <c r="G4459" s="3">
        <v>38.21</v>
      </c>
    </row>
    <row r="4460" spans="1:7" x14ac:dyDescent="0.3">
      <c r="A4460" s="8">
        <v>44224</v>
      </c>
      <c r="B4460" s="3">
        <v>40.5</v>
      </c>
      <c r="C4460" s="3">
        <v>40.950000000000003</v>
      </c>
      <c r="D4460" s="3">
        <v>40</v>
      </c>
      <c r="E4460" s="3">
        <v>40.950000000000003</v>
      </c>
      <c r="F4460" s="3">
        <v>280</v>
      </c>
      <c r="G4460" s="3">
        <v>40.950000000000003</v>
      </c>
    </row>
    <row r="4461" spans="1:7" x14ac:dyDescent="0.3">
      <c r="A4461" s="8">
        <v>44225</v>
      </c>
      <c r="B4461" s="3">
        <v>42</v>
      </c>
      <c r="C4461" s="3">
        <v>42</v>
      </c>
      <c r="D4461" s="3">
        <v>40.700000000000003</v>
      </c>
      <c r="E4461" s="3">
        <v>40.9</v>
      </c>
      <c r="F4461" s="3">
        <v>425</v>
      </c>
      <c r="G4461" s="3">
        <v>40.85</v>
      </c>
    </row>
    <row r="4462" spans="1:7" x14ac:dyDescent="0.3">
      <c r="A4462" s="8">
        <v>44228</v>
      </c>
      <c r="B4462" s="3">
        <v>38.35</v>
      </c>
      <c r="C4462" s="3">
        <v>38.35</v>
      </c>
      <c r="D4462" s="3">
        <v>35.15</v>
      </c>
      <c r="E4462" s="3">
        <v>35.15</v>
      </c>
      <c r="F4462" s="3">
        <v>104</v>
      </c>
      <c r="G4462" s="3">
        <v>35.15</v>
      </c>
    </row>
    <row r="4463" spans="1:7" x14ac:dyDescent="0.3">
      <c r="A4463" s="8">
        <v>44229</v>
      </c>
      <c r="B4463" s="3">
        <v>34.700000000000003</v>
      </c>
      <c r="C4463" s="3">
        <v>35.549999999999997</v>
      </c>
      <c r="D4463" s="3">
        <v>34.5</v>
      </c>
      <c r="E4463" s="3">
        <v>35</v>
      </c>
      <c r="F4463" s="3">
        <v>35</v>
      </c>
      <c r="G4463" s="3">
        <v>34.9</v>
      </c>
    </row>
    <row r="4464" spans="1:7" x14ac:dyDescent="0.3">
      <c r="A4464" s="8">
        <v>44230</v>
      </c>
      <c r="B4464" s="3">
        <v>33.75</v>
      </c>
      <c r="C4464" s="3">
        <v>33.75</v>
      </c>
      <c r="D4464" s="3">
        <v>31.85</v>
      </c>
      <c r="E4464" s="3">
        <v>31.9</v>
      </c>
      <c r="F4464" s="3">
        <v>71</v>
      </c>
      <c r="G4464" s="3">
        <v>31.9</v>
      </c>
    </row>
    <row r="4465" spans="1:7" x14ac:dyDescent="0.3">
      <c r="A4465" s="8">
        <v>44231</v>
      </c>
      <c r="B4465" s="3">
        <v>33.549999999999997</v>
      </c>
      <c r="C4465" s="3">
        <v>35.5</v>
      </c>
      <c r="D4465" s="3">
        <v>33.549999999999997</v>
      </c>
      <c r="E4465" s="3">
        <v>35.5</v>
      </c>
      <c r="F4465" s="3">
        <v>89</v>
      </c>
      <c r="G4465" s="3">
        <v>35.5</v>
      </c>
    </row>
    <row r="4466" spans="1:7" x14ac:dyDescent="0.3">
      <c r="A4466" s="8">
        <v>44232</v>
      </c>
      <c r="B4466" s="3">
        <v>36.4</v>
      </c>
      <c r="C4466" s="3">
        <v>36.450000000000003</v>
      </c>
      <c r="D4466" s="3">
        <v>35.35</v>
      </c>
      <c r="E4466" s="3">
        <v>35.4</v>
      </c>
      <c r="F4466" s="3">
        <v>80</v>
      </c>
      <c r="G4466" s="3">
        <v>35.4</v>
      </c>
    </row>
    <row r="4467" spans="1:7" x14ac:dyDescent="0.3">
      <c r="A4467" s="8">
        <v>44235</v>
      </c>
      <c r="B4467" s="3">
        <v>37.65</v>
      </c>
      <c r="C4467" s="3">
        <v>38.65</v>
      </c>
      <c r="D4467" s="3">
        <v>37.65</v>
      </c>
      <c r="E4467" s="3">
        <v>37.9</v>
      </c>
      <c r="F4467" s="3">
        <v>74</v>
      </c>
      <c r="G4467" s="3">
        <v>38.130000000000003</v>
      </c>
    </row>
    <row r="4468" spans="1:7" x14ac:dyDescent="0.3">
      <c r="A4468" s="8">
        <v>44236</v>
      </c>
      <c r="B4468" s="3">
        <v>36.65</v>
      </c>
      <c r="C4468" s="3">
        <v>36.65</v>
      </c>
      <c r="D4468" s="3">
        <v>35.35</v>
      </c>
      <c r="E4468" s="3">
        <v>35.85</v>
      </c>
      <c r="F4468" s="3">
        <v>55</v>
      </c>
      <c r="G4468" s="3">
        <v>35.85</v>
      </c>
    </row>
    <row r="4469" spans="1:7" x14ac:dyDescent="0.3">
      <c r="A4469" s="8">
        <v>44237</v>
      </c>
      <c r="B4469" s="3">
        <v>34.15</v>
      </c>
      <c r="C4469" s="3">
        <v>35.5</v>
      </c>
      <c r="D4469" s="3">
        <v>34.15</v>
      </c>
      <c r="E4469" s="3">
        <v>35.15</v>
      </c>
      <c r="F4469" s="3">
        <v>50</v>
      </c>
      <c r="G4469" s="3">
        <v>35.15</v>
      </c>
    </row>
    <row r="4470" spans="1:7" x14ac:dyDescent="0.3">
      <c r="A4470" s="8">
        <v>44238</v>
      </c>
      <c r="B4470" s="3">
        <v>35.75</v>
      </c>
      <c r="C4470" s="3">
        <v>36</v>
      </c>
      <c r="D4470" s="3">
        <v>35</v>
      </c>
      <c r="E4470" s="3">
        <v>35</v>
      </c>
      <c r="F4470" s="3">
        <v>40</v>
      </c>
      <c r="G4470" s="3">
        <v>35.53</v>
      </c>
    </row>
    <row r="4471" spans="1:7" x14ac:dyDescent="0.3">
      <c r="A4471" s="8">
        <v>44239</v>
      </c>
      <c r="B4471" s="3">
        <v>36</v>
      </c>
      <c r="C4471" s="3">
        <v>36.25</v>
      </c>
      <c r="D4471" s="3">
        <v>36</v>
      </c>
      <c r="E4471" s="3">
        <v>36.25</v>
      </c>
      <c r="F4471" s="3">
        <v>30</v>
      </c>
      <c r="G4471" s="3">
        <v>36.25</v>
      </c>
    </row>
    <row r="4472" spans="1:7" x14ac:dyDescent="0.3">
      <c r="A4472" s="8">
        <v>44242</v>
      </c>
      <c r="B4472" s="3">
        <v>32</v>
      </c>
      <c r="C4472" s="3">
        <v>32.5</v>
      </c>
      <c r="D4472" s="3">
        <v>31.8</v>
      </c>
      <c r="E4472" s="3">
        <v>31.8</v>
      </c>
      <c r="F4472" s="3">
        <v>129</v>
      </c>
      <c r="G4472" s="3">
        <v>31.91</v>
      </c>
    </row>
    <row r="4473" spans="1:7" x14ac:dyDescent="0.3">
      <c r="A4473" s="8">
        <v>44243</v>
      </c>
      <c r="B4473" s="3">
        <v>31.75</v>
      </c>
      <c r="C4473" s="3">
        <v>32.65</v>
      </c>
      <c r="D4473" s="3">
        <v>31.75</v>
      </c>
      <c r="E4473" s="3">
        <v>32.65</v>
      </c>
      <c r="F4473" s="3">
        <v>33</v>
      </c>
      <c r="G4473" s="3">
        <v>32.65</v>
      </c>
    </row>
    <row r="4474" spans="1:7" x14ac:dyDescent="0.3">
      <c r="A4474" s="8">
        <v>44244</v>
      </c>
      <c r="B4474" s="3">
        <v>30.5</v>
      </c>
      <c r="C4474" s="3">
        <v>30.9</v>
      </c>
      <c r="D4474" s="3">
        <v>30</v>
      </c>
      <c r="E4474" s="3">
        <v>30.15</v>
      </c>
      <c r="F4474" s="3">
        <v>52</v>
      </c>
      <c r="G4474" s="3">
        <v>30.08</v>
      </c>
    </row>
    <row r="4475" spans="1:7" x14ac:dyDescent="0.3">
      <c r="A4475" s="8">
        <v>44245</v>
      </c>
      <c r="B4475" s="3">
        <v>30.7</v>
      </c>
      <c r="C4475" s="3">
        <v>31</v>
      </c>
      <c r="D4475" s="3">
        <v>30.5</v>
      </c>
      <c r="E4475" s="3">
        <v>30.9</v>
      </c>
      <c r="F4475" s="3">
        <v>41</v>
      </c>
      <c r="G4475" s="3">
        <v>30.9</v>
      </c>
    </row>
    <row r="4476" spans="1:7" x14ac:dyDescent="0.3">
      <c r="A4476" s="8">
        <v>44246</v>
      </c>
      <c r="B4476" s="3">
        <v>31.35</v>
      </c>
      <c r="C4476" s="3">
        <v>31.7</v>
      </c>
      <c r="D4476" s="3">
        <v>30.45</v>
      </c>
      <c r="E4476" s="3">
        <v>30.5</v>
      </c>
      <c r="F4476" s="3">
        <v>90</v>
      </c>
      <c r="G4476" s="3">
        <v>30.5</v>
      </c>
    </row>
    <row r="4477" spans="1:7" x14ac:dyDescent="0.3">
      <c r="A4477" s="8">
        <v>44249</v>
      </c>
      <c r="B4477" s="3">
        <v>29.3</v>
      </c>
      <c r="C4477" s="3">
        <v>29.3</v>
      </c>
      <c r="D4477" s="3">
        <v>26.05</v>
      </c>
      <c r="E4477" s="3">
        <v>26.05</v>
      </c>
      <c r="F4477" s="3">
        <v>153</v>
      </c>
      <c r="G4477" s="3">
        <v>26.3</v>
      </c>
    </row>
    <row r="4478" spans="1:7" x14ac:dyDescent="0.3">
      <c r="A4478" s="8">
        <v>44250</v>
      </c>
      <c r="B4478" s="3">
        <v>27</v>
      </c>
      <c r="C4478" s="3">
        <v>27.1</v>
      </c>
      <c r="D4478" s="3">
        <v>25.5</v>
      </c>
      <c r="E4478" s="3">
        <v>26.57</v>
      </c>
      <c r="F4478" s="3">
        <v>59</v>
      </c>
      <c r="G4478" s="3">
        <v>26.57</v>
      </c>
    </row>
    <row r="4479" spans="1:7" x14ac:dyDescent="0.3">
      <c r="A4479" s="8">
        <v>44251</v>
      </c>
      <c r="B4479" s="3">
        <v>26.57</v>
      </c>
      <c r="C4479" s="3">
        <v>26.57</v>
      </c>
      <c r="D4479" s="3">
        <v>25.85</v>
      </c>
      <c r="E4479" s="3">
        <v>26.4</v>
      </c>
      <c r="F4479" s="3">
        <v>97</v>
      </c>
      <c r="G4479" s="3">
        <v>26.4</v>
      </c>
    </row>
    <row r="4480" spans="1:7" x14ac:dyDescent="0.3">
      <c r="A4480" s="8">
        <v>44252</v>
      </c>
      <c r="B4480" s="3">
        <v>26.17</v>
      </c>
      <c r="C4480" s="3">
        <v>26.4</v>
      </c>
      <c r="D4480" s="3">
        <v>25.9</v>
      </c>
      <c r="E4480" s="3">
        <v>26.35</v>
      </c>
      <c r="F4480" s="3">
        <v>80</v>
      </c>
      <c r="G4480" s="3">
        <v>26.4</v>
      </c>
    </row>
    <row r="4481" spans="1:7" x14ac:dyDescent="0.3">
      <c r="A4481" s="8">
        <v>44253</v>
      </c>
      <c r="B4481" s="3">
        <v>26.75</v>
      </c>
      <c r="C4481" s="3">
        <v>26.75</v>
      </c>
      <c r="D4481" s="3">
        <v>26.45</v>
      </c>
      <c r="E4481" s="3">
        <v>26.55</v>
      </c>
      <c r="F4481" s="3">
        <v>84</v>
      </c>
      <c r="G4481" s="3">
        <v>26.55</v>
      </c>
    </row>
    <row r="4482" spans="1:7" x14ac:dyDescent="0.3">
      <c r="A4482" s="8">
        <v>44256</v>
      </c>
      <c r="B4482" s="3">
        <v>24</v>
      </c>
      <c r="C4482" s="3">
        <v>25.35</v>
      </c>
      <c r="D4482" s="3">
        <v>23.9</v>
      </c>
      <c r="E4482" s="3">
        <v>25.35</v>
      </c>
      <c r="F4482" s="3">
        <v>34</v>
      </c>
      <c r="G4482" s="3">
        <v>25.32</v>
      </c>
    </row>
    <row r="4483" spans="1:7" x14ac:dyDescent="0.3">
      <c r="A4483" s="8">
        <v>44257</v>
      </c>
      <c r="B4483" s="3">
        <v>25.95</v>
      </c>
      <c r="C4483" s="3">
        <v>26.55</v>
      </c>
      <c r="D4483" s="3">
        <v>25.95</v>
      </c>
      <c r="E4483" s="3">
        <v>26.25</v>
      </c>
      <c r="F4483" s="3">
        <v>23</v>
      </c>
      <c r="G4483" s="3">
        <v>26.53</v>
      </c>
    </row>
    <row r="4484" spans="1:7" x14ac:dyDescent="0.3">
      <c r="A4484" s="8">
        <v>44258</v>
      </c>
      <c r="B4484" s="3">
        <v>26.2</v>
      </c>
      <c r="C4484" s="3">
        <v>26.4</v>
      </c>
      <c r="D4484" s="3">
        <v>25.65</v>
      </c>
      <c r="E4484" s="3">
        <v>25.7</v>
      </c>
      <c r="F4484" s="3">
        <v>24</v>
      </c>
      <c r="G4484" s="3">
        <v>25.65</v>
      </c>
    </row>
    <row r="4485" spans="1:7" x14ac:dyDescent="0.3">
      <c r="A4485" s="8">
        <v>44259</v>
      </c>
      <c r="B4485" s="3">
        <v>25.85</v>
      </c>
      <c r="C4485" s="3">
        <v>25.95</v>
      </c>
      <c r="D4485" s="3">
        <v>25.55</v>
      </c>
      <c r="E4485" s="3">
        <v>25.95</v>
      </c>
      <c r="F4485" s="3">
        <v>15</v>
      </c>
      <c r="G4485" s="3">
        <v>25.95</v>
      </c>
    </row>
    <row r="4486" spans="1:7" x14ac:dyDescent="0.3">
      <c r="A4486" s="8">
        <v>44260</v>
      </c>
      <c r="B4486" s="3">
        <v>26.95</v>
      </c>
      <c r="C4486" s="3">
        <v>27.09</v>
      </c>
      <c r="D4486" s="3">
        <v>26.5</v>
      </c>
      <c r="E4486" s="3">
        <v>26.5</v>
      </c>
      <c r="F4486" s="3">
        <v>20</v>
      </c>
      <c r="G4486" s="3">
        <v>26.5</v>
      </c>
    </row>
    <row r="4487" spans="1:7" x14ac:dyDescent="0.3">
      <c r="A4487" s="8">
        <v>44263</v>
      </c>
      <c r="B4487" s="3">
        <v>27.25</v>
      </c>
      <c r="C4487" s="3">
        <v>27.45</v>
      </c>
      <c r="D4487" s="3">
        <v>27.2</v>
      </c>
      <c r="E4487" s="3">
        <v>27.45</v>
      </c>
      <c r="F4487" s="3">
        <v>23</v>
      </c>
      <c r="G4487" s="3">
        <v>27.75</v>
      </c>
    </row>
    <row r="4488" spans="1:7" x14ac:dyDescent="0.3">
      <c r="A4488" s="8">
        <v>44264</v>
      </c>
      <c r="B4488" s="3">
        <v>28.5</v>
      </c>
      <c r="C4488" s="3">
        <v>28.75</v>
      </c>
      <c r="D4488" s="3">
        <v>28.5</v>
      </c>
      <c r="E4488" s="3">
        <v>28.75</v>
      </c>
      <c r="F4488" s="3">
        <v>57</v>
      </c>
      <c r="G4488" s="3">
        <v>28.75</v>
      </c>
    </row>
    <row r="4489" spans="1:7" x14ac:dyDescent="0.3">
      <c r="A4489" s="8">
        <v>44265</v>
      </c>
      <c r="B4489" s="3">
        <v>29.6</v>
      </c>
      <c r="C4489" s="3">
        <v>29.75</v>
      </c>
      <c r="D4489" s="3">
        <v>29.15</v>
      </c>
      <c r="E4489" s="3">
        <v>29.75</v>
      </c>
      <c r="F4489" s="3">
        <v>31</v>
      </c>
      <c r="G4489" s="3">
        <v>29.8</v>
      </c>
    </row>
    <row r="4490" spans="1:7" x14ac:dyDescent="0.3">
      <c r="A4490" s="8">
        <v>44266</v>
      </c>
      <c r="B4490" s="3">
        <v>29.7</v>
      </c>
      <c r="C4490" s="3">
        <v>30.6</v>
      </c>
      <c r="D4490" s="3">
        <v>29.7</v>
      </c>
      <c r="E4490" s="3">
        <v>30.6</v>
      </c>
      <c r="F4490" s="3">
        <v>10</v>
      </c>
      <c r="G4490" s="3">
        <v>30.6</v>
      </c>
    </row>
    <row r="4491" spans="1:7" x14ac:dyDescent="0.3">
      <c r="A4491" s="8">
        <v>44267</v>
      </c>
      <c r="B4491" s="3">
        <v>30</v>
      </c>
      <c r="C4491" s="3">
        <v>30.4</v>
      </c>
      <c r="D4491" s="3">
        <v>30</v>
      </c>
      <c r="E4491" s="3">
        <v>30.05</v>
      </c>
      <c r="F4491" s="3">
        <v>17</v>
      </c>
      <c r="G4491" s="3">
        <v>30.05</v>
      </c>
    </row>
    <row r="4492" spans="1:7" x14ac:dyDescent="0.3">
      <c r="A4492" s="8">
        <v>44270</v>
      </c>
      <c r="B4492" s="3">
        <v>30.04</v>
      </c>
      <c r="C4492" s="3">
        <v>30.3</v>
      </c>
      <c r="D4492" s="3">
        <v>29.3</v>
      </c>
      <c r="E4492" s="3">
        <v>29.3</v>
      </c>
      <c r="F4492" s="3">
        <v>38</v>
      </c>
      <c r="G4492" s="3">
        <v>29.3</v>
      </c>
    </row>
    <row r="4493" spans="1:7" x14ac:dyDescent="0.3">
      <c r="A4493" s="8">
        <v>44271</v>
      </c>
      <c r="B4493" s="3">
        <v>27.5</v>
      </c>
      <c r="C4493" s="3">
        <v>27.5</v>
      </c>
      <c r="D4493" s="3">
        <v>26.35</v>
      </c>
      <c r="E4493" s="3">
        <v>26.35</v>
      </c>
      <c r="F4493" s="3">
        <v>58</v>
      </c>
      <c r="G4493" s="3">
        <v>26.35</v>
      </c>
    </row>
    <row r="4494" spans="1:7" x14ac:dyDescent="0.3">
      <c r="A4494" s="8">
        <v>44272</v>
      </c>
      <c r="B4494" s="3">
        <v>27.6</v>
      </c>
      <c r="C4494" s="3">
        <v>28.05</v>
      </c>
      <c r="D4494" s="3">
        <v>27.6</v>
      </c>
      <c r="E4494" s="3">
        <v>27.9</v>
      </c>
      <c r="F4494" s="3">
        <v>39</v>
      </c>
      <c r="G4494" s="3">
        <v>27.9</v>
      </c>
    </row>
    <row r="4495" spans="1:7" x14ac:dyDescent="0.3">
      <c r="A4495" s="8">
        <v>44273</v>
      </c>
      <c r="B4495" s="3">
        <v>28.5</v>
      </c>
      <c r="C4495" s="3">
        <v>28.5</v>
      </c>
      <c r="D4495" s="3">
        <v>28</v>
      </c>
      <c r="E4495" s="3">
        <v>28</v>
      </c>
      <c r="F4495" s="3">
        <v>51</v>
      </c>
      <c r="G4495" s="3">
        <v>28</v>
      </c>
    </row>
    <row r="4496" spans="1:7" x14ac:dyDescent="0.3">
      <c r="A4496" s="8">
        <v>44274</v>
      </c>
      <c r="B4496" s="3">
        <v>27.3</v>
      </c>
      <c r="C4496" s="3">
        <v>27.75</v>
      </c>
      <c r="D4496" s="3">
        <v>27.3</v>
      </c>
      <c r="E4496" s="3">
        <v>27.35</v>
      </c>
      <c r="F4496" s="3">
        <v>9</v>
      </c>
      <c r="G4496" s="3">
        <v>27.25</v>
      </c>
    </row>
    <row r="4497" spans="1:7" x14ac:dyDescent="0.3">
      <c r="A4497" s="8">
        <v>44277</v>
      </c>
      <c r="B4497" s="3">
        <v>27.4</v>
      </c>
      <c r="C4497" s="3">
        <v>28.5</v>
      </c>
      <c r="D4497" s="3">
        <v>27.4</v>
      </c>
      <c r="E4497" s="3">
        <v>28.15</v>
      </c>
      <c r="F4497" s="3">
        <v>68</v>
      </c>
      <c r="G4497" s="3">
        <v>28.5</v>
      </c>
    </row>
    <row r="4498" spans="1:7" x14ac:dyDescent="0.3">
      <c r="A4498" s="8">
        <v>44278</v>
      </c>
      <c r="B4498" s="3">
        <v>28.3</v>
      </c>
      <c r="C4498" s="3">
        <v>28.8</v>
      </c>
      <c r="D4498" s="3">
        <v>28.25</v>
      </c>
      <c r="E4498" s="3">
        <v>28.69</v>
      </c>
      <c r="F4498" s="3">
        <v>48</v>
      </c>
      <c r="G4498" s="3">
        <v>28.7</v>
      </c>
    </row>
    <row r="4499" spans="1:7" x14ac:dyDescent="0.3">
      <c r="A4499" s="8">
        <v>44279</v>
      </c>
      <c r="B4499" s="3">
        <v>29.25</v>
      </c>
      <c r="C4499" s="3">
        <v>29.65</v>
      </c>
      <c r="D4499" s="3">
        <v>29.25</v>
      </c>
      <c r="E4499" s="3">
        <v>29.25</v>
      </c>
      <c r="F4499" s="3">
        <v>36</v>
      </c>
      <c r="G4499" s="3">
        <v>29</v>
      </c>
    </row>
    <row r="4500" spans="1:7" x14ac:dyDescent="0.3">
      <c r="A4500" s="8">
        <v>44280</v>
      </c>
      <c r="B4500" s="3">
        <v>30</v>
      </c>
      <c r="C4500" s="3">
        <v>30.15</v>
      </c>
      <c r="D4500" s="3">
        <v>29.7</v>
      </c>
      <c r="E4500" s="3">
        <v>29.9</v>
      </c>
      <c r="F4500" s="3">
        <v>77</v>
      </c>
      <c r="G4500" s="3">
        <v>29.95</v>
      </c>
    </row>
    <row r="4501" spans="1:7" x14ac:dyDescent="0.3">
      <c r="A4501" s="8">
        <v>44281</v>
      </c>
      <c r="B4501" s="3">
        <v>30.23</v>
      </c>
      <c r="C4501" s="3">
        <v>30.3</v>
      </c>
      <c r="D4501" s="3">
        <v>29.9</v>
      </c>
      <c r="E4501" s="3">
        <v>29.95</v>
      </c>
      <c r="F4501" s="3">
        <v>80</v>
      </c>
      <c r="G4501" s="3">
        <v>30</v>
      </c>
    </row>
    <row r="4502" spans="1:7" x14ac:dyDescent="0.3">
      <c r="A4502" s="8">
        <v>44284</v>
      </c>
      <c r="B4502" s="3">
        <v>29.6</v>
      </c>
      <c r="C4502" s="3">
        <v>29.7</v>
      </c>
      <c r="D4502" s="3">
        <v>29.25</v>
      </c>
      <c r="E4502" s="3">
        <v>29.35</v>
      </c>
      <c r="F4502" s="3">
        <v>32</v>
      </c>
      <c r="G4502" s="3">
        <v>29.35</v>
      </c>
    </row>
    <row r="4503" spans="1:7" x14ac:dyDescent="0.3">
      <c r="A4503" s="8">
        <v>44285</v>
      </c>
      <c r="B4503" s="3">
        <v>28.85</v>
      </c>
      <c r="C4503" s="3">
        <v>29</v>
      </c>
      <c r="D4503" s="3">
        <v>28</v>
      </c>
      <c r="E4503" s="3">
        <v>28.05</v>
      </c>
      <c r="F4503" s="3">
        <v>73</v>
      </c>
      <c r="G4503" s="3">
        <v>28.05</v>
      </c>
    </row>
    <row r="4504" spans="1:7" x14ac:dyDescent="0.3">
      <c r="A4504" s="8">
        <v>44286</v>
      </c>
      <c r="B4504" s="3">
        <v>28.15</v>
      </c>
      <c r="C4504" s="3">
        <v>28.4</v>
      </c>
      <c r="D4504" s="3">
        <v>27.99</v>
      </c>
      <c r="E4504" s="3">
        <v>27.99</v>
      </c>
      <c r="F4504" s="3">
        <v>54</v>
      </c>
      <c r="G4504" s="3">
        <v>27.99</v>
      </c>
    </row>
    <row r="4505" spans="1:7" x14ac:dyDescent="0.3">
      <c r="A4505" s="8">
        <v>44292</v>
      </c>
      <c r="B4505" s="3">
        <v>26.7</v>
      </c>
      <c r="C4505" s="3">
        <v>26.7</v>
      </c>
      <c r="D4505" s="3">
        <v>26</v>
      </c>
      <c r="E4505" s="3">
        <v>26.25</v>
      </c>
      <c r="F4505" s="3">
        <v>85</v>
      </c>
      <c r="G4505" s="3">
        <v>26.25</v>
      </c>
    </row>
    <row r="4506" spans="1:7" x14ac:dyDescent="0.3">
      <c r="A4506" s="8">
        <v>44293</v>
      </c>
      <c r="B4506" s="3">
        <v>26.6</v>
      </c>
      <c r="C4506" s="3">
        <v>26.95</v>
      </c>
      <c r="D4506" s="3">
        <v>26.6</v>
      </c>
      <c r="E4506" s="3">
        <v>26.7</v>
      </c>
      <c r="F4506" s="3">
        <v>72</v>
      </c>
      <c r="G4506" s="3">
        <v>26.7</v>
      </c>
    </row>
    <row r="4507" spans="1:7" x14ac:dyDescent="0.3">
      <c r="A4507" s="8">
        <v>44294</v>
      </c>
      <c r="B4507" s="3">
        <v>27</v>
      </c>
      <c r="C4507" s="3">
        <v>28</v>
      </c>
      <c r="D4507" s="3">
        <v>27</v>
      </c>
      <c r="E4507" s="3">
        <v>28</v>
      </c>
      <c r="F4507" s="3">
        <v>67</v>
      </c>
      <c r="G4507" s="3">
        <v>27.9</v>
      </c>
    </row>
    <row r="4508" spans="1:7" x14ac:dyDescent="0.3">
      <c r="A4508" s="8">
        <v>44295</v>
      </c>
      <c r="B4508" s="3">
        <v>28.75</v>
      </c>
      <c r="C4508" s="3">
        <v>30</v>
      </c>
      <c r="D4508" s="3">
        <v>28.65</v>
      </c>
      <c r="E4508" s="3">
        <v>29.75</v>
      </c>
      <c r="F4508" s="3">
        <v>155</v>
      </c>
      <c r="G4508" s="3">
        <v>29.75</v>
      </c>
    </row>
    <row r="4509" spans="1:7" x14ac:dyDescent="0.3">
      <c r="A4509" s="8">
        <v>44298</v>
      </c>
      <c r="B4509" s="3">
        <v>30.95</v>
      </c>
      <c r="C4509" s="3">
        <v>31.3</v>
      </c>
      <c r="D4509" s="3">
        <v>30.9</v>
      </c>
      <c r="E4509" s="3">
        <v>31</v>
      </c>
      <c r="F4509" s="3">
        <v>87</v>
      </c>
      <c r="G4509" s="3">
        <v>31</v>
      </c>
    </row>
    <row r="4510" spans="1:7" x14ac:dyDescent="0.3">
      <c r="A4510" s="8">
        <v>44299</v>
      </c>
      <c r="B4510" s="3">
        <v>31.2</v>
      </c>
      <c r="C4510" s="3">
        <v>31.2</v>
      </c>
      <c r="D4510" s="3">
        <v>30.55</v>
      </c>
      <c r="E4510" s="3">
        <v>30.55</v>
      </c>
      <c r="F4510" s="3">
        <v>79</v>
      </c>
      <c r="G4510" s="3">
        <v>30.65</v>
      </c>
    </row>
    <row r="4511" spans="1:7" x14ac:dyDescent="0.3">
      <c r="A4511" s="8">
        <v>44300</v>
      </c>
      <c r="B4511" s="3">
        <v>30.75</v>
      </c>
      <c r="C4511" s="3">
        <v>30.85</v>
      </c>
      <c r="D4511" s="3">
        <v>30.5</v>
      </c>
      <c r="E4511" s="3">
        <v>30.6</v>
      </c>
      <c r="F4511" s="3">
        <v>74</v>
      </c>
      <c r="G4511" s="3">
        <v>30.6</v>
      </c>
    </row>
    <row r="4512" spans="1:7" x14ac:dyDescent="0.3">
      <c r="A4512" s="8">
        <v>44301</v>
      </c>
      <c r="B4512" s="3">
        <v>31.1</v>
      </c>
      <c r="C4512" s="3">
        <v>32.1</v>
      </c>
      <c r="D4512" s="3">
        <v>30.95</v>
      </c>
      <c r="E4512" s="3">
        <v>31.75</v>
      </c>
      <c r="F4512" s="3">
        <v>201</v>
      </c>
      <c r="G4512" s="3">
        <v>31.75</v>
      </c>
    </row>
    <row r="4513" spans="1:7" x14ac:dyDescent="0.3">
      <c r="A4513" s="8">
        <v>44302</v>
      </c>
      <c r="B4513" s="3">
        <v>32.299999999999997</v>
      </c>
      <c r="C4513" s="3">
        <v>32.299999999999997</v>
      </c>
      <c r="D4513" s="3">
        <v>31.5</v>
      </c>
      <c r="E4513" s="3">
        <v>31.5</v>
      </c>
      <c r="F4513" s="3">
        <v>126</v>
      </c>
      <c r="G4513" s="3">
        <v>31.5</v>
      </c>
    </row>
    <row r="4514" spans="1:7" x14ac:dyDescent="0.3">
      <c r="A4514" s="8">
        <v>44305</v>
      </c>
      <c r="B4514" s="3">
        <v>32.049999999999997</v>
      </c>
      <c r="C4514" s="3">
        <v>32.200000000000003</v>
      </c>
      <c r="D4514" s="3">
        <v>31.5</v>
      </c>
      <c r="E4514" s="3">
        <v>31.65</v>
      </c>
      <c r="F4514" s="3">
        <v>114</v>
      </c>
      <c r="G4514" s="3">
        <v>31.65</v>
      </c>
    </row>
    <row r="4515" spans="1:7" x14ac:dyDescent="0.3">
      <c r="A4515" s="8">
        <v>44306</v>
      </c>
      <c r="B4515" s="3">
        <v>31.85</v>
      </c>
      <c r="C4515" s="3">
        <v>32.15</v>
      </c>
      <c r="D4515" s="3">
        <v>31.8</v>
      </c>
      <c r="E4515" s="3">
        <v>32.15</v>
      </c>
      <c r="F4515" s="3">
        <v>171</v>
      </c>
      <c r="G4515" s="3">
        <v>32.1</v>
      </c>
    </row>
    <row r="4516" spans="1:7" x14ac:dyDescent="0.3">
      <c r="A4516" s="8">
        <v>44307</v>
      </c>
      <c r="B4516" s="3">
        <v>31.55</v>
      </c>
      <c r="C4516" s="3">
        <v>31.55</v>
      </c>
      <c r="D4516" s="3">
        <v>30.4</v>
      </c>
      <c r="E4516" s="3">
        <v>30.4</v>
      </c>
      <c r="F4516" s="3">
        <v>124</v>
      </c>
      <c r="G4516" s="3">
        <v>30.4</v>
      </c>
    </row>
    <row r="4517" spans="1:7" x14ac:dyDescent="0.3">
      <c r="A4517" s="8">
        <v>44308</v>
      </c>
      <c r="B4517" s="3">
        <v>31.15</v>
      </c>
      <c r="C4517" s="3">
        <v>31.6</v>
      </c>
      <c r="D4517" s="3">
        <v>31.15</v>
      </c>
      <c r="E4517" s="3">
        <v>31.25</v>
      </c>
      <c r="F4517" s="3">
        <v>66</v>
      </c>
      <c r="G4517" s="3">
        <v>31.25</v>
      </c>
    </row>
    <row r="4518" spans="1:7" x14ac:dyDescent="0.3">
      <c r="A4518" s="8">
        <v>44309</v>
      </c>
      <c r="B4518" s="3">
        <v>31.15</v>
      </c>
      <c r="C4518" s="3">
        <v>31.6</v>
      </c>
      <c r="D4518" s="3">
        <v>31.05</v>
      </c>
      <c r="E4518" s="3">
        <v>31.2</v>
      </c>
      <c r="F4518" s="3">
        <v>138</v>
      </c>
      <c r="G4518" s="3">
        <v>31.2</v>
      </c>
    </row>
    <row r="4519" spans="1:7" x14ac:dyDescent="0.3">
      <c r="A4519" s="8">
        <v>44312</v>
      </c>
      <c r="B4519" s="3">
        <v>31.35</v>
      </c>
      <c r="C4519" s="3">
        <v>31.35</v>
      </c>
      <c r="D4519" s="3">
        <v>30.9</v>
      </c>
      <c r="E4519" s="3">
        <v>30.9</v>
      </c>
      <c r="F4519" s="3">
        <v>87</v>
      </c>
      <c r="G4519" s="3">
        <v>30.9</v>
      </c>
    </row>
    <row r="4520" spans="1:7" x14ac:dyDescent="0.3">
      <c r="A4520" s="8">
        <v>44313</v>
      </c>
      <c r="B4520" s="3">
        <v>29.5</v>
      </c>
      <c r="C4520" s="3">
        <v>29.75</v>
      </c>
      <c r="D4520" s="3">
        <v>29</v>
      </c>
      <c r="E4520" s="3">
        <v>29.65</v>
      </c>
      <c r="F4520" s="3">
        <v>74</v>
      </c>
      <c r="G4520" s="3">
        <v>29.5</v>
      </c>
    </row>
    <row r="4521" spans="1:7" x14ac:dyDescent="0.3">
      <c r="A4521" s="8">
        <v>44314</v>
      </c>
      <c r="B4521" s="3">
        <v>29.1</v>
      </c>
      <c r="C4521" s="3">
        <v>29.5</v>
      </c>
      <c r="D4521" s="3">
        <v>29.1</v>
      </c>
      <c r="E4521" s="3">
        <v>29.45</v>
      </c>
      <c r="F4521" s="3">
        <v>79</v>
      </c>
      <c r="G4521" s="3">
        <v>29.4</v>
      </c>
    </row>
    <row r="4522" spans="1:7" x14ac:dyDescent="0.3">
      <c r="A4522" s="8">
        <v>44315</v>
      </c>
      <c r="B4522" s="3">
        <v>29.15</v>
      </c>
      <c r="C4522" s="3">
        <v>29.65</v>
      </c>
      <c r="D4522" s="3">
        <v>29.1</v>
      </c>
      <c r="E4522" s="3">
        <v>29.15</v>
      </c>
      <c r="F4522" s="3">
        <v>104</v>
      </c>
      <c r="G4522" s="3">
        <v>29.15</v>
      </c>
    </row>
    <row r="4523" spans="1:7" x14ac:dyDescent="0.3">
      <c r="A4523" s="8">
        <v>44316</v>
      </c>
      <c r="B4523" s="3">
        <v>29.75</v>
      </c>
      <c r="C4523" s="3">
        <v>30.35</v>
      </c>
      <c r="D4523" s="3">
        <v>29.75</v>
      </c>
      <c r="E4523" s="3">
        <v>30.1</v>
      </c>
      <c r="F4523" s="3">
        <v>133</v>
      </c>
      <c r="G4523" s="3">
        <v>30</v>
      </c>
    </row>
    <row r="4524" spans="1:7" x14ac:dyDescent="0.3">
      <c r="A4524" s="8">
        <v>44319</v>
      </c>
      <c r="B4524" s="3">
        <v>28.65</v>
      </c>
      <c r="C4524" s="3">
        <v>30</v>
      </c>
      <c r="D4524" s="3">
        <v>28.65</v>
      </c>
      <c r="E4524" s="3">
        <v>29.8</v>
      </c>
      <c r="F4524" s="3">
        <v>36</v>
      </c>
      <c r="G4524" s="3">
        <v>29.58</v>
      </c>
    </row>
    <row r="4525" spans="1:7" x14ac:dyDescent="0.3">
      <c r="A4525" s="8">
        <v>44320</v>
      </c>
      <c r="B4525" s="3">
        <v>30.3</v>
      </c>
      <c r="C4525" s="3">
        <v>30.5</v>
      </c>
      <c r="D4525" s="3">
        <v>30</v>
      </c>
      <c r="E4525" s="3">
        <v>30.5</v>
      </c>
      <c r="F4525" s="3">
        <v>64</v>
      </c>
      <c r="G4525" s="3">
        <v>30.5</v>
      </c>
    </row>
    <row r="4526" spans="1:7" x14ac:dyDescent="0.3">
      <c r="A4526" s="8">
        <v>44321</v>
      </c>
      <c r="B4526" s="3">
        <v>30.4</v>
      </c>
      <c r="C4526" s="3">
        <v>31.35</v>
      </c>
      <c r="D4526" s="3">
        <v>30.4</v>
      </c>
      <c r="E4526" s="3">
        <v>30.8</v>
      </c>
      <c r="F4526" s="3">
        <v>37</v>
      </c>
      <c r="G4526" s="3">
        <v>30.9</v>
      </c>
    </row>
    <row r="4527" spans="1:7" x14ac:dyDescent="0.3">
      <c r="A4527" s="8">
        <v>44322</v>
      </c>
      <c r="B4527" s="3">
        <v>31.05</v>
      </c>
      <c r="C4527" s="3">
        <v>32.15</v>
      </c>
      <c r="D4527" s="3">
        <v>31.03</v>
      </c>
      <c r="E4527" s="3">
        <v>31.9</v>
      </c>
      <c r="F4527" s="3">
        <v>94</v>
      </c>
      <c r="G4527" s="3">
        <v>32.08</v>
      </c>
    </row>
    <row r="4528" spans="1:7" x14ac:dyDescent="0.3">
      <c r="A4528" s="8">
        <v>44323</v>
      </c>
      <c r="B4528" s="3">
        <v>31.99</v>
      </c>
      <c r="C4528" s="3">
        <v>32</v>
      </c>
      <c r="D4528" s="3">
        <v>31.4</v>
      </c>
      <c r="E4528" s="3">
        <v>31.62</v>
      </c>
      <c r="F4528" s="3">
        <v>65</v>
      </c>
      <c r="G4528" s="3">
        <v>31.55</v>
      </c>
    </row>
    <row r="4529" spans="1:7" x14ac:dyDescent="0.3">
      <c r="A4529" s="8">
        <v>44326</v>
      </c>
      <c r="B4529" s="3">
        <v>30.1</v>
      </c>
      <c r="C4529" s="3">
        <v>30.1</v>
      </c>
      <c r="D4529" s="3">
        <v>28.8</v>
      </c>
      <c r="E4529" s="3">
        <v>28.8</v>
      </c>
      <c r="F4529" s="3">
        <v>57</v>
      </c>
      <c r="G4529" s="3">
        <v>28.8</v>
      </c>
    </row>
    <row r="4530" spans="1:7" x14ac:dyDescent="0.3">
      <c r="A4530" s="8">
        <v>44327</v>
      </c>
      <c r="B4530" s="3">
        <v>29</v>
      </c>
      <c r="C4530" s="3">
        <v>30.75</v>
      </c>
      <c r="D4530" s="3">
        <v>29</v>
      </c>
      <c r="E4530" s="3">
        <v>30.75</v>
      </c>
      <c r="F4530" s="3">
        <v>194</v>
      </c>
      <c r="G4530" s="3">
        <v>30.75</v>
      </c>
    </row>
    <row r="4531" spans="1:7" x14ac:dyDescent="0.3">
      <c r="A4531" s="8">
        <v>44328</v>
      </c>
      <c r="B4531" s="3">
        <v>32.15</v>
      </c>
      <c r="C4531" s="3">
        <v>32.200000000000003</v>
      </c>
      <c r="D4531" s="3">
        <v>32.1</v>
      </c>
      <c r="E4531" s="3">
        <v>32.15</v>
      </c>
      <c r="F4531" s="3">
        <v>31</v>
      </c>
      <c r="G4531" s="3">
        <v>32.15</v>
      </c>
    </row>
    <row r="4532" spans="1:7" x14ac:dyDescent="0.3">
      <c r="A4532" s="8">
        <v>44330</v>
      </c>
      <c r="B4532" s="3">
        <v>32</v>
      </c>
      <c r="C4532" s="3">
        <v>32.25</v>
      </c>
      <c r="D4532" s="3">
        <v>32</v>
      </c>
      <c r="E4532" s="3">
        <v>32.200000000000003</v>
      </c>
      <c r="F4532" s="3">
        <v>7</v>
      </c>
      <c r="G4532" s="3">
        <v>32.200000000000003</v>
      </c>
    </row>
    <row r="4533" spans="1:7" x14ac:dyDescent="0.3">
      <c r="A4533" s="8">
        <v>44334</v>
      </c>
      <c r="B4533" s="3">
        <v>33.9</v>
      </c>
      <c r="C4533" s="3">
        <v>35.450000000000003</v>
      </c>
      <c r="D4533" s="3">
        <v>33.9</v>
      </c>
      <c r="E4533" s="3">
        <v>34.6</v>
      </c>
      <c r="F4533" s="3">
        <v>92</v>
      </c>
      <c r="G4533" s="3">
        <v>34.6</v>
      </c>
    </row>
    <row r="4534" spans="1:7" x14ac:dyDescent="0.3">
      <c r="A4534" s="8">
        <v>44335</v>
      </c>
      <c r="B4534" s="3">
        <v>34.799999999999997</v>
      </c>
      <c r="C4534" s="3">
        <v>35</v>
      </c>
      <c r="D4534" s="3">
        <v>33.6</v>
      </c>
      <c r="E4534" s="3">
        <v>33.6</v>
      </c>
      <c r="F4534" s="3">
        <v>122</v>
      </c>
      <c r="G4534" s="3">
        <v>33.6</v>
      </c>
    </row>
    <row r="4535" spans="1:7" x14ac:dyDescent="0.3">
      <c r="A4535" s="8">
        <v>44336</v>
      </c>
      <c r="B4535" s="3">
        <v>34.4</v>
      </c>
      <c r="C4535" s="3">
        <v>34.450000000000003</v>
      </c>
      <c r="D4535" s="3">
        <v>34</v>
      </c>
      <c r="E4535" s="3">
        <v>34.049999999999997</v>
      </c>
      <c r="F4535" s="3">
        <v>62</v>
      </c>
      <c r="G4535" s="3">
        <v>34.200000000000003</v>
      </c>
    </row>
    <row r="4536" spans="1:7" x14ac:dyDescent="0.3">
      <c r="A4536" s="8">
        <v>44337</v>
      </c>
      <c r="B4536" s="3">
        <v>34.5</v>
      </c>
      <c r="C4536" s="3">
        <v>34.6</v>
      </c>
      <c r="D4536" s="3">
        <v>34.200000000000003</v>
      </c>
      <c r="E4536" s="3">
        <v>34.4</v>
      </c>
      <c r="F4536" s="3">
        <v>55</v>
      </c>
      <c r="G4536" s="3">
        <v>34.4</v>
      </c>
    </row>
    <row r="4537" spans="1:7" x14ac:dyDescent="0.3">
      <c r="A4537" s="8">
        <v>44341</v>
      </c>
      <c r="B4537" s="3">
        <v>36.85</v>
      </c>
      <c r="C4537" s="3">
        <v>36.9</v>
      </c>
      <c r="D4537" s="3">
        <v>36.200000000000003</v>
      </c>
      <c r="E4537" s="3">
        <v>36.5</v>
      </c>
      <c r="F4537" s="3">
        <v>67</v>
      </c>
      <c r="G4537" s="3">
        <v>36.46</v>
      </c>
    </row>
    <row r="4538" spans="1:7" x14ac:dyDescent="0.3">
      <c r="A4538" s="8">
        <v>44342</v>
      </c>
      <c r="B4538" s="3">
        <v>37.700000000000003</v>
      </c>
      <c r="C4538" s="3">
        <v>38.200000000000003</v>
      </c>
      <c r="D4538" s="3">
        <v>37.700000000000003</v>
      </c>
      <c r="E4538" s="3">
        <v>37.700000000000003</v>
      </c>
      <c r="F4538" s="3">
        <v>116</v>
      </c>
      <c r="G4538" s="3">
        <v>37.700000000000003</v>
      </c>
    </row>
    <row r="4539" spans="1:7" x14ac:dyDescent="0.3">
      <c r="A4539" s="8">
        <v>44343</v>
      </c>
      <c r="B4539" s="3">
        <v>38.700000000000003</v>
      </c>
      <c r="C4539" s="3">
        <v>39.4</v>
      </c>
      <c r="D4539" s="3">
        <v>38.4</v>
      </c>
      <c r="E4539" s="3">
        <v>38.4</v>
      </c>
      <c r="F4539" s="3">
        <v>115</v>
      </c>
      <c r="G4539" s="3">
        <v>38.4</v>
      </c>
    </row>
    <row r="4540" spans="1:7" x14ac:dyDescent="0.3">
      <c r="A4540" s="8">
        <v>44344</v>
      </c>
      <c r="B4540" s="3">
        <v>39.15</v>
      </c>
      <c r="C4540" s="3">
        <v>39.15</v>
      </c>
      <c r="D4540" s="3">
        <v>38.200000000000003</v>
      </c>
      <c r="E4540" s="3">
        <v>38.200000000000003</v>
      </c>
      <c r="F4540" s="3">
        <v>79</v>
      </c>
      <c r="G4540" s="3">
        <v>38.200000000000003</v>
      </c>
    </row>
    <row r="4541" spans="1:7" x14ac:dyDescent="0.3">
      <c r="A4541" s="8">
        <v>44347</v>
      </c>
      <c r="B4541" s="3">
        <v>40.299999999999997</v>
      </c>
      <c r="C4541" s="3">
        <v>41.15</v>
      </c>
      <c r="D4541" s="3">
        <v>40.299999999999997</v>
      </c>
      <c r="E4541" s="3">
        <v>41.15</v>
      </c>
      <c r="F4541" s="3">
        <v>96</v>
      </c>
      <c r="G4541" s="3">
        <v>41.15</v>
      </c>
    </row>
    <row r="4542" spans="1:7" x14ac:dyDescent="0.3">
      <c r="A4542" s="8">
        <v>44348</v>
      </c>
      <c r="B4542" s="3">
        <v>43.05</v>
      </c>
      <c r="C4542" s="3">
        <v>43.3</v>
      </c>
      <c r="D4542" s="3">
        <v>43</v>
      </c>
      <c r="E4542" s="3">
        <v>43</v>
      </c>
      <c r="F4542" s="3">
        <v>45</v>
      </c>
      <c r="G4542" s="3">
        <v>43</v>
      </c>
    </row>
    <row r="4543" spans="1:7" x14ac:dyDescent="0.3">
      <c r="A4543" s="8">
        <v>44349</v>
      </c>
      <c r="B4543" s="3">
        <v>42.9</v>
      </c>
      <c r="C4543" s="3">
        <v>42.9</v>
      </c>
      <c r="D4543" s="3">
        <v>41.2</v>
      </c>
      <c r="E4543" s="3">
        <v>41.25</v>
      </c>
      <c r="F4543" s="3">
        <v>48</v>
      </c>
      <c r="G4543" s="3">
        <v>41.25</v>
      </c>
    </row>
    <row r="4544" spans="1:7" x14ac:dyDescent="0.3">
      <c r="A4544" s="8">
        <v>44350</v>
      </c>
      <c r="B4544" s="3">
        <v>42.35</v>
      </c>
      <c r="C4544" s="3">
        <v>42.35</v>
      </c>
      <c r="D4544" s="3">
        <v>40</v>
      </c>
      <c r="E4544" s="3">
        <v>40</v>
      </c>
      <c r="F4544" s="3">
        <v>12</v>
      </c>
      <c r="G4544" s="3">
        <v>40</v>
      </c>
    </row>
    <row r="4545" spans="1:7" x14ac:dyDescent="0.3">
      <c r="A4545" s="8">
        <v>44351</v>
      </c>
      <c r="B4545" s="3">
        <v>39.92</v>
      </c>
      <c r="C4545" s="3">
        <v>39.92</v>
      </c>
      <c r="D4545" s="3">
        <v>38.47</v>
      </c>
      <c r="E4545" s="3">
        <v>39.5</v>
      </c>
      <c r="F4545" s="3">
        <v>74</v>
      </c>
      <c r="G4545" s="3">
        <v>39.5</v>
      </c>
    </row>
    <row r="4546" spans="1:7" x14ac:dyDescent="0.3">
      <c r="A4546" s="8">
        <v>44354</v>
      </c>
      <c r="B4546" s="3">
        <v>39.1</v>
      </c>
      <c r="C4546" s="3">
        <v>39.200000000000003</v>
      </c>
      <c r="D4546" s="3">
        <v>39.1</v>
      </c>
      <c r="E4546" s="3">
        <v>39.200000000000003</v>
      </c>
      <c r="F4546" s="3">
        <v>19</v>
      </c>
      <c r="G4546" s="3">
        <v>39.200000000000003</v>
      </c>
    </row>
    <row r="4547" spans="1:7" x14ac:dyDescent="0.3">
      <c r="A4547" s="8">
        <v>44355</v>
      </c>
      <c r="B4547" s="3">
        <v>40.799999999999997</v>
      </c>
      <c r="C4547" s="3">
        <v>41</v>
      </c>
      <c r="D4547" s="3">
        <v>40.799999999999997</v>
      </c>
      <c r="E4547" s="3">
        <v>41</v>
      </c>
      <c r="F4547" s="3">
        <v>25</v>
      </c>
      <c r="G4547" s="3">
        <v>41.3</v>
      </c>
    </row>
    <row r="4548" spans="1:7" x14ac:dyDescent="0.3">
      <c r="A4548" s="8">
        <v>44356</v>
      </c>
      <c r="B4548" s="3">
        <v>39.6</v>
      </c>
      <c r="C4548" s="3">
        <v>40.799999999999997</v>
      </c>
      <c r="D4548" s="3">
        <v>39.6</v>
      </c>
      <c r="E4548" s="3">
        <v>40.799999999999997</v>
      </c>
      <c r="F4548" s="3">
        <v>40</v>
      </c>
      <c r="G4548" s="3">
        <v>40.799999999999997</v>
      </c>
    </row>
    <row r="4549" spans="1:7" x14ac:dyDescent="0.3">
      <c r="A4549" s="8">
        <v>44357</v>
      </c>
      <c r="B4549" s="3">
        <v>40.75</v>
      </c>
      <c r="C4549" s="3">
        <v>41.35</v>
      </c>
      <c r="D4549" s="3">
        <v>40.75</v>
      </c>
      <c r="E4549" s="3">
        <v>41.21</v>
      </c>
      <c r="F4549" s="3">
        <v>43</v>
      </c>
      <c r="G4549" s="3">
        <v>41.21</v>
      </c>
    </row>
    <row r="4550" spans="1:7" x14ac:dyDescent="0.3">
      <c r="A4550" s="8">
        <v>44358</v>
      </c>
      <c r="B4550" s="3">
        <v>40.5</v>
      </c>
      <c r="C4550" s="3">
        <v>40.5</v>
      </c>
      <c r="D4550" s="3">
        <v>37.6</v>
      </c>
      <c r="E4550" s="3">
        <v>37.700000000000003</v>
      </c>
      <c r="F4550" s="3">
        <v>117</v>
      </c>
      <c r="G4550" s="3">
        <v>37.700000000000003</v>
      </c>
    </row>
    <row r="4551" spans="1:7" x14ac:dyDescent="0.3">
      <c r="A4551" s="8">
        <v>44361</v>
      </c>
      <c r="B4551" s="3">
        <v>37.049999999999997</v>
      </c>
      <c r="C4551" s="3">
        <v>37.229999999999997</v>
      </c>
      <c r="D4551" s="3">
        <v>35.950000000000003</v>
      </c>
      <c r="E4551" s="3">
        <v>35.950000000000003</v>
      </c>
      <c r="F4551" s="3">
        <v>50</v>
      </c>
      <c r="G4551" s="3">
        <v>35.950000000000003</v>
      </c>
    </row>
    <row r="4552" spans="1:7" x14ac:dyDescent="0.3">
      <c r="A4552" s="8">
        <v>44362</v>
      </c>
      <c r="B4552" s="3">
        <v>35.5</v>
      </c>
      <c r="C4552" s="3">
        <v>35.549999999999997</v>
      </c>
      <c r="D4552" s="3">
        <v>32.5</v>
      </c>
      <c r="E4552" s="3">
        <v>32.5</v>
      </c>
      <c r="F4552" s="3">
        <v>69</v>
      </c>
      <c r="G4552" s="3">
        <v>32.5</v>
      </c>
    </row>
    <row r="4553" spans="1:7" x14ac:dyDescent="0.3">
      <c r="A4553" s="8">
        <v>44363</v>
      </c>
      <c r="B4553" s="3">
        <v>33</v>
      </c>
      <c r="C4553" s="3">
        <v>33</v>
      </c>
      <c r="D4553" s="3">
        <v>31.5</v>
      </c>
      <c r="E4553" s="3">
        <v>33</v>
      </c>
      <c r="F4553" s="3">
        <v>26</v>
      </c>
      <c r="G4553" s="3">
        <v>33</v>
      </c>
    </row>
    <row r="4554" spans="1:7" x14ac:dyDescent="0.3">
      <c r="A4554" s="8">
        <v>44364</v>
      </c>
      <c r="B4554" s="3">
        <v>32.35</v>
      </c>
      <c r="C4554" s="3">
        <v>32.5</v>
      </c>
      <c r="D4554" s="3">
        <v>32.299999999999997</v>
      </c>
      <c r="E4554" s="3">
        <v>32.5</v>
      </c>
      <c r="F4554" s="3">
        <v>12</v>
      </c>
      <c r="G4554" s="3">
        <v>32.5</v>
      </c>
    </row>
    <row r="4555" spans="1:7" x14ac:dyDescent="0.3">
      <c r="A4555" s="8">
        <v>44365</v>
      </c>
      <c r="B4555" s="3">
        <v>34.049999999999997</v>
      </c>
      <c r="C4555" s="3">
        <v>34.200000000000003</v>
      </c>
      <c r="D4555" s="3">
        <v>34</v>
      </c>
      <c r="E4555" s="3">
        <v>34.15</v>
      </c>
      <c r="F4555" s="3">
        <v>16</v>
      </c>
      <c r="G4555" s="3">
        <v>34.200000000000003</v>
      </c>
    </row>
    <row r="4556" spans="1:7" x14ac:dyDescent="0.3">
      <c r="A4556" s="8">
        <v>44368</v>
      </c>
      <c r="B4556" s="3">
        <v>36.35</v>
      </c>
      <c r="C4556" s="3">
        <v>38.299999999999997</v>
      </c>
      <c r="D4556" s="3">
        <v>36.35</v>
      </c>
      <c r="E4556" s="3">
        <v>38.299999999999997</v>
      </c>
      <c r="F4556" s="3">
        <v>60</v>
      </c>
      <c r="G4556" s="3">
        <v>38.299999999999997</v>
      </c>
    </row>
    <row r="4557" spans="1:7" x14ac:dyDescent="0.3">
      <c r="A4557" s="8">
        <v>44369</v>
      </c>
      <c r="B4557" s="3">
        <v>39.75</v>
      </c>
      <c r="C4557" s="3">
        <v>41.44</v>
      </c>
      <c r="D4557" s="3">
        <v>39.75</v>
      </c>
      <c r="E4557" s="3">
        <v>41.3</v>
      </c>
      <c r="F4557" s="3">
        <v>191</v>
      </c>
      <c r="G4557" s="3">
        <v>41.28</v>
      </c>
    </row>
    <row r="4558" spans="1:7" x14ac:dyDescent="0.3">
      <c r="A4558" s="8">
        <v>44370</v>
      </c>
      <c r="B4558" s="3">
        <v>43.4</v>
      </c>
      <c r="C4558" s="3">
        <v>43.75</v>
      </c>
      <c r="D4558" s="3">
        <v>43.2</v>
      </c>
      <c r="E4558" s="3">
        <v>43.75</v>
      </c>
      <c r="F4558" s="3">
        <v>130</v>
      </c>
      <c r="G4558" s="3">
        <v>43.75</v>
      </c>
    </row>
    <row r="4559" spans="1:7" x14ac:dyDescent="0.3">
      <c r="A4559" s="8">
        <v>44371</v>
      </c>
      <c r="B4559" s="3">
        <v>43.85</v>
      </c>
      <c r="C4559" s="3">
        <v>43.85</v>
      </c>
      <c r="D4559" s="3">
        <v>43.5</v>
      </c>
      <c r="E4559" s="3">
        <v>43.5</v>
      </c>
      <c r="F4559" s="3">
        <v>25</v>
      </c>
      <c r="G4559" s="3">
        <v>43.1</v>
      </c>
    </row>
    <row r="4560" spans="1:7" x14ac:dyDescent="0.3">
      <c r="A4560" s="8">
        <v>44372</v>
      </c>
      <c r="B4560" s="3">
        <v>44.4</v>
      </c>
      <c r="C4560" s="3">
        <v>44.5</v>
      </c>
      <c r="D4560" s="3">
        <v>44.4</v>
      </c>
      <c r="E4560" s="3">
        <v>44.5</v>
      </c>
      <c r="F4560" s="3">
        <v>12</v>
      </c>
      <c r="G4560" s="3">
        <v>44.4</v>
      </c>
    </row>
    <row r="4561" spans="1:7" x14ac:dyDescent="0.3">
      <c r="A4561" s="8">
        <v>44375</v>
      </c>
      <c r="B4561" s="3">
        <v>42</v>
      </c>
      <c r="C4561" s="3">
        <v>42</v>
      </c>
      <c r="D4561" s="3">
        <v>40.25</v>
      </c>
      <c r="E4561" s="3">
        <v>40.25</v>
      </c>
      <c r="F4561" s="3">
        <v>12</v>
      </c>
      <c r="G4561" s="3">
        <v>39.520000000000003</v>
      </c>
    </row>
    <row r="4562" spans="1:7" x14ac:dyDescent="0.3">
      <c r="A4562" s="8">
        <v>44376</v>
      </c>
      <c r="B4562" s="3">
        <v>40</v>
      </c>
      <c r="C4562" s="3">
        <v>42.46</v>
      </c>
      <c r="D4562" s="3">
        <v>40</v>
      </c>
      <c r="E4562" s="3">
        <v>41.8</v>
      </c>
      <c r="F4562" s="3">
        <v>54</v>
      </c>
      <c r="G4562" s="3">
        <v>42</v>
      </c>
    </row>
    <row r="4563" spans="1:7" x14ac:dyDescent="0.3">
      <c r="A4563" s="8">
        <v>44377</v>
      </c>
      <c r="B4563" s="3">
        <v>43.25</v>
      </c>
      <c r="C4563" s="3">
        <v>43.25</v>
      </c>
      <c r="D4563" s="3">
        <v>42.75</v>
      </c>
      <c r="E4563" s="3">
        <v>43.1</v>
      </c>
      <c r="F4563" s="3">
        <v>19</v>
      </c>
      <c r="G4563" s="3">
        <v>42.6</v>
      </c>
    </row>
    <row r="4564" spans="1:7" x14ac:dyDescent="0.3">
      <c r="A4564" s="8">
        <v>44378</v>
      </c>
      <c r="B4564" s="3">
        <v>41.1</v>
      </c>
      <c r="C4564" s="3">
        <v>41.8</v>
      </c>
      <c r="D4564" s="3">
        <v>40.75</v>
      </c>
      <c r="E4564" s="3">
        <v>41.2</v>
      </c>
      <c r="F4564" s="3">
        <v>38</v>
      </c>
      <c r="G4564" s="3">
        <v>41.5</v>
      </c>
    </row>
    <row r="4565" spans="1:7" x14ac:dyDescent="0.3">
      <c r="A4565" s="8">
        <v>44379</v>
      </c>
      <c r="B4565" s="3">
        <v>40.35</v>
      </c>
      <c r="C4565" s="3">
        <v>41.55</v>
      </c>
      <c r="D4565" s="3">
        <v>40.35</v>
      </c>
      <c r="E4565" s="3">
        <v>41.5</v>
      </c>
      <c r="F4565" s="3">
        <v>24</v>
      </c>
      <c r="G4565" s="3">
        <v>41.5</v>
      </c>
    </row>
    <row r="4566" spans="1:7" x14ac:dyDescent="0.3">
      <c r="A4566" s="8">
        <v>44382</v>
      </c>
      <c r="B4566" s="3">
        <v>44.3</v>
      </c>
      <c r="C4566" s="3">
        <v>44.3</v>
      </c>
      <c r="D4566" s="3">
        <v>44.3</v>
      </c>
      <c r="E4566" s="3">
        <v>44.3</v>
      </c>
      <c r="F4566" s="3">
        <v>1</v>
      </c>
      <c r="G4566" s="3">
        <v>43.63</v>
      </c>
    </row>
    <row r="4567" spans="1:7" x14ac:dyDescent="0.3">
      <c r="A4567" s="8">
        <v>44383</v>
      </c>
      <c r="B4567" s="3">
        <v>44</v>
      </c>
      <c r="C4567" s="3">
        <v>44</v>
      </c>
      <c r="D4567" s="3">
        <v>43.5</v>
      </c>
      <c r="E4567" s="3">
        <v>43.5</v>
      </c>
      <c r="F4567" s="3">
        <v>11</v>
      </c>
      <c r="G4567" s="3">
        <v>43.7</v>
      </c>
    </row>
    <row r="4568" spans="1:7" x14ac:dyDescent="0.3">
      <c r="A4568" s="8">
        <v>44384</v>
      </c>
      <c r="B4568" s="3">
        <v>44.25</v>
      </c>
      <c r="C4568" s="3">
        <v>45.15</v>
      </c>
      <c r="D4568" s="3">
        <v>43.75</v>
      </c>
      <c r="E4568" s="3">
        <v>43.75</v>
      </c>
      <c r="F4568" s="3">
        <v>44</v>
      </c>
      <c r="G4568" s="3">
        <v>43.75</v>
      </c>
    </row>
    <row r="4569" spans="1:7" x14ac:dyDescent="0.3">
      <c r="A4569" s="8">
        <v>44385</v>
      </c>
      <c r="B4569" s="3">
        <v>44</v>
      </c>
      <c r="C4569" s="3">
        <v>45.3</v>
      </c>
      <c r="D4569" s="3">
        <v>44</v>
      </c>
      <c r="E4569" s="3">
        <v>45.2</v>
      </c>
      <c r="F4569" s="3">
        <v>70</v>
      </c>
      <c r="G4569" s="3">
        <v>45</v>
      </c>
    </row>
    <row r="4570" spans="1:7" x14ac:dyDescent="0.3">
      <c r="A4570" s="8">
        <v>44386</v>
      </c>
      <c r="B4570" s="3">
        <v>47.95</v>
      </c>
      <c r="C4570" s="3">
        <v>48.25</v>
      </c>
      <c r="D4570" s="3">
        <v>47.85</v>
      </c>
      <c r="E4570" s="3">
        <v>48.2</v>
      </c>
      <c r="F4570" s="3">
        <v>31</v>
      </c>
      <c r="G4570" s="3">
        <v>48.25</v>
      </c>
    </row>
    <row r="4571" spans="1:7" x14ac:dyDescent="0.3">
      <c r="A4571" s="8">
        <v>44389</v>
      </c>
      <c r="B4571" s="3">
        <v>49.65</v>
      </c>
      <c r="C4571" s="3">
        <v>50.2</v>
      </c>
      <c r="D4571" s="3">
        <v>49.56</v>
      </c>
      <c r="E4571" s="3">
        <v>50</v>
      </c>
      <c r="F4571" s="3">
        <v>34</v>
      </c>
      <c r="G4571" s="3">
        <v>50</v>
      </c>
    </row>
    <row r="4572" spans="1:7" x14ac:dyDescent="0.3">
      <c r="A4572" s="8">
        <v>44390</v>
      </c>
      <c r="B4572" s="3">
        <v>50.6</v>
      </c>
      <c r="C4572" s="3">
        <v>51.4</v>
      </c>
      <c r="D4572" s="3">
        <v>50.6</v>
      </c>
      <c r="E4572" s="3">
        <v>51.4</v>
      </c>
      <c r="F4572" s="3">
        <v>34</v>
      </c>
      <c r="G4572" s="3">
        <v>51.4</v>
      </c>
    </row>
    <row r="4573" spans="1:7" x14ac:dyDescent="0.3">
      <c r="A4573" s="8">
        <v>44391</v>
      </c>
      <c r="B4573" s="3">
        <v>53</v>
      </c>
      <c r="C4573" s="3">
        <v>53</v>
      </c>
      <c r="D4573" s="3">
        <v>52.5</v>
      </c>
      <c r="E4573" s="3">
        <v>52.5</v>
      </c>
      <c r="F4573" s="3">
        <v>67</v>
      </c>
      <c r="G4573" s="3">
        <v>52.5</v>
      </c>
    </row>
    <row r="4574" spans="1:7" x14ac:dyDescent="0.3">
      <c r="A4574" s="8">
        <v>44392</v>
      </c>
      <c r="B4574" s="3">
        <v>51.5</v>
      </c>
      <c r="C4574" s="3">
        <v>51.5</v>
      </c>
      <c r="D4574" s="3">
        <v>50.25</v>
      </c>
      <c r="E4574" s="3">
        <v>51</v>
      </c>
      <c r="F4574" s="3">
        <v>151</v>
      </c>
      <c r="G4574" s="3">
        <v>51</v>
      </c>
    </row>
    <row r="4575" spans="1:7" x14ac:dyDescent="0.3">
      <c r="A4575" s="8">
        <v>44393</v>
      </c>
      <c r="B4575" s="3">
        <v>48.9</v>
      </c>
      <c r="C4575" s="3">
        <v>48.9</v>
      </c>
      <c r="D4575" s="3">
        <v>47.1</v>
      </c>
      <c r="E4575" s="3">
        <v>47.7</v>
      </c>
      <c r="F4575" s="3">
        <v>36</v>
      </c>
      <c r="G4575" s="3">
        <v>48.2</v>
      </c>
    </row>
    <row r="4576" spans="1:7" x14ac:dyDescent="0.3">
      <c r="A4576" s="8">
        <v>44396</v>
      </c>
      <c r="B4576" s="3">
        <v>48</v>
      </c>
      <c r="C4576" s="3">
        <v>49</v>
      </c>
      <c r="D4576" s="3">
        <v>46.9</v>
      </c>
      <c r="E4576" s="3">
        <v>49</v>
      </c>
      <c r="F4576" s="3">
        <v>48</v>
      </c>
      <c r="G4576" s="3">
        <v>48.9</v>
      </c>
    </row>
    <row r="4577" spans="1:7" x14ac:dyDescent="0.3">
      <c r="A4577" s="8">
        <v>44397</v>
      </c>
      <c r="B4577" s="3">
        <v>49</v>
      </c>
      <c r="C4577" s="3">
        <v>49.5</v>
      </c>
      <c r="D4577" s="3">
        <v>49</v>
      </c>
      <c r="E4577" s="3">
        <v>49</v>
      </c>
      <c r="F4577" s="3">
        <v>81</v>
      </c>
      <c r="G4577" s="3">
        <v>49.3</v>
      </c>
    </row>
    <row r="4578" spans="1:7" x14ac:dyDescent="0.3">
      <c r="A4578" s="8">
        <v>44398</v>
      </c>
      <c r="B4578" s="3">
        <v>49.75</v>
      </c>
      <c r="C4578" s="3">
        <v>49.85</v>
      </c>
      <c r="D4578" s="3">
        <v>48.75</v>
      </c>
      <c r="E4578" s="3">
        <v>49.73</v>
      </c>
      <c r="F4578" s="3">
        <v>116</v>
      </c>
      <c r="G4578" s="3">
        <v>49.73</v>
      </c>
    </row>
    <row r="4579" spans="1:7" x14ac:dyDescent="0.3">
      <c r="A4579" s="8">
        <v>44399</v>
      </c>
      <c r="B4579" s="3">
        <v>50.4</v>
      </c>
      <c r="C4579" s="3">
        <v>50.4</v>
      </c>
      <c r="D4579" s="3">
        <v>49.81</v>
      </c>
      <c r="E4579" s="3">
        <v>49.95</v>
      </c>
      <c r="F4579" s="3">
        <v>103</v>
      </c>
      <c r="G4579" s="3">
        <v>49.8</v>
      </c>
    </row>
    <row r="4580" spans="1:7" x14ac:dyDescent="0.3">
      <c r="A4580" s="8">
        <v>44400</v>
      </c>
      <c r="B4580" s="3">
        <v>48.75</v>
      </c>
      <c r="C4580" s="3">
        <v>49.4</v>
      </c>
      <c r="D4580" s="3">
        <v>48.75</v>
      </c>
      <c r="E4580" s="3">
        <v>49.25</v>
      </c>
      <c r="F4580" s="3">
        <v>88</v>
      </c>
      <c r="G4580" s="3">
        <v>49.3</v>
      </c>
    </row>
    <row r="4581" spans="1:7" x14ac:dyDescent="0.3">
      <c r="A4581" s="8">
        <v>44403</v>
      </c>
      <c r="B4581" s="3">
        <v>49.45</v>
      </c>
      <c r="C4581" s="3">
        <v>49.75</v>
      </c>
      <c r="D4581" s="3">
        <v>49.3</v>
      </c>
      <c r="E4581" s="3">
        <v>49.75</v>
      </c>
      <c r="F4581" s="3">
        <v>84</v>
      </c>
      <c r="G4581" s="3">
        <v>49.75</v>
      </c>
    </row>
    <row r="4582" spans="1:7" x14ac:dyDescent="0.3">
      <c r="A4582" s="8">
        <v>44404</v>
      </c>
      <c r="B4582" s="3">
        <v>49.7</v>
      </c>
      <c r="C4582" s="3">
        <v>50</v>
      </c>
      <c r="D4582" s="3">
        <v>49.64</v>
      </c>
      <c r="E4582" s="3">
        <v>49.64</v>
      </c>
      <c r="F4582" s="3">
        <v>14</v>
      </c>
      <c r="G4582" s="3">
        <v>49.65</v>
      </c>
    </row>
    <row r="4583" spans="1:7" x14ac:dyDescent="0.3">
      <c r="A4583" s="8">
        <v>44405</v>
      </c>
      <c r="B4583" s="3">
        <v>51.75</v>
      </c>
      <c r="C4583" s="3">
        <v>51.9</v>
      </c>
      <c r="D4583" s="3">
        <v>51.5</v>
      </c>
      <c r="E4583" s="3">
        <v>51.65</v>
      </c>
      <c r="F4583" s="3">
        <v>21</v>
      </c>
      <c r="G4583" s="3">
        <v>51.65</v>
      </c>
    </row>
    <row r="4584" spans="1:7" x14ac:dyDescent="0.3">
      <c r="A4584" s="8">
        <v>44406</v>
      </c>
      <c r="B4584" s="3">
        <v>52.2</v>
      </c>
      <c r="C4584" s="3">
        <v>52.75</v>
      </c>
      <c r="D4584" s="3">
        <v>51.95</v>
      </c>
      <c r="E4584" s="3">
        <v>51.95</v>
      </c>
      <c r="F4584" s="3">
        <v>37</v>
      </c>
      <c r="G4584" s="3">
        <v>51.53</v>
      </c>
    </row>
    <row r="4585" spans="1:7" x14ac:dyDescent="0.3">
      <c r="A4585" s="8">
        <v>44407</v>
      </c>
      <c r="B4585" s="3">
        <v>51.8</v>
      </c>
      <c r="C4585" s="3">
        <v>51.9</v>
      </c>
      <c r="D4585" s="3">
        <v>51.7</v>
      </c>
      <c r="E4585" s="3">
        <v>51.75</v>
      </c>
      <c r="F4585" s="3">
        <v>10</v>
      </c>
      <c r="G4585" s="3">
        <v>51.75</v>
      </c>
    </row>
    <row r="4586" spans="1:7" x14ac:dyDescent="0.3">
      <c r="A4586" s="8">
        <v>44410</v>
      </c>
      <c r="B4586" s="3">
        <v>52</v>
      </c>
      <c r="C4586" s="3">
        <v>52.65</v>
      </c>
      <c r="D4586" s="3">
        <v>52</v>
      </c>
      <c r="E4586" s="3">
        <v>52.65</v>
      </c>
      <c r="F4586" s="3">
        <v>5</v>
      </c>
      <c r="G4586" s="3">
        <v>52.65</v>
      </c>
    </row>
    <row r="4587" spans="1:7" x14ac:dyDescent="0.3">
      <c r="A4587" s="8">
        <v>44411</v>
      </c>
      <c r="B4587" s="3">
        <v>54.3</v>
      </c>
      <c r="C4587" s="3">
        <v>54.3</v>
      </c>
      <c r="D4587" s="3">
        <v>54</v>
      </c>
      <c r="E4587" s="3">
        <v>54</v>
      </c>
      <c r="F4587" s="3">
        <v>6</v>
      </c>
      <c r="G4587" s="3">
        <v>54</v>
      </c>
    </row>
    <row r="4588" spans="1:7" x14ac:dyDescent="0.3">
      <c r="A4588" s="8">
        <v>44412</v>
      </c>
      <c r="B4588" s="3">
        <v>55.15</v>
      </c>
      <c r="C4588" s="3">
        <v>55.25</v>
      </c>
      <c r="D4588" s="3">
        <v>53.5</v>
      </c>
      <c r="E4588" s="3">
        <v>53.5</v>
      </c>
      <c r="F4588" s="3">
        <v>20</v>
      </c>
      <c r="G4588" s="3">
        <v>53.75</v>
      </c>
    </row>
    <row r="4589" spans="1:7" x14ac:dyDescent="0.3">
      <c r="A4589" s="8">
        <v>44413</v>
      </c>
      <c r="B4589" s="3">
        <v>54.8</v>
      </c>
      <c r="C4589" s="3">
        <v>54.8</v>
      </c>
      <c r="D4589" s="3">
        <v>54.4</v>
      </c>
      <c r="E4589" s="3">
        <v>54.4</v>
      </c>
      <c r="F4589" s="3">
        <v>2</v>
      </c>
      <c r="G4589" s="3">
        <v>54.62</v>
      </c>
    </row>
    <row r="4590" spans="1:7" x14ac:dyDescent="0.3">
      <c r="A4590" s="8">
        <v>44414</v>
      </c>
      <c r="B4590" s="3">
        <v>54.65</v>
      </c>
      <c r="C4590" s="3">
        <v>54.8</v>
      </c>
      <c r="D4590" s="3">
        <v>54.65</v>
      </c>
      <c r="E4590" s="3">
        <v>54.8</v>
      </c>
      <c r="F4590" s="3">
        <v>4</v>
      </c>
      <c r="G4590" s="3">
        <v>54.85</v>
      </c>
    </row>
    <row r="4591" spans="1:7" x14ac:dyDescent="0.3">
      <c r="A4591" s="8">
        <v>44417</v>
      </c>
      <c r="B4591" s="3">
        <v>56.9</v>
      </c>
      <c r="C4591" s="3">
        <v>57.75</v>
      </c>
      <c r="D4591" s="3">
        <v>56.9</v>
      </c>
      <c r="E4591" s="3">
        <v>57.75</v>
      </c>
      <c r="F4591" s="3">
        <v>13</v>
      </c>
      <c r="G4591" s="3">
        <v>58.2</v>
      </c>
    </row>
    <row r="4592" spans="1:7" x14ac:dyDescent="0.3">
      <c r="A4592" s="8">
        <v>44418</v>
      </c>
      <c r="B4592" s="3">
        <v>60</v>
      </c>
      <c r="C4592" s="3">
        <v>61.31</v>
      </c>
      <c r="D4592" s="3">
        <v>60</v>
      </c>
      <c r="E4592" s="3">
        <v>60.25</v>
      </c>
      <c r="F4592" s="3">
        <v>38</v>
      </c>
      <c r="G4592" s="3">
        <v>60.5</v>
      </c>
    </row>
    <row r="4593" spans="1:7" x14ac:dyDescent="0.3">
      <c r="A4593" s="8">
        <v>44419</v>
      </c>
      <c r="B4593" s="3">
        <v>59.75</v>
      </c>
      <c r="C4593" s="3">
        <v>60.8</v>
      </c>
      <c r="D4593" s="3">
        <v>59.75</v>
      </c>
      <c r="E4593" s="3">
        <v>60.75</v>
      </c>
      <c r="F4593" s="3">
        <v>56</v>
      </c>
      <c r="G4593" s="3">
        <v>60.7</v>
      </c>
    </row>
    <row r="4594" spans="1:7" x14ac:dyDescent="0.3">
      <c r="A4594" s="8">
        <v>44420</v>
      </c>
      <c r="B4594" s="3">
        <v>62.5</v>
      </c>
      <c r="C4594" s="3">
        <v>63.15</v>
      </c>
      <c r="D4594" s="3">
        <v>62.5</v>
      </c>
      <c r="E4594" s="3">
        <v>62.75</v>
      </c>
      <c r="F4594" s="3">
        <v>43</v>
      </c>
      <c r="G4594" s="3">
        <v>62.08</v>
      </c>
    </row>
    <row r="4595" spans="1:7" x14ac:dyDescent="0.3">
      <c r="A4595" s="8">
        <v>44421</v>
      </c>
      <c r="B4595" s="3">
        <v>61.2</v>
      </c>
      <c r="C4595" s="3">
        <v>62.65</v>
      </c>
      <c r="D4595" s="3">
        <v>61.2</v>
      </c>
      <c r="E4595" s="3">
        <v>62.35</v>
      </c>
      <c r="F4595" s="3">
        <v>46</v>
      </c>
      <c r="G4595" s="3">
        <v>62.3</v>
      </c>
    </row>
    <row r="4596" spans="1:7" x14ac:dyDescent="0.3">
      <c r="A4596" s="8">
        <v>44424</v>
      </c>
      <c r="B4596" s="3">
        <v>63.75</v>
      </c>
      <c r="C4596" s="3">
        <v>64.75</v>
      </c>
      <c r="D4596" s="3">
        <v>63.3</v>
      </c>
      <c r="E4596" s="3">
        <v>64.650000000000006</v>
      </c>
      <c r="F4596" s="3">
        <v>82</v>
      </c>
      <c r="G4596" s="3">
        <v>64.650000000000006</v>
      </c>
    </row>
    <row r="4597" spans="1:7" x14ac:dyDescent="0.3">
      <c r="A4597" s="8">
        <v>44425</v>
      </c>
      <c r="B4597" s="3">
        <v>64.650000000000006</v>
      </c>
      <c r="C4597" s="3">
        <v>64.95</v>
      </c>
      <c r="D4597" s="3">
        <v>64.400000000000006</v>
      </c>
      <c r="E4597" s="3">
        <v>64.45</v>
      </c>
      <c r="F4597" s="3">
        <v>84</v>
      </c>
      <c r="G4597" s="3">
        <v>64.5</v>
      </c>
    </row>
    <row r="4598" spans="1:7" x14ac:dyDescent="0.3">
      <c r="A4598" s="8">
        <v>44426</v>
      </c>
      <c r="B4598" s="3">
        <v>63.5</v>
      </c>
      <c r="C4598" s="3">
        <v>63.5</v>
      </c>
      <c r="D4598" s="3">
        <v>62.64</v>
      </c>
      <c r="E4598" s="3">
        <v>62.64</v>
      </c>
      <c r="F4598" s="3">
        <v>66</v>
      </c>
      <c r="G4598" s="3">
        <v>62.25</v>
      </c>
    </row>
    <row r="4599" spans="1:7" x14ac:dyDescent="0.3">
      <c r="A4599" s="8">
        <v>44427</v>
      </c>
      <c r="B4599" s="3">
        <v>60.25</v>
      </c>
      <c r="C4599" s="3">
        <v>60.25</v>
      </c>
      <c r="D4599" s="3">
        <v>55.97</v>
      </c>
      <c r="E4599" s="3">
        <v>57.35</v>
      </c>
      <c r="F4599" s="3">
        <v>45</v>
      </c>
      <c r="G4599" s="3">
        <v>57.08</v>
      </c>
    </row>
    <row r="4600" spans="1:7" x14ac:dyDescent="0.3">
      <c r="A4600" s="8">
        <v>44428</v>
      </c>
      <c r="B4600" s="3">
        <v>59</v>
      </c>
      <c r="C4600" s="3">
        <v>59.4</v>
      </c>
      <c r="D4600" s="3">
        <v>58.9</v>
      </c>
      <c r="E4600" s="3">
        <v>59.05</v>
      </c>
      <c r="F4600" s="3">
        <v>38</v>
      </c>
      <c r="G4600" s="3">
        <v>59.43</v>
      </c>
    </row>
    <row r="4601" spans="1:7" x14ac:dyDescent="0.3">
      <c r="A4601" s="8">
        <v>44431</v>
      </c>
      <c r="B4601" s="3">
        <v>61.45</v>
      </c>
      <c r="C4601" s="3">
        <v>62.05</v>
      </c>
      <c r="D4601" s="3">
        <v>61.45</v>
      </c>
      <c r="E4601" s="3">
        <v>62</v>
      </c>
      <c r="F4601" s="3">
        <v>40</v>
      </c>
      <c r="G4601" s="3">
        <v>62</v>
      </c>
    </row>
    <row r="4602" spans="1:7" x14ac:dyDescent="0.3">
      <c r="A4602" s="8">
        <v>44432</v>
      </c>
      <c r="B4602" s="3">
        <v>62.5</v>
      </c>
      <c r="C4602" s="3">
        <v>62.85</v>
      </c>
      <c r="D4602" s="3">
        <v>62.05</v>
      </c>
      <c r="E4602" s="3">
        <v>62.3</v>
      </c>
      <c r="F4602" s="3">
        <v>119</v>
      </c>
      <c r="G4602" s="3">
        <v>62.3</v>
      </c>
    </row>
    <row r="4603" spans="1:7" x14ac:dyDescent="0.3">
      <c r="A4603" s="8">
        <v>44433</v>
      </c>
      <c r="B4603" s="3">
        <v>62.9</v>
      </c>
      <c r="C4603" s="3">
        <v>64.150000000000006</v>
      </c>
      <c r="D4603" s="3">
        <v>62.4</v>
      </c>
      <c r="E4603" s="3">
        <v>63</v>
      </c>
      <c r="F4603" s="3">
        <v>48</v>
      </c>
      <c r="G4603" s="3">
        <v>63.2</v>
      </c>
    </row>
    <row r="4604" spans="1:7" x14ac:dyDescent="0.3">
      <c r="A4604" s="8">
        <v>44434</v>
      </c>
      <c r="B4604" s="3">
        <v>63.1</v>
      </c>
      <c r="C4604" s="3">
        <v>63.1</v>
      </c>
      <c r="D4604" s="3">
        <v>62</v>
      </c>
      <c r="E4604" s="3">
        <v>62.15</v>
      </c>
      <c r="F4604" s="3">
        <v>101</v>
      </c>
      <c r="G4604" s="3">
        <v>62.15</v>
      </c>
    </row>
    <row r="4605" spans="1:7" x14ac:dyDescent="0.3">
      <c r="A4605" s="8">
        <v>44435</v>
      </c>
      <c r="B4605" s="3">
        <v>63</v>
      </c>
      <c r="C4605" s="3">
        <v>63.57</v>
      </c>
      <c r="D4605" s="3">
        <v>62.5</v>
      </c>
      <c r="E4605" s="3">
        <v>62.9</v>
      </c>
      <c r="F4605" s="3">
        <v>42</v>
      </c>
      <c r="G4605" s="3">
        <v>62.9</v>
      </c>
    </row>
    <row r="4606" spans="1:7" x14ac:dyDescent="0.3">
      <c r="A4606" s="8">
        <v>44438</v>
      </c>
      <c r="B4606" s="3">
        <v>67.849999999999994</v>
      </c>
      <c r="C4606" s="3">
        <v>67.849999999999994</v>
      </c>
      <c r="D4606" s="3">
        <v>67.25</v>
      </c>
      <c r="E4606" s="3">
        <v>67.7</v>
      </c>
      <c r="F4606" s="3">
        <v>47</v>
      </c>
      <c r="G4606" s="3">
        <v>67.849999999999994</v>
      </c>
    </row>
    <row r="4607" spans="1:7" x14ac:dyDescent="0.3">
      <c r="A4607" s="8">
        <v>44439</v>
      </c>
      <c r="B4607" s="3">
        <v>66.400000000000006</v>
      </c>
      <c r="C4607" s="3">
        <v>67.099999999999994</v>
      </c>
      <c r="D4607" s="3">
        <v>66.25</v>
      </c>
      <c r="E4607" s="3">
        <v>66.3</v>
      </c>
      <c r="F4607" s="3">
        <v>96</v>
      </c>
      <c r="G4607" s="3">
        <v>66.3</v>
      </c>
    </row>
    <row r="4608" spans="1:7" x14ac:dyDescent="0.3">
      <c r="A4608" s="8">
        <v>44440</v>
      </c>
      <c r="B4608" s="3">
        <v>66.650000000000006</v>
      </c>
      <c r="C4608" s="3">
        <v>67</v>
      </c>
      <c r="D4608" s="3">
        <v>66.3</v>
      </c>
      <c r="E4608" s="3">
        <v>66.5</v>
      </c>
      <c r="F4608" s="3">
        <v>11</v>
      </c>
      <c r="G4608" s="3">
        <v>66.5</v>
      </c>
    </row>
    <row r="4609" spans="1:7" x14ac:dyDescent="0.3">
      <c r="A4609" s="8">
        <v>44441</v>
      </c>
      <c r="B4609" s="3">
        <v>65.7</v>
      </c>
      <c r="C4609" s="3">
        <v>66.650000000000006</v>
      </c>
      <c r="D4609" s="3">
        <v>64.400000000000006</v>
      </c>
      <c r="E4609" s="3">
        <v>64.7</v>
      </c>
      <c r="F4609" s="3">
        <v>32</v>
      </c>
      <c r="G4609" s="3">
        <v>64.7</v>
      </c>
    </row>
    <row r="4610" spans="1:7" x14ac:dyDescent="0.3">
      <c r="A4610" s="8">
        <v>44442</v>
      </c>
      <c r="B4610" s="3">
        <v>64.56</v>
      </c>
      <c r="C4610" s="3">
        <v>65.650000000000006</v>
      </c>
      <c r="D4610" s="3">
        <v>64.55</v>
      </c>
      <c r="E4610" s="3">
        <v>65.05</v>
      </c>
      <c r="F4610" s="3">
        <v>46</v>
      </c>
      <c r="G4610" s="3">
        <v>65.349999999999994</v>
      </c>
    </row>
    <row r="4611" spans="1:7" x14ac:dyDescent="0.3">
      <c r="A4611" s="8">
        <v>44445</v>
      </c>
      <c r="B4611" s="3">
        <v>69</v>
      </c>
      <c r="C4611" s="3">
        <v>69</v>
      </c>
      <c r="D4611" s="3">
        <v>68</v>
      </c>
      <c r="E4611" s="3">
        <v>68.709999999999994</v>
      </c>
      <c r="F4611" s="3">
        <v>41</v>
      </c>
      <c r="G4611" s="3">
        <v>68.709999999999994</v>
      </c>
    </row>
    <row r="4612" spans="1:7" x14ac:dyDescent="0.3">
      <c r="A4612" s="8">
        <v>44446</v>
      </c>
      <c r="B4612" s="3">
        <v>68.3</v>
      </c>
      <c r="C4612" s="3">
        <v>70.25</v>
      </c>
      <c r="D4612" s="3">
        <v>68.25</v>
      </c>
      <c r="E4612" s="3">
        <v>70.25</v>
      </c>
      <c r="F4612" s="3">
        <v>73</v>
      </c>
      <c r="G4612" s="3">
        <v>70.599999999999994</v>
      </c>
    </row>
    <row r="4613" spans="1:7" x14ac:dyDescent="0.3">
      <c r="A4613" s="8">
        <v>44447</v>
      </c>
      <c r="B4613" s="3">
        <v>72</v>
      </c>
      <c r="C4613" s="3">
        <v>72.2</v>
      </c>
      <c r="D4613" s="3">
        <v>71.900000000000006</v>
      </c>
      <c r="E4613" s="3">
        <v>71.95</v>
      </c>
      <c r="F4613" s="3">
        <v>19</v>
      </c>
      <c r="G4613" s="3">
        <v>71.95</v>
      </c>
    </row>
    <row r="4614" spans="1:7" x14ac:dyDescent="0.3">
      <c r="A4614" s="8">
        <v>44448</v>
      </c>
      <c r="B4614" s="3">
        <v>73</v>
      </c>
      <c r="C4614" s="3">
        <v>73</v>
      </c>
      <c r="D4614" s="3">
        <v>72.900000000000006</v>
      </c>
      <c r="E4614" s="3">
        <v>72.900000000000006</v>
      </c>
      <c r="F4614" s="3">
        <v>8</v>
      </c>
      <c r="G4614" s="3">
        <v>72.900000000000006</v>
      </c>
    </row>
    <row r="4615" spans="1:7" x14ac:dyDescent="0.3">
      <c r="A4615" s="8">
        <v>44449</v>
      </c>
      <c r="B4615" s="3">
        <v>72.8</v>
      </c>
      <c r="C4615" s="3">
        <v>72.8</v>
      </c>
      <c r="D4615" s="3">
        <v>70.5</v>
      </c>
      <c r="E4615" s="3">
        <v>71.400000000000006</v>
      </c>
      <c r="F4615" s="3">
        <v>44</v>
      </c>
      <c r="G4615" s="3">
        <v>71.400000000000006</v>
      </c>
    </row>
    <row r="4616" spans="1:7" x14ac:dyDescent="0.3">
      <c r="A4616" s="8">
        <v>44452</v>
      </c>
      <c r="B4616" s="3">
        <v>74.75</v>
      </c>
      <c r="C4616" s="3">
        <v>78.75</v>
      </c>
      <c r="D4616" s="3">
        <v>74.75</v>
      </c>
      <c r="E4616" s="3">
        <v>78</v>
      </c>
      <c r="F4616" s="3">
        <v>46</v>
      </c>
      <c r="G4616" s="3">
        <v>78</v>
      </c>
    </row>
    <row r="4617" spans="1:7" x14ac:dyDescent="0.3">
      <c r="A4617" s="8">
        <v>44453</v>
      </c>
      <c r="B4617" s="3">
        <v>82</v>
      </c>
      <c r="C4617" s="3">
        <v>84.2</v>
      </c>
      <c r="D4617" s="3">
        <v>82</v>
      </c>
      <c r="E4617" s="3">
        <v>82.35</v>
      </c>
      <c r="F4617" s="3">
        <v>33</v>
      </c>
      <c r="G4617" s="3">
        <v>82.35</v>
      </c>
    </row>
    <row r="4618" spans="1:7" x14ac:dyDescent="0.3">
      <c r="A4618" s="8">
        <v>44454</v>
      </c>
      <c r="B4618" s="3">
        <v>88</v>
      </c>
      <c r="C4618" s="3">
        <v>89</v>
      </c>
      <c r="D4618" s="3">
        <v>88</v>
      </c>
      <c r="E4618" s="3">
        <v>88.5</v>
      </c>
      <c r="F4618" s="3">
        <v>47</v>
      </c>
      <c r="G4618" s="3">
        <v>88.78</v>
      </c>
    </row>
    <row r="4619" spans="1:7" x14ac:dyDescent="0.3">
      <c r="A4619" s="8">
        <v>44455</v>
      </c>
      <c r="B4619" s="3">
        <v>80</v>
      </c>
      <c r="C4619" s="3">
        <v>81</v>
      </c>
      <c r="D4619" s="3">
        <v>74</v>
      </c>
      <c r="E4619" s="3">
        <v>74</v>
      </c>
      <c r="F4619" s="3">
        <v>43</v>
      </c>
      <c r="G4619" s="3">
        <v>74.45</v>
      </c>
    </row>
    <row r="4620" spans="1:7" x14ac:dyDescent="0.3">
      <c r="A4620" s="8">
        <v>44456</v>
      </c>
      <c r="B4620" s="3">
        <v>75.05</v>
      </c>
      <c r="C4620" s="3">
        <v>75.05</v>
      </c>
      <c r="D4620" s="3">
        <v>64.8</v>
      </c>
      <c r="E4620" s="3">
        <v>72.8</v>
      </c>
      <c r="F4620" s="3">
        <v>57</v>
      </c>
      <c r="G4620" s="3">
        <v>72.8</v>
      </c>
    </row>
    <row r="4621" spans="1:7" x14ac:dyDescent="0.3">
      <c r="A4621" s="8">
        <v>44459</v>
      </c>
      <c r="B4621" s="3">
        <v>77.5</v>
      </c>
      <c r="C4621" s="3">
        <v>79.2</v>
      </c>
      <c r="D4621" s="3">
        <v>76.349999999999994</v>
      </c>
      <c r="E4621" s="3">
        <v>77.95</v>
      </c>
      <c r="F4621" s="3">
        <v>134</v>
      </c>
      <c r="G4621" s="3">
        <v>78.05</v>
      </c>
    </row>
    <row r="4622" spans="1:7" x14ac:dyDescent="0.3">
      <c r="A4622" s="8">
        <v>44460</v>
      </c>
      <c r="B4622" s="3">
        <v>80</v>
      </c>
      <c r="C4622" s="3">
        <v>81.5</v>
      </c>
      <c r="D4622" s="3">
        <v>78.400000000000006</v>
      </c>
      <c r="E4622" s="3">
        <v>78.400000000000006</v>
      </c>
      <c r="F4622" s="3">
        <v>79</v>
      </c>
      <c r="G4622" s="3">
        <v>78.61</v>
      </c>
    </row>
    <row r="4623" spans="1:7" x14ac:dyDescent="0.3">
      <c r="A4623" s="8">
        <v>44461</v>
      </c>
      <c r="B4623" s="3">
        <v>70.5</v>
      </c>
      <c r="C4623" s="3">
        <v>75.5</v>
      </c>
      <c r="D4623" s="3">
        <v>70.25</v>
      </c>
      <c r="E4623" s="3">
        <v>75.5</v>
      </c>
      <c r="F4623" s="3">
        <v>44</v>
      </c>
      <c r="G4623" s="3">
        <v>75.5</v>
      </c>
    </row>
    <row r="4624" spans="1:7" x14ac:dyDescent="0.3">
      <c r="A4624" s="8">
        <v>44462</v>
      </c>
      <c r="B4624" s="3">
        <v>73</v>
      </c>
      <c r="C4624" s="3">
        <v>76.05</v>
      </c>
      <c r="D4624" s="3">
        <v>72.7</v>
      </c>
      <c r="E4624" s="3">
        <v>74.900000000000006</v>
      </c>
      <c r="F4624" s="3">
        <v>88</v>
      </c>
      <c r="G4624" s="3">
        <v>75.05</v>
      </c>
    </row>
    <row r="4625" spans="1:7" x14ac:dyDescent="0.3">
      <c r="A4625" s="8">
        <v>44463</v>
      </c>
      <c r="B4625" s="3">
        <v>73</v>
      </c>
      <c r="C4625" s="3">
        <v>76.599999999999994</v>
      </c>
      <c r="D4625" s="3">
        <v>73</v>
      </c>
      <c r="E4625" s="3">
        <v>76.599999999999994</v>
      </c>
      <c r="F4625" s="3">
        <v>88</v>
      </c>
      <c r="G4625" s="3">
        <v>76.5</v>
      </c>
    </row>
    <row r="4626" spans="1:7" x14ac:dyDescent="0.3">
      <c r="A4626" s="8">
        <v>44466</v>
      </c>
      <c r="B4626" s="3">
        <v>75.099999999999994</v>
      </c>
      <c r="C4626" s="3">
        <v>75.099999999999994</v>
      </c>
      <c r="D4626" s="3">
        <v>73.25</v>
      </c>
      <c r="E4626" s="3">
        <v>73.25</v>
      </c>
      <c r="F4626" s="3">
        <v>67</v>
      </c>
      <c r="G4626" s="3">
        <v>73.25</v>
      </c>
    </row>
    <row r="4627" spans="1:7" x14ac:dyDescent="0.3">
      <c r="A4627" s="8">
        <v>44467</v>
      </c>
      <c r="B4627" s="3">
        <v>76.75</v>
      </c>
      <c r="C4627" s="3">
        <v>76.75</v>
      </c>
      <c r="D4627" s="3">
        <v>70</v>
      </c>
      <c r="E4627" s="3">
        <v>70</v>
      </c>
      <c r="F4627" s="3">
        <v>55</v>
      </c>
      <c r="G4627" s="3">
        <v>71.650000000000006</v>
      </c>
    </row>
    <row r="4628" spans="1:7" x14ac:dyDescent="0.3">
      <c r="A4628" s="8">
        <v>44468</v>
      </c>
      <c r="B4628" s="3">
        <v>70.75</v>
      </c>
      <c r="C4628" s="3">
        <v>70.75</v>
      </c>
      <c r="D4628" s="3">
        <v>62.55</v>
      </c>
      <c r="E4628" s="3">
        <v>62.55</v>
      </c>
      <c r="F4628" s="3">
        <v>99</v>
      </c>
      <c r="G4628" s="3">
        <v>62.55</v>
      </c>
    </row>
    <row r="4629" spans="1:7" x14ac:dyDescent="0.3">
      <c r="A4629" s="8">
        <v>44469</v>
      </c>
      <c r="B4629" s="3">
        <v>65</v>
      </c>
      <c r="C4629" s="3">
        <v>65</v>
      </c>
      <c r="D4629" s="3">
        <v>58.25</v>
      </c>
      <c r="E4629" s="3">
        <v>60.1</v>
      </c>
      <c r="F4629" s="3">
        <v>95</v>
      </c>
      <c r="G4629" s="3">
        <v>60.1</v>
      </c>
    </row>
    <row r="4630" spans="1:7" x14ac:dyDescent="0.3">
      <c r="A4630" s="8">
        <v>44470</v>
      </c>
      <c r="B4630" s="3">
        <v>62.5</v>
      </c>
      <c r="C4630" s="3">
        <v>65.900000000000006</v>
      </c>
      <c r="D4630" s="3">
        <v>61.9</v>
      </c>
      <c r="E4630" s="3">
        <v>65.5</v>
      </c>
      <c r="F4630" s="3">
        <v>45</v>
      </c>
      <c r="G4630" s="3">
        <v>65.5</v>
      </c>
    </row>
    <row r="4631" spans="1:7" x14ac:dyDescent="0.3">
      <c r="A4631" s="8">
        <v>44473</v>
      </c>
      <c r="B4631" s="3">
        <v>71.5</v>
      </c>
      <c r="C4631" s="3">
        <v>73.95</v>
      </c>
      <c r="D4631" s="3">
        <v>71.5</v>
      </c>
      <c r="E4631" s="3">
        <v>73.900000000000006</v>
      </c>
      <c r="F4631" s="3">
        <v>59</v>
      </c>
      <c r="G4631" s="3">
        <v>73.5</v>
      </c>
    </row>
    <row r="4632" spans="1:7" x14ac:dyDescent="0.3">
      <c r="A4632" s="8">
        <v>44474</v>
      </c>
      <c r="B4632" s="3">
        <v>78.5</v>
      </c>
      <c r="C4632" s="3">
        <v>81.5</v>
      </c>
      <c r="D4632" s="3">
        <v>78.5</v>
      </c>
      <c r="E4632" s="3">
        <v>79.5</v>
      </c>
      <c r="F4632" s="3">
        <v>141</v>
      </c>
      <c r="G4632" s="3">
        <v>78.75</v>
      </c>
    </row>
    <row r="4633" spans="1:7" x14ac:dyDescent="0.3">
      <c r="A4633" s="8">
        <v>44475</v>
      </c>
      <c r="B4633" s="3">
        <v>79</v>
      </c>
      <c r="C4633" s="3">
        <v>81.5</v>
      </c>
      <c r="D4633" s="3">
        <v>75.5</v>
      </c>
      <c r="E4633" s="3">
        <v>77</v>
      </c>
      <c r="F4633" s="3">
        <v>179</v>
      </c>
      <c r="G4633" s="3">
        <v>77</v>
      </c>
    </row>
    <row r="4634" spans="1:7" x14ac:dyDescent="0.3">
      <c r="A4634" s="8">
        <v>44476</v>
      </c>
      <c r="B4634" s="3">
        <v>75</v>
      </c>
      <c r="C4634" s="3">
        <v>75</v>
      </c>
      <c r="D4634" s="3">
        <v>73</v>
      </c>
      <c r="E4634" s="3">
        <v>73.05</v>
      </c>
      <c r="F4634" s="3">
        <v>48</v>
      </c>
      <c r="G4634" s="3">
        <v>73</v>
      </c>
    </row>
    <row r="4635" spans="1:7" x14ac:dyDescent="0.3">
      <c r="A4635" s="8">
        <v>44477</v>
      </c>
      <c r="B4635" s="3">
        <v>71</v>
      </c>
      <c r="C4635" s="3">
        <v>73.5</v>
      </c>
      <c r="D4635" s="3">
        <v>69.75</v>
      </c>
      <c r="E4635" s="3">
        <v>73</v>
      </c>
      <c r="F4635" s="3">
        <v>109</v>
      </c>
      <c r="G4635" s="3">
        <v>73.5</v>
      </c>
    </row>
    <row r="4636" spans="1:7" x14ac:dyDescent="0.3">
      <c r="A4636" s="8">
        <v>44480</v>
      </c>
      <c r="B4636" s="3">
        <v>70</v>
      </c>
      <c r="C4636" s="3">
        <v>71.25</v>
      </c>
      <c r="D4636" s="3">
        <v>70</v>
      </c>
      <c r="E4636" s="3">
        <v>70.5</v>
      </c>
      <c r="F4636" s="3">
        <v>42</v>
      </c>
      <c r="G4636" s="3">
        <v>70.95</v>
      </c>
    </row>
    <row r="4637" spans="1:7" x14ac:dyDescent="0.3">
      <c r="A4637" s="8">
        <v>44481</v>
      </c>
      <c r="B4637" s="3">
        <v>68.2</v>
      </c>
      <c r="C4637" s="3">
        <v>68.75</v>
      </c>
      <c r="D4637" s="3">
        <v>66</v>
      </c>
      <c r="E4637" s="3">
        <v>66</v>
      </c>
      <c r="F4637" s="3">
        <v>62</v>
      </c>
      <c r="G4637" s="3">
        <v>66</v>
      </c>
    </row>
    <row r="4638" spans="1:7" x14ac:dyDescent="0.3">
      <c r="A4638" s="8">
        <v>44482</v>
      </c>
      <c r="B4638" s="3">
        <v>68</v>
      </c>
      <c r="C4638" s="3">
        <v>69</v>
      </c>
      <c r="D4638" s="3">
        <v>63</v>
      </c>
      <c r="E4638" s="3">
        <v>63</v>
      </c>
      <c r="F4638" s="3">
        <v>40</v>
      </c>
      <c r="G4638" s="3">
        <v>63</v>
      </c>
    </row>
    <row r="4639" spans="1:7" x14ac:dyDescent="0.3">
      <c r="A4639" s="8">
        <v>44483</v>
      </c>
      <c r="B4639" s="3">
        <v>63</v>
      </c>
      <c r="C4639" s="3">
        <v>63</v>
      </c>
      <c r="D4639" s="3">
        <v>62</v>
      </c>
      <c r="E4639" s="3">
        <v>62</v>
      </c>
      <c r="F4639" s="3">
        <v>70</v>
      </c>
      <c r="G4639" s="3">
        <v>62</v>
      </c>
    </row>
    <row r="4640" spans="1:7" x14ac:dyDescent="0.3">
      <c r="A4640" s="8">
        <v>44484</v>
      </c>
      <c r="B4640" s="3">
        <v>65</v>
      </c>
      <c r="C4640" s="3">
        <v>66.5</v>
      </c>
      <c r="D4640" s="3">
        <v>62.8</v>
      </c>
      <c r="E4640" s="3">
        <v>66.17</v>
      </c>
      <c r="F4640" s="3">
        <v>115</v>
      </c>
      <c r="G4640" s="3">
        <v>66.17</v>
      </c>
    </row>
    <row r="4641" spans="1:7" x14ac:dyDescent="0.3">
      <c r="A4641" s="8">
        <v>44487</v>
      </c>
      <c r="B4641" s="3">
        <v>67</v>
      </c>
      <c r="C4641" s="3">
        <v>70</v>
      </c>
      <c r="D4641" s="3">
        <v>67</v>
      </c>
      <c r="E4641" s="3">
        <v>70</v>
      </c>
      <c r="F4641" s="3">
        <v>65</v>
      </c>
      <c r="G4641" s="3">
        <v>70</v>
      </c>
    </row>
    <row r="4642" spans="1:7" x14ac:dyDescent="0.3">
      <c r="A4642" s="8">
        <v>44488</v>
      </c>
      <c r="B4642" s="3">
        <v>70.150000000000006</v>
      </c>
      <c r="C4642" s="3">
        <v>71</v>
      </c>
      <c r="D4642" s="3">
        <v>69.5</v>
      </c>
      <c r="E4642" s="3">
        <v>69.650000000000006</v>
      </c>
      <c r="F4642" s="3">
        <v>52</v>
      </c>
      <c r="G4642" s="3">
        <v>69.650000000000006</v>
      </c>
    </row>
    <row r="4643" spans="1:7" x14ac:dyDescent="0.3">
      <c r="A4643" s="8">
        <v>44489</v>
      </c>
      <c r="B4643" s="3">
        <v>71.5</v>
      </c>
      <c r="C4643" s="3">
        <v>73.25</v>
      </c>
      <c r="D4643" s="3">
        <v>71.5</v>
      </c>
      <c r="E4643" s="3">
        <v>73</v>
      </c>
      <c r="F4643" s="3">
        <v>46</v>
      </c>
      <c r="G4643" s="3">
        <v>73</v>
      </c>
    </row>
    <row r="4644" spans="1:7" x14ac:dyDescent="0.3">
      <c r="A4644" s="8">
        <v>44490</v>
      </c>
      <c r="B4644" s="3">
        <v>73.099999999999994</v>
      </c>
      <c r="C4644" s="3">
        <v>73.099999999999994</v>
      </c>
      <c r="D4644" s="3">
        <v>70</v>
      </c>
      <c r="E4644" s="3">
        <v>71.5</v>
      </c>
      <c r="F4644" s="3">
        <v>108</v>
      </c>
      <c r="G4644" s="3">
        <v>71.5</v>
      </c>
    </row>
    <row r="4645" spans="1:7" x14ac:dyDescent="0.3">
      <c r="A4645" s="8">
        <v>44491</v>
      </c>
      <c r="B4645" s="3">
        <v>70</v>
      </c>
      <c r="C4645" s="3">
        <v>70</v>
      </c>
      <c r="D4645" s="3">
        <v>65.58</v>
      </c>
      <c r="E4645" s="3">
        <v>68.150000000000006</v>
      </c>
      <c r="F4645" s="3">
        <v>93</v>
      </c>
      <c r="G4645" s="3">
        <v>68.25</v>
      </c>
    </row>
    <row r="4646" spans="1:7" x14ac:dyDescent="0.3">
      <c r="A4646" s="8">
        <v>44494</v>
      </c>
      <c r="B4646" s="3">
        <v>67</v>
      </c>
      <c r="C4646" s="3">
        <v>71.05</v>
      </c>
      <c r="D4646" s="3">
        <v>67</v>
      </c>
      <c r="E4646" s="3">
        <v>71.05</v>
      </c>
      <c r="F4646" s="3">
        <v>134</v>
      </c>
      <c r="G4646" s="3">
        <v>71</v>
      </c>
    </row>
    <row r="4647" spans="1:7" x14ac:dyDescent="0.3">
      <c r="A4647" s="8">
        <v>44495</v>
      </c>
      <c r="B4647" s="3">
        <v>73</v>
      </c>
      <c r="C4647" s="3">
        <v>74</v>
      </c>
      <c r="D4647" s="3">
        <v>71.650000000000006</v>
      </c>
      <c r="E4647" s="3">
        <v>72.150000000000006</v>
      </c>
      <c r="F4647" s="3">
        <v>150</v>
      </c>
      <c r="G4647" s="3">
        <v>72</v>
      </c>
    </row>
    <row r="4648" spans="1:7" x14ac:dyDescent="0.3">
      <c r="A4648" s="8">
        <v>44496</v>
      </c>
      <c r="B4648" s="3">
        <v>68.099999999999994</v>
      </c>
      <c r="C4648" s="3">
        <v>69.39</v>
      </c>
      <c r="D4648" s="3">
        <v>68</v>
      </c>
      <c r="E4648" s="3">
        <v>68.349999999999994</v>
      </c>
      <c r="F4648" s="3">
        <v>111</v>
      </c>
      <c r="G4648" s="3">
        <v>68.400000000000006</v>
      </c>
    </row>
    <row r="4649" spans="1:7" x14ac:dyDescent="0.3">
      <c r="A4649" s="8">
        <v>44497</v>
      </c>
      <c r="B4649" s="3">
        <v>64.25</v>
      </c>
      <c r="C4649" s="3">
        <v>65.2</v>
      </c>
      <c r="D4649" s="3">
        <v>63</v>
      </c>
      <c r="E4649" s="3">
        <v>64.75</v>
      </c>
      <c r="F4649" s="3">
        <v>154</v>
      </c>
      <c r="G4649" s="3">
        <v>64.75</v>
      </c>
    </row>
    <row r="4650" spans="1:7" x14ac:dyDescent="0.3">
      <c r="A4650" s="8">
        <v>44498</v>
      </c>
      <c r="B4650" s="3">
        <v>63.5</v>
      </c>
      <c r="C4650" s="3">
        <v>63.5</v>
      </c>
      <c r="D4650" s="3">
        <v>54.1</v>
      </c>
      <c r="E4650" s="3">
        <v>54.75</v>
      </c>
      <c r="F4650" s="3">
        <v>101</v>
      </c>
      <c r="G4650" s="3">
        <v>54.5</v>
      </c>
    </row>
    <row r="4651" spans="1:7" x14ac:dyDescent="0.3">
      <c r="A4651" s="8">
        <v>44501</v>
      </c>
      <c r="B4651" s="3">
        <v>60.15</v>
      </c>
      <c r="C4651" s="3">
        <v>60.15</v>
      </c>
      <c r="D4651" s="3">
        <v>55</v>
      </c>
      <c r="E4651" s="3">
        <v>55</v>
      </c>
      <c r="F4651" s="3">
        <v>7</v>
      </c>
      <c r="G4651" s="3">
        <v>55</v>
      </c>
    </row>
    <row r="4652" spans="1:7" x14ac:dyDescent="0.3">
      <c r="A4652" s="8">
        <v>44502</v>
      </c>
      <c r="B4652" s="3">
        <v>61.53</v>
      </c>
      <c r="C4652" s="3">
        <v>61.53</v>
      </c>
      <c r="D4652" s="3">
        <v>61.53</v>
      </c>
      <c r="E4652" s="3">
        <v>61.53</v>
      </c>
      <c r="F4652" s="3">
        <v>0</v>
      </c>
      <c r="G4652" s="3">
        <v>61.53</v>
      </c>
    </row>
    <row r="4653" spans="1:7" x14ac:dyDescent="0.3">
      <c r="A4653" s="8">
        <v>44503</v>
      </c>
      <c r="B4653" s="3">
        <v>63.9</v>
      </c>
      <c r="C4653" s="3">
        <v>63.9</v>
      </c>
      <c r="D4653" s="3">
        <v>62</v>
      </c>
      <c r="E4653" s="3">
        <v>62.3</v>
      </c>
      <c r="F4653" s="3">
        <v>16</v>
      </c>
      <c r="G4653" s="3">
        <v>62.3</v>
      </c>
    </row>
    <row r="4654" spans="1:7" x14ac:dyDescent="0.3">
      <c r="A4654" s="8">
        <v>44504</v>
      </c>
      <c r="B4654" s="3">
        <v>60.75</v>
      </c>
      <c r="C4654" s="3">
        <v>60.75</v>
      </c>
      <c r="D4654" s="3">
        <v>60.75</v>
      </c>
      <c r="E4654" s="3">
        <v>60.75</v>
      </c>
      <c r="F4654" s="3">
        <v>1</v>
      </c>
      <c r="G4654" s="3">
        <v>60.75</v>
      </c>
    </row>
    <row r="4655" spans="1:7" x14ac:dyDescent="0.3">
      <c r="A4655" s="8">
        <v>44505</v>
      </c>
      <c r="B4655" s="3">
        <v>62.5</v>
      </c>
      <c r="C4655" s="3">
        <v>62.5</v>
      </c>
      <c r="D4655" s="3">
        <v>62.5</v>
      </c>
      <c r="E4655" s="3">
        <v>62.5</v>
      </c>
      <c r="F4655" s="3">
        <v>0</v>
      </c>
      <c r="G4655" s="3">
        <v>62.5</v>
      </c>
    </row>
    <row r="4656" spans="1:7" x14ac:dyDescent="0.3">
      <c r="A4656" s="8">
        <v>44508</v>
      </c>
      <c r="B4656" s="3">
        <v>64.53</v>
      </c>
      <c r="C4656" s="3">
        <v>64.53</v>
      </c>
      <c r="D4656" s="3">
        <v>64.53</v>
      </c>
      <c r="E4656" s="3">
        <v>64.53</v>
      </c>
      <c r="F4656" s="3">
        <v>0</v>
      </c>
      <c r="G4656" s="3">
        <v>64.53</v>
      </c>
    </row>
    <row r="4657" spans="1:7" x14ac:dyDescent="0.3">
      <c r="A4657" s="8">
        <v>44509</v>
      </c>
      <c r="B4657" s="3">
        <v>68.28</v>
      </c>
      <c r="C4657" s="3">
        <v>68.28</v>
      </c>
      <c r="D4657" s="3">
        <v>68.28</v>
      </c>
      <c r="E4657" s="3">
        <v>68.28</v>
      </c>
      <c r="F4657" s="3">
        <v>0</v>
      </c>
      <c r="G4657" s="3">
        <v>68.28</v>
      </c>
    </row>
    <row r="4658" spans="1:7" x14ac:dyDescent="0.3">
      <c r="A4658" s="8">
        <v>44510</v>
      </c>
      <c r="B4658" s="3">
        <v>68.5</v>
      </c>
      <c r="C4658" s="3">
        <v>68.5</v>
      </c>
      <c r="D4658" s="3">
        <v>68.400000000000006</v>
      </c>
      <c r="E4658" s="3">
        <v>68.400000000000006</v>
      </c>
      <c r="F4658" s="3">
        <v>17</v>
      </c>
      <c r="G4658" s="3">
        <v>68.400000000000006</v>
      </c>
    </row>
    <row r="4659" spans="1:7" x14ac:dyDescent="0.3">
      <c r="A4659" s="8">
        <v>44511</v>
      </c>
      <c r="B4659" s="3">
        <v>69.7</v>
      </c>
      <c r="C4659" s="3">
        <v>69.7</v>
      </c>
      <c r="D4659" s="3">
        <v>69.7</v>
      </c>
      <c r="E4659" s="3">
        <v>69.7</v>
      </c>
      <c r="F4659" s="3">
        <v>3</v>
      </c>
      <c r="G4659" s="3">
        <v>71.03</v>
      </c>
    </row>
    <row r="4660" spans="1:7" x14ac:dyDescent="0.3">
      <c r="A4660" s="8">
        <v>44512</v>
      </c>
      <c r="B4660" s="3">
        <v>73.72</v>
      </c>
      <c r="C4660" s="3">
        <v>73.72</v>
      </c>
      <c r="D4660" s="3">
        <v>73.5</v>
      </c>
      <c r="E4660" s="3">
        <v>73.5</v>
      </c>
      <c r="F4660" s="3">
        <v>19</v>
      </c>
      <c r="G4660" s="3">
        <v>73.5</v>
      </c>
    </row>
    <row r="4661" spans="1:7" x14ac:dyDescent="0.3">
      <c r="A4661" s="8">
        <v>44515</v>
      </c>
      <c r="B4661" s="3">
        <v>76</v>
      </c>
      <c r="C4661" s="3">
        <v>79</v>
      </c>
      <c r="D4661" s="3">
        <v>76</v>
      </c>
      <c r="E4661" s="3">
        <v>79</v>
      </c>
      <c r="F4661" s="3">
        <v>32</v>
      </c>
      <c r="G4661" s="3">
        <v>79</v>
      </c>
    </row>
    <row r="4662" spans="1:7" x14ac:dyDescent="0.3">
      <c r="A4662" s="8">
        <v>44516</v>
      </c>
      <c r="B4662" s="3">
        <v>81.25</v>
      </c>
      <c r="C4662" s="3">
        <v>83</v>
      </c>
      <c r="D4662" s="3">
        <v>81.099999999999994</v>
      </c>
      <c r="E4662" s="3">
        <v>83</v>
      </c>
      <c r="F4662" s="3">
        <v>33</v>
      </c>
      <c r="G4662" s="3">
        <v>83</v>
      </c>
    </row>
    <row r="4663" spans="1:7" x14ac:dyDescent="0.3">
      <c r="A4663" s="8">
        <v>44517</v>
      </c>
      <c r="B4663" s="3">
        <v>85</v>
      </c>
      <c r="C4663" s="3">
        <v>89.75</v>
      </c>
      <c r="D4663" s="3">
        <v>85</v>
      </c>
      <c r="E4663" s="3">
        <v>89.55</v>
      </c>
      <c r="F4663" s="3">
        <v>27</v>
      </c>
      <c r="G4663" s="3">
        <v>89.55</v>
      </c>
    </row>
    <row r="4664" spans="1:7" x14ac:dyDescent="0.3">
      <c r="A4664" s="8">
        <v>44518</v>
      </c>
      <c r="B4664" s="3">
        <v>86</v>
      </c>
      <c r="C4664" s="3">
        <v>86.6</v>
      </c>
      <c r="D4664" s="3">
        <v>84.2</v>
      </c>
      <c r="E4664" s="3">
        <v>86.4</v>
      </c>
      <c r="F4664" s="3">
        <v>83</v>
      </c>
      <c r="G4664" s="3">
        <v>86.1</v>
      </c>
    </row>
    <row r="4665" spans="1:7" x14ac:dyDescent="0.3">
      <c r="A4665" s="8">
        <v>44519</v>
      </c>
      <c r="B4665" s="3">
        <v>86.05</v>
      </c>
      <c r="C4665" s="3">
        <v>87.35</v>
      </c>
      <c r="D4665" s="3">
        <v>85.1</v>
      </c>
      <c r="E4665" s="3">
        <v>86.6</v>
      </c>
      <c r="F4665" s="3">
        <v>74</v>
      </c>
      <c r="G4665" s="3">
        <v>86.7</v>
      </c>
    </row>
    <row r="4666" spans="1:7" x14ac:dyDescent="0.3">
      <c r="A4666" s="8">
        <v>44522</v>
      </c>
      <c r="B4666" s="3">
        <v>92</v>
      </c>
      <c r="C4666" s="3">
        <v>94</v>
      </c>
      <c r="D4666" s="3">
        <v>92</v>
      </c>
      <c r="E4666" s="3">
        <v>93.75</v>
      </c>
      <c r="F4666" s="3">
        <v>10</v>
      </c>
      <c r="G4666" s="3">
        <v>93.75</v>
      </c>
    </row>
    <row r="4667" spans="1:7" x14ac:dyDescent="0.3">
      <c r="A4667" s="8">
        <v>44523</v>
      </c>
      <c r="B4667" s="3">
        <v>92</v>
      </c>
      <c r="C4667" s="3">
        <v>92</v>
      </c>
      <c r="D4667" s="3">
        <v>92</v>
      </c>
      <c r="E4667" s="3">
        <v>92</v>
      </c>
      <c r="F4667" s="3">
        <v>9</v>
      </c>
      <c r="G4667" s="3">
        <v>92</v>
      </c>
    </row>
    <row r="4668" spans="1:7" x14ac:dyDescent="0.3">
      <c r="A4668" s="8">
        <v>44524</v>
      </c>
      <c r="B4668" s="3">
        <v>92.75</v>
      </c>
      <c r="C4668" s="3">
        <v>93.7</v>
      </c>
      <c r="D4668" s="3">
        <v>92.75</v>
      </c>
      <c r="E4668" s="3">
        <v>93</v>
      </c>
      <c r="F4668" s="3">
        <v>8</v>
      </c>
      <c r="G4668" s="3">
        <v>93</v>
      </c>
    </row>
    <row r="4669" spans="1:7" x14ac:dyDescent="0.3">
      <c r="A4669" s="8">
        <v>44525</v>
      </c>
      <c r="B4669" s="3">
        <v>95.5</v>
      </c>
      <c r="C4669" s="3">
        <v>97</v>
      </c>
      <c r="D4669" s="3">
        <v>95.5</v>
      </c>
      <c r="E4669" s="3">
        <v>97</v>
      </c>
      <c r="F4669" s="3">
        <v>24</v>
      </c>
      <c r="G4669" s="3">
        <v>97</v>
      </c>
    </row>
    <row r="4670" spans="1:7" x14ac:dyDescent="0.3">
      <c r="A4670" s="8">
        <v>44526</v>
      </c>
      <c r="B4670" s="3">
        <v>93</v>
      </c>
      <c r="C4670" s="3">
        <v>94.51</v>
      </c>
      <c r="D4670" s="3">
        <v>93</v>
      </c>
      <c r="E4670" s="3">
        <v>94</v>
      </c>
      <c r="F4670" s="3">
        <v>15</v>
      </c>
      <c r="G4670" s="3">
        <v>94</v>
      </c>
    </row>
    <row r="4671" spans="1:7" x14ac:dyDescent="0.3">
      <c r="A4671" s="8">
        <v>44529</v>
      </c>
      <c r="B4671" s="3">
        <v>112</v>
      </c>
      <c r="C4671" s="3">
        <v>112.75</v>
      </c>
      <c r="D4671" s="3">
        <v>108</v>
      </c>
      <c r="E4671" s="3">
        <v>108</v>
      </c>
      <c r="F4671" s="3">
        <v>72</v>
      </c>
      <c r="G4671" s="3">
        <v>106.38</v>
      </c>
    </row>
    <row r="4672" spans="1:7" x14ac:dyDescent="0.3">
      <c r="A4672" s="8">
        <v>44530</v>
      </c>
      <c r="B4672" s="3">
        <v>110.5</v>
      </c>
      <c r="C4672" s="3">
        <v>110.5</v>
      </c>
      <c r="D4672" s="3">
        <v>103.8</v>
      </c>
      <c r="E4672" s="3">
        <v>106</v>
      </c>
      <c r="F4672" s="3">
        <v>45</v>
      </c>
      <c r="G4672" s="3">
        <v>107.63</v>
      </c>
    </row>
    <row r="4673" spans="1:7" x14ac:dyDescent="0.3">
      <c r="A4673" s="8">
        <v>44531</v>
      </c>
      <c r="B4673" s="3">
        <v>96.15</v>
      </c>
      <c r="C4673" s="3">
        <v>97</v>
      </c>
      <c r="D4673" s="3">
        <v>96</v>
      </c>
      <c r="E4673" s="3">
        <v>96</v>
      </c>
      <c r="F4673" s="3">
        <v>25</v>
      </c>
      <c r="G4673" s="3">
        <v>95.45</v>
      </c>
    </row>
    <row r="4674" spans="1:7" x14ac:dyDescent="0.3">
      <c r="A4674" s="8">
        <v>44532</v>
      </c>
      <c r="B4674" s="3">
        <v>91</v>
      </c>
      <c r="C4674" s="3">
        <v>93</v>
      </c>
      <c r="D4674" s="3">
        <v>90.75</v>
      </c>
      <c r="E4674" s="3">
        <v>93</v>
      </c>
      <c r="F4674" s="3">
        <v>13</v>
      </c>
      <c r="G4674" s="3">
        <v>93</v>
      </c>
    </row>
    <row r="4675" spans="1:7" x14ac:dyDescent="0.3">
      <c r="A4675" s="8">
        <v>44533</v>
      </c>
      <c r="B4675" s="3">
        <v>93.4</v>
      </c>
      <c r="C4675" s="3">
        <v>95.85</v>
      </c>
      <c r="D4675" s="3">
        <v>93.4</v>
      </c>
      <c r="E4675" s="3">
        <v>95.55</v>
      </c>
      <c r="F4675" s="3">
        <v>17</v>
      </c>
      <c r="G4675" s="3">
        <v>95.55</v>
      </c>
    </row>
    <row r="4676" spans="1:7" x14ac:dyDescent="0.3">
      <c r="A4676" s="8">
        <v>44536</v>
      </c>
      <c r="B4676" s="3">
        <v>94</v>
      </c>
      <c r="C4676" s="3">
        <v>94.05</v>
      </c>
      <c r="D4676" s="3">
        <v>94</v>
      </c>
      <c r="E4676" s="3">
        <v>94</v>
      </c>
      <c r="F4676" s="3">
        <v>14</v>
      </c>
      <c r="G4676" s="3">
        <v>94.05</v>
      </c>
    </row>
    <row r="4677" spans="1:7" x14ac:dyDescent="0.3">
      <c r="A4677" s="8">
        <v>44537</v>
      </c>
      <c r="B4677" s="3">
        <v>101.5</v>
      </c>
      <c r="C4677" s="3">
        <v>103.25</v>
      </c>
      <c r="D4677" s="3">
        <v>101.5</v>
      </c>
      <c r="E4677" s="3">
        <v>103.2</v>
      </c>
      <c r="F4677" s="3">
        <v>51</v>
      </c>
      <c r="G4677" s="3">
        <v>103.2</v>
      </c>
    </row>
    <row r="4678" spans="1:7" x14ac:dyDescent="0.3">
      <c r="A4678" s="8">
        <v>44538</v>
      </c>
      <c r="B4678" s="3">
        <v>103.5</v>
      </c>
      <c r="C4678" s="3">
        <v>107.5</v>
      </c>
      <c r="D4678" s="3">
        <v>103.5</v>
      </c>
      <c r="E4678" s="3">
        <v>107.5</v>
      </c>
      <c r="F4678" s="3">
        <v>7</v>
      </c>
      <c r="G4678" s="3">
        <v>106.05</v>
      </c>
    </row>
    <row r="4679" spans="1:7" x14ac:dyDescent="0.3">
      <c r="A4679" s="8">
        <v>44539</v>
      </c>
      <c r="B4679" s="3">
        <v>100.3</v>
      </c>
      <c r="C4679" s="3">
        <v>104</v>
      </c>
      <c r="D4679" s="3">
        <v>100.3</v>
      </c>
      <c r="E4679" s="3">
        <v>103</v>
      </c>
      <c r="F4679" s="3">
        <v>61</v>
      </c>
      <c r="G4679" s="3">
        <v>103</v>
      </c>
    </row>
    <row r="4680" spans="1:7" x14ac:dyDescent="0.3">
      <c r="A4680" s="8">
        <v>44540</v>
      </c>
      <c r="B4680" s="3">
        <v>101</v>
      </c>
      <c r="C4680" s="3">
        <v>102.25</v>
      </c>
      <c r="D4680" s="3">
        <v>101</v>
      </c>
      <c r="E4680" s="3">
        <v>102</v>
      </c>
      <c r="F4680" s="3">
        <v>16</v>
      </c>
      <c r="G4680" s="3">
        <v>102</v>
      </c>
    </row>
    <row r="4681" spans="1:7" x14ac:dyDescent="0.3">
      <c r="A4681" s="8">
        <v>44543</v>
      </c>
      <c r="B4681" s="3">
        <v>114</v>
      </c>
      <c r="C4681" s="3">
        <v>121</v>
      </c>
      <c r="D4681" s="3">
        <v>114</v>
      </c>
      <c r="E4681" s="3">
        <v>120.54</v>
      </c>
      <c r="F4681" s="3">
        <v>56</v>
      </c>
      <c r="G4681" s="3">
        <v>121</v>
      </c>
    </row>
    <row r="4682" spans="1:7" x14ac:dyDescent="0.3">
      <c r="A4682" s="8">
        <v>44544</v>
      </c>
      <c r="B4682" s="3">
        <v>132</v>
      </c>
      <c r="C4682" s="3">
        <v>132.5</v>
      </c>
      <c r="D4682" s="3">
        <v>125.5</v>
      </c>
      <c r="E4682" s="3">
        <v>127</v>
      </c>
      <c r="F4682" s="3">
        <v>48</v>
      </c>
      <c r="G4682" s="3">
        <v>127</v>
      </c>
    </row>
    <row r="4683" spans="1:7" x14ac:dyDescent="0.3">
      <c r="A4683" s="8">
        <v>44545</v>
      </c>
      <c r="B4683" s="3">
        <v>133</v>
      </c>
      <c r="C4683" s="3">
        <v>139</v>
      </c>
      <c r="D4683" s="3">
        <v>133</v>
      </c>
      <c r="E4683" s="3">
        <v>137.5</v>
      </c>
      <c r="F4683" s="3">
        <v>44</v>
      </c>
      <c r="G4683" s="3">
        <v>138</v>
      </c>
    </row>
    <row r="4684" spans="1:7" x14ac:dyDescent="0.3">
      <c r="A4684" s="8">
        <v>44546</v>
      </c>
      <c r="B4684" s="3">
        <v>148</v>
      </c>
      <c r="C4684" s="3">
        <v>153</v>
      </c>
      <c r="D4684" s="3">
        <v>147</v>
      </c>
      <c r="E4684" s="3">
        <v>147</v>
      </c>
      <c r="F4684" s="3">
        <v>20</v>
      </c>
      <c r="G4684" s="3">
        <v>143.44999999999999</v>
      </c>
    </row>
    <row r="4685" spans="1:7" x14ac:dyDescent="0.3">
      <c r="A4685" s="8">
        <v>44547</v>
      </c>
      <c r="B4685" s="3">
        <v>138.80000000000001</v>
      </c>
      <c r="C4685" s="3">
        <v>142</v>
      </c>
      <c r="D4685" s="3">
        <v>131</v>
      </c>
      <c r="E4685" s="3">
        <v>132</v>
      </c>
      <c r="F4685" s="3">
        <v>43</v>
      </c>
      <c r="G4685" s="3">
        <v>132</v>
      </c>
    </row>
    <row r="4686" spans="1:7" x14ac:dyDescent="0.3">
      <c r="A4686" s="8">
        <v>44550</v>
      </c>
      <c r="B4686" s="3">
        <v>134</v>
      </c>
      <c r="C4686" s="3">
        <v>136.5</v>
      </c>
      <c r="D4686" s="3">
        <v>134</v>
      </c>
      <c r="E4686" s="3">
        <v>134</v>
      </c>
      <c r="F4686" s="3">
        <v>22</v>
      </c>
      <c r="G4686" s="3">
        <v>134</v>
      </c>
    </row>
    <row r="4687" spans="1:7" x14ac:dyDescent="0.3">
      <c r="A4687" s="8">
        <v>44551</v>
      </c>
      <c r="B4687" s="3">
        <v>144</v>
      </c>
      <c r="C4687" s="3">
        <v>146.75</v>
      </c>
      <c r="D4687" s="3">
        <v>144</v>
      </c>
      <c r="E4687" s="3">
        <v>145</v>
      </c>
      <c r="F4687" s="3">
        <v>46</v>
      </c>
      <c r="G4687" s="3">
        <v>145</v>
      </c>
    </row>
    <row r="4688" spans="1:7" x14ac:dyDescent="0.3">
      <c r="A4688" s="8">
        <v>44552</v>
      </c>
      <c r="B4688" s="3">
        <v>137.75</v>
      </c>
      <c r="C4688" s="3">
        <v>142</v>
      </c>
      <c r="D4688" s="3">
        <v>137.75</v>
      </c>
      <c r="E4688" s="3">
        <v>138.9</v>
      </c>
      <c r="F4688" s="3">
        <v>20</v>
      </c>
      <c r="G4688" s="3">
        <v>139.75</v>
      </c>
    </row>
    <row r="4689" spans="1:7" x14ac:dyDescent="0.3">
      <c r="A4689" s="8">
        <v>44553</v>
      </c>
      <c r="B4689" s="3">
        <v>130</v>
      </c>
      <c r="C4689" s="3">
        <v>132</v>
      </c>
      <c r="D4689" s="3">
        <v>127.8</v>
      </c>
      <c r="E4689" s="3">
        <v>127.8</v>
      </c>
      <c r="F4689" s="3">
        <v>21</v>
      </c>
      <c r="G4689" s="3">
        <v>127.8</v>
      </c>
    </row>
    <row r="4690" spans="1:7" x14ac:dyDescent="0.3">
      <c r="A4690" s="8">
        <v>44557</v>
      </c>
      <c r="B4690" s="3">
        <v>116.1</v>
      </c>
      <c r="C4690" s="3">
        <v>118</v>
      </c>
      <c r="D4690" s="3">
        <v>116.1</v>
      </c>
      <c r="E4690" s="3">
        <v>117</v>
      </c>
      <c r="F4690" s="3">
        <v>46</v>
      </c>
      <c r="G4690" s="3">
        <v>118</v>
      </c>
    </row>
    <row r="4691" spans="1:7" x14ac:dyDescent="0.3">
      <c r="A4691" s="8">
        <v>44558</v>
      </c>
      <c r="B4691" s="3">
        <v>111</v>
      </c>
      <c r="C4691" s="3">
        <v>117</v>
      </c>
      <c r="D4691" s="3">
        <v>111</v>
      </c>
      <c r="E4691" s="3">
        <v>117</v>
      </c>
      <c r="F4691" s="3">
        <v>68</v>
      </c>
      <c r="G4691" s="3">
        <v>117</v>
      </c>
    </row>
    <row r="4692" spans="1:7" x14ac:dyDescent="0.3">
      <c r="A4692" s="8">
        <v>44559</v>
      </c>
      <c r="B4692" s="3">
        <v>110</v>
      </c>
      <c r="C4692" s="3">
        <v>115</v>
      </c>
      <c r="D4692" s="3">
        <v>110</v>
      </c>
      <c r="E4692" s="3">
        <v>112</v>
      </c>
      <c r="F4692" s="3">
        <v>21</v>
      </c>
      <c r="G4692" s="3">
        <v>112</v>
      </c>
    </row>
    <row r="4693" spans="1:7" x14ac:dyDescent="0.3">
      <c r="A4693" s="8">
        <v>44560</v>
      </c>
      <c r="B4693" s="3">
        <v>108</v>
      </c>
      <c r="C4693" s="3">
        <v>110</v>
      </c>
      <c r="D4693" s="3">
        <v>107</v>
      </c>
      <c r="E4693" s="3">
        <v>110</v>
      </c>
      <c r="F4693" s="3">
        <v>26</v>
      </c>
      <c r="G4693" s="3">
        <v>111.75</v>
      </c>
    </row>
    <row r="4694" spans="1:7" x14ac:dyDescent="0.3">
      <c r="A4694" s="8">
        <v>44564</v>
      </c>
      <c r="B4694" s="3">
        <v>62.15</v>
      </c>
      <c r="C4694" s="3">
        <v>70</v>
      </c>
      <c r="D4694" s="3">
        <v>62.15</v>
      </c>
      <c r="E4694" s="3">
        <v>68</v>
      </c>
      <c r="F4694" s="3">
        <v>17</v>
      </c>
      <c r="G4694" s="3">
        <v>68</v>
      </c>
    </row>
    <row r="4695" spans="1:7" x14ac:dyDescent="0.3">
      <c r="A4695" s="8">
        <v>44565</v>
      </c>
      <c r="B4695" s="3">
        <v>69</v>
      </c>
      <c r="C4695" s="3">
        <v>71</v>
      </c>
      <c r="D4695" s="3">
        <v>68.75</v>
      </c>
      <c r="E4695" s="3">
        <v>70.5</v>
      </c>
      <c r="F4695" s="3">
        <v>68</v>
      </c>
      <c r="G4695" s="3">
        <v>70.5</v>
      </c>
    </row>
    <row r="4696" spans="1:7" x14ac:dyDescent="0.3">
      <c r="A4696" s="8">
        <v>44566</v>
      </c>
      <c r="B4696" s="3">
        <v>69.25</v>
      </c>
      <c r="C4696" s="3">
        <v>69.5</v>
      </c>
      <c r="D4696" s="3">
        <v>67.2</v>
      </c>
      <c r="E4696" s="3">
        <v>67.2</v>
      </c>
      <c r="F4696" s="3">
        <v>27</v>
      </c>
      <c r="G4696" s="3">
        <v>67.2</v>
      </c>
    </row>
    <row r="4697" spans="1:7" x14ac:dyDescent="0.3">
      <c r="A4697" s="8">
        <v>44567</v>
      </c>
      <c r="B4697" s="3">
        <v>65.5</v>
      </c>
      <c r="C4697" s="3">
        <v>65.5</v>
      </c>
      <c r="D4697" s="3">
        <v>63.5</v>
      </c>
      <c r="E4697" s="3">
        <v>64</v>
      </c>
      <c r="F4697" s="3">
        <v>27</v>
      </c>
      <c r="G4697" s="3">
        <v>64</v>
      </c>
    </row>
    <row r="4698" spans="1:7" x14ac:dyDescent="0.3">
      <c r="A4698" s="8">
        <v>44568</v>
      </c>
      <c r="B4698" s="3">
        <v>64</v>
      </c>
      <c r="C4698" s="3">
        <v>64.25</v>
      </c>
      <c r="D4698" s="3">
        <v>62.1</v>
      </c>
      <c r="E4698" s="3">
        <v>62.15</v>
      </c>
      <c r="F4698" s="3">
        <v>57</v>
      </c>
      <c r="G4698" s="3">
        <v>62.15</v>
      </c>
    </row>
    <row r="4699" spans="1:7" x14ac:dyDescent="0.3">
      <c r="A4699" s="8">
        <v>44571</v>
      </c>
      <c r="B4699" s="3">
        <v>60</v>
      </c>
      <c r="C4699" s="3">
        <v>60.15</v>
      </c>
      <c r="D4699" s="3">
        <v>59.85</v>
      </c>
      <c r="E4699" s="3">
        <v>60</v>
      </c>
      <c r="F4699" s="3">
        <v>43</v>
      </c>
      <c r="G4699" s="3">
        <v>60</v>
      </c>
    </row>
    <row r="4700" spans="1:7" x14ac:dyDescent="0.3">
      <c r="A4700" s="8">
        <v>44572</v>
      </c>
      <c r="B4700" s="3">
        <v>60</v>
      </c>
      <c r="C4700" s="3">
        <v>63</v>
      </c>
      <c r="D4700" s="3">
        <v>60</v>
      </c>
      <c r="E4700" s="3">
        <v>62.5</v>
      </c>
      <c r="F4700" s="3">
        <v>42</v>
      </c>
      <c r="G4700" s="3">
        <v>62.5</v>
      </c>
    </row>
    <row r="4701" spans="1:7" x14ac:dyDescent="0.3">
      <c r="A4701" s="8">
        <v>44573</v>
      </c>
      <c r="B4701" s="3">
        <v>64</v>
      </c>
      <c r="C4701" s="3">
        <v>64</v>
      </c>
      <c r="D4701" s="3">
        <v>62.9</v>
      </c>
      <c r="E4701" s="3">
        <v>62.9</v>
      </c>
      <c r="F4701" s="3">
        <v>50</v>
      </c>
      <c r="G4701" s="3">
        <v>63.13</v>
      </c>
    </row>
    <row r="4702" spans="1:7" x14ac:dyDescent="0.3">
      <c r="A4702" s="8">
        <v>44574</v>
      </c>
      <c r="B4702" s="3">
        <v>60</v>
      </c>
      <c r="C4702" s="3">
        <v>63</v>
      </c>
      <c r="D4702" s="3">
        <v>60</v>
      </c>
      <c r="E4702" s="3">
        <v>62.5</v>
      </c>
      <c r="F4702" s="3">
        <v>28</v>
      </c>
      <c r="G4702" s="3">
        <v>64.23</v>
      </c>
    </row>
    <row r="4703" spans="1:7" x14ac:dyDescent="0.3">
      <c r="A4703" s="8">
        <v>44575</v>
      </c>
      <c r="B4703" s="3">
        <v>66.5</v>
      </c>
      <c r="C4703" s="3">
        <v>68.75</v>
      </c>
      <c r="D4703" s="3">
        <v>65.5</v>
      </c>
      <c r="E4703" s="3">
        <v>68.5</v>
      </c>
      <c r="F4703" s="3">
        <v>32</v>
      </c>
      <c r="G4703" s="3">
        <v>68.61</v>
      </c>
    </row>
    <row r="4704" spans="1:7" x14ac:dyDescent="0.3">
      <c r="A4704" s="8">
        <v>44578</v>
      </c>
      <c r="B4704" s="3">
        <v>67.7</v>
      </c>
      <c r="C4704" s="3">
        <v>71</v>
      </c>
      <c r="D4704" s="3">
        <v>67.7</v>
      </c>
      <c r="E4704" s="3">
        <v>68.7</v>
      </c>
      <c r="F4704" s="3">
        <v>41</v>
      </c>
      <c r="G4704" s="3">
        <v>69</v>
      </c>
    </row>
    <row r="4705" spans="1:7" x14ac:dyDescent="0.3">
      <c r="A4705" s="8">
        <v>44579</v>
      </c>
      <c r="B4705" s="3">
        <v>69</v>
      </c>
      <c r="C4705" s="3">
        <v>70.400000000000006</v>
      </c>
      <c r="D4705" s="3">
        <v>69</v>
      </c>
      <c r="E4705" s="3">
        <v>69.900000000000006</v>
      </c>
      <c r="F4705" s="3">
        <v>74</v>
      </c>
      <c r="G4705" s="3">
        <v>70.400000000000006</v>
      </c>
    </row>
    <row r="4706" spans="1:7" x14ac:dyDescent="0.3">
      <c r="A4706" s="8">
        <v>44580</v>
      </c>
      <c r="B4706" s="3">
        <v>69.5</v>
      </c>
      <c r="C4706" s="3">
        <v>69.5</v>
      </c>
      <c r="D4706" s="3">
        <v>68</v>
      </c>
      <c r="E4706" s="3">
        <v>69.25</v>
      </c>
      <c r="F4706" s="3">
        <v>80</v>
      </c>
      <c r="G4706" s="3">
        <v>69.25</v>
      </c>
    </row>
    <row r="4707" spans="1:7" x14ac:dyDescent="0.3">
      <c r="A4707" s="8">
        <v>44581</v>
      </c>
      <c r="B4707" s="3">
        <v>67</v>
      </c>
      <c r="C4707" s="3">
        <v>67</v>
      </c>
      <c r="D4707" s="3">
        <v>66.900000000000006</v>
      </c>
      <c r="E4707" s="3">
        <v>67</v>
      </c>
      <c r="F4707" s="3">
        <v>76</v>
      </c>
      <c r="G4707" s="3">
        <v>66.849999999999994</v>
      </c>
    </row>
    <row r="4708" spans="1:7" x14ac:dyDescent="0.3">
      <c r="A4708" s="8">
        <v>44582</v>
      </c>
      <c r="B4708" s="3">
        <v>68</v>
      </c>
      <c r="C4708" s="3">
        <v>69</v>
      </c>
      <c r="D4708" s="3">
        <v>68</v>
      </c>
      <c r="E4708" s="3">
        <v>69</v>
      </c>
      <c r="F4708" s="3">
        <v>74</v>
      </c>
      <c r="G4708" s="3">
        <v>69.150000000000006</v>
      </c>
    </row>
    <row r="4709" spans="1:7" x14ac:dyDescent="0.3">
      <c r="A4709" s="8">
        <v>44585</v>
      </c>
      <c r="B4709" s="3">
        <v>73.150000000000006</v>
      </c>
      <c r="C4709" s="3">
        <v>80</v>
      </c>
      <c r="D4709" s="3">
        <v>73</v>
      </c>
      <c r="E4709" s="3">
        <v>80</v>
      </c>
      <c r="F4709" s="3">
        <v>58</v>
      </c>
      <c r="G4709" s="3">
        <v>80</v>
      </c>
    </row>
    <row r="4710" spans="1:7" x14ac:dyDescent="0.3">
      <c r="A4710" s="8">
        <v>44586</v>
      </c>
      <c r="B4710" s="3">
        <v>80</v>
      </c>
      <c r="C4710" s="3">
        <v>87.05</v>
      </c>
      <c r="D4710" s="3">
        <v>80</v>
      </c>
      <c r="E4710" s="3">
        <v>85.25</v>
      </c>
      <c r="F4710" s="3">
        <v>65</v>
      </c>
      <c r="G4710" s="3">
        <v>85.25</v>
      </c>
    </row>
    <row r="4711" spans="1:7" x14ac:dyDescent="0.3">
      <c r="A4711" s="8">
        <v>44587</v>
      </c>
      <c r="B4711" s="3">
        <v>78</v>
      </c>
      <c r="C4711" s="3">
        <v>78.5</v>
      </c>
      <c r="D4711" s="3">
        <v>77</v>
      </c>
      <c r="E4711" s="3">
        <v>77.400000000000006</v>
      </c>
      <c r="F4711" s="3">
        <v>70</v>
      </c>
      <c r="G4711" s="3">
        <v>77.400000000000006</v>
      </c>
    </row>
    <row r="4712" spans="1:7" x14ac:dyDescent="0.3">
      <c r="A4712" s="8">
        <v>44588</v>
      </c>
      <c r="B4712" s="3">
        <v>80</v>
      </c>
      <c r="C4712" s="3">
        <v>81.25</v>
      </c>
      <c r="D4712" s="3">
        <v>79.5</v>
      </c>
      <c r="E4712" s="3">
        <v>80</v>
      </c>
      <c r="F4712" s="3">
        <v>45</v>
      </c>
      <c r="G4712" s="3">
        <v>80.55</v>
      </c>
    </row>
    <row r="4713" spans="1:7" x14ac:dyDescent="0.3">
      <c r="A4713" s="8">
        <v>44589</v>
      </c>
      <c r="B4713" s="3">
        <v>82.65</v>
      </c>
      <c r="C4713" s="3">
        <v>82.65</v>
      </c>
      <c r="D4713" s="3">
        <v>82.5</v>
      </c>
      <c r="E4713" s="3">
        <v>82.5</v>
      </c>
      <c r="F4713" s="3">
        <v>45</v>
      </c>
      <c r="G4713" s="3">
        <v>82.5</v>
      </c>
    </row>
    <row r="4714" spans="1:7" x14ac:dyDescent="0.3">
      <c r="A4714" s="8">
        <v>44592</v>
      </c>
      <c r="B4714" s="3">
        <v>76</v>
      </c>
      <c r="C4714" s="3">
        <v>77</v>
      </c>
      <c r="D4714" s="3">
        <v>75.599999999999994</v>
      </c>
      <c r="E4714" s="3">
        <v>76.25</v>
      </c>
      <c r="F4714" s="3">
        <v>56</v>
      </c>
      <c r="G4714" s="3">
        <v>76.05</v>
      </c>
    </row>
    <row r="4715" spans="1:7" x14ac:dyDescent="0.3">
      <c r="A4715" s="8">
        <v>44593</v>
      </c>
      <c r="B4715" s="3">
        <v>65.5</v>
      </c>
      <c r="C4715" s="3">
        <v>67.2</v>
      </c>
      <c r="D4715" s="3">
        <v>65.5</v>
      </c>
      <c r="E4715" s="3">
        <v>66.599999999999994</v>
      </c>
      <c r="F4715" s="3">
        <v>11</v>
      </c>
      <c r="G4715" s="3">
        <v>67.03</v>
      </c>
    </row>
    <row r="4716" spans="1:7" x14ac:dyDescent="0.3">
      <c r="A4716" s="8">
        <v>44594</v>
      </c>
      <c r="B4716" s="3">
        <v>69</v>
      </c>
      <c r="C4716" s="3">
        <v>71.099999999999994</v>
      </c>
      <c r="D4716" s="3">
        <v>69</v>
      </c>
      <c r="E4716" s="3">
        <v>71.099999999999994</v>
      </c>
      <c r="F4716" s="3">
        <v>26</v>
      </c>
      <c r="G4716" s="3">
        <v>71.099999999999994</v>
      </c>
    </row>
    <row r="4717" spans="1:7" x14ac:dyDescent="0.3">
      <c r="A4717" s="8">
        <v>44595</v>
      </c>
      <c r="B4717" s="3">
        <v>69.25</v>
      </c>
      <c r="C4717" s="3">
        <v>69.349999999999994</v>
      </c>
      <c r="D4717" s="3">
        <v>68.98</v>
      </c>
      <c r="E4717" s="3">
        <v>68.98</v>
      </c>
      <c r="F4717" s="3">
        <v>32</v>
      </c>
      <c r="G4717" s="3">
        <v>69</v>
      </c>
    </row>
    <row r="4718" spans="1:7" x14ac:dyDescent="0.3">
      <c r="A4718" s="8">
        <v>44596</v>
      </c>
      <c r="B4718" s="3">
        <v>67</v>
      </c>
      <c r="C4718" s="3">
        <v>67.5</v>
      </c>
      <c r="D4718" s="3">
        <v>66.5</v>
      </c>
      <c r="E4718" s="3">
        <v>66.900000000000006</v>
      </c>
      <c r="F4718" s="3">
        <v>38</v>
      </c>
      <c r="G4718" s="3">
        <v>66.900000000000006</v>
      </c>
    </row>
    <row r="4719" spans="1:7" x14ac:dyDescent="0.3">
      <c r="A4719" s="8">
        <v>44599</v>
      </c>
      <c r="B4719" s="3">
        <v>66.05</v>
      </c>
      <c r="C4719" s="3">
        <v>66.05</v>
      </c>
      <c r="D4719" s="3">
        <v>65.989999999999995</v>
      </c>
      <c r="E4719" s="3">
        <v>65.989999999999995</v>
      </c>
      <c r="F4719" s="3">
        <v>4</v>
      </c>
      <c r="G4719" s="3">
        <v>66.05</v>
      </c>
    </row>
    <row r="4720" spans="1:7" x14ac:dyDescent="0.3">
      <c r="A4720" s="8">
        <v>44600</v>
      </c>
      <c r="B4720" s="3">
        <v>64</v>
      </c>
      <c r="C4720" s="3">
        <v>64</v>
      </c>
      <c r="D4720" s="3">
        <v>61.5</v>
      </c>
      <c r="E4720" s="3">
        <v>61.65</v>
      </c>
      <c r="F4720" s="3">
        <v>122</v>
      </c>
      <c r="G4720" s="3">
        <v>61.5</v>
      </c>
    </row>
    <row r="4721" spans="1:7" x14ac:dyDescent="0.3">
      <c r="A4721" s="8">
        <v>44601</v>
      </c>
      <c r="B4721" s="3">
        <v>60.5</v>
      </c>
      <c r="C4721" s="3">
        <v>60.9</v>
      </c>
      <c r="D4721" s="3">
        <v>59</v>
      </c>
      <c r="E4721" s="3">
        <v>59.5</v>
      </c>
      <c r="F4721" s="3">
        <v>94</v>
      </c>
      <c r="G4721" s="3">
        <v>59.5</v>
      </c>
    </row>
    <row r="4722" spans="1:7" x14ac:dyDescent="0.3">
      <c r="A4722" s="8">
        <v>44602</v>
      </c>
      <c r="B4722" s="3">
        <v>59.9</v>
      </c>
      <c r="C4722" s="3">
        <v>61.5</v>
      </c>
      <c r="D4722" s="3">
        <v>59</v>
      </c>
      <c r="E4722" s="3">
        <v>60.3</v>
      </c>
      <c r="F4722" s="3">
        <v>52</v>
      </c>
      <c r="G4722" s="3">
        <v>60.3</v>
      </c>
    </row>
    <row r="4723" spans="1:7" x14ac:dyDescent="0.3">
      <c r="A4723" s="8">
        <v>44603</v>
      </c>
      <c r="B4723" s="3">
        <v>59</v>
      </c>
      <c r="C4723" s="3">
        <v>59</v>
      </c>
      <c r="D4723" s="3">
        <v>57.55</v>
      </c>
      <c r="E4723" s="3">
        <v>57.65</v>
      </c>
      <c r="F4723" s="3">
        <v>41</v>
      </c>
      <c r="G4723" s="3">
        <v>57.8</v>
      </c>
    </row>
    <row r="4724" spans="1:7" x14ac:dyDescent="0.3">
      <c r="A4724" s="8">
        <v>44606</v>
      </c>
      <c r="B4724" s="3">
        <v>59</v>
      </c>
      <c r="C4724" s="3">
        <v>61.37</v>
      </c>
      <c r="D4724" s="3">
        <v>59</v>
      </c>
      <c r="E4724" s="3">
        <v>60.68</v>
      </c>
      <c r="F4724" s="3">
        <v>156</v>
      </c>
      <c r="G4724" s="3">
        <v>60.68</v>
      </c>
    </row>
    <row r="4725" spans="1:7" x14ac:dyDescent="0.3">
      <c r="A4725" s="8">
        <v>44607</v>
      </c>
      <c r="B4725" s="3">
        <v>60.5</v>
      </c>
      <c r="C4725" s="3">
        <v>60.5</v>
      </c>
      <c r="D4725" s="3">
        <v>59</v>
      </c>
      <c r="E4725" s="3">
        <v>60</v>
      </c>
      <c r="F4725" s="3">
        <v>33</v>
      </c>
      <c r="G4725" s="3">
        <v>60</v>
      </c>
    </row>
    <row r="4726" spans="1:7" x14ac:dyDescent="0.3">
      <c r="A4726" s="8">
        <v>44608</v>
      </c>
      <c r="B4726" s="3">
        <v>60</v>
      </c>
      <c r="C4726" s="3">
        <v>60.7</v>
      </c>
      <c r="D4726" s="3">
        <v>60</v>
      </c>
      <c r="E4726" s="3">
        <v>60.5</v>
      </c>
      <c r="F4726" s="3">
        <v>37</v>
      </c>
      <c r="G4726" s="3">
        <v>60.1</v>
      </c>
    </row>
    <row r="4727" spans="1:7" x14ac:dyDescent="0.3">
      <c r="A4727" s="8">
        <v>44609</v>
      </c>
      <c r="B4727" s="3">
        <v>61.1</v>
      </c>
      <c r="C4727" s="3">
        <v>61.75</v>
      </c>
      <c r="D4727" s="3">
        <v>61.1</v>
      </c>
      <c r="E4727" s="3">
        <v>61.75</v>
      </c>
      <c r="F4727" s="3">
        <v>34</v>
      </c>
      <c r="G4727" s="3">
        <v>61.4</v>
      </c>
    </row>
    <row r="4728" spans="1:7" x14ac:dyDescent="0.3">
      <c r="A4728" s="8">
        <v>44610</v>
      </c>
      <c r="B4728" s="3">
        <v>61</v>
      </c>
      <c r="C4728" s="3">
        <v>61.82</v>
      </c>
      <c r="D4728" s="3">
        <v>61</v>
      </c>
      <c r="E4728" s="3">
        <v>61.55</v>
      </c>
      <c r="F4728" s="3">
        <v>34</v>
      </c>
      <c r="G4728" s="3">
        <v>61.5</v>
      </c>
    </row>
    <row r="4729" spans="1:7" x14ac:dyDescent="0.3">
      <c r="A4729" s="8">
        <v>44613</v>
      </c>
      <c r="B4729" s="3">
        <v>61.5</v>
      </c>
      <c r="C4729" s="3">
        <v>61.67</v>
      </c>
      <c r="D4729" s="3">
        <v>61</v>
      </c>
      <c r="E4729" s="3">
        <v>61.4</v>
      </c>
      <c r="F4729" s="3">
        <v>64</v>
      </c>
      <c r="G4729" s="3">
        <v>61.3</v>
      </c>
    </row>
    <row r="4730" spans="1:7" x14ac:dyDescent="0.3">
      <c r="A4730" s="8">
        <v>44614</v>
      </c>
      <c r="B4730" s="3">
        <v>64</v>
      </c>
      <c r="C4730" s="3">
        <v>68.5</v>
      </c>
      <c r="D4730" s="3">
        <v>64</v>
      </c>
      <c r="E4730" s="3">
        <v>68.5</v>
      </c>
      <c r="F4730" s="3">
        <v>12</v>
      </c>
      <c r="G4730" s="3">
        <v>68.5</v>
      </c>
    </row>
    <row r="4731" spans="1:7" x14ac:dyDescent="0.3">
      <c r="A4731" s="8">
        <v>44615</v>
      </c>
      <c r="B4731" s="3">
        <v>73</v>
      </c>
      <c r="C4731" s="3">
        <v>76.75</v>
      </c>
      <c r="D4731" s="3">
        <v>73</v>
      </c>
      <c r="E4731" s="3">
        <v>76</v>
      </c>
      <c r="F4731" s="3">
        <v>130</v>
      </c>
      <c r="G4731" s="3">
        <v>76.25</v>
      </c>
    </row>
    <row r="4732" spans="1:7" x14ac:dyDescent="0.3">
      <c r="A4732" s="8">
        <v>44616</v>
      </c>
      <c r="B4732" s="3">
        <v>95</v>
      </c>
      <c r="C4732" s="3">
        <v>100</v>
      </c>
      <c r="D4732" s="3">
        <v>94</v>
      </c>
      <c r="E4732" s="3">
        <v>94</v>
      </c>
      <c r="F4732" s="3">
        <v>58</v>
      </c>
      <c r="G4732" s="3">
        <v>94.25</v>
      </c>
    </row>
    <row r="4733" spans="1:7" x14ac:dyDescent="0.3">
      <c r="A4733" s="8">
        <v>44617</v>
      </c>
      <c r="B4733" s="3">
        <v>90</v>
      </c>
      <c r="C4733" s="3">
        <v>90</v>
      </c>
      <c r="D4733" s="3">
        <v>85</v>
      </c>
      <c r="E4733" s="3">
        <v>89.5</v>
      </c>
      <c r="F4733" s="3">
        <v>80</v>
      </c>
      <c r="G4733" s="3">
        <v>89</v>
      </c>
    </row>
    <row r="4734" spans="1:7" x14ac:dyDescent="0.3">
      <c r="A4734" s="8">
        <v>44620</v>
      </c>
      <c r="B4734" s="3">
        <v>95.5</v>
      </c>
      <c r="C4734" s="3">
        <v>98</v>
      </c>
      <c r="D4734" s="3">
        <v>95.25</v>
      </c>
      <c r="E4734" s="3">
        <v>98</v>
      </c>
      <c r="F4734" s="3">
        <v>16</v>
      </c>
      <c r="G4734" s="3">
        <v>98</v>
      </c>
    </row>
    <row r="4735" spans="1:7" x14ac:dyDescent="0.3">
      <c r="A4735" s="8">
        <v>44621</v>
      </c>
      <c r="B4735" s="3">
        <v>74</v>
      </c>
      <c r="C4735" s="3">
        <v>77.45</v>
      </c>
      <c r="D4735" s="3">
        <v>74</v>
      </c>
      <c r="E4735" s="3">
        <v>77.45</v>
      </c>
      <c r="F4735" s="3">
        <v>11</v>
      </c>
      <c r="G4735" s="3">
        <v>77</v>
      </c>
    </row>
    <row r="4736" spans="1:7" x14ac:dyDescent="0.3">
      <c r="A4736" s="8">
        <v>44622</v>
      </c>
      <c r="B4736" s="3">
        <v>87</v>
      </c>
      <c r="C4736" s="3">
        <v>88</v>
      </c>
      <c r="D4736" s="3">
        <v>86</v>
      </c>
      <c r="E4736" s="3">
        <v>87.75</v>
      </c>
      <c r="F4736" s="3">
        <v>33</v>
      </c>
      <c r="G4736" s="3">
        <v>87.75</v>
      </c>
    </row>
    <row r="4737" spans="1:7" x14ac:dyDescent="0.3">
      <c r="A4737" s="8">
        <v>44623</v>
      </c>
      <c r="B4737" s="3">
        <v>98.5</v>
      </c>
      <c r="C4737" s="3">
        <v>100</v>
      </c>
      <c r="D4737" s="3">
        <v>98.5</v>
      </c>
      <c r="E4737" s="3">
        <v>99.5</v>
      </c>
      <c r="F4737" s="3">
        <v>108</v>
      </c>
      <c r="G4737" s="3">
        <v>100.25</v>
      </c>
    </row>
    <row r="4738" spans="1:7" x14ac:dyDescent="0.3">
      <c r="A4738" s="8">
        <v>44624</v>
      </c>
      <c r="B4738" s="3">
        <v>98.9</v>
      </c>
      <c r="C4738" s="3">
        <v>116</v>
      </c>
      <c r="D4738" s="3">
        <v>98.9</v>
      </c>
      <c r="E4738" s="3">
        <v>116</v>
      </c>
      <c r="F4738" s="3">
        <v>46</v>
      </c>
      <c r="G4738" s="3">
        <v>116</v>
      </c>
    </row>
    <row r="4739" spans="1:7" x14ac:dyDescent="0.3">
      <c r="A4739" s="8">
        <v>44627</v>
      </c>
      <c r="B4739" s="3">
        <v>136.35</v>
      </c>
      <c r="C4739" s="3">
        <v>136.35</v>
      </c>
      <c r="D4739" s="3">
        <v>125</v>
      </c>
      <c r="E4739" s="3">
        <v>125</v>
      </c>
      <c r="F4739" s="3">
        <v>23</v>
      </c>
      <c r="G4739" s="3">
        <v>125</v>
      </c>
    </row>
    <row r="4740" spans="1:7" x14ac:dyDescent="0.3">
      <c r="A4740" s="8">
        <v>44628</v>
      </c>
      <c r="B4740" s="3">
        <v>127</v>
      </c>
      <c r="C4740" s="3">
        <v>127</v>
      </c>
      <c r="D4740" s="3">
        <v>123</v>
      </c>
      <c r="E4740" s="3">
        <v>125.75</v>
      </c>
      <c r="F4740" s="3">
        <v>53</v>
      </c>
      <c r="G4740" s="3">
        <v>125.65</v>
      </c>
    </row>
    <row r="4741" spans="1:7" x14ac:dyDescent="0.3">
      <c r="A4741" s="8">
        <v>44629</v>
      </c>
      <c r="B4741" s="3">
        <v>116.05</v>
      </c>
      <c r="C4741" s="3">
        <v>116.05</v>
      </c>
      <c r="D4741" s="3">
        <v>103</v>
      </c>
      <c r="E4741" s="3">
        <v>103</v>
      </c>
      <c r="F4741" s="3">
        <v>21</v>
      </c>
      <c r="G4741" s="3">
        <v>103</v>
      </c>
    </row>
    <row r="4742" spans="1:7" x14ac:dyDescent="0.3">
      <c r="A4742" s="8">
        <v>44630</v>
      </c>
      <c r="B4742" s="3">
        <v>100</v>
      </c>
      <c r="C4742" s="3">
        <v>100</v>
      </c>
      <c r="D4742" s="3">
        <v>87.25</v>
      </c>
      <c r="E4742" s="3">
        <v>90.25</v>
      </c>
      <c r="F4742" s="3">
        <v>16</v>
      </c>
      <c r="G4742" s="3">
        <v>97.6</v>
      </c>
    </row>
    <row r="4743" spans="1:7" x14ac:dyDescent="0.3">
      <c r="A4743" s="8">
        <v>44631</v>
      </c>
      <c r="B4743" s="3">
        <v>93.5</v>
      </c>
      <c r="C4743" s="3">
        <v>97</v>
      </c>
      <c r="D4743" s="3">
        <v>93.5</v>
      </c>
      <c r="E4743" s="3">
        <v>96.5</v>
      </c>
      <c r="F4743" s="3">
        <v>24</v>
      </c>
      <c r="G4743" s="3">
        <v>95.88</v>
      </c>
    </row>
    <row r="4744" spans="1:7" x14ac:dyDescent="0.3">
      <c r="A4744" s="8">
        <v>44634</v>
      </c>
      <c r="B4744" s="3">
        <v>88</v>
      </c>
      <c r="C4744" s="3">
        <v>89</v>
      </c>
      <c r="D4744" s="3">
        <v>86</v>
      </c>
      <c r="E4744" s="3">
        <v>86</v>
      </c>
      <c r="F4744" s="3">
        <v>9</v>
      </c>
      <c r="G4744" s="3">
        <v>87.75</v>
      </c>
    </row>
    <row r="4745" spans="1:7" x14ac:dyDescent="0.3">
      <c r="A4745" s="8">
        <v>44635</v>
      </c>
      <c r="B4745" s="3">
        <v>86</v>
      </c>
      <c r="C4745" s="3">
        <v>86.5</v>
      </c>
      <c r="D4745" s="3">
        <v>82</v>
      </c>
      <c r="E4745" s="3">
        <v>82</v>
      </c>
      <c r="F4745" s="3">
        <v>24</v>
      </c>
      <c r="G4745" s="3">
        <v>82</v>
      </c>
    </row>
    <row r="4746" spans="1:7" x14ac:dyDescent="0.3">
      <c r="A4746" s="8">
        <v>44636</v>
      </c>
      <c r="B4746" s="3">
        <v>80</v>
      </c>
      <c r="C4746" s="3">
        <v>80</v>
      </c>
      <c r="D4746" s="3">
        <v>71.7</v>
      </c>
      <c r="E4746" s="3">
        <v>71.7</v>
      </c>
      <c r="F4746" s="3">
        <v>11</v>
      </c>
      <c r="G4746" s="3">
        <v>71</v>
      </c>
    </row>
    <row r="4747" spans="1:7" x14ac:dyDescent="0.3">
      <c r="A4747" s="8">
        <v>44637</v>
      </c>
      <c r="B4747" s="3">
        <v>71</v>
      </c>
      <c r="C4747" s="3">
        <v>76.25</v>
      </c>
      <c r="D4747" s="3">
        <v>71</v>
      </c>
      <c r="E4747" s="3">
        <v>74</v>
      </c>
      <c r="F4747" s="3">
        <v>37</v>
      </c>
      <c r="G4747" s="3">
        <v>74</v>
      </c>
    </row>
    <row r="4748" spans="1:7" x14ac:dyDescent="0.3">
      <c r="A4748" s="8">
        <v>44638</v>
      </c>
      <c r="B4748" s="3">
        <v>75</v>
      </c>
      <c r="C4748" s="3">
        <v>78</v>
      </c>
      <c r="D4748" s="3">
        <v>75</v>
      </c>
      <c r="E4748" s="3">
        <v>78</v>
      </c>
      <c r="F4748" s="3">
        <v>12</v>
      </c>
      <c r="G4748" s="3">
        <v>77.5</v>
      </c>
    </row>
    <row r="4749" spans="1:7" x14ac:dyDescent="0.3">
      <c r="A4749" s="8">
        <v>44641</v>
      </c>
      <c r="B4749" s="3">
        <v>81</v>
      </c>
      <c r="C4749" s="3">
        <v>82.53</v>
      </c>
      <c r="D4749" s="3">
        <v>80</v>
      </c>
      <c r="E4749" s="3">
        <v>82</v>
      </c>
      <c r="F4749" s="3">
        <v>21</v>
      </c>
      <c r="G4749" s="3">
        <v>82</v>
      </c>
    </row>
    <row r="4750" spans="1:7" x14ac:dyDescent="0.3">
      <c r="A4750" s="8">
        <v>44642</v>
      </c>
      <c r="B4750" s="3">
        <v>85.7</v>
      </c>
      <c r="C4750" s="3">
        <v>87</v>
      </c>
      <c r="D4750" s="3">
        <v>85.7</v>
      </c>
      <c r="E4750" s="3">
        <v>86.5</v>
      </c>
      <c r="F4750" s="3">
        <v>14</v>
      </c>
      <c r="G4750" s="3">
        <v>86.5</v>
      </c>
    </row>
    <row r="4751" spans="1:7" x14ac:dyDescent="0.3">
      <c r="A4751" s="8">
        <v>44643</v>
      </c>
      <c r="B4751" s="3">
        <v>88.5</v>
      </c>
      <c r="C4751" s="3">
        <v>89.51</v>
      </c>
      <c r="D4751" s="3">
        <v>88.5</v>
      </c>
      <c r="E4751" s="3">
        <v>89.51</v>
      </c>
      <c r="F4751" s="3">
        <v>10</v>
      </c>
      <c r="G4751" s="3">
        <v>90.66</v>
      </c>
    </row>
    <row r="4752" spans="1:7" x14ac:dyDescent="0.3">
      <c r="A4752" s="8">
        <v>44644</v>
      </c>
      <c r="B4752" s="3">
        <v>92</v>
      </c>
      <c r="C4752" s="3">
        <v>92.25</v>
      </c>
      <c r="D4752" s="3">
        <v>89.19</v>
      </c>
      <c r="E4752" s="3">
        <v>90.65</v>
      </c>
      <c r="F4752" s="3">
        <v>50</v>
      </c>
      <c r="G4752" s="3">
        <v>90.65</v>
      </c>
    </row>
    <row r="4753" spans="1:7" x14ac:dyDescent="0.3">
      <c r="A4753" s="8">
        <v>44645</v>
      </c>
      <c r="B4753" s="3">
        <v>89.75</v>
      </c>
      <c r="C4753" s="3">
        <v>91</v>
      </c>
      <c r="D4753" s="3">
        <v>89.75</v>
      </c>
      <c r="E4753" s="3">
        <v>91</v>
      </c>
      <c r="F4753" s="3">
        <v>7</v>
      </c>
      <c r="G4753" s="3">
        <v>91</v>
      </c>
    </row>
    <row r="4754" spans="1:7" x14ac:dyDescent="0.3">
      <c r="A4754" s="8">
        <v>44648</v>
      </c>
      <c r="B4754" s="3">
        <v>100</v>
      </c>
      <c r="C4754" s="3">
        <v>100.5</v>
      </c>
      <c r="D4754" s="3">
        <v>98</v>
      </c>
      <c r="E4754" s="3">
        <v>98.14</v>
      </c>
      <c r="F4754" s="3">
        <v>33</v>
      </c>
      <c r="G4754" s="3">
        <v>98.5</v>
      </c>
    </row>
    <row r="4755" spans="1:7" x14ac:dyDescent="0.3">
      <c r="A4755" s="8">
        <v>44649</v>
      </c>
      <c r="B4755" s="3">
        <v>106</v>
      </c>
      <c r="C4755" s="3">
        <v>106</v>
      </c>
      <c r="D4755" s="3">
        <v>102.9</v>
      </c>
      <c r="E4755" s="3">
        <v>102.9</v>
      </c>
      <c r="F4755" s="3">
        <v>30</v>
      </c>
      <c r="G4755" s="3">
        <v>101.98</v>
      </c>
    </row>
    <row r="4756" spans="1:7" x14ac:dyDescent="0.3">
      <c r="A4756" s="8">
        <v>44650</v>
      </c>
      <c r="B4756" s="3">
        <v>103</v>
      </c>
      <c r="C4756" s="3">
        <v>105</v>
      </c>
      <c r="D4756" s="3">
        <v>101</v>
      </c>
      <c r="E4756" s="3">
        <v>102.4</v>
      </c>
      <c r="F4756" s="3">
        <v>18</v>
      </c>
      <c r="G4756" s="3">
        <v>101</v>
      </c>
    </row>
    <row r="4757" spans="1:7" x14ac:dyDescent="0.3">
      <c r="A4757" s="8">
        <v>44651</v>
      </c>
      <c r="B4757" s="3">
        <v>100.15</v>
      </c>
      <c r="C4757" s="3">
        <v>100.15</v>
      </c>
      <c r="D4757" s="3">
        <v>93</v>
      </c>
      <c r="E4757" s="3">
        <v>93.85</v>
      </c>
      <c r="F4757" s="3">
        <v>72</v>
      </c>
      <c r="G4757" s="3">
        <v>93.85</v>
      </c>
    </row>
    <row r="4758" spans="1:7" x14ac:dyDescent="0.3">
      <c r="A4758" s="8">
        <v>44652</v>
      </c>
      <c r="B4758" s="3">
        <v>73.5</v>
      </c>
      <c r="C4758" s="3">
        <v>73.5</v>
      </c>
      <c r="D4758" s="3">
        <v>72</v>
      </c>
      <c r="E4758" s="3">
        <v>73</v>
      </c>
      <c r="F4758" s="3">
        <v>12</v>
      </c>
      <c r="G4758" s="3">
        <v>72.599999999999994</v>
      </c>
    </row>
    <row r="4759" spans="1:7" x14ac:dyDescent="0.3">
      <c r="A4759" s="8">
        <v>44655</v>
      </c>
      <c r="B4759" s="3">
        <v>72</v>
      </c>
      <c r="C4759" s="3">
        <v>72</v>
      </c>
      <c r="D4759" s="3">
        <v>72</v>
      </c>
      <c r="E4759" s="3">
        <v>72</v>
      </c>
      <c r="F4759" s="3">
        <v>7</v>
      </c>
      <c r="G4759" s="3">
        <v>72</v>
      </c>
    </row>
    <row r="4760" spans="1:7" x14ac:dyDescent="0.3">
      <c r="A4760" s="8">
        <v>44656</v>
      </c>
      <c r="B4760" s="3">
        <v>72</v>
      </c>
      <c r="C4760" s="3">
        <v>72</v>
      </c>
      <c r="D4760" s="3">
        <v>72</v>
      </c>
      <c r="E4760" s="3">
        <v>72</v>
      </c>
      <c r="F4760" s="3">
        <v>41</v>
      </c>
      <c r="G4760" s="3">
        <v>72</v>
      </c>
    </row>
    <row r="4761" spans="1:7" x14ac:dyDescent="0.3">
      <c r="A4761" s="8">
        <v>44657</v>
      </c>
      <c r="B4761" s="3">
        <v>71</v>
      </c>
      <c r="C4761" s="3">
        <v>72.5</v>
      </c>
      <c r="D4761" s="3">
        <v>71</v>
      </c>
      <c r="E4761" s="3">
        <v>72.5</v>
      </c>
      <c r="F4761" s="3">
        <v>70</v>
      </c>
      <c r="G4761" s="3">
        <v>72.5</v>
      </c>
    </row>
    <row r="4762" spans="1:7" x14ac:dyDescent="0.3">
      <c r="A4762" s="8">
        <v>44658</v>
      </c>
      <c r="B4762" s="3">
        <v>71.75</v>
      </c>
      <c r="C4762" s="3">
        <v>73.5</v>
      </c>
      <c r="D4762" s="3">
        <v>71.75</v>
      </c>
      <c r="E4762" s="3">
        <v>73.150000000000006</v>
      </c>
      <c r="F4762" s="3">
        <v>47</v>
      </c>
      <c r="G4762" s="3">
        <v>73.150000000000006</v>
      </c>
    </row>
    <row r="4763" spans="1:7" x14ac:dyDescent="0.3">
      <c r="A4763" s="8">
        <v>44659</v>
      </c>
      <c r="B4763" s="3">
        <v>75.25</v>
      </c>
      <c r="C4763" s="3">
        <v>77.2</v>
      </c>
      <c r="D4763" s="3">
        <v>75.25</v>
      </c>
      <c r="E4763" s="3">
        <v>77.2</v>
      </c>
      <c r="F4763" s="3">
        <v>5</v>
      </c>
      <c r="G4763" s="3">
        <v>77.88</v>
      </c>
    </row>
    <row r="4764" spans="1:7" x14ac:dyDescent="0.3">
      <c r="A4764" s="8">
        <v>44662</v>
      </c>
      <c r="B4764" s="3">
        <v>86</v>
      </c>
      <c r="C4764" s="3">
        <v>87</v>
      </c>
      <c r="D4764" s="3">
        <v>86</v>
      </c>
      <c r="E4764" s="3">
        <v>86</v>
      </c>
      <c r="F4764" s="3">
        <v>7</v>
      </c>
      <c r="G4764" s="3">
        <v>86</v>
      </c>
    </row>
    <row r="4765" spans="1:7" x14ac:dyDescent="0.3">
      <c r="A4765" s="8">
        <v>44663</v>
      </c>
      <c r="B4765" s="3">
        <v>88</v>
      </c>
      <c r="C4765" s="3">
        <v>88</v>
      </c>
      <c r="D4765" s="3">
        <v>87</v>
      </c>
      <c r="E4765" s="3">
        <v>87</v>
      </c>
      <c r="F4765" s="3">
        <v>51</v>
      </c>
      <c r="G4765" s="3">
        <v>87.4</v>
      </c>
    </row>
    <row r="4766" spans="1:7" x14ac:dyDescent="0.3">
      <c r="A4766" s="8">
        <v>44664</v>
      </c>
      <c r="B4766" s="3">
        <v>87.5</v>
      </c>
      <c r="C4766" s="3">
        <v>87.75</v>
      </c>
      <c r="D4766" s="3">
        <v>87</v>
      </c>
      <c r="E4766" s="3">
        <v>87.3</v>
      </c>
      <c r="F4766" s="3">
        <v>68</v>
      </c>
      <c r="G4766" s="3">
        <v>87.3</v>
      </c>
    </row>
    <row r="4767" spans="1:7" x14ac:dyDescent="0.3">
      <c r="A4767" s="8">
        <v>44670</v>
      </c>
      <c r="B4767" s="3">
        <v>91.5</v>
      </c>
      <c r="C4767" s="3">
        <v>92</v>
      </c>
      <c r="D4767" s="3">
        <v>90</v>
      </c>
      <c r="E4767" s="3">
        <v>90</v>
      </c>
      <c r="F4767" s="3">
        <v>18</v>
      </c>
      <c r="G4767" s="3">
        <v>90</v>
      </c>
    </row>
    <row r="4768" spans="1:7" x14ac:dyDescent="0.3">
      <c r="A4768" s="8">
        <v>44671</v>
      </c>
      <c r="B4768" s="3">
        <v>90</v>
      </c>
      <c r="C4768" s="3">
        <v>90</v>
      </c>
      <c r="D4768" s="3">
        <v>89</v>
      </c>
      <c r="E4768" s="3">
        <v>89</v>
      </c>
      <c r="F4768" s="3">
        <v>37</v>
      </c>
      <c r="G4768" s="3">
        <v>89</v>
      </c>
    </row>
    <row r="4769" spans="1:7" x14ac:dyDescent="0.3">
      <c r="A4769" s="8">
        <v>44672</v>
      </c>
      <c r="B4769" s="3">
        <v>89.25</v>
      </c>
      <c r="C4769" s="3">
        <v>89.25</v>
      </c>
      <c r="D4769" s="3">
        <v>87</v>
      </c>
      <c r="E4769" s="3">
        <v>87</v>
      </c>
      <c r="F4769" s="3">
        <v>25</v>
      </c>
      <c r="G4769" s="3">
        <v>87</v>
      </c>
    </row>
    <row r="4770" spans="1:7" x14ac:dyDescent="0.3">
      <c r="A4770" s="8">
        <v>44673</v>
      </c>
      <c r="B4770" s="3">
        <v>88</v>
      </c>
      <c r="C4770" s="3">
        <v>88.5</v>
      </c>
      <c r="D4770" s="3">
        <v>87.35</v>
      </c>
      <c r="E4770" s="3">
        <v>88.5</v>
      </c>
      <c r="F4770" s="3">
        <v>103</v>
      </c>
      <c r="G4770" s="3">
        <v>90.93</v>
      </c>
    </row>
    <row r="4771" spans="1:7" x14ac:dyDescent="0.3">
      <c r="A4771" s="8">
        <v>44676</v>
      </c>
      <c r="B4771" s="3">
        <v>90</v>
      </c>
      <c r="C4771" s="3">
        <v>91</v>
      </c>
      <c r="D4771" s="3">
        <v>90</v>
      </c>
      <c r="E4771" s="3">
        <v>90.5</v>
      </c>
      <c r="F4771" s="3">
        <v>21</v>
      </c>
      <c r="G4771" s="3">
        <v>90.5</v>
      </c>
    </row>
    <row r="4772" spans="1:7" x14ac:dyDescent="0.3">
      <c r="A4772" s="8">
        <v>44677</v>
      </c>
      <c r="B4772" s="3">
        <v>89</v>
      </c>
      <c r="C4772" s="3">
        <v>89</v>
      </c>
      <c r="D4772" s="3">
        <v>85</v>
      </c>
      <c r="E4772" s="3">
        <v>85</v>
      </c>
      <c r="F4772" s="3">
        <v>18</v>
      </c>
      <c r="G4772" s="3">
        <v>85</v>
      </c>
    </row>
    <row r="4773" spans="1:7" x14ac:dyDescent="0.3">
      <c r="A4773" s="8">
        <v>44678</v>
      </c>
      <c r="B4773" s="3">
        <v>90.1</v>
      </c>
      <c r="C4773" s="3">
        <v>90.1</v>
      </c>
      <c r="D4773" s="3">
        <v>86</v>
      </c>
      <c r="E4773" s="3">
        <v>86</v>
      </c>
      <c r="F4773" s="3">
        <v>28</v>
      </c>
      <c r="G4773" s="3">
        <v>86.6</v>
      </c>
    </row>
    <row r="4774" spans="1:7" x14ac:dyDescent="0.3">
      <c r="A4774" s="8">
        <v>44679</v>
      </c>
      <c r="B4774" s="3">
        <v>87</v>
      </c>
      <c r="C4774" s="3">
        <v>87</v>
      </c>
      <c r="D4774" s="3">
        <v>82.5</v>
      </c>
      <c r="E4774" s="3">
        <v>82.6</v>
      </c>
      <c r="F4774" s="3">
        <v>27</v>
      </c>
      <c r="G4774" s="3">
        <v>83</v>
      </c>
    </row>
    <row r="4775" spans="1:7" x14ac:dyDescent="0.3">
      <c r="A4775" s="8">
        <v>44680</v>
      </c>
      <c r="B4775" s="3">
        <v>80.72</v>
      </c>
      <c r="C4775" s="3">
        <v>81.599999999999994</v>
      </c>
      <c r="D4775" s="3">
        <v>80.67</v>
      </c>
      <c r="E4775" s="3">
        <v>81.5</v>
      </c>
      <c r="F4775" s="3">
        <v>67</v>
      </c>
      <c r="G4775" s="3">
        <v>81.5</v>
      </c>
    </row>
    <row r="4776" spans="1:7" x14ac:dyDescent="0.3">
      <c r="A4776" s="8">
        <v>44683</v>
      </c>
      <c r="B4776" s="3">
        <v>68.5</v>
      </c>
      <c r="C4776" s="3">
        <v>68.5</v>
      </c>
      <c r="D4776" s="3">
        <v>68.5</v>
      </c>
      <c r="E4776" s="3">
        <v>68.5</v>
      </c>
      <c r="F4776" s="3">
        <v>0</v>
      </c>
      <c r="G4776" s="3">
        <v>68.5</v>
      </c>
    </row>
    <row r="4777" spans="1:7" x14ac:dyDescent="0.3">
      <c r="A4777" s="8">
        <v>44684</v>
      </c>
      <c r="B4777" s="3">
        <v>70.5</v>
      </c>
      <c r="C4777" s="3">
        <v>74</v>
      </c>
      <c r="D4777" s="3">
        <v>70.5</v>
      </c>
      <c r="E4777" s="3">
        <v>74</v>
      </c>
      <c r="F4777" s="3">
        <v>11</v>
      </c>
      <c r="G4777" s="3">
        <v>74</v>
      </c>
    </row>
    <row r="4778" spans="1:7" x14ac:dyDescent="0.3">
      <c r="A4778" s="8">
        <v>44685</v>
      </c>
      <c r="B4778" s="3">
        <v>75</v>
      </c>
      <c r="C4778" s="3">
        <v>75</v>
      </c>
      <c r="D4778" s="3">
        <v>70.5</v>
      </c>
      <c r="E4778" s="3">
        <v>70.5</v>
      </c>
      <c r="F4778" s="3">
        <v>5</v>
      </c>
      <c r="G4778" s="3">
        <v>70.5</v>
      </c>
    </row>
    <row r="4779" spans="1:7" x14ac:dyDescent="0.3">
      <c r="A4779" s="8">
        <v>44686</v>
      </c>
      <c r="B4779" s="3">
        <v>72.5</v>
      </c>
      <c r="C4779" s="3">
        <v>72.5</v>
      </c>
      <c r="D4779" s="3">
        <v>71.5</v>
      </c>
      <c r="E4779" s="3">
        <v>71.5</v>
      </c>
      <c r="F4779" s="3">
        <v>12</v>
      </c>
      <c r="G4779" s="3">
        <v>71.5</v>
      </c>
    </row>
    <row r="4780" spans="1:7" x14ac:dyDescent="0.3">
      <c r="A4780" s="8">
        <v>44687</v>
      </c>
      <c r="B4780" s="3">
        <v>65.58</v>
      </c>
      <c r="C4780" s="3">
        <v>65.58</v>
      </c>
      <c r="D4780" s="3">
        <v>65.58</v>
      </c>
      <c r="E4780" s="3">
        <v>65.58</v>
      </c>
      <c r="F4780" s="3">
        <v>0</v>
      </c>
      <c r="G4780" s="3">
        <v>65.58</v>
      </c>
    </row>
    <row r="4781" spans="1:7" x14ac:dyDescent="0.3">
      <c r="A4781" s="8">
        <v>44690</v>
      </c>
      <c r="B4781" s="3">
        <v>61.75</v>
      </c>
      <c r="C4781" s="3">
        <v>62</v>
      </c>
      <c r="D4781" s="3">
        <v>61.75</v>
      </c>
      <c r="E4781" s="3">
        <v>62</v>
      </c>
      <c r="F4781" s="3">
        <v>5</v>
      </c>
      <c r="G4781" s="3">
        <v>62</v>
      </c>
    </row>
    <row r="4782" spans="1:7" x14ac:dyDescent="0.3">
      <c r="A4782" s="8">
        <v>44691</v>
      </c>
      <c r="B4782" s="3">
        <v>58</v>
      </c>
      <c r="C4782" s="3">
        <v>58.5</v>
      </c>
      <c r="D4782" s="3">
        <v>56</v>
      </c>
      <c r="E4782" s="3">
        <v>58</v>
      </c>
      <c r="F4782" s="3">
        <v>32</v>
      </c>
      <c r="G4782" s="3">
        <v>58</v>
      </c>
    </row>
    <row r="4783" spans="1:7" x14ac:dyDescent="0.3">
      <c r="A4783" s="8">
        <v>44692</v>
      </c>
      <c r="B4783" s="3">
        <v>56</v>
      </c>
      <c r="C4783" s="3">
        <v>59.5</v>
      </c>
      <c r="D4783" s="3">
        <v>56</v>
      </c>
      <c r="E4783" s="3">
        <v>59.5</v>
      </c>
      <c r="F4783" s="3">
        <v>12</v>
      </c>
      <c r="G4783" s="3">
        <v>59.5</v>
      </c>
    </row>
    <row r="4784" spans="1:7" x14ac:dyDescent="0.3">
      <c r="A4784" s="8">
        <v>44693</v>
      </c>
      <c r="B4784" s="3">
        <v>70</v>
      </c>
      <c r="C4784" s="3">
        <v>70</v>
      </c>
      <c r="D4784" s="3">
        <v>65.75</v>
      </c>
      <c r="E4784" s="3">
        <v>66.2</v>
      </c>
      <c r="F4784" s="3">
        <v>75</v>
      </c>
      <c r="G4784" s="3">
        <v>66.150000000000006</v>
      </c>
    </row>
    <row r="4785" spans="1:7" x14ac:dyDescent="0.3">
      <c r="A4785" s="8">
        <v>44694</v>
      </c>
      <c r="B4785" s="3">
        <v>65.849999999999994</v>
      </c>
      <c r="C4785" s="3">
        <v>67</v>
      </c>
      <c r="D4785" s="3">
        <v>65.75</v>
      </c>
      <c r="E4785" s="3">
        <v>67</v>
      </c>
      <c r="F4785" s="3">
        <v>7</v>
      </c>
      <c r="G4785" s="3">
        <v>68.430000000000007</v>
      </c>
    </row>
    <row r="4786" spans="1:7" x14ac:dyDescent="0.3">
      <c r="A4786" s="8">
        <v>44697</v>
      </c>
      <c r="B4786" s="3">
        <v>73</v>
      </c>
      <c r="C4786" s="3">
        <v>75.5</v>
      </c>
      <c r="D4786" s="3">
        <v>73</v>
      </c>
      <c r="E4786" s="3">
        <v>75.5</v>
      </c>
      <c r="F4786" s="3">
        <v>9</v>
      </c>
      <c r="G4786" s="3">
        <v>75.5</v>
      </c>
    </row>
    <row r="4787" spans="1:7" x14ac:dyDescent="0.3">
      <c r="A4787" s="8">
        <v>44699</v>
      </c>
      <c r="B4787" s="3">
        <v>76</v>
      </c>
      <c r="C4787" s="3">
        <v>76.5</v>
      </c>
      <c r="D4787" s="3">
        <v>75.5</v>
      </c>
      <c r="E4787" s="3">
        <v>76.5</v>
      </c>
      <c r="F4787" s="3">
        <v>58</v>
      </c>
      <c r="G4787" s="3">
        <v>77.400000000000006</v>
      </c>
    </row>
    <row r="4788" spans="1:7" x14ac:dyDescent="0.3">
      <c r="A4788" s="8">
        <v>44700</v>
      </c>
      <c r="B4788" s="3">
        <v>76.5</v>
      </c>
      <c r="C4788" s="3">
        <v>76.5</v>
      </c>
      <c r="D4788" s="3">
        <v>74.8</v>
      </c>
      <c r="E4788" s="3">
        <v>76</v>
      </c>
      <c r="F4788" s="3">
        <v>32</v>
      </c>
      <c r="G4788" s="3">
        <v>76.38</v>
      </c>
    </row>
    <row r="4789" spans="1:7" x14ac:dyDescent="0.3">
      <c r="A4789" s="8">
        <v>44701</v>
      </c>
      <c r="B4789" s="3">
        <v>77</v>
      </c>
      <c r="C4789" s="3">
        <v>78</v>
      </c>
      <c r="D4789" s="3">
        <v>77</v>
      </c>
      <c r="E4789" s="3">
        <v>77.5</v>
      </c>
      <c r="F4789" s="3">
        <v>72</v>
      </c>
      <c r="G4789" s="3">
        <v>77.5</v>
      </c>
    </row>
    <row r="4790" spans="1:7" x14ac:dyDescent="0.3">
      <c r="A4790" s="8">
        <v>44704</v>
      </c>
      <c r="B4790" s="3">
        <v>79</v>
      </c>
      <c r="C4790" s="3">
        <v>79</v>
      </c>
      <c r="D4790" s="3">
        <v>76.48</v>
      </c>
      <c r="E4790" s="3">
        <v>76.48</v>
      </c>
      <c r="F4790" s="3">
        <v>13</v>
      </c>
      <c r="G4790" s="3">
        <v>76.48</v>
      </c>
    </row>
    <row r="4791" spans="1:7" x14ac:dyDescent="0.3">
      <c r="A4791" s="8">
        <v>44705</v>
      </c>
      <c r="B4791" s="3">
        <v>75.95</v>
      </c>
      <c r="C4791" s="3">
        <v>80</v>
      </c>
      <c r="D4791" s="3">
        <v>75.95</v>
      </c>
      <c r="E4791" s="3">
        <v>80</v>
      </c>
      <c r="F4791" s="3">
        <v>83</v>
      </c>
      <c r="G4791" s="3">
        <v>80</v>
      </c>
    </row>
    <row r="4792" spans="1:7" x14ac:dyDescent="0.3">
      <c r="A4792" s="8">
        <v>44706</v>
      </c>
      <c r="B4792" s="3">
        <v>83</v>
      </c>
      <c r="C4792" s="3">
        <v>83</v>
      </c>
      <c r="D4792" s="3">
        <v>80.349999999999994</v>
      </c>
      <c r="E4792" s="3">
        <v>83</v>
      </c>
      <c r="F4792" s="3">
        <v>32</v>
      </c>
      <c r="G4792" s="3">
        <v>83</v>
      </c>
    </row>
    <row r="4793" spans="1:7" x14ac:dyDescent="0.3">
      <c r="A4793" s="8">
        <v>44708</v>
      </c>
      <c r="B4793" s="3">
        <v>83.25</v>
      </c>
      <c r="C4793" s="3">
        <v>87.5</v>
      </c>
      <c r="D4793" s="3">
        <v>83</v>
      </c>
      <c r="E4793" s="3">
        <v>87.5</v>
      </c>
      <c r="F4793" s="3">
        <v>39</v>
      </c>
      <c r="G4793" s="3">
        <v>87.5</v>
      </c>
    </row>
    <row r="4794" spans="1:7" x14ac:dyDescent="0.3">
      <c r="A4794" s="8">
        <v>44711</v>
      </c>
      <c r="B4794" s="3">
        <v>94</v>
      </c>
      <c r="C4794" s="3">
        <v>94</v>
      </c>
      <c r="D4794" s="3">
        <v>92</v>
      </c>
      <c r="E4794" s="3">
        <v>92</v>
      </c>
      <c r="F4794" s="3">
        <v>3</v>
      </c>
      <c r="G4794" s="3">
        <v>92</v>
      </c>
    </row>
    <row r="4795" spans="1:7" x14ac:dyDescent="0.3">
      <c r="A4795" s="8">
        <v>44712</v>
      </c>
      <c r="B4795" s="3">
        <v>98.75</v>
      </c>
      <c r="C4795" s="3">
        <v>98.75</v>
      </c>
      <c r="D4795" s="3">
        <v>95</v>
      </c>
      <c r="E4795" s="3">
        <v>97</v>
      </c>
      <c r="F4795" s="3">
        <v>38</v>
      </c>
      <c r="G4795" s="3">
        <v>97</v>
      </c>
    </row>
    <row r="4796" spans="1:7" x14ac:dyDescent="0.3">
      <c r="A4796" s="8">
        <v>44713</v>
      </c>
      <c r="B4796" s="3">
        <v>112</v>
      </c>
      <c r="C4796" s="3">
        <v>112</v>
      </c>
      <c r="D4796" s="3">
        <v>112</v>
      </c>
      <c r="E4796" s="3">
        <v>112</v>
      </c>
      <c r="F4796" s="3">
        <v>2</v>
      </c>
      <c r="G4796" s="3">
        <v>112</v>
      </c>
    </row>
    <row r="4797" spans="1:7" x14ac:dyDescent="0.3">
      <c r="A4797" s="8">
        <v>44714</v>
      </c>
      <c r="B4797" s="3">
        <v>106.63</v>
      </c>
      <c r="C4797" s="3">
        <v>106.63</v>
      </c>
      <c r="D4797" s="3">
        <v>106.63</v>
      </c>
      <c r="E4797" s="3">
        <v>106.63</v>
      </c>
      <c r="F4797" s="3">
        <v>0</v>
      </c>
      <c r="G4797" s="3">
        <v>106.63</v>
      </c>
    </row>
    <row r="4798" spans="1:7" x14ac:dyDescent="0.3">
      <c r="A4798" s="8">
        <v>44715</v>
      </c>
      <c r="B4798" s="3">
        <v>101</v>
      </c>
      <c r="C4798" s="3">
        <v>101</v>
      </c>
      <c r="D4798" s="3">
        <v>101</v>
      </c>
      <c r="E4798" s="3">
        <v>101</v>
      </c>
      <c r="F4798" s="3">
        <v>1</v>
      </c>
      <c r="G4798" s="3">
        <v>101</v>
      </c>
    </row>
    <row r="4799" spans="1:7" x14ac:dyDescent="0.3">
      <c r="A4799" s="8">
        <v>44719</v>
      </c>
      <c r="B4799" s="3">
        <v>95</v>
      </c>
      <c r="C4799" s="3">
        <v>97.5</v>
      </c>
      <c r="D4799" s="3">
        <v>95</v>
      </c>
      <c r="E4799" s="3">
        <v>97.5</v>
      </c>
      <c r="F4799" s="3">
        <v>3</v>
      </c>
      <c r="G4799" s="3">
        <v>98.88</v>
      </c>
    </row>
    <row r="4800" spans="1:7" x14ac:dyDescent="0.3">
      <c r="A4800" s="8">
        <v>44720</v>
      </c>
      <c r="B4800" s="3">
        <v>92.5</v>
      </c>
      <c r="C4800" s="3">
        <v>92.5</v>
      </c>
      <c r="D4800" s="3">
        <v>91.5</v>
      </c>
      <c r="E4800" s="3">
        <v>91.5</v>
      </c>
      <c r="F4800" s="3">
        <v>15</v>
      </c>
      <c r="G4800" s="3">
        <v>92.38</v>
      </c>
    </row>
    <row r="4801" spans="1:7" x14ac:dyDescent="0.3">
      <c r="A4801" s="8">
        <v>44721</v>
      </c>
      <c r="B4801" s="3">
        <v>96</v>
      </c>
      <c r="C4801" s="3">
        <v>96</v>
      </c>
      <c r="D4801" s="3">
        <v>94</v>
      </c>
      <c r="E4801" s="3">
        <v>94</v>
      </c>
      <c r="F4801" s="3">
        <v>16</v>
      </c>
      <c r="G4801" s="3">
        <v>94</v>
      </c>
    </row>
    <row r="4802" spans="1:7" x14ac:dyDescent="0.3">
      <c r="A4802" s="8">
        <v>44722</v>
      </c>
      <c r="B4802" s="3">
        <v>90.45</v>
      </c>
      <c r="C4802" s="3">
        <v>90.45</v>
      </c>
      <c r="D4802" s="3">
        <v>90.45</v>
      </c>
      <c r="E4802" s="3">
        <v>90.45</v>
      </c>
      <c r="F4802" s="3">
        <v>0</v>
      </c>
      <c r="G4802" s="3">
        <v>90.45</v>
      </c>
    </row>
    <row r="4803" spans="1:7" x14ac:dyDescent="0.3">
      <c r="A4803" s="8">
        <v>44725</v>
      </c>
      <c r="B4803" s="3">
        <v>82.25</v>
      </c>
      <c r="C4803" s="3">
        <v>82.25</v>
      </c>
      <c r="D4803" s="3">
        <v>82.25</v>
      </c>
      <c r="E4803" s="3">
        <v>82.25</v>
      </c>
      <c r="F4803" s="3">
        <v>0</v>
      </c>
      <c r="G4803" s="3">
        <v>82.25</v>
      </c>
    </row>
    <row r="4804" spans="1:7" x14ac:dyDescent="0.3">
      <c r="A4804" s="8">
        <v>44726</v>
      </c>
      <c r="B4804" s="3">
        <v>85</v>
      </c>
      <c r="C4804" s="3">
        <v>85</v>
      </c>
      <c r="D4804" s="3">
        <v>85</v>
      </c>
      <c r="E4804" s="3">
        <v>85</v>
      </c>
      <c r="F4804" s="3">
        <v>5</v>
      </c>
      <c r="G4804" s="3">
        <v>85</v>
      </c>
    </row>
    <row r="4805" spans="1:7" x14ac:dyDescent="0.3">
      <c r="A4805" s="8">
        <v>44727</v>
      </c>
      <c r="B4805" s="3">
        <v>91.75</v>
      </c>
      <c r="C4805" s="3">
        <v>94.5</v>
      </c>
      <c r="D4805" s="3">
        <v>91.75</v>
      </c>
      <c r="E4805" s="3">
        <v>94.5</v>
      </c>
      <c r="F4805" s="3">
        <v>11</v>
      </c>
      <c r="G4805" s="3">
        <v>94.5</v>
      </c>
    </row>
    <row r="4806" spans="1:7" x14ac:dyDescent="0.3">
      <c r="A4806" s="8">
        <v>44728</v>
      </c>
      <c r="B4806" s="3">
        <v>107</v>
      </c>
      <c r="C4806" s="3">
        <v>107</v>
      </c>
      <c r="D4806" s="3">
        <v>102</v>
      </c>
      <c r="E4806" s="3">
        <v>102</v>
      </c>
      <c r="F4806" s="3">
        <v>6</v>
      </c>
      <c r="G4806" s="3">
        <v>103.25</v>
      </c>
    </row>
    <row r="4807" spans="1:7" x14ac:dyDescent="0.3">
      <c r="A4807" s="8">
        <v>44729</v>
      </c>
      <c r="B4807" s="3">
        <v>103.25</v>
      </c>
      <c r="C4807" s="3">
        <v>104.25</v>
      </c>
      <c r="D4807" s="3">
        <v>100.5</v>
      </c>
      <c r="E4807" s="3">
        <v>100.5</v>
      </c>
      <c r="F4807" s="3">
        <v>10</v>
      </c>
      <c r="G4807" s="3">
        <v>100.5</v>
      </c>
    </row>
    <row r="4808" spans="1:7" x14ac:dyDescent="0.3">
      <c r="A4808" s="8">
        <v>44732</v>
      </c>
      <c r="B4808" s="3">
        <v>104</v>
      </c>
      <c r="C4808" s="3">
        <v>117.23</v>
      </c>
      <c r="D4808" s="3">
        <v>104</v>
      </c>
      <c r="E4808" s="3">
        <v>117.23</v>
      </c>
      <c r="F4808" s="3">
        <v>10</v>
      </c>
      <c r="G4808" s="3">
        <v>115</v>
      </c>
    </row>
    <row r="4809" spans="1:7" x14ac:dyDescent="0.3">
      <c r="A4809" s="8">
        <v>44733</v>
      </c>
      <c r="B4809" s="3">
        <v>123</v>
      </c>
      <c r="C4809" s="3">
        <v>125.5</v>
      </c>
      <c r="D4809" s="3">
        <v>123</v>
      </c>
      <c r="E4809" s="3">
        <v>124.63</v>
      </c>
      <c r="F4809" s="3">
        <v>91</v>
      </c>
      <c r="G4809" s="3">
        <v>124.63</v>
      </c>
    </row>
    <row r="4810" spans="1:7" x14ac:dyDescent="0.3">
      <c r="A4810" s="8">
        <v>44734</v>
      </c>
      <c r="B4810" s="3">
        <v>124</v>
      </c>
      <c r="C4810" s="3">
        <v>130</v>
      </c>
      <c r="D4810" s="3">
        <v>124</v>
      </c>
      <c r="E4810" s="3">
        <v>130</v>
      </c>
      <c r="F4810" s="3">
        <v>24</v>
      </c>
      <c r="G4810" s="3">
        <v>130</v>
      </c>
    </row>
    <row r="4811" spans="1:7" x14ac:dyDescent="0.3">
      <c r="A4811" s="8">
        <v>44735</v>
      </c>
      <c r="B4811" s="3">
        <v>133.5</v>
      </c>
      <c r="C4811" s="3">
        <v>138</v>
      </c>
      <c r="D4811" s="3">
        <v>125.5</v>
      </c>
      <c r="E4811" s="3">
        <v>125.5</v>
      </c>
      <c r="F4811" s="3">
        <v>72</v>
      </c>
      <c r="G4811" s="3">
        <v>125.5</v>
      </c>
    </row>
    <row r="4812" spans="1:7" x14ac:dyDescent="0.3">
      <c r="A4812" s="8">
        <v>44736</v>
      </c>
      <c r="B4812" s="3">
        <v>125</v>
      </c>
      <c r="C4812" s="3">
        <v>125</v>
      </c>
      <c r="D4812" s="3">
        <v>122.25</v>
      </c>
      <c r="E4812" s="3">
        <v>123</v>
      </c>
      <c r="F4812" s="3">
        <v>20</v>
      </c>
      <c r="G4812" s="3">
        <v>123</v>
      </c>
    </row>
    <row r="4813" spans="1:7" x14ac:dyDescent="0.3">
      <c r="A4813" s="8">
        <v>44739</v>
      </c>
      <c r="B4813" s="3">
        <v>120</v>
      </c>
      <c r="C4813" s="3">
        <v>120</v>
      </c>
      <c r="D4813" s="3">
        <v>115</v>
      </c>
      <c r="E4813" s="3">
        <v>118</v>
      </c>
      <c r="F4813" s="3">
        <v>32</v>
      </c>
      <c r="G4813" s="3">
        <v>118</v>
      </c>
    </row>
    <row r="4814" spans="1:7" x14ac:dyDescent="0.3">
      <c r="A4814" s="8">
        <v>44740</v>
      </c>
      <c r="B4814" s="3">
        <v>120</v>
      </c>
      <c r="C4814" s="3">
        <v>129</v>
      </c>
      <c r="D4814" s="3">
        <v>120</v>
      </c>
      <c r="E4814" s="3">
        <v>129</v>
      </c>
      <c r="F4814" s="3">
        <v>17</v>
      </c>
      <c r="G4814" s="3">
        <v>129</v>
      </c>
    </row>
    <row r="4815" spans="1:7" x14ac:dyDescent="0.3">
      <c r="A4815" s="8">
        <v>44741</v>
      </c>
      <c r="B4815" s="3">
        <v>138</v>
      </c>
      <c r="C4815" s="3">
        <v>141</v>
      </c>
      <c r="D4815" s="3">
        <v>137.5</v>
      </c>
      <c r="E4815" s="3">
        <v>140.99</v>
      </c>
      <c r="F4815" s="3">
        <v>26</v>
      </c>
      <c r="G4815" s="3">
        <v>140.99</v>
      </c>
    </row>
    <row r="4816" spans="1:7" x14ac:dyDescent="0.3">
      <c r="A4816" s="8">
        <v>44742</v>
      </c>
      <c r="B4816" s="3">
        <v>138</v>
      </c>
      <c r="C4816" s="3">
        <v>141.30000000000001</v>
      </c>
      <c r="D4816" s="3">
        <v>138</v>
      </c>
      <c r="E4816" s="3">
        <v>140</v>
      </c>
      <c r="F4816" s="3">
        <v>16</v>
      </c>
      <c r="G4816" s="3">
        <v>141.30000000000001</v>
      </c>
    </row>
    <row r="4817" spans="1:7" x14ac:dyDescent="0.3">
      <c r="A4817" s="8">
        <v>44743</v>
      </c>
      <c r="B4817" s="3">
        <v>161</v>
      </c>
      <c r="C4817" s="3">
        <v>161</v>
      </c>
      <c r="D4817" s="3">
        <v>155</v>
      </c>
      <c r="E4817" s="3">
        <v>155</v>
      </c>
      <c r="F4817" s="3">
        <v>7</v>
      </c>
      <c r="G4817" s="3">
        <v>158.05000000000001</v>
      </c>
    </row>
    <row r="4818" spans="1:7" x14ac:dyDescent="0.3">
      <c r="A4818" s="8">
        <v>44746</v>
      </c>
      <c r="B4818" s="3">
        <v>158</v>
      </c>
      <c r="C4818" s="3">
        <v>158</v>
      </c>
      <c r="D4818" s="3">
        <v>156</v>
      </c>
      <c r="E4818" s="3">
        <v>156</v>
      </c>
      <c r="F4818" s="3">
        <v>14</v>
      </c>
      <c r="G4818" s="3">
        <v>155</v>
      </c>
    </row>
    <row r="4819" spans="1:7" x14ac:dyDescent="0.3">
      <c r="A4819" s="8">
        <v>44747</v>
      </c>
      <c r="B4819" s="3">
        <v>155</v>
      </c>
      <c r="C4819" s="3">
        <v>155</v>
      </c>
      <c r="D4819" s="3">
        <v>153</v>
      </c>
      <c r="E4819" s="3">
        <v>153</v>
      </c>
      <c r="F4819" s="3">
        <v>5</v>
      </c>
      <c r="G4819" s="3">
        <v>154.63</v>
      </c>
    </row>
    <row r="4820" spans="1:7" x14ac:dyDescent="0.3">
      <c r="A4820" s="8">
        <v>44748</v>
      </c>
      <c r="B4820" s="3">
        <v>156</v>
      </c>
      <c r="C4820" s="3">
        <v>156</v>
      </c>
      <c r="D4820" s="3">
        <v>155.9</v>
      </c>
      <c r="E4820" s="3">
        <v>155.9</v>
      </c>
      <c r="F4820" s="3">
        <v>12</v>
      </c>
      <c r="G4820" s="3">
        <v>156</v>
      </c>
    </row>
    <row r="4821" spans="1:7" x14ac:dyDescent="0.3">
      <c r="A4821" s="8">
        <v>44749</v>
      </c>
      <c r="B4821" s="3">
        <v>158</v>
      </c>
      <c r="C4821" s="3">
        <v>159</v>
      </c>
      <c r="D4821" s="3">
        <v>157.69999999999999</v>
      </c>
      <c r="E4821" s="3">
        <v>159</v>
      </c>
      <c r="F4821" s="3">
        <v>46</v>
      </c>
      <c r="G4821" s="3">
        <v>158.5</v>
      </c>
    </row>
    <row r="4822" spans="1:7" x14ac:dyDescent="0.3">
      <c r="A4822" s="8">
        <v>44750</v>
      </c>
      <c r="B4822" s="3">
        <v>157</v>
      </c>
      <c r="C4822" s="3">
        <v>157</v>
      </c>
      <c r="D4822" s="3">
        <v>155.75</v>
      </c>
      <c r="E4822" s="3">
        <v>155.75</v>
      </c>
      <c r="F4822" s="3">
        <v>10</v>
      </c>
      <c r="G4822" s="3">
        <v>155.75</v>
      </c>
    </row>
    <row r="4823" spans="1:7" x14ac:dyDescent="0.3">
      <c r="A4823" s="8">
        <v>44753</v>
      </c>
      <c r="B4823" s="3">
        <v>155</v>
      </c>
      <c r="C4823" s="3">
        <v>155</v>
      </c>
      <c r="D4823" s="3">
        <v>155</v>
      </c>
      <c r="E4823" s="3">
        <v>155</v>
      </c>
      <c r="F4823" s="3">
        <v>0</v>
      </c>
      <c r="G4823" s="3">
        <v>155</v>
      </c>
    </row>
    <row r="4824" spans="1:7" x14ac:dyDescent="0.3">
      <c r="A4824" s="8">
        <v>44754</v>
      </c>
      <c r="B4824" s="3">
        <v>156.5</v>
      </c>
      <c r="C4824" s="3">
        <v>158</v>
      </c>
      <c r="D4824" s="3">
        <v>156.5</v>
      </c>
      <c r="E4824" s="3">
        <v>158</v>
      </c>
      <c r="F4824" s="3">
        <v>7</v>
      </c>
      <c r="G4824" s="3">
        <v>156.5</v>
      </c>
    </row>
    <row r="4825" spans="1:7" x14ac:dyDescent="0.3">
      <c r="A4825" s="8">
        <v>44755</v>
      </c>
      <c r="B4825" s="3">
        <v>158</v>
      </c>
      <c r="C4825" s="3">
        <v>161.5</v>
      </c>
      <c r="D4825" s="3">
        <v>158</v>
      </c>
      <c r="E4825" s="3">
        <v>161.5</v>
      </c>
      <c r="F4825" s="3">
        <v>45</v>
      </c>
      <c r="G4825" s="3">
        <v>161.5</v>
      </c>
    </row>
    <row r="4826" spans="1:7" x14ac:dyDescent="0.3">
      <c r="A4826" s="8">
        <v>44756</v>
      </c>
      <c r="B4826" s="3">
        <v>160</v>
      </c>
      <c r="C4826" s="3">
        <v>162.5</v>
      </c>
      <c r="D4826" s="3">
        <v>160</v>
      </c>
      <c r="E4826" s="3">
        <v>162.5</v>
      </c>
      <c r="F4826" s="3">
        <v>24</v>
      </c>
      <c r="G4826" s="3">
        <v>163.30000000000001</v>
      </c>
    </row>
    <row r="4827" spans="1:7" x14ac:dyDescent="0.3">
      <c r="A4827" s="8">
        <v>44757</v>
      </c>
      <c r="B4827" s="3">
        <v>167</v>
      </c>
      <c r="C4827" s="3">
        <v>169</v>
      </c>
      <c r="D4827" s="3">
        <v>167</v>
      </c>
      <c r="E4827" s="3">
        <v>169</v>
      </c>
      <c r="F4827" s="3">
        <v>6</v>
      </c>
      <c r="G4827" s="3">
        <v>165.85</v>
      </c>
    </row>
    <row r="4828" spans="1:7" x14ac:dyDescent="0.3">
      <c r="A4828" s="8">
        <v>44760</v>
      </c>
      <c r="B4828" s="3">
        <v>169</v>
      </c>
      <c r="C4828" s="3">
        <v>169</v>
      </c>
      <c r="D4828" s="3">
        <v>169</v>
      </c>
      <c r="E4828" s="3">
        <v>169</v>
      </c>
      <c r="F4828" s="3">
        <v>1</v>
      </c>
      <c r="G4828" s="3">
        <v>169</v>
      </c>
    </row>
    <row r="4829" spans="1:7" x14ac:dyDescent="0.3">
      <c r="A4829" s="8">
        <v>44761</v>
      </c>
      <c r="B4829" s="3">
        <v>173</v>
      </c>
      <c r="C4829" s="3">
        <v>173</v>
      </c>
      <c r="D4829" s="3">
        <v>170</v>
      </c>
      <c r="E4829" s="3">
        <v>170</v>
      </c>
      <c r="F4829" s="3">
        <v>10</v>
      </c>
      <c r="G4829" s="3">
        <v>170</v>
      </c>
    </row>
    <row r="4830" spans="1:7" x14ac:dyDescent="0.3">
      <c r="A4830" s="8">
        <v>44762</v>
      </c>
      <c r="B4830" s="3">
        <v>169</v>
      </c>
      <c r="C4830" s="3">
        <v>171</v>
      </c>
      <c r="D4830" s="3">
        <v>169</v>
      </c>
      <c r="E4830" s="3">
        <v>171</v>
      </c>
      <c r="F4830" s="3">
        <v>4</v>
      </c>
      <c r="G4830" s="3">
        <v>165.5</v>
      </c>
    </row>
    <row r="4831" spans="1:7" x14ac:dyDescent="0.3">
      <c r="A4831" s="8">
        <v>44763</v>
      </c>
      <c r="B4831" s="3">
        <v>158</v>
      </c>
      <c r="C4831" s="3">
        <v>160</v>
      </c>
      <c r="D4831" s="3">
        <v>152.25</v>
      </c>
      <c r="E4831" s="3">
        <v>152.25</v>
      </c>
      <c r="F4831" s="3">
        <v>15</v>
      </c>
      <c r="G4831" s="3">
        <v>152.25</v>
      </c>
    </row>
    <row r="4832" spans="1:7" x14ac:dyDescent="0.3">
      <c r="A4832" s="8">
        <v>44764</v>
      </c>
      <c r="B4832" s="3">
        <v>156</v>
      </c>
      <c r="C4832" s="3">
        <v>159.25</v>
      </c>
      <c r="D4832" s="3">
        <v>154</v>
      </c>
      <c r="E4832" s="3">
        <v>154</v>
      </c>
      <c r="F4832" s="3">
        <v>37</v>
      </c>
      <c r="G4832" s="3">
        <v>154</v>
      </c>
    </row>
    <row r="4833" spans="1:7" x14ac:dyDescent="0.3">
      <c r="A4833" s="8">
        <v>44767</v>
      </c>
      <c r="B4833" s="3">
        <v>155</v>
      </c>
      <c r="C4833" s="3">
        <v>155</v>
      </c>
      <c r="D4833" s="3">
        <v>155</v>
      </c>
      <c r="E4833" s="3">
        <v>155</v>
      </c>
      <c r="F4833" s="3">
        <v>12</v>
      </c>
      <c r="G4833" s="3">
        <v>158.5</v>
      </c>
    </row>
    <row r="4834" spans="1:7" x14ac:dyDescent="0.3">
      <c r="A4834" s="8">
        <v>44768</v>
      </c>
      <c r="B4834" s="3">
        <v>170</v>
      </c>
      <c r="C4834" s="3">
        <v>170</v>
      </c>
      <c r="D4834" s="3">
        <v>169.5</v>
      </c>
      <c r="E4834" s="3">
        <v>170</v>
      </c>
      <c r="F4834" s="3">
        <v>13</v>
      </c>
      <c r="G4834" s="3">
        <v>169.5</v>
      </c>
    </row>
    <row r="4835" spans="1:7" x14ac:dyDescent="0.3">
      <c r="A4835" s="8">
        <v>44769</v>
      </c>
      <c r="B4835" s="3">
        <v>179</v>
      </c>
      <c r="C4835" s="3">
        <v>179</v>
      </c>
      <c r="D4835" s="3">
        <v>172</v>
      </c>
      <c r="E4835" s="3">
        <v>173</v>
      </c>
      <c r="F4835" s="3">
        <v>19</v>
      </c>
      <c r="G4835" s="3">
        <v>176</v>
      </c>
    </row>
    <row r="4836" spans="1:7" x14ac:dyDescent="0.3">
      <c r="A4836" s="8">
        <v>44770</v>
      </c>
      <c r="B4836" s="3">
        <v>175</v>
      </c>
      <c r="C4836" s="3">
        <v>179</v>
      </c>
      <c r="D4836" s="3">
        <v>175</v>
      </c>
      <c r="E4836" s="3">
        <v>179</v>
      </c>
      <c r="F4836" s="3">
        <v>15</v>
      </c>
      <c r="G4836" s="3">
        <v>179</v>
      </c>
    </row>
    <row r="4837" spans="1:7" x14ac:dyDescent="0.3">
      <c r="A4837" s="8">
        <v>44771</v>
      </c>
      <c r="B4837" s="3">
        <v>180</v>
      </c>
      <c r="C4837" s="3">
        <v>190</v>
      </c>
      <c r="D4837" s="3">
        <v>178</v>
      </c>
      <c r="E4837" s="3">
        <v>190</v>
      </c>
      <c r="F4837" s="3">
        <v>20</v>
      </c>
      <c r="G4837" s="3">
        <v>188.03</v>
      </c>
    </row>
    <row r="4838" spans="1:7" x14ac:dyDescent="0.3">
      <c r="A4838" s="8">
        <v>44774</v>
      </c>
      <c r="B4838" s="3">
        <v>190.55</v>
      </c>
      <c r="C4838" s="3">
        <v>192</v>
      </c>
      <c r="D4838" s="3">
        <v>190.5</v>
      </c>
      <c r="E4838" s="3">
        <v>192</v>
      </c>
      <c r="F4838" s="3">
        <v>6</v>
      </c>
      <c r="G4838" s="3">
        <v>197.13</v>
      </c>
    </row>
    <row r="4839" spans="1:7" x14ac:dyDescent="0.3">
      <c r="A4839" s="8">
        <v>44775</v>
      </c>
      <c r="B4839" s="3">
        <v>198</v>
      </c>
      <c r="C4839" s="3">
        <v>198</v>
      </c>
      <c r="D4839" s="3">
        <v>198</v>
      </c>
      <c r="E4839" s="3">
        <v>198</v>
      </c>
      <c r="F4839" s="3">
        <v>0</v>
      </c>
      <c r="G4839" s="3">
        <v>198</v>
      </c>
    </row>
    <row r="4840" spans="1:7" x14ac:dyDescent="0.3">
      <c r="A4840" s="8">
        <v>44776</v>
      </c>
      <c r="B4840" s="3">
        <v>192</v>
      </c>
      <c r="C4840" s="3">
        <v>192</v>
      </c>
      <c r="D4840" s="3">
        <v>178</v>
      </c>
      <c r="E4840" s="3">
        <v>178</v>
      </c>
      <c r="F4840" s="3">
        <v>12</v>
      </c>
      <c r="G4840" s="3">
        <v>178</v>
      </c>
    </row>
    <row r="4841" spans="1:7" x14ac:dyDescent="0.3">
      <c r="A4841" s="8">
        <v>44777</v>
      </c>
      <c r="B4841" s="3">
        <v>176</v>
      </c>
      <c r="C4841" s="3">
        <v>176</v>
      </c>
      <c r="D4841" s="3">
        <v>176</v>
      </c>
      <c r="E4841" s="3">
        <v>176</v>
      </c>
      <c r="F4841" s="3">
        <v>7</v>
      </c>
      <c r="G4841" s="3">
        <v>173.95</v>
      </c>
    </row>
    <row r="4842" spans="1:7" x14ac:dyDescent="0.3">
      <c r="A4842" s="8">
        <v>44778</v>
      </c>
      <c r="B4842" s="3">
        <v>176</v>
      </c>
      <c r="C4842" s="3">
        <v>176</v>
      </c>
      <c r="D4842" s="3">
        <v>176</v>
      </c>
      <c r="E4842" s="3">
        <v>176</v>
      </c>
      <c r="F4842" s="3">
        <v>0</v>
      </c>
      <c r="G4842" s="3">
        <v>176</v>
      </c>
    </row>
    <row r="4843" spans="1:7" x14ac:dyDescent="0.3">
      <c r="A4843" s="8">
        <v>44781</v>
      </c>
      <c r="B4843" s="3">
        <v>162.5</v>
      </c>
      <c r="C4843" s="3">
        <v>162.5</v>
      </c>
      <c r="D4843" s="3">
        <v>162.5</v>
      </c>
      <c r="E4843" s="3">
        <v>162.5</v>
      </c>
      <c r="F4843" s="3">
        <v>0</v>
      </c>
      <c r="G4843" s="3">
        <v>162.5</v>
      </c>
    </row>
    <row r="4844" spans="1:7" x14ac:dyDescent="0.3">
      <c r="A4844" s="8">
        <v>44782</v>
      </c>
      <c r="B4844" s="3">
        <v>152</v>
      </c>
      <c r="C4844" s="3">
        <v>155.33000000000001</v>
      </c>
      <c r="D4844" s="3">
        <v>142</v>
      </c>
      <c r="E4844" s="3">
        <v>142</v>
      </c>
      <c r="F4844" s="3">
        <v>39</v>
      </c>
      <c r="G4844" s="3">
        <v>142</v>
      </c>
    </row>
    <row r="4845" spans="1:7" x14ac:dyDescent="0.3">
      <c r="A4845" s="8">
        <v>44783</v>
      </c>
      <c r="B4845" s="3">
        <v>153</v>
      </c>
      <c r="C4845" s="3">
        <v>153</v>
      </c>
      <c r="D4845" s="3">
        <v>150</v>
      </c>
      <c r="E4845" s="3">
        <v>150</v>
      </c>
      <c r="F4845" s="3">
        <v>22</v>
      </c>
      <c r="G4845" s="3">
        <v>150</v>
      </c>
    </row>
    <row r="4846" spans="1:7" x14ac:dyDescent="0.3">
      <c r="A4846" s="8">
        <v>44784</v>
      </c>
      <c r="B4846" s="3">
        <v>153</v>
      </c>
      <c r="C4846" s="3">
        <v>162</v>
      </c>
      <c r="D4846" s="3">
        <v>153</v>
      </c>
      <c r="E4846" s="3">
        <v>159</v>
      </c>
      <c r="F4846" s="3">
        <v>32</v>
      </c>
      <c r="G4846" s="3">
        <v>159</v>
      </c>
    </row>
    <row r="4847" spans="1:7" x14ac:dyDescent="0.3">
      <c r="A4847" s="8">
        <v>44785</v>
      </c>
      <c r="B4847" s="3">
        <v>159</v>
      </c>
      <c r="C4847" s="3">
        <v>164.5</v>
      </c>
      <c r="D4847" s="3">
        <v>159</v>
      </c>
      <c r="E4847" s="3">
        <v>164.5</v>
      </c>
      <c r="F4847" s="3">
        <v>10</v>
      </c>
      <c r="G4847" s="3">
        <v>162.5</v>
      </c>
    </row>
    <row r="4848" spans="1:7" x14ac:dyDescent="0.3">
      <c r="A4848" s="8">
        <v>44788</v>
      </c>
      <c r="B4848" s="3">
        <v>171.25</v>
      </c>
      <c r="C4848" s="3">
        <v>185</v>
      </c>
      <c r="D4848" s="3">
        <v>171.25</v>
      </c>
      <c r="E4848" s="3">
        <v>183.6</v>
      </c>
      <c r="F4848" s="3">
        <v>20</v>
      </c>
      <c r="G4848" s="3">
        <v>182.05</v>
      </c>
    </row>
    <row r="4849" spans="1:7" x14ac:dyDescent="0.3">
      <c r="A4849" s="8">
        <v>44789</v>
      </c>
      <c r="B4849" s="3">
        <v>200</v>
      </c>
      <c r="C4849" s="3">
        <v>200</v>
      </c>
      <c r="D4849" s="3">
        <v>200</v>
      </c>
      <c r="E4849" s="3">
        <v>200</v>
      </c>
      <c r="F4849" s="3">
        <v>11</v>
      </c>
      <c r="G4849" s="3">
        <v>195.25</v>
      </c>
    </row>
    <row r="4850" spans="1:7" x14ac:dyDescent="0.3">
      <c r="A4850" s="8">
        <v>44790</v>
      </c>
      <c r="B4850" s="3">
        <v>203</v>
      </c>
      <c r="C4850" s="3">
        <v>203</v>
      </c>
      <c r="D4850" s="3">
        <v>200</v>
      </c>
      <c r="E4850" s="3">
        <v>200</v>
      </c>
      <c r="F4850" s="3">
        <v>20</v>
      </c>
      <c r="G4850" s="3">
        <v>200</v>
      </c>
    </row>
    <row r="4851" spans="1:7" x14ac:dyDescent="0.3">
      <c r="A4851" s="8">
        <v>44791</v>
      </c>
      <c r="B4851" s="3">
        <v>210</v>
      </c>
      <c r="C4851" s="3">
        <v>234</v>
      </c>
      <c r="D4851" s="3">
        <v>210</v>
      </c>
      <c r="E4851" s="3">
        <v>234</v>
      </c>
      <c r="F4851" s="3">
        <v>11</v>
      </c>
      <c r="G4851" s="3">
        <v>234</v>
      </c>
    </row>
    <row r="4852" spans="1:7" x14ac:dyDescent="0.3">
      <c r="A4852" s="8">
        <v>44792</v>
      </c>
      <c r="B4852" s="3">
        <v>238.5</v>
      </c>
      <c r="C4852" s="3">
        <v>238.5</v>
      </c>
      <c r="D4852" s="3">
        <v>233</v>
      </c>
      <c r="E4852" s="3">
        <v>233</v>
      </c>
      <c r="F4852" s="3">
        <v>6</v>
      </c>
      <c r="G4852" s="3">
        <v>233</v>
      </c>
    </row>
    <row r="4853" spans="1:7" x14ac:dyDescent="0.3">
      <c r="A4853" s="8">
        <v>44795</v>
      </c>
      <c r="B4853" s="3">
        <v>276.88</v>
      </c>
      <c r="C4853" s="3">
        <v>281.91000000000003</v>
      </c>
      <c r="D4853" s="3">
        <v>268</v>
      </c>
      <c r="E4853" s="3">
        <v>270</v>
      </c>
      <c r="F4853" s="3">
        <v>39</v>
      </c>
      <c r="G4853" s="3">
        <v>275.5</v>
      </c>
    </row>
    <row r="4854" spans="1:7" x14ac:dyDescent="0.3">
      <c r="A4854" s="8">
        <v>44796</v>
      </c>
      <c r="B4854" s="3">
        <v>280</v>
      </c>
      <c r="C4854" s="3">
        <v>284</v>
      </c>
      <c r="D4854" s="3">
        <v>277</v>
      </c>
      <c r="E4854" s="3">
        <v>277</v>
      </c>
      <c r="F4854" s="3">
        <v>21</v>
      </c>
      <c r="G4854" s="3">
        <v>277</v>
      </c>
    </row>
    <row r="4855" spans="1:7" x14ac:dyDescent="0.3">
      <c r="A4855" s="8">
        <v>44797</v>
      </c>
      <c r="B4855" s="3">
        <v>281</v>
      </c>
      <c r="C4855" s="3">
        <v>285</v>
      </c>
      <c r="D4855" s="3">
        <v>281</v>
      </c>
      <c r="E4855" s="3">
        <v>285</v>
      </c>
      <c r="F4855" s="3">
        <v>12</v>
      </c>
      <c r="G4855" s="3">
        <v>280.5</v>
      </c>
    </row>
    <row r="4856" spans="1:7" x14ac:dyDescent="0.3">
      <c r="A4856" s="8">
        <v>44798</v>
      </c>
      <c r="B4856" s="3">
        <v>295</v>
      </c>
      <c r="C4856" s="3">
        <v>320</v>
      </c>
      <c r="D4856" s="3">
        <v>295</v>
      </c>
      <c r="E4856" s="3">
        <v>320</v>
      </c>
      <c r="F4856" s="3">
        <v>36</v>
      </c>
      <c r="G4856" s="3">
        <v>320</v>
      </c>
    </row>
    <row r="4857" spans="1:7" x14ac:dyDescent="0.3">
      <c r="A4857" s="8">
        <v>44799</v>
      </c>
      <c r="B4857" s="3">
        <v>310</v>
      </c>
      <c r="C4857" s="3">
        <v>330</v>
      </c>
      <c r="D4857" s="3">
        <v>310</v>
      </c>
      <c r="E4857" s="3">
        <v>322</v>
      </c>
      <c r="F4857" s="3">
        <v>23</v>
      </c>
      <c r="G4857" s="3">
        <v>322</v>
      </c>
    </row>
    <row r="4858" spans="1:7" x14ac:dyDescent="0.3">
      <c r="A4858" s="8">
        <v>44802</v>
      </c>
      <c r="B4858" s="3">
        <v>335</v>
      </c>
      <c r="C4858" s="3">
        <v>335</v>
      </c>
      <c r="D4858" s="3">
        <v>275</v>
      </c>
      <c r="E4858" s="3">
        <v>275</v>
      </c>
      <c r="F4858" s="3">
        <v>10</v>
      </c>
      <c r="G4858" s="3">
        <v>275</v>
      </c>
    </row>
    <row r="4859" spans="1:7" x14ac:dyDescent="0.3">
      <c r="A4859" s="8">
        <v>44803</v>
      </c>
      <c r="B4859" s="3">
        <v>230</v>
      </c>
      <c r="C4859" s="3">
        <v>255</v>
      </c>
      <c r="D4859" s="3">
        <v>210</v>
      </c>
      <c r="E4859" s="3">
        <v>235</v>
      </c>
      <c r="F4859" s="3">
        <v>53</v>
      </c>
      <c r="G4859" s="3">
        <v>235</v>
      </c>
    </row>
    <row r="4860" spans="1:7" x14ac:dyDescent="0.3">
      <c r="A4860" s="8">
        <v>44804</v>
      </c>
      <c r="B4860" s="3">
        <v>260</v>
      </c>
      <c r="C4860" s="3">
        <v>260</v>
      </c>
      <c r="D4860" s="3">
        <v>237</v>
      </c>
      <c r="E4860" s="3">
        <v>237</v>
      </c>
      <c r="F4860" s="3">
        <v>14</v>
      </c>
      <c r="G4860" s="3">
        <v>242.05</v>
      </c>
    </row>
    <row r="4861" spans="1:7" x14ac:dyDescent="0.3">
      <c r="A4861" s="8">
        <v>44805</v>
      </c>
      <c r="B4861" s="3">
        <v>276</v>
      </c>
      <c r="C4861" s="3">
        <v>284.8</v>
      </c>
      <c r="D4861" s="3">
        <v>255</v>
      </c>
      <c r="E4861" s="3">
        <v>255</v>
      </c>
      <c r="F4861" s="3">
        <v>11</v>
      </c>
      <c r="G4861" s="3">
        <v>257.5</v>
      </c>
    </row>
    <row r="4862" spans="1:7" x14ac:dyDescent="0.3">
      <c r="A4862" s="8">
        <v>44806</v>
      </c>
      <c r="B4862" s="3">
        <v>255</v>
      </c>
      <c r="C4862" s="3">
        <v>255</v>
      </c>
      <c r="D4862" s="3">
        <v>227</v>
      </c>
      <c r="E4862" s="3">
        <v>250</v>
      </c>
      <c r="F4862" s="3">
        <v>17</v>
      </c>
      <c r="G4862" s="3">
        <v>227.1</v>
      </c>
    </row>
    <row r="4863" spans="1:7" x14ac:dyDescent="0.3">
      <c r="A4863" s="8">
        <v>44809</v>
      </c>
      <c r="B4863" s="3">
        <v>265.01</v>
      </c>
      <c r="C4863" s="3">
        <v>265.01</v>
      </c>
      <c r="D4863" s="3">
        <v>265.01</v>
      </c>
      <c r="E4863" s="3">
        <v>265.01</v>
      </c>
      <c r="F4863" s="3">
        <v>0</v>
      </c>
      <c r="G4863" s="3">
        <v>265.01</v>
      </c>
    </row>
    <row r="4864" spans="1:7" x14ac:dyDescent="0.3">
      <c r="A4864" s="8">
        <v>44810</v>
      </c>
      <c r="B4864" s="3">
        <v>235</v>
      </c>
      <c r="C4864" s="3">
        <v>245</v>
      </c>
      <c r="D4864" s="3">
        <v>225</v>
      </c>
      <c r="E4864" s="3">
        <v>245</v>
      </c>
      <c r="F4864" s="3">
        <v>28</v>
      </c>
      <c r="G4864" s="3">
        <v>245</v>
      </c>
    </row>
    <row r="4865" spans="1:7" x14ac:dyDescent="0.3">
      <c r="A4865" s="8">
        <v>44811</v>
      </c>
      <c r="B4865" s="3">
        <v>244</v>
      </c>
      <c r="C4865" s="3">
        <v>244</v>
      </c>
      <c r="D4865" s="3">
        <v>244</v>
      </c>
      <c r="E4865" s="3">
        <v>244</v>
      </c>
      <c r="F4865" s="3">
        <v>2</v>
      </c>
      <c r="G4865" s="3">
        <v>244</v>
      </c>
    </row>
    <row r="4866" spans="1:7" x14ac:dyDescent="0.3">
      <c r="A4866" s="8">
        <v>44812</v>
      </c>
      <c r="B4866" s="3">
        <v>240</v>
      </c>
      <c r="C4866" s="3">
        <v>241</v>
      </c>
      <c r="D4866" s="3">
        <v>240</v>
      </c>
      <c r="E4866" s="3">
        <v>240</v>
      </c>
      <c r="F4866" s="3">
        <v>10</v>
      </c>
      <c r="G4866" s="3">
        <v>240</v>
      </c>
    </row>
    <row r="4867" spans="1:7" x14ac:dyDescent="0.3">
      <c r="A4867" s="8">
        <v>44813</v>
      </c>
      <c r="B4867" s="3">
        <v>240</v>
      </c>
      <c r="C4867" s="3">
        <v>245</v>
      </c>
      <c r="D4867" s="3">
        <v>240</v>
      </c>
      <c r="E4867" s="3">
        <v>245</v>
      </c>
      <c r="F4867" s="3">
        <v>8</v>
      </c>
      <c r="G4867" s="3">
        <v>245</v>
      </c>
    </row>
    <row r="4868" spans="1:7" x14ac:dyDescent="0.3">
      <c r="A4868" s="8">
        <v>44816</v>
      </c>
      <c r="B4868" s="3">
        <v>235</v>
      </c>
      <c r="C4868" s="3">
        <v>235</v>
      </c>
      <c r="D4868" s="3">
        <v>235</v>
      </c>
      <c r="E4868" s="3">
        <v>235</v>
      </c>
      <c r="F4868" s="3">
        <v>5</v>
      </c>
      <c r="G4868" s="3">
        <v>236.25</v>
      </c>
    </row>
    <row r="4869" spans="1:7" x14ac:dyDescent="0.3">
      <c r="A4869" s="8">
        <v>44817</v>
      </c>
      <c r="B4869" s="3">
        <v>240</v>
      </c>
      <c r="C4869" s="3">
        <v>252</v>
      </c>
      <c r="D4869" s="3">
        <v>240</v>
      </c>
      <c r="E4869" s="3">
        <v>252</v>
      </c>
      <c r="F4869" s="3">
        <v>10</v>
      </c>
      <c r="G4869" s="3">
        <v>252</v>
      </c>
    </row>
    <row r="4870" spans="1:7" x14ac:dyDescent="0.3">
      <c r="A4870" s="8">
        <v>44818</v>
      </c>
      <c r="B4870" s="3">
        <v>269</v>
      </c>
      <c r="C4870" s="3">
        <v>272</v>
      </c>
      <c r="D4870" s="3">
        <v>269</v>
      </c>
      <c r="E4870" s="3">
        <v>272</v>
      </c>
      <c r="F4870" s="3">
        <v>3</v>
      </c>
      <c r="G4870" s="3">
        <v>272</v>
      </c>
    </row>
    <row r="4871" spans="1:7" x14ac:dyDescent="0.3">
      <c r="A4871" s="8">
        <v>44819</v>
      </c>
      <c r="B4871" s="3">
        <v>287</v>
      </c>
      <c r="C4871" s="3">
        <v>287</v>
      </c>
      <c r="D4871" s="3">
        <v>287</v>
      </c>
      <c r="E4871" s="3">
        <v>287</v>
      </c>
      <c r="F4871" s="3">
        <v>0</v>
      </c>
      <c r="G4871" s="3">
        <v>287</v>
      </c>
    </row>
    <row r="4872" spans="1:7" x14ac:dyDescent="0.3">
      <c r="A4872" s="8">
        <v>44820</v>
      </c>
      <c r="B4872" s="3">
        <v>270</v>
      </c>
      <c r="C4872" s="3">
        <v>270</v>
      </c>
      <c r="D4872" s="3">
        <v>263</v>
      </c>
      <c r="E4872" s="3">
        <v>265</v>
      </c>
      <c r="F4872" s="3">
        <v>13</v>
      </c>
      <c r="G4872" s="3">
        <v>268.5</v>
      </c>
    </row>
    <row r="4873" spans="1:7" x14ac:dyDescent="0.3">
      <c r="A4873" s="8">
        <v>44823</v>
      </c>
      <c r="B4873" s="3">
        <v>250</v>
      </c>
      <c r="C4873" s="3">
        <v>250</v>
      </c>
      <c r="D4873" s="3">
        <v>250</v>
      </c>
      <c r="E4873" s="3">
        <v>250</v>
      </c>
      <c r="F4873" s="3">
        <v>1</v>
      </c>
      <c r="G4873" s="3">
        <v>277.14999999999998</v>
      </c>
    </row>
    <row r="4874" spans="1:7" x14ac:dyDescent="0.3">
      <c r="A4874" s="8">
        <v>44824</v>
      </c>
      <c r="B4874" s="3">
        <v>275</v>
      </c>
      <c r="C4874" s="3">
        <v>278</v>
      </c>
      <c r="D4874" s="3">
        <v>275</v>
      </c>
      <c r="E4874" s="3">
        <v>278</v>
      </c>
      <c r="F4874" s="3">
        <v>5</v>
      </c>
      <c r="G4874" s="3">
        <v>273.13</v>
      </c>
    </row>
    <row r="4875" spans="1:7" x14ac:dyDescent="0.3">
      <c r="A4875" s="8">
        <v>44825</v>
      </c>
      <c r="B4875" s="3">
        <v>274.5</v>
      </c>
      <c r="C4875" s="3">
        <v>274.5</v>
      </c>
      <c r="D4875" s="3">
        <v>274.5</v>
      </c>
      <c r="E4875" s="3">
        <v>274.5</v>
      </c>
      <c r="F4875" s="3">
        <v>0</v>
      </c>
      <c r="G4875" s="3">
        <v>274.5</v>
      </c>
    </row>
    <row r="4876" spans="1:7" x14ac:dyDescent="0.3">
      <c r="A4876" s="8">
        <v>44826</v>
      </c>
      <c r="B4876" s="3">
        <v>276</v>
      </c>
      <c r="C4876" s="3">
        <v>276</v>
      </c>
      <c r="D4876" s="3">
        <v>276</v>
      </c>
      <c r="E4876" s="3">
        <v>276</v>
      </c>
      <c r="F4876" s="3">
        <v>2</v>
      </c>
      <c r="G4876" s="3">
        <v>283.25</v>
      </c>
    </row>
    <row r="4877" spans="1:7" x14ac:dyDescent="0.3">
      <c r="A4877" s="8">
        <v>44827</v>
      </c>
      <c r="B4877" s="3">
        <v>275</v>
      </c>
      <c r="C4877" s="3">
        <v>275</v>
      </c>
      <c r="D4877" s="3">
        <v>270</v>
      </c>
      <c r="E4877" s="3">
        <v>270</v>
      </c>
      <c r="F4877" s="3">
        <v>6</v>
      </c>
      <c r="G4877" s="3">
        <v>270</v>
      </c>
    </row>
    <row r="4878" spans="1:7" x14ac:dyDescent="0.3">
      <c r="A4878" s="8">
        <v>44830</v>
      </c>
      <c r="B4878" s="3">
        <v>270</v>
      </c>
      <c r="C4878" s="3">
        <v>270</v>
      </c>
      <c r="D4878" s="3">
        <v>265</v>
      </c>
      <c r="E4878" s="3">
        <v>270</v>
      </c>
      <c r="F4878" s="3">
        <v>9</v>
      </c>
      <c r="G4878" s="3">
        <v>270</v>
      </c>
    </row>
    <row r="4879" spans="1:7" x14ac:dyDescent="0.3">
      <c r="A4879" s="8">
        <v>44831</v>
      </c>
      <c r="B4879" s="3">
        <v>290</v>
      </c>
      <c r="C4879" s="3">
        <v>290</v>
      </c>
      <c r="D4879" s="3">
        <v>282</v>
      </c>
      <c r="E4879" s="3">
        <v>282</v>
      </c>
      <c r="F4879" s="3">
        <v>11</v>
      </c>
      <c r="G4879" s="3">
        <v>282</v>
      </c>
    </row>
    <row r="4880" spans="1:7" x14ac:dyDescent="0.3">
      <c r="A4880" s="8">
        <v>44832</v>
      </c>
      <c r="B4880" s="3">
        <v>290</v>
      </c>
      <c r="C4880" s="3">
        <v>297</v>
      </c>
      <c r="D4880" s="3">
        <v>290</v>
      </c>
      <c r="E4880" s="3">
        <v>296.19</v>
      </c>
      <c r="F4880" s="3">
        <v>11</v>
      </c>
      <c r="G4880" s="3">
        <v>298.5</v>
      </c>
    </row>
    <row r="4881" spans="1:7" x14ac:dyDescent="0.3">
      <c r="A4881" s="8">
        <v>44833</v>
      </c>
      <c r="B4881" s="3">
        <v>280</v>
      </c>
      <c r="C4881" s="3">
        <v>295</v>
      </c>
      <c r="D4881" s="3">
        <v>280</v>
      </c>
      <c r="E4881" s="3">
        <v>285</v>
      </c>
      <c r="F4881" s="3">
        <v>18</v>
      </c>
      <c r="G4881" s="3">
        <v>285</v>
      </c>
    </row>
    <row r="4882" spans="1:7" x14ac:dyDescent="0.3">
      <c r="A4882" s="8">
        <v>44834</v>
      </c>
      <c r="B4882" s="3">
        <v>273</v>
      </c>
      <c r="C4882" s="3">
        <v>273</v>
      </c>
      <c r="D4882" s="3">
        <v>273</v>
      </c>
      <c r="E4882" s="3">
        <v>273</v>
      </c>
      <c r="F4882" s="3">
        <v>5</v>
      </c>
      <c r="G4882" s="3">
        <v>271</v>
      </c>
    </row>
    <row r="4883" spans="1:7" x14ac:dyDescent="0.3">
      <c r="A4883" s="8">
        <v>44837</v>
      </c>
      <c r="B4883" s="3">
        <v>325</v>
      </c>
      <c r="C4883" s="3">
        <v>330</v>
      </c>
      <c r="D4883" s="3">
        <v>318</v>
      </c>
      <c r="E4883" s="3">
        <v>318</v>
      </c>
      <c r="F4883" s="3">
        <v>24</v>
      </c>
      <c r="G4883" s="3">
        <v>318</v>
      </c>
    </row>
    <row r="4884" spans="1:7" x14ac:dyDescent="0.3">
      <c r="A4884" s="8">
        <v>44838</v>
      </c>
      <c r="B4884" s="3">
        <v>298.5</v>
      </c>
      <c r="C4884" s="3">
        <v>302</v>
      </c>
      <c r="D4884" s="3">
        <v>295</v>
      </c>
      <c r="E4884" s="3">
        <v>302</v>
      </c>
      <c r="F4884" s="3">
        <v>44</v>
      </c>
      <c r="G4884" s="3">
        <v>301.5</v>
      </c>
    </row>
    <row r="4885" spans="1:7" x14ac:dyDescent="0.3">
      <c r="A4885" s="8">
        <v>44839</v>
      </c>
      <c r="B4885" s="3">
        <v>295</v>
      </c>
      <c r="C4885" s="3">
        <v>300.25</v>
      </c>
      <c r="D4885" s="3">
        <v>295</v>
      </c>
      <c r="E4885" s="3">
        <v>300.25</v>
      </c>
      <c r="F4885" s="3">
        <v>23</v>
      </c>
      <c r="G4885" s="3">
        <v>300.25</v>
      </c>
    </row>
    <row r="4886" spans="1:7" x14ac:dyDescent="0.3">
      <c r="A4886" s="8">
        <v>44840</v>
      </c>
      <c r="B4886" s="3">
        <v>304.5</v>
      </c>
      <c r="C4886" s="3">
        <v>307</v>
      </c>
      <c r="D4886" s="3">
        <v>304.5</v>
      </c>
      <c r="E4886" s="3">
        <v>307</v>
      </c>
      <c r="F4886" s="3">
        <v>17</v>
      </c>
      <c r="G4886" s="3">
        <v>307</v>
      </c>
    </row>
    <row r="4887" spans="1:7" x14ac:dyDescent="0.3">
      <c r="A4887" s="8">
        <v>44841</v>
      </c>
      <c r="B4887" s="3">
        <v>297</v>
      </c>
      <c r="C4887" s="3">
        <v>298</v>
      </c>
      <c r="D4887" s="3">
        <v>292</v>
      </c>
      <c r="E4887" s="3">
        <v>292</v>
      </c>
      <c r="F4887" s="3">
        <v>23</v>
      </c>
      <c r="G4887" s="3">
        <v>292</v>
      </c>
    </row>
    <row r="4888" spans="1:7" x14ac:dyDescent="0.3">
      <c r="A4888" s="8">
        <v>44844</v>
      </c>
      <c r="B4888" s="3">
        <v>275</v>
      </c>
      <c r="C4888" s="3">
        <v>282</v>
      </c>
      <c r="D4888" s="3">
        <v>275</v>
      </c>
      <c r="E4888" s="3">
        <v>282</v>
      </c>
      <c r="F4888" s="3">
        <v>24</v>
      </c>
      <c r="G4888" s="3">
        <v>283.75</v>
      </c>
    </row>
    <row r="4889" spans="1:7" x14ac:dyDescent="0.3">
      <c r="A4889" s="8">
        <v>44845</v>
      </c>
      <c r="B4889" s="3">
        <v>278</v>
      </c>
      <c r="C4889" s="3">
        <v>280</v>
      </c>
      <c r="D4889" s="3">
        <v>278</v>
      </c>
      <c r="E4889" s="3">
        <v>280</v>
      </c>
      <c r="F4889" s="3">
        <v>9</v>
      </c>
      <c r="G4889" s="3">
        <v>280</v>
      </c>
    </row>
    <row r="4890" spans="1:7" x14ac:dyDescent="0.3">
      <c r="A4890" s="8">
        <v>44846</v>
      </c>
      <c r="B4890" s="3">
        <v>277</v>
      </c>
      <c r="C4890" s="3">
        <v>279.5</v>
      </c>
      <c r="D4890" s="3">
        <v>270</v>
      </c>
      <c r="E4890" s="3">
        <v>271.5</v>
      </c>
      <c r="F4890" s="3">
        <v>20</v>
      </c>
      <c r="G4890" s="3">
        <v>271.5</v>
      </c>
    </row>
    <row r="4891" spans="1:7" x14ac:dyDescent="0.3">
      <c r="A4891" s="8">
        <v>44847</v>
      </c>
      <c r="B4891" s="3">
        <v>275</v>
      </c>
      <c r="C4891" s="3">
        <v>275</v>
      </c>
      <c r="D4891" s="3">
        <v>258</v>
      </c>
      <c r="E4891" s="3">
        <v>258</v>
      </c>
      <c r="F4891" s="3">
        <v>6</v>
      </c>
      <c r="G4891" s="3">
        <v>258</v>
      </c>
    </row>
    <row r="4892" spans="1:7" x14ac:dyDescent="0.3">
      <c r="A4892" s="8">
        <v>44848</v>
      </c>
      <c r="B4892" s="3">
        <v>256</v>
      </c>
      <c r="C4892" s="3">
        <v>256</v>
      </c>
      <c r="D4892" s="3">
        <v>252</v>
      </c>
      <c r="E4892" s="3">
        <v>252</v>
      </c>
      <c r="F4892" s="3">
        <v>31</v>
      </c>
      <c r="G4892" s="3">
        <v>252</v>
      </c>
    </row>
    <row r="4893" spans="1:7" x14ac:dyDescent="0.3">
      <c r="A4893" s="8">
        <v>44851</v>
      </c>
      <c r="B4893" s="3">
        <v>234</v>
      </c>
      <c r="C4893" s="3">
        <v>234</v>
      </c>
      <c r="D4893" s="3">
        <v>234</v>
      </c>
      <c r="E4893" s="3">
        <v>234</v>
      </c>
      <c r="F4893" s="3">
        <v>5</v>
      </c>
      <c r="G4893" s="3">
        <v>234</v>
      </c>
    </row>
    <row r="4894" spans="1:7" x14ac:dyDescent="0.3">
      <c r="A4894" s="8">
        <v>44852</v>
      </c>
      <c r="B4894" s="3">
        <v>220</v>
      </c>
      <c r="C4894" s="3">
        <v>228</v>
      </c>
      <c r="D4894" s="3">
        <v>220</v>
      </c>
      <c r="E4894" s="3">
        <v>228</v>
      </c>
      <c r="F4894" s="3">
        <v>27</v>
      </c>
      <c r="G4894" s="3">
        <v>228</v>
      </c>
    </row>
    <row r="4895" spans="1:7" x14ac:dyDescent="0.3">
      <c r="A4895" s="8">
        <v>44853</v>
      </c>
      <c r="B4895" s="3">
        <v>236</v>
      </c>
      <c r="C4895" s="3">
        <v>239</v>
      </c>
      <c r="D4895" s="3">
        <v>228</v>
      </c>
      <c r="E4895" s="3">
        <v>228</v>
      </c>
      <c r="F4895" s="3">
        <v>16</v>
      </c>
      <c r="G4895" s="3">
        <v>228</v>
      </c>
    </row>
    <row r="4896" spans="1:7" x14ac:dyDescent="0.3">
      <c r="A4896" s="8">
        <v>44854</v>
      </c>
      <c r="B4896" s="3">
        <v>227</v>
      </c>
      <c r="C4896" s="3">
        <v>228</v>
      </c>
      <c r="D4896" s="3">
        <v>225</v>
      </c>
      <c r="E4896" s="3">
        <v>227</v>
      </c>
      <c r="F4896" s="3">
        <v>6</v>
      </c>
      <c r="G4896" s="3">
        <v>227</v>
      </c>
    </row>
    <row r="4897" spans="1:7" x14ac:dyDescent="0.3">
      <c r="A4897" s="8">
        <v>44855</v>
      </c>
      <c r="B4897" s="3">
        <v>225</v>
      </c>
      <c r="C4897" s="3">
        <v>225</v>
      </c>
      <c r="D4897" s="3">
        <v>224.5</v>
      </c>
      <c r="E4897" s="3">
        <v>224.5</v>
      </c>
      <c r="F4897" s="3">
        <v>7</v>
      </c>
      <c r="G4897" s="3">
        <v>224.4</v>
      </c>
    </row>
    <row r="4898" spans="1:7" x14ac:dyDescent="0.3">
      <c r="A4898" s="8">
        <v>44858</v>
      </c>
      <c r="B4898" s="3">
        <v>215</v>
      </c>
      <c r="C4898" s="3">
        <v>215</v>
      </c>
      <c r="D4898" s="3">
        <v>202</v>
      </c>
      <c r="E4898" s="3">
        <v>205</v>
      </c>
      <c r="F4898" s="3">
        <v>30</v>
      </c>
      <c r="G4898" s="3">
        <v>205</v>
      </c>
    </row>
    <row r="4899" spans="1:7" x14ac:dyDescent="0.3">
      <c r="A4899" s="8">
        <v>44859</v>
      </c>
      <c r="B4899" s="3">
        <v>203</v>
      </c>
      <c r="C4899" s="3">
        <v>203</v>
      </c>
      <c r="D4899" s="3">
        <v>200.88</v>
      </c>
      <c r="E4899" s="3">
        <v>202</v>
      </c>
      <c r="F4899" s="3">
        <v>24</v>
      </c>
      <c r="G4899" s="3">
        <v>202</v>
      </c>
    </row>
    <row r="4900" spans="1:7" x14ac:dyDescent="0.3">
      <c r="A4900" s="8">
        <v>44860</v>
      </c>
      <c r="B4900" s="3">
        <v>195</v>
      </c>
      <c r="C4900" s="3">
        <v>195</v>
      </c>
      <c r="D4900" s="3">
        <v>192.5</v>
      </c>
      <c r="E4900" s="3">
        <v>193.5</v>
      </c>
      <c r="F4900" s="3">
        <v>11</v>
      </c>
      <c r="G4900" s="3">
        <v>192.5</v>
      </c>
    </row>
    <row r="4901" spans="1:7" x14ac:dyDescent="0.3">
      <c r="A4901" s="8">
        <v>44861</v>
      </c>
      <c r="B4901" s="3">
        <v>197</v>
      </c>
      <c r="C4901" s="3">
        <v>203</v>
      </c>
      <c r="D4901" s="3">
        <v>195</v>
      </c>
      <c r="E4901" s="3">
        <v>203</v>
      </c>
      <c r="F4901" s="3">
        <v>21</v>
      </c>
      <c r="G4901" s="3">
        <v>203</v>
      </c>
    </row>
    <row r="4902" spans="1:7" x14ac:dyDescent="0.3">
      <c r="A4902" s="8">
        <v>44862</v>
      </c>
      <c r="B4902" s="3">
        <v>217.5</v>
      </c>
      <c r="C4902" s="3">
        <v>225</v>
      </c>
      <c r="D4902" s="3">
        <v>217.5</v>
      </c>
      <c r="E4902" s="3">
        <v>223</v>
      </c>
      <c r="F4902" s="3">
        <v>40</v>
      </c>
      <c r="G4902" s="3">
        <v>223</v>
      </c>
    </row>
    <row r="4903" spans="1:7" x14ac:dyDescent="0.3">
      <c r="A4903" s="8">
        <v>44865</v>
      </c>
      <c r="B4903" s="3">
        <v>206.5</v>
      </c>
      <c r="C4903" s="3">
        <v>206.5</v>
      </c>
      <c r="D4903" s="3">
        <v>193.5</v>
      </c>
      <c r="E4903" s="3">
        <v>194.15</v>
      </c>
      <c r="F4903" s="3">
        <v>39</v>
      </c>
      <c r="G4903" s="3">
        <v>194.15</v>
      </c>
    </row>
    <row r="4904" spans="1:7" x14ac:dyDescent="0.3">
      <c r="A4904" s="8">
        <v>44866</v>
      </c>
      <c r="B4904" s="3">
        <v>280</v>
      </c>
      <c r="C4904" s="3">
        <v>285</v>
      </c>
      <c r="D4904" s="3">
        <v>280</v>
      </c>
      <c r="E4904" s="3">
        <v>285</v>
      </c>
      <c r="F4904" s="3">
        <v>4</v>
      </c>
      <c r="G4904" s="3">
        <v>285</v>
      </c>
    </row>
    <row r="4905" spans="1:7" x14ac:dyDescent="0.3">
      <c r="A4905" s="8">
        <v>44867</v>
      </c>
      <c r="B4905" s="3">
        <v>282</v>
      </c>
      <c r="C4905" s="3">
        <v>282</v>
      </c>
      <c r="D4905" s="3">
        <v>280</v>
      </c>
      <c r="E4905" s="3">
        <v>280</v>
      </c>
      <c r="F4905" s="3">
        <v>6</v>
      </c>
      <c r="G4905" s="3">
        <v>279.25</v>
      </c>
    </row>
    <row r="4906" spans="1:7" x14ac:dyDescent="0.3">
      <c r="A4906" s="8">
        <v>44868</v>
      </c>
      <c r="B4906" s="3">
        <v>272</v>
      </c>
      <c r="C4906" s="3">
        <v>272</v>
      </c>
      <c r="D4906" s="3">
        <v>272</v>
      </c>
      <c r="E4906" s="3">
        <v>272</v>
      </c>
      <c r="F4906" s="3">
        <v>2</v>
      </c>
      <c r="G4906" s="3">
        <v>272</v>
      </c>
    </row>
    <row r="4907" spans="1:7" x14ac:dyDescent="0.3">
      <c r="A4907" s="8">
        <v>44869</v>
      </c>
      <c r="B4907" s="3">
        <v>266</v>
      </c>
      <c r="C4907" s="3">
        <v>266</v>
      </c>
      <c r="D4907" s="3">
        <v>266</v>
      </c>
      <c r="E4907" s="3">
        <v>266</v>
      </c>
      <c r="F4907" s="3">
        <v>0</v>
      </c>
      <c r="G4907" s="3">
        <v>266</v>
      </c>
    </row>
    <row r="4908" spans="1:7" x14ac:dyDescent="0.3">
      <c r="A4908" s="8">
        <v>44872</v>
      </c>
      <c r="B4908" s="3">
        <v>265</v>
      </c>
      <c r="C4908" s="3">
        <v>265</v>
      </c>
      <c r="D4908" s="3">
        <v>265</v>
      </c>
      <c r="E4908" s="3">
        <v>265</v>
      </c>
      <c r="F4908" s="3">
        <v>5</v>
      </c>
      <c r="G4908" s="3">
        <v>265</v>
      </c>
    </row>
    <row r="4909" spans="1:7" x14ac:dyDescent="0.3">
      <c r="A4909" s="8">
        <v>44873</v>
      </c>
      <c r="B4909" s="3">
        <v>261.5</v>
      </c>
      <c r="C4909" s="3">
        <v>261.5</v>
      </c>
      <c r="D4909" s="3">
        <v>259</v>
      </c>
      <c r="E4909" s="3">
        <v>259</v>
      </c>
      <c r="F4909" s="3">
        <v>11</v>
      </c>
      <c r="G4909" s="3">
        <v>259</v>
      </c>
    </row>
    <row r="4910" spans="1:7" x14ac:dyDescent="0.3">
      <c r="A4910" s="8">
        <v>44874</v>
      </c>
      <c r="B4910" s="3">
        <v>258.5</v>
      </c>
      <c r="C4910" s="3">
        <v>258.5</v>
      </c>
      <c r="D4910" s="3">
        <v>258</v>
      </c>
      <c r="E4910" s="3">
        <v>258.5</v>
      </c>
      <c r="F4910" s="3">
        <v>12</v>
      </c>
      <c r="G4910" s="3">
        <v>258.5</v>
      </c>
    </row>
    <row r="4911" spans="1:7" x14ac:dyDescent="0.3">
      <c r="A4911" s="8">
        <v>44875</v>
      </c>
      <c r="B4911" s="3">
        <v>266</v>
      </c>
      <c r="C4911" s="3">
        <v>266</v>
      </c>
      <c r="D4911" s="3">
        <v>264</v>
      </c>
      <c r="E4911" s="3">
        <v>264</v>
      </c>
      <c r="F4911" s="3">
        <v>10</v>
      </c>
      <c r="G4911" s="3">
        <v>264</v>
      </c>
    </row>
    <row r="4912" spans="1:7" x14ac:dyDescent="0.3">
      <c r="A4912" s="8">
        <v>44876</v>
      </c>
      <c r="B4912" s="3">
        <v>240</v>
      </c>
      <c r="C4912" s="3">
        <v>240</v>
      </c>
      <c r="D4912" s="3">
        <v>239</v>
      </c>
      <c r="E4912" s="3">
        <v>239</v>
      </c>
      <c r="F4912" s="3">
        <v>3</v>
      </c>
      <c r="G4912" s="3">
        <v>239</v>
      </c>
    </row>
    <row r="4913" spans="1:7" x14ac:dyDescent="0.3">
      <c r="A4913" s="8">
        <v>44879</v>
      </c>
      <c r="B4913" s="3">
        <v>250</v>
      </c>
      <c r="C4913" s="3">
        <v>255</v>
      </c>
      <c r="D4913" s="3">
        <v>249</v>
      </c>
      <c r="E4913" s="3">
        <v>253</v>
      </c>
      <c r="F4913" s="3">
        <v>17</v>
      </c>
      <c r="G4913" s="3">
        <v>249</v>
      </c>
    </row>
    <row r="4914" spans="1:7" x14ac:dyDescent="0.3">
      <c r="A4914" s="8">
        <v>44880</v>
      </c>
      <c r="B4914" s="3">
        <v>265</v>
      </c>
      <c r="C4914" s="3">
        <v>269</v>
      </c>
      <c r="D4914" s="3">
        <v>265</v>
      </c>
      <c r="E4914" s="3">
        <v>269</v>
      </c>
      <c r="F4914" s="3">
        <v>10</v>
      </c>
      <c r="G4914" s="3">
        <v>265</v>
      </c>
    </row>
    <row r="4915" spans="1:7" x14ac:dyDescent="0.3">
      <c r="A4915" s="8">
        <v>44881</v>
      </c>
      <c r="B4915" s="3">
        <v>255</v>
      </c>
      <c r="C4915" s="3">
        <v>255</v>
      </c>
      <c r="D4915" s="3">
        <v>247</v>
      </c>
      <c r="E4915" s="3">
        <v>248</v>
      </c>
      <c r="F4915" s="3">
        <v>10</v>
      </c>
      <c r="G4915" s="3">
        <v>248</v>
      </c>
    </row>
    <row r="4916" spans="1:7" x14ac:dyDescent="0.3">
      <c r="A4916" s="8">
        <v>44882</v>
      </c>
      <c r="B4916" s="3">
        <v>249</v>
      </c>
      <c r="C4916" s="3">
        <v>249</v>
      </c>
      <c r="D4916" s="3">
        <v>249</v>
      </c>
      <c r="E4916" s="3">
        <v>249</v>
      </c>
      <c r="F4916" s="3">
        <v>2</v>
      </c>
      <c r="G4916" s="3">
        <v>248.5</v>
      </c>
    </row>
    <row r="4917" spans="1:7" x14ac:dyDescent="0.3">
      <c r="A4917" s="8">
        <v>44883</v>
      </c>
      <c r="B4917" s="3">
        <v>245</v>
      </c>
      <c r="C4917" s="3">
        <v>245</v>
      </c>
      <c r="D4917" s="3">
        <v>236</v>
      </c>
      <c r="E4917" s="3">
        <v>236</v>
      </c>
      <c r="F4917" s="3">
        <v>8</v>
      </c>
      <c r="G4917" s="3">
        <v>237</v>
      </c>
    </row>
    <row r="4918" spans="1:7" x14ac:dyDescent="0.3">
      <c r="A4918" s="8">
        <v>44886</v>
      </c>
      <c r="B4918" s="3">
        <v>243</v>
      </c>
      <c r="C4918" s="3">
        <v>243</v>
      </c>
      <c r="D4918" s="3">
        <v>243</v>
      </c>
      <c r="E4918" s="3">
        <v>243</v>
      </c>
      <c r="F4918" s="3">
        <v>1</v>
      </c>
      <c r="G4918" s="3">
        <v>241.75</v>
      </c>
    </row>
    <row r="4919" spans="1:7" x14ac:dyDescent="0.3">
      <c r="A4919" s="8">
        <v>44887</v>
      </c>
      <c r="B4919" s="3">
        <v>250</v>
      </c>
      <c r="C4919" s="3">
        <v>250</v>
      </c>
      <c r="D4919" s="3">
        <v>250</v>
      </c>
      <c r="E4919" s="3">
        <v>250</v>
      </c>
      <c r="F4919" s="3">
        <v>1</v>
      </c>
      <c r="G4919" s="3">
        <v>255</v>
      </c>
    </row>
    <row r="4920" spans="1:7" x14ac:dyDescent="0.3">
      <c r="A4920" s="8">
        <v>44888</v>
      </c>
      <c r="B4920" s="3">
        <v>280</v>
      </c>
      <c r="C4920" s="3">
        <v>280</v>
      </c>
      <c r="D4920" s="3">
        <v>274</v>
      </c>
      <c r="E4920" s="3">
        <v>275</v>
      </c>
      <c r="F4920" s="3">
        <v>31</v>
      </c>
      <c r="G4920" s="3">
        <v>275</v>
      </c>
    </row>
    <row r="4921" spans="1:7" x14ac:dyDescent="0.3">
      <c r="A4921" s="8">
        <v>44889</v>
      </c>
      <c r="B4921" s="3">
        <v>275</v>
      </c>
      <c r="C4921" s="3">
        <v>275</v>
      </c>
      <c r="D4921" s="3">
        <v>270</v>
      </c>
      <c r="E4921" s="3">
        <v>272</v>
      </c>
      <c r="F4921" s="3">
        <v>9</v>
      </c>
      <c r="G4921" s="3">
        <v>272</v>
      </c>
    </row>
    <row r="4922" spans="1:7" x14ac:dyDescent="0.3">
      <c r="A4922" s="8">
        <v>44890</v>
      </c>
      <c r="B4922" s="3">
        <v>278</v>
      </c>
      <c r="C4922" s="3">
        <v>278</v>
      </c>
      <c r="D4922" s="3">
        <v>269</v>
      </c>
      <c r="E4922" s="3">
        <v>272</v>
      </c>
      <c r="F4922" s="3">
        <v>15</v>
      </c>
      <c r="G4922" s="3">
        <v>269.13</v>
      </c>
    </row>
    <row r="4923" spans="1:7" x14ac:dyDescent="0.3">
      <c r="A4923" s="8">
        <v>44893</v>
      </c>
      <c r="B4923" s="3">
        <v>275</v>
      </c>
      <c r="C4923" s="3">
        <v>285</v>
      </c>
      <c r="D4923" s="3">
        <v>275</v>
      </c>
      <c r="E4923" s="3">
        <v>285</v>
      </c>
      <c r="F4923" s="3">
        <v>18</v>
      </c>
      <c r="G4923" s="3">
        <v>285</v>
      </c>
    </row>
    <row r="4924" spans="1:7" x14ac:dyDescent="0.3">
      <c r="A4924" s="8">
        <v>44894</v>
      </c>
      <c r="B4924" s="3">
        <v>315</v>
      </c>
      <c r="C4924" s="3">
        <v>320</v>
      </c>
      <c r="D4924" s="3">
        <v>315</v>
      </c>
      <c r="E4924" s="3">
        <v>320</v>
      </c>
      <c r="F4924" s="3">
        <v>8</v>
      </c>
      <c r="G4924" s="3">
        <v>317.5</v>
      </c>
    </row>
    <row r="4925" spans="1:7" x14ac:dyDescent="0.3">
      <c r="A4925" s="8">
        <v>44895</v>
      </c>
      <c r="B4925" s="3">
        <v>350</v>
      </c>
      <c r="C4925" s="3">
        <v>356</v>
      </c>
      <c r="D4925" s="3">
        <v>350</v>
      </c>
      <c r="E4925" s="3">
        <v>353</v>
      </c>
      <c r="F4925" s="3">
        <v>18</v>
      </c>
      <c r="G4925" s="3">
        <v>351.5</v>
      </c>
    </row>
    <row r="4926" spans="1:7" x14ac:dyDescent="0.3">
      <c r="A4926" s="8">
        <v>44896</v>
      </c>
      <c r="B4926" s="3">
        <v>342</v>
      </c>
      <c r="C4926" s="3">
        <v>345</v>
      </c>
      <c r="D4926" s="3">
        <v>330</v>
      </c>
      <c r="E4926" s="3">
        <v>335</v>
      </c>
      <c r="F4926" s="3">
        <v>13</v>
      </c>
      <c r="G4926" s="3">
        <v>344.5</v>
      </c>
    </row>
    <row r="4927" spans="1:7" x14ac:dyDescent="0.3">
      <c r="A4927" s="8">
        <v>44897</v>
      </c>
      <c r="B4927" s="3">
        <v>369.5</v>
      </c>
      <c r="C4927" s="3">
        <v>369.5</v>
      </c>
      <c r="D4927" s="3">
        <v>344</v>
      </c>
      <c r="E4927" s="3">
        <v>350</v>
      </c>
      <c r="F4927" s="3">
        <v>4</v>
      </c>
      <c r="G4927" s="3">
        <v>350</v>
      </c>
    </row>
    <row r="4928" spans="1:7" x14ac:dyDescent="0.3">
      <c r="A4928" s="8">
        <v>44900</v>
      </c>
      <c r="B4928" s="3">
        <v>355</v>
      </c>
      <c r="C4928" s="3">
        <v>355</v>
      </c>
      <c r="D4928" s="3">
        <v>349.5</v>
      </c>
      <c r="E4928" s="3">
        <v>354</v>
      </c>
      <c r="F4928" s="3">
        <v>11</v>
      </c>
      <c r="G4928" s="3">
        <v>353</v>
      </c>
    </row>
    <row r="4929" spans="1:7" x14ac:dyDescent="0.3">
      <c r="A4929" s="8">
        <v>44901</v>
      </c>
      <c r="B4929" s="3">
        <v>370</v>
      </c>
      <c r="C4929" s="3">
        <v>370</v>
      </c>
      <c r="D4929" s="3">
        <v>366</v>
      </c>
      <c r="E4929" s="3">
        <v>366</v>
      </c>
      <c r="F4929" s="3">
        <v>2</v>
      </c>
      <c r="G4929" s="3">
        <v>359.5</v>
      </c>
    </row>
    <row r="4930" spans="1:7" x14ac:dyDescent="0.3">
      <c r="A4930" s="8">
        <v>44902</v>
      </c>
      <c r="B4930" s="3">
        <v>343</v>
      </c>
      <c r="C4930" s="3">
        <v>343</v>
      </c>
      <c r="D4930" s="3">
        <v>343</v>
      </c>
      <c r="E4930" s="3">
        <v>343</v>
      </c>
      <c r="F4930" s="3">
        <v>3</v>
      </c>
      <c r="G4930" s="3">
        <v>341.25</v>
      </c>
    </row>
    <row r="4931" spans="1:7" x14ac:dyDescent="0.3">
      <c r="A4931" s="8">
        <v>44903</v>
      </c>
      <c r="B4931" s="3">
        <v>317</v>
      </c>
      <c r="C4931" s="3">
        <v>317</v>
      </c>
      <c r="D4931" s="3">
        <v>317</v>
      </c>
      <c r="E4931" s="3">
        <v>317</v>
      </c>
      <c r="F4931" s="3">
        <v>3</v>
      </c>
      <c r="G4931" s="3">
        <v>317</v>
      </c>
    </row>
    <row r="4932" spans="1:7" x14ac:dyDescent="0.3">
      <c r="A4932" s="8">
        <v>44904</v>
      </c>
      <c r="B4932" s="3">
        <v>294</v>
      </c>
      <c r="C4932" s="3">
        <v>300</v>
      </c>
      <c r="D4932" s="3">
        <v>294</v>
      </c>
      <c r="E4932" s="3">
        <v>300</v>
      </c>
      <c r="F4932" s="3">
        <v>4</v>
      </c>
      <c r="G4932" s="3">
        <v>310.5</v>
      </c>
    </row>
    <row r="4933" spans="1:7" x14ac:dyDescent="0.3">
      <c r="A4933" s="8">
        <v>44907</v>
      </c>
      <c r="B4933" s="3">
        <v>290</v>
      </c>
      <c r="C4933" s="3">
        <v>291</v>
      </c>
      <c r="D4933" s="3">
        <v>289</v>
      </c>
      <c r="E4933" s="3">
        <v>289</v>
      </c>
      <c r="F4933" s="3">
        <v>5</v>
      </c>
      <c r="G4933" s="3">
        <v>289</v>
      </c>
    </row>
    <row r="4934" spans="1:7" x14ac:dyDescent="0.3">
      <c r="A4934" s="8">
        <v>44908</v>
      </c>
      <c r="B4934" s="3">
        <v>290</v>
      </c>
      <c r="C4934" s="3">
        <v>293.5</v>
      </c>
      <c r="D4934" s="3">
        <v>287</v>
      </c>
      <c r="E4934" s="3">
        <v>287</v>
      </c>
      <c r="F4934" s="3">
        <v>14</v>
      </c>
      <c r="G4934" s="3">
        <v>287</v>
      </c>
    </row>
    <row r="4935" spans="1:7" x14ac:dyDescent="0.3">
      <c r="A4935" s="8">
        <v>44909</v>
      </c>
      <c r="B4935" s="3">
        <v>260</v>
      </c>
      <c r="C4935" s="3">
        <v>261</v>
      </c>
      <c r="D4935" s="3">
        <v>245</v>
      </c>
      <c r="E4935" s="3">
        <v>255</v>
      </c>
      <c r="F4935" s="3">
        <v>22</v>
      </c>
      <c r="G4935" s="3">
        <v>257.98</v>
      </c>
    </row>
    <row r="4936" spans="1:7" x14ac:dyDescent="0.3">
      <c r="A4936" s="8">
        <v>44910</v>
      </c>
      <c r="B4936" s="3">
        <v>250.5</v>
      </c>
      <c r="C4936" s="3">
        <v>252.5</v>
      </c>
      <c r="D4936" s="3">
        <v>250.5</v>
      </c>
      <c r="E4936" s="3">
        <v>252.5</v>
      </c>
      <c r="F4936" s="3">
        <v>6</v>
      </c>
      <c r="G4936" s="3">
        <v>252.5</v>
      </c>
    </row>
    <row r="4937" spans="1:7" x14ac:dyDescent="0.3">
      <c r="A4937" s="8">
        <v>44911</v>
      </c>
      <c r="B4937" s="3">
        <v>238</v>
      </c>
      <c r="C4937" s="3">
        <v>242</v>
      </c>
      <c r="D4937" s="3">
        <v>238</v>
      </c>
      <c r="E4937" s="3">
        <v>238</v>
      </c>
      <c r="F4937" s="3">
        <v>10</v>
      </c>
      <c r="G4937" s="3">
        <v>238</v>
      </c>
    </row>
    <row r="4938" spans="1:7" x14ac:dyDescent="0.3">
      <c r="A4938" s="8">
        <v>44914</v>
      </c>
      <c r="B4938" s="3">
        <v>225.5</v>
      </c>
      <c r="C4938" s="3">
        <v>227.66</v>
      </c>
      <c r="D4938" s="3">
        <v>215</v>
      </c>
      <c r="E4938" s="3">
        <v>227.66</v>
      </c>
      <c r="F4938" s="3">
        <v>29</v>
      </c>
      <c r="G4938" s="3">
        <v>231</v>
      </c>
    </row>
    <row r="4939" spans="1:7" x14ac:dyDescent="0.3">
      <c r="A4939" s="8">
        <v>44915</v>
      </c>
      <c r="B4939" s="3">
        <v>228.5</v>
      </c>
      <c r="C4939" s="3">
        <v>232</v>
      </c>
      <c r="D4939" s="3">
        <v>228.5</v>
      </c>
      <c r="E4939" s="3">
        <v>232</v>
      </c>
      <c r="F4939" s="3">
        <v>8</v>
      </c>
      <c r="G4939" s="3">
        <v>231</v>
      </c>
    </row>
    <row r="4940" spans="1:7" x14ac:dyDescent="0.3">
      <c r="A4940" s="8">
        <v>44916</v>
      </c>
      <c r="B4940" s="3">
        <v>212</v>
      </c>
      <c r="C4940" s="3">
        <v>212</v>
      </c>
      <c r="D4940" s="3">
        <v>212</v>
      </c>
      <c r="E4940" s="3">
        <v>212</v>
      </c>
      <c r="F4940" s="3">
        <v>7</v>
      </c>
      <c r="G4940" s="3">
        <v>212</v>
      </c>
    </row>
    <row r="4941" spans="1:7" x14ac:dyDescent="0.3">
      <c r="A4941" s="8">
        <v>44917</v>
      </c>
      <c r="B4941" s="3">
        <v>202</v>
      </c>
      <c r="C4941" s="3">
        <v>210</v>
      </c>
      <c r="D4941" s="3">
        <v>200</v>
      </c>
      <c r="E4941" s="3">
        <v>210</v>
      </c>
      <c r="F4941" s="3">
        <v>14</v>
      </c>
      <c r="G4941" s="3">
        <v>210</v>
      </c>
    </row>
    <row r="4942" spans="1:7" x14ac:dyDescent="0.3">
      <c r="A4942" s="8">
        <v>44918</v>
      </c>
      <c r="B4942" s="3">
        <v>200</v>
      </c>
      <c r="C4942" s="3">
        <v>200</v>
      </c>
      <c r="D4942" s="3">
        <v>195</v>
      </c>
      <c r="E4942" s="3">
        <v>199</v>
      </c>
      <c r="F4942" s="3">
        <v>17</v>
      </c>
      <c r="G4942" s="3">
        <v>205.5</v>
      </c>
    </row>
    <row r="4943" spans="1:7" x14ac:dyDescent="0.3">
      <c r="A4943" s="8">
        <v>44922</v>
      </c>
      <c r="B4943" s="3">
        <v>197</v>
      </c>
      <c r="C4943" s="3">
        <v>205</v>
      </c>
      <c r="D4943" s="3">
        <v>197</v>
      </c>
      <c r="E4943" s="3">
        <v>205</v>
      </c>
      <c r="F4943" s="3">
        <v>8</v>
      </c>
      <c r="G4943" s="3">
        <v>205</v>
      </c>
    </row>
    <row r="4944" spans="1:7" x14ac:dyDescent="0.3">
      <c r="A4944" s="8">
        <v>44923</v>
      </c>
      <c r="B4944" s="3">
        <v>190</v>
      </c>
      <c r="C4944" s="3">
        <v>197</v>
      </c>
      <c r="D4944" s="3">
        <v>190</v>
      </c>
      <c r="E4944" s="3">
        <v>197</v>
      </c>
      <c r="F4944" s="3">
        <v>8</v>
      </c>
      <c r="G4944" s="3">
        <v>197</v>
      </c>
    </row>
    <row r="4945" spans="1:7" x14ac:dyDescent="0.3">
      <c r="A4945" s="8">
        <v>44924</v>
      </c>
      <c r="B4945" s="3">
        <v>190</v>
      </c>
      <c r="C4945" s="3">
        <v>196.89</v>
      </c>
      <c r="D4945" s="3">
        <v>190</v>
      </c>
      <c r="E4945" s="3">
        <v>194.71</v>
      </c>
      <c r="F4945" s="3">
        <v>18</v>
      </c>
      <c r="G4945" s="3">
        <v>194.71</v>
      </c>
    </row>
    <row r="4946" spans="1:7" x14ac:dyDescent="0.3">
      <c r="A4946" s="8">
        <v>44925</v>
      </c>
      <c r="B4946" s="3">
        <v>187.5</v>
      </c>
      <c r="C4946" s="3">
        <v>187.5</v>
      </c>
      <c r="D4946" s="3">
        <v>184</v>
      </c>
      <c r="E4946" s="3">
        <v>184</v>
      </c>
      <c r="F4946" s="3">
        <v>5</v>
      </c>
      <c r="G4946" s="3">
        <v>184</v>
      </c>
    </row>
    <row r="4947" spans="1:7" x14ac:dyDescent="0.3">
      <c r="A4947" s="8">
        <v>44928</v>
      </c>
      <c r="B4947" s="3">
        <v>143</v>
      </c>
      <c r="C4947" s="3">
        <v>147</v>
      </c>
      <c r="D4947" s="3">
        <v>143</v>
      </c>
      <c r="E4947" s="3">
        <v>147</v>
      </c>
      <c r="F4947" s="3">
        <v>29</v>
      </c>
      <c r="G4947" s="3">
        <v>145</v>
      </c>
    </row>
    <row r="4948" spans="1:7" x14ac:dyDescent="0.3">
      <c r="A4948" s="8">
        <v>44929</v>
      </c>
      <c r="B4948" s="3">
        <v>134.5</v>
      </c>
      <c r="C4948" s="3">
        <v>134.5</v>
      </c>
      <c r="D4948" s="3">
        <v>134.5</v>
      </c>
      <c r="E4948" s="3">
        <v>134.5</v>
      </c>
      <c r="F4948" s="3">
        <v>0</v>
      </c>
      <c r="G4948" s="3">
        <v>134.5</v>
      </c>
    </row>
    <row r="4949" spans="1:7" x14ac:dyDescent="0.3">
      <c r="A4949" s="8">
        <v>44930</v>
      </c>
      <c r="B4949" s="3">
        <v>120</v>
      </c>
      <c r="C4949" s="3">
        <v>120</v>
      </c>
      <c r="D4949" s="3">
        <v>115</v>
      </c>
      <c r="E4949" s="3">
        <v>115</v>
      </c>
      <c r="F4949" s="3">
        <v>10</v>
      </c>
      <c r="G4949" s="3">
        <v>115</v>
      </c>
    </row>
    <row r="4950" spans="1:7" x14ac:dyDescent="0.3">
      <c r="A4950" s="8">
        <v>44931</v>
      </c>
      <c r="B4950" s="3">
        <v>118.5</v>
      </c>
      <c r="C4950" s="3">
        <v>118.5</v>
      </c>
      <c r="D4950" s="3">
        <v>115</v>
      </c>
      <c r="E4950" s="3">
        <v>115</v>
      </c>
      <c r="F4950" s="3">
        <v>10</v>
      </c>
      <c r="G4950" s="3">
        <v>115</v>
      </c>
    </row>
    <row r="4951" spans="1:7" x14ac:dyDescent="0.3">
      <c r="A4951" s="8">
        <v>44932</v>
      </c>
      <c r="B4951" s="3">
        <v>118</v>
      </c>
      <c r="C4951" s="3">
        <v>128.66</v>
      </c>
      <c r="D4951" s="3">
        <v>118</v>
      </c>
      <c r="E4951" s="3">
        <v>127</v>
      </c>
      <c r="F4951" s="3">
        <v>63</v>
      </c>
      <c r="G4951" s="3">
        <v>127</v>
      </c>
    </row>
    <row r="4952" spans="1:7" x14ac:dyDescent="0.3">
      <c r="A4952" s="8">
        <v>44935</v>
      </c>
      <c r="B4952" s="3">
        <v>123.5</v>
      </c>
      <c r="C4952" s="3">
        <v>127</v>
      </c>
      <c r="D4952" s="3">
        <v>123.5</v>
      </c>
      <c r="E4952" s="3">
        <v>127</v>
      </c>
      <c r="F4952" s="3">
        <v>6</v>
      </c>
      <c r="G4952" s="3">
        <v>127</v>
      </c>
    </row>
    <row r="4953" spans="1:7" x14ac:dyDescent="0.3">
      <c r="A4953" s="8">
        <v>44936</v>
      </c>
      <c r="B4953" s="3">
        <v>131</v>
      </c>
      <c r="C4953" s="3">
        <v>131</v>
      </c>
      <c r="D4953" s="3">
        <v>120</v>
      </c>
      <c r="E4953" s="3">
        <v>120</v>
      </c>
      <c r="F4953" s="3">
        <v>13</v>
      </c>
      <c r="G4953" s="3">
        <v>120</v>
      </c>
    </row>
    <row r="4954" spans="1:7" x14ac:dyDescent="0.3">
      <c r="A4954" s="8">
        <v>44937</v>
      </c>
      <c r="B4954" s="3">
        <v>113</v>
      </c>
      <c r="C4954" s="3">
        <v>115</v>
      </c>
      <c r="D4954" s="3">
        <v>113</v>
      </c>
      <c r="E4954" s="3">
        <v>115</v>
      </c>
      <c r="F4954" s="3">
        <v>17</v>
      </c>
      <c r="G4954" s="3">
        <v>115</v>
      </c>
    </row>
    <row r="4955" spans="1:7" x14ac:dyDescent="0.3">
      <c r="A4955" s="8">
        <v>44938</v>
      </c>
      <c r="B4955" s="3">
        <v>127</v>
      </c>
      <c r="C4955" s="3">
        <v>131</v>
      </c>
      <c r="D4955" s="3">
        <v>127</v>
      </c>
      <c r="E4955" s="3">
        <v>131</v>
      </c>
      <c r="F4955" s="3">
        <v>9</v>
      </c>
      <c r="G4955" s="3">
        <v>131</v>
      </c>
    </row>
    <row r="4956" spans="1:7" x14ac:dyDescent="0.3">
      <c r="A4956" s="8">
        <v>44939</v>
      </c>
      <c r="B4956" s="3">
        <v>125</v>
      </c>
      <c r="C4956" s="3">
        <v>125</v>
      </c>
      <c r="D4956" s="3">
        <v>123.5</v>
      </c>
      <c r="E4956" s="3">
        <v>125</v>
      </c>
      <c r="F4956" s="3">
        <v>11</v>
      </c>
      <c r="G4956" s="3">
        <v>125</v>
      </c>
    </row>
    <row r="4957" spans="1:7" x14ac:dyDescent="0.3">
      <c r="A4957" s="8">
        <v>44942</v>
      </c>
      <c r="B4957" s="3">
        <v>110</v>
      </c>
      <c r="C4957" s="3">
        <v>110.5</v>
      </c>
      <c r="D4957" s="3">
        <v>107</v>
      </c>
      <c r="E4957" s="3">
        <v>109</v>
      </c>
      <c r="F4957" s="3">
        <v>29</v>
      </c>
      <c r="G4957" s="3">
        <v>109</v>
      </c>
    </row>
    <row r="4958" spans="1:7" x14ac:dyDescent="0.3">
      <c r="A4958" s="8">
        <v>44943</v>
      </c>
      <c r="B4958" s="3">
        <v>111.32</v>
      </c>
      <c r="C4958" s="3">
        <v>112</v>
      </c>
      <c r="D4958" s="3">
        <v>111.32</v>
      </c>
      <c r="E4958" s="3">
        <v>112</v>
      </c>
      <c r="F4958" s="3">
        <v>18</v>
      </c>
      <c r="G4958" s="3">
        <v>113.75</v>
      </c>
    </row>
    <row r="4959" spans="1:7" x14ac:dyDescent="0.3">
      <c r="A4959" s="8">
        <v>44944</v>
      </c>
      <c r="B4959" s="3">
        <v>103</v>
      </c>
      <c r="C4959" s="3">
        <v>108</v>
      </c>
      <c r="D4959" s="3">
        <v>103</v>
      </c>
      <c r="E4959" s="3">
        <v>107.5</v>
      </c>
      <c r="F4959" s="3">
        <v>24</v>
      </c>
      <c r="G4959" s="3">
        <v>108</v>
      </c>
    </row>
    <row r="4960" spans="1:7" x14ac:dyDescent="0.3">
      <c r="A4960" s="8">
        <v>44945</v>
      </c>
      <c r="B4960" s="3">
        <v>107</v>
      </c>
      <c r="C4960" s="3">
        <v>107</v>
      </c>
      <c r="D4960" s="3">
        <v>102</v>
      </c>
      <c r="E4960" s="3">
        <v>102.5</v>
      </c>
      <c r="F4960" s="3">
        <v>34</v>
      </c>
      <c r="G4960" s="3">
        <v>102.5</v>
      </c>
    </row>
    <row r="4961" spans="1:7" x14ac:dyDescent="0.3">
      <c r="A4961" s="8">
        <v>44946</v>
      </c>
      <c r="B4961" s="3">
        <v>97</v>
      </c>
      <c r="C4961" s="3">
        <v>100.25</v>
      </c>
      <c r="D4961" s="3">
        <v>97</v>
      </c>
      <c r="E4961" s="3">
        <v>99</v>
      </c>
      <c r="F4961" s="3">
        <v>42</v>
      </c>
      <c r="G4961" s="3">
        <v>99</v>
      </c>
    </row>
    <row r="4962" spans="1:7" x14ac:dyDescent="0.3">
      <c r="A4962" s="8">
        <v>44949</v>
      </c>
      <c r="B4962" s="3">
        <v>97</v>
      </c>
      <c r="C4962" s="3">
        <v>97</v>
      </c>
      <c r="D4962" s="3">
        <v>96</v>
      </c>
      <c r="E4962" s="3">
        <v>96</v>
      </c>
      <c r="F4962" s="3">
        <v>18</v>
      </c>
      <c r="G4962" s="3">
        <v>96</v>
      </c>
    </row>
    <row r="4963" spans="1:7" x14ac:dyDescent="0.3">
      <c r="A4963" s="8">
        <v>44950</v>
      </c>
      <c r="B4963" s="3">
        <v>83</v>
      </c>
      <c r="C4963" s="3">
        <v>83.8</v>
      </c>
      <c r="D4963" s="3">
        <v>81</v>
      </c>
      <c r="E4963" s="3">
        <v>83</v>
      </c>
      <c r="F4963" s="3">
        <v>61</v>
      </c>
      <c r="G4963" s="3">
        <v>83</v>
      </c>
    </row>
    <row r="4964" spans="1:7" x14ac:dyDescent="0.3">
      <c r="A4964" s="8">
        <v>44951</v>
      </c>
      <c r="B4964" s="3">
        <v>77</v>
      </c>
      <c r="C4964" s="3">
        <v>78.2</v>
      </c>
      <c r="D4964" s="3">
        <v>75.5</v>
      </c>
      <c r="E4964" s="3">
        <v>78.2</v>
      </c>
      <c r="F4964" s="3">
        <v>32</v>
      </c>
      <c r="G4964" s="3">
        <v>78.930000000000007</v>
      </c>
    </row>
    <row r="4965" spans="1:7" x14ac:dyDescent="0.3">
      <c r="A4965" s="8">
        <v>44952</v>
      </c>
      <c r="B4965" s="3">
        <v>81.5</v>
      </c>
      <c r="C4965" s="3">
        <v>81.5</v>
      </c>
      <c r="D4965" s="3">
        <v>79.5</v>
      </c>
      <c r="E4965" s="3">
        <v>81</v>
      </c>
      <c r="F4965" s="3">
        <v>34</v>
      </c>
      <c r="G4965" s="3">
        <v>81</v>
      </c>
    </row>
    <row r="4966" spans="1:7" x14ac:dyDescent="0.3">
      <c r="A4966" s="8">
        <v>44953</v>
      </c>
      <c r="B4966" s="3">
        <v>79.5</v>
      </c>
      <c r="C4966" s="3">
        <v>80.5</v>
      </c>
      <c r="D4966" s="3">
        <v>78.5</v>
      </c>
      <c r="E4966" s="3">
        <v>78.5</v>
      </c>
      <c r="F4966" s="3">
        <v>21</v>
      </c>
      <c r="G4966" s="3">
        <v>79</v>
      </c>
    </row>
    <row r="4967" spans="1:7" x14ac:dyDescent="0.3">
      <c r="A4967" s="8">
        <v>44956</v>
      </c>
      <c r="B4967" s="3">
        <v>77</v>
      </c>
      <c r="C4967" s="3">
        <v>79</v>
      </c>
      <c r="D4967" s="3">
        <v>76</v>
      </c>
      <c r="E4967" s="3">
        <v>77</v>
      </c>
      <c r="F4967" s="3">
        <v>20</v>
      </c>
      <c r="G4967" s="3">
        <v>79.13</v>
      </c>
    </row>
    <row r="4968" spans="1:7" x14ac:dyDescent="0.3">
      <c r="A4968" s="8">
        <v>44957</v>
      </c>
      <c r="B4968" s="3">
        <v>90</v>
      </c>
      <c r="C4968" s="3">
        <v>93</v>
      </c>
      <c r="D4968" s="3">
        <v>90</v>
      </c>
      <c r="E4968" s="3">
        <v>92.5</v>
      </c>
      <c r="F4968" s="3">
        <v>65</v>
      </c>
      <c r="G4968" s="3">
        <v>92.5</v>
      </c>
    </row>
    <row r="4969" spans="1:7" x14ac:dyDescent="0.3">
      <c r="A4969" s="8">
        <v>44958</v>
      </c>
      <c r="B4969" s="3">
        <v>83</v>
      </c>
      <c r="C4969" s="3">
        <v>86</v>
      </c>
      <c r="D4969" s="3">
        <v>83</v>
      </c>
      <c r="E4969" s="3">
        <v>86</v>
      </c>
      <c r="F4969" s="3">
        <v>19</v>
      </c>
      <c r="G4969" s="3">
        <v>85.5</v>
      </c>
    </row>
    <row r="4970" spans="1:7" x14ac:dyDescent="0.3">
      <c r="A4970" s="8">
        <v>44959</v>
      </c>
      <c r="B4970" s="3">
        <v>85.25</v>
      </c>
      <c r="C4970" s="3">
        <v>85.75</v>
      </c>
      <c r="D4970" s="3">
        <v>82.75</v>
      </c>
      <c r="E4970" s="3">
        <v>82.75</v>
      </c>
      <c r="F4970" s="3">
        <v>7</v>
      </c>
      <c r="G4970" s="3">
        <v>82.75</v>
      </c>
    </row>
    <row r="4971" spans="1:7" x14ac:dyDescent="0.3">
      <c r="A4971" s="8">
        <v>44960</v>
      </c>
      <c r="B4971" s="3">
        <v>86.5</v>
      </c>
      <c r="C4971" s="3">
        <v>87.5</v>
      </c>
      <c r="D4971" s="3">
        <v>86.5</v>
      </c>
      <c r="E4971" s="3">
        <v>87.5</v>
      </c>
      <c r="F4971" s="3">
        <v>8</v>
      </c>
      <c r="G4971" s="3">
        <v>87.5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14261-F1CB-4872-82EB-527AB1F796EB}">
  <sheetPr>
    <tabColor theme="4"/>
  </sheetPr>
  <dimension ref="A2:G4973"/>
  <sheetViews>
    <sheetView workbookViewId="0">
      <selection activeCell="E554" sqref="E554"/>
    </sheetView>
  </sheetViews>
  <sheetFormatPr baseColWidth="10" defaultColWidth="11" defaultRowHeight="15.6" x14ac:dyDescent="0.3"/>
  <cols>
    <col min="1" max="1" width="16.19921875" bestFit="1" customWidth="1"/>
  </cols>
  <sheetData>
    <row r="2" spans="1:7" x14ac:dyDescent="0.3">
      <c r="A2" s="3" t="s">
        <v>518</v>
      </c>
      <c r="B2" s="3" t="s">
        <v>520</v>
      </c>
      <c r="C2" s="3"/>
      <c r="D2" s="3"/>
      <c r="E2" s="3"/>
      <c r="F2" s="3"/>
      <c r="G2" s="3"/>
    </row>
    <row r="5" spans="1:7" x14ac:dyDescent="0.3">
      <c r="A5" s="3" t="s">
        <v>0</v>
      </c>
      <c r="B5" s="3" t="s">
        <v>512</v>
      </c>
      <c r="C5" s="3" t="s">
        <v>513</v>
      </c>
      <c r="D5" s="3" t="s">
        <v>514</v>
      </c>
      <c r="E5" s="3" t="s">
        <v>515</v>
      </c>
      <c r="F5" s="3" t="s">
        <v>516</v>
      </c>
      <c r="G5" s="3" t="s">
        <v>517</v>
      </c>
    </row>
    <row r="6" spans="1:7" x14ac:dyDescent="0.3">
      <c r="A6" s="6">
        <v>37718</v>
      </c>
      <c r="B6" s="3">
        <v>262</v>
      </c>
      <c r="C6" s="3">
        <v>262</v>
      </c>
      <c r="D6" s="3">
        <v>247</v>
      </c>
      <c r="E6" s="3">
        <v>262.63</v>
      </c>
      <c r="F6" s="3">
        <v>3100</v>
      </c>
      <c r="G6" s="3">
        <v>262.63</v>
      </c>
    </row>
    <row r="7" spans="1:7" x14ac:dyDescent="0.3">
      <c r="A7" s="6">
        <v>37719</v>
      </c>
      <c r="B7" s="3">
        <v>268.5</v>
      </c>
      <c r="C7" s="3">
        <v>268.5</v>
      </c>
      <c r="D7" s="3">
        <v>268.5</v>
      </c>
      <c r="E7" s="3">
        <v>268.5</v>
      </c>
      <c r="F7" s="3">
        <v>0</v>
      </c>
      <c r="G7" s="3">
        <v>268.5</v>
      </c>
    </row>
    <row r="8" spans="1:7" x14ac:dyDescent="0.3">
      <c r="A8" s="6">
        <v>37720</v>
      </c>
      <c r="B8" s="3">
        <v>270</v>
      </c>
      <c r="C8" s="3">
        <v>270</v>
      </c>
      <c r="D8" s="3">
        <v>270</v>
      </c>
      <c r="E8" s="3">
        <v>270</v>
      </c>
      <c r="F8" s="3">
        <v>200</v>
      </c>
      <c r="G8" s="3">
        <v>270</v>
      </c>
    </row>
    <row r="9" spans="1:7" x14ac:dyDescent="0.3">
      <c r="A9" s="6">
        <v>37721</v>
      </c>
      <c r="B9" s="3">
        <v>270</v>
      </c>
      <c r="C9" s="3">
        <v>270</v>
      </c>
      <c r="D9" s="3">
        <v>269</v>
      </c>
      <c r="E9" s="3">
        <v>269</v>
      </c>
      <c r="F9" s="3">
        <v>1200</v>
      </c>
      <c r="G9" s="3">
        <v>269</v>
      </c>
    </row>
    <row r="10" spans="1:7" x14ac:dyDescent="0.3">
      <c r="A10" s="6">
        <v>37722</v>
      </c>
      <c r="B10" s="3">
        <v>277.5</v>
      </c>
      <c r="C10" s="3">
        <v>277.5</v>
      </c>
      <c r="D10" s="3">
        <v>277.5</v>
      </c>
      <c r="E10" s="3">
        <v>277.5</v>
      </c>
      <c r="F10" s="3">
        <v>0</v>
      </c>
      <c r="G10" s="3">
        <v>277.5</v>
      </c>
    </row>
    <row r="11" spans="1:7" x14ac:dyDescent="0.3">
      <c r="A11" s="6">
        <v>37725</v>
      </c>
      <c r="B11" s="3">
        <v>269</v>
      </c>
      <c r="C11" s="3">
        <v>269</v>
      </c>
      <c r="D11" s="3">
        <v>269</v>
      </c>
      <c r="E11" s="3">
        <v>269</v>
      </c>
      <c r="F11" s="3">
        <v>400</v>
      </c>
      <c r="G11" s="3">
        <v>269</v>
      </c>
    </row>
    <row r="12" spans="1:7" x14ac:dyDescent="0.3">
      <c r="A12" s="6">
        <v>37726</v>
      </c>
      <c r="B12" s="3">
        <v>272</v>
      </c>
      <c r="C12" s="3">
        <v>272</v>
      </c>
      <c r="D12" s="3">
        <v>272</v>
      </c>
      <c r="E12" s="3">
        <v>272</v>
      </c>
      <c r="F12" s="3">
        <v>0</v>
      </c>
      <c r="G12" s="3">
        <v>272</v>
      </c>
    </row>
    <row r="13" spans="1:7" x14ac:dyDescent="0.3">
      <c r="A13" s="6">
        <v>37727</v>
      </c>
      <c r="B13" s="3">
        <v>277.63</v>
      </c>
      <c r="C13" s="3">
        <v>277.63</v>
      </c>
      <c r="D13" s="3">
        <v>277.63</v>
      </c>
      <c r="E13" s="3">
        <v>277.63</v>
      </c>
      <c r="F13" s="3">
        <v>0</v>
      </c>
      <c r="G13" s="3">
        <v>277.63</v>
      </c>
    </row>
    <row r="14" spans="1:7" x14ac:dyDescent="0.3">
      <c r="A14" s="6">
        <v>37733</v>
      </c>
      <c r="B14" s="3">
        <v>286.5</v>
      </c>
      <c r="C14" s="3">
        <v>286.5</v>
      </c>
      <c r="D14" s="3">
        <v>286.5</v>
      </c>
      <c r="E14" s="3">
        <v>286.5</v>
      </c>
      <c r="F14" s="3">
        <v>0</v>
      </c>
      <c r="G14" s="3">
        <v>286.5</v>
      </c>
    </row>
    <row r="15" spans="1:7" x14ac:dyDescent="0.3">
      <c r="A15" s="6">
        <v>37734</v>
      </c>
      <c r="B15" s="3">
        <v>280</v>
      </c>
      <c r="C15" s="3">
        <v>280</v>
      </c>
      <c r="D15" s="3">
        <v>280</v>
      </c>
      <c r="E15" s="3">
        <v>280</v>
      </c>
      <c r="F15" s="3">
        <v>300</v>
      </c>
      <c r="G15" s="3">
        <v>280</v>
      </c>
    </row>
    <row r="16" spans="1:7" x14ac:dyDescent="0.3">
      <c r="A16" s="6">
        <v>37735</v>
      </c>
      <c r="B16" s="3">
        <v>281</v>
      </c>
      <c r="C16" s="3">
        <v>281</v>
      </c>
      <c r="D16" s="3">
        <v>281</v>
      </c>
      <c r="E16" s="3">
        <v>281</v>
      </c>
      <c r="F16" s="3">
        <v>0</v>
      </c>
      <c r="G16" s="3">
        <v>281</v>
      </c>
    </row>
    <row r="17" spans="1:7" x14ac:dyDescent="0.3">
      <c r="A17" s="6">
        <v>37736</v>
      </c>
      <c r="B17" s="3">
        <v>296</v>
      </c>
      <c r="C17" s="3">
        <v>296</v>
      </c>
      <c r="D17" s="3">
        <v>296</v>
      </c>
      <c r="E17" s="3">
        <v>296</v>
      </c>
      <c r="F17" s="3">
        <v>0</v>
      </c>
      <c r="G17" s="3">
        <v>296</v>
      </c>
    </row>
    <row r="18" spans="1:7" x14ac:dyDescent="0.3">
      <c r="A18" s="6">
        <v>37739</v>
      </c>
      <c r="B18" s="3">
        <v>281</v>
      </c>
      <c r="C18" s="3">
        <v>281</v>
      </c>
      <c r="D18" s="3">
        <v>281</v>
      </c>
      <c r="E18" s="3">
        <v>281</v>
      </c>
      <c r="F18" s="3">
        <v>0</v>
      </c>
      <c r="G18" s="3">
        <v>281</v>
      </c>
    </row>
    <row r="19" spans="1:7" x14ac:dyDescent="0.3">
      <c r="A19" s="6">
        <v>37740</v>
      </c>
      <c r="B19" s="3">
        <v>279</v>
      </c>
      <c r="C19" s="3">
        <v>279</v>
      </c>
      <c r="D19" s="3">
        <v>279</v>
      </c>
      <c r="E19" s="3">
        <v>279</v>
      </c>
      <c r="F19" s="3">
        <v>0</v>
      </c>
      <c r="G19" s="3">
        <v>279</v>
      </c>
    </row>
    <row r="20" spans="1:7" x14ac:dyDescent="0.3">
      <c r="A20" s="6">
        <v>37741</v>
      </c>
      <c r="B20" s="3">
        <v>281</v>
      </c>
      <c r="C20" s="3">
        <v>281</v>
      </c>
      <c r="D20" s="3">
        <v>281</v>
      </c>
      <c r="E20" s="3">
        <v>281</v>
      </c>
      <c r="F20" s="3">
        <v>0</v>
      </c>
      <c r="G20" s="3">
        <v>281</v>
      </c>
    </row>
    <row r="21" spans="1:7" x14ac:dyDescent="0.3">
      <c r="A21" s="6">
        <v>37743</v>
      </c>
      <c r="B21" s="3">
        <v>285</v>
      </c>
      <c r="C21" s="3">
        <v>285</v>
      </c>
      <c r="D21" s="3">
        <v>285</v>
      </c>
      <c r="E21" s="3">
        <v>285</v>
      </c>
      <c r="F21" s="3">
        <v>0</v>
      </c>
      <c r="G21" s="3">
        <v>285</v>
      </c>
    </row>
    <row r="22" spans="1:7" x14ac:dyDescent="0.3">
      <c r="A22" s="6">
        <v>37747</v>
      </c>
      <c r="B22" s="3">
        <v>290</v>
      </c>
      <c r="C22" s="3">
        <v>290</v>
      </c>
      <c r="D22" s="3">
        <v>290</v>
      </c>
      <c r="E22" s="3">
        <v>290</v>
      </c>
      <c r="F22" s="3">
        <v>0</v>
      </c>
      <c r="G22" s="3">
        <v>290</v>
      </c>
    </row>
    <row r="23" spans="1:7" x14ac:dyDescent="0.3">
      <c r="A23" s="6">
        <v>37748</v>
      </c>
      <c r="B23" s="3">
        <v>280.5</v>
      </c>
      <c r="C23" s="3">
        <v>280.5</v>
      </c>
      <c r="D23" s="3">
        <v>280.5</v>
      </c>
      <c r="E23" s="3">
        <v>280.5</v>
      </c>
      <c r="F23" s="3">
        <v>0</v>
      </c>
      <c r="G23" s="3">
        <v>280.5</v>
      </c>
    </row>
    <row r="24" spans="1:7" x14ac:dyDescent="0.3">
      <c r="A24" s="6">
        <v>37749</v>
      </c>
      <c r="B24" s="3">
        <v>269.5</v>
      </c>
      <c r="C24" s="3">
        <v>269.5</v>
      </c>
      <c r="D24" s="3">
        <v>269.5</v>
      </c>
      <c r="E24" s="3">
        <v>269.5</v>
      </c>
      <c r="F24" s="3">
        <v>0</v>
      </c>
      <c r="G24" s="3">
        <v>269.5</v>
      </c>
    </row>
    <row r="25" spans="1:7" x14ac:dyDescent="0.3">
      <c r="A25" s="6">
        <v>37753</v>
      </c>
      <c r="B25" s="3">
        <v>281.5</v>
      </c>
      <c r="C25" s="3">
        <v>281.5</v>
      </c>
      <c r="D25" s="3">
        <v>281.5</v>
      </c>
      <c r="E25" s="3">
        <v>281.5</v>
      </c>
      <c r="F25" s="3">
        <v>0</v>
      </c>
      <c r="G25" s="3">
        <v>281.5</v>
      </c>
    </row>
    <row r="26" spans="1:7" x14ac:dyDescent="0.3">
      <c r="A26" s="6">
        <v>37754</v>
      </c>
      <c r="B26" s="3">
        <v>275</v>
      </c>
      <c r="C26" s="3">
        <v>275</v>
      </c>
      <c r="D26" s="3">
        <v>271</v>
      </c>
      <c r="E26" s="3">
        <v>271</v>
      </c>
      <c r="F26" s="3">
        <v>2700</v>
      </c>
      <c r="G26" s="3">
        <v>271</v>
      </c>
    </row>
    <row r="27" spans="1:7" x14ac:dyDescent="0.3">
      <c r="A27" s="6">
        <v>37755</v>
      </c>
      <c r="B27" s="3">
        <v>265</v>
      </c>
      <c r="C27" s="3">
        <v>268</v>
      </c>
      <c r="D27" s="3">
        <v>260</v>
      </c>
      <c r="E27" s="3">
        <v>268</v>
      </c>
      <c r="F27" s="3">
        <v>4100</v>
      </c>
      <c r="G27" s="3">
        <v>268</v>
      </c>
    </row>
    <row r="28" spans="1:7" x14ac:dyDescent="0.3">
      <c r="A28" s="6">
        <v>37756</v>
      </c>
      <c r="B28" s="3">
        <v>255</v>
      </c>
      <c r="C28" s="3">
        <v>255</v>
      </c>
      <c r="D28" s="3">
        <v>255</v>
      </c>
      <c r="E28" s="3">
        <v>255</v>
      </c>
      <c r="F28" s="3">
        <v>500</v>
      </c>
      <c r="G28" s="3">
        <v>255</v>
      </c>
    </row>
    <row r="29" spans="1:7" x14ac:dyDescent="0.3">
      <c r="A29" s="6">
        <v>37757</v>
      </c>
      <c r="B29" s="3">
        <v>247</v>
      </c>
      <c r="C29" s="3">
        <v>254</v>
      </c>
      <c r="D29" s="3">
        <v>247</v>
      </c>
      <c r="E29" s="3">
        <v>252</v>
      </c>
      <c r="F29" s="3">
        <v>2000</v>
      </c>
      <c r="G29" s="3">
        <v>252</v>
      </c>
    </row>
    <row r="30" spans="1:7" x14ac:dyDescent="0.3">
      <c r="A30" s="6">
        <v>37760</v>
      </c>
      <c r="B30" s="3">
        <v>241.75</v>
      </c>
      <c r="C30" s="3">
        <v>242</v>
      </c>
      <c r="D30" s="3">
        <v>237</v>
      </c>
      <c r="E30" s="3">
        <v>242</v>
      </c>
      <c r="F30" s="3">
        <v>1800</v>
      </c>
      <c r="G30" s="3">
        <v>242</v>
      </c>
    </row>
    <row r="31" spans="1:7" x14ac:dyDescent="0.3">
      <c r="A31" s="6">
        <v>37761</v>
      </c>
      <c r="B31" s="3">
        <v>245</v>
      </c>
      <c r="C31" s="3">
        <v>245</v>
      </c>
      <c r="D31" s="3">
        <v>244</v>
      </c>
      <c r="E31" s="3">
        <v>244</v>
      </c>
      <c r="F31" s="3">
        <v>1500</v>
      </c>
      <c r="G31" s="3">
        <v>244</v>
      </c>
    </row>
    <row r="32" spans="1:7" x14ac:dyDescent="0.3">
      <c r="A32" s="6">
        <v>37762</v>
      </c>
      <c r="B32" s="3">
        <v>243</v>
      </c>
      <c r="C32" s="3">
        <v>243</v>
      </c>
      <c r="D32" s="3">
        <v>240.5</v>
      </c>
      <c r="E32" s="3">
        <v>243.75</v>
      </c>
      <c r="F32" s="3">
        <v>3800</v>
      </c>
      <c r="G32" s="3">
        <v>243.75</v>
      </c>
    </row>
    <row r="33" spans="1:7" x14ac:dyDescent="0.3">
      <c r="A33" s="6">
        <v>37763</v>
      </c>
      <c r="B33" s="3">
        <v>246</v>
      </c>
      <c r="C33" s="3">
        <v>250</v>
      </c>
      <c r="D33" s="3">
        <v>246</v>
      </c>
      <c r="E33" s="3">
        <v>250</v>
      </c>
      <c r="F33" s="3">
        <v>800</v>
      </c>
      <c r="G33" s="3">
        <v>250</v>
      </c>
    </row>
    <row r="34" spans="1:7" x14ac:dyDescent="0.3">
      <c r="A34" s="6">
        <v>37764</v>
      </c>
      <c r="B34" s="3">
        <v>252.5</v>
      </c>
      <c r="C34" s="3">
        <v>252.5</v>
      </c>
      <c r="D34" s="3">
        <v>252</v>
      </c>
      <c r="E34" s="3">
        <v>252.5</v>
      </c>
      <c r="F34" s="3">
        <v>600</v>
      </c>
      <c r="G34" s="3">
        <v>252.5</v>
      </c>
    </row>
    <row r="35" spans="1:7" x14ac:dyDescent="0.3">
      <c r="A35" s="6">
        <v>37767</v>
      </c>
      <c r="B35" s="3">
        <v>249.5</v>
      </c>
      <c r="C35" s="3">
        <v>249.5</v>
      </c>
      <c r="D35" s="3">
        <v>249.5</v>
      </c>
      <c r="E35" s="3">
        <v>249.5</v>
      </c>
      <c r="F35" s="3">
        <v>600</v>
      </c>
      <c r="G35" s="3">
        <v>249.5</v>
      </c>
    </row>
    <row r="36" spans="1:7" x14ac:dyDescent="0.3">
      <c r="A36" s="6">
        <v>37769</v>
      </c>
      <c r="B36" s="3">
        <v>247</v>
      </c>
      <c r="C36" s="3">
        <v>247</v>
      </c>
      <c r="D36" s="3">
        <v>247</v>
      </c>
      <c r="E36" s="3">
        <v>247</v>
      </c>
      <c r="F36" s="3">
        <v>600</v>
      </c>
      <c r="G36" s="3">
        <v>247</v>
      </c>
    </row>
    <row r="37" spans="1:7" x14ac:dyDescent="0.3">
      <c r="A37" s="6">
        <v>37771</v>
      </c>
      <c r="B37" s="3">
        <v>239</v>
      </c>
      <c r="C37" s="3">
        <v>239</v>
      </c>
      <c r="D37" s="3">
        <v>239</v>
      </c>
      <c r="E37" s="3">
        <v>239</v>
      </c>
      <c r="F37" s="3">
        <v>0</v>
      </c>
      <c r="G37" s="3">
        <v>239</v>
      </c>
    </row>
    <row r="38" spans="1:7" x14ac:dyDescent="0.3">
      <c r="A38" s="6">
        <v>37774</v>
      </c>
      <c r="B38" s="3">
        <v>239</v>
      </c>
      <c r="C38" s="3">
        <v>240</v>
      </c>
      <c r="D38" s="3">
        <v>238.5</v>
      </c>
      <c r="E38" s="3">
        <v>240</v>
      </c>
      <c r="F38" s="3">
        <v>3800</v>
      </c>
      <c r="G38" s="3">
        <v>240</v>
      </c>
    </row>
    <row r="39" spans="1:7" x14ac:dyDescent="0.3">
      <c r="A39" s="6">
        <v>37775</v>
      </c>
      <c r="B39" s="3">
        <v>239</v>
      </c>
      <c r="C39" s="3">
        <v>239</v>
      </c>
      <c r="D39" s="3">
        <v>239</v>
      </c>
      <c r="E39" s="3">
        <v>239</v>
      </c>
      <c r="F39" s="3">
        <v>300</v>
      </c>
      <c r="G39" s="3">
        <v>239</v>
      </c>
    </row>
    <row r="40" spans="1:7" x14ac:dyDescent="0.3">
      <c r="A40" s="6">
        <v>37776</v>
      </c>
      <c r="B40" s="3">
        <v>237</v>
      </c>
      <c r="C40" s="3">
        <v>237</v>
      </c>
      <c r="D40" s="3">
        <v>237</v>
      </c>
      <c r="E40" s="3">
        <v>237</v>
      </c>
      <c r="F40" s="3">
        <v>500</v>
      </c>
      <c r="G40" s="3">
        <v>237</v>
      </c>
    </row>
    <row r="41" spans="1:7" x14ac:dyDescent="0.3">
      <c r="A41" s="6">
        <v>37777</v>
      </c>
      <c r="B41" s="3">
        <v>235</v>
      </c>
      <c r="C41" s="3">
        <v>235</v>
      </c>
      <c r="D41" s="3">
        <v>231</v>
      </c>
      <c r="E41" s="3">
        <v>233</v>
      </c>
      <c r="F41" s="3">
        <v>2500</v>
      </c>
      <c r="G41" s="3">
        <v>233</v>
      </c>
    </row>
    <row r="42" spans="1:7" x14ac:dyDescent="0.3">
      <c r="A42" s="6">
        <v>37778</v>
      </c>
      <c r="B42" s="3">
        <v>230</v>
      </c>
      <c r="C42" s="3">
        <v>231</v>
      </c>
      <c r="D42" s="3">
        <v>230</v>
      </c>
      <c r="E42" s="3">
        <v>231</v>
      </c>
      <c r="F42" s="3">
        <v>1600</v>
      </c>
      <c r="G42" s="3">
        <v>231</v>
      </c>
    </row>
    <row r="43" spans="1:7" x14ac:dyDescent="0.3">
      <c r="A43" s="6">
        <v>37782</v>
      </c>
      <c r="B43" s="3">
        <v>237</v>
      </c>
      <c r="C43" s="3">
        <v>238</v>
      </c>
      <c r="D43" s="3">
        <v>237</v>
      </c>
      <c r="E43" s="3">
        <v>239.25</v>
      </c>
      <c r="F43" s="3">
        <v>2000</v>
      </c>
      <c r="G43" s="3">
        <v>239.25</v>
      </c>
    </row>
    <row r="44" spans="1:7" x14ac:dyDescent="0.3">
      <c r="A44" s="6">
        <v>37783</v>
      </c>
      <c r="B44" s="3">
        <v>245</v>
      </c>
      <c r="C44" s="3">
        <v>245</v>
      </c>
      <c r="D44" s="3">
        <v>245</v>
      </c>
      <c r="E44" s="3">
        <v>245</v>
      </c>
      <c r="F44" s="3">
        <v>500</v>
      </c>
      <c r="G44" s="3">
        <v>245</v>
      </c>
    </row>
    <row r="45" spans="1:7" x14ac:dyDescent="0.3">
      <c r="A45" s="6">
        <v>37784</v>
      </c>
      <c r="B45" s="3">
        <v>244</v>
      </c>
      <c r="C45" s="3">
        <v>247.75</v>
      </c>
      <c r="D45" s="3">
        <v>244</v>
      </c>
      <c r="E45" s="3">
        <v>243.5</v>
      </c>
      <c r="F45" s="3">
        <v>4100</v>
      </c>
      <c r="G45" s="3">
        <v>243.5</v>
      </c>
    </row>
    <row r="46" spans="1:7" x14ac:dyDescent="0.3">
      <c r="A46" s="6">
        <v>37785</v>
      </c>
      <c r="B46" s="3">
        <v>245</v>
      </c>
      <c r="C46" s="3">
        <v>245</v>
      </c>
      <c r="D46" s="3">
        <v>245</v>
      </c>
      <c r="E46" s="3">
        <v>245</v>
      </c>
      <c r="F46" s="3">
        <v>500</v>
      </c>
      <c r="G46" s="3">
        <v>245</v>
      </c>
    </row>
    <row r="47" spans="1:7" x14ac:dyDescent="0.3">
      <c r="A47" s="6">
        <v>37788</v>
      </c>
      <c r="B47" s="3">
        <v>258</v>
      </c>
      <c r="C47" s="3">
        <v>258</v>
      </c>
      <c r="D47" s="3">
        <v>255</v>
      </c>
      <c r="E47" s="3">
        <v>255</v>
      </c>
      <c r="F47" s="3">
        <v>2000</v>
      </c>
      <c r="G47" s="3">
        <v>255</v>
      </c>
    </row>
    <row r="48" spans="1:7" x14ac:dyDescent="0.3">
      <c r="A48" s="6">
        <v>37789</v>
      </c>
      <c r="B48" s="3">
        <v>255.5</v>
      </c>
      <c r="C48" s="3">
        <v>255.5</v>
      </c>
      <c r="D48" s="3">
        <v>255.5</v>
      </c>
      <c r="E48" s="3">
        <v>255.5</v>
      </c>
      <c r="F48" s="3">
        <v>0</v>
      </c>
      <c r="G48" s="3">
        <v>255.5</v>
      </c>
    </row>
    <row r="49" spans="1:7" x14ac:dyDescent="0.3">
      <c r="A49" s="6">
        <v>37790</v>
      </c>
      <c r="B49" s="3">
        <v>254.5</v>
      </c>
      <c r="C49" s="3">
        <v>254.5</v>
      </c>
      <c r="D49" s="3">
        <v>241</v>
      </c>
      <c r="E49" s="3">
        <v>254</v>
      </c>
      <c r="F49" s="3">
        <v>1500</v>
      </c>
      <c r="G49" s="3">
        <v>254</v>
      </c>
    </row>
    <row r="50" spans="1:7" x14ac:dyDescent="0.3">
      <c r="A50" s="6">
        <v>37791</v>
      </c>
      <c r="B50" s="3">
        <v>251</v>
      </c>
      <c r="C50" s="3">
        <v>251</v>
      </c>
      <c r="D50" s="3">
        <v>251</v>
      </c>
      <c r="E50" s="3">
        <v>251</v>
      </c>
      <c r="F50" s="3">
        <v>2500</v>
      </c>
      <c r="G50" s="3">
        <v>251</v>
      </c>
    </row>
    <row r="51" spans="1:7" x14ac:dyDescent="0.3">
      <c r="A51" s="6">
        <v>37795</v>
      </c>
      <c r="B51" s="3">
        <v>264.5</v>
      </c>
      <c r="C51" s="3">
        <v>264.5</v>
      </c>
      <c r="D51" s="3">
        <v>264.5</v>
      </c>
      <c r="E51" s="3">
        <v>264.5</v>
      </c>
      <c r="F51" s="3">
        <v>600</v>
      </c>
      <c r="G51" s="3">
        <v>264.5</v>
      </c>
    </row>
    <row r="52" spans="1:7" x14ac:dyDescent="0.3">
      <c r="A52" s="6">
        <v>37796</v>
      </c>
      <c r="B52" s="3">
        <v>264.5</v>
      </c>
      <c r="C52" s="3">
        <v>264.5</v>
      </c>
      <c r="D52" s="3">
        <v>264.5</v>
      </c>
      <c r="E52" s="3">
        <v>264.5</v>
      </c>
      <c r="F52" s="3">
        <v>400</v>
      </c>
      <c r="G52" s="3">
        <v>264.5</v>
      </c>
    </row>
    <row r="53" spans="1:7" x14ac:dyDescent="0.3">
      <c r="A53" s="6">
        <v>37797</v>
      </c>
      <c r="B53" s="3">
        <v>262</v>
      </c>
      <c r="C53" s="3">
        <v>262</v>
      </c>
      <c r="D53" s="3">
        <v>260</v>
      </c>
      <c r="E53" s="3">
        <v>262</v>
      </c>
      <c r="F53" s="3">
        <v>1800</v>
      </c>
      <c r="G53" s="3">
        <v>262</v>
      </c>
    </row>
    <row r="54" spans="1:7" x14ac:dyDescent="0.3">
      <c r="A54" s="6">
        <v>37798</v>
      </c>
      <c r="B54" s="3">
        <v>262</v>
      </c>
      <c r="C54" s="3">
        <v>262</v>
      </c>
      <c r="D54" s="3">
        <v>256.5</v>
      </c>
      <c r="E54" s="3">
        <v>256.5</v>
      </c>
      <c r="F54" s="3">
        <v>800</v>
      </c>
      <c r="G54" s="3">
        <v>256.5</v>
      </c>
    </row>
    <row r="55" spans="1:7" x14ac:dyDescent="0.3">
      <c r="A55" s="6">
        <v>37799</v>
      </c>
      <c r="B55" s="3">
        <v>262</v>
      </c>
      <c r="C55" s="3">
        <v>262.5</v>
      </c>
      <c r="D55" s="3">
        <v>261</v>
      </c>
      <c r="E55" s="3">
        <v>262.5</v>
      </c>
      <c r="F55" s="3">
        <v>1500</v>
      </c>
      <c r="G55" s="3">
        <v>262.5</v>
      </c>
    </row>
    <row r="56" spans="1:7" x14ac:dyDescent="0.3">
      <c r="A56" s="6">
        <v>37802</v>
      </c>
      <c r="B56" s="3">
        <v>272</v>
      </c>
      <c r="C56" s="3">
        <v>272</v>
      </c>
      <c r="D56" s="3">
        <v>272</v>
      </c>
      <c r="E56" s="3">
        <v>272</v>
      </c>
      <c r="F56" s="3">
        <v>0</v>
      </c>
      <c r="G56" s="3">
        <v>272</v>
      </c>
    </row>
    <row r="57" spans="1:7" x14ac:dyDescent="0.3">
      <c r="A57" s="6">
        <v>37803</v>
      </c>
      <c r="B57" s="3">
        <v>273</v>
      </c>
      <c r="C57" s="3">
        <v>273</v>
      </c>
      <c r="D57" s="3">
        <v>271</v>
      </c>
      <c r="E57" s="3">
        <v>272</v>
      </c>
      <c r="F57" s="3">
        <v>2200</v>
      </c>
      <c r="G57" s="3">
        <v>272</v>
      </c>
    </row>
    <row r="58" spans="1:7" x14ac:dyDescent="0.3">
      <c r="A58" s="6">
        <v>37804</v>
      </c>
      <c r="B58" s="3">
        <v>267.5</v>
      </c>
      <c r="C58" s="3">
        <v>270</v>
      </c>
      <c r="D58" s="3">
        <v>267.5</v>
      </c>
      <c r="E58" s="3">
        <v>270</v>
      </c>
      <c r="F58" s="3">
        <v>1300</v>
      </c>
      <c r="G58" s="3">
        <v>270</v>
      </c>
    </row>
    <row r="59" spans="1:7" x14ac:dyDescent="0.3">
      <c r="A59" s="6">
        <v>37805</v>
      </c>
      <c r="B59" s="3">
        <v>274</v>
      </c>
      <c r="C59" s="3">
        <v>274</v>
      </c>
      <c r="D59" s="3">
        <v>270</v>
      </c>
      <c r="E59" s="3">
        <v>270</v>
      </c>
      <c r="F59" s="3">
        <v>500</v>
      </c>
      <c r="G59" s="3">
        <v>270</v>
      </c>
    </row>
    <row r="60" spans="1:7" x14ac:dyDescent="0.3">
      <c r="A60" s="6">
        <v>37806</v>
      </c>
      <c r="B60" s="3">
        <v>274.5</v>
      </c>
      <c r="C60" s="3">
        <v>274.5</v>
      </c>
      <c r="D60" s="3">
        <v>274.5</v>
      </c>
      <c r="E60" s="3">
        <v>274.5</v>
      </c>
      <c r="F60" s="3">
        <v>0</v>
      </c>
      <c r="G60" s="3">
        <v>274.5</v>
      </c>
    </row>
    <row r="61" spans="1:7" x14ac:dyDescent="0.3">
      <c r="A61" s="6">
        <v>37809</v>
      </c>
      <c r="B61" s="3">
        <v>275</v>
      </c>
      <c r="C61" s="3">
        <v>275</v>
      </c>
      <c r="D61" s="3">
        <v>275</v>
      </c>
      <c r="E61" s="3">
        <v>275</v>
      </c>
      <c r="F61" s="3">
        <v>0</v>
      </c>
      <c r="G61" s="3">
        <v>275</v>
      </c>
    </row>
    <row r="62" spans="1:7" x14ac:dyDescent="0.3">
      <c r="A62" s="6">
        <v>37810</v>
      </c>
      <c r="B62" s="3">
        <v>281</v>
      </c>
      <c r="C62" s="3">
        <v>281</v>
      </c>
      <c r="D62" s="3">
        <v>281</v>
      </c>
      <c r="E62" s="3">
        <v>281</v>
      </c>
      <c r="F62" s="3">
        <v>0</v>
      </c>
      <c r="G62" s="3">
        <v>281</v>
      </c>
    </row>
    <row r="63" spans="1:7" x14ac:dyDescent="0.3">
      <c r="A63" s="6">
        <v>37811</v>
      </c>
      <c r="B63" s="3">
        <v>295</v>
      </c>
      <c r="C63" s="3">
        <v>295</v>
      </c>
      <c r="D63" s="3">
        <v>295</v>
      </c>
      <c r="E63" s="3">
        <v>295</v>
      </c>
      <c r="F63" s="3">
        <v>1500</v>
      </c>
      <c r="G63" s="3">
        <v>295</v>
      </c>
    </row>
    <row r="64" spans="1:7" x14ac:dyDescent="0.3">
      <c r="A64" s="6">
        <v>37812</v>
      </c>
      <c r="B64" s="3">
        <v>300</v>
      </c>
      <c r="C64" s="3">
        <v>300</v>
      </c>
      <c r="D64" s="3">
        <v>300</v>
      </c>
      <c r="E64" s="3">
        <v>300</v>
      </c>
      <c r="F64" s="3">
        <v>0</v>
      </c>
      <c r="G64" s="3">
        <v>300</v>
      </c>
    </row>
    <row r="65" spans="1:7" x14ac:dyDescent="0.3">
      <c r="A65" s="6">
        <v>37813</v>
      </c>
      <c r="B65" s="3">
        <v>304</v>
      </c>
      <c r="C65" s="3">
        <v>304</v>
      </c>
      <c r="D65" s="3">
        <v>304</v>
      </c>
      <c r="E65" s="3">
        <v>304</v>
      </c>
      <c r="F65" s="3">
        <v>1500</v>
      </c>
      <c r="G65" s="3">
        <v>304</v>
      </c>
    </row>
    <row r="66" spans="1:7" x14ac:dyDescent="0.3">
      <c r="A66" s="6">
        <v>37816</v>
      </c>
      <c r="B66" s="3">
        <v>325</v>
      </c>
      <c r="C66" s="3">
        <v>330</v>
      </c>
      <c r="D66" s="3">
        <v>325</v>
      </c>
      <c r="E66" s="3">
        <v>330</v>
      </c>
      <c r="F66" s="3">
        <v>4300</v>
      </c>
      <c r="G66" s="3">
        <v>330</v>
      </c>
    </row>
    <row r="67" spans="1:7" x14ac:dyDescent="0.3">
      <c r="A67" s="6">
        <v>37817</v>
      </c>
      <c r="B67" s="3">
        <v>327.5</v>
      </c>
      <c r="C67" s="3">
        <v>327.5</v>
      </c>
      <c r="D67" s="3">
        <v>327.5</v>
      </c>
      <c r="E67" s="3">
        <v>327.5</v>
      </c>
      <c r="F67" s="3">
        <v>0</v>
      </c>
      <c r="G67" s="3">
        <v>327.5</v>
      </c>
    </row>
    <row r="68" spans="1:7" x14ac:dyDescent="0.3">
      <c r="A68" s="6">
        <v>37818</v>
      </c>
      <c r="B68" s="3">
        <v>324</v>
      </c>
      <c r="C68" s="3">
        <v>324</v>
      </c>
      <c r="D68" s="3">
        <v>321</v>
      </c>
      <c r="E68" s="3">
        <v>321</v>
      </c>
      <c r="F68" s="3">
        <v>1500</v>
      </c>
      <c r="G68" s="3">
        <v>321</v>
      </c>
    </row>
    <row r="69" spans="1:7" x14ac:dyDescent="0.3">
      <c r="A69" s="6">
        <v>37819</v>
      </c>
      <c r="B69" s="3">
        <v>310</v>
      </c>
      <c r="C69" s="3">
        <v>310</v>
      </c>
      <c r="D69" s="3">
        <v>309.5</v>
      </c>
      <c r="E69" s="3">
        <v>310</v>
      </c>
      <c r="F69" s="3">
        <v>400</v>
      </c>
      <c r="G69" s="3">
        <v>310</v>
      </c>
    </row>
    <row r="70" spans="1:7" x14ac:dyDescent="0.3">
      <c r="A70" s="6">
        <v>37820</v>
      </c>
      <c r="B70" s="3">
        <v>308</v>
      </c>
      <c r="C70" s="3">
        <v>308</v>
      </c>
      <c r="D70" s="3">
        <v>308</v>
      </c>
      <c r="E70" s="3">
        <v>308</v>
      </c>
      <c r="F70" s="3">
        <v>0</v>
      </c>
      <c r="G70" s="3">
        <v>308</v>
      </c>
    </row>
    <row r="71" spans="1:7" x14ac:dyDescent="0.3">
      <c r="A71" s="6">
        <v>37823</v>
      </c>
      <c r="B71" s="3">
        <v>303</v>
      </c>
      <c r="C71" s="3">
        <v>303</v>
      </c>
      <c r="D71" s="3">
        <v>302</v>
      </c>
      <c r="E71" s="3">
        <v>303</v>
      </c>
      <c r="F71" s="3">
        <v>700</v>
      </c>
      <c r="G71" s="3">
        <v>303</v>
      </c>
    </row>
    <row r="72" spans="1:7" x14ac:dyDescent="0.3">
      <c r="A72" s="6">
        <v>37824</v>
      </c>
      <c r="B72" s="3">
        <v>306.5</v>
      </c>
      <c r="C72" s="3">
        <v>306.5</v>
      </c>
      <c r="D72" s="3">
        <v>306.5</v>
      </c>
      <c r="E72" s="3">
        <v>306.5</v>
      </c>
      <c r="F72" s="3">
        <v>0</v>
      </c>
      <c r="G72" s="3">
        <v>306.5</v>
      </c>
    </row>
    <row r="73" spans="1:7" x14ac:dyDescent="0.3">
      <c r="A73" s="6">
        <v>37826</v>
      </c>
      <c r="B73" s="3">
        <v>307.5</v>
      </c>
      <c r="C73" s="3">
        <v>307.5</v>
      </c>
      <c r="D73" s="3">
        <v>307.5</v>
      </c>
      <c r="E73" s="3">
        <v>307.5</v>
      </c>
      <c r="F73" s="3">
        <v>0</v>
      </c>
      <c r="G73" s="3">
        <v>307.5</v>
      </c>
    </row>
    <row r="74" spans="1:7" x14ac:dyDescent="0.3">
      <c r="A74" s="6">
        <v>37827</v>
      </c>
      <c r="B74" s="3">
        <v>304</v>
      </c>
      <c r="C74" s="3">
        <v>304</v>
      </c>
      <c r="D74" s="3">
        <v>304</v>
      </c>
      <c r="E74" s="3">
        <v>304</v>
      </c>
      <c r="F74" s="3">
        <v>0</v>
      </c>
      <c r="G74" s="3">
        <v>304</v>
      </c>
    </row>
    <row r="75" spans="1:7" x14ac:dyDescent="0.3">
      <c r="A75" s="6">
        <v>37830</v>
      </c>
      <c r="B75" s="3">
        <v>311.5</v>
      </c>
      <c r="C75" s="3">
        <v>313.5</v>
      </c>
      <c r="D75" s="3">
        <v>311.5</v>
      </c>
      <c r="E75" s="3">
        <v>313.5</v>
      </c>
      <c r="F75" s="3">
        <v>2400</v>
      </c>
      <c r="G75" s="3">
        <v>313.5</v>
      </c>
    </row>
    <row r="76" spans="1:7" x14ac:dyDescent="0.3">
      <c r="A76" s="6">
        <v>37831</v>
      </c>
      <c r="B76" s="3">
        <v>327</v>
      </c>
      <c r="C76" s="3">
        <v>336</v>
      </c>
      <c r="D76" s="3">
        <v>325</v>
      </c>
      <c r="E76" s="3">
        <v>332.5</v>
      </c>
      <c r="F76" s="3">
        <v>6600</v>
      </c>
      <c r="G76" s="3">
        <v>332.5</v>
      </c>
    </row>
    <row r="77" spans="1:7" x14ac:dyDescent="0.3">
      <c r="A77" s="6">
        <v>37832</v>
      </c>
      <c r="B77" s="3">
        <v>333</v>
      </c>
      <c r="C77" s="3">
        <v>334.5</v>
      </c>
      <c r="D77" s="3">
        <v>330</v>
      </c>
      <c r="E77" s="3">
        <v>330</v>
      </c>
      <c r="F77" s="3">
        <v>1700</v>
      </c>
      <c r="G77" s="3">
        <v>330</v>
      </c>
    </row>
    <row r="78" spans="1:7" x14ac:dyDescent="0.3">
      <c r="A78" s="6">
        <v>37833</v>
      </c>
      <c r="B78" s="3">
        <v>330</v>
      </c>
      <c r="C78" s="3">
        <v>332</v>
      </c>
      <c r="D78" s="3">
        <v>330</v>
      </c>
      <c r="E78" s="3">
        <v>332</v>
      </c>
      <c r="F78" s="3">
        <v>2000</v>
      </c>
      <c r="G78" s="3">
        <v>332</v>
      </c>
    </row>
    <row r="79" spans="1:7" x14ac:dyDescent="0.3">
      <c r="A79" s="6">
        <v>37834</v>
      </c>
      <c r="B79" s="3">
        <v>345</v>
      </c>
      <c r="C79" s="3">
        <v>350</v>
      </c>
      <c r="D79" s="3">
        <v>320</v>
      </c>
      <c r="E79" s="3">
        <v>350</v>
      </c>
      <c r="F79" s="3">
        <v>3100</v>
      </c>
      <c r="G79" s="3">
        <v>350</v>
      </c>
    </row>
    <row r="80" spans="1:7" x14ac:dyDescent="0.3">
      <c r="A80" s="6">
        <v>37837</v>
      </c>
      <c r="B80" s="3">
        <v>380</v>
      </c>
      <c r="C80" s="3">
        <v>380</v>
      </c>
      <c r="D80" s="3">
        <v>380</v>
      </c>
      <c r="E80" s="3">
        <v>363.5</v>
      </c>
      <c r="F80" s="3">
        <v>1000</v>
      </c>
      <c r="G80" s="3">
        <v>363.5</v>
      </c>
    </row>
    <row r="81" spans="1:7" x14ac:dyDescent="0.3">
      <c r="A81" s="6">
        <v>37838</v>
      </c>
      <c r="B81" s="3">
        <v>363</v>
      </c>
      <c r="C81" s="3">
        <v>366</v>
      </c>
      <c r="D81" s="3">
        <v>360</v>
      </c>
      <c r="E81" s="3">
        <v>360</v>
      </c>
      <c r="F81" s="3">
        <v>4200</v>
      </c>
      <c r="G81" s="3">
        <v>360</v>
      </c>
    </row>
    <row r="82" spans="1:7" x14ac:dyDescent="0.3">
      <c r="A82" s="6">
        <v>37839</v>
      </c>
      <c r="B82" s="3">
        <v>360</v>
      </c>
      <c r="C82" s="3">
        <v>368.5</v>
      </c>
      <c r="D82" s="3">
        <v>360</v>
      </c>
      <c r="E82" s="3">
        <v>368</v>
      </c>
      <c r="F82" s="3">
        <v>5000</v>
      </c>
      <c r="G82" s="3">
        <v>368</v>
      </c>
    </row>
    <row r="83" spans="1:7" x14ac:dyDescent="0.3">
      <c r="A83" s="6">
        <v>37840</v>
      </c>
      <c r="B83" s="3">
        <v>361</v>
      </c>
      <c r="C83" s="3">
        <v>361</v>
      </c>
      <c r="D83" s="3">
        <v>360</v>
      </c>
      <c r="E83" s="3">
        <v>360</v>
      </c>
      <c r="F83" s="3">
        <v>3200</v>
      </c>
      <c r="G83" s="3">
        <v>360</v>
      </c>
    </row>
    <row r="84" spans="1:7" x14ac:dyDescent="0.3">
      <c r="A84" s="6">
        <v>37841</v>
      </c>
      <c r="B84" s="3">
        <v>356</v>
      </c>
      <c r="C84" s="3">
        <v>356</v>
      </c>
      <c r="D84" s="3">
        <v>340</v>
      </c>
      <c r="E84" s="3">
        <v>340</v>
      </c>
      <c r="F84" s="3">
        <v>5000</v>
      </c>
      <c r="G84" s="3">
        <v>340</v>
      </c>
    </row>
    <row r="85" spans="1:7" x14ac:dyDescent="0.3">
      <c r="A85" s="6">
        <v>37844</v>
      </c>
      <c r="B85" s="3">
        <v>361</v>
      </c>
      <c r="C85" s="3">
        <v>361</v>
      </c>
      <c r="D85" s="3">
        <v>361</v>
      </c>
      <c r="E85" s="3">
        <v>361</v>
      </c>
      <c r="F85" s="3">
        <v>0</v>
      </c>
      <c r="G85" s="3">
        <v>361</v>
      </c>
    </row>
    <row r="86" spans="1:7" x14ac:dyDescent="0.3">
      <c r="A86" s="6">
        <v>37845</v>
      </c>
      <c r="B86" s="3">
        <v>356</v>
      </c>
      <c r="C86" s="3">
        <v>356</v>
      </c>
      <c r="D86" s="3">
        <v>355</v>
      </c>
      <c r="E86" s="3">
        <v>355</v>
      </c>
      <c r="F86" s="3">
        <v>1800</v>
      </c>
      <c r="G86" s="3">
        <v>355</v>
      </c>
    </row>
    <row r="87" spans="1:7" x14ac:dyDescent="0.3">
      <c r="A87" s="6">
        <v>37846</v>
      </c>
      <c r="B87" s="3">
        <v>338</v>
      </c>
      <c r="C87" s="3">
        <v>338</v>
      </c>
      <c r="D87" s="3">
        <v>338</v>
      </c>
      <c r="E87" s="3">
        <v>338</v>
      </c>
      <c r="F87" s="3">
        <v>1100</v>
      </c>
      <c r="G87" s="3">
        <v>338</v>
      </c>
    </row>
    <row r="88" spans="1:7" x14ac:dyDescent="0.3">
      <c r="A88" s="6">
        <v>37847</v>
      </c>
      <c r="B88" s="3">
        <v>325</v>
      </c>
      <c r="C88" s="3">
        <v>326</v>
      </c>
      <c r="D88" s="3">
        <v>322</v>
      </c>
      <c r="E88" s="3">
        <v>326</v>
      </c>
      <c r="F88" s="3">
        <v>4300</v>
      </c>
      <c r="G88" s="3">
        <v>326</v>
      </c>
    </row>
    <row r="89" spans="1:7" x14ac:dyDescent="0.3">
      <c r="A89" s="6">
        <v>37848</v>
      </c>
      <c r="B89" s="3">
        <v>335</v>
      </c>
      <c r="C89" s="3">
        <v>336</v>
      </c>
      <c r="D89" s="3">
        <v>330</v>
      </c>
      <c r="E89" s="3">
        <v>330</v>
      </c>
      <c r="F89" s="3">
        <v>2500</v>
      </c>
      <c r="G89" s="3">
        <v>330</v>
      </c>
    </row>
    <row r="90" spans="1:7" x14ac:dyDescent="0.3">
      <c r="A90" s="6">
        <v>37851</v>
      </c>
      <c r="B90" s="3">
        <v>305</v>
      </c>
      <c r="C90" s="3">
        <v>310</v>
      </c>
      <c r="D90" s="3">
        <v>304</v>
      </c>
      <c r="E90" s="3">
        <v>304.5</v>
      </c>
      <c r="F90" s="3">
        <v>6300</v>
      </c>
      <c r="G90" s="3">
        <v>304.5</v>
      </c>
    </row>
    <row r="91" spans="1:7" x14ac:dyDescent="0.3">
      <c r="A91" s="6">
        <v>37852</v>
      </c>
      <c r="B91" s="3">
        <v>303</v>
      </c>
      <c r="C91" s="3">
        <v>312</v>
      </c>
      <c r="D91" s="3">
        <v>303</v>
      </c>
      <c r="E91" s="3">
        <v>312</v>
      </c>
      <c r="F91" s="3">
        <v>6200</v>
      </c>
      <c r="G91" s="3">
        <v>312</v>
      </c>
    </row>
    <row r="92" spans="1:7" x14ac:dyDescent="0.3">
      <c r="A92" s="6">
        <v>37853</v>
      </c>
      <c r="B92" s="3">
        <v>325</v>
      </c>
      <c r="C92" s="3">
        <v>325</v>
      </c>
      <c r="D92" s="3">
        <v>325</v>
      </c>
      <c r="E92" s="3">
        <v>325</v>
      </c>
      <c r="F92" s="3">
        <v>500</v>
      </c>
      <c r="G92" s="3">
        <v>325</v>
      </c>
    </row>
    <row r="93" spans="1:7" x14ac:dyDescent="0.3">
      <c r="A93" s="6">
        <v>37854</v>
      </c>
      <c r="B93" s="3">
        <v>320</v>
      </c>
      <c r="C93" s="3">
        <v>320</v>
      </c>
      <c r="D93" s="3">
        <v>310.25</v>
      </c>
      <c r="E93" s="3">
        <v>301</v>
      </c>
      <c r="F93" s="3">
        <v>1600</v>
      </c>
      <c r="G93" s="3">
        <v>301</v>
      </c>
    </row>
    <row r="94" spans="1:7" x14ac:dyDescent="0.3">
      <c r="A94" s="6">
        <v>37855</v>
      </c>
      <c r="B94" s="3">
        <v>308</v>
      </c>
      <c r="C94" s="3">
        <v>312</v>
      </c>
      <c r="D94" s="3">
        <v>308</v>
      </c>
      <c r="E94" s="3">
        <v>311.75</v>
      </c>
      <c r="F94" s="3">
        <v>3800</v>
      </c>
      <c r="G94" s="3">
        <v>311.75</v>
      </c>
    </row>
    <row r="95" spans="1:7" x14ac:dyDescent="0.3">
      <c r="A95" s="6">
        <v>37858</v>
      </c>
      <c r="B95" s="3">
        <v>312</v>
      </c>
      <c r="C95" s="3">
        <v>312</v>
      </c>
      <c r="D95" s="3">
        <v>310</v>
      </c>
      <c r="E95" s="3">
        <v>310</v>
      </c>
      <c r="F95" s="3">
        <v>1500</v>
      </c>
      <c r="G95" s="3">
        <v>310</v>
      </c>
    </row>
    <row r="96" spans="1:7" x14ac:dyDescent="0.3">
      <c r="A96" s="6">
        <v>37860</v>
      </c>
      <c r="B96" s="3">
        <v>314</v>
      </c>
      <c r="C96" s="3">
        <v>314</v>
      </c>
      <c r="D96" s="3">
        <v>310</v>
      </c>
      <c r="E96" s="3">
        <v>310</v>
      </c>
      <c r="F96" s="3">
        <v>1100</v>
      </c>
      <c r="G96" s="3">
        <v>310</v>
      </c>
    </row>
    <row r="97" spans="1:7" x14ac:dyDescent="0.3">
      <c r="A97" s="6">
        <v>37861</v>
      </c>
      <c r="B97" s="3">
        <v>320</v>
      </c>
      <c r="C97" s="3">
        <v>324</v>
      </c>
      <c r="D97" s="3">
        <v>318</v>
      </c>
      <c r="E97" s="3">
        <v>319.5</v>
      </c>
      <c r="F97" s="3">
        <v>4600</v>
      </c>
      <c r="G97" s="3">
        <v>319.5</v>
      </c>
    </row>
    <row r="98" spans="1:7" x14ac:dyDescent="0.3">
      <c r="A98" s="6">
        <v>37862</v>
      </c>
      <c r="B98" s="3">
        <v>330</v>
      </c>
      <c r="C98" s="3">
        <v>330</v>
      </c>
      <c r="D98" s="3">
        <v>325</v>
      </c>
      <c r="E98" s="3">
        <v>325</v>
      </c>
      <c r="F98" s="3">
        <v>2000</v>
      </c>
      <c r="G98" s="3">
        <v>325</v>
      </c>
    </row>
    <row r="99" spans="1:7" x14ac:dyDescent="0.3">
      <c r="A99" s="6">
        <v>37865</v>
      </c>
      <c r="B99" s="3">
        <v>333</v>
      </c>
      <c r="C99" s="3">
        <v>333</v>
      </c>
      <c r="D99" s="3">
        <v>323</v>
      </c>
      <c r="E99" s="3">
        <v>323</v>
      </c>
      <c r="F99" s="3">
        <v>5000</v>
      </c>
      <c r="G99" s="3">
        <v>323</v>
      </c>
    </row>
    <row r="100" spans="1:7" x14ac:dyDescent="0.3">
      <c r="A100" s="6">
        <v>37866</v>
      </c>
      <c r="B100" s="3">
        <v>327</v>
      </c>
      <c r="C100" s="3">
        <v>331</v>
      </c>
      <c r="D100" s="3">
        <v>325</v>
      </c>
      <c r="E100" s="3">
        <v>325</v>
      </c>
      <c r="F100" s="3">
        <v>9700</v>
      </c>
      <c r="G100" s="3">
        <v>325</v>
      </c>
    </row>
    <row r="101" spans="1:7" x14ac:dyDescent="0.3">
      <c r="A101" s="6">
        <v>37867</v>
      </c>
      <c r="B101" s="3">
        <v>342</v>
      </c>
      <c r="C101" s="3">
        <v>344</v>
      </c>
      <c r="D101" s="3">
        <v>338.5</v>
      </c>
      <c r="E101" s="3">
        <v>341</v>
      </c>
      <c r="F101" s="3">
        <v>3000</v>
      </c>
      <c r="G101" s="3">
        <v>341</v>
      </c>
    </row>
    <row r="102" spans="1:7" x14ac:dyDescent="0.3">
      <c r="A102" s="6">
        <v>37868</v>
      </c>
      <c r="B102" s="3">
        <v>332</v>
      </c>
      <c r="C102" s="3">
        <v>332</v>
      </c>
      <c r="D102" s="3">
        <v>327</v>
      </c>
      <c r="E102" s="3">
        <v>327</v>
      </c>
      <c r="F102" s="3">
        <v>800</v>
      </c>
      <c r="G102" s="3">
        <v>327</v>
      </c>
    </row>
    <row r="103" spans="1:7" x14ac:dyDescent="0.3">
      <c r="A103" s="6">
        <v>37869</v>
      </c>
      <c r="B103" s="3">
        <v>325</v>
      </c>
      <c r="C103" s="3">
        <v>334</v>
      </c>
      <c r="D103" s="3">
        <v>325</v>
      </c>
      <c r="E103" s="3">
        <v>331.38</v>
      </c>
      <c r="F103" s="3">
        <v>1600</v>
      </c>
      <c r="G103" s="3">
        <v>331.38</v>
      </c>
    </row>
    <row r="104" spans="1:7" x14ac:dyDescent="0.3">
      <c r="A104" s="6">
        <v>37872</v>
      </c>
      <c r="B104" s="3">
        <v>345</v>
      </c>
      <c r="C104" s="3">
        <v>345</v>
      </c>
      <c r="D104" s="3">
        <v>343</v>
      </c>
      <c r="E104" s="3">
        <v>343</v>
      </c>
      <c r="F104" s="3">
        <v>2200</v>
      </c>
      <c r="G104" s="3">
        <v>343</v>
      </c>
    </row>
    <row r="105" spans="1:7" x14ac:dyDescent="0.3">
      <c r="A105" s="6">
        <v>37873</v>
      </c>
      <c r="B105" s="3">
        <v>338</v>
      </c>
      <c r="C105" s="3">
        <v>338.5</v>
      </c>
      <c r="D105" s="3">
        <v>336</v>
      </c>
      <c r="E105" s="3">
        <v>334.75</v>
      </c>
      <c r="F105" s="3">
        <v>2800</v>
      </c>
      <c r="G105" s="3">
        <v>334.75</v>
      </c>
    </row>
    <row r="106" spans="1:7" x14ac:dyDescent="0.3">
      <c r="A106" s="6">
        <v>37874</v>
      </c>
      <c r="B106" s="3">
        <v>331</v>
      </c>
      <c r="C106" s="3">
        <v>331</v>
      </c>
      <c r="D106" s="3">
        <v>326.5</v>
      </c>
      <c r="E106" s="3">
        <v>326.5</v>
      </c>
      <c r="F106" s="3">
        <v>6600</v>
      </c>
      <c r="G106" s="3">
        <v>326.5</v>
      </c>
    </row>
    <row r="107" spans="1:7" x14ac:dyDescent="0.3">
      <c r="A107" s="6">
        <v>37875</v>
      </c>
      <c r="B107" s="3">
        <v>327</v>
      </c>
      <c r="C107" s="3">
        <v>327</v>
      </c>
      <c r="D107" s="3">
        <v>327</v>
      </c>
      <c r="E107" s="3">
        <v>327</v>
      </c>
      <c r="F107" s="3">
        <v>0</v>
      </c>
      <c r="G107" s="3">
        <v>327</v>
      </c>
    </row>
    <row r="108" spans="1:7" x14ac:dyDescent="0.3">
      <c r="A108" s="6">
        <v>37876</v>
      </c>
      <c r="B108" s="3">
        <v>328</v>
      </c>
      <c r="C108" s="3">
        <v>329</v>
      </c>
      <c r="D108" s="3">
        <v>325</v>
      </c>
      <c r="E108" s="3">
        <v>325</v>
      </c>
      <c r="F108" s="3">
        <v>3300</v>
      </c>
      <c r="G108" s="3">
        <v>325</v>
      </c>
    </row>
    <row r="109" spans="1:7" x14ac:dyDescent="0.3">
      <c r="A109" s="6">
        <v>37879</v>
      </c>
      <c r="B109" s="3">
        <v>309</v>
      </c>
      <c r="C109" s="3">
        <v>311.5</v>
      </c>
      <c r="D109" s="3">
        <v>309</v>
      </c>
      <c r="E109" s="3">
        <v>310.5</v>
      </c>
      <c r="F109" s="3">
        <v>6600</v>
      </c>
      <c r="G109" s="3">
        <v>310.5</v>
      </c>
    </row>
    <row r="110" spans="1:7" x14ac:dyDescent="0.3">
      <c r="A110" s="6">
        <v>37880</v>
      </c>
      <c r="B110" s="3">
        <v>311</v>
      </c>
      <c r="C110" s="3">
        <v>315</v>
      </c>
      <c r="D110" s="3">
        <v>308</v>
      </c>
      <c r="E110" s="3">
        <v>312.38</v>
      </c>
      <c r="F110" s="3">
        <v>5500</v>
      </c>
      <c r="G110" s="3">
        <v>312.38</v>
      </c>
    </row>
    <row r="111" spans="1:7" x14ac:dyDescent="0.3">
      <c r="A111" s="6">
        <v>37881</v>
      </c>
      <c r="B111" s="3">
        <v>320</v>
      </c>
      <c r="C111" s="3">
        <v>321.5</v>
      </c>
      <c r="D111" s="3">
        <v>318</v>
      </c>
      <c r="E111" s="3">
        <v>313.75</v>
      </c>
      <c r="F111" s="3">
        <v>2100</v>
      </c>
      <c r="G111" s="3">
        <v>313.75</v>
      </c>
    </row>
    <row r="112" spans="1:7" x14ac:dyDescent="0.3">
      <c r="A112" s="6">
        <v>37882</v>
      </c>
      <c r="B112" s="3">
        <v>306</v>
      </c>
      <c r="C112" s="3">
        <v>313.5</v>
      </c>
      <c r="D112" s="3">
        <v>305.25</v>
      </c>
      <c r="E112" s="3">
        <v>313.5</v>
      </c>
      <c r="F112" s="3">
        <v>4600</v>
      </c>
      <c r="G112" s="3">
        <v>313.5</v>
      </c>
    </row>
    <row r="113" spans="1:7" x14ac:dyDescent="0.3">
      <c r="A113" s="6">
        <v>37883</v>
      </c>
      <c r="B113" s="3">
        <v>311</v>
      </c>
      <c r="C113" s="3">
        <v>314.5</v>
      </c>
      <c r="D113" s="3">
        <v>311</v>
      </c>
      <c r="E113" s="3">
        <v>313.25</v>
      </c>
      <c r="F113" s="3">
        <v>5100</v>
      </c>
      <c r="G113" s="3">
        <v>313.25</v>
      </c>
    </row>
    <row r="114" spans="1:7" x14ac:dyDescent="0.3">
      <c r="A114" s="6">
        <v>37886</v>
      </c>
      <c r="B114" s="3">
        <v>304</v>
      </c>
      <c r="C114" s="3">
        <v>304</v>
      </c>
      <c r="D114" s="3">
        <v>299</v>
      </c>
      <c r="E114" s="3">
        <v>299</v>
      </c>
      <c r="F114" s="3">
        <v>5300</v>
      </c>
      <c r="G114" s="3">
        <v>299</v>
      </c>
    </row>
    <row r="115" spans="1:7" x14ac:dyDescent="0.3">
      <c r="A115" s="6">
        <v>37887</v>
      </c>
      <c r="B115" s="3">
        <v>288</v>
      </c>
      <c r="C115" s="3">
        <v>290</v>
      </c>
      <c r="D115" s="3">
        <v>286</v>
      </c>
      <c r="E115" s="3">
        <v>287.5</v>
      </c>
      <c r="F115" s="3">
        <v>15800</v>
      </c>
      <c r="G115" s="3">
        <v>287.5</v>
      </c>
    </row>
    <row r="116" spans="1:7" x14ac:dyDescent="0.3">
      <c r="A116" s="6">
        <v>37888</v>
      </c>
      <c r="B116" s="3">
        <v>290</v>
      </c>
      <c r="C116" s="3">
        <v>292</v>
      </c>
      <c r="D116" s="3">
        <v>290</v>
      </c>
      <c r="E116" s="3">
        <v>294.38</v>
      </c>
      <c r="F116" s="3">
        <v>2300</v>
      </c>
      <c r="G116" s="3">
        <v>294.38</v>
      </c>
    </row>
    <row r="117" spans="1:7" x14ac:dyDescent="0.3">
      <c r="A117" s="6">
        <v>37889</v>
      </c>
      <c r="B117" s="3">
        <v>287</v>
      </c>
      <c r="C117" s="3">
        <v>290</v>
      </c>
      <c r="D117" s="3">
        <v>284</v>
      </c>
      <c r="E117" s="3">
        <v>285</v>
      </c>
      <c r="F117" s="3">
        <v>5600</v>
      </c>
      <c r="G117" s="3">
        <v>285</v>
      </c>
    </row>
    <row r="118" spans="1:7" x14ac:dyDescent="0.3">
      <c r="A118" s="6">
        <v>37890</v>
      </c>
      <c r="B118" s="3">
        <v>284</v>
      </c>
      <c r="C118" s="3">
        <v>287</v>
      </c>
      <c r="D118" s="3">
        <v>284</v>
      </c>
      <c r="E118" s="3">
        <v>284.63</v>
      </c>
      <c r="F118" s="3">
        <v>10700</v>
      </c>
      <c r="G118" s="3">
        <v>284.63</v>
      </c>
    </row>
    <row r="119" spans="1:7" x14ac:dyDescent="0.3">
      <c r="A119" s="6">
        <v>37893</v>
      </c>
      <c r="B119" s="3">
        <v>289</v>
      </c>
      <c r="C119" s="3">
        <v>292</v>
      </c>
      <c r="D119" s="3">
        <v>289</v>
      </c>
      <c r="E119" s="3">
        <v>290</v>
      </c>
      <c r="F119" s="3">
        <v>4500</v>
      </c>
      <c r="G119" s="3">
        <v>290</v>
      </c>
    </row>
    <row r="120" spans="1:7" x14ac:dyDescent="0.3">
      <c r="A120" s="6">
        <v>37894</v>
      </c>
      <c r="B120" s="3">
        <v>288.5</v>
      </c>
      <c r="C120" s="3">
        <v>294</v>
      </c>
      <c r="D120" s="3">
        <v>288.5</v>
      </c>
      <c r="E120" s="3">
        <v>290</v>
      </c>
      <c r="F120" s="3">
        <v>6500</v>
      </c>
      <c r="G120" s="3">
        <v>290</v>
      </c>
    </row>
    <row r="121" spans="1:7" x14ac:dyDescent="0.3">
      <c r="A121" s="6">
        <v>37895</v>
      </c>
      <c r="B121" s="3">
        <v>292</v>
      </c>
      <c r="C121" s="3">
        <v>294</v>
      </c>
      <c r="D121" s="3">
        <v>292</v>
      </c>
      <c r="E121" s="3">
        <v>293</v>
      </c>
      <c r="F121" s="3">
        <v>4300</v>
      </c>
      <c r="G121" s="3">
        <v>293</v>
      </c>
    </row>
    <row r="122" spans="1:7" x14ac:dyDescent="0.3">
      <c r="A122" s="6">
        <v>37896</v>
      </c>
      <c r="B122" s="3">
        <v>294</v>
      </c>
      <c r="C122" s="3">
        <v>294</v>
      </c>
      <c r="D122" s="3">
        <v>291.5</v>
      </c>
      <c r="E122" s="3">
        <v>292</v>
      </c>
      <c r="F122" s="3">
        <v>2900</v>
      </c>
      <c r="G122" s="3">
        <v>292</v>
      </c>
    </row>
    <row r="123" spans="1:7" x14ac:dyDescent="0.3">
      <c r="A123" s="6">
        <v>37897</v>
      </c>
      <c r="B123" s="3">
        <v>290</v>
      </c>
      <c r="C123" s="3">
        <v>295</v>
      </c>
      <c r="D123" s="3">
        <v>290</v>
      </c>
      <c r="E123" s="3">
        <v>293.5</v>
      </c>
      <c r="F123" s="3">
        <v>4200</v>
      </c>
      <c r="G123" s="3">
        <v>293.5</v>
      </c>
    </row>
    <row r="124" spans="1:7" x14ac:dyDescent="0.3">
      <c r="A124" s="6">
        <v>37900</v>
      </c>
      <c r="B124" s="3">
        <v>299</v>
      </c>
      <c r="C124" s="3">
        <v>306</v>
      </c>
      <c r="D124" s="3">
        <v>299</v>
      </c>
      <c r="E124" s="3">
        <v>306</v>
      </c>
      <c r="F124" s="3">
        <v>5000</v>
      </c>
      <c r="G124" s="3">
        <v>306</v>
      </c>
    </row>
    <row r="125" spans="1:7" x14ac:dyDescent="0.3">
      <c r="A125" s="6">
        <v>37901</v>
      </c>
      <c r="B125" s="3">
        <v>315</v>
      </c>
      <c r="C125" s="3">
        <v>328</v>
      </c>
      <c r="D125" s="3">
        <v>315</v>
      </c>
      <c r="E125" s="3">
        <v>328</v>
      </c>
      <c r="F125" s="3">
        <v>10300</v>
      </c>
      <c r="G125" s="3">
        <v>328</v>
      </c>
    </row>
    <row r="126" spans="1:7" x14ac:dyDescent="0.3">
      <c r="A126" s="6">
        <v>37902</v>
      </c>
      <c r="B126" s="3">
        <v>328</v>
      </c>
      <c r="C126" s="3">
        <v>342</v>
      </c>
      <c r="D126" s="3">
        <v>328</v>
      </c>
      <c r="E126" s="3">
        <v>338.25</v>
      </c>
      <c r="F126" s="3">
        <v>7300</v>
      </c>
      <c r="G126" s="3">
        <v>338.25</v>
      </c>
    </row>
    <row r="127" spans="1:7" x14ac:dyDescent="0.3">
      <c r="A127" s="6">
        <v>37903</v>
      </c>
      <c r="B127" s="3">
        <v>335</v>
      </c>
      <c r="C127" s="3">
        <v>339</v>
      </c>
      <c r="D127" s="3">
        <v>329.75</v>
      </c>
      <c r="E127" s="3">
        <v>328.5</v>
      </c>
      <c r="F127" s="3">
        <v>5700</v>
      </c>
      <c r="G127" s="3">
        <v>328.5</v>
      </c>
    </row>
    <row r="128" spans="1:7" x14ac:dyDescent="0.3">
      <c r="A128" s="6">
        <v>37904</v>
      </c>
      <c r="B128" s="3">
        <v>320</v>
      </c>
      <c r="C128" s="3">
        <v>331</v>
      </c>
      <c r="D128" s="3">
        <v>320</v>
      </c>
      <c r="E128" s="3">
        <v>330</v>
      </c>
      <c r="F128" s="3">
        <v>6400</v>
      </c>
      <c r="G128" s="3">
        <v>330</v>
      </c>
    </row>
    <row r="129" spans="1:7" x14ac:dyDescent="0.3">
      <c r="A129" s="6">
        <v>37907</v>
      </c>
      <c r="B129" s="3">
        <v>340</v>
      </c>
      <c r="C129" s="3">
        <v>340</v>
      </c>
      <c r="D129" s="3">
        <v>338</v>
      </c>
      <c r="E129" s="3">
        <v>339</v>
      </c>
      <c r="F129" s="3">
        <v>4600</v>
      </c>
      <c r="G129" s="3">
        <v>339</v>
      </c>
    </row>
    <row r="130" spans="1:7" x14ac:dyDescent="0.3">
      <c r="A130" s="6">
        <v>37908</v>
      </c>
      <c r="B130" s="3">
        <v>343</v>
      </c>
      <c r="C130" s="3">
        <v>345.5</v>
      </c>
      <c r="D130" s="3">
        <v>340.5</v>
      </c>
      <c r="E130" s="3">
        <v>343</v>
      </c>
      <c r="F130" s="3">
        <v>21700</v>
      </c>
      <c r="G130" s="3">
        <v>343</v>
      </c>
    </row>
    <row r="131" spans="1:7" x14ac:dyDescent="0.3">
      <c r="A131" s="6">
        <v>37909</v>
      </c>
      <c r="B131" s="3">
        <v>350</v>
      </c>
      <c r="C131" s="3">
        <v>350.25</v>
      </c>
      <c r="D131" s="3">
        <v>349</v>
      </c>
      <c r="E131" s="3">
        <v>350</v>
      </c>
      <c r="F131" s="3">
        <v>4800</v>
      </c>
      <c r="G131" s="3">
        <v>350</v>
      </c>
    </row>
    <row r="132" spans="1:7" x14ac:dyDescent="0.3">
      <c r="A132" s="6">
        <v>37910</v>
      </c>
      <c r="B132" s="3">
        <v>353</v>
      </c>
      <c r="C132" s="3">
        <v>353</v>
      </c>
      <c r="D132" s="3">
        <v>343</v>
      </c>
      <c r="E132" s="3">
        <v>343</v>
      </c>
      <c r="F132" s="3">
        <v>7200</v>
      </c>
      <c r="G132" s="3">
        <v>343</v>
      </c>
    </row>
    <row r="133" spans="1:7" x14ac:dyDescent="0.3">
      <c r="A133" s="6">
        <v>37911</v>
      </c>
      <c r="B133" s="3">
        <v>354</v>
      </c>
      <c r="C133" s="3">
        <v>355</v>
      </c>
      <c r="D133" s="3">
        <v>345</v>
      </c>
      <c r="E133" s="3">
        <v>347.25</v>
      </c>
      <c r="F133" s="3">
        <v>8100</v>
      </c>
      <c r="G133" s="3">
        <v>347.25</v>
      </c>
    </row>
    <row r="134" spans="1:7" x14ac:dyDescent="0.3">
      <c r="A134" s="6">
        <v>37914</v>
      </c>
      <c r="B134" s="3">
        <v>330</v>
      </c>
      <c r="C134" s="3">
        <v>334.25</v>
      </c>
      <c r="D134" s="3">
        <v>327</v>
      </c>
      <c r="E134" s="3">
        <v>329.25</v>
      </c>
      <c r="F134" s="3">
        <v>5600</v>
      </c>
      <c r="G134" s="3">
        <v>329.25</v>
      </c>
    </row>
    <row r="135" spans="1:7" x14ac:dyDescent="0.3">
      <c r="A135" s="6">
        <v>37915</v>
      </c>
      <c r="B135" s="3">
        <v>329</v>
      </c>
      <c r="C135" s="3">
        <v>329.5</v>
      </c>
      <c r="D135" s="3">
        <v>322</v>
      </c>
      <c r="E135" s="3">
        <v>326.5</v>
      </c>
      <c r="F135" s="3">
        <v>4200</v>
      </c>
      <c r="G135" s="3">
        <v>326.5</v>
      </c>
    </row>
    <row r="136" spans="1:7" x14ac:dyDescent="0.3">
      <c r="A136" s="6">
        <v>37916</v>
      </c>
      <c r="B136" s="3">
        <v>321</v>
      </c>
      <c r="C136" s="3">
        <v>323</v>
      </c>
      <c r="D136" s="3">
        <v>316.5</v>
      </c>
      <c r="E136" s="3">
        <v>317.5</v>
      </c>
      <c r="F136" s="3">
        <v>12000</v>
      </c>
      <c r="G136" s="3">
        <v>317.5</v>
      </c>
    </row>
    <row r="137" spans="1:7" x14ac:dyDescent="0.3">
      <c r="A137" s="6">
        <v>37917</v>
      </c>
      <c r="B137" s="3">
        <v>320</v>
      </c>
      <c r="C137" s="3">
        <v>332</v>
      </c>
      <c r="D137" s="3">
        <v>320</v>
      </c>
      <c r="E137" s="3">
        <v>331.13</v>
      </c>
      <c r="F137" s="3">
        <v>10900</v>
      </c>
      <c r="G137" s="3">
        <v>331.13</v>
      </c>
    </row>
    <row r="138" spans="1:7" x14ac:dyDescent="0.3">
      <c r="A138" s="6">
        <v>37918</v>
      </c>
      <c r="B138" s="3">
        <v>330</v>
      </c>
      <c r="C138" s="3">
        <v>332</v>
      </c>
      <c r="D138" s="3">
        <v>328</v>
      </c>
      <c r="E138" s="3">
        <v>332</v>
      </c>
      <c r="F138" s="3">
        <v>7600</v>
      </c>
      <c r="G138" s="3">
        <v>332</v>
      </c>
    </row>
    <row r="139" spans="1:7" x14ac:dyDescent="0.3">
      <c r="A139" s="6">
        <v>37921</v>
      </c>
      <c r="B139" s="3">
        <v>328</v>
      </c>
      <c r="C139" s="3">
        <v>335</v>
      </c>
      <c r="D139" s="3">
        <v>328</v>
      </c>
      <c r="E139" s="3">
        <v>332</v>
      </c>
      <c r="F139" s="3">
        <v>5400</v>
      </c>
      <c r="G139" s="3">
        <v>332</v>
      </c>
    </row>
    <row r="140" spans="1:7" x14ac:dyDescent="0.3">
      <c r="A140" s="6">
        <v>37922</v>
      </c>
      <c r="B140" s="3">
        <v>334</v>
      </c>
      <c r="C140" s="3">
        <v>343</v>
      </c>
      <c r="D140" s="3">
        <v>334</v>
      </c>
      <c r="E140" s="3">
        <v>341</v>
      </c>
      <c r="F140" s="3">
        <v>17700</v>
      </c>
      <c r="G140" s="3">
        <v>341</v>
      </c>
    </row>
    <row r="141" spans="1:7" x14ac:dyDescent="0.3">
      <c r="A141" s="6">
        <v>37923</v>
      </c>
      <c r="B141" s="3">
        <v>350</v>
      </c>
      <c r="C141" s="3">
        <v>352</v>
      </c>
      <c r="D141" s="3">
        <v>343</v>
      </c>
      <c r="E141" s="3">
        <v>343</v>
      </c>
      <c r="F141" s="3">
        <v>9600</v>
      </c>
      <c r="G141" s="3">
        <v>343</v>
      </c>
    </row>
    <row r="142" spans="1:7" x14ac:dyDescent="0.3">
      <c r="A142" s="6">
        <v>37924</v>
      </c>
      <c r="B142" s="3">
        <v>347</v>
      </c>
      <c r="C142" s="3">
        <v>362</v>
      </c>
      <c r="D142" s="3">
        <v>347</v>
      </c>
      <c r="E142" s="3">
        <v>360</v>
      </c>
      <c r="F142" s="3">
        <v>13300</v>
      </c>
      <c r="G142" s="3">
        <v>360</v>
      </c>
    </row>
    <row r="143" spans="1:7" x14ac:dyDescent="0.3">
      <c r="A143" s="6">
        <v>37925</v>
      </c>
      <c r="B143" s="3">
        <v>360</v>
      </c>
      <c r="C143" s="3">
        <v>370</v>
      </c>
      <c r="D143" s="3">
        <v>360</v>
      </c>
      <c r="E143" s="3">
        <v>364</v>
      </c>
      <c r="F143" s="3">
        <v>5800</v>
      </c>
      <c r="G143" s="3">
        <v>364</v>
      </c>
    </row>
    <row r="144" spans="1:7" x14ac:dyDescent="0.3">
      <c r="A144" s="6">
        <v>37928</v>
      </c>
      <c r="B144" s="3">
        <v>385</v>
      </c>
      <c r="C144" s="3">
        <v>403</v>
      </c>
      <c r="D144" s="3">
        <v>385</v>
      </c>
      <c r="E144" s="3">
        <v>403</v>
      </c>
      <c r="F144" s="3">
        <v>9500</v>
      </c>
      <c r="G144" s="3">
        <v>403</v>
      </c>
    </row>
    <row r="145" spans="1:7" x14ac:dyDescent="0.3">
      <c r="A145" s="6">
        <v>37929</v>
      </c>
      <c r="B145" s="3">
        <v>419</v>
      </c>
      <c r="C145" s="3">
        <v>421</v>
      </c>
      <c r="D145" s="3">
        <v>416.75</v>
      </c>
      <c r="E145" s="3">
        <v>417.5</v>
      </c>
      <c r="F145" s="3">
        <v>2400</v>
      </c>
      <c r="G145" s="3">
        <v>417.5</v>
      </c>
    </row>
    <row r="146" spans="1:7" x14ac:dyDescent="0.3">
      <c r="A146" s="6">
        <v>37930</v>
      </c>
      <c r="B146" s="3">
        <v>419</v>
      </c>
      <c r="C146" s="3">
        <v>419</v>
      </c>
      <c r="D146" s="3">
        <v>400</v>
      </c>
      <c r="E146" s="3">
        <v>401</v>
      </c>
      <c r="F146" s="3">
        <v>3300</v>
      </c>
      <c r="G146" s="3">
        <v>401</v>
      </c>
    </row>
    <row r="147" spans="1:7" x14ac:dyDescent="0.3">
      <c r="A147" s="6">
        <v>37931</v>
      </c>
      <c r="B147" s="3">
        <v>394</v>
      </c>
      <c r="C147" s="3">
        <v>394</v>
      </c>
      <c r="D147" s="3">
        <v>385</v>
      </c>
      <c r="E147" s="3">
        <v>390.25</v>
      </c>
      <c r="F147" s="3">
        <v>11900</v>
      </c>
      <c r="G147" s="3">
        <v>390.25</v>
      </c>
    </row>
    <row r="148" spans="1:7" x14ac:dyDescent="0.3">
      <c r="A148" s="6">
        <v>37932</v>
      </c>
      <c r="B148" s="3">
        <v>395</v>
      </c>
      <c r="C148" s="3">
        <v>398</v>
      </c>
      <c r="D148" s="3">
        <v>394</v>
      </c>
      <c r="E148" s="3">
        <v>394</v>
      </c>
      <c r="F148" s="3">
        <v>5700</v>
      </c>
      <c r="G148" s="3">
        <v>394</v>
      </c>
    </row>
    <row r="149" spans="1:7" x14ac:dyDescent="0.3">
      <c r="A149" s="6">
        <v>37935</v>
      </c>
      <c r="B149" s="3">
        <v>381</v>
      </c>
      <c r="C149" s="3">
        <v>382.25</v>
      </c>
      <c r="D149" s="3">
        <v>377.5</v>
      </c>
      <c r="E149" s="3">
        <v>374.5</v>
      </c>
      <c r="F149" s="3">
        <v>4000</v>
      </c>
      <c r="G149" s="3">
        <v>374.5</v>
      </c>
    </row>
    <row r="150" spans="1:7" x14ac:dyDescent="0.3">
      <c r="A150" s="6">
        <v>37936</v>
      </c>
      <c r="B150" s="3">
        <v>380.5</v>
      </c>
      <c r="C150" s="3">
        <v>380.5</v>
      </c>
      <c r="D150" s="3">
        <v>375</v>
      </c>
      <c r="E150" s="3">
        <v>367.5</v>
      </c>
      <c r="F150" s="3">
        <v>5500</v>
      </c>
      <c r="G150" s="3">
        <v>367.5</v>
      </c>
    </row>
    <row r="151" spans="1:7" x14ac:dyDescent="0.3">
      <c r="A151" s="6">
        <v>37937</v>
      </c>
      <c r="B151" s="3">
        <v>368</v>
      </c>
      <c r="C151" s="3">
        <v>392</v>
      </c>
      <c r="D151" s="3">
        <v>368</v>
      </c>
      <c r="E151" s="3">
        <v>392</v>
      </c>
      <c r="F151" s="3">
        <v>2500</v>
      </c>
      <c r="G151" s="3">
        <v>392</v>
      </c>
    </row>
    <row r="152" spans="1:7" x14ac:dyDescent="0.3">
      <c r="A152" s="6">
        <v>37938</v>
      </c>
      <c r="B152" s="3">
        <v>400.5</v>
      </c>
      <c r="C152" s="3">
        <v>400.5</v>
      </c>
      <c r="D152" s="3">
        <v>395</v>
      </c>
      <c r="E152" s="3">
        <v>396.75</v>
      </c>
      <c r="F152" s="3">
        <v>6400</v>
      </c>
      <c r="G152" s="3">
        <v>396.75</v>
      </c>
    </row>
    <row r="153" spans="1:7" x14ac:dyDescent="0.3">
      <c r="A153" s="6">
        <v>37939</v>
      </c>
      <c r="B153" s="3">
        <v>400</v>
      </c>
      <c r="C153" s="3">
        <v>402</v>
      </c>
      <c r="D153" s="3">
        <v>398</v>
      </c>
      <c r="E153" s="3">
        <v>398</v>
      </c>
      <c r="F153" s="3">
        <v>3500</v>
      </c>
      <c r="G153" s="3">
        <v>398</v>
      </c>
    </row>
    <row r="154" spans="1:7" x14ac:dyDescent="0.3">
      <c r="A154" s="6">
        <v>37942</v>
      </c>
      <c r="B154" s="3">
        <v>384</v>
      </c>
      <c r="C154" s="3">
        <v>384</v>
      </c>
      <c r="D154" s="3">
        <v>375</v>
      </c>
      <c r="E154" s="3">
        <v>375</v>
      </c>
      <c r="F154" s="3">
        <v>5400</v>
      </c>
      <c r="G154" s="3">
        <v>375</v>
      </c>
    </row>
    <row r="155" spans="1:7" x14ac:dyDescent="0.3">
      <c r="A155" s="6">
        <v>37943</v>
      </c>
      <c r="B155" s="3">
        <v>370</v>
      </c>
      <c r="C155" s="3">
        <v>370</v>
      </c>
      <c r="D155" s="3">
        <v>365</v>
      </c>
      <c r="E155" s="3">
        <v>369.5</v>
      </c>
      <c r="F155" s="3">
        <v>1000</v>
      </c>
      <c r="G155" s="3">
        <v>369.5</v>
      </c>
    </row>
    <row r="156" spans="1:7" x14ac:dyDescent="0.3">
      <c r="A156" s="6">
        <v>37944</v>
      </c>
      <c r="B156" s="3">
        <v>363</v>
      </c>
      <c r="C156" s="3">
        <v>363</v>
      </c>
      <c r="D156" s="3">
        <v>357</v>
      </c>
      <c r="E156" s="3">
        <v>357</v>
      </c>
      <c r="F156" s="3">
        <v>14200</v>
      </c>
      <c r="G156" s="3">
        <v>357</v>
      </c>
    </row>
    <row r="157" spans="1:7" x14ac:dyDescent="0.3">
      <c r="A157" s="6">
        <v>37945</v>
      </c>
      <c r="B157" s="3">
        <v>361</v>
      </c>
      <c r="C157" s="3">
        <v>363</v>
      </c>
      <c r="D157" s="3">
        <v>357</v>
      </c>
      <c r="E157" s="3">
        <v>360</v>
      </c>
      <c r="F157" s="3">
        <v>4100</v>
      </c>
      <c r="G157" s="3">
        <v>360</v>
      </c>
    </row>
    <row r="158" spans="1:7" x14ac:dyDescent="0.3">
      <c r="A158" s="6">
        <v>37946</v>
      </c>
      <c r="B158" s="3">
        <v>371</v>
      </c>
      <c r="C158" s="3">
        <v>371</v>
      </c>
      <c r="D158" s="3">
        <v>369</v>
      </c>
      <c r="E158" s="3">
        <v>370</v>
      </c>
      <c r="F158" s="3">
        <v>5200</v>
      </c>
      <c r="G158" s="3">
        <v>370</v>
      </c>
    </row>
    <row r="159" spans="1:7" x14ac:dyDescent="0.3">
      <c r="A159" s="6">
        <v>37949</v>
      </c>
      <c r="B159" s="3">
        <v>359</v>
      </c>
      <c r="C159" s="3">
        <v>360</v>
      </c>
      <c r="D159" s="3">
        <v>357</v>
      </c>
      <c r="E159" s="3">
        <v>360</v>
      </c>
      <c r="F159" s="3">
        <v>10200</v>
      </c>
      <c r="G159" s="3">
        <v>360</v>
      </c>
    </row>
    <row r="160" spans="1:7" x14ac:dyDescent="0.3">
      <c r="A160" s="6">
        <v>37950</v>
      </c>
      <c r="B160" s="3">
        <v>366</v>
      </c>
      <c r="C160" s="3">
        <v>367</v>
      </c>
      <c r="D160" s="3">
        <v>363</v>
      </c>
      <c r="E160" s="3">
        <v>365</v>
      </c>
      <c r="F160" s="3">
        <v>3700</v>
      </c>
      <c r="G160" s="3">
        <v>365</v>
      </c>
    </row>
    <row r="161" spans="1:7" x14ac:dyDescent="0.3">
      <c r="A161" s="6">
        <v>37952</v>
      </c>
      <c r="B161" s="3">
        <v>369</v>
      </c>
      <c r="C161" s="3">
        <v>374</v>
      </c>
      <c r="D161" s="3">
        <v>369</v>
      </c>
      <c r="E161" s="3">
        <v>374</v>
      </c>
      <c r="F161" s="3">
        <v>4900</v>
      </c>
      <c r="G161" s="3">
        <v>374</v>
      </c>
    </row>
    <row r="162" spans="1:7" x14ac:dyDescent="0.3">
      <c r="A162" s="6">
        <v>37953</v>
      </c>
      <c r="B162" s="3">
        <v>385</v>
      </c>
      <c r="C162" s="3">
        <v>386</v>
      </c>
      <c r="D162" s="3">
        <v>378.5</v>
      </c>
      <c r="E162" s="3">
        <v>381</v>
      </c>
      <c r="F162" s="3">
        <v>13600</v>
      </c>
      <c r="G162" s="3">
        <v>381</v>
      </c>
    </row>
    <row r="163" spans="1:7" x14ac:dyDescent="0.3">
      <c r="A163" s="6">
        <v>37956</v>
      </c>
      <c r="B163" s="3">
        <v>351</v>
      </c>
      <c r="C163" s="3">
        <v>351</v>
      </c>
      <c r="D163" s="3">
        <v>350</v>
      </c>
      <c r="E163" s="3">
        <v>348</v>
      </c>
      <c r="F163" s="3">
        <v>1000</v>
      </c>
      <c r="G163" s="3">
        <v>348</v>
      </c>
    </row>
    <row r="164" spans="1:7" x14ac:dyDescent="0.3">
      <c r="A164" s="6">
        <v>37957</v>
      </c>
      <c r="B164" s="3">
        <v>342</v>
      </c>
      <c r="C164" s="3">
        <v>342.25</v>
      </c>
      <c r="D164" s="3">
        <v>342</v>
      </c>
      <c r="E164" s="3">
        <v>342</v>
      </c>
      <c r="F164" s="3">
        <v>6200</v>
      </c>
      <c r="G164" s="3">
        <v>342</v>
      </c>
    </row>
    <row r="165" spans="1:7" x14ac:dyDescent="0.3">
      <c r="A165" s="6">
        <v>37958</v>
      </c>
      <c r="B165" s="3">
        <v>345</v>
      </c>
      <c r="C165" s="3">
        <v>345</v>
      </c>
      <c r="D165" s="3">
        <v>335</v>
      </c>
      <c r="E165" s="3">
        <v>335</v>
      </c>
      <c r="F165" s="3">
        <v>2700</v>
      </c>
      <c r="G165" s="3">
        <v>335</v>
      </c>
    </row>
    <row r="166" spans="1:7" x14ac:dyDescent="0.3">
      <c r="A166" s="6">
        <v>37959</v>
      </c>
      <c r="B166" s="3">
        <v>326</v>
      </c>
      <c r="C166" s="3">
        <v>326</v>
      </c>
      <c r="D166" s="3">
        <v>326</v>
      </c>
      <c r="E166" s="3">
        <v>326</v>
      </c>
      <c r="F166" s="3">
        <v>3500</v>
      </c>
      <c r="G166" s="3">
        <v>326</v>
      </c>
    </row>
    <row r="167" spans="1:7" x14ac:dyDescent="0.3">
      <c r="A167" s="6">
        <v>37960</v>
      </c>
      <c r="B167" s="3">
        <v>321.5</v>
      </c>
      <c r="C167" s="3">
        <v>321.5</v>
      </c>
      <c r="D167" s="3">
        <v>319</v>
      </c>
      <c r="E167" s="3">
        <v>320.25</v>
      </c>
      <c r="F167" s="3">
        <v>1700</v>
      </c>
      <c r="G167" s="3">
        <v>320.25</v>
      </c>
    </row>
    <row r="168" spans="1:7" x14ac:dyDescent="0.3">
      <c r="A168" s="6">
        <v>37963</v>
      </c>
      <c r="B168" s="3">
        <v>316</v>
      </c>
      <c r="C168" s="3">
        <v>316</v>
      </c>
      <c r="D168" s="3">
        <v>316</v>
      </c>
      <c r="E168" s="3">
        <v>316</v>
      </c>
      <c r="F168" s="3">
        <v>1000</v>
      </c>
      <c r="G168" s="3">
        <v>316</v>
      </c>
    </row>
    <row r="169" spans="1:7" x14ac:dyDescent="0.3">
      <c r="A169" s="6">
        <v>37964</v>
      </c>
      <c r="B169" s="3">
        <v>316</v>
      </c>
      <c r="C169" s="3">
        <v>320</v>
      </c>
      <c r="D169" s="3">
        <v>316</v>
      </c>
      <c r="E169" s="3">
        <v>320</v>
      </c>
      <c r="F169" s="3">
        <v>4500</v>
      </c>
      <c r="G169" s="3">
        <v>320</v>
      </c>
    </row>
    <row r="170" spans="1:7" x14ac:dyDescent="0.3">
      <c r="A170" s="6">
        <v>37965</v>
      </c>
      <c r="B170" s="3">
        <v>311</v>
      </c>
      <c r="C170" s="3">
        <v>311</v>
      </c>
      <c r="D170" s="3">
        <v>307</v>
      </c>
      <c r="E170" s="3">
        <v>307</v>
      </c>
      <c r="F170" s="3">
        <v>3200</v>
      </c>
      <c r="G170" s="3">
        <v>307</v>
      </c>
    </row>
    <row r="171" spans="1:7" x14ac:dyDescent="0.3">
      <c r="A171" s="6">
        <v>37966</v>
      </c>
      <c r="B171" s="3">
        <v>306</v>
      </c>
      <c r="C171" s="3">
        <v>306</v>
      </c>
      <c r="D171" s="3">
        <v>302</v>
      </c>
      <c r="E171" s="3">
        <v>302</v>
      </c>
      <c r="F171" s="3">
        <v>2500</v>
      </c>
      <c r="G171" s="3">
        <v>302</v>
      </c>
    </row>
    <row r="172" spans="1:7" x14ac:dyDescent="0.3">
      <c r="A172" s="6">
        <v>37967</v>
      </c>
      <c r="B172" s="3">
        <v>294</v>
      </c>
      <c r="C172" s="3">
        <v>294</v>
      </c>
      <c r="D172" s="3">
        <v>293</v>
      </c>
      <c r="E172" s="3">
        <v>293.5</v>
      </c>
      <c r="F172" s="3">
        <v>1100</v>
      </c>
      <c r="G172" s="3">
        <v>293.5</v>
      </c>
    </row>
    <row r="173" spans="1:7" x14ac:dyDescent="0.3">
      <c r="A173" s="6">
        <v>37970</v>
      </c>
      <c r="B173" s="3">
        <v>311</v>
      </c>
      <c r="C173" s="3">
        <v>311</v>
      </c>
      <c r="D173" s="3">
        <v>311</v>
      </c>
      <c r="E173" s="3">
        <v>311</v>
      </c>
      <c r="F173" s="3">
        <v>0</v>
      </c>
      <c r="G173" s="3">
        <v>311</v>
      </c>
    </row>
    <row r="174" spans="1:7" x14ac:dyDescent="0.3">
      <c r="A174" s="6">
        <v>37971</v>
      </c>
      <c r="B174" s="3">
        <v>304</v>
      </c>
      <c r="C174" s="3">
        <v>304</v>
      </c>
      <c r="D174" s="3">
        <v>291.5</v>
      </c>
      <c r="E174" s="3">
        <v>292.75</v>
      </c>
      <c r="F174" s="3">
        <v>9000</v>
      </c>
      <c r="G174" s="3">
        <v>292.75</v>
      </c>
    </row>
    <row r="175" spans="1:7" x14ac:dyDescent="0.3">
      <c r="A175" s="6">
        <v>37972</v>
      </c>
      <c r="B175" s="3">
        <v>290</v>
      </c>
      <c r="C175" s="3">
        <v>290</v>
      </c>
      <c r="D175" s="3">
        <v>283</v>
      </c>
      <c r="E175" s="3">
        <v>284</v>
      </c>
      <c r="F175" s="3">
        <v>4000</v>
      </c>
      <c r="G175" s="3">
        <v>284</v>
      </c>
    </row>
    <row r="176" spans="1:7" x14ac:dyDescent="0.3">
      <c r="A176" s="6">
        <v>37973</v>
      </c>
      <c r="B176" s="3">
        <v>275</v>
      </c>
      <c r="C176" s="3">
        <v>282.5</v>
      </c>
      <c r="D176" s="3">
        <v>275</v>
      </c>
      <c r="E176" s="3">
        <v>280.13</v>
      </c>
      <c r="F176" s="3">
        <v>1200</v>
      </c>
      <c r="G176" s="3">
        <v>280.13</v>
      </c>
    </row>
    <row r="177" spans="1:7" x14ac:dyDescent="0.3">
      <c r="A177" s="6">
        <v>37974</v>
      </c>
      <c r="B177" s="3">
        <v>278</v>
      </c>
      <c r="C177" s="3">
        <v>278</v>
      </c>
      <c r="D177" s="3">
        <v>276.75</v>
      </c>
      <c r="E177" s="3">
        <v>276.75</v>
      </c>
      <c r="F177" s="3">
        <v>1200</v>
      </c>
      <c r="G177" s="3">
        <v>276.75</v>
      </c>
    </row>
    <row r="178" spans="1:7" x14ac:dyDescent="0.3">
      <c r="A178" s="6">
        <v>37977</v>
      </c>
      <c r="B178" s="3">
        <v>269</v>
      </c>
      <c r="C178" s="3">
        <v>271</v>
      </c>
      <c r="D178" s="3">
        <v>269</v>
      </c>
      <c r="E178" s="3">
        <v>271</v>
      </c>
      <c r="F178" s="3">
        <v>1100</v>
      </c>
      <c r="G178" s="3">
        <v>271</v>
      </c>
    </row>
    <row r="179" spans="1:7" x14ac:dyDescent="0.3">
      <c r="A179" s="6">
        <v>37978</v>
      </c>
      <c r="B179" s="3">
        <v>271.25</v>
      </c>
      <c r="C179" s="3">
        <v>271.25</v>
      </c>
      <c r="D179" s="3">
        <v>271.25</v>
      </c>
      <c r="E179" s="3">
        <v>271.25</v>
      </c>
      <c r="F179" s="3">
        <v>500</v>
      </c>
      <c r="G179" s="3">
        <v>271.25</v>
      </c>
    </row>
    <row r="180" spans="1:7" x14ac:dyDescent="0.3">
      <c r="A180" s="6">
        <v>37984</v>
      </c>
      <c r="B180" s="3">
        <v>269</v>
      </c>
      <c r="C180" s="3">
        <v>269</v>
      </c>
      <c r="D180" s="3">
        <v>269</v>
      </c>
      <c r="E180" s="3">
        <v>269.88</v>
      </c>
      <c r="F180" s="3">
        <v>500</v>
      </c>
      <c r="G180" s="3">
        <v>269.88</v>
      </c>
    </row>
    <row r="181" spans="1:7" x14ac:dyDescent="0.3">
      <c r="A181" s="6">
        <v>37985</v>
      </c>
      <c r="B181" s="3">
        <v>260.63</v>
      </c>
      <c r="C181" s="3">
        <v>260.63</v>
      </c>
      <c r="D181" s="3">
        <v>260.63</v>
      </c>
      <c r="E181" s="3">
        <v>260.63</v>
      </c>
      <c r="F181" s="3">
        <v>0</v>
      </c>
      <c r="G181" s="3">
        <v>260.63</v>
      </c>
    </row>
    <row r="182" spans="1:7" x14ac:dyDescent="0.3">
      <c r="A182" s="6">
        <v>37988</v>
      </c>
      <c r="B182" s="3">
        <v>240.5</v>
      </c>
      <c r="C182" s="3">
        <v>240.5</v>
      </c>
      <c r="D182" s="3">
        <v>240.5</v>
      </c>
      <c r="E182" s="3">
        <v>240.5</v>
      </c>
      <c r="F182" s="3">
        <v>0</v>
      </c>
      <c r="G182" s="3">
        <v>240.5</v>
      </c>
    </row>
    <row r="183" spans="1:7" x14ac:dyDescent="0.3">
      <c r="A183" s="6">
        <v>37991</v>
      </c>
      <c r="B183" s="3">
        <v>235</v>
      </c>
      <c r="C183" s="3">
        <v>235</v>
      </c>
      <c r="D183" s="3">
        <v>235</v>
      </c>
      <c r="E183" s="3">
        <v>235</v>
      </c>
      <c r="F183" s="3">
        <v>0</v>
      </c>
      <c r="G183" s="3">
        <v>235</v>
      </c>
    </row>
    <row r="184" spans="1:7" x14ac:dyDescent="0.3">
      <c r="A184" s="6">
        <v>37993</v>
      </c>
      <c r="B184" s="3">
        <v>230</v>
      </c>
      <c r="C184" s="3">
        <v>230</v>
      </c>
      <c r="D184" s="3">
        <v>226.5</v>
      </c>
      <c r="E184" s="3">
        <v>226.5</v>
      </c>
      <c r="F184" s="3">
        <v>3800</v>
      </c>
      <c r="G184" s="3">
        <v>226.5</v>
      </c>
    </row>
    <row r="185" spans="1:7" x14ac:dyDescent="0.3">
      <c r="A185" s="6">
        <v>37994</v>
      </c>
      <c r="B185" s="3">
        <v>228</v>
      </c>
      <c r="C185" s="3">
        <v>229</v>
      </c>
      <c r="D185" s="3">
        <v>228</v>
      </c>
      <c r="E185" s="3">
        <v>229</v>
      </c>
      <c r="F185" s="3">
        <v>1800</v>
      </c>
      <c r="G185" s="3">
        <v>229</v>
      </c>
    </row>
    <row r="186" spans="1:7" x14ac:dyDescent="0.3">
      <c r="A186" s="6">
        <v>37995</v>
      </c>
      <c r="B186" s="3">
        <v>232</v>
      </c>
      <c r="C186" s="3">
        <v>238</v>
      </c>
      <c r="D186" s="3">
        <v>229</v>
      </c>
      <c r="E186" s="3">
        <v>235</v>
      </c>
      <c r="F186" s="3">
        <v>2900</v>
      </c>
      <c r="G186" s="3">
        <v>235</v>
      </c>
    </row>
    <row r="187" spans="1:7" x14ac:dyDescent="0.3">
      <c r="A187" s="6">
        <v>37998</v>
      </c>
      <c r="B187" s="3">
        <v>230</v>
      </c>
      <c r="C187" s="3">
        <v>231</v>
      </c>
      <c r="D187" s="3">
        <v>228</v>
      </c>
      <c r="E187" s="3">
        <v>231</v>
      </c>
      <c r="F187" s="3">
        <v>1500</v>
      </c>
      <c r="G187" s="3">
        <v>231</v>
      </c>
    </row>
    <row r="188" spans="1:7" x14ac:dyDescent="0.3">
      <c r="A188" s="6">
        <v>37999</v>
      </c>
      <c r="B188" s="3">
        <v>229</v>
      </c>
      <c r="C188" s="3">
        <v>230</v>
      </c>
      <c r="D188" s="3">
        <v>226</v>
      </c>
      <c r="E188" s="3">
        <v>227</v>
      </c>
      <c r="F188" s="3">
        <v>5900</v>
      </c>
      <c r="G188" s="3">
        <v>227</v>
      </c>
    </row>
    <row r="189" spans="1:7" x14ac:dyDescent="0.3">
      <c r="A189" s="6">
        <v>38000</v>
      </c>
      <c r="B189" s="3">
        <v>234.5</v>
      </c>
      <c r="C189" s="3">
        <v>237.5</v>
      </c>
      <c r="D189" s="3">
        <v>234.5</v>
      </c>
      <c r="E189" s="3">
        <v>237.5</v>
      </c>
      <c r="F189" s="3">
        <v>1900</v>
      </c>
      <c r="G189" s="3">
        <v>237.5</v>
      </c>
    </row>
    <row r="190" spans="1:7" x14ac:dyDescent="0.3">
      <c r="A190" s="6">
        <v>38001</v>
      </c>
      <c r="B190" s="3">
        <v>232</v>
      </c>
      <c r="C190" s="3">
        <v>232</v>
      </c>
      <c r="D190" s="3">
        <v>232</v>
      </c>
      <c r="E190" s="3">
        <v>232</v>
      </c>
      <c r="F190" s="3">
        <v>2400</v>
      </c>
      <c r="G190" s="3">
        <v>232</v>
      </c>
    </row>
    <row r="191" spans="1:7" x14ac:dyDescent="0.3">
      <c r="A191" s="6">
        <v>38002</v>
      </c>
      <c r="B191" s="3">
        <v>237</v>
      </c>
      <c r="C191" s="3">
        <v>238.25</v>
      </c>
      <c r="D191" s="3">
        <v>236.5</v>
      </c>
      <c r="E191" s="3">
        <v>237</v>
      </c>
      <c r="F191" s="3">
        <v>2500</v>
      </c>
      <c r="G191" s="3">
        <v>237</v>
      </c>
    </row>
    <row r="192" spans="1:7" x14ac:dyDescent="0.3">
      <c r="A192" s="6">
        <v>38005</v>
      </c>
      <c r="B192" s="3">
        <v>255</v>
      </c>
      <c r="C192" s="3">
        <v>255</v>
      </c>
      <c r="D192" s="3">
        <v>250</v>
      </c>
      <c r="E192" s="3">
        <v>250</v>
      </c>
      <c r="F192" s="3">
        <v>3000</v>
      </c>
      <c r="G192" s="3">
        <v>250</v>
      </c>
    </row>
    <row r="193" spans="1:7" x14ac:dyDescent="0.3">
      <c r="A193" s="6">
        <v>38006</v>
      </c>
      <c r="B193" s="3">
        <v>251.25</v>
      </c>
      <c r="C193" s="3">
        <v>251.25</v>
      </c>
      <c r="D193" s="3">
        <v>240.75</v>
      </c>
      <c r="E193" s="3">
        <v>241</v>
      </c>
      <c r="F193" s="3">
        <v>1900</v>
      </c>
      <c r="G193" s="3">
        <v>241</v>
      </c>
    </row>
    <row r="194" spans="1:7" x14ac:dyDescent="0.3">
      <c r="A194" s="6">
        <v>38007</v>
      </c>
      <c r="B194" s="3">
        <v>240</v>
      </c>
      <c r="C194" s="3">
        <v>243</v>
      </c>
      <c r="D194" s="3">
        <v>240</v>
      </c>
      <c r="E194" s="3">
        <v>241</v>
      </c>
      <c r="F194" s="3">
        <v>6000</v>
      </c>
      <c r="G194" s="3">
        <v>241</v>
      </c>
    </row>
    <row r="195" spans="1:7" x14ac:dyDescent="0.3">
      <c r="A195" s="6">
        <v>38008</v>
      </c>
      <c r="B195" s="3">
        <v>231</v>
      </c>
      <c r="C195" s="3">
        <v>231</v>
      </c>
      <c r="D195" s="3">
        <v>231</v>
      </c>
      <c r="E195" s="3">
        <v>234</v>
      </c>
      <c r="F195" s="3">
        <v>2000</v>
      </c>
      <c r="G195" s="3">
        <v>234</v>
      </c>
    </row>
    <row r="196" spans="1:7" x14ac:dyDescent="0.3">
      <c r="A196" s="6">
        <v>38009</v>
      </c>
      <c r="B196" s="3">
        <v>236</v>
      </c>
      <c r="C196" s="3">
        <v>236</v>
      </c>
      <c r="D196" s="3">
        <v>233</v>
      </c>
      <c r="E196" s="3">
        <v>234</v>
      </c>
      <c r="F196" s="3">
        <v>1100</v>
      </c>
      <c r="G196" s="3">
        <v>234</v>
      </c>
    </row>
    <row r="197" spans="1:7" x14ac:dyDescent="0.3">
      <c r="A197" s="6">
        <v>38012</v>
      </c>
      <c r="B197" s="3">
        <v>236</v>
      </c>
      <c r="C197" s="3">
        <v>236</v>
      </c>
      <c r="D197" s="3">
        <v>235</v>
      </c>
      <c r="E197" s="3">
        <v>235</v>
      </c>
      <c r="F197" s="3">
        <v>1200</v>
      </c>
      <c r="G197" s="3">
        <v>235</v>
      </c>
    </row>
    <row r="198" spans="1:7" x14ac:dyDescent="0.3">
      <c r="A198" s="6">
        <v>38013</v>
      </c>
      <c r="B198" s="3">
        <v>230.25</v>
      </c>
      <c r="C198" s="3">
        <v>232</v>
      </c>
      <c r="D198" s="3">
        <v>230</v>
      </c>
      <c r="E198" s="3">
        <v>231.5</v>
      </c>
      <c r="F198" s="3">
        <v>9300</v>
      </c>
      <c r="G198" s="3">
        <v>231.5</v>
      </c>
    </row>
    <row r="199" spans="1:7" x14ac:dyDescent="0.3">
      <c r="A199" s="6">
        <v>38014</v>
      </c>
      <c r="B199" s="3">
        <v>230</v>
      </c>
      <c r="C199" s="3">
        <v>232.25</v>
      </c>
      <c r="D199" s="3">
        <v>229.75</v>
      </c>
      <c r="E199" s="3">
        <v>232.25</v>
      </c>
      <c r="F199" s="3">
        <v>10000</v>
      </c>
      <c r="G199" s="3">
        <v>232.25</v>
      </c>
    </row>
    <row r="200" spans="1:7" x14ac:dyDescent="0.3">
      <c r="A200" s="6">
        <v>38015</v>
      </c>
      <c r="B200" s="3">
        <v>231</v>
      </c>
      <c r="C200" s="3">
        <v>236</v>
      </c>
      <c r="D200" s="3">
        <v>230</v>
      </c>
      <c r="E200" s="3">
        <v>236</v>
      </c>
      <c r="F200" s="3">
        <v>10600</v>
      </c>
      <c r="G200" s="3">
        <v>236</v>
      </c>
    </row>
    <row r="201" spans="1:7" x14ac:dyDescent="0.3">
      <c r="A201" s="6">
        <v>38016</v>
      </c>
      <c r="B201" s="3">
        <v>235</v>
      </c>
      <c r="C201" s="3">
        <v>235.25</v>
      </c>
      <c r="D201" s="3">
        <v>234</v>
      </c>
      <c r="E201" s="3">
        <v>235</v>
      </c>
      <c r="F201" s="3">
        <v>2700</v>
      </c>
      <c r="G201" s="3">
        <v>235</v>
      </c>
    </row>
    <row r="202" spans="1:7" x14ac:dyDescent="0.3">
      <c r="A202" s="6">
        <v>38019</v>
      </c>
      <c r="B202" s="3">
        <v>216</v>
      </c>
      <c r="C202" s="3">
        <v>217</v>
      </c>
      <c r="D202" s="3">
        <v>215</v>
      </c>
      <c r="E202" s="3">
        <v>215</v>
      </c>
      <c r="F202" s="3">
        <v>2700</v>
      </c>
      <c r="G202" s="3">
        <v>215</v>
      </c>
    </row>
    <row r="203" spans="1:7" x14ac:dyDescent="0.3">
      <c r="A203" s="6">
        <v>38020</v>
      </c>
      <c r="B203" s="3">
        <v>213.5</v>
      </c>
      <c r="C203" s="3">
        <v>214.5</v>
      </c>
      <c r="D203" s="3">
        <v>213.5</v>
      </c>
      <c r="E203" s="3">
        <v>213.5</v>
      </c>
      <c r="F203" s="3">
        <v>3300</v>
      </c>
      <c r="G203" s="3">
        <v>213.5</v>
      </c>
    </row>
    <row r="204" spans="1:7" x14ac:dyDescent="0.3">
      <c r="A204" s="6">
        <v>38021</v>
      </c>
      <c r="B204" s="3">
        <v>216</v>
      </c>
      <c r="C204" s="3">
        <v>216</v>
      </c>
      <c r="D204" s="3">
        <v>216</v>
      </c>
      <c r="E204" s="3">
        <v>217.25</v>
      </c>
      <c r="F204" s="3">
        <v>1200</v>
      </c>
      <c r="G204" s="3">
        <v>217.25</v>
      </c>
    </row>
    <row r="205" spans="1:7" x14ac:dyDescent="0.3">
      <c r="A205" s="6">
        <v>38022</v>
      </c>
      <c r="B205" s="3">
        <v>213.5</v>
      </c>
      <c r="C205" s="3">
        <v>213.75</v>
      </c>
      <c r="D205" s="3">
        <v>210</v>
      </c>
      <c r="E205" s="3">
        <v>212</v>
      </c>
      <c r="F205" s="3">
        <v>5400</v>
      </c>
      <c r="G205" s="3">
        <v>212</v>
      </c>
    </row>
    <row r="206" spans="1:7" x14ac:dyDescent="0.3">
      <c r="A206" s="6">
        <v>38023</v>
      </c>
      <c r="B206" s="3">
        <v>208</v>
      </c>
      <c r="C206" s="3">
        <v>209.5</v>
      </c>
      <c r="D206" s="3">
        <v>207</v>
      </c>
      <c r="E206" s="3">
        <v>207</v>
      </c>
      <c r="F206" s="3">
        <v>3300</v>
      </c>
      <c r="G206" s="3">
        <v>207</v>
      </c>
    </row>
    <row r="207" spans="1:7" x14ac:dyDescent="0.3">
      <c r="A207" s="6">
        <v>38026</v>
      </c>
      <c r="B207" s="3">
        <v>214</v>
      </c>
      <c r="C207" s="3">
        <v>215.25</v>
      </c>
      <c r="D207" s="3">
        <v>214</v>
      </c>
      <c r="E207" s="3">
        <v>215.25</v>
      </c>
      <c r="F207" s="3">
        <v>4200</v>
      </c>
      <c r="G207" s="3">
        <v>215.25</v>
      </c>
    </row>
    <row r="208" spans="1:7" x14ac:dyDescent="0.3">
      <c r="A208" s="6">
        <v>38027</v>
      </c>
      <c r="B208" s="3">
        <v>219</v>
      </c>
      <c r="C208" s="3">
        <v>220</v>
      </c>
      <c r="D208" s="3">
        <v>219</v>
      </c>
      <c r="E208" s="3">
        <v>218.5</v>
      </c>
      <c r="F208" s="3">
        <v>2300</v>
      </c>
      <c r="G208" s="3">
        <v>218.5</v>
      </c>
    </row>
    <row r="209" spans="1:7" x14ac:dyDescent="0.3">
      <c r="A209" s="6">
        <v>38028</v>
      </c>
      <c r="B209" s="3">
        <v>216</v>
      </c>
      <c r="C209" s="3">
        <v>216</v>
      </c>
      <c r="D209" s="3">
        <v>216</v>
      </c>
      <c r="E209" s="3">
        <v>216</v>
      </c>
      <c r="F209" s="3">
        <v>2900</v>
      </c>
      <c r="G209" s="3">
        <v>216</v>
      </c>
    </row>
    <row r="210" spans="1:7" x14ac:dyDescent="0.3">
      <c r="A210" s="6">
        <v>38029</v>
      </c>
      <c r="B210" s="3">
        <v>215.5</v>
      </c>
      <c r="C210" s="3">
        <v>215.5</v>
      </c>
      <c r="D210" s="3">
        <v>215.5</v>
      </c>
      <c r="E210" s="3">
        <v>215.5</v>
      </c>
      <c r="F210" s="3">
        <v>1000</v>
      </c>
      <c r="G210" s="3">
        <v>215.5</v>
      </c>
    </row>
    <row r="211" spans="1:7" x14ac:dyDescent="0.3">
      <c r="A211" s="6">
        <v>38030</v>
      </c>
      <c r="B211" s="3">
        <v>218.5</v>
      </c>
      <c r="C211" s="3">
        <v>218.5</v>
      </c>
      <c r="D211" s="3">
        <v>218.5</v>
      </c>
      <c r="E211" s="3">
        <v>218.5</v>
      </c>
      <c r="F211" s="3">
        <v>300</v>
      </c>
      <c r="G211" s="3">
        <v>218.5</v>
      </c>
    </row>
    <row r="212" spans="1:7" x14ac:dyDescent="0.3">
      <c r="A212" s="6">
        <v>38033</v>
      </c>
      <c r="B212" s="3">
        <v>215</v>
      </c>
      <c r="C212" s="3">
        <v>215.5</v>
      </c>
      <c r="D212" s="3">
        <v>215</v>
      </c>
      <c r="E212" s="3">
        <v>217</v>
      </c>
      <c r="F212" s="3">
        <v>2500</v>
      </c>
      <c r="G212" s="3">
        <v>217</v>
      </c>
    </row>
    <row r="213" spans="1:7" x14ac:dyDescent="0.3">
      <c r="A213" s="6">
        <v>38034</v>
      </c>
      <c r="B213" s="3">
        <v>217</v>
      </c>
      <c r="C213" s="3">
        <v>217</v>
      </c>
      <c r="D213" s="3">
        <v>215</v>
      </c>
      <c r="E213" s="3">
        <v>215.88</v>
      </c>
      <c r="F213" s="3">
        <v>1900</v>
      </c>
      <c r="G213" s="3">
        <v>215.88</v>
      </c>
    </row>
    <row r="214" spans="1:7" x14ac:dyDescent="0.3">
      <c r="A214" s="6">
        <v>38035</v>
      </c>
      <c r="B214" s="3">
        <v>215.5</v>
      </c>
      <c r="C214" s="3">
        <v>215.5</v>
      </c>
      <c r="D214" s="3">
        <v>215</v>
      </c>
      <c r="E214" s="3">
        <v>215</v>
      </c>
      <c r="F214" s="3">
        <v>3800</v>
      </c>
      <c r="G214" s="3">
        <v>215</v>
      </c>
    </row>
    <row r="215" spans="1:7" x14ac:dyDescent="0.3">
      <c r="A215" s="6">
        <v>38036</v>
      </c>
      <c r="B215" s="3">
        <v>217</v>
      </c>
      <c r="C215" s="3">
        <v>217</v>
      </c>
      <c r="D215" s="3">
        <v>217</v>
      </c>
      <c r="E215" s="3">
        <v>218.75</v>
      </c>
      <c r="F215" s="3">
        <v>500</v>
      </c>
      <c r="G215" s="3">
        <v>218.75</v>
      </c>
    </row>
    <row r="216" spans="1:7" x14ac:dyDescent="0.3">
      <c r="A216" s="6">
        <v>38037</v>
      </c>
      <c r="B216" s="3">
        <v>219.5</v>
      </c>
      <c r="C216" s="3">
        <v>219.5</v>
      </c>
      <c r="D216" s="3">
        <v>219</v>
      </c>
      <c r="E216" s="3">
        <v>219</v>
      </c>
      <c r="F216" s="3">
        <v>3700</v>
      </c>
      <c r="G216" s="3">
        <v>219</v>
      </c>
    </row>
    <row r="217" spans="1:7" x14ac:dyDescent="0.3">
      <c r="A217" s="6">
        <v>38040</v>
      </c>
      <c r="B217" s="3">
        <v>221</v>
      </c>
      <c r="C217" s="3">
        <v>222</v>
      </c>
      <c r="D217" s="3">
        <v>220.75</v>
      </c>
      <c r="E217" s="3">
        <v>220.5</v>
      </c>
      <c r="F217" s="3">
        <v>3800</v>
      </c>
      <c r="G217" s="3">
        <v>220.5</v>
      </c>
    </row>
    <row r="218" spans="1:7" x14ac:dyDescent="0.3">
      <c r="A218" s="6">
        <v>38041</v>
      </c>
      <c r="B218" s="3">
        <v>226</v>
      </c>
      <c r="C218" s="3">
        <v>226.25</v>
      </c>
      <c r="D218" s="3">
        <v>225</v>
      </c>
      <c r="E218" s="3">
        <v>225</v>
      </c>
      <c r="F218" s="3">
        <v>6600</v>
      </c>
      <c r="G218" s="3">
        <v>225</v>
      </c>
    </row>
    <row r="219" spans="1:7" x14ac:dyDescent="0.3">
      <c r="A219" s="6">
        <v>38042</v>
      </c>
      <c r="B219" s="3">
        <v>221</v>
      </c>
      <c r="C219" s="3">
        <v>222</v>
      </c>
      <c r="D219" s="3">
        <v>219.5</v>
      </c>
      <c r="E219" s="3">
        <v>219.5</v>
      </c>
      <c r="F219" s="3">
        <v>2500</v>
      </c>
      <c r="G219" s="3">
        <v>219.5</v>
      </c>
    </row>
    <row r="220" spans="1:7" x14ac:dyDescent="0.3">
      <c r="A220" s="6">
        <v>38043</v>
      </c>
      <c r="B220" s="3">
        <v>220.5</v>
      </c>
      <c r="C220" s="3">
        <v>221.25</v>
      </c>
      <c r="D220" s="3">
        <v>219.5</v>
      </c>
      <c r="E220" s="3">
        <v>221.25</v>
      </c>
      <c r="F220" s="3">
        <v>7000</v>
      </c>
      <c r="G220" s="3">
        <v>221.25</v>
      </c>
    </row>
    <row r="221" spans="1:7" x14ac:dyDescent="0.3">
      <c r="A221" s="6">
        <v>38044</v>
      </c>
      <c r="B221" s="3">
        <v>223</v>
      </c>
      <c r="C221" s="3">
        <v>223.5</v>
      </c>
      <c r="D221" s="3">
        <v>222</v>
      </c>
      <c r="E221" s="3">
        <v>222.5</v>
      </c>
      <c r="F221" s="3">
        <v>12500</v>
      </c>
      <c r="G221" s="3">
        <v>222.5</v>
      </c>
    </row>
    <row r="222" spans="1:7" x14ac:dyDescent="0.3">
      <c r="A222" s="6">
        <v>38047</v>
      </c>
      <c r="B222" s="3">
        <v>220</v>
      </c>
      <c r="C222" s="3">
        <v>220.5</v>
      </c>
      <c r="D222" s="3">
        <v>220</v>
      </c>
      <c r="E222" s="3">
        <v>220.5</v>
      </c>
      <c r="F222" s="3">
        <v>1200</v>
      </c>
      <c r="G222" s="3">
        <v>220.5</v>
      </c>
    </row>
    <row r="223" spans="1:7" x14ac:dyDescent="0.3">
      <c r="A223" s="6">
        <v>38048</v>
      </c>
      <c r="B223" s="3">
        <v>221.5</v>
      </c>
      <c r="C223" s="3">
        <v>221.5</v>
      </c>
      <c r="D223" s="3">
        <v>220</v>
      </c>
      <c r="E223" s="3">
        <v>220</v>
      </c>
      <c r="F223" s="3">
        <v>2100</v>
      </c>
      <c r="G223" s="3">
        <v>220</v>
      </c>
    </row>
    <row r="224" spans="1:7" x14ac:dyDescent="0.3">
      <c r="A224" s="6">
        <v>38049</v>
      </c>
      <c r="B224" s="3">
        <v>220.5</v>
      </c>
      <c r="C224" s="3">
        <v>221.75</v>
      </c>
      <c r="D224" s="3">
        <v>220.5</v>
      </c>
      <c r="E224" s="3">
        <v>223.38</v>
      </c>
      <c r="F224" s="3">
        <v>3800</v>
      </c>
      <c r="G224" s="3">
        <v>223.38</v>
      </c>
    </row>
    <row r="225" spans="1:7" x14ac:dyDescent="0.3">
      <c r="A225" s="6">
        <v>38050</v>
      </c>
      <c r="B225" s="3">
        <v>225</v>
      </c>
      <c r="C225" s="3">
        <v>228</v>
      </c>
      <c r="D225" s="3">
        <v>225</v>
      </c>
      <c r="E225" s="3">
        <v>229</v>
      </c>
      <c r="F225" s="3">
        <v>1100</v>
      </c>
      <c r="G225" s="3">
        <v>229</v>
      </c>
    </row>
    <row r="226" spans="1:7" x14ac:dyDescent="0.3">
      <c r="A226" s="6">
        <v>38051</v>
      </c>
      <c r="B226" s="3">
        <v>220.5</v>
      </c>
      <c r="C226" s="3">
        <v>229.5</v>
      </c>
      <c r="D226" s="3">
        <v>220.5</v>
      </c>
      <c r="E226" s="3">
        <v>229</v>
      </c>
      <c r="F226" s="3">
        <v>2800</v>
      </c>
      <c r="G226" s="3">
        <v>229</v>
      </c>
    </row>
    <row r="227" spans="1:7" x14ac:dyDescent="0.3">
      <c r="A227" s="6">
        <v>38054</v>
      </c>
      <c r="B227" s="3">
        <v>236</v>
      </c>
      <c r="C227" s="3">
        <v>236</v>
      </c>
      <c r="D227" s="3">
        <v>236</v>
      </c>
      <c r="E227" s="3">
        <v>236</v>
      </c>
      <c r="F227" s="3">
        <v>0</v>
      </c>
      <c r="G227" s="3">
        <v>236</v>
      </c>
    </row>
    <row r="228" spans="1:7" x14ac:dyDescent="0.3">
      <c r="A228" s="6">
        <v>38055</v>
      </c>
      <c r="B228" s="3">
        <v>229.75</v>
      </c>
      <c r="C228" s="3">
        <v>229.75</v>
      </c>
      <c r="D228" s="3">
        <v>229.75</v>
      </c>
      <c r="E228" s="3">
        <v>229.75</v>
      </c>
      <c r="F228" s="3">
        <v>0</v>
      </c>
      <c r="G228" s="3">
        <v>229.75</v>
      </c>
    </row>
    <row r="229" spans="1:7" x14ac:dyDescent="0.3">
      <c r="A229" s="6">
        <v>38056</v>
      </c>
      <c r="B229" s="3">
        <v>227</v>
      </c>
      <c r="C229" s="3">
        <v>227</v>
      </c>
      <c r="D229" s="3">
        <v>226</v>
      </c>
      <c r="E229" s="3">
        <v>226</v>
      </c>
      <c r="F229" s="3">
        <v>900</v>
      </c>
      <c r="G229" s="3">
        <v>226</v>
      </c>
    </row>
    <row r="230" spans="1:7" x14ac:dyDescent="0.3">
      <c r="A230" s="6">
        <v>38057</v>
      </c>
      <c r="B230" s="3">
        <v>222</v>
      </c>
      <c r="C230" s="3">
        <v>223</v>
      </c>
      <c r="D230" s="3">
        <v>222</v>
      </c>
      <c r="E230" s="3">
        <v>221.38</v>
      </c>
      <c r="F230" s="3">
        <v>3400</v>
      </c>
      <c r="G230" s="3">
        <v>221.38</v>
      </c>
    </row>
    <row r="231" spans="1:7" x14ac:dyDescent="0.3">
      <c r="A231" s="6">
        <v>38058</v>
      </c>
      <c r="B231" s="3">
        <v>219.75</v>
      </c>
      <c r="C231" s="3">
        <v>221.75</v>
      </c>
      <c r="D231" s="3">
        <v>219.75</v>
      </c>
      <c r="E231" s="3">
        <v>221.75</v>
      </c>
      <c r="F231" s="3">
        <v>5700</v>
      </c>
      <c r="G231" s="3">
        <v>221.75</v>
      </c>
    </row>
    <row r="232" spans="1:7" x14ac:dyDescent="0.3">
      <c r="A232" s="6">
        <v>38061</v>
      </c>
      <c r="B232" s="3">
        <v>220</v>
      </c>
      <c r="C232" s="3">
        <v>220</v>
      </c>
      <c r="D232" s="3">
        <v>220</v>
      </c>
      <c r="E232" s="3">
        <v>220</v>
      </c>
      <c r="F232" s="3">
        <v>0</v>
      </c>
      <c r="G232" s="3">
        <v>220</v>
      </c>
    </row>
    <row r="233" spans="1:7" x14ac:dyDescent="0.3">
      <c r="A233" s="6">
        <v>38062</v>
      </c>
      <c r="B233" s="3">
        <v>224.25</v>
      </c>
      <c r="C233" s="3">
        <v>224.25</v>
      </c>
      <c r="D233" s="3">
        <v>224</v>
      </c>
      <c r="E233" s="3">
        <v>224</v>
      </c>
      <c r="F233" s="3">
        <v>3500</v>
      </c>
      <c r="G233" s="3">
        <v>224</v>
      </c>
    </row>
    <row r="234" spans="1:7" x14ac:dyDescent="0.3">
      <c r="A234" s="6">
        <v>38063</v>
      </c>
      <c r="B234" s="3">
        <v>223.5</v>
      </c>
      <c r="C234" s="3">
        <v>224</v>
      </c>
      <c r="D234" s="3">
        <v>221</v>
      </c>
      <c r="E234" s="3">
        <v>221</v>
      </c>
      <c r="F234" s="3">
        <v>3400</v>
      </c>
      <c r="G234" s="3">
        <v>221</v>
      </c>
    </row>
    <row r="235" spans="1:7" x14ac:dyDescent="0.3">
      <c r="A235" s="6">
        <v>38064</v>
      </c>
      <c r="B235" s="3">
        <v>220.25</v>
      </c>
      <c r="C235" s="3">
        <v>222.75</v>
      </c>
      <c r="D235" s="3">
        <v>220.25</v>
      </c>
      <c r="E235" s="3">
        <v>222.25</v>
      </c>
      <c r="F235" s="3">
        <v>8300</v>
      </c>
      <c r="G235" s="3">
        <v>222.25</v>
      </c>
    </row>
    <row r="236" spans="1:7" x14ac:dyDescent="0.3">
      <c r="A236" s="6">
        <v>38065</v>
      </c>
      <c r="B236" s="3">
        <v>226</v>
      </c>
      <c r="C236" s="3">
        <v>228.5</v>
      </c>
      <c r="D236" s="3">
        <v>225</v>
      </c>
      <c r="E236" s="3">
        <v>228.5</v>
      </c>
      <c r="F236" s="3">
        <v>17800</v>
      </c>
      <c r="G236" s="3">
        <v>228.5</v>
      </c>
    </row>
    <row r="237" spans="1:7" x14ac:dyDescent="0.3">
      <c r="A237" s="6">
        <v>38068</v>
      </c>
      <c r="B237" s="3">
        <v>232</v>
      </c>
      <c r="C237" s="3">
        <v>232</v>
      </c>
      <c r="D237" s="3">
        <v>232</v>
      </c>
      <c r="E237" s="3">
        <v>232</v>
      </c>
      <c r="F237" s="3">
        <v>2000</v>
      </c>
      <c r="G237" s="3">
        <v>232</v>
      </c>
    </row>
    <row r="238" spans="1:7" x14ac:dyDescent="0.3">
      <c r="A238" s="6">
        <v>38069</v>
      </c>
      <c r="B238" s="3">
        <v>230</v>
      </c>
      <c r="C238" s="3">
        <v>230</v>
      </c>
      <c r="D238" s="3">
        <v>229.25</v>
      </c>
      <c r="E238" s="3">
        <v>229.25</v>
      </c>
      <c r="F238" s="3">
        <v>2300</v>
      </c>
      <c r="G238" s="3">
        <v>229.25</v>
      </c>
    </row>
    <row r="239" spans="1:7" x14ac:dyDescent="0.3">
      <c r="A239" s="6">
        <v>38070</v>
      </c>
      <c r="B239" s="3">
        <v>232</v>
      </c>
      <c r="C239" s="3">
        <v>232</v>
      </c>
      <c r="D239" s="3">
        <v>232</v>
      </c>
      <c r="E239" s="3">
        <v>232</v>
      </c>
      <c r="F239" s="3">
        <v>3100</v>
      </c>
      <c r="G239" s="3">
        <v>232</v>
      </c>
    </row>
    <row r="240" spans="1:7" x14ac:dyDescent="0.3">
      <c r="A240" s="6">
        <v>38071</v>
      </c>
      <c r="B240" s="3">
        <v>231.5</v>
      </c>
      <c r="C240" s="3">
        <v>235</v>
      </c>
      <c r="D240" s="3">
        <v>231.5</v>
      </c>
      <c r="E240" s="3">
        <v>234</v>
      </c>
      <c r="F240" s="3">
        <v>2300</v>
      </c>
      <c r="G240" s="3">
        <v>234</v>
      </c>
    </row>
    <row r="241" spans="1:7" x14ac:dyDescent="0.3">
      <c r="A241" s="6">
        <v>38072</v>
      </c>
      <c r="B241" s="3">
        <v>234.5</v>
      </c>
      <c r="C241" s="3">
        <v>234.5</v>
      </c>
      <c r="D241" s="3">
        <v>234.5</v>
      </c>
      <c r="E241" s="3">
        <v>234.5</v>
      </c>
      <c r="F241" s="3">
        <v>2000</v>
      </c>
      <c r="G241" s="3">
        <v>234.5</v>
      </c>
    </row>
    <row r="242" spans="1:7" x14ac:dyDescent="0.3">
      <c r="A242" s="6">
        <v>38075</v>
      </c>
      <c r="B242" s="3">
        <v>237.5</v>
      </c>
      <c r="C242" s="3">
        <v>238</v>
      </c>
      <c r="D242" s="3">
        <v>236.5</v>
      </c>
      <c r="E242" s="3">
        <v>236.5</v>
      </c>
      <c r="F242" s="3">
        <v>2700</v>
      </c>
      <c r="G242" s="3">
        <v>236.5</v>
      </c>
    </row>
    <row r="243" spans="1:7" x14ac:dyDescent="0.3">
      <c r="A243" s="6">
        <v>38076</v>
      </c>
      <c r="B243" s="3">
        <v>234.5</v>
      </c>
      <c r="C243" s="3">
        <v>235</v>
      </c>
      <c r="D243" s="3">
        <v>234.5</v>
      </c>
      <c r="E243" s="3">
        <v>232.75</v>
      </c>
      <c r="F243" s="3">
        <v>5300</v>
      </c>
      <c r="G243" s="3">
        <v>232.75</v>
      </c>
    </row>
    <row r="244" spans="1:7" x14ac:dyDescent="0.3">
      <c r="A244" s="6">
        <v>38077</v>
      </c>
      <c r="B244" s="3">
        <v>233.5</v>
      </c>
      <c r="C244" s="3">
        <v>234.5</v>
      </c>
      <c r="D244" s="3">
        <v>233.5</v>
      </c>
      <c r="E244" s="3">
        <v>236.5</v>
      </c>
      <c r="F244" s="3">
        <v>130</v>
      </c>
      <c r="G244" s="3">
        <v>236.5</v>
      </c>
    </row>
    <row r="245" spans="1:7" x14ac:dyDescent="0.3">
      <c r="A245" s="6">
        <v>38078</v>
      </c>
      <c r="B245" s="3">
        <v>229</v>
      </c>
      <c r="C245" s="3">
        <v>230</v>
      </c>
      <c r="D245" s="3">
        <v>229</v>
      </c>
      <c r="E245" s="3">
        <v>229</v>
      </c>
      <c r="F245" s="3">
        <v>1600</v>
      </c>
      <c r="G245" s="3">
        <v>229</v>
      </c>
    </row>
    <row r="246" spans="1:7" x14ac:dyDescent="0.3">
      <c r="A246" s="6">
        <v>38079</v>
      </c>
      <c r="B246" s="3">
        <v>230.5</v>
      </c>
      <c r="C246" s="3">
        <v>230.5</v>
      </c>
      <c r="D246" s="3">
        <v>230.5</v>
      </c>
      <c r="E246" s="3">
        <v>230.5</v>
      </c>
      <c r="F246" s="3">
        <v>0</v>
      </c>
      <c r="G246" s="3">
        <v>230.5</v>
      </c>
    </row>
    <row r="247" spans="1:7" x14ac:dyDescent="0.3">
      <c r="A247" s="6">
        <v>38082</v>
      </c>
      <c r="B247" s="3">
        <v>232.5</v>
      </c>
      <c r="C247" s="3">
        <v>232.5</v>
      </c>
      <c r="D247" s="3">
        <v>232.5</v>
      </c>
      <c r="E247" s="3">
        <v>232.5</v>
      </c>
      <c r="F247" s="3">
        <v>0</v>
      </c>
      <c r="G247" s="3">
        <v>232.5</v>
      </c>
    </row>
    <row r="248" spans="1:7" x14ac:dyDescent="0.3">
      <c r="A248" s="6">
        <v>38083</v>
      </c>
      <c r="B248" s="3">
        <v>230</v>
      </c>
      <c r="C248" s="3">
        <v>230</v>
      </c>
      <c r="D248" s="3">
        <v>230</v>
      </c>
      <c r="E248" s="3">
        <v>230</v>
      </c>
      <c r="F248" s="3">
        <v>2000</v>
      </c>
      <c r="G248" s="3">
        <v>230</v>
      </c>
    </row>
    <row r="249" spans="1:7" x14ac:dyDescent="0.3">
      <c r="A249" s="6">
        <v>38084</v>
      </c>
      <c r="B249" s="3">
        <v>234</v>
      </c>
      <c r="C249" s="3">
        <v>234</v>
      </c>
      <c r="D249" s="3">
        <v>234</v>
      </c>
      <c r="E249" s="3">
        <v>234</v>
      </c>
      <c r="F249" s="3">
        <v>0</v>
      </c>
      <c r="G249" s="3">
        <v>234</v>
      </c>
    </row>
    <row r="250" spans="1:7" x14ac:dyDescent="0.3">
      <c r="A250" s="6">
        <v>38090</v>
      </c>
      <c r="B250" s="3">
        <v>230</v>
      </c>
      <c r="C250" s="3">
        <v>230</v>
      </c>
      <c r="D250" s="3">
        <v>230</v>
      </c>
      <c r="E250" s="3">
        <v>228</v>
      </c>
      <c r="F250" s="3">
        <v>1400</v>
      </c>
      <c r="G250" s="3">
        <v>228</v>
      </c>
    </row>
    <row r="251" spans="1:7" x14ac:dyDescent="0.3">
      <c r="A251" s="6">
        <v>38091</v>
      </c>
      <c r="B251" s="3">
        <v>228.75</v>
      </c>
      <c r="C251" s="3">
        <v>228.75</v>
      </c>
      <c r="D251" s="3">
        <v>227</v>
      </c>
      <c r="E251" s="3">
        <v>227</v>
      </c>
      <c r="F251" s="3">
        <v>1400</v>
      </c>
      <c r="G251" s="3">
        <v>227</v>
      </c>
    </row>
    <row r="252" spans="1:7" x14ac:dyDescent="0.3">
      <c r="A252" s="6">
        <v>38092</v>
      </c>
      <c r="B252" s="3">
        <v>226.5</v>
      </c>
      <c r="C252" s="3">
        <v>227.5</v>
      </c>
      <c r="D252" s="3">
        <v>226.5</v>
      </c>
      <c r="E252" s="3">
        <v>227</v>
      </c>
      <c r="F252" s="3">
        <v>2500</v>
      </c>
      <c r="G252" s="3">
        <v>227</v>
      </c>
    </row>
    <row r="253" spans="1:7" x14ac:dyDescent="0.3">
      <c r="A253" s="6">
        <v>38093</v>
      </c>
      <c r="B253" s="3">
        <v>225.75</v>
      </c>
      <c r="C253" s="3">
        <v>227.25</v>
      </c>
      <c r="D253" s="3">
        <v>225.75</v>
      </c>
      <c r="E253" s="3">
        <v>227.25</v>
      </c>
      <c r="F253" s="3">
        <v>2100</v>
      </c>
      <c r="G253" s="3">
        <v>227.25</v>
      </c>
    </row>
    <row r="254" spans="1:7" x14ac:dyDescent="0.3">
      <c r="A254" s="6">
        <v>38096</v>
      </c>
      <c r="B254" s="3">
        <v>225.25</v>
      </c>
      <c r="C254" s="3">
        <v>225.25</v>
      </c>
      <c r="D254" s="3">
        <v>225.25</v>
      </c>
      <c r="E254" s="3">
        <v>225.25</v>
      </c>
      <c r="F254" s="3">
        <v>400</v>
      </c>
      <c r="G254" s="3">
        <v>225.25</v>
      </c>
    </row>
    <row r="255" spans="1:7" x14ac:dyDescent="0.3">
      <c r="A255" s="6">
        <v>38097</v>
      </c>
      <c r="B255" s="3">
        <v>223</v>
      </c>
      <c r="C255" s="3">
        <v>223</v>
      </c>
      <c r="D255" s="3">
        <v>223</v>
      </c>
      <c r="E255" s="3">
        <v>223</v>
      </c>
      <c r="F255" s="3">
        <v>600</v>
      </c>
      <c r="G255" s="3">
        <v>223</v>
      </c>
    </row>
    <row r="256" spans="1:7" x14ac:dyDescent="0.3">
      <c r="A256" s="6">
        <v>38098</v>
      </c>
      <c r="B256" s="3">
        <v>226.25</v>
      </c>
      <c r="C256" s="3">
        <v>228.5</v>
      </c>
      <c r="D256" s="3">
        <v>226.25</v>
      </c>
      <c r="E256" s="3">
        <v>228.25</v>
      </c>
      <c r="F256" s="3">
        <v>2200</v>
      </c>
      <c r="G256" s="3">
        <v>228.25</v>
      </c>
    </row>
    <row r="257" spans="1:7" x14ac:dyDescent="0.3">
      <c r="A257" s="6">
        <v>38099</v>
      </c>
      <c r="B257" s="3">
        <v>232</v>
      </c>
      <c r="C257" s="3">
        <v>232</v>
      </c>
      <c r="D257" s="3">
        <v>232</v>
      </c>
      <c r="E257" s="3">
        <v>232</v>
      </c>
      <c r="F257" s="3">
        <v>1400</v>
      </c>
      <c r="G257" s="3">
        <v>232</v>
      </c>
    </row>
    <row r="258" spans="1:7" x14ac:dyDescent="0.3">
      <c r="A258" s="6">
        <v>38100</v>
      </c>
      <c r="B258" s="3">
        <v>232</v>
      </c>
      <c r="C258" s="3">
        <v>233.5</v>
      </c>
      <c r="D258" s="3">
        <v>232</v>
      </c>
      <c r="E258" s="3">
        <v>233</v>
      </c>
      <c r="F258" s="3">
        <v>2700</v>
      </c>
      <c r="G258" s="3">
        <v>233</v>
      </c>
    </row>
    <row r="259" spans="1:7" x14ac:dyDescent="0.3">
      <c r="A259" s="6">
        <v>38103</v>
      </c>
      <c r="B259" s="3">
        <v>230</v>
      </c>
      <c r="C259" s="3">
        <v>231</v>
      </c>
      <c r="D259" s="3">
        <v>230</v>
      </c>
      <c r="E259" s="3">
        <v>231</v>
      </c>
      <c r="F259" s="3">
        <v>3300</v>
      </c>
      <c r="G259" s="3">
        <v>231</v>
      </c>
    </row>
    <row r="260" spans="1:7" x14ac:dyDescent="0.3">
      <c r="A260" s="6">
        <v>38104</v>
      </c>
      <c r="B260" s="3">
        <v>230</v>
      </c>
      <c r="C260" s="3">
        <v>230.5</v>
      </c>
      <c r="D260" s="3">
        <v>229</v>
      </c>
      <c r="E260" s="3">
        <v>229</v>
      </c>
      <c r="F260" s="3">
        <v>7700</v>
      </c>
      <c r="G260" s="3">
        <v>229</v>
      </c>
    </row>
    <row r="261" spans="1:7" x14ac:dyDescent="0.3">
      <c r="A261" s="6">
        <v>38105</v>
      </c>
      <c r="B261" s="3">
        <v>229.75</v>
      </c>
      <c r="C261" s="3">
        <v>229.75</v>
      </c>
      <c r="D261" s="3">
        <v>227.25</v>
      </c>
      <c r="E261" s="3">
        <v>228.5</v>
      </c>
      <c r="F261" s="3">
        <v>9600</v>
      </c>
      <c r="G261" s="3">
        <v>228.5</v>
      </c>
    </row>
    <row r="262" spans="1:7" x14ac:dyDescent="0.3">
      <c r="A262" s="6">
        <v>38106</v>
      </c>
      <c r="B262" s="3">
        <v>228.5</v>
      </c>
      <c r="C262" s="3">
        <v>230</v>
      </c>
      <c r="D262" s="3">
        <v>228.25</v>
      </c>
      <c r="E262" s="3">
        <v>229</v>
      </c>
      <c r="F262" s="3">
        <v>7000</v>
      </c>
      <c r="G262" s="3">
        <v>229</v>
      </c>
    </row>
    <row r="263" spans="1:7" x14ac:dyDescent="0.3">
      <c r="A263" s="6">
        <v>38107</v>
      </c>
      <c r="B263" s="3">
        <v>231</v>
      </c>
      <c r="C263" s="3">
        <v>233.5</v>
      </c>
      <c r="D263" s="3">
        <v>231</v>
      </c>
      <c r="E263" s="3">
        <v>232.5</v>
      </c>
      <c r="F263" s="3">
        <v>18200</v>
      </c>
      <c r="G263" s="3">
        <v>232.5</v>
      </c>
    </row>
    <row r="264" spans="1:7" x14ac:dyDescent="0.3">
      <c r="A264" s="6">
        <v>38110</v>
      </c>
      <c r="B264" s="3">
        <v>245</v>
      </c>
      <c r="C264" s="3">
        <v>246.5</v>
      </c>
      <c r="D264" s="3">
        <v>245</v>
      </c>
      <c r="E264" s="3">
        <v>246</v>
      </c>
      <c r="F264" s="3">
        <v>5100</v>
      </c>
      <c r="G264" s="3">
        <v>246</v>
      </c>
    </row>
    <row r="265" spans="1:7" x14ac:dyDescent="0.3">
      <c r="A265" s="6">
        <v>38111</v>
      </c>
      <c r="B265" s="3">
        <v>243.25</v>
      </c>
      <c r="C265" s="3">
        <v>244</v>
      </c>
      <c r="D265" s="3">
        <v>242.5</v>
      </c>
      <c r="E265" s="3">
        <v>244</v>
      </c>
      <c r="F265" s="3">
        <v>1800</v>
      </c>
      <c r="G265" s="3">
        <v>244</v>
      </c>
    </row>
    <row r="266" spans="1:7" x14ac:dyDescent="0.3">
      <c r="A266" s="6">
        <v>38112</v>
      </c>
      <c r="B266" s="3">
        <v>247</v>
      </c>
      <c r="C266" s="3">
        <v>249</v>
      </c>
      <c r="D266" s="3">
        <v>247</v>
      </c>
      <c r="E266" s="3">
        <v>248</v>
      </c>
      <c r="F266" s="3">
        <v>5400</v>
      </c>
      <c r="G266" s="3">
        <v>248</v>
      </c>
    </row>
    <row r="267" spans="1:7" x14ac:dyDescent="0.3">
      <c r="A267" s="6">
        <v>38113</v>
      </c>
      <c r="B267" s="3">
        <v>246</v>
      </c>
      <c r="C267" s="3">
        <v>247.5</v>
      </c>
      <c r="D267" s="3">
        <v>246</v>
      </c>
      <c r="E267" s="3">
        <v>247.5</v>
      </c>
      <c r="F267" s="3">
        <v>2000</v>
      </c>
      <c r="G267" s="3">
        <v>247.5</v>
      </c>
    </row>
    <row r="268" spans="1:7" x14ac:dyDescent="0.3">
      <c r="A268" s="6">
        <v>38114</v>
      </c>
      <c r="B268" s="3">
        <v>246</v>
      </c>
      <c r="C268" s="3">
        <v>248</v>
      </c>
      <c r="D268" s="3">
        <v>246</v>
      </c>
      <c r="E268" s="3">
        <v>248</v>
      </c>
      <c r="F268" s="3">
        <v>2000</v>
      </c>
      <c r="G268" s="3">
        <v>248</v>
      </c>
    </row>
    <row r="269" spans="1:7" x14ac:dyDescent="0.3">
      <c r="A269" s="6">
        <v>38117</v>
      </c>
      <c r="B269" s="3">
        <v>255</v>
      </c>
      <c r="C269" s="3">
        <v>260</v>
      </c>
      <c r="D269" s="3">
        <v>255</v>
      </c>
      <c r="E269" s="3">
        <v>260</v>
      </c>
      <c r="F269" s="3">
        <v>7000</v>
      </c>
      <c r="G269" s="3">
        <v>260</v>
      </c>
    </row>
    <row r="270" spans="1:7" x14ac:dyDescent="0.3">
      <c r="A270" s="6">
        <v>38118</v>
      </c>
      <c r="B270" s="3">
        <v>260</v>
      </c>
      <c r="C270" s="3">
        <v>261</v>
      </c>
      <c r="D270" s="3">
        <v>260</v>
      </c>
      <c r="E270" s="3">
        <v>257.88</v>
      </c>
      <c r="F270" s="3">
        <v>5000</v>
      </c>
      <c r="G270" s="3">
        <v>257.88</v>
      </c>
    </row>
    <row r="271" spans="1:7" x14ac:dyDescent="0.3">
      <c r="A271" s="6">
        <v>38119</v>
      </c>
      <c r="B271" s="3">
        <v>259</v>
      </c>
      <c r="C271" s="3">
        <v>259</v>
      </c>
      <c r="D271" s="3">
        <v>257</v>
      </c>
      <c r="E271" s="3">
        <v>257</v>
      </c>
      <c r="F271" s="3">
        <v>1900</v>
      </c>
      <c r="G271" s="3">
        <v>257</v>
      </c>
    </row>
    <row r="272" spans="1:7" x14ac:dyDescent="0.3">
      <c r="A272" s="6">
        <v>38120</v>
      </c>
      <c r="B272" s="3">
        <v>256</v>
      </c>
      <c r="C272" s="3">
        <v>256</v>
      </c>
      <c r="D272" s="3">
        <v>256</v>
      </c>
      <c r="E272" s="3">
        <v>256</v>
      </c>
      <c r="F272" s="3">
        <v>1000</v>
      </c>
      <c r="G272" s="3">
        <v>256</v>
      </c>
    </row>
    <row r="273" spans="1:7" x14ac:dyDescent="0.3">
      <c r="A273" s="6">
        <v>38121</v>
      </c>
      <c r="B273" s="3">
        <v>255</v>
      </c>
      <c r="C273" s="3">
        <v>260</v>
      </c>
      <c r="D273" s="3">
        <v>255</v>
      </c>
      <c r="E273" s="3">
        <v>258.5</v>
      </c>
      <c r="F273" s="3">
        <v>2800</v>
      </c>
      <c r="G273" s="3">
        <v>258.5</v>
      </c>
    </row>
    <row r="274" spans="1:7" x14ac:dyDescent="0.3">
      <c r="A274" s="6">
        <v>38125</v>
      </c>
      <c r="B274" s="3">
        <v>259.5</v>
      </c>
      <c r="C274" s="3">
        <v>259.5</v>
      </c>
      <c r="D274" s="3">
        <v>259</v>
      </c>
      <c r="E274" s="3">
        <v>262</v>
      </c>
      <c r="F274" s="3">
        <v>400</v>
      </c>
      <c r="G274" s="3">
        <v>262</v>
      </c>
    </row>
    <row r="275" spans="1:7" x14ac:dyDescent="0.3">
      <c r="A275" s="6">
        <v>38126</v>
      </c>
      <c r="B275" s="3">
        <v>261</v>
      </c>
      <c r="C275" s="3">
        <v>261</v>
      </c>
      <c r="D275" s="3">
        <v>258.5</v>
      </c>
      <c r="E275" s="3">
        <v>261</v>
      </c>
      <c r="F275" s="3">
        <v>9700</v>
      </c>
      <c r="G275" s="3">
        <v>261</v>
      </c>
    </row>
    <row r="276" spans="1:7" x14ac:dyDescent="0.3">
      <c r="A276" s="6">
        <v>38128</v>
      </c>
      <c r="B276" s="3">
        <v>265.63</v>
      </c>
      <c r="C276" s="3">
        <v>265.63</v>
      </c>
      <c r="D276" s="3">
        <v>265.63</v>
      </c>
      <c r="E276" s="3">
        <v>265.63</v>
      </c>
      <c r="F276" s="3">
        <v>0</v>
      </c>
      <c r="G276" s="3">
        <v>265.63</v>
      </c>
    </row>
    <row r="277" spans="1:7" x14ac:dyDescent="0.3">
      <c r="A277" s="6">
        <v>38131</v>
      </c>
      <c r="B277" s="3">
        <v>270</v>
      </c>
      <c r="C277" s="3">
        <v>270</v>
      </c>
      <c r="D277" s="3">
        <v>268.75</v>
      </c>
      <c r="E277" s="3">
        <v>269.5</v>
      </c>
      <c r="F277" s="3">
        <v>3500</v>
      </c>
      <c r="G277" s="3">
        <v>269.5</v>
      </c>
    </row>
    <row r="278" spans="1:7" x14ac:dyDescent="0.3">
      <c r="A278" s="6">
        <v>38132</v>
      </c>
      <c r="B278" s="3">
        <v>267.5</v>
      </c>
      <c r="C278" s="3">
        <v>267.5</v>
      </c>
      <c r="D278" s="3">
        <v>266</v>
      </c>
      <c r="E278" s="3">
        <v>266.5</v>
      </c>
      <c r="F278" s="3">
        <v>7600</v>
      </c>
      <c r="G278" s="3">
        <v>266.5</v>
      </c>
    </row>
    <row r="279" spans="1:7" x14ac:dyDescent="0.3">
      <c r="A279" s="6">
        <v>38133</v>
      </c>
      <c r="B279" s="3">
        <v>270.5</v>
      </c>
      <c r="C279" s="3">
        <v>270.5</v>
      </c>
      <c r="D279" s="3">
        <v>270.5</v>
      </c>
      <c r="E279" s="3">
        <v>269.63</v>
      </c>
      <c r="F279" s="3">
        <v>1000</v>
      </c>
      <c r="G279" s="3">
        <v>269.63</v>
      </c>
    </row>
    <row r="280" spans="1:7" x14ac:dyDescent="0.3">
      <c r="A280" s="6">
        <v>38134</v>
      </c>
      <c r="B280" s="3">
        <v>271</v>
      </c>
      <c r="C280" s="3">
        <v>271</v>
      </c>
      <c r="D280" s="3">
        <v>271</v>
      </c>
      <c r="E280" s="3">
        <v>271</v>
      </c>
      <c r="F280" s="3">
        <v>500</v>
      </c>
      <c r="G280" s="3">
        <v>271</v>
      </c>
    </row>
    <row r="281" spans="1:7" x14ac:dyDescent="0.3">
      <c r="A281" s="6">
        <v>38135</v>
      </c>
      <c r="B281" s="3">
        <v>274</v>
      </c>
      <c r="C281" s="3">
        <v>274</v>
      </c>
      <c r="D281" s="3">
        <v>272.5</v>
      </c>
      <c r="E281" s="3">
        <v>269.75</v>
      </c>
      <c r="F281" s="3">
        <v>1300</v>
      </c>
      <c r="G281" s="3">
        <v>269.75</v>
      </c>
    </row>
    <row r="282" spans="1:7" x14ac:dyDescent="0.3">
      <c r="A282" s="6">
        <v>38139</v>
      </c>
      <c r="B282" s="3">
        <v>275</v>
      </c>
      <c r="C282" s="3">
        <v>279</v>
      </c>
      <c r="D282" s="3">
        <v>275</v>
      </c>
      <c r="E282" s="3">
        <v>279</v>
      </c>
      <c r="F282" s="3">
        <v>2700</v>
      </c>
      <c r="G282" s="3">
        <v>279</v>
      </c>
    </row>
    <row r="283" spans="1:7" x14ac:dyDescent="0.3">
      <c r="A283" s="6">
        <v>38140</v>
      </c>
      <c r="B283" s="3">
        <v>282.25</v>
      </c>
      <c r="C283" s="3">
        <v>282.25</v>
      </c>
      <c r="D283" s="3">
        <v>282.25</v>
      </c>
      <c r="E283" s="3">
        <v>282.25</v>
      </c>
      <c r="F283" s="3">
        <v>0</v>
      </c>
      <c r="G283" s="3">
        <v>282.25</v>
      </c>
    </row>
    <row r="284" spans="1:7" x14ac:dyDescent="0.3">
      <c r="A284" s="6">
        <v>38141</v>
      </c>
      <c r="B284" s="3">
        <v>284.25</v>
      </c>
      <c r="C284" s="3">
        <v>285</v>
      </c>
      <c r="D284" s="3">
        <v>284.25</v>
      </c>
      <c r="E284" s="3">
        <v>285</v>
      </c>
      <c r="F284" s="3">
        <v>8400</v>
      </c>
      <c r="G284" s="3">
        <v>285</v>
      </c>
    </row>
    <row r="285" spans="1:7" x14ac:dyDescent="0.3">
      <c r="A285" s="6">
        <v>38142</v>
      </c>
      <c r="B285" s="3">
        <v>290</v>
      </c>
      <c r="C285" s="3">
        <v>290</v>
      </c>
      <c r="D285" s="3">
        <v>287</v>
      </c>
      <c r="E285" s="3">
        <v>288</v>
      </c>
      <c r="F285" s="3">
        <v>11300</v>
      </c>
      <c r="G285" s="3">
        <v>288</v>
      </c>
    </row>
    <row r="286" spans="1:7" x14ac:dyDescent="0.3">
      <c r="A286" s="6">
        <v>38145</v>
      </c>
      <c r="B286" s="3">
        <v>289</v>
      </c>
      <c r="C286" s="3">
        <v>289</v>
      </c>
      <c r="D286" s="3">
        <v>286.5</v>
      </c>
      <c r="E286" s="3">
        <v>286.5</v>
      </c>
      <c r="F286" s="3">
        <v>2000</v>
      </c>
      <c r="G286" s="3">
        <v>286.5</v>
      </c>
    </row>
    <row r="287" spans="1:7" x14ac:dyDescent="0.3">
      <c r="A287" s="6">
        <v>38146</v>
      </c>
      <c r="B287" s="3">
        <v>282</v>
      </c>
      <c r="C287" s="3">
        <v>283</v>
      </c>
      <c r="D287" s="3">
        <v>280.25</v>
      </c>
      <c r="E287" s="3">
        <v>280.5</v>
      </c>
      <c r="F287" s="3">
        <v>14300</v>
      </c>
      <c r="G287" s="3">
        <v>280.5</v>
      </c>
    </row>
    <row r="288" spans="1:7" x14ac:dyDescent="0.3">
      <c r="A288" s="6">
        <v>38147</v>
      </c>
      <c r="B288" s="3">
        <v>277</v>
      </c>
      <c r="C288" s="3">
        <v>277.25</v>
      </c>
      <c r="D288" s="3">
        <v>276.75</v>
      </c>
      <c r="E288" s="3">
        <v>277</v>
      </c>
      <c r="F288" s="3">
        <v>4400</v>
      </c>
      <c r="G288" s="3">
        <v>277</v>
      </c>
    </row>
    <row r="289" spans="1:7" x14ac:dyDescent="0.3">
      <c r="A289" s="6">
        <v>38148</v>
      </c>
      <c r="B289" s="3">
        <v>281</v>
      </c>
      <c r="C289" s="3">
        <v>285</v>
      </c>
      <c r="D289" s="3">
        <v>281</v>
      </c>
      <c r="E289" s="3">
        <v>281</v>
      </c>
      <c r="F289" s="3">
        <v>2000</v>
      </c>
      <c r="G289" s="3">
        <v>281</v>
      </c>
    </row>
    <row r="290" spans="1:7" x14ac:dyDescent="0.3">
      <c r="A290" s="6">
        <v>38149</v>
      </c>
      <c r="B290" s="3">
        <v>287</v>
      </c>
      <c r="C290" s="3">
        <v>287.5</v>
      </c>
      <c r="D290" s="3">
        <v>286</v>
      </c>
      <c r="E290" s="3">
        <v>286</v>
      </c>
      <c r="F290" s="3">
        <v>4800</v>
      </c>
      <c r="G290" s="3">
        <v>286</v>
      </c>
    </row>
    <row r="291" spans="1:7" x14ac:dyDescent="0.3">
      <c r="A291" s="6">
        <v>38152</v>
      </c>
      <c r="B291" s="3">
        <v>288</v>
      </c>
      <c r="C291" s="3">
        <v>289</v>
      </c>
      <c r="D291" s="3">
        <v>288</v>
      </c>
      <c r="E291" s="3">
        <v>291.13</v>
      </c>
      <c r="F291" s="3">
        <v>1000</v>
      </c>
      <c r="G291" s="3">
        <v>291.13</v>
      </c>
    </row>
    <row r="292" spans="1:7" x14ac:dyDescent="0.3">
      <c r="A292" s="6">
        <v>38153</v>
      </c>
      <c r="B292" s="3">
        <v>293</v>
      </c>
      <c r="C292" s="3">
        <v>293</v>
      </c>
      <c r="D292" s="3">
        <v>288.5</v>
      </c>
      <c r="E292" s="3">
        <v>286.88</v>
      </c>
      <c r="F292" s="3">
        <v>4500</v>
      </c>
      <c r="G292" s="3">
        <v>286.88</v>
      </c>
    </row>
    <row r="293" spans="1:7" x14ac:dyDescent="0.3">
      <c r="A293" s="6">
        <v>38154</v>
      </c>
      <c r="B293" s="3">
        <v>285.5</v>
      </c>
      <c r="C293" s="3">
        <v>290</v>
      </c>
      <c r="D293" s="3">
        <v>285.5</v>
      </c>
      <c r="E293" s="3">
        <v>288.5</v>
      </c>
      <c r="F293" s="3">
        <v>3000</v>
      </c>
      <c r="G293" s="3">
        <v>288.5</v>
      </c>
    </row>
    <row r="294" spans="1:7" x14ac:dyDescent="0.3">
      <c r="A294" s="6">
        <v>38155</v>
      </c>
      <c r="B294" s="3">
        <v>288</v>
      </c>
      <c r="C294" s="3">
        <v>290</v>
      </c>
      <c r="D294" s="3">
        <v>288</v>
      </c>
      <c r="E294" s="3">
        <v>289.75</v>
      </c>
      <c r="F294" s="3">
        <v>2500</v>
      </c>
      <c r="G294" s="3">
        <v>289.75</v>
      </c>
    </row>
    <row r="295" spans="1:7" x14ac:dyDescent="0.3">
      <c r="A295" s="6">
        <v>38156</v>
      </c>
      <c r="B295" s="3">
        <v>290</v>
      </c>
      <c r="C295" s="3">
        <v>290</v>
      </c>
      <c r="D295" s="3">
        <v>290</v>
      </c>
      <c r="E295" s="3">
        <v>290</v>
      </c>
      <c r="F295" s="3">
        <v>1000</v>
      </c>
      <c r="G295" s="3">
        <v>290</v>
      </c>
    </row>
    <row r="296" spans="1:7" x14ac:dyDescent="0.3">
      <c r="A296" s="6">
        <v>38159</v>
      </c>
      <c r="B296" s="3">
        <v>291</v>
      </c>
      <c r="C296" s="3">
        <v>294</v>
      </c>
      <c r="D296" s="3">
        <v>291</v>
      </c>
      <c r="E296" s="3">
        <v>294</v>
      </c>
      <c r="F296" s="3">
        <v>2000</v>
      </c>
      <c r="G296" s="3">
        <v>294</v>
      </c>
    </row>
    <row r="297" spans="1:7" x14ac:dyDescent="0.3">
      <c r="A297" s="6">
        <v>38160</v>
      </c>
      <c r="B297" s="3">
        <v>289</v>
      </c>
      <c r="C297" s="3">
        <v>295.25</v>
      </c>
      <c r="D297" s="3">
        <v>289</v>
      </c>
      <c r="E297" s="3">
        <v>295.25</v>
      </c>
      <c r="F297" s="3">
        <v>6700</v>
      </c>
      <c r="G297" s="3">
        <v>295.25</v>
      </c>
    </row>
    <row r="298" spans="1:7" x14ac:dyDescent="0.3">
      <c r="A298" s="6">
        <v>38161</v>
      </c>
      <c r="B298" s="3">
        <v>295.5</v>
      </c>
      <c r="C298" s="3">
        <v>297</v>
      </c>
      <c r="D298" s="3">
        <v>295</v>
      </c>
      <c r="E298" s="3">
        <v>295</v>
      </c>
      <c r="F298" s="3">
        <v>2100</v>
      </c>
      <c r="G298" s="3">
        <v>295</v>
      </c>
    </row>
    <row r="299" spans="1:7" x14ac:dyDescent="0.3">
      <c r="A299" s="6">
        <v>38162</v>
      </c>
      <c r="B299" s="3">
        <v>292.5</v>
      </c>
      <c r="C299" s="3">
        <v>292.5</v>
      </c>
      <c r="D299" s="3">
        <v>289.5</v>
      </c>
      <c r="E299" s="3">
        <v>291</v>
      </c>
      <c r="F299" s="3">
        <v>1700</v>
      </c>
      <c r="G299" s="3">
        <v>291</v>
      </c>
    </row>
    <row r="300" spans="1:7" x14ac:dyDescent="0.3">
      <c r="A300" s="6">
        <v>38166</v>
      </c>
      <c r="B300" s="3">
        <v>295</v>
      </c>
      <c r="C300" s="3">
        <v>297</v>
      </c>
      <c r="D300" s="3">
        <v>295</v>
      </c>
      <c r="E300" s="3">
        <v>296</v>
      </c>
      <c r="F300" s="3">
        <v>3400</v>
      </c>
      <c r="G300" s="3">
        <v>296</v>
      </c>
    </row>
    <row r="301" spans="1:7" x14ac:dyDescent="0.3">
      <c r="A301" s="6">
        <v>38167</v>
      </c>
      <c r="B301" s="3">
        <v>295</v>
      </c>
      <c r="C301" s="3">
        <v>295</v>
      </c>
      <c r="D301" s="3">
        <v>293.5</v>
      </c>
      <c r="E301" s="3">
        <v>294</v>
      </c>
      <c r="F301" s="3">
        <v>5200</v>
      </c>
      <c r="G301" s="3">
        <v>294</v>
      </c>
    </row>
    <row r="302" spans="1:7" x14ac:dyDescent="0.3">
      <c r="A302" s="6">
        <v>38168</v>
      </c>
      <c r="B302" s="3">
        <v>290</v>
      </c>
      <c r="C302" s="3">
        <v>290</v>
      </c>
      <c r="D302" s="3">
        <v>285.75</v>
      </c>
      <c r="E302" s="3">
        <v>285.38</v>
      </c>
      <c r="F302" s="3">
        <v>8700</v>
      </c>
      <c r="G302" s="3">
        <v>285.38</v>
      </c>
    </row>
    <row r="303" spans="1:7" x14ac:dyDescent="0.3">
      <c r="A303" s="6">
        <v>38169</v>
      </c>
      <c r="B303" s="3">
        <v>289.25</v>
      </c>
      <c r="C303" s="3">
        <v>290.25</v>
      </c>
      <c r="D303" s="3">
        <v>289.25</v>
      </c>
      <c r="E303" s="3">
        <v>288.5</v>
      </c>
      <c r="F303" s="3">
        <v>1000</v>
      </c>
      <c r="G303" s="3">
        <v>288.5</v>
      </c>
    </row>
    <row r="304" spans="1:7" x14ac:dyDescent="0.3">
      <c r="A304" s="6">
        <v>38170</v>
      </c>
      <c r="B304" s="3">
        <v>291.5</v>
      </c>
      <c r="C304" s="3">
        <v>291.5</v>
      </c>
      <c r="D304" s="3">
        <v>291.5</v>
      </c>
      <c r="E304" s="3">
        <v>291.5</v>
      </c>
      <c r="F304" s="3">
        <v>0</v>
      </c>
      <c r="G304" s="3">
        <v>291.5</v>
      </c>
    </row>
    <row r="305" spans="1:7" x14ac:dyDescent="0.3">
      <c r="A305" s="6">
        <v>38173</v>
      </c>
      <c r="B305" s="3">
        <v>286.38</v>
      </c>
      <c r="C305" s="3">
        <v>286.38</v>
      </c>
      <c r="D305" s="3">
        <v>286.38</v>
      </c>
      <c r="E305" s="3">
        <v>286.38</v>
      </c>
      <c r="F305" s="3">
        <v>0</v>
      </c>
      <c r="G305" s="3">
        <v>286.38</v>
      </c>
    </row>
    <row r="306" spans="1:7" x14ac:dyDescent="0.3">
      <c r="A306" s="6">
        <v>38174</v>
      </c>
      <c r="B306" s="3">
        <v>280</v>
      </c>
      <c r="C306" s="3">
        <v>280.75</v>
      </c>
      <c r="D306" s="3">
        <v>280</v>
      </c>
      <c r="E306" s="3">
        <v>280.75</v>
      </c>
      <c r="F306" s="3">
        <v>9000</v>
      </c>
      <c r="G306" s="3">
        <v>280.75</v>
      </c>
    </row>
    <row r="307" spans="1:7" x14ac:dyDescent="0.3">
      <c r="A307" s="6">
        <v>38175</v>
      </c>
      <c r="B307" s="3">
        <v>280</v>
      </c>
      <c r="C307" s="3">
        <v>280</v>
      </c>
      <c r="D307" s="3">
        <v>276.75</v>
      </c>
      <c r="E307" s="3">
        <v>280</v>
      </c>
      <c r="F307" s="3">
        <v>3100</v>
      </c>
      <c r="G307" s="3">
        <v>280</v>
      </c>
    </row>
    <row r="308" spans="1:7" x14ac:dyDescent="0.3">
      <c r="A308" s="6">
        <v>38176</v>
      </c>
      <c r="B308" s="3">
        <v>282</v>
      </c>
      <c r="C308" s="3">
        <v>282</v>
      </c>
      <c r="D308" s="3">
        <v>280</v>
      </c>
      <c r="E308" s="3">
        <v>280</v>
      </c>
      <c r="F308" s="3">
        <v>2500</v>
      </c>
      <c r="G308" s="3">
        <v>280</v>
      </c>
    </row>
    <row r="309" spans="1:7" x14ac:dyDescent="0.3">
      <c r="A309" s="6">
        <v>38177</v>
      </c>
      <c r="B309" s="3">
        <v>274</v>
      </c>
      <c r="C309" s="3">
        <v>274</v>
      </c>
      <c r="D309" s="3">
        <v>270</v>
      </c>
      <c r="E309" s="3">
        <v>270.5</v>
      </c>
      <c r="F309" s="3">
        <v>2800</v>
      </c>
      <c r="G309" s="3">
        <v>270.5</v>
      </c>
    </row>
    <row r="310" spans="1:7" x14ac:dyDescent="0.3">
      <c r="A310" s="6">
        <v>38180</v>
      </c>
      <c r="B310" s="3">
        <v>285</v>
      </c>
      <c r="C310" s="3">
        <v>285</v>
      </c>
      <c r="D310" s="3">
        <v>284</v>
      </c>
      <c r="E310" s="3">
        <v>284</v>
      </c>
      <c r="F310" s="3">
        <v>1000</v>
      </c>
      <c r="G310" s="3">
        <v>284</v>
      </c>
    </row>
    <row r="311" spans="1:7" x14ac:dyDescent="0.3">
      <c r="A311" s="6">
        <v>38181</v>
      </c>
      <c r="B311" s="3">
        <v>276.5</v>
      </c>
      <c r="C311" s="3">
        <v>276.5</v>
      </c>
      <c r="D311" s="3">
        <v>276.5</v>
      </c>
      <c r="E311" s="3">
        <v>278.25</v>
      </c>
      <c r="F311" s="3">
        <v>200</v>
      </c>
      <c r="G311" s="3">
        <v>278.25</v>
      </c>
    </row>
    <row r="312" spans="1:7" x14ac:dyDescent="0.3">
      <c r="A312" s="6">
        <v>38182</v>
      </c>
      <c r="B312" s="3">
        <v>278.75</v>
      </c>
      <c r="C312" s="3">
        <v>278.75</v>
      </c>
      <c r="D312" s="3">
        <v>278.75</v>
      </c>
      <c r="E312" s="3">
        <v>278.75</v>
      </c>
      <c r="F312" s="3">
        <v>0</v>
      </c>
      <c r="G312" s="3">
        <v>278.75</v>
      </c>
    </row>
    <row r="313" spans="1:7" x14ac:dyDescent="0.3">
      <c r="A313" s="6">
        <v>38183</v>
      </c>
      <c r="B313" s="3">
        <v>283</v>
      </c>
      <c r="C313" s="3">
        <v>283</v>
      </c>
      <c r="D313" s="3">
        <v>282</v>
      </c>
      <c r="E313" s="3">
        <v>282</v>
      </c>
      <c r="F313" s="3">
        <v>1200</v>
      </c>
      <c r="G313" s="3">
        <v>282</v>
      </c>
    </row>
    <row r="314" spans="1:7" x14ac:dyDescent="0.3">
      <c r="A314" s="6">
        <v>38184</v>
      </c>
      <c r="B314" s="3">
        <v>279</v>
      </c>
      <c r="C314" s="3">
        <v>279</v>
      </c>
      <c r="D314" s="3">
        <v>279</v>
      </c>
      <c r="E314" s="3">
        <v>279</v>
      </c>
      <c r="F314" s="3">
        <v>1000</v>
      </c>
      <c r="G314" s="3">
        <v>279</v>
      </c>
    </row>
    <row r="315" spans="1:7" x14ac:dyDescent="0.3">
      <c r="A315" s="6">
        <v>38187</v>
      </c>
      <c r="B315" s="3">
        <v>276.25</v>
      </c>
      <c r="C315" s="3">
        <v>276.25</v>
      </c>
      <c r="D315" s="3">
        <v>276.25</v>
      </c>
      <c r="E315" s="3">
        <v>276.25</v>
      </c>
      <c r="F315" s="3">
        <v>0</v>
      </c>
      <c r="G315" s="3">
        <v>276.25</v>
      </c>
    </row>
    <row r="316" spans="1:7" x14ac:dyDescent="0.3">
      <c r="A316" s="6">
        <v>38188</v>
      </c>
      <c r="B316" s="3">
        <v>277</v>
      </c>
      <c r="C316" s="3">
        <v>277</v>
      </c>
      <c r="D316" s="3">
        <v>277</v>
      </c>
      <c r="E316" s="3">
        <v>277</v>
      </c>
      <c r="F316" s="3">
        <v>0</v>
      </c>
      <c r="G316" s="3">
        <v>277</v>
      </c>
    </row>
    <row r="317" spans="1:7" x14ac:dyDescent="0.3">
      <c r="A317" s="6">
        <v>38189</v>
      </c>
      <c r="B317" s="3">
        <v>277.75</v>
      </c>
      <c r="C317" s="3">
        <v>277.75</v>
      </c>
      <c r="D317" s="3">
        <v>277.75</v>
      </c>
      <c r="E317" s="3">
        <v>277.75</v>
      </c>
      <c r="F317" s="3">
        <v>500</v>
      </c>
      <c r="G317" s="3">
        <v>277.75</v>
      </c>
    </row>
    <row r="318" spans="1:7" x14ac:dyDescent="0.3">
      <c r="A318" s="6">
        <v>38190</v>
      </c>
      <c r="B318" s="3">
        <v>277</v>
      </c>
      <c r="C318" s="3">
        <v>277</v>
      </c>
      <c r="D318" s="3">
        <v>277</v>
      </c>
      <c r="E318" s="3">
        <v>277</v>
      </c>
      <c r="F318" s="3">
        <v>0</v>
      </c>
      <c r="G318" s="3">
        <v>277</v>
      </c>
    </row>
    <row r="319" spans="1:7" x14ac:dyDescent="0.3">
      <c r="A319" s="6">
        <v>38191</v>
      </c>
      <c r="B319" s="3">
        <v>276</v>
      </c>
      <c r="C319" s="3">
        <v>276</v>
      </c>
      <c r="D319" s="3">
        <v>276</v>
      </c>
      <c r="E319" s="3">
        <v>276</v>
      </c>
      <c r="F319" s="3">
        <v>5500</v>
      </c>
      <c r="G319" s="3">
        <v>276</v>
      </c>
    </row>
    <row r="320" spans="1:7" x14ac:dyDescent="0.3">
      <c r="A320" s="6">
        <v>38194</v>
      </c>
      <c r="B320" s="3">
        <v>282.5</v>
      </c>
      <c r="C320" s="3">
        <v>282.5</v>
      </c>
      <c r="D320" s="3">
        <v>282.5</v>
      </c>
      <c r="E320" s="3">
        <v>282.5</v>
      </c>
      <c r="F320" s="3">
        <v>0</v>
      </c>
      <c r="G320" s="3">
        <v>282.5</v>
      </c>
    </row>
    <row r="321" spans="1:7" x14ac:dyDescent="0.3">
      <c r="A321" s="6">
        <v>38195</v>
      </c>
      <c r="B321" s="3">
        <v>282.5</v>
      </c>
      <c r="C321" s="3">
        <v>282.5</v>
      </c>
      <c r="D321" s="3">
        <v>280</v>
      </c>
      <c r="E321" s="3">
        <v>280.5</v>
      </c>
      <c r="F321" s="3">
        <v>6000</v>
      </c>
      <c r="G321" s="3">
        <v>280.5</v>
      </c>
    </row>
    <row r="322" spans="1:7" x14ac:dyDescent="0.3">
      <c r="A322" s="6">
        <v>38196</v>
      </c>
      <c r="B322" s="3">
        <v>280.5</v>
      </c>
      <c r="C322" s="3">
        <v>281</v>
      </c>
      <c r="D322" s="3">
        <v>280.5</v>
      </c>
      <c r="E322" s="3">
        <v>281</v>
      </c>
      <c r="F322" s="3">
        <v>4300</v>
      </c>
      <c r="G322" s="3">
        <v>281</v>
      </c>
    </row>
    <row r="323" spans="1:7" x14ac:dyDescent="0.3">
      <c r="A323" s="6">
        <v>38197</v>
      </c>
      <c r="B323" s="3">
        <v>281.25</v>
      </c>
      <c r="C323" s="3">
        <v>282.25</v>
      </c>
      <c r="D323" s="3">
        <v>281.25</v>
      </c>
      <c r="E323" s="3">
        <v>282</v>
      </c>
      <c r="F323" s="3">
        <v>3100</v>
      </c>
      <c r="G323" s="3">
        <v>282</v>
      </c>
    </row>
    <row r="324" spans="1:7" x14ac:dyDescent="0.3">
      <c r="A324" s="6">
        <v>38198</v>
      </c>
      <c r="B324" s="3">
        <v>282.5</v>
      </c>
      <c r="C324" s="3">
        <v>283</v>
      </c>
      <c r="D324" s="3">
        <v>282.5</v>
      </c>
      <c r="E324" s="3">
        <v>282.5</v>
      </c>
      <c r="F324" s="3">
        <v>3000</v>
      </c>
      <c r="G324" s="3">
        <v>282.5</v>
      </c>
    </row>
    <row r="325" spans="1:7" x14ac:dyDescent="0.3">
      <c r="A325" s="6">
        <v>38201</v>
      </c>
      <c r="B325" s="3">
        <v>290</v>
      </c>
      <c r="C325" s="3">
        <v>293.5</v>
      </c>
      <c r="D325" s="3">
        <v>290</v>
      </c>
      <c r="E325" s="3">
        <v>293</v>
      </c>
      <c r="F325" s="3">
        <v>2600</v>
      </c>
      <c r="G325" s="3">
        <v>293</v>
      </c>
    </row>
    <row r="326" spans="1:7" x14ac:dyDescent="0.3">
      <c r="A326" s="6">
        <v>38202</v>
      </c>
      <c r="B326" s="3">
        <v>297.5</v>
      </c>
      <c r="C326" s="3">
        <v>298.75</v>
      </c>
      <c r="D326" s="3">
        <v>297.5</v>
      </c>
      <c r="E326" s="3">
        <v>298.75</v>
      </c>
      <c r="F326" s="3">
        <v>2000</v>
      </c>
      <c r="G326" s="3">
        <v>298.75</v>
      </c>
    </row>
    <row r="327" spans="1:7" x14ac:dyDescent="0.3">
      <c r="A327" s="6">
        <v>38203</v>
      </c>
      <c r="B327" s="3">
        <v>298.5</v>
      </c>
      <c r="C327" s="3">
        <v>303.5</v>
      </c>
      <c r="D327" s="3">
        <v>298.5</v>
      </c>
      <c r="E327" s="3">
        <v>303.5</v>
      </c>
      <c r="F327" s="3">
        <v>1100</v>
      </c>
      <c r="G327" s="3">
        <v>303.5</v>
      </c>
    </row>
    <row r="328" spans="1:7" x14ac:dyDescent="0.3">
      <c r="A328" s="6">
        <v>38204</v>
      </c>
      <c r="B328" s="3">
        <v>305.75</v>
      </c>
      <c r="C328" s="3">
        <v>305.75</v>
      </c>
      <c r="D328" s="3">
        <v>304.5</v>
      </c>
      <c r="E328" s="3">
        <v>305</v>
      </c>
      <c r="F328" s="3">
        <v>1300</v>
      </c>
      <c r="G328" s="3">
        <v>305</v>
      </c>
    </row>
    <row r="329" spans="1:7" x14ac:dyDescent="0.3">
      <c r="A329" s="6">
        <v>38205</v>
      </c>
      <c r="B329" s="3">
        <v>308</v>
      </c>
      <c r="C329" s="3">
        <v>310</v>
      </c>
      <c r="D329" s="3">
        <v>308</v>
      </c>
      <c r="E329" s="3">
        <v>309</v>
      </c>
      <c r="F329" s="3">
        <v>3900</v>
      </c>
      <c r="G329" s="3">
        <v>309</v>
      </c>
    </row>
    <row r="330" spans="1:7" x14ac:dyDescent="0.3">
      <c r="A330" s="6">
        <v>38208</v>
      </c>
      <c r="B330" s="3">
        <v>305</v>
      </c>
      <c r="C330" s="3">
        <v>305</v>
      </c>
      <c r="D330" s="3">
        <v>305</v>
      </c>
      <c r="E330" s="3">
        <v>305</v>
      </c>
      <c r="F330" s="3">
        <v>0</v>
      </c>
      <c r="G330" s="3">
        <v>305</v>
      </c>
    </row>
    <row r="331" spans="1:7" x14ac:dyDescent="0.3">
      <c r="A331" s="6">
        <v>38209</v>
      </c>
      <c r="B331" s="3">
        <v>304.5</v>
      </c>
      <c r="C331" s="3">
        <v>305.5</v>
      </c>
      <c r="D331" s="3">
        <v>304.5</v>
      </c>
      <c r="E331" s="3">
        <v>305.5</v>
      </c>
      <c r="F331" s="3">
        <v>3200</v>
      </c>
      <c r="G331" s="3">
        <v>305.5</v>
      </c>
    </row>
    <row r="332" spans="1:7" x14ac:dyDescent="0.3">
      <c r="A332" s="6">
        <v>38210</v>
      </c>
      <c r="B332" s="3">
        <v>309.75</v>
      </c>
      <c r="C332" s="3">
        <v>309.75</v>
      </c>
      <c r="D332" s="3">
        <v>309.75</v>
      </c>
      <c r="E332" s="3">
        <v>309.75</v>
      </c>
      <c r="F332" s="3">
        <v>0</v>
      </c>
      <c r="G332" s="3">
        <v>309.75</v>
      </c>
    </row>
    <row r="333" spans="1:7" x14ac:dyDescent="0.3">
      <c r="A333" s="6">
        <v>38211</v>
      </c>
      <c r="B333" s="3">
        <v>308</v>
      </c>
      <c r="C333" s="3">
        <v>308</v>
      </c>
      <c r="D333" s="3">
        <v>308</v>
      </c>
      <c r="E333" s="3">
        <v>308</v>
      </c>
      <c r="F333" s="3">
        <v>1200</v>
      </c>
      <c r="G333" s="3">
        <v>308</v>
      </c>
    </row>
    <row r="334" spans="1:7" x14ac:dyDescent="0.3">
      <c r="A334" s="6">
        <v>38212</v>
      </c>
      <c r="B334" s="3">
        <v>305</v>
      </c>
      <c r="C334" s="3">
        <v>306.5</v>
      </c>
      <c r="D334" s="3">
        <v>304.5</v>
      </c>
      <c r="E334" s="3">
        <v>303.63</v>
      </c>
      <c r="F334" s="3">
        <v>5900</v>
      </c>
      <c r="G334" s="3">
        <v>303.63</v>
      </c>
    </row>
    <row r="335" spans="1:7" x14ac:dyDescent="0.3">
      <c r="A335" s="6">
        <v>38215</v>
      </c>
      <c r="B335" s="3">
        <v>294.5</v>
      </c>
      <c r="C335" s="3">
        <v>294.5</v>
      </c>
      <c r="D335" s="3">
        <v>294.5</v>
      </c>
      <c r="E335" s="3">
        <v>294.5</v>
      </c>
      <c r="F335" s="3">
        <v>0</v>
      </c>
      <c r="G335" s="3">
        <v>294.5</v>
      </c>
    </row>
    <row r="336" spans="1:7" x14ac:dyDescent="0.3">
      <c r="A336" s="6">
        <v>38216</v>
      </c>
      <c r="B336" s="3">
        <v>292.5</v>
      </c>
      <c r="C336" s="3">
        <v>296</v>
      </c>
      <c r="D336" s="3">
        <v>292</v>
      </c>
      <c r="E336" s="3">
        <v>291.75</v>
      </c>
      <c r="F336" s="3">
        <v>400</v>
      </c>
      <c r="G336" s="3">
        <v>291.75</v>
      </c>
    </row>
    <row r="337" spans="1:7" x14ac:dyDescent="0.3">
      <c r="A337" s="6">
        <v>38217</v>
      </c>
      <c r="B337" s="3">
        <v>289</v>
      </c>
      <c r="C337" s="3">
        <v>289</v>
      </c>
      <c r="D337" s="3">
        <v>286</v>
      </c>
      <c r="E337" s="3">
        <v>286</v>
      </c>
      <c r="F337" s="3">
        <v>5000</v>
      </c>
      <c r="G337" s="3">
        <v>286</v>
      </c>
    </row>
    <row r="338" spans="1:7" x14ac:dyDescent="0.3">
      <c r="A338" s="6">
        <v>38218</v>
      </c>
      <c r="B338" s="3">
        <v>290</v>
      </c>
      <c r="C338" s="3">
        <v>290.5</v>
      </c>
      <c r="D338" s="3">
        <v>290</v>
      </c>
      <c r="E338" s="3">
        <v>290.5</v>
      </c>
      <c r="F338" s="3">
        <v>700</v>
      </c>
      <c r="G338" s="3">
        <v>290.5</v>
      </c>
    </row>
    <row r="339" spans="1:7" x14ac:dyDescent="0.3">
      <c r="A339" s="6">
        <v>38219</v>
      </c>
      <c r="B339" s="3">
        <v>294.5</v>
      </c>
      <c r="C339" s="3">
        <v>294.5</v>
      </c>
      <c r="D339" s="3">
        <v>294.5</v>
      </c>
      <c r="E339" s="3">
        <v>294.5</v>
      </c>
      <c r="F339" s="3">
        <v>300</v>
      </c>
      <c r="G339" s="3">
        <v>294.5</v>
      </c>
    </row>
    <row r="340" spans="1:7" x14ac:dyDescent="0.3">
      <c r="A340" s="6">
        <v>38222</v>
      </c>
      <c r="B340" s="3">
        <v>293</v>
      </c>
      <c r="C340" s="3">
        <v>293</v>
      </c>
      <c r="D340" s="3">
        <v>293</v>
      </c>
      <c r="E340" s="3">
        <v>293</v>
      </c>
      <c r="F340" s="3">
        <v>300</v>
      </c>
      <c r="G340" s="3">
        <v>293</v>
      </c>
    </row>
    <row r="341" spans="1:7" x14ac:dyDescent="0.3">
      <c r="A341" s="6">
        <v>38223</v>
      </c>
      <c r="B341" s="3">
        <v>290</v>
      </c>
      <c r="C341" s="3">
        <v>290</v>
      </c>
      <c r="D341" s="3">
        <v>289</v>
      </c>
      <c r="E341" s="3">
        <v>289</v>
      </c>
      <c r="F341" s="3">
        <v>1000</v>
      </c>
      <c r="G341" s="3">
        <v>289</v>
      </c>
    </row>
    <row r="342" spans="1:7" x14ac:dyDescent="0.3">
      <c r="A342" s="6">
        <v>38224</v>
      </c>
      <c r="B342" s="3">
        <v>289.5</v>
      </c>
      <c r="C342" s="3">
        <v>290.5</v>
      </c>
      <c r="D342" s="3">
        <v>289.5</v>
      </c>
      <c r="E342" s="3">
        <v>290</v>
      </c>
      <c r="F342" s="3">
        <v>4200</v>
      </c>
      <c r="G342" s="3">
        <v>290</v>
      </c>
    </row>
    <row r="343" spans="1:7" x14ac:dyDescent="0.3">
      <c r="A343" s="6">
        <v>38225</v>
      </c>
      <c r="B343" s="3">
        <v>291.5</v>
      </c>
      <c r="C343" s="3">
        <v>291.5</v>
      </c>
      <c r="D343" s="3">
        <v>291.5</v>
      </c>
      <c r="E343" s="3">
        <v>291.25</v>
      </c>
      <c r="F343" s="3">
        <v>100</v>
      </c>
      <c r="G343" s="3">
        <v>291.25</v>
      </c>
    </row>
    <row r="344" spans="1:7" x14ac:dyDescent="0.3">
      <c r="A344" s="6">
        <v>38226</v>
      </c>
      <c r="B344" s="3">
        <v>291.75</v>
      </c>
      <c r="C344" s="3">
        <v>292</v>
      </c>
      <c r="D344" s="3">
        <v>291.5</v>
      </c>
      <c r="E344" s="3">
        <v>291.5</v>
      </c>
      <c r="F344" s="3">
        <v>2400</v>
      </c>
      <c r="G344" s="3">
        <v>291.5</v>
      </c>
    </row>
    <row r="345" spans="1:7" x14ac:dyDescent="0.3">
      <c r="A345" s="6">
        <v>38229</v>
      </c>
      <c r="B345" s="3">
        <v>285</v>
      </c>
      <c r="C345" s="3">
        <v>286.5</v>
      </c>
      <c r="D345" s="3">
        <v>285</v>
      </c>
      <c r="E345" s="3">
        <v>286.5</v>
      </c>
      <c r="F345" s="3">
        <v>2400</v>
      </c>
      <c r="G345" s="3">
        <v>286.5</v>
      </c>
    </row>
    <row r="346" spans="1:7" x14ac:dyDescent="0.3">
      <c r="A346" s="6">
        <v>38230</v>
      </c>
      <c r="B346" s="3">
        <v>288</v>
      </c>
      <c r="C346" s="3">
        <v>293.5</v>
      </c>
      <c r="D346" s="3">
        <v>288</v>
      </c>
      <c r="E346" s="3">
        <v>291.75</v>
      </c>
      <c r="F346" s="3">
        <v>8000</v>
      </c>
      <c r="G346" s="3">
        <v>291.75</v>
      </c>
    </row>
    <row r="347" spans="1:7" x14ac:dyDescent="0.3">
      <c r="A347" s="6">
        <v>38231</v>
      </c>
      <c r="B347" s="3">
        <v>305</v>
      </c>
      <c r="C347" s="3">
        <v>305</v>
      </c>
      <c r="D347" s="3">
        <v>304.5</v>
      </c>
      <c r="E347" s="3">
        <v>304.5</v>
      </c>
      <c r="F347" s="3">
        <v>2000</v>
      </c>
      <c r="G347" s="3">
        <v>304.5</v>
      </c>
    </row>
    <row r="348" spans="1:7" x14ac:dyDescent="0.3">
      <c r="A348" s="6">
        <v>38232</v>
      </c>
      <c r="B348" s="3">
        <v>302.75</v>
      </c>
      <c r="C348" s="3">
        <v>303.5</v>
      </c>
      <c r="D348" s="3">
        <v>302.75</v>
      </c>
      <c r="E348" s="3">
        <v>303.5</v>
      </c>
      <c r="F348" s="3">
        <v>1300</v>
      </c>
      <c r="G348" s="3">
        <v>303.5</v>
      </c>
    </row>
    <row r="349" spans="1:7" x14ac:dyDescent="0.3">
      <c r="A349" s="6">
        <v>38233</v>
      </c>
      <c r="B349" s="3">
        <v>305.75</v>
      </c>
      <c r="C349" s="3">
        <v>305.75</v>
      </c>
      <c r="D349" s="3">
        <v>305</v>
      </c>
      <c r="E349" s="3">
        <v>305</v>
      </c>
      <c r="F349" s="3">
        <v>1800</v>
      </c>
      <c r="G349" s="3">
        <v>305</v>
      </c>
    </row>
    <row r="350" spans="1:7" x14ac:dyDescent="0.3">
      <c r="A350" s="6">
        <v>38236</v>
      </c>
      <c r="B350" s="3">
        <v>302</v>
      </c>
      <c r="C350" s="3">
        <v>302.25</v>
      </c>
      <c r="D350" s="3">
        <v>300</v>
      </c>
      <c r="E350" s="3">
        <v>300</v>
      </c>
      <c r="F350" s="3">
        <v>5400</v>
      </c>
      <c r="G350" s="3">
        <v>300</v>
      </c>
    </row>
    <row r="351" spans="1:7" x14ac:dyDescent="0.3">
      <c r="A351" s="6">
        <v>38237</v>
      </c>
      <c r="B351" s="3">
        <v>298</v>
      </c>
      <c r="C351" s="3">
        <v>298.25</v>
      </c>
      <c r="D351" s="3">
        <v>297.75</v>
      </c>
      <c r="E351" s="3">
        <v>297.75</v>
      </c>
      <c r="F351" s="3">
        <v>8200</v>
      </c>
      <c r="G351" s="3">
        <v>297.75</v>
      </c>
    </row>
    <row r="352" spans="1:7" x14ac:dyDescent="0.3">
      <c r="A352" s="6">
        <v>38238</v>
      </c>
      <c r="B352" s="3">
        <v>298.75</v>
      </c>
      <c r="C352" s="3">
        <v>298.75</v>
      </c>
      <c r="D352" s="3">
        <v>298</v>
      </c>
      <c r="E352" s="3">
        <v>298.5</v>
      </c>
      <c r="F352" s="3">
        <v>2500</v>
      </c>
      <c r="G352" s="3">
        <v>298.5</v>
      </c>
    </row>
    <row r="353" spans="1:7" x14ac:dyDescent="0.3">
      <c r="A353" s="6">
        <v>38239</v>
      </c>
      <c r="B353" s="3">
        <v>297</v>
      </c>
      <c r="C353" s="3">
        <v>297</v>
      </c>
      <c r="D353" s="3">
        <v>297</v>
      </c>
      <c r="E353" s="3">
        <v>297</v>
      </c>
      <c r="F353" s="3">
        <v>2000</v>
      </c>
      <c r="G353" s="3">
        <v>297</v>
      </c>
    </row>
    <row r="354" spans="1:7" x14ac:dyDescent="0.3">
      <c r="A354" s="6">
        <v>38240</v>
      </c>
      <c r="B354" s="3">
        <v>295</v>
      </c>
      <c r="C354" s="3">
        <v>295.5</v>
      </c>
      <c r="D354" s="3">
        <v>294.5</v>
      </c>
      <c r="E354" s="3">
        <v>295.25</v>
      </c>
      <c r="F354" s="3">
        <v>3000</v>
      </c>
      <c r="G354" s="3">
        <v>295.25</v>
      </c>
    </row>
    <row r="355" spans="1:7" x14ac:dyDescent="0.3">
      <c r="A355" s="6">
        <v>38243</v>
      </c>
      <c r="B355" s="3">
        <v>291.25</v>
      </c>
      <c r="C355" s="3">
        <v>291.25</v>
      </c>
      <c r="D355" s="3">
        <v>289.25</v>
      </c>
      <c r="E355" s="3">
        <v>290</v>
      </c>
      <c r="F355" s="3">
        <v>2900</v>
      </c>
      <c r="G355" s="3">
        <v>290</v>
      </c>
    </row>
    <row r="356" spans="1:7" x14ac:dyDescent="0.3">
      <c r="A356" s="6">
        <v>38244</v>
      </c>
      <c r="B356" s="3">
        <v>286.25</v>
      </c>
      <c r="C356" s="3">
        <v>287</v>
      </c>
      <c r="D356" s="3">
        <v>285.5</v>
      </c>
      <c r="E356" s="3">
        <v>287</v>
      </c>
      <c r="F356" s="3">
        <v>4100</v>
      </c>
      <c r="G356" s="3">
        <v>287</v>
      </c>
    </row>
    <row r="357" spans="1:7" x14ac:dyDescent="0.3">
      <c r="A357" s="6">
        <v>38245</v>
      </c>
      <c r="B357" s="3">
        <v>286</v>
      </c>
      <c r="C357" s="3">
        <v>286.25</v>
      </c>
      <c r="D357" s="3">
        <v>285.5</v>
      </c>
      <c r="E357" s="3">
        <v>285.5</v>
      </c>
      <c r="F357" s="3">
        <v>4400</v>
      </c>
      <c r="G357" s="3">
        <v>285.5</v>
      </c>
    </row>
    <row r="358" spans="1:7" x14ac:dyDescent="0.3">
      <c r="A358" s="6">
        <v>38246</v>
      </c>
      <c r="B358" s="3">
        <v>282</v>
      </c>
      <c r="C358" s="3">
        <v>283</v>
      </c>
      <c r="D358" s="3">
        <v>281</v>
      </c>
      <c r="E358" s="3">
        <v>282</v>
      </c>
      <c r="F358" s="3">
        <v>11000</v>
      </c>
      <c r="G358" s="3">
        <v>282</v>
      </c>
    </row>
    <row r="359" spans="1:7" x14ac:dyDescent="0.3">
      <c r="A359" s="6">
        <v>38247</v>
      </c>
      <c r="B359" s="3">
        <v>282</v>
      </c>
      <c r="C359" s="3">
        <v>282</v>
      </c>
      <c r="D359" s="3">
        <v>278</v>
      </c>
      <c r="E359" s="3">
        <v>278.25</v>
      </c>
      <c r="F359" s="3">
        <v>7000</v>
      </c>
      <c r="G359" s="3">
        <v>278.25</v>
      </c>
    </row>
    <row r="360" spans="1:7" x14ac:dyDescent="0.3">
      <c r="A360" s="6">
        <v>38250</v>
      </c>
      <c r="B360" s="3">
        <v>281</v>
      </c>
      <c r="C360" s="3">
        <v>281.75</v>
      </c>
      <c r="D360" s="3">
        <v>279.5</v>
      </c>
      <c r="E360" s="3">
        <v>280</v>
      </c>
      <c r="F360" s="3">
        <v>5300</v>
      </c>
      <c r="G360" s="3">
        <v>280</v>
      </c>
    </row>
    <row r="361" spans="1:7" x14ac:dyDescent="0.3">
      <c r="A361" s="6">
        <v>38251</v>
      </c>
      <c r="B361" s="3">
        <v>276</v>
      </c>
      <c r="C361" s="3">
        <v>278.75</v>
      </c>
      <c r="D361" s="3">
        <v>273.5</v>
      </c>
      <c r="E361" s="3">
        <v>278.75</v>
      </c>
      <c r="F361" s="3">
        <v>18000</v>
      </c>
      <c r="G361" s="3">
        <v>278.75</v>
      </c>
    </row>
    <row r="362" spans="1:7" x14ac:dyDescent="0.3">
      <c r="A362" s="6">
        <v>38252</v>
      </c>
      <c r="B362" s="3">
        <v>277</v>
      </c>
      <c r="C362" s="3">
        <v>283.25</v>
      </c>
      <c r="D362" s="3">
        <v>277</v>
      </c>
      <c r="E362" s="3">
        <v>283.25</v>
      </c>
      <c r="F362" s="3">
        <v>8400</v>
      </c>
      <c r="G362" s="3">
        <v>283.25</v>
      </c>
    </row>
    <row r="363" spans="1:7" x14ac:dyDescent="0.3">
      <c r="A363" s="6">
        <v>38253</v>
      </c>
      <c r="B363" s="3">
        <v>281.5</v>
      </c>
      <c r="C363" s="3">
        <v>281.75</v>
      </c>
      <c r="D363" s="3">
        <v>275.5</v>
      </c>
      <c r="E363" s="3">
        <v>276</v>
      </c>
      <c r="F363" s="3">
        <v>6600</v>
      </c>
      <c r="G363" s="3">
        <v>276</v>
      </c>
    </row>
    <row r="364" spans="1:7" x14ac:dyDescent="0.3">
      <c r="A364" s="6">
        <v>38254</v>
      </c>
      <c r="B364" s="3">
        <v>274</v>
      </c>
      <c r="C364" s="3">
        <v>275.5</v>
      </c>
      <c r="D364" s="3">
        <v>271</v>
      </c>
      <c r="E364" s="3">
        <v>275.5</v>
      </c>
      <c r="F364" s="3">
        <v>23200</v>
      </c>
      <c r="G364" s="3">
        <v>275.5</v>
      </c>
    </row>
    <row r="365" spans="1:7" x14ac:dyDescent="0.3">
      <c r="A365" s="6">
        <v>38257</v>
      </c>
      <c r="B365" s="3">
        <v>272</v>
      </c>
      <c r="C365" s="3">
        <v>278</v>
      </c>
      <c r="D365" s="3">
        <v>272</v>
      </c>
      <c r="E365" s="3">
        <v>278</v>
      </c>
      <c r="F365" s="3">
        <v>12400</v>
      </c>
      <c r="G365" s="3">
        <v>278</v>
      </c>
    </row>
    <row r="366" spans="1:7" x14ac:dyDescent="0.3">
      <c r="A366" s="6">
        <v>38258</v>
      </c>
      <c r="B366" s="3">
        <v>277</v>
      </c>
      <c r="C366" s="3">
        <v>278</v>
      </c>
      <c r="D366" s="3">
        <v>274</v>
      </c>
      <c r="E366" s="3">
        <v>275</v>
      </c>
      <c r="F366" s="3">
        <v>10600</v>
      </c>
      <c r="G366" s="3">
        <v>275</v>
      </c>
    </row>
    <row r="367" spans="1:7" x14ac:dyDescent="0.3">
      <c r="A367" s="6">
        <v>38259</v>
      </c>
      <c r="B367" s="3">
        <v>273.75</v>
      </c>
      <c r="C367" s="3">
        <v>273.75</v>
      </c>
      <c r="D367" s="3">
        <v>268</v>
      </c>
      <c r="E367" s="3">
        <v>272</v>
      </c>
      <c r="F367" s="3">
        <v>17200</v>
      </c>
      <c r="G367" s="3">
        <v>272</v>
      </c>
    </row>
    <row r="368" spans="1:7" x14ac:dyDescent="0.3">
      <c r="A368" s="6">
        <v>38260</v>
      </c>
      <c r="B368" s="3">
        <v>272.5</v>
      </c>
      <c r="C368" s="3">
        <v>272.5</v>
      </c>
      <c r="D368" s="3">
        <v>268</v>
      </c>
      <c r="E368" s="3">
        <v>268.88</v>
      </c>
      <c r="F368" s="3">
        <v>8900</v>
      </c>
      <c r="G368" s="3">
        <v>268.88</v>
      </c>
    </row>
    <row r="369" spans="1:7" x14ac:dyDescent="0.3">
      <c r="A369" s="6">
        <v>38261</v>
      </c>
      <c r="B369" s="3">
        <v>286</v>
      </c>
      <c r="C369" s="3">
        <v>286.5</v>
      </c>
      <c r="D369" s="3">
        <v>286</v>
      </c>
      <c r="E369" s="3">
        <v>286.5</v>
      </c>
      <c r="F369" s="3">
        <v>4900</v>
      </c>
      <c r="G369" s="3">
        <v>286.5</v>
      </c>
    </row>
    <row r="370" spans="1:7" x14ac:dyDescent="0.3">
      <c r="A370" s="6">
        <v>38264</v>
      </c>
      <c r="B370" s="3">
        <v>284.5</v>
      </c>
      <c r="C370" s="3">
        <v>285</v>
      </c>
      <c r="D370" s="3">
        <v>280</v>
      </c>
      <c r="E370" s="3">
        <v>280</v>
      </c>
      <c r="F370" s="3">
        <v>26700</v>
      </c>
      <c r="G370" s="3">
        <v>280</v>
      </c>
    </row>
    <row r="371" spans="1:7" x14ac:dyDescent="0.3">
      <c r="A371" s="6">
        <v>38265</v>
      </c>
      <c r="B371" s="3">
        <v>281.75</v>
      </c>
      <c r="C371" s="3">
        <v>281.75</v>
      </c>
      <c r="D371" s="3">
        <v>280.5</v>
      </c>
      <c r="E371" s="3">
        <v>281</v>
      </c>
      <c r="F371" s="3">
        <v>6100</v>
      </c>
      <c r="G371" s="3">
        <v>281</v>
      </c>
    </row>
    <row r="372" spans="1:7" x14ac:dyDescent="0.3">
      <c r="A372" s="6">
        <v>38266</v>
      </c>
      <c r="B372" s="3">
        <v>278</v>
      </c>
      <c r="C372" s="3">
        <v>281</v>
      </c>
      <c r="D372" s="3">
        <v>277.5</v>
      </c>
      <c r="E372" s="3">
        <v>280</v>
      </c>
      <c r="F372" s="3">
        <v>11300</v>
      </c>
      <c r="G372" s="3">
        <v>280</v>
      </c>
    </row>
    <row r="373" spans="1:7" x14ac:dyDescent="0.3">
      <c r="A373" s="6">
        <v>38267</v>
      </c>
      <c r="B373" s="3">
        <v>281.5</v>
      </c>
      <c r="C373" s="3">
        <v>282</v>
      </c>
      <c r="D373" s="3">
        <v>281</v>
      </c>
      <c r="E373" s="3">
        <v>282</v>
      </c>
      <c r="F373" s="3">
        <v>8500</v>
      </c>
      <c r="G373" s="3">
        <v>282</v>
      </c>
    </row>
    <row r="374" spans="1:7" x14ac:dyDescent="0.3">
      <c r="A374" s="6">
        <v>38268</v>
      </c>
      <c r="B374" s="3">
        <v>285</v>
      </c>
      <c r="C374" s="3">
        <v>286</v>
      </c>
      <c r="D374" s="3">
        <v>283.75</v>
      </c>
      <c r="E374" s="3">
        <v>284</v>
      </c>
      <c r="F374" s="3">
        <v>12600</v>
      </c>
      <c r="G374" s="3">
        <v>284</v>
      </c>
    </row>
    <row r="375" spans="1:7" x14ac:dyDescent="0.3">
      <c r="A375" s="6">
        <v>38271</v>
      </c>
      <c r="B375" s="3">
        <v>287</v>
      </c>
      <c r="C375" s="3">
        <v>291.75</v>
      </c>
      <c r="D375" s="3">
        <v>287</v>
      </c>
      <c r="E375" s="3">
        <v>291.75</v>
      </c>
      <c r="F375" s="3">
        <v>13400</v>
      </c>
      <c r="G375" s="3">
        <v>291.75</v>
      </c>
    </row>
    <row r="376" spans="1:7" x14ac:dyDescent="0.3">
      <c r="A376" s="6">
        <v>38272</v>
      </c>
      <c r="B376" s="3">
        <v>294</v>
      </c>
      <c r="C376" s="3">
        <v>294</v>
      </c>
      <c r="D376" s="3">
        <v>290</v>
      </c>
      <c r="E376" s="3">
        <v>290</v>
      </c>
      <c r="F376" s="3">
        <v>4800</v>
      </c>
      <c r="G376" s="3">
        <v>290</v>
      </c>
    </row>
    <row r="377" spans="1:7" x14ac:dyDescent="0.3">
      <c r="A377" s="6">
        <v>38273</v>
      </c>
      <c r="B377" s="3">
        <v>284.5</v>
      </c>
      <c r="C377" s="3">
        <v>284.5</v>
      </c>
      <c r="D377" s="3">
        <v>282</v>
      </c>
      <c r="E377" s="3">
        <v>282</v>
      </c>
      <c r="F377" s="3">
        <v>17700</v>
      </c>
      <c r="G377" s="3">
        <v>282</v>
      </c>
    </row>
    <row r="378" spans="1:7" x14ac:dyDescent="0.3">
      <c r="A378" s="6">
        <v>38274</v>
      </c>
      <c r="B378" s="3">
        <v>285</v>
      </c>
      <c r="C378" s="3">
        <v>285</v>
      </c>
      <c r="D378" s="3">
        <v>283</v>
      </c>
      <c r="E378" s="3">
        <v>283.5</v>
      </c>
      <c r="F378" s="3">
        <v>9700</v>
      </c>
      <c r="G378" s="3">
        <v>283.5</v>
      </c>
    </row>
    <row r="379" spans="1:7" x14ac:dyDescent="0.3">
      <c r="A379" s="6">
        <v>38275</v>
      </c>
      <c r="B379" s="3">
        <v>282.75</v>
      </c>
      <c r="C379" s="3">
        <v>286.5</v>
      </c>
      <c r="D379" s="3">
        <v>281.75</v>
      </c>
      <c r="E379" s="3">
        <v>286.5</v>
      </c>
      <c r="F379" s="3">
        <v>20100</v>
      </c>
      <c r="G379" s="3">
        <v>286.5</v>
      </c>
    </row>
    <row r="380" spans="1:7" x14ac:dyDescent="0.3">
      <c r="A380" s="6">
        <v>38278</v>
      </c>
      <c r="B380" s="3">
        <v>285</v>
      </c>
      <c r="C380" s="3">
        <v>288</v>
      </c>
      <c r="D380" s="3">
        <v>285</v>
      </c>
      <c r="E380" s="3">
        <v>284</v>
      </c>
      <c r="F380" s="3">
        <v>8600</v>
      </c>
      <c r="G380" s="3">
        <v>284</v>
      </c>
    </row>
    <row r="381" spans="1:7" x14ac:dyDescent="0.3">
      <c r="A381" s="6">
        <v>38279</v>
      </c>
      <c r="B381" s="3">
        <v>283</v>
      </c>
      <c r="C381" s="3">
        <v>283</v>
      </c>
      <c r="D381" s="3">
        <v>280.25</v>
      </c>
      <c r="E381" s="3">
        <v>281</v>
      </c>
      <c r="F381" s="3">
        <v>21800</v>
      </c>
      <c r="G381" s="3">
        <v>281</v>
      </c>
    </row>
    <row r="382" spans="1:7" x14ac:dyDescent="0.3">
      <c r="A382" s="6">
        <v>38280</v>
      </c>
      <c r="B382" s="3">
        <v>278</v>
      </c>
      <c r="C382" s="3">
        <v>278</v>
      </c>
      <c r="D382" s="3">
        <v>275.5</v>
      </c>
      <c r="E382" s="3">
        <v>277.25</v>
      </c>
      <c r="F382" s="3">
        <v>13000</v>
      </c>
      <c r="G382" s="3">
        <v>277.25</v>
      </c>
    </row>
    <row r="383" spans="1:7" x14ac:dyDescent="0.3">
      <c r="A383" s="6">
        <v>38281</v>
      </c>
      <c r="B383" s="3">
        <v>276</v>
      </c>
      <c r="C383" s="3">
        <v>277</v>
      </c>
      <c r="D383" s="3">
        <v>276</v>
      </c>
      <c r="E383" s="3">
        <v>276.25</v>
      </c>
      <c r="F383" s="3">
        <v>3800</v>
      </c>
      <c r="G383" s="3">
        <v>276.25</v>
      </c>
    </row>
    <row r="384" spans="1:7" x14ac:dyDescent="0.3">
      <c r="A384" s="6">
        <v>38282</v>
      </c>
      <c r="B384" s="3">
        <v>279</v>
      </c>
      <c r="C384" s="3">
        <v>280.5</v>
      </c>
      <c r="D384" s="3">
        <v>279</v>
      </c>
      <c r="E384" s="3">
        <v>279</v>
      </c>
      <c r="F384" s="3">
        <v>6900</v>
      </c>
      <c r="G384" s="3">
        <v>279</v>
      </c>
    </row>
    <row r="385" spans="1:7" x14ac:dyDescent="0.3">
      <c r="A385" s="6">
        <v>38285</v>
      </c>
      <c r="B385" s="3">
        <v>285.25</v>
      </c>
      <c r="C385" s="3">
        <v>286.75</v>
      </c>
      <c r="D385" s="3">
        <v>285</v>
      </c>
      <c r="E385" s="3">
        <v>286.5</v>
      </c>
      <c r="F385" s="3">
        <v>12800</v>
      </c>
      <c r="G385" s="3">
        <v>286.5</v>
      </c>
    </row>
    <row r="386" spans="1:7" x14ac:dyDescent="0.3">
      <c r="A386" s="6">
        <v>38286</v>
      </c>
      <c r="B386" s="3">
        <v>285.5</v>
      </c>
      <c r="C386" s="3">
        <v>285.5</v>
      </c>
      <c r="D386" s="3">
        <v>283</v>
      </c>
      <c r="E386" s="3">
        <v>283</v>
      </c>
      <c r="F386" s="3">
        <v>12000</v>
      </c>
      <c r="G386" s="3">
        <v>283</v>
      </c>
    </row>
    <row r="387" spans="1:7" x14ac:dyDescent="0.3">
      <c r="A387" s="6">
        <v>38287</v>
      </c>
      <c r="B387" s="3">
        <v>284</v>
      </c>
      <c r="C387" s="3">
        <v>285</v>
      </c>
      <c r="D387" s="3">
        <v>282.75</v>
      </c>
      <c r="E387" s="3">
        <v>282.75</v>
      </c>
      <c r="F387" s="3">
        <v>18800</v>
      </c>
      <c r="G387" s="3">
        <v>282.75</v>
      </c>
    </row>
    <row r="388" spans="1:7" x14ac:dyDescent="0.3">
      <c r="A388" s="6">
        <v>38288</v>
      </c>
      <c r="B388" s="3">
        <v>283.5</v>
      </c>
      <c r="C388" s="3">
        <v>283.5</v>
      </c>
      <c r="D388" s="3">
        <v>280.25</v>
      </c>
      <c r="E388" s="3">
        <v>281</v>
      </c>
      <c r="F388" s="3">
        <v>10300</v>
      </c>
      <c r="G388" s="3">
        <v>281</v>
      </c>
    </row>
    <row r="389" spans="1:7" x14ac:dyDescent="0.3">
      <c r="A389" s="6">
        <v>38289</v>
      </c>
      <c r="B389" s="3">
        <v>280</v>
      </c>
      <c r="C389" s="3">
        <v>282</v>
      </c>
      <c r="D389" s="3">
        <v>280</v>
      </c>
      <c r="E389" s="3">
        <v>282</v>
      </c>
      <c r="F389" s="3">
        <v>12300</v>
      </c>
      <c r="G389" s="3">
        <v>282</v>
      </c>
    </row>
    <row r="390" spans="1:7" x14ac:dyDescent="0.3">
      <c r="A390" s="6">
        <v>38292</v>
      </c>
      <c r="B390" s="3">
        <v>284</v>
      </c>
      <c r="C390" s="3">
        <v>284</v>
      </c>
      <c r="D390" s="3">
        <v>279</v>
      </c>
      <c r="E390" s="3">
        <v>280</v>
      </c>
      <c r="F390" s="3">
        <v>13600</v>
      </c>
      <c r="G390" s="3">
        <v>280</v>
      </c>
    </row>
    <row r="391" spans="1:7" x14ac:dyDescent="0.3">
      <c r="A391" s="6">
        <v>38293</v>
      </c>
      <c r="B391" s="3">
        <v>277.75</v>
      </c>
      <c r="C391" s="3">
        <v>278</v>
      </c>
      <c r="D391" s="3">
        <v>277</v>
      </c>
      <c r="E391" s="3">
        <v>277.25</v>
      </c>
      <c r="F391" s="3">
        <v>15200</v>
      </c>
      <c r="G391" s="3">
        <v>277.25</v>
      </c>
    </row>
    <row r="392" spans="1:7" x14ac:dyDescent="0.3">
      <c r="A392" s="6">
        <v>38294</v>
      </c>
      <c r="B392" s="3">
        <v>277.25</v>
      </c>
      <c r="C392" s="3">
        <v>279</v>
      </c>
      <c r="D392" s="3">
        <v>276.5</v>
      </c>
      <c r="E392" s="3">
        <v>279</v>
      </c>
      <c r="F392" s="3">
        <v>11900</v>
      </c>
      <c r="G392" s="3">
        <v>279</v>
      </c>
    </row>
    <row r="393" spans="1:7" x14ac:dyDescent="0.3">
      <c r="A393" s="6">
        <v>38295</v>
      </c>
      <c r="B393" s="3">
        <v>279</v>
      </c>
      <c r="C393" s="3">
        <v>279.75</v>
      </c>
      <c r="D393" s="3">
        <v>278.25</v>
      </c>
      <c r="E393" s="3">
        <v>278.5</v>
      </c>
      <c r="F393" s="3">
        <v>24600</v>
      </c>
      <c r="G393" s="3">
        <v>278.5</v>
      </c>
    </row>
    <row r="394" spans="1:7" x14ac:dyDescent="0.3">
      <c r="A394" s="6">
        <v>38296</v>
      </c>
      <c r="B394" s="3">
        <v>278.75</v>
      </c>
      <c r="C394" s="3">
        <v>278.75</v>
      </c>
      <c r="D394" s="3">
        <v>277.75</v>
      </c>
      <c r="E394" s="3">
        <v>277.75</v>
      </c>
      <c r="F394" s="3">
        <v>4900</v>
      </c>
      <c r="G394" s="3">
        <v>277.75</v>
      </c>
    </row>
    <row r="395" spans="1:7" x14ac:dyDescent="0.3">
      <c r="A395" s="6">
        <v>38299</v>
      </c>
      <c r="B395" s="3">
        <v>279.5</v>
      </c>
      <c r="C395" s="3">
        <v>279.5</v>
      </c>
      <c r="D395" s="3">
        <v>276.5</v>
      </c>
      <c r="E395" s="3">
        <v>276.75</v>
      </c>
      <c r="F395" s="3">
        <v>8500</v>
      </c>
      <c r="G395" s="3">
        <v>276.75</v>
      </c>
    </row>
    <row r="396" spans="1:7" x14ac:dyDescent="0.3">
      <c r="A396" s="6">
        <v>38300</v>
      </c>
      <c r="B396" s="3">
        <v>275.5</v>
      </c>
      <c r="C396" s="3">
        <v>276</v>
      </c>
      <c r="D396" s="3">
        <v>274.25</v>
      </c>
      <c r="E396" s="3">
        <v>275.5</v>
      </c>
      <c r="F396" s="3">
        <v>17200</v>
      </c>
      <c r="G396" s="3">
        <v>275.5</v>
      </c>
    </row>
    <row r="397" spans="1:7" x14ac:dyDescent="0.3">
      <c r="A397" s="6">
        <v>38301</v>
      </c>
      <c r="B397" s="3">
        <v>273</v>
      </c>
      <c r="C397" s="3">
        <v>273</v>
      </c>
      <c r="D397" s="3">
        <v>269</v>
      </c>
      <c r="E397" s="3">
        <v>269.25</v>
      </c>
      <c r="F397" s="3">
        <v>14300</v>
      </c>
      <c r="G397" s="3">
        <v>269.25</v>
      </c>
    </row>
    <row r="398" spans="1:7" x14ac:dyDescent="0.3">
      <c r="A398" s="6">
        <v>38302</v>
      </c>
      <c r="B398" s="3">
        <v>270.25</v>
      </c>
      <c r="C398" s="3">
        <v>270.5</v>
      </c>
      <c r="D398" s="3">
        <v>266.5</v>
      </c>
      <c r="E398" s="3">
        <v>268</v>
      </c>
      <c r="F398" s="3">
        <v>10800</v>
      </c>
      <c r="G398" s="3">
        <v>268</v>
      </c>
    </row>
    <row r="399" spans="1:7" x14ac:dyDescent="0.3">
      <c r="A399" s="6">
        <v>38303</v>
      </c>
      <c r="B399" s="3">
        <v>267</v>
      </c>
      <c r="C399" s="3">
        <v>268</v>
      </c>
      <c r="D399" s="3">
        <v>266.25</v>
      </c>
      <c r="E399" s="3">
        <v>266.25</v>
      </c>
      <c r="F399" s="3">
        <v>5200</v>
      </c>
      <c r="G399" s="3">
        <v>266.25</v>
      </c>
    </row>
    <row r="400" spans="1:7" x14ac:dyDescent="0.3">
      <c r="A400" s="6">
        <v>38306</v>
      </c>
      <c r="B400" s="3">
        <v>267.5</v>
      </c>
      <c r="C400" s="3">
        <v>268.25</v>
      </c>
      <c r="D400" s="3">
        <v>267.25</v>
      </c>
      <c r="E400" s="3">
        <v>268</v>
      </c>
      <c r="F400" s="3">
        <v>5800</v>
      </c>
      <c r="G400" s="3">
        <v>268</v>
      </c>
    </row>
    <row r="401" spans="1:7" x14ac:dyDescent="0.3">
      <c r="A401" s="6">
        <v>38307</v>
      </c>
      <c r="B401" s="3">
        <v>269</v>
      </c>
      <c r="C401" s="3">
        <v>270.5</v>
      </c>
      <c r="D401" s="3">
        <v>269</v>
      </c>
      <c r="E401" s="3">
        <v>269.5</v>
      </c>
      <c r="F401" s="3">
        <v>14700</v>
      </c>
      <c r="G401" s="3">
        <v>269.5</v>
      </c>
    </row>
    <row r="402" spans="1:7" x14ac:dyDescent="0.3">
      <c r="A402" s="6">
        <v>38308</v>
      </c>
      <c r="B402" s="3">
        <v>268</v>
      </c>
      <c r="C402" s="3">
        <v>268</v>
      </c>
      <c r="D402" s="3">
        <v>258.5</v>
      </c>
      <c r="E402" s="3">
        <v>259.63</v>
      </c>
      <c r="F402" s="3">
        <v>17800</v>
      </c>
      <c r="G402" s="3">
        <v>259.63</v>
      </c>
    </row>
    <row r="403" spans="1:7" x14ac:dyDescent="0.3">
      <c r="A403" s="6">
        <v>38309</v>
      </c>
      <c r="B403" s="3">
        <v>259</v>
      </c>
      <c r="C403" s="3">
        <v>260.5</v>
      </c>
      <c r="D403" s="3">
        <v>257</v>
      </c>
      <c r="E403" s="3">
        <v>258.13</v>
      </c>
      <c r="F403" s="3">
        <v>9200</v>
      </c>
      <c r="G403" s="3">
        <v>258.13</v>
      </c>
    </row>
    <row r="404" spans="1:7" x14ac:dyDescent="0.3">
      <c r="A404" s="6">
        <v>38310</v>
      </c>
      <c r="B404" s="3">
        <v>259.5</v>
      </c>
      <c r="C404" s="3">
        <v>260</v>
      </c>
      <c r="D404" s="3">
        <v>257.25</v>
      </c>
      <c r="E404" s="3">
        <v>257.25</v>
      </c>
      <c r="F404" s="3">
        <v>5100</v>
      </c>
      <c r="G404" s="3">
        <v>257.25</v>
      </c>
    </row>
    <row r="405" spans="1:7" x14ac:dyDescent="0.3">
      <c r="A405" s="6">
        <v>38313</v>
      </c>
      <c r="B405" s="3">
        <v>257.75</v>
      </c>
      <c r="C405" s="3">
        <v>261</v>
      </c>
      <c r="D405" s="3">
        <v>257.5</v>
      </c>
      <c r="E405" s="3">
        <v>260</v>
      </c>
      <c r="F405" s="3">
        <v>10600</v>
      </c>
      <c r="G405" s="3">
        <v>260</v>
      </c>
    </row>
    <row r="406" spans="1:7" x14ac:dyDescent="0.3">
      <c r="A406" s="6">
        <v>38314</v>
      </c>
      <c r="B406" s="3">
        <v>260.25</v>
      </c>
      <c r="C406" s="3">
        <v>262</v>
      </c>
      <c r="D406" s="3">
        <v>257</v>
      </c>
      <c r="E406" s="3">
        <v>257</v>
      </c>
      <c r="F406" s="3">
        <v>7100</v>
      </c>
      <c r="G406" s="3">
        <v>257</v>
      </c>
    </row>
    <row r="407" spans="1:7" x14ac:dyDescent="0.3">
      <c r="A407" s="6">
        <v>38315</v>
      </c>
      <c r="B407" s="3">
        <v>257.25</v>
      </c>
      <c r="C407" s="3">
        <v>258.75</v>
      </c>
      <c r="D407" s="3">
        <v>257.25</v>
      </c>
      <c r="E407" s="3">
        <v>258.38</v>
      </c>
      <c r="F407" s="3">
        <v>5000</v>
      </c>
      <c r="G407" s="3">
        <v>258.38</v>
      </c>
    </row>
    <row r="408" spans="1:7" x14ac:dyDescent="0.3">
      <c r="A408" s="6">
        <v>38316</v>
      </c>
      <c r="B408" s="3">
        <v>260</v>
      </c>
      <c r="C408" s="3">
        <v>263</v>
      </c>
      <c r="D408" s="3">
        <v>260</v>
      </c>
      <c r="E408" s="3">
        <v>262.5</v>
      </c>
      <c r="F408" s="3">
        <v>24700</v>
      </c>
      <c r="G408" s="3">
        <v>262.5</v>
      </c>
    </row>
    <row r="409" spans="1:7" x14ac:dyDescent="0.3">
      <c r="A409" s="6">
        <v>38317</v>
      </c>
      <c r="B409" s="3">
        <v>260</v>
      </c>
      <c r="C409" s="3">
        <v>260</v>
      </c>
      <c r="D409" s="3">
        <v>257</v>
      </c>
      <c r="E409" s="3">
        <v>257</v>
      </c>
      <c r="F409" s="3">
        <v>16100</v>
      </c>
      <c r="G409" s="3">
        <v>257</v>
      </c>
    </row>
    <row r="410" spans="1:7" x14ac:dyDescent="0.3">
      <c r="A410" s="6">
        <v>38320</v>
      </c>
      <c r="B410" s="3">
        <v>260</v>
      </c>
      <c r="C410" s="3">
        <v>260.75</v>
      </c>
      <c r="D410" s="3">
        <v>258.5</v>
      </c>
      <c r="E410" s="3">
        <v>258.75</v>
      </c>
      <c r="F410" s="3">
        <v>6600</v>
      </c>
      <c r="G410" s="3">
        <v>258.75</v>
      </c>
    </row>
    <row r="411" spans="1:7" x14ac:dyDescent="0.3">
      <c r="A411" s="6">
        <v>38321</v>
      </c>
      <c r="B411" s="3">
        <v>256.5</v>
      </c>
      <c r="C411" s="3">
        <v>256.5</v>
      </c>
      <c r="D411" s="3">
        <v>254.75</v>
      </c>
      <c r="E411" s="3">
        <v>254.75</v>
      </c>
      <c r="F411" s="3">
        <v>14600</v>
      </c>
      <c r="G411" s="3">
        <v>254.75</v>
      </c>
    </row>
    <row r="412" spans="1:7" x14ac:dyDescent="0.3">
      <c r="A412" s="6">
        <v>38322</v>
      </c>
      <c r="B412" s="3">
        <v>243.5</v>
      </c>
      <c r="C412" s="3">
        <v>243.5</v>
      </c>
      <c r="D412" s="3">
        <v>240</v>
      </c>
      <c r="E412" s="3">
        <v>240</v>
      </c>
      <c r="F412" s="3">
        <v>5100</v>
      </c>
      <c r="G412" s="3">
        <v>240</v>
      </c>
    </row>
    <row r="413" spans="1:7" x14ac:dyDescent="0.3">
      <c r="A413" s="6">
        <v>38323</v>
      </c>
      <c r="B413" s="3">
        <v>239</v>
      </c>
      <c r="C413" s="3">
        <v>239.5</v>
      </c>
      <c r="D413" s="3">
        <v>236</v>
      </c>
      <c r="E413" s="3">
        <v>236</v>
      </c>
      <c r="F413" s="3">
        <v>16800</v>
      </c>
      <c r="G413" s="3">
        <v>236</v>
      </c>
    </row>
    <row r="414" spans="1:7" x14ac:dyDescent="0.3">
      <c r="A414" s="6">
        <v>38324</v>
      </c>
      <c r="B414" s="3">
        <v>233.5</v>
      </c>
      <c r="C414" s="3">
        <v>233.5</v>
      </c>
      <c r="D414" s="3">
        <v>231.25</v>
      </c>
      <c r="E414" s="3">
        <v>231.25</v>
      </c>
      <c r="F414" s="3">
        <v>8300</v>
      </c>
      <c r="G414" s="3">
        <v>231.25</v>
      </c>
    </row>
    <row r="415" spans="1:7" x14ac:dyDescent="0.3">
      <c r="A415" s="6">
        <v>38327</v>
      </c>
      <c r="B415" s="3">
        <v>228</v>
      </c>
      <c r="C415" s="3">
        <v>230</v>
      </c>
      <c r="D415" s="3">
        <v>225</v>
      </c>
      <c r="E415" s="3">
        <v>230</v>
      </c>
      <c r="F415" s="3">
        <v>21900</v>
      </c>
      <c r="G415" s="3">
        <v>230</v>
      </c>
    </row>
    <row r="416" spans="1:7" x14ac:dyDescent="0.3">
      <c r="A416" s="6">
        <v>38328</v>
      </c>
      <c r="B416" s="3">
        <v>232.5</v>
      </c>
      <c r="C416" s="3">
        <v>233</v>
      </c>
      <c r="D416" s="3">
        <v>231.5</v>
      </c>
      <c r="E416" s="3">
        <v>232.5</v>
      </c>
      <c r="F416" s="3">
        <v>6100</v>
      </c>
      <c r="G416" s="3">
        <v>232.5</v>
      </c>
    </row>
    <row r="417" spans="1:7" x14ac:dyDescent="0.3">
      <c r="A417" s="6">
        <v>38329</v>
      </c>
      <c r="B417" s="3">
        <v>231.5</v>
      </c>
      <c r="C417" s="3">
        <v>231.5</v>
      </c>
      <c r="D417" s="3">
        <v>227.5</v>
      </c>
      <c r="E417" s="3">
        <v>228</v>
      </c>
      <c r="F417" s="3">
        <v>17500</v>
      </c>
      <c r="G417" s="3">
        <v>228</v>
      </c>
    </row>
    <row r="418" spans="1:7" x14ac:dyDescent="0.3">
      <c r="A418" s="6">
        <v>38330</v>
      </c>
      <c r="B418" s="3">
        <v>229.75</v>
      </c>
      <c r="C418" s="3">
        <v>229.75</v>
      </c>
      <c r="D418" s="3">
        <v>225</v>
      </c>
      <c r="E418" s="3">
        <v>225.5</v>
      </c>
      <c r="F418" s="3">
        <v>7700</v>
      </c>
      <c r="G418" s="3">
        <v>225.5</v>
      </c>
    </row>
    <row r="419" spans="1:7" x14ac:dyDescent="0.3">
      <c r="A419" s="6">
        <v>38331</v>
      </c>
      <c r="B419" s="3">
        <v>226</v>
      </c>
      <c r="C419" s="3">
        <v>228.25</v>
      </c>
      <c r="D419" s="3">
        <v>225.75</v>
      </c>
      <c r="E419" s="3">
        <v>227.88</v>
      </c>
      <c r="F419" s="3">
        <v>7300</v>
      </c>
      <c r="G419" s="3">
        <v>227.88</v>
      </c>
    </row>
    <row r="420" spans="1:7" x14ac:dyDescent="0.3">
      <c r="A420" s="6">
        <v>38334</v>
      </c>
      <c r="B420" s="3">
        <v>225.5</v>
      </c>
      <c r="C420" s="3">
        <v>227</v>
      </c>
      <c r="D420" s="3">
        <v>225.5</v>
      </c>
      <c r="E420" s="3">
        <v>227</v>
      </c>
      <c r="F420" s="3">
        <v>7400</v>
      </c>
      <c r="G420" s="3">
        <v>227</v>
      </c>
    </row>
    <row r="421" spans="1:7" x14ac:dyDescent="0.3">
      <c r="A421" s="6">
        <v>38335</v>
      </c>
      <c r="B421" s="3">
        <v>229</v>
      </c>
      <c r="C421" s="3">
        <v>231.5</v>
      </c>
      <c r="D421" s="3">
        <v>229</v>
      </c>
      <c r="E421" s="3">
        <v>229.75</v>
      </c>
      <c r="F421" s="3">
        <v>11000</v>
      </c>
      <c r="G421" s="3">
        <v>229.75</v>
      </c>
    </row>
    <row r="422" spans="1:7" x14ac:dyDescent="0.3">
      <c r="A422" s="6">
        <v>38336</v>
      </c>
      <c r="B422" s="3">
        <v>228.75</v>
      </c>
      <c r="C422" s="3">
        <v>228.75</v>
      </c>
      <c r="D422" s="3">
        <v>227</v>
      </c>
      <c r="E422" s="3">
        <v>227</v>
      </c>
      <c r="F422" s="3">
        <v>4800</v>
      </c>
      <c r="G422" s="3">
        <v>227</v>
      </c>
    </row>
    <row r="423" spans="1:7" x14ac:dyDescent="0.3">
      <c r="A423" s="6">
        <v>38337</v>
      </c>
      <c r="B423" s="3">
        <v>225.5</v>
      </c>
      <c r="C423" s="3">
        <v>225.75</v>
      </c>
      <c r="D423" s="3">
        <v>224.75</v>
      </c>
      <c r="E423" s="3">
        <v>224.75</v>
      </c>
      <c r="F423" s="3">
        <v>7600</v>
      </c>
      <c r="G423" s="3">
        <v>224.75</v>
      </c>
    </row>
    <row r="424" spans="1:7" x14ac:dyDescent="0.3">
      <c r="A424" s="6">
        <v>38338</v>
      </c>
      <c r="B424" s="3">
        <v>223.5</v>
      </c>
      <c r="C424" s="3">
        <v>223.5</v>
      </c>
      <c r="D424" s="3">
        <v>222</v>
      </c>
      <c r="E424" s="3">
        <v>222</v>
      </c>
      <c r="F424" s="3">
        <v>1500</v>
      </c>
      <c r="G424" s="3">
        <v>222</v>
      </c>
    </row>
    <row r="425" spans="1:7" x14ac:dyDescent="0.3">
      <c r="A425" s="6">
        <v>38341</v>
      </c>
      <c r="B425" s="3">
        <v>221.5</v>
      </c>
      <c r="C425" s="3">
        <v>223</v>
      </c>
      <c r="D425" s="3">
        <v>220.5</v>
      </c>
      <c r="E425" s="3">
        <v>221</v>
      </c>
      <c r="F425" s="3">
        <v>3900</v>
      </c>
      <c r="G425" s="3">
        <v>221</v>
      </c>
    </row>
    <row r="426" spans="1:7" x14ac:dyDescent="0.3">
      <c r="A426" s="6">
        <v>38342</v>
      </c>
      <c r="B426" s="3">
        <v>219.75</v>
      </c>
      <c r="C426" s="3">
        <v>223.5</v>
      </c>
      <c r="D426" s="3">
        <v>219.75</v>
      </c>
      <c r="E426" s="3">
        <v>222.88</v>
      </c>
      <c r="F426" s="3">
        <v>10000</v>
      </c>
      <c r="G426" s="3">
        <v>222.88</v>
      </c>
    </row>
    <row r="427" spans="1:7" x14ac:dyDescent="0.3">
      <c r="A427" s="6">
        <v>38343</v>
      </c>
      <c r="B427" s="3">
        <v>222.25</v>
      </c>
      <c r="C427" s="3">
        <v>222.5</v>
      </c>
      <c r="D427" s="3">
        <v>221.5</v>
      </c>
      <c r="E427" s="3">
        <v>221.5</v>
      </c>
      <c r="F427" s="3">
        <v>3000</v>
      </c>
      <c r="G427" s="3">
        <v>221.5</v>
      </c>
    </row>
    <row r="428" spans="1:7" x14ac:dyDescent="0.3">
      <c r="A428" s="6">
        <v>38344</v>
      </c>
      <c r="B428" s="3">
        <v>220</v>
      </c>
      <c r="C428" s="3">
        <v>220</v>
      </c>
      <c r="D428" s="3">
        <v>218</v>
      </c>
      <c r="E428" s="3">
        <v>218.5</v>
      </c>
      <c r="F428" s="3">
        <v>18100</v>
      </c>
      <c r="G428" s="3">
        <v>218.5</v>
      </c>
    </row>
    <row r="429" spans="1:7" x14ac:dyDescent="0.3">
      <c r="A429" s="6">
        <v>38348</v>
      </c>
      <c r="B429" s="3">
        <v>216.25</v>
      </c>
      <c r="C429" s="3">
        <v>216.25</v>
      </c>
      <c r="D429" s="3">
        <v>214</v>
      </c>
      <c r="E429" s="3">
        <v>214</v>
      </c>
      <c r="F429" s="3">
        <v>4000</v>
      </c>
      <c r="G429" s="3">
        <v>214</v>
      </c>
    </row>
    <row r="430" spans="1:7" x14ac:dyDescent="0.3">
      <c r="A430" s="6">
        <v>38349</v>
      </c>
      <c r="B430" s="3">
        <v>209</v>
      </c>
      <c r="C430" s="3">
        <v>209.5</v>
      </c>
      <c r="D430" s="3">
        <v>207</v>
      </c>
      <c r="E430" s="3">
        <v>208</v>
      </c>
      <c r="F430" s="3">
        <v>13500</v>
      </c>
      <c r="G430" s="3">
        <v>208</v>
      </c>
    </row>
    <row r="431" spans="1:7" x14ac:dyDescent="0.3">
      <c r="A431" s="6">
        <v>38350</v>
      </c>
      <c r="B431" s="3">
        <v>207.75</v>
      </c>
      <c r="C431" s="3">
        <v>207.75</v>
      </c>
      <c r="D431" s="3">
        <v>204</v>
      </c>
      <c r="E431" s="3">
        <v>205</v>
      </c>
      <c r="F431" s="3">
        <v>8500</v>
      </c>
      <c r="G431" s="3">
        <v>205</v>
      </c>
    </row>
    <row r="432" spans="1:7" x14ac:dyDescent="0.3">
      <c r="A432" s="6">
        <v>38351</v>
      </c>
      <c r="B432" s="3">
        <v>207.75</v>
      </c>
      <c r="C432" s="3">
        <v>209</v>
      </c>
      <c r="D432" s="3">
        <v>207.75</v>
      </c>
      <c r="E432" s="3">
        <v>208.25</v>
      </c>
      <c r="F432" s="3">
        <v>10100</v>
      </c>
      <c r="G432" s="3">
        <v>208.25</v>
      </c>
    </row>
    <row r="433" spans="1:7" x14ac:dyDescent="0.3">
      <c r="A433" s="6">
        <v>38355</v>
      </c>
      <c r="B433" s="3">
        <v>185</v>
      </c>
      <c r="C433" s="3">
        <v>185.5</v>
      </c>
      <c r="D433" s="3">
        <v>180</v>
      </c>
      <c r="E433" s="3">
        <v>181</v>
      </c>
      <c r="F433" s="3">
        <v>213</v>
      </c>
      <c r="G433" s="3">
        <v>180</v>
      </c>
    </row>
    <row r="434" spans="1:7" x14ac:dyDescent="0.3">
      <c r="A434" s="6">
        <v>38356</v>
      </c>
      <c r="B434" s="3">
        <v>179.5</v>
      </c>
      <c r="C434" s="3">
        <v>181.5</v>
      </c>
      <c r="D434" s="3">
        <v>179.5</v>
      </c>
      <c r="E434" s="3">
        <v>181.5</v>
      </c>
      <c r="F434" s="3">
        <v>74</v>
      </c>
      <c r="G434" s="3">
        <v>181.5</v>
      </c>
    </row>
    <row r="435" spans="1:7" x14ac:dyDescent="0.3">
      <c r="A435" s="6">
        <v>38357</v>
      </c>
      <c r="B435" s="3">
        <v>179</v>
      </c>
      <c r="C435" s="3">
        <v>185</v>
      </c>
      <c r="D435" s="3">
        <v>179</v>
      </c>
      <c r="E435" s="3">
        <v>185</v>
      </c>
      <c r="F435" s="3">
        <v>121</v>
      </c>
      <c r="G435" s="3">
        <v>183.63</v>
      </c>
    </row>
    <row r="436" spans="1:7" x14ac:dyDescent="0.3">
      <c r="A436" s="6">
        <v>38359</v>
      </c>
      <c r="B436" s="3">
        <v>175</v>
      </c>
      <c r="C436" s="3">
        <v>175.25</v>
      </c>
      <c r="D436" s="3">
        <v>172</v>
      </c>
      <c r="E436" s="3">
        <v>172</v>
      </c>
      <c r="F436" s="3">
        <v>110</v>
      </c>
      <c r="G436" s="3">
        <v>172</v>
      </c>
    </row>
    <row r="437" spans="1:7" x14ac:dyDescent="0.3">
      <c r="A437" s="6">
        <v>38362</v>
      </c>
      <c r="B437" s="3">
        <v>169.5</v>
      </c>
      <c r="C437" s="3">
        <v>170.25</v>
      </c>
      <c r="D437" s="3">
        <v>166</v>
      </c>
      <c r="E437" s="3">
        <v>170.25</v>
      </c>
      <c r="F437" s="3">
        <v>319</v>
      </c>
      <c r="G437" s="3">
        <v>170</v>
      </c>
    </row>
    <row r="438" spans="1:7" x14ac:dyDescent="0.3">
      <c r="A438" s="6">
        <v>38363</v>
      </c>
      <c r="B438" s="3">
        <v>169</v>
      </c>
      <c r="C438" s="3">
        <v>169.5</v>
      </c>
      <c r="D438" s="3">
        <v>165.5</v>
      </c>
      <c r="E438" s="3">
        <v>166</v>
      </c>
      <c r="F438" s="3">
        <v>136</v>
      </c>
      <c r="G438" s="3">
        <v>166</v>
      </c>
    </row>
    <row r="439" spans="1:7" x14ac:dyDescent="0.3">
      <c r="A439" s="6">
        <v>38364</v>
      </c>
      <c r="B439" s="3">
        <v>161</v>
      </c>
      <c r="C439" s="3">
        <v>162</v>
      </c>
      <c r="D439" s="3">
        <v>157.5</v>
      </c>
      <c r="E439" s="3">
        <v>159.5</v>
      </c>
      <c r="F439" s="3">
        <v>387</v>
      </c>
      <c r="G439" s="3">
        <v>159.5</v>
      </c>
    </row>
    <row r="440" spans="1:7" x14ac:dyDescent="0.3">
      <c r="A440" s="6">
        <v>38365</v>
      </c>
      <c r="B440" s="3">
        <v>160</v>
      </c>
      <c r="C440" s="3">
        <v>166.5</v>
      </c>
      <c r="D440" s="3">
        <v>159</v>
      </c>
      <c r="E440" s="3">
        <v>166.5</v>
      </c>
      <c r="F440" s="3">
        <v>307</v>
      </c>
      <c r="G440" s="3">
        <v>166.5</v>
      </c>
    </row>
    <row r="441" spans="1:7" x14ac:dyDescent="0.3">
      <c r="A441" s="6">
        <v>38366</v>
      </c>
      <c r="B441" s="3">
        <v>165</v>
      </c>
      <c r="C441" s="3">
        <v>170</v>
      </c>
      <c r="D441" s="3">
        <v>163.5</v>
      </c>
      <c r="E441" s="3">
        <v>169.25</v>
      </c>
      <c r="F441" s="3">
        <v>122</v>
      </c>
      <c r="G441" s="3">
        <v>169.25</v>
      </c>
    </row>
    <row r="442" spans="1:7" x14ac:dyDescent="0.3">
      <c r="A442" s="6">
        <v>38369</v>
      </c>
      <c r="B442" s="3">
        <v>173</v>
      </c>
      <c r="C442" s="3">
        <v>177.5</v>
      </c>
      <c r="D442" s="3">
        <v>172</v>
      </c>
      <c r="E442" s="3">
        <v>172.5</v>
      </c>
      <c r="F442" s="3">
        <v>249</v>
      </c>
      <c r="G442" s="3">
        <v>172.5</v>
      </c>
    </row>
    <row r="443" spans="1:7" x14ac:dyDescent="0.3">
      <c r="A443" s="6">
        <v>38370</v>
      </c>
      <c r="B443" s="3">
        <v>170</v>
      </c>
      <c r="C443" s="3">
        <v>176</v>
      </c>
      <c r="D443" s="3">
        <v>170</v>
      </c>
      <c r="E443" s="3">
        <v>175</v>
      </c>
      <c r="F443" s="3">
        <v>71</v>
      </c>
      <c r="G443" s="3">
        <v>174.63</v>
      </c>
    </row>
    <row r="444" spans="1:7" x14ac:dyDescent="0.3">
      <c r="A444" s="6">
        <v>38371</v>
      </c>
      <c r="B444" s="3">
        <v>179</v>
      </c>
      <c r="C444" s="3">
        <v>179</v>
      </c>
      <c r="D444" s="3">
        <v>172</v>
      </c>
      <c r="E444" s="3">
        <v>172.5</v>
      </c>
      <c r="F444" s="3">
        <v>134</v>
      </c>
      <c r="G444" s="3">
        <v>172.5</v>
      </c>
    </row>
    <row r="445" spans="1:7" x14ac:dyDescent="0.3">
      <c r="A445" s="6">
        <v>38372</v>
      </c>
      <c r="B445" s="3">
        <v>171</v>
      </c>
      <c r="C445" s="3">
        <v>171</v>
      </c>
      <c r="D445" s="3">
        <v>169</v>
      </c>
      <c r="E445" s="3">
        <v>169</v>
      </c>
      <c r="F445" s="3">
        <v>101</v>
      </c>
      <c r="G445" s="3">
        <v>169</v>
      </c>
    </row>
    <row r="446" spans="1:7" x14ac:dyDescent="0.3">
      <c r="A446" s="6">
        <v>38373</v>
      </c>
      <c r="B446" s="3">
        <v>175</v>
      </c>
      <c r="C446" s="3">
        <v>179.25</v>
      </c>
      <c r="D446" s="3">
        <v>174.5</v>
      </c>
      <c r="E446" s="3">
        <v>179.25</v>
      </c>
      <c r="F446" s="3">
        <v>211</v>
      </c>
      <c r="G446" s="3">
        <v>178.5</v>
      </c>
    </row>
    <row r="447" spans="1:7" x14ac:dyDescent="0.3">
      <c r="A447" s="6">
        <v>38376</v>
      </c>
      <c r="B447" s="3">
        <v>186.5</v>
      </c>
      <c r="C447" s="3">
        <v>186.5</v>
      </c>
      <c r="D447" s="3">
        <v>180</v>
      </c>
      <c r="E447" s="3">
        <v>184.5</v>
      </c>
      <c r="F447" s="3">
        <v>344</v>
      </c>
      <c r="G447" s="3">
        <v>184.75</v>
      </c>
    </row>
    <row r="448" spans="1:7" x14ac:dyDescent="0.3">
      <c r="A448" s="6">
        <v>38377</v>
      </c>
      <c r="B448" s="3">
        <v>185</v>
      </c>
      <c r="C448" s="3">
        <v>185</v>
      </c>
      <c r="D448" s="3">
        <v>175</v>
      </c>
      <c r="E448" s="3">
        <v>175</v>
      </c>
      <c r="F448" s="3">
        <v>47</v>
      </c>
      <c r="G448" s="3">
        <v>175</v>
      </c>
    </row>
    <row r="449" spans="1:7" x14ac:dyDescent="0.3">
      <c r="A449" s="6">
        <v>38378</v>
      </c>
      <c r="B449" s="3">
        <v>179</v>
      </c>
      <c r="C449" s="3">
        <v>179</v>
      </c>
      <c r="D449" s="3">
        <v>175</v>
      </c>
      <c r="E449" s="3">
        <v>179</v>
      </c>
      <c r="F449" s="3">
        <v>224</v>
      </c>
      <c r="G449" s="3">
        <v>178.63</v>
      </c>
    </row>
    <row r="450" spans="1:7" x14ac:dyDescent="0.3">
      <c r="A450" s="6">
        <v>38379</v>
      </c>
      <c r="B450" s="3">
        <v>179</v>
      </c>
      <c r="C450" s="3">
        <v>181.5</v>
      </c>
      <c r="D450" s="3">
        <v>178</v>
      </c>
      <c r="E450" s="3">
        <v>178.5</v>
      </c>
      <c r="F450" s="3">
        <v>83</v>
      </c>
      <c r="G450" s="3">
        <v>178.5</v>
      </c>
    </row>
    <row r="451" spans="1:7" x14ac:dyDescent="0.3">
      <c r="A451" s="6">
        <v>38380</v>
      </c>
      <c r="B451" s="3">
        <v>173</v>
      </c>
      <c r="C451" s="3">
        <v>175</v>
      </c>
      <c r="D451" s="3">
        <v>173</v>
      </c>
      <c r="E451" s="3">
        <v>175</v>
      </c>
      <c r="F451" s="3">
        <v>72</v>
      </c>
      <c r="G451" s="3">
        <v>175.5</v>
      </c>
    </row>
    <row r="452" spans="1:7" x14ac:dyDescent="0.3">
      <c r="A452" s="6">
        <v>38383</v>
      </c>
      <c r="B452" s="3">
        <v>172.5</v>
      </c>
      <c r="C452" s="3">
        <v>175</v>
      </c>
      <c r="D452" s="3">
        <v>171.5</v>
      </c>
      <c r="E452" s="3">
        <v>175</v>
      </c>
      <c r="F452" s="3">
        <v>151</v>
      </c>
      <c r="G452" s="3">
        <v>174.5</v>
      </c>
    </row>
    <row r="453" spans="1:7" x14ac:dyDescent="0.3">
      <c r="A453" s="6">
        <v>38384</v>
      </c>
      <c r="B453" s="3">
        <v>163</v>
      </c>
      <c r="C453" s="3">
        <v>163</v>
      </c>
      <c r="D453" s="3">
        <v>159.5</v>
      </c>
      <c r="E453" s="3">
        <v>160.5</v>
      </c>
      <c r="F453" s="3">
        <v>109</v>
      </c>
      <c r="G453" s="3">
        <v>160.5</v>
      </c>
    </row>
    <row r="454" spans="1:7" x14ac:dyDescent="0.3">
      <c r="A454" s="6">
        <v>38385</v>
      </c>
      <c r="B454" s="3">
        <v>160</v>
      </c>
      <c r="C454" s="3">
        <v>164</v>
      </c>
      <c r="D454" s="3">
        <v>160</v>
      </c>
      <c r="E454" s="3">
        <v>164</v>
      </c>
      <c r="F454" s="3">
        <v>166</v>
      </c>
      <c r="G454" s="3">
        <v>164</v>
      </c>
    </row>
    <row r="455" spans="1:7" x14ac:dyDescent="0.3">
      <c r="A455" s="6">
        <v>38386</v>
      </c>
      <c r="B455" s="3">
        <v>164</v>
      </c>
      <c r="C455" s="3">
        <v>164</v>
      </c>
      <c r="D455" s="3">
        <v>160</v>
      </c>
      <c r="E455" s="3">
        <v>160.25</v>
      </c>
      <c r="F455" s="3">
        <v>97</v>
      </c>
      <c r="G455" s="3">
        <v>160.25</v>
      </c>
    </row>
    <row r="456" spans="1:7" x14ac:dyDescent="0.3">
      <c r="A456" s="6">
        <v>38387</v>
      </c>
      <c r="B456" s="3">
        <v>157.5</v>
      </c>
      <c r="C456" s="3">
        <v>158</v>
      </c>
      <c r="D456" s="3">
        <v>156.75</v>
      </c>
      <c r="E456" s="3">
        <v>157.25</v>
      </c>
      <c r="F456" s="3">
        <v>92</v>
      </c>
      <c r="G456" s="3">
        <v>157.25</v>
      </c>
    </row>
    <row r="457" spans="1:7" x14ac:dyDescent="0.3">
      <c r="A457" s="6">
        <v>38390</v>
      </c>
      <c r="B457" s="3">
        <v>156</v>
      </c>
      <c r="C457" s="3">
        <v>156.5</v>
      </c>
      <c r="D457" s="3">
        <v>156</v>
      </c>
      <c r="E457" s="3">
        <v>156</v>
      </c>
      <c r="F457" s="3">
        <v>67</v>
      </c>
      <c r="G457" s="3">
        <v>156</v>
      </c>
    </row>
    <row r="458" spans="1:7" x14ac:dyDescent="0.3">
      <c r="A458" s="6">
        <v>38391</v>
      </c>
      <c r="B458" s="3">
        <v>155</v>
      </c>
      <c r="C458" s="3">
        <v>156.25</v>
      </c>
      <c r="D458" s="3">
        <v>154.5</v>
      </c>
      <c r="E458" s="3">
        <v>156</v>
      </c>
      <c r="F458" s="3">
        <v>71</v>
      </c>
      <c r="G458" s="3">
        <v>156.25</v>
      </c>
    </row>
    <row r="459" spans="1:7" x14ac:dyDescent="0.3">
      <c r="A459" s="6">
        <v>38392</v>
      </c>
      <c r="B459" s="3">
        <v>156</v>
      </c>
      <c r="C459" s="3">
        <v>158</v>
      </c>
      <c r="D459" s="3">
        <v>156</v>
      </c>
      <c r="E459" s="3">
        <v>158</v>
      </c>
      <c r="F459" s="3">
        <v>15</v>
      </c>
      <c r="G459" s="3">
        <v>158</v>
      </c>
    </row>
    <row r="460" spans="1:7" x14ac:dyDescent="0.3">
      <c r="A460" s="6">
        <v>38393</v>
      </c>
      <c r="B460" s="3">
        <v>162</v>
      </c>
      <c r="C460" s="3">
        <v>164.5</v>
      </c>
      <c r="D460" s="3">
        <v>162</v>
      </c>
      <c r="E460" s="3">
        <v>163.75</v>
      </c>
      <c r="F460" s="3">
        <v>175</v>
      </c>
      <c r="G460" s="3">
        <v>163.75</v>
      </c>
    </row>
    <row r="461" spans="1:7" x14ac:dyDescent="0.3">
      <c r="A461" s="6">
        <v>38394</v>
      </c>
      <c r="B461" s="3">
        <v>166</v>
      </c>
      <c r="C461" s="3">
        <v>168.5</v>
      </c>
      <c r="D461" s="3">
        <v>166</v>
      </c>
      <c r="E461" s="3">
        <v>168.5</v>
      </c>
      <c r="F461" s="3">
        <v>37</v>
      </c>
      <c r="G461" s="3">
        <v>168.5</v>
      </c>
    </row>
    <row r="462" spans="1:7" x14ac:dyDescent="0.3">
      <c r="A462" s="6">
        <v>38397</v>
      </c>
      <c r="B462" s="3">
        <v>172</v>
      </c>
      <c r="C462" s="3">
        <v>172</v>
      </c>
      <c r="D462" s="3">
        <v>165</v>
      </c>
      <c r="E462" s="3">
        <v>165.75</v>
      </c>
      <c r="F462" s="3">
        <v>62</v>
      </c>
      <c r="G462" s="3">
        <v>166</v>
      </c>
    </row>
    <row r="463" spans="1:7" x14ac:dyDescent="0.3">
      <c r="A463" s="6">
        <v>38398</v>
      </c>
      <c r="B463" s="3">
        <v>171</v>
      </c>
      <c r="C463" s="3">
        <v>172</v>
      </c>
      <c r="D463" s="3">
        <v>171</v>
      </c>
      <c r="E463" s="3">
        <v>172</v>
      </c>
      <c r="F463" s="3">
        <v>88</v>
      </c>
      <c r="G463" s="3">
        <v>174.75</v>
      </c>
    </row>
    <row r="464" spans="1:7" x14ac:dyDescent="0.3">
      <c r="A464" s="6">
        <v>38399</v>
      </c>
      <c r="B464" s="3">
        <v>177</v>
      </c>
      <c r="C464" s="3">
        <v>177</v>
      </c>
      <c r="D464" s="3">
        <v>173</v>
      </c>
      <c r="E464" s="3">
        <v>174</v>
      </c>
      <c r="F464" s="3">
        <v>219</v>
      </c>
      <c r="G464" s="3">
        <v>173.75</v>
      </c>
    </row>
    <row r="465" spans="1:7" x14ac:dyDescent="0.3">
      <c r="A465" s="6">
        <v>38400</v>
      </c>
      <c r="B465" s="3">
        <v>174</v>
      </c>
      <c r="C465" s="3">
        <v>174</v>
      </c>
      <c r="D465" s="3">
        <v>173</v>
      </c>
      <c r="E465" s="3">
        <v>174</v>
      </c>
      <c r="F465" s="3">
        <v>41</v>
      </c>
      <c r="G465" s="3">
        <v>173.88</v>
      </c>
    </row>
    <row r="466" spans="1:7" x14ac:dyDescent="0.3">
      <c r="A466" s="6">
        <v>38401</v>
      </c>
      <c r="B466" s="3">
        <v>174</v>
      </c>
      <c r="C466" s="3">
        <v>181.25</v>
      </c>
      <c r="D466" s="3">
        <v>174</v>
      </c>
      <c r="E466" s="3">
        <v>181.25</v>
      </c>
      <c r="F466" s="3">
        <v>246</v>
      </c>
      <c r="G466" s="3">
        <v>182.25</v>
      </c>
    </row>
    <row r="467" spans="1:7" x14ac:dyDescent="0.3">
      <c r="A467" s="6">
        <v>38404</v>
      </c>
      <c r="B467" s="3">
        <v>183.25</v>
      </c>
      <c r="C467" s="3">
        <v>184</v>
      </c>
      <c r="D467" s="3">
        <v>180</v>
      </c>
      <c r="E467" s="3">
        <v>182.75</v>
      </c>
      <c r="F467" s="3">
        <v>69</v>
      </c>
      <c r="G467" s="3">
        <v>182.75</v>
      </c>
    </row>
    <row r="468" spans="1:7" x14ac:dyDescent="0.3">
      <c r="A468" s="6">
        <v>38405</v>
      </c>
      <c r="B468" s="3">
        <v>187</v>
      </c>
      <c r="C468" s="3">
        <v>187</v>
      </c>
      <c r="D468" s="3">
        <v>186.5</v>
      </c>
      <c r="E468" s="3">
        <v>186.5</v>
      </c>
      <c r="F468" s="3">
        <v>23</v>
      </c>
      <c r="G468" s="3">
        <v>188</v>
      </c>
    </row>
    <row r="469" spans="1:7" x14ac:dyDescent="0.3">
      <c r="A469" s="6">
        <v>38406</v>
      </c>
      <c r="B469" s="3">
        <v>186.5</v>
      </c>
      <c r="C469" s="3">
        <v>186.5</v>
      </c>
      <c r="D469" s="3">
        <v>184</v>
      </c>
      <c r="E469" s="3">
        <v>184.5</v>
      </c>
      <c r="F469" s="3">
        <v>64</v>
      </c>
      <c r="G469" s="3">
        <v>184.5</v>
      </c>
    </row>
    <row r="470" spans="1:7" x14ac:dyDescent="0.3">
      <c r="A470" s="6">
        <v>38407</v>
      </c>
      <c r="B470" s="3">
        <v>190</v>
      </c>
      <c r="C470" s="3">
        <v>191.5</v>
      </c>
      <c r="D470" s="3">
        <v>190</v>
      </c>
      <c r="E470" s="3">
        <v>191.5</v>
      </c>
      <c r="F470" s="3">
        <v>22</v>
      </c>
      <c r="G470" s="3">
        <v>196</v>
      </c>
    </row>
    <row r="471" spans="1:7" x14ac:dyDescent="0.3">
      <c r="A471" s="6">
        <v>38408</v>
      </c>
      <c r="B471" s="3">
        <v>205</v>
      </c>
      <c r="C471" s="3">
        <v>205</v>
      </c>
      <c r="D471" s="3">
        <v>200</v>
      </c>
      <c r="E471" s="3">
        <v>203</v>
      </c>
      <c r="F471" s="3">
        <v>80</v>
      </c>
      <c r="G471" s="3">
        <v>203</v>
      </c>
    </row>
    <row r="472" spans="1:7" x14ac:dyDescent="0.3">
      <c r="A472" s="6">
        <v>38411</v>
      </c>
      <c r="B472" s="3">
        <v>198</v>
      </c>
      <c r="C472" s="3">
        <v>198</v>
      </c>
      <c r="D472" s="3">
        <v>194</v>
      </c>
      <c r="E472" s="3">
        <v>195</v>
      </c>
      <c r="F472" s="3">
        <v>147</v>
      </c>
      <c r="G472" s="3">
        <v>194.5</v>
      </c>
    </row>
    <row r="473" spans="1:7" x14ac:dyDescent="0.3">
      <c r="A473" s="6">
        <v>38412</v>
      </c>
      <c r="B473" s="3">
        <v>191</v>
      </c>
      <c r="C473" s="3">
        <v>191</v>
      </c>
      <c r="D473" s="3">
        <v>191</v>
      </c>
      <c r="E473" s="3">
        <v>191</v>
      </c>
      <c r="F473" s="3">
        <v>10</v>
      </c>
      <c r="G473" s="3">
        <v>193</v>
      </c>
    </row>
    <row r="474" spans="1:7" x14ac:dyDescent="0.3">
      <c r="A474" s="6">
        <v>38413</v>
      </c>
      <c r="B474" s="3">
        <v>199</v>
      </c>
      <c r="C474" s="3">
        <v>199</v>
      </c>
      <c r="D474" s="3">
        <v>195</v>
      </c>
      <c r="E474" s="3">
        <v>195</v>
      </c>
      <c r="F474" s="3">
        <v>67</v>
      </c>
      <c r="G474" s="3">
        <v>195</v>
      </c>
    </row>
    <row r="475" spans="1:7" x14ac:dyDescent="0.3">
      <c r="A475" s="6">
        <v>38414</v>
      </c>
      <c r="B475" s="3">
        <v>201</v>
      </c>
      <c r="C475" s="3">
        <v>203</v>
      </c>
      <c r="D475" s="3">
        <v>201</v>
      </c>
      <c r="E475" s="3">
        <v>203</v>
      </c>
      <c r="F475" s="3">
        <v>27</v>
      </c>
      <c r="G475" s="3">
        <v>203</v>
      </c>
    </row>
    <row r="476" spans="1:7" x14ac:dyDescent="0.3">
      <c r="A476" s="6">
        <v>38415</v>
      </c>
      <c r="B476" s="3">
        <v>196</v>
      </c>
      <c r="C476" s="3">
        <v>197</v>
      </c>
      <c r="D476" s="3">
        <v>196</v>
      </c>
      <c r="E476" s="3">
        <v>196</v>
      </c>
      <c r="F476" s="3">
        <v>140</v>
      </c>
      <c r="G476" s="3">
        <v>196</v>
      </c>
    </row>
    <row r="477" spans="1:7" x14ac:dyDescent="0.3">
      <c r="A477" s="6">
        <v>38418</v>
      </c>
      <c r="B477" s="3">
        <v>193.25</v>
      </c>
      <c r="C477" s="3">
        <v>193.25</v>
      </c>
      <c r="D477" s="3">
        <v>192</v>
      </c>
      <c r="E477" s="3">
        <v>192.5</v>
      </c>
      <c r="F477" s="3">
        <v>70</v>
      </c>
      <c r="G477" s="3">
        <v>192.5</v>
      </c>
    </row>
    <row r="478" spans="1:7" x14ac:dyDescent="0.3">
      <c r="A478" s="6">
        <v>38419</v>
      </c>
      <c r="B478" s="3">
        <v>190.5</v>
      </c>
      <c r="C478" s="3">
        <v>190.5</v>
      </c>
      <c r="D478" s="3">
        <v>188.25</v>
      </c>
      <c r="E478" s="3">
        <v>189</v>
      </c>
      <c r="F478" s="3">
        <v>63</v>
      </c>
      <c r="G478" s="3">
        <v>188.5</v>
      </c>
    </row>
    <row r="479" spans="1:7" x14ac:dyDescent="0.3">
      <c r="A479" s="6">
        <v>38420</v>
      </c>
      <c r="B479" s="3">
        <v>192.75</v>
      </c>
      <c r="C479" s="3">
        <v>192.75</v>
      </c>
      <c r="D479" s="3">
        <v>192.75</v>
      </c>
      <c r="E479" s="3">
        <v>192.75</v>
      </c>
      <c r="F479" s="3">
        <v>10</v>
      </c>
      <c r="G479" s="3">
        <v>192.75</v>
      </c>
    </row>
    <row r="480" spans="1:7" x14ac:dyDescent="0.3">
      <c r="A480" s="6">
        <v>38421</v>
      </c>
      <c r="B480" s="3">
        <v>190</v>
      </c>
      <c r="C480" s="3">
        <v>197</v>
      </c>
      <c r="D480" s="3">
        <v>190</v>
      </c>
      <c r="E480" s="3">
        <v>196</v>
      </c>
      <c r="F480" s="3">
        <v>121</v>
      </c>
      <c r="G480" s="3">
        <v>196</v>
      </c>
    </row>
    <row r="481" spans="1:7" x14ac:dyDescent="0.3">
      <c r="A481" s="6">
        <v>38422</v>
      </c>
      <c r="B481" s="3">
        <v>193</v>
      </c>
      <c r="C481" s="3">
        <v>194.5</v>
      </c>
      <c r="D481" s="3">
        <v>190.5</v>
      </c>
      <c r="E481" s="3">
        <v>193</v>
      </c>
      <c r="F481" s="3">
        <v>65</v>
      </c>
      <c r="G481" s="3">
        <v>194</v>
      </c>
    </row>
    <row r="482" spans="1:7" x14ac:dyDescent="0.3">
      <c r="A482" s="6">
        <v>38425</v>
      </c>
      <c r="B482" s="3">
        <v>199</v>
      </c>
      <c r="C482" s="3">
        <v>199</v>
      </c>
      <c r="D482" s="3">
        <v>199</v>
      </c>
      <c r="E482" s="3">
        <v>199</v>
      </c>
      <c r="F482" s="3">
        <v>10</v>
      </c>
      <c r="G482" s="3">
        <v>203.25</v>
      </c>
    </row>
    <row r="483" spans="1:7" x14ac:dyDescent="0.3">
      <c r="A483" s="6">
        <v>38426</v>
      </c>
      <c r="B483" s="3">
        <v>202.5</v>
      </c>
      <c r="C483" s="3">
        <v>204</v>
      </c>
      <c r="D483" s="3">
        <v>202.5</v>
      </c>
      <c r="E483" s="3">
        <v>202.5</v>
      </c>
      <c r="F483" s="3">
        <v>114</v>
      </c>
      <c r="G483" s="3">
        <v>202.5</v>
      </c>
    </row>
    <row r="484" spans="1:7" x14ac:dyDescent="0.3">
      <c r="A484" s="6">
        <v>38427</v>
      </c>
      <c r="B484" s="3">
        <v>204</v>
      </c>
      <c r="C484" s="3">
        <v>204</v>
      </c>
      <c r="D484" s="3">
        <v>204</v>
      </c>
      <c r="E484" s="3">
        <v>204</v>
      </c>
      <c r="F484" s="3">
        <v>10</v>
      </c>
      <c r="G484" s="3">
        <v>202.25</v>
      </c>
    </row>
    <row r="485" spans="1:7" x14ac:dyDescent="0.3">
      <c r="A485" s="6">
        <v>38428</v>
      </c>
      <c r="B485" s="3">
        <v>207</v>
      </c>
      <c r="C485" s="3">
        <v>207</v>
      </c>
      <c r="D485" s="3">
        <v>207</v>
      </c>
      <c r="E485" s="3">
        <v>207</v>
      </c>
      <c r="F485" s="3">
        <v>5</v>
      </c>
      <c r="G485" s="3">
        <v>207</v>
      </c>
    </row>
    <row r="486" spans="1:7" x14ac:dyDescent="0.3">
      <c r="A486" s="6">
        <v>38429</v>
      </c>
      <c r="B486" s="3">
        <v>205</v>
      </c>
      <c r="C486" s="3">
        <v>207</v>
      </c>
      <c r="D486" s="3">
        <v>205</v>
      </c>
      <c r="E486" s="3">
        <v>207</v>
      </c>
      <c r="F486" s="3">
        <v>9</v>
      </c>
      <c r="G486" s="3">
        <v>207</v>
      </c>
    </row>
    <row r="487" spans="1:7" x14ac:dyDescent="0.3">
      <c r="A487" s="6">
        <v>38432</v>
      </c>
      <c r="B487" s="3">
        <v>214.5</v>
      </c>
      <c r="C487" s="3">
        <v>214.5</v>
      </c>
      <c r="D487" s="3">
        <v>214.5</v>
      </c>
      <c r="E487" s="3">
        <v>214.5</v>
      </c>
      <c r="F487" s="3">
        <v>0</v>
      </c>
      <c r="G487" s="3">
        <v>214.5</v>
      </c>
    </row>
    <row r="488" spans="1:7" x14ac:dyDescent="0.3">
      <c r="A488" s="6">
        <v>38433</v>
      </c>
      <c r="B488" s="3">
        <v>216.25</v>
      </c>
      <c r="C488" s="3">
        <v>216.25</v>
      </c>
      <c r="D488" s="3">
        <v>216.25</v>
      </c>
      <c r="E488" s="3">
        <v>216.25</v>
      </c>
      <c r="F488" s="3">
        <v>0</v>
      </c>
      <c r="G488" s="3">
        <v>216.25</v>
      </c>
    </row>
    <row r="489" spans="1:7" x14ac:dyDescent="0.3">
      <c r="A489" s="6">
        <v>38434</v>
      </c>
      <c r="B489" s="3">
        <v>218</v>
      </c>
      <c r="C489" s="3">
        <v>218</v>
      </c>
      <c r="D489" s="3">
        <v>218</v>
      </c>
      <c r="E489" s="3">
        <v>218</v>
      </c>
      <c r="F489" s="3">
        <v>3</v>
      </c>
      <c r="G489" s="3">
        <v>218</v>
      </c>
    </row>
    <row r="490" spans="1:7" x14ac:dyDescent="0.3">
      <c r="A490" s="6">
        <v>38440</v>
      </c>
      <c r="B490" s="3">
        <v>215</v>
      </c>
      <c r="C490" s="3">
        <v>215</v>
      </c>
      <c r="D490" s="3">
        <v>215</v>
      </c>
      <c r="E490" s="3">
        <v>215</v>
      </c>
      <c r="F490" s="3">
        <v>4</v>
      </c>
      <c r="G490" s="3">
        <v>215</v>
      </c>
    </row>
    <row r="491" spans="1:7" x14ac:dyDescent="0.3">
      <c r="A491" s="6">
        <v>38441</v>
      </c>
      <c r="B491" s="3">
        <v>214.5</v>
      </c>
      <c r="C491" s="3">
        <v>216.75</v>
      </c>
      <c r="D491" s="3">
        <v>214.5</v>
      </c>
      <c r="E491" s="3">
        <v>216.75</v>
      </c>
      <c r="F491" s="3">
        <v>15</v>
      </c>
      <c r="G491" s="3">
        <v>216</v>
      </c>
    </row>
    <row r="492" spans="1:7" x14ac:dyDescent="0.3">
      <c r="A492" s="6">
        <v>38442</v>
      </c>
      <c r="B492" s="3">
        <v>221</v>
      </c>
      <c r="C492" s="3">
        <v>221</v>
      </c>
      <c r="D492" s="3">
        <v>221</v>
      </c>
      <c r="E492" s="3">
        <v>221</v>
      </c>
      <c r="F492" s="3">
        <v>9</v>
      </c>
      <c r="G492" s="3">
        <v>221</v>
      </c>
    </row>
    <row r="493" spans="1:7" x14ac:dyDescent="0.3">
      <c r="A493" s="6">
        <v>38443</v>
      </c>
      <c r="B493" s="3">
        <v>207.75</v>
      </c>
      <c r="C493" s="3">
        <v>210</v>
      </c>
      <c r="D493" s="3">
        <v>207.75</v>
      </c>
      <c r="E493" s="3">
        <v>209</v>
      </c>
      <c r="F493" s="3">
        <v>62</v>
      </c>
      <c r="G493" s="3">
        <v>209</v>
      </c>
    </row>
    <row r="494" spans="1:7" x14ac:dyDescent="0.3">
      <c r="A494" s="6">
        <v>38446</v>
      </c>
      <c r="B494" s="3">
        <v>212</v>
      </c>
      <c r="C494" s="3">
        <v>219</v>
      </c>
      <c r="D494" s="3">
        <v>212</v>
      </c>
      <c r="E494" s="3">
        <v>218.5</v>
      </c>
      <c r="F494" s="3">
        <v>127</v>
      </c>
      <c r="G494" s="3">
        <v>218.5</v>
      </c>
    </row>
    <row r="495" spans="1:7" x14ac:dyDescent="0.3">
      <c r="A495" s="6">
        <v>38447</v>
      </c>
      <c r="B495" s="3">
        <v>216</v>
      </c>
      <c r="C495" s="3">
        <v>219</v>
      </c>
      <c r="D495" s="3">
        <v>216</v>
      </c>
      <c r="E495" s="3">
        <v>219</v>
      </c>
      <c r="F495" s="3">
        <v>22</v>
      </c>
      <c r="G495" s="3">
        <v>220</v>
      </c>
    </row>
    <row r="496" spans="1:7" x14ac:dyDescent="0.3">
      <c r="A496" s="6">
        <v>38448</v>
      </c>
      <c r="B496" s="3">
        <v>220</v>
      </c>
      <c r="C496" s="3">
        <v>220</v>
      </c>
      <c r="D496" s="3">
        <v>218.75</v>
      </c>
      <c r="E496" s="3">
        <v>219</v>
      </c>
      <c r="F496" s="3">
        <v>30</v>
      </c>
      <c r="G496" s="3">
        <v>219</v>
      </c>
    </row>
    <row r="497" spans="1:7" x14ac:dyDescent="0.3">
      <c r="A497" s="6">
        <v>38449</v>
      </c>
      <c r="B497" s="3">
        <v>219</v>
      </c>
      <c r="C497" s="3">
        <v>222</v>
      </c>
      <c r="D497" s="3">
        <v>219</v>
      </c>
      <c r="E497" s="3">
        <v>221.75</v>
      </c>
      <c r="F497" s="3">
        <v>28</v>
      </c>
      <c r="G497" s="3">
        <v>222</v>
      </c>
    </row>
    <row r="498" spans="1:7" x14ac:dyDescent="0.3">
      <c r="A498" s="6">
        <v>38450</v>
      </c>
      <c r="B498" s="3">
        <v>222</v>
      </c>
      <c r="C498" s="3">
        <v>223.5</v>
      </c>
      <c r="D498" s="3">
        <v>221</v>
      </c>
      <c r="E498" s="3">
        <v>221</v>
      </c>
      <c r="F498" s="3">
        <v>50</v>
      </c>
      <c r="G498" s="3">
        <v>220.75</v>
      </c>
    </row>
    <row r="499" spans="1:7" x14ac:dyDescent="0.3">
      <c r="A499" s="6">
        <v>38453</v>
      </c>
      <c r="B499" s="3">
        <v>220.5</v>
      </c>
      <c r="C499" s="3">
        <v>220.5</v>
      </c>
      <c r="D499" s="3">
        <v>220</v>
      </c>
      <c r="E499" s="3">
        <v>220.5</v>
      </c>
      <c r="F499" s="3">
        <v>22</v>
      </c>
      <c r="G499" s="3">
        <v>220.5</v>
      </c>
    </row>
    <row r="500" spans="1:7" x14ac:dyDescent="0.3">
      <c r="A500" s="6">
        <v>38454</v>
      </c>
      <c r="B500" s="3">
        <v>225</v>
      </c>
      <c r="C500" s="3">
        <v>230</v>
      </c>
      <c r="D500" s="3">
        <v>225</v>
      </c>
      <c r="E500" s="3">
        <v>230</v>
      </c>
      <c r="F500" s="3">
        <v>114</v>
      </c>
      <c r="G500" s="3">
        <v>230</v>
      </c>
    </row>
    <row r="501" spans="1:7" x14ac:dyDescent="0.3">
      <c r="A501" s="6">
        <v>38455</v>
      </c>
      <c r="B501" s="3">
        <v>234</v>
      </c>
      <c r="C501" s="3">
        <v>234.5</v>
      </c>
      <c r="D501" s="3">
        <v>234</v>
      </c>
      <c r="E501" s="3">
        <v>234</v>
      </c>
      <c r="F501" s="3">
        <v>37</v>
      </c>
      <c r="G501" s="3">
        <v>234</v>
      </c>
    </row>
    <row r="502" spans="1:7" x14ac:dyDescent="0.3">
      <c r="A502" s="6">
        <v>38456</v>
      </c>
      <c r="B502" s="3">
        <v>234.5</v>
      </c>
      <c r="C502" s="3">
        <v>234.5</v>
      </c>
      <c r="D502" s="3">
        <v>233</v>
      </c>
      <c r="E502" s="3">
        <v>234</v>
      </c>
      <c r="F502" s="3">
        <v>316</v>
      </c>
      <c r="G502" s="3">
        <v>234</v>
      </c>
    </row>
    <row r="503" spans="1:7" x14ac:dyDescent="0.3">
      <c r="A503" s="6">
        <v>38457</v>
      </c>
      <c r="B503" s="3">
        <v>234</v>
      </c>
      <c r="C503" s="3">
        <v>234.25</v>
      </c>
      <c r="D503" s="3">
        <v>230</v>
      </c>
      <c r="E503" s="3">
        <v>233.5</v>
      </c>
      <c r="F503" s="3">
        <v>148</v>
      </c>
      <c r="G503" s="3">
        <v>233.5</v>
      </c>
    </row>
    <row r="504" spans="1:7" x14ac:dyDescent="0.3">
      <c r="A504" s="6">
        <v>38460</v>
      </c>
      <c r="B504" s="3">
        <v>240</v>
      </c>
      <c r="C504" s="3">
        <v>240</v>
      </c>
      <c r="D504" s="3">
        <v>238.25</v>
      </c>
      <c r="E504" s="3">
        <v>240</v>
      </c>
      <c r="F504" s="3">
        <v>22</v>
      </c>
      <c r="G504" s="3">
        <v>240</v>
      </c>
    </row>
    <row r="505" spans="1:7" x14ac:dyDescent="0.3">
      <c r="A505" s="6">
        <v>38461</v>
      </c>
      <c r="B505" s="3">
        <v>244.5</v>
      </c>
      <c r="C505" s="3">
        <v>248</v>
      </c>
      <c r="D505" s="3">
        <v>244.5</v>
      </c>
      <c r="E505" s="3">
        <v>248</v>
      </c>
      <c r="F505" s="3">
        <v>36</v>
      </c>
      <c r="G505" s="3">
        <v>247</v>
      </c>
    </row>
    <row r="506" spans="1:7" x14ac:dyDescent="0.3">
      <c r="A506" s="6">
        <v>38462</v>
      </c>
      <c r="B506" s="3">
        <v>248</v>
      </c>
      <c r="C506" s="3">
        <v>252</v>
      </c>
      <c r="D506" s="3">
        <v>245</v>
      </c>
      <c r="E506" s="3">
        <v>246.5</v>
      </c>
      <c r="F506" s="3">
        <v>130</v>
      </c>
      <c r="G506" s="3">
        <v>246.5</v>
      </c>
    </row>
    <row r="507" spans="1:7" x14ac:dyDescent="0.3">
      <c r="A507" s="6">
        <v>38463</v>
      </c>
      <c r="B507" s="3">
        <v>242</v>
      </c>
      <c r="C507" s="3">
        <v>248</v>
      </c>
      <c r="D507" s="3">
        <v>242</v>
      </c>
      <c r="E507" s="3">
        <v>246.5</v>
      </c>
      <c r="F507" s="3">
        <v>105</v>
      </c>
      <c r="G507" s="3">
        <v>246.5</v>
      </c>
    </row>
    <row r="508" spans="1:7" x14ac:dyDescent="0.3">
      <c r="A508" s="6">
        <v>38464</v>
      </c>
      <c r="B508" s="3">
        <v>247</v>
      </c>
      <c r="C508" s="3">
        <v>247</v>
      </c>
      <c r="D508" s="3">
        <v>241</v>
      </c>
      <c r="E508" s="3">
        <v>241</v>
      </c>
      <c r="F508" s="3">
        <v>43</v>
      </c>
      <c r="G508" s="3">
        <v>241</v>
      </c>
    </row>
    <row r="509" spans="1:7" x14ac:dyDescent="0.3">
      <c r="A509" s="6">
        <v>38467</v>
      </c>
      <c r="B509" s="3">
        <v>242</v>
      </c>
      <c r="C509" s="3">
        <v>250</v>
      </c>
      <c r="D509" s="3">
        <v>242</v>
      </c>
      <c r="E509" s="3">
        <v>249.5</v>
      </c>
      <c r="F509" s="3">
        <v>112</v>
      </c>
      <c r="G509" s="3">
        <v>249.5</v>
      </c>
    </row>
    <row r="510" spans="1:7" x14ac:dyDescent="0.3">
      <c r="A510" s="6">
        <v>38468</v>
      </c>
      <c r="B510" s="3">
        <v>249.5</v>
      </c>
      <c r="C510" s="3">
        <v>249.5</v>
      </c>
      <c r="D510" s="3">
        <v>245.5</v>
      </c>
      <c r="E510" s="3">
        <v>245.5</v>
      </c>
      <c r="F510" s="3">
        <v>207</v>
      </c>
      <c r="G510" s="3">
        <v>246.5</v>
      </c>
    </row>
    <row r="511" spans="1:7" x14ac:dyDescent="0.3">
      <c r="A511" s="6">
        <v>38469</v>
      </c>
      <c r="B511" s="3">
        <v>237</v>
      </c>
      <c r="C511" s="3">
        <v>237</v>
      </c>
      <c r="D511" s="3">
        <v>234.5</v>
      </c>
      <c r="E511" s="3">
        <v>236</v>
      </c>
      <c r="F511" s="3">
        <v>37</v>
      </c>
      <c r="G511" s="3">
        <v>235.5</v>
      </c>
    </row>
    <row r="512" spans="1:7" x14ac:dyDescent="0.3">
      <c r="A512" s="6">
        <v>38470</v>
      </c>
      <c r="B512" s="3">
        <v>232.75</v>
      </c>
      <c r="C512" s="3">
        <v>236</v>
      </c>
      <c r="D512" s="3">
        <v>232.75</v>
      </c>
      <c r="E512" s="3">
        <v>236</v>
      </c>
      <c r="F512" s="3">
        <v>40</v>
      </c>
      <c r="G512" s="3">
        <v>236</v>
      </c>
    </row>
    <row r="513" spans="1:7" x14ac:dyDescent="0.3">
      <c r="A513" s="6">
        <v>38471</v>
      </c>
      <c r="B513" s="3">
        <v>238</v>
      </c>
      <c r="C513" s="3">
        <v>238</v>
      </c>
      <c r="D513" s="3">
        <v>236</v>
      </c>
      <c r="E513" s="3">
        <v>238</v>
      </c>
      <c r="F513" s="3">
        <v>48</v>
      </c>
      <c r="G513" s="3">
        <v>238</v>
      </c>
    </row>
    <row r="514" spans="1:7" x14ac:dyDescent="0.3">
      <c r="A514" s="6">
        <v>38474</v>
      </c>
      <c r="B514" s="3">
        <v>254</v>
      </c>
      <c r="C514" s="3">
        <v>254</v>
      </c>
      <c r="D514" s="3">
        <v>251.5</v>
      </c>
      <c r="E514" s="3">
        <v>251.5</v>
      </c>
      <c r="F514" s="3">
        <v>29</v>
      </c>
      <c r="G514" s="3">
        <v>251.5</v>
      </c>
    </row>
    <row r="515" spans="1:7" x14ac:dyDescent="0.3">
      <c r="A515" s="6">
        <v>38475</v>
      </c>
      <c r="B515" s="3">
        <v>254.75</v>
      </c>
      <c r="C515" s="3">
        <v>257</v>
      </c>
      <c r="D515" s="3">
        <v>254.75</v>
      </c>
      <c r="E515" s="3">
        <v>257</v>
      </c>
      <c r="F515" s="3">
        <v>23</v>
      </c>
      <c r="G515" s="3">
        <v>257</v>
      </c>
    </row>
    <row r="516" spans="1:7" x14ac:dyDescent="0.3">
      <c r="A516" s="6">
        <v>38476</v>
      </c>
      <c r="B516" s="3">
        <v>256</v>
      </c>
      <c r="C516" s="3">
        <v>257</v>
      </c>
      <c r="D516" s="3">
        <v>256</v>
      </c>
      <c r="E516" s="3">
        <v>256.75</v>
      </c>
      <c r="F516" s="3">
        <v>15</v>
      </c>
      <c r="G516" s="3">
        <v>256.75</v>
      </c>
    </row>
    <row r="517" spans="1:7" x14ac:dyDescent="0.3">
      <c r="A517" s="6">
        <v>38478</v>
      </c>
      <c r="B517" s="3">
        <v>259</v>
      </c>
      <c r="C517" s="3">
        <v>259</v>
      </c>
      <c r="D517" s="3">
        <v>259</v>
      </c>
      <c r="E517" s="3">
        <v>259</v>
      </c>
      <c r="F517" s="3">
        <v>25</v>
      </c>
      <c r="G517" s="3">
        <v>259</v>
      </c>
    </row>
    <row r="518" spans="1:7" x14ac:dyDescent="0.3">
      <c r="A518" s="6">
        <v>38481</v>
      </c>
      <c r="B518" s="3">
        <v>266</v>
      </c>
      <c r="C518" s="3">
        <v>267.5</v>
      </c>
      <c r="D518" s="3">
        <v>266</v>
      </c>
      <c r="E518" s="3">
        <v>267.5</v>
      </c>
      <c r="F518" s="3">
        <v>12</v>
      </c>
      <c r="G518" s="3">
        <v>267</v>
      </c>
    </row>
    <row r="519" spans="1:7" x14ac:dyDescent="0.3">
      <c r="A519" s="6">
        <v>38482</v>
      </c>
      <c r="B519" s="3">
        <v>264</v>
      </c>
      <c r="C519" s="3">
        <v>264</v>
      </c>
      <c r="D519" s="3">
        <v>264</v>
      </c>
      <c r="E519" s="3">
        <v>264</v>
      </c>
      <c r="F519" s="3">
        <v>10</v>
      </c>
      <c r="G519" s="3">
        <v>264</v>
      </c>
    </row>
    <row r="520" spans="1:7" x14ac:dyDescent="0.3">
      <c r="A520" s="6">
        <v>38483</v>
      </c>
      <c r="B520" s="3">
        <v>264</v>
      </c>
      <c r="C520" s="3">
        <v>264</v>
      </c>
      <c r="D520" s="3">
        <v>262</v>
      </c>
      <c r="E520" s="3">
        <v>263</v>
      </c>
      <c r="F520" s="3">
        <v>34</v>
      </c>
      <c r="G520" s="3">
        <v>263</v>
      </c>
    </row>
    <row r="521" spans="1:7" x14ac:dyDescent="0.3">
      <c r="A521" s="6">
        <v>38484</v>
      </c>
      <c r="B521" s="3">
        <v>262</v>
      </c>
      <c r="C521" s="3">
        <v>262</v>
      </c>
      <c r="D521" s="3">
        <v>261</v>
      </c>
      <c r="E521" s="3">
        <v>261.5</v>
      </c>
      <c r="F521" s="3">
        <v>18</v>
      </c>
      <c r="G521" s="3">
        <v>261.5</v>
      </c>
    </row>
    <row r="522" spans="1:7" x14ac:dyDescent="0.3">
      <c r="A522" s="6">
        <v>38485</v>
      </c>
      <c r="B522" s="3">
        <v>262.5</v>
      </c>
      <c r="C522" s="3">
        <v>262.5</v>
      </c>
      <c r="D522" s="3">
        <v>262</v>
      </c>
      <c r="E522" s="3">
        <v>262.25</v>
      </c>
      <c r="F522" s="3">
        <v>31</v>
      </c>
      <c r="G522" s="3">
        <v>262.25</v>
      </c>
    </row>
    <row r="523" spans="1:7" x14ac:dyDescent="0.3">
      <c r="A523" s="6">
        <v>38490</v>
      </c>
      <c r="B523" s="3">
        <v>256</v>
      </c>
      <c r="C523" s="3">
        <v>256</v>
      </c>
      <c r="D523" s="3">
        <v>256</v>
      </c>
      <c r="E523" s="3">
        <v>256</v>
      </c>
      <c r="F523" s="3">
        <v>10</v>
      </c>
      <c r="G523" s="3">
        <v>256</v>
      </c>
    </row>
    <row r="524" spans="1:7" x14ac:dyDescent="0.3">
      <c r="A524" s="6">
        <v>38491</v>
      </c>
      <c r="B524" s="3">
        <v>252</v>
      </c>
      <c r="C524" s="3">
        <v>253</v>
      </c>
      <c r="D524" s="3">
        <v>249</v>
      </c>
      <c r="E524" s="3">
        <v>252</v>
      </c>
      <c r="F524" s="3">
        <v>49</v>
      </c>
      <c r="G524" s="3">
        <v>252</v>
      </c>
    </row>
    <row r="525" spans="1:7" x14ac:dyDescent="0.3">
      <c r="A525" s="6">
        <v>38492</v>
      </c>
      <c r="B525" s="3">
        <v>254</v>
      </c>
      <c r="C525" s="3">
        <v>254</v>
      </c>
      <c r="D525" s="3">
        <v>252.5</v>
      </c>
      <c r="E525" s="3">
        <v>252.5</v>
      </c>
      <c r="F525" s="3">
        <v>30</v>
      </c>
      <c r="G525" s="3">
        <v>252.5</v>
      </c>
    </row>
    <row r="526" spans="1:7" x14ac:dyDescent="0.3">
      <c r="A526" s="6">
        <v>38495</v>
      </c>
      <c r="B526" s="3">
        <v>249</v>
      </c>
      <c r="C526" s="3">
        <v>249</v>
      </c>
      <c r="D526" s="3">
        <v>249</v>
      </c>
      <c r="E526" s="3">
        <v>249</v>
      </c>
      <c r="F526" s="3">
        <v>5</v>
      </c>
      <c r="G526" s="3">
        <v>249</v>
      </c>
    </row>
    <row r="527" spans="1:7" x14ac:dyDescent="0.3">
      <c r="A527" s="6">
        <v>38496</v>
      </c>
      <c r="B527" s="3">
        <v>249</v>
      </c>
      <c r="C527" s="3">
        <v>249</v>
      </c>
      <c r="D527" s="3">
        <v>246</v>
      </c>
      <c r="E527" s="3">
        <v>247</v>
      </c>
      <c r="F527" s="3">
        <v>30</v>
      </c>
      <c r="G527" s="3">
        <v>247</v>
      </c>
    </row>
    <row r="528" spans="1:7" x14ac:dyDescent="0.3">
      <c r="A528" s="6">
        <v>38497</v>
      </c>
      <c r="B528" s="3">
        <v>248</v>
      </c>
      <c r="C528" s="3">
        <v>251</v>
      </c>
      <c r="D528" s="3">
        <v>248</v>
      </c>
      <c r="E528" s="3">
        <v>251</v>
      </c>
      <c r="F528" s="3">
        <v>41</v>
      </c>
      <c r="G528" s="3">
        <v>251</v>
      </c>
    </row>
    <row r="529" spans="1:7" x14ac:dyDescent="0.3">
      <c r="A529" s="6">
        <v>38498</v>
      </c>
      <c r="B529" s="3">
        <v>251.5</v>
      </c>
      <c r="C529" s="3">
        <v>252.5</v>
      </c>
      <c r="D529" s="3">
        <v>251.5</v>
      </c>
      <c r="E529" s="3">
        <v>252</v>
      </c>
      <c r="F529" s="3">
        <v>43</v>
      </c>
      <c r="G529" s="3">
        <v>252</v>
      </c>
    </row>
    <row r="530" spans="1:7" x14ac:dyDescent="0.3">
      <c r="A530" s="6">
        <v>38499</v>
      </c>
      <c r="B530" s="3">
        <v>252</v>
      </c>
      <c r="C530" s="3">
        <v>252</v>
      </c>
      <c r="D530" s="3">
        <v>251</v>
      </c>
      <c r="E530" s="3">
        <v>251</v>
      </c>
      <c r="F530" s="3">
        <v>5</v>
      </c>
      <c r="G530" s="3">
        <v>251</v>
      </c>
    </row>
    <row r="531" spans="1:7" x14ac:dyDescent="0.3">
      <c r="A531" s="6">
        <v>38502</v>
      </c>
      <c r="B531" s="3">
        <v>248.5</v>
      </c>
      <c r="C531" s="3">
        <v>248.5</v>
      </c>
      <c r="D531" s="3">
        <v>248.5</v>
      </c>
      <c r="E531" s="3">
        <v>248.5</v>
      </c>
      <c r="F531" s="3">
        <v>0</v>
      </c>
      <c r="G531" s="3">
        <v>248.5</v>
      </c>
    </row>
    <row r="532" spans="1:7" x14ac:dyDescent="0.3">
      <c r="A532" s="6">
        <v>38503</v>
      </c>
      <c r="B532" s="3">
        <v>250</v>
      </c>
      <c r="C532" s="3">
        <v>250.5</v>
      </c>
      <c r="D532" s="3">
        <v>250</v>
      </c>
      <c r="E532" s="3">
        <v>250.25</v>
      </c>
      <c r="F532" s="3">
        <v>14</v>
      </c>
      <c r="G532" s="3">
        <v>250.25</v>
      </c>
    </row>
    <row r="533" spans="1:7" x14ac:dyDescent="0.3">
      <c r="A533" s="6">
        <v>38504</v>
      </c>
      <c r="B533" s="3">
        <v>259</v>
      </c>
      <c r="C533" s="3">
        <v>259</v>
      </c>
      <c r="D533" s="3">
        <v>258.5</v>
      </c>
      <c r="E533" s="3">
        <v>258.5</v>
      </c>
      <c r="F533" s="3">
        <v>22</v>
      </c>
      <c r="G533" s="3">
        <v>258.5</v>
      </c>
    </row>
    <row r="534" spans="1:7" x14ac:dyDescent="0.3">
      <c r="A534" s="6">
        <v>38505</v>
      </c>
      <c r="B534" s="3">
        <v>259</v>
      </c>
      <c r="C534" s="3">
        <v>260</v>
      </c>
      <c r="D534" s="3">
        <v>258</v>
      </c>
      <c r="E534" s="3">
        <v>258</v>
      </c>
      <c r="F534" s="3">
        <v>37</v>
      </c>
      <c r="G534" s="3">
        <v>258</v>
      </c>
    </row>
    <row r="535" spans="1:7" x14ac:dyDescent="0.3">
      <c r="A535" s="6">
        <v>38506</v>
      </c>
      <c r="B535" s="3">
        <v>257</v>
      </c>
      <c r="C535" s="3">
        <v>257.5</v>
      </c>
      <c r="D535" s="3">
        <v>257</v>
      </c>
      <c r="E535" s="3">
        <v>257</v>
      </c>
      <c r="F535" s="3">
        <v>5</v>
      </c>
      <c r="G535" s="3">
        <v>257</v>
      </c>
    </row>
    <row r="536" spans="1:7" x14ac:dyDescent="0.3">
      <c r="A536" s="6">
        <v>38509</v>
      </c>
      <c r="B536" s="3">
        <v>258</v>
      </c>
      <c r="C536" s="3">
        <v>258</v>
      </c>
      <c r="D536" s="3">
        <v>258</v>
      </c>
      <c r="E536" s="3">
        <v>258</v>
      </c>
      <c r="F536" s="3">
        <v>7</v>
      </c>
      <c r="G536" s="3">
        <v>258</v>
      </c>
    </row>
    <row r="537" spans="1:7" x14ac:dyDescent="0.3">
      <c r="A537" s="6">
        <v>38510</v>
      </c>
      <c r="B537" s="3">
        <v>259.5</v>
      </c>
      <c r="C537" s="3">
        <v>262</v>
      </c>
      <c r="D537" s="3">
        <v>257.5</v>
      </c>
      <c r="E537" s="3">
        <v>261</v>
      </c>
      <c r="F537" s="3">
        <v>35</v>
      </c>
      <c r="G537" s="3">
        <v>260.38</v>
      </c>
    </row>
    <row r="538" spans="1:7" x14ac:dyDescent="0.3">
      <c r="A538" s="6">
        <v>38511</v>
      </c>
      <c r="B538" s="3">
        <v>260</v>
      </c>
      <c r="C538" s="3">
        <v>261</v>
      </c>
      <c r="D538" s="3">
        <v>260</v>
      </c>
      <c r="E538" s="3">
        <v>260.5</v>
      </c>
      <c r="F538" s="3">
        <v>10</v>
      </c>
      <c r="G538" s="3">
        <v>260.5</v>
      </c>
    </row>
    <row r="539" spans="1:7" x14ac:dyDescent="0.3">
      <c r="A539" s="6">
        <v>38512</v>
      </c>
      <c r="B539" s="3">
        <v>257</v>
      </c>
      <c r="C539" s="3">
        <v>257</v>
      </c>
      <c r="D539" s="3">
        <v>256</v>
      </c>
      <c r="E539" s="3">
        <v>256</v>
      </c>
      <c r="F539" s="3">
        <v>48</v>
      </c>
      <c r="G539" s="3">
        <v>256</v>
      </c>
    </row>
    <row r="540" spans="1:7" x14ac:dyDescent="0.3">
      <c r="A540" s="6">
        <v>38513</v>
      </c>
      <c r="B540" s="3">
        <v>284</v>
      </c>
      <c r="C540" s="3">
        <v>284</v>
      </c>
      <c r="D540" s="3">
        <v>253</v>
      </c>
      <c r="E540" s="3">
        <v>255.75</v>
      </c>
      <c r="F540" s="3">
        <v>42</v>
      </c>
      <c r="G540" s="3">
        <v>255.5</v>
      </c>
    </row>
    <row r="541" spans="1:7" x14ac:dyDescent="0.3">
      <c r="A541" s="6">
        <v>38516</v>
      </c>
      <c r="B541" s="3">
        <v>252</v>
      </c>
      <c r="C541" s="3">
        <v>252</v>
      </c>
      <c r="D541" s="3">
        <v>249.5</v>
      </c>
      <c r="E541" s="3">
        <v>250.5</v>
      </c>
      <c r="F541" s="3">
        <v>45</v>
      </c>
      <c r="G541" s="3">
        <v>250</v>
      </c>
    </row>
    <row r="542" spans="1:7" x14ac:dyDescent="0.3">
      <c r="A542" s="6">
        <v>38517</v>
      </c>
      <c r="B542" s="3">
        <v>245</v>
      </c>
      <c r="C542" s="3">
        <v>245</v>
      </c>
      <c r="D542" s="3">
        <v>238.75</v>
      </c>
      <c r="E542" s="3">
        <v>242</v>
      </c>
      <c r="F542" s="3">
        <v>119</v>
      </c>
      <c r="G542" s="3">
        <v>242</v>
      </c>
    </row>
    <row r="543" spans="1:7" x14ac:dyDescent="0.3">
      <c r="A543" s="6">
        <v>38518</v>
      </c>
      <c r="B543" s="3">
        <v>240</v>
      </c>
      <c r="C543" s="3">
        <v>243</v>
      </c>
      <c r="D543" s="3">
        <v>238.5</v>
      </c>
      <c r="E543" s="3">
        <v>243</v>
      </c>
      <c r="F543" s="3">
        <v>94</v>
      </c>
      <c r="G543" s="3">
        <v>243</v>
      </c>
    </row>
    <row r="544" spans="1:7" x14ac:dyDescent="0.3">
      <c r="A544" s="6">
        <v>38519</v>
      </c>
      <c r="B544" s="3">
        <v>243</v>
      </c>
      <c r="C544" s="3">
        <v>245.5</v>
      </c>
      <c r="D544" s="3">
        <v>241.5</v>
      </c>
      <c r="E544" s="3">
        <v>241.75</v>
      </c>
      <c r="F544" s="3">
        <v>87</v>
      </c>
      <c r="G544" s="3">
        <v>242.13</v>
      </c>
    </row>
    <row r="545" spans="1:7" x14ac:dyDescent="0.3">
      <c r="A545" s="6">
        <v>38520</v>
      </c>
      <c r="B545" s="3">
        <v>239.5</v>
      </c>
      <c r="C545" s="3">
        <v>242</v>
      </c>
      <c r="D545" s="3">
        <v>237.5</v>
      </c>
      <c r="E545" s="3">
        <v>241</v>
      </c>
      <c r="F545" s="3">
        <v>143</v>
      </c>
      <c r="G545" s="3">
        <v>241</v>
      </c>
    </row>
    <row r="546" spans="1:7" x14ac:dyDescent="0.3">
      <c r="A546" s="6">
        <v>38523</v>
      </c>
      <c r="B546" s="3">
        <v>245</v>
      </c>
      <c r="C546" s="3">
        <v>252</v>
      </c>
      <c r="D546" s="3">
        <v>245</v>
      </c>
      <c r="E546" s="3">
        <v>252</v>
      </c>
      <c r="F546" s="3">
        <v>82</v>
      </c>
      <c r="G546" s="3">
        <v>252</v>
      </c>
    </row>
    <row r="547" spans="1:7" x14ac:dyDescent="0.3">
      <c r="A547" s="6">
        <v>38524</v>
      </c>
      <c r="B547" s="3">
        <v>258</v>
      </c>
      <c r="C547" s="3">
        <v>258</v>
      </c>
      <c r="D547" s="3">
        <v>252</v>
      </c>
      <c r="E547" s="3">
        <v>254</v>
      </c>
      <c r="F547" s="3">
        <v>61</v>
      </c>
      <c r="G547" s="3">
        <v>254</v>
      </c>
    </row>
    <row r="548" spans="1:7" x14ac:dyDescent="0.3">
      <c r="A548" s="6">
        <v>38525</v>
      </c>
      <c r="B548" s="3">
        <v>259</v>
      </c>
      <c r="C548" s="3">
        <v>260.25</v>
      </c>
      <c r="D548" s="3">
        <v>257</v>
      </c>
      <c r="E548" s="3">
        <v>259.5</v>
      </c>
      <c r="F548" s="3">
        <v>68</v>
      </c>
      <c r="G548" s="3">
        <v>259.5</v>
      </c>
    </row>
    <row r="549" spans="1:7" x14ac:dyDescent="0.3">
      <c r="A549" s="6">
        <v>38526</v>
      </c>
      <c r="B549" s="3">
        <v>263</v>
      </c>
      <c r="C549" s="3">
        <v>267</v>
      </c>
      <c r="D549" s="3">
        <v>262</v>
      </c>
      <c r="E549" s="3">
        <v>266</v>
      </c>
      <c r="F549" s="3">
        <v>139</v>
      </c>
      <c r="G549" s="3">
        <v>266</v>
      </c>
    </row>
    <row r="550" spans="1:7" x14ac:dyDescent="0.3">
      <c r="A550" s="6">
        <v>38530</v>
      </c>
      <c r="B550" s="3">
        <v>260</v>
      </c>
      <c r="C550" s="3">
        <v>267.5</v>
      </c>
      <c r="D550" s="3">
        <v>260</v>
      </c>
      <c r="E550" s="3">
        <v>267.5</v>
      </c>
      <c r="F550" s="3">
        <v>10</v>
      </c>
      <c r="G550" s="3">
        <v>266</v>
      </c>
    </row>
    <row r="551" spans="1:7" x14ac:dyDescent="0.3">
      <c r="A551" s="6">
        <v>38531</v>
      </c>
      <c r="B551" s="3">
        <v>268</v>
      </c>
      <c r="C551" s="3">
        <v>272</v>
      </c>
      <c r="D551" s="3">
        <v>267.75</v>
      </c>
      <c r="E551" s="3">
        <v>267.75</v>
      </c>
      <c r="F551" s="3">
        <v>97</v>
      </c>
      <c r="G551" s="3">
        <v>268</v>
      </c>
    </row>
    <row r="552" spans="1:7" x14ac:dyDescent="0.3">
      <c r="A552" s="6">
        <v>38532</v>
      </c>
      <c r="B552" s="3">
        <v>269.25</v>
      </c>
      <c r="C552" s="3">
        <v>274</v>
      </c>
      <c r="D552" s="3">
        <v>269.25</v>
      </c>
      <c r="E552" s="3">
        <v>272.5</v>
      </c>
      <c r="F552" s="3">
        <v>72</v>
      </c>
      <c r="G552" s="3">
        <v>272.5</v>
      </c>
    </row>
    <row r="553" spans="1:7" x14ac:dyDescent="0.3">
      <c r="A553" s="6">
        <v>38533</v>
      </c>
      <c r="B553" s="3">
        <v>274</v>
      </c>
      <c r="C553" s="3">
        <v>274</v>
      </c>
      <c r="D553" s="3">
        <v>272</v>
      </c>
      <c r="E553" s="3">
        <v>273</v>
      </c>
      <c r="F553" s="3">
        <v>62</v>
      </c>
      <c r="G553" s="3">
        <v>273</v>
      </c>
    </row>
    <row r="554" spans="1:7" x14ac:dyDescent="0.3">
      <c r="A554" s="6">
        <v>38534</v>
      </c>
      <c r="B554" s="3">
        <v>288</v>
      </c>
      <c r="C554" s="3">
        <v>290</v>
      </c>
      <c r="D554" s="3">
        <v>288</v>
      </c>
      <c r="E554" s="3">
        <v>290</v>
      </c>
      <c r="F554" s="3">
        <v>40</v>
      </c>
      <c r="G554" s="3">
        <v>290</v>
      </c>
    </row>
    <row r="555" spans="1:7" x14ac:dyDescent="0.3">
      <c r="A555" s="6">
        <v>38537</v>
      </c>
      <c r="B555" s="3">
        <v>300</v>
      </c>
      <c r="C555" s="3">
        <v>305</v>
      </c>
      <c r="D555" s="3">
        <v>300</v>
      </c>
      <c r="E555" s="3">
        <v>305</v>
      </c>
      <c r="F555" s="3">
        <v>115</v>
      </c>
      <c r="G555" s="3">
        <v>305</v>
      </c>
    </row>
    <row r="556" spans="1:7" x14ac:dyDescent="0.3">
      <c r="A556" s="6">
        <v>38538</v>
      </c>
      <c r="B556" s="3">
        <v>309</v>
      </c>
      <c r="C556" s="3">
        <v>309</v>
      </c>
      <c r="D556" s="3">
        <v>300.5</v>
      </c>
      <c r="E556" s="3">
        <v>300.5</v>
      </c>
      <c r="F556" s="3">
        <v>63</v>
      </c>
      <c r="G556" s="3">
        <v>302.75</v>
      </c>
    </row>
    <row r="557" spans="1:7" x14ac:dyDescent="0.3">
      <c r="A557" s="6">
        <v>38539</v>
      </c>
      <c r="B557" s="3">
        <v>305</v>
      </c>
      <c r="C557" s="3">
        <v>305</v>
      </c>
      <c r="D557" s="3">
        <v>300.5</v>
      </c>
      <c r="E557" s="3">
        <v>300.5</v>
      </c>
      <c r="F557" s="3">
        <v>36</v>
      </c>
      <c r="G557" s="3">
        <v>302.5</v>
      </c>
    </row>
    <row r="558" spans="1:7" x14ac:dyDescent="0.3">
      <c r="A558" s="6">
        <v>38540</v>
      </c>
      <c r="B558" s="3">
        <v>305.5</v>
      </c>
      <c r="C558" s="3">
        <v>305.5</v>
      </c>
      <c r="D558" s="3">
        <v>299</v>
      </c>
      <c r="E558" s="3">
        <v>300</v>
      </c>
      <c r="F558" s="3">
        <v>76</v>
      </c>
      <c r="G558" s="3">
        <v>300</v>
      </c>
    </row>
    <row r="559" spans="1:7" x14ac:dyDescent="0.3">
      <c r="A559" s="6">
        <v>38541</v>
      </c>
      <c r="B559" s="3">
        <v>304</v>
      </c>
      <c r="C559" s="3">
        <v>307</v>
      </c>
      <c r="D559" s="3">
        <v>302</v>
      </c>
      <c r="E559" s="3">
        <v>307</v>
      </c>
      <c r="F559" s="3">
        <v>46</v>
      </c>
      <c r="G559" s="3">
        <v>307</v>
      </c>
    </row>
    <row r="560" spans="1:7" x14ac:dyDescent="0.3">
      <c r="A560" s="6">
        <v>38544</v>
      </c>
      <c r="B560" s="3">
        <v>310</v>
      </c>
      <c r="C560" s="3">
        <v>315</v>
      </c>
      <c r="D560" s="3">
        <v>310</v>
      </c>
      <c r="E560" s="3">
        <v>315</v>
      </c>
      <c r="F560" s="3">
        <v>68</v>
      </c>
      <c r="G560" s="3">
        <v>317</v>
      </c>
    </row>
    <row r="561" spans="1:7" x14ac:dyDescent="0.3">
      <c r="A561" s="6">
        <v>38545</v>
      </c>
      <c r="B561" s="3">
        <v>317</v>
      </c>
      <c r="C561" s="3">
        <v>323</v>
      </c>
      <c r="D561" s="3">
        <v>317</v>
      </c>
      <c r="E561" s="3">
        <v>323</v>
      </c>
      <c r="F561" s="3">
        <v>80</v>
      </c>
      <c r="G561" s="3">
        <v>323</v>
      </c>
    </row>
    <row r="562" spans="1:7" x14ac:dyDescent="0.3">
      <c r="A562" s="6">
        <v>38546</v>
      </c>
      <c r="B562" s="3">
        <v>318.5</v>
      </c>
      <c r="C562" s="3">
        <v>318.5</v>
      </c>
      <c r="D562" s="3">
        <v>315</v>
      </c>
      <c r="E562" s="3">
        <v>316</v>
      </c>
      <c r="F562" s="3">
        <v>25</v>
      </c>
      <c r="G562" s="3">
        <v>316</v>
      </c>
    </row>
    <row r="563" spans="1:7" x14ac:dyDescent="0.3">
      <c r="A563" s="6">
        <v>38547</v>
      </c>
      <c r="B563" s="3">
        <v>305.25</v>
      </c>
      <c r="C563" s="3">
        <v>305.25</v>
      </c>
      <c r="D563" s="3">
        <v>298</v>
      </c>
      <c r="E563" s="3">
        <v>298</v>
      </c>
      <c r="F563" s="3">
        <v>50</v>
      </c>
      <c r="G563" s="3">
        <v>298</v>
      </c>
    </row>
    <row r="564" spans="1:7" x14ac:dyDescent="0.3">
      <c r="A564" s="6">
        <v>38548</v>
      </c>
      <c r="B564" s="3">
        <v>295</v>
      </c>
      <c r="C564" s="3">
        <v>295</v>
      </c>
      <c r="D564" s="3">
        <v>295</v>
      </c>
      <c r="E564" s="3">
        <v>295</v>
      </c>
      <c r="F564" s="3">
        <v>1</v>
      </c>
      <c r="G564" s="3">
        <v>297.63</v>
      </c>
    </row>
    <row r="565" spans="1:7" x14ac:dyDescent="0.3">
      <c r="A565" s="6">
        <v>38551</v>
      </c>
      <c r="B565" s="3">
        <v>287</v>
      </c>
      <c r="C565" s="3">
        <v>287</v>
      </c>
      <c r="D565" s="3">
        <v>287</v>
      </c>
      <c r="E565" s="3">
        <v>287</v>
      </c>
      <c r="F565" s="3">
        <v>0</v>
      </c>
      <c r="G565" s="3">
        <v>287</v>
      </c>
    </row>
    <row r="566" spans="1:7" x14ac:dyDescent="0.3">
      <c r="A566" s="6">
        <v>38552</v>
      </c>
      <c r="B566" s="3">
        <v>293</v>
      </c>
      <c r="C566" s="3">
        <v>293</v>
      </c>
      <c r="D566" s="3">
        <v>290</v>
      </c>
      <c r="E566" s="3">
        <v>290</v>
      </c>
      <c r="F566" s="3">
        <v>32</v>
      </c>
      <c r="G566" s="3">
        <v>293</v>
      </c>
    </row>
    <row r="567" spans="1:7" x14ac:dyDescent="0.3">
      <c r="A567" s="6">
        <v>38553</v>
      </c>
      <c r="B567" s="3">
        <v>282.5</v>
      </c>
      <c r="C567" s="3">
        <v>282.5</v>
      </c>
      <c r="D567" s="3">
        <v>282.5</v>
      </c>
      <c r="E567" s="3">
        <v>282.5</v>
      </c>
      <c r="F567" s="3">
        <v>0</v>
      </c>
      <c r="G567" s="3">
        <v>282.5</v>
      </c>
    </row>
    <row r="568" spans="1:7" x14ac:dyDescent="0.3">
      <c r="A568" s="6">
        <v>38554</v>
      </c>
      <c r="B568" s="3">
        <v>275.5</v>
      </c>
      <c r="C568" s="3">
        <v>275.5</v>
      </c>
      <c r="D568" s="3">
        <v>274</v>
      </c>
      <c r="E568" s="3">
        <v>274</v>
      </c>
      <c r="F568" s="3">
        <v>12</v>
      </c>
      <c r="G568" s="3">
        <v>274</v>
      </c>
    </row>
    <row r="569" spans="1:7" x14ac:dyDescent="0.3">
      <c r="A569" s="6">
        <v>38555</v>
      </c>
      <c r="B569" s="3">
        <v>264</v>
      </c>
      <c r="C569" s="3">
        <v>273</v>
      </c>
      <c r="D569" s="3">
        <v>260.5</v>
      </c>
      <c r="E569" s="3">
        <v>271.5</v>
      </c>
      <c r="F569" s="3">
        <v>60</v>
      </c>
      <c r="G569" s="3">
        <v>271.5</v>
      </c>
    </row>
    <row r="570" spans="1:7" x14ac:dyDescent="0.3">
      <c r="A570" s="6">
        <v>38558</v>
      </c>
      <c r="B570" s="3">
        <v>284</v>
      </c>
      <c r="C570" s="3">
        <v>284</v>
      </c>
      <c r="D570" s="3">
        <v>284</v>
      </c>
      <c r="E570" s="3">
        <v>284</v>
      </c>
      <c r="F570" s="3">
        <v>0</v>
      </c>
      <c r="G570" s="3">
        <v>284</v>
      </c>
    </row>
    <row r="571" spans="1:7" x14ac:dyDescent="0.3">
      <c r="A571" s="6">
        <v>38559</v>
      </c>
      <c r="B571" s="3">
        <v>282</v>
      </c>
      <c r="C571" s="3">
        <v>287</v>
      </c>
      <c r="D571" s="3">
        <v>282</v>
      </c>
      <c r="E571" s="3">
        <v>284</v>
      </c>
      <c r="F571" s="3">
        <v>25</v>
      </c>
      <c r="G571" s="3">
        <v>286</v>
      </c>
    </row>
    <row r="572" spans="1:7" x14ac:dyDescent="0.3">
      <c r="A572" s="6">
        <v>38560</v>
      </c>
      <c r="B572" s="3">
        <v>282</v>
      </c>
      <c r="C572" s="3">
        <v>282</v>
      </c>
      <c r="D572" s="3">
        <v>282</v>
      </c>
      <c r="E572" s="3">
        <v>282</v>
      </c>
      <c r="F572" s="3">
        <v>1</v>
      </c>
      <c r="G572" s="3">
        <v>282</v>
      </c>
    </row>
    <row r="573" spans="1:7" x14ac:dyDescent="0.3">
      <c r="A573" s="6">
        <v>38561</v>
      </c>
      <c r="B573" s="3">
        <v>280</v>
      </c>
      <c r="C573" s="3">
        <v>280</v>
      </c>
      <c r="D573" s="3">
        <v>280</v>
      </c>
      <c r="E573" s="3">
        <v>280</v>
      </c>
      <c r="F573" s="3">
        <v>0</v>
      </c>
      <c r="G573" s="3">
        <v>280</v>
      </c>
    </row>
    <row r="574" spans="1:7" x14ac:dyDescent="0.3">
      <c r="A574" s="6">
        <v>38562</v>
      </c>
      <c r="B574" s="3">
        <v>286</v>
      </c>
      <c r="C574" s="3">
        <v>290</v>
      </c>
      <c r="D574" s="3">
        <v>286</v>
      </c>
      <c r="E574" s="3">
        <v>290</v>
      </c>
      <c r="F574" s="3">
        <v>35</v>
      </c>
      <c r="G574" s="3">
        <v>289</v>
      </c>
    </row>
    <row r="575" spans="1:7" x14ac:dyDescent="0.3">
      <c r="A575" s="6">
        <v>38565</v>
      </c>
      <c r="B575" s="3">
        <v>314</v>
      </c>
      <c r="C575" s="3">
        <v>314.5</v>
      </c>
      <c r="D575" s="3">
        <v>313</v>
      </c>
      <c r="E575" s="3">
        <v>313</v>
      </c>
      <c r="F575" s="3">
        <v>20</v>
      </c>
      <c r="G575" s="3">
        <v>313</v>
      </c>
    </row>
    <row r="576" spans="1:7" x14ac:dyDescent="0.3">
      <c r="A576" s="6">
        <v>38566</v>
      </c>
      <c r="B576" s="3">
        <v>306</v>
      </c>
      <c r="C576" s="3">
        <v>306</v>
      </c>
      <c r="D576" s="3">
        <v>299</v>
      </c>
      <c r="E576" s="3">
        <v>299</v>
      </c>
      <c r="F576" s="3">
        <v>22</v>
      </c>
      <c r="G576" s="3">
        <v>299</v>
      </c>
    </row>
    <row r="577" spans="1:7" x14ac:dyDescent="0.3">
      <c r="A577" s="6">
        <v>38567</v>
      </c>
      <c r="B577" s="3">
        <v>305</v>
      </c>
      <c r="C577" s="3">
        <v>305</v>
      </c>
      <c r="D577" s="3">
        <v>300.5</v>
      </c>
      <c r="E577" s="3">
        <v>304</v>
      </c>
      <c r="F577" s="3">
        <v>12</v>
      </c>
      <c r="G577" s="3">
        <v>304</v>
      </c>
    </row>
    <row r="578" spans="1:7" x14ac:dyDescent="0.3">
      <c r="A578" s="6">
        <v>38568</v>
      </c>
      <c r="B578" s="3">
        <v>302</v>
      </c>
      <c r="C578" s="3">
        <v>302</v>
      </c>
      <c r="D578" s="3">
        <v>302</v>
      </c>
      <c r="E578" s="3">
        <v>302</v>
      </c>
      <c r="F578" s="3">
        <v>2</v>
      </c>
      <c r="G578" s="3">
        <v>303.38</v>
      </c>
    </row>
    <row r="579" spans="1:7" x14ac:dyDescent="0.3">
      <c r="A579" s="6">
        <v>38569</v>
      </c>
      <c r="B579" s="3">
        <v>309</v>
      </c>
      <c r="C579" s="3">
        <v>309</v>
      </c>
      <c r="D579" s="3">
        <v>309</v>
      </c>
      <c r="E579" s="3">
        <v>309</v>
      </c>
      <c r="F579" s="3">
        <v>25</v>
      </c>
      <c r="G579" s="3">
        <v>309</v>
      </c>
    </row>
    <row r="580" spans="1:7" x14ac:dyDescent="0.3">
      <c r="A580" s="6">
        <v>38572</v>
      </c>
      <c r="B580" s="3">
        <v>306</v>
      </c>
      <c r="C580" s="3">
        <v>306</v>
      </c>
      <c r="D580" s="3">
        <v>306</v>
      </c>
      <c r="E580" s="3">
        <v>306</v>
      </c>
      <c r="F580" s="3">
        <v>9</v>
      </c>
      <c r="G580" s="3">
        <v>306</v>
      </c>
    </row>
    <row r="581" spans="1:7" x14ac:dyDescent="0.3">
      <c r="A581" s="6">
        <v>38573</v>
      </c>
      <c r="B581" s="3">
        <v>310</v>
      </c>
      <c r="C581" s="3">
        <v>310</v>
      </c>
      <c r="D581" s="3">
        <v>305</v>
      </c>
      <c r="E581" s="3">
        <v>308.5</v>
      </c>
      <c r="F581" s="3">
        <v>44</v>
      </c>
      <c r="G581" s="3">
        <v>308.5</v>
      </c>
    </row>
    <row r="582" spans="1:7" x14ac:dyDescent="0.3">
      <c r="A582" s="6">
        <v>38574</v>
      </c>
      <c r="B582" s="3">
        <v>310.5</v>
      </c>
      <c r="C582" s="3">
        <v>314</v>
      </c>
      <c r="D582" s="3">
        <v>310</v>
      </c>
      <c r="E582" s="3">
        <v>314</v>
      </c>
      <c r="F582" s="3">
        <v>81</v>
      </c>
      <c r="G582" s="3">
        <v>314</v>
      </c>
    </row>
    <row r="583" spans="1:7" x14ac:dyDescent="0.3">
      <c r="A583" s="6">
        <v>38575</v>
      </c>
      <c r="B583" s="3">
        <v>316</v>
      </c>
      <c r="C583" s="3">
        <v>316</v>
      </c>
      <c r="D583" s="3">
        <v>313.25</v>
      </c>
      <c r="E583" s="3">
        <v>313.5</v>
      </c>
      <c r="F583" s="3">
        <v>34</v>
      </c>
      <c r="G583" s="3">
        <v>313.5</v>
      </c>
    </row>
    <row r="584" spans="1:7" x14ac:dyDescent="0.3">
      <c r="A584" s="6">
        <v>38576</v>
      </c>
      <c r="B584" s="3">
        <v>317</v>
      </c>
      <c r="C584" s="3">
        <v>317</v>
      </c>
      <c r="D584" s="3">
        <v>315</v>
      </c>
      <c r="E584" s="3">
        <v>315</v>
      </c>
      <c r="F584" s="3">
        <v>20</v>
      </c>
      <c r="G584" s="3">
        <v>315.75</v>
      </c>
    </row>
    <row r="585" spans="1:7" x14ac:dyDescent="0.3">
      <c r="A585" s="6">
        <v>38579</v>
      </c>
      <c r="B585" s="3">
        <v>312</v>
      </c>
      <c r="C585" s="3">
        <v>312</v>
      </c>
      <c r="D585" s="3">
        <v>311</v>
      </c>
      <c r="E585" s="3">
        <v>312</v>
      </c>
      <c r="F585" s="3">
        <v>35</v>
      </c>
      <c r="G585" s="3">
        <v>312</v>
      </c>
    </row>
    <row r="586" spans="1:7" x14ac:dyDescent="0.3">
      <c r="A586" s="6">
        <v>38580</v>
      </c>
      <c r="B586" s="3">
        <v>307</v>
      </c>
      <c r="C586" s="3">
        <v>307</v>
      </c>
      <c r="D586" s="3">
        <v>306</v>
      </c>
      <c r="E586" s="3">
        <v>306</v>
      </c>
      <c r="F586" s="3">
        <v>11</v>
      </c>
      <c r="G586" s="3">
        <v>306</v>
      </c>
    </row>
    <row r="587" spans="1:7" x14ac:dyDescent="0.3">
      <c r="A587" s="6">
        <v>38581</v>
      </c>
      <c r="B587" s="3">
        <v>307</v>
      </c>
      <c r="C587" s="3">
        <v>307</v>
      </c>
      <c r="D587" s="3">
        <v>307</v>
      </c>
      <c r="E587" s="3">
        <v>307</v>
      </c>
      <c r="F587" s="3">
        <v>0</v>
      </c>
      <c r="G587" s="3">
        <v>307</v>
      </c>
    </row>
    <row r="588" spans="1:7" x14ac:dyDescent="0.3">
      <c r="A588" s="6">
        <v>38582</v>
      </c>
      <c r="B588" s="3">
        <v>305</v>
      </c>
      <c r="C588" s="3">
        <v>305</v>
      </c>
      <c r="D588" s="3">
        <v>303.5</v>
      </c>
      <c r="E588" s="3">
        <v>303.5</v>
      </c>
      <c r="F588" s="3">
        <v>29</v>
      </c>
      <c r="G588" s="3">
        <v>303.5</v>
      </c>
    </row>
    <row r="589" spans="1:7" x14ac:dyDescent="0.3">
      <c r="A589" s="6">
        <v>38583</v>
      </c>
      <c r="B589" s="3">
        <v>309.5</v>
      </c>
      <c r="C589" s="3">
        <v>309.5</v>
      </c>
      <c r="D589" s="3">
        <v>309.5</v>
      </c>
      <c r="E589" s="3">
        <v>309.5</v>
      </c>
      <c r="F589" s="3">
        <v>1</v>
      </c>
      <c r="G589" s="3">
        <v>310.75</v>
      </c>
    </row>
    <row r="590" spans="1:7" x14ac:dyDescent="0.3">
      <c r="A590" s="6">
        <v>38586</v>
      </c>
      <c r="B590" s="3">
        <v>309</v>
      </c>
      <c r="C590" s="3">
        <v>309</v>
      </c>
      <c r="D590" s="3">
        <v>309</v>
      </c>
      <c r="E590" s="3">
        <v>309</v>
      </c>
      <c r="F590" s="3">
        <v>2</v>
      </c>
      <c r="G590" s="3">
        <v>305</v>
      </c>
    </row>
    <row r="591" spans="1:7" x14ac:dyDescent="0.3">
      <c r="A591" s="6">
        <v>38587</v>
      </c>
      <c r="B591" s="3">
        <v>302</v>
      </c>
      <c r="C591" s="3">
        <v>305</v>
      </c>
      <c r="D591" s="3">
        <v>302</v>
      </c>
      <c r="E591" s="3">
        <v>304</v>
      </c>
      <c r="F591" s="3">
        <v>152</v>
      </c>
      <c r="G591" s="3">
        <v>305</v>
      </c>
    </row>
    <row r="592" spans="1:7" x14ac:dyDescent="0.3">
      <c r="A592" s="6">
        <v>38588</v>
      </c>
      <c r="B592" s="3">
        <v>302.5</v>
      </c>
      <c r="C592" s="3">
        <v>303.5</v>
      </c>
      <c r="D592" s="3">
        <v>299.25</v>
      </c>
      <c r="E592" s="3">
        <v>299.25</v>
      </c>
      <c r="F592" s="3">
        <v>17</v>
      </c>
      <c r="G592" s="3">
        <v>299.25</v>
      </c>
    </row>
    <row r="593" spans="1:7" x14ac:dyDescent="0.3">
      <c r="A593" s="6">
        <v>38589</v>
      </c>
      <c r="B593" s="3">
        <v>305</v>
      </c>
      <c r="C593" s="3">
        <v>310</v>
      </c>
      <c r="D593" s="3">
        <v>305</v>
      </c>
      <c r="E593" s="3">
        <v>309.5</v>
      </c>
      <c r="F593" s="3">
        <v>41</v>
      </c>
      <c r="G593" s="3">
        <v>309.5</v>
      </c>
    </row>
    <row r="594" spans="1:7" x14ac:dyDescent="0.3">
      <c r="A594" s="6">
        <v>38590</v>
      </c>
      <c r="B594" s="3">
        <v>308</v>
      </c>
      <c r="C594" s="3">
        <v>309</v>
      </c>
      <c r="D594" s="3">
        <v>307</v>
      </c>
      <c r="E594" s="3">
        <v>307</v>
      </c>
      <c r="F594" s="3">
        <v>76</v>
      </c>
      <c r="G594" s="3">
        <v>307</v>
      </c>
    </row>
    <row r="595" spans="1:7" x14ac:dyDescent="0.3">
      <c r="A595" s="6">
        <v>38593</v>
      </c>
      <c r="B595" s="3">
        <v>307</v>
      </c>
      <c r="C595" s="3">
        <v>307</v>
      </c>
      <c r="D595" s="3">
        <v>302.75</v>
      </c>
      <c r="E595" s="3">
        <v>305</v>
      </c>
      <c r="F595" s="3">
        <v>20</v>
      </c>
      <c r="G595" s="3">
        <v>305</v>
      </c>
    </row>
    <row r="596" spans="1:7" x14ac:dyDescent="0.3">
      <c r="A596" s="6">
        <v>38594</v>
      </c>
      <c r="B596" s="3">
        <v>306</v>
      </c>
      <c r="C596" s="3">
        <v>312</v>
      </c>
      <c r="D596" s="3">
        <v>306</v>
      </c>
      <c r="E596" s="3">
        <v>312</v>
      </c>
      <c r="F596" s="3">
        <v>42</v>
      </c>
      <c r="G596" s="3">
        <v>312</v>
      </c>
    </row>
    <row r="597" spans="1:7" x14ac:dyDescent="0.3">
      <c r="A597" s="6">
        <v>38595</v>
      </c>
      <c r="B597" s="3">
        <v>313</v>
      </c>
      <c r="C597" s="3">
        <v>313</v>
      </c>
      <c r="D597" s="3">
        <v>307.75</v>
      </c>
      <c r="E597" s="3">
        <v>307.75</v>
      </c>
      <c r="F597" s="3">
        <v>36</v>
      </c>
      <c r="G597" s="3">
        <v>307.75</v>
      </c>
    </row>
    <row r="598" spans="1:7" x14ac:dyDescent="0.3">
      <c r="A598" s="6">
        <v>38596</v>
      </c>
      <c r="B598" s="3">
        <v>328</v>
      </c>
      <c r="C598" s="3">
        <v>330</v>
      </c>
      <c r="D598" s="3">
        <v>322.75</v>
      </c>
      <c r="E598" s="3">
        <v>322.75</v>
      </c>
      <c r="F598" s="3">
        <v>62</v>
      </c>
      <c r="G598" s="3">
        <v>322.75</v>
      </c>
    </row>
    <row r="599" spans="1:7" x14ac:dyDescent="0.3">
      <c r="A599" s="6">
        <v>38597</v>
      </c>
      <c r="B599" s="3">
        <v>323.5</v>
      </c>
      <c r="C599" s="3">
        <v>323.5</v>
      </c>
      <c r="D599" s="3">
        <v>322.25</v>
      </c>
      <c r="E599" s="3">
        <v>322.25</v>
      </c>
      <c r="F599" s="3">
        <v>100</v>
      </c>
      <c r="G599" s="3">
        <v>322.25</v>
      </c>
    </row>
    <row r="600" spans="1:7" x14ac:dyDescent="0.3">
      <c r="A600" s="6">
        <v>38600</v>
      </c>
      <c r="B600" s="3">
        <v>325</v>
      </c>
      <c r="C600" s="3">
        <v>326</v>
      </c>
      <c r="D600" s="3">
        <v>321</v>
      </c>
      <c r="E600" s="3">
        <v>321.5</v>
      </c>
      <c r="F600" s="3">
        <v>135</v>
      </c>
      <c r="G600" s="3">
        <v>321.5</v>
      </c>
    </row>
    <row r="601" spans="1:7" x14ac:dyDescent="0.3">
      <c r="A601" s="6">
        <v>38601</v>
      </c>
      <c r="B601" s="3">
        <v>318</v>
      </c>
      <c r="C601" s="3">
        <v>321.5</v>
      </c>
      <c r="D601" s="3">
        <v>317.5</v>
      </c>
      <c r="E601" s="3">
        <v>321</v>
      </c>
      <c r="F601" s="3">
        <v>102</v>
      </c>
      <c r="G601" s="3">
        <v>321.5</v>
      </c>
    </row>
    <row r="602" spans="1:7" x14ac:dyDescent="0.3">
      <c r="A602" s="6">
        <v>38602</v>
      </c>
      <c r="B602" s="3">
        <v>319.25</v>
      </c>
      <c r="C602" s="3">
        <v>321.75</v>
      </c>
      <c r="D602" s="3">
        <v>319</v>
      </c>
      <c r="E602" s="3">
        <v>321</v>
      </c>
      <c r="F602" s="3">
        <v>150</v>
      </c>
      <c r="G602" s="3">
        <v>321</v>
      </c>
    </row>
    <row r="603" spans="1:7" x14ac:dyDescent="0.3">
      <c r="A603" s="6">
        <v>38603</v>
      </c>
      <c r="B603" s="3">
        <v>321</v>
      </c>
      <c r="C603" s="3">
        <v>321</v>
      </c>
      <c r="D603" s="3">
        <v>319</v>
      </c>
      <c r="E603" s="3">
        <v>320</v>
      </c>
      <c r="F603" s="3">
        <v>81</v>
      </c>
      <c r="G603" s="3">
        <v>320</v>
      </c>
    </row>
    <row r="604" spans="1:7" x14ac:dyDescent="0.3">
      <c r="A604" s="6">
        <v>38604</v>
      </c>
      <c r="B604" s="3">
        <v>317.5</v>
      </c>
      <c r="C604" s="3">
        <v>319</v>
      </c>
      <c r="D604" s="3">
        <v>317.5</v>
      </c>
      <c r="E604" s="3">
        <v>318.5</v>
      </c>
      <c r="F604" s="3">
        <v>71</v>
      </c>
      <c r="G604" s="3">
        <v>318.5</v>
      </c>
    </row>
    <row r="605" spans="1:7" x14ac:dyDescent="0.3">
      <c r="A605" s="6">
        <v>38607</v>
      </c>
      <c r="B605" s="3">
        <v>312</v>
      </c>
      <c r="C605" s="3">
        <v>312</v>
      </c>
      <c r="D605" s="3">
        <v>308.5</v>
      </c>
      <c r="E605" s="3">
        <v>308.5</v>
      </c>
      <c r="F605" s="3">
        <v>55</v>
      </c>
      <c r="G605" s="3">
        <v>308.5</v>
      </c>
    </row>
    <row r="606" spans="1:7" x14ac:dyDescent="0.3">
      <c r="A606" s="6">
        <v>38608</v>
      </c>
      <c r="B606" s="3">
        <v>305</v>
      </c>
      <c r="C606" s="3">
        <v>305.5</v>
      </c>
      <c r="D606" s="3">
        <v>301.5</v>
      </c>
      <c r="E606" s="3">
        <v>304.75</v>
      </c>
      <c r="F606" s="3">
        <v>68</v>
      </c>
      <c r="G606" s="3">
        <v>304.75</v>
      </c>
    </row>
    <row r="607" spans="1:7" x14ac:dyDescent="0.3">
      <c r="A607" s="6">
        <v>38609</v>
      </c>
      <c r="B607" s="3">
        <v>304.5</v>
      </c>
      <c r="C607" s="3">
        <v>305.5</v>
      </c>
      <c r="D607" s="3">
        <v>304</v>
      </c>
      <c r="E607" s="3">
        <v>305</v>
      </c>
      <c r="F607" s="3">
        <v>17</v>
      </c>
      <c r="G607" s="3">
        <v>305</v>
      </c>
    </row>
    <row r="608" spans="1:7" x14ac:dyDescent="0.3">
      <c r="A608" s="6">
        <v>38610</v>
      </c>
      <c r="B608" s="3">
        <v>310</v>
      </c>
      <c r="C608" s="3">
        <v>310</v>
      </c>
      <c r="D608" s="3">
        <v>307.5</v>
      </c>
      <c r="E608" s="3">
        <v>308</v>
      </c>
      <c r="F608" s="3">
        <v>51</v>
      </c>
      <c r="G608" s="3">
        <v>307.5</v>
      </c>
    </row>
    <row r="609" spans="1:7" x14ac:dyDescent="0.3">
      <c r="A609" s="6">
        <v>38611</v>
      </c>
      <c r="B609" s="3">
        <v>307.5</v>
      </c>
      <c r="C609" s="3">
        <v>307.5</v>
      </c>
      <c r="D609" s="3">
        <v>305</v>
      </c>
      <c r="E609" s="3">
        <v>305.5</v>
      </c>
      <c r="F609" s="3">
        <v>15</v>
      </c>
      <c r="G609" s="3">
        <v>305</v>
      </c>
    </row>
    <row r="610" spans="1:7" x14ac:dyDescent="0.3">
      <c r="A610" s="6">
        <v>38614</v>
      </c>
      <c r="B610" s="3">
        <v>299.75</v>
      </c>
      <c r="C610" s="3">
        <v>299.75</v>
      </c>
      <c r="D610" s="3">
        <v>298</v>
      </c>
      <c r="E610" s="3">
        <v>298</v>
      </c>
      <c r="F610" s="3">
        <v>70</v>
      </c>
      <c r="G610" s="3">
        <v>298</v>
      </c>
    </row>
    <row r="611" spans="1:7" x14ac:dyDescent="0.3">
      <c r="A611" s="6">
        <v>38615</v>
      </c>
      <c r="B611" s="3">
        <v>300.5</v>
      </c>
      <c r="C611" s="3">
        <v>300.5</v>
      </c>
      <c r="D611" s="3">
        <v>299</v>
      </c>
      <c r="E611" s="3">
        <v>299.5</v>
      </c>
      <c r="F611" s="3">
        <v>40</v>
      </c>
      <c r="G611" s="3">
        <v>299</v>
      </c>
    </row>
    <row r="612" spans="1:7" x14ac:dyDescent="0.3">
      <c r="A612" s="6">
        <v>38616</v>
      </c>
      <c r="B612" s="3">
        <v>299</v>
      </c>
      <c r="C612" s="3">
        <v>302</v>
      </c>
      <c r="D612" s="3">
        <v>299</v>
      </c>
      <c r="E612" s="3">
        <v>301</v>
      </c>
      <c r="F612" s="3">
        <v>24</v>
      </c>
      <c r="G612" s="3">
        <v>301</v>
      </c>
    </row>
    <row r="613" spans="1:7" x14ac:dyDescent="0.3">
      <c r="A613" s="6">
        <v>38617</v>
      </c>
      <c r="B613" s="3">
        <v>303</v>
      </c>
      <c r="C613" s="3">
        <v>306</v>
      </c>
      <c r="D613" s="3">
        <v>303</v>
      </c>
      <c r="E613" s="3">
        <v>305.5</v>
      </c>
      <c r="F613" s="3">
        <v>122</v>
      </c>
      <c r="G613" s="3">
        <v>305.75</v>
      </c>
    </row>
    <row r="614" spans="1:7" x14ac:dyDescent="0.3">
      <c r="A614" s="6">
        <v>38618</v>
      </c>
      <c r="B614" s="3">
        <v>305.5</v>
      </c>
      <c r="C614" s="3">
        <v>305.5</v>
      </c>
      <c r="D614" s="3">
        <v>300.5</v>
      </c>
      <c r="E614" s="3">
        <v>303</v>
      </c>
      <c r="F614" s="3">
        <v>81</v>
      </c>
      <c r="G614" s="3">
        <v>300.5</v>
      </c>
    </row>
    <row r="615" spans="1:7" x14ac:dyDescent="0.3">
      <c r="A615" s="6">
        <v>38621</v>
      </c>
      <c r="B615" s="3">
        <v>295</v>
      </c>
      <c r="C615" s="3">
        <v>296.5</v>
      </c>
      <c r="D615" s="3">
        <v>295</v>
      </c>
      <c r="E615" s="3">
        <v>295</v>
      </c>
      <c r="F615" s="3">
        <v>114</v>
      </c>
      <c r="G615" s="3">
        <v>295</v>
      </c>
    </row>
    <row r="616" spans="1:7" x14ac:dyDescent="0.3">
      <c r="A616" s="6">
        <v>38622</v>
      </c>
      <c r="B616" s="3">
        <v>298.25</v>
      </c>
      <c r="C616" s="3">
        <v>301.5</v>
      </c>
      <c r="D616" s="3">
        <v>298.25</v>
      </c>
      <c r="E616" s="3">
        <v>301</v>
      </c>
      <c r="F616" s="3">
        <v>22</v>
      </c>
      <c r="G616" s="3">
        <v>301</v>
      </c>
    </row>
    <row r="617" spans="1:7" x14ac:dyDescent="0.3">
      <c r="A617" s="6">
        <v>38623</v>
      </c>
      <c r="B617" s="3">
        <v>302.25</v>
      </c>
      <c r="C617" s="3">
        <v>305.5</v>
      </c>
      <c r="D617" s="3">
        <v>302.25</v>
      </c>
      <c r="E617" s="3">
        <v>303</v>
      </c>
      <c r="F617" s="3">
        <v>58</v>
      </c>
      <c r="G617" s="3">
        <v>303</v>
      </c>
    </row>
    <row r="618" spans="1:7" x14ac:dyDescent="0.3">
      <c r="A618" s="6">
        <v>38624</v>
      </c>
      <c r="B618" s="3">
        <v>306.25</v>
      </c>
      <c r="C618" s="3">
        <v>307</v>
      </c>
      <c r="D618" s="3">
        <v>305.5</v>
      </c>
      <c r="E618" s="3">
        <v>306</v>
      </c>
      <c r="F618" s="3">
        <v>87</v>
      </c>
      <c r="G618" s="3">
        <v>306</v>
      </c>
    </row>
    <row r="619" spans="1:7" x14ac:dyDescent="0.3">
      <c r="A619" s="6">
        <v>38625</v>
      </c>
      <c r="B619" s="3">
        <v>308</v>
      </c>
      <c r="C619" s="3">
        <v>310.25</v>
      </c>
      <c r="D619" s="3">
        <v>307</v>
      </c>
      <c r="E619" s="3">
        <v>308</v>
      </c>
      <c r="F619" s="3">
        <v>79</v>
      </c>
      <c r="G619" s="3">
        <v>308</v>
      </c>
    </row>
    <row r="620" spans="1:7" x14ac:dyDescent="0.3">
      <c r="A620" s="6">
        <v>38628</v>
      </c>
      <c r="B620" s="3">
        <v>40.799999999999997</v>
      </c>
      <c r="C620" s="3">
        <v>40.799999999999997</v>
      </c>
      <c r="D620" s="3">
        <v>40.799999999999997</v>
      </c>
      <c r="E620" s="3">
        <v>40.799999999999997</v>
      </c>
      <c r="F620" s="3">
        <v>3</v>
      </c>
      <c r="G620" s="3">
        <v>40.799999999999997</v>
      </c>
    </row>
    <row r="621" spans="1:7" x14ac:dyDescent="0.3">
      <c r="A621" s="6">
        <v>38629</v>
      </c>
      <c r="B621" s="3">
        <v>41</v>
      </c>
      <c r="C621" s="3">
        <v>41</v>
      </c>
      <c r="D621" s="3">
        <v>40.950000000000003</v>
      </c>
      <c r="E621" s="3">
        <v>40.950000000000003</v>
      </c>
      <c r="F621" s="3">
        <v>8</v>
      </c>
      <c r="G621" s="3">
        <v>41.09</v>
      </c>
    </row>
    <row r="622" spans="1:7" x14ac:dyDescent="0.3">
      <c r="A622" s="6">
        <v>38630</v>
      </c>
      <c r="B622" s="3">
        <v>40.950000000000003</v>
      </c>
      <c r="C622" s="3">
        <v>40.950000000000003</v>
      </c>
      <c r="D622" s="3">
        <v>40.950000000000003</v>
      </c>
      <c r="E622" s="3">
        <v>40.950000000000003</v>
      </c>
      <c r="F622" s="3">
        <v>2</v>
      </c>
      <c r="G622" s="3">
        <v>40.700000000000003</v>
      </c>
    </row>
    <row r="623" spans="1:7" x14ac:dyDescent="0.3">
      <c r="A623" s="6">
        <v>38631</v>
      </c>
      <c r="B623" s="3">
        <v>40.9</v>
      </c>
      <c r="C623" s="3">
        <v>40.9</v>
      </c>
      <c r="D623" s="3">
        <v>40.9</v>
      </c>
      <c r="E623" s="3">
        <v>40.9</v>
      </c>
      <c r="F623" s="3">
        <v>15</v>
      </c>
      <c r="G623" s="3">
        <v>40.9</v>
      </c>
    </row>
    <row r="624" spans="1:7" x14ac:dyDescent="0.3">
      <c r="A624" s="6">
        <v>38632</v>
      </c>
      <c r="B624" s="3">
        <v>41.1</v>
      </c>
      <c r="C624" s="3">
        <v>41.2</v>
      </c>
      <c r="D624" s="3">
        <v>41.1</v>
      </c>
      <c r="E624" s="3">
        <v>41.1</v>
      </c>
      <c r="F624" s="3">
        <v>14</v>
      </c>
      <c r="G624" s="3">
        <v>41.1</v>
      </c>
    </row>
    <row r="625" spans="1:7" x14ac:dyDescent="0.3">
      <c r="A625" s="6">
        <v>38635</v>
      </c>
      <c r="B625" s="3">
        <v>42.1</v>
      </c>
      <c r="C625" s="3">
        <v>42.35</v>
      </c>
      <c r="D625" s="3">
        <v>42.1</v>
      </c>
      <c r="E625" s="3">
        <v>42.35</v>
      </c>
      <c r="F625" s="3">
        <v>29</v>
      </c>
      <c r="G625" s="3">
        <v>42.35</v>
      </c>
    </row>
    <row r="626" spans="1:7" x14ac:dyDescent="0.3">
      <c r="A626" s="6">
        <v>38636</v>
      </c>
      <c r="B626" s="3">
        <v>42.8</v>
      </c>
      <c r="C626" s="3">
        <v>43.05</v>
      </c>
      <c r="D626" s="3">
        <v>42.8</v>
      </c>
      <c r="E626" s="3">
        <v>42.95</v>
      </c>
      <c r="F626" s="3">
        <v>31</v>
      </c>
      <c r="G626" s="3">
        <v>43</v>
      </c>
    </row>
    <row r="627" spans="1:7" x14ac:dyDescent="0.3">
      <c r="A627" s="6">
        <v>38637</v>
      </c>
      <c r="B627" s="3">
        <v>43.3</v>
      </c>
      <c r="C627" s="3">
        <v>43.3</v>
      </c>
      <c r="D627" s="3">
        <v>43.25</v>
      </c>
      <c r="E627" s="3">
        <v>43.3</v>
      </c>
      <c r="F627" s="3">
        <v>18</v>
      </c>
      <c r="G627" s="3">
        <v>43.3</v>
      </c>
    </row>
    <row r="628" spans="1:7" x14ac:dyDescent="0.3">
      <c r="A628" s="6">
        <v>38638</v>
      </c>
      <c r="B628" s="3">
        <v>43.25</v>
      </c>
      <c r="C628" s="3">
        <v>43.25</v>
      </c>
      <c r="D628" s="3">
        <v>43.25</v>
      </c>
      <c r="E628" s="3">
        <v>43.25</v>
      </c>
      <c r="F628" s="3">
        <v>0</v>
      </c>
      <c r="G628" s="3">
        <v>43.25</v>
      </c>
    </row>
    <row r="629" spans="1:7" x14ac:dyDescent="0.3">
      <c r="A629" s="6">
        <v>38639</v>
      </c>
      <c r="B629" s="3">
        <v>43.1</v>
      </c>
      <c r="C629" s="3">
        <v>43.1</v>
      </c>
      <c r="D629" s="3">
        <v>43.1</v>
      </c>
      <c r="E629" s="3">
        <v>43.1</v>
      </c>
      <c r="F629" s="3">
        <v>1</v>
      </c>
      <c r="G629" s="3">
        <v>43.1</v>
      </c>
    </row>
    <row r="630" spans="1:7" x14ac:dyDescent="0.3">
      <c r="A630" s="6">
        <v>38642</v>
      </c>
      <c r="B630" s="3">
        <v>43</v>
      </c>
      <c r="C630" s="3">
        <v>43</v>
      </c>
      <c r="D630" s="3">
        <v>43</v>
      </c>
      <c r="E630" s="3">
        <v>43</v>
      </c>
      <c r="F630" s="3">
        <v>5</v>
      </c>
      <c r="G630" s="3">
        <v>43</v>
      </c>
    </row>
    <row r="631" spans="1:7" x14ac:dyDescent="0.3">
      <c r="A631" s="6">
        <v>38643</v>
      </c>
      <c r="B631" s="3">
        <v>42.8</v>
      </c>
      <c r="C631" s="3">
        <v>42.85</v>
      </c>
      <c r="D631" s="3">
        <v>42.8</v>
      </c>
      <c r="E631" s="3">
        <v>42.8</v>
      </c>
      <c r="F631" s="3">
        <v>11</v>
      </c>
      <c r="G631" s="3">
        <v>42.8</v>
      </c>
    </row>
    <row r="632" spans="1:7" x14ac:dyDescent="0.3">
      <c r="A632" s="6">
        <v>38644</v>
      </c>
      <c r="B632" s="3">
        <v>42.7</v>
      </c>
      <c r="C632" s="3">
        <v>42.7</v>
      </c>
      <c r="D632" s="3">
        <v>42.65</v>
      </c>
      <c r="E632" s="3">
        <v>42.65</v>
      </c>
      <c r="F632" s="3">
        <v>6</v>
      </c>
      <c r="G632" s="3">
        <v>42.65</v>
      </c>
    </row>
    <row r="633" spans="1:7" x14ac:dyDescent="0.3">
      <c r="A633" s="6">
        <v>38645</v>
      </c>
      <c r="B633" s="3">
        <v>41.55</v>
      </c>
      <c r="C633" s="3">
        <v>41.55</v>
      </c>
      <c r="D633" s="3">
        <v>40.85</v>
      </c>
      <c r="E633" s="3">
        <v>40.9</v>
      </c>
      <c r="F633" s="3">
        <v>53</v>
      </c>
      <c r="G633" s="3">
        <v>40.93</v>
      </c>
    </row>
    <row r="634" spans="1:7" x14ac:dyDescent="0.3">
      <c r="A634" s="6">
        <v>38646</v>
      </c>
      <c r="B634" s="3">
        <v>40.799999999999997</v>
      </c>
      <c r="C634" s="3">
        <v>41.2</v>
      </c>
      <c r="D634" s="3">
        <v>40.799999999999997</v>
      </c>
      <c r="E634" s="3">
        <v>41.15</v>
      </c>
      <c r="F634" s="3">
        <v>18</v>
      </c>
      <c r="G634" s="3">
        <v>41.15</v>
      </c>
    </row>
    <row r="635" spans="1:7" x14ac:dyDescent="0.3">
      <c r="A635" s="6">
        <v>38649</v>
      </c>
      <c r="B635" s="3">
        <v>39.950000000000003</v>
      </c>
      <c r="C635" s="3">
        <v>39.950000000000003</v>
      </c>
      <c r="D635" s="3">
        <v>39.950000000000003</v>
      </c>
      <c r="E635" s="3">
        <v>39.950000000000003</v>
      </c>
      <c r="F635" s="3">
        <v>3</v>
      </c>
      <c r="G635" s="3">
        <v>39.950000000000003</v>
      </c>
    </row>
    <row r="636" spans="1:7" x14ac:dyDescent="0.3">
      <c r="A636" s="6">
        <v>38650</v>
      </c>
      <c r="B636" s="3">
        <v>40.4</v>
      </c>
      <c r="C636" s="3">
        <v>40.549999999999997</v>
      </c>
      <c r="D636" s="3">
        <v>40.35</v>
      </c>
      <c r="E636" s="3">
        <v>40.4</v>
      </c>
      <c r="F636" s="3">
        <v>31</v>
      </c>
      <c r="G636" s="3">
        <v>40.83</v>
      </c>
    </row>
    <row r="637" spans="1:7" x14ac:dyDescent="0.3">
      <c r="A637" s="6">
        <v>38651</v>
      </c>
      <c r="B637" s="3">
        <v>40.9</v>
      </c>
      <c r="C637" s="3">
        <v>41.1</v>
      </c>
      <c r="D637" s="3">
        <v>40.9</v>
      </c>
      <c r="E637" s="3">
        <v>41.05</v>
      </c>
      <c r="F637" s="3">
        <v>38</v>
      </c>
      <c r="G637" s="3">
        <v>41.05</v>
      </c>
    </row>
    <row r="638" spans="1:7" x14ac:dyDescent="0.3">
      <c r="A638" s="6">
        <v>38652</v>
      </c>
      <c r="B638" s="3">
        <v>40.85</v>
      </c>
      <c r="C638" s="3">
        <v>40.9</v>
      </c>
      <c r="D638" s="3">
        <v>40.799999999999997</v>
      </c>
      <c r="E638" s="3">
        <v>40.799999999999997</v>
      </c>
      <c r="F638" s="3">
        <v>13</v>
      </c>
      <c r="G638" s="3">
        <v>40.9</v>
      </c>
    </row>
    <row r="639" spans="1:7" x14ac:dyDescent="0.3">
      <c r="A639" s="6">
        <v>38653</v>
      </c>
      <c r="B639" s="3">
        <v>41.3</v>
      </c>
      <c r="C639" s="3">
        <v>41.75</v>
      </c>
      <c r="D639" s="3">
        <v>41.3</v>
      </c>
      <c r="E639" s="3">
        <v>41.75</v>
      </c>
      <c r="F639" s="3">
        <v>32</v>
      </c>
      <c r="G639" s="3">
        <v>41.75</v>
      </c>
    </row>
    <row r="640" spans="1:7" x14ac:dyDescent="0.3">
      <c r="A640" s="6">
        <v>38656</v>
      </c>
      <c r="B640" s="3">
        <v>41.2</v>
      </c>
      <c r="C640" s="3">
        <v>41.2</v>
      </c>
      <c r="D640" s="3">
        <v>40.65</v>
      </c>
      <c r="E640" s="3">
        <v>40.799999999999997</v>
      </c>
      <c r="F640" s="3">
        <v>49</v>
      </c>
      <c r="G640" s="3">
        <v>40.799999999999997</v>
      </c>
    </row>
    <row r="641" spans="1:7" x14ac:dyDescent="0.3">
      <c r="A641" s="6">
        <v>38657</v>
      </c>
      <c r="B641" s="3">
        <v>40.549999999999997</v>
      </c>
      <c r="C641" s="3">
        <v>40.6</v>
      </c>
      <c r="D641" s="3">
        <v>40.450000000000003</v>
      </c>
      <c r="E641" s="3">
        <v>40.450000000000003</v>
      </c>
      <c r="F641" s="3">
        <v>9</v>
      </c>
      <c r="G641" s="3">
        <v>40.35</v>
      </c>
    </row>
    <row r="642" spans="1:7" x14ac:dyDescent="0.3">
      <c r="A642" s="6">
        <v>38658</v>
      </c>
      <c r="B642" s="3">
        <v>40.200000000000003</v>
      </c>
      <c r="C642" s="3">
        <v>40.200000000000003</v>
      </c>
      <c r="D642" s="3">
        <v>40.049999999999997</v>
      </c>
      <c r="E642" s="3">
        <v>40.1</v>
      </c>
      <c r="F642" s="3">
        <v>25</v>
      </c>
      <c r="G642" s="3">
        <v>40.1</v>
      </c>
    </row>
    <row r="643" spans="1:7" x14ac:dyDescent="0.3">
      <c r="A643" s="6">
        <v>38659</v>
      </c>
      <c r="B643" s="3">
        <v>39.75</v>
      </c>
      <c r="C643" s="3">
        <v>39.85</v>
      </c>
      <c r="D643" s="3">
        <v>39.5</v>
      </c>
      <c r="E643" s="3">
        <v>39.85</v>
      </c>
      <c r="F643" s="3">
        <v>36</v>
      </c>
      <c r="G643" s="3">
        <v>39.85</v>
      </c>
    </row>
    <row r="644" spans="1:7" x14ac:dyDescent="0.3">
      <c r="A644" s="6">
        <v>38660</v>
      </c>
      <c r="B644" s="3">
        <v>39.549999999999997</v>
      </c>
      <c r="C644" s="3">
        <v>39.549999999999997</v>
      </c>
      <c r="D644" s="3">
        <v>39.4</v>
      </c>
      <c r="E644" s="3">
        <v>39.4</v>
      </c>
      <c r="F644" s="3">
        <v>3</v>
      </c>
      <c r="G644" s="3">
        <v>39.4</v>
      </c>
    </row>
    <row r="645" spans="1:7" x14ac:dyDescent="0.3">
      <c r="A645" s="6">
        <v>38663</v>
      </c>
      <c r="B645" s="3">
        <v>38.6</v>
      </c>
      <c r="C645" s="3">
        <v>38.700000000000003</v>
      </c>
      <c r="D645" s="3">
        <v>38.299999999999997</v>
      </c>
      <c r="E645" s="3">
        <v>38.299999999999997</v>
      </c>
      <c r="F645" s="3">
        <v>28</v>
      </c>
      <c r="G645" s="3">
        <v>37.93</v>
      </c>
    </row>
    <row r="646" spans="1:7" x14ac:dyDescent="0.3">
      <c r="A646" s="6">
        <v>38664</v>
      </c>
      <c r="B646" s="3">
        <v>38.549999999999997</v>
      </c>
      <c r="C646" s="3">
        <v>39.200000000000003</v>
      </c>
      <c r="D646" s="3">
        <v>38.549999999999997</v>
      </c>
      <c r="E646" s="3">
        <v>39.1</v>
      </c>
      <c r="F646" s="3">
        <v>66</v>
      </c>
      <c r="G646" s="3">
        <v>39.1</v>
      </c>
    </row>
    <row r="647" spans="1:7" x14ac:dyDescent="0.3">
      <c r="A647" s="6">
        <v>38665</v>
      </c>
      <c r="B647" s="3">
        <v>40</v>
      </c>
      <c r="C647" s="3">
        <v>40</v>
      </c>
      <c r="D647" s="3">
        <v>39.9</v>
      </c>
      <c r="E647" s="3">
        <v>39.950000000000003</v>
      </c>
      <c r="F647" s="3">
        <v>11</v>
      </c>
      <c r="G647" s="3">
        <v>40.299999999999997</v>
      </c>
    </row>
    <row r="648" spans="1:7" x14ac:dyDescent="0.3">
      <c r="A648" s="6">
        <v>38666</v>
      </c>
      <c r="B648" s="3">
        <v>40.1</v>
      </c>
      <c r="C648" s="3">
        <v>40.200000000000003</v>
      </c>
      <c r="D648" s="3">
        <v>40.1</v>
      </c>
      <c r="E648" s="3">
        <v>40.15</v>
      </c>
      <c r="F648" s="3">
        <v>15</v>
      </c>
      <c r="G648" s="3">
        <v>40.15</v>
      </c>
    </row>
    <row r="649" spans="1:7" x14ac:dyDescent="0.3">
      <c r="A649" s="6">
        <v>38667</v>
      </c>
      <c r="B649" s="3">
        <v>40</v>
      </c>
      <c r="C649" s="3">
        <v>40.200000000000003</v>
      </c>
      <c r="D649" s="3">
        <v>39.9</v>
      </c>
      <c r="E649" s="3">
        <v>40.200000000000003</v>
      </c>
      <c r="F649" s="3">
        <v>18</v>
      </c>
      <c r="G649" s="3">
        <v>40.1</v>
      </c>
    </row>
    <row r="650" spans="1:7" x14ac:dyDescent="0.3">
      <c r="A650" s="6">
        <v>38670</v>
      </c>
      <c r="B650" s="3">
        <v>40.6</v>
      </c>
      <c r="C650" s="3">
        <v>41.2</v>
      </c>
      <c r="D650" s="3">
        <v>40.6</v>
      </c>
      <c r="E650" s="3">
        <v>41.1</v>
      </c>
      <c r="F650" s="3">
        <v>69</v>
      </c>
      <c r="G650" s="3">
        <v>41.1</v>
      </c>
    </row>
    <row r="651" spans="1:7" x14ac:dyDescent="0.3">
      <c r="A651" s="6">
        <v>38671</v>
      </c>
      <c r="B651" s="3">
        <v>40.450000000000003</v>
      </c>
      <c r="C651" s="3">
        <v>40.549999999999997</v>
      </c>
      <c r="D651" s="3">
        <v>40.35</v>
      </c>
      <c r="E651" s="3">
        <v>40.4</v>
      </c>
      <c r="F651" s="3">
        <v>17</v>
      </c>
      <c r="G651" s="3">
        <v>40.4</v>
      </c>
    </row>
    <row r="652" spans="1:7" x14ac:dyDescent="0.3">
      <c r="A652" s="6">
        <v>38672</v>
      </c>
      <c r="B652" s="3">
        <v>40.85</v>
      </c>
      <c r="C652" s="3">
        <v>40.85</v>
      </c>
      <c r="D652" s="3">
        <v>40.85</v>
      </c>
      <c r="E652" s="3">
        <v>40.85</v>
      </c>
      <c r="F652" s="3">
        <v>0</v>
      </c>
      <c r="G652" s="3">
        <v>40.85</v>
      </c>
    </row>
    <row r="653" spans="1:7" x14ac:dyDescent="0.3">
      <c r="A653" s="6">
        <v>38673</v>
      </c>
      <c r="B653" s="3">
        <v>40.700000000000003</v>
      </c>
      <c r="C653" s="3">
        <v>41</v>
      </c>
      <c r="D653" s="3">
        <v>40.700000000000003</v>
      </c>
      <c r="E653" s="3">
        <v>41</v>
      </c>
      <c r="F653" s="3">
        <v>22</v>
      </c>
      <c r="G653" s="3">
        <v>40.83</v>
      </c>
    </row>
    <row r="654" spans="1:7" x14ac:dyDescent="0.3">
      <c r="A654" s="6">
        <v>38674</v>
      </c>
      <c r="B654" s="3">
        <v>40.5</v>
      </c>
      <c r="C654" s="3">
        <v>40.5</v>
      </c>
      <c r="D654" s="3">
        <v>39.9</v>
      </c>
      <c r="E654" s="3">
        <v>39.9</v>
      </c>
      <c r="F654" s="3">
        <v>20</v>
      </c>
      <c r="G654" s="3">
        <v>40.15</v>
      </c>
    </row>
    <row r="655" spans="1:7" x14ac:dyDescent="0.3">
      <c r="A655" s="6">
        <v>38677</v>
      </c>
      <c r="B655" s="3">
        <v>40.4</v>
      </c>
      <c r="C655" s="3">
        <v>40.4</v>
      </c>
      <c r="D655" s="3">
        <v>40.4</v>
      </c>
      <c r="E655" s="3">
        <v>40.4</v>
      </c>
      <c r="F655" s="3">
        <v>11</v>
      </c>
      <c r="G655" s="3">
        <v>40.4</v>
      </c>
    </row>
    <row r="656" spans="1:7" x14ac:dyDescent="0.3">
      <c r="A656" s="6">
        <v>38678</v>
      </c>
      <c r="B656" s="3">
        <v>40.25</v>
      </c>
      <c r="C656" s="3">
        <v>40.25</v>
      </c>
      <c r="D656" s="3">
        <v>40.200000000000003</v>
      </c>
      <c r="E656" s="3">
        <v>40.200000000000003</v>
      </c>
      <c r="F656" s="3">
        <v>14</v>
      </c>
      <c r="G656" s="3">
        <v>40.200000000000003</v>
      </c>
    </row>
    <row r="657" spans="1:7" x14ac:dyDescent="0.3">
      <c r="A657" s="6">
        <v>38679</v>
      </c>
      <c r="B657" s="3">
        <v>40</v>
      </c>
      <c r="C657" s="3">
        <v>40</v>
      </c>
      <c r="D657" s="3">
        <v>39.9</v>
      </c>
      <c r="E657" s="3">
        <v>39.950000000000003</v>
      </c>
      <c r="F657" s="3">
        <v>25</v>
      </c>
      <c r="G657" s="3">
        <v>40.18</v>
      </c>
    </row>
    <row r="658" spans="1:7" x14ac:dyDescent="0.3">
      <c r="A658" s="6">
        <v>38680</v>
      </c>
      <c r="B658" s="3">
        <v>39.75</v>
      </c>
      <c r="C658" s="3">
        <v>39.75</v>
      </c>
      <c r="D658" s="3">
        <v>39.299999999999997</v>
      </c>
      <c r="E658" s="3">
        <v>39.35</v>
      </c>
      <c r="F658" s="3">
        <v>34</v>
      </c>
      <c r="G658" s="3">
        <v>39.299999999999997</v>
      </c>
    </row>
    <row r="659" spans="1:7" x14ac:dyDescent="0.3">
      <c r="A659" s="6">
        <v>38681</v>
      </c>
      <c r="B659" s="3">
        <v>38.799999999999997</v>
      </c>
      <c r="C659" s="3">
        <v>39.299999999999997</v>
      </c>
      <c r="D659" s="3">
        <v>38.799999999999997</v>
      </c>
      <c r="E659" s="3">
        <v>39.25</v>
      </c>
      <c r="F659" s="3">
        <v>23</v>
      </c>
      <c r="G659" s="3">
        <v>39.25</v>
      </c>
    </row>
    <row r="660" spans="1:7" x14ac:dyDescent="0.3">
      <c r="A660" s="6">
        <v>38684</v>
      </c>
      <c r="B660" s="3">
        <v>40.6</v>
      </c>
      <c r="C660" s="3">
        <v>40.6</v>
      </c>
      <c r="D660" s="3">
        <v>40.6</v>
      </c>
      <c r="E660" s="3">
        <v>40.6</v>
      </c>
      <c r="F660" s="3">
        <v>0</v>
      </c>
      <c r="G660" s="3">
        <v>40.6</v>
      </c>
    </row>
    <row r="661" spans="1:7" x14ac:dyDescent="0.3">
      <c r="A661" s="6">
        <v>38685</v>
      </c>
      <c r="B661" s="3">
        <v>40.9</v>
      </c>
      <c r="C661" s="3">
        <v>41.6</v>
      </c>
      <c r="D661" s="3">
        <v>40.9</v>
      </c>
      <c r="E661" s="3">
        <v>41.6</v>
      </c>
      <c r="F661" s="3">
        <v>119</v>
      </c>
      <c r="G661" s="3">
        <v>41.4</v>
      </c>
    </row>
    <row r="662" spans="1:7" x14ac:dyDescent="0.3">
      <c r="A662" s="6">
        <v>38686</v>
      </c>
      <c r="B662" s="3">
        <v>40.75</v>
      </c>
      <c r="C662" s="3">
        <v>40.75</v>
      </c>
      <c r="D662" s="3">
        <v>40.75</v>
      </c>
      <c r="E662" s="3">
        <v>40.75</v>
      </c>
      <c r="F662" s="3">
        <v>3</v>
      </c>
      <c r="G662" s="3">
        <v>40.43</v>
      </c>
    </row>
    <row r="663" spans="1:7" x14ac:dyDescent="0.3">
      <c r="A663" s="6">
        <v>38687</v>
      </c>
      <c r="B663" s="3">
        <v>36.700000000000003</v>
      </c>
      <c r="C663" s="3">
        <v>36.700000000000003</v>
      </c>
      <c r="D663" s="3">
        <v>36.700000000000003</v>
      </c>
      <c r="E663" s="3">
        <v>36.700000000000003</v>
      </c>
      <c r="F663" s="3">
        <v>8</v>
      </c>
      <c r="G663" s="3">
        <v>36.700000000000003</v>
      </c>
    </row>
    <row r="664" spans="1:7" x14ac:dyDescent="0.3">
      <c r="A664" s="6">
        <v>38688</v>
      </c>
      <c r="B664" s="3">
        <v>36.9</v>
      </c>
      <c r="C664" s="3">
        <v>36.9</v>
      </c>
      <c r="D664" s="3">
        <v>36.9</v>
      </c>
      <c r="E664" s="3">
        <v>36.9</v>
      </c>
      <c r="F664" s="3">
        <v>3</v>
      </c>
      <c r="G664" s="3">
        <v>36.9</v>
      </c>
    </row>
    <row r="665" spans="1:7" x14ac:dyDescent="0.3">
      <c r="A665" s="6">
        <v>38691</v>
      </c>
      <c r="B665" s="3">
        <v>37.75</v>
      </c>
      <c r="C665" s="3">
        <v>37.75</v>
      </c>
      <c r="D665" s="3">
        <v>37.75</v>
      </c>
      <c r="E665" s="3">
        <v>37.75</v>
      </c>
      <c r="F665" s="3">
        <v>0</v>
      </c>
      <c r="G665" s="3">
        <v>37.75</v>
      </c>
    </row>
    <row r="666" spans="1:7" x14ac:dyDescent="0.3">
      <c r="A666" s="6">
        <v>38692</v>
      </c>
      <c r="B666" s="3">
        <v>37.35</v>
      </c>
      <c r="C666" s="3">
        <v>37.6</v>
      </c>
      <c r="D666" s="3">
        <v>37.35</v>
      </c>
      <c r="E666" s="3">
        <v>37.6</v>
      </c>
      <c r="F666" s="3">
        <v>154</v>
      </c>
      <c r="G666" s="3">
        <v>37.6</v>
      </c>
    </row>
    <row r="667" spans="1:7" x14ac:dyDescent="0.3">
      <c r="A667" s="6">
        <v>38693</v>
      </c>
      <c r="B667" s="3">
        <v>37.75</v>
      </c>
      <c r="C667" s="3">
        <v>37.75</v>
      </c>
      <c r="D667" s="3">
        <v>37.75</v>
      </c>
      <c r="E667" s="3">
        <v>37.75</v>
      </c>
      <c r="F667" s="3">
        <v>0</v>
      </c>
      <c r="G667" s="3">
        <v>37.75</v>
      </c>
    </row>
    <row r="668" spans="1:7" x14ac:dyDescent="0.3">
      <c r="A668" s="6">
        <v>38694</v>
      </c>
      <c r="B668" s="3">
        <v>37.299999999999997</v>
      </c>
      <c r="C668" s="3">
        <v>37.299999999999997</v>
      </c>
      <c r="D668" s="3">
        <v>37.299999999999997</v>
      </c>
      <c r="E668" s="3">
        <v>37.299999999999997</v>
      </c>
      <c r="F668" s="3">
        <v>0</v>
      </c>
      <c r="G668" s="3">
        <v>37.299999999999997</v>
      </c>
    </row>
    <row r="669" spans="1:7" x14ac:dyDescent="0.3">
      <c r="A669" s="6">
        <v>38695</v>
      </c>
      <c r="B669" s="3">
        <v>37.200000000000003</v>
      </c>
      <c r="C669" s="3">
        <v>37.200000000000003</v>
      </c>
      <c r="D669" s="3">
        <v>36.950000000000003</v>
      </c>
      <c r="E669" s="3">
        <v>36.950000000000003</v>
      </c>
      <c r="F669" s="3">
        <v>51</v>
      </c>
      <c r="G669" s="3">
        <v>36.950000000000003</v>
      </c>
    </row>
    <row r="670" spans="1:7" x14ac:dyDescent="0.3">
      <c r="A670" s="6">
        <v>38698</v>
      </c>
      <c r="B670" s="3">
        <v>37.9</v>
      </c>
      <c r="C670" s="3">
        <v>38.1</v>
      </c>
      <c r="D670" s="3">
        <v>37.75</v>
      </c>
      <c r="E670" s="3">
        <v>38</v>
      </c>
      <c r="F670" s="3">
        <v>47</v>
      </c>
      <c r="G670" s="3">
        <v>38</v>
      </c>
    </row>
    <row r="671" spans="1:7" x14ac:dyDescent="0.3">
      <c r="A671" s="6">
        <v>38699</v>
      </c>
      <c r="B671" s="3">
        <v>38.4</v>
      </c>
      <c r="C671" s="3">
        <v>38.4</v>
      </c>
      <c r="D671" s="3">
        <v>38.4</v>
      </c>
      <c r="E671" s="3">
        <v>38.4</v>
      </c>
      <c r="F671" s="3">
        <v>2</v>
      </c>
      <c r="G671" s="3">
        <v>38.4</v>
      </c>
    </row>
    <row r="672" spans="1:7" x14ac:dyDescent="0.3">
      <c r="A672" s="6">
        <v>38700</v>
      </c>
      <c r="B672" s="3">
        <v>37.6</v>
      </c>
      <c r="C672" s="3">
        <v>38.4</v>
      </c>
      <c r="D672" s="3">
        <v>37.4</v>
      </c>
      <c r="E672" s="3">
        <v>38</v>
      </c>
      <c r="F672" s="3">
        <v>26</v>
      </c>
      <c r="G672" s="3">
        <v>37.9</v>
      </c>
    </row>
    <row r="673" spans="1:7" x14ac:dyDescent="0.3">
      <c r="A673" s="6">
        <v>38701</v>
      </c>
      <c r="B673" s="3">
        <v>38.25</v>
      </c>
      <c r="C673" s="3">
        <v>38.25</v>
      </c>
      <c r="D673" s="3">
        <v>37.1</v>
      </c>
      <c r="E673" s="3">
        <v>37.1</v>
      </c>
      <c r="F673" s="3">
        <v>155</v>
      </c>
      <c r="G673" s="3">
        <v>37.1</v>
      </c>
    </row>
    <row r="674" spans="1:7" x14ac:dyDescent="0.3">
      <c r="A674" s="6">
        <v>38702</v>
      </c>
      <c r="B674" s="3">
        <v>37.15</v>
      </c>
      <c r="C674" s="3">
        <v>37.15</v>
      </c>
      <c r="D674" s="3">
        <v>36.700000000000003</v>
      </c>
      <c r="E674" s="3">
        <v>36.700000000000003</v>
      </c>
      <c r="F674" s="3">
        <v>26</v>
      </c>
      <c r="G674" s="3">
        <v>37.25</v>
      </c>
    </row>
    <row r="675" spans="1:7" x14ac:dyDescent="0.3">
      <c r="A675" s="6">
        <v>38705</v>
      </c>
      <c r="B675" s="3">
        <v>37</v>
      </c>
      <c r="C675" s="3">
        <v>37.049999999999997</v>
      </c>
      <c r="D675" s="3">
        <v>36</v>
      </c>
      <c r="E675" s="3">
        <v>36.15</v>
      </c>
      <c r="F675" s="3">
        <v>92</v>
      </c>
      <c r="G675" s="3">
        <v>36.15</v>
      </c>
    </row>
    <row r="676" spans="1:7" x14ac:dyDescent="0.3">
      <c r="A676" s="6">
        <v>38706</v>
      </c>
      <c r="B676" s="3">
        <v>36.700000000000003</v>
      </c>
      <c r="C676" s="3">
        <v>36.9</v>
      </c>
      <c r="D676" s="3">
        <v>36.6</v>
      </c>
      <c r="E676" s="3">
        <v>36.65</v>
      </c>
      <c r="F676" s="3">
        <v>34</v>
      </c>
      <c r="G676" s="3">
        <v>36.65</v>
      </c>
    </row>
    <row r="677" spans="1:7" x14ac:dyDescent="0.3">
      <c r="A677" s="6">
        <v>38707</v>
      </c>
      <c r="B677" s="3">
        <v>36.9</v>
      </c>
      <c r="C677" s="3">
        <v>36.9</v>
      </c>
      <c r="D677" s="3">
        <v>36.35</v>
      </c>
      <c r="E677" s="3">
        <v>36.35</v>
      </c>
      <c r="F677" s="3">
        <v>5</v>
      </c>
      <c r="G677" s="3">
        <v>36.35</v>
      </c>
    </row>
    <row r="678" spans="1:7" x14ac:dyDescent="0.3">
      <c r="A678" s="6">
        <v>38708</v>
      </c>
      <c r="B678" s="3">
        <v>36.380000000000003</v>
      </c>
      <c r="C678" s="3">
        <v>36.6</v>
      </c>
      <c r="D678" s="3">
        <v>36.380000000000003</v>
      </c>
      <c r="E678" s="3">
        <v>36.6</v>
      </c>
      <c r="F678" s="3">
        <v>34</v>
      </c>
      <c r="G678" s="3">
        <v>36.6</v>
      </c>
    </row>
    <row r="679" spans="1:7" x14ac:dyDescent="0.3">
      <c r="A679" s="6">
        <v>38709</v>
      </c>
      <c r="B679" s="3">
        <v>37.25</v>
      </c>
      <c r="C679" s="3">
        <v>37.25</v>
      </c>
      <c r="D679" s="3">
        <v>37.25</v>
      </c>
      <c r="E679" s="3">
        <v>37.25</v>
      </c>
      <c r="F679" s="3">
        <v>0</v>
      </c>
      <c r="G679" s="3">
        <v>37.25</v>
      </c>
    </row>
    <row r="680" spans="1:7" x14ac:dyDescent="0.3">
      <c r="A680" s="6">
        <v>38713</v>
      </c>
      <c r="B680" s="3">
        <v>37.75</v>
      </c>
      <c r="C680" s="3">
        <v>38.200000000000003</v>
      </c>
      <c r="D680" s="3">
        <v>37.75</v>
      </c>
      <c r="E680" s="3">
        <v>38.200000000000003</v>
      </c>
      <c r="F680" s="3">
        <v>37</v>
      </c>
      <c r="G680" s="3">
        <v>38.200000000000003</v>
      </c>
    </row>
    <row r="681" spans="1:7" x14ac:dyDescent="0.3">
      <c r="A681" s="6">
        <v>38714</v>
      </c>
      <c r="B681" s="3">
        <v>37.799999999999997</v>
      </c>
      <c r="C681" s="3">
        <v>38.299999999999997</v>
      </c>
      <c r="D681" s="3">
        <v>37.799999999999997</v>
      </c>
      <c r="E681" s="3">
        <v>38.299999999999997</v>
      </c>
      <c r="F681" s="3">
        <v>60</v>
      </c>
      <c r="G681" s="3">
        <v>38.299999999999997</v>
      </c>
    </row>
    <row r="682" spans="1:7" x14ac:dyDescent="0.3">
      <c r="A682" s="6">
        <v>38715</v>
      </c>
      <c r="B682" s="3">
        <v>38.75</v>
      </c>
      <c r="C682" s="3">
        <v>38.75</v>
      </c>
      <c r="D682" s="3">
        <v>38.75</v>
      </c>
      <c r="E682" s="3">
        <v>38.75</v>
      </c>
      <c r="F682" s="3">
        <v>1</v>
      </c>
      <c r="G682" s="3">
        <v>38.6</v>
      </c>
    </row>
    <row r="683" spans="1:7" x14ac:dyDescent="0.3">
      <c r="A683" s="6">
        <v>38716</v>
      </c>
      <c r="B683" s="3">
        <v>38.799999999999997</v>
      </c>
      <c r="C683" s="3">
        <v>38.799999999999997</v>
      </c>
      <c r="D683" s="3">
        <v>38.799999999999997</v>
      </c>
      <c r="E683" s="3">
        <v>38.799999999999997</v>
      </c>
      <c r="F683" s="3">
        <v>1</v>
      </c>
      <c r="G683" s="3">
        <v>38.799999999999997</v>
      </c>
    </row>
    <row r="684" spans="1:7" x14ac:dyDescent="0.3">
      <c r="A684" s="6">
        <v>38719</v>
      </c>
      <c r="B684" s="3">
        <v>39.6</v>
      </c>
      <c r="C684" s="3">
        <v>39.700000000000003</v>
      </c>
      <c r="D684" s="3">
        <v>39.4</v>
      </c>
      <c r="E684" s="3">
        <v>39.6</v>
      </c>
      <c r="F684" s="3">
        <v>89</v>
      </c>
      <c r="G684" s="3">
        <v>39.65</v>
      </c>
    </row>
    <row r="685" spans="1:7" x14ac:dyDescent="0.3">
      <c r="A685" s="6">
        <v>38720</v>
      </c>
      <c r="B685" s="3">
        <v>39.5</v>
      </c>
      <c r="C685" s="3">
        <v>40.35</v>
      </c>
      <c r="D685" s="3">
        <v>38.549999999999997</v>
      </c>
      <c r="E685" s="3">
        <v>38.6</v>
      </c>
      <c r="F685" s="3">
        <v>131</v>
      </c>
      <c r="G685" s="3">
        <v>38.6</v>
      </c>
    </row>
    <row r="686" spans="1:7" x14ac:dyDescent="0.3">
      <c r="A686" s="6">
        <v>38721</v>
      </c>
      <c r="B686" s="3">
        <v>39</v>
      </c>
      <c r="C686" s="3">
        <v>39.5</v>
      </c>
      <c r="D686" s="3">
        <v>39</v>
      </c>
      <c r="E686" s="3">
        <v>39.5</v>
      </c>
      <c r="F686" s="3">
        <v>162</v>
      </c>
      <c r="G686" s="3">
        <v>39.35</v>
      </c>
    </row>
    <row r="687" spans="1:7" x14ac:dyDescent="0.3">
      <c r="A687" s="6">
        <v>38722</v>
      </c>
      <c r="B687" s="3">
        <v>39.1</v>
      </c>
      <c r="C687" s="3">
        <v>39.4</v>
      </c>
      <c r="D687" s="3">
        <v>39.1</v>
      </c>
      <c r="E687" s="3">
        <v>39.299999999999997</v>
      </c>
      <c r="F687" s="3">
        <v>32</v>
      </c>
      <c r="G687" s="3">
        <v>39.1</v>
      </c>
    </row>
    <row r="688" spans="1:7" x14ac:dyDescent="0.3">
      <c r="A688" s="6">
        <v>38723</v>
      </c>
      <c r="B688" s="3">
        <v>39.75</v>
      </c>
      <c r="C688" s="3">
        <v>40</v>
      </c>
      <c r="D688" s="3">
        <v>39.75</v>
      </c>
      <c r="E688" s="3">
        <v>39.950000000000003</v>
      </c>
      <c r="F688" s="3">
        <v>37</v>
      </c>
      <c r="G688" s="3">
        <v>39.950000000000003</v>
      </c>
    </row>
    <row r="689" spans="1:7" x14ac:dyDescent="0.3">
      <c r="A689" s="6">
        <v>38726</v>
      </c>
      <c r="B689" s="3">
        <v>40</v>
      </c>
      <c r="C689" s="3">
        <v>40</v>
      </c>
      <c r="D689" s="3">
        <v>39</v>
      </c>
      <c r="E689" s="3">
        <v>39.049999999999997</v>
      </c>
      <c r="F689" s="3">
        <v>88</v>
      </c>
      <c r="G689" s="3">
        <v>39.049999999999997</v>
      </c>
    </row>
    <row r="690" spans="1:7" x14ac:dyDescent="0.3">
      <c r="A690" s="6">
        <v>38727</v>
      </c>
      <c r="B690" s="3">
        <v>38.549999999999997</v>
      </c>
      <c r="C690" s="3">
        <v>39.5</v>
      </c>
      <c r="D690" s="3">
        <v>38.549999999999997</v>
      </c>
      <c r="E690" s="3">
        <v>39.299999999999997</v>
      </c>
      <c r="F690" s="3">
        <v>88</v>
      </c>
      <c r="G690" s="3">
        <v>39.299999999999997</v>
      </c>
    </row>
    <row r="691" spans="1:7" x14ac:dyDescent="0.3">
      <c r="A691" s="6">
        <v>38728</v>
      </c>
      <c r="B691" s="3">
        <v>38.9</v>
      </c>
      <c r="C691" s="3">
        <v>39.200000000000003</v>
      </c>
      <c r="D691" s="3">
        <v>38.5</v>
      </c>
      <c r="E691" s="3">
        <v>38.5</v>
      </c>
      <c r="F691" s="3">
        <v>82</v>
      </c>
      <c r="G691" s="3">
        <v>38.5</v>
      </c>
    </row>
    <row r="692" spans="1:7" x14ac:dyDescent="0.3">
      <c r="A692" s="6">
        <v>38729</v>
      </c>
      <c r="B692" s="3">
        <v>38.25</v>
      </c>
      <c r="C692" s="3">
        <v>38.25</v>
      </c>
      <c r="D692" s="3">
        <v>37.9</v>
      </c>
      <c r="E692" s="3">
        <v>37.9</v>
      </c>
      <c r="F692" s="3">
        <v>106</v>
      </c>
      <c r="G692" s="3">
        <v>37.9</v>
      </c>
    </row>
    <row r="693" spans="1:7" x14ac:dyDescent="0.3">
      <c r="A693" s="6">
        <v>38730</v>
      </c>
      <c r="B693" s="3">
        <v>37.65</v>
      </c>
      <c r="C693" s="3">
        <v>38.4</v>
      </c>
      <c r="D693" s="3">
        <v>37.65</v>
      </c>
      <c r="E693" s="3">
        <v>38.4</v>
      </c>
      <c r="F693" s="3">
        <v>24</v>
      </c>
      <c r="G693" s="3">
        <v>38.35</v>
      </c>
    </row>
    <row r="694" spans="1:7" x14ac:dyDescent="0.3">
      <c r="A694" s="6">
        <v>38733</v>
      </c>
      <c r="B694" s="3">
        <v>38.700000000000003</v>
      </c>
      <c r="C694" s="3">
        <v>38.85</v>
      </c>
      <c r="D694" s="3">
        <v>38.700000000000003</v>
      </c>
      <c r="E694" s="3">
        <v>38.85</v>
      </c>
      <c r="F694" s="3">
        <v>57</v>
      </c>
      <c r="G694" s="3">
        <v>38.85</v>
      </c>
    </row>
    <row r="695" spans="1:7" x14ac:dyDescent="0.3">
      <c r="A695" s="6">
        <v>38734</v>
      </c>
      <c r="B695" s="3">
        <v>39.35</v>
      </c>
      <c r="C695" s="3">
        <v>39.799999999999997</v>
      </c>
      <c r="D695" s="3">
        <v>39.35</v>
      </c>
      <c r="E695" s="3">
        <v>39.75</v>
      </c>
      <c r="F695" s="3">
        <v>47</v>
      </c>
      <c r="G695" s="3">
        <v>39.75</v>
      </c>
    </row>
    <row r="696" spans="1:7" x14ac:dyDescent="0.3">
      <c r="A696" s="6">
        <v>38735</v>
      </c>
      <c r="B696" s="3">
        <v>40.65</v>
      </c>
      <c r="C696" s="3">
        <v>42.85</v>
      </c>
      <c r="D696" s="3">
        <v>40.6</v>
      </c>
      <c r="E696" s="3">
        <v>42.3</v>
      </c>
      <c r="F696" s="3">
        <v>194</v>
      </c>
      <c r="G696" s="3">
        <v>42.3</v>
      </c>
    </row>
    <row r="697" spans="1:7" x14ac:dyDescent="0.3">
      <c r="A697" s="6">
        <v>38736</v>
      </c>
      <c r="B697" s="3">
        <v>42.6</v>
      </c>
      <c r="C697" s="3">
        <v>42.6</v>
      </c>
      <c r="D697" s="3">
        <v>41.55</v>
      </c>
      <c r="E697" s="3">
        <v>42.1</v>
      </c>
      <c r="F697" s="3">
        <v>137</v>
      </c>
      <c r="G697" s="3">
        <v>42.1</v>
      </c>
    </row>
    <row r="698" spans="1:7" x14ac:dyDescent="0.3">
      <c r="A698" s="6">
        <v>38737</v>
      </c>
      <c r="B698" s="3">
        <v>42.7</v>
      </c>
      <c r="C698" s="3">
        <v>43.35</v>
      </c>
      <c r="D698" s="3">
        <v>42.7</v>
      </c>
      <c r="E698" s="3">
        <v>43.35</v>
      </c>
      <c r="F698" s="3">
        <v>23</v>
      </c>
      <c r="G698" s="3">
        <v>43.35</v>
      </c>
    </row>
    <row r="699" spans="1:7" x14ac:dyDescent="0.3">
      <c r="A699" s="6">
        <v>38740</v>
      </c>
      <c r="B699" s="3">
        <v>42.9</v>
      </c>
      <c r="C699" s="3">
        <v>42.9</v>
      </c>
      <c r="D699" s="3">
        <v>42.1</v>
      </c>
      <c r="E699" s="3">
        <v>42.5</v>
      </c>
      <c r="F699" s="3">
        <v>77</v>
      </c>
      <c r="G699" s="3">
        <v>42.35</v>
      </c>
    </row>
    <row r="700" spans="1:7" x14ac:dyDescent="0.3">
      <c r="A700" s="6">
        <v>38741</v>
      </c>
      <c r="B700" s="3">
        <v>41.5</v>
      </c>
      <c r="C700" s="3">
        <v>41.7</v>
      </c>
      <c r="D700" s="3">
        <v>41.3</v>
      </c>
      <c r="E700" s="3">
        <v>41.7</v>
      </c>
      <c r="F700" s="3">
        <v>22</v>
      </c>
      <c r="G700" s="3">
        <v>41.7</v>
      </c>
    </row>
    <row r="701" spans="1:7" x14ac:dyDescent="0.3">
      <c r="A701" s="6">
        <v>38742</v>
      </c>
      <c r="B701" s="3">
        <v>42.9</v>
      </c>
      <c r="C701" s="3">
        <v>42.9</v>
      </c>
      <c r="D701" s="3">
        <v>42.5</v>
      </c>
      <c r="E701" s="3">
        <v>42.6</v>
      </c>
      <c r="F701" s="3">
        <v>43</v>
      </c>
      <c r="G701" s="3">
        <v>42.25</v>
      </c>
    </row>
    <row r="702" spans="1:7" x14ac:dyDescent="0.3">
      <c r="A702" s="6">
        <v>38743</v>
      </c>
      <c r="B702" s="3">
        <v>42.15</v>
      </c>
      <c r="C702" s="3">
        <v>42.3</v>
      </c>
      <c r="D702" s="3">
        <v>41.9</v>
      </c>
      <c r="E702" s="3">
        <v>41.9</v>
      </c>
      <c r="F702" s="3">
        <v>58</v>
      </c>
      <c r="G702" s="3">
        <v>41.9</v>
      </c>
    </row>
    <row r="703" spans="1:7" x14ac:dyDescent="0.3">
      <c r="A703" s="6">
        <v>38744</v>
      </c>
      <c r="B703" s="3">
        <v>42.25</v>
      </c>
      <c r="C703" s="3">
        <v>42.25</v>
      </c>
      <c r="D703" s="3">
        <v>41.9</v>
      </c>
      <c r="E703" s="3">
        <v>42.1</v>
      </c>
      <c r="F703" s="3">
        <v>53</v>
      </c>
      <c r="G703" s="3">
        <v>41.93</v>
      </c>
    </row>
    <row r="704" spans="1:7" x14ac:dyDescent="0.3">
      <c r="A704" s="6">
        <v>38747</v>
      </c>
      <c r="B704" s="3">
        <v>41.95</v>
      </c>
      <c r="C704" s="3">
        <v>42</v>
      </c>
      <c r="D704" s="3">
        <v>41.9</v>
      </c>
      <c r="E704" s="3">
        <v>41.9</v>
      </c>
      <c r="F704" s="3">
        <v>80</v>
      </c>
      <c r="G704" s="3">
        <v>41.9</v>
      </c>
    </row>
    <row r="705" spans="1:7" x14ac:dyDescent="0.3">
      <c r="A705" s="6">
        <v>38748</v>
      </c>
      <c r="B705" s="3">
        <v>41.9</v>
      </c>
      <c r="C705" s="3">
        <v>41.9</v>
      </c>
      <c r="D705" s="3">
        <v>41.75</v>
      </c>
      <c r="E705" s="3">
        <v>41.75</v>
      </c>
      <c r="F705" s="3">
        <v>28</v>
      </c>
      <c r="G705" s="3">
        <v>41.45</v>
      </c>
    </row>
    <row r="706" spans="1:7" x14ac:dyDescent="0.3">
      <c r="A706" s="6">
        <v>38749</v>
      </c>
      <c r="B706" s="3">
        <v>40.549999999999997</v>
      </c>
      <c r="C706" s="3">
        <v>40.950000000000003</v>
      </c>
      <c r="D706" s="3">
        <v>40.549999999999997</v>
      </c>
      <c r="E706" s="3">
        <v>40.950000000000003</v>
      </c>
      <c r="F706" s="3">
        <v>99</v>
      </c>
      <c r="G706" s="3">
        <v>40.85</v>
      </c>
    </row>
    <row r="707" spans="1:7" x14ac:dyDescent="0.3">
      <c r="A707" s="6">
        <v>38750</v>
      </c>
      <c r="B707" s="3">
        <v>41.45</v>
      </c>
      <c r="C707" s="3">
        <v>41.45</v>
      </c>
      <c r="D707" s="3">
        <v>41.4</v>
      </c>
      <c r="E707" s="3">
        <v>41.4</v>
      </c>
      <c r="F707" s="3">
        <v>31</v>
      </c>
      <c r="G707" s="3">
        <v>41.73</v>
      </c>
    </row>
    <row r="708" spans="1:7" x14ac:dyDescent="0.3">
      <c r="A708" s="6">
        <v>38751</v>
      </c>
      <c r="B708" s="3">
        <v>41.9</v>
      </c>
      <c r="C708" s="3">
        <v>41.9</v>
      </c>
      <c r="D708" s="3">
        <v>41.3</v>
      </c>
      <c r="E708" s="3">
        <v>41.35</v>
      </c>
      <c r="F708" s="3">
        <v>134</v>
      </c>
      <c r="G708" s="3">
        <v>41.3</v>
      </c>
    </row>
    <row r="709" spans="1:7" x14ac:dyDescent="0.3">
      <c r="A709" s="6">
        <v>38754</v>
      </c>
      <c r="B709" s="3">
        <v>41</v>
      </c>
      <c r="C709" s="3">
        <v>41.1</v>
      </c>
      <c r="D709" s="3">
        <v>40.65</v>
      </c>
      <c r="E709" s="3">
        <v>40.700000000000003</v>
      </c>
      <c r="F709" s="3">
        <v>69</v>
      </c>
      <c r="G709" s="3">
        <v>40.700000000000003</v>
      </c>
    </row>
    <row r="710" spans="1:7" x14ac:dyDescent="0.3">
      <c r="A710" s="6">
        <v>38755</v>
      </c>
      <c r="B710" s="3">
        <v>40.6</v>
      </c>
      <c r="C710" s="3">
        <v>40.700000000000003</v>
      </c>
      <c r="D710" s="3">
        <v>40.25</v>
      </c>
      <c r="E710" s="3">
        <v>40.25</v>
      </c>
      <c r="F710" s="3">
        <v>105</v>
      </c>
      <c r="G710" s="3">
        <v>40.25</v>
      </c>
    </row>
    <row r="711" spans="1:7" x14ac:dyDescent="0.3">
      <c r="A711" s="6">
        <v>38756</v>
      </c>
      <c r="B711" s="3">
        <v>39.85</v>
      </c>
      <c r="C711" s="3">
        <v>40</v>
      </c>
      <c r="D711" s="3">
        <v>39.799999999999997</v>
      </c>
      <c r="E711" s="3">
        <v>39.799999999999997</v>
      </c>
      <c r="F711" s="3">
        <v>45</v>
      </c>
      <c r="G711" s="3">
        <v>39.799999999999997</v>
      </c>
    </row>
    <row r="712" spans="1:7" x14ac:dyDescent="0.3">
      <c r="A712" s="6">
        <v>38757</v>
      </c>
      <c r="B712" s="3">
        <v>39.549999999999997</v>
      </c>
      <c r="C712" s="3">
        <v>40.049999999999997</v>
      </c>
      <c r="D712" s="3">
        <v>39.549999999999997</v>
      </c>
      <c r="E712" s="3">
        <v>39.799999999999997</v>
      </c>
      <c r="F712" s="3">
        <v>54</v>
      </c>
      <c r="G712" s="3">
        <v>39.799999999999997</v>
      </c>
    </row>
    <row r="713" spans="1:7" x14ac:dyDescent="0.3">
      <c r="A713" s="6">
        <v>38758</v>
      </c>
      <c r="B713" s="3">
        <v>40</v>
      </c>
      <c r="C713" s="3">
        <v>40</v>
      </c>
      <c r="D713" s="3">
        <v>39.65</v>
      </c>
      <c r="E713" s="3">
        <v>39.65</v>
      </c>
      <c r="F713" s="3">
        <v>76</v>
      </c>
      <c r="G713" s="3">
        <v>39.65</v>
      </c>
    </row>
    <row r="714" spans="1:7" x14ac:dyDescent="0.3">
      <c r="A714" s="6">
        <v>38761</v>
      </c>
      <c r="B714" s="3">
        <v>39.6</v>
      </c>
      <c r="C714" s="3">
        <v>39.6</v>
      </c>
      <c r="D714" s="3">
        <v>39.549999999999997</v>
      </c>
      <c r="E714" s="3">
        <v>39.6</v>
      </c>
      <c r="F714" s="3">
        <v>25</v>
      </c>
      <c r="G714" s="3">
        <v>39.5</v>
      </c>
    </row>
    <row r="715" spans="1:7" x14ac:dyDescent="0.3">
      <c r="A715" s="6">
        <v>38762</v>
      </c>
      <c r="B715" s="3">
        <v>40</v>
      </c>
      <c r="C715" s="3">
        <v>40.15</v>
      </c>
      <c r="D715" s="3">
        <v>39.799999999999997</v>
      </c>
      <c r="E715" s="3">
        <v>40.15</v>
      </c>
      <c r="F715" s="3">
        <v>112</v>
      </c>
      <c r="G715" s="3">
        <v>40.15</v>
      </c>
    </row>
    <row r="716" spans="1:7" x14ac:dyDescent="0.3">
      <c r="A716" s="6">
        <v>38763</v>
      </c>
      <c r="B716" s="3">
        <v>40.6</v>
      </c>
      <c r="C716" s="3">
        <v>40.6</v>
      </c>
      <c r="D716" s="3">
        <v>40.5</v>
      </c>
      <c r="E716" s="3">
        <v>40.5</v>
      </c>
      <c r="F716" s="3">
        <v>12</v>
      </c>
      <c r="G716" s="3">
        <v>40.5</v>
      </c>
    </row>
    <row r="717" spans="1:7" x14ac:dyDescent="0.3">
      <c r="A717" s="6">
        <v>38764</v>
      </c>
      <c r="B717" s="3">
        <v>40.700000000000003</v>
      </c>
      <c r="C717" s="3">
        <v>41.1</v>
      </c>
      <c r="D717" s="3">
        <v>40.700000000000003</v>
      </c>
      <c r="E717" s="3">
        <v>41</v>
      </c>
      <c r="F717" s="3">
        <v>98</v>
      </c>
      <c r="G717" s="3">
        <v>41</v>
      </c>
    </row>
    <row r="718" spans="1:7" x14ac:dyDescent="0.3">
      <c r="A718" s="6">
        <v>38765</v>
      </c>
      <c r="B718" s="3">
        <v>41.7</v>
      </c>
      <c r="C718" s="3">
        <v>41.8</v>
      </c>
      <c r="D718" s="3">
        <v>41.7</v>
      </c>
      <c r="E718" s="3">
        <v>41.8</v>
      </c>
      <c r="F718" s="3">
        <v>11</v>
      </c>
      <c r="G718" s="3">
        <v>41.8</v>
      </c>
    </row>
    <row r="719" spans="1:7" x14ac:dyDescent="0.3">
      <c r="A719" s="6">
        <v>38768</v>
      </c>
      <c r="B719" s="3">
        <v>43.1</v>
      </c>
      <c r="C719" s="3">
        <v>43.1</v>
      </c>
      <c r="D719" s="3">
        <v>43.1</v>
      </c>
      <c r="E719" s="3">
        <v>43.1</v>
      </c>
      <c r="F719" s="3">
        <v>0</v>
      </c>
      <c r="G719" s="3">
        <v>43.1</v>
      </c>
    </row>
    <row r="720" spans="1:7" x14ac:dyDescent="0.3">
      <c r="A720" s="6">
        <v>38769</v>
      </c>
      <c r="B720" s="3">
        <v>43.35</v>
      </c>
      <c r="C720" s="3">
        <v>43.35</v>
      </c>
      <c r="D720" s="3">
        <v>43.15</v>
      </c>
      <c r="E720" s="3">
        <v>43.3</v>
      </c>
      <c r="F720" s="3">
        <v>50</v>
      </c>
      <c r="G720" s="3">
        <v>43.3</v>
      </c>
    </row>
    <row r="721" spans="1:7" x14ac:dyDescent="0.3">
      <c r="A721" s="6">
        <v>38770</v>
      </c>
      <c r="B721" s="3">
        <v>43.7</v>
      </c>
      <c r="C721" s="3">
        <v>43.85</v>
      </c>
      <c r="D721" s="3">
        <v>43.7</v>
      </c>
      <c r="E721" s="3">
        <v>43.85</v>
      </c>
      <c r="F721" s="3">
        <v>22</v>
      </c>
      <c r="G721" s="3">
        <v>43.78</v>
      </c>
    </row>
    <row r="722" spans="1:7" x14ac:dyDescent="0.3">
      <c r="A722" s="6">
        <v>38771</v>
      </c>
      <c r="B722" s="3">
        <v>43.45</v>
      </c>
      <c r="C722" s="3">
        <v>43.6</v>
      </c>
      <c r="D722" s="3">
        <v>43.3</v>
      </c>
      <c r="E722" s="3">
        <v>43.3</v>
      </c>
      <c r="F722" s="3">
        <v>47</v>
      </c>
      <c r="G722" s="3">
        <v>43.3</v>
      </c>
    </row>
    <row r="723" spans="1:7" x14ac:dyDescent="0.3">
      <c r="A723" s="6">
        <v>38772</v>
      </c>
      <c r="B723" s="3">
        <v>43.7</v>
      </c>
      <c r="C723" s="3">
        <v>43.75</v>
      </c>
      <c r="D723" s="3">
        <v>43.6</v>
      </c>
      <c r="E723" s="3">
        <v>43.75</v>
      </c>
      <c r="F723" s="3">
        <v>40</v>
      </c>
      <c r="G723" s="3">
        <v>43.75</v>
      </c>
    </row>
    <row r="724" spans="1:7" x14ac:dyDescent="0.3">
      <c r="A724" s="6">
        <v>38775</v>
      </c>
      <c r="B724" s="3">
        <v>43.25</v>
      </c>
      <c r="C724" s="3">
        <v>43.25</v>
      </c>
      <c r="D724" s="3">
        <v>43.25</v>
      </c>
      <c r="E724" s="3">
        <v>43.25</v>
      </c>
      <c r="F724" s="3">
        <v>1</v>
      </c>
      <c r="G724" s="3">
        <v>42.75</v>
      </c>
    </row>
    <row r="725" spans="1:7" x14ac:dyDescent="0.3">
      <c r="A725" s="6">
        <v>38776</v>
      </c>
      <c r="B725" s="3">
        <v>43.25</v>
      </c>
      <c r="C725" s="3">
        <v>43.9</v>
      </c>
      <c r="D725" s="3">
        <v>43.25</v>
      </c>
      <c r="E725" s="3">
        <v>43.9</v>
      </c>
      <c r="F725" s="3">
        <v>53</v>
      </c>
      <c r="G725" s="3">
        <v>43.7</v>
      </c>
    </row>
    <row r="726" spans="1:7" x14ac:dyDescent="0.3">
      <c r="A726" s="6">
        <v>38777</v>
      </c>
      <c r="B726" s="3">
        <v>44.3</v>
      </c>
      <c r="C726" s="3">
        <v>44.55</v>
      </c>
      <c r="D726" s="3">
        <v>44.3</v>
      </c>
      <c r="E726" s="3">
        <v>44.55</v>
      </c>
      <c r="F726" s="3">
        <v>60</v>
      </c>
      <c r="G726" s="3">
        <v>44.58</v>
      </c>
    </row>
    <row r="727" spans="1:7" x14ac:dyDescent="0.3">
      <c r="A727" s="6">
        <v>38778</v>
      </c>
      <c r="B727" s="3">
        <v>45</v>
      </c>
      <c r="C727" s="3">
        <v>45</v>
      </c>
      <c r="D727" s="3">
        <v>44.7</v>
      </c>
      <c r="E727" s="3">
        <v>44.7</v>
      </c>
      <c r="F727" s="3">
        <v>36</v>
      </c>
      <c r="G727" s="3">
        <v>44.7</v>
      </c>
    </row>
    <row r="728" spans="1:7" x14ac:dyDescent="0.3">
      <c r="A728" s="6">
        <v>38779</v>
      </c>
      <c r="B728" s="3">
        <v>44.9</v>
      </c>
      <c r="C728" s="3">
        <v>45.4</v>
      </c>
      <c r="D728" s="3">
        <v>44.9</v>
      </c>
      <c r="E728" s="3">
        <v>45.4</v>
      </c>
      <c r="F728" s="3">
        <v>107</v>
      </c>
      <c r="G728" s="3">
        <v>45.4</v>
      </c>
    </row>
    <row r="729" spans="1:7" x14ac:dyDescent="0.3">
      <c r="A729" s="6">
        <v>38782</v>
      </c>
      <c r="B729" s="3">
        <v>46.8</v>
      </c>
      <c r="C729" s="3">
        <v>46.8</v>
      </c>
      <c r="D729" s="3">
        <v>46.5</v>
      </c>
      <c r="E729" s="3">
        <v>46.5</v>
      </c>
      <c r="F729" s="3">
        <v>63</v>
      </c>
      <c r="G729" s="3">
        <v>46.65</v>
      </c>
    </row>
    <row r="730" spans="1:7" x14ac:dyDescent="0.3">
      <c r="A730" s="6">
        <v>38783</v>
      </c>
      <c r="B730" s="3">
        <v>46</v>
      </c>
      <c r="C730" s="3">
        <v>46.15</v>
      </c>
      <c r="D730" s="3">
        <v>46</v>
      </c>
      <c r="E730" s="3">
        <v>46.15</v>
      </c>
      <c r="F730" s="3">
        <v>15</v>
      </c>
      <c r="G730" s="3">
        <v>46.15</v>
      </c>
    </row>
    <row r="731" spans="1:7" x14ac:dyDescent="0.3">
      <c r="A731" s="6">
        <v>38784</v>
      </c>
      <c r="B731" s="3">
        <v>46.95</v>
      </c>
      <c r="C731" s="3">
        <v>46.95</v>
      </c>
      <c r="D731" s="3">
        <v>46.95</v>
      </c>
      <c r="E731" s="3">
        <v>46.95</v>
      </c>
      <c r="F731" s="3">
        <v>0</v>
      </c>
      <c r="G731" s="3">
        <v>46.95</v>
      </c>
    </row>
    <row r="732" spans="1:7" x14ac:dyDescent="0.3">
      <c r="A732" s="6">
        <v>38785</v>
      </c>
      <c r="B732" s="3">
        <v>47.1</v>
      </c>
      <c r="C732" s="3">
        <v>47.1</v>
      </c>
      <c r="D732" s="3">
        <v>46.75</v>
      </c>
      <c r="E732" s="3">
        <v>46.8</v>
      </c>
      <c r="F732" s="3">
        <v>30</v>
      </c>
      <c r="G732" s="3">
        <v>46.8</v>
      </c>
    </row>
    <row r="733" spans="1:7" x14ac:dyDescent="0.3">
      <c r="A733" s="6">
        <v>38786</v>
      </c>
      <c r="B733" s="3">
        <v>48</v>
      </c>
      <c r="C733" s="3">
        <v>48.15</v>
      </c>
      <c r="D733" s="3">
        <v>48</v>
      </c>
      <c r="E733" s="3">
        <v>48.15</v>
      </c>
      <c r="F733" s="3">
        <v>63</v>
      </c>
      <c r="G733" s="3">
        <v>48.15</v>
      </c>
    </row>
    <row r="734" spans="1:7" x14ac:dyDescent="0.3">
      <c r="A734" s="6">
        <v>38789</v>
      </c>
      <c r="B734" s="3">
        <v>49.75</v>
      </c>
      <c r="C734" s="3">
        <v>50</v>
      </c>
      <c r="D734" s="3">
        <v>49.75</v>
      </c>
      <c r="E734" s="3">
        <v>49.9</v>
      </c>
      <c r="F734" s="3">
        <v>47</v>
      </c>
      <c r="G734" s="3">
        <v>50</v>
      </c>
    </row>
    <row r="735" spans="1:7" x14ac:dyDescent="0.3">
      <c r="A735" s="6">
        <v>38790</v>
      </c>
      <c r="B735" s="3">
        <v>50</v>
      </c>
      <c r="C735" s="3">
        <v>50.8</v>
      </c>
      <c r="D735" s="3">
        <v>50</v>
      </c>
      <c r="E735" s="3">
        <v>50.8</v>
      </c>
      <c r="F735" s="3">
        <v>83</v>
      </c>
      <c r="G735" s="3">
        <v>50.8</v>
      </c>
    </row>
    <row r="736" spans="1:7" x14ac:dyDescent="0.3">
      <c r="A736" s="6">
        <v>38791</v>
      </c>
      <c r="B736" s="3">
        <v>51.55</v>
      </c>
      <c r="C736" s="3">
        <v>52.8</v>
      </c>
      <c r="D736" s="3">
        <v>51.51</v>
      </c>
      <c r="E736" s="3">
        <v>52.75</v>
      </c>
      <c r="F736" s="3">
        <v>88</v>
      </c>
      <c r="G736" s="3">
        <v>52.8</v>
      </c>
    </row>
    <row r="737" spans="1:7" x14ac:dyDescent="0.3">
      <c r="A737" s="6">
        <v>38792</v>
      </c>
      <c r="B737" s="3">
        <v>51.4</v>
      </c>
      <c r="C737" s="3">
        <v>53.4</v>
      </c>
      <c r="D737" s="3">
        <v>51.4</v>
      </c>
      <c r="E737" s="3">
        <v>53.05</v>
      </c>
      <c r="F737" s="3">
        <v>54</v>
      </c>
      <c r="G737" s="3">
        <v>52.75</v>
      </c>
    </row>
    <row r="738" spans="1:7" x14ac:dyDescent="0.3">
      <c r="A738" s="6">
        <v>38793</v>
      </c>
      <c r="B738" s="3">
        <v>51.75</v>
      </c>
      <c r="C738" s="3">
        <v>52.25</v>
      </c>
      <c r="D738" s="3">
        <v>51.75</v>
      </c>
      <c r="E738" s="3">
        <v>52.1</v>
      </c>
      <c r="F738" s="3">
        <v>109</v>
      </c>
      <c r="G738" s="3">
        <v>51.8</v>
      </c>
    </row>
    <row r="739" spans="1:7" x14ac:dyDescent="0.3">
      <c r="A739" s="6">
        <v>38796</v>
      </c>
      <c r="B739" s="3">
        <v>54.7</v>
      </c>
      <c r="C739" s="3">
        <v>55.1</v>
      </c>
      <c r="D739" s="3">
        <v>54.7</v>
      </c>
      <c r="E739" s="3">
        <v>54.7</v>
      </c>
      <c r="F739" s="3">
        <v>93</v>
      </c>
      <c r="G739" s="3">
        <v>54.7</v>
      </c>
    </row>
    <row r="740" spans="1:7" x14ac:dyDescent="0.3">
      <c r="A740" s="6">
        <v>38797</v>
      </c>
      <c r="B740" s="3">
        <v>55</v>
      </c>
      <c r="C740" s="3">
        <v>55.3</v>
      </c>
      <c r="D740" s="3">
        <v>53.25</v>
      </c>
      <c r="E740" s="3">
        <v>53.6</v>
      </c>
      <c r="F740" s="3">
        <v>227</v>
      </c>
      <c r="G740" s="3">
        <v>53.25</v>
      </c>
    </row>
    <row r="741" spans="1:7" x14ac:dyDescent="0.3">
      <c r="A741" s="6">
        <v>38798</v>
      </c>
      <c r="B741" s="3">
        <v>53.75</v>
      </c>
      <c r="C741" s="3">
        <v>53.75</v>
      </c>
      <c r="D741" s="3">
        <v>51.8</v>
      </c>
      <c r="E741" s="3">
        <v>51.8</v>
      </c>
      <c r="F741" s="3">
        <v>34</v>
      </c>
      <c r="G741" s="3">
        <v>52.05</v>
      </c>
    </row>
    <row r="742" spans="1:7" x14ac:dyDescent="0.3">
      <c r="A742" s="6">
        <v>38799</v>
      </c>
      <c r="B742" s="3">
        <v>51.8</v>
      </c>
      <c r="C742" s="3">
        <v>52.25</v>
      </c>
      <c r="D742" s="3">
        <v>50.3</v>
      </c>
      <c r="E742" s="3">
        <v>51</v>
      </c>
      <c r="F742" s="3">
        <v>77</v>
      </c>
      <c r="G742" s="3">
        <v>51.55</v>
      </c>
    </row>
    <row r="743" spans="1:7" x14ac:dyDescent="0.3">
      <c r="A743" s="6">
        <v>38800</v>
      </c>
      <c r="B743" s="3">
        <v>50</v>
      </c>
      <c r="C743" s="3">
        <v>50</v>
      </c>
      <c r="D743" s="3">
        <v>49.3</v>
      </c>
      <c r="E743" s="3">
        <v>49.5</v>
      </c>
      <c r="F743" s="3">
        <v>87</v>
      </c>
      <c r="G743" s="3">
        <v>49.85</v>
      </c>
    </row>
    <row r="744" spans="1:7" x14ac:dyDescent="0.3">
      <c r="A744" s="6">
        <v>38803</v>
      </c>
      <c r="B744" s="3">
        <v>49.2</v>
      </c>
      <c r="C744" s="3">
        <v>49.2</v>
      </c>
      <c r="D744" s="3">
        <v>48.3</v>
      </c>
      <c r="E744" s="3">
        <v>48.9</v>
      </c>
      <c r="F744" s="3">
        <v>71</v>
      </c>
      <c r="G744" s="3">
        <v>48.9</v>
      </c>
    </row>
    <row r="745" spans="1:7" x14ac:dyDescent="0.3">
      <c r="A745" s="6">
        <v>38804</v>
      </c>
      <c r="B745" s="3">
        <v>49.75</v>
      </c>
      <c r="C745" s="3">
        <v>49.8</v>
      </c>
      <c r="D745" s="3">
        <v>49.6</v>
      </c>
      <c r="E745" s="3">
        <v>49.75</v>
      </c>
      <c r="F745" s="3">
        <v>10</v>
      </c>
      <c r="G745" s="3">
        <v>49.75</v>
      </c>
    </row>
    <row r="746" spans="1:7" x14ac:dyDescent="0.3">
      <c r="A746" s="6">
        <v>38805</v>
      </c>
      <c r="B746" s="3">
        <v>50.2</v>
      </c>
      <c r="C746" s="3">
        <v>50.25</v>
      </c>
      <c r="D746" s="3">
        <v>50.1</v>
      </c>
      <c r="E746" s="3">
        <v>50.25</v>
      </c>
      <c r="F746" s="3">
        <v>20</v>
      </c>
      <c r="G746" s="3">
        <v>50.25</v>
      </c>
    </row>
    <row r="747" spans="1:7" x14ac:dyDescent="0.3">
      <c r="A747" s="6">
        <v>38806</v>
      </c>
      <c r="B747" s="3">
        <v>50.2</v>
      </c>
      <c r="C747" s="3">
        <v>50.25</v>
      </c>
      <c r="D747" s="3">
        <v>49.85</v>
      </c>
      <c r="E747" s="3">
        <v>50.25</v>
      </c>
      <c r="F747" s="3">
        <v>22</v>
      </c>
      <c r="G747" s="3">
        <v>50.25</v>
      </c>
    </row>
    <row r="748" spans="1:7" x14ac:dyDescent="0.3">
      <c r="A748" s="6">
        <v>38807</v>
      </c>
      <c r="B748" s="3">
        <v>49.55</v>
      </c>
      <c r="C748" s="3">
        <v>49.65</v>
      </c>
      <c r="D748" s="3">
        <v>49.45</v>
      </c>
      <c r="E748" s="3">
        <v>49.45</v>
      </c>
      <c r="F748" s="3">
        <v>17</v>
      </c>
      <c r="G748" s="3">
        <v>49.45</v>
      </c>
    </row>
    <row r="749" spans="1:7" x14ac:dyDescent="0.3">
      <c r="A749" s="6">
        <v>38810</v>
      </c>
      <c r="B749" s="3">
        <v>48.85</v>
      </c>
      <c r="C749" s="3">
        <v>48.85</v>
      </c>
      <c r="D749" s="3">
        <v>48.5</v>
      </c>
      <c r="E749" s="3">
        <v>48.5</v>
      </c>
      <c r="F749" s="3">
        <v>31</v>
      </c>
      <c r="G749" s="3">
        <v>48.5</v>
      </c>
    </row>
    <row r="750" spans="1:7" x14ac:dyDescent="0.3">
      <c r="A750" s="6">
        <v>38811</v>
      </c>
      <c r="B750" s="3">
        <v>50.13</v>
      </c>
      <c r="C750" s="3">
        <v>50.13</v>
      </c>
      <c r="D750" s="3">
        <v>50.13</v>
      </c>
      <c r="E750" s="3">
        <v>50.13</v>
      </c>
      <c r="F750" s="3">
        <v>0</v>
      </c>
      <c r="G750" s="3">
        <v>50.13</v>
      </c>
    </row>
    <row r="751" spans="1:7" x14ac:dyDescent="0.3">
      <c r="A751" s="6">
        <v>38812</v>
      </c>
      <c r="B751" s="3">
        <v>50</v>
      </c>
      <c r="C751" s="3">
        <v>50.5</v>
      </c>
      <c r="D751" s="3">
        <v>50</v>
      </c>
      <c r="E751" s="3">
        <v>50.5</v>
      </c>
      <c r="F751" s="3">
        <v>24</v>
      </c>
      <c r="G751" s="3">
        <v>50.05</v>
      </c>
    </row>
    <row r="752" spans="1:7" x14ac:dyDescent="0.3">
      <c r="A752" s="6">
        <v>38813</v>
      </c>
      <c r="B752" s="3">
        <v>50.6</v>
      </c>
      <c r="C752" s="3">
        <v>50.6</v>
      </c>
      <c r="D752" s="3">
        <v>50.4</v>
      </c>
      <c r="E752" s="3">
        <v>50.4</v>
      </c>
      <c r="F752" s="3">
        <v>40</v>
      </c>
      <c r="G752" s="3">
        <v>50.4</v>
      </c>
    </row>
    <row r="753" spans="1:7" x14ac:dyDescent="0.3">
      <c r="A753" s="6">
        <v>38814</v>
      </c>
      <c r="B753" s="3">
        <v>49.25</v>
      </c>
      <c r="C753" s="3">
        <v>49.25</v>
      </c>
      <c r="D753" s="3">
        <v>49.25</v>
      </c>
      <c r="E753" s="3">
        <v>49.25</v>
      </c>
      <c r="F753" s="3">
        <v>10</v>
      </c>
      <c r="G753" s="3">
        <v>49</v>
      </c>
    </row>
    <row r="754" spans="1:7" x14ac:dyDescent="0.3">
      <c r="A754" s="6">
        <v>38817</v>
      </c>
      <c r="B754" s="3">
        <v>49</v>
      </c>
      <c r="C754" s="3">
        <v>49.75</v>
      </c>
      <c r="D754" s="3">
        <v>49</v>
      </c>
      <c r="E754" s="3">
        <v>49.75</v>
      </c>
      <c r="F754" s="3">
        <v>12</v>
      </c>
      <c r="G754" s="3">
        <v>49.75</v>
      </c>
    </row>
    <row r="755" spans="1:7" x14ac:dyDescent="0.3">
      <c r="A755" s="6">
        <v>38818</v>
      </c>
      <c r="B755" s="3">
        <v>50.3</v>
      </c>
      <c r="C755" s="3">
        <v>50.3</v>
      </c>
      <c r="D755" s="3">
        <v>50.3</v>
      </c>
      <c r="E755" s="3">
        <v>50.3</v>
      </c>
      <c r="F755" s="3">
        <v>0</v>
      </c>
      <c r="G755" s="3">
        <v>50.3</v>
      </c>
    </row>
    <row r="756" spans="1:7" x14ac:dyDescent="0.3">
      <c r="A756" s="6">
        <v>38819</v>
      </c>
      <c r="B756" s="3">
        <v>51</v>
      </c>
      <c r="C756" s="3">
        <v>51</v>
      </c>
      <c r="D756" s="3">
        <v>51</v>
      </c>
      <c r="E756" s="3">
        <v>51</v>
      </c>
      <c r="F756" s="3">
        <v>0</v>
      </c>
      <c r="G756" s="3">
        <v>51</v>
      </c>
    </row>
    <row r="757" spans="1:7" x14ac:dyDescent="0.3">
      <c r="A757" s="6">
        <v>38825</v>
      </c>
      <c r="B757" s="3">
        <v>52.63</v>
      </c>
      <c r="C757" s="3">
        <v>52.63</v>
      </c>
      <c r="D757" s="3">
        <v>52.63</v>
      </c>
      <c r="E757" s="3">
        <v>52.63</v>
      </c>
      <c r="F757" s="3">
        <v>0</v>
      </c>
      <c r="G757" s="3">
        <v>52.63</v>
      </c>
    </row>
    <row r="758" spans="1:7" x14ac:dyDescent="0.3">
      <c r="A758" s="6">
        <v>38826</v>
      </c>
      <c r="B758" s="3">
        <v>52.8</v>
      </c>
      <c r="C758" s="3">
        <v>52.8</v>
      </c>
      <c r="D758" s="3">
        <v>52.8</v>
      </c>
      <c r="E758" s="3">
        <v>52.8</v>
      </c>
      <c r="F758" s="3">
        <v>22</v>
      </c>
      <c r="G758" s="3">
        <v>52.8</v>
      </c>
    </row>
    <row r="759" spans="1:7" x14ac:dyDescent="0.3">
      <c r="A759" s="6">
        <v>38827</v>
      </c>
      <c r="B759" s="3">
        <v>51.5</v>
      </c>
      <c r="C759" s="3">
        <v>51.5</v>
      </c>
      <c r="D759" s="3">
        <v>51.35</v>
      </c>
      <c r="E759" s="3">
        <v>51.35</v>
      </c>
      <c r="F759" s="3">
        <v>23</v>
      </c>
      <c r="G759" s="3">
        <v>51.35</v>
      </c>
    </row>
    <row r="760" spans="1:7" x14ac:dyDescent="0.3">
      <c r="A760" s="6">
        <v>38828</v>
      </c>
      <c r="B760" s="3">
        <v>51.65</v>
      </c>
      <c r="C760" s="3">
        <v>52.2</v>
      </c>
      <c r="D760" s="3">
        <v>51.65</v>
      </c>
      <c r="E760" s="3">
        <v>52.2</v>
      </c>
      <c r="F760" s="3">
        <v>49</v>
      </c>
      <c r="G760" s="3">
        <v>52.15</v>
      </c>
    </row>
    <row r="761" spans="1:7" x14ac:dyDescent="0.3">
      <c r="A761" s="6">
        <v>38831</v>
      </c>
      <c r="B761" s="3">
        <v>52.75</v>
      </c>
      <c r="C761" s="3">
        <v>52.75</v>
      </c>
      <c r="D761" s="3">
        <v>52.7</v>
      </c>
      <c r="E761" s="3">
        <v>52.7</v>
      </c>
      <c r="F761" s="3">
        <v>18</v>
      </c>
      <c r="G761" s="3">
        <v>52.7</v>
      </c>
    </row>
    <row r="762" spans="1:7" x14ac:dyDescent="0.3">
      <c r="A762" s="6">
        <v>38832</v>
      </c>
      <c r="B762" s="3">
        <v>51.8</v>
      </c>
      <c r="C762" s="3">
        <v>52</v>
      </c>
      <c r="D762" s="3">
        <v>51.75</v>
      </c>
      <c r="E762" s="3">
        <v>52</v>
      </c>
      <c r="F762" s="3">
        <v>15</v>
      </c>
      <c r="G762" s="3">
        <v>51.75</v>
      </c>
    </row>
    <row r="763" spans="1:7" x14ac:dyDescent="0.3">
      <c r="A763" s="6">
        <v>38833</v>
      </c>
      <c r="B763" s="3">
        <v>49.75</v>
      </c>
      <c r="C763" s="3">
        <v>50.75</v>
      </c>
      <c r="D763" s="3">
        <v>49.75</v>
      </c>
      <c r="E763" s="3">
        <v>49.75</v>
      </c>
      <c r="F763" s="3">
        <v>40</v>
      </c>
      <c r="G763" s="3">
        <v>49</v>
      </c>
    </row>
    <row r="764" spans="1:7" x14ac:dyDescent="0.3">
      <c r="A764" s="6">
        <v>38834</v>
      </c>
      <c r="B764" s="3">
        <v>44</v>
      </c>
      <c r="C764" s="3">
        <v>44</v>
      </c>
      <c r="D764" s="3">
        <v>43</v>
      </c>
      <c r="E764" s="3">
        <v>43</v>
      </c>
      <c r="F764" s="3">
        <v>47</v>
      </c>
      <c r="G764" s="3">
        <v>43</v>
      </c>
    </row>
    <row r="765" spans="1:7" x14ac:dyDescent="0.3">
      <c r="A765" s="6">
        <v>38835</v>
      </c>
      <c r="B765" s="3">
        <v>40</v>
      </c>
      <c r="C765" s="3">
        <v>40</v>
      </c>
      <c r="D765" s="3">
        <v>39</v>
      </c>
      <c r="E765" s="3">
        <v>39</v>
      </c>
      <c r="F765" s="3">
        <v>12</v>
      </c>
      <c r="G765" s="3">
        <v>39</v>
      </c>
    </row>
    <row r="766" spans="1:7" x14ac:dyDescent="0.3">
      <c r="A766" s="6">
        <v>38839</v>
      </c>
      <c r="B766" s="3">
        <v>41.6</v>
      </c>
      <c r="C766" s="3">
        <v>41.6</v>
      </c>
      <c r="D766" s="3">
        <v>39.700000000000003</v>
      </c>
      <c r="E766" s="3">
        <v>39.700000000000003</v>
      </c>
      <c r="F766" s="3">
        <v>9</v>
      </c>
      <c r="G766" s="3">
        <v>39.700000000000003</v>
      </c>
    </row>
    <row r="767" spans="1:7" x14ac:dyDescent="0.3">
      <c r="A767" s="6">
        <v>38840</v>
      </c>
      <c r="B767" s="3">
        <v>42.05</v>
      </c>
      <c r="C767" s="3">
        <v>42.1</v>
      </c>
      <c r="D767" s="3">
        <v>42.05</v>
      </c>
      <c r="E767" s="3">
        <v>42.1</v>
      </c>
      <c r="F767" s="3">
        <v>3</v>
      </c>
      <c r="G767" s="3">
        <v>42.95</v>
      </c>
    </row>
    <row r="768" spans="1:7" x14ac:dyDescent="0.3">
      <c r="A768" s="6">
        <v>38841</v>
      </c>
      <c r="B768" s="3">
        <v>42.25</v>
      </c>
      <c r="C768" s="3">
        <v>42.55</v>
      </c>
      <c r="D768" s="3">
        <v>42.25</v>
      </c>
      <c r="E768" s="3">
        <v>42.55</v>
      </c>
      <c r="F768" s="3">
        <v>8</v>
      </c>
      <c r="G768" s="3">
        <v>42.55</v>
      </c>
    </row>
    <row r="769" spans="1:7" x14ac:dyDescent="0.3">
      <c r="A769" s="6">
        <v>38842</v>
      </c>
      <c r="B769" s="3">
        <v>41.5</v>
      </c>
      <c r="C769" s="3">
        <v>41.5</v>
      </c>
      <c r="D769" s="3">
        <v>41.5</v>
      </c>
      <c r="E769" s="3">
        <v>41.5</v>
      </c>
      <c r="F769" s="3">
        <v>3</v>
      </c>
      <c r="G769" s="3">
        <v>41.5</v>
      </c>
    </row>
    <row r="770" spans="1:7" x14ac:dyDescent="0.3">
      <c r="A770" s="6">
        <v>38845</v>
      </c>
      <c r="B770" s="3">
        <v>42.5</v>
      </c>
      <c r="C770" s="3">
        <v>42.5</v>
      </c>
      <c r="D770" s="3">
        <v>42.5</v>
      </c>
      <c r="E770" s="3">
        <v>42.5</v>
      </c>
      <c r="F770" s="3">
        <v>0</v>
      </c>
      <c r="G770" s="3">
        <v>42.5</v>
      </c>
    </row>
    <row r="771" spans="1:7" x14ac:dyDescent="0.3">
      <c r="A771" s="6">
        <v>38846</v>
      </c>
      <c r="B771" s="3">
        <v>43.75</v>
      </c>
      <c r="C771" s="3">
        <v>43.75</v>
      </c>
      <c r="D771" s="3">
        <v>43.75</v>
      </c>
      <c r="E771" s="3">
        <v>43.75</v>
      </c>
      <c r="F771" s="3">
        <v>0</v>
      </c>
      <c r="G771" s="3">
        <v>43.75</v>
      </c>
    </row>
    <row r="772" spans="1:7" x14ac:dyDescent="0.3">
      <c r="A772" s="6">
        <v>38847</v>
      </c>
      <c r="B772" s="3">
        <v>44.25</v>
      </c>
      <c r="C772" s="3">
        <v>44.25</v>
      </c>
      <c r="D772" s="3">
        <v>44.25</v>
      </c>
      <c r="E772" s="3">
        <v>44.25</v>
      </c>
      <c r="F772" s="3">
        <v>0</v>
      </c>
      <c r="G772" s="3">
        <v>44.25</v>
      </c>
    </row>
    <row r="773" spans="1:7" x14ac:dyDescent="0.3">
      <c r="A773" s="6">
        <v>38848</v>
      </c>
      <c r="B773" s="3">
        <v>43.8</v>
      </c>
      <c r="C773" s="3">
        <v>43.8</v>
      </c>
      <c r="D773" s="3">
        <v>43.8</v>
      </c>
      <c r="E773" s="3">
        <v>43.8</v>
      </c>
      <c r="F773" s="3">
        <v>0</v>
      </c>
      <c r="G773" s="3">
        <v>43.8</v>
      </c>
    </row>
    <row r="774" spans="1:7" x14ac:dyDescent="0.3">
      <c r="A774" s="6">
        <v>38849</v>
      </c>
      <c r="B774" s="3">
        <v>43.28</v>
      </c>
      <c r="C774" s="3">
        <v>43.28</v>
      </c>
      <c r="D774" s="3">
        <v>43.28</v>
      </c>
      <c r="E774" s="3">
        <v>43.28</v>
      </c>
      <c r="F774" s="3">
        <v>0</v>
      </c>
      <c r="G774" s="3">
        <v>43.28</v>
      </c>
    </row>
    <row r="775" spans="1:7" x14ac:dyDescent="0.3">
      <c r="A775" s="6">
        <v>38852</v>
      </c>
      <c r="B775" s="3">
        <v>45.25</v>
      </c>
      <c r="C775" s="3">
        <v>46</v>
      </c>
      <c r="D775" s="3">
        <v>45.25</v>
      </c>
      <c r="E775" s="3">
        <v>46</v>
      </c>
      <c r="F775" s="3">
        <v>37</v>
      </c>
      <c r="G775" s="3">
        <v>46</v>
      </c>
    </row>
    <row r="776" spans="1:7" x14ac:dyDescent="0.3">
      <c r="A776" s="6">
        <v>38853</v>
      </c>
      <c r="B776" s="3">
        <v>45</v>
      </c>
      <c r="C776" s="3">
        <v>45</v>
      </c>
      <c r="D776" s="3">
        <v>45</v>
      </c>
      <c r="E776" s="3">
        <v>45</v>
      </c>
      <c r="F776" s="3">
        <v>1</v>
      </c>
      <c r="G776" s="3">
        <v>45.9</v>
      </c>
    </row>
    <row r="777" spans="1:7" x14ac:dyDescent="0.3">
      <c r="A777" s="6">
        <v>38855</v>
      </c>
      <c r="B777" s="3">
        <v>45.28</v>
      </c>
      <c r="C777" s="3">
        <v>45.28</v>
      </c>
      <c r="D777" s="3">
        <v>45.28</v>
      </c>
      <c r="E777" s="3">
        <v>45.28</v>
      </c>
      <c r="F777" s="3">
        <v>0</v>
      </c>
      <c r="G777" s="3">
        <v>45.28</v>
      </c>
    </row>
    <row r="778" spans="1:7" x14ac:dyDescent="0.3">
      <c r="A778" s="6">
        <v>38856</v>
      </c>
      <c r="B778" s="3">
        <v>45</v>
      </c>
      <c r="C778" s="3">
        <v>45</v>
      </c>
      <c r="D778" s="3">
        <v>45</v>
      </c>
      <c r="E778" s="3">
        <v>45</v>
      </c>
      <c r="F778" s="3">
        <v>10</v>
      </c>
      <c r="G778" s="3">
        <v>45</v>
      </c>
    </row>
    <row r="779" spans="1:7" x14ac:dyDescent="0.3">
      <c r="A779" s="6">
        <v>38859</v>
      </c>
      <c r="B779" s="3">
        <v>45.5</v>
      </c>
      <c r="C779" s="3">
        <v>45.5</v>
      </c>
      <c r="D779" s="3">
        <v>45.25</v>
      </c>
      <c r="E779" s="3">
        <v>45.5</v>
      </c>
      <c r="F779" s="3">
        <v>52</v>
      </c>
      <c r="G779" s="3">
        <v>45.5</v>
      </c>
    </row>
    <row r="780" spans="1:7" x14ac:dyDescent="0.3">
      <c r="A780" s="6">
        <v>38860</v>
      </c>
      <c r="B780" s="3">
        <v>46.75</v>
      </c>
      <c r="C780" s="3">
        <v>47</v>
      </c>
      <c r="D780" s="3">
        <v>46.75</v>
      </c>
      <c r="E780" s="3">
        <v>47</v>
      </c>
      <c r="F780" s="3">
        <v>15</v>
      </c>
      <c r="G780" s="3">
        <v>47</v>
      </c>
    </row>
    <row r="781" spans="1:7" x14ac:dyDescent="0.3">
      <c r="A781" s="6">
        <v>38861</v>
      </c>
      <c r="B781" s="3">
        <v>47</v>
      </c>
      <c r="C781" s="3">
        <v>47.95</v>
      </c>
      <c r="D781" s="3">
        <v>46.75</v>
      </c>
      <c r="E781" s="3">
        <v>47.95</v>
      </c>
      <c r="F781" s="3">
        <v>28</v>
      </c>
      <c r="G781" s="3">
        <v>47.5</v>
      </c>
    </row>
    <row r="782" spans="1:7" x14ac:dyDescent="0.3">
      <c r="A782" s="6">
        <v>38863</v>
      </c>
      <c r="B782" s="3">
        <v>47.5</v>
      </c>
      <c r="C782" s="3">
        <v>47.8</v>
      </c>
      <c r="D782" s="3">
        <v>47.5</v>
      </c>
      <c r="E782" s="3">
        <v>47.75</v>
      </c>
      <c r="F782" s="3">
        <v>10</v>
      </c>
      <c r="G782" s="3">
        <v>47.75</v>
      </c>
    </row>
    <row r="783" spans="1:7" x14ac:dyDescent="0.3">
      <c r="A783" s="6">
        <v>38866</v>
      </c>
      <c r="B783" s="3">
        <v>47.65</v>
      </c>
      <c r="C783" s="3">
        <v>47.85</v>
      </c>
      <c r="D783" s="3">
        <v>47.65</v>
      </c>
      <c r="E783" s="3">
        <v>47.85</v>
      </c>
      <c r="F783" s="3">
        <v>4</v>
      </c>
      <c r="G783" s="3">
        <v>46.6</v>
      </c>
    </row>
    <row r="784" spans="1:7" x14ac:dyDescent="0.3">
      <c r="A784" s="6">
        <v>38867</v>
      </c>
      <c r="B784" s="3">
        <v>46</v>
      </c>
      <c r="C784" s="3">
        <v>46.15</v>
      </c>
      <c r="D784" s="3">
        <v>45.9</v>
      </c>
      <c r="E784" s="3">
        <v>45.9</v>
      </c>
      <c r="F784" s="3">
        <v>66</v>
      </c>
      <c r="G784" s="3">
        <v>45.9</v>
      </c>
    </row>
    <row r="785" spans="1:7" x14ac:dyDescent="0.3">
      <c r="A785" s="6">
        <v>38868</v>
      </c>
      <c r="B785" s="3">
        <v>45.4</v>
      </c>
      <c r="C785" s="3">
        <v>45.4</v>
      </c>
      <c r="D785" s="3">
        <v>45.4</v>
      </c>
      <c r="E785" s="3">
        <v>45.4</v>
      </c>
      <c r="F785" s="3">
        <v>5</v>
      </c>
      <c r="G785" s="3">
        <v>45.63</v>
      </c>
    </row>
    <row r="786" spans="1:7" x14ac:dyDescent="0.3">
      <c r="A786" s="6">
        <v>38869</v>
      </c>
      <c r="B786" s="3">
        <v>46.58</v>
      </c>
      <c r="C786" s="3">
        <v>46.83</v>
      </c>
      <c r="D786" s="3">
        <v>46.58</v>
      </c>
      <c r="E786" s="3">
        <v>46.83</v>
      </c>
      <c r="F786" s="3">
        <v>8</v>
      </c>
      <c r="G786" s="3">
        <v>45.88</v>
      </c>
    </row>
    <row r="787" spans="1:7" x14ac:dyDescent="0.3">
      <c r="A787" s="6">
        <v>38870</v>
      </c>
      <c r="B787" s="3">
        <v>47.15</v>
      </c>
      <c r="C787" s="3">
        <v>47.15</v>
      </c>
      <c r="D787" s="3">
        <v>47.05</v>
      </c>
      <c r="E787" s="3">
        <v>47.05</v>
      </c>
      <c r="F787" s="3">
        <v>15</v>
      </c>
      <c r="G787" s="3">
        <v>47.05</v>
      </c>
    </row>
    <row r="788" spans="1:7" x14ac:dyDescent="0.3">
      <c r="A788" s="6">
        <v>38874</v>
      </c>
      <c r="B788" s="3">
        <v>48.97</v>
      </c>
      <c r="C788" s="3">
        <v>48.97</v>
      </c>
      <c r="D788" s="3">
        <v>48.97</v>
      </c>
      <c r="E788" s="3">
        <v>48.97</v>
      </c>
      <c r="F788" s="3">
        <v>1</v>
      </c>
      <c r="G788" s="3">
        <v>48.97</v>
      </c>
    </row>
    <row r="789" spans="1:7" x14ac:dyDescent="0.3">
      <c r="A789" s="6">
        <v>38875</v>
      </c>
      <c r="B789" s="3">
        <v>48.75</v>
      </c>
      <c r="C789" s="3">
        <v>48.75</v>
      </c>
      <c r="D789" s="3">
        <v>48.2</v>
      </c>
      <c r="E789" s="3">
        <v>48.2</v>
      </c>
      <c r="F789" s="3">
        <v>76</v>
      </c>
      <c r="G789" s="3">
        <v>47.99</v>
      </c>
    </row>
    <row r="790" spans="1:7" x14ac:dyDescent="0.3">
      <c r="A790" s="6">
        <v>38876</v>
      </c>
      <c r="B790" s="3">
        <v>48.1</v>
      </c>
      <c r="C790" s="3">
        <v>48.1</v>
      </c>
      <c r="D790" s="3">
        <v>48.1</v>
      </c>
      <c r="E790" s="3">
        <v>48.1</v>
      </c>
      <c r="F790" s="3">
        <v>10</v>
      </c>
      <c r="G790" s="3">
        <v>48.1</v>
      </c>
    </row>
    <row r="791" spans="1:7" x14ac:dyDescent="0.3">
      <c r="A791" s="6">
        <v>38877</v>
      </c>
      <c r="B791" s="3">
        <v>48.75</v>
      </c>
      <c r="C791" s="3">
        <v>48.75</v>
      </c>
      <c r="D791" s="3">
        <v>48.75</v>
      </c>
      <c r="E791" s="3">
        <v>48.75</v>
      </c>
      <c r="F791" s="3">
        <v>0</v>
      </c>
      <c r="G791" s="3">
        <v>48.75</v>
      </c>
    </row>
    <row r="792" spans="1:7" x14ac:dyDescent="0.3">
      <c r="A792" s="6">
        <v>38880</v>
      </c>
      <c r="B792" s="3">
        <v>50.99</v>
      </c>
      <c r="C792" s="3">
        <v>51.05</v>
      </c>
      <c r="D792" s="3">
        <v>50.99</v>
      </c>
      <c r="E792" s="3">
        <v>51.05</v>
      </c>
      <c r="F792" s="3">
        <v>16</v>
      </c>
      <c r="G792" s="3">
        <v>50.99</v>
      </c>
    </row>
    <row r="793" spans="1:7" x14ac:dyDescent="0.3">
      <c r="A793" s="6">
        <v>38881</v>
      </c>
      <c r="B793" s="3">
        <v>50.6</v>
      </c>
      <c r="C793" s="3">
        <v>50.6</v>
      </c>
      <c r="D793" s="3">
        <v>50.6</v>
      </c>
      <c r="E793" s="3">
        <v>50.6</v>
      </c>
      <c r="F793" s="3">
        <v>2</v>
      </c>
      <c r="G793" s="3">
        <v>50.6</v>
      </c>
    </row>
    <row r="794" spans="1:7" x14ac:dyDescent="0.3">
      <c r="A794" s="6">
        <v>38882</v>
      </c>
      <c r="B794" s="3">
        <v>50.1</v>
      </c>
      <c r="C794" s="3">
        <v>50.92</v>
      </c>
      <c r="D794" s="3">
        <v>50.1</v>
      </c>
      <c r="E794" s="3">
        <v>50.75</v>
      </c>
      <c r="F794" s="3">
        <v>20</v>
      </c>
      <c r="G794" s="3">
        <v>50.75</v>
      </c>
    </row>
    <row r="795" spans="1:7" x14ac:dyDescent="0.3">
      <c r="A795" s="6">
        <v>38883</v>
      </c>
      <c r="B795" s="3">
        <v>50.8</v>
      </c>
      <c r="C795" s="3">
        <v>50.95</v>
      </c>
      <c r="D795" s="3">
        <v>50.7</v>
      </c>
      <c r="E795" s="3">
        <v>50.7</v>
      </c>
      <c r="F795" s="3">
        <v>35</v>
      </c>
      <c r="G795" s="3">
        <v>50.7</v>
      </c>
    </row>
    <row r="796" spans="1:7" x14ac:dyDescent="0.3">
      <c r="A796" s="6">
        <v>38884</v>
      </c>
      <c r="B796" s="3">
        <v>50.15</v>
      </c>
      <c r="C796" s="3">
        <v>50.15</v>
      </c>
      <c r="D796" s="3">
        <v>49.8</v>
      </c>
      <c r="E796" s="3">
        <v>49.9</v>
      </c>
      <c r="F796" s="3">
        <v>18</v>
      </c>
      <c r="G796" s="3">
        <v>49.9</v>
      </c>
    </row>
    <row r="797" spans="1:7" x14ac:dyDescent="0.3">
      <c r="A797" s="6">
        <v>38887</v>
      </c>
      <c r="B797" s="3">
        <v>49.42</v>
      </c>
      <c r="C797" s="3">
        <v>49.42</v>
      </c>
      <c r="D797" s="3">
        <v>49.42</v>
      </c>
      <c r="E797" s="3">
        <v>49.42</v>
      </c>
      <c r="F797" s="3">
        <v>0</v>
      </c>
      <c r="G797" s="3">
        <v>49.42</v>
      </c>
    </row>
    <row r="798" spans="1:7" x14ac:dyDescent="0.3">
      <c r="A798" s="6">
        <v>38888</v>
      </c>
      <c r="B798" s="3">
        <v>49.26</v>
      </c>
      <c r="C798" s="3">
        <v>50.5</v>
      </c>
      <c r="D798" s="3">
        <v>49.26</v>
      </c>
      <c r="E798" s="3">
        <v>50.25</v>
      </c>
      <c r="F798" s="3">
        <v>38</v>
      </c>
      <c r="G798" s="3">
        <v>50.25</v>
      </c>
    </row>
    <row r="799" spans="1:7" x14ac:dyDescent="0.3">
      <c r="A799" s="6">
        <v>38889</v>
      </c>
      <c r="B799" s="3">
        <v>49.65</v>
      </c>
      <c r="C799" s="3">
        <v>49.75</v>
      </c>
      <c r="D799" s="3">
        <v>49</v>
      </c>
      <c r="E799" s="3">
        <v>49</v>
      </c>
      <c r="F799" s="3">
        <v>16</v>
      </c>
      <c r="G799" s="3">
        <v>49</v>
      </c>
    </row>
    <row r="800" spans="1:7" x14ac:dyDescent="0.3">
      <c r="A800" s="6">
        <v>38890</v>
      </c>
      <c r="B800" s="3">
        <v>49</v>
      </c>
      <c r="C800" s="3">
        <v>49.5</v>
      </c>
      <c r="D800" s="3">
        <v>49</v>
      </c>
      <c r="E800" s="3">
        <v>49.15</v>
      </c>
      <c r="F800" s="3">
        <v>15</v>
      </c>
      <c r="G800" s="3">
        <v>49.15</v>
      </c>
    </row>
    <row r="801" spans="1:7" x14ac:dyDescent="0.3">
      <c r="A801" s="6">
        <v>38891</v>
      </c>
      <c r="B801" s="3">
        <v>49.8</v>
      </c>
      <c r="C801" s="3">
        <v>49.8</v>
      </c>
      <c r="D801" s="3">
        <v>49.8</v>
      </c>
      <c r="E801" s="3">
        <v>49.8</v>
      </c>
      <c r="F801" s="3">
        <v>0</v>
      </c>
      <c r="G801" s="3">
        <v>49.8</v>
      </c>
    </row>
    <row r="802" spans="1:7" x14ac:dyDescent="0.3">
      <c r="A802" s="6">
        <v>38894</v>
      </c>
      <c r="B802" s="3">
        <v>50.8</v>
      </c>
      <c r="C802" s="3">
        <v>51</v>
      </c>
      <c r="D802" s="3">
        <v>50.6</v>
      </c>
      <c r="E802" s="3">
        <v>51</v>
      </c>
      <c r="F802" s="3">
        <v>29</v>
      </c>
      <c r="G802" s="3">
        <v>50.8</v>
      </c>
    </row>
    <row r="803" spans="1:7" x14ac:dyDescent="0.3">
      <c r="A803" s="6">
        <v>38895</v>
      </c>
      <c r="B803" s="3">
        <v>51.25</v>
      </c>
      <c r="C803" s="3">
        <v>52</v>
      </c>
      <c r="D803" s="3">
        <v>51.25</v>
      </c>
      <c r="E803" s="3">
        <v>52</v>
      </c>
      <c r="F803" s="3">
        <v>59</v>
      </c>
      <c r="G803" s="3">
        <v>52</v>
      </c>
    </row>
    <row r="804" spans="1:7" x14ac:dyDescent="0.3">
      <c r="A804" s="6">
        <v>38896</v>
      </c>
      <c r="B804" s="3">
        <v>52.35</v>
      </c>
      <c r="C804" s="3">
        <v>52.61</v>
      </c>
      <c r="D804" s="3">
        <v>52</v>
      </c>
      <c r="E804" s="3">
        <v>52</v>
      </c>
      <c r="F804" s="3">
        <v>99</v>
      </c>
      <c r="G804" s="3">
        <v>52</v>
      </c>
    </row>
    <row r="805" spans="1:7" x14ac:dyDescent="0.3">
      <c r="A805" s="6">
        <v>38897</v>
      </c>
      <c r="B805" s="3">
        <v>52</v>
      </c>
      <c r="C805" s="3">
        <v>52</v>
      </c>
      <c r="D805" s="3">
        <v>52</v>
      </c>
      <c r="E805" s="3">
        <v>52</v>
      </c>
      <c r="F805" s="3">
        <v>18</v>
      </c>
      <c r="G805" s="3">
        <v>52</v>
      </c>
    </row>
    <row r="806" spans="1:7" x14ac:dyDescent="0.3">
      <c r="A806" s="6">
        <v>38898</v>
      </c>
      <c r="B806" s="3">
        <v>52.5</v>
      </c>
      <c r="C806" s="3">
        <v>52.5</v>
      </c>
      <c r="D806" s="3">
        <v>52.3</v>
      </c>
      <c r="E806" s="3">
        <v>52.3</v>
      </c>
      <c r="F806" s="3">
        <v>61</v>
      </c>
      <c r="G806" s="3">
        <v>52.3</v>
      </c>
    </row>
    <row r="807" spans="1:7" x14ac:dyDescent="0.3">
      <c r="A807" s="6">
        <v>38901</v>
      </c>
      <c r="B807" s="3">
        <v>51.9</v>
      </c>
      <c r="C807" s="3">
        <v>52.2</v>
      </c>
      <c r="D807" s="3">
        <v>51.9</v>
      </c>
      <c r="E807" s="3">
        <v>52.2</v>
      </c>
      <c r="F807" s="3">
        <v>9</v>
      </c>
      <c r="G807" s="3">
        <v>52.2</v>
      </c>
    </row>
    <row r="808" spans="1:7" x14ac:dyDescent="0.3">
      <c r="A808" s="6">
        <v>38902</v>
      </c>
      <c r="B808" s="3">
        <v>53</v>
      </c>
      <c r="C808" s="3">
        <v>53</v>
      </c>
      <c r="D808" s="3">
        <v>52.6</v>
      </c>
      <c r="E808" s="3">
        <v>52.6</v>
      </c>
      <c r="F808" s="3">
        <v>10</v>
      </c>
      <c r="G808" s="3">
        <v>52.3</v>
      </c>
    </row>
    <row r="809" spans="1:7" x14ac:dyDescent="0.3">
      <c r="A809" s="6">
        <v>38903</v>
      </c>
      <c r="B809" s="3">
        <v>52.3</v>
      </c>
      <c r="C809" s="3">
        <v>52.3</v>
      </c>
      <c r="D809" s="3">
        <v>52.3</v>
      </c>
      <c r="E809" s="3">
        <v>52.3</v>
      </c>
      <c r="F809" s="3">
        <v>10</v>
      </c>
      <c r="G809" s="3">
        <v>52.3</v>
      </c>
    </row>
    <row r="810" spans="1:7" x14ac:dyDescent="0.3">
      <c r="A810" s="6">
        <v>38904</v>
      </c>
      <c r="B810" s="3">
        <v>53.05</v>
      </c>
      <c r="C810" s="3">
        <v>53.25</v>
      </c>
      <c r="D810" s="3">
        <v>53.05</v>
      </c>
      <c r="E810" s="3">
        <v>53.25</v>
      </c>
      <c r="F810" s="3">
        <v>27</v>
      </c>
      <c r="G810" s="3">
        <v>53.25</v>
      </c>
    </row>
    <row r="811" spans="1:7" x14ac:dyDescent="0.3">
      <c r="A811" s="6">
        <v>38905</v>
      </c>
      <c r="B811" s="3">
        <v>53.5</v>
      </c>
      <c r="C811" s="3">
        <v>53.5</v>
      </c>
      <c r="D811" s="3">
        <v>53.5</v>
      </c>
      <c r="E811" s="3">
        <v>53.5</v>
      </c>
      <c r="F811" s="3">
        <v>5</v>
      </c>
      <c r="G811" s="3">
        <v>53.5</v>
      </c>
    </row>
    <row r="812" spans="1:7" x14ac:dyDescent="0.3">
      <c r="A812" s="6">
        <v>38908</v>
      </c>
      <c r="B812" s="3">
        <v>53.55</v>
      </c>
      <c r="C812" s="3">
        <v>53.55</v>
      </c>
      <c r="D812" s="3">
        <v>53.55</v>
      </c>
      <c r="E812" s="3">
        <v>53.55</v>
      </c>
      <c r="F812" s="3">
        <v>0</v>
      </c>
      <c r="G812" s="3">
        <v>53.55</v>
      </c>
    </row>
    <row r="813" spans="1:7" x14ac:dyDescent="0.3">
      <c r="A813" s="6">
        <v>38909</v>
      </c>
      <c r="B813" s="3">
        <v>53.85</v>
      </c>
      <c r="C813" s="3">
        <v>54.84</v>
      </c>
      <c r="D813" s="3">
        <v>53.85</v>
      </c>
      <c r="E813" s="3">
        <v>54.82</v>
      </c>
      <c r="F813" s="3">
        <v>20</v>
      </c>
      <c r="G813" s="3">
        <v>53.83</v>
      </c>
    </row>
    <row r="814" spans="1:7" x14ac:dyDescent="0.3">
      <c r="A814" s="6">
        <v>38910</v>
      </c>
      <c r="B814" s="3">
        <v>55.09</v>
      </c>
      <c r="C814" s="3">
        <v>55.09</v>
      </c>
      <c r="D814" s="3">
        <v>53.5</v>
      </c>
      <c r="E814" s="3">
        <v>53.6</v>
      </c>
      <c r="F814" s="3">
        <v>18</v>
      </c>
      <c r="G814" s="3">
        <v>53.6</v>
      </c>
    </row>
    <row r="815" spans="1:7" x14ac:dyDescent="0.3">
      <c r="A815" s="6">
        <v>38911</v>
      </c>
      <c r="B815" s="3">
        <v>53.9</v>
      </c>
      <c r="C815" s="3">
        <v>53.9</v>
      </c>
      <c r="D815" s="3">
        <v>53.9</v>
      </c>
      <c r="E815" s="3">
        <v>53.9</v>
      </c>
      <c r="F815" s="3">
        <v>0</v>
      </c>
      <c r="G815" s="3">
        <v>53.9</v>
      </c>
    </row>
    <row r="816" spans="1:7" x14ac:dyDescent="0.3">
      <c r="A816" s="6">
        <v>38912</v>
      </c>
      <c r="B816" s="3">
        <v>55</v>
      </c>
      <c r="C816" s="3">
        <v>55</v>
      </c>
      <c r="D816" s="3">
        <v>54.35</v>
      </c>
      <c r="E816" s="3">
        <v>54.95</v>
      </c>
      <c r="F816" s="3">
        <v>105</v>
      </c>
      <c r="G816" s="3">
        <v>55.28</v>
      </c>
    </row>
    <row r="817" spans="1:7" x14ac:dyDescent="0.3">
      <c r="A817" s="6">
        <v>38915</v>
      </c>
      <c r="B817" s="3">
        <v>57</v>
      </c>
      <c r="C817" s="3">
        <v>57.6</v>
      </c>
      <c r="D817" s="3">
        <v>57</v>
      </c>
      <c r="E817" s="3">
        <v>57.6</v>
      </c>
      <c r="F817" s="3">
        <v>52</v>
      </c>
      <c r="G817" s="3">
        <v>57.6</v>
      </c>
    </row>
    <row r="818" spans="1:7" x14ac:dyDescent="0.3">
      <c r="A818" s="6">
        <v>38916</v>
      </c>
      <c r="B818" s="3">
        <v>57</v>
      </c>
      <c r="C818" s="3">
        <v>57.15</v>
      </c>
      <c r="D818" s="3">
        <v>56.6</v>
      </c>
      <c r="E818" s="3">
        <v>56.6</v>
      </c>
      <c r="F818" s="3">
        <v>20</v>
      </c>
      <c r="G818" s="3">
        <v>57</v>
      </c>
    </row>
    <row r="819" spans="1:7" x14ac:dyDescent="0.3">
      <c r="A819" s="6">
        <v>38917</v>
      </c>
      <c r="B819" s="3">
        <v>56.3</v>
      </c>
      <c r="C819" s="3">
        <v>56.75</v>
      </c>
      <c r="D819" s="3">
        <v>56.3</v>
      </c>
      <c r="E819" s="3">
        <v>56.75</v>
      </c>
      <c r="F819" s="3">
        <v>10</v>
      </c>
      <c r="G819" s="3">
        <v>56.75</v>
      </c>
    </row>
    <row r="820" spans="1:7" x14ac:dyDescent="0.3">
      <c r="A820" s="6">
        <v>38918</v>
      </c>
      <c r="B820" s="3">
        <v>57.6</v>
      </c>
      <c r="C820" s="3">
        <v>57.6</v>
      </c>
      <c r="D820" s="3">
        <v>57.6</v>
      </c>
      <c r="E820" s="3">
        <v>57.6</v>
      </c>
      <c r="F820" s="3">
        <v>2</v>
      </c>
      <c r="G820" s="3">
        <v>57.85</v>
      </c>
    </row>
    <row r="821" spans="1:7" x14ac:dyDescent="0.3">
      <c r="A821" s="6">
        <v>38919</v>
      </c>
      <c r="B821" s="3">
        <v>58.1</v>
      </c>
      <c r="C821" s="3">
        <v>58.55</v>
      </c>
      <c r="D821" s="3">
        <v>58.1</v>
      </c>
      <c r="E821" s="3">
        <v>58.55</v>
      </c>
      <c r="F821" s="3">
        <v>33</v>
      </c>
      <c r="G821" s="3">
        <v>58.8</v>
      </c>
    </row>
    <row r="822" spans="1:7" x14ac:dyDescent="0.3">
      <c r="A822" s="6">
        <v>38922</v>
      </c>
      <c r="B822" s="3">
        <v>58.15</v>
      </c>
      <c r="C822" s="3">
        <v>58.15</v>
      </c>
      <c r="D822" s="3">
        <v>57.25</v>
      </c>
      <c r="E822" s="3">
        <v>57.3</v>
      </c>
      <c r="F822" s="3">
        <v>70</v>
      </c>
      <c r="G822" s="3">
        <v>57.4</v>
      </c>
    </row>
    <row r="823" spans="1:7" x14ac:dyDescent="0.3">
      <c r="A823" s="6">
        <v>38923</v>
      </c>
      <c r="B823" s="3">
        <v>57.15</v>
      </c>
      <c r="C823" s="3">
        <v>57.25</v>
      </c>
      <c r="D823" s="3">
        <v>56.6</v>
      </c>
      <c r="E823" s="3">
        <v>56.6</v>
      </c>
      <c r="F823" s="3">
        <v>28</v>
      </c>
      <c r="G823" s="3">
        <v>56.6</v>
      </c>
    </row>
    <row r="824" spans="1:7" x14ac:dyDescent="0.3">
      <c r="A824" s="6">
        <v>38924</v>
      </c>
      <c r="B824" s="3">
        <v>57.9</v>
      </c>
      <c r="C824" s="3">
        <v>58</v>
      </c>
      <c r="D824" s="3">
        <v>57.9</v>
      </c>
      <c r="E824" s="3">
        <v>58</v>
      </c>
      <c r="F824" s="3">
        <v>10</v>
      </c>
      <c r="G824" s="3">
        <v>58</v>
      </c>
    </row>
    <row r="825" spans="1:7" x14ac:dyDescent="0.3">
      <c r="A825" s="6">
        <v>38925</v>
      </c>
      <c r="B825" s="3">
        <v>58.1</v>
      </c>
      <c r="C825" s="3">
        <v>58.1</v>
      </c>
      <c r="D825" s="3">
        <v>57.9</v>
      </c>
      <c r="E825" s="3">
        <v>57.9</v>
      </c>
      <c r="F825" s="3">
        <v>8</v>
      </c>
      <c r="G825" s="3">
        <v>57.9</v>
      </c>
    </row>
    <row r="826" spans="1:7" x14ac:dyDescent="0.3">
      <c r="A826" s="6">
        <v>38926</v>
      </c>
      <c r="B826" s="3">
        <v>58.6</v>
      </c>
      <c r="C826" s="3">
        <v>58.85</v>
      </c>
      <c r="D826" s="3">
        <v>58.6</v>
      </c>
      <c r="E826" s="3">
        <v>58.85</v>
      </c>
      <c r="F826" s="3">
        <v>20</v>
      </c>
      <c r="G826" s="3">
        <v>58.85</v>
      </c>
    </row>
    <row r="827" spans="1:7" x14ac:dyDescent="0.3">
      <c r="A827" s="6">
        <v>38929</v>
      </c>
      <c r="B827" s="3">
        <v>59.75</v>
      </c>
      <c r="C827" s="3">
        <v>60</v>
      </c>
      <c r="D827" s="3">
        <v>59.75</v>
      </c>
      <c r="E827" s="3">
        <v>60</v>
      </c>
      <c r="F827" s="3">
        <v>15</v>
      </c>
      <c r="G827" s="3">
        <v>60</v>
      </c>
    </row>
    <row r="828" spans="1:7" x14ac:dyDescent="0.3">
      <c r="A828" s="6">
        <v>38930</v>
      </c>
      <c r="B828" s="3">
        <v>64.5</v>
      </c>
      <c r="C828" s="3">
        <v>64.599999999999994</v>
      </c>
      <c r="D828" s="3">
        <v>64.5</v>
      </c>
      <c r="E828" s="3">
        <v>64.599999999999994</v>
      </c>
      <c r="F828" s="3">
        <v>39</v>
      </c>
      <c r="G828" s="3">
        <v>64.599999999999994</v>
      </c>
    </row>
    <row r="829" spans="1:7" x14ac:dyDescent="0.3">
      <c r="A829" s="6">
        <v>38931</v>
      </c>
      <c r="B829" s="3">
        <v>65.5</v>
      </c>
      <c r="C829" s="3">
        <v>65.5</v>
      </c>
      <c r="D829" s="3">
        <v>65.5</v>
      </c>
      <c r="E829" s="3">
        <v>65.5</v>
      </c>
      <c r="F829" s="3">
        <v>10</v>
      </c>
      <c r="G829" s="3">
        <v>65.33</v>
      </c>
    </row>
    <row r="830" spans="1:7" x14ac:dyDescent="0.3">
      <c r="A830" s="6">
        <v>38932</v>
      </c>
      <c r="B830" s="3">
        <v>65.98</v>
      </c>
      <c r="C830" s="3">
        <v>65.98</v>
      </c>
      <c r="D830" s="3">
        <v>65.98</v>
      </c>
      <c r="E830" s="3">
        <v>65.98</v>
      </c>
      <c r="F830" s="3">
        <v>0</v>
      </c>
      <c r="G830" s="3">
        <v>65.98</v>
      </c>
    </row>
    <row r="831" spans="1:7" x14ac:dyDescent="0.3">
      <c r="A831" s="6">
        <v>38933</v>
      </c>
      <c r="B831" s="3">
        <v>65.2</v>
      </c>
      <c r="C831" s="3">
        <v>65.5</v>
      </c>
      <c r="D831" s="3">
        <v>65.099999999999994</v>
      </c>
      <c r="E831" s="3">
        <v>65.099999999999994</v>
      </c>
      <c r="F831" s="3">
        <v>31</v>
      </c>
      <c r="G831" s="3">
        <v>65.099999999999994</v>
      </c>
    </row>
    <row r="832" spans="1:7" x14ac:dyDescent="0.3">
      <c r="A832" s="6">
        <v>38936</v>
      </c>
      <c r="B832" s="3">
        <v>65.75</v>
      </c>
      <c r="C832" s="3">
        <v>66</v>
      </c>
      <c r="D832" s="3">
        <v>65.75</v>
      </c>
      <c r="E832" s="3">
        <v>66</v>
      </c>
      <c r="F832" s="3">
        <v>30</v>
      </c>
      <c r="G832" s="3">
        <v>66</v>
      </c>
    </row>
    <row r="833" spans="1:7" x14ac:dyDescent="0.3">
      <c r="A833" s="6">
        <v>38937</v>
      </c>
      <c r="B833" s="3">
        <v>66.5</v>
      </c>
      <c r="C833" s="3">
        <v>66.7</v>
      </c>
      <c r="D833" s="3">
        <v>66.349999999999994</v>
      </c>
      <c r="E833" s="3">
        <v>66.349999999999994</v>
      </c>
      <c r="F833" s="3">
        <v>61</v>
      </c>
      <c r="G833" s="3">
        <v>66.349999999999994</v>
      </c>
    </row>
    <row r="834" spans="1:7" x14ac:dyDescent="0.3">
      <c r="A834" s="6">
        <v>38938</v>
      </c>
      <c r="B834" s="3">
        <v>66.150000000000006</v>
      </c>
      <c r="C834" s="3">
        <v>66.5</v>
      </c>
      <c r="D834" s="3">
        <v>66.150000000000006</v>
      </c>
      <c r="E834" s="3">
        <v>66.2</v>
      </c>
      <c r="F834" s="3">
        <v>21</v>
      </c>
      <c r="G834" s="3">
        <v>66.2</v>
      </c>
    </row>
    <row r="835" spans="1:7" x14ac:dyDescent="0.3">
      <c r="A835" s="6">
        <v>38939</v>
      </c>
      <c r="B835" s="3">
        <v>66.75</v>
      </c>
      <c r="C835" s="3">
        <v>67.2</v>
      </c>
      <c r="D835" s="3">
        <v>66.75</v>
      </c>
      <c r="E835" s="3">
        <v>67.2</v>
      </c>
      <c r="F835" s="3">
        <v>31</v>
      </c>
      <c r="G835" s="3">
        <v>67.099999999999994</v>
      </c>
    </row>
    <row r="836" spans="1:7" x14ac:dyDescent="0.3">
      <c r="A836" s="6">
        <v>38940</v>
      </c>
      <c r="B836" s="3">
        <v>67.400000000000006</v>
      </c>
      <c r="C836" s="3">
        <v>67.400000000000006</v>
      </c>
      <c r="D836" s="3">
        <v>66.95</v>
      </c>
      <c r="E836" s="3">
        <v>67</v>
      </c>
      <c r="F836" s="3">
        <v>84</v>
      </c>
      <c r="G836" s="3">
        <v>67</v>
      </c>
    </row>
    <row r="837" spans="1:7" x14ac:dyDescent="0.3">
      <c r="A837" s="6">
        <v>38943</v>
      </c>
      <c r="B837" s="3">
        <v>66.5</v>
      </c>
      <c r="C837" s="3">
        <v>66.599999999999994</v>
      </c>
      <c r="D837" s="3">
        <v>66.400000000000006</v>
      </c>
      <c r="E837" s="3">
        <v>66.599999999999994</v>
      </c>
      <c r="F837" s="3">
        <v>45</v>
      </c>
      <c r="G837" s="3">
        <v>66.5</v>
      </c>
    </row>
    <row r="838" spans="1:7" x14ac:dyDescent="0.3">
      <c r="A838" s="6">
        <v>38944</v>
      </c>
      <c r="B838" s="3">
        <v>66.25</v>
      </c>
      <c r="C838" s="3">
        <v>67.5</v>
      </c>
      <c r="D838" s="3">
        <v>66.25</v>
      </c>
      <c r="E838" s="3">
        <v>67.5</v>
      </c>
      <c r="F838" s="3">
        <v>129</v>
      </c>
      <c r="G838" s="3">
        <v>67.900000000000006</v>
      </c>
    </row>
    <row r="839" spans="1:7" x14ac:dyDescent="0.3">
      <c r="A839" s="6">
        <v>38945</v>
      </c>
      <c r="B839" s="3">
        <v>69.099999999999994</v>
      </c>
      <c r="C839" s="3">
        <v>70.5</v>
      </c>
      <c r="D839" s="3">
        <v>69.099999999999994</v>
      </c>
      <c r="E839" s="3">
        <v>70.400000000000006</v>
      </c>
      <c r="F839" s="3">
        <v>10</v>
      </c>
      <c r="G839" s="3">
        <v>70.400000000000006</v>
      </c>
    </row>
    <row r="840" spans="1:7" x14ac:dyDescent="0.3">
      <c r="A840" s="6">
        <v>38946</v>
      </c>
      <c r="B840" s="3">
        <v>73.5</v>
      </c>
      <c r="C840" s="3">
        <v>74.5</v>
      </c>
      <c r="D840" s="3">
        <v>73.5</v>
      </c>
      <c r="E840" s="3">
        <v>74.5</v>
      </c>
      <c r="F840" s="3">
        <v>59</v>
      </c>
      <c r="G840" s="3">
        <v>73.75</v>
      </c>
    </row>
    <row r="841" spans="1:7" x14ac:dyDescent="0.3">
      <c r="A841" s="6">
        <v>38947</v>
      </c>
      <c r="B841" s="3">
        <v>74.900000000000006</v>
      </c>
      <c r="C841" s="3">
        <v>75.099999999999994</v>
      </c>
      <c r="D841" s="3">
        <v>74.7</v>
      </c>
      <c r="E841" s="3">
        <v>75.099999999999994</v>
      </c>
      <c r="F841" s="3">
        <v>17</v>
      </c>
      <c r="G841" s="3">
        <v>75.680000000000007</v>
      </c>
    </row>
    <row r="842" spans="1:7" x14ac:dyDescent="0.3">
      <c r="A842" s="6">
        <v>38950</v>
      </c>
      <c r="B842" s="3">
        <v>78.75</v>
      </c>
      <c r="C842" s="3">
        <v>83.25</v>
      </c>
      <c r="D842" s="3">
        <v>78.75</v>
      </c>
      <c r="E842" s="3">
        <v>83.25</v>
      </c>
      <c r="F842" s="3">
        <v>115</v>
      </c>
      <c r="G842" s="3">
        <v>83.25</v>
      </c>
    </row>
    <row r="843" spans="1:7" x14ac:dyDescent="0.3">
      <c r="A843" s="6">
        <v>38951</v>
      </c>
      <c r="B843" s="3">
        <v>83</v>
      </c>
      <c r="C843" s="3">
        <v>86</v>
      </c>
      <c r="D843" s="3">
        <v>83</v>
      </c>
      <c r="E843" s="3">
        <v>85</v>
      </c>
      <c r="F843" s="3">
        <v>70</v>
      </c>
      <c r="G843" s="3">
        <v>85</v>
      </c>
    </row>
    <row r="844" spans="1:7" x14ac:dyDescent="0.3">
      <c r="A844" s="6">
        <v>38952</v>
      </c>
      <c r="B844" s="3">
        <v>83</v>
      </c>
      <c r="C844" s="3">
        <v>86</v>
      </c>
      <c r="D844" s="3">
        <v>82</v>
      </c>
      <c r="E844" s="3">
        <v>82</v>
      </c>
      <c r="F844" s="3">
        <v>52</v>
      </c>
      <c r="G844" s="3">
        <v>82</v>
      </c>
    </row>
    <row r="845" spans="1:7" x14ac:dyDescent="0.3">
      <c r="A845" s="6">
        <v>38953</v>
      </c>
      <c r="B845" s="3">
        <v>82.25</v>
      </c>
      <c r="C845" s="3">
        <v>82.25</v>
      </c>
      <c r="D845" s="3">
        <v>79</v>
      </c>
      <c r="E845" s="3">
        <v>79</v>
      </c>
      <c r="F845" s="3">
        <v>61</v>
      </c>
      <c r="G845" s="3">
        <v>79</v>
      </c>
    </row>
    <row r="846" spans="1:7" x14ac:dyDescent="0.3">
      <c r="A846" s="6">
        <v>38954</v>
      </c>
      <c r="B846" s="3">
        <v>77</v>
      </c>
      <c r="C846" s="3">
        <v>79</v>
      </c>
      <c r="D846" s="3">
        <v>77</v>
      </c>
      <c r="E846" s="3">
        <v>78.599999999999994</v>
      </c>
      <c r="F846" s="3">
        <v>32</v>
      </c>
      <c r="G846" s="3">
        <v>78.599999999999994</v>
      </c>
    </row>
    <row r="847" spans="1:7" x14ac:dyDescent="0.3">
      <c r="A847" s="6">
        <v>38957</v>
      </c>
      <c r="B847" s="3">
        <v>74.5</v>
      </c>
      <c r="C847" s="3">
        <v>74.5</v>
      </c>
      <c r="D847" s="3">
        <v>67</v>
      </c>
      <c r="E847" s="3">
        <v>67</v>
      </c>
      <c r="F847" s="3">
        <v>121</v>
      </c>
      <c r="G847" s="3">
        <v>67</v>
      </c>
    </row>
    <row r="848" spans="1:7" x14ac:dyDescent="0.3">
      <c r="A848" s="6">
        <v>38958</v>
      </c>
      <c r="B848" s="3">
        <v>70</v>
      </c>
      <c r="C848" s="3">
        <v>71</v>
      </c>
      <c r="D848" s="3">
        <v>67</v>
      </c>
      <c r="E848" s="3">
        <v>67.75</v>
      </c>
      <c r="F848" s="3">
        <v>94</v>
      </c>
      <c r="G848" s="3">
        <v>67.75</v>
      </c>
    </row>
    <row r="849" spans="1:7" x14ac:dyDescent="0.3">
      <c r="A849" s="6">
        <v>38959</v>
      </c>
      <c r="B849" s="3">
        <v>66</v>
      </c>
      <c r="C849" s="3">
        <v>67</v>
      </c>
      <c r="D849" s="3">
        <v>63</v>
      </c>
      <c r="E849" s="3">
        <v>65.25</v>
      </c>
      <c r="F849" s="3">
        <v>152</v>
      </c>
      <c r="G849" s="3">
        <v>65</v>
      </c>
    </row>
    <row r="850" spans="1:7" x14ac:dyDescent="0.3">
      <c r="A850" s="6">
        <v>38960</v>
      </c>
      <c r="B850" s="3">
        <v>68.25</v>
      </c>
      <c r="C850" s="3">
        <v>69.75</v>
      </c>
      <c r="D850" s="3">
        <v>67</v>
      </c>
      <c r="E850" s="3">
        <v>69.75</v>
      </c>
      <c r="F850" s="3">
        <v>58</v>
      </c>
      <c r="G850" s="3">
        <v>70.150000000000006</v>
      </c>
    </row>
    <row r="851" spans="1:7" x14ac:dyDescent="0.3">
      <c r="A851" s="6">
        <v>38961</v>
      </c>
      <c r="B851" s="3">
        <v>71.3</v>
      </c>
      <c r="C851" s="3">
        <v>71.349999999999994</v>
      </c>
      <c r="D851" s="3">
        <v>70</v>
      </c>
      <c r="E851" s="3">
        <v>71.349999999999994</v>
      </c>
      <c r="F851" s="3">
        <v>29</v>
      </c>
      <c r="G851" s="3">
        <v>71.349999999999994</v>
      </c>
    </row>
    <row r="852" spans="1:7" x14ac:dyDescent="0.3">
      <c r="A852" s="6">
        <v>38964</v>
      </c>
      <c r="B852" s="3">
        <v>71.5</v>
      </c>
      <c r="C852" s="3">
        <v>77.25</v>
      </c>
      <c r="D852" s="3">
        <v>71.5</v>
      </c>
      <c r="E852" s="3">
        <v>77</v>
      </c>
      <c r="F852" s="3">
        <v>37</v>
      </c>
      <c r="G852" s="3">
        <v>77</v>
      </c>
    </row>
    <row r="853" spans="1:7" x14ac:dyDescent="0.3">
      <c r="A853" s="6">
        <v>38965</v>
      </c>
      <c r="B853" s="3">
        <v>79.25</v>
      </c>
      <c r="C853" s="3">
        <v>79.8</v>
      </c>
      <c r="D853" s="3">
        <v>77.75</v>
      </c>
      <c r="E853" s="3">
        <v>79.5</v>
      </c>
      <c r="F853" s="3">
        <v>71</v>
      </c>
      <c r="G853" s="3">
        <v>77.75</v>
      </c>
    </row>
    <row r="854" spans="1:7" x14ac:dyDescent="0.3">
      <c r="A854" s="6">
        <v>38966</v>
      </c>
      <c r="B854" s="3">
        <v>79</v>
      </c>
      <c r="C854" s="3">
        <v>79</v>
      </c>
      <c r="D854" s="3">
        <v>72</v>
      </c>
      <c r="E854" s="3">
        <v>72</v>
      </c>
      <c r="F854" s="3">
        <v>61</v>
      </c>
      <c r="G854" s="3">
        <v>73.98</v>
      </c>
    </row>
    <row r="855" spans="1:7" x14ac:dyDescent="0.3">
      <c r="A855" s="6">
        <v>38967</v>
      </c>
      <c r="B855" s="3">
        <v>76</v>
      </c>
      <c r="C855" s="3">
        <v>76</v>
      </c>
      <c r="D855" s="3">
        <v>75</v>
      </c>
      <c r="E855" s="3">
        <v>75.75</v>
      </c>
      <c r="F855" s="3">
        <v>114</v>
      </c>
      <c r="G855" s="3">
        <v>75.75</v>
      </c>
    </row>
    <row r="856" spans="1:7" x14ac:dyDescent="0.3">
      <c r="A856" s="6">
        <v>38968</v>
      </c>
      <c r="B856" s="3">
        <v>73.25</v>
      </c>
      <c r="C856" s="3">
        <v>73.5</v>
      </c>
      <c r="D856" s="3">
        <v>72.5</v>
      </c>
      <c r="E856" s="3">
        <v>72.5</v>
      </c>
      <c r="F856" s="3">
        <v>24</v>
      </c>
      <c r="G856" s="3">
        <v>72.5</v>
      </c>
    </row>
    <row r="857" spans="1:7" x14ac:dyDescent="0.3">
      <c r="A857" s="6">
        <v>38971</v>
      </c>
      <c r="B857" s="3">
        <v>71</v>
      </c>
      <c r="C857" s="3">
        <v>71.25</v>
      </c>
      <c r="D857" s="3">
        <v>70</v>
      </c>
      <c r="E857" s="3">
        <v>70</v>
      </c>
      <c r="F857" s="3">
        <v>34</v>
      </c>
      <c r="G857" s="3">
        <v>70</v>
      </c>
    </row>
    <row r="858" spans="1:7" x14ac:dyDescent="0.3">
      <c r="A858" s="6">
        <v>38972</v>
      </c>
      <c r="B858" s="3">
        <v>73</v>
      </c>
      <c r="C858" s="3">
        <v>73</v>
      </c>
      <c r="D858" s="3">
        <v>72.5</v>
      </c>
      <c r="E858" s="3">
        <v>73</v>
      </c>
      <c r="F858" s="3">
        <v>26</v>
      </c>
      <c r="G858" s="3">
        <v>73</v>
      </c>
    </row>
    <row r="859" spans="1:7" x14ac:dyDescent="0.3">
      <c r="A859" s="6">
        <v>38973</v>
      </c>
      <c r="B859" s="3">
        <v>72.900000000000006</v>
      </c>
      <c r="C859" s="3">
        <v>72.900000000000006</v>
      </c>
      <c r="D859" s="3">
        <v>71.650000000000006</v>
      </c>
      <c r="E859" s="3">
        <v>72</v>
      </c>
      <c r="F859" s="3">
        <v>46</v>
      </c>
      <c r="G859" s="3">
        <v>71.23</v>
      </c>
    </row>
    <row r="860" spans="1:7" x14ac:dyDescent="0.3">
      <c r="A860" s="6">
        <v>38974</v>
      </c>
      <c r="B860" s="3">
        <v>72.599999999999994</v>
      </c>
      <c r="C860" s="3">
        <v>81</v>
      </c>
      <c r="D860" s="3">
        <v>71.5</v>
      </c>
      <c r="E860" s="3">
        <v>80.75</v>
      </c>
      <c r="F860" s="3">
        <v>94</v>
      </c>
      <c r="G860" s="3">
        <v>80.75</v>
      </c>
    </row>
    <row r="861" spans="1:7" x14ac:dyDescent="0.3">
      <c r="A861" s="6">
        <v>38975</v>
      </c>
      <c r="B861" s="3">
        <v>80.5</v>
      </c>
      <c r="C861" s="3">
        <v>81.25</v>
      </c>
      <c r="D861" s="3">
        <v>79.5</v>
      </c>
      <c r="E861" s="3">
        <v>80.25</v>
      </c>
      <c r="F861" s="3">
        <v>27</v>
      </c>
      <c r="G861" s="3">
        <v>80.25</v>
      </c>
    </row>
    <row r="862" spans="1:7" x14ac:dyDescent="0.3">
      <c r="A862" s="6">
        <v>38978</v>
      </c>
      <c r="B862" s="3">
        <v>80.5</v>
      </c>
      <c r="C862" s="3">
        <v>80.5</v>
      </c>
      <c r="D862" s="3">
        <v>79</v>
      </c>
      <c r="E862" s="3">
        <v>79</v>
      </c>
      <c r="F862" s="3">
        <v>21</v>
      </c>
      <c r="G862" s="3">
        <v>79</v>
      </c>
    </row>
    <row r="863" spans="1:7" x14ac:dyDescent="0.3">
      <c r="A863" s="6">
        <v>38979</v>
      </c>
      <c r="B863" s="3">
        <v>80</v>
      </c>
      <c r="C863" s="3">
        <v>80</v>
      </c>
      <c r="D863" s="3">
        <v>77</v>
      </c>
      <c r="E863" s="3">
        <v>77.55</v>
      </c>
      <c r="F863" s="3">
        <v>18</v>
      </c>
      <c r="G863" s="3">
        <v>77.5</v>
      </c>
    </row>
    <row r="864" spans="1:7" x14ac:dyDescent="0.3">
      <c r="A864" s="6">
        <v>38980</v>
      </c>
      <c r="B864" s="3">
        <v>74.5</v>
      </c>
      <c r="C864" s="3">
        <v>75</v>
      </c>
      <c r="D864" s="3">
        <v>73</v>
      </c>
      <c r="E864" s="3">
        <v>74.5</v>
      </c>
      <c r="F864" s="3">
        <v>107</v>
      </c>
      <c r="G864" s="3">
        <v>74.5</v>
      </c>
    </row>
    <row r="865" spans="1:7" x14ac:dyDescent="0.3">
      <c r="A865" s="6">
        <v>38981</v>
      </c>
      <c r="B865" s="3">
        <v>74.5</v>
      </c>
      <c r="C865" s="3">
        <v>74.5</v>
      </c>
      <c r="D865" s="3">
        <v>74</v>
      </c>
      <c r="E865" s="3">
        <v>74.25</v>
      </c>
      <c r="F865" s="3">
        <v>48</v>
      </c>
      <c r="G865" s="3">
        <v>74.2</v>
      </c>
    </row>
    <row r="866" spans="1:7" x14ac:dyDescent="0.3">
      <c r="A866" s="6">
        <v>38982</v>
      </c>
      <c r="B866" s="3">
        <v>75.25</v>
      </c>
      <c r="C866" s="3">
        <v>75.25</v>
      </c>
      <c r="D866" s="3">
        <v>74</v>
      </c>
      <c r="E866" s="3">
        <v>74.25</v>
      </c>
      <c r="F866" s="3">
        <v>62</v>
      </c>
      <c r="G866" s="3">
        <v>74.25</v>
      </c>
    </row>
    <row r="867" spans="1:7" x14ac:dyDescent="0.3">
      <c r="A867" s="6">
        <v>38985</v>
      </c>
      <c r="B867" s="3">
        <v>71</v>
      </c>
      <c r="C867" s="3">
        <v>71.599999999999994</v>
      </c>
      <c r="D867" s="3">
        <v>70</v>
      </c>
      <c r="E867" s="3">
        <v>70</v>
      </c>
      <c r="F867" s="3">
        <v>46</v>
      </c>
      <c r="G867" s="3">
        <v>70</v>
      </c>
    </row>
    <row r="868" spans="1:7" x14ac:dyDescent="0.3">
      <c r="A868" s="6">
        <v>38986</v>
      </c>
      <c r="B868" s="3">
        <v>70</v>
      </c>
      <c r="C868" s="3">
        <v>70.849999999999994</v>
      </c>
      <c r="D868" s="3">
        <v>69.5</v>
      </c>
      <c r="E868" s="3">
        <v>69.5</v>
      </c>
      <c r="F868" s="3">
        <v>55</v>
      </c>
      <c r="G868" s="3">
        <v>69.5</v>
      </c>
    </row>
    <row r="869" spans="1:7" x14ac:dyDescent="0.3">
      <c r="A869" s="6">
        <v>38987</v>
      </c>
      <c r="B869" s="3">
        <v>69</v>
      </c>
      <c r="C869" s="3">
        <v>71.75</v>
      </c>
      <c r="D869" s="3">
        <v>69</v>
      </c>
      <c r="E869" s="3">
        <v>71.75</v>
      </c>
      <c r="F869" s="3">
        <v>45</v>
      </c>
      <c r="G869" s="3">
        <v>71</v>
      </c>
    </row>
    <row r="870" spans="1:7" x14ac:dyDescent="0.3">
      <c r="A870" s="6">
        <v>38988</v>
      </c>
      <c r="B870" s="3">
        <v>71.5</v>
      </c>
      <c r="C870" s="3">
        <v>72.5</v>
      </c>
      <c r="D870" s="3">
        <v>71</v>
      </c>
      <c r="E870" s="3">
        <v>72.5</v>
      </c>
      <c r="F870" s="3">
        <v>32</v>
      </c>
      <c r="G870" s="3">
        <v>72.25</v>
      </c>
    </row>
    <row r="871" spans="1:7" x14ac:dyDescent="0.3">
      <c r="A871" s="6">
        <v>38989</v>
      </c>
      <c r="B871" s="3">
        <v>72.5</v>
      </c>
      <c r="C871" s="3">
        <v>74</v>
      </c>
      <c r="D871" s="3">
        <v>72.5</v>
      </c>
      <c r="E871" s="3">
        <v>73.45</v>
      </c>
      <c r="F871" s="3">
        <v>81</v>
      </c>
      <c r="G871" s="3">
        <v>73.5</v>
      </c>
    </row>
    <row r="872" spans="1:7" x14ac:dyDescent="0.3">
      <c r="A872" s="6">
        <v>38992</v>
      </c>
      <c r="B872" s="3">
        <v>72</v>
      </c>
      <c r="C872" s="3">
        <v>72</v>
      </c>
      <c r="D872" s="3">
        <v>70.5</v>
      </c>
      <c r="E872" s="3">
        <v>71</v>
      </c>
      <c r="F872" s="3">
        <v>36</v>
      </c>
      <c r="G872" s="3">
        <v>71.3</v>
      </c>
    </row>
    <row r="873" spans="1:7" x14ac:dyDescent="0.3">
      <c r="A873" s="6">
        <v>38993</v>
      </c>
      <c r="B873" s="3">
        <v>69.5</v>
      </c>
      <c r="C873" s="3">
        <v>70</v>
      </c>
      <c r="D873" s="3">
        <v>69.5</v>
      </c>
      <c r="E873" s="3">
        <v>70</v>
      </c>
      <c r="F873" s="3">
        <v>13</v>
      </c>
      <c r="G873" s="3">
        <v>70</v>
      </c>
    </row>
    <row r="874" spans="1:7" x14ac:dyDescent="0.3">
      <c r="A874" s="6">
        <v>38994</v>
      </c>
      <c r="B874" s="3">
        <v>68.849999999999994</v>
      </c>
      <c r="C874" s="3">
        <v>68.849999999999994</v>
      </c>
      <c r="D874" s="3">
        <v>67.5</v>
      </c>
      <c r="E874" s="3">
        <v>67.900000000000006</v>
      </c>
      <c r="F874" s="3">
        <v>89</v>
      </c>
      <c r="G874" s="3">
        <v>67.75</v>
      </c>
    </row>
    <row r="875" spans="1:7" x14ac:dyDescent="0.3">
      <c r="A875" s="6">
        <v>38995</v>
      </c>
      <c r="B875" s="3">
        <v>69</v>
      </c>
      <c r="C875" s="3">
        <v>69</v>
      </c>
      <c r="D875" s="3">
        <v>69</v>
      </c>
      <c r="E875" s="3">
        <v>69</v>
      </c>
      <c r="F875" s="3">
        <v>10</v>
      </c>
      <c r="G875" s="3">
        <v>69</v>
      </c>
    </row>
    <row r="876" spans="1:7" x14ac:dyDescent="0.3">
      <c r="A876" s="6">
        <v>38996</v>
      </c>
      <c r="B876" s="3">
        <v>70</v>
      </c>
      <c r="C876" s="3">
        <v>72.099999999999994</v>
      </c>
      <c r="D876" s="3">
        <v>70</v>
      </c>
      <c r="E876" s="3">
        <v>71.75</v>
      </c>
      <c r="F876" s="3">
        <v>52</v>
      </c>
      <c r="G876" s="3">
        <v>71.75</v>
      </c>
    </row>
    <row r="877" spans="1:7" x14ac:dyDescent="0.3">
      <c r="A877" s="6">
        <v>38999</v>
      </c>
      <c r="B877" s="3">
        <v>75.5</v>
      </c>
      <c r="C877" s="3">
        <v>75.5</v>
      </c>
      <c r="D877" s="3">
        <v>74.25</v>
      </c>
      <c r="E877" s="3">
        <v>74.25</v>
      </c>
      <c r="F877" s="3">
        <v>49</v>
      </c>
      <c r="G877" s="3">
        <v>74.25</v>
      </c>
    </row>
    <row r="878" spans="1:7" x14ac:dyDescent="0.3">
      <c r="A878" s="6">
        <v>39000</v>
      </c>
      <c r="B878" s="3">
        <v>74</v>
      </c>
      <c r="C878" s="3">
        <v>74</v>
      </c>
      <c r="D878" s="3">
        <v>72.5</v>
      </c>
      <c r="E878" s="3">
        <v>72.7</v>
      </c>
      <c r="F878" s="3">
        <v>142</v>
      </c>
      <c r="G878" s="3">
        <v>72.78</v>
      </c>
    </row>
    <row r="879" spans="1:7" x14ac:dyDescent="0.3">
      <c r="A879" s="6">
        <v>39001</v>
      </c>
      <c r="B879" s="3">
        <v>73</v>
      </c>
      <c r="C879" s="3">
        <v>73.25</v>
      </c>
      <c r="D879" s="3">
        <v>72.3</v>
      </c>
      <c r="E879" s="3">
        <v>72.3</v>
      </c>
      <c r="F879" s="3">
        <v>44</v>
      </c>
      <c r="G879" s="3">
        <v>72.3</v>
      </c>
    </row>
    <row r="880" spans="1:7" x14ac:dyDescent="0.3">
      <c r="A880" s="6">
        <v>39002</v>
      </c>
      <c r="B880" s="3">
        <v>74</v>
      </c>
      <c r="C880" s="3">
        <v>74</v>
      </c>
      <c r="D880" s="3">
        <v>74</v>
      </c>
      <c r="E880" s="3">
        <v>74</v>
      </c>
      <c r="F880" s="3">
        <v>0</v>
      </c>
      <c r="G880" s="3">
        <v>74</v>
      </c>
    </row>
    <row r="881" spans="1:7" x14ac:dyDescent="0.3">
      <c r="A881" s="6">
        <v>39003</v>
      </c>
      <c r="B881" s="3">
        <v>73.25</v>
      </c>
      <c r="C881" s="3">
        <v>73.349999999999994</v>
      </c>
      <c r="D881" s="3">
        <v>73.150000000000006</v>
      </c>
      <c r="E881" s="3">
        <v>73.150000000000006</v>
      </c>
      <c r="F881" s="3">
        <v>9</v>
      </c>
      <c r="G881" s="3">
        <v>73.150000000000006</v>
      </c>
    </row>
    <row r="882" spans="1:7" x14ac:dyDescent="0.3">
      <c r="A882" s="6">
        <v>39006</v>
      </c>
      <c r="B882" s="3">
        <v>68.3</v>
      </c>
      <c r="C882" s="3">
        <v>68.400000000000006</v>
      </c>
      <c r="D882" s="3">
        <v>68</v>
      </c>
      <c r="E882" s="3">
        <v>68.400000000000006</v>
      </c>
      <c r="F882" s="3">
        <v>31</v>
      </c>
      <c r="G882" s="3">
        <v>68</v>
      </c>
    </row>
    <row r="883" spans="1:7" x14ac:dyDescent="0.3">
      <c r="A883" s="6">
        <v>39007</v>
      </c>
      <c r="B883" s="3">
        <v>69.25</v>
      </c>
      <c r="C883" s="3">
        <v>69.25</v>
      </c>
      <c r="D883" s="3">
        <v>67.849999999999994</v>
      </c>
      <c r="E883" s="3">
        <v>68</v>
      </c>
      <c r="F883" s="3">
        <v>39</v>
      </c>
      <c r="G883" s="3">
        <v>68</v>
      </c>
    </row>
    <row r="884" spans="1:7" x14ac:dyDescent="0.3">
      <c r="A884" s="6">
        <v>39008</v>
      </c>
      <c r="B884" s="3">
        <v>66.25</v>
      </c>
      <c r="C884" s="3">
        <v>66.5</v>
      </c>
      <c r="D884" s="3">
        <v>65.150000000000006</v>
      </c>
      <c r="E884" s="3">
        <v>65.75</v>
      </c>
      <c r="F884" s="3">
        <v>124</v>
      </c>
      <c r="G884" s="3">
        <v>65.75</v>
      </c>
    </row>
    <row r="885" spans="1:7" x14ac:dyDescent="0.3">
      <c r="A885" s="6">
        <v>39009</v>
      </c>
      <c r="B885" s="3">
        <v>66.5</v>
      </c>
      <c r="C885" s="3">
        <v>66.95</v>
      </c>
      <c r="D885" s="3">
        <v>66.5</v>
      </c>
      <c r="E885" s="3">
        <v>66.75</v>
      </c>
      <c r="F885" s="3">
        <v>42</v>
      </c>
      <c r="G885" s="3">
        <v>66.849999999999994</v>
      </c>
    </row>
    <row r="886" spans="1:7" x14ac:dyDescent="0.3">
      <c r="A886" s="6">
        <v>39010</v>
      </c>
      <c r="B886" s="3">
        <v>67.5</v>
      </c>
      <c r="C886" s="3">
        <v>67.75</v>
      </c>
      <c r="D886" s="3">
        <v>66.25</v>
      </c>
      <c r="E886" s="3">
        <v>66.25</v>
      </c>
      <c r="F886" s="3">
        <v>51</v>
      </c>
      <c r="G886" s="3">
        <v>66.25</v>
      </c>
    </row>
    <row r="887" spans="1:7" x14ac:dyDescent="0.3">
      <c r="A887" s="6">
        <v>39013</v>
      </c>
      <c r="B887" s="3">
        <v>66</v>
      </c>
      <c r="C887" s="3">
        <v>66</v>
      </c>
      <c r="D887" s="3">
        <v>65</v>
      </c>
      <c r="E887" s="3">
        <v>65.25</v>
      </c>
      <c r="F887" s="3">
        <v>78</v>
      </c>
      <c r="G887" s="3">
        <v>65.25</v>
      </c>
    </row>
    <row r="888" spans="1:7" x14ac:dyDescent="0.3">
      <c r="A888" s="6">
        <v>39014</v>
      </c>
      <c r="B888" s="3">
        <v>67.400000000000006</v>
      </c>
      <c r="C888" s="3">
        <v>67.400000000000006</v>
      </c>
      <c r="D888" s="3">
        <v>67.349999999999994</v>
      </c>
      <c r="E888" s="3">
        <v>67.349999999999994</v>
      </c>
      <c r="F888" s="3">
        <v>55</v>
      </c>
      <c r="G888" s="3">
        <v>67.349999999999994</v>
      </c>
    </row>
    <row r="889" spans="1:7" x14ac:dyDescent="0.3">
      <c r="A889" s="6">
        <v>39015</v>
      </c>
      <c r="B889" s="3">
        <v>67.2</v>
      </c>
      <c r="C889" s="3">
        <v>67.2</v>
      </c>
      <c r="D889" s="3">
        <v>65.75</v>
      </c>
      <c r="E889" s="3">
        <v>66.75</v>
      </c>
      <c r="F889" s="3">
        <v>38</v>
      </c>
      <c r="G889" s="3">
        <v>66.25</v>
      </c>
    </row>
    <row r="890" spans="1:7" x14ac:dyDescent="0.3">
      <c r="A890" s="6">
        <v>39016</v>
      </c>
      <c r="B890" s="3">
        <v>69</v>
      </c>
      <c r="C890" s="3">
        <v>69.25</v>
      </c>
      <c r="D890" s="3">
        <v>69</v>
      </c>
      <c r="E890" s="3">
        <v>69.25</v>
      </c>
      <c r="F890" s="3">
        <v>74</v>
      </c>
      <c r="G890" s="3">
        <v>69.25</v>
      </c>
    </row>
    <row r="891" spans="1:7" x14ac:dyDescent="0.3">
      <c r="A891" s="6">
        <v>39017</v>
      </c>
      <c r="B891" s="3">
        <v>70</v>
      </c>
      <c r="C891" s="3">
        <v>71.25</v>
      </c>
      <c r="D891" s="3">
        <v>70</v>
      </c>
      <c r="E891" s="3">
        <v>70</v>
      </c>
      <c r="F891" s="3">
        <v>21</v>
      </c>
      <c r="G891" s="3">
        <v>68.95</v>
      </c>
    </row>
    <row r="892" spans="1:7" x14ac:dyDescent="0.3">
      <c r="A892" s="6">
        <v>39020</v>
      </c>
      <c r="B892" s="3">
        <v>65.599999999999994</v>
      </c>
      <c r="C892" s="3">
        <v>66</v>
      </c>
      <c r="D892" s="3">
        <v>65.599999999999994</v>
      </c>
      <c r="E892" s="3">
        <v>66</v>
      </c>
      <c r="F892" s="3">
        <v>49</v>
      </c>
      <c r="G892" s="3">
        <v>66</v>
      </c>
    </row>
    <row r="893" spans="1:7" x14ac:dyDescent="0.3">
      <c r="A893" s="6">
        <v>39021</v>
      </c>
      <c r="B893" s="3">
        <v>64</v>
      </c>
      <c r="C893" s="3">
        <v>64.25</v>
      </c>
      <c r="D893" s="3">
        <v>63.45</v>
      </c>
      <c r="E893" s="3">
        <v>63.75</v>
      </c>
      <c r="F893" s="3">
        <v>56</v>
      </c>
      <c r="G893" s="3">
        <v>63.75</v>
      </c>
    </row>
    <row r="894" spans="1:7" x14ac:dyDescent="0.3">
      <c r="A894" s="6">
        <v>39022</v>
      </c>
      <c r="B894" s="3">
        <v>62.5</v>
      </c>
      <c r="C894" s="3">
        <v>63.5</v>
      </c>
      <c r="D894" s="3">
        <v>62.5</v>
      </c>
      <c r="E894" s="3">
        <v>63.5</v>
      </c>
      <c r="F894" s="3">
        <v>19</v>
      </c>
      <c r="G894" s="3">
        <v>63.5</v>
      </c>
    </row>
    <row r="895" spans="1:7" x14ac:dyDescent="0.3">
      <c r="A895" s="6">
        <v>39023</v>
      </c>
      <c r="B895" s="3">
        <v>62</v>
      </c>
      <c r="C895" s="3">
        <v>62.5</v>
      </c>
      <c r="D895" s="3">
        <v>62</v>
      </c>
      <c r="E895" s="3">
        <v>62.5</v>
      </c>
      <c r="F895" s="3">
        <v>8</v>
      </c>
      <c r="G895" s="3">
        <v>62.5</v>
      </c>
    </row>
    <row r="896" spans="1:7" x14ac:dyDescent="0.3">
      <c r="A896" s="6">
        <v>39024</v>
      </c>
      <c r="B896" s="3">
        <v>62.5</v>
      </c>
      <c r="C896" s="3">
        <v>62.5</v>
      </c>
      <c r="D896" s="3">
        <v>61</v>
      </c>
      <c r="E896" s="3">
        <v>61</v>
      </c>
      <c r="F896" s="3">
        <v>11</v>
      </c>
      <c r="G896" s="3">
        <v>61</v>
      </c>
    </row>
    <row r="897" spans="1:7" x14ac:dyDescent="0.3">
      <c r="A897" s="6">
        <v>39027</v>
      </c>
      <c r="B897" s="3">
        <v>60.38</v>
      </c>
      <c r="C897" s="3">
        <v>60.38</v>
      </c>
      <c r="D897" s="3">
        <v>60.38</v>
      </c>
      <c r="E897" s="3">
        <v>60.38</v>
      </c>
      <c r="F897" s="3">
        <v>0</v>
      </c>
      <c r="G897" s="3">
        <v>60.38</v>
      </c>
    </row>
    <row r="898" spans="1:7" x14ac:dyDescent="0.3">
      <c r="A898" s="6">
        <v>39028</v>
      </c>
      <c r="B898" s="3">
        <v>59.5</v>
      </c>
      <c r="C898" s="3">
        <v>59.5</v>
      </c>
      <c r="D898" s="3">
        <v>59</v>
      </c>
      <c r="E898" s="3">
        <v>59.5</v>
      </c>
      <c r="F898" s="3">
        <v>17</v>
      </c>
      <c r="G898" s="3">
        <v>59.5</v>
      </c>
    </row>
    <row r="899" spans="1:7" x14ac:dyDescent="0.3">
      <c r="A899" s="6">
        <v>39029</v>
      </c>
      <c r="B899" s="3">
        <v>61</v>
      </c>
      <c r="C899" s="3">
        <v>61</v>
      </c>
      <c r="D899" s="3">
        <v>61</v>
      </c>
      <c r="E899" s="3">
        <v>61</v>
      </c>
      <c r="F899" s="3">
        <v>3</v>
      </c>
      <c r="G899" s="3">
        <v>61</v>
      </c>
    </row>
    <row r="900" spans="1:7" x14ac:dyDescent="0.3">
      <c r="A900" s="6">
        <v>39030</v>
      </c>
      <c r="B900" s="3">
        <v>61.75</v>
      </c>
      <c r="C900" s="3">
        <v>61.75</v>
      </c>
      <c r="D900" s="3">
        <v>61.35</v>
      </c>
      <c r="E900" s="3">
        <v>61.4</v>
      </c>
      <c r="F900" s="3">
        <v>13</v>
      </c>
      <c r="G900" s="3">
        <v>61.7</v>
      </c>
    </row>
    <row r="901" spans="1:7" x14ac:dyDescent="0.3">
      <c r="A901" s="6">
        <v>39031</v>
      </c>
      <c r="B901" s="3">
        <v>60</v>
      </c>
      <c r="C901" s="3">
        <v>60</v>
      </c>
      <c r="D901" s="3">
        <v>60</v>
      </c>
      <c r="E901" s="3">
        <v>60</v>
      </c>
      <c r="F901" s="3">
        <v>1</v>
      </c>
      <c r="G901" s="3">
        <v>60</v>
      </c>
    </row>
    <row r="902" spans="1:7" x14ac:dyDescent="0.3">
      <c r="A902" s="6">
        <v>39034</v>
      </c>
      <c r="B902" s="3">
        <v>57.8</v>
      </c>
      <c r="C902" s="3">
        <v>57.8</v>
      </c>
      <c r="D902" s="3">
        <v>57.25</v>
      </c>
      <c r="E902" s="3">
        <v>57.25</v>
      </c>
      <c r="F902" s="3">
        <v>24</v>
      </c>
      <c r="G902" s="3">
        <v>57.25</v>
      </c>
    </row>
    <row r="903" spans="1:7" x14ac:dyDescent="0.3">
      <c r="A903" s="6">
        <v>39035</v>
      </c>
      <c r="B903" s="3">
        <v>56.75</v>
      </c>
      <c r="C903" s="3">
        <v>57.15</v>
      </c>
      <c r="D903" s="3">
        <v>56.75</v>
      </c>
      <c r="E903" s="3">
        <v>57.15</v>
      </c>
      <c r="F903" s="3">
        <v>16</v>
      </c>
      <c r="G903" s="3">
        <v>57.33</v>
      </c>
    </row>
    <row r="904" spans="1:7" x14ac:dyDescent="0.3">
      <c r="A904" s="6">
        <v>39036</v>
      </c>
      <c r="B904" s="3">
        <v>57.25</v>
      </c>
      <c r="C904" s="3">
        <v>57.25</v>
      </c>
      <c r="D904" s="3">
        <v>56.25</v>
      </c>
      <c r="E904" s="3">
        <v>56.5</v>
      </c>
      <c r="F904" s="3">
        <v>25</v>
      </c>
      <c r="G904" s="3">
        <v>56.5</v>
      </c>
    </row>
    <row r="905" spans="1:7" x14ac:dyDescent="0.3">
      <c r="A905" s="6">
        <v>39037</v>
      </c>
      <c r="B905" s="3">
        <v>55.25</v>
      </c>
      <c r="C905" s="3">
        <v>55.35</v>
      </c>
      <c r="D905" s="3">
        <v>53.5</v>
      </c>
      <c r="E905" s="3">
        <v>53.5</v>
      </c>
      <c r="F905" s="3">
        <v>58</v>
      </c>
      <c r="G905" s="3">
        <v>53.5</v>
      </c>
    </row>
    <row r="906" spans="1:7" x14ac:dyDescent="0.3">
      <c r="A906" s="6">
        <v>39038</v>
      </c>
      <c r="B906" s="3">
        <v>51.85</v>
      </c>
      <c r="C906" s="3">
        <v>51.85</v>
      </c>
      <c r="D906" s="3">
        <v>51.85</v>
      </c>
      <c r="E906" s="3">
        <v>51.85</v>
      </c>
      <c r="F906" s="3">
        <v>4</v>
      </c>
      <c r="G906" s="3">
        <v>51.85</v>
      </c>
    </row>
    <row r="907" spans="1:7" x14ac:dyDescent="0.3">
      <c r="A907" s="6">
        <v>39041</v>
      </c>
      <c r="B907" s="3">
        <v>52.5</v>
      </c>
      <c r="C907" s="3">
        <v>52.75</v>
      </c>
      <c r="D907" s="3">
        <v>52.25</v>
      </c>
      <c r="E907" s="3">
        <v>52.75</v>
      </c>
      <c r="F907" s="3">
        <v>4</v>
      </c>
      <c r="G907" s="3">
        <v>52.65</v>
      </c>
    </row>
    <row r="908" spans="1:7" x14ac:dyDescent="0.3">
      <c r="A908" s="6">
        <v>39042</v>
      </c>
      <c r="B908" s="3">
        <v>51.1</v>
      </c>
      <c r="C908" s="3">
        <v>51.1</v>
      </c>
      <c r="D908" s="3">
        <v>50.85</v>
      </c>
      <c r="E908" s="3">
        <v>51.1</v>
      </c>
      <c r="F908" s="3">
        <v>32</v>
      </c>
      <c r="G908" s="3">
        <v>51.1</v>
      </c>
    </row>
    <row r="909" spans="1:7" x14ac:dyDescent="0.3">
      <c r="A909" s="6">
        <v>39043</v>
      </c>
      <c r="B909" s="3">
        <v>51.25</v>
      </c>
      <c r="C909" s="3">
        <v>51.25</v>
      </c>
      <c r="D909" s="3">
        <v>50.8</v>
      </c>
      <c r="E909" s="3">
        <v>50.8</v>
      </c>
      <c r="F909" s="3">
        <v>21</v>
      </c>
      <c r="G909" s="3">
        <v>51.03</v>
      </c>
    </row>
    <row r="910" spans="1:7" x14ac:dyDescent="0.3">
      <c r="A910" s="6">
        <v>39044</v>
      </c>
      <c r="B910" s="3">
        <v>51.8</v>
      </c>
      <c r="C910" s="3">
        <v>51.8</v>
      </c>
      <c r="D910" s="3">
        <v>51.75</v>
      </c>
      <c r="E910" s="3">
        <v>51.8</v>
      </c>
      <c r="F910" s="3">
        <v>25</v>
      </c>
      <c r="G910" s="3">
        <v>51.8</v>
      </c>
    </row>
    <row r="911" spans="1:7" x14ac:dyDescent="0.3">
      <c r="A911" s="6">
        <v>39045</v>
      </c>
      <c r="B911" s="3">
        <v>50.9</v>
      </c>
      <c r="C911" s="3">
        <v>50.9</v>
      </c>
      <c r="D911" s="3">
        <v>50.5</v>
      </c>
      <c r="E911" s="3">
        <v>50.5</v>
      </c>
      <c r="F911" s="3">
        <v>8</v>
      </c>
      <c r="G911" s="3">
        <v>50.5</v>
      </c>
    </row>
    <row r="912" spans="1:7" x14ac:dyDescent="0.3">
      <c r="A912" s="6">
        <v>39048</v>
      </c>
      <c r="B912" s="3">
        <v>46.8</v>
      </c>
      <c r="C912" s="3">
        <v>46.8</v>
      </c>
      <c r="D912" s="3">
        <v>45.1</v>
      </c>
      <c r="E912" s="3">
        <v>45.1</v>
      </c>
      <c r="F912" s="3">
        <v>25</v>
      </c>
      <c r="G912" s="3">
        <v>45.65</v>
      </c>
    </row>
    <row r="913" spans="1:7" x14ac:dyDescent="0.3">
      <c r="A913" s="6">
        <v>39049</v>
      </c>
      <c r="B913" s="3">
        <v>46.25</v>
      </c>
      <c r="C913" s="3">
        <v>46.25</v>
      </c>
      <c r="D913" s="3">
        <v>46</v>
      </c>
      <c r="E913" s="3">
        <v>46</v>
      </c>
      <c r="F913" s="3">
        <v>14</v>
      </c>
      <c r="G913" s="3">
        <v>46</v>
      </c>
    </row>
    <row r="914" spans="1:7" x14ac:dyDescent="0.3">
      <c r="A914" s="6">
        <v>39050</v>
      </c>
      <c r="B914" s="3">
        <v>45.4</v>
      </c>
      <c r="C914" s="3">
        <v>45.5</v>
      </c>
      <c r="D914" s="3">
        <v>45.4</v>
      </c>
      <c r="E914" s="3">
        <v>45.5</v>
      </c>
      <c r="F914" s="3">
        <v>6</v>
      </c>
      <c r="G914" s="3">
        <v>45.5</v>
      </c>
    </row>
    <row r="915" spans="1:7" x14ac:dyDescent="0.3">
      <c r="A915" s="6">
        <v>39051</v>
      </c>
      <c r="B915" s="3">
        <v>45.25</v>
      </c>
      <c r="C915" s="3">
        <v>45.5</v>
      </c>
      <c r="D915" s="3">
        <v>45</v>
      </c>
      <c r="E915" s="3">
        <v>45.5</v>
      </c>
      <c r="F915" s="3">
        <v>61</v>
      </c>
      <c r="G915" s="3">
        <v>45.5</v>
      </c>
    </row>
    <row r="916" spans="1:7" x14ac:dyDescent="0.3">
      <c r="A916" s="6">
        <v>39052</v>
      </c>
      <c r="B916" s="3">
        <v>43</v>
      </c>
      <c r="C916" s="3">
        <v>43</v>
      </c>
      <c r="D916" s="3">
        <v>42.6</v>
      </c>
      <c r="E916" s="3">
        <v>42.65</v>
      </c>
      <c r="F916" s="3">
        <v>21</v>
      </c>
      <c r="G916" s="3">
        <v>42.25</v>
      </c>
    </row>
    <row r="917" spans="1:7" x14ac:dyDescent="0.3">
      <c r="A917" s="6">
        <v>39055</v>
      </c>
      <c r="B917" s="3">
        <v>40.5</v>
      </c>
      <c r="C917" s="3">
        <v>40.5</v>
      </c>
      <c r="D917" s="3">
        <v>40.450000000000003</v>
      </c>
      <c r="E917" s="3">
        <v>40.5</v>
      </c>
      <c r="F917" s="3">
        <v>10</v>
      </c>
      <c r="G917" s="3">
        <v>40.5</v>
      </c>
    </row>
    <row r="918" spans="1:7" x14ac:dyDescent="0.3">
      <c r="A918" s="6">
        <v>39056</v>
      </c>
      <c r="B918" s="3">
        <v>38.75</v>
      </c>
      <c r="C918" s="3">
        <v>39</v>
      </c>
      <c r="D918" s="3">
        <v>38.75</v>
      </c>
      <c r="E918" s="3">
        <v>38.75</v>
      </c>
      <c r="F918" s="3">
        <v>97</v>
      </c>
      <c r="G918" s="3">
        <v>38.75</v>
      </c>
    </row>
    <row r="919" spans="1:7" x14ac:dyDescent="0.3">
      <c r="A919" s="6">
        <v>39057</v>
      </c>
      <c r="B919" s="3">
        <v>38.6</v>
      </c>
      <c r="C919" s="3">
        <v>39.25</v>
      </c>
      <c r="D919" s="3">
        <v>38.5</v>
      </c>
      <c r="E919" s="3">
        <v>39.049999999999997</v>
      </c>
      <c r="F919" s="3">
        <v>22</v>
      </c>
      <c r="G919" s="3">
        <v>39.049999999999997</v>
      </c>
    </row>
    <row r="920" spans="1:7" x14ac:dyDescent="0.3">
      <c r="A920" s="6">
        <v>39058</v>
      </c>
      <c r="B920" s="3">
        <v>39</v>
      </c>
      <c r="C920" s="3">
        <v>39.5</v>
      </c>
      <c r="D920" s="3">
        <v>39</v>
      </c>
      <c r="E920" s="3">
        <v>39.5</v>
      </c>
      <c r="F920" s="3">
        <v>10</v>
      </c>
      <c r="G920" s="3">
        <v>39.5</v>
      </c>
    </row>
    <row r="921" spans="1:7" x14ac:dyDescent="0.3">
      <c r="A921" s="6">
        <v>39059</v>
      </c>
      <c r="B921" s="3">
        <v>39.5</v>
      </c>
      <c r="C921" s="3">
        <v>39.5</v>
      </c>
      <c r="D921" s="3">
        <v>39.5</v>
      </c>
      <c r="E921" s="3">
        <v>39.5</v>
      </c>
      <c r="F921" s="3">
        <v>5</v>
      </c>
      <c r="G921" s="3">
        <v>39.5</v>
      </c>
    </row>
    <row r="922" spans="1:7" x14ac:dyDescent="0.3">
      <c r="A922" s="6">
        <v>39062</v>
      </c>
      <c r="B922" s="3">
        <v>38.5</v>
      </c>
      <c r="C922" s="3">
        <v>38.9</v>
      </c>
      <c r="D922" s="3">
        <v>38.5</v>
      </c>
      <c r="E922" s="3">
        <v>38.85</v>
      </c>
      <c r="F922" s="3">
        <v>17</v>
      </c>
      <c r="G922" s="3">
        <v>38.85</v>
      </c>
    </row>
    <row r="923" spans="1:7" x14ac:dyDescent="0.3">
      <c r="A923" s="6">
        <v>39063</v>
      </c>
      <c r="B923" s="3">
        <v>39.25</v>
      </c>
      <c r="C923" s="3">
        <v>39.25</v>
      </c>
      <c r="D923" s="3">
        <v>39.1</v>
      </c>
      <c r="E923" s="3">
        <v>39.200000000000003</v>
      </c>
      <c r="F923" s="3">
        <v>33</v>
      </c>
      <c r="G923" s="3">
        <v>39.630000000000003</v>
      </c>
    </row>
    <row r="924" spans="1:7" x14ac:dyDescent="0.3">
      <c r="A924" s="6">
        <v>39064</v>
      </c>
      <c r="B924" s="3">
        <v>39.9</v>
      </c>
      <c r="C924" s="3">
        <v>40</v>
      </c>
      <c r="D924" s="3">
        <v>39.9</v>
      </c>
      <c r="E924" s="3">
        <v>40</v>
      </c>
      <c r="F924" s="3">
        <v>18</v>
      </c>
      <c r="G924" s="3">
        <v>40</v>
      </c>
    </row>
    <row r="925" spans="1:7" x14ac:dyDescent="0.3">
      <c r="A925" s="6">
        <v>39065</v>
      </c>
      <c r="B925" s="3">
        <v>39.25</v>
      </c>
      <c r="C925" s="3">
        <v>40</v>
      </c>
      <c r="D925" s="3">
        <v>39.25</v>
      </c>
      <c r="E925" s="3">
        <v>39.700000000000003</v>
      </c>
      <c r="F925" s="3">
        <v>8</v>
      </c>
      <c r="G925" s="3">
        <v>39.700000000000003</v>
      </c>
    </row>
    <row r="926" spans="1:7" x14ac:dyDescent="0.3">
      <c r="A926" s="6">
        <v>39066</v>
      </c>
      <c r="B926" s="3">
        <v>40</v>
      </c>
      <c r="C926" s="3">
        <v>41.5</v>
      </c>
      <c r="D926" s="3">
        <v>40</v>
      </c>
      <c r="E926" s="3">
        <v>40.799999999999997</v>
      </c>
      <c r="F926" s="3">
        <v>37</v>
      </c>
      <c r="G926" s="3">
        <v>40.799999999999997</v>
      </c>
    </row>
    <row r="927" spans="1:7" x14ac:dyDescent="0.3">
      <c r="A927" s="6">
        <v>39069</v>
      </c>
      <c r="B927" s="3">
        <v>39.6</v>
      </c>
      <c r="C927" s="3">
        <v>39.6</v>
      </c>
      <c r="D927" s="3">
        <v>38.25</v>
      </c>
      <c r="E927" s="3">
        <v>38.75</v>
      </c>
      <c r="F927" s="3">
        <v>43</v>
      </c>
      <c r="G927" s="3">
        <v>38.5</v>
      </c>
    </row>
    <row r="928" spans="1:7" x14ac:dyDescent="0.3">
      <c r="A928" s="6">
        <v>39070</v>
      </c>
      <c r="B928" s="3">
        <v>38</v>
      </c>
      <c r="C928" s="3">
        <v>38.4</v>
      </c>
      <c r="D928" s="3">
        <v>38</v>
      </c>
      <c r="E928" s="3">
        <v>38.4</v>
      </c>
      <c r="F928" s="3">
        <v>64</v>
      </c>
      <c r="G928" s="3">
        <v>38.4</v>
      </c>
    </row>
    <row r="929" spans="1:7" x14ac:dyDescent="0.3">
      <c r="A929" s="6">
        <v>39071</v>
      </c>
      <c r="B929" s="3">
        <v>38.6</v>
      </c>
      <c r="C929" s="3">
        <v>38.6</v>
      </c>
      <c r="D929" s="3">
        <v>38.6</v>
      </c>
      <c r="E929" s="3">
        <v>38.6</v>
      </c>
      <c r="F929" s="3">
        <v>15</v>
      </c>
      <c r="G929" s="3">
        <v>38.6</v>
      </c>
    </row>
    <row r="930" spans="1:7" x14ac:dyDescent="0.3">
      <c r="A930" s="6">
        <v>39072</v>
      </c>
      <c r="B930" s="3">
        <v>38.15</v>
      </c>
      <c r="C930" s="3">
        <v>38.15</v>
      </c>
      <c r="D930" s="3">
        <v>37.5</v>
      </c>
      <c r="E930" s="3">
        <v>37.75</v>
      </c>
      <c r="F930" s="3">
        <v>16</v>
      </c>
      <c r="G930" s="3">
        <v>37.700000000000003</v>
      </c>
    </row>
    <row r="931" spans="1:7" x14ac:dyDescent="0.3">
      <c r="A931" s="6">
        <v>39078</v>
      </c>
      <c r="B931" s="3">
        <v>37.200000000000003</v>
      </c>
      <c r="C931" s="3">
        <v>37.5</v>
      </c>
      <c r="D931" s="3">
        <v>37.200000000000003</v>
      </c>
      <c r="E931" s="3">
        <v>37.5</v>
      </c>
      <c r="F931" s="3">
        <v>25</v>
      </c>
      <c r="G931" s="3">
        <v>37.5</v>
      </c>
    </row>
    <row r="932" spans="1:7" x14ac:dyDescent="0.3">
      <c r="A932" s="6">
        <v>39079</v>
      </c>
      <c r="B932" s="3">
        <v>37.83</v>
      </c>
      <c r="C932" s="3">
        <v>37.83</v>
      </c>
      <c r="D932" s="3">
        <v>37.83</v>
      </c>
      <c r="E932" s="3">
        <v>37.83</v>
      </c>
      <c r="F932" s="3">
        <v>0</v>
      </c>
      <c r="G932" s="3">
        <v>37.83</v>
      </c>
    </row>
    <row r="933" spans="1:7" x14ac:dyDescent="0.3">
      <c r="A933" s="6">
        <v>39080</v>
      </c>
      <c r="B933" s="3">
        <v>37.25</v>
      </c>
      <c r="C933" s="3">
        <v>37.25</v>
      </c>
      <c r="D933" s="3">
        <v>37.25</v>
      </c>
      <c r="E933" s="3">
        <v>37.25</v>
      </c>
      <c r="F933" s="3">
        <v>0</v>
      </c>
      <c r="G933" s="3">
        <v>37.25</v>
      </c>
    </row>
    <row r="934" spans="1:7" x14ac:dyDescent="0.3">
      <c r="A934" s="6">
        <v>39084</v>
      </c>
      <c r="B934" s="3">
        <v>32</v>
      </c>
      <c r="C934" s="3">
        <v>32</v>
      </c>
      <c r="D934" s="3">
        <v>31.3</v>
      </c>
      <c r="E934" s="3">
        <v>31.3</v>
      </c>
      <c r="F934" s="3">
        <v>35</v>
      </c>
      <c r="G934" s="3">
        <v>31.3</v>
      </c>
    </row>
    <row r="935" spans="1:7" x14ac:dyDescent="0.3">
      <c r="A935" s="6">
        <v>39085</v>
      </c>
      <c r="B935" s="3">
        <v>30.75</v>
      </c>
      <c r="C935" s="3">
        <v>30.75</v>
      </c>
      <c r="D935" s="3">
        <v>30.25</v>
      </c>
      <c r="E935" s="3">
        <v>30.35</v>
      </c>
      <c r="F935" s="3">
        <v>93</v>
      </c>
      <c r="G935" s="3">
        <v>30.4</v>
      </c>
    </row>
    <row r="936" spans="1:7" x14ac:dyDescent="0.3">
      <c r="A936" s="6">
        <v>39086</v>
      </c>
      <c r="B936" s="3">
        <v>29.2</v>
      </c>
      <c r="C936" s="3">
        <v>30.1</v>
      </c>
      <c r="D936" s="3">
        <v>29.2</v>
      </c>
      <c r="E936" s="3">
        <v>30</v>
      </c>
      <c r="F936" s="3">
        <v>189</v>
      </c>
      <c r="G936" s="3">
        <v>30</v>
      </c>
    </row>
    <row r="937" spans="1:7" x14ac:dyDescent="0.3">
      <c r="A937" s="6">
        <v>39087</v>
      </c>
      <c r="B937" s="3">
        <v>29.5</v>
      </c>
      <c r="C937" s="3">
        <v>29.55</v>
      </c>
      <c r="D937" s="3">
        <v>29.3</v>
      </c>
      <c r="E937" s="3">
        <v>29.3</v>
      </c>
      <c r="F937" s="3">
        <v>174</v>
      </c>
      <c r="G937" s="3">
        <v>29.4</v>
      </c>
    </row>
    <row r="938" spans="1:7" x14ac:dyDescent="0.3">
      <c r="A938" s="6">
        <v>39090</v>
      </c>
      <c r="B938" s="3">
        <v>27.75</v>
      </c>
      <c r="C938" s="3">
        <v>27.75</v>
      </c>
      <c r="D938" s="3">
        <v>27</v>
      </c>
      <c r="E938" s="3">
        <v>27.25</v>
      </c>
      <c r="F938" s="3">
        <v>123</v>
      </c>
      <c r="G938" s="3">
        <v>27.25</v>
      </c>
    </row>
    <row r="939" spans="1:7" x14ac:dyDescent="0.3">
      <c r="A939" s="6">
        <v>39091</v>
      </c>
      <c r="B939" s="3">
        <v>27.5</v>
      </c>
      <c r="C939" s="3">
        <v>27.85</v>
      </c>
      <c r="D939" s="3">
        <v>27.5</v>
      </c>
      <c r="E939" s="3">
        <v>27.75</v>
      </c>
      <c r="F939" s="3">
        <v>65</v>
      </c>
      <c r="G939" s="3">
        <v>27.85</v>
      </c>
    </row>
    <row r="940" spans="1:7" x14ac:dyDescent="0.3">
      <c r="A940" s="6">
        <v>39092</v>
      </c>
      <c r="B940" s="3">
        <v>27.75</v>
      </c>
      <c r="C940" s="3">
        <v>27.75</v>
      </c>
      <c r="D940" s="3">
        <v>26.6</v>
      </c>
      <c r="E940" s="3">
        <v>26.8</v>
      </c>
      <c r="F940" s="3">
        <v>214</v>
      </c>
      <c r="G940" s="3">
        <v>26.8</v>
      </c>
    </row>
    <row r="941" spans="1:7" x14ac:dyDescent="0.3">
      <c r="A941" s="6">
        <v>39093</v>
      </c>
      <c r="B941" s="3">
        <v>26.6</v>
      </c>
      <c r="C941" s="3">
        <v>27</v>
      </c>
      <c r="D941" s="3">
        <v>26.4</v>
      </c>
      <c r="E941" s="3">
        <v>27</v>
      </c>
      <c r="F941" s="3">
        <v>77</v>
      </c>
      <c r="G941" s="3">
        <v>26.9</v>
      </c>
    </row>
    <row r="942" spans="1:7" x14ac:dyDescent="0.3">
      <c r="A942" s="6">
        <v>39094</v>
      </c>
      <c r="B942" s="3">
        <v>28</v>
      </c>
      <c r="C942" s="3">
        <v>29</v>
      </c>
      <c r="D942" s="3">
        <v>28</v>
      </c>
      <c r="E942" s="3">
        <v>28.75</v>
      </c>
      <c r="F942" s="3">
        <v>134</v>
      </c>
      <c r="G942" s="3">
        <v>28.1</v>
      </c>
    </row>
    <row r="943" spans="1:7" x14ac:dyDescent="0.3">
      <c r="A943" s="6">
        <v>39097</v>
      </c>
      <c r="B943" s="3">
        <v>27.5</v>
      </c>
      <c r="C943" s="3">
        <v>27.5</v>
      </c>
      <c r="D943" s="3">
        <v>27</v>
      </c>
      <c r="E943" s="3">
        <v>27</v>
      </c>
      <c r="F943" s="3">
        <v>30</v>
      </c>
      <c r="G943" s="3">
        <v>27</v>
      </c>
    </row>
    <row r="944" spans="1:7" x14ac:dyDescent="0.3">
      <c r="A944" s="6">
        <v>39098</v>
      </c>
      <c r="B944" s="3">
        <v>28.3</v>
      </c>
      <c r="C944" s="3">
        <v>28.6</v>
      </c>
      <c r="D944" s="3">
        <v>28.3</v>
      </c>
      <c r="E944" s="3">
        <v>28.55</v>
      </c>
      <c r="F944" s="3">
        <v>33</v>
      </c>
      <c r="G944" s="3">
        <v>28.55</v>
      </c>
    </row>
    <row r="945" spans="1:7" x14ac:dyDescent="0.3">
      <c r="A945" s="6">
        <v>39099</v>
      </c>
      <c r="B945" s="3">
        <v>28</v>
      </c>
      <c r="C945" s="3">
        <v>28</v>
      </c>
      <c r="D945" s="3">
        <v>27.7</v>
      </c>
      <c r="E945" s="3">
        <v>27.7</v>
      </c>
      <c r="F945" s="3">
        <v>61</v>
      </c>
      <c r="G945" s="3">
        <v>27.7</v>
      </c>
    </row>
    <row r="946" spans="1:7" x14ac:dyDescent="0.3">
      <c r="A946" s="6">
        <v>39100</v>
      </c>
      <c r="B946" s="3">
        <v>27.5</v>
      </c>
      <c r="C946" s="3">
        <v>27.75</v>
      </c>
      <c r="D946" s="3">
        <v>27.5</v>
      </c>
      <c r="E946" s="3">
        <v>27.7</v>
      </c>
      <c r="F946" s="3">
        <v>42</v>
      </c>
      <c r="G946" s="3">
        <v>27.7</v>
      </c>
    </row>
    <row r="947" spans="1:7" x14ac:dyDescent="0.3">
      <c r="A947" s="6">
        <v>39101</v>
      </c>
      <c r="B947" s="3">
        <v>28</v>
      </c>
      <c r="C947" s="3">
        <v>28.2</v>
      </c>
      <c r="D947" s="3">
        <v>27.9</v>
      </c>
      <c r="E947" s="3">
        <v>28</v>
      </c>
      <c r="F947" s="3">
        <v>24</v>
      </c>
      <c r="G947" s="3">
        <v>28</v>
      </c>
    </row>
    <row r="948" spans="1:7" x14ac:dyDescent="0.3">
      <c r="A948" s="6">
        <v>39104</v>
      </c>
      <c r="B948" s="3">
        <v>27.4</v>
      </c>
      <c r="C948" s="3">
        <v>27.6</v>
      </c>
      <c r="D948" s="3">
        <v>27.4</v>
      </c>
      <c r="E948" s="3">
        <v>27.55</v>
      </c>
      <c r="F948" s="3">
        <v>34</v>
      </c>
      <c r="G948" s="3">
        <v>27.55</v>
      </c>
    </row>
    <row r="949" spans="1:7" x14ac:dyDescent="0.3">
      <c r="A949" s="6">
        <v>39105</v>
      </c>
      <c r="B949" s="3">
        <v>26.9</v>
      </c>
      <c r="C949" s="3">
        <v>27.2</v>
      </c>
      <c r="D949" s="3">
        <v>26.9</v>
      </c>
      <c r="E949" s="3">
        <v>26.95</v>
      </c>
      <c r="F949" s="3">
        <v>176</v>
      </c>
      <c r="G949" s="3">
        <v>26.95</v>
      </c>
    </row>
    <row r="950" spans="1:7" x14ac:dyDescent="0.3">
      <c r="A950" s="6">
        <v>39106</v>
      </c>
      <c r="B950" s="3">
        <v>28.1</v>
      </c>
      <c r="C950" s="3">
        <v>28.65</v>
      </c>
      <c r="D950" s="3">
        <v>28</v>
      </c>
      <c r="E950" s="3">
        <v>28.65</v>
      </c>
      <c r="F950" s="3">
        <v>34</v>
      </c>
      <c r="G950" s="3">
        <v>28.48</v>
      </c>
    </row>
    <row r="951" spans="1:7" x14ac:dyDescent="0.3">
      <c r="A951" s="6">
        <v>39107</v>
      </c>
      <c r="B951" s="3">
        <v>28.1</v>
      </c>
      <c r="C951" s="3">
        <v>28.75</v>
      </c>
      <c r="D951" s="3">
        <v>28.1</v>
      </c>
      <c r="E951" s="3">
        <v>28.35</v>
      </c>
      <c r="F951" s="3">
        <v>129</v>
      </c>
      <c r="G951" s="3">
        <v>28.35</v>
      </c>
    </row>
    <row r="952" spans="1:7" x14ac:dyDescent="0.3">
      <c r="A952" s="6">
        <v>39108</v>
      </c>
      <c r="B952" s="3">
        <v>28.1</v>
      </c>
      <c r="C952" s="3">
        <v>28.1</v>
      </c>
      <c r="D952" s="3">
        <v>27.75</v>
      </c>
      <c r="E952" s="3">
        <v>27.85</v>
      </c>
      <c r="F952" s="3">
        <v>43</v>
      </c>
      <c r="G952" s="3">
        <v>27.85</v>
      </c>
    </row>
    <row r="953" spans="1:7" x14ac:dyDescent="0.3">
      <c r="A953" s="6">
        <v>39111</v>
      </c>
      <c r="B953" s="3">
        <v>28.6</v>
      </c>
      <c r="C953" s="3">
        <v>28.6</v>
      </c>
      <c r="D953" s="3">
        <v>28</v>
      </c>
      <c r="E953" s="3">
        <v>28</v>
      </c>
      <c r="F953" s="3">
        <v>13</v>
      </c>
      <c r="G953" s="3">
        <v>28.13</v>
      </c>
    </row>
    <row r="954" spans="1:7" x14ac:dyDescent="0.3">
      <c r="A954" s="6">
        <v>39112</v>
      </c>
      <c r="B954" s="3">
        <v>28.35</v>
      </c>
      <c r="C954" s="3">
        <v>28.35</v>
      </c>
      <c r="D954" s="3">
        <v>28.35</v>
      </c>
      <c r="E954" s="3">
        <v>28.35</v>
      </c>
      <c r="F954" s="3">
        <v>9</v>
      </c>
      <c r="G954" s="3">
        <v>28.35</v>
      </c>
    </row>
    <row r="955" spans="1:7" x14ac:dyDescent="0.3">
      <c r="A955" s="6">
        <v>39113</v>
      </c>
      <c r="B955" s="3">
        <v>28.35</v>
      </c>
      <c r="C955" s="3">
        <v>28.5</v>
      </c>
      <c r="D955" s="3">
        <v>28.25</v>
      </c>
      <c r="E955" s="3">
        <v>28.4</v>
      </c>
      <c r="F955" s="3">
        <v>48</v>
      </c>
      <c r="G955" s="3">
        <v>28.5</v>
      </c>
    </row>
    <row r="956" spans="1:7" x14ac:dyDescent="0.3">
      <c r="A956" s="6">
        <v>39114</v>
      </c>
      <c r="B956" s="3">
        <v>27.2</v>
      </c>
      <c r="C956" s="3">
        <v>27.2</v>
      </c>
      <c r="D956" s="3">
        <v>26.9</v>
      </c>
      <c r="E956" s="3">
        <v>26.9</v>
      </c>
      <c r="F956" s="3">
        <v>20</v>
      </c>
      <c r="G956" s="3">
        <v>26.9</v>
      </c>
    </row>
    <row r="957" spans="1:7" x14ac:dyDescent="0.3">
      <c r="A957" s="6">
        <v>39115</v>
      </c>
      <c r="B957" s="3">
        <v>25.5</v>
      </c>
      <c r="C957" s="3">
        <v>25.9</v>
      </c>
      <c r="D957" s="3">
        <v>25.5</v>
      </c>
      <c r="E957" s="3">
        <v>25.5</v>
      </c>
      <c r="F957" s="3">
        <v>14</v>
      </c>
      <c r="G957" s="3">
        <v>25.1</v>
      </c>
    </row>
    <row r="958" spans="1:7" x14ac:dyDescent="0.3">
      <c r="A958" s="6">
        <v>39118</v>
      </c>
      <c r="B958" s="3">
        <v>27.5</v>
      </c>
      <c r="C958" s="3">
        <v>27.5</v>
      </c>
      <c r="D958" s="3">
        <v>27</v>
      </c>
      <c r="E958" s="3">
        <v>27.25</v>
      </c>
      <c r="F958" s="3">
        <v>38</v>
      </c>
      <c r="G958" s="3">
        <v>27.25</v>
      </c>
    </row>
    <row r="959" spans="1:7" x14ac:dyDescent="0.3">
      <c r="A959" s="6">
        <v>39119</v>
      </c>
      <c r="B959" s="3">
        <v>28.75</v>
      </c>
      <c r="C959" s="3">
        <v>29.5</v>
      </c>
      <c r="D959" s="3">
        <v>28.75</v>
      </c>
      <c r="E959" s="3">
        <v>29.5</v>
      </c>
      <c r="F959" s="3">
        <v>26</v>
      </c>
      <c r="G959" s="3">
        <v>28.98</v>
      </c>
    </row>
    <row r="960" spans="1:7" x14ac:dyDescent="0.3">
      <c r="A960" s="6">
        <v>39120</v>
      </c>
      <c r="B960" s="3">
        <v>27.6</v>
      </c>
      <c r="C960" s="3">
        <v>27.6</v>
      </c>
      <c r="D960" s="3">
        <v>27.6</v>
      </c>
      <c r="E960" s="3">
        <v>27.6</v>
      </c>
      <c r="F960" s="3">
        <v>1</v>
      </c>
      <c r="G960" s="3">
        <v>27.6</v>
      </c>
    </row>
    <row r="961" spans="1:7" x14ac:dyDescent="0.3">
      <c r="A961" s="6">
        <v>39121</v>
      </c>
      <c r="B961" s="3">
        <v>26.8</v>
      </c>
      <c r="C961" s="3">
        <v>27</v>
      </c>
      <c r="D961" s="3">
        <v>26.55</v>
      </c>
      <c r="E961" s="3">
        <v>26.55</v>
      </c>
      <c r="F961" s="3">
        <v>21</v>
      </c>
      <c r="G961" s="3">
        <v>27.35</v>
      </c>
    </row>
    <row r="962" spans="1:7" x14ac:dyDescent="0.3">
      <c r="A962" s="6">
        <v>39122</v>
      </c>
      <c r="B962" s="3">
        <v>27.6</v>
      </c>
      <c r="C962" s="3">
        <v>27.6</v>
      </c>
      <c r="D962" s="3">
        <v>27.55</v>
      </c>
      <c r="E962" s="3">
        <v>27.55</v>
      </c>
      <c r="F962" s="3">
        <v>9</v>
      </c>
      <c r="G962" s="3">
        <v>27.48</v>
      </c>
    </row>
    <row r="963" spans="1:7" x14ac:dyDescent="0.3">
      <c r="A963" s="6">
        <v>39125</v>
      </c>
      <c r="B963" s="3">
        <v>26.6</v>
      </c>
      <c r="C963" s="3">
        <v>26.75</v>
      </c>
      <c r="D963" s="3">
        <v>26.6</v>
      </c>
      <c r="E963" s="3">
        <v>26.75</v>
      </c>
      <c r="F963" s="3">
        <v>7</v>
      </c>
      <c r="G963" s="3">
        <v>26.75</v>
      </c>
    </row>
    <row r="964" spans="1:7" x14ac:dyDescent="0.3">
      <c r="A964" s="6">
        <v>39126</v>
      </c>
      <c r="B964" s="3">
        <v>26.25</v>
      </c>
      <c r="C964" s="3">
        <v>26.25</v>
      </c>
      <c r="D964" s="3">
        <v>26</v>
      </c>
      <c r="E964" s="3">
        <v>26.25</v>
      </c>
      <c r="F964" s="3">
        <v>37</v>
      </c>
      <c r="G964" s="3">
        <v>26.25</v>
      </c>
    </row>
    <row r="965" spans="1:7" x14ac:dyDescent="0.3">
      <c r="A965" s="6">
        <v>39127</v>
      </c>
      <c r="B965" s="3">
        <v>25.85</v>
      </c>
      <c r="C965" s="3">
        <v>25.85</v>
      </c>
      <c r="D965" s="3">
        <v>25.6</v>
      </c>
      <c r="E965" s="3">
        <v>25.7</v>
      </c>
      <c r="F965" s="3">
        <v>72</v>
      </c>
      <c r="G965" s="3">
        <v>25.7</v>
      </c>
    </row>
    <row r="966" spans="1:7" x14ac:dyDescent="0.3">
      <c r="A966" s="6">
        <v>39128</v>
      </c>
      <c r="B966" s="3">
        <v>26.5</v>
      </c>
      <c r="C966" s="3">
        <v>26.5</v>
      </c>
      <c r="D966" s="3">
        <v>26.35</v>
      </c>
      <c r="E966" s="3">
        <v>26.5</v>
      </c>
      <c r="F966" s="3">
        <v>11</v>
      </c>
      <c r="G966" s="3">
        <v>26.5</v>
      </c>
    </row>
    <row r="967" spans="1:7" x14ac:dyDescent="0.3">
      <c r="A967" s="6">
        <v>39129</v>
      </c>
      <c r="B967" s="3">
        <v>26.85</v>
      </c>
      <c r="C967" s="3">
        <v>26.85</v>
      </c>
      <c r="D967" s="3">
        <v>26.5</v>
      </c>
      <c r="E967" s="3">
        <v>26.5</v>
      </c>
      <c r="F967" s="3">
        <v>50</v>
      </c>
      <c r="G967" s="3">
        <v>26.5</v>
      </c>
    </row>
    <row r="968" spans="1:7" x14ac:dyDescent="0.3">
      <c r="A968" s="6">
        <v>39132</v>
      </c>
      <c r="B968" s="3">
        <v>26.85</v>
      </c>
      <c r="C968" s="3">
        <v>27</v>
      </c>
      <c r="D968" s="3">
        <v>26.85</v>
      </c>
      <c r="E968" s="3">
        <v>27</v>
      </c>
      <c r="F968" s="3">
        <v>19</v>
      </c>
      <c r="G968" s="3">
        <v>26.85</v>
      </c>
    </row>
    <row r="969" spans="1:7" x14ac:dyDescent="0.3">
      <c r="A969" s="6">
        <v>39133</v>
      </c>
      <c r="B969" s="3">
        <v>26</v>
      </c>
      <c r="C969" s="3">
        <v>26</v>
      </c>
      <c r="D969" s="3">
        <v>26</v>
      </c>
      <c r="E969" s="3">
        <v>26</v>
      </c>
      <c r="F969" s="3">
        <v>15</v>
      </c>
      <c r="G969" s="3">
        <v>26</v>
      </c>
    </row>
    <row r="970" spans="1:7" x14ac:dyDescent="0.3">
      <c r="A970" s="6">
        <v>39134</v>
      </c>
      <c r="B970" s="3">
        <v>26.25</v>
      </c>
      <c r="C970" s="3">
        <v>26.3</v>
      </c>
      <c r="D970" s="3">
        <v>26</v>
      </c>
      <c r="E970" s="3">
        <v>26.3</v>
      </c>
      <c r="F970" s="3">
        <v>32</v>
      </c>
      <c r="G970" s="3">
        <v>26.3</v>
      </c>
    </row>
    <row r="971" spans="1:7" x14ac:dyDescent="0.3">
      <c r="A971" s="6">
        <v>39135</v>
      </c>
      <c r="B971" s="3">
        <v>25.8</v>
      </c>
      <c r="C971" s="3">
        <v>25.8</v>
      </c>
      <c r="D971" s="3">
        <v>25.8</v>
      </c>
      <c r="E971" s="3">
        <v>25.8</v>
      </c>
      <c r="F971" s="3">
        <v>1</v>
      </c>
      <c r="G971" s="3">
        <v>25.7</v>
      </c>
    </row>
    <row r="972" spans="1:7" x14ac:dyDescent="0.3">
      <c r="A972" s="6">
        <v>39136</v>
      </c>
      <c r="B972" s="3">
        <v>25.85</v>
      </c>
      <c r="C972" s="3">
        <v>25.85</v>
      </c>
      <c r="D972" s="3">
        <v>25.7</v>
      </c>
      <c r="E972" s="3">
        <v>25.7</v>
      </c>
      <c r="F972" s="3">
        <v>22</v>
      </c>
      <c r="G972" s="3">
        <v>25.7</v>
      </c>
    </row>
    <row r="973" spans="1:7" x14ac:dyDescent="0.3">
      <c r="A973" s="6">
        <v>39139</v>
      </c>
      <c r="B973" s="3">
        <v>25.5</v>
      </c>
      <c r="C973" s="3">
        <v>25.75</v>
      </c>
      <c r="D973" s="3">
        <v>25.5</v>
      </c>
      <c r="E973" s="3">
        <v>25.75</v>
      </c>
      <c r="F973" s="3">
        <v>23</v>
      </c>
      <c r="G973" s="3">
        <v>25.75</v>
      </c>
    </row>
    <row r="974" spans="1:7" x14ac:dyDescent="0.3">
      <c r="A974" s="6">
        <v>39140</v>
      </c>
      <c r="B974" s="3">
        <v>25.35</v>
      </c>
      <c r="C974" s="3">
        <v>25.35</v>
      </c>
      <c r="D974" s="3">
        <v>25.25</v>
      </c>
      <c r="E974" s="3">
        <v>25.25</v>
      </c>
      <c r="F974" s="3">
        <v>7</v>
      </c>
      <c r="G974" s="3">
        <v>25.25</v>
      </c>
    </row>
    <row r="975" spans="1:7" x14ac:dyDescent="0.3">
      <c r="A975" s="6">
        <v>39141</v>
      </c>
      <c r="B975" s="3">
        <v>25.2</v>
      </c>
      <c r="C975" s="3">
        <v>25.5</v>
      </c>
      <c r="D975" s="3">
        <v>25.2</v>
      </c>
      <c r="E975" s="3">
        <v>25.5</v>
      </c>
      <c r="F975" s="3">
        <v>64</v>
      </c>
      <c r="G975" s="3">
        <v>25.5</v>
      </c>
    </row>
    <row r="976" spans="1:7" x14ac:dyDescent="0.3">
      <c r="A976" s="6">
        <v>39142</v>
      </c>
      <c r="B976" s="3">
        <v>25.5</v>
      </c>
      <c r="C976" s="3">
        <v>25.8</v>
      </c>
      <c r="D976" s="3">
        <v>25.5</v>
      </c>
      <c r="E976" s="3">
        <v>25.7</v>
      </c>
      <c r="F976" s="3">
        <v>35</v>
      </c>
      <c r="G976" s="3">
        <v>25.7</v>
      </c>
    </row>
    <row r="977" spans="1:7" x14ac:dyDescent="0.3">
      <c r="A977" s="6">
        <v>39143</v>
      </c>
      <c r="B977" s="3">
        <v>24.55</v>
      </c>
      <c r="C977" s="3">
        <v>24.55</v>
      </c>
      <c r="D977" s="3">
        <v>24.55</v>
      </c>
      <c r="E977" s="3">
        <v>24.55</v>
      </c>
      <c r="F977" s="3">
        <v>0</v>
      </c>
      <c r="G977" s="3">
        <v>24.55</v>
      </c>
    </row>
    <row r="978" spans="1:7" x14ac:dyDescent="0.3">
      <c r="A978" s="6">
        <v>39146</v>
      </c>
      <c r="B978" s="3">
        <v>24</v>
      </c>
      <c r="C978" s="3">
        <v>24</v>
      </c>
      <c r="D978" s="3">
        <v>23.5</v>
      </c>
      <c r="E978" s="3">
        <v>23.7</v>
      </c>
      <c r="F978" s="3">
        <v>37</v>
      </c>
      <c r="G978" s="3">
        <v>23.7</v>
      </c>
    </row>
    <row r="979" spans="1:7" x14ac:dyDescent="0.3">
      <c r="A979" s="6">
        <v>39147</v>
      </c>
      <c r="B979" s="3">
        <v>23.8</v>
      </c>
      <c r="C979" s="3">
        <v>23.9</v>
      </c>
      <c r="D979" s="3">
        <v>23.8</v>
      </c>
      <c r="E979" s="3">
        <v>23.9</v>
      </c>
      <c r="F979" s="3">
        <v>11</v>
      </c>
      <c r="G979" s="3">
        <v>23.9</v>
      </c>
    </row>
    <row r="980" spans="1:7" x14ac:dyDescent="0.3">
      <c r="A980" s="6">
        <v>39148</v>
      </c>
      <c r="B980" s="3">
        <v>23.55</v>
      </c>
      <c r="C980" s="3">
        <v>23.55</v>
      </c>
      <c r="D980" s="3">
        <v>23.5</v>
      </c>
      <c r="E980" s="3">
        <v>23.5</v>
      </c>
      <c r="F980" s="3">
        <v>56</v>
      </c>
      <c r="G980" s="3">
        <v>23.5</v>
      </c>
    </row>
    <row r="981" spans="1:7" x14ac:dyDescent="0.3">
      <c r="A981" s="6">
        <v>39149</v>
      </c>
      <c r="B981" s="3">
        <v>23.5</v>
      </c>
      <c r="C981" s="3">
        <v>23.5</v>
      </c>
      <c r="D981" s="3">
        <v>23.35</v>
      </c>
      <c r="E981" s="3">
        <v>23.5</v>
      </c>
      <c r="F981" s="3">
        <v>20</v>
      </c>
      <c r="G981" s="3">
        <v>23.5</v>
      </c>
    </row>
    <row r="982" spans="1:7" x14ac:dyDescent="0.3">
      <c r="A982" s="6">
        <v>39150</v>
      </c>
      <c r="B982" s="3">
        <v>23.45</v>
      </c>
      <c r="C982" s="3">
        <v>23.45</v>
      </c>
      <c r="D982" s="3">
        <v>23.4</v>
      </c>
      <c r="E982" s="3">
        <v>23.45</v>
      </c>
      <c r="F982" s="3">
        <v>19</v>
      </c>
      <c r="G982" s="3">
        <v>23.45</v>
      </c>
    </row>
    <row r="983" spans="1:7" x14ac:dyDescent="0.3">
      <c r="A983" s="6">
        <v>39153</v>
      </c>
      <c r="B983" s="3">
        <v>23.7</v>
      </c>
      <c r="C983" s="3">
        <v>24</v>
      </c>
      <c r="D983" s="3">
        <v>23.7</v>
      </c>
      <c r="E983" s="3">
        <v>24</v>
      </c>
      <c r="F983" s="3">
        <v>43</v>
      </c>
      <c r="G983" s="3">
        <v>23.95</v>
      </c>
    </row>
    <row r="984" spans="1:7" x14ac:dyDescent="0.3">
      <c r="A984" s="6">
        <v>39154</v>
      </c>
      <c r="B984" s="3">
        <v>24.05</v>
      </c>
      <c r="C984" s="3">
        <v>24.4</v>
      </c>
      <c r="D984" s="3">
        <v>24.05</v>
      </c>
      <c r="E984" s="3">
        <v>24.4</v>
      </c>
      <c r="F984" s="3">
        <v>10</v>
      </c>
      <c r="G984" s="3">
        <v>24.2</v>
      </c>
    </row>
    <row r="985" spans="1:7" x14ac:dyDescent="0.3">
      <c r="A985" s="6">
        <v>39155</v>
      </c>
      <c r="B985" s="3">
        <v>23.8</v>
      </c>
      <c r="C985" s="3">
        <v>24</v>
      </c>
      <c r="D985" s="3">
        <v>23.8</v>
      </c>
      <c r="E985" s="3">
        <v>24</v>
      </c>
      <c r="F985" s="3">
        <v>20</v>
      </c>
      <c r="G985" s="3">
        <v>23.8</v>
      </c>
    </row>
    <row r="986" spans="1:7" x14ac:dyDescent="0.3">
      <c r="A986" s="6">
        <v>39156</v>
      </c>
      <c r="B986" s="3">
        <v>24.4</v>
      </c>
      <c r="C986" s="3">
        <v>24.85</v>
      </c>
      <c r="D986" s="3">
        <v>24.4</v>
      </c>
      <c r="E986" s="3">
        <v>24.75</v>
      </c>
      <c r="F986" s="3">
        <v>107</v>
      </c>
      <c r="G986" s="3">
        <v>24.75</v>
      </c>
    </row>
    <row r="987" spans="1:7" x14ac:dyDescent="0.3">
      <c r="A987" s="6">
        <v>39157</v>
      </c>
      <c r="B987" s="3">
        <v>26.25</v>
      </c>
      <c r="C987" s="3">
        <v>26.25</v>
      </c>
      <c r="D987" s="3">
        <v>24.8</v>
      </c>
      <c r="E987" s="3">
        <v>24.8</v>
      </c>
      <c r="F987" s="3">
        <v>10</v>
      </c>
      <c r="G987" s="3">
        <v>24.8</v>
      </c>
    </row>
    <row r="988" spans="1:7" x14ac:dyDescent="0.3">
      <c r="A988" s="6">
        <v>39160</v>
      </c>
      <c r="B988" s="3">
        <v>25</v>
      </c>
      <c r="C988" s="3">
        <v>25</v>
      </c>
      <c r="D988" s="3">
        <v>24.6</v>
      </c>
      <c r="E988" s="3">
        <v>24.6</v>
      </c>
      <c r="F988" s="3">
        <v>86</v>
      </c>
      <c r="G988" s="3">
        <v>24.6</v>
      </c>
    </row>
    <row r="989" spans="1:7" x14ac:dyDescent="0.3">
      <c r="A989" s="6">
        <v>39161</v>
      </c>
      <c r="B989" s="3">
        <v>24.5</v>
      </c>
      <c r="C989" s="3">
        <v>24.5</v>
      </c>
      <c r="D989" s="3">
        <v>24.45</v>
      </c>
      <c r="E989" s="3">
        <v>24.45</v>
      </c>
      <c r="F989" s="3">
        <v>31</v>
      </c>
      <c r="G989" s="3">
        <v>24.5</v>
      </c>
    </row>
    <row r="990" spans="1:7" x14ac:dyDescent="0.3">
      <c r="A990" s="6">
        <v>39162</v>
      </c>
      <c r="B990" s="3">
        <v>24.4</v>
      </c>
      <c r="C990" s="3">
        <v>24.65</v>
      </c>
      <c r="D990" s="3">
        <v>24.4</v>
      </c>
      <c r="E990" s="3">
        <v>24.5</v>
      </c>
      <c r="F990" s="3">
        <v>40</v>
      </c>
      <c r="G990" s="3">
        <v>24.5</v>
      </c>
    </row>
    <row r="991" spans="1:7" x14ac:dyDescent="0.3">
      <c r="A991" s="6">
        <v>39163</v>
      </c>
      <c r="B991" s="3">
        <v>24.3</v>
      </c>
      <c r="C991" s="3">
        <v>24.3</v>
      </c>
      <c r="D991" s="3">
        <v>24.25</v>
      </c>
      <c r="E991" s="3">
        <v>24.3</v>
      </c>
      <c r="F991" s="3">
        <v>25</v>
      </c>
      <c r="G991" s="3">
        <v>24.3</v>
      </c>
    </row>
    <row r="992" spans="1:7" x14ac:dyDescent="0.3">
      <c r="A992" s="6">
        <v>39164</v>
      </c>
      <c r="B992" s="3">
        <v>24.4</v>
      </c>
      <c r="C992" s="3">
        <v>24.4</v>
      </c>
      <c r="D992" s="3">
        <v>24.4</v>
      </c>
      <c r="E992" s="3">
        <v>24.4</v>
      </c>
      <c r="F992" s="3">
        <v>0</v>
      </c>
      <c r="G992" s="3">
        <v>24.4</v>
      </c>
    </row>
    <row r="993" spans="1:7" x14ac:dyDescent="0.3">
      <c r="A993" s="6">
        <v>39167</v>
      </c>
      <c r="B993" s="3">
        <v>24.45</v>
      </c>
      <c r="C993" s="3">
        <v>24.7</v>
      </c>
      <c r="D993" s="3">
        <v>24.45</v>
      </c>
      <c r="E993" s="3">
        <v>24.7</v>
      </c>
      <c r="F993" s="3">
        <v>21</v>
      </c>
      <c r="G993" s="3">
        <v>24.7</v>
      </c>
    </row>
    <row r="994" spans="1:7" x14ac:dyDescent="0.3">
      <c r="A994" s="6">
        <v>39168</v>
      </c>
      <c r="B994" s="3">
        <v>24.75</v>
      </c>
      <c r="C994" s="3">
        <v>24.75</v>
      </c>
      <c r="D994" s="3">
        <v>24.4</v>
      </c>
      <c r="E994" s="3">
        <v>24.4</v>
      </c>
      <c r="F994" s="3">
        <v>28</v>
      </c>
      <c r="G994" s="3">
        <v>24.4</v>
      </c>
    </row>
    <row r="995" spans="1:7" x14ac:dyDescent="0.3">
      <c r="A995" s="6">
        <v>39169</v>
      </c>
      <c r="B995" s="3">
        <v>24.3</v>
      </c>
      <c r="C995" s="3">
        <v>24.3</v>
      </c>
      <c r="D995" s="3">
        <v>24</v>
      </c>
      <c r="E995" s="3">
        <v>24</v>
      </c>
      <c r="F995" s="3">
        <v>29</v>
      </c>
      <c r="G995" s="3">
        <v>24</v>
      </c>
    </row>
    <row r="996" spans="1:7" x14ac:dyDescent="0.3">
      <c r="A996" s="6">
        <v>39170</v>
      </c>
      <c r="B996" s="3">
        <v>24</v>
      </c>
      <c r="C996" s="3">
        <v>24.1</v>
      </c>
      <c r="D996" s="3">
        <v>24</v>
      </c>
      <c r="E996" s="3">
        <v>24.1</v>
      </c>
      <c r="F996" s="3">
        <v>43</v>
      </c>
      <c r="G996" s="3">
        <v>24.1</v>
      </c>
    </row>
    <row r="997" spans="1:7" x14ac:dyDescent="0.3">
      <c r="A997" s="6">
        <v>39171</v>
      </c>
      <c r="B997" s="3">
        <v>24</v>
      </c>
      <c r="C997" s="3">
        <v>24.3</v>
      </c>
      <c r="D997" s="3">
        <v>22.6</v>
      </c>
      <c r="E997" s="3">
        <v>24</v>
      </c>
      <c r="F997" s="3">
        <v>36</v>
      </c>
      <c r="G997" s="3">
        <v>24</v>
      </c>
    </row>
    <row r="998" spans="1:7" x14ac:dyDescent="0.3">
      <c r="A998" s="6">
        <v>39174</v>
      </c>
      <c r="B998" s="3">
        <v>22.5</v>
      </c>
      <c r="C998" s="3">
        <v>22.5</v>
      </c>
      <c r="D998" s="3">
        <v>22.5</v>
      </c>
      <c r="E998" s="3">
        <v>22.5</v>
      </c>
      <c r="F998" s="3">
        <v>4</v>
      </c>
      <c r="G998" s="3">
        <v>22.5</v>
      </c>
    </row>
    <row r="999" spans="1:7" x14ac:dyDescent="0.3">
      <c r="A999" s="6">
        <v>39175</v>
      </c>
      <c r="B999" s="3">
        <v>22.1</v>
      </c>
      <c r="C999" s="3">
        <v>22.25</v>
      </c>
      <c r="D999" s="3">
        <v>22</v>
      </c>
      <c r="E999" s="3">
        <v>22</v>
      </c>
      <c r="F999" s="3">
        <v>21</v>
      </c>
      <c r="G999" s="3">
        <v>22</v>
      </c>
    </row>
    <row r="1000" spans="1:7" x14ac:dyDescent="0.3">
      <c r="A1000" s="6">
        <v>39176</v>
      </c>
      <c r="B1000" s="3">
        <v>21.8</v>
      </c>
      <c r="C1000" s="3">
        <v>21.8</v>
      </c>
      <c r="D1000" s="3">
        <v>21.8</v>
      </c>
      <c r="E1000" s="3">
        <v>21.8</v>
      </c>
      <c r="F1000" s="3">
        <v>8</v>
      </c>
      <c r="G1000" s="3">
        <v>21.8</v>
      </c>
    </row>
    <row r="1001" spans="1:7" x14ac:dyDescent="0.3">
      <c r="A1001" s="6">
        <v>39182</v>
      </c>
      <c r="B1001" s="3">
        <v>22</v>
      </c>
      <c r="C1001" s="3">
        <v>22</v>
      </c>
      <c r="D1001" s="3">
        <v>21.7</v>
      </c>
      <c r="E1001" s="3">
        <v>21.85</v>
      </c>
      <c r="F1001" s="3">
        <v>46</v>
      </c>
      <c r="G1001" s="3">
        <v>21.85</v>
      </c>
    </row>
    <row r="1002" spans="1:7" x14ac:dyDescent="0.3">
      <c r="A1002" s="6">
        <v>39183</v>
      </c>
      <c r="B1002" s="3">
        <v>22.05</v>
      </c>
      <c r="C1002" s="3">
        <v>22.8</v>
      </c>
      <c r="D1002" s="3">
        <v>22</v>
      </c>
      <c r="E1002" s="3">
        <v>22.8</v>
      </c>
      <c r="F1002" s="3">
        <v>107</v>
      </c>
      <c r="G1002" s="3">
        <v>22.6</v>
      </c>
    </row>
    <row r="1003" spans="1:7" x14ac:dyDescent="0.3">
      <c r="A1003" s="6">
        <v>39184</v>
      </c>
      <c r="B1003" s="3">
        <v>23.15</v>
      </c>
      <c r="C1003" s="3">
        <v>23.15</v>
      </c>
      <c r="D1003" s="3">
        <v>22.65</v>
      </c>
      <c r="E1003" s="3">
        <v>22.65</v>
      </c>
      <c r="F1003" s="3">
        <v>91</v>
      </c>
      <c r="G1003" s="3">
        <v>22.75</v>
      </c>
    </row>
    <row r="1004" spans="1:7" x14ac:dyDescent="0.3">
      <c r="A1004" s="6">
        <v>39185</v>
      </c>
      <c r="B1004" s="3">
        <v>22.5</v>
      </c>
      <c r="C1004" s="3">
        <v>22.5</v>
      </c>
      <c r="D1004" s="3">
        <v>22.3</v>
      </c>
      <c r="E1004" s="3">
        <v>22.45</v>
      </c>
      <c r="F1004" s="3">
        <v>47</v>
      </c>
      <c r="G1004" s="3">
        <v>22.45</v>
      </c>
    </row>
    <row r="1005" spans="1:7" x14ac:dyDescent="0.3">
      <c r="A1005" s="6">
        <v>39188</v>
      </c>
      <c r="B1005" s="3">
        <v>22.75</v>
      </c>
      <c r="C1005" s="3">
        <v>23.15</v>
      </c>
      <c r="D1005" s="3">
        <v>22.75</v>
      </c>
      <c r="E1005" s="3">
        <v>23.15</v>
      </c>
      <c r="F1005" s="3">
        <v>63</v>
      </c>
      <c r="G1005" s="3">
        <v>23.15</v>
      </c>
    </row>
    <row r="1006" spans="1:7" x14ac:dyDescent="0.3">
      <c r="A1006" s="6">
        <v>39189</v>
      </c>
      <c r="B1006" s="3">
        <v>23.1</v>
      </c>
      <c r="C1006" s="3">
        <v>23.25</v>
      </c>
      <c r="D1006" s="3">
        <v>23.1</v>
      </c>
      <c r="E1006" s="3">
        <v>23.15</v>
      </c>
      <c r="F1006" s="3">
        <v>96</v>
      </c>
      <c r="G1006" s="3">
        <v>23.15</v>
      </c>
    </row>
    <row r="1007" spans="1:7" x14ac:dyDescent="0.3">
      <c r="A1007" s="6">
        <v>39190</v>
      </c>
      <c r="B1007" s="3">
        <v>22.5</v>
      </c>
      <c r="C1007" s="3">
        <v>22.5</v>
      </c>
      <c r="D1007" s="3">
        <v>22.4</v>
      </c>
      <c r="E1007" s="3">
        <v>22.4</v>
      </c>
      <c r="F1007" s="3">
        <v>15</v>
      </c>
      <c r="G1007" s="3">
        <v>22.4</v>
      </c>
    </row>
    <row r="1008" spans="1:7" x14ac:dyDescent="0.3">
      <c r="A1008" s="6">
        <v>39191</v>
      </c>
      <c r="B1008" s="3">
        <v>22.28</v>
      </c>
      <c r="C1008" s="3">
        <v>22.28</v>
      </c>
      <c r="D1008" s="3">
        <v>22.28</v>
      </c>
      <c r="E1008" s="3">
        <v>22.28</v>
      </c>
      <c r="F1008" s="3">
        <v>0</v>
      </c>
      <c r="G1008" s="3">
        <v>22.28</v>
      </c>
    </row>
    <row r="1009" spans="1:7" x14ac:dyDescent="0.3">
      <c r="A1009" s="6">
        <v>39192</v>
      </c>
      <c r="B1009" s="3">
        <v>21.8</v>
      </c>
      <c r="C1009" s="3">
        <v>21.85</v>
      </c>
      <c r="D1009" s="3">
        <v>21.8</v>
      </c>
      <c r="E1009" s="3">
        <v>21.85</v>
      </c>
      <c r="F1009" s="3">
        <v>6</v>
      </c>
      <c r="G1009" s="3">
        <v>22.05</v>
      </c>
    </row>
    <row r="1010" spans="1:7" x14ac:dyDescent="0.3">
      <c r="A1010" s="6">
        <v>39195</v>
      </c>
      <c r="B1010" s="3">
        <v>22.5</v>
      </c>
      <c r="C1010" s="3">
        <v>22.5</v>
      </c>
      <c r="D1010" s="3">
        <v>22.5</v>
      </c>
      <c r="E1010" s="3">
        <v>22.5</v>
      </c>
      <c r="F1010" s="3">
        <v>2</v>
      </c>
      <c r="G1010" s="3">
        <v>22.88</v>
      </c>
    </row>
    <row r="1011" spans="1:7" x14ac:dyDescent="0.3">
      <c r="A1011" s="6">
        <v>39196</v>
      </c>
      <c r="B1011" s="3">
        <v>22.5</v>
      </c>
      <c r="C1011" s="3">
        <v>22.5</v>
      </c>
      <c r="D1011" s="3">
        <v>22.5</v>
      </c>
      <c r="E1011" s="3">
        <v>22.5</v>
      </c>
      <c r="F1011" s="3">
        <v>15</v>
      </c>
      <c r="G1011" s="3">
        <v>22.5</v>
      </c>
    </row>
    <row r="1012" spans="1:7" x14ac:dyDescent="0.3">
      <c r="A1012" s="6">
        <v>39197</v>
      </c>
      <c r="B1012" s="3">
        <v>22.6</v>
      </c>
      <c r="C1012" s="3">
        <v>22.9</v>
      </c>
      <c r="D1012" s="3">
        <v>22.6</v>
      </c>
      <c r="E1012" s="3">
        <v>22.9</v>
      </c>
      <c r="F1012" s="3">
        <v>4</v>
      </c>
      <c r="G1012" s="3">
        <v>22.9</v>
      </c>
    </row>
    <row r="1013" spans="1:7" x14ac:dyDescent="0.3">
      <c r="A1013" s="6">
        <v>39198</v>
      </c>
      <c r="B1013" s="3">
        <v>22.8</v>
      </c>
      <c r="C1013" s="3">
        <v>22.8</v>
      </c>
      <c r="D1013" s="3">
        <v>22.5</v>
      </c>
      <c r="E1013" s="3">
        <v>22.5</v>
      </c>
      <c r="F1013" s="3">
        <v>6</v>
      </c>
      <c r="G1013" s="3">
        <v>22.5</v>
      </c>
    </row>
    <row r="1014" spans="1:7" x14ac:dyDescent="0.3">
      <c r="A1014" s="6">
        <v>39199</v>
      </c>
      <c r="B1014" s="3">
        <v>22.5</v>
      </c>
      <c r="C1014" s="3">
        <v>22.6</v>
      </c>
      <c r="D1014" s="3">
        <v>22.5</v>
      </c>
      <c r="E1014" s="3">
        <v>22.6</v>
      </c>
      <c r="F1014" s="3">
        <v>37</v>
      </c>
      <c r="G1014" s="3">
        <v>22.6</v>
      </c>
    </row>
    <row r="1015" spans="1:7" x14ac:dyDescent="0.3">
      <c r="A1015" s="6">
        <v>39202</v>
      </c>
      <c r="B1015" s="3">
        <v>22.3</v>
      </c>
      <c r="C1015" s="3">
        <v>22.5</v>
      </c>
      <c r="D1015" s="3">
        <v>22.3</v>
      </c>
      <c r="E1015" s="3">
        <v>22.45</v>
      </c>
      <c r="F1015" s="3">
        <v>30</v>
      </c>
      <c r="G1015" s="3">
        <v>22.45</v>
      </c>
    </row>
    <row r="1016" spans="1:7" x14ac:dyDescent="0.3">
      <c r="A1016" s="6">
        <v>39204</v>
      </c>
      <c r="B1016" s="3">
        <v>25.5</v>
      </c>
      <c r="C1016" s="3">
        <v>25.5</v>
      </c>
      <c r="D1016" s="3">
        <v>25.45</v>
      </c>
      <c r="E1016" s="3">
        <v>25.45</v>
      </c>
      <c r="F1016" s="3">
        <v>10</v>
      </c>
      <c r="G1016" s="3">
        <v>25.45</v>
      </c>
    </row>
    <row r="1017" spans="1:7" x14ac:dyDescent="0.3">
      <c r="A1017" s="6">
        <v>39205</v>
      </c>
      <c r="B1017" s="3">
        <v>25.3</v>
      </c>
      <c r="C1017" s="3">
        <v>25.3</v>
      </c>
      <c r="D1017" s="3">
        <v>25.2</v>
      </c>
      <c r="E1017" s="3">
        <v>25.2</v>
      </c>
      <c r="F1017" s="3">
        <v>10</v>
      </c>
      <c r="G1017" s="3">
        <v>25.2</v>
      </c>
    </row>
    <row r="1018" spans="1:7" x14ac:dyDescent="0.3">
      <c r="A1018" s="6">
        <v>39206</v>
      </c>
      <c r="B1018" s="3">
        <v>25.95</v>
      </c>
      <c r="C1018" s="3">
        <v>25.95</v>
      </c>
      <c r="D1018" s="3">
        <v>25.95</v>
      </c>
      <c r="E1018" s="3">
        <v>25.95</v>
      </c>
      <c r="F1018" s="3">
        <v>0</v>
      </c>
      <c r="G1018" s="3">
        <v>25.95</v>
      </c>
    </row>
    <row r="1019" spans="1:7" x14ac:dyDescent="0.3">
      <c r="A1019" s="6">
        <v>39209</v>
      </c>
      <c r="B1019" s="3">
        <v>25.5</v>
      </c>
      <c r="C1019" s="3">
        <v>25.85</v>
      </c>
      <c r="D1019" s="3">
        <v>25.5</v>
      </c>
      <c r="E1019" s="3">
        <v>25.7</v>
      </c>
      <c r="F1019" s="3">
        <v>33</v>
      </c>
      <c r="G1019" s="3">
        <v>25.7</v>
      </c>
    </row>
    <row r="1020" spans="1:7" x14ac:dyDescent="0.3">
      <c r="A1020" s="6">
        <v>39210</v>
      </c>
      <c r="B1020" s="3">
        <v>25.75</v>
      </c>
      <c r="C1020" s="3">
        <v>25.75</v>
      </c>
      <c r="D1020" s="3">
        <v>25.7</v>
      </c>
      <c r="E1020" s="3">
        <v>25.7</v>
      </c>
      <c r="F1020" s="3">
        <v>15</v>
      </c>
      <c r="G1020" s="3">
        <v>25.7</v>
      </c>
    </row>
    <row r="1021" spans="1:7" x14ac:dyDescent="0.3">
      <c r="A1021" s="6">
        <v>39211</v>
      </c>
      <c r="B1021" s="3">
        <v>25.98</v>
      </c>
      <c r="C1021" s="3">
        <v>25.98</v>
      </c>
      <c r="D1021" s="3">
        <v>25.98</v>
      </c>
      <c r="E1021" s="3">
        <v>25.98</v>
      </c>
      <c r="F1021" s="3">
        <v>0</v>
      </c>
      <c r="G1021" s="3">
        <v>25.98</v>
      </c>
    </row>
    <row r="1022" spans="1:7" x14ac:dyDescent="0.3">
      <c r="A1022" s="6">
        <v>39212</v>
      </c>
      <c r="B1022" s="3">
        <v>25.7</v>
      </c>
      <c r="C1022" s="3">
        <v>25.75</v>
      </c>
      <c r="D1022" s="3">
        <v>25.6</v>
      </c>
      <c r="E1022" s="3">
        <v>25.75</v>
      </c>
      <c r="F1022" s="3">
        <v>20</v>
      </c>
      <c r="G1022" s="3">
        <v>25.65</v>
      </c>
    </row>
    <row r="1023" spans="1:7" x14ac:dyDescent="0.3">
      <c r="A1023" s="6">
        <v>39213</v>
      </c>
      <c r="B1023" s="3">
        <v>25.6</v>
      </c>
      <c r="C1023" s="3">
        <v>25.85</v>
      </c>
      <c r="D1023" s="3">
        <v>25.6</v>
      </c>
      <c r="E1023" s="3">
        <v>25.85</v>
      </c>
      <c r="F1023" s="3">
        <v>31</v>
      </c>
      <c r="G1023" s="3">
        <v>26</v>
      </c>
    </row>
    <row r="1024" spans="1:7" x14ac:dyDescent="0.3">
      <c r="A1024" s="6">
        <v>39216</v>
      </c>
      <c r="B1024" s="3">
        <v>25.2</v>
      </c>
      <c r="C1024" s="3">
        <v>25.2</v>
      </c>
      <c r="D1024" s="3">
        <v>25.2</v>
      </c>
      <c r="E1024" s="3">
        <v>25.2</v>
      </c>
      <c r="F1024" s="3">
        <v>5</v>
      </c>
      <c r="G1024" s="3">
        <v>25.2</v>
      </c>
    </row>
    <row r="1025" spans="1:7" x14ac:dyDescent="0.3">
      <c r="A1025" s="6">
        <v>39217</v>
      </c>
      <c r="B1025" s="3">
        <v>25.15</v>
      </c>
      <c r="C1025" s="3">
        <v>25.2</v>
      </c>
      <c r="D1025" s="3">
        <v>25.1</v>
      </c>
      <c r="E1025" s="3">
        <v>25.2</v>
      </c>
      <c r="F1025" s="3">
        <v>43</v>
      </c>
      <c r="G1025" s="3">
        <v>25.2</v>
      </c>
    </row>
    <row r="1026" spans="1:7" x14ac:dyDescent="0.3">
      <c r="A1026" s="6">
        <v>39218</v>
      </c>
      <c r="B1026" s="3">
        <v>25</v>
      </c>
      <c r="C1026" s="3">
        <v>25</v>
      </c>
      <c r="D1026" s="3">
        <v>24.95</v>
      </c>
      <c r="E1026" s="3">
        <v>25</v>
      </c>
      <c r="F1026" s="3">
        <v>45</v>
      </c>
      <c r="G1026" s="3">
        <v>25</v>
      </c>
    </row>
    <row r="1027" spans="1:7" x14ac:dyDescent="0.3">
      <c r="A1027" s="6">
        <v>39220</v>
      </c>
      <c r="B1027" s="3">
        <v>24.7</v>
      </c>
      <c r="C1027" s="3">
        <v>24.7</v>
      </c>
      <c r="D1027" s="3">
        <v>24.6</v>
      </c>
      <c r="E1027" s="3">
        <v>24.6</v>
      </c>
      <c r="F1027" s="3">
        <v>13</v>
      </c>
      <c r="G1027" s="3">
        <v>24.6</v>
      </c>
    </row>
    <row r="1028" spans="1:7" x14ac:dyDescent="0.3">
      <c r="A1028" s="6">
        <v>39223</v>
      </c>
      <c r="B1028" s="3">
        <v>23.95</v>
      </c>
      <c r="C1028" s="3">
        <v>23.95</v>
      </c>
      <c r="D1028" s="3">
        <v>23.2</v>
      </c>
      <c r="E1028" s="3">
        <v>23.35</v>
      </c>
      <c r="F1028" s="3">
        <v>88</v>
      </c>
      <c r="G1028" s="3">
        <v>23.25</v>
      </c>
    </row>
    <row r="1029" spans="1:7" x14ac:dyDescent="0.3">
      <c r="A1029" s="6">
        <v>39224</v>
      </c>
      <c r="B1029" s="3">
        <v>23.25</v>
      </c>
      <c r="C1029" s="3">
        <v>23.25</v>
      </c>
      <c r="D1029" s="3">
        <v>23</v>
      </c>
      <c r="E1029" s="3">
        <v>23</v>
      </c>
      <c r="F1029" s="3">
        <v>49</v>
      </c>
      <c r="G1029" s="3">
        <v>23</v>
      </c>
    </row>
    <row r="1030" spans="1:7" x14ac:dyDescent="0.3">
      <c r="A1030" s="6">
        <v>39225</v>
      </c>
      <c r="B1030" s="3">
        <v>22.75</v>
      </c>
      <c r="C1030" s="3">
        <v>22.75</v>
      </c>
      <c r="D1030" s="3">
        <v>22.75</v>
      </c>
      <c r="E1030" s="3">
        <v>22.75</v>
      </c>
      <c r="F1030" s="3">
        <v>1</v>
      </c>
      <c r="G1030" s="3">
        <v>23.5</v>
      </c>
    </row>
    <row r="1031" spans="1:7" x14ac:dyDescent="0.3">
      <c r="A1031" s="6">
        <v>39226</v>
      </c>
      <c r="B1031" s="3">
        <v>23</v>
      </c>
      <c r="C1031" s="3">
        <v>23</v>
      </c>
      <c r="D1031" s="3">
        <v>22.9</v>
      </c>
      <c r="E1031" s="3">
        <v>22.9</v>
      </c>
      <c r="F1031" s="3">
        <v>8</v>
      </c>
      <c r="G1031" s="3">
        <v>22.9</v>
      </c>
    </row>
    <row r="1032" spans="1:7" x14ac:dyDescent="0.3">
      <c r="A1032" s="6">
        <v>39227</v>
      </c>
      <c r="B1032" s="3">
        <v>22.9</v>
      </c>
      <c r="C1032" s="3">
        <v>22.95</v>
      </c>
      <c r="D1032" s="3">
        <v>22.9</v>
      </c>
      <c r="E1032" s="3">
        <v>22.9</v>
      </c>
      <c r="F1032" s="3">
        <v>33</v>
      </c>
      <c r="G1032" s="3">
        <v>22.9</v>
      </c>
    </row>
    <row r="1033" spans="1:7" x14ac:dyDescent="0.3">
      <c r="A1033" s="6">
        <v>39231</v>
      </c>
      <c r="B1033" s="3">
        <v>24.5</v>
      </c>
      <c r="C1033" s="3">
        <v>24.5</v>
      </c>
      <c r="D1033" s="3">
        <v>24.5</v>
      </c>
      <c r="E1033" s="3">
        <v>24.5</v>
      </c>
      <c r="F1033" s="3">
        <v>1</v>
      </c>
      <c r="G1033" s="3">
        <v>24.5</v>
      </c>
    </row>
    <row r="1034" spans="1:7" x14ac:dyDescent="0.3">
      <c r="A1034" s="6">
        <v>39232</v>
      </c>
      <c r="B1034" s="3">
        <v>24.5</v>
      </c>
      <c r="C1034" s="3">
        <v>24.5</v>
      </c>
      <c r="D1034" s="3">
        <v>24.25</v>
      </c>
      <c r="E1034" s="3">
        <v>24.25</v>
      </c>
      <c r="F1034" s="3">
        <v>10</v>
      </c>
      <c r="G1034" s="3">
        <v>24.25</v>
      </c>
    </row>
    <row r="1035" spans="1:7" x14ac:dyDescent="0.3">
      <c r="A1035" s="6">
        <v>39233</v>
      </c>
      <c r="B1035" s="3">
        <v>24.55</v>
      </c>
      <c r="C1035" s="3">
        <v>24.85</v>
      </c>
      <c r="D1035" s="3">
        <v>24.55</v>
      </c>
      <c r="E1035" s="3">
        <v>24.75</v>
      </c>
      <c r="F1035" s="3">
        <v>18</v>
      </c>
      <c r="G1035" s="3">
        <v>24.85</v>
      </c>
    </row>
    <row r="1036" spans="1:7" x14ac:dyDescent="0.3">
      <c r="A1036" s="6">
        <v>39234</v>
      </c>
      <c r="B1036" s="3">
        <v>27.4</v>
      </c>
      <c r="C1036" s="3">
        <v>27.6</v>
      </c>
      <c r="D1036" s="3">
        <v>27.4</v>
      </c>
      <c r="E1036" s="3">
        <v>27.6</v>
      </c>
      <c r="F1036" s="3">
        <v>20</v>
      </c>
      <c r="G1036" s="3">
        <v>27.6</v>
      </c>
    </row>
    <row r="1037" spans="1:7" x14ac:dyDescent="0.3">
      <c r="A1037" s="6">
        <v>39237</v>
      </c>
      <c r="B1037" s="3">
        <v>29.4</v>
      </c>
      <c r="C1037" s="3">
        <v>29.4</v>
      </c>
      <c r="D1037" s="3">
        <v>28</v>
      </c>
      <c r="E1037" s="3">
        <v>28</v>
      </c>
      <c r="F1037" s="3">
        <v>14</v>
      </c>
      <c r="G1037" s="3">
        <v>28</v>
      </c>
    </row>
    <row r="1038" spans="1:7" x14ac:dyDescent="0.3">
      <c r="A1038" s="6">
        <v>39238</v>
      </c>
      <c r="B1038" s="3">
        <v>28.1</v>
      </c>
      <c r="C1038" s="3">
        <v>28.3</v>
      </c>
      <c r="D1038" s="3">
        <v>28.1</v>
      </c>
      <c r="E1038" s="3">
        <v>28.3</v>
      </c>
      <c r="F1038" s="3">
        <v>16</v>
      </c>
      <c r="G1038" s="3">
        <v>28.3</v>
      </c>
    </row>
    <row r="1039" spans="1:7" x14ac:dyDescent="0.3">
      <c r="A1039" s="6">
        <v>39239</v>
      </c>
      <c r="B1039" s="3">
        <v>28.53</v>
      </c>
      <c r="C1039" s="3">
        <v>28.53</v>
      </c>
      <c r="D1039" s="3">
        <v>28.53</v>
      </c>
      <c r="E1039" s="3">
        <v>28.53</v>
      </c>
      <c r="F1039" s="3">
        <v>0</v>
      </c>
      <c r="G1039" s="3">
        <v>28.53</v>
      </c>
    </row>
    <row r="1040" spans="1:7" x14ac:dyDescent="0.3">
      <c r="A1040" s="6">
        <v>39240</v>
      </c>
      <c r="B1040" s="3">
        <v>28.25</v>
      </c>
      <c r="C1040" s="3">
        <v>28.25</v>
      </c>
      <c r="D1040" s="3">
        <v>28</v>
      </c>
      <c r="E1040" s="3">
        <v>28</v>
      </c>
      <c r="F1040" s="3">
        <v>13</v>
      </c>
      <c r="G1040" s="3">
        <v>27.83</v>
      </c>
    </row>
    <row r="1041" spans="1:7" x14ac:dyDescent="0.3">
      <c r="A1041" s="6">
        <v>39241</v>
      </c>
      <c r="B1041" s="3">
        <v>27.8</v>
      </c>
      <c r="C1041" s="3">
        <v>28.25</v>
      </c>
      <c r="D1041" s="3">
        <v>27.7</v>
      </c>
      <c r="E1041" s="3">
        <v>28.25</v>
      </c>
      <c r="F1041" s="3">
        <v>16</v>
      </c>
      <c r="G1041" s="3">
        <v>28.25</v>
      </c>
    </row>
    <row r="1042" spans="1:7" x14ac:dyDescent="0.3">
      <c r="A1042" s="6">
        <v>39244</v>
      </c>
      <c r="B1042" s="3">
        <v>30</v>
      </c>
      <c r="C1042" s="3">
        <v>30.4</v>
      </c>
      <c r="D1042" s="3">
        <v>30</v>
      </c>
      <c r="E1042" s="3">
        <v>30.4</v>
      </c>
      <c r="F1042" s="3">
        <v>29</v>
      </c>
      <c r="G1042" s="3">
        <v>30.4</v>
      </c>
    </row>
    <row r="1043" spans="1:7" x14ac:dyDescent="0.3">
      <c r="A1043" s="6">
        <v>39245</v>
      </c>
      <c r="B1043" s="3">
        <v>30.2</v>
      </c>
      <c r="C1043" s="3">
        <v>32.799999999999997</v>
      </c>
      <c r="D1043" s="3">
        <v>30.2</v>
      </c>
      <c r="E1043" s="3">
        <v>32.75</v>
      </c>
      <c r="F1043" s="3">
        <v>57</v>
      </c>
      <c r="G1043" s="3">
        <v>32.5</v>
      </c>
    </row>
    <row r="1044" spans="1:7" x14ac:dyDescent="0.3">
      <c r="A1044" s="6">
        <v>39246</v>
      </c>
      <c r="B1044" s="3">
        <v>33</v>
      </c>
      <c r="C1044" s="3">
        <v>33.799999999999997</v>
      </c>
      <c r="D1044" s="3">
        <v>32.299999999999997</v>
      </c>
      <c r="E1044" s="3">
        <v>32.6</v>
      </c>
      <c r="F1044" s="3">
        <v>201</v>
      </c>
      <c r="G1044" s="3">
        <v>32.6</v>
      </c>
    </row>
    <row r="1045" spans="1:7" x14ac:dyDescent="0.3">
      <c r="A1045" s="6">
        <v>39247</v>
      </c>
      <c r="B1045" s="3">
        <v>32.700000000000003</v>
      </c>
      <c r="C1045" s="3">
        <v>33.299999999999997</v>
      </c>
      <c r="D1045" s="3">
        <v>32.700000000000003</v>
      </c>
      <c r="E1045" s="3">
        <v>33.25</v>
      </c>
      <c r="F1045" s="3">
        <v>87</v>
      </c>
      <c r="G1045" s="3">
        <v>33.18</v>
      </c>
    </row>
    <row r="1046" spans="1:7" x14ac:dyDescent="0.3">
      <c r="A1046" s="6">
        <v>39248</v>
      </c>
      <c r="B1046" s="3">
        <v>33.299999999999997</v>
      </c>
      <c r="C1046" s="3">
        <v>33.51</v>
      </c>
      <c r="D1046" s="3">
        <v>33</v>
      </c>
      <c r="E1046" s="3">
        <v>33.51</v>
      </c>
      <c r="F1046" s="3">
        <v>42</v>
      </c>
      <c r="G1046" s="3">
        <v>33.51</v>
      </c>
    </row>
    <row r="1047" spans="1:7" x14ac:dyDescent="0.3">
      <c r="A1047" s="6">
        <v>39251</v>
      </c>
      <c r="B1047" s="3">
        <v>32.4</v>
      </c>
      <c r="C1047" s="3">
        <v>32.549999999999997</v>
      </c>
      <c r="D1047" s="3">
        <v>32</v>
      </c>
      <c r="E1047" s="3">
        <v>32</v>
      </c>
      <c r="F1047" s="3">
        <v>41</v>
      </c>
      <c r="G1047" s="3">
        <v>32</v>
      </c>
    </row>
    <row r="1048" spans="1:7" x14ac:dyDescent="0.3">
      <c r="A1048" s="6">
        <v>39252</v>
      </c>
      <c r="B1048" s="3">
        <v>31.35</v>
      </c>
      <c r="C1048" s="3">
        <v>31.5</v>
      </c>
      <c r="D1048" s="3">
        <v>30.65</v>
      </c>
      <c r="E1048" s="3">
        <v>30.8</v>
      </c>
      <c r="F1048" s="3">
        <v>134</v>
      </c>
      <c r="G1048" s="3">
        <v>30.93</v>
      </c>
    </row>
    <row r="1049" spans="1:7" x14ac:dyDescent="0.3">
      <c r="A1049" s="6">
        <v>39253</v>
      </c>
      <c r="B1049" s="3">
        <v>30.9</v>
      </c>
      <c r="C1049" s="3">
        <v>31.5</v>
      </c>
      <c r="D1049" s="3">
        <v>30.9</v>
      </c>
      <c r="E1049" s="3">
        <v>31.2</v>
      </c>
      <c r="F1049" s="3">
        <v>86</v>
      </c>
      <c r="G1049" s="3">
        <v>31.28</v>
      </c>
    </row>
    <row r="1050" spans="1:7" x14ac:dyDescent="0.3">
      <c r="A1050" s="6">
        <v>39254</v>
      </c>
      <c r="B1050" s="3">
        <v>31.6</v>
      </c>
      <c r="C1050" s="3">
        <v>32.65</v>
      </c>
      <c r="D1050" s="3">
        <v>31.5</v>
      </c>
      <c r="E1050" s="3">
        <v>32.65</v>
      </c>
      <c r="F1050" s="3">
        <v>64</v>
      </c>
      <c r="G1050" s="3">
        <v>32.950000000000003</v>
      </c>
    </row>
    <row r="1051" spans="1:7" x14ac:dyDescent="0.3">
      <c r="A1051" s="6">
        <v>39255</v>
      </c>
      <c r="B1051" s="3">
        <v>33.25</v>
      </c>
      <c r="C1051" s="3">
        <v>34.5</v>
      </c>
      <c r="D1051" s="3">
        <v>33.25</v>
      </c>
      <c r="E1051" s="3">
        <v>34.5</v>
      </c>
      <c r="F1051" s="3">
        <v>46</v>
      </c>
      <c r="G1051" s="3">
        <v>34.5</v>
      </c>
    </row>
    <row r="1052" spans="1:7" x14ac:dyDescent="0.3">
      <c r="A1052" s="6">
        <v>39258</v>
      </c>
      <c r="B1052" s="3">
        <v>33.5</v>
      </c>
      <c r="C1052" s="3">
        <v>33.5</v>
      </c>
      <c r="D1052" s="3">
        <v>32.950000000000003</v>
      </c>
      <c r="E1052" s="3">
        <v>32.950000000000003</v>
      </c>
      <c r="F1052" s="3">
        <v>101</v>
      </c>
      <c r="G1052" s="3">
        <v>32.950000000000003</v>
      </c>
    </row>
    <row r="1053" spans="1:7" x14ac:dyDescent="0.3">
      <c r="A1053" s="6">
        <v>39259</v>
      </c>
      <c r="B1053" s="3">
        <v>32.75</v>
      </c>
      <c r="C1053" s="3">
        <v>33.5</v>
      </c>
      <c r="D1053" s="3">
        <v>32.75</v>
      </c>
      <c r="E1053" s="3">
        <v>33.299999999999997</v>
      </c>
      <c r="F1053" s="3">
        <v>28</v>
      </c>
      <c r="G1053" s="3">
        <v>33.299999999999997</v>
      </c>
    </row>
    <row r="1054" spans="1:7" x14ac:dyDescent="0.3">
      <c r="A1054" s="6">
        <v>39260</v>
      </c>
      <c r="B1054" s="3">
        <v>33.5</v>
      </c>
      <c r="C1054" s="3">
        <v>33.65</v>
      </c>
      <c r="D1054" s="3">
        <v>32.6</v>
      </c>
      <c r="E1054" s="3">
        <v>32.700000000000003</v>
      </c>
      <c r="F1054" s="3">
        <v>101</v>
      </c>
      <c r="G1054" s="3">
        <v>32.6</v>
      </c>
    </row>
    <row r="1055" spans="1:7" x14ac:dyDescent="0.3">
      <c r="A1055" s="6">
        <v>39261</v>
      </c>
      <c r="B1055" s="3">
        <v>32.25</v>
      </c>
      <c r="C1055" s="3">
        <v>32.35</v>
      </c>
      <c r="D1055" s="3">
        <v>32</v>
      </c>
      <c r="E1055" s="3">
        <v>32</v>
      </c>
      <c r="F1055" s="3">
        <v>47</v>
      </c>
      <c r="G1055" s="3">
        <v>32</v>
      </c>
    </row>
    <row r="1056" spans="1:7" x14ac:dyDescent="0.3">
      <c r="A1056" s="6">
        <v>39262</v>
      </c>
      <c r="B1056" s="3">
        <v>31.7</v>
      </c>
      <c r="C1056" s="3">
        <v>32.25</v>
      </c>
      <c r="D1056" s="3">
        <v>31.7</v>
      </c>
      <c r="E1056" s="3">
        <v>32.25</v>
      </c>
      <c r="F1056" s="3">
        <v>85</v>
      </c>
      <c r="G1056" s="3">
        <v>32.25</v>
      </c>
    </row>
    <row r="1057" spans="1:7" x14ac:dyDescent="0.3">
      <c r="A1057" s="6">
        <v>39265</v>
      </c>
      <c r="B1057" s="3">
        <v>35.299999999999997</v>
      </c>
      <c r="C1057" s="3">
        <v>35.299999999999997</v>
      </c>
      <c r="D1057" s="3">
        <v>34.35</v>
      </c>
      <c r="E1057" s="3">
        <v>34.35</v>
      </c>
      <c r="F1057" s="3">
        <v>10</v>
      </c>
      <c r="G1057" s="3">
        <v>34.4</v>
      </c>
    </row>
    <row r="1058" spans="1:7" x14ac:dyDescent="0.3">
      <c r="A1058" s="6">
        <v>39266</v>
      </c>
      <c r="B1058" s="3">
        <v>33.5</v>
      </c>
      <c r="C1058" s="3">
        <v>33.6</v>
      </c>
      <c r="D1058" s="3">
        <v>32.5</v>
      </c>
      <c r="E1058" s="3">
        <v>32.5</v>
      </c>
      <c r="F1058" s="3">
        <v>64</v>
      </c>
      <c r="G1058" s="3">
        <v>32.5</v>
      </c>
    </row>
    <row r="1059" spans="1:7" x14ac:dyDescent="0.3">
      <c r="A1059" s="6">
        <v>39267</v>
      </c>
      <c r="B1059" s="3">
        <v>31.7</v>
      </c>
      <c r="C1059" s="3">
        <v>31.7</v>
      </c>
      <c r="D1059" s="3">
        <v>31</v>
      </c>
      <c r="E1059" s="3">
        <v>31</v>
      </c>
      <c r="F1059" s="3">
        <v>9</v>
      </c>
      <c r="G1059" s="3">
        <v>31</v>
      </c>
    </row>
    <row r="1060" spans="1:7" x14ac:dyDescent="0.3">
      <c r="A1060" s="6">
        <v>39268</v>
      </c>
      <c r="B1060" s="3">
        <v>31</v>
      </c>
      <c r="C1060" s="3">
        <v>31.25</v>
      </c>
      <c r="D1060" s="3">
        <v>30.7</v>
      </c>
      <c r="E1060" s="3">
        <v>31.25</v>
      </c>
      <c r="F1060" s="3">
        <v>22</v>
      </c>
      <c r="G1060" s="3">
        <v>31.18</v>
      </c>
    </row>
    <row r="1061" spans="1:7" x14ac:dyDescent="0.3">
      <c r="A1061" s="6">
        <v>39269</v>
      </c>
      <c r="B1061" s="3">
        <v>31.2</v>
      </c>
      <c r="C1061" s="3">
        <v>31.25</v>
      </c>
      <c r="D1061" s="3">
        <v>31.2</v>
      </c>
      <c r="E1061" s="3">
        <v>31.25</v>
      </c>
      <c r="F1061" s="3">
        <v>5</v>
      </c>
      <c r="G1061" s="3">
        <v>31.25</v>
      </c>
    </row>
    <row r="1062" spans="1:7" x14ac:dyDescent="0.3">
      <c r="A1062" s="6">
        <v>39272</v>
      </c>
      <c r="B1062" s="3">
        <v>30.5</v>
      </c>
      <c r="C1062" s="3">
        <v>30.5</v>
      </c>
      <c r="D1062" s="3">
        <v>30.5</v>
      </c>
      <c r="E1062" s="3">
        <v>30.5</v>
      </c>
      <c r="F1062" s="3">
        <v>2</v>
      </c>
      <c r="G1062" s="3">
        <v>30.5</v>
      </c>
    </row>
    <row r="1063" spans="1:7" x14ac:dyDescent="0.3">
      <c r="A1063" s="6">
        <v>39273</v>
      </c>
      <c r="B1063" s="3">
        <v>30</v>
      </c>
      <c r="C1063" s="3">
        <v>30.15</v>
      </c>
      <c r="D1063" s="3">
        <v>30</v>
      </c>
      <c r="E1063" s="3">
        <v>30.15</v>
      </c>
      <c r="F1063" s="3">
        <v>17</v>
      </c>
      <c r="G1063" s="3">
        <v>30.15</v>
      </c>
    </row>
    <row r="1064" spans="1:7" x14ac:dyDescent="0.3">
      <c r="A1064" s="6">
        <v>39274</v>
      </c>
      <c r="B1064" s="3">
        <v>29.9</v>
      </c>
      <c r="C1064" s="3">
        <v>29.9</v>
      </c>
      <c r="D1064" s="3">
        <v>29.5</v>
      </c>
      <c r="E1064" s="3">
        <v>29.5</v>
      </c>
      <c r="F1064" s="3">
        <v>45</v>
      </c>
      <c r="G1064" s="3">
        <v>29.5</v>
      </c>
    </row>
    <row r="1065" spans="1:7" x14ac:dyDescent="0.3">
      <c r="A1065" s="6">
        <v>39275</v>
      </c>
      <c r="B1065" s="3">
        <v>29.25</v>
      </c>
      <c r="C1065" s="3">
        <v>29.25</v>
      </c>
      <c r="D1065" s="3">
        <v>29.15</v>
      </c>
      <c r="E1065" s="3">
        <v>29.15</v>
      </c>
      <c r="F1065" s="3">
        <v>6</v>
      </c>
      <c r="G1065" s="3">
        <v>29.25</v>
      </c>
    </row>
    <row r="1066" spans="1:7" x14ac:dyDescent="0.3">
      <c r="A1066" s="6">
        <v>39276</v>
      </c>
      <c r="B1066" s="3">
        <v>29</v>
      </c>
      <c r="C1066" s="3">
        <v>29</v>
      </c>
      <c r="D1066" s="3">
        <v>28.7</v>
      </c>
      <c r="E1066" s="3">
        <v>28.7</v>
      </c>
      <c r="F1066" s="3">
        <v>13</v>
      </c>
      <c r="G1066" s="3">
        <v>28.73</v>
      </c>
    </row>
    <row r="1067" spans="1:7" x14ac:dyDescent="0.3">
      <c r="A1067" s="6">
        <v>39279</v>
      </c>
      <c r="B1067" s="3">
        <v>29.5</v>
      </c>
      <c r="C1067" s="3">
        <v>29.75</v>
      </c>
      <c r="D1067" s="3">
        <v>29.5</v>
      </c>
      <c r="E1067" s="3">
        <v>29.75</v>
      </c>
      <c r="F1067" s="3">
        <v>14</v>
      </c>
      <c r="G1067" s="3">
        <v>30.13</v>
      </c>
    </row>
    <row r="1068" spans="1:7" x14ac:dyDescent="0.3">
      <c r="A1068" s="6">
        <v>39280</v>
      </c>
      <c r="B1068" s="3">
        <v>29.7</v>
      </c>
      <c r="C1068" s="3">
        <v>29.8</v>
      </c>
      <c r="D1068" s="3">
        <v>29.6</v>
      </c>
      <c r="E1068" s="3">
        <v>29.8</v>
      </c>
      <c r="F1068" s="3">
        <v>45</v>
      </c>
      <c r="G1068" s="3">
        <v>29.8</v>
      </c>
    </row>
    <row r="1069" spans="1:7" x14ac:dyDescent="0.3">
      <c r="A1069" s="6">
        <v>39281</v>
      </c>
      <c r="B1069" s="3">
        <v>28.75</v>
      </c>
      <c r="C1069" s="3">
        <v>28.75</v>
      </c>
      <c r="D1069" s="3">
        <v>28.75</v>
      </c>
      <c r="E1069" s="3">
        <v>28.75</v>
      </c>
      <c r="F1069" s="3">
        <v>0</v>
      </c>
      <c r="G1069" s="3">
        <v>28.75</v>
      </c>
    </row>
    <row r="1070" spans="1:7" x14ac:dyDescent="0.3">
      <c r="A1070" s="6">
        <v>39282</v>
      </c>
      <c r="B1070" s="3">
        <v>28.5</v>
      </c>
      <c r="C1070" s="3">
        <v>28.5</v>
      </c>
      <c r="D1070" s="3">
        <v>28.5</v>
      </c>
      <c r="E1070" s="3">
        <v>28.5</v>
      </c>
      <c r="F1070" s="3">
        <v>2</v>
      </c>
      <c r="G1070" s="3">
        <v>28.5</v>
      </c>
    </row>
    <row r="1071" spans="1:7" x14ac:dyDescent="0.3">
      <c r="A1071" s="6">
        <v>39283</v>
      </c>
      <c r="B1071" s="3">
        <v>29</v>
      </c>
      <c r="C1071" s="3">
        <v>29</v>
      </c>
      <c r="D1071" s="3">
        <v>29</v>
      </c>
      <c r="E1071" s="3">
        <v>29</v>
      </c>
      <c r="F1071" s="3">
        <v>0</v>
      </c>
      <c r="G1071" s="3">
        <v>29</v>
      </c>
    </row>
    <row r="1072" spans="1:7" x14ac:dyDescent="0.3">
      <c r="A1072" s="6">
        <v>39286</v>
      </c>
      <c r="B1072" s="3">
        <v>27.7</v>
      </c>
      <c r="C1072" s="3">
        <v>27.75</v>
      </c>
      <c r="D1072" s="3">
        <v>27.7</v>
      </c>
      <c r="E1072" s="3">
        <v>27.75</v>
      </c>
      <c r="F1072" s="3">
        <v>20</v>
      </c>
      <c r="G1072" s="3">
        <v>27.75</v>
      </c>
    </row>
    <row r="1073" spans="1:7" x14ac:dyDescent="0.3">
      <c r="A1073" s="6">
        <v>39287</v>
      </c>
      <c r="B1073" s="3">
        <v>27.25</v>
      </c>
      <c r="C1073" s="3">
        <v>27.75</v>
      </c>
      <c r="D1073" s="3">
        <v>27.25</v>
      </c>
      <c r="E1073" s="3">
        <v>27.75</v>
      </c>
      <c r="F1073" s="3">
        <v>54</v>
      </c>
      <c r="G1073" s="3">
        <v>27.75</v>
      </c>
    </row>
    <row r="1074" spans="1:7" x14ac:dyDescent="0.3">
      <c r="A1074" s="6">
        <v>39288</v>
      </c>
      <c r="B1074" s="3">
        <v>27.8</v>
      </c>
      <c r="C1074" s="3">
        <v>27.8</v>
      </c>
      <c r="D1074" s="3">
        <v>27.75</v>
      </c>
      <c r="E1074" s="3">
        <v>27.8</v>
      </c>
      <c r="F1074" s="3">
        <v>21</v>
      </c>
      <c r="G1074" s="3">
        <v>27.83</v>
      </c>
    </row>
    <row r="1075" spans="1:7" x14ac:dyDescent="0.3">
      <c r="A1075" s="6">
        <v>39289</v>
      </c>
      <c r="B1075" s="3">
        <v>27.58</v>
      </c>
      <c r="C1075" s="3">
        <v>27.58</v>
      </c>
      <c r="D1075" s="3">
        <v>27.58</v>
      </c>
      <c r="E1075" s="3">
        <v>27.58</v>
      </c>
      <c r="F1075" s="3">
        <v>0</v>
      </c>
      <c r="G1075" s="3">
        <v>27.58</v>
      </c>
    </row>
    <row r="1076" spans="1:7" x14ac:dyDescent="0.3">
      <c r="A1076" s="6">
        <v>39290</v>
      </c>
      <c r="B1076" s="3">
        <v>28</v>
      </c>
      <c r="C1076" s="3">
        <v>28.55</v>
      </c>
      <c r="D1076" s="3">
        <v>28</v>
      </c>
      <c r="E1076" s="3">
        <v>28.49</v>
      </c>
      <c r="F1076" s="3">
        <v>14</v>
      </c>
      <c r="G1076" s="3">
        <v>28.39</v>
      </c>
    </row>
    <row r="1077" spans="1:7" x14ac:dyDescent="0.3">
      <c r="A1077" s="6">
        <v>39293</v>
      </c>
      <c r="B1077" s="3">
        <v>29.2</v>
      </c>
      <c r="C1077" s="3">
        <v>29.2</v>
      </c>
      <c r="D1077" s="3">
        <v>29.2</v>
      </c>
      <c r="E1077" s="3">
        <v>29.2</v>
      </c>
      <c r="F1077" s="3">
        <v>7</v>
      </c>
      <c r="G1077" s="3">
        <v>29.1</v>
      </c>
    </row>
    <row r="1078" spans="1:7" x14ac:dyDescent="0.3">
      <c r="A1078" s="6">
        <v>39294</v>
      </c>
      <c r="B1078" s="3">
        <v>29.6</v>
      </c>
      <c r="C1078" s="3">
        <v>30.75</v>
      </c>
      <c r="D1078" s="3">
        <v>29.6</v>
      </c>
      <c r="E1078" s="3">
        <v>30.3</v>
      </c>
      <c r="F1078" s="3">
        <v>27</v>
      </c>
      <c r="G1078" s="3">
        <v>30.3</v>
      </c>
    </row>
    <row r="1079" spans="1:7" x14ac:dyDescent="0.3">
      <c r="A1079" s="6">
        <v>39295</v>
      </c>
      <c r="B1079" s="3">
        <v>39</v>
      </c>
      <c r="C1079" s="3">
        <v>39</v>
      </c>
      <c r="D1079" s="3">
        <v>38.299999999999997</v>
      </c>
      <c r="E1079" s="3">
        <v>38.299999999999997</v>
      </c>
      <c r="F1079" s="3">
        <v>67</v>
      </c>
      <c r="G1079" s="3">
        <v>38.68</v>
      </c>
    </row>
    <row r="1080" spans="1:7" x14ac:dyDescent="0.3">
      <c r="A1080" s="6">
        <v>39296</v>
      </c>
      <c r="B1080" s="3">
        <v>39.75</v>
      </c>
      <c r="C1080" s="3">
        <v>40.299999999999997</v>
      </c>
      <c r="D1080" s="3">
        <v>39.75</v>
      </c>
      <c r="E1080" s="3">
        <v>40.299999999999997</v>
      </c>
      <c r="F1080" s="3">
        <v>49</v>
      </c>
      <c r="G1080" s="3">
        <v>40</v>
      </c>
    </row>
    <row r="1081" spans="1:7" x14ac:dyDescent="0.3">
      <c r="A1081" s="6">
        <v>39297</v>
      </c>
      <c r="B1081" s="3">
        <v>40.15</v>
      </c>
      <c r="C1081" s="3">
        <v>40.15</v>
      </c>
      <c r="D1081" s="3">
        <v>40.15</v>
      </c>
      <c r="E1081" s="3">
        <v>40.15</v>
      </c>
      <c r="F1081" s="3">
        <v>0</v>
      </c>
      <c r="G1081" s="3">
        <v>40.15</v>
      </c>
    </row>
    <row r="1082" spans="1:7" x14ac:dyDescent="0.3">
      <c r="A1082" s="6">
        <v>39300</v>
      </c>
      <c r="B1082" s="3">
        <v>39.299999999999997</v>
      </c>
      <c r="C1082" s="3">
        <v>39.299999999999997</v>
      </c>
      <c r="D1082" s="3">
        <v>39</v>
      </c>
      <c r="E1082" s="3">
        <v>39.25</v>
      </c>
      <c r="F1082" s="3">
        <v>85</v>
      </c>
      <c r="G1082" s="3">
        <v>39.25</v>
      </c>
    </row>
    <row r="1083" spans="1:7" x14ac:dyDescent="0.3">
      <c r="A1083" s="6">
        <v>39301</v>
      </c>
      <c r="B1083" s="3">
        <v>38.15</v>
      </c>
      <c r="C1083" s="3">
        <v>38.15</v>
      </c>
      <c r="D1083" s="3">
        <v>38.15</v>
      </c>
      <c r="E1083" s="3">
        <v>38.15</v>
      </c>
      <c r="F1083" s="3">
        <v>14</v>
      </c>
      <c r="G1083" s="3">
        <v>38.15</v>
      </c>
    </row>
    <row r="1084" spans="1:7" x14ac:dyDescent="0.3">
      <c r="A1084" s="6">
        <v>39302</v>
      </c>
      <c r="B1084" s="3">
        <v>37.5</v>
      </c>
      <c r="C1084" s="3">
        <v>37.549999999999997</v>
      </c>
      <c r="D1084" s="3">
        <v>37.450000000000003</v>
      </c>
      <c r="E1084" s="3">
        <v>37.450000000000003</v>
      </c>
      <c r="F1084" s="3">
        <v>68</v>
      </c>
      <c r="G1084" s="3">
        <v>37.450000000000003</v>
      </c>
    </row>
    <row r="1085" spans="1:7" x14ac:dyDescent="0.3">
      <c r="A1085" s="6">
        <v>39303</v>
      </c>
      <c r="B1085" s="3">
        <v>37.450000000000003</v>
      </c>
      <c r="C1085" s="3">
        <v>37.6</v>
      </c>
      <c r="D1085" s="3">
        <v>37.1</v>
      </c>
      <c r="E1085" s="3">
        <v>37.299999999999997</v>
      </c>
      <c r="F1085" s="3">
        <v>138</v>
      </c>
      <c r="G1085" s="3">
        <v>37.299999999999997</v>
      </c>
    </row>
    <row r="1086" spans="1:7" x14ac:dyDescent="0.3">
      <c r="A1086" s="6">
        <v>39304</v>
      </c>
      <c r="B1086" s="3">
        <v>37.5</v>
      </c>
      <c r="C1086" s="3">
        <v>37.9</v>
      </c>
      <c r="D1086" s="3">
        <v>37.5</v>
      </c>
      <c r="E1086" s="3">
        <v>37.6</v>
      </c>
      <c r="F1086" s="3">
        <v>15</v>
      </c>
      <c r="G1086" s="3">
        <v>37.68</v>
      </c>
    </row>
    <row r="1087" spans="1:7" x14ac:dyDescent="0.3">
      <c r="A1087" s="6">
        <v>39307</v>
      </c>
      <c r="B1087" s="3">
        <v>37.950000000000003</v>
      </c>
      <c r="C1087" s="3">
        <v>37.950000000000003</v>
      </c>
      <c r="D1087" s="3">
        <v>37.950000000000003</v>
      </c>
      <c r="E1087" s="3">
        <v>37.950000000000003</v>
      </c>
      <c r="F1087" s="3">
        <v>25</v>
      </c>
      <c r="G1087" s="3">
        <v>37.950000000000003</v>
      </c>
    </row>
    <row r="1088" spans="1:7" x14ac:dyDescent="0.3">
      <c r="A1088" s="6">
        <v>39308</v>
      </c>
      <c r="B1088" s="3">
        <v>37.65</v>
      </c>
      <c r="C1088" s="3">
        <v>37.75</v>
      </c>
      <c r="D1088" s="3">
        <v>37.4</v>
      </c>
      <c r="E1088" s="3">
        <v>37.4</v>
      </c>
      <c r="F1088" s="3">
        <v>120</v>
      </c>
      <c r="G1088" s="3">
        <v>37.450000000000003</v>
      </c>
    </row>
    <row r="1089" spans="1:7" x14ac:dyDescent="0.3">
      <c r="A1089" s="6">
        <v>39309</v>
      </c>
      <c r="B1089" s="3">
        <v>36.799999999999997</v>
      </c>
      <c r="C1089" s="3">
        <v>36.799999999999997</v>
      </c>
      <c r="D1089" s="3">
        <v>36.5</v>
      </c>
      <c r="E1089" s="3">
        <v>36.549999999999997</v>
      </c>
      <c r="F1089" s="3">
        <v>39</v>
      </c>
      <c r="G1089" s="3">
        <v>36.5</v>
      </c>
    </row>
    <row r="1090" spans="1:7" x14ac:dyDescent="0.3">
      <c r="A1090" s="6">
        <v>39310</v>
      </c>
      <c r="B1090" s="3">
        <v>36.85</v>
      </c>
      <c r="C1090" s="3">
        <v>36.85</v>
      </c>
      <c r="D1090" s="3">
        <v>35.799999999999997</v>
      </c>
      <c r="E1090" s="3">
        <v>35.9</v>
      </c>
      <c r="F1090" s="3">
        <v>179</v>
      </c>
      <c r="G1090" s="3">
        <v>36.03</v>
      </c>
    </row>
    <row r="1091" spans="1:7" x14ac:dyDescent="0.3">
      <c r="A1091" s="6">
        <v>39311</v>
      </c>
      <c r="B1091" s="3">
        <v>35.6</v>
      </c>
      <c r="C1091" s="3">
        <v>35.6</v>
      </c>
      <c r="D1091" s="3">
        <v>35.200000000000003</v>
      </c>
      <c r="E1091" s="3">
        <v>35.4</v>
      </c>
      <c r="F1091" s="3">
        <v>24</v>
      </c>
      <c r="G1091" s="3">
        <v>35.4</v>
      </c>
    </row>
    <row r="1092" spans="1:7" x14ac:dyDescent="0.3">
      <c r="A1092" s="6">
        <v>39314</v>
      </c>
      <c r="B1092" s="3">
        <v>35.5</v>
      </c>
      <c r="C1092" s="3">
        <v>35.6</v>
      </c>
      <c r="D1092" s="3">
        <v>34.9</v>
      </c>
      <c r="E1092" s="3">
        <v>35</v>
      </c>
      <c r="F1092" s="3">
        <v>110</v>
      </c>
      <c r="G1092" s="3">
        <v>35</v>
      </c>
    </row>
    <row r="1093" spans="1:7" x14ac:dyDescent="0.3">
      <c r="A1093" s="6">
        <v>39315</v>
      </c>
      <c r="B1093" s="3">
        <v>35.5</v>
      </c>
      <c r="C1093" s="3">
        <v>35.9</v>
      </c>
      <c r="D1093" s="3">
        <v>35.5</v>
      </c>
      <c r="E1093" s="3">
        <v>35.799999999999997</v>
      </c>
      <c r="F1093" s="3">
        <v>79</v>
      </c>
      <c r="G1093" s="3">
        <v>35.799999999999997</v>
      </c>
    </row>
    <row r="1094" spans="1:7" x14ac:dyDescent="0.3">
      <c r="A1094" s="6">
        <v>39316</v>
      </c>
      <c r="B1094" s="3">
        <v>35.6</v>
      </c>
      <c r="C1094" s="3">
        <v>35.6</v>
      </c>
      <c r="D1094" s="3">
        <v>35.25</v>
      </c>
      <c r="E1094" s="3">
        <v>35.4</v>
      </c>
      <c r="F1094" s="3">
        <v>93</v>
      </c>
      <c r="G1094" s="3">
        <v>35.4</v>
      </c>
    </row>
    <row r="1095" spans="1:7" x14ac:dyDescent="0.3">
      <c r="A1095" s="6">
        <v>39317</v>
      </c>
      <c r="B1095" s="3">
        <v>34.6</v>
      </c>
      <c r="C1095" s="3">
        <v>34.65</v>
      </c>
      <c r="D1095" s="3">
        <v>34.299999999999997</v>
      </c>
      <c r="E1095" s="3">
        <v>34.299999999999997</v>
      </c>
      <c r="F1095" s="3">
        <v>173</v>
      </c>
      <c r="G1095" s="3">
        <v>34.299999999999997</v>
      </c>
    </row>
    <row r="1096" spans="1:7" x14ac:dyDescent="0.3">
      <c r="A1096" s="6">
        <v>39318</v>
      </c>
      <c r="B1096" s="3">
        <v>34.200000000000003</v>
      </c>
      <c r="C1096" s="3">
        <v>34.65</v>
      </c>
      <c r="D1096" s="3">
        <v>34.1</v>
      </c>
      <c r="E1096" s="3">
        <v>34.5</v>
      </c>
      <c r="F1096" s="3">
        <v>84</v>
      </c>
      <c r="G1096" s="3">
        <v>34.5</v>
      </c>
    </row>
    <row r="1097" spans="1:7" x14ac:dyDescent="0.3">
      <c r="A1097" s="6">
        <v>39321</v>
      </c>
      <c r="B1097" s="3">
        <v>35.1</v>
      </c>
      <c r="C1097" s="3">
        <v>35.75</v>
      </c>
      <c r="D1097" s="3">
        <v>35.1</v>
      </c>
      <c r="E1097" s="3">
        <v>35.6</v>
      </c>
      <c r="F1097" s="3">
        <v>110</v>
      </c>
      <c r="G1097" s="3">
        <v>35.6</v>
      </c>
    </row>
    <row r="1098" spans="1:7" x14ac:dyDescent="0.3">
      <c r="A1098" s="6">
        <v>39322</v>
      </c>
      <c r="B1098" s="3">
        <v>35.700000000000003</v>
      </c>
      <c r="C1098" s="3">
        <v>36.75</v>
      </c>
      <c r="D1098" s="3">
        <v>35.5</v>
      </c>
      <c r="E1098" s="3">
        <v>36.700000000000003</v>
      </c>
      <c r="F1098" s="3">
        <v>131</v>
      </c>
      <c r="G1098" s="3">
        <v>36.6</v>
      </c>
    </row>
    <row r="1099" spans="1:7" x14ac:dyDescent="0.3">
      <c r="A1099" s="6">
        <v>39323</v>
      </c>
      <c r="B1099" s="3">
        <v>37</v>
      </c>
      <c r="C1099" s="3">
        <v>37</v>
      </c>
      <c r="D1099" s="3">
        <v>36.549999999999997</v>
      </c>
      <c r="E1099" s="3">
        <v>36.549999999999997</v>
      </c>
      <c r="F1099" s="3">
        <v>48</v>
      </c>
      <c r="G1099" s="3">
        <v>36.549999999999997</v>
      </c>
    </row>
    <row r="1100" spans="1:7" x14ac:dyDescent="0.3">
      <c r="A1100" s="6">
        <v>39324</v>
      </c>
      <c r="B1100" s="3">
        <v>36.5</v>
      </c>
      <c r="C1100" s="3">
        <v>36.5</v>
      </c>
      <c r="D1100" s="3">
        <v>36.200000000000003</v>
      </c>
      <c r="E1100" s="3">
        <v>36.4</v>
      </c>
      <c r="F1100" s="3">
        <v>95</v>
      </c>
      <c r="G1100" s="3">
        <v>36.5</v>
      </c>
    </row>
    <row r="1101" spans="1:7" x14ac:dyDescent="0.3">
      <c r="A1101" s="6">
        <v>39325</v>
      </c>
      <c r="B1101" s="3">
        <v>36.549999999999997</v>
      </c>
      <c r="C1101" s="3">
        <v>37.049999999999997</v>
      </c>
      <c r="D1101" s="3">
        <v>36.450000000000003</v>
      </c>
      <c r="E1101" s="3">
        <v>37</v>
      </c>
      <c r="F1101" s="3">
        <v>120</v>
      </c>
      <c r="G1101" s="3">
        <v>37.049999999999997</v>
      </c>
    </row>
    <row r="1102" spans="1:7" x14ac:dyDescent="0.3">
      <c r="A1102" s="6">
        <v>39328</v>
      </c>
      <c r="B1102" s="3">
        <v>42.9</v>
      </c>
      <c r="C1102" s="3">
        <v>43</v>
      </c>
      <c r="D1102" s="3">
        <v>42.8</v>
      </c>
      <c r="E1102" s="3">
        <v>42.8</v>
      </c>
      <c r="F1102" s="3">
        <v>96</v>
      </c>
      <c r="G1102" s="3">
        <v>42.8</v>
      </c>
    </row>
    <row r="1103" spans="1:7" x14ac:dyDescent="0.3">
      <c r="A1103" s="6">
        <v>39329</v>
      </c>
      <c r="B1103" s="3">
        <v>42.8</v>
      </c>
      <c r="C1103" s="3">
        <v>42.8</v>
      </c>
      <c r="D1103" s="3">
        <v>42.3</v>
      </c>
      <c r="E1103" s="3">
        <v>42.5</v>
      </c>
      <c r="F1103" s="3">
        <v>196</v>
      </c>
      <c r="G1103" s="3">
        <v>42.35</v>
      </c>
    </row>
    <row r="1104" spans="1:7" x14ac:dyDescent="0.3">
      <c r="A1104" s="6">
        <v>39330</v>
      </c>
      <c r="B1104" s="3">
        <v>42.5</v>
      </c>
      <c r="C1104" s="3">
        <v>42.5</v>
      </c>
      <c r="D1104" s="3">
        <v>42</v>
      </c>
      <c r="E1104" s="3">
        <v>42.15</v>
      </c>
      <c r="F1104" s="3">
        <v>25</v>
      </c>
      <c r="G1104" s="3">
        <v>42.15</v>
      </c>
    </row>
    <row r="1105" spans="1:7" x14ac:dyDescent="0.3">
      <c r="A1105" s="6">
        <v>39331</v>
      </c>
      <c r="B1105" s="3">
        <v>41.5</v>
      </c>
      <c r="C1105" s="3">
        <v>42.35</v>
      </c>
      <c r="D1105" s="3">
        <v>41.5</v>
      </c>
      <c r="E1105" s="3">
        <v>42.25</v>
      </c>
      <c r="F1105" s="3">
        <v>406</v>
      </c>
      <c r="G1105" s="3">
        <v>42.23</v>
      </c>
    </row>
    <row r="1106" spans="1:7" x14ac:dyDescent="0.3">
      <c r="A1106" s="6">
        <v>39332</v>
      </c>
      <c r="B1106" s="3">
        <v>42.25</v>
      </c>
      <c r="C1106" s="3">
        <v>42.25</v>
      </c>
      <c r="D1106" s="3">
        <v>41.6</v>
      </c>
      <c r="E1106" s="3">
        <v>41.6</v>
      </c>
      <c r="F1106" s="3">
        <v>198</v>
      </c>
      <c r="G1106" s="3">
        <v>41.65</v>
      </c>
    </row>
    <row r="1107" spans="1:7" x14ac:dyDescent="0.3">
      <c r="A1107" s="6">
        <v>39335</v>
      </c>
      <c r="B1107" s="3">
        <v>40.65</v>
      </c>
      <c r="C1107" s="3">
        <v>40.65</v>
      </c>
      <c r="D1107" s="3">
        <v>39.799999999999997</v>
      </c>
      <c r="E1107" s="3">
        <v>39.799999999999997</v>
      </c>
      <c r="F1107" s="3">
        <v>326</v>
      </c>
      <c r="G1107" s="3">
        <v>39.799999999999997</v>
      </c>
    </row>
    <row r="1108" spans="1:7" x14ac:dyDescent="0.3">
      <c r="A1108" s="6">
        <v>39336</v>
      </c>
      <c r="B1108" s="3">
        <v>40.25</v>
      </c>
      <c r="C1108" s="3">
        <v>40.549999999999997</v>
      </c>
      <c r="D1108" s="3">
        <v>39.9</v>
      </c>
      <c r="E1108" s="3">
        <v>40</v>
      </c>
      <c r="F1108" s="3">
        <v>328</v>
      </c>
      <c r="G1108" s="3">
        <v>39.880000000000003</v>
      </c>
    </row>
    <row r="1109" spans="1:7" x14ac:dyDescent="0.3">
      <c r="A1109" s="6">
        <v>39337</v>
      </c>
      <c r="B1109" s="3">
        <v>39.799999999999997</v>
      </c>
      <c r="C1109" s="3">
        <v>40.25</v>
      </c>
      <c r="D1109" s="3">
        <v>39.700000000000003</v>
      </c>
      <c r="E1109" s="3">
        <v>40.1</v>
      </c>
      <c r="F1109" s="3">
        <v>354</v>
      </c>
      <c r="G1109" s="3">
        <v>40</v>
      </c>
    </row>
    <row r="1110" spans="1:7" x14ac:dyDescent="0.3">
      <c r="A1110" s="6">
        <v>39338</v>
      </c>
      <c r="B1110" s="3">
        <v>39.75</v>
      </c>
      <c r="C1110" s="3">
        <v>39.85</v>
      </c>
      <c r="D1110" s="3">
        <v>39.6</v>
      </c>
      <c r="E1110" s="3">
        <v>39.799999999999997</v>
      </c>
      <c r="F1110" s="3">
        <v>250</v>
      </c>
      <c r="G1110" s="3">
        <v>39.799999999999997</v>
      </c>
    </row>
    <row r="1111" spans="1:7" x14ac:dyDescent="0.3">
      <c r="A1111" s="6">
        <v>39339</v>
      </c>
      <c r="B1111" s="3">
        <v>40.25</v>
      </c>
      <c r="C1111" s="3">
        <v>41.85</v>
      </c>
      <c r="D1111" s="3">
        <v>40.25</v>
      </c>
      <c r="E1111" s="3">
        <v>41.2</v>
      </c>
      <c r="F1111" s="3">
        <v>94</v>
      </c>
      <c r="G1111" s="3">
        <v>41.2</v>
      </c>
    </row>
    <row r="1112" spans="1:7" x14ac:dyDescent="0.3">
      <c r="A1112" s="6">
        <v>39342</v>
      </c>
      <c r="B1112" s="3">
        <v>41.4</v>
      </c>
      <c r="C1112" s="3">
        <v>41.4</v>
      </c>
      <c r="D1112" s="3">
        <v>41</v>
      </c>
      <c r="E1112" s="3">
        <v>41</v>
      </c>
      <c r="F1112" s="3">
        <v>23</v>
      </c>
      <c r="G1112" s="3">
        <v>40.880000000000003</v>
      </c>
    </row>
    <row r="1113" spans="1:7" x14ac:dyDescent="0.3">
      <c r="A1113" s="6">
        <v>39343</v>
      </c>
      <c r="B1113" s="3">
        <v>40.6</v>
      </c>
      <c r="C1113" s="3">
        <v>40.75</v>
      </c>
      <c r="D1113" s="3">
        <v>40.5</v>
      </c>
      <c r="E1113" s="3">
        <v>40.6</v>
      </c>
      <c r="F1113" s="3">
        <v>154</v>
      </c>
      <c r="G1113" s="3">
        <v>40.5</v>
      </c>
    </row>
    <row r="1114" spans="1:7" x14ac:dyDescent="0.3">
      <c r="A1114" s="6">
        <v>39344</v>
      </c>
      <c r="B1114" s="3">
        <v>40.700000000000003</v>
      </c>
      <c r="C1114" s="3">
        <v>40.75</v>
      </c>
      <c r="D1114" s="3">
        <v>40.4</v>
      </c>
      <c r="E1114" s="3">
        <v>40.75</v>
      </c>
      <c r="F1114" s="3">
        <v>113</v>
      </c>
      <c r="G1114" s="3">
        <v>40.69</v>
      </c>
    </row>
    <row r="1115" spans="1:7" x14ac:dyDescent="0.3">
      <c r="A1115" s="6">
        <v>39345</v>
      </c>
      <c r="B1115" s="3">
        <v>41.25</v>
      </c>
      <c r="C1115" s="3">
        <v>41.5</v>
      </c>
      <c r="D1115" s="3">
        <v>41.25</v>
      </c>
      <c r="E1115" s="3">
        <v>41.3</v>
      </c>
      <c r="F1115" s="3">
        <v>65</v>
      </c>
      <c r="G1115" s="3">
        <v>41.3</v>
      </c>
    </row>
    <row r="1116" spans="1:7" x14ac:dyDescent="0.3">
      <c r="A1116" s="6">
        <v>39346</v>
      </c>
      <c r="B1116" s="3">
        <v>42.4</v>
      </c>
      <c r="C1116" s="3">
        <v>42.75</v>
      </c>
      <c r="D1116" s="3">
        <v>42.35</v>
      </c>
      <c r="E1116" s="3">
        <v>42.75</v>
      </c>
      <c r="F1116" s="3">
        <v>54</v>
      </c>
      <c r="G1116" s="3">
        <v>42.67</v>
      </c>
    </row>
    <row r="1117" spans="1:7" x14ac:dyDescent="0.3">
      <c r="A1117" s="6">
        <v>39349</v>
      </c>
      <c r="B1117" s="3">
        <v>42.8</v>
      </c>
      <c r="C1117" s="3">
        <v>42.8</v>
      </c>
      <c r="D1117" s="3">
        <v>42.4</v>
      </c>
      <c r="E1117" s="3">
        <v>42.45</v>
      </c>
      <c r="F1117" s="3">
        <v>77</v>
      </c>
      <c r="G1117" s="3">
        <v>42.5</v>
      </c>
    </row>
    <row r="1118" spans="1:7" x14ac:dyDescent="0.3">
      <c r="A1118" s="6">
        <v>39350</v>
      </c>
      <c r="B1118" s="3">
        <v>42.9</v>
      </c>
      <c r="C1118" s="3">
        <v>43.2</v>
      </c>
      <c r="D1118" s="3">
        <v>42.75</v>
      </c>
      <c r="E1118" s="3">
        <v>43</v>
      </c>
      <c r="F1118" s="3">
        <v>283</v>
      </c>
      <c r="G1118" s="3">
        <v>43</v>
      </c>
    </row>
    <row r="1119" spans="1:7" x14ac:dyDescent="0.3">
      <c r="A1119" s="6">
        <v>39351</v>
      </c>
      <c r="B1119" s="3">
        <v>43.2</v>
      </c>
      <c r="C1119" s="3">
        <v>43.5</v>
      </c>
      <c r="D1119" s="3">
        <v>43.1</v>
      </c>
      <c r="E1119" s="3">
        <v>43.45</v>
      </c>
      <c r="F1119" s="3">
        <v>255</v>
      </c>
      <c r="G1119" s="3">
        <v>43.45</v>
      </c>
    </row>
    <row r="1120" spans="1:7" x14ac:dyDescent="0.3">
      <c r="A1120" s="6">
        <v>39352</v>
      </c>
      <c r="B1120" s="3">
        <v>43.45</v>
      </c>
      <c r="C1120" s="3">
        <v>43.5</v>
      </c>
      <c r="D1120" s="3">
        <v>43.35</v>
      </c>
      <c r="E1120" s="3">
        <v>43.35</v>
      </c>
      <c r="F1120" s="3">
        <v>63</v>
      </c>
      <c r="G1120" s="3">
        <v>43.35</v>
      </c>
    </row>
    <row r="1121" spans="1:7" x14ac:dyDescent="0.3">
      <c r="A1121" s="6">
        <v>39353</v>
      </c>
      <c r="B1121" s="3">
        <v>43.25</v>
      </c>
      <c r="C1121" s="3">
        <v>43.4</v>
      </c>
      <c r="D1121" s="3">
        <v>43.15</v>
      </c>
      <c r="E1121" s="3">
        <v>43.15</v>
      </c>
      <c r="F1121" s="3">
        <v>240</v>
      </c>
      <c r="G1121" s="3">
        <v>43.3</v>
      </c>
    </row>
    <row r="1122" spans="1:7" x14ac:dyDescent="0.3">
      <c r="A1122" s="6">
        <v>39356</v>
      </c>
      <c r="B1122" s="3">
        <v>50.35</v>
      </c>
      <c r="C1122" s="3">
        <v>50.35</v>
      </c>
      <c r="D1122" s="3">
        <v>50.35</v>
      </c>
      <c r="E1122" s="3">
        <v>50.35</v>
      </c>
      <c r="F1122" s="3">
        <v>0</v>
      </c>
      <c r="G1122" s="3">
        <v>50.35</v>
      </c>
    </row>
    <row r="1123" spans="1:7" x14ac:dyDescent="0.3">
      <c r="A1123" s="6">
        <v>39357</v>
      </c>
      <c r="B1123" s="3">
        <v>50.25</v>
      </c>
      <c r="C1123" s="3">
        <v>50.25</v>
      </c>
      <c r="D1123" s="3">
        <v>50.2</v>
      </c>
      <c r="E1123" s="3">
        <v>50.2</v>
      </c>
      <c r="F1123" s="3">
        <v>14</v>
      </c>
      <c r="G1123" s="3">
        <v>50</v>
      </c>
    </row>
    <row r="1124" spans="1:7" x14ac:dyDescent="0.3">
      <c r="A1124" s="6">
        <v>39358</v>
      </c>
      <c r="B1124" s="3">
        <v>49.9</v>
      </c>
      <c r="C1124" s="3">
        <v>49.9</v>
      </c>
      <c r="D1124" s="3">
        <v>49.35</v>
      </c>
      <c r="E1124" s="3">
        <v>49.35</v>
      </c>
      <c r="F1124" s="3">
        <v>38</v>
      </c>
      <c r="G1124" s="3">
        <v>49.35</v>
      </c>
    </row>
    <row r="1125" spans="1:7" x14ac:dyDescent="0.3">
      <c r="A1125" s="6">
        <v>39359</v>
      </c>
      <c r="B1125" s="3">
        <v>49.35</v>
      </c>
      <c r="C1125" s="3">
        <v>49.75</v>
      </c>
      <c r="D1125" s="3">
        <v>49.35</v>
      </c>
      <c r="E1125" s="3">
        <v>49.75</v>
      </c>
      <c r="F1125" s="3">
        <v>20</v>
      </c>
      <c r="G1125" s="3">
        <v>49.75</v>
      </c>
    </row>
    <row r="1126" spans="1:7" x14ac:dyDescent="0.3">
      <c r="A1126" s="6">
        <v>39360</v>
      </c>
      <c r="B1126" s="3">
        <v>50.05</v>
      </c>
      <c r="C1126" s="3">
        <v>50.1</v>
      </c>
      <c r="D1126" s="3">
        <v>50.05</v>
      </c>
      <c r="E1126" s="3">
        <v>50.1</v>
      </c>
      <c r="F1126" s="3">
        <v>26</v>
      </c>
      <c r="G1126" s="3">
        <v>49.43</v>
      </c>
    </row>
    <row r="1127" spans="1:7" x14ac:dyDescent="0.3">
      <c r="A1127" s="6">
        <v>39363</v>
      </c>
      <c r="B1127" s="3">
        <v>50.15</v>
      </c>
      <c r="C1127" s="3">
        <v>50.15</v>
      </c>
      <c r="D1127" s="3">
        <v>50.15</v>
      </c>
      <c r="E1127" s="3">
        <v>50.15</v>
      </c>
      <c r="F1127" s="3">
        <v>5</v>
      </c>
      <c r="G1127" s="3">
        <v>49.83</v>
      </c>
    </row>
    <row r="1128" spans="1:7" x14ac:dyDescent="0.3">
      <c r="A1128" s="6">
        <v>39364</v>
      </c>
      <c r="B1128" s="3">
        <v>50.1</v>
      </c>
      <c r="C1128" s="3">
        <v>50.1</v>
      </c>
      <c r="D1128" s="3">
        <v>50</v>
      </c>
      <c r="E1128" s="3">
        <v>50.1</v>
      </c>
      <c r="F1128" s="3">
        <v>31</v>
      </c>
      <c r="G1128" s="3">
        <v>50.1</v>
      </c>
    </row>
    <row r="1129" spans="1:7" x14ac:dyDescent="0.3">
      <c r="A1129" s="6">
        <v>39365</v>
      </c>
      <c r="B1129" s="3">
        <v>50.75</v>
      </c>
      <c r="C1129" s="3">
        <v>51.5</v>
      </c>
      <c r="D1129" s="3">
        <v>50.75</v>
      </c>
      <c r="E1129" s="3">
        <v>51.5</v>
      </c>
      <c r="F1129" s="3">
        <v>32</v>
      </c>
      <c r="G1129" s="3">
        <v>51.76</v>
      </c>
    </row>
    <row r="1130" spans="1:7" x14ac:dyDescent="0.3">
      <c r="A1130" s="6">
        <v>39366</v>
      </c>
      <c r="B1130" s="3">
        <v>51.5</v>
      </c>
      <c r="C1130" s="3">
        <v>52</v>
      </c>
      <c r="D1130" s="3">
        <v>51.5</v>
      </c>
      <c r="E1130" s="3">
        <v>52</v>
      </c>
      <c r="F1130" s="3">
        <v>28</v>
      </c>
      <c r="G1130" s="3">
        <v>51.78</v>
      </c>
    </row>
    <row r="1131" spans="1:7" x14ac:dyDescent="0.3">
      <c r="A1131" s="6">
        <v>39367</v>
      </c>
      <c r="B1131" s="3">
        <v>52.85</v>
      </c>
      <c r="C1131" s="3">
        <v>53.65</v>
      </c>
      <c r="D1131" s="3">
        <v>52.85</v>
      </c>
      <c r="E1131" s="3">
        <v>53.65</v>
      </c>
      <c r="F1131" s="3">
        <v>80</v>
      </c>
      <c r="G1131" s="3">
        <v>53.6</v>
      </c>
    </row>
    <row r="1132" spans="1:7" x14ac:dyDescent="0.3">
      <c r="A1132" s="6">
        <v>39370</v>
      </c>
      <c r="B1132" s="3">
        <v>53.25</v>
      </c>
      <c r="C1132" s="3">
        <v>54</v>
      </c>
      <c r="D1132" s="3">
        <v>53.25</v>
      </c>
      <c r="E1132" s="3">
        <v>54</v>
      </c>
      <c r="F1132" s="3">
        <v>32</v>
      </c>
      <c r="G1132" s="3">
        <v>54</v>
      </c>
    </row>
    <row r="1133" spans="1:7" x14ac:dyDescent="0.3">
      <c r="A1133" s="6">
        <v>39371</v>
      </c>
      <c r="B1133" s="3">
        <v>54.5</v>
      </c>
      <c r="C1133" s="3">
        <v>54.75</v>
      </c>
      <c r="D1133" s="3">
        <v>54</v>
      </c>
      <c r="E1133" s="3">
        <v>54</v>
      </c>
      <c r="F1133" s="3">
        <v>33</v>
      </c>
      <c r="G1133" s="3">
        <v>54</v>
      </c>
    </row>
    <row r="1134" spans="1:7" x14ac:dyDescent="0.3">
      <c r="A1134" s="6">
        <v>39372</v>
      </c>
      <c r="B1134" s="3">
        <v>54.15</v>
      </c>
      <c r="C1134" s="3">
        <v>54.8</v>
      </c>
      <c r="D1134" s="3">
        <v>54</v>
      </c>
      <c r="E1134" s="3">
        <v>54.8</v>
      </c>
      <c r="F1134" s="3">
        <v>50</v>
      </c>
      <c r="G1134" s="3">
        <v>54.68</v>
      </c>
    </row>
    <row r="1135" spans="1:7" x14ac:dyDescent="0.3">
      <c r="A1135" s="6">
        <v>39373</v>
      </c>
      <c r="B1135" s="3">
        <v>55.75</v>
      </c>
      <c r="C1135" s="3">
        <v>56.5</v>
      </c>
      <c r="D1135" s="3">
        <v>55.75</v>
      </c>
      <c r="E1135" s="3">
        <v>56.5</v>
      </c>
      <c r="F1135" s="3">
        <v>44</v>
      </c>
      <c r="G1135" s="3">
        <v>56.15</v>
      </c>
    </row>
    <row r="1136" spans="1:7" x14ac:dyDescent="0.3">
      <c r="A1136" s="6">
        <v>39374</v>
      </c>
      <c r="B1136" s="3">
        <v>59.5</v>
      </c>
      <c r="C1136" s="3">
        <v>60</v>
      </c>
      <c r="D1136" s="3">
        <v>58.75</v>
      </c>
      <c r="E1136" s="3">
        <v>60</v>
      </c>
      <c r="F1136" s="3">
        <v>97</v>
      </c>
      <c r="G1136" s="3">
        <v>59.75</v>
      </c>
    </row>
    <row r="1137" spans="1:7" x14ac:dyDescent="0.3">
      <c r="A1137" s="6">
        <v>39377</v>
      </c>
      <c r="B1137" s="3">
        <v>59.25</v>
      </c>
      <c r="C1137" s="3">
        <v>59.25</v>
      </c>
      <c r="D1137" s="3">
        <v>57.25</v>
      </c>
      <c r="E1137" s="3">
        <v>57.25</v>
      </c>
      <c r="F1137" s="3">
        <v>144</v>
      </c>
      <c r="G1137" s="3">
        <v>57.25</v>
      </c>
    </row>
    <row r="1138" spans="1:7" x14ac:dyDescent="0.3">
      <c r="A1138" s="6">
        <v>39378</v>
      </c>
      <c r="B1138" s="3">
        <v>55.75</v>
      </c>
      <c r="C1138" s="3">
        <v>56.4</v>
      </c>
      <c r="D1138" s="3">
        <v>55.5</v>
      </c>
      <c r="E1138" s="3">
        <v>56.4</v>
      </c>
      <c r="F1138" s="3">
        <v>121</v>
      </c>
      <c r="G1138" s="3">
        <v>56.4</v>
      </c>
    </row>
    <row r="1139" spans="1:7" x14ac:dyDescent="0.3">
      <c r="A1139" s="6">
        <v>39379</v>
      </c>
      <c r="B1139" s="3">
        <v>58.3</v>
      </c>
      <c r="C1139" s="3">
        <v>58.3</v>
      </c>
      <c r="D1139" s="3">
        <v>58.3</v>
      </c>
      <c r="E1139" s="3">
        <v>58.3</v>
      </c>
      <c r="F1139" s="3">
        <v>7</v>
      </c>
      <c r="G1139" s="3">
        <v>58.3</v>
      </c>
    </row>
    <row r="1140" spans="1:7" x14ac:dyDescent="0.3">
      <c r="A1140" s="6">
        <v>39380</v>
      </c>
      <c r="B1140" s="3">
        <v>60</v>
      </c>
      <c r="C1140" s="3">
        <v>60</v>
      </c>
      <c r="D1140" s="3">
        <v>59.9</v>
      </c>
      <c r="E1140" s="3">
        <v>60</v>
      </c>
      <c r="F1140" s="3">
        <v>21</v>
      </c>
      <c r="G1140" s="3">
        <v>59.05</v>
      </c>
    </row>
    <row r="1141" spans="1:7" x14ac:dyDescent="0.3">
      <c r="A1141" s="6">
        <v>39381</v>
      </c>
      <c r="B1141" s="3">
        <v>59</v>
      </c>
      <c r="C1141" s="3">
        <v>59.35</v>
      </c>
      <c r="D1141" s="3">
        <v>58.6</v>
      </c>
      <c r="E1141" s="3">
        <v>58.6</v>
      </c>
      <c r="F1141" s="3">
        <v>24</v>
      </c>
      <c r="G1141" s="3">
        <v>58.6</v>
      </c>
    </row>
    <row r="1142" spans="1:7" x14ac:dyDescent="0.3">
      <c r="A1142" s="6">
        <v>39384</v>
      </c>
      <c r="B1142" s="3">
        <v>59</v>
      </c>
      <c r="C1142" s="3">
        <v>59.1</v>
      </c>
      <c r="D1142" s="3">
        <v>59</v>
      </c>
      <c r="E1142" s="3">
        <v>59</v>
      </c>
      <c r="F1142" s="3">
        <v>20</v>
      </c>
      <c r="G1142" s="3">
        <v>59</v>
      </c>
    </row>
    <row r="1143" spans="1:7" x14ac:dyDescent="0.3">
      <c r="A1143" s="6">
        <v>39385</v>
      </c>
      <c r="B1143" s="3">
        <v>58.2</v>
      </c>
      <c r="C1143" s="3">
        <v>58.25</v>
      </c>
      <c r="D1143" s="3">
        <v>56.7</v>
      </c>
      <c r="E1143" s="3">
        <v>57</v>
      </c>
      <c r="F1143" s="3">
        <v>126</v>
      </c>
      <c r="G1143" s="3">
        <v>56.9</v>
      </c>
    </row>
    <row r="1144" spans="1:7" x14ac:dyDescent="0.3">
      <c r="A1144" s="6">
        <v>39386</v>
      </c>
      <c r="B1144" s="3">
        <v>55.25</v>
      </c>
      <c r="C1144" s="3">
        <v>57.25</v>
      </c>
      <c r="D1144" s="3">
        <v>55.15</v>
      </c>
      <c r="E1144" s="3">
        <v>57.2</v>
      </c>
      <c r="F1144" s="3">
        <v>112</v>
      </c>
      <c r="G1144" s="3">
        <v>57.2</v>
      </c>
    </row>
    <row r="1145" spans="1:7" x14ac:dyDescent="0.3">
      <c r="A1145" s="6">
        <v>39387</v>
      </c>
      <c r="B1145" s="3">
        <v>57.85</v>
      </c>
      <c r="C1145" s="3">
        <v>57.85</v>
      </c>
      <c r="D1145" s="3">
        <v>57.75</v>
      </c>
      <c r="E1145" s="3">
        <v>57.75</v>
      </c>
      <c r="F1145" s="3">
        <v>12</v>
      </c>
      <c r="G1145" s="3">
        <v>57.75</v>
      </c>
    </row>
    <row r="1146" spans="1:7" x14ac:dyDescent="0.3">
      <c r="A1146" s="6">
        <v>39388</v>
      </c>
      <c r="B1146" s="3">
        <v>58.35</v>
      </c>
      <c r="C1146" s="3">
        <v>58.35</v>
      </c>
      <c r="D1146" s="3">
        <v>58.2</v>
      </c>
      <c r="E1146" s="3">
        <v>58.2</v>
      </c>
      <c r="F1146" s="3">
        <v>9</v>
      </c>
      <c r="G1146" s="3">
        <v>58.2</v>
      </c>
    </row>
    <row r="1147" spans="1:7" x14ac:dyDescent="0.3">
      <c r="A1147" s="6">
        <v>39391</v>
      </c>
      <c r="B1147" s="3">
        <v>56.25</v>
      </c>
      <c r="C1147" s="3">
        <v>56.25</v>
      </c>
      <c r="D1147" s="3">
        <v>55.55</v>
      </c>
      <c r="E1147" s="3">
        <v>55.55</v>
      </c>
      <c r="F1147" s="3">
        <v>6</v>
      </c>
      <c r="G1147" s="3">
        <v>55.82</v>
      </c>
    </row>
    <row r="1148" spans="1:7" x14ac:dyDescent="0.3">
      <c r="A1148" s="6">
        <v>39392</v>
      </c>
      <c r="B1148" s="3">
        <v>55.5</v>
      </c>
      <c r="C1148" s="3">
        <v>57</v>
      </c>
      <c r="D1148" s="3">
        <v>55.5</v>
      </c>
      <c r="E1148" s="3">
        <v>57</v>
      </c>
      <c r="F1148" s="3">
        <v>23</v>
      </c>
      <c r="G1148" s="3">
        <v>57</v>
      </c>
    </row>
    <row r="1149" spans="1:7" x14ac:dyDescent="0.3">
      <c r="A1149" s="6">
        <v>39393</v>
      </c>
      <c r="B1149" s="3">
        <v>57.25</v>
      </c>
      <c r="C1149" s="3">
        <v>57.25</v>
      </c>
      <c r="D1149" s="3">
        <v>57.25</v>
      </c>
      <c r="E1149" s="3">
        <v>57.25</v>
      </c>
      <c r="F1149" s="3">
        <v>5</v>
      </c>
      <c r="G1149" s="3">
        <v>56.83</v>
      </c>
    </row>
    <row r="1150" spans="1:7" x14ac:dyDescent="0.3">
      <c r="A1150" s="6">
        <v>39394</v>
      </c>
      <c r="B1150" s="3">
        <v>57.65</v>
      </c>
      <c r="C1150" s="3">
        <v>57.65</v>
      </c>
      <c r="D1150" s="3">
        <v>57.65</v>
      </c>
      <c r="E1150" s="3">
        <v>57.65</v>
      </c>
      <c r="F1150" s="3">
        <v>0</v>
      </c>
      <c r="G1150" s="3">
        <v>57.65</v>
      </c>
    </row>
    <row r="1151" spans="1:7" x14ac:dyDescent="0.3">
      <c r="A1151" s="6">
        <v>39395</v>
      </c>
      <c r="B1151" s="3">
        <v>58.3</v>
      </c>
      <c r="C1151" s="3">
        <v>58.3</v>
      </c>
      <c r="D1151" s="3">
        <v>58.3</v>
      </c>
      <c r="E1151" s="3">
        <v>58.3</v>
      </c>
      <c r="F1151" s="3">
        <v>0</v>
      </c>
      <c r="G1151" s="3">
        <v>58.3</v>
      </c>
    </row>
    <row r="1152" spans="1:7" x14ac:dyDescent="0.3">
      <c r="A1152" s="6">
        <v>39398</v>
      </c>
      <c r="B1152" s="3">
        <v>58.02</v>
      </c>
      <c r="C1152" s="3">
        <v>58.02</v>
      </c>
      <c r="D1152" s="3">
        <v>57.4</v>
      </c>
      <c r="E1152" s="3">
        <v>57.4</v>
      </c>
      <c r="F1152" s="3">
        <v>11</v>
      </c>
      <c r="G1152" s="3">
        <v>57.5</v>
      </c>
    </row>
    <row r="1153" spans="1:7" x14ac:dyDescent="0.3">
      <c r="A1153" s="6">
        <v>39399</v>
      </c>
      <c r="B1153" s="3">
        <v>57.1</v>
      </c>
      <c r="C1153" s="3">
        <v>57.5</v>
      </c>
      <c r="D1153" s="3">
        <v>57.1</v>
      </c>
      <c r="E1153" s="3">
        <v>57.5</v>
      </c>
      <c r="F1153" s="3">
        <v>7</v>
      </c>
      <c r="G1153" s="3">
        <v>57.5</v>
      </c>
    </row>
    <row r="1154" spans="1:7" x14ac:dyDescent="0.3">
      <c r="A1154" s="6">
        <v>39400</v>
      </c>
      <c r="B1154" s="3">
        <v>57.75</v>
      </c>
      <c r="C1154" s="3">
        <v>58</v>
      </c>
      <c r="D1154" s="3">
        <v>57.75</v>
      </c>
      <c r="E1154" s="3">
        <v>57.75</v>
      </c>
      <c r="F1154" s="3">
        <v>16</v>
      </c>
      <c r="G1154" s="3">
        <v>57.75</v>
      </c>
    </row>
    <row r="1155" spans="1:7" x14ac:dyDescent="0.3">
      <c r="A1155" s="6">
        <v>39401</v>
      </c>
      <c r="B1155" s="3">
        <v>57.4</v>
      </c>
      <c r="C1155" s="3">
        <v>57.4</v>
      </c>
      <c r="D1155" s="3">
        <v>57.06</v>
      </c>
      <c r="E1155" s="3">
        <v>57.25</v>
      </c>
      <c r="F1155" s="3">
        <v>17</v>
      </c>
      <c r="G1155" s="3">
        <v>57.25</v>
      </c>
    </row>
    <row r="1156" spans="1:7" x14ac:dyDescent="0.3">
      <c r="A1156" s="6">
        <v>39402</v>
      </c>
      <c r="B1156" s="3">
        <v>57.5</v>
      </c>
      <c r="C1156" s="3">
        <v>57.55</v>
      </c>
      <c r="D1156" s="3">
        <v>57.5</v>
      </c>
      <c r="E1156" s="3">
        <v>57.55</v>
      </c>
      <c r="F1156" s="3">
        <v>4</v>
      </c>
      <c r="G1156" s="3">
        <v>57.55</v>
      </c>
    </row>
    <row r="1157" spans="1:7" x14ac:dyDescent="0.3">
      <c r="A1157" s="6">
        <v>39405</v>
      </c>
      <c r="B1157" s="3">
        <v>57.75</v>
      </c>
      <c r="C1157" s="3">
        <v>58</v>
      </c>
      <c r="D1157" s="3">
        <v>57.6</v>
      </c>
      <c r="E1157" s="3">
        <v>58</v>
      </c>
      <c r="F1157" s="3">
        <v>15</v>
      </c>
      <c r="G1157" s="3">
        <v>58</v>
      </c>
    </row>
    <row r="1158" spans="1:7" x14ac:dyDescent="0.3">
      <c r="A1158" s="6">
        <v>39406</v>
      </c>
      <c r="B1158" s="3">
        <v>58.5</v>
      </c>
      <c r="C1158" s="3">
        <v>58.55</v>
      </c>
      <c r="D1158" s="3">
        <v>58.3</v>
      </c>
      <c r="E1158" s="3">
        <v>58.55</v>
      </c>
      <c r="F1158" s="3">
        <v>14</v>
      </c>
      <c r="G1158" s="3">
        <v>58.55</v>
      </c>
    </row>
    <row r="1159" spans="1:7" x14ac:dyDescent="0.3">
      <c r="A1159" s="6">
        <v>39407</v>
      </c>
      <c r="B1159" s="3">
        <v>58.35</v>
      </c>
      <c r="C1159" s="3">
        <v>58.35</v>
      </c>
      <c r="D1159" s="3">
        <v>58.35</v>
      </c>
      <c r="E1159" s="3">
        <v>58.35</v>
      </c>
      <c r="F1159" s="3">
        <v>4</v>
      </c>
      <c r="G1159" s="3">
        <v>58.35</v>
      </c>
    </row>
    <row r="1160" spans="1:7" x14ac:dyDescent="0.3">
      <c r="A1160" s="6">
        <v>39408</v>
      </c>
      <c r="B1160" s="3">
        <v>57.8</v>
      </c>
      <c r="C1160" s="3">
        <v>58.05</v>
      </c>
      <c r="D1160" s="3">
        <v>57.75</v>
      </c>
      <c r="E1160" s="3">
        <v>57.75</v>
      </c>
      <c r="F1160" s="3">
        <v>13</v>
      </c>
      <c r="G1160" s="3">
        <v>57.75</v>
      </c>
    </row>
    <row r="1161" spans="1:7" x14ac:dyDescent="0.3">
      <c r="A1161" s="6">
        <v>39409</v>
      </c>
      <c r="B1161" s="3">
        <v>58.35</v>
      </c>
      <c r="C1161" s="3">
        <v>58.35</v>
      </c>
      <c r="D1161" s="3">
        <v>58</v>
      </c>
      <c r="E1161" s="3">
        <v>58</v>
      </c>
      <c r="F1161" s="3">
        <v>8</v>
      </c>
      <c r="G1161" s="3">
        <v>58</v>
      </c>
    </row>
    <row r="1162" spans="1:7" x14ac:dyDescent="0.3">
      <c r="A1162" s="6">
        <v>39412</v>
      </c>
      <c r="B1162" s="3">
        <v>58.4</v>
      </c>
      <c r="C1162" s="3">
        <v>58.4</v>
      </c>
      <c r="D1162" s="3">
        <v>58.2</v>
      </c>
      <c r="E1162" s="3">
        <v>58.2</v>
      </c>
      <c r="F1162" s="3">
        <v>2</v>
      </c>
      <c r="G1162" s="3">
        <v>58.2</v>
      </c>
    </row>
    <row r="1163" spans="1:7" x14ac:dyDescent="0.3">
      <c r="A1163" s="6">
        <v>39413</v>
      </c>
      <c r="B1163" s="3">
        <v>57.75</v>
      </c>
      <c r="C1163" s="3">
        <v>57.75</v>
      </c>
      <c r="D1163" s="3">
        <v>57.5</v>
      </c>
      <c r="E1163" s="3">
        <v>57.5</v>
      </c>
      <c r="F1163" s="3">
        <v>8</v>
      </c>
      <c r="G1163" s="3">
        <v>57.5</v>
      </c>
    </row>
    <row r="1164" spans="1:7" x14ac:dyDescent="0.3">
      <c r="A1164" s="6">
        <v>39414</v>
      </c>
      <c r="B1164" s="3">
        <v>57</v>
      </c>
      <c r="C1164" s="3">
        <v>57</v>
      </c>
      <c r="D1164" s="3">
        <v>56.9</v>
      </c>
      <c r="E1164" s="3">
        <v>56.9</v>
      </c>
      <c r="F1164" s="3">
        <v>15</v>
      </c>
      <c r="G1164" s="3">
        <v>57.4</v>
      </c>
    </row>
    <row r="1165" spans="1:7" x14ac:dyDescent="0.3">
      <c r="A1165" s="6">
        <v>39415</v>
      </c>
      <c r="B1165" s="3">
        <v>55.7</v>
      </c>
      <c r="C1165" s="3">
        <v>55.7</v>
      </c>
      <c r="D1165" s="3">
        <v>54.5</v>
      </c>
      <c r="E1165" s="3">
        <v>54.5</v>
      </c>
      <c r="F1165" s="3">
        <v>53</v>
      </c>
      <c r="G1165" s="3">
        <v>54.5</v>
      </c>
    </row>
    <row r="1166" spans="1:7" x14ac:dyDescent="0.3">
      <c r="A1166" s="6">
        <v>39416</v>
      </c>
      <c r="B1166" s="3">
        <v>53.5</v>
      </c>
      <c r="C1166" s="3">
        <v>53.7</v>
      </c>
      <c r="D1166" s="3">
        <v>52.9</v>
      </c>
      <c r="E1166" s="3">
        <v>52.9</v>
      </c>
      <c r="F1166" s="3">
        <v>9</v>
      </c>
      <c r="G1166" s="3">
        <v>53.6</v>
      </c>
    </row>
    <row r="1167" spans="1:7" x14ac:dyDescent="0.3">
      <c r="A1167" s="6">
        <v>39419</v>
      </c>
      <c r="B1167" s="3">
        <v>49.8</v>
      </c>
      <c r="C1167" s="3">
        <v>50</v>
      </c>
      <c r="D1167" s="3">
        <v>49.7</v>
      </c>
      <c r="E1167" s="3">
        <v>50</v>
      </c>
      <c r="F1167" s="3">
        <v>21</v>
      </c>
      <c r="G1167" s="3">
        <v>50</v>
      </c>
    </row>
    <row r="1168" spans="1:7" x14ac:dyDescent="0.3">
      <c r="A1168" s="6">
        <v>39420</v>
      </c>
      <c r="B1168" s="3">
        <v>50.9</v>
      </c>
      <c r="C1168" s="3">
        <v>51</v>
      </c>
      <c r="D1168" s="3">
        <v>50.9</v>
      </c>
      <c r="E1168" s="3">
        <v>51</v>
      </c>
      <c r="F1168" s="3">
        <v>12</v>
      </c>
      <c r="G1168" s="3">
        <v>51</v>
      </c>
    </row>
    <row r="1169" spans="1:7" x14ac:dyDescent="0.3">
      <c r="A1169" s="6">
        <v>39421</v>
      </c>
      <c r="B1169" s="3">
        <v>51</v>
      </c>
      <c r="C1169" s="3">
        <v>51.4</v>
      </c>
      <c r="D1169" s="3">
        <v>51</v>
      </c>
      <c r="E1169" s="3">
        <v>51.3</v>
      </c>
      <c r="F1169" s="3">
        <v>8</v>
      </c>
      <c r="G1169" s="3">
        <v>50.45</v>
      </c>
    </row>
    <row r="1170" spans="1:7" x14ac:dyDescent="0.3">
      <c r="A1170" s="6">
        <v>39422</v>
      </c>
      <c r="B1170" s="3">
        <v>50.5</v>
      </c>
      <c r="C1170" s="3">
        <v>50.5</v>
      </c>
      <c r="D1170" s="3">
        <v>50</v>
      </c>
      <c r="E1170" s="3">
        <v>50</v>
      </c>
      <c r="F1170" s="3">
        <v>8</v>
      </c>
      <c r="G1170" s="3">
        <v>50</v>
      </c>
    </row>
    <row r="1171" spans="1:7" x14ac:dyDescent="0.3">
      <c r="A1171" s="6">
        <v>39423</v>
      </c>
      <c r="B1171" s="3">
        <v>51</v>
      </c>
      <c r="C1171" s="3">
        <v>51</v>
      </c>
      <c r="D1171" s="3">
        <v>51</v>
      </c>
      <c r="E1171" s="3">
        <v>51</v>
      </c>
      <c r="F1171" s="3">
        <v>12</v>
      </c>
      <c r="G1171" s="3">
        <v>51</v>
      </c>
    </row>
    <row r="1172" spans="1:7" x14ac:dyDescent="0.3">
      <c r="A1172" s="6">
        <v>39426</v>
      </c>
      <c r="B1172" s="3">
        <v>51.5</v>
      </c>
      <c r="C1172" s="3">
        <v>52.35</v>
      </c>
      <c r="D1172" s="3">
        <v>51.5</v>
      </c>
      <c r="E1172" s="3">
        <v>52.35</v>
      </c>
      <c r="F1172" s="3">
        <v>11</v>
      </c>
      <c r="G1172" s="3">
        <v>51.63</v>
      </c>
    </row>
    <row r="1173" spans="1:7" x14ac:dyDescent="0.3">
      <c r="A1173" s="6">
        <v>39427</v>
      </c>
      <c r="B1173" s="3">
        <v>51.6</v>
      </c>
      <c r="C1173" s="3">
        <v>51.75</v>
      </c>
      <c r="D1173" s="3">
        <v>51.4</v>
      </c>
      <c r="E1173" s="3">
        <v>51.5</v>
      </c>
      <c r="F1173" s="3">
        <v>38</v>
      </c>
      <c r="G1173" s="3">
        <v>51.5</v>
      </c>
    </row>
    <row r="1174" spans="1:7" x14ac:dyDescent="0.3">
      <c r="A1174" s="6">
        <v>39428</v>
      </c>
      <c r="B1174" s="3">
        <v>51.25</v>
      </c>
      <c r="C1174" s="3">
        <v>51.25</v>
      </c>
      <c r="D1174" s="3">
        <v>50.75</v>
      </c>
      <c r="E1174" s="3">
        <v>50.76</v>
      </c>
      <c r="F1174" s="3">
        <v>67</v>
      </c>
      <c r="G1174" s="3">
        <v>50.76</v>
      </c>
    </row>
    <row r="1175" spans="1:7" x14ac:dyDescent="0.3">
      <c r="A1175" s="6">
        <v>39429</v>
      </c>
      <c r="B1175" s="3">
        <v>51.8</v>
      </c>
      <c r="C1175" s="3">
        <v>51.8</v>
      </c>
      <c r="D1175" s="3">
        <v>51.8</v>
      </c>
      <c r="E1175" s="3">
        <v>51.8</v>
      </c>
      <c r="F1175" s="3">
        <v>3</v>
      </c>
      <c r="G1175" s="3">
        <v>51.8</v>
      </c>
    </row>
    <row r="1176" spans="1:7" x14ac:dyDescent="0.3">
      <c r="A1176" s="6">
        <v>39430</v>
      </c>
      <c r="B1176" s="3">
        <v>51.63</v>
      </c>
      <c r="C1176" s="3">
        <v>51.63</v>
      </c>
      <c r="D1176" s="3">
        <v>51.63</v>
      </c>
      <c r="E1176" s="3">
        <v>51.63</v>
      </c>
      <c r="F1176" s="3">
        <v>0</v>
      </c>
      <c r="G1176" s="3">
        <v>51.63</v>
      </c>
    </row>
    <row r="1177" spans="1:7" x14ac:dyDescent="0.3">
      <c r="A1177" s="6">
        <v>39433</v>
      </c>
      <c r="B1177" s="3">
        <v>51.35</v>
      </c>
      <c r="C1177" s="3">
        <v>51.35</v>
      </c>
      <c r="D1177" s="3">
        <v>51.35</v>
      </c>
      <c r="E1177" s="3">
        <v>51.35</v>
      </c>
      <c r="F1177" s="3">
        <v>2</v>
      </c>
      <c r="G1177" s="3">
        <v>51.15</v>
      </c>
    </row>
    <row r="1178" spans="1:7" x14ac:dyDescent="0.3">
      <c r="A1178" s="6">
        <v>39434</v>
      </c>
      <c r="B1178" s="3">
        <v>51.1</v>
      </c>
      <c r="C1178" s="3">
        <v>51.1</v>
      </c>
      <c r="D1178" s="3">
        <v>50</v>
      </c>
      <c r="E1178" s="3">
        <v>50.25</v>
      </c>
      <c r="F1178" s="3">
        <v>45</v>
      </c>
      <c r="G1178" s="3">
        <v>50.25</v>
      </c>
    </row>
    <row r="1179" spans="1:7" x14ac:dyDescent="0.3">
      <c r="A1179" s="6">
        <v>39435</v>
      </c>
      <c r="B1179" s="3">
        <v>49.8</v>
      </c>
      <c r="C1179" s="3">
        <v>50.25</v>
      </c>
      <c r="D1179" s="3">
        <v>49.8</v>
      </c>
      <c r="E1179" s="3">
        <v>49.9</v>
      </c>
      <c r="F1179" s="3">
        <v>42</v>
      </c>
      <c r="G1179" s="3">
        <v>49.9</v>
      </c>
    </row>
    <row r="1180" spans="1:7" x14ac:dyDescent="0.3">
      <c r="A1180" s="6">
        <v>39436</v>
      </c>
      <c r="B1180" s="3">
        <v>50</v>
      </c>
      <c r="C1180" s="3">
        <v>50</v>
      </c>
      <c r="D1180" s="3">
        <v>49.6</v>
      </c>
      <c r="E1180" s="3">
        <v>49.65</v>
      </c>
      <c r="F1180" s="3">
        <v>89</v>
      </c>
      <c r="G1180" s="3">
        <v>49.65</v>
      </c>
    </row>
    <row r="1181" spans="1:7" x14ac:dyDescent="0.3">
      <c r="A1181" s="6">
        <v>39437</v>
      </c>
      <c r="B1181" s="3">
        <v>49.6</v>
      </c>
      <c r="C1181" s="3">
        <v>49.95</v>
      </c>
      <c r="D1181" s="3">
        <v>49.5</v>
      </c>
      <c r="E1181" s="3">
        <v>49.85</v>
      </c>
      <c r="F1181" s="3">
        <v>17</v>
      </c>
      <c r="G1181" s="3">
        <v>49.85</v>
      </c>
    </row>
    <row r="1182" spans="1:7" x14ac:dyDescent="0.3">
      <c r="A1182" s="6">
        <v>39443</v>
      </c>
      <c r="B1182" s="3">
        <v>50.35</v>
      </c>
      <c r="C1182" s="3">
        <v>50.4</v>
      </c>
      <c r="D1182" s="3">
        <v>50.35</v>
      </c>
      <c r="E1182" s="3">
        <v>50.4</v>
      </c>
      <c r="F1182" s="3">
        <v>15</v>
      </c>
      <c r="G1182" s="3">
        <v>50.58</v>
      </c>
    </row>
    <row r="1183" spans="1:7" x14ac:dyDescent="0.3">
      <c r="A1183" s="6">
        <v>39444</v>
      </c>
      <c r="B1183" s="3">
        <v>50.6</v>
      </c>
      <c r="C1183" s="3">
        <v>50.6</v>
      </c>
      <c r="D1183" s="3">
        <v>49.9</v>
      </c>
      <c r="E1183" s="3">
        <v>49.9</v>
      </c>
      <c r="F1183" s="3">
        <v>36</v>
      </c>
      <c r="G1183" s="3">
        <v>49.9</v>
      </c>
    </row>
    <row r="1184" spans="1:7" x14ac:dyDescent="0.3">
      <c r="A1184" s="6">
        <v>39449</v>
      </c>
      <c r="B1184" s="3">
        <v>49.7</v>
      </c>
      <c r="C1184" s="3">
        <v>49.7</v>
      </c>
      <c r="D1184" s="3">
        <v>49.6</v>
      </c>
      <c r="E1184" s="3">
        <v>49.6</v>
      </c>
      <c r="F1184" s="3">
        <v>8</v>
      </c>
      <c r="G1184" s="3">
        <v>49.6</v>
      </c>
    </row>
    <row r="1185" spans="1:7" x14ac:dyDescent="0.3">
      <c r="A1185" s="6">
        <v>39450</v>
      </c>
      <c r="B1185" s="3">
        <v>49.9</v>
      </c>
      <c r="C1185" s="3">
        <v>50.25</v>
      </c>
      <c r="D1185" s="3">
        <v>49.9</v>
      </c>
      <c r="E1185" s="3">
        <v>49.9</v>
      </c>
      <c r="F1185" s="3">
        <v>29</v>
      </c>
      <c r="G1185" s="3">
        <v>49.77</v>
      </c>
    </row>
    <row r="1186" spans="1:7" x14ac:dyDescent="0.3">
      <c r="A1186" s="6">
        <v>39451</v>
      </c>
      <c r="B1186" s="3">
        <v>49.5</v>
      </c>
      <c r="C1186" s="3">
        <v>49.95</v>
      </c>
      <c r="D1186" s="3">
        <v>49.5</v>
      </c>
      <c r="E1186" s="3">
        <v>49.95</v>
      </c>
      <c r="F1186" s="3">
        <v>41</v>
      </c>
      <c r="G1186" s="3">
        <v>50</v>
      </c>
    </row>
    <row r="1187" spans="1:7" x14ac:dyDescent="0.3">
      <c r="A1187" s="6">
        <v>39454</v>
      </c>
      <c r="B1187" s="3">
        <v>49.65</v>
      </c>
      <c r="C1187" s="3">
        <v>49.65</v>
      </c>
      <c r="D1187" s="3">
        <v>49.55</v>
      </c>
      <c r="E1187" s="3">
        <v>49.55</v>
      </c>
      <c r="F1187" s="3">
        <v>24</v>
      </c>
      <c r="G1187" s="3">
        <v>49.83</v>
      </c>
    </row>
    <row r="1188" spans="1:7" x14ac:dyDescent="0.3">
      <c r="A1188" s="6">
        <v>39455</v>
      </c>
      <c r="B1188" s="3">
        <v>50.75</v>
      </c>
      <c r="C1188" s="3">
        <v>50.75</v>
      </c>
      <c r="D1188" s="3">
        <v>49.85</v>
      </c>
      <c r="E1188" s="3">
        <v>50.7</v>
      </c>
      <c r="F1188" s="3">
        <v>71</v>
      </c>
      <c r="G1188" s="3">
        <v>50.7</v>
      </c>
    </row>
    <row r="1189" spans="1:7" x14ac:dyDescent="0.3">
      <c r="A1189" s="6">
        <v>39456</v>
      </c>
      <c r="B1189" s="3">
        <v>50.4</v>
      </c>
      <c r="C1189" s="3">
        <v>51.2</v>
      </c>
      <c r="D1189" s="3">
        <v>50.4</v>
      </c>
      <c r="E1189" s="3">
        <v>50.75</v>
      </c>
      <c r="F1189" s="3">
        <v>102</v>
      </c>
      <c r="G1189" s="3">
        <v>50.9</v>
      </c>
    </row>
    <row r="1190" spans="1:7" x14ac:dyDescent="0.3">
      <c r="A1190" s="6">
        <v>39457</v>
      </c>
      <c r="B1190" s="3">
        <v>51.5</v>
      </c>
      <c r="C1190" s="3">
        <v>51.5</v>
      </c>
      <c r="D1190" s="3">
        <v>51.1</v>
      </c>
      <c r="E1190" s="3">
        <v>51.15</v>
      </c>
      <c r="F1190" s="3">
        <v>76</v>
      </c>
      <c r="G1190" s="3">
        <v>51.15</v>
      </c>
    </row>
    <row r="1191" spans="1:7" x14ac:dyDescent="0.3">
      <c r="A1191" s="6">
        <v>39458</v>
      </c>
      <c r="B1191" s="3">
        <v>51.15</v>
      </c>
      <c r="C1191" s="3">
        <v>51.65</v>
      </c>
      <c r="D1191" s="3">
        <v>51.15</v>
      </c>
      <c r="E1191" s="3">
        <v>51.2</v>
      </c>
      <c r="F1191" s="3">
        <v>32</v>
      </c>
      <c r="G1191" s="3">
        <v>51.25</v>
      </c>
    </row>
    <row r="1192" spans="1:7" x14ac:dyDescent="0.3">
      <c r="A1192" s="6">
        <v>39461</v>
      </c>
      <c r="B1192" s="3">
        <v>50.2</v>
      </c>
      <c r="C1192" s="3">
        <v>50.2</v>
      </c>
      <c r="D1192" s="3">
        <v>50</v>
      </c>
      <c r="E1192" s="3">
        <v>50.05</v>
      </c>
      <c r="F1192" s="3">
        <v>28</v>
      </c>
      <c r="G1192" s="3">
        <v>50.05</v>
      </c>
    </row>
    <row r="1193" spans="1:7" x14ac:dyDescent="0.3">
      <c r="A1193" s="6">
        <v>39462</v>
      </c>
      <c r="B1193" s="3">
        <v>50.1</v>
      </c>
      <c r="C1193" s="3">
        <v>50.1</v>
      </c>
      <c r="D1193" s="3">
        <v>49.65</v>
      </c>
      <c r="E1193" s="3">
        <v>49.8</v>
      </c>
      <c r="F1193" s="3">
        <v>63</v>
      </c>
      <c r="G1193" s="3">
        <v>49.8</v>
      </c>
    </row>
    <row r="1194" spans="1:7" x14ac:dyDescent="0.3">
      <c r="A1194" s="6">
        <v>39463</v>
      </c>
      <c r="B1194" s="3">
        <v>49.45</v>
      </c>
      <c r="C1194" s="3">
        <v>49.5</v>
      </c>
      <c r="D1194" s="3">
        <v>48.6</v>
      </c>
      <c r="E1194" s="3">
        <v>48.75</v>
      </c>
      <c r="F1194" s="3">
        <v>62</v>
      </c>
      <c r="G1194" s="3">
        <v>48.7</v>
      </c>
    </row>
    <row r="1195" spans="1:7" x14ac:dyDescent="0.3">
      <c r="A1195" s="6">
        <v>39464</v>
      </c>
      <c r="B1195" s="3">
        <v>47.25</v>
      </c>
      <c r="C1195" s="3">
        <v>48.05</v>
      </c>
      <c r="D1195" s="3">
        <v>47.25</v>
      </c>
      <c r="E1195" s="3">
        <v>47.45</v>
      </c>
      <c r="F1195" s="3">
        <v>79</v>
      </c>
      <c r="G1195" s="3">
        <v>47.55</v>
      </c>
    </row>
    <row r="1196" spans="1:7" x14ac:dyDescent="0.3">
      <c r="A1196" s="6">
        <v>39465</v>
      </c>
      <c r="B1196" s="3">
        <v>46.35</v>
      </c>
      <c r="C1196" s="3">
        <v>46.35</v>
      </c>
      <c r="D1196" s="3">
        <v>45.8</v>
      </c>
      <c r="E1196" s="3">
        <v>45.9</v>
      </c>
      <c r="F1196" s="3">
        <v>35</v>
      </c>
      <c r="G1196" s="3">
        <v>45.7</v>
      </c>
    </row>
    <row r="1197" spans="1:7" x14ac:dyDescent="0.3">
      <c r="A1197" s="6">
        <v>39468</v>
      </c>
      <c r="B1197" s="3">
        <v>44.9</v>
      </c>
      <c r="C1197" s="3">
        <v>44.9</v>
      </c>
      <c r="D1197" s="3">
        <v>43.25</v>
      </c>
      <c r="E1197" s="3">
        <v>43.4</v>
      </c>
      <c r="F1197" s="3">
        <v>48</v>
      </c>
      <c r="G1197" s="3">
        <v>43.4</v>
      </c>
    </row>
    <row r="1198" spans="1:7" x14ac:dyDescent="0.3">
      <c r="A1198" s="6">
        <v>39469</v>
      </c>
      <c r="B1198" s="3">
        <v>42.65</v>
      </c>
      <c r="C1198" s="3">
        <v>43.25</v>
      </c>
      <c r="D1198" s="3">
        <v>41.8</v>
      </c>
      <c r="E1198" s="3">
        <v>43.25</v>
      </c>
      <c r="F1198" s="3">
        <v>108</v>
      </c>
      <c r="G1198" s="3">
        <v>43.25</v>
      </c>
    </row>
    <row r="1199" spans="1:7" x14ac:dyDescent="0.3">
      <c r="A1199" s="6">
        <v>39470</v>
      </c>
      <c r="B1199" s="3">
        <v>44.25</v>
      </c>
      <c r="C1199" s="3">
        <v>44.5</v>
      </c>
      <c r="D1199" s="3">
        <v>42.2</v>
      </c>
      <c r="E1199" s="3">
        <v>42.2</v>
      </c>
      <c r="F1199" s="3">
        <v>84</v>
      </c>
      <c r="G1199" s="3">
        <v>42.2</v>
      </c>
    </row>
    <row r="1200" spans="1:7" x14ac:dyDescent="0.3">
      <c r="A1200" s="6">
        <v>39471</v>
      </c>
      <c r="B1200" s="3">
        <v>42.85</v>
      </c>
      <c r="C1200" s="3">
        <v>42.85</v>
      </c>
      <c r="D1200" s="3">
        <v>42.4</v>
      </c>
      <c r="E1200" s="3">
        <v>42.4</v>
      </c>
      <c r="F1200" s="3">
        <v>13</v>
      </c>
      <c r="G1200" s="3">
        <v>42.4</v>
      </c>
    </row>
    <row r="1201" spans="1:7" x14ac:dyDescent="0.3">
      <c r="A1201" s="6">
        <v>39472</v>
      </c>
      <c r="B1201" s="3">
        <v>44</v>
      </c>
      <c r="C1201" s="3">
        <v>44.2</v>
      </c>
      <c r="D1201" s="3">
        <v>43.6</v>
      </c>
      <c r="E1201" s="3">
        <v>44.1</v>
      </c>
      <c r="F1201" s="3">
        <v>54</v>
      </c>
      <c r="G1201" s="3">
        <v>44.1</v>
      </c>
    </row>
    <row r="1202" spans="1:7" x14ac:dyDescent="0.3">
      <c r="A1202" s="6">
        <v>39475</v>
      </c>
      <c r="B1202" s="3">
        <v>42.55</v>
      </c>
      <c r="C1202" s="3">
        <v>42.65</v>
      </c>
      <c r="D1202" s="3">
        <v>42.1</v>
      </c>
      <c r="E1202" s="3">
        <v>42.15</v>
      </c>
      <c r="F1202" s="3">
        <v>31</v>
      </c>
      <c r="G1202" s="3">
        <v>42.15</v>
      </c>
    </row>
    <row r="1203" spans="1:7" x14ac:dyDescent="0.3">
      <c r="A1203" s="6">
        <v>39476</v>
      </c>
      <c r="B1203" s="3">
        <v>42.25</v>
      </c>
      <c r="C1203" s="3">
        <v>42.3</v>
      </c>
      <c r="D1203" s="3">
        <v>41.9</v>
      </c>
      <c r="E1203" s="3">
        <v>42.3</v>
      </c>
      <c r="F1203" s="3">
        <v>120</v>
      </c>
      <c r="G1203" s="3">
        <v>42.13</v>
      </c>
    </row>
    <row r="1204" spans="1:7" x14ac:dyDescent="0.3">
      <c r="A1204" s="6">
        <v>39477</v>
      </c>
      <c r="B1204" s="3">
        <v>41.9</v>
      </c>
      <c r="C1204" s="3">
        <v>41.9</v>
      </c>
      <c r="D1204" s="3">
        <v>41.5</v>
      </c>
      <c r="E1204" s="3">
        <v>41.5</v>
      </c>
      <c r="F1204" s="3">
        <v>221</v>
      </c>
      <c r="G1204" s="3">
        <v>41.55</v>
      </c>
    </row>
    <row r="1205" spans="1:7" x14ac:dyDescent="0.3">
      <c r="A1205" s="6">
        <v>39478</v>
      </c>
      <c r="B1205" s="3">
        <v>40.799999999999997</v>
      </c>
      <c r="C1205" s="3">
        <v>40.85</v>
      </c>
      <c r="D1205" s="3">
        <v>40.299999999999997</v>
      </c>
      <c r="E1205" s="3">
        <v>40.299999999999997</v>
      </c>
      <c r="F1205" s="3">
        <v>65</v>
      </c>
      <c r="G1205" s="3">
        <v>40.299999999999997</v>
      </c>
    </row>
    <row r="1206" spans="1:7" x14ac:dyDescent="0.3">
      <c r="A1206" s="6">
        <v>39479</v>
      </c>
      <c r="B1206" s="3">
        <v>40.5</v>
      </c>
      <c r="C1206" s="3">
        <v>40.6</v>
      </c>
      <c r="D1206" s="3">
        <v>40.5</v>
      </c>
      <c r="E1206" s="3">
        <v>40.6</v>
      </c>
      <c r="F1206" s="3">
        <v>21</v>
      </c>
      <c r="G1206" s="3">
        <v>41.03</v>
      </c>
    </row>
    <row r="1207" spans="1:7" x14ac:dyDescent="0.3">
      <c r="A1207" s="6">
        <v>39482</v>
      </c>
      <c r="B1207" s="3">
        <v>41.1</v>
      </c>
      <c r="C1207" s="3">
        <v>41.1</v>
      </c>
      <c r="D1207" s="3">
        <v>41.1</v>
      </c>
      <c r="E1207" s="3">
        <v>41.1</v>
      </c>
      <c r="F1207" s="3">
        <v>5</v>
      </c>
      <c r="G1207" s="3">
        <v>41.05</v>
      </c>
    </row>
    <row r="1208" spans="1:7" x14ac:dyDescent="0.3">
      <c r="A1208" s="6">
        <v>39483</v>
      </c>
      <c r="B1208" s="3">
        <v>40.75</v>
      </c>
      <c r="C1208" s="3">
        <v>40.75</v>
      </c>
      <c r="D1208" s="3">
        <v>40.700000000000003</v>
      </c>
      <c r="E1208" s="3">
        <v>40.700000000000003</v>
      </c>
      <c r="F1208" s="3">
        <v>37</v>
      </c>
      <c r="G1208" s="3">
        <v>40.03</v>
      </c>
    </row>
    <row r="1209" spans="1:7" x14ac:dyDescent="0.3">
      <c r="A1209" s="6">
        <v>39484</v>
      </c>
      <c r="B1209" s="3">
        <v>40.5</v>
      </c>
      <c r="C1209" s="3">
        <v>40.6</v>
      </c>
      <c r="D1209" s="3">
        <v>40.4</v>
      </c>
      <c r="E1209" s="3">
        <v>40.6</v>
      </c>
      <c r="F1209" s="3">
        <v>111</v>
      </c>
      <c r="G1209" s="3">
        <v>40.549999999999997</v>
      </c>
    </row>
    <row r="1210" spans="1:7" x14ac:dyDescent="0.3">
      <c r="A1210" s="6">
        <v>39485</v>
      </c>
      <c r="B1210" s="3">
        <v>41.4</v>
      </c>
      <c r="C1210" s="3">
        <v>41.4</v>
      </c>
      <c r="D1210" s="3">
        <v>40.9</v>
      </c>
      <c r="E1210" s="3">
        <v>40.9</v>
      </c>
      <c r="F1210" s="3">
        <v>54</v>
      </c>
      <c r="G1210" s="3">
        <v>41.03</v>
      </c>
    </row>
    <row r="1211" spans="1:7" x14ac:dyDescent="0.3">
      <c r="A1211" s="6">
        <v>39486</v>
      </c>
      <c r="B1211" s="3">
        <v>41.75</v>
      </c>
      <c r="C1211" s="3">
        <v>41.85</v>
      </c>
      <c r="D1211" s="3">
        <v>41.55</v>
      </c>
      <c r="E1211" s="3">
        <v>41.85</v>
      </c>
      <c r="F1211" s="3">
        <v>43</v>
      </c>
      <c r="G1211" s="3">
        <v>41.85</v>
      </c>
    </row>
    <row r="1212" spans="1:7" x14ac:dyDescent="0.3">
      <c r="A1212" s="6">
        <v>39489</v>
      </c>
      <c r="B1212" s="3">
        <v>42.08</v>
      </c>
      <c r="C1212" s="3">
        <v>42.08</v>
      </c>
      <c r="D1212" s="3">
        <v>42.08</v>
      </c>
      <c r="E1212" s="3">
        <v>42.08</v>
      </c>
      <c r="F1212" s="3">
        <v>0</v>
      </c>
      <c r="G1212" s="3">
        <v>42.08</v>
      </c>
    </row>
    <row r="1213" spans="1:7" x14ac:dyDescent="0.3">
      <c r="A1213" s="6">
        <v>39490</v>
      </c>
      <c r="B1213" s="3">
        <v>40.9</v>
      </c>
      <c r="C1213" s="3">
        <v>41</v>
      </c>
      <c r="D1213" s="3">
        <v>40.700000000000003</v>
      </c>
      <c r="E1213" s="3">
        <v>40.700000000000003</v>
      </c>
      <c r="F1213" s="3">
        <v>43</v>
      </c>
      <c r="G1213" s="3">
        <v>40.630000000000003</v>
      </c>
    </row>
    <row r="1214" spans="1:7" x14ac:dyDescent="0.3">
      <c r="A1214" s="6">
        <v>39491</v>
      </c>
      <c r="B1214" s="3">
        <v>40.25</v>
      </c>
      <c r="C1214" s="3">
        <v>40.5</v>
      </c>
      <c r="D1214" s="3">
        <v>40.25</v>
      </c>
      <c r="E1214" s="3">
        <v>40.25</v>
      </c>
      <c r="F1214" s="3">
        <v>100</v>
      </c>
      <c r="G1214" s="3">
        <v>40.25</v>
      </c>
    </row>
    <row r="1215" spans="1:7" x14ac:dyDescent="0.3">
      <c r="A1215" s="6">
        <v>39492</v>
      </c>
      <c r="B1215" s="3">
        <v>40.1</v>
      </c>
      <c r="C1215" s="3">
        <v>40.200000000000003</v>
      </c>
      <c r="D1215" s="3">
        <v>39.9</v>
      </c>
      <c r="E1215" s="3">
        <v>39.9</v>
      </c>
      <c r="F1215" s="3">
        <v>57</v>
      </c>
      <c r="G1215" s="3">
        <v>40.049999999999997</v>
      </c>
    </row>
    <row r="1216" spans="1:7" x14ac:dyDescent="0.3">
      <c r="A1216" s="6">
        <v>39493</v>
      </c>
      <c r="B1216" s="3">
        <v>40</v>
      </c>
      <c r="C1216" s="3">
        <v>40</v>
      </c>
      <c r="D1216" s="3">
        <v>39.75</v>
      </c>
      <c r="E1216" s="3">
        <v>40</v>
      </c>
      <c r="F1216" s="3">
        <v>30</v>
      </c>
      <c r="G1216" s="3">
        <v>40.03</v>
      </c>
    </row>
    <row r="1217" spans="1:7" x14ac:dyDescent="0.3">
      <c r="A1217" s="6">
        <v>39496</v>
      </c>
      <c r="B1217" s="3">
        <v>39.799999999999997</v>
      </c>
      <c r="C1217" s="3">
        <v>40.299999999999997</v>
      </c>
      <c r="D1217" s="3">
        <v>39.799999999999997</v>
      </c>
      <c r="E1217" s="3">
        <v>40.25</v>
      </c>
      <c r="F1217" s="3">
        <v>13</v>
      </c>
      <c r="G1217" s="3">
        <v>40</v>
      </c>
    </row>
    <row r="1218" spans="1:7" x14ac:dyDescent="0.3">
      <c r="A1218" s="6">
        <v>39497</v>
      </c>
      <c r="B1218" s="3">
        <v>39.75</v>
      </c>
      <c r="C1218" s="3">
        <v>39.799999999999997</v>
      </c>
      <c r="D1218" s="3">
        <v>39.1</v>
      </c>
      <c r="E1218" s="3">
        <v>39.299999999999997</v>
      </c>
      <c r="F1218" s="3">
        <v>63</v>
      </c>
      <c r="G1218" s="3">
        <v>39.200000000000003</v>
      </c>
    </row>
    <row r="1219" spans="1:7" x14ac:dyDescent="0.3">
      <c r="A1219" s="6">
        <v>39498</v>
      </c>
      <c r="B1219" s="3">
        <v>39</v>
      </c>
      <c r="C1219" s="3">
        <v>39</v>
      </c>
      <c r="D1219" s="3">
        <v>37.5</v>
      </c>
      <c r="E1219" s="3">
        <v>37.65</v>
      </c>
      <c r="F1219" s="3">
        <v>119</v>
      </c>
      <c r="G1219" s="3">
        <v>37.5</v>
      </c>
    </row>
    <row r="1220" spans="1:7" x14ac:dyDescent="0.3">
      <c r="A1220" s="6">
        <v>39499</v>
      </c>
      <c r="B1220" s="3">
        <v>37.5</v>
      </c>
      <c r="C1220" s="3">
        <v>38</v>
      </c>
      <c r="D1220" s="3">
        <v>37</v>
      </c>
      <c r="E1220" s="3">
        <v>37.25</v>
      </c>
      <c r="F1220" s="3">
        <v>86</v>
      </c>
      <c r="G1220" s="3">
        <v>37.25</v>
      </c>
    </row>
    <row r="1221" spans="1:7" x14ac:dyDescent="0.3">
      <c r="A1221" s="6">
        <v>39500</v>
      </c>
      <c r="B1221" s="3">
        <v>36.85</v>
      </c>
      <c r="C1221" s="3">
        <v>36.85</v>
      </c>
      <c r="D1221" s="3">
        <v>36.4</v>
      </c>
      <c r="E1221" s="3">
        <v>36.450000000000003</v>
      </c>
      <c r="F1221" s="3">
        <v>22</v>
      </c>
      <c r="G1221" s="3">
        <v>36.450000000000003</v>
      </c>
    </row>
    <row r="1222" spans="1:7" x14ac:dyDescent="0.3">
      <c r="A1222" s="6">
        <v>39503</v>
      </c>
      <c r="B1222" s="3">
        <v>35.75</v>
      </c>
      <c r="C1222" s="3">
        <v>35.75</v>
      </c>
      <c r="D1222" s="3">
        <v>33.5</v>
      </c>
      <c r="E1222" s="3">
        <v>33.5</v>
      </c>
      <c r="F1222" s="3">
        <v>39</v>
      </c>
      <c r="G1222" s="3">
        <v>33.5</v>
      </c>
    </row>
    <row r="1223" spans="1:7" x14ac:dyDescent="0.3">
      <c r="A1223" s="6">
        <v>39504</v>
      </c>
      <c r="B1223" s="3">
        <v>33</v>
      </c>
      <c r="C1223" s="3">
        <v>33</v>
      </c>
      <c r="D1223" s="3">
        <v>30.65</v>
      </c>
      <c r="E1223" s="3">
        <v>30.7</v>
      </c>
      <c r="F1223" s="3">
        <v>169</v>
      </c>
      <c r="G1223" s="3">
        <v>30.7</v>
      </c>
    </row>
    <row r="1224" spans="1:7" x14ac:dyDescent="0.3">
      <c r="A1224" s="6">
        <v>39505</v>
      </c>
      <c r="B1224" s="3">
        <v>32.5</v>
      </c>
      <c r="C1224" s="3">
        <v>33</v>
      </c>
      <c r="D1224" s="3">
        <v>32.35</v>
      </c>
      <c r="E1224" s="3">
        <v>33</v>
      </c>
      <c r="F1224" s="3">
        <v>82</v>
      </c>
      <c r="G1224" s="3">
        <v>33</v>
      </c>
    </row>
    <row r="1225" spans="1:7" x14ac:dyDescent="0.3">
      <c r="A1225" s="6">
        <v>39506</v>
      </c>
      <c r="B1225" s="3">
        <v>33.25</v>
      </c>
      <c r="C1225" s="3">
        <v>33.85</v>
      </c>
      <c r="D1225" s="3">
        <v>32.65</v>
      </c>
      <c r="E1225" s="3">
        <v>33.85</v>
      </c>
      <c r="F1225" s="3">
        <v>152</v>
      </c>
      <c r="G1225" s="3">
        <v>33.68</v>
      </c>
    </row>
    <row r="1226" spans="1:7" x14ac:dyDescent="0.3">
      <c r="A1226" s="6">
        <v>39507</v>
      </c>
      <c r="B1226" s="3">
        <v>32.75</v>
      </c>
      <c r="C1226" s="3">
        <v>32.799999999999997</v>
      </c>
      <c r="D1226" s="3">
        <v>31.7</v>
      </c>
      <c r="E1226" s="3">
        <v>31.7</v>
      </c>
      <c r="F1226" s="3">
        <v>45</v>
      </c>
      <c r="G1226" s="3">
        <v>31.6</v>
      </c>
    </row>
    <row r="1227" spans="1:7" x14ac:dyDescent="0.3">
      <c r="A1227" s="6">
        <v>39510</v>
      </c>
      <c r="B1227" s="3">
        <v>30.5</v>
      </c>
      <c r="C1227" s="3">
        <v>30.5</v>
      </c>
      <c r="D1227" s="3">
        <v>30</v>
      </c>
      <c r="E1227" s="3">
        <v>30</v>
      </c>
      <c r="F1227" s="3">
        <v>14</v>
      </c>
      <c r="G1227" s="3">
        <v>30</v>
      </c>
    </row>
    <row r="1228" spans="1:7" x14ac:dyDescent="0.3">
      <c r="A1228" s="6">
        <v>39511</v>
      </c>
      <c r="B1228" s="3">
        <v>29.5</v>
      </c>
      <c r="C1228" s="3">
        <v>30</v>
      </c>
      <c r="D1228" s="3">
        <v>29.25</v>
      </c>
      <c r="E1228" s="3">
        <v>30</v>
      </c>
      <c r="F1228" s="3">
        <v>34</v>
      </c>
      <c r="G1228" s="3">
        <v>30</v>
      </c>
    </row>
    <row r="1229" spans="1:7" x14ac:dyDescent="0.3">
      <c r="A1229" s="6">
        <v>39512</v>
      </c>
      <c r="B1229" s="3">
        <v>30.25</v>
      </c>
      <c r="C1229" s="3">
        <v>31.1</v>
      </c>
      <c r="D1229" s="3">
        <v>30.25</v>
      </c>
      <c r="E1229" s="3">
        <v>31.1</v>
      </c>
      <c r="F1229" s="3">
        <v>24</v>
      </c>
      <c r="G1229" s="3">
        <v>31.58</v>
      </c>
    </row>
    <row r="1230" spans="1:7" x14ac:dyDescent="0.3">
      <c r="A1230" s="6">
        <v>39513</v>
      </c>
      <c r="B1230" s="3">
        <v>31.9</v>
      </c>
      <c r="C1230" s="3">
        <v>32.700000000000003</v>
      </c>
      <c r="D1230" s="3">
        <v>31.9</v>
      </c>
      <c r="E1230" s="3">
        <v>32.700000000000003</v>
      </c>
      <c r="F1230" s="3">
        <v>20</v>
      </c>
      <c r="G1230" s="3">
        <v>32.700000000000003</v>
      </c>
    </row>
    <row r="1231" spans="1:7" x14ac:dyDescent="0.3">
      <c r="A1231" s="6">
        <v>39514</v>
      </c>
      <c r="B1231" s="3">
        <v>32.5</v>
      </c>
      <c r="C1231" s="3">
        <v>32.5</v>
      </c>
      <c r="D1231" s="3">
        <v>32.25</v>
      </c>
      <c r="E1231" s="3">
        <v>32.25</v>
      </c>
      <c r="F1231" s="3">
        <v>10</v>
      </c>
      <c r="G1231" s="3">
        <v>32.700000000000003</v>
      </c>
    </row>
    <row r="1232" spans="1:7" x14ac:dyDescent="0.3">
      <c r="A1232" s="6">
        <v>39517</v>
      </c>
      <c r="B1232" s="3">
        <v>31</v>
      </c>
      <c r="C1232" s="3">
        <v>31</v>
      </c>
      <c r="D1232" s="3">
        <v>31</v>
      </c>
      <c r="E1232" s="3">
        <v>31</v>
      </c>
      <c r="F1232" s="3">
        <v>0</v>
      </c>
      <c r="G1232" s="3">
        <v>31</v>
      </c>
    </row>
    <row r="1233" spans="1:7" x14ac:dyDescent="0.3">
      <c r="A1233" s="6">
        <v>39518</v>
      </c>
      <c r="B1233" s="3">
        <v>31.1</v>
      </c>
      <c r="C1233" s="3">
        <v>32</v>
      </c>
      <c r="D1233" s="3">
        <v>31.1</v>
      </c>
      <c r="E1233" s="3">
        <v>31.6</v>
      </c>
      <c r="F1233" s="3">
        <v>51</v>
      </c>
      <c r="G1233" s="3">
        <v>31.6</v>
      </c>
    </row>
    <row r="1234" spans="1:7" x14ac:dyDescent="0.3">
      <c r="A1234" s="6">
        <v>39519</v>
      </c>
      <c r="B1234" s="3">
        <v>32.200000000000003</v>
      </c>
      <c r="C1234" s="3">
        <v>32.200000000000003</v>
      </c>
      <c r="D1234" s="3">
        <v>31.65</v>
      </c>
      <c r="E1234" s="3">
        <v>31.75</v>
      </c>
      <c r="F1234" s="3">
        <v>146</v>
      </c>
      <c r="G1234" s="3">
        <v>31.75</v>
      </c>
    </row>
    <row r="1235" spans="1:7" x14ac:dyDescent="0.3">
      <c r="A1235" s="6">
        <v>39520</v>
      </c>
      <c r="B1235" s="3">
        <v>31.5</v>
      </c>
      <c r="C1235" s="3">
        <v>32</v>
      </c>
      <c r="D1235" s="3">
        <v>31.5</v>
      </c>
      <c r="E1235" s="3">
        <v>31.5</v>
      </c>
      <c r="F1235" s="3">
        <v>36</v>
      </c>
      <c r="G1235" s="3">
        <v>31.83</v>
      </c>
    </row>
    <row r="1236" spans="1:7" x14ac:dyDescent="0.3">
      <c r="A1236" s="6">
        <v>39521</v>
      </c>
      <c r="B1236" s="3">
        <v>31.95</v>
      </c>
      <c r="C1236" s="3">
        <v>32.1</v>
      </c>
      <c r="D1236" s="3">
        <v>31.9</v>
      </c>
      <c r="E1236" s="3">
        <v>32.1</v>
      </c>
      <c r="F1236" s="3">
        <v>29</v>
      </c>
      <c r="G1236" s="3">
        <v>32.1</v>
      </c>
    </row>
    <row r="1237" spans="1:7" x14ac:dyDescent="0.3">
      <c r="A1237" s="6">
        <v>39524</v>
      </c>
      <c r="B1237" s="3">
        <v>31.1</v>
      </c>
      <c r="C1237" s="3">
        <v>31.1</v>
      </c>
      <c r="D1237" s="3">
        <v>31.1</v>
      </c>
      <c r="E1237" s="3">
        <v>31.1</v>
      </c>
      <c r="F1237" s="3">
        <v>8</v>
      </c>
      <c r="G1237" s="3">
        <v>30.6</v>
      </c>
    </row>
    <row r="1238" spans="1:7" x14ac:dyDescent="0.3">
      <c r="A1238" s="6">
        <v>39525</v>
      </c>
      <c r="B1238" s="3">
        <v>31.1</v>
      </c>
      <c r="C1238" s="3">
        <v>31.4</v>
      </c>
      <c r="D1238" s="3">
        <v>31.1</v>
      </c>
      <c r="E1238" s="3">
        <v>31.4</v>
      </c>
      <c r="F1238" s="3">
        <v>82</v>
      </c>
      <c r="G1238" s="3">
        <v>31.4</v>
      </c>
    </row>
    <row r="1239" spans="1:7" x14ac:dyDescent="0.3">
      <c r="A1239" s="6">
        <v>39526</v>
      </c>
      <c r="B1239" s="3">
        <v>32.5</v>
      </c>
      <c r="C1239" s="3">
        <v>32.5</v>
      </c>
      <c r="D1239" s="3">
        <v>32.5</v>
      </c>
      <c r="E1239" s="3">
        <v>32.5</v>
      </c>
      <c r="F1239" s="3">
        <v>2</v>
      </c>
      <c r="G1239" s="3">
        <v>33.75</v>
      </c>
    </row>
    <row r="1240" spans="1:7" x14ac:dyDescent="0.3">
      <c r="A1240" s="6">
        <v>39532</v>
      </c>
      <c r="B1240" s="3">
        <v>32.299999999999997</v>
      </c>
      <c r="C1240" s="3">
        <v>32.299999999999997</v>
      </c>
      <c r="D1240" s="3">
        <v>31</v>
      </c>
      <c r="E1240" s="3">
        <v>31.1</v>
      </c>
      <c r="F1240" s="3">
        <v>9</v>
      </c>
      <c r="G1240" s="3">
        <v>31.1</v>
      </c>
    </row>
    <row r="1241" spans="1:7" x14ac:dyDescent="0.3">
      <c r="A1241" s="6">
        <v>39533</v>
      </c>
      <c r="B1241" s="3">
        <v>31.15</v>
      </c>
      <c r="C1241" s="3">
        <v>31.2</v>
      </c>
      <c r="D1241" s="3">
        <v>31</v>
      </c>
      <c r="E1241" s="3">
        <v>31.05</v>
      </c>
      <c r="F1241" s="3">
        <v>59</v>
      </c>
      <c r="G1241" s="3">
        <v>31.2</v>
      </c>
    </row>
    <row r="1242" spans="1:7" x14ac:dyDescent="0.3">
      <c r="A1242" s="6">
        <v>39534</v>
      </c>
      <c r="B1242" s="3">
        <v>31</v>
      </c>
      <c r="C1242" s="3">
        <v>31</v>
      </c>
      <c r="D1242" s="3">
        <v>30.1</v>
      </c>
      <c r="E1242" s="3">
        <v>30.6</v>
      </c>
      <c r="F1242" s="3">
        <v>85</v>
      </c>
      <c r="G1242" s="3">
        <v>30.6</v>
      </c>
    </row>
    <row r="1243" spans="1:7" x14ac:dyDescent="0.3">
      <c r="A1243" s="6">
        <v>39535</v>
      </c>
      <c r="B1243" s="3">
        <v>30</v>
      </c>
      <c r="C1243" s="3">
        <v>30</v>
      </c>
      <c r="D1243" s="3">
        <v>28.6</v>
      </c>
      <c r="E1243" s="3">
        <v>29.75</v>
      </c>
      <c r="F1243" s="3">
        <v>38</v>
      </c>
      <c r="G1243" s="3">
        <v>29.66</v>
      </c>
    </row>
    <row r="1244" spans="1:7" x14ac:dyDescent="0.3">
      <c r="A1244" s="6">
        <v>39538</v>
      </c>
      <c r="B1244" s="3">
        <v>31</v>
      </c>
      <c r="C1244" s="3">
        <v>34.5</v>
      </c>
      <c r="D1244" s="3">
        <v>31</v>
      </c>
      <c r="E1244" s="3">
        <v>34.299999999999997</v>
      </c>
      <c r="F1244" s="3">
        <v>277</v>
      </c>
      <c r="G1244" s="3">
        <v>34.130000000000003</v>
      </c>
    </row>
    <row r="1245" spans="1:7" x14ac:dyDescent="0.3">
      <c r="A1245" s="6">
        <v>39539</v>
      </c>
      <c r="B1245" s="3">
        <v>31</v>
      </c>
      <c r="C1245" s="3">
        <v>31.25</v>
      </c>
      <c r="D1245" s="3">
        <v>30.9</v>
      </c>
      <c r="E1245" s="3">
        <v>30.9</v>
      </c>
      <c r="F1245" s="3">
        <v>21</v>
      </c>
      <c r="G1245" s="3">
        <v>30.9</v>
      </c>
    </row>
    <row r="1246" spans="1:7" x14ac:dyDescent="0.3">
      <c r="A1246" s="6">
        <v>39540</v>
      </c>
      <c r="B1246" s="3">
        <v>30</v>
      </c>
      <c r="C1246" s="3">
        <v>30</v>
      </c>
      <c r="D1246" s="3">
        <v>30</v>
      </c>
      <c r="E1246" s="3">
        <v>30</v>
      </c>
      <c r="F1246" s="3">
        <v>10</v>
      </c>
      <c r="G1246" s="3">
        <v>30</v>
      </c>
    </row>
    <row r="1247" spans="1:7" x14ac:dyDescent="0.3">
      <c r="A1247" s="6">
        <v>39541</v>
      </c>
      <c r="B1247" s="3">
        <v>29.9</v>
      </c>
      <c r="C1247" s="3">
        <v>30.25</v>
      </c>
      <c r="D1247" s="3">
        <v>29.75</v>
      </c>
      <c r="E1247" s="3">
        <v>30.25</v>
      </c>
      <c r="F1247" s="3">
        <v>65</v>
      </c>
      <c r="G1247" s="3">
        <v>30.25</v>
      </c>
    </row>
    <row r="1248" spans="1:7" x14ac:dyDescent="0.3">
      <c r="A1248" s="6">
        <v>39542</v>
      </c>
      <c r="B1248" s="3">
        <v>29.5</v>
      </c>
      <c r="C1248" s="3">
        <v>29.5</v>
      </c>
      <c r="D1248" s="3">
        <v>28.65</v>
      </c>
      <c r="E1248" s="3">
        <v>28.8</v>
      </c>
      <c r="F1248" s="3">
        <v>127</v>
      </c>
      <c r="G1248" s="3">
        <v>28.8</v>
      </c>
    </row>
    <row r="1249" spans="1:7" x14ac:dyDescent="0.3">
      <c r="A1249" s="6">
        <v>39545</v>
      </c>
      <c r="B1249" s="3">
        <v>31.25</v>
      </c>
      <c r="C1249" s="3">
        <v>32.6</v>
      </c>
      <c r="D1249" s="3">
        <v>31.25</v>
      </c>
      <c r="E1249" s="3">
        <v>32.6</v>
      </c>
      <c r="F1249" s="3">
        <v>50</v>
      </c>
      <c r="G1249" s="3">
        <v>32.6</v>
      </c>
    </row>
    <row r="1250" spans="1:7" x14ac:dyDescent="0.3">
      <c r="A1250" s="6">
        <v>39546</v>
      </c>
      <c r="B1250" s="3">
        <v>33.25</v>
      </c>
      <c r="C1250" s="3">
        <v>36</v>
      </c>
      <c r="D1250" s="3">
        <v>33.25</v>
      </c>
      <c r="E1250" s="3">
        <v>35.9</v>
      </c>
      <c r="F1250" s="3">
        <v>67</v>
      </c>
      <c r="G1250" s="3">
        <v>35.6</v>
      </c>
    </row>
    <row r="1251" spans="1:7" x14ac:dyDescent="0.3">
      <c r="A1251" s="6">
        <v>39547</v>
      </c>
      <c r="B1251" s="3">
        <v>36.200000000000003</v>
      </c>
      <c r="C1251" s="3">
        <v>36.65</v>
      </c>
      <c r="D1251" s="3">
        <v>35.25</v>
      </c>
      <c r="E1251" s="3">
        <v>35.25</v>
      </c>
      <c r="F1251" s="3">
        <v>132</v>
      </c>
      <c r="G1251" s="3">
        <v>35.25</v>
      </c>
    </row>
    <row r="1252" spans="1:7" x14ac:dyDescent="0.3">
      <c r="A1252" s="6">
        <v>39548</v>
      </c>
      <c r="B1252" s="3">
        <v>36.25</v>
      </c>
      <c r="C1252" s="3">
        <v>36.4</v>
      </c>
      <c r="D1252" s="3">
        <v>34.5</v>
      </c>
      <c r="E1252" s="3">
        <v>35.15</v>
      </c>
      <c r="F1252" s="3">
        <v>108</v>
      </c>
      <c r="G1252" s="3">
        <v>35.15</v>
      </c>
    </row>
    <row r="1253" spans="1:7" x14ac:dyDescent="0.3">
      <c r="A1253" s="6">
        <v>39549</v>
      </c>
      <c r="B1253" s="3">
        <v>34.5</v>
      </c>
      <c r="C1253" s="3">
        <v>34.5</v>
      </c>
      <c r="D1253" s="3">
        <v>33.25</v>
      </c>
      <c r="E1253" s="3">
        <v>33.25</v>
      </c>
      <c r="F1253" s="3">
        <v>50</v>
      </c>
      <c r="G1253" s="3">
        <v>33.25</v>
      </c>
    </row>
    <row r="1254" spans="1:7" x14ac:dyDescent="0.3">
      <c r="A1254" s="6">
        <v>39552</v>
      </c>
      <c r="B1254" s="3">
        <v>35.9</v>
      </c>
      <c r="C1254" s="3">
        <v>35.9</v>
      </c>
      <c r="D1254" s="3">
        <v>35.25</v>
      </c>
      <c r="E1254" s="3">
        <v>35.25</v>
      </c>
      <c r="F1254" s="3">
        <v>6</v>
      </c>
      <c r="G1254" s="3">
        <v>34.380000000000003</v>
      </c>
    </row>
    <row r="1255" spans="1:7" x14ac:dyDescent="0.3">
      <c r="A1255" s="6">
        <v>39553</v>
      </c>
      <c r="B1255" s="3">
        <v>35</v>
      </c>
      <c r="C1255" s="3">
        <v>35.85</v>
      </c>
      <c r="D1255" s="3">
        <v>35</v>
      </c>
      <c r="E1255" s="3">
        <v>35.75</v>
      </c>
      <c r="F1255" s="3">
        <v>60</v>
      </c>
      <c r="G1255" s="3">
        <v>35.75</v>
      </c>
    </row>
    <row r="1256" spans="1:7" x14ac:dyDescent="0.3">
      <c r="A1256" s="6">
        <v>39554</v>
      </c>
      <c r="B1256" s="3">
        <v>35.25</v>
      </c>
      <c r="C1256" s="3">
        <v>36.75</v>
      </c>
      <c r="D1256" s="3">
        <v>35.25</v>
      </c>
      <c r="E1256" s="3">
        <v>36.75</v>
      </c>
      <c r="F1256" s="3">
        <v>47</v>
      </c>
      <c r="G1256" s="3">
        <v>36.5</v>
      </c>
    </row>
    <row r="1257" spans="1:7" x14ac:dyDescent="0.3">
      <c r="A1257" s="6">
        <v>39555</v>
      </c>
      <c r="B1257" s="3">
        <v>35.75</v>
      </c>
      <c r="C1257" s="3">
        <v>36.15</v>
      </c>
      <c r="D1257" s="3">
        <v>35.75</v>
      </c>
      <c r="E1257" s="3">
        <v>36</v>
      </c>
      <c r="F1257" s="3">
        <v>7</v>
      </c>
      <c r="G1257" s="3">
        <v>36.049999999999997</v>
      </c>
    </row>
    <row r="1258" spans="1:7" x14ac:dyDescent="0.3">
      <c r="A1258" s="6">
        <v>39556</v>
      </c>
      <c r="B1258" s="3">
        <v>35.049999999999997</v>
      </c>
      <c r="C1258" s="3">
        <v>35.049999999999997</v>
      </c>
      <c r="D1258" s="3">
        <v>34.700000000000003</v>
      </c>
      <c r="E1258" s="3">
        <v>34.700000000000003</v>
      </c>
      <c r="F1258" s="3">
        <v>55</v>
      </c>
      <c r="G1258" s="3">
        <v>34.700000000000003</v>
      </c>
    </row>
    <row r="1259" spans="1:7" x14ac:dyDescent="0.3">
      <c r="A1259" s="6">
        <v>39559</v>
      </c>
      <c r="B1259" s="3">
        <v>33.75</v>
      </c>
      <c r="C1259" s="3">
        <v>33.75</v>
      </c>
      <c r="D1259" s="3">
        <v>31</v>
      </c>
      <c r="E1259" s="3">
        <v>31</v>
      </c>
      <c r="F1259" s="3">
        <v>87</v>
      </c>
      <c r="G1259" s="3">
        <v>31</v>
      </c>
    </row>
    <row r="1260" spans="1:7" x14ac:dyDescent="0.3">
      <c r="A1260" s="6">
        <v>39560</v>
      </c>
      <c r="B1260" s="3">
        <v>30.65</v>
      </c>
      <c r="C1260" s="3">
        <v>30.85</v>
      </c>
      <c r="D1260" s="3">
        <v>30</v>
      </c>
      <c r="E1260" s="3">
        <v>30</v>
      </c>
      <c r="F1260" s="3">
        <v>50</v>
      </c>
      <c r="G1260" s="3">
        <v>30</v>
      </c>
    </row>
    <row r="1261" spans="1:7" x14ac:dyDescent="0.3">
      <c r="A1261" s="6">
        <v>39561</v>
      </c>
      <c r="B1261" s="3">
        <v>29.5</v>
      </c>
      <c r="C1261" s="3">
        <v>29.5</v>
      </c>
      <c r="D1261" s="3">
        <v>29</v>
      </c>
      <c r="E1261" s="3">
        <v>29.5</v>
      </c>
      <c r="F1261" s="3">
        <v>40</v>
      </c>
      <c r="G1261" s="3">
        <v>30</v>
      </c>
    </row>
    <row r="1262" spans="1:7" x14ac:dyDescent="0.3">
      <c r="A1262" s="6">
        <v>39562</v>
      </c>
      <c r="B1262" s="3">
        <v>30</v>
      </c>
      <c r="C1262" s="3">
        <v>30.25</v>
      </c>
      <c r="D1262" s="3">
        <v>29.8</v>
      </c>
      <c r="E1262" s="3">
        <v>30.05</v>
      </c>
      <c r="F1262" s="3">
        <v>136</v>
      </c>
      <c r="G1262" s="3">
        <v>30.1</v>
      </c>
    </row>
    <row r="1263" spans="1:7" x14ac:dyDescent="0.3">
      <c r="A1263" s="6">
        <v>39563</v>
      </c>
      <c r="B1263" s="3">
        <v>30</v>
      </c>
      <c r="C1263" s="3">
        <v>30</v>
      </c>
      <c r="D1263" s="3">
        <v>29.5</v>
      </c>
      <c r="E1263" s="3">
        <v>29.95</v>
      </c>
      <c r="F1263" s="3">
        <v>20</v>
      </c>
      <c r="G1263" s="3">
        <v>29.8</v>
      </c>
    </row>
    <row r="1264" spans="1:7" x14ac:dyDescent="0.3">
      <c r="A1264" s="6">
        <v>39566</v>
      </c>
      <c r="B1264" s="3">
        <v>30</v>
      </c>
      <c r="C1264" s="3">
        <v>31.7</v>
      </c>
      <c r="D1264" s="3">
        <v>30</v>
      </c>
      <c r="E1264" s="3">
        <v>31.7</v>
      </c>
      <c r="F1264" s="3">
        <v>36</v>
      </c>
      <c r="G1264" s="3">
        <v>31.88</v>
      </c>
    </row>
    <row r="1265" spans="1:7" x14ac:dyDescent="0.3">
      <c r="A1265" s="6">
        <v>39567</v>
      </c>
      <c r="B1265" s="3">
        <v>32.5</v>
      </c>
      <c r="C1265" s="3">
        <v>32.5</v>
      </c>
      <c r="D1265" s="3">
        <v>31.5</v>
      </c>
      <c r="E1265" s="3">
        <v>32.200000000000003</v>
      </c>
      <c r="F1265" s="3">
        <v>192</v>
      </c>
      <c r="G1265" s="3">
        <v>32.200000000000003</v>
      </c>
    </row>
    <row r="1266" spans="1:7" x14ac:dyDescent="0.3">
      <c r="A1266" s="6">
        <v>39568</v>
      </c>
      <c r="B1266" s="3">
        <v>31.9</v>
      </c>
      <c r="C1266" s="3">
        <v>31.9</v>
      </c>
      <c r="D1266" s="3">
        <v>31</v>
      </c>
      <c r="E1266" s="3">
        <v>31.2</v>
      </c>
      <c r="F1266" s="3">
        <v>72</v>
      </c>
      <c r="G1266" s="3">
        <v>31.2</v>
      </c>
    </row>
    <row r="1267" spans="1:7" x14ac:dyDescent="0.3">
      <c r="A1267" s="6">
        <v>39570</v>
      </c>
      <c r="B1267" s="3">
        <v>39</v>
      </c>
      <c r="C1267" s="3">
        <v>39</v>
      </c>
      <c r="D1267" s="3">
        <v>39</v>
      </c>
      <c r="E1267" s="3">
        <v>39</v>
      </c>
      <c r="F1267" s="3">
        <v>5</v>
      </c>
      <c r="G1267" s="3">
        <v>39.729999999999997</v>
      </c>
    </row>
    <row r="1268" spans="1:7" x14ac:dyDescent="0.3">
      <c r="A1268" s="6">
        <v>39573</v>
      </c>
      <c r="B1268" s="3">
        <v>41.88</v>
      </c>
      <c r="C1268" s="3">
        <v>41.88</v>
      </c>
      <c r="D1268" s="3">
        <v>41.88</v>
      </c>
      <c r="E1268" s="3">
        <v>41.88</v>
      </c>
      <c r="F1268" s="3">
        <v>0</v>
      </c>
      <c r="G1268" s="3">
        <v>41.88</v>
      </c>
    </row>
    <row r="1269" spans="1:7" x14ac:dyDescent="0.3">
      <c r="A1269" s="6">
        <v>39574</v>
      </c>
      <c r="B1269" s="3">
        <v>41.3</v>
      </c>
      <c r="C1269" s="3">
        <v>41.3</v>
      </c>
      <c r="D1269" s="3">
        <v>41.3</v>
      </c>
      <c r="E1269" s="3">
        <v>41.3</v>
      </c>
      <c r="F1269" s="3">
        <v>2</v>
      </c>
      <c r="G1269" s="3">
        <v>41.3</v>
      </c>
    </row>
    <row r="1270" spans="1:7" x14ac:dyDescent="0.3">
      <c r="A1270" s="6">
        <v>39575</v>
      </c>
      <c r="B1270" s="3">
        <v>41.5</v>
      </c>
      <c r="C1270" s="3">
        <v>41.85</v>
      </c>
      <c r="D1270" s="3">
        <v>41.5</v>
      </c>
      <c r="E1270" s="3">
        <v>41.85</v>
      </c>
      <c r="F1270" s="3">
        <v>9</v>
      </c>
      <c r="G1270" s="3">
        <v>41.58</v>
      </c>
    </row>
    <row r="1271" spans="1:7" x14ac:dyDescent="0.3">
      <c r="A1271" s="6">
        <v>39576</v>
      </c>
      <c r="B1271" s="3">
        <v>41</v>
      </c>
      <c r="C1271" s="3">
        <v>41.15</v>
      </c>
      <c r="D1271" s="3">
        <v>41</v>
      </c>
      <c r="E1271" s="3">
        <v>41.15</v>
      </c>
      <c r="F1271" s="3">
        <v>10</v>
      </c>
      <c r="G1271" s="3">
        <v>41.33</v>
      </c>
    </row>
    <row r="1272" spans="1:7" x14ac:dyDescent="0.3">
      <c r="A1272" s="6">
        <v>39577</v>
      </c>
      <c r="B1272" s="3">
        <v>43.25</v>
      </c>
      <c r="C1272" s="3">
        <v>43.25</v>
      </c>
      <c r="D1272" s="3">
        <v>43.25</v>
      </c>
      <c r="E1272" s="3">
        <v>43.25</v>
      </c>
      <c r="F1272" s="3">
        <v>0</v>
      </c>
      <c r="G1272" s="3">
        <v>43.25</v>
      </c>
    </row>
    <row r="1273" spans="1:7" x14ac:dyDescent="0.3">
      <c r="A1273" s="6">
        <v>39581</v>
      </c>
      <c r="B1273" s="3">
        <v>43.25</v>
      </c>
      <c r="C1273" s="3">
        <v>43.25</v>
      </c>
      <c r="D1273" s="3">
        <v>43.25</v>
      </c>
      <c r="E1273" s="3">
        <v>43.25</v>
      </c>
      <c r="F1273" s="3">
        <v>1</v>
      </c>
      <c r="G1273" s="3">
        <v>43.25</v>
      </c>
    </row>
    <row r="1274" spans="1:7" x14ac:dyDescent="0.3">
      <c r="A1274" s="6">
        <v>39582</v>
      </c>
      <c r="B1274" s="3">
        <v>44.75</v>
      </c>
      <c r="C1274" s="3">
        <v>45.05</v>
      </c>
      <c r="D1274" s="3">
        <v>44.75</v>
      </c>
      <c r="E1274" s="3">
        <v>44.75</v>
      </c>
      <c r="F1274" s="3">
        <v>21</v>
      </c>
      <c r="G1274" s="3">
        <v>44.75</v>
      </c>
    </row>
    <row r="1275" spans="1:7" x14ac:dyDescent="0.3">
      <c r="A1275" s="6">
        <v>39583</v>
      </c>
      <c r="B1275" s="3">
        <v>44.5</v>
      </c>
      <c r="C1275" s="3">
        <v>44.5</v>
      </c>
      <c r="D1275" s="3">
        <v>44.4</v>
      </c>
      <c r="E1275" s="3">
        <v>44.4</v>
      </c>
      <c r="F1275" s="3">
        <v>8</v>
      </c>
      <c r="G1275" s="3">
        <v>44.65</v>
      </c>
    </row>
    <row r="1276" spans="1:7" x14ac:dyDescent="0.3">
      <c r="A1276" s="6">
        <v>39584</v>
      </c>
      <c r="B1276" s="3">
        <v>45.7</v>
      </c>
      <c r="C1276" s="3">
        <v>46.25</v>
      </c>
      <c r="D1276" s="3">
        <v>45.7</v>
      </c>
      <c r="E1276" s="3">
        <v>46.25</v>
      </c>
      <c r="F1276" s="3">
        <v>15</v>
      </c>
      <c r="G1276" s="3">
        <v>46.25</v>
      </c>
    </row>
    <row r="1277" spans="1:7" x14ac:dyDescent="0.3">
      <c r="A1277" s="6">
        <v>39587</v>
      </c>
      <c r="B1277" s="3">
        <v>48.5</v>
      </c>
      <c r="C1277" s="3">
        <v>50.5</v>
      </c>
      <c r="D1277" s="3">
        <v>48.5</v>
      </c>
      <c r="E1277" s="3">
        <v>50.5</v>
      </c>
      <c r="F1277" s="3">
        <v>53</v>
      </c>
      <c r="G1277" s="3">
        <v>50.5</v>
      </c>
    </row>
    <row r="1278" spans="1:7" x14ac:dyDescent="0.3">
      <c r="A1278" s="6">
        <v>39588</v>
      </c>
      <c r="B1278" s="3">
        <v>50.1</v>
      </c>
      <c r="C1278" s="3">
        <v>50.5</v>
      </c>
      <c r="D1278" s="3">
        <v>48.95</v>
      </c>
      <c r="E1278" s="3">
        <v>49.05</v>
      </c>
      <c r="F1278" s="3">
        <v>12</v>
      </c>
      <c r="G1278" s="3">
        <v>49.8</v>
      </c>
    </row>
    <row r="1279" spans="1:7" x14ac:dyDescent="0.3">
      <c r="A1279" s="6">
        <v>39589</v>
      </c>
      <c r="B1279" s="3">
        <v>50</v>
      </c>
      <c r="C1279" s="3">
        <v>50</v>
      </c>
      <c r="D1279" s="3">
        <v>48.5</v>
      </c>
      <c r="E1279" s="3">
        <v>48.5</v>
      </c>
      <c r="F1279" s="3">
        <v>4</v>
      </c>
      <c r="G1279" s="3">
        <v>48.5</v>
      </c>
    </row>
    <row r="1280" spans="1:7" x14ac:dyDescent="0.3">
      <c r="A1280" s="6">
        <v>39590</v>
      </c>
      <c r="B1280" s="3">
        <v>49.25</v>
      </c>
      <c r="C1280" s="3">
        <v>49.25</v>
      </c>
      <c r="D1280" s="3">
        <v>49.25</v>
      </c>
      <c r="E1280" s="3">
        <v>49.25</v>
      </c>
      <c r="F1280" s="3">
        <v>2</v>
      </c>
      <c r="G1280" s="3">
        <v>48.65</v>
      </c>
    </row>
    <row r="1281" spans="1:7" x14ac:dyDescent="0.3">
      <c r="A1281" s="6">
        <v>39591</v>
      </c>
      <c r="B1281" s="3">
        <v>50</v>
      </c>
      <c r="C1281" s="3">
        <v>50</v>
      </c>
      <c r="D1281" s="3">
        <v>49</v>
      </c>
      <c r="E1281" s="3">
        <v>49</v>
      </c>
      <c r="F1281" s="3">
        <v>20</v>
      </c>
      <c r="G1281" s="3">
        <v>49.8</v>
      </c>
    </row>
    <row r="1282" spans="1:7" x14ac:dyDescent="0.3">
      <c r="A1282" s="6">
        <v>39594</v>
      </c>
      <c r="B1282" s="3">
        <v>52.88</v>
      </c>
      <c r="C1282" s="3">
        <v>52.88</v>
      </c>
      <c r="D1282" s="3">
        <v>52.88</v>
      </c>
      <c r="E1282" s="3">
        <v>52.88</v>
      </c>
      <c r="F1282" s="3">
        <v>0</v>
      </c>
      <c r="G1282" s="3">
        <v>52.88</v>
      </c>
    </row>
    <row r="1283" spans="1:7" x14ac:dyDescent="0.3">
      <c r="A1283" s="6">
        <v>39595</v>
      </c>
      <c r="B1283" s="3">
        <v>51.65</v>
      </c>
      <c r="C1283" s="3">
        <v>51.65</v>
      </c>
      <c r="D1283" s="3">
        <v>51.65</v>
      </c>
      <c r="E1283" s="3">
        <v>51.65</v>
      </c>
      <c r="F1283" s="3">
        <v>0</v>
      </c>
      <c r="G1283" s="3">
        <v>51.65</v>
      </c>
    </row>
    <row r="1284" spans="1:7" x14ac:dyDescent="0.3">
      <c r="A1284" s="6">
        <v>39596</v>
      </c>
      <c r="B1284" s="3">
        <v>50.25</v>
      </c>
      <c r="C1284" s="3">
        <v>50.25</v>
      </c>
      <c r="D1284" s="3">
        <v>48</v>
      </c>
      <c r="E1284" s="3">
        <v>48</v>
      </c>
      <c r="F1284" s="3">
        <v>42</v>
      </c>
      <c r="G1284" s="3">
        <v>48.53</v>
      </c>
    </row>
    <row r="1285" spans="1:7" x14ac:dyDescent="0.3">
      <c r="A1285" s="6">
        <v>39597</v>
      </c>
      <c r="B1285" s="3">
        <v>50.5</v>
      </c>
      <c r="C1285" s="3">
        <v>50.5</v>
      </c>
      <c r="D1285" s="3">
        <v>50</v>
      </c>
      <c r="E1285" s="3">
        <v>50</v>
      </c>
      <c r="F1285" s="3">
        <v>15</v>
      </c>
      <c r="G1285" s="3">
        <v>50</v>
      </c>
    </row>
    <row r="1286" spans="1:7" x14ac:dyDescent="0.3">
      <c r="A1286" s="6">
        <v>39598</v>
      </c>
      <c r="B1286" s="3">
        <v>50.55</v>
      </c>
      <c r="C1286" s="3">
        <v>51.8</v>
      </c>
      <c r="D1286" s="3">
        <v>50.55</v>
      </c>
      <c r="E1286" s="3">
        <v>51.1</v>
      </c>
      <c r="F1286" s="3">
        <v>45</v>
      </c>
      <c r="G1286" s="3">
        <v>51.1</v>
      </c>
    </row>
    <row r="1287" spans="1:7" x14ac:dyDescent="0.3">
      <c r="A1287" s="6">
        <v>39601</v>
      </c>
      <c r="B1287" s="3">
        <v>58.75</v>
      </c>
      <c r="C1287" s="3">
        <v>59.4</v>
      </c>
      <c r="D1287" s="3">
        <v>58.75</v>
      </c>
      <c r="E1287" s="3">
        <v>59.4</v>
      </c>
      <c r="F1287" s="3">
        <v>49</v>
      </c>
      <c r="G1287" s="3">
        <v>58.75</v>
      </c>
    </row>
    <row r="1288" spans="1:7" x14ac:dyDescent="0.3">
      <c r="A1288" s="6">
        <v>39602</v>
      </c>
      <c r="B1288" s="3">
        <v>59.35</v>
      </c>
      <c r="C1288" s="3">
        <v>59.5</v>
      </c>
      <c r="D1288" s="3">
        <v>59.35</v>
      </c>
      <c r="E1288" s="3">
        <v>59.35</v>
      </c>
      <c r="F1288" s="3">
        <v>34</v>
      </c>
      <c r="G1288" s="3">
        <v>59.35</v>
      </c>
    </row>
    <row r="1289" spans="1:7" x14ac:dyDescent="0.3">
      <c r="A1289" s="6">
        <v>39603</v>
      </c>
      <c r="B1289" s="3">
        <v>59.85</v>
      </c>
      <c r="C1289" s="3">
        <v>60.2</v>
      </c>
      <c r="D1289" s="3">
        <v>59.4</v>
      </c>
      <c r="E1289" s="3">
        <v>60.2</v>
      </c>
      <c r="F1289" s="3">
        <v>45</v>
      </c>
      <c r="G1289" s="3">
        <v>60</v>
      </c>
    </row>
    <row r="1290" spans="1:7" x14ac:dyDescent="0.3">
      <c r="A1290" s="6">
        <v>39604</v>
      </c>
      <c r="B1290" s="3">
        <v>59.9</v>
      </c>
      <c r="C1290" s="3">
        <v>59.9</v>
      </c>
      <c r="D1290" s="3">
        <v>56.4</v>
      </c>
      <c r="E1290" s="3">
        <v>56.8</v>
      </c>
      <c r="F1290" s="3">
        <v>57</v>
      </c>
      <c r="G1290" s="3">
        <v>56.8</v>
      </c>
    </row>
    <row r="1291" spans="1:7" x14ac:dyDescent="0.3">
      <c r="A1291" s="6">
        <v>39605</v>
      </c>
      <c r="B1291" s="3">
        <v>59.65</v>
      </c>
      <c r="C1291" s="3">
        <v>59.65</v>
      </c>
      <c r="D1291" s="3">
        <v>59.65</v>
      </c>
      <c r="E1291" s="3">
        <v>59.65</v>
      </c>
      <c r="F1291" s="3">
        <v>10</v>
      </c>
      <c r="G1291" s="3">
        <v>59.65</v>
      </c>
    </row>
    <row r="1292" spans="1:7" x14ac:dyDescent="0.3">
      <c r="A1292" s="6">
        <v>39608</v>
      </c>
      <c r="B1292" s="3">
        <v>58.25</v>
      </c>
      <c r="C1292" s="3">
        <v>58.25</v>
      </c>
      <c r="D1292" s="3">
        <v>56.5</v>
      </c>
      <c r="E1292" s="3">
        <v>56.7</v>
      </c>
      <c r="F1292" s="3">
        <v>44</v>
      </c>
      <c r="G1292" s="3">
        <v>56.8</v>
      </c>
    </row>
    <row r="1293" spans="1:7" x14ac:dyDescent="0.3">
      <c r="A1293" s="6">
        <v>39609</v>
      </c>
      <c r="B1293" s="3">
        <v>56.25</v>
      </c>
      <c r="C1293" s="3">
        <v>59.5</v>
      </c>
      <c r="D1293" s="3">
        <v>55.75</v>
      </c>
      <c r="E1293" s="3">
        <v>59.5</v>
      </c>
      <c r="F1293" s="3">
        <v>149</v>
      </c>
      <c r="G1293" s="3">
        <v>59.5</v>
      </c>
    </row>
    <row r="1294" spans="1:7" x14ac:dyDescent="0.3">
      <c r="A1294" s="6">
        <v>39610</v>
      </c>
      <c r="B1294" s="3">
        <v>58</v>
      </c>
      <c r="C1294" s="3">
        <v>59</v>
      </c>
      <c r="D1294" s="3">
        <v>57.45</v>
      </c>
      <c r="E1294" s="3">
        <v>57.55</v>
      </c>
      <c r="F1294" s="3">
        <v>62</v>
      </c>
      <c r="G1294" s="3">
        <v>58.05</v>
      </c>
    </row>
    <row r="1295" spans="1:7" x14ac:dyDescent="0.3">
      <c r="A1295" s="6">
        <v>39611</v>
      </c>
      <c r="B1295" s="3">
        <v>57.5</v>
      </c>
      <c r="C1295" s="3">
        <v>58.75</v>
      </c>
      <c r="D1295" s="3">
        <v>57</v>
      </c>
      <c r="E1295" s="3">
        <v>58.4</v>
      </c>
      <c r="F1295" s="3">
        <v>78</v>
      </c>
      <c r="G1295" s="3">
        <v>58.3</v>
      </c>
    </row>
    <row r="1296" spans="1:7" x14ac:dyDescent="0.3">
      <c r="A1296" s="6">
        <v>39612</v>
      </c>
      <c r="B1296" s="3">
        <v>58.25</v>
      </c>
      <c r="C1296" s="3">
        <v>58.6</v>
      </c>
      <c r="D1296" s="3">
        <v>56.5</v>
      </c>
      <c r="E1296" s="3">
        <v>57.1</v>
      </c>
      <c r="F1296" s="3">
        <v>70</v>
      </c>
      <c r="G1296" s="3">
        <v>56.88</v>
      </c>
    </row>
    <row r="1297" spans="1:7" x14ac:dyDescent="0.3">
      <c r="A1297" s="6">
        <v>39615</v>
      </c>
      <c r="B1297" s="3">
        <v>58.5</v>
      </c>
      <c r="C1297" s="3">
        <v>60</v>
      </c>
      <c r="D1297" s="3">
        <v>58.5</v>
      </c>
      <c r="E1297" s="3">
        <v>60</v>
      </c>
      <c r="F1297" s="3">
        <v>26</v>
      </c>
      <c r="G1297" s="3">
        <v>60</v>
      </c>
    </row>
    <row r="1298" spans="1:7" x14ac:dyDescent="0.3">
      <c r="A1298" s="6">
        <v>39616</v>
      </c>
      <c r="B1298" s="3">
        <v>61.25</v>
      </c>
      <c r="C1298" s="3">
        <v>61.25</v>
      </c>
      <c r="D1298" s="3">
        <v>60.45</v>
      </c>
      <c r="E1298" s="3">
        <v>60.45</v>
      </c>
      <c r="F1298" s="3">
        <v>31</v>
      </c>
      <c r="G1298" s="3">
        <v>60.45</v>
      </c>
    </row>
    <row r="1299" spans="1:7" x14ac:dyDescent="0.3">
      <c r="A1299" s="6">
        <v>39617</v>
      </c>
      <c r="B1299" s="3">
        <v>60</v>
      </c>
      <c r="C1299" s="3">
        <v>60.3</v>
      </c>
      <c r="D1299" s="3">
        <v>59.9</v>
      </c>
      <c r="E1299" s="3">
        <v>60.05</v>
      </c>
      <c r="F1299" s="3">
        <v>21</v>
      </c>
      <c r="G1299" s="3">
        <v>60.28</v>
      </c>
    </row>
    <row r="1300" spans="1:7" x14ac:dyDescent="0.3">
      <c r="A1300" s="6">
        <v>39618</v>
      </c>
      <c r="B1300" s="3">
        <v>59.75</v>
      </c>
      <c r="C1300" s="3">
        <v>60</v>
      </c>
      <c r="D1300" s="3">
        <v>59.6</v>
      </c>
      <c r="E1300" s="3">
        <v>59.7</v>
      </c>
      <c r="F1300" s="3">
        <v>20</v>
      </c>
      <c r="G1300" s="3">
        <v>59.6</v>
      </c>
    </row>
    <row r="1301" spans="1:7" x14ac:dyDescent="0.3">
      <c r="A1301" s="6">
        <v>39619</v>
      </c>
      <c r="B1301" s="3">
        <v>58.75</v>
      </c>
      <c r="C1301" s="3">
        <v>58.75</v>
      </c>
      <c r="D1301" s="3">
        <v>57.5</v>
      </c>
      <c r="E1301" s="3">
        <v>58.5</v>
      </c>
      <c r="F1301" s="3">
        <v>28</v>
      </c>
      <c r="G1301" s="3">
        <v>58.5</v>
      </c>
    </row>
    <row r="1302" spans="1:7" x14ac:dyDescent="0.3">
      <c r="A1302" s="6">
        <v>39622</v>
      </c>
      <c r="B1302" s="3">
        <v>56.5</v>
      </c>
      <c r="C1302" s="3">
        <v>58.5</v>
      </c>
      <c r="D1302" s="3">
        <v>56.5</v>
      </c>
      <c r="E1302" s="3">
        <v>58</v>
      </c>
      <c r="F1302" s="3">
        <v>42</v>
      </c>
      <c r="G1302" s="3">
        <v>58</v>
      </c>
    </row>
    <row r="1303" spans="1:7" x14ac:dyDescent="0.3">
      <c r="A1303" s="6">
        <v>39623</v>
      </c>
      <c r="B1303" s="3">
        <v>58</v>
      </c>
      <c r="C1303" s="3">
        <v>58</v>
      </c>
      <c r="D1303" s="3">
        <v>56.5</v>
      </c>
      <c r="E1303" s="3">
        <v>56.5</v>
      </c>
      <c r="F1303" s="3">
        <v>55</v>
      </c>
      <c r="G1303" s="3">
        <v>56.5</v>
      </c>
    </row>
    <row r="1304" spans="1:7" x14ac:dyDescent="0.3">
      <c r="A1304" s="6">
        <v>39624</v>
      </c>
      <c r="B1304" s="3">
        <v>56.5</v>
      </c>
      <c r="C1304" s="3">
        <v>58.75</v>
      </c>
      <c r="D1304" s="3">
        <v>56.5</v>
      </c>
      <c r="E1304" s="3">
        <v>57.6</v>
      </c>
      <c r="F1304" s="3">
        <v>65</v>
      </c>
      <c r="G1304" s="3">
        <v>57.6</v>
      </c>
    </row>
    <row r="1305" spans="1:7" x14ac:dyDescent="0.3">
      <c r="A1305" s="6">
        <v>39625</v>
      </c>
      <c r="B1305" s="3">
        <v>57.76</v>
      </c>
      <c r="C1305" s="3">
        <v>58.1</v>
      </c>
      <c r="D1305" s="3">
        <v>57.65</v>
      </c>
      <c r="E1305" s="3">
        <v>57.65</v>
      </c>
      <c r="F1305" s="3">
        <v>24</v>
      </c>
      <c r="G1305" s="3">
        <v>58.38</v>
      </c>
    </row>
    <row r="1306" spans="1:7" x14ac:dyDescent="0.3">
      <c r="A1306" s="6">
        <v>39626</v>
      </c>
      <c r="B1306" s="3">
        <v>62</v>
      </c>
      <c r="C1306" s="3">
        <v>63</v>
      </c>
      <c r="D1306" s="3">
        <v>60.95</v>
      </c>
      <c r="E1306" s="3">
        <v>62.25</v>
      </c>
      <c r="F1306" s="3">
        <v>43</v>
      </c>
      <c r="G1306" s="3">
        <v>62.25</v>
      </c>
    </row>
    <row r="1307" spans="1:7" x14ac:dyDescent="0.3">
      <c r="A1307" s="6">
        <v>39629</v>
      </c>
      <c r="B1307" s="3">
        <v>62.7</v>
      </c>
      <c r="C1307" s="3">
        <v>63.55</v>
      </c>
      <c r="D1307" s="3">
        <v>62.6</v>
      </c>
      <c r="E1307" s="3">
        <v>63.1</v>
      </c>
      <c r="F1307" s="3">
        <v>41</v>
      </c>
      <c r="G1307" s="3">
        <v>63.1</v>
      </c>
    </row>
    <row r="1308" spans="1:7" x14ac:dyDescent="0.3">
      <c r="A1308" s="6">
        <v>39630</v>
      </c>
      <c r="B1308" s="3">
        <v>71.5</v>
      </c>
      <c r="C1308" s="3">
        <v>72</v>
      </c>
      <c r="D1308" s="3">
        <v>71</v>
      </c>
      <c r="E1308" s="3">
        <v>71</v>
      </c>
      <c r="F1308" s="3">
        <v>10</v>
      </c>
      <c r="G1308" s="3">
        <v>71</v>
      </c>
    </row>
    <row r="1309" spans="1:7" x14ac:dyDescent="0.3">
      <c r="A1309" s="6">
        <v>39631</v>
      </c>
      <c r="B1309" s="3">
        <v>71.349999999999994</v>
      </c>
      <c r="C1309" s="3">
        <v>71.349999999999994</v>
      </c>
      <c r="D1309" s="3">
        <v>65.599999999999994</v>
      </c>
      <c r="E1309" s="3">
        <v>65.599999999999994</v>
      </c>
      <c r="F1309" s="3">
        <v>29</v>
      </c>
      <c r="G1309" s="3">
        <v>67.349999999999994</v>
      </c>
    </row>
    <row r="1310" spans="1:7" x14ac:dyDescent="0.3">
      <c r="A1310" s="6">
        <v>39632</v>
      </c>
      <c r="B1310" s="3">
        <v>70</v>
      </c>
      <c r="C1310" s="3">
        <v>70</v>
      </c>
      <c r="D1310" s="3">
        <v>67.25</v>
      </c>
      <c r="E1310" s="3">
        <v>67.5</v>
      </c>
      <c r="F1310" s="3">
        <v>34</v>
      </c>
      <c r="G1310" s="3">
        <v>68</v>
      </c>
    </row>
    <row r="1311" spans="1:7" x14ac:dyDescent="0.3">
      <c r="A1311" s="6">
        <v>39633</v>
      </c>
      <c r="B1311" s="3">
        <v>69.25</v>
      </c>
      <c r="C1311" s="3">
        <v>70</v>
      </c>
      <c r="D1311" s="3">
        <v>69.25</v>
      </c>
      <c r="E1311" s="3">
        <v>69.25</v>
      </c>
      <c r="F1311" s="3">
        <v>33</v>
      </c>
      <c r="G1311" s="3">
        <v>69.25</v>
      </c>
    </row>
    <row r="1312" spans="1:7" x14ac:dyDescent="0.3">
      <c r="A1312" s="6">
        <v>39636</v>
      </c>
      <c r="B1312" s="3">
        <v>68.099999999999994</v>
      </c>
      <c r="C1312" s="3">
        <v>68.5</v>
      </c>
      <c r="D1312" s="3">
        <v>67.010000000000005</v>
      </c>
      <c r="E1312" s="3">
        <v>67.010000000000005</v>
      </c>
      <c r="F1312" s="3">
        <v>14</v>
      </c>
      <c r="G1312" s="3">
        <v>68.2</v>
      </c>
    </row>
    <row r="1313" spans="1:7" x14ac:dyDescent="0.3">
      <c r="A1313" s="6">
        <v>39637</v>
      </c>
      <c r="B1313" s="3">
        <v>64.75</v>
      </c>
      <c r="C1313" s="3">
        <v>65</v>
      </c>
      <c r="D1313" s="3">
        <v>61</v>
      </c>
      <c r="E1313" s="3">
        <v>61.2</v>
      </c>
      <c r="F1313" s="3">
        <v>28</v>
      </c>
      <c r="G1313" s="3">
        <v>61</v>
      </c>
    </row>
    <row r="1314" spans="1:7" x14ac:dyDescent="0.3">
      <c r="A1314" s="6">
        <v>39638</v>
      </c>
      <c r="B1314" s="3">
        <v>63.25</v>
      </c>
      <c r="C1314" s="3">
        <v>63.25</v>
      </c>
      <c r="D1314" s="3">
        <v>62.5</v>
      </c>
      <c r="E1314" s="3">
        <v>62.5</v>
      </c>
      <c r="F1314" s="3">
        <v>17</v>
      </c>
      <c r="G1314" s="3">
        <v>62.5</v>
      </c>
    </row>
    <row r="1315" spans="1:7" x14ac:dyDescent="0.3">
      <c r="A1315" s="6">
        <v>39639</v>
      </c>
      <c r="B1315" s="3">
        <v>59</v>
      </c>
      <c r="C1315" s="3">
        <v>59.75</v>
      </c>
      <c r="D1315" s="3">
        <v>57</v>
      </c>
      <c r="E1315" s="3">
        <v>59.75</v>
      </c>
      <c r="F1315" s="3">
        <v>40</v>
      </c>
      <c r="G1315" s="3">
        <v>60.13</v>
      </c>
    </row>
    <row r="1316" spans="1:7" x14ac:dyDescent="0.3">
      <c r="A1316" s="6">
        <v>39640</v>
      </c>
      <c r="B1316" s="3">
        <v>60.25</v>
      </c>
      <c r="C1316" s="3">
        <v>60.75</v>
      </c>
      <c r="D1316" s="3">
        <v>60.25</v>
      </c>
      <c r="E1316" s="3">
        <v>60.5</v>
      </c>
      <c r="F1316" s="3">
        <v>18</v>
      </c>
      <c r="G1316" s="3">
        <v>60.5</v>
      </c>
    </row>
    <row r="1317" spans="1:7" x14ac:dyDescent="0.3">
      <c r="A1317" s="6">
        <v>39643</v>
      </c>
      <c r="B1317" s="3">
        <v>59.5</v>
      </c>
      <c r="C1317" s="3">
        <v>60.25</v>
      </c>
      <c r="D1317" s="3">
        <v>59</v>
      </c>
      <c r="E1317" s="3">
        <v>60.25</v>
      </c>
      <c r="F1317" s="3">
        <v>40</v>
      </c>
      <c r="G1317" s="3">
        <v>60.25</v>
      </c>
    </row>
    <row r="1318" spans="1:7" x14ac:dyDescent="0.3">
      <c r="A1318" s="6">
        <v>39644</v>
      </c>
      <c r="B1318" s="3">
        <v>59.63</v>
      </c>
      <c r="C1318" s="3">
        <v>59.63</v>
      </c>
      <c r="D1318" s="3">
        <v>59.63</v>
      </c>
      <c r="E1318" s="3">
        <v>59.63</v>
      </c>
      <c r="F1318" s="3">
        <v>0</v>
      </c>
      <c r="G1318" s="3">
        <v>59.63</v>
      </c>
    </row>
    <row r="1319" spans="1:7" x14ac:dyDescent="0.3">
      <c r="A1319" s="6">
        <v>39645</v>
      </c>
      <c r="B1319" s="3">
        <v>61</v>
      </c>
      <c r="C1319" s="3">
        <v>63</v>
      </c>
      <c r="D1319" s="3">
        <v>61</v>
      </c>
      <c r="E1319" s="3">
        <v>63</v>
      </c>
      <c r="F1319" s="3">
        <v>61</v>
      </c>
      <c r="G1319" s="3">
        <v>63</v>
      </c>
    </row>
    <row r="1320" spans="1:7" x14ac:dyDescent="0.3">
      <c r="A1320" s="6">
        <v>39646</v>
      </c>
      <c r="B1320" s="3">
        <v>64</v>
      </c>
      <c r="C1320" s="3">
        <v>64.5</v>
      </c>
      <c r="D1320" s="3">
        <v>62.5</v>
      </c>
      <c r="E1320" s="3">
        <v>63</v>
      </c>
      <c r="F1320" s="3">
        <v>37</v>
      </c>
      <c r="G1320" s="3">
        <v>63</v>
      </c>
    </row>
    <row r="1321" spans="1:7" x14ac:dyDescent="0.3">
      <c r="A1321" s="6">
        <v>39647</v>
      </c>
      <c r="B1321" s="3">
        <v>62.05</v>
      </c>
      <c r="C1321" s="3">
        <v>62.05</v>
      </c>
      <c r="D1321" s="3">
        <v>58.75</v>
      </c>
      <c r="E1321" s="3">
        <v>59.3</v>
      </c>
      <c r="F1321" s="3">
        <v>24</v>
      </c>
      <c r="G1321" s="3">
        <v>60.95</v>
      </c>
    </row>
    <row r="1322" spans="1:7" x14ac:dyDescent="0.3">
      <c r="A1322" s="6">
        <v>39650</v>
      </c>
      <c r="B1322" s="3">
        <v>64.5</v>
      </c>
      <c r="C1322" s="3">
        <v>64.75</v>
      </c>
      <c r="D1322" s="3">
        <v>64</v>
      </c>
      <c r="E1322" s="3">
        <v>64.5</v>
      </c>
      <c r="F1322" s="3">
        <v>25</v>
      </c>
      <c r="G1322" s="3">
        <v>63.13</v>
      </c>
    </row>
    <row r="1323" spans="1:7" x14ac:dyDescent="0.3">
      <c r="A1323" s="6">
        <v>39651</v>
      </c>
      <c r="B1323" s="3">
        <v>64</v>
      </c>
      <c r="C1323" s="3">
        <v>64</v>
      </c>
      <c r="D1323" s="3">
        <v>63.5</v>
      </c>
      <c r="E1323" s="3">
        <v>63.5</v>
      </c>
      <c r="F1323" s="3">
        <v>8</v>
      </c>
      <c r="G1323" s="3">
        <v>64</v>
      </c>
    </row>
    <row r="1324" spans="1:7" x14ac:dyDescent="0.3">
      <c r="A1324" s="6">
        <v>39652</v>
      </c>
      <c r="B1324" s="3">
        <v>61.75</v>
      </c>
      <c r="C1324" s="3">
        <v>63</v>
      </c>
      <c r="D1324" s="3">
        <v>61.75</v>
      </c>
      <c r="E1324" s="3">
        <v>62.35</v>
      </c>
      <c r="F1324" s="3">
        <v>30</v>
      </c>
      <c r="G1324" s="3">
        <v>62.35</v>
      </c>
    </row>
    <row r="1325" spans="1:7" x14ac:dyDescent="0.3">
      <c r="A1325" s="6">
        <v>39653</v>
      </c>
      <c r="B1325" s="3">
        <v>61.75</v>
      </c>
      <c r="C1325" s="3">
        <v>63.5</v>
      </c>
      <c r="D1325" s="3">
        <v>61.75</v>
      </c>
      <c r="E1325" s="3">
        <v>62.85</v>
      </c>
      <c r="F1325" s="3">
        <v>30</v>
      </c>
      <c r="G1325" s="3">
        <v>63.2</v>
      </c>
    </row>
    <row r="1326" spans="1:7" x14ac:dyDescent="0.3">
      <c r="A1326" s="6">
        <v>39654</v>
      </c>
      <c r="B1326" s="3">
        <v>64</v>
      </c>
      <c r="C1326" s="3">
        <v>64</v>
      </c>
      <c r="D1326" s="3">
        <v>64</v>
      </c>
      <c r="E1326" s="3">
        <v>64</v>
      </c>
      <c r="F1326" s="3">
        <v>5</v>
      </c>
      <c r="G1326" s="3">
        <v>64</v>
      </c>
    </row>
    <row r="1327" spans="1:7" x14ac:dyDescent="0.3">
      <c r="A1327" s="6">
        <v>39657</v>
      </c>
      <c r="B1327" s="3">
        <v>61.5</v>
      </c>
      <c r="C1327" s="3">
        <v>61.5</v>
      </c>
      <c r="D1327" s="3">
        <v>60.75</v>
      </c>
      <c r="E1327" s="3">
        <v>60.75</v>
      </c>
      <c r="F1327" s="3">
        <v>10</v>
      </c>
      <c r="G1327" s="3">
        <v>60.75</v>
      </c>
    </row>
    <row r="1328" spans="1:7" x14ac:dyDescent="0.3">
      <c r="A1328" s="6">
        <v>39658</v>
      </c>
      <c r="B1328" s="3">
        <v>58.4</v>
      </c>
      <c r="C1328" s="3">
        <v>58.4</v>
      </c>
      <c r="D1328" s="3">
        <v>58.4</v>
      </c>
      <c r="E1328" s="3">
        <v>58.4</v>
      </c>
      <c r="F1328" s="3">
        <v>3</v>
      </c>
      <c r="G1328" s="3">
        <v>58.5</v>
      </c>
    </row>
    <row r="1329" spans="1:7" x14ac:dyDescent="0.3">
      <c r="A1329" s="6">
        <v>39659</v>
      </c>
      <c r="B1329" s="3">
        <v>58</v>
      </c>
      <c r="C1329" s="3">
        <v>59.75</v>
      </c>
      <c r="D1329" s="3">
        <v>58</v>
      </c>
      <c r="E1329" s="3">
        <v>58.8</v>
      </c>
      <c r="F1329" s="3">
        <v>81</v>
      </c>
      <c r="G1329" s="3">
        <v>58.68</v>
      </c>
    </row>
    <row r="1330" spans="1:7" x14ac:dyDescent="0.3">
      <c r="A1330" s="6">
        <v>39660</v>
      </c>
      <c r="B1330" s="3">
        <v>61</v>
      </c>
      <c r="C1330" s="3">
        <v>61</v>
      </c>
      <c r="D1330" s="3">
        <v>59.85</v>
      </c>
      <c r="E1330" s="3">
        <v>60</v>
      </c>
      <c r="F1330" s="3">
        <v>43</v>
      </c>
      <c r="G1330" s="3">
        <v>60</v>
      </c>
    </row>
    <row r="1331" spans="1:7" x14ac:dyDescent="0.3">
      <c r="A1331" s="6">
        <v>39661</v>
      </c>
      <c r="B1331" s="3">
        <v>63.5</v>
      </c>
      <c r="C1331" s="3">
        <v>63.5</v>
      </c>
      <c r="D1331" s="3">
        <v>63.5</v>
      </c>
      <c r="E1331" s="3">
        <v>63.5</v>
      </c>
      <c r="F1331" s="3">
        <v>10</v>
      </c>
      <c r="G1331" s="3">
        <v>63.5</v>
      </c>
    </row>
    <row r="1332" spans="1:7" x14ac:dyDescent="0.3">
      <c r="A1332" s="6">
        <v>39664</v>
      </c>
      <c r="B1332" s="3">
        <v>60.43</v>
      </c>
      <c r="C1332" s="3">
        <v>60.43</v>
      </c>
      <c r="D1332" s="3">
        <v>60.43</v>
      </c>
      <c r="E1332" s="3">
        <v>60.43</v>
      </c>
      <c r="F1332" s="3">
        <v>0</v>
      </c>
      <c r="G1332" s="3">
        <v>60.43</v>
      </c>
    </row>
    <row r="1333" spans="1:7" x14ac:dyDescent="0.3">
      <c r="A1333" s="6">
        <v>39665</v>
      </c>
      <c r="B1333" s="3">
        <v>60.25</v>
      </c>
      <c r="C1333" s="3">
        <v>60.25</v>
      </c>
      <c r="D1333" s="3">
        <v>59.95</v>
      </c>
      <c r="E1333" s="3">
        <v>59.95</v>
      </c>
      <c r="F1333" s="3">
        <v>9</v>
      </c>
      <c r="G1333" s="3">
        <v>60.13</v>
      </c>
    </row>
    <row r="1334" spans="1:7" x14ac:dyDescent="0.3">
      <c r="A1334" s="6">
        <v>39666</v>
      </c>
      <c r="B1334" s="3">
        <v>60.6</v>
      </c>
      <c r="C1334" s="3">
        <v>61</v>
      </c>
      <c r="D1334" s="3">
        <v>60.6</v>
      </c>
      <c r="E1334" s="3">
        <v>61</v>
      </c>
      <c r="F1334" s="3">
        <v>31</v>
      </c>
      <c r="G1334" s="3">
        <v>61.7</v>
      </c>
    </row>
    <row r="1335" spans="1:7" x14ac:dyDescent="0.3">
      <c r="A1335" s="6">
        <v>39667</v>
      </c>
      <c r="B1335" s="3">
        <v>62</v>
      </c>
      <c r="C1335" s="3">
        <v>62.1</v>
      </c>
      <c r="D1335" s="3">
        <v>61.8</v>
      </c>
      <c r="E1335" s="3">
        <v>61.8</v>
      </c>
      <c r="F1335" s="3">
        <v>43</v>
      </c>
      <c r="G1335" s="3">
        <v>61.8</v>
      </c>
    </row>
    <row r="1336" spans="1:7" x14ac:dyDescent="0.3">
      <c r="A1336" s="6">
        <v>39668</v>
      </c>
      <c r="B1336" s="3">
        <v>61.5</v>
      </c>
      <c r="C1336" s="3">
        <v>61.75</v>
      </c>
      <c r="D1336" s="3">
        <v>61.5</v>
      </c>
      <c r="E1336" s="3">
        <v>61.6</v>
      </c>
      <c r="F1336" s="3">
        <v>9</v>
      </c>
      <c r="G1336" s="3">
        <v>61.6</v>
      </c>
    </row>
    <row r="1337" spans="1:7" x14ac:dyDescent="0.3">
      <c r="A1337" s="6">
        <v>39671</v>
      </c>
      <c r="B1337" s="3">
        <v>62.6</v>
      </c>
      <c r="C1337" s="3">
        <v>63.15</v>
      </c>
      <c r="D1337" s="3">
        <v>62.25</v>
      </c>
      <c r="E1337" s="3">
        <v>63.15</v>
      </c>
      <c r="F1337" s="3">
        <v>26</v>
      </c>
      <c r="G1337" s="3">
        <v>63.15</v>
      </c>
    </row>
    <row r="1338" spans="1:7" x14ac:dyDescent="0.3">
      <c r="A1338" s="6">
        <v>39672</v>
      </c>
      <c r="B1338" s="3">
        <v>63.5</v>
      </c>
      <c r="C1338" s="3">
        <v>64.5</v>
      </c>
      <c r="D1338" s="3">
        <v>63.5</v>
      </c>
      <c r="E1338" s="3">
        <v>64.5</v>
      </c>
      <c r="F1338" s="3">
        <v>32</v>
      </c>
      <c r="G1338" s="3">
        <v>64.5</v>
      </c>
    </row>
    <row r="1339" spans="1:7" x14ac:dyDescent="0.3">
      <c r="A1339" s="6">
        <v>39673</v>
      </c>
      <c r="B1339" s="3">
        <v>65.75</v>
      </c>
      <c r="C1339" s="3">
        <v>65.75</v>
      </c>
      <c r="D1339" s="3">
        <v>65</v>
      </c>
      <c r="E1339" s="3">
        <v>65.5</v>
      </c>
      <c r="F1339" s="3">
        <v>32</v>
      </c>
      <c r="G1339" s="3">
        <v>65.25</v>
      </c>
    </row>
    <row r="1340" spans="1:7" x14ac:dyDescent="0.3">
      <c r="A1340" s="6">
        <v>39674</v>
      </c>
      <c r="B1340" s="3">
        <v>66</v>
      </c>
      <c r="C1340" s="3">
        <v>66</v>
      </c>
      <c r="D1340" s="3">
        <v>65.5</v>
      </c>
      <c r="E1340" s="3">
        <v>65.5</v>
      </c>
      <c r="F1340" s="3">
        <v>28</v>
      </c>
      <c r="G1340" s="3">
        <v>65.5</v>
      </c>
    </row>
    <row r="1341" spans="1:7" x14ac:dyDescent="0.3">
      <c r="A1341" s="6">
        <v>39675</v>
      </c>
      <c r="B1341" s="3">
        <v>66.5</v>
      </c>
      <c r="C1341" s="3">
        <v>66.5</v>
      </c>
      <c r="D1341" s="3">
        <v>66.5</v>
      </c>
      <c r="E1341" s="3">
        <v>66.5</v>
      </c>
      <c r="F1341" s="3">
        <v>5</v>
      </c>
      <c r="G1341" s="3">
        <v>66.5</v>
      </c>
    </row>
    <row r="1342" spans="1:7" x14ac:dyDescent="0.3">
      <c r="A1342" s="6">
        <v>39678</v>
      </c>
      <c r="B1342" s="3">
        <v>68</v>
      </c>
      <c r="C1342" s="3">
        <v>69.75</v>
      </c>
      <c r="D1342" s="3">
        <v>68</v>
      </c>
      <c r="E1342" s="3">
        <v>69.75</v>
      </c>
      <c r="F1342" s="3">
        <v>37</v>
      </c>
      <c r="G1342" s="3">
        <v>69.75</v>
      </c>
    </row>
    <row r="1343" spans="1:7" x14ac:dyDescent="0.3">
      <c r="A1343" s="6">
        <v>39679</v>
      </c>
      <c r="B1343" s="3">
        <v>69</v>
      </c>
      <c r="C1343" s="3">
        <v>70.95</v>
      </c>
      <c r="D1343" s="3">
        <v>69</v>
      </c>
      <c r="E1343" s="3">
        <v>70.900000000000006</v>
      </c>
      <c r="F1343" s="3">
        <v>36</v>
      </c>
      <c r="G1343" s="3">
        <v>70.900000000000006</v>
      </c>
    </row>
    <row r="1344" spans="1:7" x14ac:dyDescent="0.3">
      <c r="A1344" s="6">
        <v>39680</v>
      </c>
      <c r="B1344" s="3">
        <v>71.3</v>
      </c>
      <c r="C1344" s="3">
        <v>72.5</v>
      </c>
      <c r="D1344" s="3">
        <v>71.3</v>
      </c>
      <c r="E1344" s="3">
        <v>72.5</v>
      </c>
      <c r="F1344" s="3">
        <v>21</v>
      </c>
      <c r="G1344" s="3">
        <v>72.5</v>
      </c>
    </row>
    <row r="1345" spans="1:7" x14ac:dyDescent="0.3">
      <c r="A1345" s="6">
        <v>39681</v>
      </c>
      <c r="B1345" s="3">
        <v>73</v>
      </c>
      <c r="C1345" s="3">
        <v>73</v>
      </c>
      <c r="D1345" s="3">
        <v>71.849999999999994</v>
      </c>
      <c r="E1345" s="3">
        <v>71.849999999999994</v>
      </c>
      <c r="F1345" s="3">
        <v>15</v>
      </c>
      <c r="G1345" s="3">
        <v>72.650000000000006</v>
      </c>
    </row>
    <row r="1346" spans="1:7" x14ac:dyDescent="0.3">
      <c r="A1346" s="6">
        <v>39682</v>
      </c>
      <c r="B1346" s="3">
        <v>73.400000000000006</v>
      </c>
      <c r="C1346" s="3">
        <v>73.400000000000006</v>
      </c>
      <c r="D1346" s="3">
        <v>72.7</v>
      </c>
      <c r="E1346" s="3">
        <v>72.849999999999994</v>
      </c>
      <c r="F1346" s="3">
        <v>16</v>
      </c>
      <c r="G1346" s="3">
        <v>74</v>
      </c>
    </row>
    <row r="1347" spans="1:7" x14ac:dyDescent="0.3">
      <c r="A1347" s="6">
        <v>39685</v>
      </c>
      <c r="B1347" s="3">
        <v>72</v>
      </c>
      <c r="C1347" s="3">
        <v>72</v>
      </c>
      <c r="D1347" s="3">
        <v>71.400000000000006</v>
      </c>
      <c r="E1347" s="3">
        <v>71.400000000000006</v>
      </c>
      <c r="F1347" s="3">
        <v>41</v>
      </c>
      <c r="G1347" s="3">
        <v>71.5</v>
      </c>
    </row>
    <row r="1348" spans="1:7" x14ac:dyDescent="0.3">
      <c r="A1348" s="6">
        <v>39686</v>
      </c>
      <c r="B1348" s="3">
        <v>73.5</v>
      </c>
      <c r="C1348" s="3">
        <v>73.5</v>
      </c>
      <c r="D1348" s="3">
        <v>73.400000000000006</v>
      </c>
      <c r="E1348" s="3">
        <v>73.400000000000006</v>
      </c>
      <c r="F1348" s="3">
        <v>30</v>
      </c>
      <c r="G1348" s="3">
        <v>73.400000000000006</v>
      </c>
    </row>
    <row r="1349" spans="1:7" x14ac:dyDescent="0.3">
      <c r="A1349" s="6">
        <v>39687</v>
      </c>
      <c r="B1349" s="3">
        <v>73.5</v>
      </c>
      <c r="C1349" s="3">
        <v>73.55</v>
      </c>
      <c r="D1349" s="3">
        <v>73.400000000000006</v>
      </c>
      <c r="E1349" s="3">
        <v>73.400000000000006</v>
      </c>
      <c r="F1349" s="3">
        <v>33</v>
      </c>
      <c r="G1349" s="3">
        <v>73.55</v>
      </c>
    </row>
    <row r="1350" spans="1:7" x14ac:dyDescent="0.3">
      <c r="A1350" s="6">
        <v>39688</v>
      </c>
      <c r="B1350" s="3">
        <v>74.599999999999994</v>
      </c>
      <c r="C1350" s="3">
        <v>75.25</v>
      </c>
      <c r="D1350" s="3">
        <v>74.599999999999994</v>
      </c>
      <c r="E1350" s="3">
        <v>75</v>
      </c>
      <c r="F1350" s="3">
        <v>103</v>
      </c>
      <c r="G1350" s="3">
        <v>75</v>
      </c>
    </row>
    <row r="1351" spans="1:7" x14ac:dyDescent="0.3">
      <c r="A1351" s="6">
        <v>39689</v>
      </c>
      <c r="B1351" s="3">
        <v>74.599999999999994</v>
      </c>
      <c r="C1351" s="3">
        <v>74.599999999999994</v>
      </c>
      <c r="D1351" s="3">
        <v>73.7</v>
      </c>
      <c r="E1351" s="3">
        <v>74</v>
      </c>
      <c r="F1351" s="3">
        <v>29</v>
      </c>
      <c r="G1351" s="3">
        <v>74.2</v>
      </c>
    </row>
    <row r="1352" spans="1:7" x14ac:dyDescent="0.3">
      <c r="A1352" s="6">
        <v>39692</v>
      </c>
      <c r="B1352" s="3">
        <v>77.25</v>
      </c>
      <c r="C1352" s="3">
        <v>77.25</v>
      </c>
      <c r="D1352" s="3">
        <v>75.25</v>
      </c>
      <c r="E1352" s="3">
        <v>75.25</v>
      </c>
      <c r="F1352" s="3">
        <v>66</v>
      </c>
      <c r="G1352" s="3">
        <v>75.3</v>
      </c>
    </row>
    <row r="1353" spans="1:7" x14ac:dyDescent="0.3">
      <c r="A1353" s="6">
        <v>39693</v>
      </c>
      <c r="B1353" s="3">
        <v>74.25</v>
      </c>
      <c r="C1353" s="3">
        <v>74.25</v>
      </c>
      <c r="D1353" s="3">
        <v>74.25</v>
      </c>
      <c r="E1353" s="3">
        <v>74.25</v>
      </c>
      <c r="F1353" s="3">
        <v>23</v>
      </c>
      <c r="G1353" s="3">
        <v>74.25</v>
      </c>
    </row>
    <row r="1354" spans="1:7" x14ac:dyDescent="0.3">
      <c r="A1354" s="6">
        <v>39694</v>
      </c>
      <c r="B1354" s="3">
        <v>75.75</v>
      </c>
      <c r="C1354" s="3">
        <v>77.55</v>
      </c>
      <c r="D1354" s="3">
        <v>75.75</v>
      </c>
      <c r="E1354" s="3">
        <v>77.55</v>
      </c>
      <c r="F1354" s="3">
        <v>114</v>
      </c>
      <c r="G1354" s="3">
        <v>78.03</v>
      </c>
    </row>
    <row r="1355" spans="1:7" x14ac:dyDescent="0.3">
      <c r="A1355" s="6">
        <v>39695</v>
      </c>
      <c r="B1355" s="3">
        <v>78.8</v>
      </c>
      <c r="C1355" s="3">
        <v>79.5</v>
      </c>
      <c r="D1355" s="3">
        <v>77.900000000000006</v>
      </c>
      <c r="E1355" s="3">
        <v>77.900000000000006</v>
      </c>
      <c r="F1355" s="3">
        <v>68</v>
      </c>
      <c r="G1355" s="3">
        <v>77.900000000000006</v>
      </c>
    </row>
    <row r="1356" spans="1:7" x14ac:dyDescent="0.3">
      <c r="A1356" s="6">
        <v>39696</v>
      </c>
      <c r="B1356" s="3">
        <v>75.2</v>
      </c>
      <c r="C1356" s="3">
        <v>75.25</v>
      </c>
      <c r="D1356" s="3">
        <v>74.5</v>
      </c>
      <c r="E1356" s="3">
        <v>75.25</v>
      </c>
      <c r="F1356" s="3">
        <v>24</v>
      </c>
      <c r="G1356" s="3">
        <v>75.25</v>
      </c>
    </row>
    <row r="1357" spans="1:7" x14ac:dyDescent="0.3">
      <c r="A1357" s="6">
        <v>39699</v>
      </c>
      <c r="B1357" s="3">
        <v>78.7</v>
      </c>
      <c r="C1357" s="3">
        <v>78.7</v>
      </c>
      <c r="D1357" s="3">
        <v>77</v>
      </c>
      <c r="E1357" s="3">
        <v>77</v>
      </c>
      <c r="F1357" s="3">
        <v>72</v>
      </c>
      <c r="G1357" s="3">
        <v>76.63</v>
      </c>
    </row>
    <row r="1358" spans="1:7" x14ac:dyDescent="0.3">
      <c r="A1358" s="6">
        <v>39700</v>
      </c>
      <c r="B1358" s="3">
        <v>74.8</v>
      </c>
      <c r="C1358" s="3">
        <v>74.8</v>
      </c>
      <c r="D1358" s="3">
        <v>71.900000000000006</v>
      </c>
      <c r="E1358" s="3">
        <v>72.599999999999994</v>
      </c>
      <c r="F1358" s="3">
        <v>151</v>
      </c>
      <c r="G1358" s="3">
        <v>72.599999999999994</v>
      </c>
    </row>
    <row r="1359" spans="1:7" x14ac:dyDescent="0.3">
      <c r="A1359" s="6">
        <v>39701</v>
      </c>
      <c r="B1359" s="3">
        <v>73.849999999999994</v>
      </c>
      <c r="C1359" s="3">
        <v>73.849999999999994</v>
      </c>
      <c r="D1359" s="3">
        <v>68.5</v>
      </c>
      <c r="E1359" s="3">
        <v>70.5</v>
      </c>
      <c r="F1359" s="3">
        <v>0</v>
      </c>
      <c r="G1359" s="3">
        <v>70.75</v>
      </c>
    </row>
    <row r="1360" spans="1:7" x14ac:dyDescent="0.3">
      <c r="A1360" s="6">
        <v>39702</v>
      </c>
      <c r="B1360" s="3">
        <v>73.849999999999994</v>
      </c>
      <c r="C1360" s="3">
        <v>73.849999999999994</v>
      </c>
      <c r="D1360" s="3">
        <v>68.5</v>
      </c>
      <c r="E1360" s="3">
        <v>69.55</v>
      </c>
      <c r="F1360" s="3">
        <v>93</v>
      </c>
      <c r="G1360" s="3">
        <v>69.5</v>
      </c>
    </row>
    <row r="1361" spans="1:7" x14ac:dyDescent="0.3">
      <c r="A1361" s="6">
        <v>39703</v>
      </c>
      <c r="B1361" s="3">
        <v>71.5</v>
      </c>
      <c r="C1361" s="3">
        <v>71.55</v>
      </c>
      <c r="D1361" s="3">
        <v>71</v>
      </c>
      <c r="E1361" s="3">
        <v>71</v>
      </c>
      <c r="F1361" s="3">
        <v>17</v>
      </c>
      <c r="G1361" s="3">
        <v>71.55</v>
      </c>
    </row>
    <row r="1362" spans="1:7" x14ac:dyDescent="0.3">
      <c r="A1362" s="6">
        <v>39706</v>
      </c>
      <c r="B1362" s="3">
        <v>72.5</v>
      </c>
      <c r="C1362" s="3">
        <v>72.5</v>
      </c>
      <c r="D1362" s="3">
        <v>69.150000000000006</v>
      </c>
      <c r="E1362" s="3">
        <v>69.150000000000006</v>
      </c>
      <c r="F1362" s="3">
        <v>104</v>
      </c>
      <c r="G1362" s="3">
        <v>69.349999999999994</v>
      </c>
    </row>
    <row r="1363" spans="1:7" x14ac:dyDescent="0.3">
      <c r="A1363" s="6">
        <v>39707</v>
      </c>
      <c r="B1363" s="3">
        <v>67.25</v>
      </c>
      <c r="C1363" s="3">
        <v>67.5</v>
      </c>
      <c r="D1363" s="3">
        <v>67</v>
      </c>
      <c r="E1363" s="3">
        <v>67</v>
      </c>
      <c r="F1363" s="3">
        <v>99</v>
      </c>
      <c r="G1363" s="3">
        <v>67</v>
      </c>
    </row>
    <row r="1364" spans="1:7" x14ac:dyDescent="0.3">
      <c r="A1364" s="6">
        <v>39708</v>
      </c>
      <c r="B1364" s="3">
        <v>70.5</v>
      </c>
      <c r="C1364" s="3">
        <v>70.5</v>
      </c>
      <c r="D1364" s="3">
        <v>68.5</v>
      </c>
      <c r="E1364" s="3">
        <v>68.599999999999994</v>
      </c>
      <c r="F1364" s="3">
        <v>70</v>
      </c>
      <c r="G1364" s="3">
        <v>68.8</v>
      </c>
    </row>
    <row r="1365" spans="1:7" x14ac:dyDescent="0.3">
      <c r="A1365" s="6">
        <v>39709</v>
      </c>
      <c r="B1365" s="3">
        <v>70.2</v>
      </c>
      <c r="C1365" s="3">
        <v>72</v>
      </c>
      <c r="D1365" s="3">
        <v>70.2</v>
      </c>
      <c r="E1365" s="3">
        <v>71.400000000000006</v>
      </c>
      <c r="F1365" s="3">
        <v>41</v>
      </c>
      <c r="G1365" s="3">
        <v>71.48</v>
      </c>
    </row>
    <row r="1366" spans="1:7" x14ac:dyDescent="0.3">
      <c r="A1366" s="6">
        <v>39710</v>
      </c>
      <c r="B1366" s="3">
        <v>74.5</v>
      </c>
      <c r="C1366" s="3">
        <v>76</v>
      </c>
      <c r="D1366" s="3">
        <v>74.5</v>
      </c>
      <c r="E1366" s="3">
        <v>76</v>
      </c>
      <c r="F1366" s="3">
        <v>36</v>
      </c>
      <c r="G1366" s="3">
        <v>76</v>
      </c>
    </row>
    <row r="1367" spans="1:7" x14ac:dyDescent="0.3">
      <c r="A1367" s="6">
        <v>39713</v>
      </c>
      <c r="B1367" s="3">
        <v>77.099999999999994</v>
      </c>
      <c r="C1367" s="3">
        <v>77.25</v>
      </c>
      <c r="D1367" s="3">
        <v>75.75</v>
      </c>
      <c r="E1367" s="3">
        <v>75.75</v>
      </c>
      <c r="F1367" s="3">
        <v>54</v>
      </c>
      <c r="G1367" s="3">
        <v>76</v>
      </c>
    </row>
    <row r="1368" spans="1:7" x14ac:dyDescent="0.3">
      <c r="A1368" s="6">
        <v>39714</v>
      </c>
      <c r="B1368" s="3">
        <v>77</v>
      </c>
      <c r="C1368" s="3">
        <v>77</v>
      </c>
      <c r="D1368" s="3">
        <v>75</v>
      </c>
      <c r="E1368" s="3">
        <v>75</v>
      </c>
      <c r="F1368" s="3">
        <v>50</v>
      </c>
      <c r="G1368" s="3">
        <v>75</v>
      </c>
    </row>
    <row r="1369" spans="1:7" x14ac:dyDescent="0.3">
      <c r="A1369" s="6">
        <v>39715</v>
      </c>
      <c r="B1369" s="3">
        <v>72.75</v>
      </c>
      <c r="C1369" s="3">
        <v>73.400000000000006</v>
      </c>
      <c r="D1369" s="3">
        <v>72</v>
      </c>
      <c r="E1369" s="3">
        <v>73.2</v>
      </c>
      <c r="F1369" s="3">
        <v>48</v>
      </c>
      <c r="G1369" s="3">
        <v>72.900000000000006</v>
      </c>
    </row>
    <row r="1370" spans="1:7" x14ac:dyDescent="0.3">
      <c r="A1370" s="6">
        <v>39716</v>
      </c>
      <c r="B1370" s="3">
        <v>71.5</v>
      </c>
      <c r="C1370" s="3">
        <v>71.5</v>
      </c>
      <c r="D1370" s="3">
        <v>69.25</v>
      </c>
      <c r="E1370" s="3">
        <v>69.5</v>
      </c>
      <c r="F1370" s="3">
        <v>172</v>
      </c>
      <c r="G1370" s="3">
        <v>69.5</v>
      </c>
    </row>
    <row r="1371" spans="1:7" x14ac:dyDescent="0.3">
      <c r="A1371" s="6">
        <v>39717</v>
      </c>
      <c r="B1371" s="3">
        <v>69.55</v>
      </c>
      <c r="C1371" s="3">
        <v>69.95</v>
      </c>
      <c r="D1371" s="3">
        <v>68.900000000000006</v>
      </c>
      <c r="E1371" s="3">
        <v>69.5</v>
      </c>
      <c r="F1371" s="3">
        <v>63</v>
      </c>
      <c r="G1371" s="3">
        <v>69.3</v>
      </c>
    </row>
    <row r="1372" spans="1:7" x14ac:dyDescent="0.3">
      <c r="A1372" s="6">
        <v>39720</v>
      </c>
      <c r="B1372" s="3">
        <v>67.400000000000006</v>
      </c>
      <c r="C1372" s="3">
        <v>67.400000000000006</v>
      </c>
      <c r="D1372" s="3">
        <v>65.75</v>
      </c>
      <c r="E1372" s="3">
        <v>65.75</v>
      </c>
      <c r="F1372" s="3">
        <v>24</v>
      </c>
      <c r="G1372" s="3">
        <v>65.900000000000006</v>
      </c>
    </row>
    <row r="1373" spans="1:7" x14ac:dyDescent="0.3">
      <c r="A1373" s="6">
        <v>39721</v>
      </c>
      <c r="B1373" s="3">
        <v>63.25</v>
      </c>
      <c r="C1373" s="3">
        <v>66.8</v>
      </c>
      <c r="D1373" s="3">
        <v>63.25</v>
      </c>
      <c r="E1373" s="3">
        <v>66.8</v>
      </c>
      <c r="F1373" s="3">
        <v>65</v>
      </c>
      <c r="G1373" s="3">
        <v>65.75</v>
      </c>
    </row>
    <row r="1374" spans="1:7" x14ac:dyDescent="0.3">
      <c r="A1374" s="6">
        <v>39722</v>
      </c>
      <c r="B1374" s="3">
        <v>69.75</v>
      </c>
      <c r="C1374" s="3">
        <v>70</v>
      </c>
      <c r="D1374" s="3">
        <v>69.75</v>
      </c>
      <c r="E1374" s="3">
        <v>70</v>
      </c>
      <c r="F1374" s="3">
        <v>2</v>
      </c>
      <c r="G1374" s="3">
        <v>69.75</v>
      </c>
    </row>
    <row r="1375" spans="1:7" x14ac:dyDescent="0.3">
      <c r="A1375" s="6">
        <v>39723</v>
      </c>
      <c r="B1375" s="3">
        <v>72</v>
      </c>
      <c r="C1375" s="3">
        <v>72</v>
      </c>
      <c r="D1375" s="3">
        <v>72</v>
      </c>
      <c r="E1375" s="3">
        <v>72</v>
      </c>
      <c r="F1375" s="3">
        <v>7</v>
      </c>
      <c r="G1375" s="3">
        <v>72</v>
      </c>
    </row>
    <row r="1376" spans="1:7" x14ac:dyDescent="0.3">
      <c r="A1376" s="6">
        <v>39724</v>
      </c>
      <c r="B1376" s="3">
        <v>71</v>
      </c>
      <c r="C1376" s="3">
        <v>71</v>
      </c>
      <c r="D1376" s="3">
        <v>70.95</v>
      </c>
      <c r="E1376" s="3">
        <v>70.95</v>
      </c>
      <c r="F1376" s="3">
        <v>3</v>
      </c>
      <c r="G1376" s="3">
        <v>70.23</v>
      </c>
    </row>
    <row r="1377" spans="1:7" x14ac:dyDescent="0.3">
      <c r="A1377" s="6">
        <v>39727</v>
      </c>
      <c r="B1377" s="3">
        <v>68</v>
      </c>
      <c r="C1377" s="3">
        <v>68</v>
      </c>
      <c r="D1377" s="3">
        <v>68</v>
      </c>
      <c r="E1377" s="3">
        <v>68</v>
      </c>
      <c r="F1377" s="3">
        <v>5</v>
      </c>
      <c r="G1377" s="3">
        <v>69.13</v>
      </c>
    </row>
    <row r="1378" spans="1:7" x14ac:dyDescent="0.3">
      <c r="A1378" s="6">
        <v>39728</v>
      </c>
      <c r="B1378" s="3">
        <v>68.5</v>
      </c>
      <c r="C1378" s="3">
        <v>68.5</v>
      </c>
      <c r="D1378" s="3">
        <v>68.25</v>
      </c>
      <c r="E1378" s="3">
        <v>68.25</v>
      </c>
      <c r="F1378" s="3">
        <v>6</v>
      </c>
      <c r="G1378" s="3">
        <v>68.25</v>
      </c>
    </row>
    <row r="1379" spans="1:7" x14ac:dyDescent="0.3">
      <c r="A1379" s="6">
        <v>39729</v>
      </c>
      <c r="B1379" s="3">
        <v>65.25</v>
      </c>
      <c r="C1379" s="3">
        <v>67.25</v>
      </c>
      <c r="D1379" s="3">
        <v>65.25</v>
      </c>
      <c r="E1379" s="3">
        <v>67</v>
      </c>
      <c r="F1379" s="3">
        <v>56</v>
      </c>
      <c r="G1379" s="3">
        <v>66.13</v>
      </c>
    </row>
    <row r="1380" spans="1:7" x14ac:dyDescent="0.3">
      <c r="A1380" s="6">
        <v>39730</v>
      </c>
      <c r="B1380" s="3">
        <v>68</v>
      </c>
      <c r="C1380" s="3">
        <v>68</v>
      </c>
      <c r="D1380" s="3">
        <v>67.5</v>
      </c>
      <c r="E1380" s="3">
        <v>67.5</v>
      </c>
      <c r="F1380" s="3">
        <v>21</v>
      </c>
      <c r="G1380" s="3">
        <v>67.5</v>
      </c>
    </row>
    <row r="1381" spans="1:7" x14ac:dyDescent="0.3">
      <c r="A1381" s="6">
        <v>39731</v>
      </c>
      <c r="B1381" s="3">
        <v>65</v>
      </c>
      <c r="C1381" s="3">
        <v>65</v>
      </c>
      <c r="D1381" s="3">
        <v>62.75</v>
      </c>
      <c r="E1381" s="3">
        <v>62.75</v>
      </c>
      <c r="F1381" s="3">
        <v>24</v>
      </c>
      <c r="G1381" s="3">
        <v>62.38</v>
      </c>
    </row>
    <row r="1382" spans="1:7" x14ac:dyDescent="0.3">
      <c r="A1382" s="6">
        <v>39734</v>
      </c>
      <c r="B1382" s="3">
        <v>63.5</v>
      </c>
      <c r="C1382" s="3">
        <v>63.5</v>
      </c>
      <c r="D1382" s="3">
        <v>60.75</v>
      </c>
      <c r="E1382" s="3">
        <v>60.75</v>
      </c>
      <c r="F1382" s="3">
        <v>77</v>
      </c>
      <c r="G1382" s="3">
        <v>61.15</v>
      </c>
    </row>
    <row r="1383" spans="1:7" x14ac:dyDescent="0.3">
      <c r="A1383" s="6">
        <v>39735</v>
      </c>
      <c r="B1383" s="3">
        <v>62.5</v>
      </c>
      <c r="C1383" s="3">
        <v>62.6</v>
      </c>
      <c r="D1383" s="3">
        <v>62.15</v>
      </c>
      <c r="E1383" s="3">
        <v>62.15</v>
      </c>
      <c r="F1383" s="3">
        <v>66</v>
      </c>
      <c r="G1383" s="3">
        <v>62.15</v>
      </c>
    </row>
    <row r="1384" spans="1:7" x14ac:dyDescent="0.3">
      <c r="A1384" s="6">
        <v>39736</v>
      </c>
      <c r="B1384" s="3">
        <v>60.5</v>
      </c>
      <c r="C1384" s="3">
        <v>60.5</v>
      </c>
      <c r="D1384" s="3">
        <v>59.25</v>
      </c>
      <c r="E1384" s="3">
        <v>59.9</v>
      </c>
      <c r="F1384" s="3">
        <v>20</v>
      </c>
      <c r="G1384" s="3">
        <v>59.1</v>
      </c>
    </row>
    <row r="1385" spans="1:7" x14ac:dyDescent="0.3">
      <c r="A1385" s="6">
        <v>39737</v>
      </c>
      <c r="B1385" s="3">
        <v>56.75</v>
      </c>
      <c r="C1385" s="3">
        <v>56.75</v>
      </c>
      <c r="D1385" s="3">
        <v>55.5</v>
      </c>
      <c r="E1385" s="3">
        <v>56.5</v>
      </c>
      <c r="F1385" s="3">
        <v>19</v>
      </c>
      <c r="G1385" s="3">
        <v>56.5</v>
      </c>
    </row>
    <row r="1386" spans="1:7" x14ac:dyDescent="0.3">
      <c r="A1386" s="6">
        <v>39738</v>
      </c>
      <c r="B1386" s="3">
        <v>56.5</v>
      </c>
      <c r="C1386" s="3">
        <v>56.5</v>
      </c>
      <c r="D1386" s="3">
        <v>56</v>
      </c>
      <c r="E1386" s="3">
        <v>56</v>
      </c>
      <c r="F1386" s="3">
        <v>38</v>
      </c>
      <c r="G1386" s="3">
        <v>56</v>
      </c>
    </row>
    <row r="1387" spans="1:7" x14ac:dyDescent="0.3">
      <c r="A1387" s="6">
        <v>39741</v>
      </c>
      <c r="B1387" s="3">
        <v>54.5</v>
      </c>
      <c r="C1387" s="3">
        <v>56.2</v>
      </c>
      <c r="D1387" s="3">
        <v>54.5</v>
      </c>
      <c r="E1387" s="3">
        <v>56.2</v>
      </c>
      <c r="F1387" s="3">
        <v>6</v>
      </c>
      <c r="G1387" s="3">
        <v>55.93</v>
      </c>
    </row>
    <row r="1388" spans="1:7" x14ac:dyDescent="0.3">
      <c r="A1388" s="6">
        <v>39742</v>
      </c>
      <c r="B1388" s="3">
        <v>58.9</v>
      </c>
      <c r="C1388" s="3">
        <v>58.9</v>
      </c>
      <c r="D1388" s="3">
        <v>58.9</v>
      </c>
      <c r="E1388" s="3">
        <v>58.9</v>
      </c>
      <c r="F1388" s="3">
        <v>10</v>
      </c>
      <c r="G1388" s="3">
        <v>58.9</v>
      </c>
    </row>
    <row r="1389" spans="1:7" x14ac:dyDescent="0.3">
      <c r="A1389" s="6">
        <v>39743</v>
      </c>
      <c r="B1389" s="3">
        <v>59</v>
      </c>
      <c r="C1389" s="3">
        <v>59</v>
      </c>
      <c r="D1389" s="3">
        <v>57.95</v>
      </c>
      <c r="E1389" s="3">
        <v>58</v>
      </c>
      <c r="F1389" s="3">
        <v>73</v>
      </c>
      <c r="G1389" s="3">
        <v>58</v>
      </c>
    </row>
    <row r="1390" spans="1:7" x14ac:dyDescent="0.3">
      <c r="A1390" s="6">
        <v>39744</v>
      </c>
      <c r="B1390" s="3">
        <v>56.75</v>
      </c>
      <c r="C1390" s="3">
        <v>56.75</v>
      </c>
      <c r="D1390" s="3">
        <v>56.5</v>
      </c>
      <c r="E1390" s="3">
        <v>56.75</v>
      </c>
      <c r="F1390" s="3">
        <v>21</v>
      </c>
      <c r="G1390" s="3">
        <v>56.75</v>
      </c>
    </row>
    <row r="1391" spans="1:7" x14ac:dyDescent="0.3">
      <c r="A1391" s="6">
        <v>39745</v>
      </c>
      <c r="B1391" s="3">
        <v>56.75</v>
      </c>
      <c r="C1391" s="3">
        <v>57.65</v>
      </c>
      <c r="D1391" s="3">
        <v>56.5</v>
      </c>
      <c r="E1391" s="3">
        <v>57.55</v>
      </c>
      <c r="F1391" s="3">
        <v>57</v>
      </c>
      <c r="G1391" s="3">
        <v>58.08</v>
      </c>
    </row>
    <row r="1392" spans="1:7" x14ac:dyDescent="0.3">
      <c r="A1392" s="6">
        <v>39748</v>
      </c>
      <c r="B1392" s="3">
        <v>55</v>
      </c>
      <c r="C1392" s="3">
        <v>55.1</v>
      </c>
      <c r="D1392" s="3">
        <v>54.5</v>
      </c>
      <c r="E1392" s="3">
        <v>54.5</v>
      </c>
      <c r="F1392" s="3">
        <v>13</v>
      </c>
      <c r="G1392" s="3">
        <v>54.78</v>
      </c>
    </row>
    <row r="1393" spans="1:7" x14ac:dyDescent="0.3">
      <c r="A1393" s="6">
        <v>39749</v>
      </c>
      <c r="B1393" s="3">
        <v>55</v>
      </c>
      <c r="C1393" s="3">
        <v>55.75</v>
      </c>
      <c r="D1393" s="3">
        <v>55</v>
      </c>
      <c r="E1393" s="3">
        <v>55.3</v>
      </c>
      <c r="F1393" s="3">
        <v>47</v>
      </c>
      <c r="G1393" s="3">
        <v>55.3</v>
      </c>
    </row>
    <row r="1394" spans="1:7" x14ac:dyDescent="0.3">
      <c r="A1394" s="6">
        <v>39750</v>
      </c>
      <c r="B1394" s="3">
        <v>56.5</v>
      </c>
      <c r="C1394" s="3">
        <v>59.15</v>
      </c>
      <c r="D1394" s="3">
        <v>56.5</v>
      </c>
      <c r="E1394" s="3">
        <v>59.01</v>
      </c>
      <c r="F1394" s="3">
        <v>40</v>
      </c>
      <c r="G1394" s="3">
        <v>59.08</v>
      </c>
    </row>
    <row r="1395" spans="1:7" x14ac:dyDescent="0.3">
      <c r="A1395" s="6">
        <v>39751</v>
      </c>
      <c r="B1395" s="3">
        <v>58.5</v>
      </c>
      <c r="C1395" s="3">
        <v>58.75</v>
      </c>
      <c r="D1395" s="3">
        <v>57.6</v>
      </c>
      <c r="E1395" s="3">
        <v>57.65</v>
      </c>
      <c r="F1395" s="3">
        <v>32</v>
      </c>
      <c r="G1395" s="3">
        <v>58.33</v>
      </c>
    </row>
    <row r="1396" spans="1:7" x14ac:dyDescent="0.3">
      <c r="A1396" s="6">
        <v>39752</v>
      </c>
      <c r="B1396" s="3">
        <v>57.4</v>
      </c>
      <c r="C1396" s="3">
        <v>57.4</v>
      </c>
      <c r="D1396" s="3">
        <v>57.4</v>
      </c>
      <c r="E1396" s="3">
        <v>57.4</v>
      </c>
      <c r="F1396" s="3">
        <v>1</v>
      </c>
      <c r="G1396" s="3">
        <v>57.68</v>
      </c>
    </row>
    <row r="1397" spans="1:7" x14ac:dyDescent="0.3">
      <c r="A1397" s="6">
        <v>39755</v>
      </c>
      <c r="B1397" s="3">
        <v>57.75</v>
      </c>
      <c r="C1397" s="3">
        <v>57.75</v>
      </c>
      <c r="D1397" s="3">
        <v>57.75</v>
      </c>
      <c r="E1397" s="3">
        <v>57.75</v>
      </c>
      <c r="F1397" s="3">
        <v>5</v>
      </c>
      <c r="G1397" s="3">
        <v>57.75</v>
      </c>
    </row>
    <row r="1398" spans="1:7" x14ac:dyDescent="0.3">
      <c r="A1398" s="6">
        <v>39756</v>
      </c>
      <c r="B1398" s="3">
        <v>57.25</v>
      </c>
      <c r="C1398" s="3">
        <v>57.3</v>
      </c>
      <c r="D1398" s="3">
        <v>57.25</v>
      </c>
      <c r="E1398" s="3">
        <v>57.3</v>
      </c>
      <c r="F1398" s="3">
        <v>38</v>
      </c>
      <c r="G1398" s="3">
        <v>57.65</v>
      </c>
    </row>
    <row r="1399" spans="1:7" x14ac:dyDescent="0.3">
      <c r="A1399" s="6">
        <v>39757</v>
      </c>
      <c r="B1399" s="3">
        <v>59</v>
      </c>
      <c r="C1399" s="3">
        <v>59.65</v>
      </c>
      <c r="D1399" s="3">
        <v>58.95</v>
      </c>
      <c r="E1399" s="3">
        <v>59.6</v>
      </c>
      <c r="F1399" s="3">
        <v>44</v>
      </c>
      <c r="G1399" s="3">
        <v>59.6</v>
      </c>
    </row>
    <row r="1400" spans="1:7" x14ac:dyDescent="0.3">
      <c r="A1400" s="6">
        <v>39758</v>
      </c>
      <c r="B1400" s="3">
        <v>57.45</v>
      </c>
      <c r="C1400" s="3">
        <v>58.75</v>
      </c>
      <c r="D1400" s="3">
        <v>57.25</v>
      </c>
      <c r="E1400" s="3">
        <v>58.23</v>
      </c>
      <c r="F1400" s="3">
        <v>124</v>
      </c>
      <c r="G1400" s="3">
        <v>58.23</v>
      </c>
    </row>
    <row r="1401" spans="1:7" x14ac:dyDescent="0.3">
      <c r="A1401" s="6">
        <v>39759</v>
      </c>
      <c r="B1401" s="3">
        <v>57.75</v>
      </c>
      <c r="C1401" s="3">
        <v>58.7</v>
      </c>
      <c r="D1401" s="3">
        <v>57.75</v>
      </c>
      <c r="E1401" s="3">
        <v>58.4</v>
      </c>
      <c r="F1401" s="3">
        <v>39</v>
      </c>
      <c r="G1401" s="3">
        <v>58.6</v>
      </c>
    </row>
    <row r="1402" spans="1:7" x14ac:dyDescent="0.3">
      <c r="A1402" s="6">
        <v>39762</v>
      </c>
      <c r="B1402" s="3">
        <v>59.25</v>
      </c>
      <c r="C1402" s="3">
        <v>59.25</v>
      </c>
      <c r="D1402" s="3">
        <v>59</v>
      </c>
      <c r="E1402" s="3">
        <v>59</v>
      </c>
      <c r="F1402" s="3">
        <v>11</v>
      </c>
      <c r="G1402" s="3">
        <v>59</v>
      </c>
    </row>
    <row r="1403" spans="1:7" x14ac:dyDescent="0.3">
      <c r="A1403" s="6">
        <v>39763</v>
      </c>
      <c r="B1403" s="3">
        <v>57.4</v>
      </c>
      <c r="C1403" s="3">
        <v>57.5</v>
      </c>
      <c r="D1403" s="3">
        <v>57.15</v>
      </c>
      <c r="E1403" s="3">
        <v>57.4</v>
      </c>
      <c r="F1403" s="3">
        <v>27</v>
      </c>
      <c r="G1403" s="3">
        <v>57.25</v>
      </c>
    </row>
    <row r="1404" spans="1:7" x14ac:dyDescent="0.3">
      <c r="A1404" s="6">
        <v>39764</v>
      </c>
      <c r="B1404" s="3">
        <v>58</v>
      </c>
      <c r="C1404" s="3">
        <v>58.4</v>
      </c>
      <c r="D1404" s="3">
        <v>57.55</v>
      </c>
      <c r="E1404" s="3">
        <v>57.55</v>
      </c>
      <c r="F1404" s="3">
        <v>64</v>
      </c>
      <c r="G1404" s="3">
        <v>57.67</v>
      </c>
    </row>
    <row r="1405" spans="1:7" x14ac:dyDescent="0.3">
      <c r="A1405" s="6">
        <v>39765</v>
      </c>
      <c r="B1405" s="3">
        <v>56.25</v>
      </c>
      <c r="C1405" s="3">
        <v>56.5</v>
      </c>
      <c r="D1405" s="3">
        <v>54.3</v>
      </c>
      <c r="E1405" s="3">
        <v>54.3</v>
      </c>
      <c r="F1405" s="3">
        <v>98</v>
      </c>
      <c r="G1405" s="3">
        <v>54.4</v>
      </c>
    </row>
    <row r="1406" spans="1:7" x14ac:dyDescent="0.3">
      <c r="A1406" s="6">
        <v>39766</v>
      </c>
      <c r="B1406" s="3">
        <v>55.2</v>
      </c>
      <c r="C1406" s="3">
        <v>55.2</v>
      </c>
      <c r="D1406" s="3">
        <v>53.7</v>
      </c>
      <c r="E1406" s="3">
        <v>53.9</v>
      </c>
      <c r="F1406" s="3">
        <v>68</v>
      </c>
      <c r="G1406" s="3">
        <v>53.7</v>
      </c>
    </row>
    <row r="1407" spans="1:7" x14ac:dyDescent="0.3">
      <c r="A1407" s="6">
        <v>39769</v>
      </c>
      <c r="B1407" s="3">
        <v>53.85</v>
      </c>
      <c r="C1407" s="3">
        <v>53.85</v>
      </c>
      <c r="D1407" s="3">
        <v>51.25</v>
      </c>
      <c r="E1407" s="3">
        <v>51.35</v>
      </c>
      <c r="F1407" s="3">
        <v>71</v>
      </c>
      <c r="G1407" s="3">
        <v>51.93</v>
      </c>
    </row>
    <row r="1408" spans="1:7" x14ac:dyDescent="0.3">
      <c r="A1408" s="6">
        <v>39770</v>
      </c>
      <c r="B1408" s="3">
        <v>51</v>
      </c>
      <c r="C1408" s="3">
        <v>51</v>
      </c>
      <c r="D1408" s="3">
        <v>48.75</v>
      </c>
      <c r="E1408" s="3">
        <v>49</v>
      </c>
      <c r="F1408" s="3">
        <v>116</v>
      </c>
      <c r="G1408" s="3">
        <v>49.44</v>
      </c>
    </row>
    <row r="1409" spans="1:7" x14ac:dyDescent="0.3">
      <c r="A1409" s="6">
        <v>39771</v>
      </c>
      <c r="B1409" s="3">
        <v>48.15</v>
      </c>
      <c r="C1409" s="3">
        <v>48.15</v>
      </c>
      <c r="D1409" s="3">
        <v>47</v>
      </c>
      <c r="E1409" s="3">
        <v>47</v>
      </c>
      <c r="F1409" s="3">
        <v>31</v>
      </c>
      <c r="G1409" s="3">
        <v>47</v>
      </c>
    </row>
    <row r="1410" spans="1:7" x14ac:dyDescent="0.3">
      <c r="A1410" s="6">
        <v>39772</v>
      </c>
      <c r="B1410" s="3">
        <v>45.75</v>
      </c>
      <c r="C1410" s="3">
        <v>47</v>
      </c>
      <c r="D1410" s="3">
        <v>44.5</v>
      </c>
      <c r="E1410" s="3">
        <v>44.5</v>
      </c>
      <c r="F1410" s="3">
        <v>5</v>
      </c>
      <c r="G1410" s="3">
        <v>44.45</v>
      </c>
    </row>
    <row r="1411" spans="1:7" x14ac:dyDescent="0.3">
      <c r="A1411" s="6">
        <v>39773</v>
      </c>
      <c r="B1411" s="3">
        <v>45.75</v>
      </c>
      <c r="C1411" s="3">
        <v>47.4</v>
      </c>
      <c r="D1411" s="3">
        <v>45.75</v>
      </c>
      <c r="E1411" s="3">
        <v>46.8</v>
      </c>
      <c r="F1411" s="3">
        <v>74</v>
      </c>
      <c r="G1411" s="3">
        <v>46.8</v>
      </c>
    </row>
    <row r="1412" spans="1:7" x14ac:dyDescent="0.3">
      <c r="A1412" s="6">
        <v>39776</v>
      </c>
      <c r="B1412" s="3">
        <v>44.5</v>
      </c>
      <c r="C1412" s="3">
        <v>45.25</v>
      </c>
      <c r="D1412" s="3">
        <v>44.5</v>
      </c>
      <c r="E1412" s="3">
        <v>44.5</v>
      </c>
      <c r="F1412" s="3">
        <v>19</v>
      </c>
      <c r="G1412" s="3">
        <v>44.5</v>
      </c>
    </row>
    <row r="1413" spans="1:7" x14ac:dyDescent="0.3">
      <c r="A1413" s="6">
        <v>39777</v>
      </c>
      <c r="B1413" s="3">
        <v>45</v>
      </c>
      <c r="C1413" s="3">
        <v>45</v>
      </c>
      <c r="D1413" s="3">
        <v>43.75</v>
      </c>
      <c r="E1413" s="3">
        <v>44.5</v>
      </c>
      <c r="F1413" s="3">
        <v>19</v>
      </c>
      <c r="G1413" s="3">
        <v>45.13</v>
      </c>
    </row>
    <row r="1414" spans="1:7" x14ac:dyDescent="0.3">
      <c r="A1414" s="6">
        <v>39778</v>
      </c>
      <c r="B1414" s="3">
        <v>46.5</v>
      </c>
      <c r="C1414" s="3">
        <v>47.55</v>
      </c>
      <c r="D1414" s="3">
        <v>46.45</v>
      </c>
      <c r="E1414" s="3">
        <v>47.55</v>
      </c>
      <c r="F1414" s="3">
        <v>72</v>
      </c>
      <c r="G1414" s="3">
        <v>47.75</v>
      </c>
    </row>
    <row r="1415" spans="1:7" x14ac:dyDescent="0.3">
      <c r="A1415" s="6">
        <v>39779</v>
      </c>
      <c r="B1415" s="3">
        <v>48.5</v>
      </c>
      <c r="C1415" s="3">
        <v>49.95</v>
      </c>
      <c r="D1415" s="3">
        <v>48.5</v>
      </c>
      <c r="E1415" s="3">
        <v>49.95</v>
      </c>
      <c r="F1415" s="3">
        <v>50</v>
      </c>
      <c r="G1415" s="3">
        <v>49.75</v>
      </c>
    </row>
    <row r="1416" spans="1:7" x14ac:dyDescent="0.3">
      <c r="A1416" s="6">
        <v>39780</v>
      </c>
      <c r="B1416" s="3">
        <v>49.2</v>
      </c>
      <c r="C1416" s="3">
        <v>49.25</v>
      </c>
      <c r="D1416" s="3">
        <v>49.2</v>
      </c>
      <c r="E1416" s="3">
        <v>49.25</v>
      </c>
      <c r="F1416" s="3">
        <v>4</v>
      </c>
      <c r="G1416" s="3">
        <v>49.65</v>
      </c>
    </row>
    <row r="1417" spans="1:7" x14ac:dyDescent="0.3">
      <c r="A1417" s="6">
        <v>39783</v>
      </c>
      <c r="B1417" s="3">
        <v>45.15</v>
      </c>
      <c r="C1417" s="3">
        <v>45.25</v>
      </c>
      <c r="D1417" s="3">
        <v>44.5</v>
      </c>
      <c r="E1417" s="3">
        <v>45.1</v>
      </c>
      <c r="F1417" s="3">
        <v>52</v>
      </c>
      <c r="G1417" s="3">
        <v>42.5</v>
      </c>
    </row>
    <row r="1418" spans="1:7" x14ac:dyDescent="0.3">
      <c r="A1418" s="6">
        <v>39784</v>
      </c>
      <c r="B1418" s="3">
        <v>41.75</v>
      </c>
      <c r="C1418" s="3">
        <v>43.55</v>
      </c>
      <c r="D1418" s="3">
        <v>41</v>
      </c>
      <c r="E1418" s="3">
        <v>43.5</v>
      </c>
      <c r="F1418" s="3">
        <v>68</v>
      </c>
      <c r="G1418" s="3">
        <v>43.5</v>
      </c>
    </row>
    <row r="1419" spans="1:7" x14ac:dyDescent="0.3">
      <c r="A1419" s="6">
        <v>39785</v>
      </c>
      <c r="B1419" s="3">
        <v>42</v>
      </c>
      <c r="C1419" s="3">
        <v>42.5</v>
      </c>
      <c r="D1419" s="3">
        <v>42</v>
      </c>
      <c r="E1419" s="3">
        <v>42</v>
      </c>
      <c r="F1419" s="3">
        <v>27</v>
      </c>
      <c r="G1419" s="3">
        <v>42.4</v>
      </c>
    </row>
    <row r="1420" spans="1:7" x14ac:dyDescent="0.3">
      <c r="A1420" s="6">
        <v>39786</v>
      </c>
      <c r="B1420" s="3">
        <v>42.5</v>
      </c>
      <c r="C1420" s="3">
        <v>42.5</v>
      </c>
      <c r="D1420" s="3">
        <v>41</v>
      </c>
      <c r="E1420" s="3">
        <v>41</v>
      </c>
      <c r="F1420" s="3">
        <v>40</v>
      </c>
      <c r="G1420" s="3">
        <v>41</v>
      </c>
    </row>
    <row r="1421" spans="1:7" x14ac:dyDescent="0.3">
      <c r="A1421" s="6">
        <v>39787</v>
      </c>
      <c r="B1421" s="3">
        <v>40.25</v>
      </c>
      <c r="C1421" s="3">
        <v>40.65</v>
      </c>
      <c r="D1421" s="3">
        <v>40</v>
      </c>
      <c r="E1421" s="3">
        <v>40.01</v>
      </c>
      <c r="F1421" s="3">
        <v>81</v>
      </c>
      <c r="G1421" s="3">
        <v>40.01</v>
      </c>
    </row>
    <row r="1422" spans="1:7" x14ac:dyDescent="0.3">
      <c r="A1422" s="6">
        <v>39790</v>
      </c>
      <c r="B1422" s="3">
        <v>41.45</v>
      </c>
      <c r="C1422" s="3">
        <v>41.45</v>
      </c>
      <c r="D1422" s="3">
        <v>40.9</v>
      </c>
      <c r="E1422" s="3">
        <v>41</v>
      </c>
      <c r="F1422" s="3">
        <v>29</v>
      </c>
      <c r="G1422" s="3">
        <v>40.9</v>
      </c>
    </row>
    <row r="1423" spans="1:7" x14ac:dyDescent="0.3">
      <c r="A1423" s="6">
        <v>39791</v>
      </c>
      <c r="B1423" s="3">
        <v>41.6</v>
      </c>
      <c r="C1423" s="3">
        <v>41.6</v>
      </c>
      <c r="D1423" s="3">
        <v>41.5</v>
      </c>
      <c r="E1423" s="3">
        <v>41.5</v>
      </c>
      <c r="F1423" s="3">
        <v>7</v>
      </c>
      <c r="G1423" s="3">
        <v>41.5</v>
      </c>
    </row>
    <row r="1424" spans="1:7" x14ac:dyDescent="0.3">
      <c r="A1424" s="6">
        <v>39792</v>
      </c>
      <c r="B1424" s="3">
        <v>42.65</v>
      </c>
      <c r="C1424" s="3">
        <v>42.75</v>
      </c>
      <c r="D1424" s="3">
        <v>42.3</v>
      </c>
      <c r="E1424" s="3">
        <v>42.75</v>
      </c>
      <c r="F1424" s="3">
        <v>43</v>
      </c>
      <c r="G1424" s="3">
        <v>42.65</v>
      </c>
    </row>
    <row r="1425" spans="1:7" x14ac:dyDescent="0.3">
      <c r="A1425" s="6">
        <v>39793</v>
      </c>
      <c r="B1425" s="3">
        <v>44</v>
      </c>
      <c r="C1425" s="3">
        <v>44</v>
      </c>
      <c r="D1425" s="3">
        <v>43.25</v>
      </c>
      <c r="E1425" s="3">
        <v>43.35</v>
      </c>
      <c r="F1425" s="3">
        <v>56</v>
      </c>
      <c r="G1425" s="3">
        <v>43.35</v>
      </c>
    </row>
    <row r="1426" spans="1:7" x14ac:dyDescent="0.3">
      <c r="A1426" s="6">
        <v>39794</v>
      </c>
      <c r="B1426" s="3">
        <v>42</v>
      </c>
      <c r="C1426" s="3">
        <v>42</v>
      </c>
      <c r="D1426" s="3">
        <v>42</v>
      </c>
      <c r="E1426" s="3">
        <v>42</v>
      </c>
      <c r="F1426" s="3">
        <v>19</v>
      </c>
      <c r="G1426" s="3">
        <v>42</v>
      </c>
    </row>
    <row r="1427" spans="1:7" x14ac:dyDescent="0.3">
      <c r="A1427" s="6">
        <v>39797</v>
      </c>
      <c r="B1427" s="3">
        <v>42</v>
      </c>
      <c r="C1427" s="3">
        <v>42.1</v>
      </c>
      <c r="D1427" s="3">
        <v>42</v>
      </c>
      <c r="E1427" s="3">
        <v>42.1</v>
      </c>
      <c r="F1427" s="3">
        <v>4</v>
      </c>
      <c r="G1427" s="3">
        <v>41.65</v>
      </c>
    </row>
    <row r="1428" spans="1:7" x14ac:dyDescent="0.3">
      <c r="A1428" s="6">
        <v>39798</v>
      </c>
      <c r="B1428" s="3">
        <v>40</v>
      </c>
      <c r="C1428" s="3">
        <v>40</v>
      </c>
      <c r="D1428" s="3">
        <v>39.25</v>
      </c>
      <c r="E1428" s="3">
        <v>39.25</v>
      </c>
      <c r="F1428" s="3">
        <v>75</v>
      </c>
      <c r="G1428" s="3">
        <v>39.43</v>
      </c>
    </row>
    <row r="1429" spans="1:7" x14ac:dyDescent="0.3">
      <c r="A1429" s="6">
        <v>39799</v>
      </c>
      <c r="B1429" s="3">
        <v>39.75</v>
      </c>
      <c r="C1429" s="3">
        <v>40.1</v>
      </c>
      <c r="D1429" s="3">
        <v>39.299999999999997</v>
      </c>
      <c r="E1429" s="3">
        <v>39.299999999999997</v>
      </c>
      <c r="F1429" s="3">
        <v>31</v>
      </c>
      <c r="G1429" s="3">
        <v>39.299999999999997</v>
      </c>
    </row>
    <row r="1430" spans="1:7" x14ac:dyDescent="0.3">
      <c r="A1430" s="6">
        <v>39800</v>
      </c>
      <c r="B1430" s="3">
        <v>38.200000000000003</v>
      </c>
      <c r="C1430" s="3">
        <v>38.450000000000003</v>
      </c>
      <c r="D1430" s="3">
        <v>38.200000000000003</v>
      </c>
      <c r="E1430" s="3">
        <v>38.4</v>
      </c>
      <c r="F1430" s="3">
        <v>26</v>
      </c>
      <c r="G1430" s="3">
        <v>38.4</v>
      </c>
    </row>
    <row r="1431" spans="1:7" x14ac:dyDescent="0.3">
      <c r="A1431" s="6">
        <v>39801</v>
      </c>
      <c r="B1431" s="3">
        <v>39.5</v>
      </c>
      <c r="C1431" s="3">
        <v>40</v>
      </c>
      <c r="D1431" s="3">
        <v>39.5</v>
      </c>
      <c r="E1431" s="3">
        <v>40</v>
      </c>
      <c r="F1431" s="3">
        <v>30</v>
      </c>
      <c r="G1431" s="3">
        <v>40</v>
      </c>
    </row>
    <row r="1432" spans="1:7" x14ac:dyDescent="0.3">
      <c r="A1432" s="6">
        <v>39804</v>
      </c>
      <c r="B1432" s="3">
        <v>41.9</v>
      </c>
      <c r="C1432" s="3">
        <v>42</v>
      </c>
      <c r="D1432" s="3">
        <v>41.9</v>
      </c>
      <c r="E1432" s="3">
        <v>42</v>
      </c>
      <c r="F1432" s="3">
        <v>26</v>
      </c>
      <c r="G1432" s="3">
        <v>42</v>
      </c>
    </row>
    <row r="1433" spans="1:7" x14ac:dyDescent="0.3">
      <c r="A1433" s="6">
        <v>39805</v>
      </c>
      <c r="B1433" s="3">
        <v>42</v>
      </c>
      <c r="C1433" s="3">
        <v>42</v>
      </c>
      <c r="D1433" s="3">
        <v>42</v>
      </c>
      <c r="E1433" s="3">
        <v>42</v>
      </c>
      <c r="F1433" s="3">
        <v>28</v>
      </c>
      <c r="G1433" s="3">
        <v>42.15</v>
      </c>
    </row>
    <row r="1434" spans="1:7" x14ac:dyDescent="0.3">
      <c r="A1434" s="6">
        <v>39811</v>
      </c>
      <c r="B1434" s="3">
        <v>43</v>
      </c>
      <c r="C1434" s="3">
        <v>43.25</v>
      </c>
      <c r="D1434" s="3">
        <v>42.5</v>
      </c>
      <c r="E1434" s="3">
        <v>43.25</v>
      </c>
      <c r="F1434" s="3">
        <v>20</v>
      </c>
      <c r="G1434" s="3">
        <v>43.25</v>
      </c>
    </row>
    <row r="1435" spans="1:7" x14ac:dyDescent="0.3">
      <c r="A1435" s="6">
        <v>39812</v>
      </c>
      <c r="B1435" s="3">
        <v>43</v>
      </c>
      <c r="C1435" s="3">
        <v>43</v>
      </c>
      <c r="D1435" s="3">
        <v>41.5</v>
      </c>
      <c r="E1435" s="3">
        <v>41.5</v>
      </c>
      <c r="F1435" s="3">
        <v>41</v>
      </c>
      <c r="G1435" s="3">
        <v>41.5</v>
      </c>
    </row>
    <row r="1436" spans="1:7" x14ac:dyDescent="0.3">
      <c r="A1436" s="6">
        <v>39815</v>
      </c>
      <c r="B1436" s="3">
        <v>39</v>
      </c>
      <c r="C1436" s="3">
        <v>39</v>
      </c>
      <c r="D1436" s="3">
        <v>39</v>
      </c>
      <c r="E1436" s="3">
        <v>39</v>
      </c>
      <c r="F1436" s="3">
        <v>18</v>
      </c>
      <c r="G1436" s="3">
        <v>39</v>
      </c>
    </row>
    <row r="1437" spans="1:7" x14ac:dyDescent="0.3">
      <c r="A1437" s="6">
        <v>39818</v>
      </c>
      <c r="B1437" s="3">
        <v>37</v>
      </c>
      <c r="C1437" s="3">
        <v>38</v>
      </c>
      <c r="D1437" s="3">
        <v>37</v>
      </c>
      <c r="E1437" s="3">
        <v>38</v>
      </c>
      <c r="F1437" s="3">
        <v>5</v>
      </c>
      <c r="G1437" s="3">
        <v>37.75</v>
      </c>
    </row>
    <row r="1438" spans="1:7" x14ac:dyDescent="0.3">
      <c r="A1438" s="6">
        <v>39819</v>
      </c>
      <c r="B1438" s="3">
        <v>39.25</v>
      </c>
      <c r="C1438" s="3">
        <v>40.4</v>
      </c>
      <c r="D1438" s="3">
        <v>39.25</v>
      </c>
      <c r="E1438" s="3">
        <v>40.35</v>
      </c>
      <c r="F1438" s="3">
        <v>117</v>
      </c>
      <c r="G1438" s="3">
        <v>40.4</v>
      </c>
    </row>
    <row r="1439" spans="1:7" x14ac:dyDescent="0.3">
      <c r="A1439" s="6">
        <v>39820</v>
      </c>
      <c r="B1439" s="3">
        <v>41</v>
      </c>
      <c r="C1439" s="3">
        <v>41</v>
      </c>
      <c r="D1439" s="3">
        <v>39.5</v>
      </c>
      <c r="E1439" s="3">
        <v>39.5</v>
      </c>
      <c r="F1439" s="3">
        <v>61</v>
      </c>
      <c r="G1439" s="3">
        <v>39.700000000000003</v>
      </c>
    </row>
    <row r="1440" spans="1:7" x14ac:dyDescent="0.3">
      <c r="A1440" s="6">
        <v>39821</v>
      </c>
      <c r="B1440" s="3">
        <v>38.5</v>
      </c>
      <c r="C1440" s="3">
        <v>38.700000000000003</v>
      </c>
      <c r="D1440" s="3">
        <v>38.25</v>
      </c>
      <c r="E1440" s="3">
        <v>38.25</v>
      </c>
      <c r="F1440" s="3">
        <v>87</v>
      </c>
      <c r="G1440" s="3">
        <v>38.25</v>
      </c>
    </row>
    <row r="1441" spans="1:7" x14ac:dyDescent="0.3">
      <c r="A1441" s="6">
        <v>39822</v>
      </c>
      <c r="B1441" s="3">
        <v>37.5</v>
      </c>
      <c r="C1441" s="3">
        <v>38</v>
      </c>
      <c r="D1441" s="3">
        <v>37.25</v>
      </c>
      <c r="E1441" s="3">
        <v>38</v>
      </c>
      <c r="F1441" s="3">
        <v>88</v>
      </c>
      <c r="G1441" s="3">
        <v>38</v>
      </c>
    </row>
    <row r="1442" spans="1:7" x14ac:dyDescent="0.3">
      <c r="A1442" s="6">
        <v>39825</v>
      </c>
      <c r="B1442" s="3">
        <v>36.75</v>
      </c>
      <c r="C1442" s="3">
        <v>37.15</v>
      </c>
      <c r="D1442" s="3">
        <v>36.4</v>
      </c>
      <c r="E1442" s="3">
        <v>36.950000000000003</v>
      </c>
      <c r="F1442" s="3">
        <v>63</v>
      </c>
      <c r="G1442" s="3">
        <v>36.880000000000003</v>
      </c>
    </row>
    <row r="1443" spans="1:7" x14ac:dyDescent="0.3">
      <c r="A1443" s="6">
        <v>39826</v>
      </c>
      <c r="B1443" s="3">
        <v>37</v>
      </c>
      <c r="C1443" s="3">
        <v>38.25</v>
      </c>
      <c r="D1443" s="3">
        <v>37</v>
      </c>
      <c r="E1443" s="3">
        <v>38</v>
      </c>
      <c r="F1443" s="3">
        <v>52</v>
      </c>
      <c r="G1443" s="3">
        <v>38</v>
      </c>
    </row>
    <row r="1444" spans="1:7" x14ac:dyDescent="0.3">
      <c r="A1444" s="6">
        <v>39827</v>
      </c>
      <c r="B1444" s="3">
        <v>38.799999999999997</v>
      </c>
      <c r="C1444" s="3">
        <v>38.799999999999997</v>
      </c>
      <c r="D1444" s="3">
        <v>37.5</v>
      </c>
      <c r="E1444" s="3">
        <v>37.5</v>
      </c>
      <c r="F1444" s="3">
        <v>78</v>
      </c>
      <c r="G1444" s="3">
        <v>37.5</v>
      </c>
    </row>
    <row r="1445" spans="1:7" x14ac:dyDescent="0.3">
      <c r="A1445" s="6">
        <v>39828</v>
      </c>
      <c r="B1445" s="3">
        <v>37.4</v>
      </c>
      <c r="C1445" s="3">
        <v>37.950000000000003</v>
      </c>
      <c r="D1445" s="3">
        <v>37</v>
      </c>
      <c r="E1445" s="3">
        <v>37.299999999999997</v>
      </c>
      <c r="F1445" s="3">
        <v>50</v>
      </c>
      <c r="G1445" s="3">
        <v>37.200000000000003</v>
      </c>
    </row>
    <row r="1446" spans="1:7" x14ac:dyDescent="0.3">
      <c r="A1446" s="6">
        <v>39829</v>
      </c>
      <c r="B1446" s="3">
        <v>38.200000000000003</v>
      </c>
      <c r="C1446" s="3">
        <v>39.25</v>
      </c>
      <c r="D1446" s="3">
        <v>38.200000000000003</v>
      </c>
      <c r="E1446" s="3">
        <v>39.15</v>
      </c>
      <c r="F1446" s="3">
        <v>45</v>
      </c>
      <c r="G1446" s="3">
        <v>39.25</v>
      </c>
    </row>
    <row r="1447" spans="1:7" x14ac:dyDescent="0.3">
      <c r="A1447" s="6">
        <v>39832</v>
      </c>
      <c r="B1447" s="3">
        <v>37.049999999999997</v>
      </c>
      <c r="C1447" s="3">
        <v>37.299999999999997</v>
      </c>
      <c r="D1447" s="3">
        <v>36.9</v>
      </c>
      <c r="E1447" s="3">
        <v>37.049999999999997</v>
      </c>
      <c r="F1447" s="3">
        <v>127</v>
      </c>
      <c r="G1447" s="3">
        <v>37.049999999999997</v>
      </c>
    </row>
    <row r="1448" spans="1:7" x14ac:dyDescent="0.3">
      <c r="A1448" s="6">
        <v>39833</v>
      </c>
      <c r="B1448" s="3">
        <v>36.25</v>
      </c>
      <c r="C1448" s="3">
        <v>36.5</v>
      </c>
      <c r="D1448" s="3">
        <v>35.15</v>
      </c>
      <c r="E1448" s="3">
        <v>35.25</v>
      </c>
      <c r="F1448" s="3">
        <v>80</v>
      </c>
      <c r="G1448" s="3">
        <v>35.25</v>
      </c>
    </row>
    <row r="1449" spans="1:7" x14ac:dyDescent="0.3">
      <c r="A1449" s="6">
        <v>39834</v>
      </c>
      <c r="B1449" s="3">
        <v>34.6</v>
      </c>
      <c r="C1449" s="3">
        <v>36.700000000000003</v>
      </c>
      <c r="D1449" s="3">
        <v>34.6</v>
      </c>
      <c r="E1449" s="3">
        <v>35.5</v>
      </c>
      <c r="F1449" s="3">
        <v>88</v>
      </c>
      <c r="G1449" s="3">
        <v>35.5</v>
      </c>
    </row>
    <row r="1450" spans="1:7" x14ac:dyDescent="0.3">
      <c r="A1450" s="6">
        <v>39835</v>
      </c>
      <c r="B1450" s="3">
        <v>38.5</v>
      </c>
      <c r="C1450" s="3">
        <v>38.5</v>
      </c>
      <c r="D1450" s="3">
        <v>37.35</v>
      </c>
      <c r="E1450" s="3">
        <v>37.700000000000003</v>
      </c>
      <c r="F1450" s="3">
        <v>55</v>
      </c>
      <c r="G1450" s="3">
        <v>37.549999999999997</v>
      </c>
    </row>
    <row r="1451" spans="1:7" x14ac:dyDescent="0.3">
      <c r="A1451" s="6">
        <v>39836</v>
      </c>
      <c r="B1451" s="3">
        <v>39.25</v>
      </c>
      <c r="C1451" s="3">
        <v>39.5</v>
      </c>
      <c r="D1451" s="3">
        <v>38.9</v>
      </c>
      <c r="E1451" s="3">
        <v>38.9</v>
      </c>
      <c r="F1451" s="3">
        <v>31</v>
      </c>
      <c r="G1451" s="3">
        <v>38.68</v>
      </c>
    </row>
    <row r="1452" spans="1:7" x14ac:dyDescent="0.3">
      <c r="A1452" s="6">
        <v>39839</v>
      </c>
      <c r="B1452" s="3">
        <v>41.25</v>
      </c>
      <c r="C1452" s="3">
        <v>41.8</v>
      </c>
      <c r="D1452" s="3">
        <v>41.25</v>
      </c>
      <c r="E1452" s="3">
        <v>41.8</v>
      </c>
      <c r="F1452" s="3">
        <v>56</v>
      </c>
      <c r="G1452" s="3">
        <v>41.5</v>
      </c>
    </row>
    <row r="1453" spans="1:7" x14ac:dyDescent="0.3">
      <c r="A1453" s="6">
        <v>39840</v>
      </c>
      <c r="B1453" s="3">
        <v>41.25</v>
      </c>
      <c r="C1453" s="3">
        <v>42</v>
      </c>
      <c r="D1453" s="3">
        <v>39.950000000000003</v>
      </c>
      <c r="E1453" s="3">
        <v>39.950000000000003</v>
      </c>
      <c r="F1453" s="3">
        <v>95</v>
      </c>
      <c r="G1453" s="3">
        <v>39.950000000000003</v>
      </c>
    </row>
    <row r="1454" spans="1:7" x14ac:dyDescent="0.3">
      <c r="A1454" s="6">
        <v>39841</v>
      </c>
      <c r="B1454" s="3">
        <v>41.25</v>
      </c>
      <c r="C1454" s="3">
        <v>41.7</v>
      </c>
      <c r="D1454" s="3">
        <v>41.25</v>
      </c>
      <c r="E1454" s="3">
        <v>41.25</v>
      </c>
      <c r="F1454" s="3">
        <v>50</v>
      </c>
      <c r="G1454" s="3">
        <v>41.25</v>
      </c>
    </row>
    <row r="1455" spans="1:7" x14ac:dyDescent="0.3">
      <c r="A1455" s="6">
        <v>39842</v>
      </c>
      <c r="B1455" s="3">
        <v>41.25</v>
      </c>
      <c r="C1455" s="3">
        <v>42.25</v>
      </c>
      <c r="D1455" s="3">
        <v>40.200000000000003</v>
      </c>
      <c r="E1455" s="3">
        <v>40.200000000000003</v>
      </c>
      <c r="F1455" s="3">
        <v>102</v>
      </c>
      <c r="G1455" s="3">
        <v>40.200000000000003</v>
      </c>
    </row>
    <row r="1456" spans="1:7" x14ac:dyDescent="0.3">
      <c r="A1456" s="6">
        <v>39843</v>
      </c>
      <c r="B1456" s="3">
        <v>41</v>
      </c>
      <c r="C1456" s="3">
        <v>41.4</v>
      </c>
      <c r="D1456" s="3">
        <v>41</v>
      </c>
      <c r="E1456" s="3">
        <v>41.4</v>
      </c>
      <c r="F1456" s="3">
        <v>7</v>
      </c>
      <c r="G1456" s="3">
        <v>41.4</v>
      </c>
    </row>
    <row r="1457" spans="1:7" x14ac:dyDescent="0.3">
      <c r="A1457" s="6">
        <v>39846</v>
      </c>
      <c r="B1457" s="3">
        <v>35.1</v>
      </c>
      <c r="C1457" s="3">
        <v>35.1</v>
      </c>
      <c r="D1457" s="3">
        <v>34.5</v>
      </c>
      <c r="E1457" s="3">
        <v>34.5</v>
      </c>
      <c r="F1457" s="3">
        <v>60</v>
      </c>
      <c r="G1457" s="3">
        <v>34.5</v>
      </c>
    </row>
    <row r="1458" spans="1:7" x14ac:dyDescent="0.3">
      <c r="A1458" s="6">
        <v>39847</v>
      </c>
      <c r="B1458" s="3">
        <v>34.450000000000003</v>
      </c>
      <c r="C1458" s="3">
        <v>34.450000000000003</v>
      </c>
      <c r="D1458" s="3">
        <v>34.049999999999997</v>
      </c>
      <c r="E1458" s="3">
        <v>34.049999999999997</v>
      </c>
      <c r="F1458" s="3">
        <v>52</v>
      </c>
      <c r="G1458" s="3">
        <v>34.25</v>
      </c>
    </row>
    <row r="1459" spans="1:7" x14ac:dyDescent="0.3">
      <c r="A1459" s="6">
        <v>39848</v>
      </c>
      <c r="B1459" s="3">
        <v>34</v>
      </c>
      <c r="C1459" s="3">
        <v>34.1</v>
      </c>
      <c r="D1459" s="3">
        <v>34</v>
      </c>
      <c r="E1459" s="3">
        <v>34</v>
      </c>
      <c r="F1459" s="3">
        <v>19</v>
      </c>
      <c r="G1459" s="3">
        <v>34</v>
      </c>
    </row>
    <row r="1460" spans="1:7" x14ac:dyDescent="0.3">
      <c r="A1460" s="6">
        <v>39849</v>
      </c>
      <c r="B1460" s="3">
        <v>34.75</v>
      </c>
      <c r="C1460" s="3">
        <v>35.6</v>
      </c>
      <c r="D1460" s="3">
        <v>34.75</v>
      </c>
      <c r="E1460" s="3">
        <v>35.6</v>
      </c>
      <c r="F1460" s="3">
        <v>41</v>
      </c>
      <c r="G1460" s="3">
        <v>35.6</v>
      </c>
    </row>
    <row r="1461" spans="1:7" x14ac:dyDescent="0.3">
      <c r="A1461" s="6">
        <v>39850</v>
      </c>
      <c r="B1461" s="3">
        <v>36.200000000000003</v>
      </c>
      <c r="C1461" s="3">
        <v>36.200000000000003</v>
      </c>
      <c r="D1461" s="3">
        <v>36.200000000000003</v>
      </c>
      <c r="E1461" s="3">
        <v>36.200000000000003</v>
      </c>
      <c r="F1461" s="3">
        <v>0</v>
      </c>
      <c r="G1461" s="3">
        <v>36.200000000000003</v>
      </c>
    </row>
    <row r="1462" spans="1:7" x14ac:dyDescent="0.3">
      <c r="A1462" s="6">
        <v>39853</v>
      </c>
      <c r="B1462" s="3">
        <v>37.5</v>
      </c>
      <c r="C1462" s="3">
        <v>38.5</v>
      </c>
      <c r="D1462" s="3">
        <v>37.5</v>
      </c>
      <c r="E1462" s="3">
        <v>38.5</v>
      </c>
      <c r="F1462" s="3">
        <v>26</v>
      </c>
      <c r="G1462" s="3">
        <v>38.5</v>
      </c>
    </row>
    <row r="1463" spans="1:7" x14ac:dyDescent="0.3">
      <c r="A1463" s="6">
        <v>39854</v>
      </c>
      <c r="B1463" s="3">
        <v>37.5</v>
      </c>
      <c r="C1463" s="3">
        <v>37.799999999999997</v>
      </c>
      <c r="D1463" s="3">
        <v>37.5</v>
      </c>
      <c r="E1463" s="3">
        <v>37.6</v>
      </c>
      <c r="F1463" s="3">
        <v>12</v>
      </c>
      <c r="G1463" s="3">
        <v>37.81</v>
      </c>
    </row>
    <row r="1464" spans="1:7" x14ac:dyDescent="0.3">
      <c r="A1464" s="6">
        <v>39855</v>
      </c>
      <c r="B1464" s="3">
        <v>36.700000000000003</v>
      </c>
      <c r="C1464" s="3">
        <v>36.75</v>
      </c>
      <c r="D1464" s="3">
        <v>36.700000000000003</v>
      </c>
      <c r="E1464" s="3">
        <v>36.75</v>
      </c>
      <c r="F1464" s="3">
        <v>8</v>
      </c>
      <c r="G1464" s="3">
        <v>36.28</v>
      </c>
    </row>
    <row r="1465" spans="1:7" x14ac:dyDescent="0.3">
      <c r="A1465" s="6">
        <v>39856</v>
      </c>
      <c r="B1465" s="3">
        <v>35.049999999999997</v>
      </c>
      <c r="C1465" s="3">
        <v>35.049999999999997</v>
      </c>
      <c r="D1465" s="3">
        <v>34.75</v>
      </c>
      <c r="E1465" s="3">
        <v>34.75</v>
      </c>
      <c r="F1465" s="3">
        <v>7</v>
      </c>
      <c r="G1465" s="3">
        <v>34.75</v>
      </c>
    </row>
    <row r="1466" spans="1:7" x14ac:dyDescent="0.3">
      <c r="A1466" s="6">
        <v>39857</v>
      </c>
      <c r="B1466" s="3">
        <v>35.25</v>
      </c>
      <c r="C1466" s="3">
        <v>35.25</v>
      </c>
      <c r="D1466" s="3">
        <v>35</v>
      </c>
      <c r="E1466" s="3">
        <v>35.049999999999997</v>
      </c>
      <c r="F1466" s="3">
        <v>74</v>
      </c>
      <c r="G1466" s="3">
        <v>35.049999999999997</v>
      </c>
    </row>
    <row r="1467" spans="1:7" x14ac:dyDescent="0.3">
      <c r="A1467" s="6">
        <v>39860</v>
      </c>
      <c r="B1467" s="3">
        <v>33.85</v>
      </c>
      <c r="C1467" s="3">
        <v>33.85</v>
      </c>
      <c r="D1467" s="3">
        <v>33.049999999999997</v>
      </c>
      <c r="E1467" s="3">
        <v>33.049999999999997</v>
      </c>
      <c r="F1467" s="3">
        <v>22</v>
      </c>
      <c r="G1467" s="3">
        <v>33.049999999999997</v>
      </c>
    </row>
    <row r="1468" spans="1:7" x14ac:dyDescent="0.3">
      <c r="A1468" s="6">
        <v>39861</v>
      </c>
      <c r="B1468" s="3">
        <v>31.4</v>
      </c>
      <c r="C1468" s="3">
        <v>31.89</v>
      </c>
      <c r="D1468" s="3">
        <v>31.35</v>
      </c>
      <c r="E1468" s="3">
        <v>31.4</v>
      </c>
      <c r="F1468" s="3">
        <v>107</v>
      </c>
      <c r="G1468" s="3">
        <v>31.43</v>
      </c>
    </row>
    <row r="1469" spans="1:7" x14ac:dyDescent="0.3">
      <c r="A1469" s="6">
        <v>39862</v>
      </c>
      <c r="B1469" s="3">
        <v>31.55</v>
      </c>
      <c r="C1469" s="3">
        <v>32</v>
      </c>
      <c r="D1469" s="3">
        <v>31.35</v>
      </c>
      <c r="E1469" s="3">
        <v>32</v>
      </c>
      <c r="F1469" s="3">
        <v>32</v>
      </c>
      <c r="G1469" s="3">
        <v>32</v>
      </c>
    </row>
    <row r="1470" spans="1:7" x14ac:dyDescent="0.3">
      <c r="A1470" s="6">
        <v>39863</v>
      </c>
      <c r="B1470" s="3">
        <v>31.5</v>
      </c>
      <c r="C1470" s="3">
        <v>32</v>
      </c>
      <c r="D1470" s="3">
        <v>31.45</v>
      </c>
      <c r="E1470" s="3">
        <v>31.5</v>
      </c>
      <c r="F1470" s="3">
        <v>43</v>
      </c>
      <c r="G1470" s="3">
        <v>31.45</v>
      </c>
    </row>
    <row r="1471" spans="1:7" x14ac:dyDescent="0.3">
      <c r="A1471" s="6">
        <v>39864</v>
      </c>
      <c r="B1471" s="3">
        <v>31.5</v>
      </c>
      <c r="C1471" s="3">
        <v>31.5</v>
      </c>
      <c r="D1471" s="3">
        <v>30.95</v>
      </c>
      <c r="E1471" s="3">
        <v>31</v>
      </c>
      <c r="F1471" s="3">
        <v>22</v>
      </c>
      <c r="G1471" s="3">
        <v>31</v>
      </c>
    </row>
    <row r="1472" spans="1:7" x14ac:dyDescent="0.3">
      <c r="A1472" s="6">
        <v>39867</v>
      </c>
      <c r="B1472" s="3">
        <v>28.6</v>
      </c>
      <c r="C1472" s="3">
        <v>28.6</v>
      </c>
      <c r="D1472" s="3">
        <v>28.6</v>
      </c>
      <c r="E1472" s="3">
        <v>28.6</v>
      </c>
      <c r="F1472" s="3">
        <v>6</v>
      </c>
      <c r="G1472" s="3">
        <v>28.6</v>
      </c>
    </row>
    <row r="1473" spans="1:7" x14ac:dyDescent="0.3">
      <c r="A1473" s="6">
        <v>39868</v>
      </c>
      <c r="B1473" s="3">
        <v>26.75</v>
      </c>
      <c r="C1473" s="3">
        <v>27</v>
      </c>
      <c r="D1473" s="3">
        <v>26.75</v>
      </c>
      <c r="E1473" s="3">
        <v>27</v>
      </c>
      <c r="F1473" s="3">
        <v>31</v>
      </c>
      <c r="G1473" s="3">
        <v>27</v>
      </c>
    </row>
    <row r="1474" spans="1:7" x14ac:dyDescent="0.3">
      <c r="A1474" s="6">
        <v>39869</v>
      </c>
      <c r="B1474" s="3">
        <v>27.1</v>
      </c>
      <c r="C1474" s="3">
        <v>27.1</v>
      </c>
      <c r="D1474" s="3">
        <v>26.25</v>
      </c>
      <c r="E1474" s="3">
        <v>26.25</v>
      </c>
      <c r="F1474" s="3">
        <v>44</v>
      </c>
      <c r="G1474" s="3">
        <v>26.25</v>
      </c>
    </row>
    <row r="1475" spans="1:7" x14ac:dyDescent="0.3">
      <c r="A1475" s="6">
        <v>39870</v>
      </c>
      <c r="B1475" s="3">
        <v>27</v>
      </c>
      <c r="C1475" s="3">
        <v>27</v>
      </c>
      <c r="D1475" s="3">
        <v>27</v>
      </c>
      <c r="E1475" s="3">
        <v>27</v>
      </c>
      <c r="F1475" s="3">
        <v>39</v>
      </c>
      <c r="G1475" s="3">
        <v>27</v>
      </c>
    </row>
    <row r="1476" spans="1:7" x14ac:dyDescent="0.3">
      <c r="A1476" s="6">
        <v>39871</v>
      </c>
      <c r="B1476" s="3">
        <v>26.5</v>
      </c>
      <c r="C1476" s="3">
        <v>26.9</v>
      </c>
      <c r="D1476" s="3">
        <v>26.5</v>
      </c>
      <c r="E1476" s="3">
        <v>26.5</v>
      </c>
      <c r="F1476" s="3">
        <v>50</v>
      </c>
      <c r="G1476" s="3">
        <v>26.5</v>
      </c>
    </row>
    <row r="1477" spans="1:7" x14ac:dyDescent="0.3">
      <c r="A1477" s="6">
        <v>39874</v>
      </c>
      <c r="B1477" s="3">
        <v>25.5</v>
      </c>
      <c r="C1477" s="3">
        <v>25.5</v>
      </c>
      <c r="D1477" s="3">
        <v>25.5</v>
      </c>
      <c r="E1477" s="3">
        <v>25.5</v>
      </c>
      <c r="F1477" s="3">
        <v>7</v>
      </c>
      <c r="G1477" s="3">
        <v>25.5</v>
      </c>
    </row>
    <row r="1478" spans="1:7" x14ac:dyDescent="0.3">
      <c r="A1478" s="6">
        <v>39875</v>
      </c>
      <c r="B1478" s="3">
        <v>26</v>
      </c>
      <c r="C1478" s="3">
        <v>27</v>
      </c>
      <c r="D1478" s="3">
        <v>26</v>
      </c>
      <c r="E1478" s="3">
        <v>27</v>
      </c>
      <c r="F1478" s="3">
        <v>31</v>
      </c>
      <c r="G1478" s="3">
        <v>27.53</v>
      </c>
    </row>
    <row r="1479" spans="1:7" x14ac:dyDescent="0.3">
      <c r="A1479" s="6">
        <v>39876</v>
      </c>
      <c r="B1479" s="3">
        <v>28.5</v>
      </c>
      <c r="C1479" s="3">
        <v>29.5</v>
      </c>
      <c r="D1479" s="3">
        <v>28.5</v>
      </c>
      <c r="E1479" s="3">
        <v>29.5</v>
      </c>
      <c r="F1479" s="3">
        <v>10</v>
      </c>
      <c r="G1479" s="3">
        <v>29.5</v>
      </c>
    </row>
    <row r="1480" spans="1:7" x14ac:dyDescent="0.3">
      <c r="A1480" s="6">
        <v>39877</v>
      </c>
      <c r="B1480" s="3">
        <v>28.5</v>
      </c>
      <c r="C1480" s="3">
        <v>29.8</v>
      </c>
      <c r="D1480" s="3">
        <v>28.5</v>
      </c>
      <c r="E1480" s="3">
        <v>29.8</v>
      </c>
      <c r="F1480" s="3">
        <v>37</v>
      </c>
      <c r="G1480" s="3">
        <v>29.8</v>
      </c>
    </row>
    <row r="1481" spans="1:7" x14ac:dyDescent="0.3">
      <c r="A1481" s="6">
        <v>39878</v>
      </c>
      <c r="B1481" s="3">
        <v>29.9</v>
      </c>
      <c r="C1481" s="3">
        <v>30.04</v>
      </c>
      <c r="D1481" s="3">
        <v>29.9</v>
      </c>
      <c r="E1481" s="3">
        <v>30</v>
      </c>
      <c r="F1481" s="3">
        <v>15</v>
      </c>
      <c r="G1481" s="3">
        <v>30</v>
      </c>
    </row>
    <row r="1482" spans="1:7" x14ac:dyDescent="0.3">
      <c r="A1482" s="6">
        <v>39881</v>
      </c>
      <c r="B1482" s="3">
        <v>31.25</v>
      </c>
      <c r="C1482" s="3">
        <v>31.25</v>
      </c>
      <c r="D1482" s="3">
        <v>31.2</v>
      </c>
      <c r="E1482" s="3">
        <v>31.2</v>
      </c>
      <c r="F1482" s="3">
        <v>14</v>
      </c>
      <c r="G1482" s="3">
        <v>31.58</v>
      </c>
    </row>
    <row r="1483" spans="1:7" x14ac:dyDescent="0.3">
      <c r="A1483" s="6">
        <v>39882</v>
      </c>
      <c r="B1483" s="3">
        <v>31.9</v>
      </c>
      <c r="C1483" s="3">
        <v>31.9</v>
      </c>
      <c r="D1483" s="3">
        <v>31.9</v>
      </c>
      <c r="E1483" s="3">
        <v>31.9</v>
      </c>
      <c r="F1483" s="3">
        <v>0</v>
      </c>
      <c r="G1483" s="3">
        <v>31.9</v>
      </c>
    </row>
    <row r="1484" spans="1:7" x14ac:dyDescent="0.3">
      <c r="A1484" s="6">
        <v>39883</v>
      </c>
      <c r="B1484" s="3">
        <v>30.5</v>
      </c>
      <c r="C1484" s="3">
        <v>30.5</v>
      </c>
      <c r="D1484" s="3">
        <v>30.5</v>
      </c>
      <c r="E1484" s="3">
        <v>30.5</v>
      </c>
      <c r="F1484" s="3">
        <v>1</v>
      </c>
      <c r="G1484" s="3">
        <v>30.5</v>
      </c>
    </row>
    <row r="1485" spans="1:7" x14ac:dyDescent="0.3">
      <c r="A1485" s="6">
        <v>39884</v>
      </c>
      <c r="B1485" s="3">
        <v>29.65</v>
      </c>
      <c r="C1485" s="3">
        <v>29.65</v>
      </c>
      <c r="D1485" s="3">
        <v>28.5</v>
      </c>
      <c r="E1485" s="3">
        <v>28.5</v>
      </c>
      <c r="F1485" s="3">
        <v>47</v>
      </c>
      <c r="G1485" s="3">
        <v>28.5</v>
      </c>
    </row>
    <row r="1486" spans="1:7" x14ac:dyDescent="0.3">
      <c r="A1486" s="6">
        <v>39885</v>
      </c>
      <c r="B1486" s="3">
        <v>29.75</v>
      </c>
      <c r="C1486" s="3">
        <v>29.8</v>
      </c>
      <c r="D1486" s="3">
        <v>29.75</v>
      </c>
      <c r="E1486" s="3">
        <v>29.8</v>
      </c>
      <c r="F1486" s="3">
        <v>13</v>
      </c>
      <c r="G1486" s="3">
        <v>30.11</v>
      </c>
    </row>
    <row r="1487" spans="1:7" x14ac:dyDescent="0.3">
      <c r="A1487" s="6">
        <v>39888</v>
      </c>
      <c r="B1487" s="3">
        <v>29.1</v>
      </c>
      <c r="C1487" s="3">
        <v>29.25</v>
      </c>
      <c r="D1487" s="3">
        <v>29</v>
      </c>
      <c r="E1487" s="3">
        <v>29.25</v>
      </c>
      <c r="F1487" s="3">
        <v>12</v>
      </c>
      <c r="G1487" s="3">
        <v>29.25</v>
      </c>
    </row>
    <row r="1488" spans="1:7" x14ac:dyDescent="0.3">
      <c r="A1488" s="6">
        <v>39889</v>
      </c>
      <c r="B1488" s="3">
        <v>29.45</v>
      </c>
      <c r="C1488" s="3">
        <v>29.8</v>
      </c>
      <c r="D1488" s="3">
        <v>29.45</v>
      </c>
      <c r="E1488" s="3">
        <v>29.8</v>
      </c>
      <c r="F1488" s="3">
        <v>11</v>
      </c>
      <c r="G1488" s="3">
        <v>29.45</v>
      </c>
    </row>
    <row r="1489" spans="1:7" x14ac:dyDescent="0.3">
      <c r="A1489" s="6">
        <v>39890</v>
      </c>
      <c r="B1489" s="3">
        <v>30.75</v>
      </c>
      <c r="C1489" s="3">
        <v>30.75</v>
      </c>
      <c r="D1489" s="3">
        <v>29.75</v>
      </c>
      <c r="E1489" s="3">
        <v>29.75</v>
      </c>
      <c r="F1489" s="3">
        <v>123</v>
      </c>
      <c r="G1489" s="3">
        <v>29.8</v>
      </c>
    </row>
    <row r="1490" spans="1:7" x14ac:dyDescent="0.3">
      <c r="A1490" s="6">
        <v>39891</v>
      </c>
      <c r="B1490" s="3">
        <v>30.5</v>
      </c>
      <c r="C1490" s="3">
        <v>31.5</v>
      </c>
      <c r="D1490" s="3">
        <v>30.5</v>
      </c>
      <c r="E1490" s="3">
        <v>31.5</v>
      </c>
      <c r="F1490" s="3">
        <v>35</v>
      </c>
      <c r="G1490" s="3">
        <v>31.18</v>
      </c>
    </row>
    <row r="1491" spans="1:7" x14ac:dyDescent="0.3">
      <c r="A1491" s="6">
        <v>39892</v>
      </c>
      <c r="B1491" s="3">
        <v>30.95</v>
      </c>
      <c r="C1491" s="3">
        <v>31.4</v>
      </c>
      <c r="D1491" s="3">
        <v>30.95</v>
      </c>
      <c r="E1491" s="3">
        <v>31.4</v>
      </c>
      <c r="F1491" s="3">
        <v>13</v>
      </c>
      <c r="G1491" s="3">
        <v>31.4</v>
      </c>
    </row>
    <row r="1492" spans="1:7" x14ac:dyDescent="0.3">
      <c r="A1492" s="6">
        <v>39895</v>
      </c>
      <c r="B1492" s="3">
        <v>31.5</v>
      </c>
      <c r="C1492" s="3">
        <v>33.75</v>
      </c>
      <c r="D1492" s="3">
        <v>31.25</v>
      </c>
      <c r="E1492" s="3">
        <v>33.75</v>
      </c>
      <c r="F1492" s="3">
        <v>98</v>
      </c>
      <c r="G1492" s="3">
        <v>33.75</v>
      </c>
    </row>
    <row r="1493" spans="1:7" x14ac:dyDescent="0.3">
      <c r="A1493" s="6">
        <v>39896</v>
      </c>
      <c r="B1493" s="3">
        <v>33.700000000000003</v>
      </c>
      <c r="C1493" s="3">
        <v>33.700000000000003</v>
      </c>
      <c r="D1493" s="3">
        <v>33.5</v>
      </c>
      <c r="E1493" s="3">
        <v>33.5</v>
      </c>
      <c r="F1493" s="3">
        <v>29</v>
      </c>
      <c r="G1493" s="3">
        <v>33.08</v>
      </c>
    </row>
    <row r="1494" spans="1:7" x14ac:dyDescent="0.3">
      <c r="A1494" s="6">
        <v>39897</v>
      </c>
      <c r="B1494" s="3">
        <v>32</v>
      </c>
      <c r="C1494" s="3">
        <v>32</v>
      </c>
      <c r="D1494" s="3">
        <v>32</v>
      </c>
      <c r="E1494" s="3">
        <v>32</v>
      </c>
      <c r="F1494" s="3">
        <v>1</v>
      </c>
      <c r="G1494" s="3">
        <v>32.5</v>
      </c>
    </row>
    <row r="1495" spans="1:7" x14ac:dyDescent="0.3">
      <c r="A1495" s="6">
        <v>39898</v>
      </c>
      <c r="B1495" s="3">
        <v>33.25</v>
      </c>
      <c r="C1495" s="3">
        <v>33.25</v>
      </c>
      <c r="D1495" s="3">
        <v>33</v>
      </c>
      <c r="E1495" s="3">
        <v>33</v>
      </c>
      <c r="F1495" s="3">
        <v>28</v>
      </c>
      <c r="G1495" s="3">
        <v>33.299999999999997</v>
      </c>
    </row>
    <row r="1496" spans="1:7" x14ac:dyDescent="0.3">
      <c r="A1496" s="6">
        <v>39899</v>
      </c>
      <c r="B1496" s="3">
        <v>33.25</v>
      </c>
      <c r="C1496" s="3">
        <v>33.25</v>
      </c>
      <c r="D1496" s="3">
        <v>32.9</v>
      </c>
      <c r="E1496" s="3">
        <v>32.9</v>
      </c>
      <c r="F1496" s="3">
        <v>5</v>
      </c>
      <c r="G1496" s="3">
        <v>32.479999999999997</v>
      </c>
    </row>
    <row r="1497" spans="1:7" x14ac:dyDescent="0.3">
      <c r="A1497" s="6">
        <v>39902</v>
      </c>
      <c r="B1497" s="3">
        <v>31</v>
      </c>
      <c r="C1497" s="3">
        <v>31.5</v>
      </c>
      <c r="D1497" s="3">
        <v>30.8</v>
      </c>
      <c r="E1497" s="3">
        <v>31.1</v>
      </c>
      <c r="F1497" s="3">
        <v>155</v>
      </c>
      <c r="G1497" s="3">
        <v>31.1</v>
      </c>
    </row>
    <row r="1498" spans="1:7" x14ac:dyDescent="0.3">
      <c r="A1498" s="6">
        <v>39903</v>
      </c>
      <c r="B1498" s="3">
        <v>30.5</v>
      </c>
      <c r="C1498" s="3">
        <v>31.75</v>
      </c>
      <c r="D1498" s="3">
        <v>30.5</v>
      </c>
      <c r="E1498" s="3">
        <v>31.5</v>
      </c>
      <c r="F1498" s="3">
        <v>84</v>
      </c>
      <c r="G1498" s="3">
        <v>31.75</v>
      </c>
    </row>
    <row r="1499" spans="1:7" x14ac:dyDescent="0.3">
      <c r="A1499" s="6">
        <v>39904</v>
      </c>
      <c r="B1499" s="3">
        <v>30</v>
      </c>
      <c r="C1499" s="3">
        <v>30</v>
      </c>
      <c r="D1499" s="3">
        <v>30</v>
      </c>
      <c r="E1499" s="3">
        <v>30</v>
      </c>
      <c r="F1499" s="3">
        <v>7</v>
      </c>
      <c r="G1499" s="3">
        <v>30</v>
      </c>
    </row>
    <row r="1500" spans="1:7" x14ac:dyDescent="0.3">
      <c r="A1500" s="6">
        <v>39905</v>
      </c>
      <c r="B1500" s="3">
        <v>31.3</v>
      </c>
      <c r="C1500" s="3">
        <v>31.3</v>
      </c>
      <c r="D1500" s="3">
        <v>31.3</v>
      </c>
      <c r="E1500" s="3">
        <v>31.3</v>
      </c>
      <c r="F1500" s="3">
        <v>1</v>
      </c>
      <c r="G1500" s="3">
        <v>32.130000000000003</v>
      </c>
    </row>
    <row r="1501" spans="1:7" x14ac:dyDescent="0.3">
      <c r="A1501" s="6">
        <v>39906</v>
      </c>
      <c r="B1501" s="3">
        <v>32.450000000000003</v>
      </c>
      <c r="C1501" s="3">
        <v>32.450000000000003</v>
      </c>
      <c r="D1501" s="3">
        <v>32.450000000000003</v>
      </c>
      <c r="E1501" s="3">
        <v>32.450000000000003</v>
      </c>
      <c r="F1501" s="3">
        <v>1</v>
      </c>
      <c r="G1501" s="3">
        <v>32.200000000000003</v>
      </c>
    </row>
    <row r="1502" spans="1:7" x14ac:dyDescent="0.3">
      <c r="A1502" s="6">
        <v>39909</v>
      </c>
      <c r="B1502" s="3">
        <v>33.200000000000003</v>
      </c>
      <c r="C1502" s="3">
        <v>33.200000000000003</v>
      </c>
      <c r="D1502" s="3">
        <v>32.700000000000003</v>
      </c>
      <c r="E1502" s="3">
        <v>32.700000000000003</v>
      </c>
      <c r="F1502" s="3">
        <v>3</v>
      </c>
      <c r="G1502" s="3">
        <v>31.8</v>
      </c>
    </row>
    <row r="1503" spans="1:7" x14ac:dyDescent="0.3">
      <c r="A1503" s="6">
        <v>39910</v>
      </c>
      <c r="B1503" s="3">
        <v>31.25</v>
      </c>
      <c r="C1503" s="3">
        <v>31.35</v>
      </c>
      <c r="D1503" s="3">
        <v>31.25</v>
      </c>
      <c r="E1503" s="3">
        <v>31.35</v>
      </c>
      <c r="F1503" s="3">
        <v>28</v>
      </c>
      <c r="G1503" s="3">
        <v>31.08</v>
      </c>
    </row>
    <row r="1504" spans="1:7" x14ac:dyDescent="0.3">
      <c r="A1504" s="6">
        <v>39911</v>
      </c>
      <c r="B1504" s="3">
        <v>30.6</v>
      </c>
      <c r="C1504" s="3">
        <v>30.6</v>
      </c>
      <c r="D1504" s="3">
        <v>30.6</v>
      </c>
      <c r="E1504" s="3">
        <v>30.6</v>
      </c>
      <c r="F1504" s="3">
        <v>5</v>
      </c>
      <c r="G1504" s="3">
        <v>31.9</v>
      </c>
    </row>
    <row r="1505" spans="1:7" x14ac:dyDescent="0.3">
      <c r="A1505" s="6">
        <v>39917</v>
      </c>
      <c r="B1505" s="3">
        <v>33.25</v>
      </c>
      <c r="C1505" s="3">
        <v>33.35</v>
      </c>
      <c r="D1505" s="3">
        <v>33</v>
      </c>
      <c r="E1505" s="3">
        <v>33</v>
      </c>
      <c r="F1505" s="3">
        <v>14</v>
      </c>
      <c r="G1505" s="3">
        <v>33</v>
      </c>
    </row>
    <row r="1506" spans="1:7" x14ac:dyDescent="0.3">
      <c r="A1506" s="6">
        <v>39918</v>
      </c>
      <c r="B1506" s="3">
        <v>32.799999999999997</v>
      </c>
      <c r="C1506" s="3">
        <v>32.799999999999997</v>
      </c>
      <c r="D1506" s="3">
        <v>32.35</v>
      </c>
      <c r="E1506" s="3">
        <v>32.35</v>
      </c>
      <c r="F1506" s="3">
        <v>51</v>
      </c>
      <c r="G1506" s="3">
        <v>32.35</v>
      </c>
    </row>
    <row r="1507" spans="1:7" x14ac:dyDescent="0.3">
      <c r="A1507" s="6">
        <v>39919</v>
      </c>
      <c r="B1507" s="3">
        <v>32.450000000000003</v>
      </c>
      <c r="C1507" s="3">
        <v>33</v>
      </c>
      <c r="D1507" s="3">
        <v>32.450000000000003</v>
      </c>
      <c r="E1507" s="3">
        <v>33</v>
      </c>
      <c r="F1507" s="3">
        <v>10</v>
      </c>
      <c r="G1507" s="3">
        <v>33</v>
      </c>
    </row>
    <row r="1508" spans="1:7" x14ac:dyDescent="0.3">
      <c r="A1508" s="6">
        <v>39920</v>
      </c>
      <c r="B1508" s="3">
        <v>33.01</v>
      </c>
      <c r="C1508" s="3">
        <v>33.700000000000003</v>
      </c>
      <c r="D1508" s="3">
        <v>33.01</v>
      </c>
      <c r="E1508" s="3">
        <v>33.700000000000003</v>
      </c>
      <c r="F1508" s="3">
        <v>7</v>
      </c>
      <c r="G1508" s="3">
        <v>33.700000000000003</v>
      </c>
    </row>
    <row r="1509" spans="1:7" x14ac:dyDescent="0.3">
      <c r="A1509" s="6">
        <v>39923</v>
      </c>
      <c r="B1509" s="3">
        <v>32.85</v>
      </c>
      <c r="C1509" s="3">
        <v>32.85</v>
      </c>
      <c r="D1509" s="3">
        <v>32.85</v>
      </c>
      <c r="E1509" s="3">
        <v>32.85</v>
      </c>
      <c r="F1509" s="3">
        <v>1</v>
      </c>
      <c r="G1509" s="3">
        <v>33.85</v>
      </c>
    </row>
    <row r="1510" spans="1:7" x14ac:dyDescent="0.3">
      <c r="A1510" s="6">
        <v>39924</v>
      </c>
      <c r="B1510" s="3">
        <v>32.65</v>
      </c>
      <c r="C1510" s="3">
        <v>32.65</v>
      </c>
      <c r="D1510" s="3">
        <v>32.549999999999997</v>
      </c>
      <c r="E1510" s="3">
        <v>32.6</v>
      </c>
      <c r="F1510" s="3">
        <v>6</v>
      </c>
      <c r="G1510" s="3">
        <v>32.6</v>
      </c>
    </row>
    <row r="1511" spans="1:7" x14ac:dyDescent="0.3">
      <c r="A1511" s="6">
        <v>39925</v>
      </c>
      <c r="B1511" s="3">
        <v>32.75</v>
      </c>
      <c r="C1511" s="3">
        <v>32.75</v>
      </c>
      <c r="D1511" s="3">
        <v>32.6</v>
      </c>
      <c r="E1511" s="3">
        <v>32.700000000000003</v>
      </c>
      <c r="F1511" s="3">
        <v>25</v>
      </c>
      <c r="G1511" s="3">
        <v>32.700000000000003</v>
      </c>
    </row>
    <row r="1512" spans="1:7" x14ac:dyDescent="0.3">
      <c r="A1512" s="6">
        <v>39926</v>
      </c>
      <c r="B1512" s="3">
        <v>32.35</v>
      </c>
      <c r="C1512" s="3">
        <v>32.4</v>
      </c>
      <c r="D1512" s="3">
        <v>32.35</v>
      </c>
      <c r="E1512" s="3">
        <v>32.35</v>
      </c>
      <c r="F1512" s="3">
        <v>20</v>
      </c>
      <c r="G1512" s="3">
        <v>32.35</v>
      </c>
    </row>
    <row r="1513" spans="1:7" x14ac:dyDescent="0.3">
      <c r="A1513" s="6">
        <v>39927</v>
      </c>
      <c r="B1513" s="3">
        <v>32.15</v>
      </c>
      <c r="C1513" s="3">
        <v>32.75</v>
      </c>
      <c r="D1513" s="3">
        <v>32.15</v>
      </c>
      <c r="E1513" s="3">
        <v>32.75</v>
      </c>
      <c r="F1513" s="3">
        <v>22</v>
      </c>
      <c r="G1513" s="3">
        <v>33</v>
      </c>
    </row>
    <row r="1514" spans="1:7" x14ac:dyDescent="0.3">
      <c r="A1514" s="6">
        <v>39930</v>
      </c>
      <c r="B1514" s="3">
        <v>31.45</v>
      </c>
      <c r="C1514" s="3">
        <v>31.45</v>
      </c>
      <c r="D1514" s="3">
        <v>31.45</v>
      </c>
      <c r="E1514" s="3">
        <v>31.45</v>
      </c>
      <c r="F1514" s="3">
        <v>1</v>
      </c>
      <c r="G1514" s="3">
        <v>31.45</v>
      </c>
    </row>
    <row r="1515" spans="1:7" x14ac:dyDescent="0.3">
      <c r="A1515" s="6">
        <v>39931</v>
      </c>
      <c r="B1515" s="3">
        <v>31.5</v>
      </c>
      <c r="C1515" s="3">
        <v>31.75</v>
      </c>
      <c r="D1515" s="3">
        <v>31.5</v>
      </c>
      <c r="E1515" s="3">
        <v>31.75</v>
      </c>
      <c r="F1515" s="3">
        <v>15</v>
      </c>
      <c r="G1515" s="3">
        <v>31.75</v>
      </c>
    </row>
    <row r="1516" spans="1:7" x14ac:dyDescent="0.3">
      <c r="A1516" s="6">
        <v>39932</v>
      </c>
      <c r="B1516" s="3">
        <v>31.8</v>
      </c>
      <c r="C1516" s="3">
        <v>31.9</v>
      </c>
      <c r="D1516" s="3">
        <v>31.8</v>
      </c>
      <c r="E1516" s="3">
        <v>31.9</v>
      </c>
      <c r="F1516" s="3">
        <v>12</v>
      </c>
      <c r="G1516" s="3">
        <v>31.9</v>
      </c>
    </row>
    <row r="1517" spans="1:7" x14ac:dyDescent="0.3">
      <c r="A1517" s="6">
        <v>39933</v>
      </c>
      <c r="B1517" s="3">
        <v>32.5</v>
      </c>
      <c r="C1517" s="3">
        <v>32.549999999999997</v>
      </c>
      <c r="D1517" s="3">
        <v>32.450000000000003</v>
      </c>
      <c r="E1517" s="3">
        <v>32.450000000000003</v>
      </c>
      <c r="F1517" s="3">
        <v>20</v>
      </c>
      <c r="G1517" s="3">
        <v>32.450000000000003</v>
      </c>
    </row>
    <row r="1518" spans="1:7" x14ac:dyDescent="0.3">
      <c r="A1518" s="6">
        <v>39937</v>
      </c>
      <c r="B1518" s="3">
        <v>35.35</v>
      </c>
      <c r="C1518" s="3">
        <v>35.35</v>
      </c>
      <c r="D1518" s="3">
        <v>35</v>
      </c>
      <c r="E1518" s="3">
        <v>35</v>
      </c>
      <c r="F1518" s="3">
        <v>4</v>
      </c>
      <c r="G1518" s="3">
        <v>35</v>
      </c>
    </row>
    <row r="1519" spans="1:7" x14ac:dyDescent="0.3">
      <c r="A1519" s="6">
        <v>39938</v>
      </c>
      <c r="B1519" s="3">
        <v>35.5</v>
      </c>
      <c r="C1519" s="3">
        <v>35.5</v>
      </c>
      <c r="D1519" s="3">
        <v>35.5</v>
      </c>
      <c r="E1519" s="3">
        <v>35.5</v>
      </c>
      <c r="F1519" s="3">
        <v>7</v>
      </c>
      <c r="G1519" s="3">
        <v>35.5</v>
      </c>
    </row>
    <row r="1520" spans="1:7" x14ac:dyDescent="0.3">
      <c r="A1520" s="6">
        <v>39940</v>
      </c>
      <c r="B1520" s="3">
        <v>37.299999999999997</v>
      </c>
      <c r="C1520" s="3">
        <v>37.4</v>
      </c>
      <c r="D1520" s="3">
        <v>37.1</v>
      </c>
      <c r="E1520" s="3">
        <v>37.1</v>
      </c>
      <c r="F1520" s="3">
        <v>66</v>
      </c>
      <c r="G1520" s="3">
        <v>37.15</v>
      </c>
    </row>
    <row r="1521" spans="1:7" x14ac:dyDescent="0.3">
      <c r="A1521" s="6">
        <v>39941</v>
      </c>
      <c r="B1521" s="3">
        <v>36.799999999999997</v>
      </c>
      <c r="C1521" s="3">
        <v>37.299999999999997</v>
      </c>
      <c r="D1521" s="3">
        <v>36.799999999999997</v>
      </c>
      <c r="E1521" s="3">
        <v>37.299999999999997</v>
      </c>
      <c r="F1521" s="3">
        <v>31</v>
      </c>
      <c r="G1521" s="3">
        <v>37.299999999999997</v>
      </c>
    </row>
    <row r="1522" spans="1:7" x14ac:dyDescent="0.3">
      <c r="A1522" s="6">
        <v>39944</v>
      </c>
      <c r="B1522" s="3">
        <v>37.43</v>
      </c>
      <c r="C1522" s="3">
        <v>37.43</v>
      </c>
      <c r="D1522" s="3">
        <v>37.43</v>
      </c>
      <c r="E1522" s="3">
        <v>37.43</v>
      </c>
      <c r="F1522" s="3">
        <v>0</v>
      </c>
      <c r="G1522" s="3">
        <v>37.43</v>
      </c>
    </row>
    <row r="1523" spans="1:7" x14ac:dyDescent="0.3">
      <c r="A1523" s="6">
        <v>39945</v>
      </c>
      <c r="B1523" s="3">
        <v>37.200000000000003</v>
      </c>
      <c r="C1523" s="3">
        <v>38</v>
      </c>
      <c r="D1523" s="3">
        <v>37.200000000000003</v>
      </c>
      <c r="E1523" s="3">
        <v>37.799999999999997</v>
      </c>
      <c r="F1523" s="3">
        <v>35</v>
      </c>
      <c r="G1523" s="3">
        <v>37.799999999999997</v>
      </c>
    </row>
    <row r="1524" spans="1:7" x14ac:dyDescent="0.3">
      <c r="A1524" s="6">
        <v>39946</v>
      </c>
      <c r="B1524" s="3">
        <v>38.25</v>
      </c>
      <c r="C1524" s="3">
        <v>38.25</v>
      </c>
      <c r="D1524" s="3">
        <v>38.1</v>
      </c>
      <c r="E1524" s="3">
        <v>38.15</v>
      </c>
      <c r="F1524" s="3">
        <v>15</v>
      </c>
      <c r="G1524" s="3">
        <v>37.299999999999997</v>
      </c>
    </row>
    <row r="1525" spans="1:7" x14ac:dyDescent="0.3">
      <c r="A1525" s="6">
        <v>39947</v>
      </c>
      <c r="B1525" s="3">
        <v>37.049999999999997</v>
      </c>
      <c r="C1525" s="3">
        <v>37.200000000000003</v>
      </c>
      <c r="D1525" s="3">
        <v>37.049999999999997</v>
      </c>
      <c r="E1525" s="3">
        <v>37.200000000000003</v>
      </c>
      <c r="F1525" s="3">
        <v>26</v>
      </c>
      <c r="G1525" s="3">
        <v>37.450000000000003</v>
      </c>
    </row>
    <row r="1526" spans="1:7" x14ac:dyDescent="0.3">
      <c r="A1526" s="6">
        <v>39948</v>
      </c>
      <c r="B1526" s="3">
        <v>37.1</v>
      </c>
      <c r="C1526" s="3">
        <v>37.15</v>
      </c>
      <c r="D1526" s="3">
        <v>37</v>
      </c>
      <c r="E1526" s="3">
        <v>37.15</v>
      </c>
      <c r="F1526" s="3">
        <v>13</v>
      </c>
      <c r="G1526" s="3">
        <v>38.03</v>
      </c>
    </row>
    <row r="1527" spans="1:7" x14ac:dyDescent="0.3">
      <c r="A1527" s="6">
        <v>39951</v>
      </c>
      <c r="B1527" s="3">
        <v>38</v>
      </c>
      <c r="C1527" s="3">
        <v>38</v>
      </c>
      <c r="D1527" s="3">
        <v>36.5</v>
      </c>
      <c r="E1527" s="3">
        <v>38</v>
      </c>
      <c r="F1527" s="3">
        <v>2</v>
      </c>
      <c r="G1527" s="3">
        <v>37.130000000000003</v>
      </c>
    </row>
    <row r="1528" spans="1:7" x14ac:dyDescent="0.3">
      <c r="A1528" s="6">
        <v>39952</v>
      </c>
      <c r="B1528" s="3">
        <v>37.5</v>
      </c>
      <c r="C1528" s="3">
        <v>37.5</v>
      </c>
      <c r="D1528" s="3">
        <v>37</v>
      </c>
      <c r="E1528" s="3">
        <v>37</v>
      </c>
      <c r="F1528" s="3">
        <v>23</v>
      </c>
      <c r="G1528" s="3">
        <v>37</v>
      </c>
    </row>
    <row r="1529" spans="1:7" x14ac:dyDescent="0.3">
      <c r="A1529" s="6">
        <v>39953</v>
      </c>
      <c r="B1529" s="3">
        <v>36.85</v>
      </c>
      <c r="C1529" s="3">
        <v>37</v>
      </c>
      <c r="D1529" s="3">
        <v>36.700000000000003</v>
      </c>
      <c r="E1529" s="3">
        <v>37</v>
      </c>
      <c r="F1529" s="3">
        <v>20</v>
      </c>
      <c r="G1529" s="3">
        <v>37.299999999999997</v>
      </c>
    </row>
    <row r="1530" spans="1:7" x14ac:dyDescent="0.3">
      <c r="A1530" s="6">
        <v>39955</v>
      </c>
      <c r="B1530" s="3">
        <v>37</v>
      </c>
      <c r="C1530" s="3">
        <v>37</v>
      </c>
      <c r="D1530" s="3">
        <v>37</v>
      </c>
      <c r="E1530" s="3">
        <v>37</v>
      </c>
      <c r="F1530" s="3">
        <v>2</v>
      </c>
      <c r="G1530" s="3">
        <v>37</v>
      </c>
    </row>
    <row r="1531" spans="1:7" x14ac:dyDescent="0.3">
      <c r="A1531" s="6">
        <v>39958</v>
      </c>
      <c r="B1531" s="3">
        <v>36.950000000000003</v>
      </c>
      <c r="C1531" s="3">
        <v>36.950000000000003</v>
      </c>
      <c r="D1531" s="3">
        <v>36.950000000000003</v>
      </c>
      <c r="E1531" s="3">
        <v>36.950000000000003</v>
      </c>
      <c r="F1531" s="3">
        <v>1</v>
      </c>
      <c r="G1531" s="3">
        <v>37.130000000000003</v>
      </c>
    </row>
    <row r="1532" spans="1:7" x14ac:dyDescent="0.3">
      <c r="A1532" s="6">
        <v>39959</v>
      </c>
      <c r="B1532" s="3">
        <v>36.85</v>
      </c>
      <c r="C1532" s="3">
        <v>36.85</v>
      </c>
      <c r="D1532" s="3">
        <v>36.35</v>
      </c>
      <c r="E1532" s="3">
        <v>36.35</v>
      </c>
      <c r="F1532" s="3">
        <v>7</v>
      </c>
      <c r="G1532" s="3">
        <v>36.799999999999997</v>
      </c>
    </row>
    <row r="1533" spans="1:7" x14ac:dyDescent="0.3">
      <c r="A1533" s="6">
        <v>39960</v>
      </c>
      <c r="B1533" s="3">
        <v>37.1</v>
      </c>
      <c r="C1533" s="3">
        <v>37.450000000000003</v>
      </c>
      <c r="D1533" s="3">
        <v>37</v>
      </c>
      <c r="E1533" s="3">
        <v>37.450000000000003</v>
      </c>
      <c r="F1533" s="3">
        <v>67</v>
      </c>
      <c r="G1533" s="3">
        <v>37.33</v>
      </c>
    </row>
    <row r="1534" spans="1:7" x14ac:dyDescent="0.3">
      <c r="A1534" s="6">
        <v>39961</v>
      </c>
      <c r="B1534" s="3">
        <v>37.25</v>
      </c>
      <c r="C1534" s="3">
        <v>37.299999999999997</v>
      </c>
      <c r="D1534" s="3">
        <v>37.25</v>
      </c>
      <c r="E1534" s="3">
        <v>37.299999999999997</v>
      </c>
      <c r="F1534" s="3">
        <v>25</v>
      </c>
      <c r="G1534" s="3">
        <v>37.299999999999997</v>
      </c>
    </row>
    <row r="1535" spans="1:7" x14ac:dyDescent="0.3">
      <c r="A1535" s="6">
        <v>39962</v>
      </c>
      <c r="B1535" s="3">
        <v>37.5</v>
      </c>
      <c r="C1535" s="3">
        <v>37.5</v>
      </c>
      <c r="D1535" s="3">
        <v>36.9</v>
      </c>
      <c r="E1535" s="3">
        <v>37.1</v>
      </c>
      <c r="F1535" s="3">
        <v>9</v>
      </c>
      <c r="G1535" s="3">
        <v>37.1</v>
      </c>
    </row>
    <row r="1536" spans="1:7" x14ac:dyDescent="0.3">
      <c r="A1536" s="6">
        <v>39966</v>
      </c>
      <c r="B1536" s="3">
        <v>38.85</v>
      </c>
      <c r="C1536" s="3">
        <v>39.049999999999997</v>
      </c>
      <c r="D1536" s="3">
        <v>38.85</v>
      </c>
      <c r="E1536" s="3">
        <v>38.9</v>
      </c>
      <c r="F1536" s="3">
        <v>23</v>
      </c>
      <c r="G1536" s="3">
        <v>39</v>
      </c>
    </row>
    <row r="1537" spans="1:7" x14ac:dyDescent="0.3">
      <c r="A1537" s="6">
        <v>39967</v>
      </c>
      <c r="B1537" s="3">
        <v>38.799999999999997</v>
      </c>
      <c r="C1537" s="3">
        <v>38.85</v>
      </c>
      <c r="D1537" s="3">
        <v>38.700000000000003</v>
      </c>
      <c r="E1537" s="3">
        <v>38.700000000000003</v>
      </c>
      <c r="F1537" s="3">
        <v>47</v>
      </c>
      <c r="G1537" s="3">
        <v>38.700000000000003</v>
      </c>
    </row>
    <row r="1538" spans="1:7" x14ac:dyDescent="0.3">
      <c r="A1538" s="6">
        <v>39968</v>
      </c>
      <c r="B1538" s="3">
        <v>38.9</v>
      </c>
      <c r="C1538" s="3">
        <v>38.9</v>
      </c>
      <c r="D1538" s="3">
        <v>38.75</v>
      </c>
      <c r="E1538" s="3">
        <v>38.799999999999997</v>
      </c>
      <c r="F1538" s="3">
        <v>30</v>
      </c>
      <c r="G1538" s="3">
        <v>38.799999999999997</v>
      </c>
    </row>
    <row r="1539" spans="1:7" x14ac:dyDescent="0.3">
      <c r="A1539" s="6">
        <v>39969</v>
      </c>
      <c r="B1539" s="3">
        <v>39.25</v>
      </c>
      <c r="C1539" s="3">
        <v>39.549999999999997</v>
      </c>
      <c r="D1539" s="3">
        <v>39.25</v>
      </c>
      <c r="E1539" s="3">
        <v>39.549999999999997</v>
      </c>
      <c r="F1539" s="3">
        <v>43</v>
      </c>
      <c r="G1539" s="3">
        <v>39.4</v>
      </c>
    </row>
    <row r="1540" spans="1:7" x14ac:dyDescent="0.3">
      <c r="A1540" s="6">
        <v>39972</v>
      </c>
      <c r="B1540" s="3">
        <v>38.799999999999997</v>
      </c>
      <c r="C1540" s="3">
        <v>38.799999999999997</v>
      </c>
      <c r="D1540" s="3">
        <v>38.799999999999997</v>
      </c>
      <c r="E1540" s="3">
        <v>38.799999999999997</v>
      </c>
      <c r="F1540" s="3">
        <v>11</v>
      </c>
      <c r="G1540" s="3">
        <v>38.799999999999997</v>
      </c>
    </row>
    <row r="1541" spans="1:7" x14ac:dyDescent="0.3">
      <c r="A1541" s="6">
        <v>39973</v>
      </c>
      <c r="B1541" s="3">
        <v>38.6</v>
      </c>
      <c r="C1541" s="3">
        <v>38.6</v>
      </c>
      <c r="D1541" s="3">
        <v>38.6</v>
      </c>
      <c r="E1541" s="3">
        <v>38.6</v>
      </c>
      <c r="F1541" s="3">
        <v>7</v>
      </c>
      <c r="G1541" s="3">
        <v>38.630000000000003</v>
      </c>
    </row>
    <row r="1542" spans="1:7" x14ac:dyDescent="0.3">
      <c r="A1542" s="6">
        <v>39974</v>
      </c>
      <c r="B1542" s="3">
        <v>38.6</v>
      </c>
      <c r="C1542" s="3">
        <v>38.6</v>
      </c>
      <c r="D1542" s="3">
        <v>38.25</v>
      </c>
      <c r="E1542" s="3">
        <v>38.25</v>
      </c>
      <c r="F1542" s="3">
        <v>15</v>
      </c>
      <c r="G1542" s="3">
        <v>38.25</v>
      </c>
    </row>
    <row r="1543" spans="1:7" x14ac:dyDescent="0.3">
      <c r="A1543" s="6">
        <v>39975</v>
      </c>
      <c r="B1543" s="3">
        <v>37.75</v>
      </c>
      <c r="C1543" s="3">
        <v>38</v>
      </c>
      <c r="D1543" s="3">
        <v>37.75</v>
      </c>
      <c r="E1543" s="3">
        <v>37.75</v>
      </c>
      <c r="F1543" s="3">
        <v>22</v>
      </c>
      <c r="G1543" s="3">
        <v>37.75</v>
      </c>
    </row>
    <row r="1544" spans="1:7" x14ac:dyDescent="0.3">
      <c r="A1544" s="6">
        <v>39976</v>
      </c>
      <c r="B1544" s="3">
        <v>37.700000000000003</v>
      </c>
      <c r="C1544" s="3">
        <v>37.75</v>
      </c>
      <c r="D1544" s="3">
        <v>37.5</v>
      </c>
      <c r="E1544" s="3">
        <v>37.65</v>
      </c>
      <c r="F1544" s="3">
        <v>37</v>
      </c>
      <c r="G1544" s="3">
        <v>37.5</v>
      </c>
    </row>
    <row r="1545" spans="1:7" x14ac:dyDescent="0.3">
      <c r="A1545" s="6">
        <v>39979</v>
      </c>
      <c r="B1545" s="3">
        <v>37.4</v>
      </c>
      <c r="C1545" s="3">
        <v>37.4</v>
      </c>
      <c r="D1545" s="3">
        <v>36.700000000000003</v>
      </c>
      <c r="E1545" s="3">
        <v>36.700000000000003</v>
      </c>
      <c r="F1545" s="3">
        <v>33</v>
      </c>
      <c r="G1545" s="3">
        <v>36.700000000000003</v>
      </c>
    </row>
    <row r="1546" spans="1:7" x14ac:dyDescent="0.3">
      <c r="A1546" s="6">
        <v>39980</v>
      </c>
      <c r="B1546" s="3">
        <v>36.5</v>
      </c>
      <c r="C1546" s="3">
        <v>37.4</v>
      </c>
      <c r="D1546" s="3">
        <v>36.5</v>
      </c>
      <c r="E1546" s="3">
        <v>37.35</v>
      </c>
      <c r="F1546" s="3">
        <v>55</v>
      </c>
      <c r="G1546" s="3">
        <v>37.31</v>
      </c>
    </row>
    <row r="1547" spans="1:7" x14ac:dyDescent="0.3">
      <c r="A1547" s="6">
        <v>39981</v>
      </c>
      <c r="B1547" s="3">
        <v>37.799999999999997</v>
      </c>
      <c r="C1547" s="3">
        <v>37.799999999999997</v>
      </c>
      <c r="D1547" s="3">
        <v>36.75</v>
      </c>
      <c r="E1547" s="3">
        <v>36.950000000000003</v>
      </c>
      <c r="F1547" s="3">
        <v>73</v>
      </c>
      <c r="G1547" s="3">
        <v>36.75</v>
      </c>
    </row>
    <row r="1548" spans="1:7" x14ac:dyDescent="0.3">
      <c r="A1548" s="6">
        <v>39982</v>
      </c>
      <c r="B1548" s="3">
        <v>37.25</v>
      </c>
      <c r="C1548" s="3">
        <v>37.25</v>
      </c>
      <c r="D1548" s="3">
        <v>37.200000000000003</v>
      </c>
      <c r="E1548" s="3">
        <v>37.200000000000003</v>
      </c>
      <c r="F1548" s="3">
        <v>9</v>
      </c>
      <c r="G1548" s="3">
        <v>37.200000000000003</v>
      </c>
    </row>
    <row r="1549" spans="1:7" x14ac:dyDescent="0.3">
      <c r="A1549" s="6">
        <v>39983</v>
      </c>
      <c r="B1549" s="3">
        <v>37.75</v>
      </c>
      <c r="C1549" s="3">
        <v>37.75</v>
      </c>
      <c r="D1549" s="3">
        <v>37.75</v>
      </c>
      <c r="E1549" s="3">
        <v>37.75</v>
      </c>
      <c r="F1549" s="3">
        <v>15</v>
      </c>
      <c r="G1549" s="3">
        <v>37.75</v>
      </c>
    </row>
    <row r="1550" spans="1:7" x14ac:dyDescent="0.3">
      <c r="A1550" s="6">
        <v>39986</v>
      </c>
      <c r="B1550" s="3">
        <v>37.65</v>
      </c>
      <c r="C1550" s="3">
        <v>37.799999999999997</v>
      </c>
      <c r="D1550" s="3">
        <v>36.5</v>
      </c>
      <c r="E1550" s="3">
        <v>36.5</v>
      </c>
      <c r="F1550" s="3">
        <v>172</v>
      </c>
      <c r="G1550" s="3">
        <v>36.5</v>
      </c>
    </row>
    <row r="1551" spans="1:7" x14ac:dyDescent="0.3">
      <c r="A1551" s="6">
        <v>39987</v>
      </c>
      <c r="B1551" s="3">
        <v>36.75</v>
      </c>
      <c r="C1551" s="3">
        <v>37.9</v>
      </c>
      <c r="D1551" s="3">
        <v>36.75</v>
      </c>
      <c r="E1551" s="3">
        <v>37.9</v>
      </c>
      <c r="F1551" s="3">
        <v>86</v>
      </c>
      <c r="G1551" s="3">
        <v>37.78</v>
      </c>
    </row>
    <row r="1552" spans="1:7" x14ac:dyDescent="0.3">
      <c r="A1552" s="6">
        <v>39988</v>
      </c>
      <c r="B1552" s="3">
        <v>38.65</v>
      </c>
      <c r="C1552" s="3">
        <v>38.65</v>
      </c>
      <c r="D1552" s="3">
        <v>38.1</v>
      </c>
      <c r="E1552" s="3">
        <v>38.11</v>
      </c>
      <c r="F1552" s="3">
        <v>49</v>
      </c>
      <c r="G1552" s="3">
        <v>38.15</v>
      </c>
    </row>
    <row r="1553" spans="1:7" x14ac:dyDescent="0.3">
      <c r="A1553" s="6">
        <v>39989</v>
      </c>
      <c r="B1553" s="3">
        <v>38.1</v>
      </c>
      <c r="C1553" s="3">
        <v>38.75</v>
      </c>
      <c r="D1553" s="3">
        <v>38.1</v>
      </c>
      <c r="E1553" s="3">
        <v>38.75</v>
      </c>
      <c r="F1553" s="3">
        <v>101</v>
      </c>
      <c r="G1553" s="3">
        <v>38.75</v>
      </c>
    </row>
    <row r="1554" spans="1:7" x14ac:dyDescent="0.3">
      <c r="A1554" s="6">
        <v>39990</v>
      </c>
      <c r="B1554" s="3">
        <v>39.299999999999997</v>
      </c>
      <c r="C1554" s="3">
        <v>39.700000000000003</v>
      </c>
      <c r="D1554" s="3">
        <v>39.299999999999997</v>
      </c>
      <c r="E1554" s="3">
        <v>39.700000000000003</v>
      </c>
      <c r="F1554" s="3">
        <v>55</v>
      </c>
      <c r="G1554" s="3">
        <v>39.6</v>
      </c>
    </row>
    <row r="1555" spans="1:7" x14ac:dyDescent="0.3">
      <c r="A1555" s="6">
        <v>39993</v>
      </c>
      <c r="B1555" s="3">
        <v>39.75</v>
      </c>
      <c r="C1555" s="3">
        <v>40.81</v>
      </c>
      <c r="D1555" s="3">
        <v>39.75</v>
      </c>
      <c r="E1555" s="3">
        <v>40.81</v>
      </c>
      <c r="F1555" s="3">
        <v>47</v>
      </c>
      <c r="G1555" s="3">
        <v>40.909999999999997</v>
      </c>
    </row>
    <row r="1556" spans="1:7" x14ac:dyDescent="0.3">
      <c r="A1556" s="6">
        <v>39994</v>
      </c>
      <c r="B1556" s="3">
        <v>40.6</v>
      </c>
      <c r="C1556" s="3">
        <v>41</v>
      </c>
      <c r="D1556" s="3">
        <v>40.299999999999997</v>
      </c>
      <c r="E1556" s="3">
        <v>40.299999999999997</v>
      </c>
      <c r="F1556" s="3">
        <v>270</v>
      </c>
      <c r="G1556" s="3">
        <v>40.299999999999997</v>
      </c>
    </row>
    <row r="1557" spans="1:7" x14ac:dyDescent="0.3">
      <c r="A1557" s="6">
        <v>39995</v>
      </c>
      <c r="B1557" s="3">
        <v>40.6</v>
      </c>
      <c r="C1557" s="3">
        <v>40.6</v>
      </c>
      <c r="D1557" s="3">
        <v>39.85</v>
      </c>
      <c r="E1557" s="3">
        <v>40.1</v>
      </c>
      <c r="F1557" s="3">
        <v>53</v>
      </c>
      <c r="G1557" s="3">
        <v>40.049999999999997</v>
      </c>
    </row>
    <row r="1558" spans="1:7" x14ac:dyDescent="0.3">
      <c r="A1558" s="6">
        <v>39996</v>
      </c>
      <c r="B1558" s="3">
        <v>39.049999999999997</v>
      </c>
      <c r="C1558" s="3">
        <v>39.049999999999997</v>
      </c>
      <c r="D1558" s="3">
        <v>38.81</v>
      </c>
      <c r="E1558" s="3">
        <v>38.85</v>
      </c>
      <c r="F1558" s="3">
        <v>42</v>
      </c>
      <c r="G1558" s="3">
        <v>38.85</v>
      </c>
    </row>
    <row r="1559" spans="1:7" x14ac:dyDescent="0.3">
      <c r="A1559" s="6">
        <v>39997</v>
      </c>
      <c r="B1559" s="3">
        <v>38.450000000000003</v>
      </c>
      <c r="C1559" s="3">
        <v>38.450000000000003</v>
      </c>
      <c r="D1559" s="3">
        <v>38</v>
      </c>
      <c r="E1559" s="3">
        <v>38.020000000000003</v>
      </c>
      <c r="F1559" s="3">
        <v>43</v>
      </c>
      <c r="G1559" s="3">
        <v>37.979999999999997</v>
      </c>
    </row>
    <row r="1560" spans="1:7" x14ac:dyDescent="0.3">
      <c r="A1560" s="6">
        <v>40001</v>
      </c>
      <c r="B1560" s="3">
        <v>36.549999999999997</v>
      </c>
      <c r="C1560" s="3">
        <v>37.35</v>
      </c>
      <c r="D1560" s="3">
        <v>36.549999999999997</v>
      </c>
      <c r="E1560" s="3">
        <v>37.299999999999997</v>
      </c>
      <c r="F1560" s="3">
        <v>22</v>
      </c>
      <c r="G1560" s="3">
        <v>37.299999999999997</v>
      </c>
    </row>
    <row r="1561" spans="1:7" x14ac:dyDescent="0.3">
      <c r="A1561" s="6">
        <v>40002</v>
      </c>
      <c r="B1561" s="3">
        <v>36.75</v>
      </c>
      <c r="C1561" s="3">
        <v>36.75</v>
      </c>
      <c r="D1561" s="3">
        <v>36.549999999999997</v>
      </c>
      <c r="E1561" s="3">
        <v>36.700000000000003</v>
      </c>
      <c r="F1561" s="3">
        <v>41</v>
      </c>
      <c r="G1561" s="3">
        <v>36.83</v>
      </c>
    </row>
    <row r="1562" spans="1:7" x14ac:dyDescent="0.3">
      <c r="A1562" s="6">
        <v>40003</v>
      </c>
      <c r="B1562" s="3">
        <v>36.799999999999997</v>
      </c>
      <c r="C1562" s="3">
        <v>37.049999999999997</v>
      </c>
      <c r="D1562" s="3">
        <v>36.799999999999997</v>
      </c>
      <c r="E1562" s="3">
        <v>36.9</v>
      </c>
      <c r="F1562" s="3">
        <v>37</v>
      </c>
      <c r="G1562" s="3">
        <v>36.9</v>
      </c>
    </row>
    <row r="1563" spans="1:7" x14ac:dyDescent="0.3">
      <c r="A1563" s="6">
        <v>40004</v>
      </c>
      <c r="B1563" s="3">
        <v>36.700000000000003</v>
      </c>
      <c r="C1563" s="3">
        <v>36.9</v>
      </c>
      <c r="D1563" s="3">
        <v>36.700000000000003</v>
      </c>
      <c r="E1563" s="3">
        <v>36.9</v>
      </c>
      <c r="F1563" s="3">
        <v>6</v>
      </c>
      <c r="G1563" s="3">
        <v>37.200000000000003</v>
      </c>
    </row>
    <row r="1564" spans="1:7" x14ac:dyDescent="0.3">
      <c r="A1564" s="6">
        <v>40007</v>
      </c>
      <c r="B1564" s="3">
        <v>36.35</v>
      </c>
      <c r="C1564" s="3">
        <v>37.049999999999997</v>
      </c>
      <c r="D1564" s="3">
        <v>36.35</v>
      </c>
      <c r="E1564" s="3">
        <v>37.049999999999997</v>
      </c>
      <c r="F1564" s="3">
        <v>34</v>
      </c>
      <c r="G1564" s="3">
        <v>37.299999999999997</v>
      </c>
    </row>
    <row r="1565" spans="1:7" x14ac:dyDescent="0.3">
      <c r="A1565" s="6">
        <v>40008</v>
      </c>
      <c r="B1565" s="3">
        <v>37.729999999999997</v>
      </c>
      <c r="C1565" s="3">
        <v>37.729999999999997</v>
      </c>
      <c r="D1565" s="3">
        <v>37.729999999999997</v>
      </c>
      <c r="E1565" s="3">
        <v>37.729999999999997</v>
      </c>
      <c r="F1565" s="3">
        <v>0</v>
      </c>
      <c r="G1565" s="3">
        <v>37.729999999999997</v>
      </c>
    </row>
    <row r="1566" spans="1:7" x14ac:dyDescent="0.3">
      <c r="A1566" s="6">
        <v>40009</v>
      </c>
      <c r="B1566" s="3">
        <v>38.08</v>
      </c>
      <c r="C1566" s="3">
        <v>38.08</v>
      </c>
      <c r="D1566" s="3">
        <v>38.08</v>
      </c>
      <c r="E1566" s="3">
        <v>38.08</v>
      </c>
      <c r="F1566" s="3">
        <v>0</v>
      </c>
      <c r="G1566" s="3">
        <v>38.08</v>
      </c>
    </row>
    <row r="1567" spans="1:7" x14ac:dyDescent="0.3">
      <c r="A1567" s="6">
        <v>40010</v>
      </c>
      <c r="B1567" s="3">
        <v>38</v>
      </c>
      <c r="C1567" s="3">
        <v>38</v>
      </c>
      <c r="D1567" s="3">
        <v>37.9</v>
      </c>
      <c r="E1567" s="3">
        <v>38</v>
      </c>
      <c r="F1567" s="3">
        <v>30</v>
      </c>
      <c r="G1567" s="3">
        <v>37.9</v>
      </c>
    </row>
    <row r="1568" spans="1:7" x14ac:dyDescent="0.3">
      <c r="A1568" s="6">
        <v>40011</v>
      </c>
      <c r="B1568" s="3">
        <v>38</v>
      </c>
      <c r="C1568" s="3">
        <v>38</v>
      </c>
      <c r="D1568" s="3">
        <v>37.65</v>
      </c>
      <c r="E1568" s="3">
        <v>37.700000000000003</v>
      </c>
      <c r="F1568" s="3">
        <v>19</v>
      </c>
      <c r="G1568" s="3">
        <v>37.65</v>
      </c>
    </row>
    <row r="1569" spans="1:7" x14ac:dyDescent="0.3">
      <c r="A1569" s="6">
        <v>40015</v>
      </c>
      <c r="B1569" s="3">
        <v>37.130000000000003</v>
      </c>
      <c r="C1569" s="3">
        <v>37.130000000000003</v>
      </c>
      <c r="D1569" s="3">
        <v>37.130000000000003</v>
      </c>
      <c r="E1569" s="3">
        <v>37.130000000000003</v>
      </c>
      <c r="F1569" s="3">
        <v>0</v>
      </c>
      <c r="G1569" s="3">
        <v>37.130000000000003</v>
      </c>
    </row>
    <row r="1570" spans="1:7" x14ac:dyDescent="0.3">
      <c r="A1570" s="6">
        <v>40016</v>
      </c>
      <c r="B1570" s="3">
        <v>36.6</v>
      </c>
      <c r="C1570" s="3">
        <v>36.6</v>
      </c>
      <c r="D1570" s="3">
        <v>36.6</v>
      </c>
      <c r="E1570" s="3">
        <v>36.6</v>
      </c>
      <c r="F1570" s="3">
        <v>0</v>
      </c>
      <c r="G1570" s="3">
        <v>36.6</v>
      </c>
    </row>
    <row r="1571" spans="1:7" x14ac:dyDescent="0.3">
      <c r="A1571" s="6">
        <v>40017</v>
      </c>
      <c r="B1571" s="3">
        <v>36.299999999999997</v>
      </c>
      <c r="C1571" s="3">
        <v>36.299999999999997</v>
      </c>
      <c r="D1571" s="3">
        <v>36.15</v>
      </c>
      <c r="E1571" s="3">
        <v>36.15</v>
      </c>
      <c r="F1571" s="3">
        <v>10</v>
      </c>
      <c r="G1571" s="3">
        <v>36.15</v>
      </c>
    </row>
    <row r="1572" spans="1:7" x14ac:dyDescent="0.3">
      <c r="A1572" s="6">
        <v>40018</v>
      </c>
      <c r="B1572" s="3">
        <v>36.1</v>
      </c>
      <c r="C1572" s="3">
        <v>36.1</v>
      </c>
      <c r="D1572" s="3">
        <v>36.1</v>
      </c>
      <c r="E1572" s="3">
        <v>36.1</v>
      </c>
      <c r="F1572" s="3">
        <v>3</v>
      </c>
      <c r="G1572" s="3">
        <v>36.1</v>
      </c>
    </row>
    <row r="1573" spans="1:7" x14ac:dyDescent="0.3">
      <c r="A1573" s="6">
        <v>40021</v>
      </c>
      <c r="B1573" s="3">
        <v>34.799999999999997</v>
      </c>
      <c r="C1573" s="3">
        <v>34.799999999999997</v>
      </c>
      <c r="D1573" s="3">
        <v>34.799999999999997</v>
      </c>
      <c r="E1573" s="3">
        <v>34.799999999999997</v>
      </c>
      <c r="F1573" s="3">
        <v>5</v>
      </c>
      <c r="G1573" s="3">
        <v>34.93</v>
      </c>
    </row>
    <row r="1574" spans="1:7" x14ac:dyDescent="0.3">
      <c r="A1574" s="6">
        <v>40022</v>
      </c>
      <c r="B1574" s="3">
        <v>34.5</v>
      </c>
      <c r="C1574" s="3">
        <v>34.65</v>
      </c>
      <c r="D1574" s="3">
        <v>34.5</v>
      </c>
      <c r="E1574" s="3">
        <v>34.549999999999997</v>
      </c>
      <c r="F1574" s="3">
        <v>26</v>
      </c>
      <c r="G1574" s="3">
        <v>34.6</v>
      </c>
    </row>
    <row r="1575" spans="1:7" x14ac:dyDescent="0.3">
      <c r="A1575" s="6">
        <v>40023</v>
      </c>
      <c r="B1575" s="3">
        <v>34.65</v>
      </c>
      <c r="C1575" s="3">
        <v>34.75</v>
      </c>
      <c r="D1575" s="3">
        <v>34.5</v>
      </c>
      <c r="E1575" s="3">
        <v>34.5</v>
      </c>
      <c r="F1575" s="3">
        <v>76</v>
      </c>
      <c r="G1575" s="3">
        <v>34.630000000000003</v>
      </c>
    </row>
    <row r="1576" spans="1:7" x14ac:dyDescent="0.3">
      <c r="A1576" s="6">
        <v>40024</v>
      </c>
      <c r="B1576" s="3">
        <v>35.49</v>
      </c>
      <c r="C1576" s="3">
        <v>35.49</v>
      </c>
      <c r="D1576" s="3">
        <v>34.9</v>
      </c>
      <c r="E1576" s="3">
        <v>35</v>
      </c>
      <c r="F1576" s="3">
        <v>88</v>
      </c>
      <c r="G1576" s="3">
        <v>35</v>
      </c>
    </row>
    <row r="1577" spans="1:7" x14ac:dyDescent="0.3">
      <c r="A1577" s="6">
        <v>40025</v>
      </c>
      <c r="B1577" s="3">
        <v>35.6</v>
      </c>
      <c r="C1577" s="3">
        <v>35.700000000000003</v>
      </c>
      <c r="D1577" s="3">
        <v>35.299999999999997</v>
      </c>
      <c r="E1577" s="3">
        <v>35.299999999999997</v>
      </c>
      <c r="F1577" s="3">
        <v>8</v>
      </c>
      <c r="G1577" s="3">
        <v>35.43</v>
      </c>
    </row>
    <row r="1578" spans="1:7" x14ac:dyDescent="0.3">
      <c r="A1578" s="6">
        <v>40028</v>
      </c>
      <c r="B1578" s="3">
        <v>37.15</v>
      </c>
      <c r="C1578" s="3">
        <v>37.15</v>
      </c>
      <c r="D1578" s="3">
        <v>36.75</v>
      </c>
      <c r="E1578" s="3">
        <v>36.75</v>
      </c>
      <c r="F1578" s="3">
        <v>8</v>
      </c>
      <c r="G1578" s="3">
        <v>36.75</v>
      </c>
    </row>
    <row r="1579" spans="1:7" x14ac:dyDescent="0.3">
      <c r="A1579" s="6">
        <v>40029</v>
      </c>
      <c r="B1579" s="3">
        <v>36.5</v>
      </c>
      <c r="C1579" s="3">
        <v>36.5</v>
      </c>
      <c r="D1579" s="3">
        <v>36.15</v>
      </c>
      <c r="E1579" s="3">
        <v>36.15</v>
      </c>
      <c r="F1579" s="3">
        <v>5</v>
      </c>
      <c r="G1579" s="3">
        <v>36.25</v>
      </c>
    </row>
    <row r="1580" spans="1:7" x14ac:dyDescent="0.3">
      <c r="A1580" s="6">
        <v>40030</v>
      </c>
      <c r="B1580" s="3">
        <v>36.35</v>
      </c>
      <c r="C1580" s="3">
        <v>36.35</v>
      </c>
      <c r="D1580" s="3">
        <v>36.35</v>
      </c>
      <c r="E1580" s="3">
        <v>36.35</v>
      </c>
      <c r="F1580" s="3">
        <v>2</v>
      </c>
      <c r="G1580" s="3">
        <v>36.35</v>
      </c>
    </row>
    <row r="1581" spans="1:7" x14ac:dyDescent="0.3">
      <c r="A1581" s="6">
        <v>40031</v>
      </c>
      <c r="B1581" s="3">
        <v>36.65</v>
      </c>
      <c r="C1581" s="3">
        <v>36.65</v>
      </c>
      <c r="D1581" s="3">
        <v>36.6</v>
      </c>
      <c r="E1581" s="3">
        <v>36.6</v>
      </c>
      <c r="F1581" s="3">
        <v>4</v>
      </c>
      <c r="G1581" s="3">
        <v>36.6</v>
      </c>
    </row>
    <row r="1582" spans="1:7" x14ac:dyDescent="0.3">
      <c r="A1582" s="6">
        <v>40032</v>
      </c>
      <c r="B1582" s="3">
        <v>36.200000000000003</v>
      </c>
      <c r="C1582" s="3">
        <v>36.200000000000003</v>
      </c>
      <c r="D1582" s="3">
        <v>36.200000000000003</v>
      </c>
      <c r="E1582" s="3">
        <v>36.200000000000003</v>
      </c>
      <c r="F1582" s="3">
        <v>3</v>
      </c>
      <c r="G1582" s="3">
        <v>36.200000000000003</v>
      </c>
    </row>
    <row r="1583" spans="1:7" x14ac:dyDescent="0.3">
      <c r="A1583" s="6">
        <v>40035</v>
      </c>
      <c r="B1583" s="3">
        <v>36.75</v>
      </c>
      <c r="C1583" s="3">
        <v>36.75</v>
      </c>
      <c r="D1583" s="3">
        <v>36.700000000000003</v>
      </c>
      <c r="E1583" s="3">
        <v>36.700000000000003</v>
      </c>
      <c r="F1583" s="3">
        <v>6</v>
      </c>
      <c r="G1583" s="3">
        <v>36.700000000000003</v>
      </c>
    </row>
    <row r="1584" spans="1:7" x14ac:dyDescent="0.3">
      <c r="A1584" s="6">
        <v>40036</v>
      </c>
      <c r="B1584" s="3">
        <v>36.5</v>
      </c>
      <c r="C1584" s="3">
        <v>36.5</v>
      </c>
      <c r="D1584" s="3">
        <v>36.200000000000003</v>
      </c>
      <c r="E1584" s="3">
        <v>36.200000000000003</v>
      </c>
      <c r="F1584" s="3">
        <v>3</v>
      </c>
      <c r="G1584" s="3">
        <v>36.200000000000003</v>
      </c>
    </row>
    <row r="1585" spans="1:7" x14ac:dyDescent="0.3">
      <c r="A1585" s="6">
        <v>40037</v>
      </c>
      <c r="B1585" s="3">
        <v>35.9</v>
      </c>
      <c r="C1585" s="3">
        <v>36.1</v>
      </c>
      <c r="D1585" s="3">
        <v>35.9</v>
      </c>
      <c r="E1585" s="3">
        <v>36.1</v>
      </c>
      <c r="F1585" s="3">
        <v>18</v>
      </c>
      <c r="G1585" s="3">
        <v>36.1</v>
      </c>
    </row>
    <row r="1586" spans="1:7" x14ac:dyDescent="0.3">
      <c r="A1586" s="6">
        <v>40038</v>
      </c>
      <c r="B1586" s="3">
        <v>36.4</v>
      </c>
      <c r="C1586" s="3">
        <v>36.4</v>
      </c>
      <c r="D1586" s="3">
        <v>36.4</v>
      </c>
      <c r="E1586" s="3">
        <v>36.4</v>
      </c>
      <c r="F1586" s="3">
        <v>2</v>
      </c>
      <c r="G1586" s="3">
        <v>36.19</v>
      </c>
    </row>
    <row r="1587" spans="1:7" x14ac:dyDescent="0.3">
      <c r="A1587" s="6">
        <v>40039</v>
      </c>
      <c r="B1587" s="3">
        <v>36.9</v>
      </c>
      <c r="C1587" s="3">
        <v>37.200000000000003</v>
      </c>
      <c r="D1587" s="3">
        <v>36.9</v>
      </c>
      <c r="E1587" s="3">
        <v>37.200000000000003</v>
      </c>
      <c r="F1587" s="3">
        <v>6</v>
      </c>
      <c r="G1587" s="3">
        <v>37.299999999999997</v>
      </c>
    </row>
    <row r="1588" spans="1:7" x14ac:dyDescent="0.3">
      <c r="A1588" s="6">
        <v>40042</v>
      </c>
      <c r="B1588" s="3">
        <v>36.200000000000003</v>
      </c>
      <c r="C1588" s="3">
        <v>36.35</v>
      </c>
      <c r="D1588" s="3">
        <v>36.200000000000003</v>
      </c>
      <c r="E1588" s="3">
        <v>36.25</v>
      </c>
      <c r="F1588" s="3">
        <v>10</v>
      </c>
      <c r="G1588" s="3">
        <v>36.35</v>
      </c>
    </row>
    <row r="1589" spans="1:7" x14ac:dyDescent="0.3">
      <c r="A1589" s="6">
        <v>40043</v>
      </c>
      <c r="B1589" s="3">
        <v>36.15</v>
      </c>
      <c r="C1589" s="3">
        <v>36.15</v>
      </c>
      <c r="D1589" s="3">
        <v>35.6</v>
      </c>
      <c r="E1589" s="3">
        <v>35.700000000000003</v>
      </c>
      <c r="F1589" s="3">
        <v>76</v>
      </c>
      <c r="G1589" s="3">
        <v>35.65</v>
      </c>
    </row>
    <row r="1590" spans="1:7" x14ac:dyDescent="0.3">
      <c r="A1590" s="6">
        <v>40044</v>
      </c>
      <c r="B1590" s="3">
        <v>36</v>
      </c>
      <c r="C1590" s="3">
        <v>36</v>
      </c>
      <c r="D1590" s="3">
        <v>35.950000000000003</v>
      </c>
      <c r="E1590" s="3">
        <v>35.950000000000003</v>
      </c>
      <c r="F1590" s="3">
        <v>5</v>
      </c>
      <c r="G1590" s="3">
        <v>35.85</v>
      </c>
    </row>
    <row r="1591" spans="1:7" x14ac:dyDescent="0.3">
      <c r="A1591" s="6">
        <v>40045</v>
      </c>
      <c r="B1591" s="3">
        <v>36</v>
      </c>
      <c r="C1591" s="3">
        <v>36.25</v>
      </c>
      <c r="D1591" s="3">
        <v>36</v>
      </c>
      <c r="E1591" s="3">
        <v>36.25</v>
      </c>
      <c r="F1591" s="3">
        <v>33</v>
      </c>
      <c r="G1591" s="3">
        <v>36.25</v>
      </c>
    </row>
    <row r="1592" spans="1:7" x14ac:dyDescent="0.3">
      <c r="A1592" s="6">
        <v>40046</v>
      </c>
      <c r="B1592" s="3">
        <v>36.75</v>
      </c>
      <c r="C1592" s="3">
        <v>36.799999999999997</v>
      </c>
      <c r="D1592" s="3">
        <v>36.75</v>
      </c>
      <c r="E1592" s="3">
        <v>36.75</v>
      </c>
      <c r="F1592" s="3">
        <v>37</v>
      </c>
      <c r="G1592" s="3">
        <v>36.75</v>
      </c>
    </row>
    <row r="1593" spans="1:7" x14ac:dyDescent="0.3">
      <c r="A1593" s="6">
        <v>40049</v>
      </c>
      <c r="B1593" s="3">
        <v>36</v>
      </c>
      <c r="C1593" s="3">
        <v>36.049999999999997</v>
      </c>
      <c r="D1593" s="3">
        <v>35.9</v>
      </c>
      <c r="E1593" s="3">
        <v>35.9</v>
      </c>
      <c r="F1593" s="3">
        <v>12</v>
      </c>
      <c r="G1593" s="3">
        <v>35.9</v>
      </c>
    </row>
    <row r="1594" spans="1:7" x14ac:dyDescent="0.3">
      <c r="A1594" s="6">
        <v>40050</v>
      </c>
      <c r="B1594" s="3">
        <v>35.200000000000003</v>
      </c>
      <c r="C1594" s="3">
        <v>35.200000000000003</v>
      </c>
      <c r="D1594" s="3">
        <v>35.200000000000003</v>
      </c>
      <c r="E1594" s="3">
        <v>35.200000000000003</v>
      </c>
      <c r="F1594" s="3">
        <v>32</v>
      </c>
      <c r="G1594" s="3">
        <v>35.33</v>
      </c>
    </row>
    <row r="1595" spans="1:7" x14ac:dyDescent="0.3">
      <c r="A1595" s="6">
        <v>40051</v>
      </c>
      <c r="B1595" s="3">
        <v>35</v>
      </c>
      <c r="C1595" s="3">
        <v>35</v>
      </c>
      <c r="D1595" s="3">
        <v>34.75</v>
      </c>
      <c r="E1595" s="3">
        <v>34.75</v>
      </c>
      <c r="F1595" s="3">
        <v>49</v>
      </c>
      <c r="G1595" s="3">
        <v>34.85</v>
      </c>
    </row>
    <row r="1596" spans="1:7" x14ac:dyDescent="0.3">
      <c r="A1596" s="6">
        <v>40052</v>
      </c>
      <c r="B1596" s="3">
        <v>34.4</v>
      </c>
      <c r="C1596" s="3">
        <v>34.4</v>
      </c>
      <c r="D1596" s="3">
        <v>34.4</v>
      </c>
      <c r="E1596" s="3">
        <v>34.4</v>
      </c>
      <c r="F1596" s="3">
        <v>2</v>
      </c>
      <c r="G1596" s="3">
        <v>34.229999999999997</v>
      </c>
    </row>
    <row r="1597" spans="1:7" x14ac:dyDescent="0.3">
      <c r="A1597" s="6">
        <v>40053</v>
      </c>
      <c r="B1597" s="3">
        <v>34.25</v>
      </c>
      <c r="C1597" s="3">
        <v>34.25</v>
      </c>
      <c r="D1597" s="3">
        <v>34.15</v>
      </c>
      <c r="E1597" s="3">
        <v>34.15</v>
      </c>
      <c r="F1597" s="3">
        <v>6</v>
      </c>
      <c r="G1597" s="3">
        <v>34.15</v>
      </c>
    </row>
    <row r="1598" spans="1:7" x14ac:dyDescent="0.3">
      <c r="A1598" s="6">
        <v>40056</v>
      </c>
      <c r="B1598" s="3">
        <v>34.4</v>
      </c>
      <c r="C1598" s="3">
        <v>34.659999999999997</v>
      </c>
      <c r="D1598" s="3">
        <v>34.4</v>
      </c>
      <c r="E1598" s="3">
        <v>34.549999999999997</v>
      </c>
      <c r="F1598" s="3">
        <v>45</v>
      </c>
      <c r="G1598" s="3">
        <v>34.4</v>
      </c>
    </row>
    <row r="1599" spans="1:7" x14ac:dyDescent="0.3">
      <c r="A1599" s="6">
        <v>40057</v>
      </c>
      <c r="B1599" s="3">
        <v>35.5</v>
      </c>
      <c r="C1599" s="3">
        <v>35.549999999999997</v>
      </c>
      <c r="D1599" s="3">
        <v>35.4</v>
      </c>
      <c r="E1599" s="3">
        <v>35.5</v>
      </c>
      <c r="F1599" s="3">
        <v>44</v>
      </c>
      <c r="G1599" s="3">
        <v>35.549999999999997</v>
      </c>
    </row>
    <row r="1600" spans="1:7" x14ac:dyDescent="0.3">
      <c r="A1600" s="6">
        <v>40058</v>
      </c>
      <c r="B1600" s="3">
        <v>35.200000000000003</v>
      </c>
      <c r="C1600" s="3">
        <v>35.200000000000003</v>
      </c>
      <c r="D1600" s="3">
        <v>34.799999999999997</v>
      </c>
      <c r="E1600" s="3">
        <v>35</v>
      </c>
      <c r="F1600" s="3">
        <v>68</v>
      </c>
      <c r="G1600" s="3">
        <v>34.950000000000003</v>
      </c>
    </row>
    <row r="1601" spans="1:7" x14ac:dyDescent="0.3">
      <c r="A1601" s="6">
        <v>40059</v>
      </c>
      <c r="B1601" s="3">
        <v>35.5</v>
      </c>
      <c r="C1601" s="3">
        <v>35.549999999999997</v>
      </c>
      <c r="D1601" s="3">
        <v>35.35</v>
      </c>
      <c r="E1601" s="3">
        <v>35.5</v>
      </c>
      <c r="F1601" s="3">
        <v>34</v>
      </c>
      <c r="G1601" s="3">
        <v>35.5</v>
      </c>
    </row>
    <row r="1602" spans="1:7" x14ac:dyDescent="0.3">
      <c r="A1602" s="6">
        <v>40060</v>
      </c>
      <c r="B1602" s="3">
        <v>35.299999999999997</v>
      </c>
      <c r="C1602" s="3">
        <v>35.35</v>
      </c>
      <c r="D1602" s="3">
        <v>35.25</v>
      </c>
      <c r="E1602" s="3">
        <v>35.25</v>
      </c>
      <c r="F1602" s="3">
        <v>62</v>
      </c>
      <c r="G1602" s="3">
        <v>35.229999999999997</v>
      </c>
    </row>
    <row r="1603" spans="1:7" x14ac:dyDescent="0.3">
      <c r="A1603" s="6">
        <v>40063</v>
      </c>
      <c r="B1603" s="3">
        <v>35.25</v>
      </c>
      <c r="C1603" s="3">
        <v>35.299999999999997</v>
      </c>
      <c r="D1603" s="3">
        <v>35.25</v>
      </c>
      <c r="E1603" s="3">
        <v>35.299999999999997</v>
      </c>
      <c r="F1603" s="3">
        <v>11</v>
      </c>
      <c r="G1603" s="3">
        <v>35.299999999999997</v>
      </c>
    </row>
    <row r="1604" spans="1:7" x14ac:dyDescent="0.3">
      <c r="A1604" s="6">
        <v>40064</v>
      </c>
      <c r="B1604" s="3">
        <v>35.450000000000003</v>
      </c>
      <c r="C1604" s="3">
        <v>36</v>
      </c>
      <c r="D1604" s="3">
        <v>35.450000000000003</v>
      </c>
      <c r="E1604" s="3">
        <v>36</v>
      </c>
      <c r="F1604" s="3">
        <v>33</v>
      </c>
      <c r="G1604" s="3">
        <v>35.85</v>
      </c>
    </row>
    <row r="1605" spans="1:7" x14ac:dyDescent="0.3">
      <c r="A1605" s="6">
        <v>40065</v>
      </c>
      <c r="B1605" s="3">
        <v>36</v>
      </c>
      <c r="C1605" s="3">
        <v>36</v>
      </c>
      <c r="D1605" s="3">
        <v>35.65</v>
      </c>
      <c r="E1605" s="3">
        <v>35.65</v>
      </c>
      <c r="F1605" s="3">
        <v>21</v>
      </c>
      <c r="G1605" s="3">
        <v>35.65</v>
      </c>
    </row>
    <row r="1606" spans="1:7" x14ac:dyDescent="0.3">
      <c r="A1606" s="6">
        <v>40066</v>
      </c>
      <c r="B1606" s="3">
        <v>35.75</v>
      </c>
      <c r="C1606" s="3">
        <v>35.75</v>
      </c>
      <c r="D1606" s="3">
        <v>35</v>
      </c>
      <c r="E1606" s="3">
        <v>35</v>
      </c>
      <c r="F1606" s="3">
        <v>74</v>
      </c>
      <c r="G1606" s="3">
        <v>35.049999999999997</v>
      </c>
    </row>
    <row r="1607" spans="1:7" x14ac:dyDescent="0.3">
      <c r="A1607" s="6">
        <v>40067</v>
      </c>
      <c r="B1607" s="3">
        <v>35.25</v>
      </c>
      <c r="C1607" s="3">
        <v>35.299999999999997</v>
      </c>
      <c r="D1607" s="3">
        <v>35</v>
      </c>
      <c r="E1607" s="3">
        <v>35</v>
      </c>
      <c r="F1607" s="3">
        <v>74</v>
      </c>
      <c r="G1607" s="3">
        <v>35.15</v>
      </c>
    </row>
    <row r="1608" spans="1:7" x14ac:dyDescent="0.3">
      <c r="A1608" s="6">
        <v>40070</v>
      </c>
      <c r="B1608" s="3">
        <v>34.75</v>
      </c>
      <c r="C1608" s="3">
        <v>34.75</v>
      </c>
      <c r="D1608" s="3">
        <v>34</v>
      </c>
      <c r="E1608" s="3">
        <v>34</v>
      </c>
      <c r="F1608" s="3">
        <v>82</v>
      </c>
      <c r="G1608" s="3">
        <v>34</v>
      </c>
    </row>
    <row r="1609" spans="1:7" x14ac:dyDescent="0.3">
      <c r="A1609" s="6">
        <v>40071</v>
      </c>
      <c r="B1609" s="3">
        <v>34.200000000000003</v>
      </c>
      <c r="C1609" s="3">
        <v>34.25</v>
      </c>
      <c r="D1609" s="3">
        <v>34.200000000000003</v>
      </c>
      <c r="E1609" s="3">
        <v>34.25</v>
      </c>
      <c r="F1609" s="3">
        <v>12</v>
      </c>
      <c r="G1609" s="3">
        <v>34.25</v>
      </c>
    </row>
    <row r="1610" spans="1:7" x14ac:dyDescent="0.3">
      <c r="A1610" s="6">
        <v>40072</v>
      </c>
      <c r="B1610" s="3">
        <v>34</v>
      </c>
      <c r="C1610" s="3">
        <v>34</v>
      </c>
      <c r="D1610" s="3">
        <v>33.6</v>
      </c>
      <c r="E1610" s="3">
        <v>33.799999999999997</v>
      </c>
      <c r="F1610" s="3">
        <v>214</v>
      </c>
      <c r="G1610" s="3">
        <v>33.799999999999997</v>
      </c>
    </row>
    <row r="1611" spans="1:7" x14ac:dyDescent="0.3">
      <c r="A1611" s="6">
        <v>40073</v>
      </c>
      <c r="B1611" s="3">
        <v>34.1</v>
      </c>
      <c r="C1611" s="3">
        <v>34.1</v>
      </c>
      <c r="D1611" s="3">
        <v>33.5</v>
      </c>
      <c r="E1611" s="3">
        <v>33.5</v>
      </c>
      <c r="F1611" s="3">
        <v>58</v>
      </c>
      <c r="G1611" s="3">
        <v>33.5</v>
      </c>
    </row>
    <row r="1612" spans="1:7" x14ac:dyDescent="0.3">
      <c r="A1612" s="6">
        <v>40074</v>
      </c>
      <c r="B1612" s="3">
        <v>33.6</v>
      </c>
      <c r="C1612" s="3">
        <v>33.9</v>
      </c>
      <c r="D1612" s="3">
        <v>33.6</v>
      </c>
      <c r="E1612" s="3">
        <v>33.799999999999997</v>
      </c>
      <c r="F1612" s="3">
        <v>10</v>
      </c>
      <c r="G1612" s="3">
        <v>33.93</v>
      </c>
    </row>
    <row r="1613" spans="1:7" x14ac:dyDescent="0.3">
      <c r="A1613" s="6">
        <v>40077</v>
      </c>
      <c r="B1613" s="3">
        <v>33.1</v>
      </c>
      <c r="C1613" s="3">
        <v>33.19</v>
      </c>
      <c r="D1613" s="3">
        <v>32.950000000000003</v>
      </c>
      <c r="E1613" s="3">
        <v>32.950000000000003</v>
      </c>
      <c r="F1613" s="3">
        <v>52</v>
      </c>
      <c r="G1613" s="3">
        <v>32.950000000000003</v>
      </c>
    </row>
    <row r="1614" spans="1:7" x14ac:dyDescent="0.3">
      <c r="A1614" s="6">
        <v>40078</v>
      </c>
      <c r="B1614" s="3">
        <v>33</v>
      </c>
      <c r="C1614" s="3">
        <v>33.25</v>
      </c>
      <c r="D1614" s="3">
        <v>33</v>
      </c>
      <c r="E1614" s="3">
        <v>33.15</v>
      </c>
      <c r="F1614" s="3">
        <v>51</v>
      </c>
      <c r="G1614" s="3">
        <v>33.15</v>
      </c>
    </row>
    <row r="1615" spans="1:7" x14ac:dyDescent="0.3">
      <c r="A1615" s="6">
        <v>40079</v>
      </c>
      <c r="B1615" s="3">
        <v>33.549999999999997</v>
      </c>
      <c r="C1615" s="3">
        <v>33.75</v>
      </c>
      <c r="D1615" s="3">
        <v>33.049999999999997</v>
      </c>
      <c r="E1615" s="3">
        <v>33.15</v>
      </c>
      <c r="F1615" s="3">
        <v>152</v>
      </c>
      <c r="G1615" s="3">
        <v>33.18</v>
      </c>
    </row>
    <row r="1616" spans="1:7" x14ac:dyDescent="0.3">
      <c r="A1616" s="6">
        <v>40080</v>
      </c>
      <c r="B1616" s="3">
        <v>32.950000000000003</v>
      </c>
      <c r="C1616" s="3">
        <v>33</v>
      </c>
      <c r="D1616" s="3">
        <v>32.85</v>
      </c>
      <c r="E1616" s="3">
        <v>32.9</v>
      </c>
      <c r="F1616" s="3">
        <v>83</v>
      </c>
      <c r="G1616" s="3">
        <v>32.9</v>
      </c>
    </row>
    <row r="1617" spans="1:7" x14ac:dyDescent="0.3">
      <c r="A1617" s="6">
        <v>40081</v>
      </c>
      <c r="B1617" s="3">
        <v>32.75</v>
      </c>
      <c r="C1617" s="3">
        <v>32.75</v>
      </c>
      <c r="D1617" s="3">
        <v>32.1</v>
      </c>
      <c r="E1617" s="3">
        <v>32.200000000000003</v>
      </c>
      <c r="F1617" s="3">
        <v>87</v>
      </c>
      <c r="G1617" s="3">
        <v>32.200000000000003</v>
      </c>
    </row>
    <row r="1618" spans="1:7" x14ac:dyDescent="0.3">
      <c r="A1618" s="6">
        <v>40084</v>
      </c>
      <c r="B1618" s="3">
        <v>32.85</v>
      </c>
      <c r="C1618" s="3">
        <v>32.85</v>
      </c>
      <c r="D1618" s="3">
        <v>32.85</v>
      </c>
      <c r="E1618" s="3">
        <v>32.85</v>
      </c>
      <c r="F1618" s="3">
        <v>10</v>
      </c>
      <c r="G1618" s="3">
        <v>32.380000000000003</v>
      </c>
    </row>
    <row r="1619" spans="1:7" x14ac:dyDescent="0.3">
      <c r="A1619" s="6">
        <v>40085</v>
      </c>
      <c r="B1619" s="3">
        <v>32.5</v>
      </c>
      <c r="C1619" s="3">
        <v>32.950000000000003</v>
      </c>
      <c r="D1619" s="3">
        <v>32.5</v>
      </c>
      <c r="E1619" s="3">
        <v>32.700000000000003</v>
      </c>
      <c r="F1619" s="3">
        <v>52</v>
      </c>
      <c r="G1619" s="3">
        <v>32.700000000000003</v>
      </c>
    </row>
    <row r="1620" spans="1:7" x14ac:dyDescent="0.3">
      <c r="A1620" s="6">
        <v>40086</v>
      </c>
      <c r="B1620" s="3">
        <v>32.9</v>
      </c>
      <c r="C1620" s="3">
        <v>33.25</v>
      </c>
      <c r="D1620" s="3">
        <v>32.9</v>
      </c>
      <c r="E1620" s="3">
        <v>32.9</v>
      </c>
      <c r="F1620" s="3">
        <v>97</v>
      </c>
      <c r="G1620" s="3">
        <v>32.9</v>
      </c>
    </row>
    <row r="1621" spans="1:7" x14ac:dyDescent="0.3">
      <c r="A1621" s="6">
        <v>40087</v>
      </c>
      <c r="B1621" s="3">
        <v>34.200000000000003</v>
      </c>
      <c r="C1621" s="3">
        <v>34.200000000000003</v>
      </c>
      <c r="D1621" s="3">
        <v>34</v>
      </c>
      <c r="E1621" s="3">
        <v>34</v>
      </c>
      <c r="F1621" s="3">
        <v>40</v>
      </c>
      <c r="G1621" s="3">
        <v>33.93</v>
      </c>
    </row>
    <row r="1622" spans="1:7" x14ac:dyDescent="0.3">
      <c r="A1622" s="6">
        <v>40088</v>
      </c>
      <c r="B1622" s="3">
        <v>33.5</v>
      </c>
      <c r="C1622" s="3">
        <v>33.5</v>
      </c>
      <c r="D1622" s="3">
        <v>32.75</v>
      </c>
      <c r="E1622" s="3">
        <v>32.75</v>
      </c>
      <c r="F1622" s="3">
        <v>145</v>
      </c>
      <c r="G1622" s="3">
        <v>32.75</v>
      </c>
    </row>
    <row r="1623" spans="1:7" x14ac:dyDescent="0.3">
      <c r="A1623" s="6">
        <v>40091</v>
      </c>
      <c r="B1623" s="3">
        <v>33.1</v>
      </c>
      <c r="C1623" s="3">
        <v>33.1</v>
      </c>
      <c r="D1623" s="3">
        <v>33</v>
      </c>
      <c r="E1623" s="3">
        <v>33</v>
      </c>
      <c r="F1623" s="3">
        <v>40</v>
      </c>
      <c r="G1623" s="3">
        <v>33</v>
      </c>
    </row>
    <row r="1624" spans="1:7" x14ac:dyDescent="0.3">
      <c r="A1624" s="6">
        <v>40092</v>
      </c>
      <c r="B1624" s="3">
        <v>33.25</v>
      </c>
      <c r="C1624" s="3">
        <v>33.700000000000003</v>
      </c>
      <c r="D1624" s="3">
        <v>33.25</v>
      </c>
      <c r="E1624" s="3">
        <v>33.6</v>
      </c>
      <c r="F1624" s="3">
        <v>30</v>
      </c>
      <c r="G1624" s="3">
        <v>33.6</v>
      </c>
    </row>
    <row r="1625" spans="1:7" x14ac:dyDescent="0.3">
      <c r="A1625" s="6">
        <v>40093</v>
      </c>
      <c r="B1625" s="3">
        <v>34</v>
      </c>
      <c r="C1625" s="3">
        <v>34</v>
      </c>
      <c r="D1625" s="3">
        <v>34</v>
      </c>
      <c r="E1625" s="3">
        <v>34</v>
      </c>
      <c r="F1625" s="3">
        <v>12</v>
      </c>
      <c r="G1625" s="3">
        <v>34.5</v>
      </c>
    </row>
    <row r="1626" spans="1:7" x14ac:dyDescent="0.3">
      <c r="A1626" s="6">
        <v>40094</v>
      </c>
      <c r="B1626" s="3">
        <v>34.65</v>
      </c>
      <c r="C1626" s="3">
        <v>34.65</v>
      </c>
      <c r="D1626" s="3">
        <v>34.65</v>
      </c>
      <c r="E1626" s="3">
        <v>34.65</v>
      </c>
      <c r="F1626" s="3">
        <v>3</v>
      </c>
      <c r="G1626" s="3">
        <v>34.65</v>
      </c>
    </row>
    <row r="1627" spans="1:7" x14ac:dyDescent="0.3">
      <c r="A1627" s="6">
        <v>40095</v>
      </c>
      <c r="B1627" s="3">
        <v>34.799999999999997</v>
      </c>
      <c r="C1627" s="3">
        <v>35.200000000000003</v>
      </c>
      <c r="D1627" s="3">
        <v>34.799999999999997</v>
      </c>
      <c r="E1627" s="3">
        <v>35.1</v>
      </c>
      <c r="F1627" s="3">
        <v>33</v>
      </c>
      <c r="G1627" s="3">
        <v>35.1</v>
      </c>
    </row>
    <row r="1628" spans="1:7" x14ac:dyDescent="0.3">
      <c r="A1628" s="6">
        <v>40098</v>
      </c>
      <c r="B1628" s="3">
        <v>36.35</v>
      </c>
      <c r="C1628" s="3">
        <v>36.35</v>
      </c>
      <c r="D1628" s="3">
        <v>36.35</v>
      </c>
      <c r="E1628" s="3">
        <v>36.35</v>
      </c>
      <c r="F1628" s="3">
        <v>0</v>
      </c>
      <c r="G1628" s="3">
        <v>36.35</v>
      </c>
    </row>
    <row r="1629" spans="1:7" x14ac:dyDescent="0.3">
      <c r="A1629" s="6">
        <v>40099</v>
      </c>
      <c r="B1629" s="3">
        <v>36.35</v>
      </c>
      <c r="C1629" s="3">
        <v>36.35</v>
      </c>
      <c r="D1629" s="3">
        <v>36</v>
      </c>
      <c r="E1629" s="3">
        <v>36</v>
      </c>
      <c r="F1629" s="3">
        <v>17</v>
      </c>
      <c r="G1629" s="3">
        <v>36</v>
      </c>
    </row>
    <row r="1630" spans="1:7" x14ac:dyDescent="0.3">
      <c r="A1630" s="6">
        <v>40100</v>
      </c>
      <c r="B1630" s="3">
        <v>36.799999999999997</v>
      </c>
      <c r="C1630" s="3">
        <v>36.9</v>
      </c>
      <c r="D1630" s="3">
        <v>36.700000000000003</v>
      </c>
      <c r="E1630" s="3">
        <v>36.9</v>
      </c>
      <c r="F1630" s="3">
        <v>31</v>
      </c>
      <c r="G1630" s="3">
        <v>36.85</v>
      </c>
    </row>
    <row r="1631" spans="1:7" x14ac:dyDescent="0.3">
      <c r="A1631" s="6">
        <v>40101</v>
      </c>
      <c r="B1631" s="3">
        <v>36.5</v>
      </c>
      <c r="C1631" s="3">
        <v>36.5</v>
      </c>
      <c r="D1631" s="3">
        <v>35.75</v>
      </c>
      <c r="E1631" s="3">
        <v>35.950000000000003</v>
      </c>
      <c r="F1631" s="3">
        <v>67</v>
      </c>
      <c r="G1631" s="3">
        <v>35.950000000000003</v>
      </c>
    </row>
    <row r="1632" spans="1:7" x14ac:dyDescent="0.3">
      <c r="A1632" s="6">
        <v>40102</v>
      </c>
      <c r="B1632" s="3">
        <v>36.5</v>
      </c>
      <c r="C1632" s="3">
        <v>37.200000000000003</v>
      </c>
      <c r="D1632" s="3">
        <v>36.5</v>
      </c>
      <c r="E1632" s="3">
        <v>37.200000000000003</v>
      </c>
      <c r="F1632" s="3">
        <v>65</v>
      </c>
      <c r="G1632" s="3">
        <v>37.200000000000003</v>
      </c>
    </row>
    <row r="1633" spans="1:7" x14ac:dyDescent="0.3">
      <c r="A1633" s="6">
        <v>40105</v>
      </c>
      <c r="B1633" s="3">
        <v>38</v>
      </c>
      <c r="C1633" s="3">
        <v>38</v>
      </c>
      <c r="D1633" s="3">
        <v>37.35</v>
      </c>
      <c r="E1633" s="3">
        <v>37.4</v>
      </c>
      <c r="F1633" s="3">
        <v>83</v>
      </c>
      <c r="G1633" s="3">
        <v>37.4</v>
      </c>
    </row>
    <row r="1634" spans="1:7" x14ac:dyDescent="0.3">
      <c r="A1634" s="6">
        <v>40106</v>
      </c>
      <c r="B1634" s="3">
        <v>38.299999999999997</v>
      </c>
      <c r="C1634" s="3">
        <v>40.29</v>
      </c>
      <c r="D1634" s="3">
        <v>38.299999999999997</v>
      </c>
      <c r="E1634" s="3">
        <v>39.4</v>
      </c>
      <c r="F1634" s="3">
        <v>176</v>
      </c>
      <c r="G1634" s="3">
        <v>39.4</v>
      </c>
    </row>
    <row r="1635" spans="1:7" x14ac:dyDescent="0.3">
      <c r="A1635" s="6">
        <v>40107</v>
      </c>
      <c r="B1635" s="3">
        <v>39.75</v>
      </c>
      <c r="C1635" s="3">
        <v>39.75</v>
      </c>
      <c r="D1635" s="3">
        <v>39.200000000000003</v>
      </c>
      <c r="E1635" s="3">
        <v>39.6</v>
      </c>
      <c r="F1635" s="3">
        <v>20</v>
      </c>
      <c r="G1635" s="3">
        <v>39.6</v>
      </c>
    </row>
    <row r="1636" spans="1:7" x14ac:dyDescent="0.3">
      <c r="A1636" s="6">
        <v>40108</v>
      </c>
      <c r="B1636" s="3">
        <v>39.6</v>
      </c>
      <c r="C1636" s="3">
        <v>39.6</v>
      </c>
      <c r="D1636" s="3">
        <v>38.4</v>
      </c>
      <c r="E1636" s="3">
        <v>38.4</v>
      </c>
      <c r="F1636" s="3">
        <v>146</v>
      </c>
      <c r="G1636" s="3">
        <v>38.4</v>
      </c>
    </row>
    <row r="1637" spans="1:7" x14ac:dyDescent="0.3">
      <c r="A1637" s="6">
        <v>40109</v>
      </c>
      <c r="B1637" s="3">
        <v>39</v>
      </c>
      <c r="C1637" s="3">
        <v>39</v>
      </c>
      <c r="D1637" s="3">
        <v>38.35</v>
      </c>
      <c r="E1637" s="3">
        <v>38.35</v>
      </c>
      <c r="F1637" s="3">
        <v>83</v>
      </c>
      <c r="G1637" s="3">
        <v>38.4</v>
      </c>
    </row>
    <row r="1638" spans="1:7" x14ac:dyDescent="0.3">
      <c r="A1638" s="6">
        <v>40112</v>
      </c>
      <c r="B1638" s="3">
        <v>37.9</v>
      </c>
      <c r="C1638" s="3">
        <v>37.9</v>
      </c>
      <c r="D1638" s="3">
        <v>37.9</v>
      </c>
      <c r="E1638" s="3">
        <v>37.9</v>
      </c>
      <c r="F1638" s="3">
        <v>3</v>
      </c>
      <c r="G1638" s="3">
        <v>37.9</v>
      </c>
    </row>
    <row r="1639" spans="1:7" x14ac:dyDescent="0.3">
      <c r="A1639" s="6">
        <v>40113</v>
      </c>
      <c r="B1639" s="3">
        <v>37.380000000000003</v>
      </c>
      <c r="C1639" s="3">
        <v>37.380000000000003</v>
      </c>
      <c r="D1639" s="3">
        <v>37.380000000000003</v>
      </c>
      <c r="E1639" s="3">
        <v>37.380000000000003</v>
      </c>
      <c r="F1639" s="3">
        <v>0</v>
      </c>
      <c r="G1639" s="3">
        <v>37.380000000000003</v>
      </c>
    </row>
    <row r="1640" spans="1:7" x14ac:dyDescent="0.3">
      <c r="A1640" s="6">
        <v>40114</v>
      </c>
      <c r="B1640" s="3">
        <v>37.700000000000003</v>
      </c>
      <c r="C1640" s="3">
        <v>38</v>
      </c>
      <c r="D1640" s="3">
        <v>37.65</v>
      </c>
      <c r="E1640" s="3">
        <v>38</v>
      </c>
      <c r="F1640" s="3">
        <v>10</v>
      </c>
      <c r="G1640" s="3">
        <v>38</v>
      </c>
    </row>
    <row r="1641" spans="1:7" x14ac:dyDescent="0.3">
      <c r="A1641" s="6">
        <v>40115</v>
      </c>
      <c r="B1641" s="3">
        <v>38.4</v>
      </c>
      <c r="C1641" s="3">
        <v>38.950000000000003</v>
      </c>
      <c r="D1641" s="3">
        <v>38.4</v>
      </c>
      <c r="E1641" s="3">
        <v>38.950000000000003</v>
      </c>
      <c r="F1641" s="3">
        <v>16</v>
      </c>
      <c r="G1641" s="3">
        <v>38.950000000000003</v>
      </c>
    </row>
    <row r="1642" spans="1:7" x14ac:dyDescent="0.3">
      <c r="A1642" s="6">
        <v>40116</v>
      </c>
      <c r="B1642" s="3">
        <v>39.5</v>
      </c>
      <c r="C1642" s="3">
        <v>39.700000000000003</v>
      </c>
      <c r="D1642" s="3">
        <v>39.200000000000003</v>
      </c>
      <c r="E1642" s="3">
        <v>39.200000000000003</v>
      </c>
      <c r="F1642" s="3">
        <v>22</v>
      </c>
      <c r="G1642" s="3">
        <v>39.200000000000003</v>
      </c>
    </row>
    <row r="1643" spans="1:7" x14ac:dyDescent="0.3">
      <c r="A1643" s="6">
        <v>40119</v>
      </c>
      <c r="B1643" s="3">
        <v>40.299999999999997</v>
      </c>
      <c r="C1643" s="3">
        <v>40.299999999999997</v>
      </c>
      <c r="D1643" s="3">
        <v>40.049999999999997</v>
      </c>
      <c r="E1643" s="3">
        <v>40.1</v>
      </c>
      <c r="F1643" s="3">
        <v>42</v>
      </c>
      <c r="G1643" s="3">
        <v>40.1</v>
      </c>
    </row>
    <row r="1644" spans="1:7" x14ac:dyDescent="0.3">
      <c r="A1644" s="6">
        <v>40120</v>
      </c>
      <c r="B1644" s="3">
        <v>39.299999999999997</v>
      </c>
      <c r="C1644" s="3">
        <v>39.35</v>
      </c>
      <c r="D1644" s="3">
        <v>39.25</v>
      </c>
      <c r="E1644" s="3">
        <v>39.25</v>
      </c>
      <c r="F1644" s="3">
        <v>33</v>
      </c>
      <c r="G1644" s="3">
        <v>39.25</v>
      </c>
    </row>
    <row r="1645" spans="1:7" x14ac:dyDescent="0.3">
      <c r="A1645" s="6">
        <v>40121</v>
      </c>
      <c r="B1645" s="3">
        <v>39.049999999999997</v>
      </c>
      <c r="C1645" s="3">
        <v>39.049999999999997</v>
      </c>
      <c r="D1645" s="3">
        <v>38.31</v>
      </c>
      <c r="E1645" s="3">
        <v>38.35</v>
      </c>
      <c r="F1645" s="3">
        <v>51</v>
      </c>
      <c r="G1645" s="3">
        <v>38.700000000000003</v>
      </c>
    </row>
    <row r="1646" spans="1:7" x14ac:dyDescent="0.3">
      <c r="A1646" s="6">
        <v>40122</v>
      </c>
      <c r="B1646" s="3">
        <v>39.200000000000003</v>
      </c>
      <c r="C1646" s="3">
        <v>39.25</v>
      </c>
      <c r="D1646" s="3">
        <v>39.200000000000003</v>
      </c>
      <c r="E1646" s="3">
        <v>39.25</v>
      </c>
      <c r="F1646" s="3">
        <v>4</v>
      </c>
      <c r="G1646" s="3">
        <v>39.25</v>
      </c>
    </row>
    <row r="1647" spans="1:7" x14ac:dyDescent="0.3">
      <c r="A1647" s="6">
        <v>40123</v>
      </c>
      <c r="B1647" s="3">
        <v>39.479999999999997</v>
      </c>
      <c r="C1647" s="3">
        <v>39.479999999999997</v>
      </c>
      <c r="D1647" s="3">
        <v>39.479999999999997</v>
      </c>
      <c r="E1647" s="3">
        <v>39.479999999999997</v>
      </c>
      <c r="F1647" s="3">
        <v>0</v>
      </c>
      <c r="G1647" s="3">
        <v>39.479999999999997</v>
      </c>
    </row>
    <row r="1648" spans="1:7" x14ac:dyDescent="0.3">
      <c r="A1648" s="6">
        <v>40126</v>
      </c>
      <c r="B1648" s="3">
        <v>39</v>
      </c>
      <c r="C1648" s="3">
        <v>39</v>
      </c>
      <c r="D1648" s="3">
        <v>38.5</v>
      </c>
      <c r="E1648" s="3">
        <v>38.700000000000003</v>
      </c>
      <c r="F1648" s="3">
        <v>91</v>
      </c>
      <c r="G1648" s="3">
        <v>38.700000000000003</v>
      </c>
    </row>
    <row r="1649" spans="1:7" x14ac:dyDescent="0.3">
      <c r="A1649" s="6">
        <v>40127</v>
      </c>
      <c r="B1649" s="3">
        <v>38.450000000000003</v>
      </c>
      <c r="C1649" s="3">
        <v>38.450000000000003</v>
      </c>
      <c r="D1649" s="3">
        <v>38.450000000000003</v>
      </c>
      <c r="E1649" s="3">
        <v>38.450000000000003</v>
      </c>
      <c r="F1649" s="3">
        <v>10</v>
      </c>
      <c r="G1649" s="3">
        <v>38.450000000000003</v>
      </c>
    </row>
    <row r="1650" spans="1:7" x14ac:dyDescent="0.3">
      <c r="A1650" s="6">
        <v>40128</v>
      </c>
      <c r="B1650" s="3">
        <v>38.049999999999997</v>
      </c>
      <c r="C1650" s="3">
        <v>38.450000000000003</v>
      </c>
      <c r="D1650" s="3">
        <v>37.950000000000003</v>
      </c>
      <c r="E1650" s="3">
        <v>38.1</v>
      </c>
      <c r="F1650" s="3">
        <v>71</v>
      </c>
      <c r="G1650" s="3">
        <v>38.1</v>
      </c>
    </row>
    <row r="1651" spans="1:7" x14ac:dyDescent="0.3">
      <c r="A1651" s="6">
        <v>40129</v>
      </c>
      <c r="B1651" s="3">
        <v>36.700000000000003</v>
      </c>
      <c r="C1651" s="3">
        <v>36.700000000000003</v>
      </c>
      <c r="D1651" s="3">
        <v>36.700000000000003</v>
      </c>
      <c r="E1651" s="3">
        <v>36.700000000000003</v>
      </c>
      <c r="F1651" s="3">
        <v>5</v>
      </c>
      <c r="G1651" s="3">
        <v>36.700000000000003</v>
      </c>
    </row>
    <row r="1652" spans="1:7" x14ac:dyDescent="0.3">
      <c r="A1652" s="6">
        <v>40130</v>
      </c>
      <c r="B1652" s="3">
        <v>36.15</v>
      </c>
      <c r="C1652" s="3">
        <v>36.200000000000003</v>
      </c>
      <c r="D1652" s="3">
        <v>35.950000000000003</v>
      </c>
      <c r="E1652" s="3">
        <v>35.950000000000003</v>
      </c>
      <c r="F1652" s="3">
        <v>73</v>
      </c>
      <c r="G1652" s="3">
        <v>36.08</v>
      </c>
    </row>
    <row r="1653" spans="1:7" x14ac:dyDescent="0.3">
      <c r="A1653" s="6">
        <v>40133</v>
      </c>
      <c r="B1653" s="3">
        <v>35.26</v>
      </c>
      <c r="C1653" s="3">
        <v>35.85</v>
      </c>
      <c r="D1653" s="3">
        <v>35.25</v>
      </c>
      <c r="E1653" s="3">
        <v>35.75</v>
      </c>
      <c r="F1653" s="3">
        <v>36</v>
      </c>
      <c r="G1653" s="3">
        <v>35.700000000000003</v>
      </c>
    </row>
    <row r="1654" spans="1:7" x14ac:dyDescent="0.3">
      <c r="A1654" s="6">
        <v>40134</v>
      </c>
      <c r="B1654" s="3">
        <v>36.1</v>
      </c>
      <c r="C1654" s="3">
        <v>36.1</v>
      </c>
      <c r="D1654" s="3">
        <v>36.1</v>
      </c>
      <c r="E1654" s="3">
        <v>36.1</v>
      </c>
      <c r="F1654" s="3">
        <v>1</v>
      </c>
      <c r="G1654" s="3">
        <v>36.229999999999997</v>
      </c>
    </row>
    <row r="1655" spans="1:7" x14ac:dyDescent="0.3">
      <c r="A1655" s="6">
        <v>40135</v>
      </c>
      <c r="B1655" s="3">
        <v>36</v>
      </c>
      <c r="C1655" s="3">
        <v>36.450000000000003</v>
      </c>
      <c r="D1655" s="3">
        <v>36</v>
      </c>
      <c r="E1655" s="3">
        <v>36.450000000000003</v>
      </c>
      <c r="F1655" s="3">
        <v>8</v>
      </c>
      <c r="G1655" s="3">
        <v>36.630000000000003</v>
      </c>
    </row>
    <row r="1656" spans="1:7" x14ac:dyDescent="0.3">
      <c r="A1656" s="6">
        <v>40136</v>
      </c>
      <c r="B1656" s="3">
        <v>36.200000000000003</v>
      </c>
      <c r="C1656" s="3">
        <v>36.299999999999997</v>
      </c>
      <c r="D1656" s="3">
        <v>36.1</v>
      </c>
      <c r="E1656" s="3">
        <v>36.299999999999997</v>
      </c>
      <c r="F1656" s="3">
        <v>14</v>
      </c>
      <c r="G1656" s="3">
        <v>36.299999999999997</v>
      </c>
    </row>
    <row r="1657" spans="1:7" x14ac:dyDescent="0.3">
      <c r="A1657" s="6">
        <v>40137</v>
      </c>
      <c r="B1657" s="3">
        <v>36.15</v>
      </c>
      <c r="C1657" s="3">
        <v>36.450000000000003</v>
      </c>
      <c r="D1657" s="3">
        <v>36.15</v>
      </c>
      <c r="E1657" s="3">
        <v>36.450000000000003</v>
      </c>
      <c r="F1657" s="3">
        <v>14</v>
      </c>
      <c r="G1657" s="3">
        <v>36.299999999999997</v>
      </c>
    </row>
    <row r="1658" spans="1:7" x14ac:dyDescent="0.3">
      <c r="A1658" s="6">
        <v>40140</v>
      </c>
      <c r="B1658" s="3">
        <v>36.25</v>
      </c>
      <c r="C1658" s="3">
        <v>36.299999999999997</v>
      </c>
      <c r="D1658" s="3">
        <v>36</v>
      </c>
      <c r="E1658" s="3">
        <v>36.1</v>
      </c>
      <c r="F1658" s="3">
        <v>57</v>
      </c>
      <c r="G1658" s="3">
        <v>36.299999999999997</v>
      </c>
    </row>
    <row r="1659" spans="1:7" x14ac:dyDescent="0.3">
      <c r="A1659" s="6">
        <v>40141</v>
      </c>
      <c r="B1659" s="3">
        <v>36.25</v>
      </c>
      <c r="C1659" s="3">
        <v>36.6</v>
      </c>
      <c r="D1659" s="3">
        <v>36.200000000000003</v>
      </c>
      <c r="E1659" s="3">
        <v>36.549999999999997</v>
      </c>
      <c r="F1659" s="3">
        <v>70</v>
      </c>
      <c r="G1659" s="3">
        <v>36.549999999999997</v>
      </c>
    </row>
    <row r="1660" spans="1:7" x14ac:dyDescent="0.3">
      <c r="A1660" s="6">
        <v>40142</v>
      </c>
      <c r="B1660" s="3">
        <v>36</v>
      </c>
      <c r="C1660" s="3">
        <v>36</v>
      </c>
      <c r="D1660" s="3">
        <v>35.15</v>
      </c>
      <c r="E1660" s="3">
        <v>35.200000000000003</v>
      </c>
      <c r="F1660" s="3">
        <v>72</v>
      </c>
      <c r="G1660" s="3">
        <v>35.15</v>
      </c>
    </row>
    <row r="1661" spans="1:7" x14ac:dyDescent="0.3">
      <c r="A1661" s="6">
        <v>40143</v>
      </c>
      <c r="B1661" s="3">
        <v>35.35</v>
      </c>
      <c r="C1661" s="3">
        <v>35.6</v>
      </c>
      <c r="D1661" s="3">
        <v>35.35</v>
      </c>
      <c r="E1661" s="3">
        <v>35.6</v>
      </c>
      <c r="F1661" s="3">
        <v>2</v>
      </c>
      <c r="G1661" s="3">
        <v>35.700000000000003</v>
      </c>
    </row>
    <row r="1662" spans="1:7" x14ac:dyDescent="0.3">
      <c r="A1662" s="6">
        <v>40144</v>
      </c>
      <c r="B1662" s="3">
        <v>35.5</v>
      </c>
      <c r="C1662" s="3">
        <v>36.5</v>
      </c>
      <c r="D1662" s="3">
        <v>35.5</v>
      </c>
      <c r="E1662" s="3">
        <v>36.5</v>
      </c>
      <c r="F1662" s="3">
        <v>48</v>
      </c>
      <c r="G1662" s="3">
        <v>36.5</v>
      </c>
    </row>
    <row r="1663" spans="1:7" x14ac:dyDescent="0.3">
      <c r="A1663" s="6">
        <v>40147</v>
      </c>
      <c r="B1663" s="3">
        <v>36.4</v>
      </c>
      <c r="C1663" s="3">
        <v>36.4</v>
      </c>
      <c r="D1663" s="3">
        <v>35.9</v>
      </c>
      <c r="E1663" s="3">
        <v>36</v>
      </c>
      <c r="F1663" s="3">
        <v>16</v>
      </c>
      <c r="G1663" s="3">
        <v>36.200000000000003</v>
      </c>
    </row>
    <row r="1664" spans="1:7" x14ac:dyDescent="0.3">
      <c r="A1664" s="6">
        <v>40148</v>
      </c>
      <c r="B1664" s="3">
        <v>35.700000000000003</v>
      </c>
      <c r="C1664" s="3">
        <v>35.700000000000003</v>
      </c>
      <c r="D1664" s="3">
        <v>35.65</v>
      </c>
      <c r="E1664" s="3">
        <v>35.65</v>
      </c>
      <c r="F1664" s="3">
        <v>11</v>
      </c>
      <c r="G1664" s="3">
        <v>35.65</v>
      </c>
    </row>
    <row r="1665" spans="1:7" x14ac:dyDescent="0.3">
      <c r="A1665" s="6">
        <v>40149</v>
      </c>
      <c r="B1665" s="3">
        <v>35.18</v>
      </c>
      <c r="C1665" s="3">
        <v>35.18</v>
      </c>
      <c r="D1665" s="3">
        <v>35.18</v>
      </c>
      <c r="E1665" s="3">
        <v>35.18</v>
      </c>
      <c r="F1665" s="3">
        <v>0</v>
      </c>
      <c r="G1665" s="3">
        <v>35.18</v>
      </c>
    </row>
    <row r="1666" spans="1:7" x14ac:dyDescent="0.3">
      <c r="A1666" s="6">
        <v>40150</v>
      </c>
      <c r="B1666" s="3">
        <v>35.200000000000003</v>
      </c>
      <c r="C1666" s="3">
        <v>35.200000000000003</v>
      </c>
      <c r="D1666" s="3">
        <v>35.200000000000003</v>
      </c>
      <c r="E1666" s="3">
        <v>35.200000000000003</v>
      </c>
      <c r="F1666" s="3">
        <v>10</v>
      </c>
      <c r="G1666" s="3">
        <v>35.200000000000003</v>
      </c>
    </row>
    <row r="1667" spans="1:7" x14ac:dyDescent="0.3">
      <c r="A1667" s="6">
        <v>40151</v>
      </c>
      <c r="B1667" s="3">
        <v>35</v>
      </c>
      <c r="C1667" s="3">
        <v>35.5</v>
      </c>
      <c r="D1667" s="3">
        <v>35</v>
      </c>
      <c r="E1667" s="3">
        <v>35.5</v>
      </c>
      <c r="F1667" s="3">
        <v>14</v>
      </c>
      <c r="G1667" s="3">
        <v>35.5</v>
      </c>
    </row>
    <row r="1668" spans="1:7" x14ac:dyDescent="0.3">
      <c r="A1668" s="6">
        <v>40154</v>
      </c>
      <c r="B1668" s="3">
        <v>36.6</v>
      </c>
      <c r="C1668" s="3">
        <v>37.049999999999997</v>
      </c>
      <c r="D1668" s="3">
        <v>36.6</v>
      </c>
      <c r="E1668" s="3">
        <v>37</v>
      </c>
      <c r="F1668" s="3">
        <v>93</v>
      </c>
      <c r="G1668" s="3">
        <v>36.6</v>
      </c>
    </row>
    <row r="1669" spans="1:7" x14ac:dyDescent="0.3">
      <c r="A1669" s="6">
        <v>40155</v>
      </c>
      <c r="B1669" s="3">
        <v>36.9</v>
      </c>
      <c r="C1669" s="3">
        <v>36.9</v>
      </c>
      <c r="D1669" s="3">
        <v>36.5</v>
      </c>
      <c r="E1669" s="3">
        <v>36.5</v>
      </c>
      <c r="F1669" s="3">
        <v>34</v>
      </c>
      <c r="G1669" s="3">
        <v>36.5</v>
      </c>
    </row>
    <row r="1670" spans="1:7" x14ac:dyDescent="0.3">
      <c r="A1670" s="6">
        <v>40156</v>
      </c>
      <c r="B1670" s="3">
        <v>37</v>
      </c>
      <c r="C1670" s="3">
        <v>37</v>
      </c>
      <c r="D1670" s="3">
        <v>36</v>
      </c>
      <c r="E1670" s="3">
        <v>36</v>
      </c>
      <c r="F1670" s="3">
        <v>10</v>
      </c>
      <c r="G1670" s="3">
        <v>36.15</v>
      </c>
    </row>
    <row r="1671" spans="1:7" x14ac:dyDescent="0.3">
      <c r="A1671" s="6">
        <v>40157</v>
      </c>
      <c r="B1671" s="3">
        <v>36</v>
      </c>
      <c r="C1671" s="3">
        <v>36.049999999999997</v>
      </c>
      <c r="D1671" s="3">
        <v>36</v>
      </c>
      <c r="E1671" s="3">
        <v>36.049999999999997</v>
      </c>
      <c r="F1671" s="3">
        <v>13</v>
      </c>
      <c r="G1671" s="3">
        <v>36.299999999999997</v>
      </c>
    </row>
    <row r="1672" spans="1:7" x14ac:dyDescent="0.3">
      <c r="A1672" s="6">
        <v>40158</v>
      </c>
      <c r="B1672" s="3">
        <v>36.6</v>
      </c>
      <c r="C1672" s="3">
        <v>36.65</v>
      </c>
      <c r="D1672" s="3">
        <v>36.549999999999997</v>
      </c>
      <c r="E1672" s="3">
        <v>36.6</v>
      </c>
      <c r="F1672" s="3">
        <v>20</v>
      </c>
      <c r="G1672" s="3">
        <v>36.68</v>
      </c>
    </row>
    <row r="1673" spans="1:7" x14ac:dyDescent="0.3">
      <c r="A1673" s="6">
        <v>40161</v>
      </c>
      <c r="B1673" s="3">
        <v>37</v>
      </c>
      <c r="C1673" s="3">
        <v>37.35</v>
      </c>
      <c r="D1673" s="3">
        <v>37</v>
      </c>
      <c r="E1673" s="3">
        <v>37.1</v>
      </c>
      <c r="F1673" s="3">
        <v>11</v>
      </c>
      <c r="G1673" s="3">
        <v>37.1</v>
      </c>
    </row>
    <row r="1674" spans="1:7" x14ac:dyDescent="0.3">
      <c r="A1674" s="6">
        <v>40162</v>
      </c>
      <c r="B1674" s="3">
        <v>37.4</v>
      </c>
      <c r="C1674" s="3">
        <v>37.549999999999997</v>
      </c>
      <c r="D1674" s="3">
        <v>36.9</v>
      </c>
      <c r="E1674" s="3">
        <v>37</v>
      </c>
      <c r="F1674" s="3">
        <v>78</v>
      </c>
      <c r="G1674" s="3">
        <v>37</v>
      </c>
    </row>
    <row r="1675" spans="1:7" x14ac:dyDescent="0.3">
      <c r="A1675" s="6">
        <v>40163</v>
      </c>
      <c r="B1675" s="3">
        <v>37.15</v>
      </c>
      <c r="C1675" s="3">
        <v>37.5</v>
      </c>
      <c r="D1675" s="3">
        <v>37.1</v>
      </c>
      <c r="E1675" s="3">
        <v>37.1</v>
      </c>
      <c r="F1675" s="3">
        <v>77</v>
      </c>
      <c r="G1675" s="3">
        <v>36.9</v>
      </c>
    </row>
    <row r="1676" spans="1:7" x14ac:dyDescent="0.3">
      <c r="A1676" s="6">
        <v>40164</v>
      </c>
      <c r="B1676" s="3">
        <v>36.65</v>
      </c>
      <c r="C1676" s="3">
        <v>36.75</v>
      </c>
      <c r="D1676" s="3">
        <v>36.549999999999997</v>
      </c>
      <c r="E1676" s="3">
        <v>36.75</v>
      </c>
      <c r="F1676" s="3">
        <v>142</v>
      </c>
      <c r="G1676" s="3">
        <v>36.75</v>
      </c>
    </row>
    <row r="1677" spans="1:7" x14ac:dyDescent="0.3">
      <c r="A1677" s="6">
        <v>40165</v>
      </c>
      <c r="B1677" s="3">
        <v>37.6</v>
      </c>
      <c r="C1677" s="3">
        <v>37.619999999999997</v>
      </c>
      <c r="D1677" s="3">
        <v>37.549999999999997</v>
      </c>
      <c r="E1677" s="3">
        <v>37.619999999999997</v>
      </c>
      <c r="F1677" s="3">
        <v>40</v>
      </c>
      <c r="G1677" s="3">
        <v>37.619999999999997</v>
      </c>
    </row>
    <row r="1678" spans="1:7" x14ac:dyDescent="0.3">
      <c r="A1678" s="6">
        <v>40168</v>
      </c>
      <c r="B1678" s="3">
        <v>37.700000000000003</v>
      </c>
      <c r="C1678" s="3">
        <v>38.049999999999997</v>
      </c>
      <c r="D1678" s="3">
        <v>37.700000000000003</v>
      </c>
      <c r="E1678" s="3">
        <v>38.01</v>
      </c>
      <c r="F1678" s="3">
        <v>43</v>
      </c>
      <c r="G1678" s="3">
        <v>38.01</v>
      </c>
    </row>
    <row r="1679" spans="1:7" x14ac:dyDescent="0.3">
      <c r="A1679" s="6">
        <v>40169</v>
      </c>
      <c r="B1679" s="3">
        <v>38.450000000000003</v>
      </c>
      <c r="C1679" s="3">
        <v>38.799999999999997</v>
      </c>
      <c r="D1679" s="3">
        <v>38.450000000000003</v>
      </c>
      <c r="E1679" s="3">
        <v>38.799999999999997</v>
      </c>
      <c r="F1679" s="3">
        <v>45</v>
      </c>
      <c r="G1679" s="3">
        <v>38.799999999999997</v>
      </c>
    </row>
    <row r="1680" spans="1:7" x14ac:dyDescent="0.3">
      <c r="A1680" s="6">
        <v>40170</v>
      </c>
      <c r="B1680" s="3">
        <v>39.200000000000003</v>
      </c>
      <c r="C1680" s="3">
        <v>39.6</v>
      </c>
      <c r="D1680" s="3">
        <v>39.200000000000003</v>
      </c>
      <c r="E1680" s="3">
        <v>39.6</v>
      </c>
      <c r="F1680" s="3">
        <v>49</v>
      </c>
      <c r="G1680" s="3">
        <v>39.6</v>
      </c>
    </row>
    <row r="1681" spans="1:7" x14ac:dyDescent="0.3">
      <c r="A1681" s="6">
        <v>40175</v>
      </c>
      <c r="B1681" s="3">
        <v>40.299999999999997</v>
      </c>
      <c r="C1681" s="3">
        <v>40.35</v>
      </c>
      <c r="D1681" s="3">
        <v>40.15</v>
      </c>
      <c r="E1681" s="3">
        <v>40.35</v>
      </c>
      <c r="F1681" s="3">
        <v>70</v>
      </c>
      <c r="G1681" s="3">
        <v>40.299999999999997</v>
      </c>
    </row>
    <row r="1682" spans="1:7" x14ac:dyDescent="0.3">
      <c r="A1682" s="6">
        <v>40176</v>
      </c>
      <c r="B1682" s="3">
        <v>39.5</v>
      </c>
      <c r="C1682" s="3">
        <v>39.65</v>
      </c>
      <c r="D1682" s="3">
        <v>39.5</v>
      </c>
      <c r="E1682" s="3">
        <v>39.65</v>
      </c>
      <c r="F1682" s="3">
        <v>5</v>
      </c>
      <c r="G1682" s="3">
        <v>39.83</v>
      </c>
    </row>
    <row r="1683" spans="1:7" x14ac:dyDescent="0.3">
      <c r="A1683" s="6">
        <v>40177</v>
      </c>
      <c r="B1683" s="3">
        <v>40.25</v>
      </c>
      <c r="C1683" s="3">
        <v>41.25</v>
      </c>
      <c r="D1683" s="3">
        <v>40.25</v>
      </c>
      <c r="E1683" s="3">
        <v>41.2</v>
      </c>
      <c r="F1683" s="3">
        <v>107</v>
      </c>
      <c r="G1683" s="3">
        <v>41.25</v>
      </c>
    </row>
    <row r="1684" spans="1:7" x14ac:dyDescent="0.3">
      <c r="A1684" s="6">
        <v>40182</v>
      </c>
      <c r="B1684" s="3">
        <v>43</v>
      </c>
      <c r="C1684" s="3">
        <v>43.25</v>
      </c>
      <c r="D1684" s="3">
        <v>42.8</v>
      </c>
      <c r="E1684" s="3">
        <v>43.25</v>
      </c>
      <c r="F1684" s="3">
        <v>130</v>
      </c>
      <c r="G1684" s="3">
        <v>43.25</v>
      </c>
    </row>
    <row r="1685" spans="1:7" x14ac:dyDescent="0.3">
      <c r="A1685" s="6">
        <v>40183</v>
      </c>
      <c r="B1685" s="3">
        <v>44</v>
      </c>
      <c r="C1685" s="3">
        <v>45.35</v>
      </c>
      <c r="D1685" s="3">
        <v>44</v>
      </c>
      <c r="E1685" s="3">
        <v>45.3</v>
      </c>
      <c r="F1685" s="3">
        <v>94</v>
      </c>
      <c r="G1685" s="3">
        <v>45.3</v>
      </c>
    </row>
    <row r="1686" spans="1:7" x14ac:dyDescent="0.3">
      <c r="A1686" s="6">
        <v>40184</v>
      </c>
      <c r="B1686" s="3">
        <v>45.2</v>
      </c>
      <c r="C1686" s="3">
        <v>45.75</v>
      </c>
      <c r="D1686" s="3">
        <v>45.2</v>
      </c>
      <c r="E1686" s="3">
        <v>45.75</v>
      </c>
      <c r="F1686" s="3">
        <v>32</v>
      </c>
      <c r="G1686" s="3">
        <v>45.75</v>
      </c>
    </row>
    <row r="1687" spans="1:7" x14ac:dyDescent="0.3">
      <c r="A1687" s="6">
        <v>40185</v>
      </c>
      <c r="B1687" s="3">
        <v>45.25</v>
      </c>
      <c r="C1687" s="3">
        <v>47.9</v>
      </c>
      <c r="D1687" s="3">
        <v>45.25</v>
      </c>
      <c r="E1687" s="3">
        <v>47.7</v>
      </c>
      <c r="F1687" s="3">
        <v>89</v>
      </c>
      <c r="G1687" s="3">
        <v>47.75</v>
      </c>
    </row>
    <row r="1688" spans="1:7" x14ac:dyDescent="0.3">
      <c r="A1688" s="6">
        <v>40186</v>
      </c>
      <c r="B1688" s="3">
        <v>47.5</v>
      </c>
      <c r="C1688" s="3">
        <v>47.5</v>
      </c>
      <c r="D1688" s="3">
        <v>46.6</v>
      </c>
      <c r="E1688" s="3">
        <v>46.95</v>
      </c>
      <c r="F1688" s="3">
        <v>106</v>
      </c>
      <c r="G1688" s="3">
        <v>46.95</v>
      </c>
    </row>
    <row r="1689" spans="1:7" x14ac:dyDescent="0.3">
      <c r="A1689" s="6">
        <v>40189</v>
      </c>
      <c r="B1689" s="3">
        <v>48.5</v>
      </c>
      <c r="C1689" s="3">
        <v>49.25</v>
      </c>
      <c r="D1689" s="3">
        <v>47.85</v>
      </c>
      <c r="E1689" s="3">
        <v>48</v>
      </c>
      <c r="F1689" s="3">
        <v>306</v>
      </c>
      <c r="G1689" s="3">
        <v>47.85</v>
      </c>
    </row>
    <row r="1690" spans="1:7" x14ac:dyDescent="0.3">
      <c r="A1690" s="6">
        <v>40190</v>
      </c>
      <c r="B1690" s="3">
        <v>46.55</v>
      </c>
      <c r="C1690" s="3">
        <v>46.55</v>
      </c>
      <c r="D1690" s="3">
        <v>45.25</v>
      </c>
      <c r="E1690" s="3">
        <v>45.85</v>
      </c>
      <c r="F1690" s="3">
        <v>240</v>
      </c>
      <c r="G1690" s="3">
        <v>45.85</v>
      </c>
    </row>
    <row r="1691" spans="1:7" x14ac:dyDescent="0.3">
      <c r="A1691" s="6">
        <v>40191</v>
      </c>
      <c r="B1691" s="3">
        <v>46.05</v>
      </c>
      <c r="C1691" s="3">
        <v>46.55</v>
      </c>
      <c r="D1691" s="3">
        <v>46.05</v>
      </c>
      <c r="E1691" s="3">
        <v>46.4</v>
      </c>
      <c r="F1691" s="3">
        <v>76</v>
      </c>
      <c r="G1691" s="3">
        <v>46.4</v>
      </c>
    </row>
    <row r="1692" spans="1:7" x14ac:dyDescent="0.3">
      <c r="A1692" s="6">
        <v>40192</v>
      </c>
      <c r="B1692" s="3">
        <v>46.6</v>
      </c>
      <c r="C1692" s="3">
        <v>46.6</v>
      </c>
      <c r="D1692" s="3">
        <v>44</v>
      </c>
      <c r="E1692" s="3">
        <v>44.5</v>
      </c>
      <c r="F1692" s="3">
        <v>304</v>
      </c>
      <c r="G1692" s="3">
        <v>44.4</v>
      </c>
    </row>
    <row r="1693" spans="1:7" x14ac:dyDescent="0.3">
      <c r="A1693" s="6">
        <v>40193</v>
      </c>
      <c r="B1693" s="3">
        <v>44.25</v>
      </c>
      <c r="C1693" s="3">
        <v>45</v>
      </c>
      <c r="D1693" s="3">
        <v>44.1</v>
      </c>
      <c r="E1693" s="3">
        <v>44.8</v>
      </c>
      <c r="F1693" s="3">
        <v>262</v>
      </c>
      <c r="G1693" s="3">
        <v>44.7</v>
      </c>
    </row>
    <row r="1694" spans="1:7" x14ac:dyDescent="0.3">
      <c r="A1694" s="6">
        <v>40196</v>
      </c>
      <c r="B1694" s="3">
        <v>45.95</v>
      </c>
      <c r="C1694" s="3">
        <v>45.95</v>
      </c>
      <c r="D1694" s="3">
        <v>45.95</v>
      </c>
      <c r="E1694" s="3">
        <v>45.95</v>
      </c>
      <c r="F1694" s="3">
        <v>292</v>
      </c>
      <c r="G1694" s="3">
        <v>46.6</v>
      </c>
    </row>
    <row r="1695" spans="1:7" x14ac:dyDescent="0.3">
      <c r="A1695" s="6">
        <v>40197</v>
      </c>
      <c r="B1695" s="3">
        <v>47.6</v>
      </c>
      <c r="C1695" s="3">
        <v>47.6</v>
      </c>
      <c r="D1695" s="3">
        <v>46.6</v>
      </c>
      <c r="E1695" s="3">
        <v>47.1</v>
      </c>
      <c r="F1695" s="3">
        <v>134</v>
      </c>
      <c r="G1695" s="3">
        <v>47.33</v>
      </c>
    </row>
    <row r="1696" spans="1:7" x14ac:dyDescent="0.3">
      <c r="A1696" s="6">
        <v>40198</v>
      </c>
      <c r="B1696" s="3">
        <v>46</v>
      </c>
      <c r="C1696" s="3">
        <v>46.5</v>
      </c>
      <c r="D1696" s="3">
        <v>45.6</v>
      </c>
      <c r="E1696" s="3">
        <v>46.4</v>
      </c>
      <c r="F1696" s="3">
        <v>187</v>
      </c>
      <c r="G1696" s="3">
        <v>46.4</v>
      </c>
    </row>
    <row r="1697" spans="1:7" x14ac:dyDescent="0.3">
      <c r="A1697" s="6">
        <v>40199</v>
      </c>
      <c r="B1697" s="3">
        <v>45.25</v>
      </c>
      <c r="C1697" s="3">
        <v>45.25</v>
      </c>
      <c r="D1697" s="3">
        <v>44.25</v>
      </c>
      <c r="E1697" s="3">
        <v>44.3</v>
      </c>
      <c r="F1697" s="3">
        <v>97</v>
      </c>
      <c r="G1697" s="3">
        <v>44.35</v>
      </c>
    </row>
    <row r="1698" spans="1:7" x14ac:dyDescent="0.3">
      <c r="A1698" s="6">
        <v>40200</v>
      </c>
      <c r="B1698" s="3">
        <v>44.2</v>
      </c>
      <c r="C1698" s="3">
        <v>45.1</v>
      </c>
      <c r="D1698" s="3">
        <v>44.2</v>
      </c>
      <c r="E1698" s="3">
        <v>45</v>
      </c>
      <c r="F1698" s="3">
        <v>267</v>
      </c>
      <c r="G1698" s="3">
        <v>44.95</v>
      </c>
    </row>
    <row r="1699" spans="1:7" x14ac:dyDescent="0.3">
      <c r="A1699" s="6">
        <v>40203</v>
      </c>
      <c r="B1699" s="3">
        <v>47</v>
      </c>
      <c r="C1699" s="3">
        <v>47</v>
      </c>
      <c r="D1699" s="3">
        <v>46.3</v>
      </c>
      <c r="E1699" s="3">
        <v>46.35</v>
      </c>
      <c r="F1699" s="3">
        <v>182</v>
      </c>
      <c r="G1699" s="3">
        <v>46.4</v>
      </c>
    </row>
    <row r="1700" spans="1:7" x14ac:dyDescent="0.3">
      <c r="A1700" s="6">
        <v>40204</v>
      </c>
      <c r="B1700" s="3">
        <v>47</v>
      </c>
      <c r="C1700" s="3">
        <v>47.95</v>
      </c>
      <c r="D1700" s="3">
        <v>47</v>
      </c>
      <c r="E1700" s="3">
        <v>47.85</v>
      </c>
      <c r="F1700" s="3">
        <v>294</v>
      </c>
      <c r="G1700" s="3">
        <v>47.85</v>
      </c>
    </row>
    <row r="1701" spans="1:7" x14ac:dyDescent="0.3">
      <c r="A1701" s="6">
        <v>40205</v>
      </c>
      <c r="B1701" s="3">
        <v>47.5</v>
      </c>
      <c r="C1701" s="3">
        <v>49</v>
      </c>
      <c r="D1701" s="3">
        <v>47.5</v>
      </c>
      <c r="E1701" s="3">
        <v>49</v>
      </c>
      <c r="F1701" s="3">
        <v>283</v>
      </c>
      <c r="G1701" s="3">
        <v>48.9</v>
      </c>
    </row>
    <row r="1702" spans="1:7" x14ac:dyDescent="0.3">
      <c r="A1702" s="6">
        <v>40206</v>
      </c>
      <c r="B1702" s="3">
        <v>49.75</v>
      </c>
      <c r="C1702" s="3">
        <v>51</v>
      </c>
      <c r="D1702" s="3">
        <v>49.75</v>
      </c>
      <c r="E1702" s="3">
        <v>50</v>
      </c>
      <c r="F1702" s="3">
        <v>266</v>
      </c>
      <c r="G1702" s="3">
        <v>50</v>
      </c>
    </row>
    <row r="1703" spans="1:7" x14ac:dyDescent="0.3">
      <c r="A1703" s="6">
        <v>40207</v>
      </c>
      <c r="B1703" s="3">
        <v>51</v>
      </c>
      <c r="C1703" s="3">
        <v>52.75</v>
      </c>
      <c r="D1703" s="3">
        <v>51</v>
      </c>
      <c r="E1703" s="3">
        <v>52.75</v>
      </c>
      <c r="F1703" s="3">
        <v>230</v>
      </c>
      <c r="G1703" s="3">
        <v>52.75</v>
      </c>
    </row>
    <row r="1704" spans="1:7" x14ac:dyDescent="0.3">
      <c r="A1704" s="6">
        <v>40210</v>
      </c>
      <c r="B1704" s="3">
        <v>45</v>
      </c>
      <c r="C1704" s="3">
        <v>45</v>
      </c>
      <c r="D1704" s="3">
        <v>44.3</v>
      </c>
      <c r="E1704" s="3">
        <v>45</v>
      </c>
      <c r="F1704" s="3">
        <v>11</v>
      </c>
      <c r="G1704" s="3">
        <v>44.48</v>
      </c>
    </row>
    <row r="1705" spans="1:7" x14ac:dyDescent="0.3">
      <c r="A1705" s="6">
        <v>40211</v>
      </c>
      <c r="B1705" s="3">
        <v>44.5</v>
      </c>
      <c r="C1705" s="3">
        <v>44.5</v>
      </c>
      <c r="D1705" s="3">
        <v>43</v>
      </c>
      <c r="E1705" s="3">
        <v>43</v>
      </c>
      <c r="F1705" s="3">
        <v>80</v>
      </c>
      <c r="G1705" s="3">
        <v>42.45</v>
      </c>
    </row>
    <row r="1706" spans="1:7" x14ac:dyDescent="0.3">
      <c r="A1706" s="6">
        <v>40212</v>
      </c>
      <c r="B1706" s="3">
        <v>43.8</v>
      </c>
      <c r="C1706" s="3">
        <v>43.8</v>
      </c>
      <c r="D1706" s="3">
        <v>43.05</v>
      </c>
      <c r="E1706" s="3">
        <v>43.05</v>
      </c>
      <c r="F1706" s="3">
        <v>70</v>
      </c>
      <c r="G1706" s="3">
        <v>43.15</v>
      </c>
    </row>
    <row r="1707" spans="1:7" x14ac:dyDescent="0.3">
      <c r="A1707" s="6">
        <v>40213</v>
      </c>
      <c r="B1707" s="3">
        <v>42.95</v>
      </c>
      <c r="C1707" s="3">
        <v>42.95</v>
      </c>
      <c r="D1707" s="3">
        <v>42.9</v>
      </c>
      <c r="E1707" s="3">
        <v>42.9</v>
      </c>
      <c r="F1707" s="3">
        <v>27</v>
      </c>
      <c r="G1707" s="3">
        <v>42.9</v>
      </c>
    </row>
    <row r="1708" spans="1:7" x14ac:dyDescent="0.3">
      <c r="A1708" s="6">
        <v>40214</v>
      </c>
      <c r="B1708" s="3">
        <v>43.85</v>
      </c>
      <c r="C1708" s="3">
        <v>44.5</v>
      </c>
      <c r="D1708" s="3">
        <v>43.85</v>
      </c>
      <c r="E1708" s="3">
        <v>44.5</v>
      </c>
      <c r="F1708" s="3">
        <v>41</v>
      </c>
      <c r="G1708" s="3">
        <v>44.25</v>
      </c>
    </row>
    <row r="1709" spans="1:7" x14ac:dyDescent="0.3">
      <c r="A1709" s="6">
        <v>40217</v>
      </c>
      <c r="B1709" s="3">
        <v>43.75</v>
      </c>
      <c r="C1709" s="3">
        <v>43.75</v>
      </c>
      <c r="D1709" s="3">
        <v>42.65</v>
      </c>
      <c r="E1709" s="3">
        <v>42.65</v>
      </c>
      <c r="F1709" s="3">
        <v>72</v>
      </c>
      <c r="G1709" s="3">
        <v>42.65</v>
      </c>
    </row>
    <row r="1710" spans="1:7" x14ac:dyDescent="0.3">
      <c r="A1710" s="6">
        <v>40218</v>
      </c>
      <c r="B1710" s="3">
        <v>42.5</v>
      </c>
      <c r="C1710" s="3">
        <v>42.5</v>
      </c>
      <c r="D1710" s="3">
        <v>42</v>
      </c>
      <c r="E1710" s="3">
        <v>42.35</v>
      </c>
      <c r="F1710" s="3">
        <v>23</v>
      </c>
      <c r="G1710" s="3">
        <v>42.45</v>
      </c>
    </row>
    <row r="1711" spans="1:7" x14ac:dyDescent="0.3">
      <c r="A1711" s="6">
        <v>40219</v>
      </c>
      <c r="B1711" s="3">
        <v>44.5</v>
      </c>
      <c r="C1711" s="3">
        <v>44.55</v>
      </c>
      <c r="D1711" s="3">
        <v>44.35</v>
      </c>
      <c r="E1711" s="3">
        <v>44.35</v>
      </c>
      <c r="F1711" s="3">
        <v>130</v>
      </c>
      <c r="G1711" s="3">
        <v>44.35</v>
      </c>
    </row>
    <row r="1712" spans="1:7" x14ac:dyDescent="0.3">
      <c r="A1712" s="6">
        <v>40220</v>
      </c>
      <c r="B1712" s="3">
        <v>45.1</v>
      </c>
      <c r="C1712" s="3">
        <v>45.5</v>
      </c>
      <c r="D1712" s="3">
        <v>44.9</v>
      </c>
      <c r="E1712" s="3">
        <v>45.4</v>
      </c>
      <c r="F1712" s="3">
        <v>66</v>
      </c>
      <c r="G1712" s="3">
        <v>45.4</v>
      </c>
    </row>
    <row r="1713" spans="1:7" x14ac:dyDescent="0.3">
      <c r="A1713" s="6">
        <v>40221</v>
      </c>
      <c r="B1713" s="3">
        <v>46.4</v>
      </c>
      <c r="C1713" s="3">
        <v>46.65</v>
      </c>
      <c r="D1713" s="3">
        <v>46</v>
      </c>
      <c r="E1713" s="3">
        <v>46.65</v>
      </c>
      <c r="F1713" s="3">
        <v>100</v>
      </c>
      <c r="G1713" s="3">
        <v>46.43</v>
      </c>
    </row>
    <row r="1714" spans="1:7" x14ac:dyDescent="0.3">
      <c r="A1714" s="6">
        <v>40224</v>
      </c>
      <c r="B1714" s="3">
        <v>44.75</v>
      </c>
      <c r="C1714" s="3">
        <v>45.5</v>
      </c>
      <c r="D1714" s="3">
        <v>44.75</v>
      </c>
      <c r="E1714" s="3">
        <v>44.75</v>
      </c>
      <c r="F1714" s="3">
        <v>97</v>
      </c>
      <c r="G1714" s="3">
        <v>44.8</v>
      </c>
    </row>
    <row r="1715" spans="1:7" x14ac:dyDescent="0.3">
      <c r="A1715" s="6">
        <v>40225</v>
      </c>
      <c r="B1715" s="3">
        <v>46.15</v>
      </c>
      <c r="C1715" s="3">
        <v>47.25</v>
      </c>
      <c r="D1715" s="3">
        <v>46</v>
      </c>
      <c r="E1715" s="3">
        <v>47.15</v>
      </c>
      <c r="F1715" s="3">
        <v>173</v>
      </c>
      <c r="G1715" s="3">
        <v>47.2</v>
      </c>
    </row>
    <row r="1716" spans="1:7" x14ac:dyDescent="0.3">
      <c r="A1716" s="6">
        <v>40226</v>
      </c>
      <c r="B1716" s="3">
        <v>47.25</v>
      </c>
      <c r="C1716" s="3">
        <v>47.25</v>
      </c>
      <c r="D1716" s="3">
        <v>46</v>
      </c>
      <c r="E1716" s="3">
        <v>47</v>
      </c>
      <c r="F1716" s="3">
        <v>60</v>
      </c>
      <c r="G1716" s="3">
        <v>47.15</v>
      </c>
    </row>
    <row r="1717" spans="1:7" x14ac:dyDescent="0.3">
      <c r="A1717" s="6">
        <v>40227</v>
      </c>
      <c r="B1717" s="3">
        <v>46.5</v>
      </c>
      <c r="C1717" s="3">
        <v>48.1</v>
      </c>
      <c r="D1717" s="3">
        <v>46.5</v>
      </c>
      <c r="E1717" s="3">
        <v>48.1</v>
      </c>
      <c r="F1717" s="3">
        <v>94</v>
      </c>
      <c r="G1717" s="3">
        <v>48.1</v>
      </c>
    </row>
    <row r="1718" spans="1:7" x14ac:dyDescent="0.3">
      <c r="A1718" s="6">
        <v>40228</v>
      </c>
      <c r="B1718" s="3">
        <v>48</v>
      </c>
      <c r="C1718" s="3">
        <v>50.23</v>
      </c>
      <c r="D1718" s="3">
        <v>48</v>
      </c>
      <c r="E1718" s="3">
        <v>49.9</v>
      </c>
      <c r="F1718" s="3">
        <v>144</v>
      </c>
      <c r="G1718" s="3">
        <v>50.1</v>
      </c>
    </row>
    <row r="1719" spans="1:7" x14ac:dyDescent="0.3">
      <c r="A1719" s="6">
        <v>40231</v>
      </c>
      <c r="B1719" s="3">
        <v>53.5</v>
      </c>
      <c r="C1719" s="3">
        <v>53.5</v>
      </c>
      <c r="D1719" s="3">
        <v>52.75</v>
      </c>
      <c r="E1719" s="3">
        <v>53</v>
      </c>
      <c r="F1719" s="3">
        <v>92</v>
      </c>
      <c r="G1719" s="3">
        <v>52.48</v>
      </c>
    </row>
    <row r="1720" spans="1:7" x14ac:dyDescent="0.3">
      <c r="A1720" s="6">
        <v>40232</v>
      </c>
      <c r="B1720" s="3">
        <v>52</v>
      </c>
      <c r="C1720" s="3">
        <v>52.5</v>
      </c>
      <c r="D1720" s="3">
        <v>51.5</v>
      </c>
      <c r="E1720" s="3">
        <v>52.35</v>
      </c>
      <c r="F1720" s="3">
        <v>68</v>
      </c>
      <c r="G1720" s="3">
        <v>52.4</v>
      </c>
    </row>
    <row r="1721" spans="1:7" x14ac:dyDescent="0.3">
      <c r="A1721" s="6">
        <v>40233</v>
      </c>
      <c r="B1721" s="3">
        <v>52.4</v>
      </c>
      <c r="C1721" s="3">
        <v>52.8</v>
      </c>
      <c r="D1721" s="3">
        <v>51.9</v>
      </c>
      <c r="E1721" s="3">
        <v>52.8</v>
      </c>
      <c r="F1721" s="3">
        <v>48</v>
      </c>
      <c r="G1721" s="3">
        <v>52.95</v>
      </c>
    </row>
    <row r="1722" spans="1:7" x14ac:dyDescent="0.3">
      <c r="A1722" s="6">
        <v>40234</v>
      </c>
      <c r="B1722" s="3">
        <v>54.15</v>
      </c>
      <c r="C1722" s="3">
        <v>54.49</v>
      </c>
      <c r="D1722" s="3">
        <v>52.5</v>
      </c>
      <c r="E1722" s="3">
        <v>52.5</v>
      </c>
      <c r="F1722" s="3">
        <v>113</v>
      </c>
      <c r="G1722" s="3">
        <v>52.6</v>
      </c>
    </row>
    <row r="1723" spans="1:7" x14ac:dyDescent="0.3">
      <c r="A1723" s="6">
        <v>40235</v>
      </c>
      <c r="B1723" s="3">
        <v>51</v>
      </c>
      <c r="C1723" s="3">
        <v>51.39</v>
      </c>
      <c r="D1723" s="3">
        <v>50</v>
      </c>
      <c r="E1723" s="3">
        <v>50</v>
      </c>
      <c r="F1723" s="3">
        <v>14</v>
      </c>
      <c r="G1723" s="3">
        <v>50</v>
      </c>
    </row>
    <row r="1724" spans="1:7" x14ac:dyDescent="0.3">
      <c r="A1724" s="6">
        <v>40238</v>
      </c>
      <c r="B1724" s="3">
        <v>46</v>
      </c>
      <c r="C1724" s="3">
        <v>46.75</v>
      </c>
      <c r="D1724" s="3">
        <v>45.1</v>
      </c>
      <c r="E1724" s="3">
        <v>45.1</v>
      </c>
      <c r="F1724" s="3">
        <v>72</v>
      </c>
      <c r="G1724" s="3">
        <v>45.65</v>
      </c>
    </row>
    <row r="1725" spans="1:7" x14ac:dyDescent="0.3">
      <c r="A1725" s="6">
        <v>40239</v>
      </c>
      <c r="B1725" s="3">
        <v>45</v>
      </c>
      <c r="C1725" s="3">
        <v>45.5</v>
      </c>
      <c r="D1725" s="3">
        <v>45</v>
      </c>
      <c r="E1725" s="3">
        <v>45.4</v>
      </c>
      <c r="F1725" s="3">
        <v>43</v>
      </c>
      <c r="G1725" s="3">
        <v>45.2</v>
      </c>
    </row>
    <row r="1726" spans="1:7" x14ac:dyDescent="0.3">
      <c r="A1726" s="6">
        <v>40240</v>
      </c>
      <c r="B1726" s="3">
        <v>45</v>
      </c>
      <c r="C1726" s="3">
        <v>45.2</v>
      </c>
      <c r="D1726" s="3">
        <v>44.25</v>
      </c>
      <c r="E1726" s="3">
        <v>45.1</v>
      </c>
      <c r="F1726" s="3">
        <v>189</v>
      </c>
      <c r="G1726" s="3">
        <v>45.1</v>
      </c>
    </row>
    <row r="1727" spans="1:7" x14ac:dyDescent="0.3">
      <c r="A1727" s="6">
        <v>40241</v>
      </c>
      <c r="B1727" s="3">
        <v>46</v>
      </c>
      <c r="C1727" s="3">
        <v>46.7</v>
      </c>
      <c r="D1727" s="3">
        <v>44.1</v>
      </c>
      <c r="E1727" s="3">
        <v>44.1</v>
      </c>
      <c r="F1727" s="3">
        <v>101</v>
      </c>
      <c r="G1727" s="3">
        <v>44.1</v>
      </c>
    </row>
    <row r="1728" spans="1:7" x14ac:dyDescent="0.3">
      <c r="A1728" s="6">
        <v>40242</v>
      </c>
      <c r="B1728" s="3">
        <v>45</v>
      </c>
      <c r="C1728" s="3">
        <v>45</v>
      </c>
      <c r="D1728" s="3">
        <v>44.9</v>
      </c>
      <c r="E1728" s="3">
        <v>45</v>
      </c>
      <c r="F1728" s="3">
        <v>28</v>
      </c>
      <c r="G1728" s="3">
        <v>44.9</v>
      </c>
    </row>
    <row r="1729" spans="1:7" x14ac:dyDescent="0.3">
      <c r="A1729" s="6">
        <v>40245</v>
      </c>
      <c r="B1729" s="3">
        <v>46</v>
      </c>
      <c r="C1729" s="3">
        <v>46</v>
      </c>
      <c r="D1729" s="3">
        <v>44.3</v>
      </c>
      <c r="E1729" s="3">
        <v>44.3</v>
      </c>
      <c r="F1729" s="3">
        <v>160</v>
      </c>
      <c r="G1729" s="3">
        <v>44.35</v>
      </c>
    </row>
    <row r="1730" spans="1:7" x14ac:dyDescent="0.3">
      <c r="A1730" s="6">
        <v>40246</v>
      </c>
      <c r="B1730" s="3">
        <v>43</v>
      </c>
      <c r="C1730" s="3">
        <v>43.3</v>
      </c>
      <c r="D1730" s="3">
        <v>42.6</v>
      </c>
      <c r="E1730" s="3">
        <v>43.25</v>
      </c>
      <c r="F1730" s="3">
        <v>137</v>
      </c>
      <c r="G1730" s="3">
        <v>43.25</v>
      </c>
    </row>
    <row r="1731" spans="1:7" x14ac:dyDescent="0.3">
      <c r="A1731" s="6">
        <v>40247</v>
      </c>
      <c r="B1731" s="3">
        <v>43</v>
      </c>
      <c r="C1731" s="3">
        <v>44.5</v>
      </c>
      <c r="D1731" s="3">
        <v>43</v>
      </c>
      <c r="E1731" s="3">
        <v>44.3</v>
      </c>
      <c r="F1731" s="3">
        <v>84</v>
      </c>
      <c r="G1731" s="3">
        <v>44.3</v>
      </c>
    </row>
    <row r="1732" spans="1:7" x14ac:dyDescent="0.3">
      <c r="A1732" s="6">
        <v>40248</v>
      </c>
      <c r="B1732" s="3">
        <v>45.7</v>
      </c>
      <c r="C1732" s="3">
        <v>45.7</v>
      </c>
      <c r="D1732" s="3">
        <v>45.25</v>
      </c>
      <c r="E1732" s="3">
        <v>45.5</v>
      </c>
      <c r="F1732" s="3">
        <v>32</v>
      </c>
      <c r="G1732" s="3">
        <v>45.25</v>
      </c>
    </row>
    <row r="1733" spans="1:7" x14ac:dyDescent="0.3">
      <c r="A1733" s="6">
        <v>40249</v>
      </c>
      <c r="B1733" s="3">
        <v>46.05</v>
      </c>
      <c r="C1733" s="3">
        <v>46.05</v>
      </c>
      <c r="D1733" s="3">
        <v>45.5</v>
      </c>
      <c r="E1733" s="3">
        <v>45.65</v>
      </c>
      <c r="F1733" s="3">
        <v>38</v>
      </c>
      <c r="G1733" s="3">
        <v>45.8</v>
      </c>
    </row>
    <row r="1734" spans="1:7" x14ac:dyDescent="0.3">
      <c r="A1734" s="6">
        <v>40252</v>
      </c>
      <c r="B1734" s="3">
        <v>43.85</v>
      </c>
      <c r="C1734" s="3">
        <v>44.5</v>
      </c>
      <c r="D1734" s="3">
        <v>43.5</v>
      </c>
      <c r="E1734" s="3">
        <v>43.6</v>
      </c>
      <c r="F1734" s="3">
        <v>166</v>
      </c>
      <c r="G1734" s="3">
        <v>43.6</v>
      </c>
    </row>
    <row r="1735" spans="1:7" x14ac:dyDescent="0.3">
      <c r="A1735" s="6">
        <v>40253</v>
      </c>
      <c r="B1735" s="3">
        <v>43.25</v>
      </c>
      <c r="C1735" s="3">
        <v>43.7</v>
      </c>
      <c r="D1735" s="3">
        <v>43.1</v>
      </c>
      <c r="E1735" s="3">
        <v>43.15</v>
      </c>
      <c r="F1735" s="3">
        <v>111</v>
      </c>
      <c r="G1735" s="3">
        <v>43.25</v>
      </c>
    </row>
    <row r="1736" spans="1:7" x14ac:dyDescent="0.3">
      <c r="A1736" s="6">
        <v>40254</v>
      </c>
      <c r="B1736" s="3">
        <v>43.5</v>
      </c>
      <c r="C1736" s="3">
        <v>43.5</v>
      </c>
      <c r="D1736" s="3">
        <v>42.75</v>
      </c>
      <c r="E1736" s="3">
        <v>42.75</v>
      </c>
      <c r="F1736" s="3">
        <v>100</v>
      </c>
      <c r="G1736" s="3">
        <v>42.85</v>
      </c>
    </row>
    <row r="1737" spans="1:7" x14ac:dyDescent="0.3">
      <c r="A1737" s="6">
        <v>40255</v>
      </c>
      <c r="B1737" s="3">
        <v>43</v>
      </c>
      <c r="C1737" s="3">
        <v>44.5</v>
      </c>
      <c r="D1737" s="3">
        <v>43</v>
      </c>
      <c r="E1737" s="3">
        <v>44.4</v>
      </c>
      <c r="F1737" s="3">
        <v>116</v>
      </c>
      <c r="G1737" s="3">
        <v>44.2</v>
      </c>
    </row>
    <row r="1738" spans="1:7" x14ac:dyDescent="0.3">
      <c r="A1738" s="6">
        <v>40256</v>
      </c>
      <c r="B1738" s="3">
        <v>44.25</v>
      </c>
      <c r="C1738" s="3">
        <v>44.3</v>
      </c>
      <c r="D1738" s="3">
        <v>43.7</v>
      </c>
      <c r="E1738" s="3">
        <v>43.85</v>
      </c>
      <c r="F1738" s="3">
        <v>112</v>
      </c>
      <c r="G1738" s="3">
        <v>43.8</v>
      </c>
    </row>
    <row r="1739" spans="1:7" x14ac:dyDescent="0.3">
      <c r="A1739" s="6">
        <v>40259</v>
      </c>
      <c r="B1739" s="3">
        <v>43</v>
      </c>
      <c r="C1739" s="3">
        <v>43</v>
      </c>
      <c r="D1739" s="3">
        <v>41.75</v>
      </c>
      <c r="E1739" s="3">
        <v>41.9</v>
      </c>
      <c r="F1739" s="3">
        <v>192</v>
      </c>
      <c r="G1739" s="3">
        <v>41.75</v>
      </c>
    </row>
    <row r="1740" spans="1:7" x14ac:dyDescent="0.3">
      <c r="A1740" s="6">
        <v>40260</v>
      </c>
      <c r="B1740" s="3">
        <v>41</v>
      </c>
      <c r="C1740" s="3">
        <v>41.05</v>
      </c>
      <c r="D1740" s="3">
        <v>40.1</v>
      </c>
      <c r="E1740" s="3">
        <v>40.1</v>
      </c>
      <c r="F1740" s="3">
        <v>96</v>
      </c>
      <c r="G1740" s="3">
        <v>40.35</v>
      </c>
    </row>
    <row r="1741" spans="1:7" x14ac:dyDescent="0.3">
      <c r="A1741" s="6">
        <v>40261</v>
      </c>
      <c r="B1741" s="3">
        <v>39.25</v>
      </c>
      <c r="C1741" s="3">
        <v>41.3</v>
      </c>
      <c r="D1741" s="3">
        <v>39.25</v>
      </c>
      <c r="E1741" s="3">
        <v>41.2</v>
      </c>
      <c r="F1741" s="3">
        <v>129</v>
      </c>
      <c r="G1741" s="3">
        <v>41.2</v>
      </c>
    </row>
    <row r="1742" spans="1:7" x14ac:dyDescent="0.3">
      <c r="A1742" s="6">
        <v>40262</v>
      </c>
      <c r="B1742" s="3">
        <v>40.5</v>
      </c>
      <c r="C1742" s="3">
        <v>41.49</v>
      </c>
      <c r="D1742" s="3">
        <v>40.25</v>
      </c>
      <c r="E1742" s="3">
        <v>40.6</v>
      </c>
      <c r="F1742" s="3">
        <v>106</v>
      </c>
      <c r="G1742" s="3">
        <v>40.6</v>
      </c>
    </row>
    <row r="1743" spans="1:7" x14ac:dyDescent="0.3">
      <c r="A1743" s="6">
        <v>40263</v>
      </c>
      <c r="B1743" s="3">
        <v>41</v>
      </c>
      <c r="C1743" s="3">
        <v>41.55</v>
      </c>
      <c r="D1743" s="3">
        <v>41</v>
      </c>
      <c r="E1743" s="3">
        <v>41.25</v>
      </c>
      <c r="F1743" s="3">
        <v>50</v>
      </c>
      <c r="G1743" s="3">
        <v>41.35</v>
      </c>
    </row>
    <row r="1744" spans="1:7" x14ac:dyDescent="0.3">
      <c r="A1744" s="6">
        <v>40266</v>
      </c>
      <c r="B1744" s="3">
        <v>40.049999999999997</v>
      </c>
      <c r="C1744" s="3">
        <v>40.25</v>
      </c>
      <c r="D1744" s="3">
        <v>40.049999999999997</v>
      </c>
      <c r="E1744" s="3">
        <v>40.1</v>
      </c>
      <c r="F1744" s="3">
        <v>26</v>
      </c>
      <c r="G1744" s="3">
        <v>40.1</v>
      </c>
    </row>
    <row r="1745" spans="1:7" x14ac:dyDescent="0.3">
      <c r="A1745" s="6">
        <v>40267</v>
      </c>
      <c r="B1745" s="3">
        <v>39.700000000000003</v>
      </c>
      <c r="C1745" s="3">
        <v>39.75</v>
      </c>
      <c r="D1745" s="3">
        <v>39.700000000000003</v>
      </c>
      <c r="E1745" s="3">
        <v>39.700000000000003</v>
      </c>
      <c r="F1745" s="3">
        <v>8</v>
      </c>
      <c r="G1745" s="3">
        <v>39.700000000000003</v>
      </c>
    </row>
    <row r="1746" spans="1:7" x14ac:dyDescent="0.3">
      <c r="A1746" s="6">
        <v>40268</v>
      </c>
      <c r="B1746" s="3">
        <v>41.74</v>
      </c>
      <c r="C1746" s="3">
        <v>41.75</v>
      </c>
      <c r="D1746" s="3">
        <v>41.6</v>
      </c>
      <c r="E1746" s="3">
        <v>41.6</v>
      </c>
      <c r="F1746" s="3">
        <v>15</v>
      </c>
      <c r="G1746" s="3">
        <v>41.38</v>
      </c>
    </row>
    <row r="1747" spans="1:7" x14ac:dyDescent="0.3">
      <c r="A1747" s="6">
        <v>40274</v>
      </c>
      <c r="B1747" s="3">
        <v>43</v>
      </c>
      <c r="C1747" s="3">
        <v>43.5</v>
      </c>
      <c r="D1747" s="3">
        <v>43</v>
      </c>
      <c r="E1747" s="3">
        <v>43.5</v>
      </c>
      <c r="F1747" s="3">
        <v>49</v>
      </c>
      <c r="G1747" s="3">
        <v>43.5</v>
      </c>
    </row>
    <row r="1748" spans="1:7" x14ac:dyDescent="0.3">
      <c r="A1748" s="6">
        <v>40275</v>
      </c>
      <c r="B1748" s="3">
        <v>43.2</v>
      </c>
      <c r="C1748" s="3">
        <v>43.29</v>
      </c>
      <c r="D1748" s="3">
        <v>43</v>
      </c>
      <c r="E1748" s="3">
        <v>43</v>
      </c>
      <c r="F1748" s="3">
        <v>22</v>
      </c>
      <c r="G1748" s="3">
        <v>43</v>
      </c>
    </row>
    <row r="1749" spans="1:7" x14ac:dyDescent="0.3">
      <c r="A1749" s="6">
        <v>40276</v>
      </c>
      <c r="B1749" s="3">
        <v>42.25</v>
      </c>
      <c r="C1749" s="3">
        <v>43.1</v>
      </c>
      <c r="D1749" s="3">
        <v>42.25</v>
      </c>
      <c r="E1749" s="3">
        <v>42.35</v>
      </c>
      <c r="F1749" s="3">
        <v>59</v>
      </c>
      <c r="G1749" s="3">
        <v>42.35</v>
      </c>
    </row>
    <row r="1750" spans="1:7" x14ac:dyDescent="0.3">
      <c r="A1750" s="6">
        <v>40277</v>
      </c>
      <c r="B1750" s="3">
        <v>44.2</v>
      </c>
      <c r="C1750" s="3">
        <v>44.2</v>
      </c>
      <c r="D1750" s="3">
        <v>43.3</v>
      </c>
      <c r="E1750" s="3">
        <v>43.6</v>
      </c>
      <c r="F1750" s="3">
        <v>13</v>
      </c>
      <c r="G1750" s="3">
        <v>43.6</v>
      </c>
    </row>
    <row r="1751" spans="1:7" x14ac:dyDescent="0.3">
      <c r="A1751" s="6">
        <v>40280</v>
      </c>
      <c r="B1751" s="3">
        <v>42.5</v>
      </c>
      <c r="C1751" s="3">
        <v>42.5</v>
      </c>
      <c r="D1751" s="3">
        <v>42</v>
      </c>
      <c r="E1751" s="3">
        <v>42.1</v>
      </c>
      <c r="F1751" s="3">
        <v>23</v>
      </c>
      <c r="G1751" s="3">
        <v>42</v>
      </c>
    </row>
    <row r="1752" spans="1:7" x14ac:dyDescent="0.3">
      <c r="A1752" s="6">
        <v>40281</v>
      </c>
      <c r="B1752" s="3">
        <v>41.7</v>
      </c>
      <c r="C1752" s="3">
        <v>42.1</v>
      </c>
      <c r="D1752" s="3">
        <v>41.7</v>
      </c>
      <c r="E1752" s="3">
        <v>42</v>
      </c>
      <c r="F1752" s="3">
        <v>23</v>
      </c>
      <c r="G1752" s="3">
        <v>42.15</v>
      </c>
    </row>
    <row r="1753" spans="1:7" x14ac:dyDescent="0.3">
      <c r="A1753" s="6">
        <v>40282</v>
      </c>
      <c r="B1753" s="3">
        <v>42.2</v>
      </c>
      <c r="C1753" s="3">
        <v>42.2</v>
      </c>
      <c r="D1753" s="3">
        <v>42.05</v>
      </c>
      <c r="E1753" s="3">
        <v>42.05</v>
      </c>
      <c r="F1753" s="3">
        <v>10</v>
      </c>
      <c r="G1753" s="3">
        <v>42.1</v>
      </c>
    </row>
    <row r="1754" spans="1:7" x14ac:dyDescent="0.3">
      <c r="A1754" s="6">
        <v>40283</v>
      </c>
      <c r="B1754" s="3">
        <v>41.85</v>
      </c>
      <c r="C1754" s="3">
        <v>41.85</v>
      </c>
      <c r="D1754" s="3">
        <v>41.7</v>
      </c>
      <c r="E1754" s="3">
        <v>41.8</v>
      </c>
      <c r="F1754" s="3">
        <v>24</v>
      </c>
      <c r="G1754" s="3">
        <v>41.8</v>
      </c>
    </row>
    <row r="1755" spans="1:7" x14ac:dyDescent="0.3">
      <c r="A1755" s="6">
        <v>40284</v>
      </c>
      <c r="B1755" s="3">
        <v>41</v>
      </c>
      <c r="C1755" s="3">
        <v>42.25</v>
      </c>
      <c r="D1755" s="3">
        <v>41</v>
      </c>
      <c r="E1755" s="3">
        <v>41.95</v>
      </c>
      <c r="F1755" s="3">
        <v>123</v>
      </c>
      <c r="G1755" s="3">
        <v>41.95</v>
      </c>
    </row>
    <row r="1756" spans="1:7" x14ac:dyDescent="0.3">
      <c r="A1756" s="6">
        <v>40287</v>
      </c>
      <c r="B1756" s="3">
        <v>41.95</v>
      </c>
      <c r="C1756" s="3">
        <v>42</v>
      </c>
      <c r="D1756" s="3">
        <v>41.5</v>
      </c>
      <c r="E1756" s="3">
        <v>41.55</v>
      </c>
      <c r="F1756" s="3">
        <v>105</v>
      </c>
      <c r="G1756" s="3">
        <v>41.55</v>
      </c>
    </row>
    <row r="1757" spans="1:7" x14ac:dyDescent="0.3">
      <c r="A1757" s="6">
        <v>40288</v>
      </c>
      <c r="B1757" s="3">
        <v>42</v>
      </c>
      <c r="C1757" s="3">
        <v>42.65</v>
      </c>
      <c r="D1757" s="3">
        <v>42</v>
      </c>
      <c r="E1757" s="3">
        <v>42.5</v>
      </c>
      <c r="F1757" s="3">
        <v>60</v>
      </c>
      <c r="G1757" s="3">
        <v>42.5</v>
      </c>
    </row>
    <row r="1758" spans="1:7" x14ac:dyDescent="0.3">
      <c r="A1758" s="6">
        <v>40289</v>
      </c>
      <c r="B1758" s="3">
        <v>42.75</v>
      </c>
      <c r="C1758" s="3">
        <v>43.5</v>
      </c>
      <c r="D1758" s="3">
        <v>42.75</v>
      </c>
      <c r="E1758" s="3">
        <v>43.5</v>
      </c>
      <c r="F1758" s="3">
        <v>113</v>
      </c>
      <c r="G1758" s="3">
        <v>43.4</v>
      </c>
    </row>
    <row r="1759" spans="1:7" x14ac:dyDescent="0.3">
      <c r="A1759" s="6">
        <v>40290</v>
      </c>
      <c r="B1759" s="3">
        <v>42.99</v>
      </c>
      <c r="C1759" s="3">
        <v>42.99</v>
      </c>
      <c r="D1759" s="3">
        <v>42.5</v>
      </c>
      <c r="E1759" s="3">
        <v>42.7</v>
      </c>
      <c r="F1759" s="3">
        <v>54</v>
      </c>
      <c r="G1759" s="3">
        <v>42.7</v>
      </c>
    </row>
    <row r="1760" spans="1:7" x14ac:dyDescent="0.3">
      <c r="A1760" s="6">
        <v>40291</v>
      </c>
      <c r="B1760" s="3">
        <v>43</v>
      </c>
      <c r="C1760" s="3">
        <v>43.1</v>
      </c>
      <c r="D1760" s="3">
        <v>43</v>
      </c>
      <c r="E1760" s="3">
        <v>43</v>
      </c>
      <c r="F1760" s="3">
        <v>37</v>
      </c>
      <c r="G1760" s="3">
        <v>43.05</v>
      </c>
    </row>
    <row r="1761" spans="1:7" x14ac:dyDescent="0.3">
      <c r="A1761" s="6">
        <v>40294</v>
      </c>
      <c r="B1761" s="3">
        <v>44</v>
      </c>
      <c r="C1761" s="3">
        <v>44.3</v>
      </c>
      <c r="D1761" s="3">
        <v>43.71</v>
      </c>
      <c r="E1761" s="3">
        <v>44.25</v>
      </c>
      <c r="F1761" s="3">
        <v>151</v>
      </c>
      <c r="G1761" s="3">
        <v>44.3</v>
      </c>
    </row>
    <row r="1762" spans="1:7" x14ac:dyDescent="0.3">
      <c r="A1762" s="6">
        <v>40295</v>
      </c>
      <c r="B1762" s="3">
        <v>43.65</v>
      </c>
      <c r="C1762" s="3">
        <v>45.05</v>
      </c>
      <c r="D1762" s="3">
        <v>43.55</v>
      </c>
      <c r="E1762" s="3">
        <v>45.05</v>
      </c>
      <c r="F1762" s="3">
        <v>183</v>
      </c>
      <c r="G1762" s="3">
        <v>45.05</v>
      </c>
    </row>
    <row r="1763" spans="1:7" x14ac:dyDescent="0.3">
      <c r="A1763" s="6">
        <v>40296</v>
      </c>
      <c r="B1763" s="3">
        <v>45</v>
      </c>
      <c r="C1763" s="3">
        <v>45.5</v>
      </c>
      <c r="D1763" s="3">
        <v>44.6</v>
      </c>
      <c r="E1763" s="3">
        <v>45</v>
      </c>
      <c r="F1763" s="3">
        <v>99</v>
      </c>
      <c r="G1763" s="3">
        <v>45.05</v>
      </c>
    </row>
    <row r="1764" spans="1:7" x14ac:dyDescent="0.3">
      <c r="A1764" s="6">
        <v>40297</v>
      </c>
      <c r="B1764" s="3">
        <v>45.15</v>
      </c>
      <c r="C1764" s="3">
        <v>45.7</v>
      </c>
      <c r="D1764" s="3">
        <v>45.15</v>
      </c>
      <c r="E1764" s="3">
        <v>45.65</v>
      </c>
      <c r="F1764" s="3">
        <v>157</v>
      </c>
      <c r="G1764" s="3">
        <v>45.7</v>
      </c>
    </row>
    <row r="1765" spans="1:7" x14ac:dyDescent="0.3">
      <c r="A1765" s="6">
        <v>40298</v>
      </c>
      <c r="B1765" s="3">
        <v>46.7</v>
      </c>
      <c r="C1765" s="3">
        <v>47</v>
      </c>
      <c r="D1765" s="3">
        <v>46.5</v>
      </c>
      <c r="E1765" s="3">
        <v>46.95</v>
      </c>
      <c r="F1765" s="3">
        <v>39</v>
      </c>
      <c r="G1765" s="3">
        <v>46.75</v>
      </c>
    </row>
    <row r="1766" spans="1:7" x14ac:dyDescent="0.3">
      <c r="A1766" s="6">
        <v>40301</v>
      </c>
      <c r="B1766" s="3">
        <v>50.5</v>
      </c>
      <c r="C1766" s="3">
        <v>50.75</v>
      </c>
      <c r="D1766" s="3">
        <v>50.5</v>
      </c>
      <c r="E1766" s="3">
        <v>50.75</v>
      </c>
      <c r="F1766" s="3">
        <v>38</v>
      </c>
      <c r="G1766" s="3">
        <v>50.65</v>
      </c>
    </row>
    <row r="1767" spans="1:7" x14ac:dyDescent="0.3">
      <c r="A1767" s="6">
        <v>40302</v>
      </c>
      <c r="B1767" s="3">
        <v>50.4</v>
      </c>
      <c r="C1767" s="3">
        <v>50.8</v>
      </c>
      <c r="D1767" s="3">
        <v>49.45</v>
      </c>
      <c r="E1767" s="3">
        <v>49.55</v>
      </c>
      <c r="F1767" s="3">
        <v>56</v>
      </c>
      <c r="G1767" s="3">
        <v>49.48</v>
      </c>
    </row>
    <row r="1768" spans="1:7" x14ac:dyDescent="0.3">
      <c r="A1768" s="6">
        <v>40303</v>
      </c>
      <c r="B1768" s="3">
        <v>48.25</v>
      </c>
      <c r="C1768" s="3">
        <v>48.3</v>
      </c>
      <c r="D1768" s="3">
        <v>47.65</v>
      </c>
      <c r="E1768" s="3">
        <v>48.11</v>
      </c>
      <c r="F1768" s="3">
        <v>31</v>
      </c>
      <c r="G1768" s="3">
        <v>47.83</v>
      </c>
    </row>
    <row r="1769" spans="1:7" x14ac:dyDescent="0.3">
      <c r="A1769" s="6">
        <v>40304</v>
      </c>
      <c r="B1769" s="3">
        <v>48.2</v>
      </c>
      <c r="C1769" s="3">
        <v>49.25</v>
      </c>
      <c r="D1769" s="3">
        <v>48.2</v>
      </c>
      <c r="E1769" s="3">
        <v>49.25</v>
      </c>
      <c r="F1769" s="3">
        <v>24</v>
      </c>
      <c r="G1769" s="3">
        <v>49</v>
      </c>
    </row>
    <row r="1770" spans="1:7" x14ac:dyDescent="0.3">
      <c r="A1770" s="6">
        <v>40305</v>
      </c>
      <c r="B1770" s="3">
        <v>50</v>
      </c>
      <c r="C1770" s="3">
        <v>50.39</v>
      </c>
      <c r="D1770" s="3">
        <v>50</v>
      </c>
      <c r="E1770" s="3">
        <v>50.25</v>
      </c>
      <c r="F1770" s="3">
        <v>41</v>
      </c>
      <c r="G1770" s="3">
        <v>50.15</v>
      </c>
    </row>
    <row r="1771" spans="1:7" x14ac:dyDescent="0.3">
      <c r="A1771" s="6">
        <v>40308</v>
      </c>
      <c r="B1771" s="3">
        <v>48.5</v>
      </c>
      <c r="C1771" s="3">
        <v>48.5</v>
      </c>
      <c r="D1771" s="3">
        <v>48.45</v>
      </c>
      <c r="E1771" s="3">
        <v>48.45</v>
      </c>
      <c r="F1771" s="3">
        <v>5</v>
      </c>
      <c r="G1771" s="3">
        <v>48.45</v>
      </c>
    </row>
    <row r="1772" spans="1:7" x14ac:dyDescent="0.3">
      <c r="A1772" s="6">
        <v>40309</v>
      </c>
      <c r="B1772" s="3">
        <v>47.1</v>
      </c>
      <c r="C1772" s="3">
        <v>47.1</v>
      </c>
      <c r="D1772" s="3">
        <v>46.5</v>
      </c>
      <c r="E1772" s="3">
        <v>46.65</v>
      </c>
      <c r="F1772" s="3">
        <v>29</v>
      </c>
      <c r="G1772" s="3">
        <v>46.7</v>
      </c>
    </row>
    <row r="1773" spans="1:7" x14ac:dyDescent="0.3">
      <c r="A1773" s="6">
        <v>40310</v>
      </c>
      <c r="B1773" s="3">
        <v>46.95</v>
      </c>
      <c r="C1773" s="3">
        <v>46.95</v>
      </c>
      <c r="D1773" s="3">
        <v>46.21</v>
      </c>
      <c r="E1773" s="3">
        <v>46.21</v>
      </c>
      <c r="F1773" s="3">
        <v>7</v>
      </c>
      <c r="G1773" s="3">
        <v>46.63</v>
      </c>
    </row>
    <row r="1774" spans="1:7" x14ac:dyDescent="0.3">
      <c r="A1774" s="6">
        <v>40312</v>
      </c>
      <c r="B1774" s="3">
        <v>45.7</v>
      </c>
      <c r="C1774" s="3">
        <v>45.8</v>
      </c>
      <c r="D1774" s="3">
        <v>45.7</v>
      </c>
      <c r="E1774" s="3">
        <v>45.8</v>
      </c>
      <c r="F1774" s="3">
        <v>3</v>
      </c>
      <c r="G1774" s="3">
        <v>45.8</v>
      </c>
    </row>
    <row r="1775" spans="1:7" x14ac:dyDescent="0.3">
      <c r="A1775" s="6">
        <v>40316</v>
      </c>
      <c r="B1775" s="3">
        <v>46.25</v>
      </c>
      <c r="C1775" s="3">
        <v>46.9</v>
      </c>
      <c r="D1775" s="3">
        <v>46.25</v>
      </c>
      <c r="E1775" s="3">
        <v>46.7</v>
      </c>
      <c r="F1775" s="3">
        <v>64</v>
      </c>
      <c r="G1775" s="3">
        <v>46.83</v>
      </c>
    </row>
    <row r="1776" spans="1:7" x14ac:dyDescent="0.3">
      <c r="A1776" s="6">
        <v>40317</v>
      </c>
      <c r="B1776" s="3">
        <v>46.7</v>
      </c>
      <c r="C1776" s="3">
        <v>47.25</v>
      </c>
      <c r="D1776" s="3">
        <v>46.7</v>
      </c>
      <c r="E1776" s="3">
        <v>47</v>
      </c>
      <c r="F1776" s="3">
        <v>21</v>
      </c>
      <c r="G1776" s="3">
        <v>47.25</v>
      </c>
    </row>
    <row r="1777" spans="1:7" x14ac:dyDescent="0.3">
      <c r="A1777" s="6">
        <v>40318</v>
      </c>
      <c r="B1777" s="3">
        <v>47</v>
      </c>
      <c r="C1777" s="3">
        <v>47</v>
      </c>
      <c r="D1777" s="3">
        <v>46.4</v>
      </c>
      <c r="E1777" s="3">
        <v>46.85</v>
      </c>
      <c r="F1777" s="3">
        <v>49</v>
      </c>
      <c r="G1777" s="3">
        <v>46.65</v>
      </c>
    </row>
    <row r="1778" spans="1:7" x14ac:dyDescent="0.3">
      <c r="A1778" s="6">
        <v>40319</v>
      </c>
      <c r="B1778" s="3">
        <v>47</v>
      </c>
      <c r="C1778" s="3">
        <v>47.9</v>
      </c>
      <c r="D1778" s="3">
        <v>47</v>
      </c>
      <c r="E1778" s="3">
        <v>47.9</v>
      </c>
      <c r="F1778" s="3">
        <v>62</v>
      </c>
      <c r="G1778" s="3">
        <v>47.9</v>
      </c>
    </row>
    <row r="1779" spans="1:7" x14ac:dyDescent="0.3">
      <c r="A1779" s="6">
        <v>40323</v>
      </c>
      <c r="B1779" s="3">
        <v>47.6</v>
      </c>
      <c r="C1779" s="3">
        <v>48.5</v>
      </c>
      <c r="D1779" s="3">
        <v>47.6</v>
      </c>
      <c r="E1779" s="3">
        <v>48</v>
      </c>
      <c r="F1779" s="3">
        <v>80</v>
      </c>
      <c r="G1779" s="3">
        <v>48.05</v>
      </c>
    </row>
    <row r="1780" spans="1:7" x14ac:dyDescent="0.3">
      <c r="A1780" s="6">
        <v>40324</v>
      </c>
      <c r="B1780" s="3">
        <v>48.8</v>
      </c>
      <c r="C1780" s="3">
        <v>49.55</v>
      </c>
      <c r="D1780" s="3">
        <v>48.8</v>
      </c>
      <c r="E1780" s="3">
        <v>49.45</v>
      </c>
      <c r="F1780" s="3">
        <v>52</v>
      </c>
      <c r="G1780" s="3">
        <v>49.45</v>
      </c>
    </row>
    <row r="1781" spans="1:7" x14ac:dyDescent="0.3">
      <c r="A1781" s="6">
        <v>40325</v>
      </c>
      <c r="B1781" s="3">
        <v>49.45</v>
      </c>
      <c r="C1781" s="3">
        <v>50</v>
      </c>
      <c r="D1781" s="3">
        <v>49.45</v>
      </c>
      <c r="E1781" s="3">
        <v>49.85</v>
      </c>
      <c r="F1781" s="3">
        <v>44</v>
      </c>
      <c r="G1781" s="3">
        <v>49.8</v>
      </c>
    </row>
    <row r="1782" spans="1:7" x14ac:dyDescent="0.3">
      <c r="A1782" s="6">
        <v>40326</v>
      </c>
      <c r="B1782" s="3">
        <v>49.5</v>
      </c>
      <c r="C1782" s="3">
        <v>49.5</v>
      </c>
      <c r="D1782" s="3">
        <v>48.75</v>
      </c>
      <c r="E1782" s="3">
        <v>48.75</v>
      </c>
      <c r="F1782" s="3">
        <v>40</v>
      </c>
      <c r="G1782" s="3">
        <v>49.4</v>
      </c>
    </row>
    <row r="1783" spans="1:7" x14ac:dyDescent="0.3">
      <c r="A1783" s="6">
        <v>40329</v>
      </c>
      <c r="B1783" s="3">
        <v>47.3</v>
      </c>
      <c r="C1783" s="3">
        <v>47.5</v>
      </c>
      <c r="D1783" s="3">
        <v>47.25</v>
      </c>
      <c r="E1783" s="3">
        <v>47.4</v>
      </c>
      <c r="F1783" s="3">
        <v>22</v>
      </c>
      <c r="G1783" s="3">
        <v>47.15</v>
      </c>
    </row>
    <row r="1784" spans="1:7" x14ac:dyDescent="0.3">
      <c r="A1784" s="6">
        <v>40330</v>
      </c>
      <c r="B1784" s="3">
        <v>49.52</v>
      </c>
      <c r="C1784" s="3">
        <v>49.52</v>
      </c>
      <c r="D1784" s="3">
        <v>49.07</v>
      </c>
      <c r="E1784" s="3">
        <v>49.07</v>
      </c>
      <c r="F1784" s="3">
        <v>19</v>
      </c>
      <c r="G1784" s="3">
        <v>50.18</v>
      </c>
    </row>
    <row r="1785" spans="1:7" x14ac:dyDescent="0.3">
      <c r="A1785" s="6">
        <v>40331</v>
      </c>
      <c r="B1785" s="3">
        <v>50.7</v>
      </c>
      <c r="C1785" s="3">
        <v>50.7</v>
      </c>
      <c r="D1785" s="3">
        <v>50.7</v>
      </c>
      <c r="E1785" s="3">
        <v>50.7</v>
      </c>
      <c r="F1785" s="3">
        <v>15</v>
      </c>
      <c r="G1785" s="3">
        <v>50.7</v>
      </c>
    </row>
    <row r="1786" spans="1:7" x14ac:dyDescent="0.3">
      <c r="A1786" s="6">
        <v>40332</v>
      </c>
      <c r="B1786" s="3">
        <v>51.4</v>
      </c>
      <c r="C1786" s="3">
        <v>51.4</v>
      </c>
      <c r="D1786" s="3">
        <v>51.34</v>
      </c>
      <c r="E1786" s="3">
        <v>51.34</v>
      </c>
      <c r="F1786" s="3">
        <v>14</v>
      </c>
      <c r="G1786" s="3">
        <v>51.34</v>
      </c>
    </row>
    <row r="1787" spans="1:7" x14ac:dyDescent="0.3">
      <c r="A1787" s="6">
        <v>40333</v>
      </c>
      <c r="B1787" s="3">
        <v>51.8</v>
      </c>
      <c r="C1787" s="3">
        <v>52.15</v>
      </c>
      <c r="D1787" s="3">
        <v>51.8</v>
      </c>
      <c r="E1787" s="3">
        <v>51.85</v>
      </c>
      <c r="F1787" s="3">
        <v>36</v>
      </c>
      <c r="G1787" s="3">
        <v>51.55</v>
      </c>
    </row>
    <row r="1788" spans="1:7" x14ac:dyDescent="0.3">
      <c r="A1788" s="6">
        <v>40336</v>
      </c>
      <c r="B1788" s="3">
        <v>50.55</v>
      </c>
      <c r="C1788" s="3">
        <v>52.05</v>
      </c>
      <c r="D1788" s="3">
        <v>50.55</v>
      </c>
      <c r="E1788" s="3">
        <v>52.05</v>
      </c>
      <c r="F1788" s="3">
        <v>65</v>
      </c>
      <c r="G1788" s="3">
        <v>52</v>
      </c>
    </row>
    <row r="1789" spans="1:7" x14ac:dyDescent="0.3">
      <c r="A1789" s="6">
        <v>40337</v>
      </c>
      <c r="B1789" s="3">
        <v>52.25</v>
      </c>
      <c r="C1789" s="3">
        <v>52.25</v>
      </c>
      <c r="D1789" s="3">
        <v>52</v>
      </c>
      <c r="E1789" s="3">
        <v>52.1</v>
      </c>
      <c r="F1789" s="3">
        <v>39</v>
      </c>
      <c r="G1789" s="3">
        <v>52.15</v>
      </c>
    </row>
    <row r="1790" spans="1:7" x14ac:dyDescent="0.3">
      <c r="A1790" s="6">
        <v>40338</v>
      </c>
      <c r="B1790" s="3">
        <v>51.8</v>
      </c>
      <c r="C1790" s="3">
        <v>52.45</v>
      </c>
      <c r="D1790" s="3">
        <v>51.5</v>
      </c>
      <c r="E1790" s="3">
        <v>52.39</v>
      </c>
      <c r="F1790" s="3">
        <v>59</v>
      </c>
      <c r="G1790" s="3">
        <v>52.22</v>
      </c>
    </row>
    <row r="1791" spans="1:7" x14ac:dyDescent="0.3">
      <c r="A1791" s="6">
        <v>40339</v>
      </c>
      <c r="B1791" s="3">
        <v>51.25</v>
      </c>
      <c r="C1791" s="3">
        <v>51.35</v>
      </c>
      <c r="D1791" s="3">
        <v>51</v>
      </c>
      <c r="E1791" s="3">
        <v>51</v>
      </c>
      <c r="F1791" s="3">
        <v>11</v>
      </c>
      <c r="G1791" s="3">
        <v>50.88</v>
      </c>
    </row>
    <row r="1792" spans="1:7" x14ac:dyDescent="0.3">
      <c r="A1792" s="6">
        <v>40340</v>
      </c>
      <c r="B1792" s="3">
        <v>50.82</v>
      </c>
      <c r="C1792" s="3">
        <v>51.55</v>
      </c>
      <c r="D1792" s="3">
        <v>50.82</v>
      </c>
      <c r="E1792" s="3">
        <v>51.4</v>
      </c>
      <c r="F1792" s="3">
        <v>22</v>
      </c>
      <c r="G1792" s="3">
        <v>51.4</v>
      </c>
    </row>
    <row r="1793" spans="1:7" x14ac:dyDescent="0.3">
      <c r="A1793" s="6">
        <v>40343</v>
      </c>
      <c r="B1793" s="3">
        <v>51.6</v>
      </c>
      <c r="C1793" s="3">
        <v>51.7</v>
      </c>
      <c r="D1793" s="3">
        <v>51.5</v>
      </c>
      <c r="E1793" s="3">
        <v>51.7</v>
      </c>
      <c r="F1793" s="3">
        <v>51</v>
      </c>
      <c r="G1793" s="3">
        <v>51.7</v>
      </c>
    </row>
    <row r="1794" spans="1:7" x14ac:dyDescent="0.3">
      <c r="A1794" s="6">
        <v>40344</v>
      </c>
      <c r="B1794" s="3">
        <v>52</v>
      </c>
      <c r="C1794" s="3">
        <v>52.85</v>
      </c>
      <c r="D1794" s="3">
        <v>52</v>
      </c>
      <c r="E1794" s="3">
        <v>52.6</v>
      </c>
      <c r="F1794" s="3">
        <v>76</v>
      </c>
      <c r="G1794" s="3">
        <v>52.78</v>
      </c>
    </row>
    <row r="1795" spans="1:7" x14ac:dyDescent="0.3">
      <c r="A1795" s="6">
        <v>40345</v>
      </c>
      <c r="B1795" s="3">
        <v>52.9</v>
      </c>
      <c r="C1795" s="3">
        <v>53.2</v>
      </c>
      <c r="D1795" s="3">
        <v>52.2</v>
      </c>
      <c r="E1795" s="3">
        <v>52.2</v>
      </c>
      <c r="F1795" s="3">
        <v>85</v>
      </c>
      <c r="G1795" s="3">
        <v>52.3</v>
      </c>
    </row>
    <row r="1796" spans="1:7" x14ac:dyDescent="0.3">
      <c r="A1796" s="6">
        <v>40346</v>
      </c>
      <c r="B1796" s="3">
        <v>52.5</v>
      </c>
      <c r="C1796" s="3">
        <v>52.5</v>
      </c>
      <c r="D1796" s="3">
        <v>51.91</v>
      </c>
      <c r="E1796" s="3">
        <v>52.08</v>
      </c>
      <c r="F1796" s="3">
        <v>17</v>
      </c>
      <c r="G1796" s="3">
        <v>52</v>
      </c>
    </row>
    <row r="1797" spans="1:7" x14ac:dyDescent="0.3">
      <c r="A1797" s="6">
        <v>40347</v>
      </c>
      <c r="B1797" s="3">
        <v>51.3</v>
      </c>
      <c r="C1797" s="3">
        <v>51.3</v>
      </c>
      <c r="D1797" s="3">
        <v>51.25</v>
      </c>
      <c r="E1797" s="3">
        <v>51.25</v>
      </c>
      <c r="F1797" s="3">
        <v>30</v>
      </c>
      <c r="G1797" s="3">
        <v>51.25</v>
      </c>
    </row>
    <row r="1798" spans="1:7" x14ac:dyDescent="0.3">
      <c r="A1798" s="6">
        <v>40350</v>
      </c>
      <c r="B1798" s="3">
        <v>52.1</v>
      </c>
      <c r="C1798" s="3">
        <v>52.25</v>
      </c>
      <c r="D1798" s="3">
        <v>52</v>
      </c>
      <c r="E1798" s="3">
        <v>52.15</v>
      </c>
      <c r="F1798" s="3">
        <v>27</v>
      </c>
      <c r="G1798" s="3">
        <v>52.25</v>
      </c>
    </row>
    <row r="1799" spans="1:7" x14ac:dyDescent="0.3">
      <c r="A1799" s="6">
        <v>40351</v>
      </c>
      <c r="B1799" s="3">
        <v>51.2</v>
      </c>
      <c r="C1799" s="3">
        <v>51.2</v>
      </c>
      <c r="D1799" s="3">
        <v>50.45</v>
      </c>
      <c r="E1799" s="3">
        <v>50.5</v>
      </c>
      <c r="F1799" s="3">
        <v>52</v>
      </c>
      <c r="G1799" s="3">
        <v>50.5</v>
      </c>
    </row>
    <row r="1800" spans="1:7" x14ac:dyDescent="0.3">
      <c r="A1800" s="6">
        <v>40352</v>
      </c>
      <c r="B1800" s="3">
        <v>50.2</v>
      </c>
      <c r="C1800" s="3">
        <v>50.49</v>
      </c>
      <c r="D1800" s="3">
        <v>49.85</v>
      </c>
      <c r="E1800" s="3">
        <v>49.85</v>
      </c>
      <c r="F1800" s="3">
        <v>84</v>
      </c>
      <c r="G1800" s="3">
        <v>49.85</v>
      </c>
    </row>
    <row r="1801" spans="1:7" x14ac:dyDescent="0.3">
      <c r="A1801" s="6">
        <v>40353</v>
      </c>
      <c r="B1801" s="3">
        <v>49.9</v>
      </c>
      <c r="C1801" s="3">
        <v>49.9</v>
      </c>
      <c r="D1801" s="3">
        <v>49.2</v>
      </c>
      <c r="E1801" s="3">
        <v>49.2</v>
      </c>
      <c r="F1801" s="3">
        <v>46</v>
      </c>
      <c r="G1801" s="3">
        <v>49.2</v>
      </c>
    </row>
    <row r="1802" spans="1:7" x14ac:dyDescent="0.3">
      <c r="A1802" s="6">
        <v>40354</v>
      </c>
      <c r="B1802" s="3">
        <v>49.1</v>
      </c>
      <c r="C1802" s="3">
        <v>49.5</v>
      </c>
      <c r="D1802" s="3">
        <v>49.1</v>
      </c>
      <c r="E1802" s="3">
        <v>49.5</v>
      </c>
      <c r="F1802" s="3">
        <v>6</v>
      </c>
      <c r="G1802" s="3">
        <v>49.5</v>
      </c>
    </row>
    <row r="1803" spans="1:7" x14ac:dyDescent="0.3">
      <c r="A1803" s="6">
        <v>40357</v>
      </c>
      <c r="B1803" s="3">
        <v>50</v>
      </c>
      <c r="C1803" s="3">
        <v>50</v>
      </c>
      <c r="D1803" s="3">
        <v>49.6</v>
      </c>
      <c r="E1803" s="3">
        <v>49.6</v>
      </c>
      <c r="F1803" s="3">
        <v>27</v>
      </c>
      <c r="G1803" s="3">
        <v>49.6</v>
      </c>
    </row>
    <row r="1804" spans="1:7" x14ac:dyDescent="0.3">
      <c r="A1804" s="6">
        <v>40358</v>
      </c>
      <c r="B1804" s="3">
        <v>49.35</v>
      </c>
      <c r="C1804" s="3">
        <v>49.6</v>
      </c>
      <c r="D1804" s="3">
        <v>48.3</v>
      </c>
      <c r="E1804" s="3">
        <v>48.3</v>
      </c>
      <c r="F1804" s="3">
        <v>50</v>
      </c>
      <c r="G1804" s="3">
        <v>48.3</v>
      </c>
    </row>
    <row r="1805" spans="1:7" x14ac:dyDescent="0.3">
      <c r="A1805" s="6">
        <v>40359</v>
      </c>
      <c r="B1805" s="3">
        <v>48.45</v>
      </c>
      <c r="C1805" s="3">
        <v>49.25</v>
      </c>
      <c r="D1805" s="3">
        <v>48.45</v>
      </c>
      <c r="E1805" s="3">
        <v>48.7</v>
      </c>
      <c r="F1805" s="3">
        <v>132</v>
      </c>
      <c r="G1805" s="3">
        <v>48.7</v>
      </c>
    </row>
    <row r="1806" spans="1:7" x14ac:dyDescent="0.3">
      <c r="A1806" s="6">
        <v>40360</v>
      </c>
      <c r="B1806" s="3">
        <v>48.5</v>
      </c>
      <c r="C1806" s="3">
        <v>49</v>
      </c>
      <c r="D1806" s="3">
        <v>48.1</v>
      </c>
      <c r="E1806" s="3">
        <v>48.1</v>
      </c>
      <c r="F1806" s="3">
        <v>86</v>
      </c>
      <c r="G1806" s="3">
        <v>48.25</v>
      </c>
    </row>
    <row r="1807" spans="1:7" x14ac:dyDescent="0.3">
      <c r="A1807" s="6">
        <v>40361</v>
      </c>
      <c r="B1807" s="3">
        <v>48.64</v>
      </c>
      <c r="C1807" s="3">
        <v>48.64</v>
      </c>
      <c r="D1807" s="3">
        <v>47.3</v>
      </c>
      <c r="E1807" s="3">
        <v>47.3</v>
      </c>
      <c r="F1807" s="3">
        <v>66</v>
      </c>
      <c r="G1807" s="3">
        <v>47.3</v>
      </c>
    </row>
    <row r="1808" spans="1:7" x14ac:dyDescent="0.3">
      <c r="A1808" s="6">
        <v>40364</v>
      </c>
      <c r="B1808" s="3">
        <v>47.7</v>
      </c>
      <c r="C1808" s="3">
        <v>47.7</v>
      </c>
      <c r="D1808" s="3">
        <v>47.3</v>
      </c>
      <c r="E1808" s="3">
        <v>47.3</v>
      </c>
      <c r="F1808" s="3">
        <v>28</v>
      </c>
      <c r="G1808" s="3">
        <v>47.3</v>
      </c>
    </row>
    <row r="1809" spans="1:7" x14ac:dyDescent="0.3">
      <c r="A1809" s="6">
        <v>40365</v>
      </c>
      <c r="B1809" s="3">
        <v>47.55</v>
      </c>
      <c r="C1809" s="3">
        <v>47.55</v>
      </c>
      <c r="D1809" s="3">
        <v>47.35</v>
      </c>
      <c r="E1809" s="3">
        <v>47.35</v>
      </c>
      <c r="F1809" s="3">
        <v>27</v>
      </c>
      <c r="G1809" s="3">
        <v>47.35</v>
      </c>
    </row>
    <row r="1810" spans="1:7" x14ac:dyDescent="0.3">
      <c r="A1810" s="6">
        <v>40366</v>
      </c>
      <c r="B1810" s="3">
        <v>47.2</v>
      </c>
      <c r="C1810" s="3">
        <v>47.75</v>
      </c>
      <c r="D1810" s="3">
        <v>47.2</v>
      </c>
      <c r="E1810" s="3">
        <v>47.75</v>
      </c>
      <c r="F1810" s="3">
        <v>50</v>
      </c>
      <c r="G1810" s="3">
        <v>47.7</v>
      </c>
    </row>
    <row r="1811" spans="1:7" x14ac:dyDescent="0.3">
      <c r="A1811" s="6">
        <v>40367</v>
      </c>
      <c r="B1811" s="3">
        <v>47.25</v>
      </c>
      <c r="C1811" s="3">
        <v>47.6</v>
      </c>
      <c r="D1811" s="3">
        <v>47.25</v>
      </c>
      <c r="E1811" s="3">
        <v>47.6</v>
      </c>
      <c r="F1811" s="3">
        <v>26</v>
      </c>
      <c r="G1811" s="3">
        <v>47.6</v>
      </c>
    </row>
    <row r="1812" spans="1:7" x14ac:dyDescent="0.3">
      <c r="A1812" s="6">
        <v>40368</v>
      </c>
      <c r="B1812" s="3">
        <v>48.1</v>
      </c>
      <c r="C1812" s="3">
        <v>48.1</v>
      </c>
      <c r="D1812" s="3">
        <v>48.1</v>
      </c>
      <c r="E1812" s="3">
        <v>48.1</v>
      </c>
      <c r="F1812" s="3">
        <v>3</v>
      </c>
      <c r="G1812" s="3">
        <v>48.55</v>
      </c>
    </row>
    <row r="1813" spans="1:7" x14ac:dyDescent="0.3">
      <c r="A1813" s="6">
        <v>40371</v>
      </c>
      <c r="B1813" s="3">
        <v>47.6</v>
      </c>
      <c r="C1813" s="3">
        <v>47.65</v>
      </c>
      <c r="D1813" s="3">
        <v>47.5</v>
      </c>
      <c r="E1813" s="3">
        <v>47.5</v>
      </c>
      <c r="F1813" s="3">
        <v>39</v>
      </c>
      <c r="G1813" s="3">
        <v>47.55</v>
      </c>
    </row>
    <row r="1814" spans="1:7" x14ac:dyDescent="0.3">
      <c r="A1814" s="6">
        <v>40372</v>
      </c>
      <c r="B1814" s="3">
        <v>47.1</v>
      </c>
      <c r="C1814" s="3">
        <v>47.2</v>
      </c>
      <c r="D1814" s="3">
        <v>46.95</v>
      </c>
      <c r="E1814" s="3">
        <v>47.15</v>
      </c>
      <c r="F1814" s="3">
        <v>51</v>
      </c>
      <c r="G1814" s="3">
        <v>47.2</v>
      </c>
    </row>
    <row r="1815" spans="1:7" x14ac:dyDescent="0.3">
      <c r="A1815" s="6">
        <v>40373</v>
      </c>
      <c r="B1815" s="3">
        <v>46.5</v>
      </c>
      <c r="C1815" s="3">
        <v>47</v>
      </c>
      <c r="D1815" s="3">
        <v>46.5</v>
      </c>
      <c r="E1815" s="3">
        <v>46.95</v>
      </c>
      <c r="F1815" s="3">
        <v>11</v>
      </c>
      <c r="G1815" s="3">
        <v>46.75</v>
      </c>
    </row>
    <row r="1816" spans="1:7" x14ac:dyDescent="0.3">
      <c r="A1816" s="6">
        <v>40374</v>
      </c>
      <c r="B1816" s="3">
        <v>47.25</v>
      </c>
      <c r="C1816" s="3">
        <v>47.35</v>
      </c>
      <c r="D1816" s="3">
        <v>47.25</v>
      </c>
      <c r="E1816" s="3">
        <v>47.25</v>
      </c>
      <c r="F1816" s="3">
        <v>37</v>
      </c>
      <c r="G1816" s="3">
        <v>47.35</v>
      </c>
    </row>
    <row r="1817" spans="1:7" x14ac:dyDescent="0.3">
      <c r="A1817" s="6">
        <v>40375</v>
      </c>
      <c r="B1817" s="3">
        <v>47</v>
      </c>
      <c r="C1817" s="3">
        <v>47.23</v>
      </c>
      <c r="D1817" s="3">
        <v>47</v>
      </c>
      <c r="E1817" s="3">
        <v>47.05</v>
      </c>
      <c r="F1817" s="3">
        <v>43</v>
      </c>
      <c r="G1817" s="3">
        <v>47.1</v>
      </c>
    </row>
    <row r="1818" spans="1:7" x14ac:dyDescent="0.3">
      <c r="A1818" s="6">
        <v>40378</v>
      </c>
      <c r="B1818" s="3">
        <v>45.35</v>
      </c>
      <c r="C1818" s="3">
        <v>45.35</v>
      </c>
      <c r="D1818" s="3">
        <v>45.16</v>
      </c>
      <c r="E1818" s="3">
        <v>45.16</v>
      </c>
      <c r="F1818" s="3">
        <v>8</v>
      </c>
      <c r="G1818" s="3">
        <v>45.16</v>
      </c>
    </row>
    <row r="1819" spans="1:7" x14ac:dyDescent="0.3">
      <c r="A1819" s="6">
        <v>40379</v>
      </c>
      <c r="B1819" s="3">
        <v>44.8</v>
      </c>
      <c r="C1819" s="3">
        <v>45.05</v>
      </c>
      <c r="D1819" s="3">
        <v>44.8</v>
      </c>
      <c r="E1819" s="3">
        <v>45.05</v>
      </c>
      <c r="F1819" s="3">
        <v>30</v>
      </c>
      <c r="G1819" s="3">
        <v>44.8</v>
      </c>
    </row>
    <row r="1820" spans="1:7" x14ac:dyDescent="0.3">
      <c r="A1820" s="6">
        <v>40380</v>
      </c>
      <c r="B1820" s="3">
        <v>45.6</v>
      </c>
      <c r="C1820" s="3">
        <v>45.6</v>
      </c>
      <c r="D1820" s="3">
        <v>45.2</v>
      </c>
      <c r="E1820" s="3">
        <v>45.2</v>
      </c>
      <c r="F1820" s="3">
        <v>22</v>
      </c>
      <c r="G1820" s="3">
        <v>45.2</v>
      </c>
    </row>
    <row r="1821" spans="1:7" x14ac:dyDescent="0.3">
      <c r="A1821" s="6">
        <v>40381</v>
      </c>
      <c r="B1821" s="3">
        <v>46.5</v>
      </c>
      <c r="C1821" s="3">
        <v>47.1</v>
      </c>
      <c r="D1821" s="3">
        <v>46.5</v>
      </c>
      <c r="E1821" s="3">
        <v>47.1</v>
      </c>
      <c r="F1821" s="3">
        <v>32</v>
      </c>
      <c r="G1821" s="3">
        <v>46.7</v>
      </c>
    </row>
    <row r="1822" spans="1:7" x14ac:dyDescent="0.3">
      <c r="A1822" s="6">
        <v>40382</v>
      </c>
      <c r="B1822" s="3">
        <v>47</v>
      </c>
      <c r="C1822" s="3">
        <v>47.05</v>
      </c>
      <c r="D1822" s="3">
        <v>45.9</v>
      </c>
      <c r="E1822" s="3">
        <v>45.9</v>
      </c>
      <c r="F1822" s="3">
        <v>48</v>
      </c>
      <c r="G1822" s="3">
        <v>45.9</v>
      </c>
    </row>
    <row r="1823" spans="1:7" x14ac:dyDescent="0.3">
      <c r="A1823" s="6">
        <v>40385</v>
      </c>
      <c r="B1823" s="3">
        <v>44.75</v>
      </c>
      <c r="C1823" s="3">
        <v>45</v>
      </c>
      <c r="D1823" s="3">
        <v>44.75</v>
      </c>
      <c r="E1823" s="3">
        <v>45</v>
      </c>
      <c r="F1823" s="3">
        <v>20</v>
      </c>
      <c r="G1823" s="3">
        <v>45</v>
      </c>
    </row>
    <row r="1824" spans="1:7" x14ac:dyDescent="0.3">
      <c r="A1824" s="6">
        <v>40386</v>
      </c>
      <c r="B1824" s="3">
        <v>44.55</v>
      </c>
      <c r="C1824" s="3">
        <v>44.55</v>
      </c>
      <c r="D1824" s="3">
        <v>44.5</v>
      </c>
      <c r="E1824" s="3">
        <v>44.5</v>
      </c>
      <c r="F1824" s="3">
        <v>15</v>
      </c>
      <c r="G1824" s="3">
        <v>44.5</v>
      </c>
    </row>
    <row r="1825" spans="1:7" x14ac:dyDescent="0.3">
      <c r="A1825" s="6">
        <v>40387</v>
      </c>
      <c r="B1825" s="3">
        <v>44.25</v>
      </c>
      <c r="C1825" s="3">
        <v>44.25</v>
      </c>
      <c r="D1825" s="3">
        <v>43.5</v>
      </c>
      <c r="E1825" s="3">
        <v>43.65</v>
      </c>
      <c r="F1825" s="3">
        <v>13</v>
      </c>
      <c r="G1825" s="3">
        <v>43.65</v>
      </c>
    </row>
    <row r="1826" spans="1:7" x14ac:dyDescent="0.3">
      <c r="A1826" s="6">
        <v>40388</v>
      </c>
      <c r="B1826" s="3">
        <v>44.1</v>
      </c>
      <c r="C1826" s="3">
        <v>44.1</v>
      </c>
      <c r="D1826" s="3">
        <v>44.1</v>
      </c>
      <c r="E1826" s="3">
        <v>44.1</v>
      </c>
      <c r="F1826" s="3">
        <v>10</v>
      </c>
      <c r="G1826" s="3">
        <v>44.33</v>
      </c>
    </row>
    <row r="1827" spans="1:7" x14ac:dyDescent="0.3">
      <c r="A1827" s="6">
        <v>40389</v>
      </c>
      <c r="B1827" s="3">
        <v>44.5</v>
      </c>
      <c r="C1827" s="3">
        <v>44.65</v>
      </c>
      <c r="D1827" s="3">
        <v>44.3</v>
      </c>
      <c r="E1827" s="3">
        <v>44.35</v>
      </c>
      <c r="F1827" s="3">
        <v>45</v>
      </c>
      <c r="G1827" s="3">
        <v>44.33</v>
      </c>
    </row>
    <row r="1828" spans="1:7" x14ac:dyDescent="0.3">
      <c r="A1828" s="6">
        <v>40392</v>
      </c>
      <c r="B1828" s="3">
        <v>45.58</v>
      </c>
      <c r="C1828" s="3">
        <v>45.58</v>
      </c>
      <c r="D1828" s="3">
        <v>45.58</v>
      </c>
      <c r="E1828" s="3">
        <v>45.58</v>
      </c>
      <c r="F1828" s="3">
        <v>0</v>
      </c>
      <c r="G1828" s="3">
        <v>45.58</v>
      </c>
    </row>
    <row r="1829" spans="1:7" x14ac:dyDescent="0.3">
      <c r="A1829" s="6">
        <v>40393</v>
      </c>
      <c r="B1829" s="3">
        <v>45.6</v>
      </c>
      <c r="C1829" s="3">
        <v>45.6</v>
      </c>
      <c r="D1829" s="3">
        <v>45.6</v>
      </c>
      <c r="E1829" s="3">
        <v>45.6</v>
      </c>
      <c r="F1829" s="3">
        <v>1</v>
      </c>
      <c r="G1829" s="3">
        <v>45.6</v>
      </c>
    </row>
    <row r="1830" spans="1:7" x14ac:dyDescent="0.3">
      <c r="A1830" s="6">
        <v>40394</v>
      </c>
      <c r="B1830" s="3">
        <v>46.59</v>
      </c>
      <c r="C1830" s="3">
        <v>46.59</v>
      </c>
      <c r="D1830" s="3">
        <v>45.95</v>
      </c>
      <c r="E1830" s="3">
        <v>45.95</v>
      </c>
      <c r="F1830" s="3">
        <v>52</v>
      </c>
      <c r="G1830" s="3">
        <v>45.95</v>
      </c>
    </row>
    <row r="1831" spans="1:7" x14ac:dyDescent="0.3">
      <c r="A1831" s="6">
        <v>40395</v>
      </c>
      <c r="B1831" s="3">
        <v>45.6</v>
      </c>
      <c r="C1831" s="3">
        <v>45.6</v>
      </c>
      <c r="D1831" s="3">
        <v>45.6</v>
      </c>
      <c r="E1831" s="3">
        <v>45.6</v>
      </c>
      <c r="F1831" s="3">
        <v>10</v>
      </c>
      <c r="G1831" s="3">
        <v>46.05</v>
      </c>
    </row>
    <row r="1832" spans="1:7" x14ac:dyDescent="0.3">
      <c r="A1832" s="6">
        <v>40396</v>
      </c>
      <c r="B1832" s="3">
        <v>46.15</v>
      </c>
      <c r="C1832" s="3">
        <v>46.15</v>
      </c>
      <c r="D1832" s="3">
        <v>46.15</v>
      </c>
      <c r="E1832" s="3">
        <v>46.15</v>
      </c>
      <c r="F1832" s="3">
        <v>1</v>
      </c>
      <c r="G1832" s="3">
        <v>46.61</v>
      </c>
    </row>
    <row r="1833" spans="1:7" x14ac:dyDescent="0.3">
      <c r="A1833" s="6">
        <v>40399</v>
      </c>
      <c r="B1833" s="3">
        <v>46.75</v>
      </c>
      <c r="C1833" s="3">
        <v>47.7</v>
      </c>
      <c r="D1833" s="3">
        <v>46.75</v>
      </c>
      <c r="E1833" s="3">
        <v>47.7</v>
      </c>
      <c r="F1833" s="3">
        <v>11</v>
      </c>
      <c r="G1833" s="3">
        <v>47.88</v>
      </c>
    </row>
    <row r="1834" spans="1:7" x14ac:dyDescent="0.3">
      <c r="A1834" s="6">
        <v>40400</v>
      </c>
      <c r="B1834" s="3">
        <v>47.8</v>
      </c>
      <c r="C1834" s="3">
        <v>48</v>
      </c>
      <c r="D1834" s="3">
        <v>47.3</v>
      </c>
      <c r="E1834" s="3">
        <v>47.3</v>
      </c>
      <c r="F1834" s="3">
        <v>23</v>
      </c>
      <c r="G1834" s="3">
        <v>47.3</v>
      </c>
    </row>
    <row r="1835" spans="1:7" x14ac:dyDescent="0.3">
      <c r="A1835" s="6">
        <v>40401</v>
      </c>
      <c r="B1835" s="3">
        <v>47.45</v>
      </c>
      <c r="C1835" s="3">
        <v>47.6</v>
      </c>
      <c r="D1835" s="3">
        <v>47.16</v>
      </c>
      <c r="E1835" s="3">
        <v>47.16</v>
      </c>
      <c r="F1835" s="3">
        <v>39</v>
      </c>
      <c r="G1835" s="3">
        <v>47.16</v>
      </c>
    </row>
    <row r="1836" spans="1:7" x14ac:dyDescent="0.3">
      <c r="A1836" s="6">
        <v>40402</v>
      </c>
      <c r="B1836" s="3">
        <v>48</v>
      </c>
      <c r="C1836" s="3">
        <v>48.05</v>
      </c>
      <c r="D1836" s="3">
        <v>47.65</v>
      </c>
      <c r="E1836" s="3">
        <v>47.75</v>
      </c>
      <c r="F1836" s="3">
        <v>50</v>
      </c>
      <c r="G1836" s="3">
        <v>47.65</v>
      </c>
    </row>
    <row r="1837" spans="1:7" x14ac:dyDescent="0.3">
      <c r="A1837" s="6">
        <v>40403</v>
      </c>
      <c r="B1837" s="3">
        <v>47.6</v>
      </c>
      <c r="C1837" s="3">
        <v>47.7</v>
      </c>
      <c r="D1837" s="3">
        <v>47.6</v>
      </c>
      <c r="E1837" s="3">
        <v>47.6</v>
      </c>
      <c r="F1837" s="3">
        <v>4</v>
      </c>
      <c r="G1837" s="3">
        <v>47.6</v>
      </c>
    </row>
    <row r="1838" spans="1:7" x14ac:dyDescent="0.3">
      <c r="A1838" s="6">
        <v>40406</v>
      </c>
      <c r="B1838" s="3">
        <v>47</v>
      </c>
      <c r="C1838" s="3">
        <v>47.45</v>
      </c>
      <c r="D1838" s="3">
        <v>47</v>
      </c>
      <c r="E1838" s="3">
        <v>47.15</v>
      </c>
      <c r="F1838" s="3">
        <v>35</v>
      </c>
      <c r="G1838" s="3">
        <v>47.05</v>
      </c>
    </row>
    <row r="1839" spans="1:7" x14ac:dyDescent="0.3">
      <c r="A1839" s="6">
        <v>40407</v>
      </c>
      <c r="B1839" s="3">
        <v>46.7</v>
      </c>
      <c r="C1839" s="3">
        <v>47.15</v>
      </c>
      <c r="D1839" s="3">
        <v>46.56</v>
      </c>
      <c r="E1839" s="3">
        <v>47.15</v>
      </c>
      <c r="F1839" s="3">
        <v>31</v>
      </c>
      <c r="G1839" s="3">
        <v>47.08</v>
      </c>
    </row>
    <row r="1840" spans="1:7" x14ac:dyDescent="0.3">
      <c r="A1840" s="6">
        <v>40408</v>
      </c>
      <c r="B1840" s="3">
        <v>46.8</v>
      </c>
      <c r="C1840" s="3">
        <v>46.96</v>
      </c>
      <c r="D1840" s="3">
        <v>46.35</v>
      </c>
      <c r="E1840" s="3">
        <v>46.35</v>
      </c>
      <c r="F1840" s="3">
        <v>37</v>
      </c>
      <c r="G1840" s="3">
        <v>46.53</v>
      </c>
    </row>
    <row r="1841" spans="1:7" x14ac:dyDescent="0.3">
      <c r="A1841" s="6">
        <v>40409</v>
      </c>
      <c r="B1841" s="3">
        <v>46.55</v>
      </c>
      <c r="C1841" s="3">
        <v>47</v>
      </c>
      <c r="D1841" s="3">
        <v>46.51</v>
      </c>
      <c r="E1841" s="3">
        <v>47</v>
      </c>
      <c r="F1841" s="3">
        <v>61</v>
      </c>
      <c r="G1841" s="3">
        <v>46.88</v>
      </c>
    </row>
    <row r="1842" spans="1:7" x14ac:dyDescent="0.3">
      <c r="A1842" s="6">
        <v>40410</v>
      </c>
      <c r="B1842" s="3">
        <v>47.1</v>
      </c>
      <c r="C1842" s="3">
        <v>47.44</v>
      </c>
      <c r="D1842" s="3">
        <v>47.05</v>
      </c>
      <c r="E1842" s="3">
        <v>47.15</v>
      </c>
      <c r="F1842" s="3">
        <v>21</v>
      </c>
      <c r="G1842" s="3">
        <v>47</v>
      </c>
    </row>
    <row r="1843" spans="1:7" x14ac:dyDescent="0.3">
      <c r="A1843" s="6">
        <v>40413</v>
      </c>
      <c r="B1843" s="3">
        <v>47.6</v>
      </c>
      <c r="C1843" s="3">
        <v>48.25</v>
      </c>
      <c r="D1843" s="3">
        <v>47.6</v>
      </c>
      <c r="E1843" s="3">
        <v>48.05</v>
      </c>
      <c r="F1843" s="3">
        <v>24</v>
      </c>
      <c r="G1843" s="3">
        <v>48</v>
      </c>
    </row>
    <row r="1844" spans="1:7" x14ac:dyDescent="0.3">
      <c r="A1844" s="6">
        <v>40414</v>
      </c>
      <c r="B1844" s="3">
        <v>48.2</v>
      </c>
      <c r="C1844" s="3">
        <v>48.7</v>
      </c>
      <c r="D1844" s="3">
        <v>48.2</v>
      </c>
      <c r="E1844" s="3">
        <v>48.65</v>
      </c>
      <c r="F1844" s="3">
        <v>23</v>
      </c>
      <c r="G1844" s="3">
        <v>48.58</v>
      </c>
    </row>
    <row r="1845" spans="1:7" x14ac:dyDescent="0.3">
      <c r="A1845" s="6">
        <v>40415</v>
      </c>
      <c r="B1845" s="3">
        <v>49.2</v>
      </c>
      <c r="C1845" s="3">
        <v>49.85</v>
      </c>
      <c r="D1845" s="3">
        <v>49.2</v>
      </c>
      <c r="E1845" s="3">
        <v>49.8</v>
      </c>
      <c r="F1845" s="3">
        <v>83</v>
      </c>
      <c r="G1845" s="3">
        <v>49.75</v>
      </c>
    </row>
    <row r="1846" spans="1:7" x14ac:dyDescent="0.3">
      <c r="A1846" s="6">
        <v>40416</v>
      </c>
      <c r="B1846" s="3">
        <v>49.65</v>
      </c>
      <c r="C1846" s="3">
        <v>49.75</v>
      </c>
      <c r="D1846" s="3">
        <v>49.45</v>
      </c>
      <c r="E1846" s="3">
        <v>49.45</v>
      </c>
      <c r="F1846" s="3">
        <v>21</v>
      </c>
      <c r="G1846" s="3">
        <v>49.5</v>
      </c>
    </row>
    <row r="1847" spans="1:7" x14ac:dyDescent="0.3">
      <c r="A1847" s="6">
        <v>40417</v>
      </c>
      <c r="B1847" s="3">
        <v>49.3</v>
      </c>
      <c r="C1847" s="3">
        <v>50.15</v>
      </c>
      <c r="D1847" s="3">
        <v>49.3</v>
      </c>
      <c r="E1847" s="3">
        <v>50.15</v>
      </c>
      <c r="F1847" s="3">
        <v>75</v>
      </c>
      <c r="G1847" s="3">
        <v>50.15</v>
      </c>
    </row>
    <row r="1848" spans="1:7" x14ac:dyDescent="0.3">
      <c r="A1848" s="6">
        <v>40420</v>
      </c>
      <c r="B1848" s="3">
        <v>50.95</v>
      </c>
      <c r="C1848" s="3">
        <v>51.95</v>
      </c>
      <c r="D1848" s="3">
        <v>50.95</v>
      </c>
      <c r="E1848" s="3">
        <v>51.95</v>
      </c>
      <c r="F1848" s="3">
        <v>66</v>
      </c>
      <c r="G1848" s="3">
        <v>51.85</v>
      </c>
    </row>
    <row r="1849" spans="1:7" x14ac:dyDescent="0.3">
      <c r="A1849" s="6">
        <v>40421</v>
      </c>
      <c r="B1849" s="3">
        <v>52</v>
      </c>
      <c r="C1849" s="3">
        <v>52.4</v>
      </c>
      <c r="D1849" s="3">
        <v>51.45</v>
      </c>
      <c r="E1849" s="3">
        <v>51.45</v>
      </c>
      <c r="F1849" s="3">
        <v>50</v>
      </c>
      <c r="G1849" s="3">
        <v>51.63</v>
      </c>
    </row>
    <row r="1850" spans="1:7" x14ac:dyDescent="0.3">
      <c r="A1850" s="6">
        <v>40422</v>
      </c>
      <c r="B1850" s="3">
        <v>51.3</v>
      </c>
      <c r="C1850" s="3">
        <v>51.3</v>
      </c>
      <c r="D1850" s="3">
        <v>50.45</v>
      </c>
      <c r="E1850" s="3">
        <v>51.1</v>
      </c>
      <c r="F1850" s="3">
        <v>67</v>
      </c>
      <c r="G1850" s="3">
        <v>51.07</v>
      </c>
    </row>
    <row r="1851" spans="1:7" x14ac:dyDescent="0.3">
      <c r="A1851" s="6">
        <v>40423</v>
      </c>
      <c r="B1851" s="3">
        <v>52.1</v>
      </c>
      <c r="C1851" s="3">
        <v>52.1</v>
      </c>
      <c r="D1851" s="3">
        <v>51.8</v>
      </c>
      <c r="E1851" s="3">
        <v>51.8</v>
      </c>
      <c r="F1851" s="3">
        <v>30</v>
      </c>
      <c r="G1851" s="3">
        <v>51.8</v>
      </c>
    </row>
    <row r="1852" spans="1:7" x14ac:dyDescent="0.3">
      <c r="A1852" s="6">
        <v>40424</v>
      </c>
      <c r="B1852" s="3">
        <v>51.8</v>
      </c>
      <c r="C1852" s="3">
        <v>51.8</v>
      </c>
      <c r="D1852" s="3">
        <v>51.4</v>
      </c>
      <c r="E1852" s="3">
        <v>51.55</v>
      </c>
      <c r="F1852" s="3">
        <v>64</v>
      </c>
      <c r="G1852" s="3">
        <v>51.6</v>
      </c>
    </row>
    <row r="1853" spans="1:7" x14ac:dyDescent="0.3">
      <c r="A1853" s="6">
        <v>40427</v>
      </c>
      <c r="B1853" s="3">
        <v>50.25</v>
      </c>
      <c r="C1853" s="3">
        <v>50.4</v>
      </c>
      <c r="D1853" s="3">
        <v>49.51</v>
      </c>
      <c r="E1853" s="3">
        <v>49.6</v>
      </c>
      <c r="F1853" s="3">
        <v>75</v>
      </c>
      <c r="G1853" s="3">
        <v>49.6</v>
      </c>
    </row>
    <row r="1854" spans="1:7" x14ac:dyDescent="0.3">
      <c r="A1854" s="6">
        <v>40428</v>
      </c>
      <c r="B1854" s="3">
        <v>50.1</v>
      </c>
      <c r="C1854" s="3">
        <v>50.75</v>
      </c>
      <c r="D1854" s="3">
        <v>49.9</v>
      </c>
      <c r="E1854" s="3">
        <v>50.5</v>
      </c>
      <c r="F1854" s="3">
        <v>142</v>
      </c>
      <c r="G1854" s="3">
        <v>50.55</v>
      </c>
    </row>
    <row r="1855" spans="1:7" x14ac:dyDescent="0.3">
      <c r="A1855" s="6">
        <v>40429</v>
      </c>
      <c r="B1855" s="3">
        <v>50.55</v>
      </c>
      <c r="C1855" s="3">
        <v>50.85</v>
      </c>
      <c r="D1855" s="3">
        <v>50.3</v>
      </c>
      <c r="E1855" s="3">
        <v>50.6</v>
      </c>
      <c r="F1855" s="3">
        <v>68</v>
      </c>
      <c r="G1855" s="3">
        <v>50.6</v>
      </c>
    </row>
    <row r="1856" spans="1:7" x14ac:dyDescent="0.3">
      <c r="A1856" s="6">
        <v>40430</v>
      </c>
      <c r="B1856" s="3">
        <v>50.3</v>
      </c>
      <c r="C1856" s="3">
        <v>50.4</v>
      </c>
      <c r="D1856" s="3">
        <v>49.3</v>
      </c>
      <c r="E1856" s="3">
        <v>49.7</v>
      </c>
      <c r="F1856" s="3">
        <v>119</v>
      </c>
      <c r="G1856" s="3">
        <v>49.6</v>
      </c>
    </row>
    <row r="1857" spans="1:7" x14ac:dyDescent="0.3">
      <c r="A1857" s="6">
        <v>40431</v>
      </c>
      <c r="B1857" s="3">
        <v>49.5</v>
      </c>
      <c r="C1857" s="3">
        <v>49.5</v>
      </c>
      <c r="D1857" s="3">
        <v>48.6</v>
      </c>
      <c r="E1857" s="3">
        <v>49.4</v>
      </c>
      <c r="F1857" s="3">
        <v>61</v>
      </c>
      <c r="G1857" s="3">
        <v>49.4</v>
      </c>
    </row>
    <row r="1858" spans="1:7" x14ac:dyDescent="0.3">
      <c r="A1858" s="6">
        <v>40434</v>
      </c>
      <c r="B1858" s="3">
        <v>49</v>
      </c>
      <c r="C1858" s="3">
        <v>49</v>
      </c>
      <c r="D1858" s="3">
        <v>48.2</v>
      </c>
      <c r="E1858" s="3">
        <v>48.4</v>
      </c>
      <c r="F1858" s="3">
        <v>85</v>
      </c>
      <c r="G1858" s="3">
        <v>48.35</v>
      </c>
    </row>
    <row r="1859" spans="1:7" x14ac:dyDescent="0.3">
      <c r="A1859" s="6">
        <v>40435</v>
      </c>
      <c r="B1859" s="3">
        <v>48.4</v>
      </c>
      <c r="C1859" s="3">
        <v>49.4</v>
      </c>
      <c r="D1859" s="3">
        <v>48.4</v>
      </c>
      <c r="E1859" s="3">
        <v>49.4</v>
      </c>
      <c r="F1859" s="3">
        <v>28</v>
      </c>
      <c r="G1859" s="3">
        <v>49.15</v>
      </c>
    </row>
    <row r="1860" spans="1:7" x14ac:dyDescent="0.3">
      <c r="A1860" s="6">
        <v>40436</v>
      </c>
      <c r="B1860" s="3">
        <v>50.4</v>
      </c>
      <c r="C1860" s="3">
        <v>50.9</v>
      </c>
      <c r="D1860" s="3">
        <v>50.35</v>
      </c>
      <c r="E1860" s="3">
        <v>50.7</v>
      </c>
      <c r="F1860" s="3">
        <v>143</v>
      </c>
      <c r="G1860" s="3">
        <v>50.8</v>
      </c>
    </row>
    <row r="1861" spans="1:7" x14ac:dyDescent="0.3">
      <c r="A1861" s="6">
        <v>40437</v>
      </c>
      <c r="B1861" s="3">
        <v>51.25</v>
      </c>
      <c r="C1861" s="3">
        <v>51.25</v>
      </c>
      <c r="D1861" s="3">
        <v>50.5</v>
      </c>
      <c r="E1861" s="3">
        <v>50.5</v>
      </c>
      <c r="F1861" s="3">
        <v>44</v>
      </c>
      <c r="G1861" s="3">
        <v>50.78</v>
      </c>
    </row>
    <row r="1862" spans="1:7" x14ac:dyDescent="0.3">
      <c r="A1862" s="6">
        <v>40438</v>
      </c>
      <c r="B1862" s="3">
        <v>51</v>
      </c>
      <c r="C1862" s="3">
        <v>51.29</v>
      </c>
      <c r="D1862" s="3">
        <v>50.85</v>
      </c>
      <c r="E1862" s="3">
        <v>50.9</v>
      </c>
      <c r="F1862" s="3">
        <v>115</v>
      </c>
      <c r="G1862" s="3">
        <v>51.15</v>
      </c>
    </row>
    <row r="1863" spans="1:7" x14ac:dyDescent="0.3">
      <c r="A1863" s="6">
        <v>40441</v>
      </c>
      <c r="B1863" s="3">
        <v>51.5</v>
      </c>
      <c r="C1863" s="3">
        <v>51.7</v>
      </c>
      <c r="D1863" s="3">
        <v>51.1</v>
      </c>
      <c r="E1863" s="3">
        <v>51.12</v>
      </c>
      <c r="F1863" s="3">
        <v>82</v>
      </c>
      <c r="G1863" s="3">
        <v>51.26</v>
      </c>
    </row>
    <row r="1864" spans="1:7" x14ac:dyDescent="0.3">
      <c r="A1864" s="6">
        <v>40442</v>
      </c>
      <c r="B1864" s="3">
        <v>51.3</v>
      </c>
      <c r="C1864" s="3">
        <v>51.35</v>
      </c>
      <c r="D1864" s="3">
        <v>50.15</v>
      </c>
      <c r="E1864" s="3">
        <v>50.15</v>
      </c>
      <c r="F1864" s="3">
        <v>124</v>
      </c>
      <c r="G1864" s="3">
        <v>50.16</v>
      </c>
    </row>
    <row r="1865" spans="1:7" x14ac:dyDescent="0.3">
      <c r="A1865" s="6">
        <v>40443</v>
      </c>
      <c r="B1865" s="3">
        <v>50.8</v>
      </c>
      <c r="C1865" s="3">
        <v>50.8</v>
      </c>
      <c r="D1865" s="3">
        <v>50.25</v>
      </c>
      <c r="E1865" s="3">
        <v>50.65</v>
      </c>
      <c r="F1865" s="3">
        <v>46</v>
      </c>
      <c r="G1865" s="3">
        <v>50.65</v>
      </c>
    </row>
    <row r="1866" spans="1:7" x14ac:dyDescent="0.3">
      <c r="A1866" s="6">
        <v>40444</v>
      </c>
      <c r="B1866" s="3">
        <v>50.7</v>
      </c>
      <c r="C1866" s="3">
        <v>50.75</v>
      </c>
      <c r="D1866" s="3">
        <v>50.65</v>
      </c>
      <c r="E1866" s="3">
        <v>50.66</v>
      </c>
      <c r="F1866" s="3">
        <v>58</v>
      </c>
      <c r="G1866" s="3">
        <v>50.66</v>
      </c>
    </row>
    <row r="1867" spans="1:7" x14ac:dyDescent="0.3">
      <c r="A1867" s="6">
        <v>40445</v>
      </c>
      <c r="B1867" s="3">
        <v>51.2</v>
      </c>
      <c r="C1867" s="3">
        <v>51.2</v>
      </c>
      <c r="D1867" s="3">
        <v>50.95</v>
      </c>
      <c r="E1867" s="3">
        <v>51</v>
      </c>
      <c r="F1867" s="3">
        <v>104</v>
      </c>
      <c r="G1867" s="3">
        <v>51.05</v>
      </c>
    </row>
    <row r="1868" spans="1:7" x14ac:dyDescent="0.3">
      <c r="A1868" s="6">
        <v>40448</v>
      </c>
      <c r="B1868" s="3">
        <v>50</v>
      </c>
      <c r="C1868" s="3">
        <v>50</v>
      </c>
      <c r="D1868" s="3">
        <v>48.7</v>
      </c>
      <c r="E1868" s="3">
        <v>48.85</v>
      </c>
      <c r="F1868" s="3">
        <v>93</v>
      </c>
      <c r="G1868" s="3">
        <v>48.85</v>
      </c>
    </row>
    <row r="1869" spans="1:7" x14ac:dyDescent="0.3">
      <c r="A1869" s="6">
        <v>40449</v>
      </c>
      <c r="B1869" s="3">
        <v>48.5</v>
      </c>
      <c r="C1869" s="3">
        <v>49.05</v>
      </c>
      <c r="D1869" s="3">
        <v>48.5</v>
      </c>
      <c r="E1869" s="3">
        <v>49.05</v>
      </c>
      <c r="F1869" s="3">
        <v>83</v>
      </c>
      <c r="G1869" s="3">
        <v>49.15</v>
      </c>
    </row>
    <row r="1870" spans="1:7" x14ac:dyDescent="0.3">
      <c r="A1870" s="6">
        <v>40450</v>
      </c>
      <c r="B1870" s="3">
        <v>49.7</v>
      </c>
      <c r="C1870" s="3">
        <v>49.75</v>
      </c>
      <c r="D1870" s="3">
        <v>49.25</v>
      </c>
      <c r="E1870" s="3">
        <v>49.25</v>
      </c>
      <c r="F1870" s="3">
        <v>89</v>
      </c>
      <c r="G1870" s="3">
        <v>49.13</v>
      </c>
    </row>
    <row r="1871" spans="1:7" x14ac:dyDescent="0.3">
      <c r="A1871" s="6">
        <v>40451</v>
      </c>
      <c r="B1871" s="3">
        <v>49.75</v>
      </c>
      <c r="C1871" s="3">
        <v>50.3</v>
      </c>
      <c r="D1871" s="3">
        <v>49.75</v>
      </c>
      <c r="E1871" s="3">
        <v>50.15</v>
      </c>
      <c r="F1871" s="3">
        <v>193</v>
      </c>
      <c r="G1871" s="3">
        <v>50.15</v>
      </c>
    </row>
    <row r="1872" spans="1:7" x14ac:dyDescent="0.3">
      <c r="A1872" s="6">
        <v>40452</v>
      </c>
      <c r="B1872" s="3">
        <v>51.6</v>
      </c>
      <c r="C1872" s="3">
        <v>51.6</v>
      </c>
      <c r="D1872" s="3">
        <v>51.45</v>
      </c>
      <c r="E1872" s="3">
        <v>51.45</v>
      </c>
      <c r="F1872" s="3">
        <v>12</v>
      </c>
      <c r="G1872" s="3">
        <v>51.45</v>
      </c>
    </row>
    <row r="1873" spans="1:7" x14ac:dyDescent="0.3">
      <c r="A1873" s="6">
        <v>40455</v>
      </c>
      <c r="B1873" s="3">
        <v>52</v>
      </c>
      <c r="C1873" s="3">
        <v>52.2</v>
      </c>
      <c r="D1873" s="3">
        <v>52</v>
      </c>
      <c r="E1873" s="3">
        <v>52.2</v>
      </c>
      <c r="F1873" s="3">
        <v>22</v>
      </c>
      <c r="G1873" s="3">
        <v>52.2</v>
      </c>
    </row>
    <row r="1874" spans="1:7" x14ac:dyDescent="0.3">
      <c r="A1874" s="6">
        <v>40456</v>
      </c>
      <c r="B1874" s="3">
        <v>51.8</v>
      </c>
      <c r="C1874" s="3">
        <v>51.8</v>
      </c>
      <c r="D1874" s="3">
        <v>51.7</v>
      </c>
      <c r="E1874" s="3">
        <v>51.7</v>
      </c>
      <c r="F1874" s="3">
        <v>14</v>
      </c>
      <c r="G1874" s="3">
        <v>51.86</v>
      </c>
    </row>
    <row r="1875" spans="1:7" x14ac:dyDescent="0.3">
      <c r="A1875" s="6">
        <v>40457</v>
      </c>
      <c r="B1875" s="3">
        <v>51.75</v>
      </c>
      <c r="C1875" s="3">
        <v>51.75</v>
      </c>
      <c r="D1875" s="3">
        <v>51.5</v>
      </c>
      <c r="E1875" s="3">
        <v>51.5</v>
      </c>
      <c r="F1875" s="3">
        <v>46</v>
      </c>
      <c r="G1875" s="3">
        <v>51.5</v>
      </c>
    </row>
    <row r="1876" spans="1:7" x14ac:dyDescent="0.3">
      <c r="A1876" s="6">
        <v>40458</v>
      </c>
      <c r="B1876" s="3">
        <v>51.25</v>
      </c>
      <c r="C1876" s="3">
        <v>51.25</v>
      </c>
      <c r="D1876" s="3">
        <v>51.25</v>
      </c>
      <c r="E1876" s="3">
        <v>51.25</v>
      </c>
      <c r="F1876" s="3">
        <v>7</v>
      </c>
      <c r="G1876" s="3">
        <v>51.43</v>
      </c>
    </row>
    <row r="1877" spans="1:7" x14ac:dyDescent="0.3">
      <c r="A1877" s="6">
        <v>40459</v>
      </c>
      <c r="B1877" s="3">
        <v>51.3</v>
      </c>
      <c r="C1877" s="3">
        <v>51.45</v>
      </c>
      <c r="D1877" s="3">
        <v>51.3</v>
      </c>
      <c r="E1877" s="3">
        <v>51.45</v>
      </c>
      <c r="F1877" s="3">
        <v>4</v>
      </c>
      <c r="G1877" s="3">
        <v>51.45</v>
      </c>
    </row>
    <row r="1878" spans="1:7" x14ac:dyDescent="0.3">
      <c r="A1878" s="6">
        <v>40462</v>
      </c>
      <c r="B1878" s="3">
        <v>52</v>
      </c>
      <c r="C1878" s="3">
        <v>52</v>
      </c>
      <c r="D1878" s="3">
        <v>52</v>
      </c>
      <c r="E1878" s="3">
        <v>52</v>
      </c>
      <c r="F1878" s="3">
        <v>5</v>
      </c>
      <c r="G1878" s="3">
        <v>52</v>
      </c>
    </row>
    <row r="1879" spans="1:7" x14ac:dyDescent="0.3">
      <c r="A1879" s="6">
        <v>40463</v>
      </c>
      <c r="B1879" s="3">
        <v>52.25</v>
      </c>
      <c r="C1879" s="3">
        <v>52.25</v>
      </c>
      <c r="D1879" s="3">
        <v>52</v>
      </c>
      <c r="E1879" s="3">
        <v>52</v>
      </c>
      <c r="F1879" s="3">
        <v>42</v>
      </c>
      <c r="G1879" s="3">
        <v>52.15</v>
      </c>
    </row>
    <row r="1880" spans="1:7" x14ac:dyDescent="0.3">
      <c r="A1880" s="6">
        <v>40464</v>
      </c>
      <c r="B1880" s="3">
        <v>52</v>
      </c>
      <c r="C1880" s="3">
        <v>52</v>
      </c>
      <c r="D1880" s="3">
        <v>52</v>
      </c>
      <c r="E1880" s="3">
        <v>52</v>
      </c>
      <c r="F1880" s="3">
        <v>0</v>
      </c>
      <c r="G1880" s="3">
        <v>52</v>
      </c>
    </row>
    <row r="1881" spans="1:7" x14ac:dyDescent="0.3">
      <c r="A1881" s="6">
        <v>40465</v>
      </c>
      <c r="B1881" s="3">
        <v>51.55</v>
      </c>
      <c r="C1881" s="3">
        <v>51.55</v>
      </c>
      <c r="D1881" s="3">
        <v>51.35</v>
      </c>
      <c r="E1881" s="3">
        <v>51.35</v>
      </c>
      <c r="F1881" s="3">
        <v>10</v>
      </c>
      <c r="G1881" s="3">
        <v>51.35</v>
      </c>
    </row>
    <row r="1882" spans="1:7" x14ac:dyDescent="0.3">
      <c r="A1882" s="6">
        <v>40466</v>
      </c>
      <c r="B1882" s="3">
        <v>52</v>
      </c>
      <c r="C1882" s="3">
        <v>52</v>
      </c>
      <c r="D1882" s="3">
        <v>51.8</v>
      </c>
      <c r="E1882" s="3">
        <v>51.8</v>
      </c>
      <c r="F1882" s="3">
        <v>8</v>
      </c>
      <c r="G1882" s="3">
        <v>51.8</v>
      </c>
    </row>
    <row r="1883" spans="1:7" x14ac:dyDescent="0.3">
      <c r="A1883" s="6">
        <v>40469</v>
      </c>
      <c r="B1883" s="3">
        <v>51.7</v>
      </c>
      <c r="C1883" s="3">
        <v>51.7</v>
      </c>
      <c r="D1883" s="3">
        <v>51.5</v>
      </c>
      <c r="E1883" s="3">
        <v>51.7</v>
      </c>
      <c r="F1883" s="3">
        <v>26</v>
      </c>
      <c r="G1883" s="3">
        <v>51.83</v>
      </c>
    </row>
    <row r="1884" spans="1:7" x14ac:dyDescent="0.3">
      <c r="A1884" s="6">
        <v>40470</v>
      </c>
      <c r="B1884" s="3">
        <v>51.5</v>
      </c>
      <c r="C1884" s="3">
        <v>51.5</v>
      </c>
      <c r="D1884" s="3">
        <v>50.85</v>
      </c>
      <c r="E1884" s="3">
        <v>50.94</v>
      </c>
      <c r="F1884" s="3">
        <v>162</v>
      </c>
      <c r="G1884" s="3">
        <v>50.88</v>
      </c>
    </row>
    <row r="1885" spans="1:7" x14ac:dyDescent="0.3">
      <c r="A1885" s="6">
        <v>40471</v>
      </c>
      <c r="B1885" s="3">
        <v>51.2</v>
      </c>
      <c r="C1885" s="3">
        <v>51.25</v>
      </c>
      <c r="D1885" s="3">
        <v>51</v>
      </c>
      <c r="E1885" s="3">
        <v>51</v>
      </c>
      <c r="F1885" s="3">
        <v>52</v>
      </c>
      <c r="G1885" s="3">
        <v>51</v>
      </c>
    </row>
    <row r="1886" spans="1:7" x14ac:dyDescent="0.3">
      <c r="A1886" s="6">
        <v>40472</v>
      </c>
      <c r="B1886" s="3">
        <v>50.95</v>
      </c>
      <c r="C1886" s="3">
        <v>51.05</v>
      </c>
      <c r="D1886" s="3">
        <v>50.85</v>
      </c>
      <c r="E1886" s="3">
        <v>51.05</v>
      </c>
      <c r="F1886" s="3">
        <v>29</v>
      </c>
      <c r="G1886" s="3">
        <v>51.05</v>
      </c>
    </row>
    <row r="1887" spans="1:7" x14ac:dyDescent="0.3">
      <c r="A1887" s="6">
        <v>40473</v>
      </c>
      <c r="B1887" s="3">
        <v>50.75</v>
      </c>
      <c r="C1887" s="3">
        <v>51</v>
      </c>
      <c r="D1887" s="3">
        <v>50.75</v>
      </c>
      <c r="E1887" s="3">
        <v>51</v>
      </c>
      <c r="F1887" s="3">
        <v>9</v>
      </c>
      <c r="G1887" s="3">
        <v>50.85</v>
      </c>
    </row>
    <row r="1888" spans="1:7" x14ac:dyDescent="0.3">
      <c r="A1888" s="6">
        <v>40476</v>
      </c>
      <c r="B1888" s="3">
        <v>50.75</v>
      </c>
      <c r="C1888" s="3">
        <v>51</v>
      </c>
      <c r="D1888" s="3">
        <v>50.7</v>
      </c>
      <c r="E1888" s="3">
        <v>51</v>
      </c>
      <c r="F1888" s="3">
        <v>90</v>
      </c>
      <c r="G1888" s="3">
        <v>51</v>
      </c>
    </row>
    <row r="1889" spans="1:7" x14ac:dyDescent="0.3">
      <c r="A1889" s="6">
        <v>40477</v>
      </c>
      <c r="B1889" s="3">
        <v>50.75</v>
      </c>
      <c r="C1889" s="3">
        <v>50.75</v>
      </c>
      <c r="D1889" s="3">
        <v>50.35</v>
      </c>
      <c r="E1889" s="3">
        <v>50.35</v>
      </c>
      <c r="F1889" s="3">
        <v>70</v>
      </c>
      <c r="G1889" s="3">
        <v>50.5</v>
      </c>
    </row>
    <row r="1890" spans="1:7" x14ac:dyDescent="0.3">
      <c r="A1890" s="6">
        <v>40478</v>
      </c>
      <c r="B1890" s="3">
        <v>50</v>
      </c>
      <c r="C1890" s="3">
        <v>50</v>
      </c>
      <c r="D1890" s="3">
        <v>48.75</v>
      </c>
      <c r="E1890" s="3">
        <v>49.45</v>
      </c>
      <c r="F1890" s="3">
        <v>147</v>
      </c>
      <c r="G1890" s="3">
        <v>49.45</v>
      </c>
    </row>
    <row r="1891" spans="1:7" x14ac:dyDescent="0.3">
      <c r="A1891" s="6">
        <v>40479</v>
      </c>
      <c r="B1891" s="3">
        <v>49</v>
      </c>
      <c r="C1891" s="3">
        <v>49.2</v>
      </c>
      <c r="D1891" s="3">
        <v>48.9</v>
      </c>
      <c r="E1891" s="3">
        <v>49.2</v>
      </c>
      <c r="F1891" s="3">
        <v>48</v>
      </c>
      <c r="G1891" s="3">
        <v>49.2</v>
      </c>
    </row>
    <row r="1892" spans="1:7" x14ac:dyDescent="0.3">
      <c r="A1892" s="6">
        <v>40480</v>
      </c>
      <c r="B1892" s="3">
        <v>49.1</v>
      </c>
      <c r="C1892" s="3">
        <v>49.1</v>
      </c>
      <c r="D1892" s="3">
        <v>49.05</v>
      </c>
      <c r="E1892" s="3">
        <v>49.05</v>
      </c>
      <c r="F1892" s="3">
        <v>20</v>
      </c>
      <c r="G1892" s="3">
        <v>49.05</v>
      </c>
    </row>
    <row r="1893" spans="1:7" x14ac:dyDescent="0.3">
      <c r="A1893" s="6">
        <v>40483</v>
      </c>
      <c r="B1893" s="3">
        <v>50.4</v>
      </c>
      <c r="C1893" s="3">
        <v>50.6</v>
      </c>
      <c r="D1893" s="3">
        <v>50.3</v>
      </c>
      <c r="E1893" s="3">
        <v>50.55</v>
      </c>
      <c r="F1893" s="3">
        <v>21</v>
      </c>
      <c r="G1893" s="3">
        <v>50.48</v>
      </c>
    </row>
    <row r="1894" spans="1:7" x14ac:dyDescent="0.3">
      <c r="A1894" s="6">
        <v>40484</v>
      </c>
      <c r="B1894" s="3">
        <v>50.5</v>
      </c>
      <c r="C1894" s="3">
        <v>50.5</v>
      </c>
      <c r="D1894" s="3">
        <v>50.5</v>
      </c>
      <c r="E1894" s="3">
        <v>50.5</v>
      </c>
      <c r="F1894" s="3">
        <v>30</v>
      </c>
      <c r="G1894" s="3">
        <v>50.5</v>
      </c>
    </row>
    <row r="1895" spans="1:7" x14ac:dyDescent="0.3">
      <c r="A1895" s="6">
        <v>40485</v>
      </c>
      <c r="B1895" s="3">
        <v>51.25</v>
      </c>
      <c r="C1895" s="3">
        <v>51.4</v>
      </c>
      <c r="D1895" s="3">
        <v>51.25</v>
      </c>
      <c r="E1895" s="3">
        <v>51.4</v>
      </c>
      <c r="F1895" s="3">
        <v>60</v>
      </c>
      <c r="G1895" s="3">
        <v>51.25</v>
      </c>
    </row>
    <row r="1896" spans="1:7" x14ac:dyDescent="0.3">
      <c r="A1896" s="6">
        <v>40486</v>
      </c>
      <c r="B1896" s="3">
        <v>51.15</v>
      </c>
      <c r="C1896" s="3">
        <v>51.5</v>
      </c>
      <c r="D1896" s="3">
        <v>51</v>
      </c>
      <c r="E1896" s="3">
        <v>51.5</v>
      </c>
      <c r="F1896" s="3">
        <v>27</v>
      </c>
      <c r="G1896" s="3">
        <v>51.5</v>
      </c>
    </row>
    <row r="1897" spans="1:7" x14ac:dyDescent="0.3">
      <c r="A1897" s="6">
        <v>40487</v>
      </c>
      <c r="B1897" s="3">
        <v>51.5</v>
      </c>
      <c r="C1897" s="3">
        <v>51.95</v>
      </c>
      <c r="D1897" s="3">
        <v>51.5</v>
      </c>
      <c r="E1897" s="3">
        <v>51.95</v>
      </c>
      <c r="F1897" s="3">
        <v>23</v>
      </c>
      <c r="G1897" s="3">
        <v>51.95</v>
      </c>
    </row>
    <row r="1898" spans="1:7" x14ac:dyDescent="0.3">
      <c r="A1898" s="6">
        <v>40490</v>
      </c>
      <c r="B1898" s="3">
        <v>51.8</v>
      </c>
      <c r="C1898" s="3">
        <v>51.8</v>
      </c>
      <c r="D1898" s="3">
        <v>51.25</v>
      </c>
      <c r="E1898" s="3">
        <v>51.25</v>
      </c>
      <c r="F1898" s="3">
        <v>21</v>
      </c>
      <c r="G1898" s="3">
        <v>51.4</v>
      </c>
    </row>
    <row r="1899" spans="1:7" x14ac:dyDescent="0.3">
      <c r="A1899" s="6">
        <v>40491</v>
      </c>
      <c r="B1899" s="3">
        <v>51.25</v>
      </c>
      <c r="C1899" s="3">
        <v>51.5</v>
      </c>
      <c r="D1899" s="3">
        <v>51.25</v>
      </c>
      <c r="E1899" s="3">
        <v>51.5</v>
      </c>
      <c r="F1899" s="3">
        <v>30</v>
      </c>
      <c r="G1899" s="3">
        <v>51.5</v>
      </c>
    </row>
    <row r="1900" spans="1:7" x14ac:dyDescent="0.3">
      <c r="A1900" s="6">
        <v>40492</v>
      </c>
      <c r="B1900" s="3">
        <v>52.5</v>
      </c>
      <c r="C1900" s="3">
        <v>52.9</v>
      </c>
      <c r="D1900" s="3">
        <v>52.5</v>
      </c>
      <c r="E1900" s="3">
        <v>52.9</v>
      </c>
      <c r="F1900" s="3">
        <v>45</v>
      </c>
      <c r="G1900" s="3">
        <v>52.75</v>
      </c>
    </row>
    <row r="1901" spans="1:7" x14ac:dyDescent="0.3">
      <c r="A1901" s="6">
        <v>40493</v>
      </c>
      <c r="B1901" s="3">
        <v>53.5</v>
      </c>
      <c r="C1901" s="3">
        <v>54.4</v>
      </c>
      <c r="D1901" s="3">
        <v>53.5</v>
      </c>
      <c r="E1901" s="3">
        <v>54.4</v>
      </c>
      <c r="F1901" s="3">
        <v>24</v>
      </c>
      <c r="G1901" s="3">
        <v>54.4</v>
      </c>
    </row>
    <row r="1902" spans="1:7" x14ac:dyDescent="0.3">
      <c r="A1902" s="6">
        <v>40494</v>
      </c>
      <c r="B1902" s="3">
        <v>55</v>
      </c>
      <c r="C1902" s="3">
        <v>56.1</v>
      </c>
      <c r="D1902" s="3">
        <v>55</v>
      </c>
      <c r="E1902" s="3">
        <v>56.1</v>
      </c>
      <c r="F1902" s="3">
        <v>43</v>
      </c>
      <c r="G1902" s="3">
        <v>56.1</v>
      </c>
    </row>
    <row r="1903" spans="1:7" x14ac:dyDescent="0.3">
      <c r="A1903" s="6">
        <v>40497</v>
      </c>
      <c r="B1903" s="3">
        <v>59.6</v>
      </c>
      <c r="C1903" s="3">
        <v>60.5</v>
      </c>
      <c r="D1903" s="3">
        <v>59.6</v>
      </c>
      <c r="E1903" s="3">
        <v>60.25</v>
      </c>
      <c r="F1903" s="3">
        <v>57</v>
      </c>
      <c r="G1903" s="3">
        <v>60.25</v>
      </c>
    </row>
    <row r="1904" spans="1:7" x14ac:dyDescent="0.3">
      <c r="A1904" s="6">
        <v>40498</v>
      </c>
      <c r="B1904" s="3">
        <v>60.25</v>
      </c>
      <c r="C1904" s="3">
        <v>61</v>
      </c>
      <c r="D1904" s="3">
        <v>60</v>
      </c>
      <c r="E1904" s="3">
        <v>60</v>
      </c>
      <c r="F1904" s="3">
        <v>15</v>
      </c>
      <c r="G1904" s="3">
        <v>60</v>
      </c>
    </row>
    <row r="1905" spans="1:7" x14ac:dyDescent="0.3">
      <c r="A1905" s="6">
        <v>40499</v>
      </c>
      <c r="B1905" s="3">
        <v>61.25</v>
      </c>
      <c r="C1905" s="3">
        <v>61.6</v>
      </c>
      <c r="D1905" s="3">
        <v>61.25</v>
      </c>
      <c r="E1905" s="3">
        <v>61.6</v>
      </c>
      <c r="F1905" s="3">
        <v>17</v>
      </c>
      <c r="G1905" s="3">
        <v>60.85</v>
      </c>
    </row>
    <row r="1906" spans="1:7" x14ac:dyDescent="0.3">
      <c r="A1906" s="6">
        <v>40500</v>
      </c>
      <c r="B1906" s="3">
        <v>59.9</v>
      </c>
      <c r="C1906" s="3">
        <v>59.9</v>
      </c>
      <c r="D1906" s="3">
        <v>59.9</v>
      </c>
      <c r="E1906" s="3">
        <v>59.9</v>
      </c>
      <c r="F1906" s="3">
        <v>0</v>
      </c>
      <c r="G1906" s="3">
        <v>59.9</v>
      </c>
    </row>
    <row r="1907" spans="1:7" x14ac:dyDescent="0.3">
      <c r="A1907" s="6">
        <v>40501</v>
      </c>
      <c r="B1907" s="3">
        <v>61.6</v>
      </c>
      <c r="C1907" s="3">
        <v>61.9</v>
      </c>
      <c r="D1907" s="3">
        <v>61.6</v>
      </c>
      <c r="E1907" s="3">
        <v>61.9</v>
      </c>
      <c r="F1907" s="3">
        <v>8</v>
      </c>
      <c r="G1907" s="3">
        <v>61.9</v>
      </c>
    </row>
    <row r="1908" spans="1:7" x14ac:dyDescent="0.3">
      <c r="A1908" s="6">
        <v>40504</v>
      </c>
      <c r="B1908" s="3">
        <v>64.5</v>
      </c>
      <c r="C1908" s="3">
        <v>64.55</v>
      </c>
      <c r="D1908" s="3">
        <v>64.45</v>
      </c>
      <c r="E1908" s="3">
        <v>64.45</v>
      </c>
      <c r="F1908" s="3">
        <v>23</v>
      </c>
      <c r="G1908" s="3">
        <v>64.45</v>
      </c>
    </row>
    <row r="1909" spans="1:7" x14ac:dyDescent="0.3">
      <c r="A1909" s="6">
        <v>40505</v>
      </c>
      <c r="B1909" s="3">
        <v>64.25</v>
      </c>
      <c r="C1909" s="3">
        <v>64.55</v>
      </c>
      <c r="D1909" s="3">
        <v>63.8</v>
      </c>
      <c r="E1909" s="3">
        <v>64.55</v>
      </c>
      <c r="F1909" s="3">
        <v>32</v>
      </c>
      <c r="G1909" s="3">
        <v>64.55</v>
      </c>
    </row>
    <row r="1910" spans="1:7" x14ac:dyDescent="0.3">
      <c r="A1910" s="6">
        <v>40506</v>
      </c>
      <c r="B1910" s="3">
        <v>66</v>
      </c>
      <c r="C1910" s="3">
        <v>66</v>
      </c>
      <c r="D1910" s="3">
        <v>66</v>
      </c>
      <c r="E1910" s="3">
        <v>66</v>
      </c>
      <c r="F1910" s="3">
        <v>4</v>
      </c>
      <c r="G1910" s="3">
        <v>66</v>
      </c>
    </row>
    <row r="1911" spans="1:7" x14ac:dyDescent="0.3">
      <c r="A1911" s="6">
        <v>40507</v>
      </c>
      <c r="B1911" s="3">
        <v>68.5</v>
      </c>
      <c r="C1911" s="3">
        <v>68.5</v>
      </c>
      <c r="D1911" s="3">
        <v>68.5</v>
      </c>
      <c r="E1911" s="3">
        <v>68.5</v>
      </c>
      <c r="F1911" s="3">
        <v>14</v>
      </c>
      <c r="G1911" s="3">
        <v>69.400000000000006</v>
      </c>
    </row>
    <row r="1912" spans="1:7" x14ac:dyDescent="0.3">
      <c r="A1912" s="6">
        <v>40508</v>
      </c>
      <c r="B1912" s="3">
        <v>69</v>
      </c>
      <c r="C1912" s="3">
        <v>69</v>
      </c>
      <c r="D1912" s="3">
        <v>68.05</v>
      </c>
      <c r="E1912" s="3">
        <v>68.05</v>
      </c>
      <c r="F1912" s="3">
        <v>57</v>
      </c>
      <c r="G1912" s="3">
        <v>68.05</v>
      </c>
    </row>
    <row r="1913" spans="1:7" x14ac:dyDescent="0.3">
      <c r="A1913" s="6">
        <v>40511</v>
      </c>
      <c r="B1913" s="3">
        <v>66.510000000000005</v>
      </c>
      <c r="C1913" s="3">
        <v>66.510000000000005</v>
      </c>
      <c r="D1913" s="3">
        <v>64.7</v>
      </c>
      <c r="E1913" s="3">
        <v>64.7</v>
      </c>
      <c r="F1913" s="3">
        <v>20</v>
      </c>
      <c r="G1913" s="3">
        <v>64.3</v>
      </c>
    </row>
    <row r="1914" spans="1:7" x14ac:dyDescent="0.3">
      <c r="A1914" s="6">
        <v>40512</v>
      </c>
      <c r="B1914" s="3">
        <v>63</v>
      </c>
      <c r="C1914" s="3">
        <v>63</v>
      </c>
      <c r="D1914" s="3">
        <v>62.4</v>
      </c>
      <c r="E1914" s="3">
        <v>62.9</v>
      </c>
      <c r="F1914" s="3">
        <v>81</v>
      </c>
      <c r="G1914" s="3">
        <v>63.25</v>
      </c>
    </row>
    <row r="1915" spans="1:7" x14ac:dyDescent="0.3">
      <c r="A1915" s="6">
        <v>40513</v>
      </c>
      <c r="B1915" s="3">
        <v>61.75</v>
      </c>
      <c r="C1915" s="3">
        <v>62.25</v>
      </c>
      <c r="D1915" s="3">
        <v>61.75</v>
      </c>
      <c r="E1915" s="3">
        <v>61.9</v>
      </c>
      <c r="F1915" s="3">
        <v>32</v>
      </c>
      <c r="G1915" s="3">
        <v>61.9</v>
      </c>
    </row>
    <row r="1916" spans="1:7" x14ac:dyDescent="0.3">
      <c r="A1916" s="6">
        <v>40514</v>
      </c>
      <c r="B1916" s="3">
        <v>62.7</v>
      </c>
      <c r="C1916" s="3">
        <v>62.7</v>
      </c>
      <c r="D1916" s="3">
        <v>62.7</v>
      </c>
      <c r="E1916" s="3">
        <v>62.7</v>
      </c>
      <c r="F1916" s="3">
        <v>26</v>
      </c>
      <c r="G1916" s="3">
        <v>63.43</v>
      </c>
    </row>
    <row r="1917" spans="1:7" x14ac:dyDescent="0.3">
      <c r="A1917" s="6">
        <v>40515</v>
      </c>
      <c r="B1917" s="3">
        <v>65.5</v>
      </c>
      <c r="C1917" s="3">
        <v>65.5</v>
      </c>
      <c r="D1917" s="3">
        <v>64.599999999999994</v>
      </c>
      <c r="E1917" s="3">
        <v>65</v>
      </c>
      <c r="F1917" s="3">
        <v>88</v>
      </c>
      <c r="G1917" s="3">
        <v>65</v>
      </c>
    </row>
    <row r="1918" spans="1:7" x14ac:dyDescent="0.3">
      <c r="A1918" s="6">
        <v>40518</v>
      </c>
      <c r="B1918" s="3">
        <v>68.900000000000006</v>
      </c>
      <c r="C1918" s="3">
        <v>71</v>
      </c>
      <c r="D1918" s="3">
        <v>68.900000000000006</v>
      </c>
      <c r="E1918" s="3">
        <v>71</v>
      </c>
      <c r="F1918" s="3">
        <v>34</v>
      </c>
      <c r="G1918" s="3">
        <v>71</v>
      </c>
    </row>
    <row r="1919" spans="1:7" x14ac:dyDescent="0.3">
      <c r="A1919" s="6">
        <v>40519</v>
      </c>
      <c r="B1919" s="3">
        <v>69.5</v>
      </c>
      <c r="C1919" s="3">
        <v>71.05</v>
      </c>
      <c r="D1919" s="3">
        <v>68.900000000000006</v>
      </c>
      <c r="E1919" s="3">
        <v>71.05</v>
      </c>
      <c r="F1919" s="3">
        <v>184</v>
      </c>
      <c r="G1919" s="3">
        <v>71.48</v>
      </c>
    </row>
    <row r="1920" spans="1:7" x14ac:dyDescent="0.3">
      <c r="A1920" s="6">
        <v>40520</v>
      </c>
      <c r="B1920" s="3">
        <v>74</v>
      </c>
      <c r="C1920" s="3">
        <v>74</v>
      </c>
      <c r="D1920" s="3">
        <v>72</v>
      </c>
      <c r="E1920" s="3">
        <v>72.099999999999994</v>
      </c>
      <c r="F1920" s="3">
        <v>88</v>
      </c>
      <c r="G1920" s="3">
        <v>72</v>
      </c>
    </row>
    <row r="1921" spans="1:7" x14ac:dyDescent="0.3">
      <c r="A1921" s="6">
        <v>40521</v>
      </c>
      <c r="B1921" s="3">
        <v>72.400000000000006</v>
      </c>
      <c r="C1921" s="3">
        <v>72.400000000000006</v>
      </c>
      <c r="D1921" s="3">
        <v>68.47</v>
      </c>
      <c r="E1921" s="3">
        <v>68.8</v>
      </c>
      <c r="F1921" s="3">
        <v>117</v>
      </c>
      <c r="G1921" s="3">
        <v>68.8</v>
      </c>
    </row>
    <row r="1922" spans="1:7" x14ac:dyDescent="0.3">
      <c r="A1922" s="6">
        <v>40522</v>
      </c>
      <c r="B1922" s="3">
        <v>67.8</v>
      </c>
      <c r="C1922" s="3">
        <v>70.25</v>
      </c>
      <c r="D1922" s="3">
        <v>67.25</v>
      </c>
      <c r="E1922" s="3">
        <v>69.510000000000005</v>
      </c>
      <c r="F1922" s="3">
        <v>85</v>
      </c>
      <c r="G1922" s="3">
        <v>69.78</v>
      </c>
    </row>
    <row r="1923" spans="1:7" x14ac:dyDescent="0.3">
      <c r="A1923" s="6">
        <v>40525</v>
      </c>
      <c r="B1923" s="3">
        <v>72</v>
      </c>
      <c r="C1923" s="3">
        <v>72</v>
      </c>
      <c r="D1923" s="3">
        <v>69.75</v>
      </c>
      <c r="E1923" s="3">
        <v>70.2</v>
      </c>
      <c r="F1923" s="3">
        <v>32</v>
      </c>
      <c r="G1923" s="3">
        <v>70.25</v>
      </c>
    </row>
    <row r="1924" spans="1:7" x14ac:dyDescent="0.3">
      <c r="A1924" s="6">
        <v>40526</v>
      </c>
      <c r="B1924" s="3">
        <v>67.400000000000006</v>
      </c>
      <c r="C1924" s="3">
        <v>68.2</v>
      </c>
      <c r="D1924" s="3">
        <v>64</v>
      </c>
      <c r="E1924" s="3">
        <v>64</v>
      </c>
      <c r="F1924" s="3">
        <v>130</v>
      </c>
      <c r="G1924" s="3">
        <v>64</v>
      </c>
    </row>
    <row r="1925" spans="1:7" x14ac:dyDescent="0.3">
      <c r="A1925" s="6">
        <v>40527</v>
      </c>
      <c r="B1925" s="3">
        <v>63.75</v>
      </c>
      <c r="C1925" s="3">
        <v>64.36</v>
      </c>
      <c r="D1925" s="3">
        <v>62</v>
      </c>
      <c r="E1925" s="3">
        <v>64.36</v>
      </c>
      <c r="F1925" s="3">
        <v>125</v>
      </c>
      <c r="G1925" s="3">
        <v>64.36</v>
      </c>
    </row>
    <row r="1926" spans="1:7" x14ac:dyDescent="0.3">
      <c r="A1926" s="6">
        <v>40528</v>
      </c>
      <c r="B1926" s="3">
        <v>69</v>
      </c>
      <c r="C1926" s="3">
        <v>69</v>
      </c>
      <c r="D1926" s="3">
        <v>67.25</v>
      </c>
      <c r="E1926" s="3">
        <v>67.55</v>
      </c>
      <c r="F1926" s="3">
        <v>50</v>
      </c>
      <c r="G1926" s="3">
        <v>67.55</v>
      </c>
    </row>
    <row r="1927" spans="1:7" x14ac:dyDescent="0.3">
      <c r="A1927" s="6">
        <v>40529</v>
      </c>
      <c r="B1927" s="3">
        <v>67.8</v>
      </c>
      <c r="C1927" s="3">
        <v>68.25</v>
      </c>
      <c r="D1927" s="3">
        <v>67.3</v>
      </c>
      <c r="E1927" s="3">
        <v>68.2</v>
      </c>
      <c r="F1927" s="3">
        <v>56</v>
      </c>
      <c r="G1927" s="3">
        <v>67.7</v>
      </c>
    </row>
    <row r="1928" spans="1:7" x14ac:dyDescent="0.3">
      <c r="A1928" s="6">
        <v>40532</v>
      </c>
      <c r="B1928" s="3">
        <v>65.5</v>
      </c>
      <c r="C1928" s="3">
        <v>66.14</v>
      </c>
      <c r="D1928" s="3">
        <v>63.8</v>
      </c>
      <c r="E1928" s="3">
        <v>63.8</v>
      </c>
      <c r="F1928" s="3">
        <v>109</v>
      </c>
      <c r="G1928" s="3">
        <v>63.8</v>
      </c>
    </row>
    <row r="1929" spans="1:7" x14ac:dyDescent="0.3">
      <c r="A1929" s="6">
        <v>40533</v>
      </c>
      <c r="B1929" s="3">
        <v>66.25</v>
      </c>
      <c r="C1929" s="3">
        <v>66.5</v>
      </c>
      <c r="D1929" s="3">
        <v>65.75</v>
      </c>
      <c r="E1929" s="3">
        <v>66.3</v>
      </c>
      <c r="F1929" s="3">
        <v>61</v>
      </c>
      <c r="G1929" s="3">
        <v>66.5</v>
      </c>
    </row>
    <row r="1930" spans="1:7" x14ac:dyDescent="0.3">
      <c r="A1930" s="6">
        <v>40534</v>
      </c>
      <c r="B1930" s="3">
        <v>68.5</v>
      </c>
      <c r="C1930" s="3">
        <v>69.75</v>
      </c>
      <c r="D1930" s="3">
        <v>68.5</v>
      </c>
      <c r="E1930" s="3">
        <v>68.599999999999994</v>
      </c>
      <c r="F1930" s="3">
        <v>127</v>
      </c>
      <c r="G1930" s="3">
        <v>68.599999999999994</v>
      </c>
    </row>
    <row r="1931" spans="1:7" x14ac:dyDescent="0.3">
      <c r="A1931" s="6">
        <v>40535</v>
      </c>
      <c r="B1931" s="3">
        <v>68.25</v>
      </c>
      <c r="C1931" s="3">
        <v>70.3</v>
      </c>
      <c r="D1931" s="3">
        <v>68</v>
      </c>
      <c r="E1931" s="3">
        <v>68</v>
      </c>
      <c r="F1931" s="3">
        <v>140</v>
      </c>
      <c r="G1931" s="3">
        <v>68.25</v>
      </c>
    </row>
    <row r="1932" spans="1:7" x14ac:dyDescent="0.3">
      <c r="A1932" s="6">
        <v>40539</v>
      </c>
      <c r="B1932" s="3">
        <v>72</v>
      </c>
      <c r="C1932" s="3">
        <v>72</v>
      </c>
      <c r="D1932" s="3">
        <v>71</v>
      </c>
      <c r="E1932" s="3">
        <v>71</v>
      </c>
      <c r="F1932" s="3">
        <v>57</v>
      </c>
      <c r="G1932" s="3">
        <v>71</v>
      </c>
    </row>
    <row r="1933" spans="1:7" x14ac:dyDescent="0.3">
      <c r="A1933" s="6">
        <v>40540</v>
      </c>
      <c r="B1933" s="3">
        <v>70.8</v>
      </c>
      <c r="C1933" s="3">
        <v>73.2</v>
      </c>
      <c r="D1933" s="3">
        <v>70.8</v>
      </c>
      <c r="E1933" s="3">
        <v>73.2</v>
      </c>
      <c r="F1933" s="3">
        <v>92</v>
      </c>
      <c r="G1933" s="3">
        <v>72.75</v>
      </c>
    </row>
    <row r="1934" spans="1:7" x14ac:dyDescent="0.3">
      <c r="A1934" s="6">
        <v>40541</v>
      </c>
      <c r="B1934" s="3">
        <v>73.900000000000006</v>
      </c>
      <c r="C1934" s="3">
        <v>76.5</v>
      </c>
      <c r="D1934" s="3">
        <v>73.900000000000006</v>
      </c>
      <c r="E1934" s="3">
        <v>76.45</v>
      </c>
      <c r="F1934" s="3">
        <v>135</v>
      </c>
      <c r="G1934" s="3">
        <v>76.45</v>
      </c>
    </row>
    <row r="1935" spans="1:7" x14ac:dyDescent="0.3">
      <c r="A1935" s="6">
        <v>40542</v>
      </c>
      <c r="B1935" s="3">
        <v>77</v>
      </c>
      <c r="C1935" s="3">
        <v>78.8</v>
      </c>
      <c r="D1935" s="3">
        <v>76</v>
      </c>
      <c r="E1935" s="3">
        <v>78.05</v>
      </c>
      <c r="F1935" s="3">
        <v>178</v>
      </c>
      <c r="G1935" s="3">
        <v>78.05</v>
      </c>
    </row>
    <row r="1936" spans="1:7" x14ac:dyDescent="0.3">
      <c r="A1936" s="6">
        <v>40546</v>
      </c>
      <c r="B1936" s="3">
        <v>67.599999999999994</v>
      </c>
      <c r="C1936" s="3">
        <v>68.55</v>
      </c>
      <c r="D1936" s="3">
        <v>67.5</v>
      </c>
      <c r="E1936" s="3">
        <v>67.5</v>
      </c>
      <c r="F1936" s="3">
        <v>76</v>
      </c>
      <c r="G1936" s="3">
        <v>67.5</v>
      </c>
    </row>
    <row r="1937" spans="1:7" x14ac:dyDescent="0.3">
      <c r="A1937" s="6">
        <v>40547</v>
      </c>
      <c r="B1937" s="3">
        <v>67.25</v>
      </c>
      <c r="C1937" s="3">
        <v>67.25</v>
      </c>
      <c r="D1937" s="3">
        <v>65.5</v>
      </c>
      <c r="E1937" s="3">
        <v>66.2</v>
      </c>
      <c r="F1937" s="3">
        <v>105</v>
      </c>
      <c r="G1937" s="3">
        <v>66.25</v>
      </c>
    </row>
    <row r="1938" spans="1:7" x14ac:dyDescent="0.3">
      <c r="A1938" s="6">
        <v>40548</v>
      </c>
      <c r="B1938" s="3">
        <v>64.5</v>
      </c>
      <c r="C1938" s="3">
        <v>64.7</v>
      </c>
      <c r="D1938" s="3">
        <v>61.75</v>
      </c>
      <c r="E1938" s="3">
        <v>61.75</v>
      </c>
      <c r="F1938" s="3">
        <v>89</v>
      </c>
      <c r="G1938" s="3">
        <v>61.75</v>
      </c>
    </row>
    <row r="1939" spans="1:7" x14ac:dyDescent="0.3">
      <c r="A1939" s="6">
        <v>40549</v>
      </c>
      <c r="B1939" s="3">
        <v>63.25</v>
      </c>
      <c r="C1939" s="3">
        <v>66</v>
      </c>
      <c r="D1939" s="3">
        <v>63.25</v>
      </c>
      <c r="E1939" s="3">
        <v>65.5</v>
      </c>
      <c r="F1939" s="3">
        <v>151</v>
      </c>
      <c r="G1939" s="3">
        <v>65.73</v>
      </c>
    </row>
    <row r="1940" spans="1:7" x14ac:dyDescent="0.3">
      <c r="A1940" s="6">
        <v>40550</v>
      </c>
      <c r="B1940" s="3">
        <v>64</v>
      </c>
      <c r="C1940" s="3">
        <v>64.75</v>
      </c>
      <c r="D1940" s="3">
        <v>64</v>
      </c>
      <c r="E1940" s="3">
        <v>64.5</v>
      </c>
      <c r="F1940" s="3">
        <v>61</v>
      </c>
      <c r="G1940" s="3">
        <v>65.150000000000006</v>
      </c>
    </row>
    <row r="1941" spans="1:7" x14ac:dyDescent="0.3">
      <c r="A1941" s="6">
        <v>40553</v>
      </c>
      <c r="B1941" s="3">
        <v>64.75</v>
      </c>
      <c r="C1941" s="3">
        <v>65.5</v>
      </c>
      <c r="D1941" s="3">
        <v>63.35</v>
      </c>
      <c r="E1941" s="3">
        <v>65.400000000000006</v>
      </c>
      <c r="F1941" s="3">
        <v>33</v>
      </c>
      <c r="G1941" s="3">
        <v>65.599999999999994</v>
      </c>
    </row>
    <row r="1942" spans="1:7" x14ac:dyDescent="0.3">
      <c r="A1942" s="6">
        <v>40554</v>
      </c>
      <c r="B1942" s="3">
        <v>66.5</v>
      </c>
      <c r="C1942" s="3">
        <v>67.2</v>
      </c>
      <c r="D1942" s="3">
        <v>66.5</v>
      </c>
      <c r="E1942" s="3">
        <v>67.2</v>
      </c>
      <c r="F1942" s="3">
        <v>86</v>
      </c>
      <c r="G1942" s="3">
        <v>67.2</v>
      </c>
    </row>
    <row r="1943" spans="1:7" x14ac:dyDescent="0.3">
      <c r="A1943" s="6">
        <v>40555</v>
      </c>
      <c r="B1943" s="3">
        <v>66.5</v>
      </c>
      <c r="C1943" s="3">
        <v>66.5</v>
      </c>
      <c r="D1943" s="3">
        <v>63.8</v>
      </c>
      <c r="E1943" s="3">
        <v>64.400000000000006</v>
      </c>
      <c r="F1943" s="3">
        <v>167</v>
      </c>
      <c r="G1943" s="3">
        <v>64.400000000000006</v>
      </c>
    </row>
    <row r="1944" spans="1:7" x14ac:dyDescent="0.3">
      <c r="A1944" s="6">
        <v>40556</v>
      </c>
      <c r="B1944" s="3">
        <v>62.5</v>
      </c>
      <c r="C1944" s="3">
        <v>63.75</v>
      </c>
      <c r="D1944" s="3">
        <v>60</v>
      </c>
      <c r="E1944" s="3">
        <v>60</v>
      </c>
      <c r="F1944" s="3">
        <v>173</v>
      </c>
      <c r="G1944" s="3">
        <v>60</v>
      </c>
    </row>
    <row r="1945" spans="1:7" x14ac:dyDescent="0.3">
      <c r="A1945" s="6">
        <v>40557</v>
      </c>
      <c r="B1945" s="3">
        <v>59.5</v>
      </c>
      <c r="C1945" s="3">
        <v>60.25</v>
      </c>
      <c r="D1945" s="3">
        <v>58.95</v>
      </c>
      <c r="E1945" s="3">
        <v>59</v>
      </c>
      <c r="F1945" s="3">
        <v>198</v>
      </c>
      <c r="G1945" s="3">
        <v>59.1</v>
      </c>
    </row>
    <row r="1946" spans="1:7" x14ac:dyDescent="0.3">
      <c r="A1946" s="6">
        <v>40560</v>
      </c>
      <c r="B1946" s="3">
        <v>60.5</v>
      </c>
      <c r="C1946" s="3">
        <v>60.5</v>
      </c>
      <c r="D1946" s="3">
        <v>56.5</v>
      </c>
      <c r="E1946" s="3">
        <v>56.55</v>
      </c>
      <c r="F1946" s="3">
        <v>126</v>
      </c>
      <c r="G1946" s="3">
        <v>56.5</v>
      </c>
    </row>
    <row r="1947" spans="1:7" x14ac:dyDescent="0.3">
      <c r="A1947" s="6">
        <v>40561</v>
      </c>
      <c r="B1947" s="3">
        <v>57.25</v>
      </c>
      <c r="C1947" s="3">
        <v>57.5</v>
      </c>
      <c r="D1947" s="3">
        <v>56</v>
      </c>
      <c r="E1947" s="3">
        <v>56.8</v>
      </c>
      <c r="F1947" s="3">
        <v>116</v>
      </c>
      <c r="G1947" s="3">
        <v>57.15</v>
      </c>
    </row>
    <row r="1948" spans="1:7" x14ac:dyDescent="0.3">
      <c r="A1948" s="6">
        <v>40562</v>
      </c>
      <c r="B1948" s="3">
        <v>58.5</v>
      </c>
      <c r="C1948" s="3">
        <v>59.25</v>
      </c>
      <c r="D1948" s="3">
        <v>57.9</v>
      </c>
      <c r="E1948" s="3">
        <v>59.25</v>
      </c>
      <c r="F1948" s="3">
        <v>74</v>
      </c>
      <c r="G1948" s="3">
        <v>59.25</v>
      </c>
    </row>
    <row r="1949" spans="1:7" x14ac:dyDescent="0.3">
      <c r="A1949" s="6">
        <v>40563</v>
      </c>
      <c r="B1949" s="3">
        <v>59.85</v>
      </c>
      <c r="C1949" s="3">
        <v>60.5</v>
      </c>
      <c r="D1949" s="3">
        <v>59.85</v>
      </c>
      <c r="E1949" s="3">
        <v>60.4</v>
      </c>
      <c r="F1949" s="3">
        <v>126</v>
      </c>
      <c r="G1949" s="3">
        <v>60.5</v>
      </c>
    </row>
    <row r="1950" spans="1:7" x14ac:dyDescent="0.3">
      <c r="A1950" s="6">
        <v>40564</v>
      </c>
      <c r="B1950" s="3">
        <v>58.5</v>
      </c>
      <c r="C1950" s="3">
        <v>59.65</v>
      </c>
      <c r="D1950" s="3">
        <v>58.5</v>
      </c>
      <c r="E1950" s="3">
        <v>59.4</v>
      </c>
      <c r="F1950" s="3">
        <v>36</v>
      </c>
      <c r="G1950" s="3">
        <v>59.4</v>
      </c>
    </row>
    <row r="1951" spans="1:7" x14ac:dyDescent="0.3">
      <c r="A1951" s="6">
        <v>40567</v>
      </c>
      <c r="B1951" s="3">
        <v>59.6</v>
      </c>
      <c r="C1951" s="3">
        <v>60.4</v>
      </c>
      <c r="D1951" s="3">
        <v>59.5</v>
      </c>
      <c r="E1951" s="3">
        <v>60.4</v>
      </c>
      <c r="F1951" s="3">
        <v>34</v>
      </c>
      <c r="G1951" s="3">
        <v>60.4</v>
      </c>
    </row>
    <row r="1952" spans="1:7" x14ac:dyDescent="0.3">
      <c r="A1952" s="6">
        <v>40568</v>
      </c>
      <c r="B1952" s="3">
        <v>58.65</v>
      </c>
      <c r="C1952" s="3">
        <v>58.65</v>
      </c>
      <c r="D1952" s="3">
        <v>56.7</v>
      </c>
      <c r="E1952" s="3">
        <v>56.75</v>
      </c>
      <c r="F1952" s="3">
        <v>74</v>
      </c>
      <c r="G1952" s="3">
        <v>56.95</v>
      </c>
    </row>
    <row r="1953" spans="1:7" x14ac:dyDescent="0.3">
      <c r="A1953" s="6">
        <v>40569</v>
      </c>
      <c r="B1953" s="3">
        <v>57.5</v>
      </c>
      <c r="C1953" s="3">
        <v>57.5</v>
      </c>
      <c r="D1953" s="3">
        <v>55.05</v>
      </c>
      <c r="E1953" s="3">
        <v>55.45</v>
      </c>
      <c r="F1953" s="3">
        <v>112</v>
      </c>
      <c r="G1953" s="3">
        <v>55.4</v>
      </c>
    </row>
    <row r="1954" spans="1:7" x14ac:dyDescent="0.3">
      <c r="A1954" s="6">
        <v>40570</v>
      </c>
      <c r="B1954" s="3">
        <v>55</v>
      </c>
      <c r="C1954" s="3">
        <v>55.9</v>
      </c>
      <c r="D1954" s="3">
        <v>55</v>
      </c>
      <c r="E1954" s="3">
        <v>55.8</v>
      </c>
      <c r="F1954" s="3">
        <v>49</v>
      </c>
      <c r="G1954" s="3">
        <v>55.68</v>
      </c>
    </row>
    <row r="1955" spans="1:7" x14ac:dyDescent="0.3">
      <c r="A1955" s="6">
        <v>40571</v>
      </c>
      <c r="B1955" s="3">
        <v>54.25</v>
      </c>
      <c r="C1955" s="3">
        <v>54.9</v>
      </c>
      <c r="D1955" s="3">
        <v>53.75</v>
      </c>
      <c r="E1955" s="3">
        <v>54.9</v>
      </c>
      <c r="F1955" s="3">
        <v>98</v>
      </c>
      <c r="G1955" s="3">
        <v>54.85</v>
      </c>
    </row>
    <row r="1956" spans="1:7" x14ac:dyDescent="0.3">
      <c r="A1956" s="6">
        <v>40574</v>
      </c>
      <c r="B1956" s="3">
        <v>55.25</v>
      </c>
      <c r="C1956" s="3">
        <v>55.6</v>
      </c>
      <c r="D1956" s="3">
        <v>55.21</v>
      </c>
      <c r="E1956" s="3">
        <v>55.35</v>
      </c>
      <c r="F1956" s="3">
        <v>76</v>
      </c>
      <c r="G1956" s="3">
        <v>55.3</v>
      </c>
    </row>
    <row r="1957" spans="1:7" x14ac:dyDescent="0.3">
      <c r="A1957" s="6">
        <v>40575</v>
      </c>
      <c r="B1957" s="3">
        <v>48.25</v>
      </c>
      <c r="C1957" s="3">
        <v>48.55</v>
      </c>
      <c r="D1957" s="3">
        <v>48.25</v>
      </c>
      <c r="E1957" s="3">
        <v>48.55</v>
      </c>
      <c r="F1957" s="3">
        <v>13</v>
      </c>
      <c r="G1957" s="3">
        <v>48.3</v>
      </c>
    </row>
    <row r="1958" spans="1:7" x14ac:dyDescent="0.3">
      <c r="A1958" s="6">
        <v>40576</v>
      </c>
      <c r="B1958" s="3">
        <v>50</v>
      </c>
      <c r="C1958" s="3">
        <v>51.5</v>
      </c>
      <c r="D1958" s="3">
        <v>50</v>
      </c>
      <c r="E1958" s="3">
        <v>51.4</v>
      </c>
      <c r="F1958" s="3">
        <v>74</v>
      </c>
      <c r="G1958" s="3">
        <v>51.4</v>
      </c>
    </row>
    <row r="1959" spans="1:7" x14ac:dyDescent="0.3">
      <c r="A1959" s="6">
        <v>40577</v>
      </c>
      <c r="B1959" s="3">
        <v>54</v>
      </c>
      <c r="C1959" s="3">
        <v>54.1</v>
      </c>
      <c r="D1959" s="3">
        <v>52.8</v>
      </c>
      <c r="E1959" s="3">
        <v>53.69</v>
      </c>
      <c r="F1959" s="3">
        <v>70</v>
      </c>
      <c r="G1959" s="3">
        <v>53.79</v>
      </c>
    </row>
    <row r="1960" spans="1:7" x14ac:dyDescent="0.3">
      <c r="A1960" s="6">
        <v>40578</v>
      </c>
      <c r="B1960" s="3">
        <v>54.5</v>
      </c>
      <c r="C1960" s="3">
        <v>54.55</v>
      </c>
      <c r="D1960" s="3">
        <v>53.9</v>
      </c>
      <c r="E1960" s="3">
        <v>53.95</v>
      </c>
      <c r="F1960" s="3">
        <v>85</v>
      </c>
      <c r="G1960" s="3">
        <v>54.2</v>
      </c>
    </row>
    <row r="1961" spans="1:7" x14ac:dyDescent="0.3">
      <c r="A1961" s="6">
        <v>40581</v>
      </c>
      <c r="B1961" s="3">
        <v>54.5</v>
      </c>
      <c r="C1961" s="3">
        <v>54.5</v>
      </c>
      <c r="D1961" s="3">
        <v>54.45</v>
      </c>
      <c r="E1961" s="3">
        <v>54.45</v>
      </c>
      <c r="F1961" s="3">
        <v>12</v>
      </c>
      <c r="G1961" s="3">
        <v>53.6</v>
      </c>
    </row>
    <row r="1962" spans="1:7" x14ac:dyDescent="0.3">
      <c r="A1962" s="6">
        <v>40582</v>
      </c>
      <c r="B1962" s="3">
        <v>50.75</v>
      </c>
      <c r="C1962" s="3">
        <v>50.75</v>
      </c>
      <c r="D1962" s="3">
        <v>50.51</v>
      </c>
      <c r="E1962" s="3">
        <v>50.51</v>
      </c>
      <c r="F1962" s="3">
        <v>15</v>
      </c>
      <c r="G1962" s="3">
        <v>51.38</v>
      </c>
    </row>
    <row r="1963" spans="1:7" x14ac:dyDescent="0.3">
      <c r="A1963" s="6">
        <v>40583</v>
      </c>
      <c r="B1963" s="3">
        <v>52.99</v>
      </c>
      <c r="C1963" s="3">
        <v>53</v>
      </c>
      <c r="D1963" s="3">
        <v>50.01</v>
      </c>
      <c r="E1963" s="3">
        <v>50.5</v>
      </c>
      <c r="F1963" s="3">
        <v>31</v>
      </c>
      <c r="G1963" s="3">
        <v>50.28</v>
      </c>
    </row>
    <row r="1964" spans="1:7" x14ac:dyDescent="0.3">
      <c r="A1964" s="6">
        <v>40584</v>
      </c>
      <c r="B1964" s="3">
        <v>48.85</v>
      </c>
      <c r="C1964" s="3">
        <v>50.74</v>
      </c>
      <c r="D1964" s="3">
        <v>48.85</v>
      </c>
      <c r="E1964" s="3">
        <v>49.9</v>
      </c>
      <c r="F1964" s="3">
        <v>22</v>
      </c>
      <c r="G1964" s="3">
        <v>49.9</v>
      </c>
    </row>
    <row r="1965" spans="1:7" x14ac:dyDescent="0.3">
      <c r="A1965" s="6">
        <v>40585</v>
      </c>
      <c r="B1965" s="3">
        <v>52.7</v>
      </c>
      <c r="C1965" s="3">
        <v>52.7</v>
      </c>
      <c r="D1965" s="3">
        <v>52</v>
      </c>
      <c r="E1965" s="3">
        <v>52</v>
      </c>
      <c r="F1965" s="3">
        <v>12</v>
      </c>
      <c r="G1965" s="3">
        <v>52.5</v>
      </c>
    </row>
    <row r="1966" spans="1:7" x14ac:dyDescent="0.3">
      <c r="A1966" s="6">
        <v>40588</v>
      </c>
      <c r="B1966" s="3">
        <v>51.38</v>
      </c>
      <c r="C1966" s="3">
        <v>51.38</v>
      </c>
      <c r="D1966" s="3">
        <v>51.38</v>
      </c>
      <c r="E1966" s="3">
        <v>51.38</v>
      </c>
      <c r="F1966" s="3">
        <v>0</v>
      </c>
      <c r="G1966" s="3">
        <v>51.38</v>
      </c>
    </row>
    <row r="1967" spans="1:7" x14ac:dyDescent="0.3">
      <c r="A1967" s="6">
        <v>40589</v>
      </c>
      <c r="B1967" s="3">
        <v>51</v>
      </c>
      <c r="C1967" s="3">
        <v>52.35</v>
      </c>
      <c r="D1967" s="3">
        <v>51</v>
      </c>
      <c r="E1967" s="3">
        <v>52.3</v>
      </c>
      <c r="F1967" s="3">
        <v>74</v>
      </c>
      <c r="G1967" s="3">
        <v>52.3</v>
      </c>
    </row>
    <row r="1968" spans="1:7" x14ac:dyDescent="0.3">
      <c r="A1968" s="6">
        <v>40590</v>
      </c>
      <c r="B1968" s="3">
        <v>52</v>
      </c>
      <c r="C1968" s="3">
        <v>52.25</v>
      </c>
      <c r="D1968" s="3">
        <v>51.85</v>
      </c>
      <c r="E1968" s="3">
        <v>51.85</v>
      </c>
      <c r="F1968" s="3">
        <v>65</v>
      </c>
      <c r="G1968" s="3">
        <v>51.8</v>
      </c>
    </row>
    <row r="1969" spans="1:7" x14ac:dyDescent="0.3">
      <c r="A1969" s="6">
        <v>40591</v>
      </c>
      <c r="B1969" s="3">
        <v>52.9</v>
      </c>
      <c r="C1969" s="3">
        <v>52.9</v>
      </c>
      <c r="D1969" s="3">
        <v>52.9</v>
      </c>
      <c r="E1969" s="3">
        <v>52.9</v>
      </c>
      <c r="F1969" s="3">
        <v>1</v>
      </c>
      <c r="G1969" s="3">
        <v>52.9</v>
      </c>
    </row>
    <row r="1970" spans="1:7" x14ac:dyDescent="0.3">
      <c r="A1970" s="6">
        <v>40592</v>
      </c>
      <c r="B1970" s="3">
        <v>51.75</v>
      </c>
      <c r="C1970" s="3">
        <v>51.81</v>
      </c>
      <c r="D1970" s="3">
        <v>50.4</v>
      </c>
      <c r="E1970" s="3">
        <v>50.4</v>
      </c>
      <c r="F1970" s="3">
        <v>54</v>
      </c>
      <c r="G1970" s="3">
        <v>50.4</v>
      </c>
    </row>
    <row r="1971" spans="1:7" x14ac:dyDescent="0.3">
      <c r="A1971" s="6">
        <v>40595</v>
      </c>
      <c r="B1971" s="3">
        <v>50.88</v>
      </c>
      <c r="C1971" s="3">
        <v>50.88</v>
      </c>
      <c r="D1971" s="3">
        <v>50.88</v>
      </c>
      <c r="E1971" s="3">
        <v>50.88</v>
      </c>
      <c r="F1971" s="3">
        <v>0</v>
      </c>
      <c r="G1971" s="3">
        <v>50.88</v>
      </c>
    </row>
    <row r="1972" spans="1:7" x14ac:dyDescent="0.3">
      <c r="A1972" s="6">
        <v>40596</v>
      </c>
      <c r="B1972" s="3">
        <v>52.25</v>
      </c>
      <c r="C1972" s="3">
        <v>52.25</v>
      </c>
      <c r="D1972" s="3">
        <v>52.2</v>
      </c>
      <c r="E1972" s="3">
        <v>52.2</v>
      </c>
      <c r="F1972" s="3">
        <v>15</v>
      </c>
      <c r="G1972" s="3">
        <v>52.2</v>
      </c>
    </row>
    <row r="1973" spans="1:7" x14ac:dyDescent="0.3">
      <c r="A1973" s="6">
        <v>40597</v>
      </c>
      <c r="B1973" s="3">
        <v>52</v>
      </c>
      <c r="C1973" s="3">
        <v>52.35</v>
      </c>
      <c r="D1973" s="3">
        <v>51.95</v>
      </c>
      <c r="E1973" s="3">
        <v>52.15</v>
      </c>
      <c r="F1973" s="3">
        <v>29</v>
      </c>
      <c r="G1973" s="3">
        <v>52.1</v>
      </c>
    </row>
    <row r="1974" spans="1:7" x14ac:dyDescent="0.3">
      <c r="A1974" s="6">
        <v>40598</v>
      </c>
      <c r="B1974" s="3">
        <v>53.4</v>
      </c>
      <c r="C1974" s="3">
        <v>53.4</v>
      </c>
      <c r="D1974" s="3">
        <v>52.98</v>
      </c>
      <c r="E1974" s="3">
        <v>53.01</v>
      </c>
      <c r="F1974" s="3">
        <v>8</v>
      </c>
      <c r="G1974" s="3">
        <v>53.2</v>
      </c>
    </row>
    <row r="1975" spans="1:7" x14ac:dyDescent="0.3">
      <c r="A1975" s="6">
        <v>40599</v>
      </c>
      <c r="B1975" s="3">
        <v>53.25</v>
      </c>
      <c r="C1975" s="3">
        <v>53.55</v>
      </c>
      <c r="D1975" s="3">
        <v>53.2</v>
      </c>
      <c r="E1975" s="3">
        <v>53.5</v>
      </c>
      <c r="F1975" s="3">
        <v>22</v>
      </c>
      <c r="G1975" s="3">
        <v>53.23</v>
      </c>
    </row>
    <row r="1976" spans="1:7" x14ac:dyDescent="0.3">
      <c r="A1976" s="6">
        <v>40602</v>
      </c>
      <c r="B1976" s="3">
        <v>51.61</v>
      </c>
      <c r="C1976" s="3">
        <v>51.65</v>
      </c>
      <c r="D1976" s="3">
        <v>51.5</v>
      </c>
      <c r="E1976" s="3">
        <v>51.6</v>
      </c>
      <c r="F1976" s="3">
        <v>47</v>
      </c>
      <c r="G1976" s="3">
        <v>51.6</v>
      </c>
    </row>
    <row r="1977" spans="1:7" x14ac:dyDescent="0.3">
      <c r="A1977" s="6">
        <v>40603</v>
      </c>
      <c r="B1977" s="3">
        <v>49.5</v>
      </c>
      <c r="C1977" s="3">
        <v>49.55</v>
      </c>
      <c r="D1977" s="3">
        <v>49.5</v>
      </c>
      <c r="E1977" s="3">
        <v>49.55</v>
      </c>
      <c r="F1977" s="3">
        <v>20</v>
      </c>
      <c r="G1977" s="3">
        <v>49.75</v>
      </c>
    </row>
    <row r="1978" spans="1:7" x14ac:dyDescent="0.3">
      <c r="A1978" s="6">
        <v>40604</v>
      </c>
      <c r="B1978" s="3">
        <v>49.4</v>
      </c>
      <c r="C1978" s="3">
        <v>50</v>
      </c>
      <c r="D1978" s="3">
        <v>49.4</v>
      </c>
      <c r="E1978" s="3">
        <v>50</v>
      </c>
      <c r="F1978" s="3">
        <v>31</v>
      </c>
      <c r="G1978" s="3">
        <v>50</v>
      </c>
    </row>
    <row r="1979" spans="1:7" x14ac:dyDescent="0.3">
      <c r="A1979" s="6">
        <v>40605</v>
      </c>
      <c r="B1979" s="3">
        <v>50.85</v>
      </c>
      <c r="C1979" s="3">
        <v>50.9</v>
      </c>
      <c r="D1979" s="3">
        <v>50.75</v>
      </c>
      <c r="E1979" s="3">
        <v>50.9</v>
      </c>
      <c r="F1979" s="3">
        <v>54</v>
      </c>
      <c r="G1979" s="3">
        <v>50.9</v>
      </c>
    </row>
    <row r="1980" spans="1:7" x14ac:dyDescent="0.3">
      <c r="A1980" s="6">
        <v>40606</v>
      </c>
      <c r="B1980" s="3">
        <v>51.1</v>
      </c>
      <c r="C1980" s="3">
        <v>51.65</v>
      </c>
      <c r="D1980" s="3">
        <v>51.1</v>
      </c>
      <c r="E1980" s="3">
        <v>51.65</v>
      </c>
      <c r="F1980" s="3">
        <v>23</v>
      </c>
      <c r="G1980" s="3">
        <v>51.53</v>
      </c>
    </row>
    <row r="1981" spans="1:7" x14ac:dyDescent="0.3">
      <c r="A1981" s="6">
        <v>40609</v>
      </c>
      <c r="B1981" s="3">
        <v>52</v>
      </c>
      <c r="C1981" s="3">
        <v>52.5</v>
      </c>
      <c r="D1981" s="3">
        <v>52</v>
      </c>
      <c r="E1981" s="3">
        <v>52.2</v>
      </c>
      <c r="F1981" s="3">
        <v>18</v>
      </c>
      <c r="G1981" s="3">
        <v>52.48</v>
      </c>
    </row>
    <row r="1982" spans="1:7" x14ac:dyDescent="0.3">
      <c r="A1982" s="6">
        <v>40610</v>
      </c>
      <c r="B1982" s="3">
        <v>52</v>
      </c>
      <c r="C1982" s="3">
        <v>52.15</v>
      </c>
      <c r="D1982" s="3">
        <v>51.9</v>
      </c>
      <c r="E1982" s="3">
        <v>52.15</v>
      </c>
      <c r="F1982" s="3">
        <v>57</v>
      </c>
      <c r="G1982" s="3">
        <v>52.15</v>
      </c>
    </row>
    <row r="1983" spans="1:7" x14ac:dyDescent="0.3">
      <c r="A1983" s="6">
        <v>40611</v>
      </c>
      <c r="B1983" s="3">
        <v>52.1</v>
      </c>
      <c r="C1983" s="3">
        <v>52.1</v>
      </c>
      <c r="D1983" s="3">
        <v>51.5</v>
      </c>
      <c r="E1983" s="3">
        <v>51.65</v>
      </c>
      <c r="F1983" s="3">
        <v>51</v>
      </c>
      <c r="G1983" s="3">
        <v>51.5</v>
      </c>
    </row>
    <row r="1984" spans="1:7" x14ac:dyDescent="0.3">
      <c r="A1984" s="6">
        <v>40612</v>
      </c>
      <c r="B1984" s="3">
        <v>51.7</v>
      </c>
      <c r="C1984" s="3">
        <v>51.7</v>
      </c>
      <c r="D1984" s="3">
        <v>51.7</v>
      </c>
      <c r="E1984" s="3">
        <v>51.7</v>
      </c>
      <c r="F1984" s="3">
        <v>10</v>
      </c>
      <c r="G1984" s="3">
        <v>51.7</v>
      </c>
    </row>
    <row r="1985" spans="1:7" x14ac:dyDescent="0.3">
      <c r="A1985" s="6">
        <v>40613</v>
      </c>
      <c r="B1985" s="3">
        <v>52.7</v>
      </c>
      <c r="C1985" s="3">
        <v>52.9</v>
      </c>
      <c r="D1985" s="3">
        <v>52.5</v>
      </c>
      <c r="E1985" s="3">
        <v>52.7</v>
      </c>
      <c r="F1985" s="3">
        <v>46</v>
      </c>
      <c r="G1985" s="3">
        <v>52.7</v>
      </c>
    </row>
    <row r="1986" spans="1:7" x14ac:dyDescent="0.3">
      <c r="A1986" s="6">
        <v>40616</v>
      </c>
      <c r="B1986" s="3">
        <v>53.85</v>
      </c>
      <c r="C1986" s="3">
        <v>55.4</v>
      </c>
      <c r="D1986" s="3">
        <v>53.85</v>
      </c>
      <c r="E1986" s="3">
        <v>55.25</v>
      </c>
      <c r="F1986" s="3">
        <v>35</v>
      </c>
      <c r="G1986" s="3">
        <v>55.3</v>
      </c>
    </row>
    <row r="1987" spans="1:7" x14ac:dyDescent="0.3">
      <c r="A1987" s="6">
        <v>40617</v>
      </c>
      <c r="B1987" s="3">
        <v>55.65</v>
      </c>
      <c r="C1987" s="3">
        <v>59.6</v>
      </c>
      <c r="D1987" s="3">
        <v>55.65</v>
      </c>
      <c r="E1987" s="3">
        <v>58.5</v>
      </c>
      <c r="F1987" s="3">
        <v>68</v>
      </c>
      <c r="G1987" s="3">
        <v>58.5</v>
      </c>
    </row>
    <row r="1988" spans="1:7" x14ac:dyDescent="0.3">
      <c r="A1988" s="6">
        <v>40618</v>
      </c>
      <c r="B1988" s="3">
        <v>60</v>
      </c>
      <c r="C1988" s="3">
        <v>60.5</v>
      </c>
      <c r="D1988" s="3">
        <v>57</v>
      </c>
      <c r="E1988" s="3">
        <v>57</v>
      </c>
      <c r="F1988" s="3">
        <v>70</v>
      </c>
      <c r="G1988" s="3">
        <v>57</v>
      </c>
    </row>
    <row r="1989" spans="1:7" x14ac:dyDescent="0.3">
      <c r="A1989" s="6">
        <v>40619</v>
      </c>
      <c r="B1989" s="3">
        <v>56</v>
      </c>
      <c r="C1989" s="3">
        <v>57</v>
      </c>
      <c r="D1989" s="3">
        <v>56</v>
      </c>
      <c r="E1989" s="3">
        <v>56.5</v>
      </c>
      <c r="F1989" s="3">
        <v>101</v>
      </c>
      <c r="G1989" s="3">
        <v>56.5</v>
      </c>
    </row>
    <row r="1990" spans="1:7" x14ac:dyDescent="0.3">
      <c r="A1990" s="6">
        <v>40620</v>
      </c>
      <c r="B1990" s="3">
        <v>56.6</v>
      </c>
      <c r="C1990" s="3">
        <v>56.6</v>
      </c>
      <c r="D1990" s="3">
        <v>56.25</v>
      </c>
      <c r="E1990" s="3">
        <v>56.25</v>
      </c>
      <c r="F1990" s="3">
        <v>40</v>
      </c>
      <c r="G1990" s="3">
        <v>55.9</v>
      </c>
    </row>
    <row r="1991" spans="1:7" x14ac:dyDescent="0.3">
      <c r="A1991" s="6">
        <v>40623</v>
      </c>
      <c r="B1991" s="3">
        <v>53.25</v>
      </c>
      <c r="C1991" s="3">
        <v>54.5</v>
      </c>
      <c r="D1991" s="3">
        <v>53.25</v>
      </c>
      <c r="E1991" s="3">
        <v>53.85</v>
      </c>
      <c r="F1991" s="3">
        <v>19</v>
      </c>
      <c r="G1991" s="3">
        <v>53.85</v>
      </c>
    </row>
    <row r="1992" spans="1:7" x14ac:dyDescent="0.3">
      <c r="A1992" s="6">
        <v>40624</v>
      </c>
      <c r="B1992" s="3">
        <v>53</v>
      </c>
      <c r="C1992" s="3">
        <v>53.3</v>
      </c>
      <c r="D1992" s="3">
        <v>52.4</v>
      </c>
      <c r="E1992" s="3">
        <v>52.4</v>
      </c>
      <c r="F1992" s="3">
        <v>109</v>
      </c>
      <c r="G1992" s="3">
        <v>52.23</v>
      </c>
    </row>
    <row r="1993" spans="1:7" x14ac:dyDescent="0.3">
      <c r="A1993" s="6">
        <v>40625</v>
      </c>
      <c r="B1993" s="3">
        <v>53.35</v>
      </c>
      <c r="C1993" s="3">
        <v>53.85</v>
      </c>
      <c r="D1993" s="3">
        <v>53.15</v>
      </c>
      <c r="E1993" s="3">
        <v>53.75</v>
      </c>
      <c r="F1993" s="3">
        <v>36</v>
      </c>
      <c r="G1993" s="3">
        <v>53.75</v>
      </c>
    </row>
    <row r="1994" spans="1:7" x14ac:dyDescent="0.3">
      <c r="A1994" s="6">
        <v>40626</v>
      </c>
      <c r="B1994" s="3">
        <v>53.25</v>
      </c>
      <c r="C1994" s="3">
        <v>53.25</v>
      </c>
      <c r="D1994" s="3">
        <v>53.01</v>
      </c>
      <c r="E1994" s="3">
        <v>53.11</v>
      </c>
      <c r="F1994" s="3">
        <v>47</v>
      </c>
      <c r="G1994" s="3">
        <v>53.11</v>
      </c>
    </row>
    <row r="1995" spans="1:7" x14ac:dyDescent="0.3">
      <c r="A1995" s="6">
        <v>40627</v>
      </c>
      <c r="B1995" s="3">
        <v>52.95</v>
      </c>
      <c r="C1995" s="3">
        <v>54</v>
      </c>
      <c r="D1995" s="3">
        <v>52.95</v>
      </c>
      <c r="E1995" s="3">
        <v>54</v>
      </c>
      <c r="F1995" s="3">
        <v>30</v>
      </c>
      <c r="G1995" s="3">
        <v>54</v>
      </c>
    </row>
    <row r="1996" spans="1:7" x14ac:dyDescent="0.3">
      <c r="A1996" s="6">
        <v>40630</v>
      </c>
      <c r="B1996" s="3">
        <v>54.1</v>
      </c>
      <c r="C1996" s="3">
        <v>54.1</v>
      </c>
      <c r="D1996" s="3">
        <v>53.11</v>
      </c>
      <c r="E1996" s="3">
        <v>53.35</v>
      </c>
      <c r="F1996" s="3">
        <v>32</v>
      </c>
      <c r="G1996" s="3">
        <v>53.35</v>
      </c>
    </row>
    <row r="1997" spans="1:7" x14ac:dyDescent="0.3">
      <c r="A1997" s="6">
        <v>40631</v>
      </c>
      <c r="B1997" s="3">
        <v>53.35</v>
      </c>
      <c r="C1997" s="3">
        <v>53.5</v>
      </c>
      <c r="D1997" s="3">
        <v>53.35</v>
      </c>
      <c r="E1997" s="3">
        <v>53.5</v>
      </c>
      <c r="F1997" s="3">
        <v>9</v>
      </c>
      <c r="G1997" s="3">
        <v>53.5</v>
      </c>
    </row>
    <row r="1998" spans="1:7" x14ac:dyDescent="0.3">
      <c r="A1998" s="6">
        <v>40632</v>
      </c>
      <c r="B1998" s="3">
        <v>52.9</v>
      </c>
      <c r="C1998" s="3">
        <v>52.9</v>
      </c>
      <c r="D1998" s="3">
        <v>52.3</v>
      </c>
      <c r="E1998" s="3">
        <v>52.5</v>
      </c>
      <c r="F1998" s="3">
        <v>65</v>
      </c>
      <c r="G1998" s="3">
        <v>52.4</v>
      </c>
    </row>
    <row r="1999" spans="1:7" x14ac:dyDescent="0.3">
      <c r="A1999" s="6">
        <v>40633</v>
      </c>
      <c r="B1999" s="3">
        <v>52.75</v>
      </c>
      <c r="C1999" s="3">
        <v>54</v>
      </c>
      <c r="D1999" s="3">
        <v>52.6</v>
      </c>
      <c r="E1999" s="3">
        <v>53.95</v>
      </c>
      <c r="F1999" s="3">
        <v>74</v>
      </c>
      <c r="G1999" s="3">
        <v>53.95</v>
      </c>
    </row>
    <row r="2000" spans="1:7" x14ac:dyDescent="0.3">
      <c r="A2000" s="6">
        <v>40634</v>
      </c>
      <c r="B2000" s="3">
        <v>53.25</v>
      </c>
      <c r="C2000" s="3">
        <v>53.25</v>
      </c>
      <c r="D2000" s="3">
        <v>53.25</v>
      </c>
      <c r="E2000" s="3">
        <v>53.25</v>
      </c>
      <c r="F2000" s="3">
        <v>1</v>
      </c>
      <c r="G2000" s="3">
        <v>53.25</v>
      </c>
    </row>
    <row r="2001" spans="1:7" x14ac:dyDescent="0.3">
      <c r="A2001" s="6">
        <v>40637</v>
      </c>
      <c r="B2001" s="3">
        <v>53</v>
      </c>
      <c r="C2001" s="3">
        <v>53</v>
      </c>
      <c r="D2001" s="3">
        <v>53</v>
      </c>
      <c r="E2001" s="3">
        <v>53</v>
      </c>
      <c r="F2001" s="3">
        <v>0</v>
      </c>
      <c r="G2001" s="3">
        <v>53</v>
      </c>
    </row>
    <row r="2002" spans="1:7" x14ac:dyDescent="0.3">
      <c r="A2002" s="6">
        <v>40638</v>
      </c>
      <c r="B2002" s="3">
        <v>52.3</v>
      </c>
      <c r="C2002" s="3">
        <v>52.3</v>
      </c>
      <c r="D2002" s="3">
        <v>51.9</v>
      </c>
      <c r="E2002" s="3">
        <v>52</v>
      </c>
      <c r="F2002" s="3">
        <v>30</v>
      </c>
      <c r="G2002" s="3">
        <v>52.3</v>
      </c>
    </row>
    <row r="2003" spans="1:7" x14ac:dyDescent="0.3">
      <c r="A2003" s="6">
        <v>40639</v>
      </c>
      <c r="B2003" s="3">
        <v>51.5</v>
      </c>
      <c r="C2003" s="3">
        <v>52.3</v>
      </c>
      <c r="D2003" s="3">
        <v>51.5</v>
      </c>
      <c r="E2003" s="3">
        <v>52.3</v>
      </c>
      <c r="F2003" s="3">
        <v>44</v>
      </c>
      <c r="G2003" s="3">
        <v>52.3</v>
      </c>
    </row>
    <row r="2004" spans="1:7" x14ac:dyDescent="0.3">
      <c r="A2004" s="6">
        <v>40640</v>
      </c>
      <c r="B2004" s="3">
        <v>51.75</v>
      </c>
      <c r="C2004" s="3">
        <v>51.75</v>
      </c>
      <c r="D2004" s="3">
        <v>51.2</v>
      </c>
      <c r="E2004" s="3">
        <v>51.3</v>
      </c>
      <c r="F2004" s="3">
        <v>19</v>
      </c>
      <c r="G2004" s="3">
        <v>51.3</v>
      </c>
    </row>
    <row r="2005" spans="1:7" x14ac:dyDescent="0.3">
      <c r="A2005" s="6">
        <v>40641</v>
      </c>
      <c r="B2005" s="3">
        <v>51.3</v>
      </c>
      <c r="C2005" s="3">
        <v>51.75</v>
      </c>
      <c r="D2005" s="3">
        <v>51.3</v>
      </c>
      <c r="E2005" s="3">
        <v>51.75</v>
      </c>
      <c r="F2005" s="3">
        <v>32</v>
      </c>
      <c r="G2005" s="3">
        <v>51.88</v>
      </c>
    </row>
    <row r="2006" spans="1:7" x14ac:dyDescent="0.3">
      <c r="A2006" s="6">
        <v>40644</v>
      </c>
      <c r="B2006" s="3">
        <v>52.01</v>
      </c>
      <c r="C2006" s="3">
        <v>53.2</v>
      </c>
      <c r="D2006" s="3">
        <v>52.01</v>
      </c>
      <c r="E2006" s="3">
        <v>53.2</v>
      </c>
      <c r="F2006" s="3">
        <v>70</v>
      </c>
      <c r="G2006" s="3">
        <v>53.2</v>
      </c>
    </row>
    <row r="2007" spans="1:7" x14ac:dyDescent="0.3">
      <c r="A2007" s="6">
        <v>40645</v>
      </c>
      <c r="B2007" s="3">
        <v>53.5</v>
      </c>
      <c r="C2007" s="3">
        <v>53.95</v>
      </c>
      <c r="D2007" s="3">
        <v>53.5</v>
      </c>
      <c r="E2007" s="3">
        <v>53.7</v>
      </c>
      <c r="F2007" s="3">
        <v>17</v>
      </c>
      <c r="G2007" s="3">
        <v>53.7</v>
      </c>
    </row>
    <row r="2008" spans="1:7" x14ac:dyDescent="0.3">
      <c r="A2008" s="6">
        <v>40646</v>
      </c>
      <c r="B2008" s="3">
        <v>53.1</v>
      </c>
      <c r="C2008" s="3">
        <v>53.1</v>
      </c>
      <c r="D2008" s="3">
        <v>53.1</v>
      </c>
      <c r="E2008" s="3">
        <v>53.1</v>
      </c>
      <c r="F2008" s="3">
        <v>10</v>
      </c>
      <c r="G2008" s="3">
        <v>53.1</v>
      </c>
    </row>
    <row r="2009" spans="1:7" x14ac:dyDescent="0.3">
      <c r="A2009" s="6">
        <v>40647</v>
      </c>
      <c r="B2009" s="3">
        <v>52.5</v>
      </c>
      <c r="C2009" s="3">
        <v>52.7</v>
      </c>
      <c r="D2009" s="3">
        <v>52.5</v>
      </c>
      <c r="E2009" s="3">
        <v>52.7</v>
      </c>
      <c r="F2009" s="3">
        <v>10</v>
      </c>
      <c r="G2009" s="3">
        <v>52.85</v>
      </c>
    </row>
    <row r="2010" spans="1:7" x14ac:dyDescent="0.3">
      <c r="A2010" s="6">
        <v>40648</v>
      </c>
      <c r="B2010" s="3">
        <v>52.75</v>
      </c>
      <c r="C2010" s="3">
        <v>52.95</v>
      </c>
      <c r="D2010" s="3">
        <v>52.75</v>
      </c>
      <c r="E2010" s="3">
        <v>52.95</v>
      </c>
      <c r="F2010" s="3">
        <v>23</v>
      </c>
      <c r="G2010" s="3">
        <v>52.9</v>
      </c>
    </row>
    <row r="2011" spans="1:7" x14ac:dyDescent="0.3">
      <c r="A2011" s="6">
        <v>40651</v>
      </c>
      <c r="B2011" s="3">
        <v>54</v>
      </c>
      <c r="C2011" s="3">
        <v>54</v>
      </c>
      <c r="D2011" s="3">
        <v>53.95</v>
      </c>
      <c r="E2011" s="3">
        <v>53.95</v>
      </c>
      <c r="F2011" s="3">
        <v>11</v>
      </c>
      <c r="G2011" s="3">
        <v>53.95</v>
      </c>
    </row>
    <row r="2012" spans="1:7" x14ac:dyDescent="0.3">
      <c r="A2012" s="6">
        <v>40652</v>
      </c>
      <c r="B2012" s="3">
        <v>53.85</v>
      </c>
      <c r="C2012" s="3">
        <v>54</v>
      </c>
      <c r="D2012" s="3">
        <v>53.55</v>
      </c>
      <c r="E2012" s="3">
        <v>53.55</v>
      </c>
      <c r="F2012" s="3">
        <v>8</v>
      </c>
      <c r="G2012" s="3">
        <v>53.55</v>
      </c>
    </row>
    <row r="2013" spans="1:7" x14ac:dyDescent="0.3">
      <c r="A2013" s="6">
        <v>40653</v>
      </c>
      <c r="B2013" s="3">
        <v>53.85</v>
      </c>
      <c r="C2013" s="3">
        <v>53.85</v>
      </c>
      <c r="D2013" s="3">
        <v>53.85</v>
      </c>
      <c r="E2013" s="3">
        <v>53.85</v>
      </c>
      <c r="F2013" s="3">
        <v>5</v>
      </c>
      <c r="G2013" s="3">
        <v>53.85</v>
      </c>
    </row>
    <row r="2014" spans="1:7" x14ac:dyDescent="0.3">
      <c r="A2014" s="6">
        <v>40659</v>
      </c>
      <c r="B2014" s="3">
        <v>54.4</v>
      </c>
      <c r="C2014" s="3">
        <v>54.4</v>
      </c>
      <c r="D2014" s="3">
        <v>54.1</v>
      </c>
      <c r="E2014" s="3">
        <v>54.1</v>
      </c>
      <c r="F2014" s="3">
        <v>44</v>
      </c>
      <c r="G2014" s="3">
        <v>54.28</v>
      </c>
    </row>
    <row r="2015" spans="1:7" x14ac:dyDescent="0.3">
      <c r="A2015" s="6">
        <v>40660</v>
      </c>
      <c r="B2015" s="3">
        <v>54.3</v>
      </c>
      <c r="C2015" s="3">
        <v>54.5</v>
      </c>
      <c r="D2015" s="3">
        <v>54</v>
      </c>
      <c r="E2015" s="3">
        <v>54.1</v>
      </c>
      <c r="F2015" s="3">
        <v>57</v>
      </c>
      <c r="G2015" s="3">
        <v>54.1</v>
      </c>
    </row>
    <row r="2016" spans="1:7" x14ac:dyDescent="0.3">
      <c r="A2016" s="6">
        <v>40661</v>
      </c>
      <c r="B2016" s="3">
        <v>54.5</v>
      </c>
      <c r="C2016" s="3">
        <v>55</v>
      </c>
      <c r="D2016" s="3">
        <v>54.5</v>
      </c>
      <c r="E2016" s="3">
        <v>54.95</v>
      </c>
      <c r="F2016" s="3">
        <v>56</v>
      </c>
      <c r="G2016" s="3">
        <v>55.05</v>
      </c>
    </row>
    <row r="2017" spans="1:7" x14ac:dyDescent="0.3">
      <c r="A2017" s="6">
        <v>40662</v>
      </c>
      <c r="B2017" s="3">
        <v>54.4</v>
      </c>
      <c r="C2017" s="3">
        <v>54.45</v>
      </c>
      <c r="D2017" s="3">
        <v>54</v>
      </c>
      <c r="E2017" s="3">
        <v>54.45</v>
      </c>
      <c r="F2017" s="3">
        <v>23</v>
      </c>
      <c r="G2017" s="3">
        <v>54.45</v>
      </c>
    </row>
    <row r="2018" spans="1:7" x14ac:dyDescent="0.3">
      <c r="A2018" s="6">
        <v>40665</v>
      </c>
      <c r="B2018" s="3">
        <v>57.85</v>
      </c>
      <c r="C2018" s="3">
        <v>57.85</v>
      </c>
      <c r="D2018" s="3">
        <v>57.85</v>
      </c>
      <c r="E2018" s="3">
        <v>57.85</v>
      </c>
      <c r="F2018" s="3">
        <v>0</v>
      </c>
      <c r="G2018" s="3">
        <v>57.85</v>
      </c>
    </row>
    <row r="2019" spans="1:7" x14ac:dyDescent="0.3">
      <c r="A2019" s="6">
        <v>40666</v>
      </c>
      <c r="B2019" s="3">
        <v>56.85</v>
      </c>
      <c r="C2019" s="3">
        <v>56.85</v>
      </c>
      <c r="D2019" s="3">
        <v>56.6</v>
      </c>
      <c r="E2019" s="3">
        <v>56.6</v>
      </c>
      <c r="F2019" s="3">
        <v>19</v>
      </c>
      <c r="G2019" s="3">
        <v>56.65</v>
      </c>
    </row>
    <row r="2020" spans="1:7" x14ac:dyDescent="0.3">
      <c r="A2020" s="6">
        <v>40667</v>
      </c>
      <c r="B2020" s="3">
        <v>56.33</v>
      </c>
      <c r="C2020" s="3">
        <v>56.33</v>
      </c>
      <c r="D2020" s="3">
        <v>56.33</v>
      </c>
      <c r="E2020" s="3">
        <v>56.33</v>
      </c>
      <c r="F2020" s="3">
        <v>0</v>
      </c>
      <c r="G2020" s="3">
        <v>56.33</v>
      </c>
    </row>
    <row r="2021" spans="1:7" x14ac:dyDescent="0.3">
      <c r="A2021" s="6">
        <v>40668</v>
      </c>
      <c r="B2021" s="3">
        <v>56.35</v>
      </c>
      <c r="C2021" s="3">
        <v>56.35</v>
      </c>
      <c r="D2021" s="3">
        <v>55.5</v>
      </c>
      <c r="E2021" s="3">
        <v>55.5</v>
      </c>
      <c r="F2021" s="3">
        <v>6</v>
      </c>
      <c r="G2021" s="3">
        <v>55.5</v>
      </c>
    </row>
    <row r="2022" spans="1:7" x14ac:dyDescent="0.3">
      <c r="A2022" s="6">
        <v>40669</v>
      </c>
      <c r="B2022" s="3">
        <v>55.2</v>
      </c>
      <c r="C2022" s="3">
        <v>55.35</v>
      </c>
      <c r="D2022" s="3">
        <v>55.2</v>
      </c>
      <c r="E2022" s="3">
        <v>55.35</v>
      </c>
      <c r="F2022" s="3">
        <v>33</v>
      </c>
      <c r="G2022" s="3">
        <v>55.35</v>
      </c>
    </row>
    <row r="2023" spans="1:7" x14ac:dyDescent="0.3">
      <c r="A2023" s="6">
        <v>40672</v>
      </c>
      <c r="B2023" s="3">
        <v>55.6</v>
      </c>
      <c r="C2023" s="3">
        <v>55.6</v>
      </c>
      <c r="D2023" s="3">
        <v>55.3</v>
      </c>
      <c r="E2023" s="3">
        <v>55.35</v>
      </c>
      <c r="F2023" s="3">
        <v>42</v>
      </c>
      <c r="G2023" s="3">
        <v>55.45</v>
      </c>
    </row>
    <row r="2024" spans="1:7" x14ac:dyDescent="0.3">
      <c r="A2024" s="6">
        <v>40673</v>
      </c>
      <c r="B2024" s="3">
        <v>55.25</v>
      </c>
      <c r="C2024" s="3">
        <v>56</v>
      </c>
      <c r="D2024" s="3">
        <v>55.25</v>
      </c>
      <c r="E2024" s="3">
        <v>55.8</v>
      </c>
      <c r="F2024" s="3">
        <v>45</v>
      </c>
      <c r="G2024" s="3">
        <v>55.9</v>
      </c>
    </row>
    <row r="2025" spans="1:7" x14ac:dyDescent="0.3">
      <c r="A2025" s="6">
        <v>40674</v>
      </c>
      <c r="B2025" s="3">
        <v>56.4</v>
      </c>
      <c r="C2025" s="3">
        <v>57</v>
      </c>
      <c r="D2025" s="3">
        <v>56.4</v>
      </c>
      <c r="E2025" s="3">
        <v>56.9</v>
      </c>
      <c r="F2025" s="3">
        <v>32</v>
      </c>
      <c r="G2025" s="3">
        <v>56.95</v>
      </c>
    </row>
    <row r="2026" spans="1:7" x14ac:dyDescent="0.3">
      <c r="A2026" s="6">
        <v>40675</v>
      </c>
      <c r="B2026" s="3">
        <v>56.3</v>
      </c>
      <c r="C2026" s="3">
        <v>57</v>
      </c>
      <c r="D2026" s="3">
        <v>56.3</v>
      </c>
      <c r="E2026" s="3">
        <v>57</v>
      </c>
      <c r="F2026" s="3">
        <v>23</v>
      </c>
      <c r="G2026" s="3">
        <v>57</v>
      </c>
    </row>
    <row r="2027" spans="1:7" x14ac:dyDescent="0.3">
      <c r="A2027" s="6">
        <v>40676</v>
      </c>
      <c r="B2027" s="3">
        <v>57.15</v>
      </c>
      <c r="C2027" s="3">
        <v>57.3</v>
      </c>
      <c r="D2027" s="3">
        <v>57.05</v>
      </c>
      <c r="E2027" s="3">
        <v>57.25</v>
      </c>
      <c r="F2027" s="3">
        <v>14</v>
      </c>
      <c r="G2027" s="3">
        <v>57.25</v>
      </c>
    </row>
    <row r="2028" spans="1:7" x14ac:dyDescent="0.3">
      <c r="A2028" s="6">
        <v>40679</v>
      </c>
      <c r="B2028" s="3">
        <v>55.75</v>
      </c>
      <c r="C2028" s="3">
        <v>55.75</v>
      </c>
      <c r="D2028" s="3">
        <v>55.75</v>
      </c>
      <c r="E2028" s="3">
        <v>55.75</v>
      </c>
      <c r="F2028" s="3">
        <v>1</v>
      </c>
      <c r="G2028" s="3">
        <v>55.9</v>
      </c>
    </row>
    <row r="2029" spans="1:7" x14ac:dyDescent="0.3">
      <c r="A2029" s="6">
        <v>40681</v>
      </c>
      <c r="B2029" s="3">
        <v>54.9</v>
      </c>
      <c r="C2029" s="3">
        <v>54.9</v>
      </c>
      <c r="D2029" s="3">
        <v>53.75</v>
      </c>
      <c r="E2029" s="3">
        <v>53.85</v>
      </c>
      <c r="F2029" s="3">
        <v>30</v>
      </c>
      <c r="G2029" s="3">
        <v>53.85</v>
      </c>
    </row>
    <row r="2030" spans="1:7" x14ac:dyDescent="0.3">
      <c r="A2030" s="6">
        <v>40682</v>
      </c>
      <c r="B2030" s="3">
        <v>53.8</v>
      </c>
      <c r="C2030" s="3">
        <v>53.8</v>
      </c>
      <c r="D2030" s="3">
        <v>53.25</v>
      </c>
      <c r="E2030" s="3">
        <v>53.45</v>
      </c>
      <c r="F2030" s="3">
        <v>13</v>
      </c>
      <c r="G2030" s="3">
        <v>53.45</v>
      </c>
    </row>
    <row r="2031" spans="1:7" x14ac:dyDescent="0.3">
      <c r="A2031" s="6">
        <v>40683</v>
      </c>
      <c r="B2031" s="3">
        <v>54.3</v>
      </c>
      <c r="C2031" s="3">
        <v>54.7</v>
      </c>
      <c r="D2031" s="3">
        <v>54.3</v>
      </c>
      <c r="E2031" s="3">
        <v>54.7</v>
      </c>
      <c r="F2031" s="3">
        <v>14</v>
      </c>
      <c r="G2031" s="3">
        <v>54.7</v>
      </c>
    </row>
    <row r="2032" spans="1:7" x14ac:dyDescent="0.3">
      <c r="A2032" s="6">
        <v>40686</v>
      </c>
      <c r="B2032" s="3">
        <v>52.95</v>
      </c>
      <c r="C2032" s="3">
        <v>52.95</v>
      </c>
      <c r="D2032" s="3">
        <v>52</v>
      </c>
      <c r="E2032" s="3">
        <v>52.35</v>
      </c>
      <c r="F2032" s="3">
        <v>33</v>
      </c>
      <c r="G2032" s="3">
        <v>52.35</v>
      </c>
    </row>
    <row r="2033" spans="1:7" x14ac:dyDescent="0.3">
      <c r="A2033" s="6">
        <v>40687</v>
      </c>
      <c r="B2033" s="3">
        <v>52.55</v>
      </c>
      <c r="C2033" s="3">
        <v>52.95</v>
      </c>
      <c r="D2033" s="3">
        <v>52.5</v>
      </c>
      <c r="E2033" s="3">
        <v>52.9</v>
      </c>
      <c r="F2033" s="3">
        <v>65</v>
      </c>
      <c r="G2033" s="3">
        <v>52.9</v>
      </c>
    </row>
    <row r="2034" spans="1:7" x14ac:dyDescent="0.3">
      <c r="A2034" s="6">
        <v>40688</v>
      </c>
      <c r="B2034" s="3">
        <v>53</v>
      </c>
      <c r="C2034" s="3">
        <v>53.55</v>
      </c>
      <c r="D2034" s="3">
        <v>53</v>
      </c>
      <c r="E2034" s="3">
        <v>53.55</v>
      </c>
      <c r="F2034" s="3">
        <v>23</v>
      </c>
      <c r="G2034" s="3">
        <v>53.55</v>
      </c>
    </row>
    <row r="2035" spans="1:7" x14ac:dyDescent="0.3">
      <c r="A2035" s="6">
        <v>40689</v>
      </c>
      <c r="B2035" s="3">
        <v>53.55</v>
      </c>
      <c r="C2035" s="3">
        <v>53.55</v>
      </c>
      <c r="D2035" s="3">
        <v>53.02</v>
      </c>
      <c r="E2035" s="3">
        <v>53.02</v>
      </c>
      <c r="F2035" s="3">
        <v>6</v>
      </c>
      <c r="G2035" s="3">
        <v>53.25</v>
      </c>
    </row>
    <row r="2036" spans="1:7" x14ac:dyDescent="0.3">
      <c r="A2036" s="6">
        <v>40690</v>
      </c>
      <c r="B2036" s="3">
        <v>53</v>
      </c>
      <c r="C2036" s="3">
        <v>53.8</v>
      </c>
      <c r="D2036" s="3">
        <v>52.8</v>
      </c>
      <c r="E2036" s="3">
        <v>53.8</v>
      </c>
      <c r="F2036" s="3">
        <v>16</v>
      </c>
      <c r="G2036" s="3">
        <v>53.8</v>
      </c>
    </row>
    <row r="2037" spans="1:7" x14ac:dyDescent="0.3">
      <c r="A2037" s="6">
        <v>40693</v>
      </c>
      <c r="B2037" s="3">
        <v>54.7</v>
      </c>
      <c r="C2037" s="3">
        <v>55</v>
      </c>
      <c r="D2037" s="3">
        <v>54.7</v>
      </c>
      <c r="E2037" s="3">
        <v>55</v>
      </c>
      <c r="F2037" s="3">
        <v>16</v>
      </c>
      <c r="G2037" s="3">
        <v>55</v>
      </c>
    </row>
    <row r="2038" spans="1:7" x14ac:dyDescent="0.3">
      <c r="A2038" s="6">
        <v>40694</v>
      </c>
      <c r="B2038" s="3">
        <v>54.3</v>
      </c>
      <c r="C2038" s="3">
        <v>54.55</v>
      </c>
      <c r="D2038" s="3">
        <v>54.3</v>
      </c>
      <c r="E2038" s="3">
        <v>54.3</v>
      </c>
      <c r="F2038" s="3">
        <v>126</v>
      </c>
      <c r="G2038" s="3">
        <v>54.4</v>
      </c>
    </row>
    <row r="2039" spans="1:7" x14ac:dyDescent="0.3">
      <c r="A2039" s="6">
        <v>40695</v>
      </c>
      <c r="B2039" s="3">
        <v>56.85</v>
      </c>
      <c r="C2039" s="3">
        <v>56.85</v>
      </c>
      <c r="D2039" s="3">
        <v>56.25</v>
      </c>
      <c r="E2039" s="3">
        <v>56.3</v>
      </c>
      <c r="F2039" s="3">
        <v>18</v>
      </c>
      <c r="G2039" s="3">
        <v>56.3</v>
      </c>
    </row>
    <row r="2040" spans="1:7" x14ac:dyDescent="0.3">
      <c r="A2040" s="6">
        <v>40697</v>
      </c>
      <c r="B2040" s="3">
        <v>55.6</v>
      </c>
      <c r="C2040" s="3">
        <v>55.6</v>
      </c>
      <c r="D2040" s="3">
        <v>55.5</v>
      </c>
      <c r="E2040" s="3">
        <v>55.5</v>
      </c>
      <c r="F2040" s="3">
        <v>13</v>
      </c>
      <c r="G2040" s="3">
        <v>55.5</v>
      </c>
    </row>
    <row r="2041" spans="1:7" x14ac:dyDescent="0.3">
      <c r="A2041" s="6">
        <v>40700</v>
      </c>
      <c r="B2041" s="3">
        <v>54.8</v>
      </c>
      <c r="C2041" s="3">
        <v>55.4</v>
      </c>
      <c r="D2041" s="3">
        <v>54.8</v>
      </c>
      <c r="E2041" s="3">
        <v>55.4</v>
      </c>
      <c r="F2041" s="3">
        <v>18</v>
      </c>
      <c r="G2041" s="3">
        <v>55.15</v>
      </c>
    </row>
    <row r="2042" spans="1:7" x14ac:dyDescent="0.3">
      <c r="A2042" s="6">
        <v>40701</v>
      </c>
      <c r="B2042" s="3">
        <v>54.75</v>
      </c>
      <c r="C2042" s="3">
        <v>54.75</v>
      </c>
      <c r="D2042" s="3">
        <v>54.5</v>
      </c>
      <c r="E2042" s="3">
        <v>54.5</v>
      </c>
      <c r="F2042" s="3">
        <v>48</v>
      </c>
      <c r="G2042" s="3">
        <v>54.5</v>
      </c>
    </row>
    <row r="2043" spans="1:7" x14ac:dyDescent="0.3">
      <c r="A2043" s="6">
        <v>40702</v>
      </c>
      <c r="B2043" s="3">
        <v>54.3</v>
      </c>
      <c r="C2043" s="3">
        <v>54.4</v>
      </c>
      <c r="D2043" s="3">
        <v>53.3</v>
      </c>
      <c r="E2043" s="3">
        <v>53.6</v>
      </c>
      <c r="F2043" s="3">
        <v>79</v>
      </c>
      <c r="G2043" s="3">
        <v>53.6</v>
      </c>
    </row>
    <row r="2044" spans="1:7" x14ac:dyDescent="0.3">
      <c r="A2044" s="6">
        <v>40703</v>
      </c>
      <c r="B2044" s="3">
        <v>53</v>
      </c>
      <c r="C2044" s="3">
        <v>53.25</v>
      </c>
      <c r="D2044" s="3">
        <v>53</v>
      </c>
      <c r="E2044" s="3">
        <v>53</v>
      </c>
      <c r="F2044" s="3">
        <v>30</v>
      </c>
      <c r="G2044" s="3">
        <v>53</v>
      </c>
    </row>
    <row r="2045" spans="1:7" x14ac:dyDescent="0.3">
      <c r="A2045" s="6">
        <v>40704</v>
      </c>
      <c r="B2045" s="3">
        <v>52.6</v>
      </c>
      <c r="C2045" s="3">
        <v>52.7</v>
      </c>
      <c r="D2045" s="3">
        <v>52.45</v>
      </c>
      <c r="E2045" s="3">
        <v>52.45</v>
      </c>
      <c r="F2045" s="3">
        <v>66</v>
      </c>
      <c r="G2045" s="3">
        <v>52.48</v>
      </c>
    </row>
    <row r="2046" spans="1:7" x14ac:dyDescent="0.3">
      <c r="A2046" s="6">
        <v>40708</v>
      </c>
      <c r="B2046" s="3">
        <v>53.2</v>
      </c>
      <c r="C2046" s="3">
        <v>53.2</v>
      </c>
      <c r="D2046" s="3">
        <v>53</v>
      </c>
      <c r="E2046" s="3">
        <v>53</v>
      </c>
      <c r="F2046" s="3">
        <v>13</v>
      </c>
      <c r="G2046" s="3">
        <v>53.28</v>
      </c>
    </row>
    <row r="2047" spans="1:7" x14ac:dyDescent="0.3">
      <c r="A2047" s="6">
        <v>40709</v>
      </c>
      <c r="B2047" s="3">
        <v>52</v>
      </c>
      <c r="C2047" s="3">
        <v>52</v>
      </c>
      <c r="D2047" s="3">
        <v>51.65</v>
      </c>
      <c r="E2047" s="3">
        <v>51.65</v>
      </c>
      <c r="F2047" s="3">
        <v>18</v>
      </c>
      <c r="G2047" s="3">
        <v>52</v>
      </c>
    </row>
    <row r="2048" spans="1:7" x14ac:dyDescent="0.3">
      <c r="A2048" s="6">
        <v>40710</v>
      </c>
      <c r="B2048" s="3">
        <v>51.5</v>
      </c>
      <c r="C2048" s="3">
        <v>51.75</v>
      </c>
      <c r="D2048" s="3">
        <v>51.5</v>
      </c>
      <c r="E2048" s="3">
        <v>51.65</v>
      </c>
      <c r="F2048" s="3">
        <v>26</v>
      </c>
      <c r="G2048" s="3">
        <v>51.78</v>
      </c>
    </row>
    <row r="2049" spans="1:7" x14ac:dyDescent="0.3">
      <c r="A2049" s="6">
        <v>40711</v>
      </c>
      <c r="B2049" s="3">
        <v>51.5</v>
      </c>
      <c r="C2049" s="3">
        <v>51.5</v>
      </c>
      <c r="D2049" s="3">
        <v>50</v>
      </c>
      <c r="E2049" s="3">
        <v>50.05</v>
      </c>
      <c r="F2049" s="3">
        <v>57</v>
      </c>
      <c r="G2049" s="3">
        <v>50</v>
      </c>
    </row>
    <row r="2050" spans="1:7" x14ac:dyDescent="0.3">
      <c r="A2050" s="6">
        <v>40714</v>
      </c>
      <c r="B2050" s="3">
        <v>49.75</v>
      </c>
      <c r="C2050" s="3">
        <v>50.5</v>
      </c>
      <c r="D2050" s="3">
        <v>49.75</v>
      </c>
      <c r="E2050" s="3">
        <v>50.5</v>
      </c>
      <c r="F2050" s="3">
        <v>52</v>
      </c>
      <c r="G2050" s="3">
        <v>50.5</v>
      </c>
    </row>
    <row r="2051" spans="1:7" x14ac:dyDescent="0.3">
      <c r="A2051" s="6">
        <v>40715</v>
      </c>
      <c r="B2051" s="3">
        <v>50.9</v>
      </c>
      <c r="C2051" s="3">
        <v>50.9</v>
      </c>
      <c r="D2051" s="3">
        <v>49.7</v>
      </c>
      <c r="E2051" s="3">
        <v>49.7</v>
      </c>
      <c r="F2051" s="3">
        <v>69</v>
      </c>
      <c r="G2051" s="3">
        <v>49.85</v>
      </c>
    </row>
    <row r="2052" spans="1:7" x14ac:dyDescent="0.3">
      <c r="A2052" s="6">
        <v>40716</v>
      </c>
      <c r="B2052" s="3">
        <v>49.5</v>
      </c>
      <c r="C2052" s="3">
        <v>49.5</v>
      </c>
      <c r="D2052" s="3">
        <v>48.4</v>
      </c>
      <c r="E2052" s="3">
        <v>48.55</v>
      </c>
      <c r="F2052" s="3">
        <v>65</v>
      </c>
      <c r="G2052" s="3">
        <v>48.8</v>
      </c>
    </row>
    <row r="2053" spans="1:7" x14ac:dyDescent="0.3">
      <c r="A2053" s="6">
        <v>40717</v>
      </c>
      <c r="B2053" s="3">
        <v>49.7</v>
      </c>
      <c r="C2053" s="3">
        <v>49.7</v>
      </c>
      <c r="D2053" s="3">
        <v>48.5</v>
      </c>
      <c r="E2053" s="3">
        <v>49.15</v>
      </c>
      <c r="F2053" s="3">
        <v>102</v>
      </c>
      <c r="G2053" s="3">
        <v>48.7</v>
      </c>
    </row>
    <row r="2054" spans="1:7" x14ac:dyDescent="0.3">
      <c r="A2054" s="6">
        <v>40718</v>
      </c>
      <c r="B2054" s="3">
        <v>48.05</v>
      </c>
      <c r="C2054" s="3">
        <v>48.05</v>
      </c>
      <c r="D2054" s="3">
        <v>47.85</v>
      </c>
      <c r="E2054" s="3">
        <v>47.85</v>
      </c>
      <c r="F2054" s="3">
        <v>3</v>
      </c>
      <c r="G2054" s="3">
        <v>47.63</v>
      </c>
    </row>
    <row r="2055" spans="1:7" x14ac:dyDescent="0.3">
      <c r="A2055" s="6">
        <v>40721</v>
      </c>
      <c r="B2055" s="3">
        <v>46</v>
      </c>
      <c r="C2055" s="3">
        <v>46.9</v>
      </c>
      <c r="D2055" s="3">
        <v>45.8</v>
      </c>
      <c r="E2055" s="3">
        <v>46.8</v>
      </c>
      <c r="F2055" s="3">
        <v>65</v>
      </c>
      <c r="G2055" s="3">
        <v>46.8</v>
      </c>
    </row>
    <row r="2056" spans="1:7" x14ac:dyDescent="0.3">
      <c r="A2056" s="6">
        <v>40722</v>
      </c>
      <c r="B2056" s="3">
        <v>47.4</v>
      </c>
      <c r="C2056" s="3">
        <v>47.75</v>
      </c>
      <c r="D2056" s="3">
        <v>47.3</v>
      </c>
      <c r="E2056" s="3">
        <v>47.75</v>
      </c>
      <c r="F2056" s="3">
        <v>91</v>
      </c>
      <c r="G2056" s="3">
        <v>47.75</v>
      </c>
    </row>
    <row r="2057" spans="1:7" x14ac:dyDescent="0.3">
      <c r="A2057" s="6">
        <v>40723</v>
      </c>
      <c r="B2057" s="3">
        <v>48</v>
      </c>
      <c r="C2057" s="3">
        <v>48</v>
      </c>
      <c r="D2057" s="3">
        <v>47.7</v>
      </c>
      <c r="E2057" s="3">
        <v>47.95</v>
      </c>
      <c r="F2057" s="3">
        <v>66</v>
      </c>
      <c r="G2057" s="3">
        <v>47.95</v>
      </c>
    </row>
    <row r="2058" spans="1:7" x14ac:dyDescent="0.3">
      <c r="A2058" s="6">
        <v>40724</v>
      </c>
      <c r="B2058" s="3">
        <v>48</v>
      </c>
      <c r="C2058" s="3">
        <v>48.1</v>
      </c>
      <c r="D2058" s="3">
        <v>47.6</v>
      </c>
      <c r="E2058" s="3">
        <v>48.1</v>
      </c>
      <c r="F2058" s="3">
        <v>126</v>
      </c>
      <c r="G2058" s="3">
        <v>47.88</v>
      </c>
    </row>
    <row r="2059" spans="1:7" x14ac:dyDescent="0.3">
      <c r="A2059" s="6">
        <v>40725</v>
      </c>
      <c r="B2059" s="3">
        <v>48.2</v>
      </c>
      <c r="C2059" s="3">
        <v>48.2</v>
      </c>
      <c r="D2059" s="3">
        <v>47.5</v>
      </c>
      <c r="E2059" s="3">
        <v>48</v>
      </c>
      <c r="F2059" s="3">
        <v>31</v>
      </c>
      <c r="G2059" s="3">
        <v>48</v>
      </c>
    </row>
    <row r="2060" spans="1:7" x14ac:dyDescent="0.3">
      <c r="A2060" s="6">
        <v>40728</v>
      </c>
      <c r="B2060" s="3">
        <v>47.75</v>
      </c>
      <c r="C2060" s="3">
        <v>49</v>
      </c>
      <c r="D2060" s="3">
        <v>47.75</v>
      </c>
      <c r="E2060" s="3">
        <v>49</v>
      </c>
      <c r="F2060" s="3">
        <v>108</v>
      </c>
      <c r="G2060" s="3">
        <v>48.6</v>
      </c>
    </row>
    <row r="2061" spans="1:7" x14ac:dyDescent="0.3">
      <c r="A2061" s="6">
        <v>40729</v>
      </c>
      <c r="B2061" s="3">
        <v>49.5</v>
      </c>
      <c r="C2061" s="3">
        <v>51.25</v>
      </c>
      <c r="D2061" s="3">
        <v>49.5</v>
      </c>
      <c r="E2061" s="3">
        <v>51</v>
      </c>
      <c r="F2061" s="3">
        <v>29</v>
      </c>
      <c r="G2061" s="3">
        <v>51</v>
      </c>
    </row>
    <row r="2062" spans="1:7" x14ac:dyDescent="0.3">
      <c r="A2062" s="6">
        <v>40730</v>
      </c>
      <c r="B2062" s="3">
        <v>50.75</v>
      </c>
      <c r="C2062" s="3">
        <v>51</v>
      </c>
      <c r="D2062" s="3">
        <v>50.75</v>
      </c>
      <c r="E2062" s="3">
        <v>51</v>
      </c>
      <c r="F2062" s="3">
        <v>17</v>
      </c>
      <c r="G2062" s="3">
        <v>51</v>
      </c>
    </row>
    <row r="2063" spans="1:7" x14ac:dyDescent="0.3">
      <c r="A2063" s="6">
        <v>40731</v>
      </c>
      <c r="B2063" s="3">
        <v>50.5</v>
      </c>
      <c r="C2063" s="3">
        <v>50.5</v>
      </c>
      <c r="D2063" s="3">
        <v>50</v>
      </c>
      <c r="E2063" s="3">
        <v>50.3</v>
      </c>
      <c r="F2063" s="3">
        <v>69</v>
      </c>
      <c r="G2063" s="3">
        <v>50.3</v>
      </c>
    </row>
    <row r="2064" spans="1:7" x14ac:dyDescent="0.3">
      <c r="A2064" s="6">
        <v>40732</v>
      </c>
      <c r="B2064" s="3">
        <v>49.4</v>
      </c>
      <c r="C2064" s="3">
        <v>49.8</v>
      </c>
      <c r="D2064" s="3">
        <v>49.34</v>
      </c>
      <c r="E2064" s="3">
        <v>49.8</v>
      </c>
      <c r="F2064" s="3">
        <v>30</v>
      </c>
      <c r="G2064" s="3">
        <v>49.8</v>
      </c>
    </row>
    <row r="2065" spans="1:7" x14ac:dyDescent="0.3">
      <c r="A2065" s="6">
        <v>40735</v>
      </c>
      <c r="B2065" s="3">
        <v>48.7</v>
      </c>
      <c r="C2065" s="3">
        <v>48.7</v>
      </c>
      <c r="D2065" s="3">
        <v>48.7</v>
      </c>
      <c r="E2065" s="3">
        <v>48.7</v>
      </c>
      <c r="F2065" s="3">
        <v>10</v>
      </c>
      <c r="G2065" s="3">
        <v>48.7</v>
      </c>
    </row>
    <row r="2066" spans="1:7" x14ac:dyDescent="0.3">
      <c r="A2066" s="6">
        <v>40736</v>
      </c>
      <c r="B2066" s="3">
        <v>49.5</v>
      </c>
      <c r="C2066" s="3">
        <v>50.2</v>
      </c>
      <c r="D2066" s="3">
        <v>49.46</v>
      </c>
      <c r="E2066" s="3">
        <v>49.66</v>
      </c>
      <c r="F2066" s="3">
        <v>54</v>
      </c>
      <c r="G2066" s="3">
        <v>49.66</v>
      </c>
    </row>
    <row r="2067" spans="1:7" x14ac:dyDescent="0.3">
      <c r="A2067" s="6">
        <v>40737</v>
      </c>
      <c r="B2067" s="3">
        <v>50</v>
      </c>
      <c r="C2067" s="3">
        <v>50</v>
      </c>
      <c r="D2067" s="3">
        <v>49.7</v>
      </c>
      <c r="E2067" s="3">
        <v>49.7</v>
      </c>
      <c r="F2067" s="3">
        <v>14</v>
      </c>
      <c r="G2067" s="3">
        <v>49.7</v>
      </c>
    </row>
    <row r="2068" spans="1:7" x14ac:dyDescent="0.3">
      <c r="A2068" s="6">
        <v>40738</v>
      </c>
      <c r="B2068" s="3">
        <v>48.9</v>
      </c>
      <c r="C2068" s="3">
        <v>48.9</v>
      </c>
      <c r="D2068" s="3">
        <v>48.9</v>
      </c>
      <c r="E2068" s="3">
        <v>48.9</v>
      </c>
      <c r="F2068" s="3">
        <v>12</v>
      </c>
      <c r="G2068" s="3">
        <v>49.25</v>
      </c>
    </row>
    <row r="2069" spans="1:7" x14ac:dyDescent="0.3">
      <c r="A2069" s="6">
        <v>40739</v>
      </c>
      <c r="B2069" s="3">
        <v>48.75</v>
      </c>
      <c r="C2069" s="3">
        <v>49.25</v>
      </c>
      <c r="D2069" s="3">
        <v>48.75</v>
      </c>
      <c r="E2069" s="3">
        <v>49.25</v>
      </c>
      <c r="F2069" s="3">
        <v>15</v>
      </c>
      <c r="G2069" s="3">
        <v>49.65</v>
      </c>
    </row>
    <row r="2070" spans="1:7" x14ac:dyDescent="0.3">
      <c r="A2070" s="6">
        <v>40742</v>
      </c>
      <c r="B2070" s="3">
        <v>48.05</v>
      </c>
      <c r="C2070" s="3">
        <v>48.05</v>
      </c>
      <c r="D2070" s="3">
        <v>48.05</v>
      </c>
      <c r="E2070" s="3">
        <v>48.05</v>
      </c>
      <c r="F2070" s="3">
        <v>1</v>
      </c>
      <c r="G2070" s="3">
        <v>48.05</v>
      </c>
    </row>
    <row r="2071" spans="1:7" x14ac:dyDescent="0.3">
      <c r="A2071" s="6">
        <v>40743</v>
      </c>
      <c r="B2071" s="3">
        <v>49.05</v>
      </c>
      <c r="C2071" s="3">
        <v>49.1</v>
      </c>
      <c r="D2071" s="3">
        <v>49.05</v>
      </c>
      <c r="E2071" s="3">
        <v>49.05</v>
      </c>
      <c r="F2071" s="3">
        <v>15</v>
      </c>
      <c r="G2071" s="3">
        <v>48.98</v>
      </c>
    </row>
    <row r="2072" spans="1:7" x14ac:dyDescent="0.3">
      <c r="A2072" s="6">
        <v>40744</v>
      </c>
      <c r="B2072" s="3">
        <v>49.2</v>
      </c>
      <c r="C2072" s="3">
        <v>49.2</v>
      </c>
      <c r="D2072" s="3">
        <v>49.2</v>
      </c>
      <c r="E2072" s="3">
        <v>49.2</v>
      </c>
      <c r="F2072" s="3">
        <v>5</v>
      </c>
      <c r="G2072" s="3">
        <v>49.2</v>
      </c>
    </row>
    <row r="2073" spans="1:7" x14ac:dyDescent="0.3">
      <c r="A2073" s="6">
        <v>40745</v>
      </c>
      <c r="B2073" s="3">
        <v>50</v>
      </c>
      <c r="C2073" s="3">
        <v>50</v>
      </c>
      <c r="D2073" s="3">
        <v>50</v>
      </c>
      <c r="E2073" s="3">
        <v>50</v>
      </c>
      <c r="F2073" s="3">
        <v>1</v>
      </c>
      <c r="G2073" s="3">
        <v>50</v>
      </c>
    </row>
    <row r="2074" spans="1:7" x14ac:dyDescent="0.3">
      <c r="A2074" s="6">
        <v>40746</v>
      </c>
      <c r="B2074" s="3">
        <v>49.2</v>
      </c>
      <c r="C2074" s="3">
        <v>49.2</v>
      </c>
      <c r="D2074" s="3">
        <v>49.2</v>
      </c>
      <c r="E2074" s="3">
        <v>49.2</v>
      </c>
      <c r="F2074" s="3">
        <v>3</v>
      </c>
      <c r="G2074" s="3">
        <v>49.2</v>
      </c>
    </row>
    <row r="2075" spans="1:7" x14ac:dyDescent="0.3">
      <c r="A2075" s="6">
        <v>40749</v>
      </c>
      <c r="B2075" s="3">
        <v>49.45</v>
      </c>
      <c r="C2075" s="3">
        <v>49.45</v>
      </c>
      <c r="D2075" s="3">
        <v>49.45</v>
      </c>
      <c r="E2075" s="3">
        <v>49.45</v>
      </c>
      <c r="F2075" s="3">
        <v>60</v>
      </c>
      <c r="G2075" s="3">
        <v>49.45</v>
      </c>
    </row>
    <row r="2076" spans="1:7" x14ac:dyDescent="0.3">
      <c r="A2076" s="6">
        <v>40750</v>
      </c>
      <c r="B2076" s="3">
        <v>49.5</v>
      </c>
      <c r="C2076" s="3">
        <v>49.5</v>
      </c>
      <c r="D2076" s="3">
        <v>49.25</v>
      </c>
      <c r="E2076" s="3">
        <v>49.25</v>
      </c>
      <c r="F2076" s="3">
        <v>26</v>
      </c>
      <c r="G2076" s="3">
        <v>49.25</v>
      </c>
    </row>
    <row r="2077" spans="1:7" x14ac:dyDescent="0.3">
      <c r="A2077" s="6">
        <v>40751</v>
      </c>
      <c r="B2077" s="3">
        <v>49.75</v>
      </c>
      <c r="C2077" s="3">
        <v>49.85</v>
      </c>
      <c r="D2077" s="3">
        <v>49.25</v>
      </c>
      <c r="E2077" s="3">
        <v>49.5</v>
      </c>
      <c r="F2077" s="3">
        <v>42</v>
      </c>
      <c r="G2077" s="3">
        <v>49.5</v>
      </c>
    </row>
    <row r="2078" spans="1:7" x14ac:dyDescent="0.3">
      <c r="A2078" s="6">
        <v>40752</v>
      </c>
      <c r="B2078" s="3">
        <v>49.95</v>
      </c>
      <c r="C2078" s="3">
        <v>49.95</v>
      </c>
      <c r="D2078" s="3">
        <v>49.95</v>
      </c>
      <c r="E2078" s="3">
        <v>49.95</v>
      </c>
      <c r="F2078" s="3">
        <v>0</v>
      </c>
      <c r="G2078" s="3">
        <v>49.95</v>
      </c>
    </row>
    <row r="2079" spans="1:7" x14ac:dyDescent="0.3">
      <c r="A2079" s="6">
        <v>40753</v>
      </c>
      <c r="B2079" s="3">
        <v>49.4</v>
      </c>
      <c r="C2079" s="3">
        <v>49.4</v>
      </c>
      <c r="D2079" s="3">
        <v>49.4</v>
      </c>
      <c r="E2079" s="3">
        <v>49.4</v>
      </c>
      <c r="F2079" s="3">
        <v>0</v>
      </c>
      <c r="G2079" s="3">
        <v>49.4</v>
      </c>
    </row>
    <row r="2080" spans="1:7" x14ac:dyDescent="0.3">
      <c r="A2080" s="6">
        <v>40756</v>
      </c>
      <c r="B2080" s="3">
        <v>50.5</v>
      </c>
      <c r="C2080" s="3">
        <v>50.5</v>
      </c>
      <c r="D2080" s="3">
        <v>50.5</v>
      </c>
      <c r="E2080" s="3">
        <v>50.5</v>
      </c>
      <c r="F2080" s="3">
        <v>1</v>
      </c>
      <c r="G2080" s="3">
        <v>50.3</v>
      </c>
    </row>
    <row r="2081" spans="1:7" x14ac:dyDescent="0.3">
      <c r="A2081" s="6">
        <v>40757</v>
      </c>
      <c r="B2081" s="3">
        <v>49.75</v>
      </c>
      <c r="C2081" s="3">
        <v>49.85</v>
      </c>
      <c r="D2081" s="3">
        <v>49.7</v>
      </c>
      <c r="E2081" s="3">
        <v>49.7</v>
      </c>
      <c r="F2081" s="3">
        <v>69</v>
      </c>
      <c r="G2081" s="3">
        <v>49.7</v>
      </c>
    </row>
    <row r="2082" spans="1:7" x14ac:dyDescent="0.3">
      <c r="A2082" s="6">
        <v>40758</v>
      </c>
      <c r="B2082" s="3">
        <v>49.1</v>
      </c>
      <c r="C2082" s="3">
        <v>49.5</v>
      </c>
      <c r="D2082" s="3">
        <v>49</v>
      </c>
      <c r="E2082" s="3">
        <v>49.5</v>
      </c>
      <c r="F2082" s="3">
        <v>119</v>
      </c>
      <c r="G2082" s="3">
        <v>49.5</v>
      </c>
    </row>
    <row r="2083" spans="1:7" x14ac:dyDescent="0.3">
      <c r="A2083" s="6">
        <v>40759</v>
      </c>
      <c r="B2083" s="3">
        <v>49.25</v>
      </c>
      <c r="C2083" s="3">
        <v>49.25</v>
      </c>
      <c r="D2083" s="3">
        <v>48.9</v>
      </c>
      <c r="E2083" s="3">
        <v>49</v>
      </c>
      <c r="F2083" s="3">
        <v>24</v>
      </c>
      <c r="G2083" s="3">
        <v>48.95</v>
      </c>
    </row>
    <row r="2084" spans="1:7" x14ac:dyDescent="0.3">
      <c r="A2084" s="6">
        <v>40760</v>
      </c>
      <c r="B2084" s="3">
        <v>48.35</v>
      </c>
      <c r="C2084" s="3">
        <v>48.35</v>
      </c>
      <c r="D2084" s="3">
        <v>48.35</v>
      </c>
      <c r="E2084" s="3">
        <v>48.35</v>
      </c>
      <c r="F2084" s="3">
        <v>20</v>
      </c>
      <c r="G2084" s="3">
        <v>48.35</v>
      </c>
    </row>
    <row r="2085" spans="1:7" x14ac:dyDescent="0.3">
      <c r="A2085" s="6">
        <v>40763</v>
      </c>
      <c r="B2085" s="3">
        <v>47.9</v>
      </c>
      <c r="C2085" s="3">
        <v>48</v>
      </c>
      <c r="D2085" s="3">
        <v>47.6</v>
      </c>
      <c r="E2085" s="3">
        <v>48</v>
      </c>
      <c r="F2085" s="3">
        <v>26</v>
      </c>
      <c r="G2085" s="3">
        <v>48</v>
      </c>
    </row>
    <row r="2086" spans="1:7" x14ac:dyDescent="0.3">
      <c r="A2086" s="6">
        <v>40764</v>
      </c>
      <c r="B2086" s="3">
        <v>48.25</v>
      </c>
      <c r="C2086" s="3">
        <v>48.25</v>
      </c>
      <c r="D2086" s="3">
        <v>48.25</v>
      </c>
      <c r="E2086" s="3">
        <v>48.25</v>
      </c>
      <c r="F2086" s="3">
        <v>4</v>
      </c>
      <c r="G2086" s="3">
        <v>48.25</v>
      </c>
    </row>
    <row r="2087" spans="1:7" x14ac:dyDescent="0.3">
      <c r="A2087" s="6">
        <v>40765</v>
      </c>
      <c r="B2087" s="3">
        <v>48.2</v>
      </c>
      <c r="C2087" s="3">
        <v>48.25</v>
      </c>
      <c r="D2087" s="3">
        <v>48</v>
      </c>
      <c r="E2087" s="3">
        <v>48</v>
      </c>
      <c r="F2087" s="3">
        <v>28</v>
      </c>
      <c r="G2087" s="3">
        <v>48</v>
      </c>
    </row>
    <row r="2088" spans="1:7" x14ac:dyDescent="0.3">
      <c r="A2088" s="6">
        <v>40766</v>
      </c>
      <c r="B2088" s="3">
        <v>49</v>
      </c>
      <c r="C2088" s="3">
        <v>49</v>
      </c>
      <c r="D2088" s="3">
        <v>48.8</v>
      </c>
      <c r="E2088" s="3">
        <v>49</v>
      </c>
      <c r="F2088" s="3">
        <v>32</v>
      </c>
      <c r="G2088" s="3">
        <v>48.8</v>
      </c>
    </row>
    <row r="2089" spans="1:7" x14ac:dyDescent="0.3">
      <c r="A2089" s="6">
        <v>40767</v>
      </c>
      <c r="B2089" s="3">
        <v>49.5</v>
      </c>
      <c r="C2089" s="3">
        <v>49.5</v>
      </c>
      <c r="D2089" s="3">
        <v>49.5</v>
      </c>
      <c r="E2089" s="3">
        <v>49.5</v>
      </c>
      <c r="F2089" s="3">
        <v>40</v>
      </c>
      <c r="G2089" s="3">
        <v>49.5</v>
      </c>
    </row>
    <row r="2090" spans="1:7" x14ac:dyDescent="0.3">
      <c r="A2090" s="6">
        <v>40770</v>
      </c>
      <c r="B2090" s="3">
        <v>49.25</v>
      </c>
      <c r="C2090" s="3">
        <v>49.25</v>
      </c>
      <c r="D2090" s="3">
        <v>49.25</v>
      </c>
      <c r="E2090" s="3">
        <v>49.25</v>
      </c>
      <c r="F2090" s="3">
        <v>59</v>
      </c>
      <c r="G2090" s="3">
        <v>49.25</v>
      </c>
    </row>
    <row r="2091" spans="1:7" x14ac:dyDescent="0.3">
      <c r="A2091" s="6">
        <v>40771</v>
      </c>
      <c r="B2091" s="3">
        <v>49</v>
      </c>
      <c r="C2091" s="3">
        <v>49</v>
      </c>
      <c r="D2091" s="3">
        <v>48.65</v>
      </c>
      <c r="E2091" s="3">
        <v>48.75</v>
      </c>
      <c r="F2091" s="3">
        <v>3</v>
      </c>
      <c r="G2091" s="3">
        <v>48.75</v>
      </c>
    </row>
    <row r="2092" spans="1:7" x14ac:dyDescent="0.3">
      <c r="A2092" s="6">
        <v>40772</v>
      </c>
      <c r="B2092" s="3">
        <v>49.25</v>
      </c>
      <c r="C2092" s="3">
        <v>49.5</v>
      </c>
      <c r="D2092" s="3">
        <v>49.25</v>
      </c>
      <c r="E2092" s="3">
        <v>49.5</v>
      </c>
      <c r="F2092" s="3">
        <v>119</v>
      </c>
      <c r="G2092" s="3">
        <v>49.5</v>
      </c>
    </row>
    <row r="2093" spans="1:7" x14ac:dyDescent="0.3">
      <c r="A2093" s="6">
        <v>40773</v>
      </c>
      <c r="B2093" s="3">
        <v>48.8</v>
      </c>
      <c r="C2093" s="3">
        <v>48.8</v>
      </c>
      <c r="D2093" s="3">
        <v>48.6</v>
      </c>
      <c r="E2093" s="3">
        <v>48.6</v>
      </c>
      <c r="F2093" s="3">
        <v>5</v>
      </c>
      <c r="G2093" s="3">
        <v>48.6</v>
      </c>
    </row>
    <row r="2094" spans="1:7" x14ac:dyDescent="0.3">
      <c r="A2094" s="6">
        <v>40774</v>
      </c>
      <c r="B2094" s="3">
        <v>48</v>
      </c>
      <c r="C2094" s="3">
        <v>48.1</v>
      </c>
      <c r="D2094" s="3">
        <v>47.8</v>
      </c>
      <c r="E2094" s="3">
        <v>47.8</v>
      </c>
      <c r="F2094" s="3">
        <v>22</v>
      </c>
      <c r="G2094" s="3">
        <v>48.08</v>
      </c>
    </row>
    <row r="2095" spans="1:7" x14ac:dyDescent="0.3">
      <c r="A2095" s="6">
        <v>40777</v>
      </c>
      <c r="B2095" s="3">
        <v>49.5</v>
      </c>
      <c r="C2095" s="3">
        <v>49.5</v>
      </c>
      <c r="D2095" s="3">
        <v>49.1</v>
      </c>
      <c r="E2095" s="3">
        <v>49.1</v>
      </c>
      <c r="F2095" s="3">
        <v>11</v>
      </c>
      <c r="G2095" s="3">
        <v>49.1</v>
      </c>
    </row>
    <row r="2096" spans="1:7" x14ac:dyDescent="0.3">
      <c r="A2096" s="6">
        <v>40778</v>
      </c>
      <c r="B2096" s="3">
        <v>49.6</v>
      </c>
      <c r="C2096" s="3">
        <v>49.8</v>
      </c>
      <c r="D2096" s="3">
        <v>49.55</v>
      </c>
      <c r="E2096" s="3">
        <v>49.8</v>
      </c>
      <c r="F2096" s="3">
        <v>16</v>
      </c>
      <c r="G2096" s="3">
        <v>49.8</v>
      </c>
    </row>
    <row r="2097" spans="1:7" x14ac:dyDescent="0.3">
      <c r="A2097" s="6">
        <v>40779</v>
      </c>
      <c r="B2097" s="3">
        <v>49.6</v>
      </c>
      <c r="C2097" s="3">
        <v>49.75</v>
      </c>
      <c r="D2097" s="3">
        <v>49.4</v>
      </c>
      <c r="E2097" s="3">
        <v>49.6</v>
      </c>
      <c r="F2097" s="3">
        <v>25</v>
      </c>
      <c r="G2097" s="3">
        <v>49.6</v>
      </c>
    </row>
    <row r="2098" spans="1:7" x14ac:dyDescent="0.3">
      <c r="A2098" s="6">
        <v>40780</v>
      </c>
      <c r="B2098" s="3">
        <v>49.9</v>
      </c>
      <c r="C2098" s="3">
        <v>51</v>
      </c>
      <c r="D2098" s="3">
        <v>49.9</v>
      </c>
      <c r="E2098" s="3">
        <v>51</v>
      </c>
      <c r="F2098" s="3">
        <v>45</v>
      </c>
      <c r="G2098" s="3">
        <v>51</v>
      </c>
    </row>
    <row r="2099" spans="1:7" x14ac:dyDescent="0.3">
      <c r="A2099" s="6">
        <v>40781</v>
      </c>
      <c r="B2099" s="3">
        <v>50.6</v>
      </c>
      <c r="C2099" s="3">
        <v>51</v>
      </c>
      <c r="D2099" s="3">
        <v>50.3</v>
      </c>
      <c r="E2099" s="3">
        <v>51</v>
      </c>
      <c r="F2099" s="3">
        <v>55</v>
      </c>
      <c r="G2099" s="3">
        <v>51</v>
      </c>
    </row>
    <row r="2100" spans="1:7" x14ac:dyDescent="0.3">
      <c r="A2100" s="6">
        <v>40784</v>
      </c>
      <c r="B2100" s="3">
        <v>50.9</v>
      </c>
      <c r="C2100" s="3">
        <v>51.1</v>
      </c>
      <c r="D2100" s="3">
        <v>50.9</v>
      </c>
      <c r="E2100" s="3">
        <v>51</v>
      </c>
      <c r="F2100" s="3">
        <v>17</v>
      </c>
      <c r="G2100" s="3">
        <v>51</v>
      </c>
    </row>
    <row r="2101" spans="1:7" x14ac:dyDescent="0.3">
      <c r="A2101" s="6">
        <v>40785</v>
      </c>
      <c r="B2101" s="3">
        <v>50.85</v>
      </c>
      <c r="C2101" s="3">
        <v>51.5</v>
      </c>
      <c r="D2101" s="3">
        <v>50.85</v>
      </c>
      <c r="E2101" s="3">
        <v>51.5</v>
      </c>
      <c r="F2101" s="3">
        <v>17</v>
      </c>
      <c r="G2101" s="3">
        <v>51.5</v>
      </c>
    </row>
    <row r="2102" spans="1:7" x14ac:dyDescent="0.3">
      <c r="A2102" s="6">
        <v>40786</v>
      </c>
      <c r="B2102" s="3">
        <v>51.95</v>
      </c>
      <c r="C2102" s="3">
        <v>52.2</v>
      </c>
      <c r="D2102" s="3">
        <v>51.5</v>
      </c>
      <c r="E2102" s="3">
        <v>51.65</v>
      </c>
      <c r="F2102" s="3">
        <v>132</v>
      </c>
      <c r="G2102" s="3">
        <v>51.75</v>
      </c>
    </row>
    <row r="2103" spans="1:7" x14ac:dyDescent="0.3">
      <c r="A2103" s="6">
        <v>40787</v>
      </c>
      <c r="B2103" s="3">
        <v>52</v>
      </c>
      <c r="C2103" s="3">
        <v>52</v>
      </c>
      <c r="D2103" s="3">
        <v>51.75</v>
      </c>
      <c r="E2103" s="3">
        <v>52</v>
      </c>
      <c r="F2103" s="3">
        <v>43</v>
      </c>
      <c r="G2103" s="3">
        <v>52.35</v>
      </c>
    </row>
    <row r="2104" spans="1:7" x14ac:dyDescent="0.3">
      <c r="A2104" s="6">
        <v>40788</v>
      </c>
      <c r="B2104" s="3">
        <v>51.15</v>
      </c>
      <c r="C2104" s="3">
        <v>51.2</v>
      </c>
      <c r="D2104" s="3">
        <v>50.6</v>
      </c>
      <c r="E2104" s="3">
        <v>50.6</v>
      </c>
      <c r="F2104" s="3">
        <v>75</v>
      </c>
      <c r="G2104" s="3">
        <v>50.6</v>
      </c>
    </row>
    <row r="2105" spans="1:7" x14ac:dyDescent="0.3">
      <c r="A2105" s="6">
        <v>40791</v>
      </c>
      <c r="B2105" s="3">
        <v>49.6</v>
      </c>
      <c r="C2105" s="3">
        <v>49.85</v>
      </c>
      <c r="D2105" s="3">
        <v>49.4</v>
      </c>
      <c r="E2105" s="3">
        <v>49.7</v>
      </c>
      <c r="F2105" s="3">
        <v>48</v>
      </c>
      <c r="G2105" s="3">
        <v>49.85</v>
      </c>
    </row>
    <row r="2106" spans="1:7" x14ac:dyDescent="0.3">
      <c r="A2106" s="6">
        <v>40792</v>
      </c>
      <c r="B2106" s="3">
        <v>49.65</v>
      </c>
      <c r="C2106" s="3">
        <v>49.65</v>
      </c>
      <c r="D2106" s="3">
        <v>49.4</v>
      </c>
      <c r="E2106" s="3">
        <v>49.5</v>
      </c>
      <c r="F2106" s="3">
        <v>18</v>
      </c>
      <c r="G2106" s="3">
        <v>49.4</v>
      </c>
    </row>
    <row r="2107" spans="1:7" x14ac:dyDescent="0.3">
      <c r="A2107" s="6">
        <v>40793</v>
      </c>
      <c r="B2107" s="3">
        <v>49.75</v>
      </c>
      <c r="C2107" s="3">
        <v>50</v>
      </c>
      <c r="D2107" s="3">
        <v>49.4</v>
      </c>
      <c r="E2107" s="3">
        <v>49.7</v>
      </c>
      <c r="F2107" s="3">
        <v>41</v>
      </c>
      <c r="G2107" s="3">
        <v>49.88</v>
      </c>
    </row>
    <row r="2108" spans="1:7" x14ac:dyDescent="0.3">
      <c r="A2108" s="6">
        <v>40794</v>
      </c>
      <c r="B2108" s="3">
        <v>50.25</v>
      </c>
      <c r="C2108" s="3">
        <v>50.25</v>
      </c>
      <c r="D2108" s="3">
        <v>49.6</v>
      </c>
      <c r="E2108" s="3">
        <v>50</v>
      </c>
      <c r="F2108" s="3">
        <v>100</v>
      </c>
      <c r="G2108" s="3">
        <v>49.6</v>
      </c>
    </row>
    <row r="2109" spans="1:7" x14ac:dyDescent="0.3">
      <c r="A2109" s="6">
        <v>40795</v>
      </c>
      <c r="B2109" s="3">
        <v>49.6</v>
      </c>
      <c r="C2109" s="3">
        <v>49.6</v>
      </c>
      <c r="D2109" s="3">
        <v>48.75</v>
      </c>
      <c r="E2109" s="3">
        <v>48.75</v>
      </c>
      <c r="F2109" s="3">
        <v>58</v>
      </c>
      <c r="G2109" s="3">
        <v>48.75</v>
      </c>
    </row>
    <row r="2110" spans="1:7" x14ac:dyDescent="0.3">
      <c r="A2110" s="6">
        <v>40798</v>
      </c>
      <c r="B2110" s="3">
        <v>47.75</v>
      </c>
      <c r="C2110" s="3">
        <v>47.75</v>
      </c>
      <c r="D2110" s="3">
        <v>47.5</v>
      </c>
      <c r="E2110" s="3">
        <v>47.5</v>
      </c>
      <c r="F2110" s="3">
        <v>11</v>
      </c>
      <c r="G2110" s="3">
        <v>47.5</v>
      </c>
    </row>
    <row r="2111" spans="1:7" x14ac:dyDescent="0.3">
      <c r="A2111" s="6">
        <v>40799</v>
      </c>
      <c r="B2111" s="3">
        <v>47.5</v>
      </c>
      <c r="C2111" s="3">
        <v>47.85</v>
      </c>
      <c r="D2111" s="3">
        <v>47.5</v>
      </c>
      <c r="E2111" s="3">
        <v>47.7</v>
      </c>
      <c r="F2111" s="3">
        <v>26</v>
      </c>
      <c r="G2111" s="3">
        <v>47.7</v>
      </c>
    </row>
    <row r="2112" spans="1:7" x14ac:dyDescent="0.3">
      <c r="A2112" s="6">
        <v>40800</v>
      </c>
      <c r="B2112" s="3">
        <v>47.35</v>
      </c>
      <c r="C2112" s="3">
        <v>47.35</v>
      </c>
      <c r="D2112" s="3">
        <v>47</v>
      </c>
      <c r="E2112" s="3">
        <v>47.25</v>
      </c>
      <c r="F2112" s="3">
        <v>120</v>
      </c>
      <c r="G2112" s="3">
        <v>47.25</v>
      </c>
    </row>
    <row r="2113" spans="1:7" x14ac:dyDescent="0.3">
      <c r="A2113" s="6">
        <v>40801</v>
      </c>
      <c r="B2113" s="3">
        <v>47</v>
      </c>
      <c r="C2113" s="3">
        <v>47.7</v>
      </c>
      <c r="D2113" s="3">
        <v>47</v>
      </c>
      <c r="E2113" s="3">
        <v>47.5</v>
      </c>
      <c r="F2113" s="3">
        <v>149</v>
      </c>
      <c r="G2113" s="3">
        <v>47.7</v>
      </c>
    </row>
    <row r="2114" spans="1:7" x14ac:dyDescent="0.3">
      <c r="A2114" s="6">
        <v>40802</v>
      </c>
      <c r="B2114" s="3">
        <v>47.1</v>
      </c>
      <c r="C2114" s="3">
        <v>48.1</v>
      </c>
      <c r="D2114" s="3">
        <v>47.05</v>
      </c>
      <c r="E2114" s="3">
        <v>47.95</v>
      </c>
      <c r="F2114" s="3">
        <v>68</v>
      </c>
      <c r="G2114" s="3">
        <v>47.95</v>
      </c>
    </row>
    <row r="2115" spans="1:7" x14ac:dyDescent="0.3">
      <c r="A2115" s="6">
        <v>40805</v>
      </c>
      <c r="B2115" s="3">
        <v>48.75</v>
      </c>
      <c r="C2115" s="3">
        <v>49.25</v>
      </c>
      <c r="D2115" s="3">
        <v>48.7</v>
      </c>
      <c r="E2115" s="3">
        <v>48.7</v>
      </c>
      <c r="F2115" s="3">
        <v>56</v>
      </c>
      <c r="G2115" s="3">
        <v>48.7</v>
      </c>
    </row>
    <row r="2116" spans="1:7" x14ac:dyDescent="0.3">
      <c r="A2116" s="6">
        <v>40806</v>
      </c>
      <c r="B2116" s="3">
        <v>49.4</v>
      </c>
      <c r="C2116" s="3">
        <v>49.9</v>
      </c>
      <c r="D2116" s="3">
        <v>49.4</v>
      </c>
      <c r="E2116" s="3">
        <v>49.7</v>
      </c>
      <c r="F2116" s="3">
        <v>73</v>
      </c>
      <c r="G2116" s="3">
        <v>49.7</v>
      </c>
    </row>
    <row r="2117" spans="1:7" x14ac:dyDescent="0.3">
      <c r="A2117" s="6">
        <v>40807</v>
      </c>
      <c r="B2117" s="3">
        <v>50.5</v>
      </c>
      <c r="C2117" s="3">
        <v>50.5</v>
      </c>
      <c r="D2117" s="3">
        <v>49.35</v>
      </c>
      <c r="E2117" s="3">
        <v>49.71</v>
      </c>
      <c r="F2117" s="3">
        <v>63</v>
      </c>
      <c r="G2117" s="3">
        <v>49.71</v>
      </c>
    </row>
    <row r="2118" spans="1:7" x14ac:dyDescent="0.3">
      <c r="A2118" s="6">
        <v>40808</v>
      </c>
      <c r="B2118" s="3">
        <v>50.5</v>
      </c>
      <c r="C2118" s="3">
        <v>50.5</v>
      </c>
      <c r="D2118" s="3">
        <v>49.5</v>
      </c>
      <c r="E2118" s="3">
        <v>50.15</v>
      </c>
      <c r="F2118" s="3">
        <v>90</v>
      </c>
      <c r="G2118" s="3">
        <v>50.1</v>
      </c>
    </row>
    <row r="2119" spans="1:7" x14ac:dyDescent="0.3">
      <c r="A2119" s="6">
        <v>40809</v>
      </c>
      <c r="B2119" s="3">
        <v>49.9</v>
      </c>
      <c r="C2119" s="3">
        <v>50.25</v>
      </c>
      <c r="D2119" s="3">
        <v>49.2</v>
      </c>
      <c r="E2119" s="3">
        <v>49.3</v>
      </c>
      <c r="F2119" s="3">
        <v>76</v>
      </c>
      <c r="G2119" s="3">
        <v>49.4</v>
      </c>
    </row>
    <row r="2120" spans="1:7" x14ac:dyDescent="0.3">
      <c r="A2120" s="6">
        <v>40812</v>
      </c>
      <c r="B2120" s="3">
        <v>48.2</v>
      </c>
      <c r="C2120" s="3">
        <v>48.2</v>
      </c>
      <c r="D2120" s="3">
        <v>46.9</v>
      </c>
      <c r="E2120" s="3">
        <v>47.15</v>
      </c>
      <c r="F2120" s="3">
        <v>68</v>
      </c>
      <c r="G2120" s="3">
        <v>47.15</v>
      </c>
    </row>
    <row r="2121" spans="1:7" x14ac:dyDescent="0.3">
      <c r="A2121" s="6">
        <v>40813</v>
      </c>
      <c r="B2121" s="3">
        <v>47</v>
      </c>
      <c r="C2121" s="3">
        <v>47.1</v>
      </c>
      <c r="D2121" s="3">
        <v>46.65</v>
      </c>
      <c r="E2121" s="3">
        <v>47</v>
      </c>
      <c r="F2121" s="3">
        <v>105</v>
      </c>
      <c r="G2121" s="3">
        <v>47</v>
      </c>
    </row>
    <row r="2122" spans="1:7" x14ac:dyDescent="0.3">
      <c r="A2122" s="6">
        <v>40814</v>
      </c>
      <c r="B2122" s="3">
        <v>47.05</v>
      </c>
      <c r="C2122" s="3">
        <v>47.75</v>
      </c>
      <c r="D2122" s="3">
        <v>47</v>
      </c>
      <c r="E2122" s="3">
        <v>47.75</v>
      </c>
      <c r="F2122" s="3">
        <v>97</v>
      </c>
      <c r="G2122" s="3">
        <v>47.7</v>
      </c>
    </row>
    <row r="2123" spans="1:7" x14ac:dyDescent="0.3">
      <c r="A2123" s="6">
        <v>40815</v>
      </c>
      <c r="B2123" s="3">
        <v>47.7</v>
      </c>
      <c r="C2123" s="3">
        <v>48.5</v>
      </c>
      <c r="D2123" s="3">
        <v>47.7</v>
      </c>
      <c r="E2123" s="3">
        <v>48.5</v>
      </c>
      <c r="F2123" s="3">
        <v>118</v>
      </c>
      <c r="G2123" s="3">
        <v>48.4</v>
      </c>
    </row>
    <row r="2124" spans="1:7" x14ac:dyDescent="0.3">
      <c r="A2124" s="6">
        <v>40816</v>
      </c>
      <c r="B2124" s="3">
        <v>47.8</v>
      </c>
      <c r="C2124" s="3">
        <v>47.8</v>
      </c>
      <c r="D2124" s="3">
        <v>47</v>
      </c>
      <c r="E2124" s="3">
        <v>47.05</v>
      </c>
      <c r="F2124" s="3">
        <v>285</v>
      </c>
      <c r="G2124" s="3">
        <v>47</v>
      </c>
    </row>
    <row r="2125" spans="1:7" x14ac:dyDescent="0.3">
      <c r="A2125" s="6">
        <v>40819</v>
      </c>
      <c r="B2125" s="3">
        <v>46.75</v>
      </c>
      <c r="C2125" s="3">
        <v>46.75</v>
      </c>
      <c r="D2125" s="3">
        <v>46</v>
      </c>
      <c r="E2125" s="3">
        <v>46</v>
      </c>
      <c r="F2125" s="3">
        <v>7</v>
      </c>
      <c r="G2125" s="3">
        <v>45.63</v>
      </c>
    </row>
    <row r="2126" spans="1:7" x14ac:dyDescent="0.3">
      <c r="A2126" s="6">
        <v>40820</v>
      </c>
      <c r="B2126" s="3">
        <v>45.55</v>
      </c>
      <c r="C2126" s="3">
        <v>46</v>
      </c>
      <c r="D2126" s="3">
        <v>45.55</v>
      </c>
      <c r="E2126" s="3">
        <v>46</v>
      </c>
      <c r="F2126" s="3">
        <v>7</v>
      </c>
      <c r="G2126" s="3">
        <v>46</v>
      </c>
    </row>
    <row r="2127" spans="1:7" x14ac:dyDescent="0.3">
      <c r="A2127" s="6">
        <v>40821</v>
      </c>
      <c r="B2127" s="3">
        <v>46.3</v>
      </c>
      <c r="C2127" s="3">
        <v>46.3</v>
      </c>
      <c r="D2127" s="3">
        <v>46.2</v>
      </c>
      <c r="E2127" s="3">
        <v>46.2</v>
      </c>
      <c r="F2127" s="3">
        <v>9</v>
      </c>
      <c r="G2127" s="3">
        <v>46.2</v>
      </c>
    </row>
    <row r="2128" spans="1:7" x14ac:dyDescent="0.3">
      <c r="A2128" s="6">
        <v>40822</v>
      </c>
      <c r="B2128" s="3">
        <v>46.1</v>
      </c>
      <c r="C2128" s="3">
        <v>46.25</v>
      </c>
      <c r="D2128" s="3">
        <v>46.1</v>
      </c>
      <c r="E2128" s="3">
        <v>46.25</v>
      </c>
      <c r="F2128" s="3">
        <v>6</v>
      </c>
      <c r="G2128" s="3">
        <v>46</v>
      </c>
    </row>
    <row r="2129" spans="1:7" x14ac:dyDescent="0.3">
      <c r="A2129" s="6">
        <v>40823</v>
      </c>
      <c r="B2129" s="3">
        <v>46.3</v>
      </c>
      <c r="C2129" s="3">
        <v>46.3</v>
      </c>
      <c r="D2129" s="3">
        <v>46.3</v>
      </c>
      <c r="E2129" s="3">
        <v>46.3</v>
      </c>
      <c r="F2129" s="3">
        <v>11</v>
      </c>
      <c r="G2129" s="3">
        <v>46.3</v>
      </c>
    </row>
    <row r="2130" spans="1:7" x14ac:dyDescent="0.3">
      <c r="A2130" s="6">
        <v>40826</v>
      </c>
      <c r="B2130" s="3">
        <v>47.25</v>
      </c>
      <c r="C2130" s="3">
        <v>48.4</v>
      </c>
      <c r="D2130" s="3">
        <v>47.25</v>
      </c>
      <c r="E2130" s="3">
        <v>48.1</v>
      </c>
      <c r="F2130" s="3">
        <v>72</v>
      </c>
      <c r="G2130" s="3">
        <v>48.1</v>
      </c>
    </row>
    <row r="2131" spans="1:7" x14ac:dyDescent="0.3">
      <c r="A2131" s="6">
        <v>40827</v>
      </c>
      <c r="B2131" s="3">
        <v>48.3</v>
      </c>
      <c r="C2131" s="3">
        <v>49</v>
      </c>
      <c r="D2131" s="3">
        <v>48.3</v>
      </c>
      <c r="E2131" s="3">
        <v>49</v>
      </c>
      <c r="F2131" s="3">
        <v>4</v>
      </c>
      <c r="G2131" s="3">
        <v>49</v>
      </c>
    </row>
    <row r="2132" spans="1:7" x14ac:dyDescent="0.3">
      <c r="A2132" s="6">
        <v>40828</v>
      </c>
      <c r="B2132" s="3">
        <v>49.5</v>
      </c>
      <c r="C2132" s="3">
        <v>49.55</v>
      </c>
      <c r="D2132" s="3">
        <v>48.9</v>
      </c>
      <c r="E2132" s="3">
        <v>48.95</v>
      </c>
      <c r="F2132" s="3">
        <v>27</v>
      </c>
      <c r="G2132" s="3">
        <v>48.95</v>
      </c>
    </row>
    <row r="2133" spans="1:7" x14ac:dyDescent="0.3">
      <c r="A2133" s="6">
        <v>40829</v>
      </c>
      <c r="B2133" s="3">
        <v>48</v>
      </c>
      <c r="C2133" s="3">
        <v>48</v>
      </c>
      <c r="D2133" s="3">
        <v>47.75</v>
      </c>
      <c r="E2133" s="3">
        <v>47.75</v>
      </c>
      <c r="F2133" s="3">
        <v>26</v>
      </c>
      <c r="G2133" s="3">
        <v>47.75</v>
      </c>
    </row>
    <row r="2134" spans="1:7" x14ac:dyDescent="0.3">
      <c r="A2134" s="6">
        <v>40830</v>
      </c>
      <c r="B2134" s="3">
        <v>47.5</v>
      </c>
      <c r="C2134" s="3">
        <v>47.75</v>
      </c>
      <c r="D2134" s="3">
        <v>47.5</v>
      </c>
      <c r="E2134" s="3">
        <v>47.6</v>
      </c>
      <c r="F2134" s="3">
        <v>7</v>
      </c>
      <c r="G2134" s="3">
        <v>47.78</v>
      </c>
    </row>
    <row r="2135" spans="1:7" x14ac:dyDescent="0.3">
      <c r="A2135" s="6">
        <v>40833</v>
      </c>
      <c r="B2135" s="3">
        <v>49.2</v>
      </c>
      <c r="C2135" s="3">
        <v>49.2</v>
      </c>
      <c r="D2135" s="3">
        <v>49.2</v>
      </c>
      <c r="E2135" s="3">
        <v>49.2</v>
      </c>
      <c r="F2135" s="3">
        <v>1</v>
      </c>
      <c r="G2135" s="3">
        <v>49.2</v>
      </c>
    </row>
    <row r="2136" spans="1:7" x14ac:dyDescent="0.3">
      <c r="A2136" s="6">
        <v>40834</v>
      </c>
      <c r="B2136" s="3">
        <v>50</v>
      </c>
      <c r="C2136" s="3">
        <v>50.2</v>
      </c>
      <c r="D2136" s="3">
        <v>50</v>
      </c>
      <c r="E2136" s="3">
        <v>50.2</v>
      </c>
      <c r="F2136" s="3">
        <v>8</v>
      </c>
      <c r="G2136" s="3">
        <v>50</v>
      </c>
    </row>
    <row r="2137" spans="1:7" x14ac:dyDescent="0.3">
      <c r="A2137" s="6">
        <v>40835</v>
      </c>
      <c r="B2137" s="3">
        <v>49.3</v>
      </c>
      <c r="C2137" s="3">
        <v>49.3</v>
      </c>
      <c r="D2137" s="3">
        <v>48.4</v>
      </c>
      <c r="E2137" s="3">
        <v>48.5</v>
      </c>
      <c r="F2137" s="3">
        <v>32</v>
      </c>
      <c r="G2137" s="3">
        <v>48.5</v>
      </c>
    </row>
    <row r="2138" spans="1:7" x14ac:dyDescent="0.3">
      <c r="A2138" s="6">
        <v>40836</v>
      </c>
      <c r="B2138" s="3">
        <v>48.4</v>
      </c>
      <c r="C2138" s="3">
        <v>48.4</v>
      </c>
      <c r="D2138" s="3">
        <v>47.75</v>
      </c>
      <c r="E2138" s="3">
        <v>47.75</v>
      </c>
      <c r="F2138" s="3">
        <v>26</v>
      </c>
      <c r="G2138" s="3">
        <v>47.75</v>
      </c>
    </row>
    <row r="2139" spans="1:7" x14ac:dyDescent="0.3">
      <c r="A2139" s="6">
        <v>40837</v>
      </c>
      <c r="B2139" s="3">
        <v>47.85</v>
      </c>
      <c r="C2139" s="3">
        <v>47.85</v>
      </c>
      <c r="D2139" s="3">
        <v>47.85</v>
      </c>
      <c r="E2139" s="3">
        <v>47.85</v>
      </c>
      <c r="F2139" s="3">
        <v>4</v>
      </c>
      <c r="G2139" s="3">
        <v>48.1</v>
      </c>
    </row>
    <row r="2140" spans="1:7" x14ac:dyDescent="0.3">
      <c r="A2140" s="6">
        <v>40840</v>
      </c>
      <c r="B2140" s="3">
        <v>46.5</v>
      </c>
      <c r="C2140" s="3">
        <v>46.85</v>
      </c>
      <c r="D2140" s="3">
        <v>46.4</v>
      </c>
      <c r="E2140" s="3">
        <v>46.5</v>
      </c>
      <c r="F2140" s="3">
        <v>47</v>
      </c>
      <c r="G2140" s="3">
        <v>46.5</v>
      </c>
    </row>
    <row r="2141" spans="1:7" x14ac:dyDescent="0.3">
      <c r="A2141" s="6">
        <v>40841</v>
      </c>
      <c r="B2141" s="3">
        <v>46.4</v>
      </c>
      <c r="C2141" s="3">
        <v>46.7</v>
      </c>
      <c r="D2141" s="3">
        <v>46.4</v>
      </c>
      <c r="E2141" s="3">
        <v>46.7</v>
      </c>
      <c r="F2141" s="3">
        <v>3</v>
      </c>
      <c r="G2141" s="3">
        <v>46.75</v>
      </c>
    </row>
    <row r="2142" spans="1:7" x14ac:dyDescent="0.3">
      <c r="A2142" s="6">
        <v>40842</v>
      </c>
      <c r="B2142" s="3">
        <v>46.3</v>
      </c>
      <c r="C2142" s="3">
        <v>46.4</v>
      </c>
      <c r="D2142" s="3">
        <v>46.3</v>
      </c>
      <c r="E2142" s="3">
        <v>46.4</v>
      </c>
      <c r="F2142" s="3">
        <v>13</v>
      </c>
      <c r="G2142" s="3">
        <v>46.73</v>
      </c>
    </row>
    <row r="2143" spans="1:7" x14ac:dyDescent="0.3">
      <c r="A2143" s="6">
        <v>40843</v>
      </c>
      <c r="B2143" s="3">
        <v>46.4</v>
      </c>
      <c r="C2143" s="3">
        <v>46.8</v>
      </c>
      <c r="D2143" s="3">
        <v>46.35</v>
      </c>
      <c r="E2143" s="3">
        <v>46.8</v>
      </c>
      <c r="F2143" s="3">
        <v>47</v>
      </c>
      <c r="G2143" s="3">
        <v>46.8</v>
      </c>
    </row>
    <row r="2144" spans="1:7" x14ac:dyDescent="0.3">
      <c r="A2144" s="6">
        <v>40844</v>
      </c>
      <c r="B2144" s="3">
        <v>47.8</v>
      </c>
      <c r="C2144" s="3">
        <v>48.1</v>
      </c>
      <c r="D2144" s="3">
        <v>47.8</v>
      </c>
      <c r="E2144" s="3">
        <v>47.8</v>
      </c>
      <c r="F2144" s="3">
        <v>11</v>
      </c>
      <c r="G2144" s="3">
        <v>47.8</v>
      </c>
    </row>
    <row r="2145" spans="1:7" x14ac:dyDescent="0.3">
      <c r="A2145" s="6">
        <v>40847</v>
      </c>
      <c r="B2145" s="3">
        <v>48.5</v>
      </c>
      <c r="C2145" s="3">
        <v>48.7</v>
      </c>
      <c r="D2145" s="3">
        <v>48.5</v>
      </c>
      <c r="E2145" s="3">
        <v>48.7</v>
      </c>
      <c r="F2145" s="3">
        <v>4</v>
      </c>
      <c r="G2145" s="3">
        <v>48.7</v>
      </c>
    </row>
    <row r="2146" spans="1:7" x14ac:dyDescent="0.3">
      <c r="A2146" s="6">
        <v>40848</v>
      </c>
      <c r="B2146" s="3">
        <v>47.6</v>
      </c>
      <c r="C2146" s="3">
        <v>47.6</v>
      </c>
      <c r="D2146" s="3">
        <v>47.55</v>
      </c>
      <c r="E2146" s="3">
        <v>47.55</v>
      </c>
      <c r="F2146" s="3">
        <v>17</v>
      </c>
      <c r="G2146" s="3">
        <v>47.8</v>
      </c>
    </row>
    <row r="2147" spans="1:7" x14ac:dyDescent="0.3">
      <c r="A2147" s="6">
        <v>40849</v>
      </c>
      <c r="B2147" s="3">
        <v>47.75</v>
      </c>
      <c r="C2147" s="3">
        <v>47.95</v>
      </c>
      <c r="D2147" s="3">
        <v>47.75</v>
      </c>
      <c r="E2147" s="3">
        <v>47.95</v>
      </c>
      <c r="F2147" s="3">
        <v>13</v>
      </c>
      <c r="G2147" s="3">
        <v>47.9</v>
      </c>
    </row>
    <row r="2148" spans="1:7" x14ac:dyDescent="0.3">
      <c r="A2148" s="6">
        <v>40850</v>
      </c>
      <c r="B2148" s="3">
        <v>48.1</v>
      </c>
      <c r="C2148" s="3">
        <v>48.1</v>
      </c>
      <c r="D2148" s="3">
        <v>47.75</v>
      </c>
      <c r="E2148" s="3">
        <v>47.75</v>
      </c>
      <c r="F2148" s="3">
        <v>5</v>
      </c>
      <c r="G2148" s="3">
        <v>47.75</v>
      </c>
    </row>
    <row r="2149" spans="1:7" x14ac:dyDescent="0.3">
      <c r="A2149" s="6">
        <v>40851</v>
      </c>
      <c r="B2149" s="3">
        <v>48.2</v>
      </c>
      <c r="C2149" s="3">
        <v>48.5</v>
      </c>
      <c r="D2149" s="3">
        <v>48.2</v>
      </c>
      <c r="E2149" s="3">
        <v>48.4</v>
      </c>
      <c r="F2149" s="3">
        <v>28</v>
      </c>
      <c r="G2149" s="3">
        <v>48.6</v>
      </c>
    </row>
    <row r="2150" spans="1:7" x14ac:dyDescent="0.3">
      <c r="A2150" s="6">
        <v>40854</v>
      </c>
      <c r="B2150" s="3">
        <v>50.6</v>
      </c>
      <c r="C2150" s="3">
        <v>51.05</v>
      </c>
      <c r="D2150" s="3">
        <v>50.6</v>
      </c>
      <c r="E2150" s="3">
        <v>51.05</v>
      </c>
      <c r="F2150" s="3">
        <v>14</v>
      </c>
      <c r="G2150" s="3">
        <v>51.83</v>
      </c>
    </row>
    <row r="2151" spans="1:7" x14ac:dyDescent="0.3">
      <c r="A2151" s="6">
        <v>40855</v>
      </c>
      <c r="B2151" s="3">
        <v>50.9</v>
      </c>
      <c r="C2151" s="3">
        <v>51.1</v>
      </c>
      <c r="D2151" s="3">
        <v>50.8</v>
      </c>
      <c r="E2151" s="3">
        <v>51.1</v>
      </c>
      <c r="F2151" s="3">
        <v>17</v>
      </c>
      <c r="G2151" s="3">
        <v>51.1</v>
      </c>
    </row>
    <row r="2152" spans="1:7" x14ac:dyDescent="0.3">
      <c r="A2152" s="6">
        <v>40856</v>
      </c>
      <c r="B2152" s="3">
        <v>50.15</v>
      </c>
      <c r="C2152" s="3">
        <v>50.15</v>
      </c>
      <c r="D2152" s="3">
        <v>50</v>
      </c>
      <c r="E2152" s="3">
        <v>50</v>
      </c>
      <c r="F2152" s="3">
        <v>8</v>
      </c>
      <c r="G2152" s="3">
        <v>50</v>
      </c>
    </row>
    <row r="2153" spans="1:7" x14ac:dyDescent="0.3">
      <c r="A2153" s="6">
        <v>40857</v>
      </c>
      <c r="B2153" s="3">
        <v>49</v>
      </c>
      <c r="C2153" s="3">
        <v>49.25</v>
      </c>
      <c r="D2153" s="3">
        <v>48.75</v>
      </c>
      <c r="E2153" s="3">
        <v>49.25</v>
      </c>
      <c r="F2153" s="3">
        <v>16</v>
      </c>
      <c r="G2153" s="3">
        <v>49.25</v>
      </c>
    </row>
    <row r="2154" spans="1:7" x14ac:dyDescent="0.3">
      <c r="A2154" s="6">
        <v>40858</v>
      </c>
      <c r="B2154" s="3">
        <v>49</v>
      </c>
      <c r="C2154" s="3">
        <v>49</v>
      </c>
      <c r="D2154" s="3">
        <v>49</v>
      </c>
      <c r="E2154" s="3">
        <v>49</v>
      </c>
      <c r="F2154" s="3">
        <v>2</v>
      </c>
      <c r="G2154" s="3">
        <v>49</v>
      </c>
    </row>
    <row r="2155" spans="1:7" x14ac:dyDescent="0.3">
      <c r="A2155" s="6">
        <v>40861</v>
      </c>
      <c r="B2155" s="3">
        <v>48.1</v>
      </c>
      <c r="C2155" s="3">
        <v>48.1</v>
      </c>
      <c r="D2155" s="3">
        <v>47.5</v>
      </c>
      <c r="E2155" s="3">
        <v>47.85</v>
      </c>
      <c r="F2155" s="3">
        <v>61</v>
      </c>
      <c r="G2155" s="3">
        <v>47.85</v>
      </c>
    </row>
    <row r="2156" spans="1:7" x14ac:dyDescent="0.3">
      <c r="A2156" s="6">
        <v>40862</v>
      </c>
      <c r="B2156" s="3">
        <v>48</v>
      </c>
      <c r="C2156" s="3">
        <v>48</v>
      </c>
      <c r="D2156" s="3">
        <v>47</v>
      </c>
      <c r="E2156" s="3">
        <v>47.15</v>
      </c>
      <c r="F2156" s="3">
        <v>44</v>
      </c>
      <c r="G2156" s="3">
        <v>47.15</v>
      </c>
    </row>
    <row r="2157" spans="1:7" x14ac:dyDescent="0.3">
      <c r="A2157" s="6">
        <v>40863</v>
      </c>
      <c r="B2157" s="3">
        <v>47.45</v>
      </c>
      <c r="C2157" s="3">
        <v>47.45</v>
      </c>
      <c r="D2157" s="3">
        <v>47.45</v>
      </c>
      <c r="E2157" s="3">
        <v>47.45</v>
      </c>
      <c r="F2157" s="3">
        <v>11</v>
      </c>
      <c r="G2157" s="3">
        <v>47.6</v>
      </c>
    </row>
    <row r="2158" spans="1:7" x14ac:dyDescent="0.3">
      <c r="A2158" s="6">
        <v>40864</v>
      </c>
      <c r="B2158" s="3">
        <v>47.1</v>
      </c>
      <c r="C2158" s="3">
        <v>47.1</v>
      </c>
      <c r="D2158" s="3">
        <v>47.1</v>
      </c>
      <c r="E2158" s="3">
        <v>47.1</v>
      </c>
      <c r="F2158" s="3">
        <v>10</v>
      </c>
      <c r="G2158" s="3">
        <v>47.33</v>
      </c>
    </row>
    <row r="2159" spans="1:7" x14ac:dyDescent="0.3">
      <c r="A2159" s="6">
        <v>40865</v>
      </c>
      <c r="B2159" s="3">
        <v>46.3</v>
      </c>
      <c r="C2159" s="3">
        <v>46.5</v>
      </c>
      <c r="D2159" s="3">
        <v>46.3</v>
      </c>
      <c r="E2159" s="3">
        <v>46.3</v>
      </c>
      <c r="F2159" s="3">
        <v>12</v>
      </c>
      <c r="G2159" s="3">
        <v>46.93</v>
      </c>
    </row>
    <row r="2160" spans="1:7" x14ac:dyDescent="0.3">
      <c r="A2160" s="6">
        <v>40868</v>
      </c>
      <c r="B2160" s="3">
        <v>45.3</v>
      </c>
      <c r="C2160" s="3">
        <v>45.35</v>
      </c>
      <c r="D2160" s="3">
        <v>44.9</v>
      </c>
      <c r="E2160" s="3">
        <v>45.2</v>
      </c>
      <c r="F2160" s="3">
        <v>12</v>
      </c>
      <c r="G2160" s="3">
        <v>45.18</v>
      </c>
    </row>
    <row r="2161" spans="1:7" x14ac:dyDescent="0.3">
      <c r="A2161" s="6">
        <v>40869</v>
      </c>
      <c r="B2161" s="3">
        <v>44.75</v>
      </c>
      <c r="C2161" s="3">
        <v>44.8</v>
      </c>
      <c r="D2161" s="3">
        <v>44.75</v>
      </c>
      <c r="E2161" s="3">
        <v>44.8</v>
      </c>
      <c r="F2161" s="3">
        <v>16</v>
      </c>
      <c r="G2161" s="3">
        <v>44.8</v>
      </c>
    </row>
    <row r="2162" spans="1:7" x14ac:dyDescent="0.3">
      <c r="A2162" s="6">
        <v>40870</v>
      </c>
      <c r="B2162" s="3">
        <v>44.2</v>
      </c>
      <c r="C2162" s="3">
        <v>44.25</v>
      </c>
      <c r="D2162" s="3">
        <v>44</v>
      </c>
      <c r="E2162" s="3">
        <v>44.1</v>
      </c>
      <c r="F2162" s="3">
        <v>23</v>
      </c>
      <c r="G2162" s="3">
        <v>44.1</v>
      </c>
    </row>
    <row r="2163" spans="1:7" x14ac:dyDescent="0.3">
      <c r="A2163" s="6">
        <v>40871</v>
      </c>
      <c r="B2163" s="3">
        <v>44</v>
      </c>
      <c r="C2163" s="3">
        <v>44</v>
      </c>
      <c r="D2163" s="3">
        <v>43.65</v>
      </c>
      <c r="E2163" s="3">
        <v>43.85</v>
      </c>
      <c r="F2163" s="3">
        <v>34</v>
      </c>
      <c r="G2163" s="3">
        <v>43.85</v>
      </c>
    </row>
    <row r="2164" spans="1:7" x14ac:dyDescent="0.3">
      <c r="A2164" s="6">
        <v>40872</v>
      </c>
      <c r="B2164" s="3">
        <v>43.35</v>
      </c>
      <c r="C2164" s="3">
        <v>43.35</v>
      </c>
      <c r="D2164" s="3">
        <v>43.2</v>
      </c>
      <c r="E2164" s="3">
        <v>43.3</v>
      </c>
      <c r="F2164" s="3">
        <v>10</v>
      </c>
      <c r="G2164" s="3">
        <v>43.3</v>
      </c>
    </row>
    <row r="2165" spans="1:7" x14ac:dyDescent="0.3">
      <c r="A2165" s="6">
        <v>40875</v>
      </c>
      <c r="B2165" s="3">
        <v>44.5</v>
      </c>
      <c r="C2165" s="3">
        <v>44.5</v>
      </c>
      <c r="D2165" s="3">
        <v>43.05</v>
      </c>
      <c r="E2165" s="3">
        <v>43.15</v>
      </c>
      <c r="F2165" s="3">
        <v>15</v>
      </c>
      <c r="G2165" s="3">
        <v>43.68</v>
      </c>
    </row>
    <row r="2166" spans="1:7" x14ac:dyDescent="0.3">
      <c r="A2166" s="6">
        <v>40876</v>
      </c>
      <c r="B2166" s="3">
        <v>43.1</v>
      </c>
      <c r="C2166" s="3">
        <v>43.1</v>
      </c>
      <c r="D2166" s="3">
        <v>42.5</v>
      </c>
      <c r="E2166" s="3">
        <v>42.9</v>
      </c>
      <c r="F2166" s="3">
        <v>28</v>
      </c>
      <c r="G2166" s="3">
        <v>43</v>
      </c>
    </row>
    <row r="2167" spans="1:7" x14ac:dyDescent="0.3">
      <c r="A2167" s="6">
        <v>40877</v>
      </c>
      <c r="B2167" s="3">
        <v>44</v>
      </c>
      <c r="C2167" s="3">
        <v>44</v>
      </c>
      <c r="D2167" s="3">
        <v>44</v>
      </c>
      <c r="E2167" s="3">
        <v>44</v>
      </c>
      <c r="F2167" s="3">
        <v>2</v>
      </c>
      <c r="G2167" s="3">
        <v>44.68</v>
      </c>
    </row>
    <row r="2168" spans="1:7" x14ac:dyDescent="0.3">
      <c r="A2168" s="6">
        <v>40878</v>
      </c>
      <c r="B2168" s="3">
        <v>41.75</v>
      </c>
      <c r="C2168" s="3">
        <v>41.75</v>
      </c>
      <c r="D2168" s="3">
        <v>41.5</v>
      </c>
      <c r="E2168" s="3">
        <v>41.69</v>
      </c>
      <c r="F2168" s="3">
        <v>25</v>
      </c>
      <c r="G2168" s="3">
        <v>41.5</v>
      </c>
    </row>
    <row r="2169" spans="1:7" x14ac:dyDescent="0.3">
      <c r="A2169" s="6">
        <v>40879</v>
      </c>
      <c r="B2169" s="3">
        <v>41.4</v>
      </c>
      <c r="C2169" s="3">
        <v>41.4</v>
      </c>
      <c r="D2169" s="3">
        <v>41</v>
      </c>
      <c r="E2169" s="3">
        <v>41</v>
      </c>
      <c r="F2169" s="3">
        <v>10</v>
      </c>
      <c r="G2169" s="3">
        <v>40.729999999999997</v>
      </c>
    </row>
    <row r="2170" spans="1:7" x14ac:dyDescent="0.3">
      <c r="A2170" s="6">
        <v>40882</v>
      </c>
      <c r="B2170" s="3">
        <v>40.799999999999997</v>
      </c>
      <c r="C2170" s="3">
        <v>41.1</v>
      </c>
      <c r="D2170" s="3">
        <v>40.799999999999997</v>
      </c>
      <c r="E2170" s="3">
        <v>41.1</v>
      </c>
      <c r="F2170" s="3">
        <v>15</v>
      </c>
      <c r="G2170" s="3">
        <v>41.1</v>
      </c>
    </row>
    <row r="2171" spans="1:7" x14ac:dyDescent="0.3">
      <c r="A2171" s="6">
        <v>40883</v>
      </c>
      <c r="B2171" s="3">
        <v>40.25</v>
      </c>
      <c r="C2171" s="3">
        <v>40.25</v>
      </c>
      <c r="D2171" s="3">
        <v>40.25</v>
      </c>
      <c r="E2171" s="3">
        <v>40.25</v>
      </c>
      <c r="F2171" s="3">
        <v>3</v>
      </c>
      <c r="G2171" s="3">
        <v>40.25</v>
      </c>
    </row>
    <row r="2172" spans="1:7" x14ac:dyDescent="0.3">
      <c r="A2172" s="6">
        <v>40884</v>
      </c>
      <c r="B2172" s="3">
        <v>39.01</v>
      </c>
      <c r="C2172" s="3">
        <v>40.14</v>
      </c>
      <c r="D2172" s="3">
        <v>39.01</v>
      </c>
      <c r="E2172" s="3">
        <v>40.01</v>
      </c>
      <c r="F2172" s="3">
        <v>250</v>
      </c>
      <c r="G2172" s="3">
        <v>40.01</v>
      </c>
    </row>
    <row r="2173" spans="1:7" x14ac:dyDescent="0.3">
      <c r="A2173" s="6">
        <v>40885</v>
      </c>
      <c r="B2173" s="3">
        <v>40.1</v>
      </c>
      <c r="C2173" s="3">
        <v>40.1</v>
      </c>
      <c r="D2173" s="3">
        <v>40.1</v>
      </c>
      <c r="E2173" s="3">
        <v>40.1</v>
      </c>
      <c r="F2173" s="3">
        <v>16</v>
      </c>
      <c r="G2173" s="3">
        <v>40.1</v>
      </c>
    </row>
    <row r="2174" spans="1:7" x14ac:dyDescent="0.3">
      <c r="A2174" s="6">
        <v>40886</v>
      </c>
      <c r="B2174" s="3">
        <v>39</v>
      </c>
      <c r="C2174" s="3">
        <v>39</v>
      </c>
      <c r="D2174" s="3">
        <v>39</v>
      </c>
      <c r="E2174" s="3">
        <v>39</v>
      </c>
      <c r="F2174" s="3">
        <v>3</v>
      </c>
      <c r="G2174" s="3">
        <v>39</v>
      </c>
    </row>
    <row r="2175" spans="1:7" x14ac:dyDescent="0.3">
      <c r="A2175" s="6">
        <v>40889</v>
      </c>
      <c r="B2175" s="3">
        <v>38.68</v>
      </c>
      <c r="C2175" s="3">
        <v>38.68</v>
      </c>
      <c r="D2175" s="3">
        <v>38.68</v>
      </c>
      <c r="E2175" s="3">
        <v>38.68</v>
      </c>
      <c r="F2175" s="3">
        <v>0</v>
      </c>
      <c r="G2175" s="3">
        <v>38.68</v>
      </c>
    </row>
    <row r="2176" spans="1:7" x14ac:dyDescent="0.3">
      <c r="A2176" s="6">
        <v>40890</v>
      </c>
      <c r="B2176" s="3">
        <v>39</v>
      </c>
      <c r="C2176" s="3">
        <v>39.25</v>
      </c>
      <c r="D2176" s="3">
        <v>39</v>
      </c>
      <c r="E2176" s="3">
        <v>39.25</v>
      </c>
      <c r="F2176" s="3">
        <v>65</v>
      </c>
      <c r="G2176" s="3">
        <v>39.5</v>
      </c>
    </row>
    <row r="2177" spans="1:7" x14ac:dyDescent="0.3">
      <c r="A2177" s="6">
        <v>40891</v>
      </c>
      <c r="B2177" s="3">
        <v>38.5</v>
      </c>
      <c r="C2177" s="3">
        <v>38.5</v>
      </c>
      <c r="D2177" s="3">
        <v>38.200000000000003</v>
      </c>
      <c r="E2177" s="3">
        <v>38.25</v>
      </c>
      <c r="F2177" s="3">
        <v>48</v>
      </c>
      <c r="G2177" s="3">
        <v>38.200000000000003</v>
      </c>
    </row>
    <row r="2178" spans="1:7" x14ac:dyDescent="0.3">
      <c r="A2178" s="6">
        <v>40892</v>
      </c>
      <c r="B2178" s="3">
        <v>38.4</v>
      </c>
      <c r="C2178" s="3">
        <v>38.4</v>
      </c>
      <c r="D2178" s="3">
        <v>37.9</v>
      </c>
      <c r="E2178" s="3">
        <v>38.4</v>
      </c>
      <c r="F2178" s="3">
        <v>52</v>
      </c>
      <c r="G2178" s="3">
        <v>38.4</v>
      </c>
    </row>
    <row r="2179" spans="1:7" x14ac:dyDescent="0.3">
      <c r="A2179" s="6">
        <v>40893</v>
      </c>
      <c r="B2179" s="3">
        <v>37.5</v>
      </c>
      <c r="C2179" s="3">
        <v>37.5</v>
      </c>
      <c r="D2179" s="3">
        <v>36.9</v>
      </c>
      <c r="E2179" s="3">
        <v>36.9</v>
      </c>
      <c r="F2179" s="3">
        <v>9</v>
      </c>
      <c r="G2179" s="3">
        <v>36.9</v>
      </c>
    </row>
    <row r="2180" spans="1:7" x14ac:dyDescent="0.3">
      <c r="A2180" s="6">
        <v>40896</v>
      </c>
      <c r="B2180" s="3">
        <v>35.700000000000003</v>
      </c>
      <c r="C2180" s="3">
        <v>35.700000000000003</v>
      </c>
      <c r="D2180" s="3">
        <v>35.5</v>
      </c>
      <c r="E2180" s="3">
        <v>35.5</v>
      </c>
      <c r="F2180" s="3">
        <v>4</v>
      </c>
      <c r="G2180" s="3">
        <v>35.5</v>
      </c>
    </row>
    <row r="2181" spans="1:7" x14ac:dyDescent="0.3">
      <c r="A2181" s="6">
        <v>40897</v>
      </c>
      <c r="B2181" s="3">
        <v>36</v>
      </c>
      <c r="C2181" s="3">
        <v>36.5</v>
      </c>
      <c r="D2181" s="3">
        <v>36</v>
      </c>
      <c r="E2181" s="3">
        <v>36.5</v>
      </c>
      <c r="F2181" s="3">
        <v>51</v>
      </c>
      <c r="G2181" s="3">
        <v>36.5</v>
      </c>
    </row>
    <row r="2182" spans="1:7" x14ac:dyDescent="0.3">
      <c r="A2182" s="6">
        <v>40898</v>
      </c>
      <c r="B2182" s="3">
        <v>35.5</v>
      </c>
      <c r="C2182" s="3">
        <v>36</v>
      </c>
      <c r="D2182" s="3">
        <v>35.5</v>
      </c>
      <c r="E2182" s="3">
        <v>36</v>
      </c>
      <c r="F2182" s="3">
        <v>125</v>
      </c>
      <c r="G2182" s="3">
        <v>36</v>
      </c>
    </row>
    <row r="2183" spans="1:7" x14ac:dyDescent="0.3">
      <c r="A2183" s="6">
        <v>40899</v>
      </c>
      <c r="B2183" s="3">
        <v>36.200000000000003</v>
      </c>
      <c r="C2183" s="3">
        <v>36.700000000000003</v>
      </c>
      <c r="D2183" s="3">
        <v>36.200000000000003</v>
      </c>
      <c r="E2183" s="3">
        <v>36.6</v>
      </c>
      <c r="F2183" s="3">
        <v>60</v>
      </c>
      <c r="G2183" s="3">
        <v>36.6</v>
      </c>
    </row>
    <row r="2184" spans="1:7" x14ac:dyDescent="0.3">
      <c r="A2184" s="6">
        <v>40900</v>
      </c>
      <c r="B2184" s="3">
        <v>36.799999999999997</v>
      </c>
      <c r="C2184" s="3">
        <v>36.799999999999997</v>
      </c>
      <c r="D2184" s="3">
        <v>36.6</v>
      </c>
      <c r="E2184" s="3">
        <v>36.75</v>
      </c>
      <c r="F2184" s="3">
        <v>28</v>
      </c>
      <c r="G2184" s="3">
        <v>36.5</v>
      </c>
    </row>
    <row r="2185" spans="1:7" x14ac:dyDescent="0.3">
      <c r="A2185" s="6">
        <v>40904</v>
      </c>
      <c r="B2185" s="3">
        <v>37</v>
      </c>
      <c r="C2185" s="3">
        <v>37.5</v>
      </c>
      <c r="D2185" s="3">
        <v>37</v>
      </c>
      <c r="E2185" s="3">
        <v>37.299999999999997</v>
      </c>
      <c r="F2185" s="3">
        <v>45</v>
      </c>
      <c r="G2185" s="3">
        <v>37.299999999999997</v>
      </c>
    </row>
    <row r="2186" spans="1:7" x14ac:dyDescent="0.3">
      <c r="A2186" s="6">
        <v>40905</v>
      </c>
      <c r="B2186" s="3">
        <v>37.049999999999997</v>
      </c>
      <c r="C2186" s="3">
        <v>37.049999999999997</v>
      </c>
      <c r="D2186" s="3">
        <v>36.5</v>
      </c>
      <c r="E2186" s="3">
        <v>36.5</v>
      </c>
      <c r="F2186" s="3">
        <v>7</v>
      </c>
      <c r="G2186" s="3">
        <v>36.5</v>
      </c>
    </row>
    <row r="2187" spans="1:7" x14ac:dyDescent="0.3">
      <c r="A2187" s="6">
        <v>40906</v>
      </c>
      <c r="B2187" s="3">
        <v>36</v>
      </c>
      <c r="C2187" s="3">
        <v>36.25</v>
      </c>
      <c r="D2187" s="3">
        <v>36</v>
      </c>
      <c r="E2187" s="3">
        <v>36.25</v>
      </c>
      <c r="F2187" s="3">
        <v>4</v>
      </c>
      <c r="G2187" s="3">
        <v>36.25</v>
      </c>
    </row>
    <row r="2188" spans="1:7" x14ac:dyDescent="0.3">
      <c r="A2188" s="6">
        <v>40907</v>
      </c>
      <c r="B2188" s="3">
        <v>35.700000000000003</v>
      </c>
      <c r="C2188" s="3">
        <v>36</v>
      </c>
      <c r="D2188" s="3">
        <v>35.65</v>
      </c>
      <c r="E2188" s="3">
        <v>35.9</v>
      </c>
      <c r="F2188" s="3">
        <v>31</v>
      </c>
      <c r="G2188" s="3">
        <v>35.9</v>
      </c>
    </row>
    <row r="2189" spans="1:7" x14ac:dyDescent="0.3">
      <c r="A2189" s="6">
        <v>40910</v>
      </c>
      <c r="B2189" s="3">
        <v>33.75</v>
      </c>
      <c r="C2189" s="3">
        <v>33.75</v>
      </c>
      <c r="D2189" s="3">
        <v>32.299999999999997</v>
      </c>
      <c r="E2189" s="3">
        <v>32.299999999999997</v>
      </c>
      <c r="F2189" s="3">
        <v>52</v>
      </c>
      <c r="G2189" s="3">
        <v>32.299999999999997</v>
      </c>
    </row>
    <row r="2190" spans="1:7" x14ac:dyDescent="0.3">
      <c r="A2190" s="6">
        <v>40911</v>
      </c>
      <c r="B2190" s="3">
        <v>32.4</v>
      </c>
      <c r="C2190" s="3">
        <v>32.65</v>
      </c>
      <c r="D2190" s="3">
        <v>32</v>
      </c>
      <c r="E2190" s="3">
        <v>32.65</v>
      </c>
      <c r="F2190" s="3">
        <v>219</v>
      </c>
      <c r="G2190" s="3">
        <v>32.78</v>
      </c>
    </row>
    <row r="2191" spans="1:7" x14ac:dyDescent="0.3">
      <c r="A2191" s="6">
        <v>40912</v>
      </c>
      <c r="B2191" s="3">
        <v>32.85</v>
      </c>
      <c r="C2191" s="3">
        <v>33.65</v>
      </c>
      <c r="D2191" s="3">
        <v>32.85</v>
      </c>
      <c r="E2191" s="3">
        <v>33.6</v>
      </c>
      <c r="F2191" s="3">
        <v>83</v>
      </c>
      <c r="G2191" s="3">
        <v>33.6</v>
      </c>
    </row>
    <row r="2192" spans="1:7" x14ac:dyDescent="0.3">
      <c r="A2192" s="6">
        <v>40913</v>
      </c>
      <c r="B2192" s="3">
        <v>33.700000000000003</v>
      </c>
      <c r="C2192" s="3">
        <v>34.1</v>
      </c>
      <c r="D2192" s="3">
        <v>33.700000000000003</v>
      </c>
      <c r="E2192" s="3">
        <v>34.1</v>
      </c>
      <c r="F2192" s="3">
        <v>38</v>
      </c>
      <c r="G2192" s="3">
        <v>34.1</v>
      </c>
    </row>
    <row r="2193" spans="1:7" x14ac:dyDescent="0.3">
      <c r="A2193" s="6">
        <v>40914</v>
      </c>
      <c r="B2193" s="3">
        <v>33.51</v>
      </c>
      <c r="C2193" s="3">
        <v>33.549999999999997</v>
      </c>
      <c r="D2193" s="3">
        <v>33.51</v>
      </c>
      <c r="E2193" s="3">
        <v>33.549999999999997</v>
      </c>
      <c r="F2193" s="3">
        <v>13</v>
      </c>
      <c r="G2193" s="3">
        <v>33.549999999999997</v>
      </c>
    </row>
    <row r="2194" spans="1:7" x14ac:dyDescent="0.3">
      <c r="A2194" s="6">
        <v>40917</v>
      </c>
      <c r="B2194" s="3">
        <v>35.1</v>
      </c>
      <c r="C2194" s="3">
        <v>36.4</v>
      </c>
      <c r="D2194" s="3">
        <v>35.1</v>
      </c>
      <c r="E2194" s="3">
        <v>36.26</v>
      </c>
      <c r="F2194" s="3">
        <v>108</v>
      </c>
      <c r="G2194" s="3">
        <v>36.26</v>
      </c>
    </row>
    <row r="2195" spans="1:7" x14ac:dyDescent="0.3">
      <c r="A2195" s="6">
        <v>40918</v>
      </c>
      <c r="B2195" s="3">
        <v>35.15</v>
      </c>
      <c r="C2195" s="3">
        <v>35.35</v>
      </c>
      <c r="D2195" s="3">
        <v>34.9</v>
      </c>
      <c r="E2195" s="3">
        <v>34.9</v>
      </c>
      <c r="F2195" s="3">
        <v>62</v>
      </c>
      <c r="G2195" s="3">
        <v>34.9</v>
      </c>
    </row>
    <row r="2196" spans="1:7" x14ac:dyDescent="0.3">
      <c r="A2196" s="6">
        <v>40919</v>
      </c>
      <c r="B2196" s="3">
        <v>36.35</v>
      </c>
      <c r="C2196" s="3">
        <v>36.6</v>
      </c>
      <c r="D2196" s="3">
        <v>35.9</v>
      </c>
      <c r="E2196" s="3">
        <v>35.9</v>
      </c>
      <c r="F2196" s="3">
        <v>30</v>
      </c>
      <c r="G2196" s="3">
        <v>35.9</v>
      </c>
    </row>
    <row r="2197" spans="1:7" x14ac:dyDescent="0.3">
      <c r="A2197" s="6">
        <v>40920</v>
      </c>
      <c r="B2197" s="3">
        <v>35.450000000000003</v>
      </c>
      <c r="C2197" s="3">
        <v>35.6</v>
      </c>
      <c r="D2197" s="3">
        <v>35</v>
      </c>
      <c r="E2197" s="3">
        <v>35</v>
      </c>
      <c r="F2197" s="3">
        <v>78</v>
      </c>
      <c r="G2197" s="3">
        <v>35</v>
      </c>
    </row>
    <row r="2198" spans="1:7" x14ac:dyDescent="0.3">
      <c r="A2198" s="6">
        <v>40921</v>
      </c>
      <c r="B2198" s="3">
        <v>36</v>
      </c>
      <c r="C2198" s="3">
        <v>36</v>
      </c>
      <c r="D2198" s="3">
        <v>35.299999999999997</v>
      </c>
      <c r="E2198" s="3">
        <v>35.450000000000003</v>
      </c>
      <c r="F2198" s="3">
        <v>26</v>
      </c>
      <c r="G2198" s="3">
        <v>35.450000000000003</v>
      </c>
    </row>
    <row r="2199" spans="1:7" x14ac:dyDescent="0.3">
      <c r="A2199" s="6">
        <v>40924</v>
      </c>
      <c r="B2199" s="3">
        <v>35.25</v>
      </c>
      <c r="C2199" s="3">
        <v>35.5</v>
      </c>
      <c r="D2199" s="3">
        <v>35.25</v>
      </c>
      <c r="E2199" s="3">
        <v>35.4</v>
      </c>
      <c r="F2199" s="3">
        <v>16</v>
      </c>
      <c r="G2199" s="3">
        <v>35.5</v>
      </c>
    </row>
    <row r="2200" spans="1:7" x14ac:dyDescent="0.3">
      <c r="A2200" s="6">
        <v>40925</v>
      </c>
      <c r="B2200" s="3">
        <v>34.75</v>
      </c>
      <c r="C2200" s="3">
        <v>34.75</v>
      </c>
      <c r="D2200" s="3">
        <v>33.5</v>
      </c>
      <c r="E2200" s="3">
        <v>33.700000000000003</v>
      </c>
      <c r="F2200" s="3">
        <v>175</v>
      </c>
      <c r="G2200" s="3">
        <v>33.700000000000003</v>
      </c>
    </row>
    <row r="2201" spans="1:7" x14ac:dyDescent="0.3">
      <c r="A2201" s="6">
        <v>40926</v>
      </c>
      <c r="B2201" s="3">
        <v>33.9</v>
      </c>
      <c r="C2201" s="3">
        <v>34.15</v>
      </c>
      <c r="D2201" s="3">
        <v>33.299999999999997</v>
      </c>
      <c r="E2201" s="3">
        <v>34.15</v>
      </c>
      <c r="F2201" s="3">
        <v>15</v>
      </c>
      <c r="G2201" s="3">
        <v>34</v>
      </c>
    </row>
    <row r="2202" spans="1:7" x14ac:dyDescent="0.3">
      <c r="A2202" s="6">
        <v>40927</v>
      </c>
      <c r="B2202" s="3">
        <v>34</v>
      </c>
      <c r="C2202" s="3">
        <v>34.75</v>
      </c>
      <c r="D2202" s="3">
        <v>34</v>
      </c>
      <c r="E2202" s="3">
        <v>34.75</v>
      </c>
      <c r="F2202" s="3">
        <v>148</v>
      </c>
      <c r="G2202" s="3">
        <v>34.549999999999997</v>
      </c>
    </row>
    <row r="2203" spans="1:7" x14ac:dyDescent="0.3">
      <c r="A2203" s="6">
        <v>40928</v>
      </c>
      <c r="B2203" s="3">
        <v>35.5</v>
      </c>
      <c r="C2203" s="3">
        <v>35.5</v>
      </c>
      <c r="D2203" s="3">
        <v>35.25</v>
      </c>
      <c r="E2203" s="3">
        <v>35.299999999999997</v>
      </c>
      <c r="F2203" s="3">
        <v>34</v>
      </c>
      <c r="G2203" s="3">
        <v>35.35</v>
      </c>
    </row>
    <row r="2204" spans="1:7" x14ac:dyDescent="0.3">
      <c r="A2204" s="6">
        <v>40931</v>
      </c>
      <c r="B2204" s="3">
        <v>35.5</v>
      </c>
      <c r="C2204" s="3">
        <v>35.5</v>
      </c>
      <c r="D2204" s="3">
        <v>34.65</v>
      </c>
      <c r="E2204" s="3">
        <v>34.65</v>
      </c>
      <c r="F2204" s="3">
        <v>39</v>
      </c>
      <c r="G2204" s="3">
        <v>34.65</v>
      </c>
    </row>
    <row r="2205" spans="1:7" x14ac:dyDescent="0.3">
      <c r="A2205" s="6">
        <v>40932</v>
      </c>
      <c r="B2205" s="3">
        <v>35.75</v>
      </c>
      <c r="C2205" s="3">
        <v>35.75</v>
      </c>
      <c r="D2205" s="3">
        <v>35.75</v>
      </c>
      <c r="E2205" s="3">
        <v>35.75</v>
      </c>
      <c r="F2205" s="3">
        <v>25</v>
      </c>
      <c r="G2205" s="3">
        <v>35.9</v>
      </c>
    </row>
    <row r="2206" spans="1:7" x14ac:dyDescent="0.3">
      <c r="A2206" s="6">
        <v>40933</v>
      </c>
      <c r="B2206" s="3">
        <v>37</v>
      </c>
      <c r="C2206" s="3">
        <v>37.25</v>
      </c>
      <c r="D2206" s="3">
        <v>36.700000000000003</v>
      </c>
      <c r="E2206" s="3">
        <v>36.799999999999997</v>
      </c>
      <c r="F2206" s="3">
        <v>124</v>
      </c>
      <c r="G2206" s="3">
        <v>36.700000000000003</v>
      </c>
    </row>
    <row r="2207" spans="1:7" x14ac:dyDescent="0.3">
      <c r="A2207" s="6">
        <v>40934</v>
      </c>
      <c r="B2207" s="3">
        <v>36.299999999999997</v>
      </c>
      <c r="C2207" s="3">
        <v>36.799999999999997</v>
      </c>
      <c r="D2207" s="3">
        <v>36.299999999999997</v>
      </c>
      <c r="E2207" s="3">
        <v>36.799999999999997</v>
      </c>
      <c r="F2207" s="3">
        <v>21</v>
      </c>
      <c r="G2207" s="3">
        <v>36.799999999999997</v>
      </c>
    </row>
    <row r="2208" spans="1:7" x14ac:dyDescent="0.3">
      <c r="A2208" s="6">
        <v>40935</v>
      </c>
      <c r="B2208" s="3">
        <v>37.5</v>
      </c>
      <c r="C2208" s="3">
        <v>37.9</v>
      </c>
      <c r="D2208" s="3">
        <v>37.450000000000003</v>
      </c>
      <c r="E2208" s="3">
        <v>37.9</v>
      </c>
      <c r="F2208" s="3">
        <v>31</v>
      </c>
      <c r="G2208" s="3">
        <v>37.9</v>
      </c>
    </row>
    <row r="2209" spans="1:7" x14ac:dyDescent="0.3">
      <c r="A2209" s="6">
        <v>40938</v>
      </c>
      <c r="B2209" s="3">
        <v>38.25</v>
      </c>
      <c r="C2209" s="3">
        <v>39.15</v>
      </c>
      <c r="D2209" s="3">
        <v>38.1</v>
      </c>
      <c r="E2209" s="3">
        <v>39.15</v>
      </c>
      <c r="F2209" s="3">
        <v>156</v>
      </c>
      <c r="G2209" s="3">
        <v>39.15</v>
      </c>
    </row>
    <row r="2210" spans="1:7" x14ac:dyDescent="0.3">
      <c r="A2210" s="6">
        <v>40939</v>
      </c>
      <c r="B2210" s="3">
        <v>38.799999999999997</v>
      </c>
      <c r="C2210" s="3">
        <v>39.15</v>
      </c>
      <c r="D2210" s="3">
        <v>38.4</v>
      </c>
      <c r="E2210" s="3">
        <v>38.65</v>
      </c>
      <c r="F2210" s="3">
        <v>27</v>
      </c>
      <c r="G2210" s="3">
        <v>38.479999999999997</v>
      </c>
    </row>
    <row r="2211" spans="1:7" x14ac:dyDescent="0.3">
      <c r="A2211" s="6">
        <v>40940</v>
      </c>
      <c r="B2211" s="3">
        <v>35.5</v>
      </c>
      <c r="C2211" s="3">
        <v>35.5</v>
      </c>
      <c r="D2211" s="3">
        <v>35.35</v>
      </c>
      <c r="E2211" s="3">
        <v>35.35</v>
      </c>
      <c r="F2211" s="3">
        <v>6</v>
      </c>
      <c r="G2211" s="3">
        <v>35.35</v>
      </c>
    </row>
    <row r="2212" spans="1:7" x14ac:dyDescent="0.3">
      <c r="A2212" s="6">
        <v>40941</v>
      </c>
      <c r="B2212" s="3">
        <v>36</v>
      </c>
      <c r="C2212" s="3">
        <v>36</v>
      </c>
      <c r="D2212" s="3">
        <v>36</v>
      </c>
      <c r="E2212" s="3">
        <v>36</v>
      </c>
      <c r="F2212" s="3">
        <v>57</v>
      </c>
      <c r="G2212" s="3">
        <v>35.619999999999997</v>
      </c>
    </row>
    <row r="2213" spans="1:7" x14ac:dyDescent="0.3">
      <c r="A2213" s="6">
        <v>40942</v>
      </c>
      <c r="B2213" s="3">
        <v>36.5</v>
      </c>
      <c r="C2213" s="3">
        <v>36.549999999999997</v>
      </c>
      <c r="D2213" s="3">
        <v>36.35</v>
      </c>
      <c r="E2213" s="3">
        <v>36.549999999999997</v>
      </c>
      <c r="F2213" s="3">
        <v>12</v>
      </c>
      <c r="G2213" s="3">
        <v>36.549999999999997</v>
      </c>
    </row>
    <row r="2214" spans="1:7" x14ac:dyDescent="0.3">
      <c r="A2214" s="6">
        <v>40945</v>
      </c>
      <c r="B2214" s="3">
        <v>34.85</v>
      </c>
      <c r="C2214" s="3">
        <v>34.9</v>
      </c>
      <c r="D2214" s="3">
        <v>34.82</v>
      </c>
      <c r="E2214" s="3">
        <v>34.9</v>
      </c>
      <c r="F2214" s="3">
        <v>7</v>
      </c>
      <c r="G2214" s="3">
        <v>34.9</v>
      </c>
    </row>
    <row r="2215" spans="1:7" x14ac:dyDescent="0.3">
      <c r="A2215" s="6">
        <v>40946</v>
      </c>
      <c r="B2215" s="3">
        <v>36.4</v>
      </c>
      <c r="C2215" s="3">
        <v>37.25</v>
      </c>
      <c r="D2215" s="3">
        <v>36.4</v>
      </c>
      <c r="E2215" s="3">
        <v>37.25</v>
      </c>
      <c r="F2215" s="3">
        <v>4</v>
      </c>
      <c r="G2215" s="3">
        <v>37.08</v>
      </c>
    </row>
    <row r="2216" spans="1:7" x14ac:dyDescent="0.3">
      <c r="A2216" s="6">
        <v>40947</v>
      </c>
      <c r="B2216" s="3">
        <v>35.75</v>
      </c>
      <c r="C2216" s="3">
        <v>36.090000000000003</v>
      </c>
      <c r="D2216" s="3">
        <v>35.75</v>
      </c>
      <c r="E2216" s="3">
        <v>36.090000000000003</v>
      </c>
      <c r="F2216" s="3">
        <v>22</v>
      </c>
      <c r="G2216" s="3">
        <v>35.58</v>
      </c>
    </row>
    <row r="2217" spans="1:7" x14ac:dyDescent="0.3">
      <c r="A2217" s="6">
        <v>40948</v>
      </c>
      <c r="B2217" s="3">
        <v>35.54</v>
      </c>
      <c r="C2217" s="3">
        <v>35.54</v>
      </c>
      <c r="D2217" s="3">
        <v>35.54</v>
      </c>
      <c r="E2217" s="3">
        <v>35.54</v>
      </c>
      <c r="F2217" s="3">
        <v>0</v>
      </c>
      <c r="G2217" s="3">
        <v>35.54</v>
      </c>
    </row>
    <row r="2218" spans="1:7" x14ac:dyDescent="0.3">
      <c r="A2218" s="6">
        <v>40949</v>
      </c>
      <c r="B2218" s="3">
        <v>34</v>
      </c>
      <c r="C2218" s="3">
        <v>34.5</v>
      </c>
      <c r="D2218" s="3">
        <v>34</v>
      </c>
      <c r="E2218" s="3">
        <v>34.25</v>
      </c>
      <c r="F2218" s="3">
        <v>9</v>
      </c>
      <c r="G2218" s="3">
        <v>34.25</v>
      </c>
    </row>
    <row r="2219" spans="1:7" x14ac:dyDescent="0.3">
      <c r="A2219" s="6">
        <v>40952</v>
      </c>
      <c r="B2219" s="3">
        <v>33.5</v>
      </c>
      <c r="C2219" s="3">
        <v>33.5</v>
      </c>
      <c r="D2219" s="3">
        <v>32.9</v>
      </c>
      <c r="E2219" s="3">
        <v>32.9</v>
      </c>
      <c r="F2219" s="3">
        <v>21</v>
      </c>
      <c r="G2219" s="3">
        <v>32.9</v>
      </c>
    </row>
    <row r="2220" spans="1:7" x14ac:dyDescent="0.3">
      <c r="A2220" s="6">
        <v>40953</v>
      </c>
      <c r="B2220" s="3">
        <v>32.950000000000003</v>
      </c>
      <c r="C2220" s="3">
        <v>33</v>
      </c>
      <c r="D2220" s="3">
        <v>32.950000000000003</v>
      </c>
      <c r="E2220" s="3">
        <v>33</v>
      </c>
      <c r="F2220" s="3">
        <v>17</v>
      </c>
      <c r="G2220" s="3">
        <v>33</v>
      </c>
    </row>
    <row r="2221" spans="1:7" x14ac:dyDescent="0.3">
      <c r="A2221" s="6">
        <v>40954</v>
      </c>
      <c r="B2221" s="3">
        <v>33</v>
      </c>
      <c r="C2221" s="3">
        <v>33.6</v>
      </c>
      <c r="D2221" s="3">
        <v>33</v>
      </c>
      <c r="E2221" s="3">
        <v>33.6</v>
      </c>
      <c r="F2221" s="3">
        <v>9</v>
      </c>
      <c r="G2221" s="3">
        <v>33.4</v>
      </c>
    </row>
    <row r="2222" spans="1:7" x14ac:dyDescent="0.3">
      <c r="A2222" s="6">
        <v>40955</v>
      </c>
      <c r="B2222" s="3">
        <v>32.75</v>
      </c>
      <c r="C2222" s="3">
        <v>32.950000000000003</v>
      </c>
      <c r="D2222" s="3">
        <v>32.75</v>
      </c>
      <c r="E2222" s="3">
        <v>32.950000000000003</v>
      </c>
      <c r="F2222" s="3">
        <v>2</v>
      </c>
      <c r="G2222" s="3">
        <v>32.950000000000003</v>
      </c>
    </row>
    <row r="2223" spans="1:7" x14ac:dyDescent="0.3">
      <c r="A2223" s="6">
        <v>40956</v>
      </c>
      <c r="B2223" s="3">
        <v>32</v>
      </c>
      <c r="C2223" s="3">
        <v>32</v>
      </c>
      <c r="D2223" s="3">
        <v>31.95</v>
      </c>
      <c r="E2223" s="3">
        <v>31.95</v>
      </c>
      <c r="F2223" s="3">
        <v>13</v>
      </c>
      <c r="G2223" s="3">
        <v>31.95</v>
      </c>
    </row>
    <row r="2224" spans="1:7" x14ac:dyDescent="0.3">
      <c r="A2224" s="6">
        <v>40959</v>
      </c>
      <c r="B2224" s="3">
        <v>32.299999999999997</v>
      </c>
      <c r="C2224" s="3">
        <v>32.299999999999997</v>
      </c>
      <c r="D2224" s="3">
        <v>31.6</v>
      </c>
      <c r="E2224" s="3">
        <v>31.85</v>
      </c>
      <c r="F2224" s="3">
        <v>35</v>
      </c>
      <c r="G2224" s="3">
        <v>31.85</v>
      </c>
    </row>
    <row r="2225" spans="1:7" x14ac:dyDescent="0.3">
      <c r="A2225" s="6">
        <v>40960</v>
      </c>
      <c r="B2225" s="3">
        <v>31.2</v>
      </c>
      <c r="C2225" s="3">
        <v>31.5</v>
      </c>
      <c r="D2225" s="3">
        <v>31.2</v>
      </c>
      <c r="E2225" s="3">
        <v>31.4</v>
      </c>
      <c r="F2225" s="3">
        <v>6</v>
      </c>
      <c r="G2225" s="3">
        <v>31.5</v>
      </c>
    </row>
    <row r="2226" spans="1:7" x14ac:dyDescent="0.3">
      <c r="A2226" s="6">
        <v>40961</v>
      </c>
      <c r="B2226" s="3">
        <v>31.55</v>
      </c>
      <c r="C2226" s="3">
        <v>31.8</v>
      </c>
      <c r="D2226" s="3">
        <v>31.5</v>
      </c>
      <c r="E2226" s="3">
        <v>31.8</v>
      </c>
      <c r="F2226" s="3">
        <v>17</v>
      </c>
      <c r="G2226" s="3">
        <v>31.68</v>
      </c>
    </row>
    <row r="2227" spans="1:7" x14ac:dyDescent="0.3">
      <c r="A2227" s="6">
        <v>40962</v>
      </c>
      <c r="B2227" s="3">
        <v>31.8</v>
      </c>
      <c r="C2227" s="3">
        <v>33</v>
      </c>
      <c r="D2227" s="3">
        <v>31.8</v>
      </c>
      <c r="E2227" s="3">
        <v>33</v>
      </c>
      <c r="F2227" s="3">
        <v>30</v>
      </c>
      <c r="G2227" s="3">
        <v>32.950000000000003</v>
      </c>
    </row>
    <row r="2228" spans="1:7" x14ac:dyDescent="0.3">
      <c r="A2228" s="6">
        <v>40963</v>
      </c>
      <c r="B2228" s="3">
        <v>32.65</v>
      </c>
      <c r="C2228" s="3">
        <v>33.25</v>
      </c>
      <c r="D2228" s="3">
        <v>32.65</v>
      </c>
      <c r="E2228" s="3">
        <v>33.25</v>
      </c>
      <c r="F2228" s="3">
        <v>14</v>
      </c>
      <c r="G2228" s="3">
        <v>33.25</v>
      </c>
    </row>
    <row r="2229" spans="1:7" x14ac:dyDescent="0.3">
      <c r="A2229" s="6">
        <v>40966</v>
      </c>
      <c r="B2229" s="3">
        <v>34.25</v>
      </c>
      <c r="C2229" s="3">
        <v>35.200000000000003</v>
      </c>
      <c r="D2229" s="3">
        <v>34</v>
      </c>
      <c r="E2229" s="3">
        <v>35.200000000000003</v>
      </c>
      <c r="F2229" s="3">
        <v>117</v>
      </c>
      <c r="G2229" s="3">
        <v>34.78</v>
      </c>
    </row>
    <row r="2230" spans="1:7" x14ac:dyDescent="0.3">
      <c r="A2230" s="6">
        <v>40967</v>
      </c>
      <c r="B2230" s="3">
        <v>33.5</v>
      </c>
      <c r="C2230" s="3">
        <v>33.5</v>
      </c>
      <c r="D2230" s="3">
        <v>33.25</v>
      </c>
      <c r="E2230" s="3">
        <v>33.35</v>
      </c>
      <c r="F2230" s="3">
        <v>51</v>
      </c>
      <c r="G2230" s="3">
        <v>33.35</v>
      </c>
    </row>
    <row r="2231" spans="1:7" x14ac:dyDescent="0.3">
      <c r="A2231" s="6">
        <v>40968</v>
      </c>
      <c r="B2231" s="3">
        <v>33</v>
      </c>
      <c r="C2231" s="3">
        <v>33.6</v>
      </c>
      <c r="D2231" s="3">
        <v>32.950000000000003</v>
      </c>
      <c r="E2231" s="3">
        <v>33.25</v>
      </c>
      <c r="F2231" s="3">
        <v>18</v>
      </c>
      <c r="G2231" s="3">
        <v>33.18</v>
      </c>
    </row>
    <row r="2232" spans="1:7" x14ac:dyDescent="0.3">
      <c r="A2232" s="6">
        <v>40969</v>
      </c>
      <c r="B2232" s="3">
        <v>35</v>
      </c>
      <c r="C2232" s="3">
        <v>35</v>
      </c>
      <c r="D2232" s="3">
        <v>34.65</v>
      </c>
      <c r="E2232" s="3">
        <v>34.659999999999997</v>
      </c>
      <c r="F2232" s="3">
        <v>17</v>
      </c>
      <c r="G2232" s="3">
        <v>34.659999999999997</v>
      </c>
    </row>
    <row r="2233" spans="1:7" x14ac:dyDescent="0.3">
      <c r="A2233" s="6">
        <v>40970</v>
      </c>
      <c r="B2233" s="3">
        <v>34.6</v>
      </c>
      <c r="C2233" s="3">
        <v>34.6</v>
      </c>
      <c r="D2233" s="3">
        <v>33.700000000000003</v>
      </c>
      <c r="E2233" s="3">
        <v>33.75</v>
      </c>
      <c r="F2233" s="3">
        <v>156</v>
      </c>
      <c r="G2233" s="3">
        <v>33.799999999999997</v>
      </c>
    </row>
    <row r="2234" spans="1:7" x14ac:dyDescent="0.3">
      <c r="A2234" s="6">
        <v>40973</v>
      </c>
      <c r="B2234" s="3">
        <v>33.75</v>
      </c>
      <c r="C2234" s="3">
        <v>33.75</v>
      </c>
      <c r="D2234" s="3">
        <v>33.549999999999997</v>
      </c>
      <c r="E2234" s="3">
        <v>33.65</v>
      </c>
      <c r="F2234" s="3">
        <v>38</v>
      </c>
      <c r="G2234" s="3">
        <v>33.6</v>
      </c>
    </row>
    <row r="2235" spans="1:7" x14ac:dyDescent="0.3">
      <c r="A2235" s="6">
        <v>40974</v>
      </c>
      <c r="B2235" s="3">
        <v>32.75</v>
      </c>
      <c r="C2235" s="3">
        <v>33.15</v>
      </c>
      <c r="D2235" s="3">
        <v>32.75</v>
      </c>
      <c r="E2235" s="3">
        <v>33</v>
      </c>
      <c r="F2235" s="3">
        <v>32</v>
      </c>
      <c r="G2235" s="3">
        <v>33</v>
      </c>
    </row>
    <row r="2236" spans="1:7" x14ac:dyDescent="0.3">
      <c r="A2236" s="6">
        <v>40975</v>
      </c>
      <c r="B2236" s="3">
        <v>33.299999999999997</v>
      </c>
      <c r="C2236" s="3">
        <v>33.5</v>
      </c>
      <c r="D2236" s="3">
        <v>32.6</v>
      </c>
      <c r="E2236" s="3">
        <v>32.6</v>
      </c>
      <c r="F2236" s="3">
        <v>73</v>
      </c>
      <c r="G2236" s="3">
        <v>32.6</v>
      </c>
    </row>
    <row r="2237" spans="1:7" x14ac:dyDescent="0.3">
      <c r="A2237" s="6">
        <v>40976</v>
      </c>
      <c r="B2237" s="3">
        <v>32.299999999999997</v>
      </c>
      <c r="C2237" s="3">
        <v>33</v>
      </c>
      <c r="D2237" s="3">
        <v>32.25</v>
      </c>
      <c r="E2237" s="3">
        <v>32.81</v>
      </c>
      <c r="F2237" s="3">
        <v>76</v>
      </c>
      <c r="G2237" s="3">
        <v>32.99</v>
      </c>
    </row>
    <row r="2238" spans="1:7" x14ac:dyDescent="0.3">
      <c r="A2238" s="6">
        <v>40977</v>
      </c>
      <c r="B2238" s="3">
        <v>32.35</v>
      </c>
      <c r="C2238" s="3">
        <v>32.35</v>
      </c>
      <c r="D2238" s="3">
        <v>32.35</v>
      </c>
      <c r="E2238" s="3">
        <v>32.35</v>
      </c>
      <c r="F2238" s="3">
        <v>26</v>
      </c>
      <c r="G2238" s="3">
        <v>32.35</v>
      </c>
    </row>
    <row r="2239" spans="1:7" x14ac:dyDescent="0.3">
      <c r="A2239" s="6">
        <v>40980</v>
      </c>
      <c r="B2239" s="3">
        <v>31.35</v>
      </c>
      <c r="C2239" s="3">
        <v>31.4</v>
      </c>
      <c r="D2239" s="3">
        <v>31</v>
      </c>
      <c r="E2239" s="3">
        <v>31.05</v>
      </c>
      <c r="F2239" s="3">
        <v>59</v>
      </c>
      <c r="G2239" s="3">
        <v>31.05</v>
      </c>
    </row>
    <row r="2240" spans="1:7" x14ac:dyDescent="0.3">
      <c r="A2240" s="6">
        <v>40981</v>
      </c>
      <c r="B2240" s="3">
        <v>31.25</v>
      </c>
      <c r="C2240" s="3">
        <v>31.55</v>
      </c>
      <c r="D2240" s="3">
        <v>31.25</v>
      </c>
      <c r="E2240" s="3">
        <v>31.3</v>
      </c>
      <c r="F2240" s="3">
        <v>28</v>
      </c>
      <c r="G2240" s="3">
        <v>31.35</v>
      </c>
    </row>
    <row r="2241" spans="1:7" x14ac:dyDescent="0.3">
      <c r="A2241" s="6">
        <v>40982</v>
      </c>
      <c r="B2241" s="3">
        <v>31.4</v>
      </c>
      <c r="C2241" s="3">
        <v>31.4</v>
      </c>
      <c r="D2241" s="3">
        <v>30.7</v>
      </c>
      <c r="E2241" s="3">
        <v>30.7</v>
      </c>
      <c r="F2241" s="3">
        <v>104</v>
      </c>
      <c r="G2241" s="3">
        <v>30.7</v>
      </c>
    </row>
    <row r="2242" spans="1:7" x14ac:dyDescent="0.3">
      <c r="A2242" s="6">
        <v>40983</v>
      </c>
      <c r="B2242" s="3">
        <v>31.15</v>
      </c>
      <c r="C2242" s="3">
        <v>31.75</v>
      </c>
      <c r="D2242" s="3">
        <v>31.15</v>
      </c>
      <c r="E2242" s="3">
        <v>31.5</v>
      </c>
      <c r="F2242" s="3">
        <v>91</v>
      </c>
      <c r="G2242" s="3">
        <v>31.5</v>
      </c>
    </row>
    <row r="2243" spans="1:7" x14ac:dyDescent="0.3">
      <c r="A2243" s="6">
        <v>40984</v>
      </c>
      <c r="B2243" s="3">
        <v>31.9</v>
      </c>
      <c r="C2243" s="3">
        <v>31.9</v>
      </c>
      <c r="D2243" s="3">
        <v>31.5</v>
      </c>
      <c r="E2243" s="3">
        <v>31.6</v>
      </c>
      <c r="F2243" s="3">
        <v>48</v>
      </c>
      <c r="G2243" s="3">
        <v>31.6</v>
      </c>
    </row>
    <row r="2244" spans="1:7" x14ac:dyDescent="0.3">
      <c r="A2244" s="6">
        <v>40987</v>
      </c>
      <c r="B2244" s="3">
        <v>31</v>
      </c>
      <c r="C2244" s="3">
        <v>31</v>
      </c>
      <c r="D2244" s="3">
        <v>30.75</v>
      </c>
      <c r="E2244" s="3">
        <v>30.75</v>
      </c>
      <c r="F2244" s="3">
        <v>118</v>
      </c>
      <c r="G2244" s="3">
        <v>30.75</v>
      </c>
    </row>
    <row r="2245" spans="1:7" x14ac:dyDescent="0.3">
      <c r="A2245" s="6">
        <v>40988</v>
      </c>
      <c r="B2245" s="3">
        <v>30.6</v>
      </c>
      <c r="C2245" s="3">
        <v>30.6</v>
      </c>
      <c r="D2245" s="3">
        <v>30.2</v>
      </c>
      <c r="E2245" s="3">
        <v>30.2</v>
      </c>
      <c r="F2245" s="3">
        <v>72</v>
      </c>
      <c r="G2245" s="3">
        <v>30.2</v>
      </c>
    </row>
    <row r="2246" spans="1:7" x14ac:dyDescent="0.3">
      <c r="A2246" s="6">
        <v>40989</v>
      </c>
      <c r="B2246" s="3">
        <v>30</v>
      </c>
      <c r="C2246" s="3">
        <v>31</v>
      </c>
      <c r="D2246" s="3">
        <v>30</v>
      </c>
      <c r="E2246" s="3">
        <v>31</v>
      </c>
      <c r="F2246" s="3">
        <v>67</v>
      </c>
      <c r="G2246" s="3">
        <v>30.6</v>
      </c>
    </row>
    <row r="2247" spans="1:7" x14ac:dyDescent="0.3">
      <c r="A2247" s="6">
        <v>40990</v>
      </c>
      <c r="B2247" s="3">
        <v>29.9</v>
      </c>
      <c r="C2247" s="3">
        <v>30.1</v>
      </c>
      <c r="D2247" s="3">
        <v>29.8</v>
      </c>
      <c r="E2247" s="3">
        <v>29.8</v>
      </c>
      <c r="F2247" s="3">
        <v>57</v>
      </c>
      <c r="G2247" s="3">
        <v>29.9</v>
      </c>
    </row>
    <row r="2248" spans="1:7" x14ac:dyDescent="0.3">
      <c r="A2248" s="6">
        <v>40991</v>
      </c>
      <c r="B2248" s="3">
        <v>30.25</v>
      </c>
      <c r="C2248" s="3">
        <v>30.25</v>
      </c>
      <c r="D2248" s="3">
        <v>29.45</v>
      </c>
      <c r="E2248" s="3">
        <v>29.45</v>
      </c>
      <c r="F2248" s="3">
        <v>89</v>
      </c>
      <c r="G2248" s="3">
        <v>29.45</v>
      </c>
    </row>
    <row r="2249" spans="1:7" x14ac:dyDescent="0.3">
      <c r="A2249" s="6">
        <v>40994</v>
      </c>
      <c r="B2249" s="3">
        <v>28.8</v>
      </c>
      <c r="C2249" s="3">
        <v>28.8</v>
      </c>
      <c r="D2249" s="3">
        <v>28.5</v>
      </c>
      <c r="E2249" s="3">
        <v>28.5</v>
      </c>
      <c r="F2249" s="3">
        <v>46</v>
      </c>
      <c r="G2249" s="3">
        <v>28.5</v>
      </c>
    </row>
    <row r="2250" spans="1:7" x14ac:dyDescent="0.3">
      <c r="A2250" s="6">
        <v>40995</v>
      </c>
      <c r="B2250" s="3">
        <v>28.85</v>
      </c>
      <c r="C2250" s="3">
        <v>29.05</v>
      </c>
      <c r="D2250" s="3">
        <v>28.5</v>
      </c>
      <c r="E2250" s="3">
        <v>29</v>
      </c>
      <c r="F2250" s="3">
        <v>46</v>
      </c>
      <c r="G2250" s="3">
        <v>29</v>
      </c>
    </row>
    <row r="2251" spans="1:7" x14ac:dyDescent="0.3">
      <c r="A2251" s="6">
        <v>40996</v>
      </c>
      <c r="B2251" s="3">
        <v>29.4</v>
      </c>
      <c r="C2251" s="3">
        <v>29.5</v>
      </c>
      <c r="D2251" s="3">
        <v>28.85</v>
      </c>
      <c r="E2251" s="3">
        <v>28.95</v>
      </c>
      <c r="F2251" s="3">
        <v>148</v>
      </c>
      <c r="G2251" s="3">
        <v>28.9</v>
      </c>
    </row>
    <row r="2252" spans="1:7" x14ac:dyDescent="0.3">
      <c r="A2252" s="6">
        <v>40997</v>
      </c>
      <c r="B2252" s="3">
        <v>29.25</v>
      </c>
      <c r="C2252" s="3">
        <v>29.55</v>
      </c>
      <c r="D2252" s="3">
        <v>29.25</v>
      </c>
      <c r="E2252" s="3">
        <v>29.3</v>
      </c>
      <c r="F2252" s="3">
        <v>58</v>
      </c>
      <c r="G2252" s="3">
        <v>29.3</v>
      </c>
    </row>
    <row r="2253" spans="1:7" x14ac:dyDescent="0.3">
      <c r="A2253" s="6">
        <v>40998</v>
      </c>
      <c r="B2253" s="3">
        <v>29.1</v>
      </c>
      <c r="C2253" s="3">
        <v>29.3</v>
      </c>
      <c r="D2253" s="3">
        <v>28.95</v>
      </c>
      <c r="E2253" s="3">
        <v>28.95</v>
      </c>
      <c r="F2253" s="3">
        <v>86</v>
      </c>
      <c r="G2253" s="3">
        <v>28.95</v>
      </c>
    </row>
    <row r="2254" spans="1:7" x14ac:dyDescent="0.3">
      <c r="A2254" s="6">
        <v>41001</v>
      </c>
      <c r="B2254" s="3">
        <v>27</v>
      </c>
      <c r="C2254" s="3">
        <v>27</v>
      </c>
      <c r="D2254" s="3">
        <v>27</v>
      </c>
      <c r="E2254" s="3">
        <v>27</v>
      </c>
      <c r="F2254" s="3">
        <v>2</v>
      </c>
      <c r="G2254" s="3">
        <v>27.25</v>
      </c>
    </row>
    <row r="2255" spans="1:7" x14ac:dyDescent="0.3">
      <c r="A2255" s="6">
        <v>41002</v>
      </c>
      <c r="B2255" s="3">
        <v>27.75</v>
      </c>
      <c r="C2255" s="3">
        <v>28.2</v>
      </c>
      <c r="D2255" s="3">
        <v>27.75</v>
      </c>
      <c r="E2255" s="3">
        <v>28.2</v>
      </c>
      <c r="F2255" s="3">
        <v>49</v>
      </c>
      <c r="G2255" s="3">
        <v>28.2</v>
      </c>
    </row>
    <row r="2256" spans="1:7" x14ac:dyDescent="0.3">
      <c r="A2256" s="6">
        <v>41003</v>
      </c>
      <c r="B2256" s="3">
        <v>29</v>
      </c>
      <c r="C2256" s="3">
        <v>29.1</v>
      </c>
      <c r="D2256" s="3">
        <v>28.6</v>
      </c>
      <c r="E2256" s="3">
        <v>28.6</v>
      </c>
      <c r="F2256" s="3">
        <v>22</v>
      </c>
      <c r="G2256" s="3">
        <v>28.6</v>
      </c>
    </row>
    <row r="2257" spans="1:7" x14ac:dyDescent="0.3">
      <c r="A2257" s="6">
        <v>41009</v>
      </c>
      <c r="B2257" s="3">
        <v>27</v>
      </c>
      <c r="C2257" s="3">
        <v>27</v>
      </c>
      <c r="D2257" s="3">
        <v>27</v>
      </c>
      <c r="E2257" s="3">
        <v>27</v>
      </c>
      <c r="F2257" s="3">
        <v>51</v>
      </c>
      <c r="G2257" s="3">
        <v>27.58</v>
      </c>
    </row>
    <row r="2258" spans="1:7" x14ac:dyDescent="0.3">
      <c r="A2258" s="6">
        <v>41010</v>
      </c>
      <c r="B2258" s="3">
        <v>26.85</v>
      </c>
      <c r="C2258" s="3">
        <v>26.85</v>
      </c>
      <c r="D2258" s="3">
        <v>26.85</v>
      </c>
      <c r="E2258" s="3">
        <v>26.85</v>
      </c>
      <c r="F2258" s="3">
        <v>10</v>
      </c>
      <c r="G2258" s="3">
        <v>26.85</v>
      </c>
    </row>
    <row r="2259" spans="1:7" x14ac:dyDescent="0.3">
      <c r="A2259" s="6">
        <v>41011</v>
      </c>
      <c r="B2259" s="3">
        <v>27</v>
      </c>
      <c r="C2259" s="3">
        <v>27</v>
      </c>
      <c r="D2259" s="3">
        <v>27</v>
      </c>
      <c r="E2259" s="3">
        <v>27</v>
      </c>
      <c r="F2259" s="3">
        <v>10</v>
      </c>
      <c r="G2259" s="3">
        <v>27</v>
      </c>
    </row>
    <row r="2260" spans="1:7" x14ac:dyDescent="0.3">
      <c r="A2260" s="6">
        <v>41012</v>
      </c>
      <c r="B2260" s="3">
        <v>27.15</v>
      </c>
      <c r="C2260" s="3">
        <v>27.4</v>
      </c>
      <c r="D2260" s="3">
        <v>27.15</v>
      </c>
      <c r="E2260" s="3">
        <v>27.4</v>
      </c>
      <c r="F2260" s="3">
        <v>16</v>
      </c>
      <c r="G2260" s="3">
        <v>27.4</v>
      </c>
    </row>
    <row r="2261" spans="1:7" x14ac:dyDescent="0.3">
      <c r="A2261" s="6">
        <v>41015</v>
      </c>
      <c r="B2261" s="3">
        <v>27.5</v>
      </c>
      <c r="C2261" s="3">
        <v>27.5</v>
      </c>
      <c r="D2261" s="3">
        <v>27.4</v>
      </c>
      <c r="E2261" s="3">
        <v>27.4</v>
      </c>
      <c r="F2261" s="3">
        <v>35</v>
      </c>
      <c r="G2261" s="3">
        <v>27.4</v>
      </c>
    </row>
    <row r="2262" spans="1:7" x14ac:dyDescent="0.3">
      <c r="A2262" s="6">
        <v>41016</v>
      </c>
      <c r="B2262" s="3">
        <v>27.6</v>
      </c>
      <c r="C2262" s="3">
        <v>27.8</v>
      </c>
      <c r="D2262" s="3">
        <v>27.6</v>
      </c>
      <c r="E2262" s="3">
        <v>27.7</v>
      </c>
      <c r="F2262" s="3">
        <v>22</v>
      </c>
      <c r="G2262" s="3">
        <v>27.83</v>
      </c>
    </row>
    <row r="2263" spans="1:7" x14ac:dyDescent="0.3">
      <c r="A2263" s="6">
        <v>41017</v>
      </c>
      <c r="B2263" s="3">
        <v>27.7</v>
      </c>
      <c r="C2263" s="3">
        <v>27.7</v>
      </c>
      <c r="D2263" s="3">
        <v>27.2</v>
      </c>
      <c r="E2263" s="3">
        <v>27.2</v>
      </c>
      <c r="F2263" s="3">
        <v>23</v>
      </c>
      <c r="G2263" s="3">
        <v>27.2</v>
      </c>
    </row>
    <row r="2264" spans="1:7" x14ac:dyDescent="0.3">
      <c r="A2264" s="6">
        <v>41018</v>
      </c>
      <c r="B2264" s="3">
        <v>26.45</v>
      </c>
      <c r="C2264" s="3">
        <v>26.7</v>
      </c>
      <c r="D2264" s="3">
        <v>26.45</v>
      </c>
      <c r="E2264" s="3">
        <v>26.7</v>
      </c>
      <c r="F2264" s="3">
        <v>25</v>
      </c>
      <c r="G2264" s="3">
        <v>26.7</v>
      </c>
    </row>
    <row r="2265" spans="1:7" x14ac:dyDescent="0.3">
      <c r="A2265" s="6">
        <v>41019</v>
      </c>
      <c r="B2265" s="3">
        <v>26.8</v>
      </c>
      <c r="C2265" s="3">
        <v>26.8</v>
      </c>
      <c r="D2265" s="3">
        <v>26.8</v>
      </c>
      <c r="E2265" s="3">
        <v>26.8</v>
      </c>
      <c r="F2265" s="3">
        <v>5</v>
      </c>
      <c r="G2265" s="3">
        <v>26.8</v>
      </c>
    </row>
    <row r="2266" spans="1:7" x14ac:dyDescent="0.3">
      <c r="A2266" s="6">
        <v>41022</v>
      </c>
      <c r="B2266" s="3">
        <v>26.8</v>
      </c>
      <c r="C2266" s="3">
        <v>26.9</v>
      </c>
      <c r="D2266" s="3">
        <v>26.6</v>
      </c>
      <c r="E2266" s="3">
        <v>26.9</v>
      </c>
      <c r="F2266" s="3">
        <v>47</v>
      </c>
      <c r="G2266" s="3">
        <v>26.85</v>
      </c>
    </row>
    <row r="2267" spans="1:7" x14ac:dyDescent="0.3">
      <c r="A2267" s="6">
        <v>41023</v>
      </c>
      <c r="B2267" s="3">
        <v>27.45</v>
      </c>
      <c r="C2267" s="3">
        <v>28</v>
      </c>
      <c r="D2267" s="3">
        <v>27.45</v>
      </c>
      <c r="E2267" s="3">
        <v>28</v>
      </c>
      <c r="F2267" s="3">
        <v>21</v>
      </c>
      <c r="G2267" s="3">
        <v>27.8</v>
      </c>
    </row>
    <row r="2268" spans="1:7" x14ac:dyDescent="0.3">
      <c r="A2268" s="6">
        <v>41024</v>
      </c>
      <c r="B2268" s="3">
        <v>28.4</v>
      </c>
      <c r="C2268" s="3">
        <v>28.4</v>
      </c>
      <c r="D2268" s="3">
        <v>27.75</v>
      </c>
      <c r="E2268" s="3">
        <v>27.75</v>
      </c>
      <c r="F2268" s="3">
        <v>19</v>
      </c>
      <c r="G2268" s="3">
        <v>27.75</v>
      </c>
    </row>
    <row r="2269" spans="1:7" x14ac:dyDescent="0.3">
      <c r="A2269" s="6">
        <v>41025</v>
      </c>
      <c r="B2269" s="3">
        <v>27.6</v>
      </c>
      <c r="C2269" s="3">
        <v>27.6</v>
      </c>
      <c r="D2269" s="3">
        <v>27.6</v>
      </c>
      <c r="E2269" s="3">
        <v>27.6</v>
      </c>
      <c r="F2269" s="3">
        <v>1</v>
      </c>
      <c r="G2269" s="3">
        <v>27.78</v>
      </c>
    </row>
    <row r="2270" spans="1:7" x14ac:dyDescent="0.3">
      <c r="A2270" s="6">
        <v>41026</v>
      </c>
      <c r="B2270" s="3">
        <v>28.2</v>
      </c>
      <c r="C2270" s="3">
        <v>28.2</v>
      </c>
      <c r="D2270" s="3">
        <v>28.05</v>
      </c>
      <c r="E2270" s="3">
        <v>28.05</v>
      </c>
      <c r="F2270" s="3">
        <v>25</v>
      </c>
      <c r="G2270" s="3">
        <v>28.05</v>
      </c>
    </row>
    <row r="2271" spans="1:7" x14ac:dyDescent="0.3">
      <c r="A2271" s="6">
        <v>41029</v>
      </c>
      <c r="B2271" s="3">
        <v>27</v>
      </c>
      <c r="C2271" s="3">
        <v>27.05</v>
      </c>
      <c r="D2271" s="3">
        <v>27</v>
      </c>
      <c r="E2271" s="3">
        <v>27.05</v>
      </c>
      <c r="F2271" s="3">
        <v>15</v>
      </c>
      <c r="G2271" s="3">
        <v>27.05</v>
      </c>
    </row>
    <row r="2272" spans="1:7" x14ac:dyDescent="0.3">
      <c r="A2272" s="6">
        <v>41031</v>
      </c>
      <c r="B2272" s="3">
        <v>30.8</v>
      </c>
      <c r="C2272" s="3">
        <v>31.1</v>
      </c>
      <c r="D2272" s="3">
        <v>30.5</v>
      </c>
      <c r="E2272" s="3">
        <v>30.5</v>
      </c>
      <c r="F2272" s="3">
        <v>43</v>
      </c>
      <c r="G2272" s="3">
        <v>30.5</v>
      </c>
    </row>
    <row r="2273" spans="1:7" x14ac:dyDescent="0.3">
      <c r="A2273" s="6">
        <v>41032</v>
      </c>
      <c r="B2273" s="3">
        <v>29.75</v>
      </c>
      <c r="C2273" s="3">
        <v>30.25</v>
      </c>
      <c r="D2273" s="3">
        <v>29.6</v>
      </c>
      <c r="E2273" s="3">
        <v>30.25</v>
      </c>
      <c r="F2273" s="3">
        <v>60</v>
      </c>
      <c r="G2273" s="3">
        <v>30.1</v>
      </c>
    </row>
    <row r="2274" spans="1:7" x14ac:dyDescent="0.3">
      <c r="A2274" s="6">
        <v>41033</v>
      </c>
      <c r="B2274" s="3">
        <v>29.8</v>
      </c>
      <c r="C2274" s="3">
        <v>29.8</v>
      </c>
      <c r="D2274" s="3">
        <v>29.75</v>
      </c>
      <c r="E2274" s="3">
        <v>29.75</v>
      </c>
      <c r="F2274" s="3">
        <v>6</v>
      </c>
      <c r="G2274" s="3">
        <v>29.9</v>
      </c>
    </row>
    <row r="2275" spans="1:7" x14ac:dyDescent="0.3">
      <c r="A2275" s="6">
        <v>41036</v>
      </c>
      <c r="B2275" s="3">
        <v>29.7</v>
      </c>
      <c r="C2275" s="3">
        <v>29.7</v>
      </c>
      <c r="D2275" s="3">
        <v>29.7</v>
      </c>
      <c r="E2275" s="3">
        <v>29.7</v>
      </c>
      <c r="F2275" s="3">
        <v>0</v>
      </c>
      <c r="G2275" s="3">
        <v>29.7</v>
      </c>
    </row>
    <row r="2276" spans="1:7" x14ac:dyDescent="0.3">
      <c r="A2276" s="6">
        <v>41037</v>
      </c>
      <c r="B2276" s="3">
        <v>28.75</v>
      </c>
      <c r="C2276" s="3">
        <v>28.75</v>
      </c>
      <c r="D2276" s="3">
        <v>28.75</v>
      </c>
      <c r="E2276" s="3">
        <v>28.75</v>
      </c>
      <c r="F2276" s="3">
        <v>0</v>
      </c>
      <c r="G2276" s="3">
        <v>28.75</v>
      </c>
    </row>
    <row r="2277" spans="1:7" x14ac:dyDescent="0.3">
      <c r="A2277" s="6">
        <v>41038</v>
      </c>
      <c r="B2277" s="3">
        <v>28.85</v>
      </c>
      <c r="C2277" s="3">
        <v>28.85</v>
      </c>
      <c r="D2277" s="3">
        <v>28.75</v>
      </c>
      <c r="E2277" s="3">
        <v>28.75</v>
      </c>
      <c r="F2277" s="3">
        <v>10</v>
      </c>
      <c r="G2277" s="3">
        <v>28.75</v>
      </c>
    </row>
    <row r="2278" spans="1:7" x14ac:dyDescent="0.3">
      <c r="A2278" s="6">
        <v>41039</v>
      </c>
      <c r="B2278" s="3">
        <v>28.65</v>
      </c>
      <c r="C2278" s="3">
        <v>28.65</v>
      </c>
      <c r="D2278" s="3">
        <v>28.65</v>
      </c>
      <c r="E2278" s="3">
        <v>28.65</v>
      </c>
      <c r="F2278" s="3">
        <v>10</v>
      </c>
      <c r="G2278" s="3">
        <v>28.65</v>
      </c>
    </row>
    <row r="2279" spans="1:7" x14ac:dyDescent="0.3">
      <c r="A2279" s="6">
        <v>41040</v>
      </c>
      <c r="B2279" s="3">
        <v>28.25</v>
      </c>
      <c r="C2279" s="3">
        <v>28.25</v>
      </c>
      <c r="D2279" s="3">
        <v>28.25</v>
      </c>
      <c r="E2279" s="3">
        <v>28.25</v>
      </c>
      <c r="F2279" s="3">
        <v>13</v>
      </c>
      <c r="G2279" s="3">
        <v>28.25</v>
      </c>
    </row>
    <row r="2280" spans="1:7" x14ac:dyDescent="0.3">
      <c r="A2280" s="6">
        <v>41043</v>
      </c>
      <c r="B2280" s="3">
        <v>28.4</v>
      </c>
      <c r="C2280" s="3">
        <v>28.4</v>
      </c>
      <c r="D2280" s="3">
        <v>28.3</v>
      </c>
      <c r="E2280" s="3">
        <v>28.3</v>
      </c>
      <c r="F2280" s="3">
        <v>14</v>
      </c>
      <c r="G2280" s="3">
        <v>28.3</v>
      </c>
    </row>
    <row r="2281" spans="1:7" x14ac:dyDescent="0.3">
      <c r="A2281" s="6">
        <v>41044</v>
      </c>
      <c r="B2281" s="3">
        <v>29.15</v>
      </c>
      <c r="C2281" s="3">
        <v>29.15</v>
      </c>
      <c r="D2281" s="3">
        <v>29.15</v>
      </c>
      <c r="E2281" s="3">
        <v>29.15</v>
      </c>
      <c r="F2281" s="3">
        <v>5</v>
      </c>
      <c r="G2281" s="3">
        <v>29.15</v>
      </c>
    </row>
    <row r="2282" spans="1:7" x14ac:dyDescent="0.3">
      <c r="A2282" s="6">
        <v>41045</v>
      </c>
      <c r="B2282" s="3">
        <v>28.75</v>
      </c>
      <c r="C2282" s="3">
        <v>29.2</v>
      </c>
      <c r="D2282" s="3">
        <v>28.6</v>
      </c>
      <c r="E2282" s="3">
        <v>29.2</v>
      </c>
      <c r="F2282" s="3">
        <v>12</v>
      </c>
      <c r="G2282" s="3">
        <v>29.1</v>
      </c>
    </row>
    <row r="2283" spans="1:7" x14ac:dyDescent="0.3">
      <c r="A2283" s="6">
        <v>41047</v>
      </c>
      <c r="B2283" s="3">
        <v>30</v>
      </c>
      <c r="C2283" s="3">
        <v>30</v>
      </c>
      <c r="D2283" s="3">
        <v>30</v>
      </c>
      <c r="E2283" s="3">
        <v>30</v>
      </c>
      <c r="F2283" s="3">
        <v>5</v>
      </c>
      <c r="G2283" s="3">
        <v>29.65</v>
      </c>
    </row>
    <row r="2284" spans="1:7" x14ac:dyDescent="0.3">
      <c r="A2284" s="6">
        <v>41050</v>
      </c>
      <c r="B2284" s="3">
        <v>30.85</v>
      </c>
      <c r="C2284" s="3">
        <v>30.85</v>
      </c>
      <c r="D2284" s="3">
        <v>30.35</v>
      </c>
      <c r="E2284" s="3">
        <v>30.5</v>
      </c>
      <c r="F2284" s="3">
        <v>6</v>
      </c>
      <c r="G2284" s="3">
        <v>30.65</v>
      </c>
    </row>
    <row r="2285" spans="1:7" x14ac:dyDescent="0.3">
      <c r="A2285" s="6">
        <v>41051</v>
      </c>
      <c r="B2285" s="3">
        <v>30.25</v>
      </c>
      <c r="C2285" s="3">
        <v>30.4</v>
      </c>
      <c r="D2285" s="3">
        <v>30.25</v>
      </c>
      <c r="E2285" s="3">
        <v>30.4</v>
      </c>
      <c r="F2285" s="3">
        <v>16</v>
      </c>
      <c r="G2285" s="3">
        <v>29.88</v>
      </c>
    </row>
    <row r="2286" spans="1:7" x14ac:dyDescent="0.3">
      <c r="A2286" s="6">
        <v>41052</v>
      </c>
      <c r="B2286" s="3">
        <v>30</v>
      </c>
      <c r="C2286" s="3">
        <v>30</v>
      </c>
      <c r="D2286" s="3">
        <v>29.85</v>
      </c>
      <c r="E2286" s="3">
        <v>29.9</v>
      </c>
      <c r="F2286" s="3">
        <v>8</v>
      </c>
      <c r="G2286" s="3">
        <v>29.9</v>
      </c>
    </row>
    <row r="2287" spans="1:7" x14ac:dyDescent="0.3">
      <c r="A2287" s="6">
        <v>41053</v>
      </c>
      <c r="B2287" s="3">
        <v>29.5</v>
      </c>
      <c r="C2287" s="3">
        <v>29.6</v>
      </c>
      <c r="D2287" s="3">
        <v>29.5</v>
      </c>
      <c r="E2287" s="3">
        <v>29.5</v>
      </c>
      <c r="F2287" s="3">
        <v>77</v>
      </c>
      <c r="G2287" s="3">
        <v>29.5</v>
      </c>
    </row>
    <row r="2288" spans="1:7" x14ac:dyDescent="0.3">
      <c r="A2288" s="6">
        <v>41054</v>
      </c>
      <c r="B2288" s="3">
        <v>30.3</v>
      </c>
      <c r="C2288" s="3">
        <v>30.3</v>
      </c>
      <c r="D2288" s="3">
        <v>30.2</v>
      </c>
      <c r="E2288" s="3">
        <v>30.2</v>
      </c>
      <c r="F2288" s="3">
        <v>10</v>
      </c>
      <c r="G2288" s="3">
        <v>30.2</v>
      </c>
    </row>
    <row r="2289" spans="1:7" x14ac:dyDescent="0.3">
      <c r="A2289" s="6">
        <v>41058</v>
      </c>
      <c r="B2289" s="3">
        <v>29.9</v>
      </c>
      <c r="C2289" s="3">
        <v>30.15</v>
      </c>
      <c r="D2289" s="3">
        <v>29.9</v>
      </c>
      <c r="E2289" s="3">
        <v>29.9</v>
      </c>
      <c r="F2289" s="3">
        <v>28</v>
      </c>
      <c r="G2289" s="3">
        <v>29.9</v>
      </c>
    </row>
    <row r="2290" spans="1:7" x14ac:dyDescent="0.3">
      <c r="A2290" s="6">
        <v>41059</v>
      </c>
      <c r="B2290" s="3">
        <v>29.1</v>
      </c>
      <c r="C2290" s="3">
        <v>29.45</v>
      </c>
      <c r="D2290" s="3">
        <v>29.1</v>
      </c>
      <c r="E2290" s="3">
        <v>29.25</v>
      </c>
      <c r="F2290" s="3">
        <v>49</v>
      </c>
      <c r="G2290" s="3">
        <v>29.25</v>
      </c>
    </row>
    <row r="2291" spans="1:7" x14ac:dyDescent="0.3">
      <c r="A2291" s="6">
        <v>41060</v>
      </c>
      <c r="B2291" s="3">
        <v>29</v>
      </c>
      <c r="C2291" s="3">
        <v>29</v>
      </c>
      <c r="D2291" s="3">
        <v>28.5</v>
      </c>
      <c r="E2291" s="3">
        <v>28.6</v>
      </c>
      <c r="F2291" s="3">
        <v>31</v>
      </c>
      <c r="G2291" s="3">
        <v>28.6</v>
      </c>
    </row>
    <row r="2292" spans="1:7" x14ac:dyDescent="0.3">
      <c r="A2292" s="6">
        <v>41061</v>
      </c>
      <c r="B2292" s="3">
        <v>32.200000000000003</v>
      </c>
      <c r="C2292" s="3">
        <v>32.25</v>
      </c>
      <c r="D2292" s="3">
        <v>32.15</v>
      </c>
      <c r="E2292" s="3">
        <v>32.15</v>
      </c>
      <c r="F2292" s="3">
        <v>13</v>
      </c>
      <c r="G2292" s="3">
        <v>32.15</v>
      </c>
    </row>
    <row r="2293" spans="1:7" x14ac:dyDescent="0.3">
      <c r="A2293" s="6">
        <v>41064</v>
      </c>
      <c r="B2293" s="3">
        <v>32.25</v>
      </c>
      <c r="C2293" s="3">
        <v>32.700000000000003</v>
      </c>
      <c r="D2293" s="3">
        <v>32.25</v>
      </c>
      <c r="E2293" s="3">
        <v>32.25</v>
      </c>
      <c r="F2293" s="3">
        <v>7</v>
      </c>
      <c r="G2293" s="3">
        <v>32.6</v>
      </c>
    </row>
    <row r="2294" spans="1:7" x14ac:dyDescent="0.3">
      <c r="A2294" s="6">
        <v>41065</v>
      </c>
      <c r="B2294" s="3">
        <v>32.75</v>
      </c>
      <c r="C2294" s="3">
        <v>32.85</v>
      </c>
      <c r="D2294" s="3">
        <v>32.65</v>
      </c>
      <c r="E2294" s="3">
        <v>32.85</v>
      </c>
      <c r="F2294" s="3">
        <v>21</v>
      </c>
      <c r="G2294" s="3">
        <v>32.85</v>
      </c>
    </row>
    <row r="2295" spans="1:7" x14ac:dyDescent="0.3">
      <c r="A2295" s="6">
        <v>41066</v>
      </c>
      <c r="B2295" s="3">
        <v>33</v>
      </c>
      <c r="C2295" s="3">
        <v>33.200000000000003</v>
      </c>
      <c r="D2295" s="3">
        <v>32.4</v>
      </c>
      <c r="E2295" s="3">
        <v>32.4</v>
      </c>
      <c r="F2295" s="3">
        <v>23</v>
      </c>
      <c r="G2295" s="3">
        <v>32.4</v>
      </c>
    </row>
    <row r="2296" spans="1:7" x14ac:dyDescent="0.3">
      <c r="A2296" s="6">
        <v>41067</v>
      </c>
      <c r="B2296" s="3">
        <v>31.75</v>
      </c>
      <c r="C2296" s="3">
        <v>31.75</v>
      </c>
      <c r="D2296" s="3">
        <v>31.75</v>
      </c>
      <c r="E2296" s="3">
        <v>31.75</v>
      </c>
      <c r="F2296" s="3">
        <v>5</v>
      </c>
      <c r="G2296" s="3">
        <v>31.93</v>
      </c>
    </row>
    <row r="2297" spans="1:7" x14ac:dyDescent="0.3">
      <c r="A2297" s="6">
        <v>41068</v>
      </c>
      <c r="B2297" s="3">
        <v>31.5</v>
      </c>
      <c r="C2297" s="3">
        <v>31.75</v>
      </c>
      <c r="D2297" s="3">
        <v>31.5</v>
      </c>
      <c r="E2297" s="3">
        <v>31.75</v>
      </c>
      <c r="F2297" s="3">
        <v>33</v>
      </c>
      <c r="G2297" s="3">
        <v>31.7</v>
      </c>
    </row>
    <row r="2298" spans="1:7" x14ac:dyDescent="0.3">
      <c r="A2298" s="6">
        <v>41071</v>
      </c>
      <c r="B2298" s="3">
        <v>31.7</v>
      </c>
      <c r="C2298" s="3">
        <v>31.7</v>
      </c>
      <c r="D2298" s="3">
        <v>31.7</v>
      </c>
      <c r="E2298" s="3">
        <v>31.7</v>
      </c>
      <c r="F2298" s="3">
        <v>1</v>
      </c>
      <c r="G2298" s="3">
        <v>31.7</v>
      </c>
    </row>
    <row r="2299" spans="1:7" x14ac:dyDescent="0.3">
      <c r="A2299" s="6">
        <v>41072</v>
      </c>
      <c r="B2299" s="3">
        <v>31.5</v>
      </c>
      <c r="C2299" s="3">
        <v>31.5</v>
      </c>
      <c r="D2299" s="3">
        <v>31.3</v>
      </c>
      <c r="E2299" s="3">
        <v>31.4</v>
      </c>
      <c r="F2299" s="3">
        <v>36</v>
      </c>
      <c r="G2299" s="3">
        <v>31.45</v>
      </c>
    </row>
    <row r="2300" spans="1:7" x14ac:dyDescent="0.3">
      <c r="A2300" s="6">
        <v>41073</v>
      </c>
      <c r="B2300" s="3">
        <v>31.4</v>
      </c>
      <c r="C2300" s="3">
        <v>31.4</v>
      </c>
      <c r="D2300" s="3">
        <v>31.4</v>
      </c>
      <c r="E2300" s="3">
        <v>31.4</v>
      </c>
      <c r="F2300" s="3">
        <v>14</v>
      </c>
      <c r="G2300" s="3">
        <v>31.68</v>
      </c>
    </row>
    <row r="2301" spans="1:7" x14ac:dyDescent="0.3">
      <c r="A2301" s="6">
        <v>41074</v>
      </c>
      <c r="B2301" s="3">
        <v>31.8</v>
      </c>
      <c r="C2301" s="3">
        <v>31.8</v>
      </c>
      <c r="D2301" s="3">
        <v>31.6</v>
      </c>
      <c r="E2301" s="3">
        <v>31.7</v>
      </c>
      <c r="F2301" s="3">
        <v>37</v>
      </c>
      <c r="G2301" s="3">
        <v>31.7</v>
      </c>
    </row>
    <row r="2302" spans="1:7" x14ac:dyDescent="0.3">
      <c r="A2302" s="6">
        <v>41075</v>
      </c>
      <c r="B2302" s="3">
        <v>32</v>
      </c>
      <c r="C2302" s="3">
        <v>32.299999999999997</v>
      </c>
      <c r="D2302" s="3">
        <v>31.8</v>
      </c>
      <c r="E2302" s="3">
        <v>31.8</v>
      </c>
      <c r="F2302" s="3">
        <v>24</v>
      </c>
      <c r="G2302" s="3">
        <v>31.8</v>
      </c>
    </row>
    <row r="2303" spans="1:7" x14ac:dyDescent="0.3">
      <c r="A2303" s="6">
        <v>41078</v>
      </c>
      <c r="B2303" s="3">
        <v>31.1</v>
      </c>
      <c r="C2303" s="3">
        <v>31.1</v>
      </c>
      <c r="D2303" s="3">
        <v>30.8</v>
      </c>
      <c r="E2303" s="3">
        <v>30.8</v>
      </c>
      <c r="F2303" s="3">
        <v>37</v>
      </c>
      <c r="G2303" s="3">
        <v>30.8</v>
      </c>
    </row>
    <row r="2304" spans="1:7" x14ac:dyDescent="0.3">
      <c r="A2304" s="6">
        <v>41079</v>
      </c>
      <c r="B2304" s="3">
        <v>30.8</v>
      </c>
      <c r="C2304" s="3">
        <v>31</v>
      </c>
      <c r="D2304" s="3">
        <v>30.8</v>
      </c>
      <c r="E2304" s="3">
        <v>31</v>
      </c>
      <c r="F2304" s="3">
        <v>10</v>
      </c>
      <c r="G2304" s="3">
        <v>31</v>
      </c>
    </row>
    <row r="2305" spans="1:7" x14ac:dyDescent="0.3">
      <c r="A2305" s="6">
        <v>41080</v>
      </c>
      <c r="B2305" s="3">
        <v>30.9</v>
      </c>
      <c r="C2305" s="3">
        <v>30.9</v>
      </c>
      <c r="D2305" s="3">
        <v>30.75</v>
      </c>
      <c r="E2305" s="3">
        <v>30.8</v>
      </c>
      <c r="F2305" s="3">
        <v>16</v>
      </c>
      <c r="G2305" s="3">
        <v>30.48</v>
      </c>
    </row>
    <row r="2306" spans="1:7" x14ac:dyDescent="0.3">
      <c r="A2306" s="6">
        <v>41081</v>
      </c>
      <c r="B2306" s="3">
        <v>30.65</v>
      </c>
      <c r="C2306" s="3">
        <v>30.85</v>
      </c>
      <c r="D2306" s="3">
        <v>30.65</v>
      </c>
      <c r="E2306" s="3">
        <v>30.8</v>
      </c>
      <c r="F2306" s="3">
        <v>18</v>
      </c>
      <c r="G2306" s="3">
        <v>30.8</v>
      </c>
    </row>
    <row r="2307" spans="1:7" x14ac:dyDescent="0.3">
      <c r="A2307" s="6">
        <v>41082</v>
      </c>
      <c r="B2307" s="3">
        <v>31.05</v>
      </c>
      <c r="C2307" s="3">
        <v>31.5</v>
      </c>
      <c r="D2307" s="3">
        <v>31.05</v>
      </c>
      <c r="E2307" s="3">
        <v>31.5</v>
      </c>
      <c r="F2307" s="3">
        <v>29</v>
      </c>
      <c r="G2307" s="3">
        <v>31.38</v>
      </c>
    </row>
    <row r="2308" spans="1:7" x14ac:dyDescent="0.3">
      <c r="A2308" s="6">
        <v>41085</v>
      </c>
      <c r="B2308" s="3">
        <v>30.96</v>
      </c>
      <c r="C2308" s="3">
        <v>31.25</v>
      </c>
      <c r="D2308" s="3">
        <v>30.96</v>
      </c>
      <c r="E2308" s="3">
        <v>31.25</v>
      </c>
      <c r="F2308" s="3">
        <v>37</v>
      </c>
      <c r="G2308" s="3">
        <v>31.25</v>
      </c>
    </row>
    <row r="2309" spans="1:7" x14ac:dyDescent="0.3">
      <c r="A2309" s="6">
        <v>41086</v>
      </c>
      <c r="B2309" s="3">
        <v>31.71</v>
      </c>
      <c r="C2309" s="3">
        <v>32.25</v>
      </c>
      <c r="D2309" s="3">
        <v>31.71</v>
      </c>
      <c r="E2309" s="3">
        <v>32.1</v>
      </c>
      <c r="F2309" s="3">
        <v>46</v>
      </c>
      <c r="G2309" s="3">
        <v>32.1</v>
      </c>
    </row>
    <row r="2310" spans="1:7" x14ac:dyDescent="0.3">
      <c r="A2310" s="6">
        <v>41087</v>
      </c>
      <c r="B2310" s="3">
        <v>31.95</v>
      </c>
      <c r="C2310" s="3">
        <v>32.049999999999997</v>
      </c>
      <c r="D2310" s="3">
        <v>31.8</v>
      </c>
      <c r="E2310" s="3">
        <v>32.049999999999997</v>
      </c>
      <c r="F2310" s="3">
        <v>40</v>
      </c>
      <c r="G2310" s="3">
        <v>32.049999999999997</v>
      </c>
    </row>
    <row r="2311" spans="1:7" x14ac:dyDescent="0.3">
      <c r="A2311" s="6">
        <v>41088</v>
      </c>
      <c r="B2311" s="3">
        <v>33</v>
      </c>
      <c r="C2311" s="3">
        <v>33</v>
      </c>
      <c r="D2311" s="3">
        <v>32.700000000000003</v>
      </c>
      <c r="E2311" s="3">
        <v>32.700000000000003</v>
      </c>
      <c r="F2311" s="3">
        <v>22</v>
      </c>
      <c r="G2311" s="3">
        <v>32.47</v>
      </c>
    </row>
    <row r="2312" spans="1:7" x14ac:dyDescent="0.3">
      <c r="A2312" s="6">
        <v>41089</v>
      </c>
      <c r="B2312" s="3">
        <v>32.5</v>
      </c>
      <c r="C2312" s="3">
        <v>32.75</v>
      </c>
      <c r="D2312" s="3">
        <v>32.299999999999997</v>
      </c>
      <c r="E2312" s="3">
        <v>32.4</v>
      </c>
      <c r="F2312" s="3">
        <v>46</v>
      </c>
      <c r="G2312" s="3">
        <v>32.549999999999997</v>
      </c>
    </row>
    <row r="2313" spans="1:7" x14ac:dyDescent="0.3">
      <c r="A2313" s="6">
        <v>41092</v>
      </c>
      <c r="B2313" s="3">
        <v>35.299999999999997</v>
      </c>
      <c r="C2313" s="3">
        <v>35.299999999999997</v>
      </c>
      <c r="D2313" s="3">
        <v>34.5</v>
      </c>
      <c r="E2313" s="3">
        <v>34.5</v>
      </c>
      <c r="F2313" s="3">
        <v>35</v>
      </c>
      <c r="G2313" s="3">
        <v>34.58</v>
      </c>
    </row>
    <row r="2314" spans="1:7" x14ac:dyDescent="0.3">
      <c r="A2314" s="6">
        <v>41093</v>
      </c>
      <c r="B2314" s="3">
        <v>34.299999999999997</v>
      </c>
      <c r="C2314" s="3">
        <v>34.299999999999997</v>
      </c>
      <c r="D2314" s="3">
        <v>34.299999999999997</v>
      </c>
      <c r="E2314" s="3">
        <v>34.299999999999997</v>
      </c>
      <c r="F2314" s="3">
        <v>1</v>
      </c>
      <c r="G2314" s="3">
        <v>34.479999999999997</v>
      </c>
    </row>
    <row r="2315" spans="1:7" x14ac:dyDescent="0.3">
      <c r="A2315" s="6">
        <v>41094</v>
      </c>
      <c r="B2315" s="3">
        <v>33.950000000000003</v>
      </c>
      <c r="C2315" s="3">
        <v>33.950000000000003</v>
      </c>
      <c r="D2315" s="3">
        <v>33.6</v>
      </c>
      <c r="E2315" s="3">
        <v>33.799999999999997</v>
      </c>
      <c r="F2315" s="3">
        <v>28</v>
      </c>
      <c r="G2315" s="3">
        <v>33.6</v>
      </c>
    </row>
    <row r="2316" spans="1:7" x14ac:dyDescent="0.3">
      <c r="A2316" s="6">
        <v>41095</v>
      </c>
      <c r="B2316" s="3">
        <v>32.85</v>
      </c>
      <c r="C2316" s="3">
        <v>32.94</v>
      </c>
      <c r="D2316" s="3">
        <v>32.85</v>
      </c>
      <c r="E2316" s="3">
        <v>32.94</v>
      </c>
      <c r="F2316" s="3">
        <v>10</v>
      </c>
      <c r="G2316" s="3">
        <v>32.94</v>
      </c>
    </row>
    <row r="2317" spans="1:7" x14ac:dyDescent="0.3">
      <c r="A2317" s="6">
        <v>41096</v>
      </c>
      <c r="B2317" s="3">
        <v>32.549999999999997</v>
      </c>
      <c r="C2317" s="3">
        <v>32.549999999999997</v>
      </c>
      <c r="D2317" s="3">
        <v>32.549999999999997</v>
      </c>
      <c r="E2317" s="3">
        <v>32.549999999999997</v>
      </c>
      <c r="F2317" s="3">
        <v>5</v>
      </c>
      <c r="G2317" s="3">
        <v>32.549999999999997</v>
      </c>
    </row>
    <row r="2318" spans="1:7" x14ac:dyDescent="0.3">
      <c r="A2318" s="6">
        <v>41099</v>
      </c>
      <c r="B2318" s="3">
        <v>31.25</v>
      </c>
      <c r="C2318" s="3">
        <v>31.25</v>
      </c>
      <c r="D2318" s="3">
        <v>31</v>
      </c>
      <c r="E2318" s="3">
        <v>31</v>
      </c>
      <c r="F2318" s="3">
        <v>15</v>
      </c>
      <c r="G2318" s="3">
        <v>31</v>
      </c>
    </row>
    <row r="2319" spans="1:7" x14ac:dyDescent="0.3">
      <c r="A2319" s="6">
        <v>41100</v>
      </c>
      <c r="B2319" s="3">
        <v>31.25</v>
      </c>
      <c r="C2319" s="3">
        <v>31.25</v>
      </c>
      <c r="D2319" s="3">
        <v>31.25</v>
      </c>
      <c r="E2319" s="3">
        <v>31.25</v>
      </c>
      <c r="F2319" s="3">
        <v>17</v>
      </c>
      <c r="G2319" s="3">
        <v>31.25</v>
      </c>
    </row>
    <row r="2320" spans="1:7" x14ac:dyDescent="0.3">
      <c r="A2320" s="6">
        <v>41101</v>
      </c>
      <c r="B2320" s="3">
        <v>31.25</v>
      </c>
      <c r="C2320" s="3">
        <v>31.54</v>
      </c>
      <c r="D2320" s="3">
        <v>30.75</v>
      </c>
      <c r="E2320" s="3">
        <v>30.75</v>
      </c>
      <c r="F2320" s="3">
        <v>24</v>
      </c>
      <c r="G2320" s="3">
        <v>30.75</v>
      </c>
    </row>
    <row r="2321" spans="1:7" x14ac:dyDescent="0.3">
      <c r="A2321" s="6">
        <v>41102</v>
      </c>
      <c r="B2321" s="3">
        <v>30.7</v>
      </c>
      <c r="C2321" s="3">
        <v>30.7</v>
      </c>
      <c r="D2321" s="3">
        <v>30.7</v>
      </c>
      <c r="E2321" s="3">
        <v>30.7</v>
      </c>
      <c r="F2321" s="3">
        <v>6</v>
      </c>
      <c r="G2321" s="3">
        <v>30.48</v>
      </c>
    </row>
    <row r="2322" spans="1:7" x14ac:dyDescent="0.3">
      <c r="A2322" s="6">
        <v>41103</v>
      </c>
      <c r="B2322" s="3">
        <v>30.85</v>
      </c>
      <c r="C2322" s="3">
        <v>31</v>
      </c>
      <c r="D2322" s="3">
        <v>30.85</v>
      </c>
      <c r="E2322" s="3">
        <v>31</v>
      </c>
      <c r="F2322" s="3">
        <v>20</v>
      </c>
      <c r="G2322" s="3">
        <v>31.25</v>
      </c>
    </row>
    <row r="2323" spans="1:7" x14ac:dyDescent="0.3">
      <c r="A2323" s="6">
        <v>41106</v>
      </c>
      <c r="B2323" s="3">
        <v>31</v>
      </c>
      <c r="C2323" s="3">
        <v>31</v>
      </c>
      <c r="D2323" s="3">
        <v>31</v>
      </c>
      <c r="E2323" s="3">
        <v>31</v>
      </c>
      <c r="F2323" s="3">
        <v>10</v>
      </c>
      <c r="G2323" s="3">
        <v>31.3</v>
      </c>
    </row>
    <row r="2324" spans="1:7" x14ac:dyDescent="0.3">
      <c r="A2324" s="6">
        <v>41107</v>
      </c>
      <c r="B2324" s="3">
        <v>31.55</v>
      </c>
      <c r="C2324" s="3">
        <v>32</v>
      </c>
      <c r="D2324" s="3">
        <v>31.55</v>
      </c>
      <c r="E2324" s="3">
        <v>31.95</v>
      </c>
      <c r="F2324" s="3">
        <v>30</v>
      </c>
      <c r="G2324" s="3">
        <v>31.95</v>
      </c>
    </row>
    <row r="2325" spans="1:7" x14ac:dyDescent="0.3">
      <c r="A2325" s="6">
        <v>41108</v>
      </c>
      <c r="B2325" s="3">
        <v>32</v>
      </c>
      <c r="C2325" s="3">
        <v>32.200000000000003</v>
      </c>
      <c r="D2325" s="3">
        <v>32</v>
      </c>
      <c r="E2325" s="3">
        <v>32</v>
      </c>
      <c r="F2325" s="3">
        <v>9</v>
      </c>
      <c r="G2325" s="3">
        <v>32</v>
      </c>
    </row>
    <row r="2326" spans="1:7" x14ac:dyDescent="0.3">
      <c r="A2326" s="6">
        <v>41109</v>
      </c>
      <c r="B2326" s="3">
        <v>32.5</v>
      </c>
      <c r="C2326" s="3">
        <v>32.5</v>
      </c>
      <c r="D2326" s="3">
        <v>32.25</v>
      </c>
      <c r="E2326" s="3">
        <v>32.25</v>
      </c>
      <c r="F2326" s="3">
        <v>9</v>
      </c>
      <c r="G2326" s="3">
        <v>32.25</v>
      </c>
    </row>
    <row r="2327" spans="1:7" x14ac:dyDescent="0.3">
      <c r="A2327" s="6">
        <v>41110</v>
      </c>
      <c r="B2327" s="3">
        <v>33.25</v>
      </c>
      <c r="C2327" s="3">
        <v>33.25</v>
      </c>
      <c r="D2327" s="3">
        <v>33</v>
      </c>
      <c r="E2327" s="3">
        <v>33</v>
      </c>
      <c r="F2327" s="3">
        <v>18</v>
      </c>
      <c r="G2327" s="3">
        <v>33</v>
      </c>
    </row>
    <row r="2328" spans="1:7" x14ac:dyDescent="0.3">
      <c r="A2328" s="6">
        <v>41113</v>
      </c>
      <c r="B2328" s="3">
        <v>32</v>
      </c>
      <c r="C2328" s="3">
        <v>32</v>
      </c>
      <c r="D2328" s="3">
        <v>30.9</v>
      </c>
      <c r="E2328" s="3">
        <v>30.9</v>
      </c>
      <c r="F2328" s="3">
        <v>11</v>
      </c>
      <c r="G2328" s="3">
        <v>30.98</v>
      </c>
    </row>
    <row r="2329" spans="1:7" x14ac:dyDescent="0.3">
      <c r="A2329" s="6">
        <v>41114</v>
      </c>
      <c r="B2329" s="3">
        <v>30.75</v>
      </c>
      <c r="C2329" s="3">
        <v>30.75</v>
      </c>
      <c r="D2329" s="3">
        <v>30.25</v>
      </c>
      <c r="E2329" s="3">
        <v>30.3</v>
      </c>
      <c r="F2329" s="3">
        <v>16</v>
      </c>
      <c r="G2329" s="3">
        <v>30.3</v>
      </c>
    </row>
    <row r="2330" spans="1:7" x14ac:dyDescent="0.3">
      <c r="A2330" s="6">
        <v>41115</v>
      </c>
      <c r="B2330" s="3">
        <v>30.3</v>
      </c>
      <c r="C2330" s="3">
        <v>30.4</v>
      </c>
      <c r="D2330" s="3">
        <v>30.3</v>
      </c>
      <c r="E2330" s="3">
        <v>30.4</v>
      </c>
      <c r="F2330" s="3">
        <v>15</v>
      </c>
      <c r="G2330" s="3">
        <v>30.4</v>
      </c>
    </row>
    <row r="2331" spans="1:7" x14ac:dyDescent="0.3">
      <c r="A2331" s="6">
        <v>41116</v>
      </c>
      <c r="B2331" s="3">
        <v>30.4</v>
      </c>
      <c r="C2331" s="3">
        <v>30.4</v>
      </c>
      <c r="D2331" s="3">
        <v>30.4</v>
      </c>
      <c r="E2331" s="3">
        <v>30.4</v>
      </c>
      <c r="F2331" s="3">
        <v>10</v>
      </c>
      <c r="G2331" s="3">
        <v>30.4</v>
      </c>
    </row>
    <row r="2332" spans="1:7" x14ac:dyDescent="0.3">
      <c r="A2332" s="6">
        <v>41117</v>
      </c>
      <c r="B2332" s="3">
        <v>30</v>
      </c>
      <c r="C2332" s="3">
        <v>30.1</v>
      </c>
      <c r="D2332" s="3">
        <v>30</v>
      </c>
      <c r="E2332" s="3">
        <v>30.1</v>
      </c>
      <c r="F2332" s="3">
        <v>27</v>
      </c>
      <c r="G2332" s="3">
        <v>30.1</v>
      </c>
    </row>
    <row r="2333" spans="1:7" x14ac:dyDescent="0.3">
      <c r="A2333" s="6">
        <v>41120</v>
      </c>
      <c r="B2333" s="3">
        <v>30.05</v>
      </c>
      <c r="C2333" s="3">
        <v>30.05</v>
      </c>
      <c r="D2333" s="3">
        <v>30</v>
      </c>
      <c r="E2333" s="3">
        <v>30</v>
      </c>
      <c r="F2333" s="3">
        <v>7</v>
      </c>
      <c r="G2333" s="3">
        <v>30</v>
      </c>
    </row>
    <row r="2334" spans="1:7" x14ac:dyDescent="0.3">
      <c r="A2334" s="6">
        <v>41121</v>
      </c>
      <c r="B2334" s="3">
        <v>30.05</v>
      </c>
      <c r="C2334" s="3">
        <v>30.9</v>
      </c>
      <c r="D2334" s="3">
        <v>30.05</v>
      </c>
      <c r="E2334" s="3">
        <v>30.65</v>
      </c>
      <c r="F2334" s="3">
        <v>51</v>
      </c>
      <c r="G2334" s="3">
        <v>30.65</v>
      </c>
    </row>
    <row r="2335" spans="1:7" x14ac:dyDescent="0.3">
      <c r="A2335" s="6">
        <v>41122</v>
      </c>
      <c r="B2335" s="3">
        <v>40</v>
      </c>
      <c r="C2335" s="3">
        <v>40</v>
      </c>
      <c r="D2335" s="3">
        <v>40</v>
      </c>
      <c r="E2335" s="3">
        <v>40</v>
      </c>
      <c r="F2335" s="3">
        <v>30</v>
      </c>
      <c r="G2335" s="3">
        <v>40</v>
      </c>
    </row>
    <row r="2336" spans="1:7" x14ac:dyDescent="0.3">
      <c r="A2336" s="6">
        <v>41123</v>
      </c>
      <c r="B2336" s="3">
        <v>39.5</v>
      </c>
      <c r="C2336" s="3">
        <v>40</v>
      </c>
      <c r="D2336" s="3">
        <v>39.5</v>
      </c>
      <c r="E2336" s="3">
        <v>39.65</v>
      </c>
      <c r="F2336" s="3">
        <v>15</v>
      </c>
      <c r="G2336" s="3">
        <v>39.65</v>
      </c>
    </row>
    <row r="2337" spans="1:7" x14ac:dyDescent="0.3">
      <c r="A2337" s="6">
        <v>41124</v>
      </c>
      <c r="B2337" s="3">
        <v>40.229999999999997</v>
      </c>
      <c r="C2337" s="3">
        <v>40.229999999999997</v>
      </c>
      <c r="D2337" s="3">
        <v>40.229999999999997</v>
      </c>
      <c r="E2337" s="3">
        <v>40.229999999999997</v>
      </c>
      <c r="F2337" s="3">
        <v>0</v>
      </c>
      <c r="G2337" s="3">
        <v>40.229999999999997</v>
      </c>
    </row>
    <row r="2338" spans="1:7" x14ac:dyDescent="0.3">
      <c r="A2338" s="6">
        <v>41127</v>
      </c>
      <c r="B2338" s="3">
        <v>40.5</v>
      </c>
      <c r="C2338" s="3">
        <v>40.5</v>
      </c>
      <c r="D2338" s="3">
        <v>40.299999999999997</v>
      </c>
      <c r="E2338" s="3">
        <v>40.299999999999997</v>
      </c>
      <c r="F2338" s="3">
        <v>11</v>
      </c>
      <c r="G2338" s="3">
        <v>40.299999999999997</v>
      </c>
    </row>
    <row r="2339" spans="1:7" x14ac:dyDescent="0.3">
      <c r="A2339" s="6">
        <v>41128</v>
      </c>
      <c r="B2339" s="3">
        <v>40.75</v>
      </c>
      <c r="C2339" s="3">
        <v>41.4</v>
      </c>
      <c r="D2339" s="3">
        <v>40.75</v>
      </c>
      <c r="E2339" s="3">
        <v>41.4</v>
      </c>
      <c r="F2339" s="3">
        <v>18</v>
      </c>
      <c r="G2339" s="3">
        <v>41.4</v>
      </c>
    </row>
    <row r="2340" spans="1:7" x14ac:dyDescent="0.3">
      <c r="A2340" s="6">
        <v>41129</v>
      </c>
      <c r="B2340" s="3">
        <v>41.4</v>
      </c>
      <c r="C2340" s="3">
        <v>41.85</v>
      </c>
      <c r="D2340" s="3">
        <v>41.4</v>
      </c>
      <c r="E2340" s="3">
        <v>41.85</v>
      </c>
      <c r="F2340" s="3">
        <v>7</v>
      </c>
      <c r="G2340" s="3">
        <v>41.85</v>
      </c>
    </row>
    <row r="2341" spans="1:7" x14ac:dyDescent="0.3">
      <c r="A2341" s="6">
        <v>41130</v>
      </c>
      <c r="B2341" s="3">
        <v>41.3</v>
      </c>
      <c r="C2341" s="3">
        <v>41.3</v>
      </c>
      <c r="D2341" s="3">
        <v>41</v>
      </c>
      <c r="E2341" s="3">
        <v>41.2</v>
      </c>
      <c r="F2341" s="3">
        <v>11</v>
      </c>
      <c r="G2341" s="3">
        <v>41.15</v>
      </c>
    </row>
    <row r="2342" spans="1:7" x14ac:dyDescent="0.3">
      <c r="A2342" s="6">
        <v>41131</v>
      </c>
      <c r="B2342" s="3">
        <v>40.5</v>
      </c>
      <c r="C2342" s="3">
        <v>41</v>
      </c>
      <c r="D2342" s="3">
        <v>40.5</v>
      </c>
      <c r="E2342" s="3">
        <v>41</v>
      </c>
      <c r="F2342" s="3">
        <v>23</v>
      </c>
      <c r="G2342" s="3">
        <v>41</v>
      </c>
    </row>
    <row r="2343" spans="1:7" x14ac:dyDescent="0.3">
      <c r="A2343" s="6">
        <v>41134</v>
      </c>
      <c r="B2343" s="3">
        <v>42.3</v>
      </c>
      <c r="C2343" s="3">
        <v>42.6</v>
      </c>
      <c r="D2343" s="3">
        <v>42.3</v>
      </c>
      <c r="E2343" s="3">
        <v>42.5</v>
      </c>
      <c r="F2343" s="3">
        <v>19</v>
      </c>
      <c r="G2343" s="3">
        <v>42.5</v>
      </c>
    </row>
    <row r="2344" spans="1:7" x14ac:dyDescent="0.3">
      <c r="A2344" s="6">
        <v>41135</v>
      </c>
      <c r="B2344" s="3">
        <v>42.2</v>
      </c>
      <c r="C2344" s="3">
        <v>42.2</v>
      </c>
      <c r="D2344" s="3">
        <v>41.65</v>
      </c>
      <c r="E2344" s="3">
        <v>42.05</v>
      </c>
      <c r="F2344" s="3">
        <v>12</v>
      </c>
      <c r="G2344" s="3">
        <v>42.05</v>
      </c>
    </row>
    <row r="2345" spans="1:7" x14ac:dyDescent="0.3">
      <c r="A2345" s="6">
        <v>41136</v>
      </c>
      <c r="B2345" s="3">
        <v>41.7</v>
      </c>
      <c r="C2345" s="3">
        <v>41.75</v>
      </c>
      <c r="D2345" s="3">
        <v>41.65</v>
      </c>
      <c r="E2345" s="3">
        <v>41.65</v>
      </c>
      <c r="F2345" s="3">
        <v>15</v>
      </c>
      <c r="G2345" s="3">
        <v>41.65</v>
      </c>
    </row>
    <row r="2346" spans="1:7" x14ac:dyDescent="0.3">
      <c r="A2346" s="6">
        <v>41137</v>
      </c>
      <c r="B2346" s="3">
        <v>41.3</v>
      </c>
      <c r="C2346" s="3">
        <v>41.3</v>
      </c>
      <c r="D2346" s="3">
        <v>40.9</v>
      </c>
      <c r="E2346" s="3">
        <v>40.9</v>
      </c>
      <c r="F2346" s="3">
        <v>33</v>
      </c>
      <c r="G2346" s="3">
        <v>40.85</v>
      </c>
    </row>
    <row r="2347" spans="1:7" x14ac:dyDescent="0.3">
      <c r="A2347" s="6">
        <v>41138</v>
      </c>
      <c r="B2347" s="3">
        <v>40.700000000000003</v>
      </c>
      <c r="C2347" s="3">
        <v>41.35</v>
      </c>
      <c r="D2347" s="3">
        <v>40.700000000000003</v>
      </c>
      <c r="E2347" s="3">
        <v>41.35</v>
      </c>
      <c r="F2347" s="3">
        <v>11</v>
      </c>
      <c r="G2347" s="3">
        <v>41.35</v>
      </c>
    </row>
    <row r="2348" spans="1:7" x14ac:dyDescent="0.3">
      <c r="A2348" s="6">
        <v>41141</v>
      </c>
      <c r="B2348" s="3">
        <v>41</v>
      </c>
      <c r="C2348" s="3">
        <v>41</v>
      </c>
      <c r="D2348" s="3">
        <v>41</v>
      </c>
      <c r="E2348" s="3">
        <v>41</v>
      </c>
      <c r="F2348" s="3">
        <v>6</v>
      </c>
      <c r="G2348" s="3">
        <v>40.880000000000003</v>
      </c>
    </row>
    <row r="2349" spans="1:7" x14ac:dyDescent="0.3">
      <c r="A2349" s="6">
        <v>41142</v>
      </c>
      <c r="B2349" s="3">
        <v>40.200000000000003</v>
      </c>
      <c r="C2349" s="3">
        <v>40.799999999999997</v>
      </c>
      <c r="D2349" s="3">
        <v>40.200000000000003</v>
      </c>
      <c r="E2349" s="3">
        <v>40.700000000000003</v>
      </c>
      <c r="F2349" s="3">
        <v>25</v>
      </c>
      <c r="G2349" s="3">
        <v>40.700000000000003</v>
      </c>
    </row>
    <row r="2350" spans="1:7" x14ac:dyDescent="0.3">
      <c r="A2350" s="6">
        <v>41143</v>
      </c>
      <c r="B2350" s="3">
        <v>41.4</v>
      </c>
      <c r="C2350" s="3">
        <v>41.9</v>
      </c>
      <c r="D2350" s="3">
        <v>41.37</v>
      </c>
      <c r="E2350" s="3">
        <v>41.89</v>
      </c>
      <c r="F2350" s="3">
        <v>26</v>
      </c>
      <c r="G2350" s="3">
        <v>41.89</v>
      </c>
    </row>
    <row r="2351" spans="1:7" x14ac:dyDescent="0.3">
      <c r="A2351" s="6">
        <v>41144</v>
      </c>
      <c r="B2351" s="3">
        <v>42.3</v>
      </c>
      <c r="C2351" s="3">
        <v>42.3</v>
      </c>
      <c r="D2351" s="3">
        <v>41.9</v>
      </c>
      <c r="E2351" s="3">
        <v>41.9</v>
      </c>
      <c r="F2351" s="3">
        <v>13</v>
      </c>
      <c r="G2351" s="3">
        <v>41.9</v>
      </c>
    </row>
    <row r="2352" spans="1:7" x14ac:dyDescent="0.3">
      <c r="A2352" s="6">
        <v>41145</v>
      </c>
      <c r="B2352" s="3">
        <v>41</v>
      </c>
      <c r="C2352" s="3">
        <v>41</v>
      </c>
      <c r="D2352" s="3">
        <v>41</v>
      </c>
      <c r="E2352" s="3">
        <v>41</v>
      </c>
      <c r="F2352" s="3">
        <v>3</v>
      </c>
      <c r="G2352" s="3">
        <v>41.58</v>
      </c>
    </row>
    <row r="2353" spans="1:7" x14ac:dyDescent="0.3">
      <c r="A2353" s="6">
        <v>41148</v>
      </c>
      <c r="B2353" s="3">
        <v>41</v>
      </c>
      <c r="C2353" s="3">
        <v>41</v>
      </c>
      <c r="D2353" s="3">
        <v>40.549999999999997</v>
      </c>
      <c r="E2353" s="3">
        <v>40.700000000000003</v>
      </c>
      <c r="F2353" s="3">
        <v>56</v>
      </c>
      <c r="G2353" s="3">
        <v>40.700000000000003</v>
      </c>
    </row>
    <row r="2354" spans="1:7" x14ac:dyDescent="0.3">
      <c r="A2354" s="6">
        <v>41149</v>
      </c>
      <c r="B2354" s="3">
        <v>40.450000000000003</v>
      </c>
      <c r="C2354" s="3">
        <v>40.9</v>
      </c>
      <c r="D2354" s="3">
        <v>40.450000000000003</v>
      </c>
      <c r="E2354" s="3">
        <v>40.9</v>
      </c>
      <c r="F2354" s="3">
        <v>13</v>
      </c>
      <c r="G2354" s="3">
        <v>40.630000000000003</v>
      </c>
    </row>
    <row r="2355" spans="1:7" x14ac:dyDescent="0.3">
      <c r="A2355" s="6">
        <v>41150</v>
      </c>
      <c r="B2355" s="3">
        <v>39.9</v>
      </c>
      <c r="C2355" s="3">
        <v>40</v>
      </c>
      <c r="D2355" s="3">
        <v>39.9</v>
      </c>
      <c r="E2355" s="3">
        <v>40</v>
      </c>
      <c r="F2355" s="3">
        <v>20</v>
      </c>
      <c r="G2355" s="3">
        <v>40</v>
      </c>
    </row>
    <row r="2356" spans="1:7" x14ac:dyDescent="0.3">
      <c r="A2356" s="6">
        <v>41151</v>
      </c>
      <c r="B2356" s="3">
        <v>40.200000000000003</v>
      </c>
      <c r="C2356" s="3">
        <v>40.200000000000003</v>
      </c>
      <c r="D2356" s="3">
        <v>40.200000000000003</v>
      </c>
      <c r="E2356" s="3">
        <v>40.200000000000003</v>
      </c>
      <c r="F2356" s="3">
        <v>10</v>
      </c>
      <c r="G2356" s="3">
        <v>40.03</v>
      </c>
    </row>
    <row r="2357" spans="1:7" x14ac:dyDescent="0.3">
      <c r="A2357" s="6">
        <v>41152</v>
      </c>
      <c r="B2357" s="3">
        <v>39.9</v>
      </c>
      <c r="C2357" s="3">
        <v>39.9</v>
      </c>
      <c r="D2357" s="3">
        <v>39.799999999999997</v>
      </c>
      <c r="E2357" s="3">
        <v>39.799999999999997</v>
      </c>
      <c r="F2357" s="3">
        <v>15</v>
      </c>
      <c r="G2357" s="3">
        <v>39.799999999999997</v>
      </c>
    </row>
    <row r="2358" spans="1:7" x14ac:dyDescent="0.3">
      <c r="A2358" s="6">
        <v>41155</v>
      </c>
      <c r="B2358" s="3">
        <v>41.7</v>
      </c>
      <c r="C2358" s="3">
        <v>41.8</v>
      </c>
      <c r="D2358" s="3">
        <v>41.5</v>
      </c>
      <c r="E2358" s="3">
        <v>41.6</v>
      </c>
      <c r="F2358" s="3">
        <v>126</v>
      </c>
      <c r="G2358" s="3">
        <v>41.6</v>
      </c>
    </row>
    <row r="2359" spans="1:7" x14ac:dyDescent="0.3">
      <c r="A2359" s="6">
        <v>41156</v>
      </c>
      <c r="B2359" s="3">
        <v>41.85</v>
      </c>
      <c r="C2359" s="3">
        <v>42</v>
      </c>
      <c r="D2359" s="3">
        <v>41.8</v>
      </c>
      <c r="E2359" s="3">
        <v>42</v>
      </c>
      <c r="F2359" s="3">
        <v>103</v>
      </c>
      <c r="G2359" s="3">
        <v>42</v>
      </c>
    </row>
    <row r="2360" spans="1:7" x14ac:dyDescent="0.3">
      <c r="A2360" s="6">
        <v>41157</v>
      </c>
      <c r="B2360" s="3">
        <v>41.8</v>
      </c>
      <c r="C2360" s="3">
        <v>42</v>
      </c>
      <c r="D2360" s="3">
        <v>41.5</v>
      </c>
      <c r="E2360" s="3">
        <v>42</v>
      </c>
      <c r="F2360" s="3">
        <v>33</v>
      </c>
      <c r="G2360" s="3">
        <v>41.75</v>
      </c>
    </row>
    <row r="2361" spans="1:7" x14ac:dyDescent="0.3">
      <c r="A2361" s="6">
        <v>41158</v>
      </c>
      <c r="B2361" s="3">
        <v>41.9</v>
      </c>
      <c r="C2361" s="3">
        <v>42.06</v>
      </c>
      <c r="D2361" s="3">
        <v>41.75</v>
      </c>
      <c r="E2361" s="3">
        <v>42.06</v>
      </c>
      <c r="F2361" s="3">
        <v>34</v>
      </c>
      <c r="G2361" s="3">
        <v>42.05</v>
      </c>
    </row>
    <row r="2362" spans="1:7" x14ac:dyDescent="0.3">
      <c r="A2362" s="6">
        <v>41159</v>
      </c>
      <c r="B2362" s="3">
        <v>42.05</v>
      </c>
      <c r="C2362" s="3">
        <v>42.8</v>
      </c>
      <c r="D2362" s="3">
        <v>42.05</v>
      </c>
      <c r="E2362" s="3">
        <v>42.12</v>
      </c>
      <c r="F2362" s="3">
        <v>17</v>
      </c>
      <c r="G2362" s="3">
        <v>42.25</v>
      </c>
    </row>
    <row r="2363" spans="1:7" x14ac:dyDescent="0.3">
      <c r="A2363" s="6">
        <v>41162</v>
      </c>
      <c r="B2363" s="3">
        <v>42.45</v>
      </c>
      <c r="C2363" s="3">
        <v>42.45</v>
      </c>
      <c r="D2363" s="3">
        <v>42.05</v>
      </c>
      <c r="E2363" s="3">
        <v>42.05</v>
      </c>
      <c r="F2363" s="3">
        <v>51</v>
      </c>
      <c r="G2363" s="3">
        <v>42.05</v>
      </c>
    </row>
    <row r="2364" spans="1:7" x14ac:dyDescent="0.3">
      <c r="A2364" s="6">
        <v>41163</v>
      </c>
      <c r="B2364" s="3">
        <v>41.9</v>
      </c>
      <c r="C2364" s="3">
        <v>41.9</v>
      </c>
      <c r="D2364" s="3">
        <v>41.6</v>
      </c>
      <c r="E2364" s="3">
        <v>41.9</v>
      </c>
      <c r="F2364" s="3">
        <v>36</v>
      </c>
      <c r="G2364" s="3">
        <v>41.63</v>
      </c>
    </row>
    <row r="2365" spans="1:7" x14ac:dyDescent="0.3">
      <c r="A2365" s="6">
        <v>41164</v>
      </c>
      <c r="B2365" s="3">
        <v>41.65</v>
      </c>
      <c r="C2365" s="3">
        <v>41.65</v>
      </c>
      <c r="D2365" s="3">
        <v>41.15</v>
      </c>
      <c r="E2365" s="3">
        <v>41.35</v>
      </c>
      <c r="F2365" s="3">
        <v>93</v>
      </c>
      <c r="G2365" s="3">
        <v>41.35</v>
      </c>
    </row>
    <row r="2366" spans="1:7" x14ac:dyDescent="0.3">
      <c r="A2366" s="6">
        <v>41165</v>
      </c>
      <c r="B2366" s="3">
        <v>41.15</v>
      </c>
      <c r="C2366" s="3">
        <v>41.6</v>
      </c>
      <c r="D2366" s="3">
        <v>41.15</v>
      </c>
      <c r="E2366" s="3">
        <v>41.6</v>
      </c>
      <c r="F2366" s="3">
        <v>73</v>
      </c>
      <c r="G2366" s="3">
        <v>41.6</v>
      </c>
    </row>
    <row r="2367" spans="1:7" x14ac:dyDescent="0.3">
      <c r="A2367" s="6">
        <v>41166</v>
      </c>
      <c r="B2367" s="3">
        <v>41.5</v>
      </c>
      <c r="C2367" s="3">
        <v>41.6</v>
      </c>
      <c r="D2367" s="3">
        <v>41.3</v>
      </c>
      <c r="E2367" s="3">
        <v>41.3</v>
      </c>
      <c r="F2367" s="3">
        <v>66</v>
      </c>
      <c r="G2367" s="3">
        <v>41.3</v>
      </c>
    </row>
    <row r="2368" spans="1:7" x14ac:dyDescent="0.3">
      <c r="A2368" s="6">
        <v>41169</v>
      </c>
      <c r="B2368" s="3">
        <v>41.7</v>
      </c>
      <c r="C2368" s="3">
        <v>41.7</v>
      </c>
      <c r="D2368" s="3">
        <v>41.3</v>
      </c>
      <c r="E2368" s="3">
        <v>41.4</v>
      </c>
      <c r="F2368" s="3">
        <v>26</v>
      </c>
      <c r="G2368" s="3">
        <v>41.4</v>
      </c>
    </row>
    <row r="2369" spans="1:7" x14ac:dyDescent="0.3">
      <c r="A2369" s="6">
        <v>41170</v>
      </c>
      <c r="B2369" s="3">
        <v>41.25</v>
      </c>
      <c r="C2369" s="3">
        <v>41.5</v>
      </c>
      <c r="D2369" s="3">
        <v>41.25</v>
      </c>
      <c r="E2369" s="3">
        <v>41.35</v>
      </c>
      <c r="F2369" s="3">
        <v>55</v>
      </c>
      <c r="G2369" s="3">
        <v>41.35</v>
      </c>
    </row>
    <row r="2370" spans="1:7" x14ac:dyDescent="0.3">
      <c r="A2370" s="6">
        <v>41171</v>
      </c>
      <c r="B2370" s="3">
        <v>41.55</v>
      </c>
      <c r="C2370" s="3">
        <v>41.55</v>
      </c>
      <c r="D2370" s="3">
        <v>40.85</v>
      </c>
      <c r="E2370" s="3">
        <v>40.85</v>
      </c>
      <c r="F2370" s="3">
        <v>59</v>
      </c>
      <c r="G2370" s="3">
        <v>40.700000000000003</v>
      </c>
    </row>
    <row r="2371" spans="1:7" x14ac:dyDescent="0.3">
      <c r="A2371" s="6">
        <v>41172</v>
      </c>
      <c r="B2371" s="3">
        <v>40.700000000000003</v>
      </c>
      <c r="C2371" s="3">
        <v>40.85</v>
      </c>
      <c r="D2371" s="3">
        <v>40.700000000000003</v>
      </c>
      <c r="E2371" s="3">
        <v>40.85</v>
      </c>
      <c r="F2371" s="3">
        <v>24</v>
      </c>
      <c r="G2371" s="3">
        <v>40.72</v>
      </c>
    </row>
    <row r="2372" spans="1:7" x14ac:dyDescent="0.3">
      <c r="A2372" s="6">
        <v>41173</v>
      </c>
      <c r="B2372" s="3">
        <v>41.25</v>
      </c>
      <c r="C2372" s="3">
        <v>41.25</v>
      </c>
      <c r="D2372" s="3">
        <v>40.299999999999997</v>
      </c>
      <c r="E2372" s="3">
        <v>40.299999999999997</v>
      </c>
      <c r="F2372" s="3">
        <v>69</v>
      </c>
      <c r="G2372" s="3">
        <v>40.299999999999997</v>
      </c>
    </row>
    <row r="2373" spans="1:7" x14ac:dyDescent="0.3">
      <c r="A2373" s="6">
        <v>41176</v>
      </c>
      <c r="B2373" s="3">
        <v>40</v>
      </c>
      <c r="C2373" s="3">
        <v>40</v>
      </c>
      <c r="D2373" s="3">
        <v>39.799999999999997</v>
      </c>
      <c r="E2373" s="3">
        <v>40</v>
      </c>
      <c r="F2373" s="3">
        <v>67</v>
      </c>
      <c r="G2373" s="3">
        <v>39.799999999999997</v>
      </c>
    </row>
    <row r="2374" spans="1:7" x14ac:dyDescent="0.3">
      <c r="A2374" s="6">
        <v>41177</v>
      </c>
      <c r="B2374" s="3">
        <v>40</v>
      </c>
      <c r="C2374" s="3">
        <v>40.5</v>
      </c>
      <c r="D2374" s="3">
        <v>39.799999999999997</v>
      </c>
      <c r="E2374" s="3">
        <v>40.5</v>
      </c>
      <c r="F2374" s="3">
        <v>132</v>
      </c>
      <c r="G2374" s="3">
        <v>40.450000000000003</v>
      </c>
    </row>
    <row r="2375" spans="1:7" x14ac:dyDescent="0.3">
      <c r="A2375" s="6">
        <v>41178</v>
      </c>
      <c r="B2375" s="3">
        <v>40.6</v>
      </c>
      <c r="C2375" s="3">
        <v>40.85</v>
      </c>
      <c r="D2375" s="3">
        <v>40.5</v>
      </c>
      <c r="E2375" s="3">
        <v>40.5</v>
      </c>
      <c r="F2375" s="3">
        <v>108</v>
      </c>
      <c r="G2375" s="3">
        <v>40.35</v>
      </c>
    </row>
    <row r="2376" spans="1:7" x14ac:dyDescent="0.3">
      <c r="A2376" s="6">
        <v>41179</v>
      </c>
      <c r="B2376" s="3">
        <v>40.200000000000003</v>
      </c>
      <c r="C2376" s="3">
        <v>40.299999999999997</v>
      </c>
      <c r="D2376" s="3">
        <v>39.950000000000003</v>
      </c>
      <c r="E2376" s="3">
        <v>40.25</v>
      </c>
      <c r="F2376" s="3">
        <v>62</v>
      </c>
      <c r="G2376" s="3">
        <v>40.29</v>
      </c>
    </row>
    <row r="2377" spans="1:7" x14ac:dyDescent="0.3">
      <c r="A2377" s="6">
        <v>41180</v>
      </c>
      <c r="B2377" s="3">
        <v>40.6</v>
      </c>
      <c r="C2377" s="3">
        <v>40.75</v>
      </c>
      <c r="D2377" s="3">
        <v>40.5</v>
      </c>
      <c r="E2377" s="3">
        <v>40.6</v>
      </c>
      <c r="F2377" s="3">
        <v>97</v>
      </c>
      <c r="G2377" s="3">
        <v>40.6</v>
      </c>
    </row>
    <row r="2378" spans="1:7" x14ac:dyDescent="0.3">
      <c r="A2378" s="6">
        <v>41183</v>
      </c>
      <c r="B2378" s="3">
        <v>42.4</v>
      </c>
      <c r="C2378" s="3">
        <v>42.4</v>
      </c>
      <c r="D2378" s="3">
        <v>42.4</v>
      </c>
      <c r="E2378" s="3">
        <v>42.4</v>
      </c>
      <c r="F2378" s="3">
        <v>0</v>
      </c>
      <c r="G2378" s="3">
        <v>42.4</v>
      </c>
    </row>
    <row r="2379" spans="1:7" x14ac:dyDescent="0.3">
      <c r="A2379" s="6">
        <v>41184</v>
      </c>
      <c r="B2379" s="3">
        <v>42.4</v>
      </c>
      <c r="C2379" s="3">
        <v>42.5</v>
      </c>
      <c r="D2379" s="3">
        <v>42.4</v>
      </c>
      <c r="E2379" s="3">
        <v>42.5</v>
      </c>
      <c r="F2379" s="3">
        <v>4</v>
      </c>
      <c r="G2379" s="3">
        <v>42.4</v>
      </c>
    </row>
    <row r="2380" spans="1:7" x14ac:dyDescent="0.3">
      <c r="A2380" s="6">
        <v>41185</v>
      </c>
      <c r="B2380" s="3">
        <v>42.5</v>
      </c>
      <c r="C2380" s="3">
        <v>42.7</v>
      </c>
      <c r="D2380" s="3">
        <v>42.5</v>
      </c>
      <c r="E2380" s="3">
        <v>42.7</v>
      </c>
      <c r="F2380" s="3">
        <v>16</v>
      </c>
      <c r="G2380" s="3">
        <v>42.7</v>
      </c>
    </row>
    <row r="2381" spans="1:7" x14ac:dyDescent="0.3">
      <c r="A2381" s="6">
        <v>41186</v>
      </c>
      <c r="B2381" s="3">
        <v>42.55</v>
      </c>
      <c r="C2381" s="3">
        <v>42.55</v>
      </c>
      <c r="D2381" s="3">
        <v>42.55</v>
      </c>
      <c r="E2381" s="3">
        <v>42.55</v>
      </c>
      <c r="F2381" s="3">
        <v>6</v>
      </c>
      <c r="G2381" s="3">
        <v>43.18</v>
      </c>
    </row>
    <row r="2382" spans="1:7" x14ac:dyDescent="0.3">
      <c r="A2382" s="6">
        <v>41187</v>
      </c>
      <c r="B2382" s="3">
        <v>43.65</v>
      </c>
      <c r="C2382" s="3">
        <v>43.65</v>
      </c>
      <c r="D2382" s="3">
        <v>43.55</v>
      </c>
      <c r="E2382" s="3">
        <v>43.65</v>
      </c>
      <c r="F2382" s="3">
        <v>9</v>
      </c>
      <c r="G2382" s="3">
        <v>43.43</v>
      </c>
    </row>
    <row r="2383" spans="1:7" x14ac:dyDescent="0.3">
      <c r="A2383" s="6">
        <v>41190</v>
      </c>
      <c r="B2383" s="3">
        <v>43.9</v>
      </c>
      <c r="C2383" s="3">
        <v>44.15</v>
      </c>
      <c r="D2383" s="3">
        <v>43.85</v>
      </c>
      <c r="E2383" s="3">
        <v>44</v>
      </c>
      <c r="F2383" s="3">
        <v>20</v>
      </c>
      <c r="G2383" s="3">
        <v>44</v>
      </c>
    </row>
    <row r="2384" spans="1:7" x14ac:dyDescent="0.3">
      <c r="A2384" s="6">
        <v>41191</v>
      </c>
      <c r="B2384" s="3">
        <v>44.2</v>
      </c>
      <c r="C2384" s="3">
        <v>44.5</v>
      </c>
      <c r="D2384" s="3">
        <v>44.2</v>
      </c>
      <c r="E2384" s="3">
        <v>44.5</v>
      </c>
      <c r="F2384" s="3">
        <v>8</v>
      </c>
      <c r="G2384" s="3">
        <v>44.23</v>
      </c>
    </row>
    <row r="2385" spans="1:7" x14ac:dyDescent="0.3">
      <c r="A2385" s="6">
        <v>41192</v>
      </c>
      <c r="B2385" s="3">
        <v>43.9</v>
      </c>
      <c r="C2385" s="3">
        <v>43.9</v>
      </c>
      <c r="D2385" s="3">
        <v>43.9</v>
      </c>
      <c r="E2385" s="3">
        <v>43.9</v>
      </c>
      <c r="F2385" s="3">
        <v>1</v>
      </c>
      <c r="G2385" s="3">
        <v>43.9</v>
      </c>
    </row>
    <row r="2386" spans="1:7" x14ac:dyDescent="0.3">
      <c r="A2386" s="6">
        <v>41193</v>
      </c>
      <c r="B2386" s="3">
        <v>43.4</v>
      </c>
      <c r="C2386" s="3">
        <v>43.4</v>
      </c>
      <c r="D2386" s="3">
        <v>42.8</v>
      </c>
      <c r="E2386" s="3">
        <v>42.9</v>
      </c>
      <c r="F2386" s="3">
        <v>55</v>
      </c>
      <c r="G2386" s="3">
        <v>42.9</v>
      </c>
    </row>
    <row r="2387" spans="1:7" x14ac:dyDescent="0.3">
      <c r="A2387" s="6">
        <v>41194</v>
      </c>
      <c r="B2387" s="3">
        <v>43.05</v>
      </c>
      <c r="C2387" s="3">
        <v>43.1</v>
      </c>
      <c r="D2387" s="3">
        <v>43.05</v>
      </c>
      <c r="E2387" s="3">
        <v>43.1</v>
      </c>
      <c r="F2387" s="3">
        <v>4</v>
      </c>
      <c r="G2387" s="3">
        <v>42.98</v>
      </c>
    </row>
    <row r="2388" spans="1:7" x14ac:dyDescent="0.3">
      <c r="A2388" s="6">
        <v>41197</v>
      </c>
      <c r="B2388" s="3">
        <v>42.5</v>
      </c>
      <c r="C2388" s="3">
        <v>42.5</v>
      </c>
      <c r="D2388" s="3">
        <v>42.2</v>
      </c>
      <c r="E2388" s="3">
        <v>42.25</v>
      </c>
      <c r="F2388" s="3">
        <v>4</v>
      </c>
      <c r="G2388" s="3">
        <v>42.4</v>
      </c>
    </row>
    <row r="2389" spans="1:7" x14ac:dyDescent="0.3">
      <c r="A2389" s="6">
        <v>41198</v>
      </c>
      <c r="B2389" s="3">
        <v>42.75</v>
      </c>
      <c r="C2389" s="3">
        <v>42.75</v>
      </c>
      <c r="D2389" s="3">
        <v>42.75</v>
      </c>
      <c r="E2389" s="3">
        <v>42.75</v>
      </c>
      <c r="F2389" s="3">
        <v>0</v>
      </c>
      <c r="G2389" s="3">
        <v>42.75</v>
      </c>
    </row>
    <row r="2390" spans="1:7" x14ac:dyDescent="0.3">
      <c r="A2390" s="6">
        <v>41199</v>
      </c>
      <c r="B2390" s="3">
        <v>43.25</v>
      </c>
      <c r="C2390" s="3">
        <v>43.25</v>
      </c>
      <c r="D2390" s="3">
        <v>43.2</v>
      </c>
      <c r="E2390" s="3">
        <v>43.2</v>
      </c>
      <c r="F2390" s="3">
        <v>3</v>
      </c>
      <c r="G2390" s="3">
        <v>43.2</v>
      </c>
    </row>
    <row r="2391" spans="1:7" x14ac:dyDescent="0.3">
      <c r="A2391" s="6">
        <v>41200</v>
      </c>
      <c r="B2391" s="3">
        <v>43.25</v>
      </c>
      <c r="C2391" s="3">
        <v>43.25</v>
      </c>
      <c r="D2391" s="3">
        <v>43.25</v>
      </c>
      <c r="E2391" s="3">
        <v>43.25</v>
      </c>
      <c r="F2391" s="3">
        <v>2</v>
      </c>
      <c r="G2391" s="3">
        <v>43.25</v>
      </c>
    </row>
    <row r="2392" spans="1:7" x14ac:dyDescent="0.3">
      <c r="A2392" s="6">
        <v>41201</v>
      </c>
      <c r="B2392" s="3">
        <v>43.8</v>
      </c>
      <c r="C2392" s="3">
        <v>44</v>
      </c>
      <c r="D2392" s="3">
        <v>43.8</v>
      </c>
      <c r="E2392" s="3">
        <v>44</v>
      </c>
      <c r="F2392" s="3">
        <v>13</v>
      </c>
      <c r="G2392" s="3">
        <v>44</v>
      </c>
    </row>
    <row r="2393" spans="1:7" x14ac:dyDescent="0.3">
      <c r="A2393" s="6">
        <v>41204</v>
      </c>
      <c r="B2393" s="3">
        <v>43.8</v>
      </c>
      <c r="C2393" s="3">
        <v>43.8</v>
      </c>
      <c r="D2393" s="3">
        <v>43.8</v>
      </c>
      <c r="E2393" s="3">
        <v>43.8</v>
      </c>
      <c r="F2393" s="3">
        <v>1</v>
      </c>
      <c r="G2393" s="3">
        <v>43.8</v>
      </c>
    </row>
    <row r="2394" spans="1:7" x14ac:dyDescent="0.3">
      <c r="A2394" s="6">
        <v>41205</v>
      </c>
      <c r="B2394" s="3">
        <v>43.15</v>
      </c>
      <c r="C2394" s="3">
        <v>43.15</v>
      </c>
      <c r="D2394" s="3">
        <v>43.1</v>
      </c>
      <c r="E2394" s="3">
        <v>43.1</v>
      </c>
      <c r="F2394" s="3">
        <v>9</v>
      </c>
      <c r="G2394" s="3">
        <v>43.15</v>
      </c>
    </row>
    <row r="2395" spans="1:7" x14ac:dyDescent="0.3">
      <c r="A2395" s="6">
        <v>41206</v>
      </c>
      <c r="B2395" s="3">
        <v>42.7</v>
      </c>
      <c r="C2395" s="3">
        <v>42.7</v>
      </c>
      <c r="D2395" s="3">
        <v>42.35</v>
      </c>
      <c r="E2395" s="3">
        <v>42.35</v>
      </c>
      <c r="F2395" s="3">
        <v>6</v>
      </c>
      <c r="G2395" s="3">
        <v>42.35</v>
      </c>
    </row>
    <row r="2396" spans="1:7" x14ac:dyDescent="0.3">
      <c r="A2396" s="6">
        <v>41207</v>
      </c>
      <c r="B2396" s="3">
        <v>42.25</v>
      </c>
      <c r="C2396" s="3">
        <v>42.35</v>
      </c>
      <c r="D2396" s="3">
        <v>42.25</v>
      </c>
      <c r="E2396" s="3">
        <v>42.35</v>
      </c>
      <c r="F2396" s="3">
        <v>23</v>
      </c>
      <c r="G2396" s="3">
        <v>42.35</v>
      </c>
    </row>
    <row r="2397" spans="1:7" x14ac:dyDescent="0.3">
      <c r="A2397" s="6">
        <v>41208</v>
      </c>
      <c r="B2397" s="3">
        <v>42.85</v>
      </c>
      <c r="C2397" s="3">
        <v>42.85</v>
      </c>
      <c r="D2397" s="3">
        <v>42.85</v>
      </c>
      <c r="E2397" s="3">
        <v>42.85</v>
      </c>
      <c r="F2397" s="3">
        <v>3</v>
      </c>
      <c r="G2397" s="3">
        <v>42.65</v>
      </c>
    </row>
    <row r="2398" spans="1:7" x14ac:dyDescent="0.3">
      <c r="A2398" s="6">
        <v>41211</v>
      </c>
      <c r="B2398" s="3">
        <v>42.2</v>
      </c>
      <c r="C2398" s="3">
        <v>42.2</v>
      </c>
      <c r="D2398" s="3">
        <v>41.65</v>
      </c>
      <c r="E2398" s="3">
        <v>41.65</v>
      </c>
      <c r="F2398" s="3">
        <v>127</v>
      </c>
      <c r="G2398" s="3">
        <v>41.65</v>
      </c>
    </row>
    <row r="2399" spans="1:7" x14ac:dyDescent="0.3">
      <c r="A2399" s="6">
        <v>41212</v>
      </c>
      <c r="B2399" s="3">
        <v>41.95</v>
      </c>
      <c r="C2399" s="3">
        <v>42.05</v>
      </c>
      <c r="D2399" s="3">
        <v>41.95</v>
      </c>
      <c r="E2399" s="3">
        <v>42</v>
      </c>
      <c r="F2399" s="3">
        <v>18</v>
      </c>
      <c r="G2399" s="3">
        <v>42</v>
      </c>
    </row>
    <row r="2400" spans="1:7" x14ac:dyDescent="0.3">
      <c r="A2400" s="6">
        <v>41213</v>
      </c>
      <c r="B2400" s="3">
        <v>41.55</v>
      </c>
      <c r="C2400" s="3">
        <v>41.65</v>
      </c>
      <c r="D2400" s="3">
        <v>41.55</v>
      </c>
      <c r="E2400" s="3">
        <v>41.56</v>
      </c>
      <c r="F2400" s="3">
        <v>21</v>
      </c>
      <c r="G2400" s="3">
        <v>41.56</v>
      </c>
    </row>
    <row r="2401" spans="1:7" x14ac:dyDescent="0.3">
      <c r="A2401" s="6">
        <v>41214</v>
      </c>
      <c r="B2401" s="3">
        <v>42.1</v>
      </c>
      <c r="C2401" s="3">
        <v>42.3</v>
      </c>
      <c r="D2401" s="3">
        <v>42.05</v>
      </c>
      <c r="E2401" s="3">
        <v>42.3</v>
      </c>
      <c r="F2401" s="3">
        <v>20</v>
      </c>
      <c r="G2401" s="3">
        <v>42.3</v>
      </c>
    </row>
    <row r="2402" spans="1:7" x14ac:dyDescent="0.3">
      <c r="A2402" s="6">
        <v>41215</v>
      </c>
      <c r="B2402" s="3">
        <v>42.4</v>
      </c>
      <c r="C2402" s="3">
        <v>42.4</v>
      </c>
      <c r="D2402" s="3">
        <v>42.34</v>
      </c>
      <c r="E2402" s="3">
        <v>42.34</v>
      </c>
      <c r="F2402" s="3">
        <v>3</v>
      </c>
      <c r="G2402" s="3">
        <v>42.3</v>
      </c>
    </row>
    <row r="2403" spans="1:7" x14ac:dyDescent="0.3">
      <c r="A2403" s="6">
        <v>41218</v>
      </c>
      <c r="B2403" s="3">
        <v>42.1</v>
      </c>
      <c r="C2403" s="3">
        <v>42.1</v>
      </c>
      <c r="D2403" s="3">
        <v>41.69</v>
      </c>
      <c r="E2403" s="3">
        <v>41.69</v>
      </c>
      <c r="F2403" s="3">
        <v>27</v>
      </c>
      <c r="G2403" s="3">
        <v>41.69</v>
      </c>
    </row>
    <row r="2404" spans="1:7" x14ac:dyDescent="0.3">
      <c r="A2404" s="6">
        <v>41219</v>
      </c>
      <c r="B2404" s="3">
        <v>41.4</v>
      </c>
      <c r="C2404" s="3">
        <v>41.95</v>
      </c>
      <c r="D2404" s="3">
        <v>41.4</v>
      </c>
      <c r="E2404" s="3">
        <v>41.95</v>
      </c>
      <c r="F2404" s="3">
        <v>11</v>
      </c>
      <c r="G2404" s="3">
        <v>41.95</v>
      </c>
    </row>
    <row r="2405" spans="1:7" x14ac:dyDescent="0.3">
      <c r="A2405" s="6">
        <v>41220</v>
      </c>
      <c r="B2405" s="3">
        <v>41.8</v>
      </c>
      <c r="C2405" s="3">
        <v>42</v>
      </c>
      <c r="D2405" s="3">
        <v>41.8</v>
      </c>
      <c r="E2405" s="3">
        <v>41.82</v>
      </c>
      <c r="F2405" s="3">
        <v>29</v>
      </c>
      <c r="G2405" s="3">
        <v>41.75</v>
      </c>
    </row>
    <row r="2406" spans="1:7" x14ac:dyDescent="0.3">
      <c r="A2406" s="6">
        <v>41221</v>
      </c>
      <c r="B2406" s="3">
        <v>41.6</v>
      </c>
      <c r="C2406" s="3">
        <v>41.9</v>
      </c>
      <c r="D2406" s="3">
        <v>41.6</v>
      </c>
      <c r="E2406" s="3">
        <v>41.9</v>
      </c>
      <c r="F2406" s="3">
        <v>77</v>
      </c>
      <c r="G2406" s="3">
        <v>41.9</v>
      </c>
    </row>
    <row r="2407" spans="1:7" x14ac:dyDescent="0.3">
      <c r="A2407" s="6">
        <v>41222</v>
      </c>
      <c r="B2407" s="3">
        <v>41.95</v>
      </c>
      <c r="C2407" s="3">
        <v>42</v>
      </c>
      <c r="D2407" s="3">
        <v>41.8</v>
      </c>
      <c r="E2407" s="3">
        <v>41.8</v>
      </c>
      <c r="F2407" s="3">
        <v>5</v>
      </c>
      <c r="G2407" s="3">
        <v>41.8</v>
      </c>
    </row>
    <row r="2408" spans="1:7" x14ac:dyDescent="0.3">
      <c r="A2408" s="6">
        <v>41225</v>
      </c>
      <c r="B2408" s="3">
        <v>42.3</v>
      </c>
      <c r="C2408" s="3">
        <v>42.6</v>
      </c>
      <c r="D2408" s="3">
        <v>42.15</v>
      </c>
      <c r="E2408" s="3">
        <v>42.6</v>
      </c>
      <c r="F2408" s="3">
        <v>35</v>
      </c>
      <c r="G2408" s="3">
        <v>42.6</v>
      </c>
    </row>
    <row r="2409" spans="1:7" x14ac:dyDescent="0.3">
      <c r="A2409" s="6">
        <v>41226</v>
      </c>
      <c r="B2409" s="3">
        <v>42.5</v>
      </c>
      <c r="C2409" s="3">
        <v>42.6</v>
      </c>
      <c r="D2409" s="3">
        <v>42.4</v>
      </c>
      <c r="E2409" s="3">
        <v>42.6</v>
      </c>
      <c r="F2409" s="3">
        <v>14</v>
      </c>
      <c r="G2409" s="3">
        <v>42.6</v>
      </c>
    </row>
    <row r="2410" spans="1:7" x14ac:dyDescent="0.3">
      <c r="A2410" s="6">
        <v>41227</v>
      </c>
      <c r="B2410" s="3">
        <v>42.5</v>
      </c>
      <c r="C2410" s="3">
        <v>42.55</v>
      </c>
      <c r="D2410" s="3">
        <v>42</v>
      </c>
      <c r="E2410" s="3">
        <v>42.32</v>
      </c>
      <c r="F2410" s="3">
        <v>42</v>
      </c>
      <c r="G2410" s="3">
        <v>42.32</v>
      </c>
    </row>
    <row r="2411" spans="1:7" x14ac:dyDescent="0.3">
      <c r="A2411" s="6">
        <v>41228</v>
      </c>
      <c r="B2411" s="3">
        <v>42.4</v>
      </c>
      <c r="C2411" s="3">
        <v>42.6</v>
      </c>
      <c r="D2411" s="3">
        <v>42.1</v>
      </c>
      <c r="E2411" s="3">
        <v>42.1</v>
      </c>
      <c r="F2411" s="3">
        <v>32</v>
      </c>
      <c r="G2411" s="3">
        <v>42.1</v>
      </c>
    </row>
    <row r="2412" spans="1:7" x14ac:dyDescent="0.3">
      <c r="A2412" s="6">
        <v>41229</v>
      </c>
      <c r="B2412" s="3">
        <v>41.9</v>
      </c>
      <c r="C2412" s="3">
        <v>42.2</v>
      </c>
      <c r="D2412" s="3">
        <v>41.9</v>
      </c>
      <c r="E2412" s="3">
        <v>42.15</v>
      </c>
      <c r="F2412" s="3">
        <v>27</v>
      </c>
      <c r="G2412" s="3">
        <v>42.15</v>
      </c>
    </row>
    <row r="2413" spans="1:7" x14ac:dyDescent="0.3">
      <c r="A2413" s="6">
        <v>41232</v>
      </c>
      <c r="B2413" s="3">
        <v>42.5</v>
      </c>
      <c r="C2413" s="3">
        <v>42.5</v>
      </c>
      <c r="D2413" s="3">
        <v>42.49</v>
      </c>
      <c r="E2413" s="3">
        <v>42.49</v>
      </c>
      <c r="F2413" s="3">
        <v>10</v>
      </c>
      <c r="G2413" s="3">
        <v>42.49</v>
      </c>
    </row>
    <row r="2414" spans="1:7" x14ac:dyDescent="0.3">
      <c r="A2414" s="6">
        <v>41233</v>
      </c>
      <c r="B2414" s="3">
        <v>42</v>
      </c>
      <c r="C2414" s="3">
        <v>42.05</v>
      </c>
      <c r="D2414" s="3">
        <v>41.69</v>
      </c>
      <c r="E2414" s="3">
        <v>41.69</v>
      </c>
      <c r="F2414" s="3">
        <v>67</v>
      </c>
      <c r="G2414" s="3">
        <v>41.69</v>
      </c>
    </row>
    <row r="2415" spans="1:7" x14ac:dyDescent="0.3">
      <c r="A2415" s="6">
        <v>41234</v>
      </c>
      <c r="B2415" s="3">
        <v>41.9</v>
      </c>
      <c r="C2415" s="3">
        <v>41.9</v>
      </c>
      <c r="D2415" s="3">
        <v>41.85</v>
      </c>
      <c r="E2415" s="3">
        <v>41.85</v>
      </c>
      <c r="F2415" s="3">
        <v>14</v>
      </c>
      <c r="G2415" s="3">
        <v>41.85</v>
      </c>
    </row>
    <row r="2416" spans="1:7" x14ac:dyDescent="0.3">
      <c r="A2416" s="6">
        <v>41235</v>
      </c>
      <c r="B2416" s="3">
        <v>41.75</v>
      </c>
      <c r="C2416" s="3">
        <v>42</v>
      </c>
      <c r="D2416" s="3">
        <v>41.7</v>
      </c>
      <c r="E2416" s="3">
        <v>41.9</v>
      </c>
      <c r="F2416" s="3">
        <v>48</v>
      </c>
      <c r="G2416" s="3">
        <v>41.9</v>
      </c>
    </row>
    <row r="2417" spans="1:7" x14ac:dyDescent="0.3">
      <c r="A2417" s="6">
        <v>41236</v>
      </c>
      <c r="B2417" s="3">
        <v>41.85</v>
      </c>
      <c r="C2417" s="3">
        <v>42.25</v>
      </c>
      <c r="D2417" s="3">
        <v>41.85</v>
      </c>
      <c r="E2417" s="3">
        <v>42.05</v>
      </c>
      <c r="F2417" s="3">
        <v>20</v>
      </c>
      <c r="G2417" s="3">
        <v>42.05</v>
      </c>
    </row>
    <row r="2418" spans="1:7" x14ac:dyDescent="0.3">
      <c r="A2418" s="6">
        <v>41239</v>
      </c>
      <c r="B2418" s="3">
        <v>42.7</v>
      </c>
      <c r="C2418" s="3">
        <v>42.7</v>
      </c>
      <c r="D2418" s="3">
        <v>42.7</v>
      </c>
      <c r="E2418" s="3">
        <v>42.7</v>
      </c>
      <c r="F2418" s="3">
        <v>3</v>
      </c>
      <c r="G2418" s="3">
        <v>42.75</v>
      </c>
    </row>
    <row r="2419" spans="1:7" x14ac:dyDescent="0.3">
      <c r="A2419" s="6">
        <v>41240</v>
      </c>
      <c r="B2419" s="3">
        <v>43.1</v>
      </c>
      <c r="C2419" s="3">
        <v>43.32</v>
      </c>
      <c r="D2419" s="3">
        <v>43.1</v>
      </c>
      <c r="E2419" s="3">
        <v>43.3</v>
      </c>
      <c r="F2419" s="3">
        <v>89</v>
      </c>
      <c r="G2419" s="3">
        <v>43.36</v>
      </c>
    </row>
    <row r="2420" spans="1:7" x14ac:dyDescent="0.3">
      <c r="A2420" s="6">
        <v>41241</v>
      </c>
      <c r="B2420" s="3">
        <v>43.25</v>
      </c>
      <c r="C2420" s="3">
        <v>43.3</v>
      </c>
      <c r="D2420" s="3">
        <v>42.75</v>
      </c>
      <c r="E2420" s="3">
        <v>42.75</v>
      </c>
      <c r="F2420" s="3">
        <v>65</v>
      </c>
      <c r="G2420" s="3">
        <v>42.75</v>
      </c>
    </row>
    <row r="2421" spans="1:7" x14ac:dyDescent="0.3">
      <c r="A2421" s="6">
        <v>41242</v>
      </c>
      <c r="B2421" s="3">
        <v>42.4</v>
      </c>
      <c r="C2421" s="3">
        <v>42.65</v>
      </c>
      <c r="D2421" s="3">
        <v>42</v>
      </c>
      <c r="E2421" s="3">
        <v>42.14</v>
      </c>
      <c r="F2421" s="3">
        <v>45</v>
      </c>
      <c r="G2421" s="3">
        <v>42.1</v>
      </c>
    </row>
    <row r="2422" spans="1:7" x14ac:dyDescent="0.3">
      <c r="A2422" s="6">
        <v>41243</v>
      </c>
      <c r="B2422" s="3">
        <v>42.4</v>
      </c>
      <c r="C2422" s="3">
        <v>42.6</v>
      </c>
      <c r="D2422" s="3">
        <v>42.35</v>
      </c>
      <c r="E2422" s="3">
        <v>42.5</v>
      </c>
      <c r="F2422" s="3">
        <v>18</v>
      </c>
      <c r="G2422" s="3">
        <v>42.55</v>
      </c>
    </row>
    <row r="2423" spans="1:7" x14ac:dyDescent="0.3">
      <c r="A2423" s="6">
        <v>41246</v>
      </c>
      <c r="B2423" s="3">
        <v>39</v>
      </c>
      <c r="C2423" s="3">
        <v>39</v>
      </c>
      <c r="D2423" s="3">
        <v>38.9</v>
      </c>
      <c r="E2423" s="3">
        <v>38.9</v>
      </c>
      <c r="F2423" s="3">
        <v>16</v>
      </c>
      <c r="G2423" s="3">
        <v>38.9</v>
      </c>
    </row>
    <row r="2424" spans="1:7" x14ac:dyDescent="0.3">
      <c r="A2424" s="6">
        <v>41247</v>
      </c>
      <c r="B2424" s="3">
        <v>39.200000000000003</v>
      </c>
      <c r="C2424" s="3">
        <v>39.5</v>
      </c>
      <c r="D2424" s="3">
        <v>39.200000000000003</v>
      </c>
      <c r="E2424" s="3">
        <v>39.5</v>
      </c>
      <c r="F2424" s="3">
        <v>31</v>
      </c>
      <c r="G2424" s="3">
        <v>39.5</v>
      </c>
    </row>
    <row r="2425" spans="1:7" x14ac:dyDescent="0.3">
      <c r="A2425" s="6">
        <v>41248</v>
      </c>
      <c r="B2425" s="3">
        <v>39.6</v>
      </c>
      <c r="C2425" s="3">
        <v>39.799999999999997</v>
      </c>
      <c r="D2425" s="3">
        <v>39.4</v>
      </c>
      <c r="E2425" s="3">
        <v>39.799999999999997</v>
      </c>
      <c r="F2425" s="3">
        <v>24</v>
      </c>
      <c r="G2425" s="3">
        <v>39.799999999999997</v>
      </c>
    </row>
    <row r="2426" spans="1:7" x14ac:dyDescent="0.3">
      <c r="A2426" s="6">
        <v>41249</v>
      </c>
      <c r="B2426" s="3">
        <v>39.5</v>
      </c>
      <c r="C2426" s="3">
        <v>39.5</v>
      </c>
      <c r="D2426" s="3">
        <v>39.450000000000003</v>
      </c>
      <c r="E2426" s="3">
        <v>39.450000000000003</v>
      </c>
      <c r="F2426" s="3">
        <v>3</v>
      </c>
      <c r="G2426" s="3">
        <v>39.75</v>
      </c>
    </row>
    <row r="2427" spans="1:7" x14ac:dyDescent="0.3">
      <c r="A2427" s="6">
        <v>41250</v>
      </c>
      <c r="B2427" s="3">
        <v>39.4</v>
      </c>
      <c r="C2427" s="3">
        <v>39.450000000000003</v>
      </c>
      <c r="D2427" s="3">
        <v>37.75</v>
      </c>
      <c r="E2427" s="3">
        <v>39.35</v>
      </c>
      <c r="F2427" s="3">
        <v>19</v>
      </c>
      <c r="G2427" s="3">
        <v>39.35</v>
      </c>
    </row>
    <row r="2428" spans="1:7" x14ac:dyDescent="0.3">
      <c r="A2428" s="6">
        <v>41253</v>
      </c>
      <c r="B2428" s="3">
        <v>38.9</v>
      </c>
      <c r="C2428" s="3">
        <v>38.9</v>
      </c>
      <c r="D2428" s="3">
        <v>38.9</v>
      </c>
      <c r="E2428" s="3">
        <v>38.9</v>
      </c>
      <c r="F2428" s="3">
        <v>2</v>
      </c>
      <c r="G2428" s="3">
        <v>38.9</v>
      </c>
    </row>
    <row r="2429" spans="1:7" x14ac:dyDescent="0.3">
      <c r="A2429" s="6">
        <v>41254</v>
      </c>
      <c r="B2429" s="3">
        <v>38.75</v>
      </c>
      <c r="C2429" s="3">
        <v>38.75</v>
      </c>
      <c r="D2429" s="3">
        <v>38.6</v>
      </c>
      <c r="E2429" s="3">
        <v>38.6</v>
      </c>
      <c r="F2429" s="3">
        <v>6</v>
      </c>
      <c r="G2429" s="3">
        <v>38.6</v>
      </c>
    </row>
    <row r="2430" spans="1:7" x14ac:dyDescent="0.3">
      <c r="A2430" s="6">
        <v>41255</v>
      </c>
      <c r="B2430" s="3">
        <v>38.65</v>
      </c>
      <c r="C2430" s="3">
        <v>38.65</v>
      </c>
      <c r="D2430" s="3">
        <v>38.4</v>
      </c>
      <c r="E2430" s="3">
        <v>38.4</v>
      </c>
      <c r="F2430" s="3">
        <v>8</v>
      </c>
      <c r="G2430" s="3">
        <v>38.53</v>
      </c>
    </row>
    <row r="2431" spans="1:7" x14ac:dyDescent="0.3">
      <c r="A2431" s="6">
        <v>41256</v>
      </c>
      <c r="B2431" s="3">
        <v>37.75</v>
      </c>
      <c r="C2431" s="3">
        <v>37.75</v>
      </c>
      <c r="D2431" s="3">
        <v>37.6</v>
      </c>
      <c r="E2431" s="3">
        <v>37.6</v>
      </c>
      <c r="F2431" s="3">
        <v>3</v>
      </c>
      <c r="G2431" s="3">
        <v>37.6</v>
      </c>
    </row>
    <row r="2432" spans="1:7" x14ac:dyDescent="0.3">
      <c r="A2432" s="6">
        <v>41257</v>
      </c>
      <c r="B2432" s="3">
        <v>37.9</v>
      </c>
      <c r="C2432" s="3">
        <v>38</v>
      </c>
      <c r="D2432" s="3">
        <v>37.799999999999997</v>
      </c>
      <c r="E2432" s="3">
        <v>37.799999999999997</v>
      </c>
      <c r="F2432" s="3">
        <v>4</v>
      </c>
      <c r="G2432" s="3">
        <v>37.799999999999997</v>
      </c>
    </row>
    <row r="2433" spans="1:7" x14ac:dyDescent="0.3">
      <c r="A2433" s="6">
        <v>41260</v>
      </c>
      <c r="B2433" s="3">
        <v>37.450000000000003</v>
      </c>
      <c r="C2433" s="3">
        <v>37.799999999999997</v>
      </c>
      <c r="D2433" s="3">
        <v>37.450000000000003</v>
      </c>
      <c r="E2433" s="3">
        <v>37.799999999999997</v>
      </c>
      <c r="F2433" s="3">
        <v>17</v>
      </c>
      <c r="G2433" s="3">
        <v>37.799999999999997</v>
      </c>
    </row>
    <row r="2434" spans="1:7" x14ac:dyDescent="0.3">
      <c r="A2434" s="6">
        <v>41261</v>
      </c>
      <c r="B2434" s="3">
        <v>38.1</v>
      </c>
      <c r="C2434" s="3">
        <v>38.1</v>
      </c>
      <c r="D2434" s="3">
        <v>37.909999999999997</v>
      </c>
      <c r="E2434" s="3">
        <v>37.909999999999997</v>
      </c>
      <c r="F2434" s="3">
        <v>21</v>
      </c>
      <c r="G2434" s="3">
        <v>37.909999999999997</v>
      </c>
    </row>
    <row r="2435" spans="1:7" x14ac:dyDescent="0.3">
      <c r="A2435" s="6">
        <v>41262</v>
      </c>
      <c r="B2435" s="3">
        <v>38.5</v>
      </c>
      <c r="C2435" s="3">
        <v>38.5</v>
      </c>
      <c r="D2435" s="3">
        <v>38.5</v>
      </c>
      <c r="E2435" s="3">
        <v>38.5</v>
      </c>
      <c r="F2435" s="3">
        <v>3</v>
      </c>
      <c r="G2435" s="3">
        <v>38.5</v>
      </c>
    </row>
    <row r="2436" spans="1:7" x14ac:dyDescent="0.3">
      <c r="A2436" s="6">
        <v>41263</v>
      </c>
      <c r="B2436" s="3">
        <v>38.299999999999997</v>
      </c>
      <c r="C2436" s="3">
        <v>38.549999999999997</v>
      </c>
      <c r="D2436" s="3">
        <v>38.200000000000003</v>
      </c>
      <c r="E2436" s="3">
        <v>38.549999999999997</v>
      </c>
      <c r="F2436" s="3">
        <v>43</v>
      </c>
      <c r="G2436" s="3">
        <v>38.549999999999997</v>
      </c>
    </row>
    <row r="2437" spans="1:7" x14ac:dyDescent="0.3">
      <c r="A2437" s="6">
        <v>41264</v>
      </c>
      <c r="B2437" s="3">
        <v>38.299999999999997</v>
      </c>
      <c r="C2437" s="3">
        <v>38.85</v>
      </c>
      <c r="D2437" s="3">
        <v>38.299999999999997</v>
      </c>
      <c r="E2437" s="3">
        <v>38.85</v>
      </c>
      <c r="F2437" s="3">
        <v>5</v>
      </c>
      <c r="G2437" s="3">
        <v>39.049999999999997</v>
      </c>
    </row>
    <row r="2438" spans="1:7" x14ac:dyDescent="0.3">
      <c r="A2438" s="6">
        <v>41270</v>
      </c>
      <c r="B2438" s="3">
        <v>37.979999999999997</v>
      </c>
      <c r="C2438" s="3">
        <v>37.979999999999997</v>
      </c>
      <c r="D2438" s="3">
        <v>37.979999999999997</v>
      </c>
      <c r="E2438" s="3">
        <v>37.979999999999997</v>
      </c>
      <c r="F2438" s="3">
        <v>0</v>
      </c>
      <c r="G2438" s="3">
        <v>37.979999999999997</v>
      </c>
    </row>
    <row r="2439" spans="1:7" x14ac:dyDescent="0.3">
      <c r="A2439" s="6">
        <v>41271</v>
      </c>
      <c r="B2439" s="3">
        <v>39</v>
      </c>
      <c r="C2439" s="3">
        <v>39</v>
      </c>
      <c r="D2439" s="3">
        <v>38.5</v>
      </c>
      <c r="E2439" s="3">
        <v>38.549999999999997</v>
      </c>
      <c r="F2439" s="3">
        <v>129</v>
      </c>
      <c r="G2439" s="3">
        <v>38.5</v>
      </c>
    </row>
    <row r="2440" spans="1:7" x14ac:dyDescent="0.3">
      <c r="A2440" s="6">
        <v>41276</v>
      </c>
      <c r="B2440" s="3">
        <v>37.5</v>
      </c>
      <c r="C2440" s="3">
        <v>37.5</v>
      </c>
      <c r="D2440" s="3">
        <v>37.4</v>
      </c>
      <c r="E2440" s="3">
        <v>37.4</v>
      </c>
      <c r="F2440" s="3">
        <v>9</v>
      </c>
      <c r="G2440" s="3">
        <v>37.4</v>
      </c>
    </row>
    <row r="2441" spans="1:7" x14ac:dyDescent="0.3">
      <c r="A2441" s="6">
        <v>41277</v>
      </c>
      <c r="B2441" s="3">
        <v>37.85</v>
      </c>
      <c r="C2441" s="3">
        <v>37.85</v>
      </c>
      <c r="D2441" s="3">
        <v>37.75</v>
      </c>
      <c r="E2441" s="3">
        <v>37.799999999999997</v>
      </c>
      <c r="F2441" s="3">
        <v>25</v>
      </c>
      <c r="G2441" s="3">
        <v>37.799999999999997</v>
      </c>
    </row>
    <row r="2442" spans="1:7" x14ac:dyDescent="0.3">
      <c r="A2442" s="6">
        <v>41278</v>
      </c>
      <c r="B2442" s="3">
        <v>37.9</v>
      </c>
      <c r="C2442" s="3">
        <v>38.200000000000003</v>
      </c>
      <c r="D2442" s="3">
        <v>37.85</v>
      </c>
      <c r="E2442" s="3">
        <v>38.200000000000003</v>
      </c>
      <c r="F2442" s="3">
        <v>33</v>
      </c>
      <c r="G2442" s="3">
        <v>38.200000000000003</v>
      </c>
    </row>
    <row r="2443" spans="1:7" x14ac:dyDescent="0.3">
      <c r="A2443" s="6">
        <v>41281</v>
      </c>
      <c r="B2443" s="3">
        <v>39.6</v>
      </c>
      <c r="C2443" s="3">
        <v>39.75</v>
      </c>
      <c r="D2443" s="3">
        <v>39.299999999999997</v>
      </c>
      <c r="E2443" s="3">
        <v>39.700000000000003</v>
      </c>
      <c r="F2443" s="3">
        <v>96</v>
      </c>
      <c r="G2443" s="3">
        <v>39.700000000000003</v>
      </c>
    </row>
    <row r="2444" spans="1:7" x14ac:dyDescent="0.3">
      <c r="A2444" s="6">
        <v>41282</v>
      </c>
      <c r="B2444" s="3">
        <v>39.700000000000003</v>
      </c>
      <c r="C2444" s="3">
        <v>40.1</v>
      </c>
      <c r="D2444" s="3">
        <v>39.5</v>
      </c>
      <c r="E2444" s="3">
        <v>40</v>
      </c>
      <c r="F2444" s="3">
        <v>40</v>
      </c>
      <c r="G2444" s="3">
        <v>40</v>
      </c>
    </row>
    <row r="2445" spans="1:7" x14ac:dyDescent="0.3">
      <c r="A2445" s="6">
        <v>41283</v>
      </c>
      <c r="B2445" s="3">
        <v>40.200000000000003</v>
      </c>
      <c r="C2445" s="3">
        <v>40.200000000000003</v>
      </c>
      <c r="D2445" s="3">
        <v>39.799999999999997</v>
      </c>
      <c r="E2445" s="3">
        <v>39.799999999999997</v>
      </c>
      <c r="F2445" s="3">
        <v>77</v>
      </c>
      <c r="G2445" s="3">
        <v>39.799999999999997</v>
      </c>
    </row>
    <row r="2446" spans="1:7" x14ac:dyDescent="0.3">
      <c r="A2446" s="6">
        <v>41284</v>
      </c>
      <c r="B2446" s="3">
        <v>40</v>
      </c>
      <c r="C2446" s="3">
        <v>40.1</v>
      </c>
      <c r="D2446" s="3">
        <v>39.4</v>
      </c>
      <c r="E2446" s="3">
        <v>40</v>
      </c>
      <c r="F2446" s="3">
        <v>35</v>
      </c>
      <c r="G2446" s="3">
        <v>39.85</v>
      </c>
    </row>
    <row r="2447" spans="1:7" x14ac:dyDescent="0.3">
      <c r="A2447" s="6">
        <v>41285</v>
      </c>
      <c r="B2447" s="3">
        <v>40</v>
      </c>
      <c r="C2447" s="3">
        <v>40.049999999999997</v>
      </c>
      <c r="D2447" s="3">
        <v>39.950000000000003</v>
      </c>
      <c r="E2447" s="3">
        <v>40</v>
      </c>
      <c r="F2447" s="3">
        <v>36</v>
      </c>
      <c r="G2447" s="3">
        <v>40</v>
      </c>
    </row>
    <row r="2448" spans="1:7" x14ac:dyDescent="0.3">
      <c r="A2448" s="6">
        <v>41288</v>
      </c>
      <c r="B2448" s="3">
        <v>39.65</v>
      </c>
      <c r="C2448" s="3">
        <v>39.65</v>
      </c>
      <c r="D2448" s="3">
        <v>39.65</v>
      </c>
      <c r="E2448" s="3">
        <v>39.65</v>
      </c>
      <c r="F2448" s="3">
        <v>1</v>
      </c>
      <c r="G2448" s="3">
        <v>39.85</v>
      </c>
    </row>
    <row r="2449" spans="1:7" x14ac:dyDescent="0.3">
      <c r="A2449" s="6">
        <v>41289</v>
      </c>
      <c r="B2449" s="3">
        <v>40.200000000000003</v>
      </c>
      <c r="C2449" s="3">
        <v>40.25</v>
      </c>
      <c r="D2449" s="3">
        <v>40.1</v>
      </c>
      <c r="E2449" s="3">
        <v>40.25</v>
      </c>
      <c r="F2449" s="3">
        <v>52</v>
      </c>
      <c r="G2449" s="3">
        <v>40.25</v>
      </c>
    </row>
    <row r="2450" spans="1:7" x14ac:dyDescent="0.3">
      <c r="A2450" s="6">
        <v>41290</v>
      </c>
      <c r="B2450" s="3">
        <v>41</v>
      </c>
      <c r="C2450" s="3">
        <v>41.15</v>
      </c>
      <c r="D2450" s="3">
        <v>40.6</v>
      </c>
      <c r="E2450" s="3">
        <v>40.700000000000003</v>
      </c>
      <c r="F2450" s="3">
        <v>42</v>
      </c>
      <c r="G2450" s="3">
        <v>40.700000000000003</v>
      </c>
    </row>
    <row r="2451" spans="1:7" x14ac:dyDescent="0.3">
      <c r="A2451" s="6">
        <v>41291</v>
      </c>
      <c r="B2451" s="3">
        <v>40.1</v>
      </c>
      <c r="C2451" s="3">
        <v>40.1</v>
      </c>
      <c r="D2451" s="3">
        <v>39.5</v>
      </c>
      <c r="E2451" s="3">
        <v>39.700000000000003</v>
      </c>
      <c r="F2451" s="3">
        <v>42</v>
      </c>
      <c r="G2451" s="3">
        <v>39.700000000000003</v>
      </c>
    </row>
    <row r="2452" spans="1:7" x14ac:dyDescent="0.3">
      <c r="A2452" s="6">
        <v>41292</v>
      </c>
      <c r="B2452" s="3">
        <v>39.35</v>
      </c>
      <c r="C2452" s="3">
        <v>39.4</v>
      </c>
      <c r="D2452" s="3">
        <v>39</v>
      </c>
      <c r="E2452" s="3">
        <v>39.4</v>
      </c>
      <c r="F2452" s="3">
        <v>47</v>
      </c>
      <c r="G2452" s="3">
        <v>39.299999999999997</v>
      </c>
    </row>
    <row r="2453" spans="1:7" x14ac:dyDescent="0.3">
      <c r="A2453" s="6">
        <v>41295</v>
      </c>
      <c r="B2453" s="3">
        <v>38.049999999999997</v>
      </c>
      <c r="C2453" s="3">
        <v>38.15</v>
      </c>
      <c r="D2453" s="3">
        <v>38.049999999999997</v>
      </c>
      <c r="E2453" s="3">
        <v>38.15</v>
      </c>
      <c r="F2453" s="3">
        <v>12</v>
      </c>
      <c r="G2453" s="3">
        <v>38.15</v>
      </c>
    </row>
    <row r="2454" spans="1:7" x14ac:dyDescent="0.3">
      <c r="A2454" s="6">
        <v>41296</v>
      </c>
      <c r="B2454" s="3">
        <v>38.200000000000003</v>
      </c>
      <c r="C2454" s="3">
        <v>38.549999999999997</v>
      </c>
      <c r="D2454" s="3">
        <v>38.200000000000003</v>
      </c>
      <c r="E2454" s="3">
        <v>38.549999999999997</v>
      </c>
      <c r="F2454" s="3">
        <v>28</v>
      </c>
      <c r="G2454" s="3">
        <v>38.4</v>
      </c>
    </row>
    <row r="2455" spans="1:7" x14ac:dyDescent="0.3">
      <c r="A2455" s="6">
        <v>41297</v>
      </c>
      <c r="B2455" s="3">
        <v>38.549999999999997</v>
      </c>
      <c r="C2455" s="3">
        <v>38.549999999999997</v>
      </c>
      <c r="D2455" s="3">
        <v>38.32</v>
      </c>
      <c r="E2455" s="3">
        <v>38.32</v>
      </c>
      <c r="F2455" s="3">
        <v>14</v>
      </c>
      <c r="G2455" s="3">
        <v>38.32</v>
      </c>
    </row>
    <row r="2456" spans="1:7" x14ac:dyDescent="0.3">
      <c r="A2456" s="6">
        <v>41298</v>
      </c>
      <c r="B2456" s="3">
        <v>37.6</v>
      </c>
      <c r="C2456" s="3">
        <v>37.700000000000003</v>
      </c>
      <c r="D2456" s="3">
        <v>37.5</v>
      </c>
      <c r="E2456" s="3">
        <v>37.549999999999997</v>
      </c>
      <c r="F2456" s="3">
        <v>29</v>
      </c>
      <c r="G2456" s="3">
        <v>37.6</v>
      </c>
    </row>
    <row r="2457" spans="1:7" x14ac:dyDescent="0.3">
      <c r="A2457" s="6">
        <v>41299</v>
      </c>
      <c r="B2457" s="3">
        <v>37.25</v>
      </c>
      <c r="C2457" s="3">
        <v>37.25</v>
      </c>
      <c r="D2457" s="3">
        <v>36.25</v>
      </c>
      <c r="E2457" s="3">
        <v>36.450000000000003</v>
      </c>
      <c r="F2457" s="3">
        <v>20</v>
      </c>
      <c r="G2457" s="3">
        <v>36.729999999999997</v>
      </c>
    </row>
    <row r="2458" spans="1:7" x14ac:dyDescent="0.3">
      <c r="A2458" s="6">
        <v>41302</v>
      </c>
      <c r="B2458" s="3">
        <v>37</v>
      </c>
      <c r="C2458" s="3">
        <v>37.1</v>
      </c>
      <c r="D2458" s="3">
        <v>36.94</v>
      </c>
      <c r="E2458" s="3">
        <v>37.1</v>
      </c>
      <c r="F2458" s="3">
        <v>12</v>
      </c>
      <c r="G2458" s="3">
        <v>37.1</v>
      </c>
    </row>
    <row r="2459" spans="1:7" x14ac:dyDescent="0.3">
      <c r="A2459" s="6">
        <v>41303</v>
      </c>
      <c r="B2459" s="3">
        <v>37</v>
      </c>
      <c r="C2459" s="3">
        <v>37</v>
      </c>
      <c r="D2459" s="3">
        <v>36.799999999999997</v>
      </c>
      <c r="E2459" s="3">
        <v>36.9</v>
      </c>
      <c r="F2459" s="3">
        <v>5</v>
      </c>
      <c r="G2459" s="3">
        <v>36.799999999999997</v>
      </c>
    </row>
    <row r="2460" spans="1:7" x14ac:dyDescent="0.3">
      <c r="A2460" s="6">
        <v>41304</v>
      </c>
      <c r="B2460" s="3">
        <v>37.200000000000003</v>
      </c>
      <c r="C2460" s="3">
        <v>37.200000000000003</v>
      </c>
      <c r="D2460" s="3">
        <v>36.799999999999997</v>
      </c>
      <c r="E2460" s="3">
        <v>36.799999999999997</v>
      </c>
      <c r="F2460" s="3">
        <v>155</v>
      </c>
      <c r="G2460" s="3">
        <v>36.799999999999997</v>
      </c>
    </row>
    <row r="2461" spans="1:7" x14ac:dyDescent="0.3">
      <c r="A2461" s="6">
        <v>41305</v>
      </c>
      <c r="B2461" s="3">
        <v>36.9</v>
      </c>
      <c r="C2461" s="3">
        <v>36.9</v>
      </c>
      <c r="D2461" s="3">
        <v>36.39</v>
      </c>
      <c r="E2461" s="3">
        <v>36.4</v>
      </c>
      <c r="F2461" s="3">
        <v>80</v>
      </c>
      <c r="G2461" s="3">
        <v>36.39</v>
      </c>
    </row>
    <row r="2462" spans="1:7" x14ac:dyDescent="0.3">
      <c r="A2462" s="6">
        <v>41306</v>
      </c>
      <c r="B2462" s="3">
        <v>34.4</v>
      </c>
      <c r="C2462" s="3">
        <v>34.6</v>
      </c>
      <c r="D2462" s="3">
        <v>34.4</v>
      </c>
      <c r="E2462" s="3">
        <v>34.6</v>
      </c>
      <c r="F2462" s="3">
        <v>41</v>
      </c>
      <c r="G2462" s="3">
        <v>34.6</v>
      </c>
    </row>
    <row r="2463" spans="1:7" x14ac:dyDescent="0.3">
      <c r="A2463" s="6">
        <v>41309</v>
      </c>
      <c r="B2463" s="3">
        <v>35.1</v>
      </c>
      <c r="C2463" s="3">
        <v>35.1</v>
      </c>
      <c r="D2463" s="3">
        <v>35.1</v>
      </c>
      <c r="E2463" s="3">
        <v>35.1</v>
      </c>
      <c r="F2463" s="3">
        <v>10</v>
      </c>
      <c r="G2463" s="3">
        <v>35.1</v>
      </c>
    </row>
    <row r="2464" spans="1:7" x14ac:dyDescent="0.3">
      <c r="A2464" s="6">
        <v>41310</v>
      </c>
      <c r="B2464" s="3">
        <v>35</v>
      </c>
      <c r="C2464" s="3">
        <v>35.4</v>
      </c>
      <c r="D2464" s="3">
        <v>35</v>
      </c>
      <c r="E2464" s="3">
        <v>35.299999999999997</v>
      </c>
      <c r="F2464" s="3">
        <v>90</v>
      </c>
      <c r="G2464" s="3">
        <v>35.299999999999997</v>
      </c>
    </row>
    <row r="2465" spans="1:7" x14ac:dyDescent="0.3">
      <c r="A2465" s="6">
        <v>41311</v>
      </c>
      <c r="B2465" s="3">
        <v>35.65</v>
      </c>
      <c r="C2465" s="3">
        <v>35.65</v>
      </c>
      <c r="D2465" s="3">
        <v>35.5</v>
      </c>
      <c r="E2465" s="3">
        <v>35.5</v>
      </c>
      <c r="F2465" s="3">
        <v>27</v>
      </c>
      <c r="G2465" s="3">
        <v>35.5</v>
      </c>
    </row>
    <row r="2466" spans="1:7" x14ac:dyDescent="0.3">
      <c r="A2466" s="6">
        <v>41312</v>
      </c>
      <c r="B2466" s="3">
        <v>35.299999999999997</v>
      </c>
      <c r="C2466" s="3">
        <v>35.299999999999997</v>
      </c>
      <c r="D2466" s="3">
        <v>35.25</v>
      </c>
      <c r="E2466" s="3">
        <v>35.25</v>
      </c>
      <c r="F2466" s="3">
        <v>11</v>
      </c>
      <c r="G2466" s="3">
        <v>35.25</v>
      </c>
    </row>
    <row r="2467" spans="1:7" x14ac:dyDescent="0.3">
      <c r="A2467" s="6">
        <v>41313</v>
      </c>
      <c r="B2467" s="3">
        <v>35.65</v>
      </c>
      <c r="C2467" s="3">
        <v>35.65</v>
      </c>
      <c r="D2467" s="3">
        <v>35.65</v>
      </c>
      <c r="E2467" s="3">
        <v>35.65</v>
      </c>
      <c r="F2467" s="3">
        <v>5</v>
      </c>
      <c r="G2467" s="3">
        <v>35.65</v>
      </c>
    </row>
    <row r="2468" spans="1:7" x14ac:dyDescent="0.3">
      <c r="A2468" s="6">
        <v>41316</v>
      </c>
      <c r="B2468" s="3">
        <v>35.549999999999997</v>
      </c>
      <c r="C2468" s="3">
        <v>35.549999999999997</v>
      </c>
      <c r="D2468" s="3">
        <v>35.549999999999997</v>
      </c>
      <c r="E2468" s="3">
        <v>35.549999999999997</v>
      </c>
      <c r="F2468" s="3">
        <v>0</v>
      </c>
      <c r="G2468" s="3">
        <v>35.549999999999997</v>
      </c>
    </row>
    <row r="2469" spans="1:7" x14ac:dyDescent="0.3">
      <c r="A2469" s="6">
        <v>41317</v>
      </c>
      <c r="B2469" s="3">
        <v>35.700000000000003</v>
      </c>
      <c r="C2469" s="3">
        <v>35.700000000000003</v>
      </c>
      <c r="D2469" s="3">
        <v>35.65</v>
      </c>
      <c r="E2469" s="3">
        <v>35.65</v>
      </c>
      <c r="F2469" s="3">
        <v>27</v>
      </c>
      <c r="G2469" s="3">
        <v>35.65</v>
      </c>
    </row>
    <row r="2470" spans="1:7" x14ac:dyDescent="0.3">
      <c r="A2470" s="6">
        <v>41318</v>
      </c>
      <c r="B2470" s="3">
        <v>35.950000000000003</v>
      </c>
      <c r="C2470" s="3">
        <v>36.200000000000003</v>
      </c>
      <c r="D2470" s="3">
        <v>35.950000000000003</v>
      </c>
      <c r="E2470" s="3">
        <v>36.1</v>
      </c>
      <c r="F2470" s="3">
        <v>54</v>
      </c>
      <c r="G2470" s="3">
        <v>36.1</v>
      </c>
    </row>
    <row r="2471" spans="1:7" x14ac:dyDescent="0.3">
      <c r="A2471" s="6">
        <v>41319</v>
      </c>
      <c r="B2471" s="3">
        <v>36</v>
      </c>
      <c r="C2471" s="3">
        <v>36</v>
      </c>
      <c r="D2471" s="3">
        <v>35.799999999999997</v>
      </c>
      <c r="E2471" s="3">
        <v>35.85</v>
      </c>
      <c r="F2471" s="3">
        <v>22</v>
      </c>
      <c r="G2471" s="3">
        <v>35.85</v>
      </c>
    </row>
    <row r="2472" spans="1:7" x14ac:dyDescent="0.3">
      <c r="A2472" s="6">
        <v>41320</v>
      </c>
      <c r="B2472" s="3">
        <v>35.65</v>
      </c>
      <c r="C2472" s="3">
        <v>35.65</v>
      </c>
      <c r="D2472" s="3">
        <v>35.5</v>
      </c>
      <c r="E2472" s="3">
        <v>35.5</v>
      </c>
      <c r="F2472" s="3">
        <v>6</v>
      </c>
      <c r="G2472" s="3">
        <v>35.65</v>
      </c>
    </row>
    <row r="2473" spans="1:7" x14ac:dyDescent="0.3">
      <c r="A2473" s="6">
        <v>41323</v>
      </c>
      <c r="B2473" s="3">
        <v>35.6</v>
      </c>
      <c r="C2473" s="3">
        <v>35.65</v>
      </c>
      <c r="D2473" s="3">
        <v>35.6</v>
      </c>
      <c r="E2473" s="3">
        <v>35.65</v>
      </c>
      <c r="F2473" s="3">
        <v>11</v>
      </c>
      <c r="G2473" s="3">
        <v>35.65</v>
      </c>
    </row>
    <row r="2474" spans="1:7" x14ac:dyDescent="0.3">
      <c r="A2474" s="6">
        <v>41324</v>
      </c>
      <c r="B2474" s="3">
        <v>35</v>
      </c>
      <c r="C2474" s="3">
        <v>35.25</v>
      </c>
      <c r="D2474" s="3">
        <v>35</v>
      </c>
      <c r="E2474" s="3">
        <v>35.15</v>
      </c>
      <c r="F2474" s="3">
        <v>18</v>
      </c>
      <c r="G2474" s="3">
        <v>35.15</v>
      </c>
    </row>
    <row r="2475" spans="1:7" x14ac:dyDescent="0.3">
      <c r="A2475" s="6">
        <v>41325</v>
      </c>
      <c r="B2475" s="3">
        <v>35.450000000000003</v>
      </c>
      <c r="C2475" s="3">
        <v>35.6</v>
      </c>
      <c r="D2475" s="3">
        <v>35.450000000000003</v>
      </c>
      <c r="E2475" s="3">
        <v>35.5</v>
      </c>
      <c r="F2475" s="3">
        <v>95</v>
      </c>
      <c r="G2475" s="3">
        <v>35.5</v>
      </c>
    </row>
    <row r="2476" spans="1:7" x14ac:dyDescent="0.3">
      <c r="A2476" s="6">
        <v>41326</v>
      </c>
      <c r="B2476" s="3">
        <v>35.549999999999997</v>
      </c>
      <c r="C2476" s="3">
        <v>35.549999999999997</v>
      </c>
      <c r="D2476" s="3">
        <v>35.549999999999997</v>
      </c>
      <c r="E2476" s="3">
        <v>35.549999999999997</v>
      </c>
      <c r="F2476" s="3">
        <v>0</v>
      </c>
      <c r="G2476" s="3">
        <v>35.549999999999997</v>
      </c>
    </row>
    <row r="2477" spans="1:7" x14ac:dyDescent="0.3">
      <c r="A2477" s="6">
        <v>41327</v>
      </c>
      <c r="B2477" s="3">
        <v>35.9</v>
      </c>
      <c r="C2477" s="3">
        <v>35.9</v>
      </c>
      <c r="D2477" s="3">
        <v>35.6</v>
      </c>
      <c r="E2477" s="3">
        <v>35.799999999999997</v>
      </c>
      <c r="F2477" s="3">
        <v>22</v>
      </c>
      <c r="G2477" s="3">
        <v>35.799999999999997</v>
      </c>
    </row>
    <row r="2478" spans="1:7" x14ac:dyDescent="0.3">
      <c r="A2478" s="6">
        <v>41330</v>
      </c>
      <c r="B2478" s="3">
        <v>35.65</v>
      </c>
      <c r="C2478" s="3">
        <v>35.75</v>
      </c>
      <c r="D2478" s="3">
        <v>35.549999999999997</v>
      </c>
      <c r="E2478" s="3">
        <v>35.65</v>
      </c>
      <c r="F2478" s="3">
        <v>39</v>
      </c>
      <c r="G2478" s="3">
        <v>35.700000000000003</v>
      </c>
    </row>
    <row r="2479" spans="1:7" x14ac:dyDescent="0.3">
      <c r="A2479" s="6">
        <v>41331</v>
      </c>
      <c r="B2479" s="3">
        <v>35.700000000000003</v>
      </c>
      <c r="C2479" s="3">
        <v>35.9</v>
      </c>
      <c r="D2479" s="3">
        <v>35.700000000000003</v>
      </c>
      <c r="E2479" s="3">
        <v>35.85</v>
      </c>
      <c r="F2479" s="3">
        <v>44</v>
      </c>
      <c r="G2479" s="3">
        <v>35.9</v>
      </c>
    </row>
    <row r="2480" spans="1:7" x14ac:dyDescent="0.3">
      <c r="A2480" s="6">
        <v>41332</v>
      </c>
      <c r="B2480" s="3">
        <v>36.200000000000003</v>
      </c>
      <c r="C2480" s="3">
        <v>36.200000000000003</v>
      </c>
      <c r="D2480" s="3">
        <v>36</v>
      </c>
      <c r="E2480" s="3">
        <v>36</v>
      </c>
      <c r="F2480" s="3">
        <v>19</v>
      </c>
      <c r="G2480" s="3">
        <v>36</v>
      </c>
    </row>
    <row r="2481" spans="1:7" x14ac:dyDescent="0.3">
      <c r="A2481" s="6">
        <v>41333</v>
      </c>
      <c r="B2481" s="3">
        <v>36.15</v>
      </c>
      <c r="C2481" s="3">
        <v>36.35</v>
      </c>
      <c r="D2481" s="3">
        <v>36.1</v>
      </c>
      <c r="E2481" s="3">
        <v>36.25</v>
      </c>
      <c r="F2481" s="3">
        <v>44</v>
      </c>
      <c r="G2481" s="3">
        <v>36.25</v>
      </c>
    </row>
    <row r="2482" spans="1:7" x14ac:dyDescent="0.3">
      <c r="A2482" s="6">
        <v>41334</v>
      </c>
      <c r="B2482" s="3">
        <v>36.25</v>
      </c>
      <c r="C2482" s="3">
        <v>36.35</v>
      </c>
      <c r="D2482" s="3">
        <v>36.25</v>
      </c>
      <c r="E2482" s="3">
        <v>36.35</v>
      </c>
      <c r="F2482" s="3">
        <v>29</v>
      </c>
      <c r="G2482" s="3">
        <v>36.229999999999997</v>
      </c>
    </row>
    <row r="2483" spans="1:7" x14ac:dyDescent="0.3">
      <c r="A2483" s="6">
        <v>41337</v>
      </c>
      <c r="B2483" s="3">
        <v>36.6</v>
      </c>
      <c r="C2483" s="3">
        <v>36.6</v>
      </c>
      <c r="D2483" s="3">
        <v>36.6</v>
      </c>
      <c r="E2483" s="3">
        <v>36.6</v>
      </c>
      <c r="F2483" s="3">
        <v>19</v>
      </c>
      <c r="G2483" s="3">
        <v>36.6</v>
      </c>
    </row>
    <row r="2484" spans="1:7" x14ac:dyDescent="0.3">
      <c r="A2484" s="6">
        <v>41338</v>
      </c>
      <c r="B2484" s="3">
        <v>36.5</v>
      </c>
      <c r="C2484" s="3">
        <v>36.549999999999997</v>
      </c>
      <c r="D2484" s="3">
        <v>36.4</v>
      </c>
      <c r="E2484" s="3">
        <v>36.4</v>
      </c>
      <c r="F2484" s="3">
        <v>11</v>
      </c>
      <c r="G2484" s="3">
        <v>36.4</v>
      </c>
    </row>
    <row r="2485" spans="1:7" x14ac:dyDescent="0.3">
      <c r="A2485" s="6">
        <v>41339</v>
      </c>
      <c r="B2485" s="3">
        <v>36.5</v>
      </c>
      <c r="C2485" s="3">
        <v>36.549999999999997</v>
      </c>
      <c r="D2485" s="3">
        <v>36.450000000000003</v>
      </c>
      <c r="E2485" s="3">
        <v>36.549999999999997</v>
      </c>
      <c r="F2485" s="3">
        <v>39</v>
      </c>
      <c r="G2485" s="3">
        <v>36.549999999999997</v>
      </c>
    </row>
    <row r="2486" spans="1:7" x14ac:dyDescent="0.3">
      <c r="A2486" s="6">
        <v>41340</v>
      </c>
      <c r="B2486" s="3">
        <v>36.5</v>
      </c>
      <c r="C2486" s="3">
        <v>36.549999999999997</v>
      </c>
      <c r="D2486" s="3">
        <v>36.5</v>
      </c>
      <c r="E2486" s="3">
        <v>36.549999999999997</v>
      </c>
      <c r="F2486" s="3">
        <v>5</v>
      </c>
      <c r="G2486" s="3">
        <v>36.380000000000003</v>
      </c>
    </row>
    <row r="2487" spans="1:7" x14ac:dyDescent="0.3">
      <c r="A2487" s="6">
        <v>41341</v>
      </c>
      <c r="B2487" s="3">
        <v>36.409999999999997</v>
      </c>
      <c r="C2487" s="3">
        <v>36.409999999999997</v>
      </c>
      <c r="D2487" s="3">
        <v>36.409999999999997</v>
      </c>
      <c r="E2487" s="3">
        <v>36.409999999999997</v>
      </c>
      <c r="F2487" s="3">
        <v>0</v>
      </c>
      <c r="G2487" s="3">
        <v>36.409999999999997</v>
      </c>
    </row>
    <row r="2488" spans="1:7" x14ac:dyDescent="0.3">
      <c r="A2488" s="6">
        <v>41344</v>
      </c>
      <c r="B2488" s="3">
        <v>36.549999999999997</v>
      </c>
      <c r="C2488" s="3">
        <v>36.549999999999997</v>
      </c>
      <c r="D2488" s="3">
        <v>36.1</v>
      </c>
      <c r="E2488" s="3">
        <v>36.1</v>
      </c>
      <c r="F2488" s="3">
        <v>21</v>
      </c>
      <c r="G2488" s="3">
        <v>36.22</v>
      </c>
    </row>
    <row r="2489" spans="1:7" x14ac:dyDescent="0.3">
      <c r="A2489" s="6">
        <v>41345</v>
      </c>
      <c r="B2489" s="3">
        <v>36.15</v>
      </c>
      <c r="C2489" s="3">
        <v>36.15</v>
      </c>
      <c r="D2489" s="3">
        <v>36.15</v>
      </c>
      <c r="E2489" s="3">
        <v>36.15</v>
      </c>
      <c r="F2489" s="3">
        <v>1</v>
      </c>
      <c r="G2489" s="3">
        <v>35.799999999999997</v>
      </c>
    </row>
    <row r="2490" spans="1:7" x14ac:dyDescent="0.3">
      <c r="A2490" s="6">
        <v>41346</v>
      </c>
      <c r="B2490" s="3">
        <v>36.299999999999997</v>
      </c>
      <c r="C2490" s="3">
        <v>36.299999999999997</v>
      </c>
      <c r="D2490" s="3">
        <v>36.200000000000003</v>
      </c>
      <c r="E2490" s="3">
        <v>36.200000000000003</v>
      </c>
      <c r="F2490" s="3">
        <v>54</v>
      </c>
      <c r="G2490" s="3">
        <v>36.200000000000003</v>
      </c>
    </row>
    <row r="2491" spans="1:7" x14ac:dyDescent="0.3">
      <c r="A2491" s="6">
        <v>41347</v>
      </c>
      <c r="B2491" s="3">
        <v>36.299999999999997</v>
      </c>
      <c r="C2491" s="3">
        <v>36.6</v>
      </c>
      <c r="D2491" s="3">
        <v>36.299999999999997</v>
      </c>
      <c r="E2491" s="3">
        <v>36.4</v>
      </c>
      <c r="F2491" s="3">
        <v>69</v>
      </c>
      <c r="G2491" s="3">
        <v>36.4</v>
      </c>
    </row>
    <row r="2492" spans="1:7" x14ac:dyDescent="0.3">
      <c r="A2492" s="6">
        <v>41348</v>
      </c>
      <c r="B2492" s="3">
        <v>36.4</v>
      </c>
      <c r="C2492" s="3">
        <v>36.65</v>
      </c>
      <c r="D2492" s="3">
        <v>36.4</v>
      </c>
      <c r="E2492" s="3">
        <v>36.6</v>
      </c>
      <c r="F2492" s="3">
        <v>70</v>
      </c>
      <c r="G2492" s="3">
        <v>36.6</v>
      </c>
    </row>
    <row r="2493" spans="1:7" x14ac:dyDescent="0.3">
      <c r="A2493" s="6">
        <v>41351</v>
      </c>
      <c r="B2493" s="3">
        <v>36.6</v>
      </c>
      <c r="C2493" s="3">
        <v>36.700000000000003</v>
      </c>
      <c r="D2493" s="3">
        <v>36.549999999999997</v>
      </c>
      <c r="E2493" s="3">
        <v>36.549999999999997</v>
      </c>
      <c r="F2493" s="3">
        <v>36</v>
      </c>
      <c r="G2493" s="3">
        <v>36.549999999999997</v>
      </c>
    </row>
    <row r="2494" spans="1:7" x14ac:dyDescent="0.3">
      <c r="A2494" s="6">
        <v>41352</v>
      </c>
      <c r="B2494" s="3">
        <v>36.75</v>
      </c>
      <c r="C2494" s="3">
        <v>36.75</v>
      </c>
      <c r="D2494" s="3">
        <v>36.6</v>
      </c>
      <c r="E2494" s="3">
        <v>36.700000000000003</v>
      </c>
      <c r="F2494" s="3">
        <v>42</v>
      </c>
      <c r="G2494" s="3">
        <v>36.700000000000003</v>
      </c>
    </row>
    <row r="2495" spans="1:7" x14ac:dyDescent="0.3">
      <c r="A2495" s="6">
        <v>41353</v>
      </c>
      <c r="B2495" s="3">
        <v>36.65</v>
      </c>
      <c r="C2495" s="3">
        <v>36.75</v>
      </c>
      <c r="D2495" s="3">
        <v>36.65</v>
      </c>
      <c r="E2495" s="3">
        <v>36.700000000000003</v>
      </c>
      <c r="F2495" s="3">
        <v>11</v>
      </c>
      <c r="G2495" s="3">
        <v>36.700000000000003</v>
      </c>
    </row>
    <row r="2496" spans="1:7" x14ac:dyDescent="0.3">
      <c r="A2496" s="6">
        <v>41354</v>
      </c>
      <c r="B2496" s="3">
        <v>37</v>
      </c>
      <c r="C2496" s="3">
        <v>37.4</v>
      </c>
      <c r="D2496" s="3">
        <v>36.75</v>
      </c>
      <c r="E2496" s="3">
        <v>37.299999999999997</v>
      </c>
      <c r="F2496" s="3">
        <v>167</v>
      </c>
      <c r="G2496" s="3">
        <v>37.299999999999997</v>
      </c>
    </row>
    <row r="2497" spans="1:7" x14ac:dyDescent="0.3">
      <c r="A2497" s="6">
        <v>41355</v>
      </c>
      <c r="B2497" s="3">
        <v>37.5</v>
      </c>
      <c r="C2497" s="3">
        <v>38.1</v>
      </c>
      <c r="D2497" s="3">
        <v>37.5</v>
      </c>
      <c r="E2497" s="3">
        <v>38.1</v>
      </c>
      <c r="F2497" s="3">
        <v>117</v>
      </c>
      <c r="G2497" s="3">
        <v>38.1</v>
      </c>
    </row>
    <row r="2498" spans="1:7" x14ac:dyDescent="0.3">
      <c r="A2498" s="6">
        <v>41358</v>
      </c>
      <c r="B2498" s="3">
        <v>38.6</v>
      </c>
      <c r="C2498" s="3">
        <v>39.1</v>
      </c>
      <c r="D2498" s="3">
        <v>38.6</v>
      </c>
      <c r="E2498" s="3">
        <v>39.1</v>
      </c>
      <c r="F2498" s="3">
        <v>72</v>
      </c>
      <c r="G2498" s="3">
        <v>39.1</v>
      </c>
    </row>
    <row r="2499" spans="1:7" x14ac:dyDescent="0.3">
      <c r="A2499" s="6">
        <v>41359</v>
      </c>
      <c r="B2499" s="3">
        <v>39.1</v>
      </c>
      <c r="C2499" s="3">
        <v>39.5</v>
      </c>
      <c r="D2499" s="3">
        <v>39.1</v>
      </c>
      <c r="E2499" s="3">
        <v>39.450000000000003</v>
      </c>
      <c r="F2499" s="3">
        <v>45</v>
      </c>
      <c r="G2499" s="3">
        <v>39.35</v>
      </c>
    </row>
    <row r="2500" spans="1:7" x14ac:dyDescent="0.3">
      <c r="A2500" s="6">
        <v>41360</v>
      </c>
      <c r="B2500" s="3">
        <v>39.6</v>
      </c>
      <c r="C2500" s="3">
        <v>39.6</v>
      </c>
      <c r="D2500" s="3">
        <v>39.200000000000003</v>
      </c>
      <c r="E2500" s="3">
        <v>39.6</v>
      </c>
      <c r="F2500" s="3">
        <v>83</v>
      </c>
      <c r="G2500" s="3">
        <v>39.6</v>
      </c>
    </row>
    <row r="2501" spans="1:7" x14ac:dyDescent="0.3">
      <c r="A2501" s="6">
        <v>41366</v>
      </c>
      <c r="B2501" s="3">
        <v>36.75</v>
      </c>
      <c r="C2501" s="3">
        <v>36.75</v>
      </c>
      <c r="D2501" s="3">
        <v>36.25</v>
      </c>
      <c r="E2501" s="3">
        <v>36.25</v>
      </c>
      <c r="F2501" s="3">
        <v>25</v>
      </c>
      <c r="G2501" s="3">
        <v>36.200000000000003</v>
      </c>
    </row>
    <row r="2502" spans="1:7" x14ac:dyDescent="0.3">
      <c r="A2502" s="6">
        <v>41367</v>
      </c>
      <c r="B2502" s="3">
        <v>37</v>
      </c>
      <c r="C2502" s="3">
        <v>37.200000000000003</v>
      </c>
      <c r="D2502" s="3">
        <v>37</v>
      </c>
      <c r="E2502" s="3">
        <v>37.049999999999997</v>
      </c>
      <c r="F2502" s="3">
        <v>58</v>
      </c>
      <c r="G2502" s="3">
        <v>37.15</v>
      </c>
    </row>
    <row r="2503" spans="1:7" x14ac:dyDescent="0.3">
      <c r="A2503" s="6">
        <v>41368</v>
      </c>
      <c r="B2503" s="3">
        <v>36.75</v>
      </c>
      <c r="C2503" s="3">
        <v>37</v>
      </c>
      <c r="D2503" s="3">
        <v>36.75</v>
      </c>
      <c r="E2503" s="3">
        <v>37</v>
      </c>
      <c r="F2503" s="3">
        <v>40</v>
      </c>
      <c r="G2503" s="3">
        <v>37.15</v>
      </c>
    </row>
    <row r="2504" spans="1:7" x14ac:dyDescent="0.3">
      <c r="A2504" s="6">
        <v>41369</v>
      </c>
      <c r="B2504" s="3">
        <v>38</v>
      </c>
      <c r="C2504" s="3">
        <v>38.1</v>
      </c>
      <c r="D2504" s="3">
        <v>37.9</v>
      </c>
      <c r="E2504" s="3">
        <v>38</v>
      </c>
      <c r="F2504" s="3">
        <v>68</v>
      </c>
      <c r="G2504" s="3">
        <v>37.9</v>
      </c>
    </row>
    <row r="2505" spans="1:7" x14ac:dyDescent="0.3">
      <c r="A2505" s="6">
        <v>41372</v>
      </c>
      <c r="B2505" s="3">
        <v>37.299999999999997</v>
      </c>
      <c r="C2505" s="3">
        <v>37.4</v>
      </c>
      <c r="D2505" s="3">
        <v>37.299999999999997</v>
      </c>
      <c r="E2505" s="3">
        <v>37.35</v>
      </c>
      <c r="F2505" s="3">
        <v>9</v>
      </c>
      <c r="G2505" s="3">
        <v>37.25</v>
      </c>
    </row>
    <row r="2506" spans="1:7" x14ac:dyDescent="0.3">
      <c r="A2506" s="6">
        <v>41373</v>
      </c>
      <c r="B2506" s="3">
        <v>36.200000000000003</v>
      </c>
      <c r="C2506" s="3">
        <v>36.200000000000003</v>
      </c>
      <c r="D2506" s="3">
        <v>35.75</v>
      </c>
      <c r="E2506" s="3">
        <v>35.75</v>
      </c>
      <c r="F2506" s="3">
        <v>37</v>
      </c>
      <c r="G2506" s="3">
        <v>35.75</v>
      </c>
    </row>
    <row r="2507" spans="1:7" x14ac:dyDescent="0.3">
      <c r="A2507" s="6">
        <v>41374</v>
      </c>
      <c r="B2507" s="3">
        <v>36.35</v>
      </c>
      <c r="C2507" s="3">
        <v>36.35</v>
      </c>
      <c r="D2507" s="3">
        <v>36.200000000000003</v>
      </c>
      <c r="E2507" s="3">
        <v>36.200000000000003</v>
      </c>
      <c r="F2507" s="3">
        <v>8</v>
      </c>
      <c r="G2507" s="3">
        <v>36.200000000000003</v>
      </c>
    </row>
    <row r="2508" spans="1:7" x14ac:dyDescent="0.3">
      <c r="A2508" s="6">
        <v>41375</v>
      </c>
      <c r="B2508" s="3">
        <v>36.299999999999997</v>
      </c>
      <c r="C2508" s="3">
        <v>36.299999999999997</v>
      </c>
      <c r="D2508" s="3">
        <v>36</v>
      </c>
      <c r="E2508" s="3">
        <v>36</v>
      </c>
      <c r="F2508" s="3">
        <v>17</v>
      </c>
      <c r="G2508" s="3">
        <v>36</v>
      </c>
    </row>
    <row r="2509" spans="1:7" x14ac:dyDescent="0.3">
      <c r="A2509" s="6">
        <v>41376</v>
      </c>
      <c r="B2509" s="3">
        <v>36.299999999999997</v>
      </c>
      <c r="C2509" s="3">
        <v>37</v>
      </c>
      <c r="D2509" s="3">
        <v>36.299999999999997</v>
      </c>
      <c r="E2509" s="3">
        <v>36.85</v>
      </c>
      <c r="F2509" s="3">
        <v>21</v>
      </c>
      <c r="G2509" s="3">
        <v>36.85</v>
      </c>
    </row>
    <row r="2510" spans="1:7" x14ac:dyDescent="0.3">
      <c r="A2510" s="6">
        <v>41379</v>
      </c>
      <c r="B2510" s="3">
        <v>35.6</v>
      </c>
      <c r="C2510" s="3">
        <v>35.6</v>
      </c>
      <c r="D2510" s="3">
        <v>35.299999999999997</v>
      </c>
      <c r="E2510" s="3">
        <v>35.35</v>
      </c>
      <c r="F2510" s="3">
        <v>13</v>
      </c>
      <c r="G2510" s="3">
        <v>35.479999999999997</v>
      </c>
    </row>
    <row r="2511" spans="1:7" x14ac:dyDescent="0.3">
      <c r="A2511" s="6">
        <v>41380</v>
      </c>
      <c r="B2511" s="3">
        <v>35.25</v>
      </c>
      <c r="C2511" s="3">
        <v>35.25</v>
      </c>
      <c r="D2511" s="3">
        <v>33.9</v>
      </c>
      <c r="E2511" s="3">
        <v>33.9</v>
      </c>
      <c r="F2511" s="3">
        <v>36</v>
      </c>
      <c r="G2511" s="3">
        <v>33.9</v>
      </c>
    </row>
    <row r="2512" spans="1:7" x14ac:dyDescent="0.3">
      <c r="A2512" s="6">
        <v>41381</v>
      </c>
      <c r="B2512" s="3">
        <v>33.6</v>
      </c>
      <c r="C2512" s="3">
        <v>33.6</v>
      </c>
      <c r="D2512" s="3">
        <v>33.6</v>
      </c>
      <c r="E2512" s="3">
        <v>33.6</v>
      </c>
      <c r="F2512" s="3">
        <v>2</v>
      </c>
      <c r="G2512" s="3">
        <v>33.299999999999997</v>
      </c>
    </row>
    <row r="2513" spans="1:7" x14ac:dyDescent="0.3">
      <c r="A2513" s="6">
        <v>41382</v>
      </c>
      <c r="B2513" s="3">
        <v>33.25</v>
      </c>
      <c r="C2513" s="3">
        <v>33.35</v>
      </c>
      <c r="D2513" s="3">
        <v>33.25</v>
      </c>
      <c r="E2513" s="3">
        <v>33.35</v>
      </c>
      <c r="F2513" s="3">
        <v>3</v>
      </c>
      <c r="G2513" s="3">
        <v>33.35</v>
      </c>
    </row>
    <row r="2514" spans="1:7" x14ac:dyDescent="0.3">
      <c r="A2514" s="6">
        <v>41383</v>
      </c>
      <c r="B2514" s="3">
        <v>34</v>
      </c>
      <c r="C2514" s="3">
        <v>34.35</v>
      </c>
      <c r="D2514" s="3">
        <v>34</v>
      </c>
      <c r="E2514" s="3">
        <v>34.299999999999997</v>
      </c>
      <c r="F2514" s="3">
        <v>34</v>
      </c>
      <c r="G2514" s="3">
        <v>34.35</v>
      </c>
    </row>
    <row r="2515" spans="1:7" x14ac:dyDescent="0.3">
      <c r="A2515" s="6">
        <v>41386</v>
      </c>
      <c r="B2515" s="3">
        <v>34.65</v>
      </c>
      <c r="C2515" s="3">
        <v>34.65</v>
      </c>
      <c r="D2515" s="3">
        <v>34.65</v>
      </c>
      <c r="E2515" s="3">
        <v>34.65</v>
      </c>
      <c r="F2515" s="3">
        <v>4</v>
      </c>
      <c r="G2515" s="3">
        <v>34.729999999999997</v>
      </c>
    </row>
    <row r="2516" spans="1:7" x14ac:dyDescent="0.3">
      <c r="A2516" s="6">
        <v>41387</v>
      </c>
      <c r="B2516" s="3">
        <v>35.25</v>
      </c>
      <c r="C2516" s="3">
        <v>35.25</v>
      </c>
      <c r="D2516" s="3">
        <v>35.25</v>
      </c>
      <c r="E2516" s="3">
        <v>35.25</v>
      </c>
      <c r="F2516" s="3">
        <v>5</v>
      </c>
      <c r="G2516" s="3">
        <v>35.25</v>
      </c>
    </row>
    <row r="2517" spans="1:7" x14ac:dyDescent="0.3">
      <c r="A2517" s="6">
        <v>41388</v>
      </c>
      <c r="B2517" s="3">
        <v>35.5</v>
      </c>
      <c r="C2517" s="3">
        <v>35.5</v>
      </c>
      <c r="D2517" s="3">
        <v>35.5</v>
      </c>
      <c r="E2517" s="3">
        <v>35.5</v>
      </c>
      <c r="F2517" s="3">
        <v>10</v>
      </c>
      <c r="G2517" s="3">
        <v>35.5</v>
      </c>
    </row>
    <row r="2518" spans="1:7" x14ac:dyDescent="0.3">
      <c r="A2518" s="6">
        <v>41389</v>
      </c>
      <c r="B2518" s="3">
        <v>34.979999999999997</v>
      </c>
      <c r="C2518" s="3">
        <v>34.979999999999997</v>
      </c>
      <c r="D2518" s="3">
        <v>34.979999999999997</v>
      </c>
      <c r="E2518" s="3">
        <v>34.979999999999997</v>
      </c>
      <c r="F2518" s="3">
        <v>0</v>
      </c>
      <c r="G2518" s="3">
        <v>34.979999999999997</v>
      </c>
    </row>
    <row r="2519" spans="1:7" x14ac:dyDescent="0.3">
      <c r="A2519" s="6">
        <v>41390</v>
      </c>
      <c r="B2519" s="3">
        <v>34.799999999999997</v>
      </c>
      <c r="C2519" s="3">
        <v>34.85</v>
      </c>
      <c r="D2519" s="3">
        <v>34.799999999999997</v>
      </c>
      <c r="E2519" s="3">
        <v>34.799999999999997</v>
      </c>
      <c r="F2519" s="3">
        <v>7</v>
      </c>
      <c r="G2519" s="3">
        <v>34.799999999999997</v>
      </c>
    </row>
    <row r="2520" spans="1:7" x14ac:dyDescent="0.3">
      <c r="A2520" s="6">
        <v>41393</v>
      </c>
      <c r="B2520" s="3">
        <v>35.700000000000003</v>
      </c>
      <c r="C2520" s="3">
        <v>35.700000000000003</v>
      </c>
      <c r="D2520" s="3">
        <v>35.700000000000003</v>
      </c>
      <c r="E2520" s="3">
        <v>35.700000000000003</v>
      </c>
      <c r="F2520" s="3">
        <v>2</v>
      </c>
      <c r="G2520" s="3">
        <v>35.450000000000003</v>
      </c>
    </row>
    <row r="2521" spans="1:7" x14ac:dyDescent="0.3">
      <c r="A2521" s="6">
        <v>41394</v>
      </c>
      <c r="B2521" s="3">
        <v>35.4</v>
      </c>
      <c r="C2521" s="3">
        <v>35.6</v>
      </c>
      <c r="D2521" s="3">
        <v>35.4</v>
      </c>
      <c r="E2521" s="3">
        <v>35.5</v>
      </c>
      <c r="F2521" s="3">
        <v>31</v>
      </c>
      <c r="G2521" s="3">
        <v>35.5</v>
      </c>
    </row>
    <row r="2522" spans="1:7" x14ac:dyDescent="0.3">
      <c r="A2522" s="6">
        <v>41396</v>
      </c>
      <c r="B2522" s="3">
        <v>37</v>
      </c>
      <c r="C2522" s="3">
        <v>37</v>
      </c>
      <c r="D2522" s="3">
        <v>37</v>
      </c>
      <c r="E2522" s="3">
        <v>37</v>
      </c>
      <c r="F2522" s="3">
        <v>10</v>
      </c>
      <c r="G2522" s="3">
        <v>37</v>
      </c>
    </row>
    <row r="2523" spans="1:7" x14ac:dyDescent="0.3">
      <c r="A2523" s="6">
        <v>41397</v>
      </c>
      <c r="B2523" s="3">
        <v>36</v>
      </c>
      <c r="C2523" s="3">
        <v>36.25</v>
      </c>
      <c r="D2523" s="3">
        <v>36</v>
      </c>
      <c r="E2523" s="3">
        <v>36.25</v>
      </c>
      <c r="F2523" s="3">
        <v>19</v>
      </c>
      <c r="G2523" s="3">
        <v>36.25</v>
      </c>
    </row>
    <row r="2524" spans="1:7" x14ac:dyDescent="0.3">
      <c r="A2524" s="6">
        <v>41400</v>
      </c>
      <c r="B2524" s="3">
        <v>36</v>
      </c>
      <c r="C2524" s="3">
        <v>36</v>
      </c>
      <c r="D2524" s="3">
        <v>36</v>
      </c>
      <c r="E2524" s="3">
        <v>36</v>
      </c>
      <c r="F2524" s="3">
        <v>1</v>
      </c>
      <c r="G2524" s="3">
        <v>36</v>
      </c>
    </row>
    <row r="2525" spans="1:7" x14ac:dyDescent="0.3">
      <c r="A2525" s="6">
        <v>41401</v>
      </c>
      <c r="B2525" s="3">
        <v>36</v>
      </c>
      <c r="C2525" s="3">
        <v>36.200000000000003</v>
      </c>
      <c r="D2525" s="3">
        <v>36</v>
      </c>
      <c r="E2525" s="3">
        <v>36.15</v>
      </c>
      <c r="F2525" s="3">
        <v>50</v>
      </c>
      <c r="G2525" s="3">
        <v>36.1</v>
      </c>
    </row>
    <row r="2526" spans="1:7" x14ac:dyDescent="0.3">
      <c r="A2526" s="6">
        <v>41402</v>
      </c>
      <c r="B2526" s="3">
        <v>36</v>
      </c>
      <c r="C2526" s="3">
        <v>36</v>
      </c>
      <c r="D2526" s="3">
        <v>36</v>
      </c>
      <c r="E2526" s="3">
        <v>36</v>
      </c>
      <c r="F2526" s="3">
        <v>14</v>
      </c>
      <c r="G2526" s="3">
        <v>36</v>
      </c>
    </row>
    <row r="2527" spans="1:7" x14ac:dyDescent="0.3">
      <c r="A2527" s="6">
        <v>41404</v>
      </c>
      <c r="B2527" s="3">
        <v>35.200000000000003</v>
      </c>
      <c r="C2527" s="3">
        <v>35.200000000000003</v>
      </c>
      <c r="D2527" s="3">
        <v>35.200000000000003</v>
      </c>
      <c r="E2527" s="3">
        <v>35.200000000000003</v>
      </c>
      <c r="F2527" s="3">
        <v>2</v>
      </c>
      <c r="G2527" s="3">
        <v>35</v>
      </c>
    </row>
    <row r="2528" spans="1:7" x14ac:dyDescent="0.3">
      <c r="A2528" s="6">
        <v>41407</v>
      </c>
      <c r="B2528" s="3">
        <v>35.299999999999997</v>
      </c>
      <c r="C2528" s="3">
        <v>35.299999999999997</v>
      </c>
      <c r="D2528" s="3">
        <v>35.299999999999997</v>
      </c>
      <c r="E2528" s="3">
        <v>35.299999999999997</v>
      </c>
      <c r="F2528" s="3">
        <v>10</v>
      </c>
      <c r="G2528" s="3">
        <v>35.299999999999997</v>
      </c>
    </row>
    <row r="2529" spans="1:7" x14ac:dyDescent="0.3">
      <c r="A2529" s="6">
        <v>41408</v>
      </c>
      <c r="B2529" s="3">
        <v>36</v>
      </c>
      <c r="C2529" s="3">
        <v>36</v>
      </c>
      <c r="D2529" s="3">
        <v>35.9</v>
      </c>
      <c r="E2529" s="3">
        <v>35.9</v>
      </c>
      <c r="F2529" s="3">
        <v>29</v>
      </c>
      <c r="G2529" s="3">
        <v>35.9</v>
      </c>
    </row>
    <row r="2530" spans="1:7" x14ac:dyDescent="0.3">
      <c r="A2530" s="6">
        <v>41409</v>
      </c>
      <c r="B2530" s="3">
        <v>35.6</v>
      </c>
      <c r="C2530" s="3">
        <v>35.700000000000003</v>
      </c>
      <c r="D2530" s="3">
        <v>35.450000000000003</v>
      </c>
      <c r="E2530" s="3">
        <v>35.450000000000003</v>
      </c>
      <c r="F2530" s="3">
        <v>139</v>
      </c>
      <c r="G2530" s="3">
        <v>35.450000000000003</v>
      </c>
    </row>
    <row r="2531" spans="1:7" x14ac:dyDescent="0.3">
      <c r="A2531" s="6">
        <v>41410</v>
      </c>
      <c r="B2531" s="3">
        <v>35.630000000000003</v>
      </c>
      <c r="C2531" s="3">
        <v>35.630000000000003</v>
      </c>
      <c r="D2531" s="3">
        <v>35.630000000000003</v>
      </c>
      <c r="E2531" s="3">
        <v>35.630000000000003</v>
      </c>
      <c r="F2531" s="3">
        <v>0</v>
      </c>
      <c r="G2531" s="3">
        <v>35.630000000000003</v>
      </c>
    </row>
    <row r="2532" spans="1:7" x14ac:dyDescent="0.3">
      <c r="A2532" s="6">
        <v>41415</v>
      </c>
      <c r="B2532" s="3">
        <v>35.35</v>
      </c>
      <c r="C2532" s="3">
        <v>35.35</v>
      </c>
      <c r="D2532" s="3">
        <v>35.35</v>
      </c>
      <c r="E2532" s="3">
        <v>35.35</v>
      </c>
      <c r="F2532" s="3">
        <v>0</v>
      </c>
      <c r="G2532" s="3">
        <v>35.35</v>
      </c>
    </row>
    <row r="2533" spans="1:7" x14ac:dyDescent="0.3">
      <c r="A2533" s="6">
        <v>41416</v>
      </c>
      <c r="B2533" s="3">
        <v>35.5</v>
      </c>
      <c r="C2533" s="3">
        <v>35.5</v>
      </c>
      <c r="D2533" s="3">
        <v>35.450000000000003</v>
      </c>
      <c r="E2533" s="3">
        <v>35.450000000000003</v>
      </c>
      <c r="F2533" s="3">
        <v>12</v>
      </c>
      <c r="G2533" s="3">
        <v>35.450000000000003</v>
      </c>
    </row>
    <row r="2534" spans="1:7" x14ac:dyDescent="0.3">
      <c r="A2534" s="6">
        <v>41417</v>
      </c>
      <c r="B2534" s="3">
        <v>35</v>
      </c>
      <c r="C2534" s="3">
        <v>35.200000000000003</v>
      </c>
      <c r="D2534" s="3">
        <v>35</v>
      </c>
      <c r="E2534" s="3">
        <v>35</v>
      </c>
      <c r="F2534" s="3">
        <v>11</v>
      </c>
      <c r="G2534" s="3">
        <v>35</v>
      </c>
    </row>
    <row r="2535" spans="1:7" x14ac:dyDescent="0.3">
      <c r="A2535" s="6">
        <v>41418</v>
      </c>
      <c r="B2535" s="3">
        <v>35.15</v>
      </c>
      <c r="C2535" s="3">
        <v>35.15</v>
      </c>
      <c r="D2535" s="3">
        <v>35.049999999999997</v>
      </c>
      <c r="E2535" s="3">
        <v>35.15</v>
      </c>
      <c r="F2535" s="3">
        <v>17</v>
      </c>
      <c r="G2535" s="3">
        <v>35.18</v>
      </c>
    </row>
    <row r="2536" spans="1:7" x14ac:dyDescent="0.3">
      <c r="A2536" s="6">
        <v>41421</v>
      </c>
      <c r="B2536" s="3">
        <v>36</v>
      </c>
      <c r="C2536" s="3">
        <v>36.1</v>
      </c>
      <c r="D2536" s="3">
        <v>35.950000000000003</v>
      </c>
      <c r="E2536" s="3">
        <v>36.049999999999997</v>
      </c>
      <c r="F2536" s="3">
        <v>24</v>
      </c>
      <c r="G2536" s="3">
        <v>35.979999999999997</v>
      </c>
    </row>
    <row r="2537" spans="1:7" x14ac:dyDescent="0.3">
      <c r="A2537" s="6">
        <v>41422</v>
      </c>
      <c r="B2537" s="3">
        <v>35.75</v>
      </c>
      <c r="C2537" s="3">
        <v>35.85</v>
      </c>
      <c r="D2537" s="3">
        <v>35.75</v>
      </c>
      <c r="E2537" s="3">
        <v>35.79</v>
      </c>
      <c r="F2537" s="3">
        <v>20</v>
      </c>
      <c r="G2537" s="3">
        <v>35.75</v>
      </c>
    </row>
    <row r="2538" spans="1:7" x14ac:dyDescent="0.3">
      <c r="A2538" s="6">
        <v>41423</v>
      </c>
      <c r="B2538" s="3">
        <v>35.5</v>
      </c>
      <c r="C2538" s="3">
        <v>35.5</v>
      </c>
      <c r="D2538" s="3">
        <v>35.299999999999997</v>
      </c>
      <c r="E2538" s="3">
        <v>35.4</v>
      </c>
      <c r="F2538" s="3">
        <v>74</v>
      </c>
      <c r="G2538" s="3">
        <v>35.35</v>
      </c>
    </row>
    <row r="2539" spans="1:7" x14ac:dyDescent="0.3">
      <c r="A2539" s="6">
        <v>41424</v>
      </c>
      <c r="B2539" s="3">
        <v>35.299999999999997</v>
      </c>
      <c r="C2539" s="3">
        <v>35.5</v>
      </c>
      <c r="D2539" s="3">
        <v>35.299999999999997</v>
      </c>
      <c r="E2539" s="3">
        <v>35.5</v>
      </c>
      <c r="F2539" s="3">
        <v>8</v>
      </c>
      <c r="G2539" s="3">
        <v>35.299999999999997</v>
      </c>
    </row>
    <row r="2540" spans="1:7" x14ac:dyDescent="0.3">
      <c r="A2540" s="6">
        <v>41425</v>
      </c>
      <c r="B2540" s="3">
        <v>35.33</v>
      </c>
      <c r="C2540" s="3">
        <v>35.33</v>
      </c>
      <c r="D2540" s="3">
        <v>35.33</v>
      </c>
      <c r="E2540" s="3">
        <v>35.33</v>
      </c>
      <c r="F2540" s="3">
        <v>0</v>
      </c>
      <c r="G2540" s="3">
        <v>35.33</v>
      </c>
    </row>
    <row r="2541" spans="1:7" x14ac:dyDescent="0.3">
      <c r="A2541" s="6">
        <v>41428</v>
      </c>
      <c r="B2541" s="3">
        <v>38.6</v>
      </c>
      <c r="C2541" s="3">
        <v>38.6</v>
      </c>
      <c r="D2541" s="3">
        <v>38.5</v>
      </c>
      <c r="E2541" s="3">
        <v>38.5</v>
      </c>
      <c r="F2541" s="3">
        <v>3</v>
      </c>
      <c r="G2541" s="3">
        <v>37.979999999999997</v>
      </c>
    </row>
    <row r="2542" spans="1:7" x14ac:dyDescent="0.3">
      <c r="A2542" s="6">
        <v>41429</v>
      </c>
      <c r="B2542" s="3">
        <v>37.5</v>
      </c>
      <c r="C2542" s="3">
        <v>37.5</v>
      </c>
      <c r="D2542" s="3">
        <v>37.5</v>
      </c>
      <c r="E2542" s="3">
        <v>37.5</v>
      </c>
      <c r="F2542" s="3">
        <v>5</v>
      </c>
      <c r="G2542" s="3">
        <v>37.5</v>
      </c>
    </row>
    <row r="2543" spans="1:7" x14ac:dyDescent="0.3">
      <c r="A2543" s="6">
        <v>41430</v>
      </c>
      <c r="B2543" s="3">
        <v>37.6</v>
      </c>
      <c r="C2543" s="3">
        <v>37.799999999999997</v>
      </c>
      <c r="D2543" s="3">
        <v>37.6</v>
      </c>
      <c r="E2543" s="3">
        <v>37.6</v>
      </c>
      <c r="F2543" s="3">
        <v>23</v>
      </c>
      <c r="G2543" s="3">
        <v>37.72</v>
      </c>
    </row>
    <row r="2544" spans="1:7" x14ac:dyDescent="0.3">
      <c r="A2544" s="6">
        <v>41431</v>
      </c>
      <c r="B2544" s="3">
        <v>37.299999999999997</v>
      </c>
      <c r="C2544" s="3">
        <v>37.549999999999997</v>
      </c>
      <c r="D2544" s="3">
        <v>37.25</v>
      </c>
      <c r="E2544" s="3">
        <v>37.549999999999997</v>
      </c>
      <c r="F2544" s="3">
        <v>37</v>
      </c>
      <c r="G2544" s="3">
        <v>37.549999999999997</v>
      </c>
    </row>
    <row r="2545" spans="1:7" x14ac:dyDescent="0.3">
      <c r="A2545" s="6">
        <v>41432</v>
      </c>
      <c r="B2545" s="3">
        <v>37.4</v>
      </c>
      <c r="C2545" s="3">
        <v>37.4</v>
      </c>
      <c r="D2545" s="3">
        <v>36.9</v>
      </c>
      <c r="E2545" s="3">
        <v>36.9</v>
      </c>
      <c r="F2545" s="3">
        <v>16</v>
      </c>
      <c r="G2545" s="3">
        <v>36.9</v>
      </c>
    </row>
    <row r="2546" spans="1:7" x14ac:dyDescent="0.3">
      <c r="A2546" s="6">
        <v>41435</v>
      </c>
      <c r="B2546" s="3">
        <v>36.1</v>
      </c>
      <c r="C2546" s="3">
        <v>36.1</v>
      </c>
      <c r="D2546" s="3">
        <v>35.799999999999997</v>
      </c>
      <c r="E2546" s="3">
        <v>35.799999999999997</v>
      </c>
      <c r="F2546" s="3">
        <v>24</v>
      </c>
      <c r="G2546" s="3">
        <v>35.85</v>
      </c>
    </row>
    <row r="2547" spans="1:7" x14ac:dyDescent="0.3">
      <c r="A2547" s="6">
        <v>41436</v>
      </c>
      <c r="B2547" s="3">
        <v>35.5</v>
      </c>
      <c r="C2547" s="3">
        <v>35.5</v>
      </c>
      <c r="D2547" s="3">
        <v>35.4</v>
      </c>
      <c r="E2547" s="3">
        <v>35.4</v>
      </c>
      <c r="F2547" s="3">
        <v>37</v>
      </c>
      <c r="G2547" s="3">
        <v>35.4</v>
      </c>
    </row>
    <row r="2548" spans="1:7" x14ac:dyDescent="0.3">
      <c r="A2548" s="6">
        <v>41437</v>
      </c>
      <c r="B2548" s="3">
        <v>35.4</v>
      </c>
      <c r="C2548" s="3">
        <v>35.549999999999997</v>
      </c>
      <c r="D2548" s="3">
        <v>35.4</v>
      </c>
      <c r="E2548" s="3">
        <v>35.5</v>
      </c>
      <c r="F2548" s="3">
        <v>10</v>
      </c>
      <c r="G2548" s="3">
        <v>35.43</v>
      </c>
    </row>
    <row r="2549" spans="1:7" x14ac:dyDescent="0.3">
      <c r="A2549" s="6">
        <v>41438</v>
      </c>
      <c r="B2549" s="3">
        <v>34.950000000000003</v>
      </c>
      <c r="C2549" s="3">
        <v>35</v>
      </c>
      <c r="D2549" s="3">
        <v>34.700000000000003</v>
      </c>
      <c r="E2549" s="3">
        <v>34.75</v>
      </c>
      <c r="F2549" s="3">
        <v>53</v>
      </c>
      <c r="G2549" s="3">
        <v>34.75</v>
      </c>
    </row>
    <row r="2550" spans="1:7" x14ac:dyDescent="0.3">
      <c r="A2550" s="6">
        <v>41439</v>
      </c>
      <c r="B2550" s="3">
        <v>34.799999999999997</v>
      </c>
      <c r="C2550" s="3">
        <v>35.25</v>
      </c>
      <c r="D2550" s="3">
        <v>34.799999999999997</v>
      </c>
      <c r="E2550" s="3">
        <v>35.25</v>
      </c>
      <c r="F2550" s="3">
        <v>38</v>
      </c>
      <c r="G2550" s="3">
        <v>35.35</v>
      </c>
    </row>
    <row r="2551" spans="1:7" x14ac:dyDescent="0.3">
      <c r="A2551" s="6">
        <v>41442</v>
      </c>
      <c r="B2551" s="3">
        <v>35</v>
      </c>
      <c r="C2551" s="3">
        <v>35</v>
      </c>
      <c r="D2551" s="3">
        <v>34.5</v>
      </c>
      <c r="E2551" s="3">
        <v>34.5</v>
      </c>
      <c r="F2551" s="3">
        <v>40</v>
      </c>
      <c r="G2551" s="3">
        <v>34.5</v>
      </c>
    </row>
    <row r="2552" spans="1:7" x14ac:dyDescent="0.3">
      <c r="A2552" s="6">
        <v>41443</v>
      </c>
      <c r="B2552" s="3">
        <v>34.1</v>
      </c>
      <c r="C2552" s="3">
        <v>34.15</v>
      </c>
      <c r="D2552" s="3">
        <v>33.75</v>
      </c>
      <c r="E2552" s="3">
        <v>34.15</v>
      </c>
      <c r="F2552" s="3">
        <v>105</v>
      </c>
      <c r="G2552" s="3">
        <v>34.15</v>
      </c>
    </row>
    <row r="2553" spans="1:7" x14ac:dyDescent="0.3">
      <c r="A2553" s="6">
        <v>41444</v>
      </c>
      <c r="B2553" s="3">
        <v>34.1</v>
      </c>
      <c r="C2553" s="3">
        <v>34.4</v>
      </c>
      <c r="D2553" s="3">
        <v>34.1</v>
      </c>
      <c r="E2553" s="3">
        <v>34.35</v>
      </c>
      <c r="F2553" s="3">
        <v>77</v>
      </c>
      <c r="G2553" s="3">
        <v>34.35</v>
      </c>
    </row>
    <row r="2554" spans="1:7" x14ac:dyDescent="0.3">
      <c r="A2554" s="6">
        <v>41445</v>
      </c>
      <c r="B2554" s="3">
        <v>33.75</v>
      </c>
      <c r="C2554" s="3">
        <v>34.1</v>
      </c>
      <c r="D2554" s="3">
        <v>33.75</v>
      </c>
      <c r="E2554" s="3">
        <v>34.1</v>
      </c>
      <c r="F2554" s="3">
        <v>68</v>
      </c>
      <c r="G2554" s="3">
        <v>34.299999999999997</v>
      </c>
    </row>
    <row r="2555" spans="1:7" x14ac:dyDescent="0.3">
      <c r="A2555" s="6">
        <v>41446</v>
      </c>
      <c r="B2555" s="3">
        <v>33.6</v>
      </c>
      <c r="C2555" s="3">
        <v>33.6</v>
      </c>
      <c r="D2555" s="3">
        <v>32.75</v>
      </c>
      <c r="E2555" s="3">
        <v>33</v>
      </c>
      <c r="F2555" s="3">
        <v>75</v>
      </c>
      <c r="G2555" s="3">
        <v>33.15</v>
      </c>
    </row>
    <row r="2556" spans="1:7" x14ac:dyDescent="0.3">
      <c r="A2556" s="6">
        <v>41449</v>
      </c>
      <c r="B2556" s="3">
        <v>33.75</v>
      </c>
      <c r="C2556" s="3">
        <v>34</v>
      </c>
      <c r="D2556" s="3">
        <v>33.75</v>
      </c>
      <c r="E2556" s="3">
        <v>34</v>
      </c>
      <c r="F2556" s="3">
        <v>97</v>
      </c>
      <c r="G2556" s="3">
        <v>33.9</v>
      </c>
    </row>
    <row r="2557" spans="1:7" x14ac:dyDescent="0.3">
      <c r="A2557" s="6">
        <v>41450</v>
      </c>
      <c r="B2557" s="3">
        <v>33.65</v>
      </c>
      <c r="C2557" s="3">
        <v>34.1</v>
      </c>
      <c r="D2557" s="3">
        <v>33.65</v>
      </c>
      <c r="E2557" s="3">
        <v>34.1</v>
      </c>
      <c r="F2557" s="3">
        <v>46</v>
      </c>
      <c r="G2557" s="3">
        <v>34.1</v>
      </c>
    </row>
    <row r="2558" spans="1:7" x14ac:dyDescent="0.3">
      <c r="A2558" s="6">
        <v>41451</v>
      </c>
      <c r="B2558" s="3">
        <v>34.4</v>
      </c>
      <c r="C2558" s="3">
        <v>35.200000000000003</v>
      </c>
      <c r="D2558" s="3">
        <v>34.4</v>
      </c>
      <c r="E2558" s="3">
        <v>35.1</v>
      </c>
      <c r="F2558" s="3">
        <v>222</v>
      </c>
      <c r="G2558" s="3">
        <v>35.1</v>
      </c>
    </row>
    <row r="2559" spans="1:7" x14ac:dyDescent="0.3">
      <c r="A2559" s="6">
        <v>41452</v>
      </c>
      <c r="B2559" s="3">
        <v>35</v>
      </c>
      <c r="C2559" s="3">
        <v>35</v>
      </c>
      <c r="D2559" s="3">
        <v>34.5</v>
      </c>
      <c r="E2559" s="3">
        <v>34.5</v>
      </c>
      <c r="F2559" s="3">
        <v>74</v>
      </c>
      <c r="G2559" s="3">
        <v>34.5</v>
      </c>
    </row>
    <row r="2560" spans="1:7" x14ac:dyDescent="0.3">
      <c r="A2560" s="6">
        <v>41453</v>
      </c>
      <c r="B2560" s="3">
        <v>34</v>
      </c>
      <c r="C2560" s="3">
        <v>34.1</v>
      </c>
      <c r="D2560" s="3">
        <v>34</v>
      </c>
      <c r="E2560" s="3">
        <v>34.1</v>
      </c>
      <c r="F2560" s="3">
        <v>15</v>
      </c>
      <c r="G2560" s="3">
        <v>34.65</v>
      </c>
    </row>
    <row r="2561" spans="1:7" x14ac:dyDescent="0.3">
      <c r="A2561" s="6">
        <v>41456</v>
      </c>
      <c r="B2561" s="3">
        <v>36.43</v>
      </c>
      <c r="C2561" s="3">
        <v>36.43</v>
      </c>
      <c r="D2561" s="3">
        <v>36.43</v>
      </c>
      <c r="E2561" s="3">
        <v>36.43</v>
      </c>
      <c r="F2561" s="3">
        <v>0</v>
      </c>
      <c r="G2561" s="3">
        <v>36.43</v>
      </c>
    </row>
    <row r="2562" spans="1:7" x14ac:dyDescent="0.3">
      <c r="A2562" s="6">
        <v>41457</v>
      </c>
      <c r="B2562" s="3">
        <v>36.25</v>
      </c>
      <c r="C2562" s="3">
        <v>36.25</v>
      </c>
      <c r="D2562" s="3">
        <v>36.25</v>
      </c>
      <c r="E2562" s="3">
        <v>36.25</v>
      </c>
      <c r="F2562" s="3">
        <v>0</v>
      </c>
      <c r="G2562" s="3">
        <v>36.25</v>
      </c>
    </row>
    <row r="2563" spans="1:7" x14ac:dyDescent="0.3">
      <c r="A2563" s="6">
        <v>41458</v>
      </c>
      <c r="B2563" s="3">
        <v>35.5</v>
      </c>
      <c r="C2563" s="3">
        <v>36</v>
      </c>
      <c r="D2563" s="3">
        <v>35.5</v>
      </c>
      <c r="E2563" s="3">
        <v>35.85</v>
      </c>
      <c r="F2563" s="3">
        <v>12</v>
      </c>
      <c r="G2563" s="3">
        <v>36</v>
      </c>
    </row>
    <row r="2564" spans="1:7" x14ac:dyDescent="0.3">
      <c r="A2564" s="6">
        <v>41459</v>
      </c>
      <c r="B2564" s="3">
        <v>35.6</v>
      </c>
      <c r="C2564" s="3">
        <v>35.6</v>
      </c>
      <c r="D2564" s="3">
        <v>35.4</v>
      </c>
      <c r="E2564" s="3">
        <v>35.4</v>
      </c>
      <c r="F2564" s="3">
        <v>8</v>
      </c>
      <c r="G2564" s="3">
        <v>35.4</v>
      </c>
    </row>
    <row r="2565" spans="1:7" x14ac:dyDescent="0.3">
      <c r="A2565" s="6">
        <v>41460</v>
      </c>
      <c r="B2565" s="3">
        <v>35.450000000000003</v>
      </c>
      <c r="C2565" s="3">
        <v>35.450000000000003</v>
      </c>
      <c r="D2565" s="3">
        <v>35.450000000000003</v>
      </c>
      <c r="E2565" s="3">
        <v>35.450000000000003</v>
      </c>
      <c r="F2565" s="3">
        <v>0</v>
      </c>
      <c r="G2565" s="3">
        <v>35.450000000000003</v>
      </c>
    </row>
    <row r="2566" spans="1:7" x14ac:dyDescent="0.3">
      <c r="A2566" s="6">
        <v>41463</v>
      </c>
      <c r="B2566" s="3">
        <v>34.9</v>
      </c>
      <c r="C2566" s="3">
        <v>34.9</v>
      </c>
      <c r="D2566" s="3">
        <v>34.9</v>
      </c>
      <c r="E2566" s="3">
        <v>34.9</v>
      </c>
      <c r="F2566" s="3">
        <v>2</v>
      </c>
      <c r="G2566" s="3">
        <v>34.9</v>
      </c>
    </row>
    <row r="2567" spans="1:7" x14ac:dyDescent="0.3">
      <c r="A2567" s="6">
        <v>41464</v>
      </c>
      <c r="B2567" s="3">
        <v>34.5</v>
      </c>
      <c r="C2567" s="3">
        <v>34.5</v>
      </c>
      <c r="D2567" s="3">
        <v>34.5</v>
      </c>
      <c r="E2567" s="3">
        <v>34.5</v>
      </c>
      <c r="F2567" s="3">
        <v>0</v>
      </c>
      <c r="G2567" s="3">
        <v>34.5</v>
      </c>
    </row>
    <row r="2568" spans="1:7" x14ac:dyDescent="0.3">
      <c r="A2568" s="6">
        <v>41465</v>
      </c>
      <c r="B2568" s="3">
        <v>34.5</v>
      </c>
      <c r="C2568" s="3">
        <v>34.65</v>
      </c>
      <c r="D2568" s="3">
        <v>34.5</v>
      </c>
      <c r="E2568" s="3">
        <v>34.65</v>
      </c>
      <c r="F2568" s="3">
        <v>5</v>
      </c>
      <c r="G2568" s="3">
        <v>34.65</v>
      </c>
    </row>
    <row r="2569" spans="1:7" x14ac:dyDescent="0.3">
      <c r="A2569" s="6">
        <v>41466</v>
      </c>
      <c r="B2569" s="3">
        <v>35</v>
      </c>
      <c r="C2569" s="3">
        <v>35</v>
      </c>
      <c r="D2569" s="3">
        <v>35</v>
      </c>
      <c r="E2569" s="3">
        <v>35</v>
      </c>
      <c r="F2569" s="3">
        <v>5</v>
      </c>
      <c r="G2569" s="3">
        <v>35</v>
      </c>
    </row>
    <row r="2570" spans="1:7" x14ac:dyDescent="0.3">
      <c r="A2570" s="6">
        <v>41467</v>
      </c>
      <c r="B2570" s="3">
        <v>35.049999999999997</v>
      </c>
      <c r="C2570" s="3">
        <v>35.5</v>
      </c>
      <c r="D2570" s="3">
        <v>35.049999999999997</v>
      </c>
      <c r="E2570" s="3">
        <v>35.36</v>
      </c>
      <c r="F2570" s="3">
        <v>16</v>
      </c>
      <c r="G2570" s="3">
        <v>35.36</v>
      </c>
    </row>
    <row r="2571" spans="1:7" x14ac:dyDescent="0.3">
      <c r="A2571" s="6">
        <v>41470</v>
      </c>
      <c r="B2571" s="3">
        <v>36</v>
      </c>
      <c r="C2571" s="3">
        <v>36.4</v>
      </c>
      <c r="D2571" s="3">
        <v>36</v>
      </c>
      <c r="E2571" s="3">
        <v>36.4</v>
      </c>
      <c r="F2571" s="3">
        <v>21</v>
      </c>
      <c r="G2571" s="3">
        <v>36.4</v>
      </c>
    </row>
    <row r="2572" spans="1:7" x14ac:dyDescent="0.3">
      <c r="A2572" s="6">
        <v>41471</v>
      </c>
      <c r="B2572" s="3">
        <v>37</v>
      </c>
      <c r="C2572" s="3">
        <v>37.799999999999997</v>
      </c>
      <c r="D2572" s="3">
        <v>37</v>
      </c>
      <c r="E2572" s="3">
        <v>37.799999999999997</v>
      </c>
      <c r="F2572" s="3">
        <v>43</v>
      </c>
      <c r="G2572" s="3">
        <v>37.799999999999997</v>
      </c>
    </row>
    <row r="2573" spans="1:7" x14ac:dyDescent="0.3">
      <c r="A2573" s="6">
        <v>41472</v>
      </c>
      <c r="B2573" s="3">
        <v>38</v>
      </c>
      <c r="C2573" s="3">
        <v>38</v>
      </c>
      <c r="D2573" s="3">
        <v>37.549999999999997</v>
      </c>
      <c r="E2573" s="3">
        <v>38</v>
      </c>
      <c r="F2573" s="3">
        <v>33</v>
      </c>
      <c r="G2573" s="3">
        <v>38</v>
      </c>
    </row>
    <row r="2574" spans="1:7" x14ac:dyDescent="0.3">
      <c r="A2574" s="6">
        <v>41473</v>
      </c>
      <c r="B2574" s="3">
        <v>38.549999999999997</v>
      </c>
      <c r="C2574" s="3">
        <v>38.75</v>
      </c>
      <c r="D2574" s="3">
        <v>38.299999999999997</v>
      </c>
      <c r="E2574" s="3">
        <v>38.299999999999997</v>
      </c>
      <c r="F2574" s="3">
        <v>75</v>
      </c>
      <c r="G2574" s="3">
        <v>38.5</v>
      </c>
    </row>
    <row r="2575" spans="1:7" x14ac:dyDescent="0.3">
      <c r="A2575" s="6">
        <v>41474</v>
      </c>
      <c r="B2575" s="3">
        <v>38.479999999999997</v>
      </c>
      <c r="C2575" s="3">
        <v>38.479999999999997</v>
      </c>
      <c r="D2575" s="3">
        <v>38.479999999999997</v>
      </c>
      <c r="E2575" s="3">
        <v>38.479999999999997</v>
      </c>
      <c r="F2575" s="3">
        <v>0</v>
      </c>
      <c r="G2575" s="3">
        <v>38.479999999999997</v>
      </c>
    </row>
    <row r="2576" spans="1:7" x14ac:dyDescent="0.3">
      <c r="A2576" s="6">
        <v>41477</v>
      </c>
      <c r="B2576" s="3">
        <v>37</v>
      </c>
      <c r="C2576" s="3">
        <v>37.15</v>
      </c>
      <c r="D2576" s="3">
        <v>37</v>
      </c>
      <c r="E2576" s="3">
        <v>37.15</v>
      </c>
      <c r="F2576" s="3">
        <v>2</v>
      </c>
      <c r="G2576" s="3">
        <v>37.15</v>
      </c>
    </row>
    <row r="2577" spans="1:7" x14ac:dyDescent="0.3">
      <c r="A2577" s="6">
        <v>41478</v>
      </c>
      <c r="B2577" s="3">
        <v>37.1</v>
      </c>
      <c r="C2577" s="3">
        <v>37.450000000000003</v>
      </c>
      <c r="D2577" s="3">
        <v>37.1</v>
      </c>
      <c r="E2577" s="3">
        <v>37.450000000000003</v>
      </c>
      <c r="F2577" s="3">
        <v>13</v>
      </c>
      <c r="G2577" s="3">
        <v>37.53</v>
      </c>
    </row>
    <row r="2578" spans="1:7" x14ac:dyDescent="0.3">
      <c r="A2578" s="6">
        <v>41479</v>
      </c>
      <c r="B2578" s="3">
        <v>37.659999999999997</v>
      </c>
      <c r="C2578" s="3">
        <v>37.71</v>
      </c>
      <c r="D2578" s="3">
        <v>37.659999999999997</v>
      </c>
      <c r="E2578" s="3">
        <v>37.71</v>
      </c>
      <c r="F2578" s="3">
        <v>3</v>
      </c>
      <c r="G2578" s="3">
        <v>37.880000000000003</v>
      </c>
    </row>
    <row r="2579" spans="1:7" x14ac:dyDescent="0.3">
      <c r="A2579" s="6">
        <v>41480</v>
      </c>
      <c r="B2579" s="3">
        <v>37.35</v>
      </c>
      <c r="C2579" s="3">
        <v>37.54</v>
      </c>
      <c r="D2579" s="3">
        <v>37.35</v>
      </c>
      <c r="E2579" s="3">
        <v>37.5</v>
      </c>
      <c r="F2579" s="3">
        <v>28</v>
      </c>
      <c r="G2579" s="3">
        <v>37.5</v>
      </c>
    </row>
    <row r="2580" spans="1:7" x14ac:dyDescent="0.3">
      <c r="A2580" s="6">
        <v>41481</v>
      </c>
      <c r="B2580" s="3">
        <v>37.24</v>
      </c>
      <c r="C2580" s="3">
        <v>37.24</v>
      </c>
      <c r="D2580" s="3">
        <v>37.24</v>
      </c>
      <c r="E2580" s="3">
        <v>37.24</v>
      </c>
      <c r="F2580" s="3">
        <v>0</v>
      </c>
      <c r="G2580" s="3">
        <v>37.24</v>
      </c>
    </row>
    <row r="2581" spans="1:7" x14ac:dyDescent="0.3">
      <c r="A2581" s="6">
        <v>41484</v>
      </c>
      <c r="B2581" s="3">
        <v>37.549999999999997</v>
      </c>
      <c r="C2581" s="3">
        <v>37.549999999999997</v>
      </c>
      <c r="D2581" s="3">
        <v>37.549999999999997</v>
      </c>
      <c r="E2581" s="3">
        <v>37.549999999999997</v>
      </c>
      <c r="F2581" s="3">
        <v>0</v>
      </c>
      <c r="G2581" s="3">
        <v>37.549999999999997</v>
      </c>
    </row>
    <row r="2582" spans="1:7" x14ac:dyDescent="0.3">
      <c r="A2582" s="6">
        <v>41485</v>
      </c>
      <c r="B2582" s="3">
        <v>37.549999999999997</v>
      </c>
      <c r="C2582" s="3">
        <v>37.549999999999997</v>
      </c>
      <c r="D2582" s="3">
        <v>36.950000000000003</v>
      </c>
      <c r="E2582" s="3">
        <v>36.950000000000003</v>
      </c>
      <c r="F2582" s="3">
        <v>45</v>
      </c>
      <c r="G2582" s="3">
        <v>37.130000000000003</v>
      </c>
    </row>
    <row r="2583" spans="1:7" x14ac:dyDescent="0.3">
      <c r="A2583" s="6">
        <v>41486</v>
      </c>
      <c r="B2583" s="3">
        <v>36.700000000000003</v>
      </c>
      <c r="C2583" s="3">
        <v>36.700000000000003</v>
      </c>
      <c r="D2583" s="3">
        <v>36.5</v>
      </c>
      <c r="E2583" s="3">
        <v>36.68</v>
      </c>
      <c r="F2583" s="3">
        <v>40</v>
      </c>
      <c r="G2583" s="3">
        <v>36.68</v>
      </c>
    </row>
    <row r="2584" spans="1:7" x14ac:dyDescent="0.3">
      <c r="A2584" s="6">
        <v>41487</v>
      </c>
      <c r="B2584" s="3">
        <v>37.5</v>
      </c>
      <c r="C2584" s="3">
        <v>37.5</v>
      </c>
      <c r="D2584" s="3">
        <v>37.25</v>
      </c>
      <c r="E2584" s="3">
        <v>37.25</v>
      </c>
      <c r="F2584" s="3">
        <v>45</v>
      </c>
      <c r="G2584" s="3">
        <v>37.53</v>
      </c>
    </row>
    <row r="2585" spans="1:7" x14ac:dyDescent="0.3">
      <c r="A2585" s="6">
        <v>41488</v>
      </c>
      <c r="B2585" s="3">
        <v>37.75</v>
      </c>
      <c r="C2585" s="3">
        <v>37.75</v>
      </c>
      <c r="D2585" s="3">
        <v>37.75</v>
      </c>
      <c r="E2585" s="3">
        <v>37.75</v>
      </c>
      <c r="F2585" s="3">
        <v>0</v>
      </c>
      <c r="G2585" s="3">
        <v>37.75</v>
      </c>
    </row>
    <row r="2586" spans="1:7" x14ac:dyDescent="0.3">
      <c r="A2586" s="6">
        <v>41491</v>
      </c>
      <c r="B2586" s="3">
        <v>37.25</v>
      </c>
      <c r="C2586" s="3">
        <v>37.35</v>
      </c>
      <c r="D2586" s="3">
        <v>37</v>
      </c>
      <c r="E2586" s="3">
        <v>37</v>
      </c>
      <c r="F2586" s="3">
        <v>28</v>
      </c>
      <c r="G2586" s="3">
        <v>37</v>
      </c>
    </row>
    <row r="2587" spans="1:7" x14ac:dyDescent="0.3">
      <c r="A2587" s="6">
        <v>41492</v>
      </c>
      <c r="B2587" s="3">
        <v>36.9</v>
      </c>
      <c r="C2587" s="3">
        <v>37.35</v>
      </c>
      <c r="D2587" s="3">
        <v>36.9</v>
      </c>
      <c r="E2587" s="3">
        <v>37.35</v>
      </c>
      <c r="F2587" s="3">
        <v>11</v>
      </c>
      <c r="G2587" s="3">
        <v>37.229999999999997</v>
      </c>
    </row>
    <row r="2588" spans="1:7" x14ac:dyDescent="0.3">
      <c r="A2588" s="6">
        <v>41493</v>
      </c>
      <c r="B2588" s="3">
        <v>37</v>
      </c>
      <c r="C2588" s="3">
        <v>37</v>
      </c>
      <c r="D2588" s="3">
        <v>37</v>
      </c>
      <c r="E2588" s="3">
        <v>37</v>
      </c>
      <c r="F2588" s="3">
        <v>10</v>
      </c>
      <c r="G2588" s="3">
        <v>37</v>
      </c>
    </row>
    <row r="2589" spans="1:7" x14ac:dyDescent="0.3">
      <c r="A2589" s="6">
        <v>41494</v>
      </c>
      <c r="B2589" s="3">
        <v>36.450000000000003</v>
      </c>
      <c r="C2589" s="3">
        <v>37.049999999999997</v>
      </c>
      <c r="D2589" s="3">
        <v>36.450000000000003</v>
      </c>
      <c r="E2589" s="3">
        <v>37.049999999999997</v>
      </c>
      <c r="F2589" s="3">
        <v>31</v>
      </c>
      <c r="G2589" s="3">
        <v>37.049999999999997</v>
      </c>
    </row>
    <row r="2590" spans="1:7" x14ac:dyDescent="0.3">
      <c r="A2590" s="6">
        <v>41495</v>
      </c>
      <c r="B2590" s="3">
        <v>37.549999999999997</v>
      </c>
      <c r="C2590" s="3">
        <v>37.549999999999997</v>
      </c>
      <c r="D2590" s="3">
        <v>37.549999999999997</v>
      </c>
      <c r="E2590" s="3">
        <v>37.549999999999997</v>
      </c>
      <c r="F2590" s="3">
        <v>0</v>
      </c>
      <c r="G2590" s="3">
        <v>37.549999999999997</v>
      </c>
    </row>
    <row r="2591" spans="1:7" x14ac:dyDescent="0.3">
      <c r="A2591" s="6">
        <v>41498</v>
      </c>
      <c r="B2591" s="3">
        <v>37.6</v>
      </c>
      <c r="C2591" s="3">
        <v>37.6</v>
      </c>
      <c r="D2591" s="3">
        <v>37.6</v>
      </c>
      <c r="E2591" s="3">
        <v>37.6</v>
      </c>
      <c r="F2591" s="3">
        <v>15</v>
      </c>
      <c r="G2591" s="3">
        <v>37.6</v>
      </c>
    </row>
    <row r="2592" spans="1:7" x14ac:dyDescent="0.3">
      <c r="A2592" s="6">
        <v>41499</v>
      </c>
      <c r="B2592" s="3">
        <v>37.75</v>
      </c>
      <c r="C2592" s="3">
        <v>37.85</v>
      </c>
      <c r="D2592" s="3">
        <v>37.75</v>
      </c>
      <c r="E2592" s="3">
        <v>37.799999999999997</v>
      </c>
      <c r="F2592" s="3">
        <v>48</v>
      </c>
      <c r="G2592" s="3">
        <v>37.799999999999997</v>
      </c>
    </row>
    <row r="2593" spans="1:7" x14ac:dyDescent="0.3">
      <c r="A2593" s="6">
        <v>41500</v>
      </c>
      <c r="B2593" s="3">
        <v>38.200000000000003</v>
      </c>
      <c r="C2593" s="3">
        <v>38.200000000000003</v>
      </c>
      <c r="D2593" s="3">
        <v>38.200000000000003</v>
      </c>
      <c r="E2593" s="3">
        <v>38.200000000000003</v>
      </c>
      <c r="F2593" s="3">
        <v>3</v>
      </c>
      <c r="G2593" s="3">
        <v>38.200000000000003</v>
      </c>
    </row>
    <row r="2594" spans="1:7" x14ac:dyDescent="0.3">
      <c r="A2594" s="6">
        <v>41501</v>
      </c>
      <c r="B2594" s="3">
        <v>38.700000000000003</v>
      </c>
      <c r="C2594" s="3">
        <v>39</v>
      </c>
      <c r="D2594" s="3">
        <v>38.700000000000003</v>
      </c>
      <c r="E2594" s="3">
        <v>38.9</v>
      </c>
      <c r="F2594" s="3">
        <v>32</v>
      </c>
      <c r="G2594" s="3">
        <v>38.9</v>
      </c>
    </row>
    <row r="2595" spans="1:7" x14ac:dyDescent="0.3">
      <c r="A2595" s="6">
        <v>41502</v>
      </c>
      <c r="B2595" s="3">
        <v>38.450000000000003</v>
      </c>
      <c r="C2595" s="3">
        <v>38.450000000000003</v>
      </c>
      <c r="D2595" s="3">
        <v>38.15</v>
      </c>
      <c r="E2595" s="3">
        <v>38.15</v>
      </c>
      <c r="F2595" s="3">
        <v>22</v>
      </c>
      <c r="G2595" s="3">
        <v>38.450000000000003</v>
      </c>
    </row>
    <row r="2596" spans="1:7" x14ac:dyDescent="0.3">
      <c r="A2596" s="6">
        <v>41505</v>
      </c>
      <c r="B2596" s="3">
        <v>38.200000000000003</v>
      </c>
      <c r="C2596" s="3">
        <v>38.200000000000003</v>
      </c>
      <c r="D2596" s="3">
        <v>38</v>
      </c>
      <c r="E2596" s="3">
        <v>38</v>
      </c>
      <c r="F2596" s="3">
        <v>11</v>
      </c>
      <c r="G2596" s="3">
        <v>38</v>
      </c>
    </row>
    <row r="2597" spans="1:7" x14ac:dyDescent="0.3">
      <c r="A2597" s="6">
        <v>41506</v>
      </c>
      <c r="B2597" s="3">
        <v>37.5</v>
      </c>
      <c r="C2597" s="3">
        <v>37.65</v>
      </c>
      <c r="D2597" s="3">
        <v>37.5</v>
      </c>
      <c r="E2597" s="3">
        <v>37.5</v>
      </c>
      <c r="F2597" s="3">
        <v>54</v>
      </c>
      <c r="G2597" s="3">
        <v>37.58</v>
      </c>
    </row>
    <row r="2598" spans="1:7" x14ac:dyDescent="0.3">
      <c r="A2598" s="6">
        <v>41507</v>
      </c>
      <c r="B2598" s="3">
        <v>37.9</v>
      </c>
      <c r="C2598" s="3">
        <v>38.25</v>
      </c>
      <c r="D2598" s="3">
        <v>37.9</v>
      </c>
      <c r="E2598" s="3">
        <v>38.049999999999997</v>
      </c>
      <c r="F2598" s="3">
        <v>108</v>
      </c>
      <c r="G2598" s="3">
        <v>38.049999999999997</v>
      </c>
    </row>
    <row r="2599" spans="1:7" x14ac:dyDescent="0.3">
      <c r="A2599" s="6">
        <v>41508</v>
      </c>
      <c r="B2599" s="3">
        <v>38.299999999999997</v>
      </c>
      <c r="C2599" s="3">
        <v>38.65</v>
      </c>
      <c r="D2599" s="3">
        <v>38.299999999999997</v>
      </c>
      <c r="E2599" s="3">
        <v>38.6</v>
      </c>
      <c r="F2599" s="3">
        <v>22</v>
      </c>
      <c r="G2599" s="3">
        <v>38.6</v>
      </c>
    </row>
    <row r="2600" spans="1:7" x14ac:dyDescent="0.3">
      <c r="A2600" s="6">
        <v>41509</v>
      </c>
      <c r="B2600" s="3">
        <v>38.35</v>
      </c>
      <c r="C2600" s="3">
        <v>38.35</v>
      </c>
      <c r="D2600" s="3">
        <v>38.35</v>
      </c>
      <c r="E2600" s="3">
        <v>38.35</v>
      </c>
      <c r="F2600" s="3">
        <v>0</v>
      </c>
      <c r="G2600" s="3">
        <v>38.35</v>
      </c>
    </row>
    <row r="2601" spans="1:7" x14ac:dyDescent="0.3">
      <c r="A2601" s="6">
        <v>41512</v>
      </c>
      <c r="B2601" s="3">
        <v>38.35</v>
      </c>
      <c r="C2601" s="3">
        <v>38.35</v>
      </c>
      <c r="D2601" s="3">
        <v>38.35</v>
      </c>
      <c r="E2601" s="3">
        <v>38.35</v>
      </c>
      <c r="F2601" s="3">
        <v>3</v>
      </c>
      <c r="G2601" s="3">
        <v>38.200000000000003</v>
      </c>
    </row>
    <row r="2602" spans="1:7" x14ac:dyDescent="0.3">
      <c r="A2602" s="6">
        <v>41513</v>
      </c>
      <c r="B2602" s="3">
        <v>38</v>
      </c>
      <c r="C2602" s="3">
        <v>38</v>
      </c>
      <c r="D2602" s="3">
        <v>37.700000000000003</v>
      </c>
      <c r="E2602" s="3">
        <v>37.700000000000003</v>
      </c>
      <c r="F2602" s="3">
        <v>32</v>
      </c>
      <c r="G2602" s="3">
        <v>37.700000000000003</v>
      </c>
    </row>
    <row r="2603" spans="1:7" x14ac:dyDescent="0.3">
      <c r="A2603" s="6">
        <v>41514</v>
      </c>
      <c r="B2603" s="3">
        <v>37.9</v>
      </c>
      <c r="C2603" s="3">
        <v>37.9</v>
      </c>
      <c r="D2603" s="3">
        <v>37.4</v>
      </c>
      <c r="E2603" s="3">
        <v>37.4</v>
      </c>
      <c r="F2603" s="3">
        <v>2</v>
      </c>
      <c r="G2603" s="3">
        <v>37.549999999999997</v>
      </c>
    </row>
    <row r="2604" spans="1:7" x14ac:dyDescent="0.3">
      <c r="A2604" s="6">
        <v>41515</v>
      </c>
      <c r="B2604" s="3">
        <v>37.799999999999997</v>
      </c>
      <c r="C2604" s="3">
        <v>37.799999999999997</v>
      </c>
      <c r="D2604" s="3">
        <v>37.6</v>
      </c>
      <c r="E2604" s="3">
        <v>37.65</v>
      </c>
      <c r="F2604" s="3">
        <v>34</v>
      </c>
      <c r="G2604" s="3">
        <v>37.65</v>
      </c>
    </row>
    <row r="2605" spans="1:7" x14ac:dyDescent="0.3">
      <c r="A2605" s="6">
        <v>41516</v>
      </c>
      <c r="B2605" s="3">
        <v>37.799999999999997</v>
      </c>
      <c r="C2605" s="3">
        <v>38</v>
      </c>
      <c r="D2605" s="3">
        <v>37.799999999999997</v>
      </c>
      <c r="E2605" s="3">
        <v>38</v>
      </c>
      <c r="F2605" s="3">
        <v>2</v>
      </c>
      <c r="G2605" s="3">
        <v>37.880000000000003</v>
      </c>
    </row>
    <row r="2606" spans="1:7" x14ac:dyDescent="0.3">
      <c r="A2606" s="6">
        <v>41519</v>
      </c>
      <c r="B2606" s="3">
        <v>40.5</v>
      </c>
      <c r="C2606" s="3">
        <v>40.85</v>
      </c>
      <c r="D2606" s="3">
        <v>40.5</v>
      </c>
      <c r="E2606" s="3">
        <v>40.85</v>
      </c>
      <c r="F2606" s="3">
        <v>7</v>
      </c>
      <c r="G2606" s="3">
        <v>40.700000000000003</v>
      </c>
    </row>
    <row r="2607" spans="1:7" x14ac:dyDescent="0.3">
      <c r="A2607" s="6">
        <v>41520</v>
      </c>
      <c r="B2607" s="3">
        <v>41</v>
      </c>
      <c r="C2607" s="3">
        <v>41</v>
      </c>
      <c r="D2607" s="3">
        <v>40.4</v>
      </c>
      <c r="E2607" s="3">
        <v>40.4</v>
      </c>
      <c r="F2607" s="3">
        <v>14</v>
      </c>
      <c r="G2607" s="3">
        <v>40.4</v>
      </c>
    </row>
    <row r="2608" spans="1:7" x14ac:dyDescent="0.3">
      <c r="A2608" s="6">
        <v>41521</v>
      </c>
      <c r="B2608" s="3">
        <v>40.4</v>
      </c>
      <c r="C2608" s="3">
        <v>40.799999999999997</v>
      </c>
      <c r="D2608" s="3">
        <v>40</v>
      </c>
      <c r="E2608" s="3">
        <v>40.799999999999997</v>
      </c>
      <c r="F2608" s="3">
        <v>51</v>
      </c>
      <c r="G2608" s="3">
        <v>40.75</v>
      </c>
    </row>
    <row r="2609" spans="1:7" x14ac:dyDescent="0.3">
      <c r="A2609" s="6">
        <v>41522</v>
      </c>
      <c r="B2609" s="3">
        <v>40.4</v>
      </c>
      <c r="C2609" s="3">
        <v>40.5</v>
      </c>
      <c r="D2609" s="3">
        <v>40.19</v>
      </c>
      <c r="E2609" s="3">
        <v>40.299999999999997</v>
      </c>
      <c r="F2609" s="3">
        <v>29</v>
      </c>
      <c r="G2609" s="3">
        <v>40.479999999999997</v>
      </c>
    </row>
    <row r="2610" spans="1:7" x14ac:dyDescent="0.3">
      <c r="A2610" s="6">
        <v>41523</v>
      </c>
      <c r="B2610" s="3">
        <v>41.25</v>
      </c>
      <c r="C2610" s="3">
        <v>41.3</v>
      </c>
      <c r="D2610" s="3">
        <v>41</v>
      </c>
      <c r="E2610" s="3">
        <v>41.15</v>
      </c>
      <c r="F2610" s="3">
        <v>95</v>
      </c>
      <c r="G2610" s="3">
        <v>41.15</v>
      </c>
    </row>
    <row r="2611" spans="1:7" x14ac:dyDescent="0.3">
      <c r="A2611" s="6">
        <v>41526</v>
      </c>
      <c r="B2611" s="3">
        <v>41</v>
      </c>
      <c r="C2611" s="3">
        <v>41</v>
      </c>
      <c r="D2611" s="3">
        <v>40.700000000000003</v>
      </c>
      <c r="E2611" s="3">
        <v>40.799999999999997</v>
      </c>
      <c r="F2611" s="3">
        <v>61</v>
      </c>
      <c r="G2611" s="3">
        <v>40.75</v>
      </c>
    </row>
    <row r="2612" spans="1:7" x14ac:dyDescent="0.3">
      <c r="A2612" s="6">
        <v>41527</v>
      </c>
      <c r="B2612" s="3">
        <v>40.75</v>
      </c>
      <c r="C2612" s="3">
        <v>40.75</v>
      </c>
      <c r="D2612" s="3">
        <v>40.549999999999997</v>
      </c>
      <c r="E2612" s="3">
        <v>40.549999999999997</v>
      </c>
      <c r="F2612" s="3">
        <v>96</v>
      </c>
      <c r="G2612" s="3">
        <v>40.549999999999997</v>
      </c>
    </row>
    <row r="2613" spans="1:7" x14ac:dyDescent="0.3">
      <c r="A2613" s="6">
        <v>41528</v>
      </c>
      <c r="B2613" s="3">
        <v>39.799999999999997</v>
      </c>
      <c r="C2613" s="3">
        <v>40.299999999999997</v>
      </c>
      <c r="D2613" s="3">
        <v>39.799999999999997</v>
      </c>
      <c r="E2613" s="3">
        <v>40.299999999999997</v>
      </c>
      <c r="F2613" s="3">
        <v>32</v>
      </c>
      <c r="G2613" s="3">
        <v>40.299999999999997</v>
      </c>
    </row>
    <row r="2614" spans="1:7" x14ac:dyDescent="0.3">
      <c r="A2614" s="6">
        <v>41529</v>
      </c>
      <c r="B2614" s="3">
        <v>40.950000000000003</v>
      </c>
      <c r="C2614" s="3">
        <v>41.2</v>
      </c>
      <c r="D2614" s="3">
        <v>40.9</v>
      </c>
      <c r="E2614" s="3">
        <v>40.9</v>
      </c>
      <c r="F2614" s="3">
        <v>78</v>
      </c>
      <c r="G2614" s="3">
        <v>40.9</v>
      </c>
    </row>
    <row r="2615" spans="1:7" x14ac:dyDescent="0.3">
      <c r="A2615" s="6">
        <v>41530</v>
      </c>
      <c r="B2615" s="3">
        <v>40.65</v>
      </c>
      <c r="C2615" s="3">
        <v>40.75</v>
      </c>
      <c r="D2615" s="3">
        <v>40.450000000000003</v>
      </c>
      <c r="E2615" s="3">
        <v>40.6</v>
      </c>
      <c r="F2615" s="3">
        <v>49</v>
      </c>
      <c r="G2615" s="3">
        <v>40.6</v>
      </c>
    </row>
    <row r="2616" spans="1:7" x14ac:dyDescent="0.3">
      <c r="A2616" s="6">
        <v>41533</v>
      </c>
      <c r="B2616" s="3">
        <v>40.4</v>
      </c>
      <c r="C2616" s="3">
        <v>41.05</v>
      </c>
      <c r="D2616" s="3">
        <v>40.25</v>
      </c>
      <c r="E2616" s="3">
        <v>41.05</v>
      </c>
      <c r="F2616" s="3">
        <v>88</v>
      </c>
      <c r="G2616" s="3">
        <v>41.05</v>
      </c>
    </row>
    <row r="2617" spans="1:7" x14ac:dyDescent="0.3">
      <c r="A2617" s="6">
        <v>41534</v>
      </c>
      <c r="B2617" s="3">
        <v>41.35</v>
      </c>
      <c r="C2617" s="3">
        <v>41.4</v>
      </c>
      <c r="D2617" s="3">
        <v>41.2</v>
      </c>
      <c r="E2617" s="3">
        <v>41.4</v>
      </c>
      <c r="F2617" s="3">
        <v>51</v>
      </c>
      <c r="G2617" s="3">
        <v>41.13</v>
      </c>
    </row>
    <row r="2618" spans="1:7" x14ac:dyDescent="0.3">
      <c r="A2618" s="6">
        <v>41535</v>
      </c>
      <c r="B2618" s="3">
        <v>41.85</v>
      </c>
      <c r="C2618" s="3">
        <v>42.1</v>
      </c>
      <c r="D2618" s="3">
        <v>41.8</v>
      </c>
      <c r="E2618" s="3">
        <v>42.1</v>
      </c>
      <c r="F2618" s="3">
        <v>89</v>
      </c>
      <c r="G2618" s="3">
        <v>42.1</v>
      </c>
    </row>
    <row r="2619" spans="1:7" x14ac:dyDescent="0.3">
      <c r="A2619" s="6">
        <v>41536</v>
      </c>
      <c r="B2619" s="3">
        <v>41.5</v>
      </c>
      <c r="C2619" s="3">
        <v>41.5</v>
      </c>
      <c r="D2619" s="3">
        <v>41</v>
      </c>
      <c r="E2619" s="3">
        <v>41.3</v>
      </c>
      <c r="F2619" s="3">
        <v>39</v>
      </c>
      <c r="G2619" s="3">
        <v>41.13</v>
      </c>
    </row>
    <row r="2620" spans="1:7" x14ac:dyDescent="0.3">
      <c r="A2620" s="6">
        <v>41537</v>
      </c>
      <c r="B2620" s="3">
        <v>40.799999999999997</v>
      </c>
      <c r="C2620" s="3">
        <v>40.85</v>
      </c>
      <c r="D2620" s="3">
        <v>40.75</v>
      </c>
      <c r="E2620" s="3">
        <v>40.85</v>
      </c>
      <c r="F2620" s="3">
        <v>13</v>
      </c>
      <c r="G2620" s="3">
        <v>40.85</v>
      </c>
    </row>
    <row r="2621" spans="1:7" x14ac:dyDescent="0.3">
      <c r="A2621" s="6">
        <v>41540</v>
      </c>
      <c r="B2621" s="3">
        <v>41.47</v>
      </c>
      <c r="C2621" s="3">
        <v>42.6</v>
      </c>
      <c r="D2621" s="3">
        <v>41.47</v>
      </c>
      <c r="E2621" s="3">
        <v>42.6</v>
      </c>
      <c r="F2621" s="3">
        <v>47</v>
      </c>
      <c r="G2621" s="3">
        <v>42.5</v>
      </c>
    </row>
    <row r="2622" spans="1:7" x14ac:dyDescent="0.3">
      <c r="A2622" s="6">
        <v>41541</v>
      </c>
      <c r="B2622" s="3">
        <v>42.6</v>
      </c>
      <c r="C2622" s="3">
        <v>42.6</v>
      </c>
      <c r="D2622" s="3">
        <v>42.05</v>
      </c>
      <c r="E2622" s="3">
        <v>42.1</v>
      </c>
      <c r="F2622" s="3">
        <v>23</v>
      </c>
      <c r="G2622" s="3">
        <v>42.1</v>
      </c>
    </row>
    <row r="2623" spans="1:7" x14ac:dyDescent="0.3">
      <c r="A2623" s="6">
        <v>41542</v>
      </c>
      <c r="B2623" s="3">
        <v>42</v>
      </c>
      <c r="C2623" s="3">
        <v>42.3</v>
      </c>
      <c r="D2623" s="3">
        <v>42</v>
      </c>
      <c r="E2623" s="3">
        <v>42.3</v>
      </c>
      <c r="F2623" s="3">
        <v>10</v>
      </c>
      <c r="G2623" s="3">
        <v>42.3</v>
      </c>
    </row>
    <row r="2624" spans="1:7" x14ac:dyDescent="0.3">
      <c r="A2624" s="6">
        <v>41543</v>
      </c>
      <c r="B2624" s="3">
        <v>42.95</v>
      </c>
      <c r="C2624" s="3">
        <v>42.95</v>
      </c>
      <c r="D2624" s="3">
        <v>42.6</v>
      </c>
      <c r="E2624" s="3">
        <v>42.65</v>
      </c>
      <c r="F2624" s="3">
        <v>38</v>
      </c>
      <c r="G2624" s="3">
        <v>42.73</v>
      </c>
    </row>
    <row r="2625" spans="1:7" x14ac:dyDescent="0.3">
      <c r="A2625" s="6">
        <v>41544</v>
      </c>
      <c r="B2625" s="3">
        <v>42.95</v>
      </c>
      <c r="C2625" s="3">
        <v>43</v>
      </c>
      <c r="D2625" s="3">
        <v>42.95</v>
      </c>
      <c r="E2625" s="3">
        <v>43</v>
      </c>
      <c r="F2625" s="3">
        <v>27</v>
      </c>
      <c r="G2625" s="3">
        <v>43</v>
      </c>
    </row>
    <row r="2626" spans="1:7" x14ac:dyDescent="0.3">
      <c r="A2626" s="6">
        <v>41547</v>
      </c>
      <c r="B2626" s="3">
        <v>43</v>
      </c>
      <c r="C2626" s="3">
        <v>43.07</v>
      </c>
      <c r="D2626" s="3">
        <v>42.8</v>
      </c>
      <c r="E2626" s="3">
        <v>42.8</v>
      </c>
      <c r="F2626" s="3">
        <v>49</v>
      </c>
      <c r="G2626" s="3">
        <v>42.8</v>
      </c>
    </row>
    <row r="2627" spans="1:7" x14ac:dyDescent="0.3">
      <c r="A2627" s="6">
        <v>41548</v>
      </c>
      <c r="B2627" s="3">
        <v>44.4</v>
      </c>
      <c r="C2627" s="3">
        <v>44.4</v>
      </c>
      <c r="D2627" s="3">
        <v>44.25</v>
      </c>
      <c r="E2627" s="3">
        <v>44.25</v>
      </c>
      <c r="F2627" s="3">
        <v>25</v>
      </c>
      <c r="G2627" s="3">
        <v>44.25</v>
      </c>
    </row>
    <row r="2628" spans="1:7" x14ac:dyDescent="0.3">
      <c r="A2628" s="6">
        <v>41549</v>
      </c>
      <c r="B2628" s="3">
        <v>44.8</v>
      </c>
      <c r="C2628" s="3">
        <v>45</v>
      </c>
      <c r="D2628" s="3">
        <v>44.8</v>
      </c>
      <c r="E2628" s="3">
        <v>44.92</v>
      </c>
      <c r="F2628" s="3">
        <v>14</v>
      </c>
      <c r="G2628" s="3">
        <v>44.92</v>
      </c>
    </row>
    <row r="2629" spans="1:7" x14ac:dyDescent="0.3">
      <c r="A2629" s="6">
        <v>41550</v>
      </c>
      <c r="B2629" s="3">
        <v>44.75</v>
      </c>
      <c r="C2629" s="3">
        <v>44.75</v>
      </c>
      <c r="D2629" s="3">
        <v>44.75</v>
      </c>
      <c r="E2629" s="3">
        <v>44.75</v>
      </c>
      <c r="F2629" s="3">
        <v>4</v>
      </c>
      <c r="G2629" s="3">
        <v>44.75</v>
      </c>
    </row>
    <row r="2630" spans="1:7" x14ac:dyDescent="0.3">
      <c r="A2630" s="6">
        <v>41551</v>
      </c>
      <c r="B2630" s="3">
        <v>44.75</v>
      </c>
      <c r="C2630" s="3">
        <v>45</v>
      </c>
      <c r="D2630" s="3">
        <v>44.75</v>
      </c>
      <c r="E2630" s="3">
        <v>44.8</v>
      </c>
      <c r="F2630" s="3">
        <v>17</v>
      </c>
      <c r="G2630" s="3">
        <v>44.8</v>
      </c>
    </row>
    <row r="2631" spans="1:7" x14ac:dyDescent="0.3">
      <c r="A2631" s="6">
        <v>41554</v>
      </c>
      <c r="B2631" s="3">
        <v>45.5</v>
      </c>
      <c r="C2631" s="3">
        <v>45.5</v>
      </c>
      <c r="D2631" s="3">
        <v>45.5</v>
      </c>
      <c r="E2631" s="3">
        <v>45.5</v>
      </c>
      <c r="F2631" s="3">
        <v>3</v>
      </c>
      <c r="G2631" s="3">
        <v>45.5</v>
      </c>
    </row>
    <row r="2632" spans="1:7" x14ac:dyDescent="0.3">
      <c r="A2632" s="6">
        <v>41555</v>
      </c>
      <c r="B2632" s="3">
        <v>45.25</v>
      </c>
      <c r="C2632" s="3">
        <v>45.25</v>
      </c>
      <c r="D2632" s="3">
        <v>45</v>
      </c>
      <c r="E2632" s="3">
        <v>45.05</v>
      </c>
      <c r="F2632" s="3">
        <v>22</v>
      </c>
      <c r="G2632" s="3">
        <v>45.05</v>
      </c>
    </row>
    <row r="2633" spans="1:7" x14ac:dyDescent="0.3">
      <c r="A2633" s="6">
        <v>41556</v>
      </c>
      <c r="B2633" s="3">
        <v>45.25</v>
      </c>
      <c r="C2633" s="3">
        <v>45.7</v>
      </c>
      <c r="D2633" s="3">
        <v>45.25</v>
      </c>
      <c r="E2633" s="3">
        <v>45.7</v>
      </c>
      <c r="F2633" s="3">
        <v>14</v>
      </c>
      <c r="G2633" s="3">
        <v>45.7</v>
      </c>
    </row>
    <row r="2634" spans="1:7" x14ac:dyDescent="0.3">
      <c r="A2634" s="6">
        <v>41557</v>
      </c>
      <c r="B2634" s="3">
        <v>45.3</v>
      </c>
      <c r="C2634" s="3">
        <v>45.3</v>
      </c>
      <c r="D2634" s="3">
        <v>44.9</v>
      </c>
      <c r="E2634" s="3">
        <v>44.95</v>
      </c>
      <c r="F2634" s="3">
        <v>5</v>
      </c>
      <c r="G2634" s="3">
        <v>44.56</v>
      </c>
    </row>
    <row r="2635" spans="1:7" x14ac:dyDescent="0.3">
      <c r="A2635" s="6">
        <v>41558</v>
      </c>
      <c r="B2635" s="3">
        <v>44.35</v>
      </c>
      <c r="C2635" s="3">
        <v>44.35</v>
      </c>
      <c r="D2635" s="3">
        <v>44.2</v>
      </c>
      <c r="E2635" s="3">
        <v>44.3</v>
      </c>
      <c r="F2635" s="3">
        <v>7</v>
      </c>
      <c r="G2635" s="3">
        <v>44.3</v>
      </c>
    </row>
    <row r="2636" spans="1:7" x14ac:dyDescent="0.3">
      <c r="A2636" s="6">
        <v>41561</v>
      </c>
      <c r="B2636" s="3">
        <v>44.35</v>
      </c>
      <c r="C2636" s="3">
        <v>44.5</v>
      </c>
      <c r="D2636" s="3">
        <v>44.35</v>
      </c>
      <c r="E2636" s="3">
        <v>44.5</v>
      </c>
      <c r="F2636" s="3">
        <v>7</v>
      </c>
      <c r="G2636" s="3">
        <v>44.5</v>
      </c>
    </row>
    <row r="2637" spans="1:7" x14ac:dyDescent="0.3">
      <c r="A2637" s="6">
        <v>41562</v>
      </c>
      <c r="B2637" s="3">
        <v>44.4</v>
      </c>
      <c r="C2637" s="3">
        <v>44.5</v>
      </c>
      <c r="D2637" s="3">
        <v>44.35</v>
      </c>
      <c r="E2637" s="3">
        <v>44.4</v>
      </c>
      <c r="F2637" s="3">
        <v>42</v>
      </c>
      <c r="G2637" s="3">
        <v>44.4</v>
      </c>
    </row>
    <row r="2638" spans="1:7" x14ac:dyDescent="0.3">
      <c r="A2638" s="6">
        <v>41563</v>
      </c>
      <c r="B2638" s="3">
        <v>43.8</v>
      </c>
      <c r="C2638" s="3">
        <v>44</v>
      </c>
      <c r="D2638" s="3">
        <v>43.8</v>
      </c>
      <c r="E2638" s="3">
        <v>44</v>
      </c>
      <c r="F2638" s="3">
        <v>28</v>
      </c>
      <c r="G2638" s="3">
        <v>44</v>
      </c>
    </row>
    <row r="2639" spans="1:7" x14ac:dyDescent="0.3">
      <c r="A2639" s="6">
        <v>41564</v>
      </c>
      <c r="B2639" s="3">
        <v>43.65</v>
      </c>
      <c r="C2639" s="3">
        <v>43.8</v>
      </c>
      <c r="D2639" s="3">
        <v>43.65</v>
      </c>
      <c r="E2639" s="3">
        <v>43.7</v>
      </c>
      <c r="F2639" s="3">
        <v>16</v>
      </c>
      <c r="G2639" s="3">
        <v>43.7</v>
      </c>
    </row>
    <row r="2640" spans="1:7" x14ac:dyDescent="0.3">
      <c r="A2640" s="6">
        <v>41565</v>
      </c>
      <c r="B2640" s="3">
        <v>43.5</v>
      </c>
      <c r="C2640" s="3">
        <v>43.5</v>
      </c>
      <c r="D2640" s="3">
        <v>43.3</v>
      </c>
      <c r="E2640" s="3">
        <v>43.3</v>
      </c>
      <c r="F2640" s="3">
        <v>8</v>
      </c>
      <c r="G2640" s="3">
        <v>43.3</v>
      </c>
    </row>
    <row r="2641" spans="1:7" x14ac:dyDescent="0.3">
      <c r="A2641" s="6">
        <v>41568</v>
      </c>
      <c r="B2641" s="3">
        <v>42.85</v>
      </c>
      <c r="C2641" s="3">
        <v>42.85</v>
      </c>
      <c r="D2641" s="3">
        <v>42.35</v>
      </c>
      <c r="E2641" s="3">
        <v>42.35</v>
      </c>
      <c r="F2641" s="3">
        <v>34</v>
      </c>
      <c r="G2641" s="3">
        <v>42.35</v>
      </c>
    </row>
    <row r="2642" spans="1:7" x14ac:dyDescent="0.3">
      <c r="A2642" s="6">
        <v>41569</v>
      </c>
      <c r="B2642" s="3">
        <v>42.2</v>
      </c>
      <c r="C2642" s="3">
        <v>42.55</v>
      </c>
      <c r="D2642" s="3">
        <v>42.2</v>
      </c>
      <c r="E2642" s="3">
        <v>42.55</v>
      </c>
      <c r="F2642" s="3">
        <v>26</v>
      </c>
      <c r="G2642" s="3">
        <v>42.55</v>
      </c>
    </row>
    <row r="2643" spans="1:7" x14ac:dyDescent="0.3">
      <c r="A2643" s="6">
        <v>41570</v>
      </c>
      <c r="B2643" s="3">
        <v>42</v>
      </c>
      <c r="C2643" s="3">
        <v>42.15</v>
      </c>
      <c r="D2643" s="3">
        <v>42</v>
      </c>
      <c r="E2643" s="3">
        <v>42.15</v>
      </c>
      <c r="F2643" s="3">
        <v>10</v>
      </c>
      <c r="G2643" s="3">
        <v>42.15</v>
      </c>
    </row>
    <row r="2644" spans="1:7" x14ac:dyDescent="0.3">
      <c r="A2644" s="6">
        <v>41571</v>
      </c>
      <c r="B2644" s="3">
        <v>41.8</v>
      </c>
      <c r="C2644" s="3">
        <v>41.8</v>
      </c>
      <c r="D2644" s="3">
        <v>41</v>
      </c>
      <c r="E2644" s="3">
        <v>41.15</v>
      </c>
      <c r="F2644" s="3">
        <v>89</v>
      </c>
      <c r="G2644" s="3">
        <v>41.15</v>
      </c>
    </row>
    <row r="2645" spans="1:7" x14ac:dyDescent="0.3">
      <c r="A2645" s="6">
        <v>41572</v>
      </c>
      <c r="B2645" s="3">
        <v>41.2</v>
      </c>
      <c r="C2645" s="3">
        <v>41.4</v>
      </c>
      <c r="D2645" s="3">
        <v>41.1</v>
      </c>
      <c r="E2645" s="3">
        <v>41.35</v>
      </c>
      <c r="F2645" s="3">
        <v>9</v>
      </c>
      <c r="G2645" s="3">
        <v>41.35</v>
      </c>
    </row>
    <row r="2646" spans="1:7" x14ac:dyDescent="0.3">
      <c r="A2646" s="6">
        <v>41575</v>
      </c>
      <c r="B2646" s="3">
        <v>40.9</v>
      </c>
      <c r="C2646" s="3">
        <v>41.25</v>
      </c>
      <c r="D2646" s="3">
        <v>40.9</v>
      </c>
      <c r="E2646" s="3">
        <v>41.25</v>
      </c>
      <c r="F2646" s="3">
        <v>46</v>
      </c>
      <c r="G2646" s="3">
        <v>41.25</v>
      </c>
    </row>
    <row r="2647" spans="1:7" x14ac:dyDescent="0.3">
      <c r="A2647" s="6">
        <v>41576</v>
      </c>
      <c r="B2647" s="3">
        <v>41.1</v>
      </c>
      <c r="C2647" s="3">
        <v>41.1</v>
      </c>
      <c r="D2647" s="3">
        <v>40.6</v>
      </c>
      <c r="E2647" s="3">
        <v>40.799999999999997</v>
      </c>
      <c r="F2647" s="3">
        <v>158</v>
      </c>
      <c r="G2647" s="3">
        <v>40.799999999999997</v>
      </c>
    </row>
    <row r="2648" spans="1:7" x14ac:dyDescent="0.3">
      <c r="A2648" s="6">
        <v>41577</v>
      </c>
      <c r="B2648" s="3">
        <v>40.799999999999997</v>
      </c>
      <c r="C2648" s="3">
        <v>40.799999999999997</v>
      </c>
      <c r="D2648" s="3">
        <v>40.25</v>
      </c>
      <c r="E2648" s="3">
        <v>40.299999999999997</v>
      </c>
      <c r="F2648" s="3">
        <v>117</v>
      </c>
      <c r="G2648" s="3">
        <v>40.090000000000003</v>
      </c>
    </row>
    <row r="2649" spans="1:7" x14ac:dyDescent="0.3">
      <c r="A2649" s="6">
        <v>41578</v>
      </c>
      <c r="B2649" s="3">
        <v>39.799999999999997</v>
      </c>
      <c r="C2649" s="3">
        <v>39.799999999999997</v>
      </c>
      <c r="D2649" s="3">
        <v>39.5</v>
      </c>
      <c r="E2649" s="3">
        <v>39.6</v>
      </c>
      <c r="F2649" s="3">
        <v>72</v>
      </c>
      <c r="G2649" s="3">
        <v>39.6</v>
      </c>
    </row>
    <row r="2650" spans="1:7" x14ac:dyDescent="0.3">
      <c r="A2650" s="6">
        <v>41579</v>
      </c>
      <c r="B2650" s="3">
        <v>40.6</v>
      </c>
      <c r="C2650" s="3">
        <v>40.65</v>
      </c>
      <c r="D2650" s="3">
        <v>40.450000000000003</v>
      </c>
      <c r="E2650" s="3">
        <v>40.450000000000003</v>
      </c>
      <c r="F2650" s="3">
        <v>11</v>
      </c>
      <c r="G2650" s="3">
        <v>40.450000000000003</v>
      </c>
    </row>
    <row r="2651" spans="1:7" x14ac:dyDescent="0.3">
      <c r="A2651" s="6">
        <v>41582</v>
      </c>
      <c r="B2651" s="3">
        <v>41.7</v>
      </c>
      <c r="C2651" s="3">
        <v>41.7</v>
      </c>
      <c r="D2651" s="3">
        <v>41.5</v>
      </c>
      <c r="E2651" s="3">
        <v>41.5</v>
      </c>
      <c r="F2651" s="3">
        <v>4</v>
      </c>
      <c r="G2651" s="3">
        <v>41.5</v>
      </c>
    </row>
    <row r="2652" spans="1:7" x14ac:dyDescent="0.3">
      <c r="A2652" s="6">
        <v>41583</v>
      </c>
      <c r="B2652" s="3">
        <v>42.25</v>
      </c>
      <c r="C2652" s="3">
        <v>42.25</v>
      </c>
      <c r="D2652" s="3">
        <v>42.2</v>
      </c>
      <c r="E2652" s="3">
        <v>42.2</v>
      </c>
      <c r="F2652" s="3">
        <v>15</v>
      </c>
      <c r="G2652" s="3">
        <v>42.08</v>
      </c>
    </row>
    <row r="2653" spans="1:7" x14ac:dyDescent="0.3">
      <c r="A2653" s="6">
        <v>41584</v>
      </c>
      <c r="B2653" s="3">
        <v>41.85</v>
      </c>
      <c r="C2653" s="3">
        <v>41.85</v>
      </c>
      <c r="D2653" s="3">
        <v>41.7</v>
      </c>
      <c r="E2653" s="3">
        <v>41.7</v>
      </c>
      <c r="F2653" s="3">
        <v>18</v>
      </c>
      <c r="G2653" s="3">
        <v>41.53</v>
      </c>
    </row>
    <row r="2654" spans="1:7" x14ac:dyDescent="0.3">
      <c r="A2654" s="6">
        <v>41585</v>
      </c>
      <c r="B2654" s="3">
        <v>41.2</v>
      </c>
      <c r="C2654" s="3">
        <v>41.2</v>
      </c>
      <c r="D2654" s="3">
        <v>41</v>
      </c>
      <c r="E2654" s="3">
        <v>41</v>
      </c>
      <c r="F2654" s="3">
        <v>20</v>
      </c>
      <c r="G2654" s="3">
        <v>40.9</v>
      </c>
    </row>
    <row r="2655" spans="1:7" x14ac:dyDescent="0.3">
      <c r="A2655" s="6">
        <v>41586</v>
      </c>
      <c r="B2655" s="3">
        <v>41.65</v>
      </c>
      <c r="C2655" s="3">
        <v>41.65</v>
      </c>
      <c r="D2655" s="3">
        <v>41.65</v>
      </c>
      <c r="E2655" s="3">
        <v>41.65</v>
      </c>
      <c r="F2655" s="3">
        <v>5</v>
      </c>
      <c r="G2655" s="3">
        <v>41.65</v>
      </c>
    </row>
    <row r="2656" spans="1:7" x14ac:dyDescent="0.3">
      <c r="A2656" s="6">
        <v>41589</v>
      </c>
      <c r="B2656" s="3">
        <v>42.3</v>
      </c>
      <c r="C2656" s="3">
        <v>42.3</v>
      </c>
      <c r="D2656" s="3">
        <v>42.15</v>
      </c>
      <c r="E2656" s="3">
        <v>42.15</v>
      </c>
      <c r="F2656" s="3">
        <v>11</v>
      </c>
      <c r="G2656" s="3">
        <v>42.15</v>
      </c>
    </row>
    <row r="2657" spans="1:7" x14ac:dyDescent="0.3">
      <c r="A2657" s="6">
        <v>41590</v>
      </c>
      <c r="B2657" s="3">
        <v>42.6</v>
      </c>
      <c r="C2657" s="3">
        <v>42.6</v>
      </c>
      <c r="D2657" s="3">
        <v>42.55</v>
      </c>
      <c r="E2657" s="3">
        <v>42.55</v>
      </c>
      <c r="F2657" s="3">
        <v>11</v>
      </c>
      <c r="G2657" s="3">
        <v>42.55</v>
      </c>
    </row>
    <row r="2658" spans="1:7" x14ac:dyDescent="0.3">
      <c r="A2658" s="6">
        <v>41591</v>
      </c>
      <c r="B2658" s="3">
        <v>42.75</v>
      </c>
      <c r="C2658" s="3">
        <v>42.85</v>
      </c>
      <c r="D2658" s="3">
        <v>42.6</v>
      </c>
      <c r="E2658" s="3">
        <v>42.8</v>
      </c>
      <c r="F2658" s="3">
        <v>46</v>
      </c>
      <c r="G2658" s="3">
        <v>42.8</v>
      </c>
    </row>
    <row r="2659" spans="1:7" x14ac:dyDescent="0.3">
      <c r="A2659" s="6">
        <v>41592</v>
      </c>
      <c r="B2659" s="3">
        <v>43.25</v>
      </c>
      <c r="C2659" s="3">
        <v>43.25</v>
      </c>
      <c r="D2659" s="3">
        <v>43</v>
      </c>
      <c r="E2659" s="3">
        <v>43.05</v>
      </c>
      <c r="F2659" s="3">
        <v>63</v>
      </c>
      <c r="G2659" s="3">
        <v>43.05</v>
      </c>
    </row>
    <row r="2660" spans="1:7" x14ac:dyDescent="0.3">
      <c r="A2660" s="6">
        <v>41593</v>
      </c>
      <c r="B2660" s="3">
        <v>43.15</v>
      </c>
      <c r="C2660" s="3">
        <v>43.15</v>
      </c>
      <c r="D2660" s="3">
        <v>42.8</v>
      </c>
      <c r="E2660" s="3">
        <v>42.8</v>
      </c>
      <c r="F2660" s="3">
        <v>14</v>
      </c>
      <c r="G2660" s="3">
        <v>42.8</v>
      </c>
    </row>
    <row r="2661" spans="1:7" x14ac:dyDescent="0.3">
      <c r="A2661" s="6">
        <v>41596</v>
      </c>
      <c r="B2661" s="3">
        <v>43.5</v>
      </c>
      <c r="C2661" s="3">
        <v>43.5</v>
      </c>
      <c r="D2661" s="3">
        <v>43.5</v>
      </c>
      <c r="E2661" s="3">
        <v>43.5</v>
      </c>
      <c r="F2661" s="3">
        <v>2</v>
      </c>
      <c r="G2661" s="3">
        <v>43.5</v>
      </c>
    </row>
    <row r="2662" spans="1:7" x14ac:dyDescent="0.3">
      <c r="A2662" s="6">
        <v>41597</v>
      </c>
      <c r="B2662" s="3">
        <v>43.5</v>
      </c>
      <c r="C2662" s="3">
        <v>43.5</v>
      </c>
      <c r="D2662" s="3">
        <v>43.37</v>
      </c>
      <c r="E2662" s="3">
        <v>43.37</v>
      </c>
      <c r="F2662" s="3">
        <v>11</v>
      </c>
      <c r="G2662" s="3">
        <v>43.05</v>
      </c>
    </row>
    <row r="2663" spans="1:7" x14ac:dyDescent="0.3">
      <c r="A2663" s="6">
        <v>41598</v>
      </c>
      <c r="B2663" s="3">
        <v>41.8</v>
      </c>
      <c r="C2663" s="3">
        <v>41.9</v>
      </c>
      <c r="D2663" s="3">
        <v>41.6</v>
      </c>
      <c r="E2663" s="3">
        <v>41.7</v>
      </c>
      <c r="F2663" s="3">
        <v>37</v>
      </c>
      <c r="G2663" s="3">
        <v>41.7</v>
      </c>
    </row>
    <row r="2664" spans="1:7" x14ac:dyDescent="0.3">
      <c r="A2664" s="6">
        <v>41599</v>
      </c>
      <c r="B2664" s="3">
        <v>41.7</v>
      </c>
      <c r="C2664" s="3">
        <v>41.7</v>
      </c>
      <c r="D2664" s="3">
        <v>41.3</v>
      </c>
      <c r="E2664" s="3">
        <v>41.3</v>
      </c>
      <c r="F2664" s="3">
        <v>74</v>
      </c>
      <c r="G2664" s="3">
        <v>41.3</v>
      </c>
    </row>
    <row r="2665" spans="1:7" x14ac:dyDescent="0.3">
      <c r="A2665" s="6">
        <v>41600</v>
      </c>
      <c r="B2665" s="3">
        <v>41.6</v>
      </c>
      <c r="C2665" s="3">
        <v>41.6</v>
      </c>
      <c r="D2665" s="3">
        <v>41.6</v>
      </c>
      <c r="E2665" s="3">
        <v>41.6</v>
      </c>
      <c r="F2665" s="3">
        <v>0</v>
      </c>
      <c r="G2665" s="3">
        <v>41.6</v>
      </c>
    </row>
    <row r="2666" spans="1:7" x14ac:dyDescent="0.3">
      <c r="A2666" s="6">
        <v>41603</v>
      </c>
      <c r="B2666" s="3">
        <v>41</v>
      </c>
      <c r="C2666" s="3">
        <v>41.1</v>
      </c>
      <c r="D2666" s="3">
        <v>40.700000000000003</v>
      </c>
      <c r="E2666" s="3">
        <v>40.700000000000003</v>
      </c>
      <c r="F2666" s="3">
        <v>25</v>
      </c>
      <c r="G2666" s="3">
        <v>40.700000000000003</v>
      </c>
    </row>
    <row r="2667" spans="1:7" x14ac:dyDescent="0.3">
      <c r="A2667" s="6">
        <v>41604</v>
      </c>
      <c r="B2667" s="3">
        <v>40.799999999999997</v>
      </c>
      <c r="C2667" s="3">
        <v>40.799999999999997</v>
      </c>
      <c r="D2667" s="3">
        <v>40.5</v>
      </c>
      <c r="E2667" s="3">
        <v>40.700000000000003</v>
      </c>
      <c r="F2667" s="3">
        <v>22</v>
      </c>
      <c r="G2667" s="3">
        <v>40.700000000000003</v>
      </c>
    </row>
    <row r="2668" spans="1:7" x14ac:dyDescent="0.3">
      <c r="A2668" s="6">
        <v>41605</v>
      </c>
      <c r="B2668" s="3">
        <v>40.799999999999997</v>
      </c>
      <c r="C2668" s="3">
        <v>40.799999999999997</v>
      </c>
      <c r="D2668" s="3">
        <v>40.799999999999997</v>
      </c>
      <c r="E2668" s="3">
        <v>40.799999999999997</v>
      </c>
      <c r="F2668" s="3">
        <v>6</v>
      </c>
      <c r="G2668" s="3">
        <v>40.799999999999997</v>
      </c>
    </row>
    <row r="2669" spans="1:7" x14ac:dyDescent="0.3">
      <c r="A2669" s="6">
        <v>41606</v>
      </c>
      <c r="B2669" s="3">
        <v>40.6</v>
      </c>
      <c r="C2669" s="3">
        <v>40.6</v>
      </c>
      <c r="D2669" s="3">
        <v>40.15</v>
      </c>
      <c r="E2669" s="3">
        <v>40.200000000000003</v>
      </c>
      <c r="F2669" s="3">
        <v>39</v>
      </c>
      <c r="G2669" s="3">
        <v>40.200000000000003</v>
      </c>
    </row>
    <row r="2670" spans="1:7" x14ac:dyDescent="0.3">
      <c r="A2670" s="6">
        <v>41607</v>
      </c>
      <c r="B2670" s="3">
        <v>40.6</v>
      </c>
      <c r="C2670" s="3">
        <v>40.6</v>
      </c>
      <c r="D2670" s="3">
        <v>40</v>
      </c>
      <c r="E2670" s="3">
        <v>40</v>
      </c>
      <c r="F2670" s="3">
        <v>169</v>
      </c>
      <c r="G2670" s="3">
        <v>40.020000000000003</v>
      </c>
    </row>
    <row r="2671" spans="1:7" x14ac:dyDescent="0.3">
      <c r="A2671" s="6">
        <v>41610</v>
      </c>
      <c r="B2671" s="3">
        <v>37.6</v>
      </c>
      <c r="C2671" s="3">
        <v>38</v>
      </c>
      <c r="D2671" s="3">
        <v>37.6</v>
      </c>
      <c r="E2671" s="3">
        <v>38</v>
      </c>
      <c r="F2671" s="3">
        <v>29</v>
      </c>
      <c r="G2671" s="3">
        <v>37.75</v>
      </c>
    </row>
    <row r="2672" spans="1:7" x14ac:dyDescent="0.3">
      <c r="A2672" s="6">
        <v>41611</v>
      </c>
      <c r="B2672" s="3">
        <v>38.15</v>
      </c>
      <c r="C2672" s="3">
        <v>38.25</v>
      </c>
      <c r="D2672" s="3">
        <v>38.15</v>
      </c>
      <c r="E2672" s="3">
        <v>38.25</v>
      </c>
      <c r="F2672" s="3">
        <v>30</v>
      </c>
      <c r="G2672" s="3">
        <v>38.08</v>
      </c>
    </row>
    <row r="2673" spans="1:7" x14ac:dyDescent="0.3">
      <c r="A2673" s="6">
        <v>41612</v>
      </c>
      <c r="B2673" s="3">
        <v>37.4</v>
      </c>
      <c r="C2673" s="3">
        <v>37.4</v>
      </c>
      <c r="D2673" s="3">
        <v>37.4</v>
      </c>
      <c r="E2673" s="3">
        <v>37.4</v>
      </c>
      <c r="F2673" s="3">
        <v>17</v>
      </c>
      <c r="G2673" s="3">
        <v>37.4</v>
      </c>
    </row>
    <row r="2674" spans="1:7" x14ac:dyDescent="0.3">
      <c r="A2674" s="6">
        <v>41613</v>
      </c>
      <c r="B2674" s="3">
        <v>37.5</v>
      </c>
      <c r="C2674" s="3">
        <v>37.5</v>
      </c>
      <c r="D2674" s="3">
        <v>37.15</v>
      </c>
      <c r="E2674" s="3">
        <v>37.25</v>
      </c>
      <c r="F2674" s="3">
        <v>27</v>
      </c>
      <c r="G2674" s="3">
        <v>37.35</v>
      </c>
    </row>
    <row r="2675" spans="1:7" x14ac:dyDescent="0.3">
      <c r="A2675" s="6">
        <v>41614</v>
      </c>
      <c r="B2675" s="3">
        <v>37</v>
      </c>
      <c r="C2675" s="3">
        <v>37</v>
      </c>
      <c r="D2675" s="3">
        <v>36.6</v>
      </c>
      <c r="E2675" s="3">
        <v>36.65</v>
      </c>
      <c r="F2675" s="3">
        <v>22</v>
      </c>
      <c r="G2675" s="3">
        <v>36.65</v>
      </c>
    </row>
    <row r="2676" spans="1:7" x14ac:dyDescent="0.3">
      <c r="A2676" s="6">
        <v>41617</v>
      </c>
      <c r="B2676" s="3">
        <v>35.85</v>
      </c>
      <c r="C2676" s="3">
        <v>35.85</v>
      </c>
      <c r="D2676" s="3">
        <v>35.6</v>
      </c>
      <c r="E2676" s="3">
        <v>35.75</v>
      </c>
      <c r="F2676" s="3">
        <v>12</v>
      </c>
      <c r="G2676" s="3">
        <v>35.68</v>
      </c>
    </row>
    <row r="2677" spans="1:7" x14ac:dyDescent="0.3">
      <c r="A2677" s="6">
        <v>41618</v>
      </c>
      <c r="B2677" s="3">
        <v>35.5</v>
      </c>
      <c r="C2677" s="3">
        <v>35.549999999999997</v>
      </c>
      <c r="D2677" s="3">
        <v>35.5</v>
      </c>
      <c r="E2677" s="3">
        <v>35.549999999999997</v>
      </c>
      <c r="F2677" s="3">
        <v>11</v>
      </c>
      <c r="G2677" s="3">
        <v>35.549999999999997</v>
      </c>
    </row>
    <row r="2678" spans="1:7" x14ac:dyDescent="0.3">
      <c r="A2678" s="6">
        <v>41619</v>
      </c>
      <c r="B2678" s="3">
        <v>35</v>
      </c>
      <c r="C2678" s="3">
        <v>35</v>
      </c>
      <c r="D2678" s="3">
        <v>34.6</v>
      </c>
      <c r="E2678" s="3">
        <v>34.700000000000003</v>
      </c>
      <c r="F2678" s="3">
        <v>30</v>
      </c>
      <c r="G2678" s="3">
        <v>34.75</v>
      </c>
    </row>
    <row r="2679" spans="1:7" x14ac:dyDescent="0.3">
      <c r="A2679" s="6">
        <v>41620</v>
      </c>
      <c r="B2679" s="3">
        <v>34.299999999999997</v>
      </c>
      <c r="C2679" s="3">
        <v>34.299999999999997</v>
      </c>
      <c r="D2679" s="3">
        <v>34</v>
      </c>
      <c r="E2679" s="3">
        <v>34</v>
      </c>
      <c r="F2679" s="3">
        <v>24</v>
      </c>
      <c r="G2679" s="3">
        <v>34.1</v>
      </c>
    </row>
    <row r="2680" spans="1:7" x14ac:dyDescent="0.3">
      <c r="A2680" s="6">
        <v>41621</v>
      </c>
      <c r="B2680" s="3">
        <v>33.799999999999997</v>
      </c>
      <c r="C2680" s="3">
        <v>33.950000000000003</v>
      </c>
      <c r="D2680" s="3">
        <v>33.75</v>
      </c>
      <c r="E2680" s="3">
        <v>33.75</v>
      </c>
      <c r="F2680" s="3">
        <v>28</v>
      </c>
      <c r="G2680" s="3">
        <v>33.75</v>
      </c>
    </row>
    <row r="2681" spans="1:7" x14ac:dyDescent="0.3">
      <c r="A2681" s="6">
        <v>41624</v>
      </c>
      <c r="B2681" s="3">
        <v>33.5</v>
      </c>
      <c r="C2681" s="3">
        <v>34.450000000000003</v>
      </c>
      <c r="D2681" s="3">
        <v>33.5</v>
      </c>
      <c r="E2681" s="3">
        <v>34.450000000000003</v>
      </c>
      <c r="F2681" s="3">
        <v>19</v>
      </c>
      <c r="G2681" s="3">
        <v>34.450000000000003</v>
      </c>
    </row>
    <row r="2682" spans="1:7" x14ac:dyDescent="0.3">
      <c r="A2682" s="6">
        <v>41625</v>
      </c>
      <c r="B2682" s="3">
        <v>34.65</v>
      </c>
      <c r="C2682" s="3">
        <v>34.65</v>
      </c>
      <c r="D2682" s="3">
        <v>34.299999999999997</v>
      </c>
      <c r="E2682" s="3">
        <v>34.299999999999997</v>
      </c>
      <c r="F2682" s="3">
        <v>6</v>
      </c>
      <c r="G2682" s="3">
        <v>34.299999999999997</v>
      </c>
    </row>
    <row r="2683" spans="1:7" x14ac:dyDescent="0.3">
      <c r="A2683" s="6">
        <v>41626</v>
      </c>
      <c r="B2683" s="3">
        <v>34.15</v>
      </c>
      <c r="C2683" s="3">
        <v>34.15</v>
      </c>
      <c r="D2683" s="3">
        <v>33.75</v>
      </c>
      <c r="E2683" s="3">
        <v>33.75</v>
      </c>
      <c r="F2683" s="3">
        <v>43</v>
      </c>
      <c r="G2683" s="3">
        <v>33.75</v>
      </c>
    </row>
    <row r="2684" spans="1:7" x14ac:dyDescent="0.3">
      <c r="A2684" s="6">
        <v>41627</v>
      </c>
      <c r="B2684" s="3">
        <v>33.85</v>
      </c>
      <c r="C2684" s="3">
        <v>33.85</v>
      </c>
      <c r="D2684" s="3">
        <v>33.549999999999997</v>
      </c>
      <c r="E2684" s="3">
        <v>33.6</v>
      </c>
      <c r="F2684" s="3">
        <v>28</v>
      </c>
      <c r="G2684" s="3">
        <v>33.6</v>
      </c>
    </row>
    <row r="2685" spans="1:7" x14ac:dyDescent="0.3">
      <c r="A2685" s="6">
        <v>41628</v>
      </c>
      <c r="B2685" s="3">
        <v>33.299999999999997</v>
      </c>
      <c r="C2685" s="3">
        <v>33.65</v>
      </c>
      <c r="D2685" s="3">
        <v>33.25</v>
      </c>
      <c r="E2685" s="3">
        <v>33.54</v>
      </c>
      <c r="F2685" s="3">
        <v>28</v>
      </c>
      <c r="G2685" s="3">
        <v>33.54</v>
      </c>
    </row>
    <row r="2686" spans="1:7" x14ac:dyDescent="0.3">
      <c r="A2686" s="6">
        <v>41631</v>
      </c>
      <c r="B2686" s="3">
        <v>33.58</v>
      </c>
      <c r="C2686" s="3">
        <v>33.58</v>
      </c>
      <c r="D2686" s="3">
        <v>33.58</v>
      </c>
      <c r="E2686" s="3">
        <v>33.58</v>
      </c>
      <c r="F2686" s="3">
        <v>0</v>
      </c>
      <c r="G2686" s="3">
        <v>33.58</v>
      </c>
    </row>
    <row r="2687" spans="1:7" x14ac:dyDescent="0.3">
      <c r="A2687" s="6">
        <v>41635</v>
      </c>
      <c r="B2687" s="3">
        <v>33.799999999999997</v>
      </c>
      <c r="C2687" s="3">
        <v>33.799999999999997</v>
      </c>
      <c r="D2687" s="3">
        <v>33.700000000000003</v>
      </c>
      <c r="E2687" s="3">
        <v>33.700000000000003</v>
      </c>
      <c r="F2687" s="3">
        <v>32</v>
      </c>
      <c r="G2687" s="3">
        <v>33.75</v>
      </c>
    </row>
    <row r="2688" spans="1:7" x14ac:dyDescent="0.3">
      <c r="A2688" s="6">
        <v>41638</v>
      </c>
      <c r="B2688" s="3">
        <v>33.299999999999997</v>
      </c>
      <c r="C2688" s="3">
        <v>33.299999999999997</v>
      </c>
      <c r="D2688" s="3">
        <v>32.6</v>
      </c>
      <c r="E2688" s="3">
        <v>32.700000000000003</v>
      </c>
      <c r="F2688" s="3">
        <v>25</v>
      </c>
      <c r="G2688" s="3">
        <v>32.700000000000003</v>
      </c>
    </row>
    <row r="2689" spans="1:7" x14ac:dyDescent="0.3">
      <c r="A2689" s="6">
        <v>41641</v>
      </c>
      <c r="B2689" s="3">
        <v>30.9</v>
      </c>
      <c r="C2689" s="3">
        <v>30.9</v>
      </c>
      <c r="D2689" s="3">
        <v>30.9</v>
      </c>
      <c r="E2689" s="3">
        <v>30.9</v>
      </c>
      <c r="F2689" s="3">
        <v>13</v>
      </c>
      <c r="G2689" s="3">
        <v>30.9</v>
      </c>
    </row>
    <row r="2690" spans="1:7" x14ac:dyDescent="0.3">
      <c r="A2690" s="6">
        <v>41642</v>
      </c>
      <c r="B2690" s="3">
        <v>31.5</v>
      </c>
      <c r="C2690" s="3">
        <v>31.5</v>
      </c>
      <c r="D2690" s="3">
        <v>31.5</v>
      </c>
      <c r="E2690" s="3">
        <v>31.5</v>
      </c>
      <c r="F2690" s="3">
        <v>8</v>
      </c>
      <c r="G2690" s="3">
        <v>31.38</v>
      </c>
    </row>
    <row r="2691" spans="1:7" x14ac:dyDescent="0.3">
      <c r="A2691" s="6">
        <v>41645</v>
      </c>
      <c r="B2691" s="3">
        <v>32.25</v>
      </c>
      <c r="C2691" s="3">
        <v>32.25</v>
      </c>
      <c r="D2691" s="3">
        <v>32.049999999999997</v>
      </c>
      <c r="E2691" s="3">
        <v>32.049999999999997</v>
      </c>
      <c r="F2691" s="3">
        <v>22</v>
      </c>
      <c r="G2691" s="3">
        <v>32.049999999999997</v>
      </c>
    </row>
    <row r="2692" spans="1:7" x14ac:dyDescent="0.3">
      <c r="A2692" s="6">
        <v>41646</v>
      </c>
      <c r="B2692" s="3">
        <v>32.15</v>
      </c>
      <c r="C2692" s="3">
        <v>32.6</v>
      </c>
      <c r="D2692" s="3">
        <v>32.15</v>
      </c>
      <c r="E2692" s="3">
        <v>32.56</v>
      </c>
      <c r="F2692" s="3">
        <v>61</v>
      </c>
      <c r="G2692" s="3">
        <v>32.56</v>
      </c>
    </row>
    <row r="2693" spans="1:7" x14ac:dyDescent="0.3">
      <c r="A2693" s="6">
        <v>41647</v>
      </c>
      <c r="B2693" s="3">
        <v>32.85</v>
      </c>
      <c r="C2693" s="3">
        <v>32.99</v>
      </c>
      <c r="D2693" s="3">
        <v>32.799999999999997</v>
      </c>
      <c r="E2693" s="3">
        <v>32.799999999999997</v>
      </c>
      <c r="F2693" s="3">
        <v>21</v>
      </c>
      <c r="G2693" s="3">
        <v>32.799999999999997</v>
      </c>
    </row>
    <row r="2694" spans="1:7" x14ac:dyDescent="0.3">
      <c r="A2694" s="6">
        <v>41648</v>
      </c>
      <c r="B2694" s="3">
        <v>33.200000000000003</v>
      </c>
      <c r="C2694" s="3">
        <v>33.200000000000003</v>
      </c>
      <c r="D2694" s="3">
        <v>32.6</v>
      </c>
      <c r="E2694" s="3">
        <v>32.6</v>
      </c>
      <c r="F2694" s="3">
        <v>48</v>
      </c>
      <c r="G2694" s="3">
        <v>32.75</v>
      </c>
    </row>
    <row r="2695" spans="1:7" x14ac:dyDescent="0.3">
      <c r="A2695" s="6">
        <v>41649</v>
      </c>
      <c r="B2695" s="3">
        <v>32.35</v>
      </c>
      <c r="C2695" s="3">
        <v>32.35</v>
      </c>
      <c r="D2695" s="3">
        <v>31.65</v>
      </c>
      <c r="E2695" s="3">
        <v>31.65</v>
      </c>
      <c r="F2695" s="3">
        <v>48</v>
      </c>
      <c r="G2695" s="3">
        <v>31.65</v>
      </c>
    </row>
    <row r="2696" spans="1:7" x14ac:dyDescent="0.3">
      <c r="A2696" s="6">
        <v>41652</v>
      </c>
      <c r="B2696" s="3">
        <v>31.9</v>
      </c>
      <c r="C2696" s="3">
        <v>31.9</v>
      </c>
      <c r="D2696" s="3">
        <v>31.2</v>
      </c>
      <c r="E2696" s="3">
        <v>31.4</v>
      </c>
      <c r="F2696" s="3">
        <v>11</v>
      </c>
      <c r="G2696" s="3">
        <v>31.4</v>
      </c>
    </row>
    <row r="2697" spans="1:7" x14ac:dyDescent="0.3">
      <c r="A2697" s="6">
        <v>41653</v>
      </c>
      <c r="B2697" s="3">
        <v>32.15</v>
      </c>
      <c r="C2697" s="3">
        <v>32.15</v>
      </c>
      <c r="D2697" s="3">
        <v>31.9</v>
      </c>
      <c r="E2697" s="3">
        <v>31.9</v>
      </c>
      <c r="F2697" s="3">
        <v>42</v>
      </c>
      <c r="G2697" s="3">
        <v>31.9</v>
      </c>
    </row>
    <row r="2698" spans="1:7" x14ac:dyDescent="0.3">
      <c r="A2698" s="6">
        <v>41654</v>
      </c>
      <c r="B2698" s="3">
        <v>31.6</v>
      </c>
      <c r="C2698" s="3">
        <v>31.7</v>
      </c>
      <c r="D2698" s="3">
        <v>31.45</v>
      </c>
      <c r="E2698" s="3">
        <v>31.45</v>
      </c>
      <c r="F2698" s="3">
        <v>59</v>
      </c>
      <c r="G2698" s="3">
        <v>31.45</v>
      </c>
    </row>
    <row r="2699" spans="1:7" x14ac:dyDescent="0.3">
      <c r="A2699" s="6">
        <v>41655</v>
      </c>
      <c r="B2699" s="3">
        <v>31.8</v>
      </c>
      <c r="C2699" s="3">
        <v>32.65</v>
      </c>
      <c r="D2699" s="3">
        <v>31.8</v>
      </c>
      <c r="E2699" s="3">
        <v>32.549999999999997</v>
      </c>
      <c r="F2699" s="3">
        <v>73</v>
      </c>
      <c r="G2699" s="3">
        <v>32.549999999999997</v>
      </c>
    </row>
    <row r="2700" spans="1:7" x14ac:dyDescent="0.3">
      <c r="A2700" s="6">
        <v>41656</v>
      </c>
      <c r="B2700" s="3">
        <v>33.049999999999997</v>
      </c>
      <c r="C2700" s="3">
        <v>33.299999999999997</v>
      </c>
      <c r="D2700" s="3">
        <v>33</v>
      </c>
      <c r="E2700" s="3">
        <v>33.299999999999997</v>
      </c>
      <c r="F2700" s="3">
        <v>74</v>
      </c>
      <c r="G2700" s="3">
        <v>32.9</v>
      </c>
    </row>
    <row r="2701" spans="1:7" x14ac:dyDescent="0.3">
      <c r="A2701" s="6">
        <v>41659</v>
      </c>
      <c r="B2701" s="3">
        <v>33</v>
      </c>
      <c r="C2701" s="3">
        <v>33.049999999999997</v>
      </c>
      <c r="D2701" s="3">
        <v>32.85</v>
      </c>
      <c r="E2701" s="3">
        <v>33.049999999999997</v>
      </c>
      <c r="F2701" s="3">
        <v>14</v>
      </c>
      <c r="G2701" s="3">
        <v>33.049999999999997</v>
      </c>
    </row>
    <row r="2702" spans="1:7" x14ac:dyDescent="0.3">
      <c r="A2702" s="6">
        <v>41660</v>
      </c>
      <c r="B2702" s="3">
        <v>33.5</v>
      </c>
      <c r="C2702" s="3">
        <v>33.5</v>
      </c>
      <c r="D2702" s="3">
        <v>33</v>
      </c>
      <c r="E2702" s="3">
        <v>33</v>
      </c>
      <c r="F2702" s="3">
        <v>42</v>
      </c>
      <c r="G2702" s="3">
        <v>32.83</v>
      </c>
    </row>
    <row r="2703" spans="1:7" x14ac:dyDescent="0.3">
      <c r="A2703" s="6">
        <v>41661</v>
      </c>
      <c r="B2703" s="3">
        <v>32.1</v>
      </c>
      <c r="C2703" s="3">
        <v>32.1</v>
      </c>
      <c r="D2703" s="3">
        <v>32</v>
      </c>
      <c r="E2703" s="3">
        <v>32</v>
      </c>
      <c r="F2703" s="3">
        <v>12</v>
      </c>
      <c r="G2703" s="3">
        <v>32</v>
      </c>
    </row>
    <row r="2704" spans="1:7" x14ac:dyDescent="0.3">
      <c r="A2704" s="6">
        <v>41662</v>
      </c>
      <c r="B2704" s="3">
        <v>32.200000000000003</v>
      </c>
      <c r="C2704" s="3">
        <v>32.6</v>
      </c>
      <c r="D2704" s="3">
        <v>32.200000000000003</v>
      </c>
      <c r="E2704" s="3">
        <v>32.5</v>
      </c>
      <c r="F2704" s="3">
        <v>44</v>
      </c>
      <c r="G2704" s="3">
        <v>32.5</v>
      </c>
    </row>
    <row r="2705" spans="1:7" x14ac:dyDescent="0.3">
      <c r="A2705" s="6">
        <v>41663</v>
      </c>
      <c r="B2705" s="3">
        <v>33</v>
      </c>
      <c r="C2705" s="3">
        <v>33.299999999999997</v>
      </c>
      <c r="D2705" s="3">
        <v>33</v>
      </c>
      <c r="E2705" s="3">
        <v>33.299999999999997</v>
      </c>
      <c r="F2705" s="3">
        <v>17</v>
      </c>
      <c r="G2705" s="3">
        <v>33.299999999999997</v>
      </c>
    </row>
    <row r="2706" spans="1:7" x14ac:dyDescent="0.3">
      <c r="A2706" s="6">
        <v>41666</v>
      </c>
      <c r="B2706" s="3">
        <v>32.299999999999997</v>
      </c>
      <c r="C2706" s="3">
        <v>32.299999999999997</v>
      </c>
      <c r="D2706" s="3">
        <v>31.4</v>
      </c>
      <c r="E2706" s="3">
        <v>31.4</v>
      </c>
      <c r="F2706" s="3">
        <v>76</v>
      </c>
      <c r="G2706" s="3">
        <v>31.4</v>
      </c>
    </row>
    <row r="2707" spans="1:7" x14ac:dyDescent="0.3">
      <c r="A2707" s="6">
        <v>41667</v>
      </c>
      <c r="B2707" s="3">
        <v>31</v>
      </c>
      <c r="C2707" s="3">
        <v>31.2</v>
      </c>
      <c r="D2707" s="3">
        <v>30.9</v>
      </c>
      <c r="E2707" s="3">
        <v>31.2</v>
      </c>
      <c r="F2707" s="3">
        <v>45</v>
      </c>
      <c r="G2707" s="3">
        <v>31.13</v>
      </c>
    </row>
    <row r="2708" spans="1:7" x14ac:dyDescent="0.3">
      <c r="A2708" s="6">
        <v>41668</v>
      </c>
      <c r="B2708" s="3">
        <v>31.2</v>
      </c>
      <c r="C2708" s="3">
        <v>31.25</v>
      </c>
      <c r="D2708" s="3">
        <v>30.95</v>
      </c>
      <c r="E2708" s="3">
        <v>31</v>
      </c>
      <c r="F2708" s="3">
        <v>34</v>
      </c>
      <c r="G2708" s="3">
        <v>31.1</v>
      </c>
    </row>
    <row r="2709" spans="1:7" x14ac:dyDescent="0.3">
      <c r="A2709" s="6">
        <v>41669</v>
      </c>
      <c r="B2709" s="3">
        <v>30.45</v>
      </c>
      <c r="C2709" s="3">
        <v>30.59</v>
      </c>
      <c r="D2709" s="3">
        <v>30.45</v>
      </c>
      <c r="E2709" s="3">
        <v>30.55</v>
      </c>
      <c r="F2709" s="3">
        <v>85</v>
      </c>
      <c r="G2709" s="3">
        <v>30.55</v>
      </c>
    </row>
    <row r="2710" spans="1:7" x14ac:dyDescent="0.3">
      <c r="A2710" s="6">
        <v>41670</v>
      </c>
      <c r="B2710" s="3">
        <v>30</v>
      </c>
      <c r="C2710" s="3">
        <v>30.1</v>
      </c>
      <c r="D2710" s="3">
        <v>29.9</v>
      </c>
      <c r="E2710" s="3">
        <v>30</v>
      </c>
      <c r="F2710" s="3">
        <v>35</v>
      </c>
      <c r="G2710" s="3">
        <v>30</v>
      </c>
    </row>
    <row r="2711" spans="1:7" x14ac:dyDescent="0.3">
      <c r="A2711" s="6">
        <v>41673</v>
      </c>
      <c r="B2711" s="3">
        <v>28.85</v>
      </c>
      <c r="C2711" s="3">
        <v>28.85</v>
      </c>
      <c r="D2711" s="3">
        <v>28.8</v>
      </c>
      <c r="E2711" s="3">
        <v>28.8</v>
      </c>
      <c r="F2711" s="3">
        <v>40</v>
      </c>
      <c r="G2711" s="3">
        <v>29.05</v>
      </c>
    </row>
    <row r="2712" spans="1:7" x14ac:dyDescent="0.3">
      <c r="A2712" s="6">
        <v>41674</v>
      </c>
      <c r="B2712" s="3">
        <v>29.4</v>
      </c>
      <c r="C2712" s="3">
        <v>29.55</v>
      </c>
      <c r="D2712" s="3">
        <v>29.4</v>
      </c>
      <c r="E2712" s="3">
        <v>29.55</v>
      </c>
      <c r="F2712" s="3">
        <v>8</v>
      </c>
      <c r="G2712" s="3">
        <v>29.55</v>
      </c>
    </row>
    <row r="2713" spans="1:7" x14ac:dyDescent="0.3">
      <c r="A2713" s="6">
        <v>41675</v>
      </c>
      <c r="B2713" s="3">
        <v>29.35</v>
      </c>
      <c r="C2713" s="3">
        <v>29.75</v>
      </c>
      <c r="D2713" s="3">
        <v>29.35</v>
      </c>
      <c r="E2713" s="3">
        <v>29.7</v>
      </c>
      <c r="F2713" s="3">
        <v>43</v>
      </c>
      <c r="G2713" s="3">
        <v>29.7</v>
      </c>
    </row>
    <row r="2714" spans="1:7" x14ac:dyDescent="0.3">
      <c r="A2714" s="6">
        <v>41676</v>
      </c>
      <c r="B2714" s="3">
        <v>29.5</v>
      </c>
      <c r="C2714" s="3">
        <v>29.9</v>
      </c>
      <c r="D2714" s="3">
        <v>29.5</v>
      </c>
      <c r="E2714" s="3">
        <v>29.9</v>
      </c>
      <c r="F2714" s="3">
        <v>21</v>
      </c>
      <c r="G2714" s="3">
        <v>29.85</v>
      </c>
    </row>
    <row r="2715" spans="1:7" x14ac:dyDescent="0.3">
      <c r="A2715" s="6">
        <v>41677</v>
      </c>
      <c r="B2715" s="3">
        <v>29.35</v>
      </c>
      <c r="C2715" s="3">
        <v>29.35</v>
      </c>
      <c r="D2715" s="3">
        <v>29.2</v>
      </c>
      <c r="E2715" s="3">
        <v>29.2</v>
      </c>
      <c r="F2715" s="3">
        <v>13</v>
      </c>
      <c r="G2715" s="3">
        <v>29.2</v>
      </c>
    </row>
    <row r="2716" spans="1:7" x14ac:dyDescent="0.3">
      <c r="A2716" s="6">
        <v>41680</v>
      </c>
      <c r="B2716" s="3">
        <v>29.5</v>
      </c>
      <c r="C2716" s="3">
        <v>29.7</v>
      </c>
      <c r="D2716" s="3">
        <v>29.5</v>
      </c>
      <c r="E2716" s="3">
        <v>29.7</v>
      </c>
      <c r="F2716" s="3">
        <v>9</v>
      </c>
      <c r="G2716" s="3">
        <v>29.35</v>
      </c>
    </row>
    <row r="2717" spans="1:7" x14ac:dyDescent="0.3">
      <c r="A2717" s="6">
        <v>41681</v>
      </c>
      <c r="B2717" s="3">
        <v>29.45</v>
      </c>
      <c r="C2717" s="3">
        <v>29.45</v>
      </c>
      <c r="D2717" s="3">
        <v>29.4</v>
      </c>
      <c r="E2717" s="3">
        <v>29.4</v>
      </c>
      <c r="F2717" s="3">
        <v>41</v>
      </c>
      <c r="G2717" s="3">
        <v>29.4</v>
      </c>
    </row>
    <row r="2718" spans="1:7" x14ac:dyDescent="0.3">
      <c r="A2718" s="6">
        <v>41682</v>
      </c>
      <c r="B2718" s="3">
        <v>29.4</v>
      </c>
      <c r="C2718" s="3">
        <v>29.4</v>
      </c>
      <c r="D2718" s="3">
        <v>29.3</v>
      </c>
      <c r="E2718" s="3">
        <v>29.3</v>
      </c>
      <c r="F2718" s="3">
        <v>63</v>
      </c>
      <c r="G2718" s="3">
        <v>29.3</v>
      </c>
    </row>
    <row r="2719" spans="1:7" x14ac:dyDescent="0.3">
      <c r="A2719" s="6">
        <v>41683</v>
      </c>
      <c r="B2719" s="3">
        <v>28.65</v>
      </c>
      <c r="C2719" s="3">
        <v>28.65</v>
      </c>
      <c r="D2719" s="3">
        <v>28.65</v>
      </c>
      <c r="E2719" s="3">
        <v>28.65</v>
      </c>
      <c r="F2719" s="3">
        <v>20</v>
      </c>
      <c r="G2719" s="3">
        <v>28.65</v>
      </c>
    </row>
    <row r="2720" spans="1:7" x14ac:dyDescent="0.3">
      <c r="A2720" s="6">
        <v>41684</v>
      </c>
      <c r="B2720" s="3">
        <v>28.3</v>
      </c>
      <c r="C2720" s="3">
        <v>28.35</v>
      </c>
      <c r="D2720" s="3">
        <v>28.25</v>
      </c>
      <c r="E2720" s="3">
        <v>28.25</v>
      </c>
      <c r="F2720" s="3">
        <v>8</v>
      </c>
      <c r="G2720" s="3">
        <v>28.25</v>
      </c>
    </row>
    <row r="2721" spans="1:7" x14ac:dyDescent="0.3">
      <c r="A2721" s="6">
        <v>41687</v>
      </c>
      <c r="B2721" s="3">
        <v>28.13</v>
      </c>
      <c r="C2721" s="3">
        <v>28.13</v>
      </c>
      <c r="D2721" s="3">
        <v>28.13</v>
      </c>
      <c r="E2721" s="3">
        <v>28.13</v>
      </c>
      <c r="F2721" s="3">
        <v>0</v>
      </c>
      <c r="G2721" s="3">
        <v>28.13</v>
      </c>
    </row>
    <row r="2722" spans="1:7" x14ac:dyDescent="0.3">
      <c r="A2722" s="6">
        <v>41688</v>
      </c>
      <c r="B2722" s="3">
        <v>28.4</v>
      </c>
      <c r="C2722" s="3">
        <v>28.4</v>
      </c>
      <c r="D2722" s="3">
        <v>28.4</v>
      </c>
      <c r="E2722" s="3">
        <v>28.4</v>
      </c>
      <c r="F2722" s="3">
        <v>8</v>
      </c>
      <c r="G2722" s="3">
        <v>28.4</v>
      </c>
    </row>
    <row r="2723" spans="1:7" x14ac:dyDescent="0.3">
      <c r="A2723" s="6">
        <v>41689</v>
      </c>
      <c r="B2723" s="3">
        <v>28.75</v>
      </c>
      <c r="C2723" s="3">
        <v>28.75</v>
      </c>
      <c r="D2723" s="3">
        <v>28.6</v>
      </c>
      <c r="E2723" s="3">
        <v>28.6</v>
      </c>
      <c r="F2723" s="3">
        <v>12</v>
      </c>
      <c r="G2723" s="3">
        <v>28.6</v>
      </c>
    </row>
    <row r="2724" spans="1:7" x14ac:dyDescent="0.3">
      <c r="A2724" s="6">
        <v>41690</v>
      </c>
      <c r="B2724" s="3">
        <v>28.15</v>
      </c>
      <c r="C2724" s="3">
        <v>28.15</v>
      </c>
      <c r="D2724" s="3">
        <v>28.15</v>
      </c>
      <c r="E2724" s="3">
        <v>28.15</v>
      </c>
      <c r="F2724" s="3">
        <v>10</v>
      </c>
      <c r="G2724" s="3">
        <v>28.15</v>
      </c>
    </row>
    <row r="2725" spans="1:7" x14ac:dyDescent="0.3">
      <c r="A2725" s="6">
        <v>41691</v>
      </c>
      <c r="B2725" s="3">
        <v>27.8</v>
      </c>
      <c r="C2725" s="3">
        <v>27.9</v>
      </c>
      <c r="D2725" s="3">
        <v>27.8</v>
      </c>
      <c r="E2725" s="3">
        <v>27.8</v>
      </c>
      <c r="F2725" s="3">
        <v>21</v>
      </c>
      <c r="G2725" s="3">
        <v>27.8</v>
      </c>
    </row>
    <row r="2726" spans="1:7" x14ac:dyDescent="0.3">
      <c r="A2726" s="6">
        <v>41694</v>
      </c>
      <c r="B2726" s="3">
        <v>28</v>
      </c>
      <c r="C2726" s="3">
        <v>28</v>
      </c>
      <c r="D2726" s="3">
        <v>27.9</v>
      </c>
      <c r="E2726" s="3">
        <v>28</v>
      </c>
      <c r="F2726" s="3">
        <v>36</v>
      </c>
      <c r="G2726" s="3">
        <v>27.7</v>
      </c>
    </row>
    <row r="2727" spans="1:7" x14ac:dyDescent="0.3">
      <c r="A2727" s="6">
        <v>41695</v>
      </c>
      <c r="B2727" s="3">
        <v>27.6</v>
      </c>
      <c r="C2727" s="3">
        <v>27.6</v>
      </c>
      <c r="D2727" s="3">
        <v>27</v>
      </c>
      <c r="E2727" s="3">
        <v>27</v>
      </c>
      <c r="F2727" s="3">
        <v>82</v>
      </c>
      <c r="G2727" s="3">
        <v>27.1</v>
      </c>
    </row>
    <row r="2728" spans="1:7" x14ac:dyDescent="0.3">
      <c r="A2728" s="6">
        <v>41696</v>
      </c>
      <c r="B2728" s="3">
        <v>26.75</v>
      </c>
      <c r="C2728" s="3">
        <v>26.75</v>
      </c>
      <c r="D2728" s="3">
        <v>26.75</v>
      </c>
      <c r="E2728" s="3">
        <v>26.75</v>
      </c>
      <c r="F2728" s="3">
        <v>7</v>
      </c>
      <c r="G2728" s="3">
        <v>26.75</v>
      </c>
    </row>
    <row r="2729" spans="1:7" x14ac:dyDescent="0.3">
      <c r="A2729" s="6">
        <v>41697</v>
      </c>
      <c r="B2729" s="3">
        <v>27.15</v>
      </c>
      <c r="C2729" s="3">
        <v>27.25</v>
      </c>
      <c r="D2729" s="3">
        <v>27</v>
      </c>
      <c r="E2729" s="3">
        <v>27.1</v>
      </c>
      <c r="F2729" s="3">
        <v>74</v>
      </c>
      <c r="G2729" s="3">
        <v>27.1</v>
      </c>
    </row>
    <row r="2730" spans="1:7" x14ac:dyDescent="0.3">
      <c r="A2730" s="6">
        <v>41698</v>
      </c>
      <c r="B2730" s="3">
        <v>26.7</v>
      </c>
      <c r="C2730" s="3">
        <v>26.95</v>
      </c>
      <c r="D2730" s="3">
        <v>26.7</v>
      </c>
      <c r="E2730" s="3">
        <v>26.95</v>
      </c>
      <c r="F2730" s="3">
        <v>31</v>
      </c>
      <c r="G2730" s="3">
        <v>26.9</v>
      </c>
    </row>
    <row r="2731" spans="1:7" x14ac:dyDescent="0.3">
      <c r="A2731" s="6">
        <v>41701</v>
      </c>
      <c r="B2731" s="3">
        <v>26.83</v>
      </c>
      <c r="C2731" s="3">
        <v>26.83</v>
      </c>
      <c r="D2731" s="3">
        <v>26.83</v>
      </c>
      <c r="E2731" s="3">
        <v>26.83</v>
      </c>
      <c r="F2731" s="3">
        <v>0</v>
      </c>
      <c r="G2731" s="3">
        <v>26.83</v>
      </c>
    </row>
    <row r="2732" spans="1:7" x14ac:dyDescent="0.3">
      <c r="A2732" s="6">
        <v>41702</v>
      </c>
      <c r="B2732" s="3">
        <v>26.73</v>
      </c>
      <c r="C2732" s="3">
        <v>26.73</v>
      </c>
      <c r="D2732" s="3">
        <v>26.73</v>
      </c>
      <c r="E2732" s="3">
        <v>26.73</v>
      </c>
      <c r="F2732" s="3">
        <v>0</v>
      </c>
      <c r="G2732" s="3">
        <v>26.73</v>
      </c>
    </row>
    <row r="2733" spans="1:7" x14ac:dyDescent="0.3">
      <c r="A2733" s="6">
        <v>41703</v>
      </c>
      <c r="B2733" s="3">
        <v>26.3</v>
      </c>
      <c r="C2733" s="3">
        <v>26.3</v>
      </c>
      <c r="D2733" s="3">
        <v>25.85</v>
      </c>
      <c r="E2733" s="3">
        <v>25.85</v>
      </c>
      <c r="F2733" s="3">
        <v>16</v>
      </c>
      <c r="G2733" s="3">
        <v>25.85</v>
      </c>
    </row>
    <row r="2734" spans="1:7" x14ac:dyDescent="0.3">
      <c r="A2734" s="6">
        <v>41704</v>
      </c>
      <c r="B2734" s="3">
        <v>25.6</v>
      </c>
      <c r="C2734" s="3">
        <v>25.6</v>
      </c>
      <c r="D2734" s="3">
        <v>25.6</v>
      </c>
      <c r="E2734" s="3">
        <v>25.6</v>
      </c>
      <c r="F2734" s="3">
        <v>1</v>
      </c>
      <c r="G2734" s="3">
        <v>25.6</v>
      </c>
    </row>
    <row r="2735" spans="1:7" x14ac:dyDescent="0.3">
      <c r="A2735" s="6">
        <v>41705</v>
      </c>
      <c r="B2735" s="3">
        <v>25.4</v>
      </c>
      <c r="C2735" s="3">
        <v>25.65</v>
      </c>
      <c r="D2735" s="3">
        <v>25.4</v>
      </c>
      <c r="E2735" s="3">
        <v>25.65</v>
      </c>
      <c r="F2735" s="3">
        <v>24</v>
      </c>
      <c r="G2735" s="3">
        <v>25.65</v>
      </c>
    </row>
    <row r="2736" spans="1:7" x14ac:dyDescent="0.3">
      <c r="A2736" s="6">
        <v>41708</v>
      </c>
      <c r="B2736" s="3">
        <v>26.2</v>
      </c>
      <c r="C2736" s="3">
        <v>26.2</v>
      </c>
      <c r="D2736" s="3">
        <v>25.75</v>
      </c>
      <c r="E2736" s="3">
        <v>25.75</v>
      </c>
      <c r="F2736" s="3">
        <v>20</v>
      </c>
      <c r="G2736" s="3">
        <v>25.75</v>
      </c>
    </row>
    <row r="2737" spans="1:7" x14ac:dyDescent="0.3">
      <c r="A2737" s="6">
        <v>41709</v>
      </c>
      <c r="B2737" s="3">
        <v>25.3</v>
      </c>
      <c r="C2737" s="3">
        <v>25.3</v>
      </c>
      <c r="D2737" s="3">
        <v>24.9</v>
      </c>
      <c r="E2737" s="3">
        <v>24.9</v>
      </c>
      <c r="F2737" s="3">
        <v>13</v>
      </c>
      <c r="G2737" s="3">
        <v>24.9</v>
      </c>
    </row>
    <row r="2738" spans="1:7" x14ac:dyDescent="0.3">
      <c r="A2738" s="6">
        <v>41710</v>
      </c>
      <c r="B2738" s="3">
        <v>25</v>
      </c>
      <c r="C2738" s="3">
        <v>25</v>
      </c>
      <c r="D2738" s="3">
        <v>24.6</v>
      </c>
      <c r="E2738" s="3">
        <v>25</v>
      </c>
      <c r="F2738" s="3">
        <v>54</v>
      </c>
      <c r="G2738" s="3">
        <v>25</v>
      </c>
    </row>
    <row r="2739" spans="1:7" x14ac:dyDescent="0.3">
      <c r="A2739" s="6">
        <v>41711</v>
      </c>
      <c r="B2739" s="3">
        <v>25</v>
      </c>
      <c r="C2739" s="3">
        <v>25</v>
      </c>
      <c r="D2739" s="3">
        <v>24.75</v>
      </c>
      <c r="E2739" s="3">
        <v>24.75</v>
      </c>
      <c r="F2739" s="3">
        <v>10</v>
      </c>
      <c r="G2739" s="3">
        <v>24.75</v>
      </c>
    </row>
    <row r="2740" spans="1:7" x14ac:dyDescent="0.3">
      <c r="A2740" s="6">
        <v>41712</v>
      </c>
      <c r="B2740" s="3">
        <v>24.7</v>
      </c>
      <c r="C2740" s="3">
        <v>24.8</v>
      </c>
      <c r="D2740" s="3">
        <v>24.65</v>
      </c>
      <c r="E2740" s="3">
        <v>24.73</v>
      </c>
      <c r="F2740" s="3">
        <v>26</v>
      </c>
      <c r="G2740" s="3">
        <v>24.8</v>
      </c>
    </row>
    <row r="2741" spans="1:7" x14ac:dyDescent="0.3">
      <c r="A2741" s="6">
        <v>41715</v>
      </c>
      <c r="B2741" s="3">
        <v>24.9</v>
      </c>
      <c r="C2741" s="3">
        <v>24.9</v>
      </c>
      <c r="D2741" s="3">
        <v>24.9</v>
      </c>
      <c r="E2741" s="3">
        <v>24.9</v>
      </c>
      <c r="F2741" s="3">
        <v>1</v>
      </c>
      <c r="G2741" s="3">
        <v>24.9</v>
      </c>
    </row>
    <row r="2742" spans="1:7" x14ac:dyDescent="0.3">
      <c r="A2742" s="6">
        <v>41716</v>
      </c>
      <c r="B2742" s="3">
        <v>25</v>
      </c>
      <c r="C2742" s="3">
        <v>25.35</v>
      </c>
      <c r="D2742" s="3">
        <v>25</v>
      </c>
      <c r="E2742" s="3">
        <v>25.25</v>
      </c>
      <c r="F2742" s="3">
        <v>173</v>
      </c>
      <c r="G2742" s="3">
        <v>25.25</v>
      </c>
    </row>
    <row r="2743" spans="1:7" x14ac:dyDescent="0.3">
      <c r="A2743" s="6">
        <v>41717</v>
      </c>
      <c r="B2743" s="3">
        <v>24.7</v>
      </c>
      <c r="C2743" s="3">
        <v>24.7</v>
      </c>
      <c r="D2743" s="3">
        <v>24.4</v>
      </c>
      <c r="E2743" s="3">
        <v>24.55</v>
      </c>
      <c r="F2743" s="3">
        <v>69</v>
      </c>
      <c r="G2743" s="3">
        <v>24.5</v>
      </c>
    </row>
    <row r="2744" spans="1:7" x14ac:dyDescent="0.3">
      <c r="A2744" s="6">
        <v>41718</v>
      </c>
      <c r="B2744" s="3">
        <v>25</v>
      </c>
      <c r="C2744" s="3">
        <v>25.15</v>
      </c>
      <c r="D2744" s="3">
        <v>25</v>
      </c>
      <c r="E2744" s="3">
        <v>25.15</v>
      </c>
      <c r="F2744" s="3">
        <v>92</v>
      </c>
      <c r="G2744" s="3">
        <v>25.15</v>
      </c>
    </row>
    <row r="2745" spans="1:7" x14ac:dyDescent="0.3">
      <c r="A2745" s="6">
        <v>41719</v>
      </c>
      <c r="B2745" s="3">
        <v>26.1</v>
      </c>
      <c r="C2745" s="3">
        <v>26.6</v>
      </c>
      <c r="D2745" s="3">
        <v>26.1</v>
      </c>
      <c r="E2745" s="3">
        <v>26.6</v>
      </c>
      <c r="F2745" s="3">
        <v>88</v>
      </c>
      <c r="G2745" s="3">
        <v>26.35</v>
      </c>
    </row>
    <row r="2746" spans="1:7" x14ac:dyDescent="0.3">
      <c r="A2746" s="6">
        <v>41722</v>
      </c>
      <c r="B2746" s="3">
        <v>26.9</v>
      </c>
      <c r="C2746" s="3">
        <v>26.9</v>
      </c>
      <c r="D2746" s="3">
        <v>26.7</v>
      </c>
      <c r="E2746" s="3">
        <v>26.7</v>
      </c>
      <c r="F2746" s="3">
        <v>40</v>
      </c>
      <c r="G2746" s="3">
        <v>26.8</v>
      </c>
    </row>
    <row r="2747" spans="1:7" x14ac:dyDescent="0.3">
      <c r="A2747" s="6">
        <v>41723</v>
      </c>
      <c r="B2747" s="3">
        <v>26.5</v>
      </c>
      <c r="C2747" s="3">
        <v>27</v>
      </c>
      <c r="D2747" s="3">
        <v>26.45</v>
      </c>
      <c r="E2747" s="3">
        <v>27</v>
      </c>
      <c r="F2747" s="3">
        <v>47</v>
      </c>
      <c r="G2747" s="3">
        <v>27</v>
      </c>
    </row>
    <row r="2748" spans="1:7" x14ac:dyDescent="0.3">
      <c r="A2748" s="6">
        <v>41724</v>
      </c>
      <c r="B2748" s="3">
        <v>26.25</v>
      </c>
      <c r="C2748" s="3">
        <v>26.45</v>
      </c>
      <c r="D2748" s="3">
        <v>26.2</v>
      </c>
      <c r="E2748" s="3">
        <v>26.2</v>
      </c>
      <c r="F2748" s="3">
        <v>69</v>
      </c>
      <c r="G2748" s="3">
        <v>26.18</v>
      </c>
    </row>
    <row r="2749" spans="1:7" x14ac:dyDescent="0.3">
      <c r="A2749" s="6">
        <v>41725</v>
      </c>
      <c r="B2749" s="3">
        <v>26.1</v>
      </c>
      <c r="C2749" s="3">
        <v>26.4</v>
      </c>
      <c r="D2749" s="3">
        <v>26.1</v>
      </c>
      <c r="E2749" s="3">
        <v>26.4</v>
      </c>
      <c r="F2749" s="3">
        <v>16</v>
      </c>
      <c r="G2749" s="3">
        <v>26.4</v>
      </c>
    </row>
    <row r="2750" spans="1:7" x14ac:dyDescent="0.3">
      <c r="A2750" s="6">
        <v>41726</v>
      </c>
      <c r="B2750" s="3">
        <v>25.7</v>
      </c>
      <c r="C2750" s="3">
        <v>25.7</v>
      </c>
      <c r="D2750" s="3">
        <v>25.4</v>
      </c>
      <c r="E2750" s="3">
        <v>25.4</v>
      </c>
      <c r="F2750" s="3">
        <v>21</v>
      </c>
      <c r="G2750" s="3">
        <v>25.4</v>
      </c>
    </row>
    <row r="2751" spans="1:7" x14ac:dyDescent="0.3">
      <c r="A2751" s="6">
        <v>41729</v>
      </c>
      <c r="B2751" s="3">
        <v>25</v>
      </c>
      <c r="C2751" s="3">
        <v>25.05</v>
      </c>
      <c r="D2751" s="3">
        <v>25</v>
      </c>
      <c r="E2751" s="3">
        <v>25.05</v>
      </c>
      <c r="F2751" s="3">
        <v>13</v>
      </c>
      <c r="G2751" s="3">
        <v>25.1</v>
      </c>
    </row>
    <row r="2752" spans="1:7" x14ac:dyDescent="0.3">
      <c r="A2752" s="6">
        <v>41730</v>
      </c>
      <c r="B2752" s="3">
        <v>22.28</v>
      </c>
      <c r="C2752" s="3">
        <v>22.28</v>
      </c>
      <c r="D2752" s="3">
        <v>22.28</v>
      </c>
      <c r="E2752" s="3">
        <v>22.28</v>
      </c>
      <c r="F2752" s="3">
        <v>0</v>
      </c>
      <c r="G2752" s="3">
        <v>22.28</v>
      </c>
    </row>
    <row r="2753" spans="1:7" x14ac:dyDescent="0.3">
      <c r="A2753" s="6">
        <v>41731</v>
      </c>
      <c r="B2753" s="3">
        <v>21.85</v>
      </c>
      <c r="C2753" s="3">
        <v>21.85</v>
      </c>
      <c r="D2753" s="3">
        <v>21.85</v>
      </c>
      <c r="E2753" s="3">
        <v>21.85</v>
      </c>
      <c r="F2753" s="3">
        <v>1</v>
      </c>
      <c r="G2753" s="3">
        <v>21.93</v>
      </c>
    </row>
    <row r="2754" spans="1:7" x14ac:dyDescent="0.3">
      <c r="A2754" s="6">
        <v>41732</v>
      </c>
      <c r="B2754" s="3">
        <v>22</v>
      </c>
      <c r="C2754" s="3">
        <v>22</v>
      </c>
      <c r="D2754" s="3">
        <v>21.75</v>
      </c>
      <c r="E2754" s="3">
        <v>21.8</v>
      </c>
      <c r="F2754" s="3">
        <v>102</v>
      </c>
      <c r="G2754" s="3">
        <v>21.8</v>
      </c>
    </row>
    <row r="2755" spans="1:7" x14ac:dyDescent="0.3">
      <c r="A2755" s="6">
        <v>41733</v>
      </c>
      <c r="B2755" s="3">
        <v>21.2</v>
      </c>
      <c r="C2755" s="3">
        <v>21.5</v>
      </c>
      <c r="D2755" s="3">
        <v>21.15</v>
      </c>
      <c r="E2755" s="3">
        <v>21.15</v>
      </c>
      <c r="F2755" s="3">
        <v>57</v>
      </c>
      <c r="G2755" s="3">
        <v>21.2</v>
      </c>
    </row>
    <row r="2756" spans="1:7" x14ac:dyDescent="0.3">
      <c r="A2756" s="6">
        <v>41736</v>
      </c>
      <c r="B2756" s="3">
        <v>21.2</v>
      </c>
      <c r="C2756" s="3">
        <v>21.45</v>
      </c>
      <c r="D2756" s="3">
        <v>21.2</v>
      </c>
      <c r="E2756" s="3">
        <v>21.45</v>
      </c>
      <c r="F2756" s="3">
        <v>11</v>
      </c>
      <c r="G2756" s="3">
        <v>21.73</v>
      </c>
    </row>
    <row r="2757" spans="1:7" x14ac:dyDescent="0.3">
      <c r="A2757" s="6">
        <v>41737</v>
      </c>
      <c r="B2757" s="3">
        <v>21</v>
      </c>
      <c r="C2757" s="3">
        <v>21</v>
      </c>
      <c r="D2757" s="3">
        <v>21</v>
      </c>
      <c r="E2757" s="3">
        <v>21</v>
      </c>
      <c r="F2757" s="3">
        <v>3</v>
      </c>
      <c r="G2757" s="3">
        <v>20.85</v>
      </c>
    </row>
    <row r="2758" spans="1:7" x14ac:dyDescent="0.3">
      <c r="A2758" s="6">
        <v>41738</v>
      </c>
      <c r="B2758" s="3">
        <v>20.55</v>
      </c>
      <c r="C2758" s="3">
        <v>20.55</v>
      </c>
      <c r="D2758" s="3">
        <v>20.100000000000001</v>
      </c>
      <c r="E2758" s="3">
        <v>20.47</v>
      </c>
      <c r="F2758" s="3">
        <v>37</v>
      </c>
      <c r="G2758" s="3">
        <v>20.149999999999999</v>
      </c>
    </row>
    <row r="2759" spans="1:7" x14ac:dyDescent="0.3">
      <c r="A2759" s="6">
        <v>41739</v>
      </c>
      <c r="B2759" s="3">
        <v>20</v>
      </c>
      <c r="C2759" s="3">
        <v>20.100000000000001</v>
      </c>
      <c r="D2759" s="3">
        <v>20</v>
      </c>
      <c r="E2759" s="3">
        <v>20.100000000000001</v>
      </c>
      <c r="F2759" s="3">
        <v>23</v>
      </c>
      <c r="G2759" s="3">
        <v>20.100000000000001</v>
      </c>
    </row>
    <row r="2760" spans="1:7" x14ac:dyDescent="0.3">
      <c r="A2760" s="6">
        <v>41740</v>
      </c>
      <c r="B2760" s="3">
        <v>19.95</v>
      </c>
      <c r="C2760" s="3">
        <v>20</v>
      </c>
      <c r="D2760" s="3">
        <v>19.850000000000001</v>
      </c>
      <c r="E2760" s="3">
        <v>19.899999999999999</v>
      </c>
      <c r="F2760" s="3">
        <v>48</v>
      </c>
      <c r="G2760" s="3">
        <v>19.899999999999999</v>
      </c>
    </row>
    <row r="2761" spans="1:7" x14ac:dyDescent="0.3">
      <c r="A2761" s="6">
        <v>41743</v>
      </c>
      <c r="B2761" s="3">
        <v>20.65</v>
      </c>
      <c r="C2761" s="3">
        <v>20.65</v>
      </c>
      <c r="D2761" s="3">
        <v>20.399999999999999</v>
      </c>
      <c r="E2761" s="3">
        <v>20.399999999999999</v>
      </c>
      <c r="F2761" s="3">
        <v>27</v>
      </c>
      <c r="G2761" s="3">
        <v>20.399999999999999</v>
      </c>
    </row>
    <row r="2762" spans="1:7" x14ac:dyDescent="0.3">
      <c r="A2762" s="6">
        <v>41744</v>
      </c>
      <c r="B2762" s="3">
        <v>20.100000000000001</v>
      </c>
      <c r="C2762" s="3">
        <v>20.8</v>
      </c>
      <c r="D2762" s="3">
        <v>20.059999999999999</v>
      </c>
      <c r="E2762" s="3">
        <v>20.65</v>
      </c>
      <c r="F2762" s="3">
        <v>106</v>
      </c>
      <c r="G2762" s="3">
        <v>20.73</v>
      </c>
    </row>
    <row r="2763" spans="1:7" x14ac:dyDescent="0.3">
      <c r="A2763" s="6">
        <v>41745</v>
      </c>
      <c r="B2763" s="3">
        <v>20.95</v>
      </c>
      <c r="C2763" s="3">
        <v>21.3</v>
      </c>
      <c r="D2763" s="3">
        <v>20.95</v>
      </c>
      <c r="E2763" s="3">
        <v>21.2</v>
      </c>
      <c r="F2763" s="3">
        <v>109</v>
      </c>
      <c r="G2763" s="3">
        <v>21.15</v>
      </c>
    </row>
    <row r="2764" spans="1:7" x14ac:dyDescent="0.3">
      <c r="A2764" s="6">
        <v>41751</v>
      </c>
      <c r="B2764" s="3">
        <v>21.2</v>
      </c>
      <c r="C2764" s="3">
        <v>21.2</v>
      </c>
      <c r="D2764" s="3">
        <v>20.9</v>
      </c>
      <c r="E2764" s="3">
        <v>21</v>
      </c>
      <c r="F2764" s="3">
        <v>35</v>
      </c>
      <c r="G2764" s="3">
        <v>21</v>
      </c>
    </row>
    <row r="2765" spans="1:7" x14ac:dyDescent="0.3">
      <c r="A2765" s="6">
        <v>41752</v>
      </c>
      <c r="B2765" s="3">
        <v>21</v>
      </c>
      <c r="C2765" s="3">
        <v>21.25</v>
      </c>
      <c r="D2765" s="3">
        <v>21</v>
      </c>
      <c r="E2765" s="3">
        <v>21.25</v>
      </c>
      <c r="F2765" s="3">
        <v>123</v>
      </c>
      <c r="G2765" s="3">
        <v>21.25</v>
      </c>
    </row>
    <row r="2766" spans="1:7" x14ac:dyDescent="0.3">
      <c r="A2766" s="6">
        <v>41753</v>
      </c>
      <c r="B2766" s="3">
        <v>21.85</v>
      </c>
      <c r="C2766" s="3">
        <v>22.6</v>
      </c>
      <c r="D2766" s="3">
        <v>21.85</v>
      </c>
      <c r="E2766" s="3">
        <v>22.6</v>
      </c>
      <c r="F2766" s="3">
        <v>176</v>
      </c>
      <c r="G2766" s="3">
        <v>22.6</v>
      </c>
    </row>
    <row r="2767" spans="1:7" x14ac:dyDescent="0.3">
      <c r="A2767" s="6">
        <v>41754</v>
      </c>
      <c r="B2767" s="3">
        <v>22.7</v>
      </c>
      <c r="C2767" s="3">
        <v>22.7</v>
      </c>
      <c r="D2767" s="3">
        <v>22.25</v>
      </c>
      <c r="E2767" s="3">
        <v>22.7</v>
      </c>
      <c r="F2767" s="3">
        <v>67</v>
      </c>
      <c r="G2767" s="3">
        <v>22.65</v>
      </c>
    </row>
    <row r="2768" spans="1:7" x14ac:dyDescent="0.3">
      <c r="A2768" s="6">
        <v>41757</v>
      </c>
      <c r="B2768" s="3">
        <v>23.21</v>
      </c>
      <c r="C2768" s="3">
        <v>23.3</v>
      </c>
      <c r="D2768" s="3">
        <v>23.2</v>
      </c>
      <c r="E2768" s="3">
        <v>23.3</v>
      </c>
      <c r="F2768" s="3">
        <v>89</v>
      </c>
      <c r="G2768" s="3">
        <v>23.3</v>
      </c>
    </row>
    <row r="2769" spans="1:7" x14ac:dyDescent="0.3">
      <c r="A2769" s="6">
        <v>41758</v>
      </c>
      <c r="B2769" s="3">
        <v>22.9</v>
      </c>
      <c r="C2769" s="3">
        <v>23.1</v>
      </c>
      <c r="D2769" s="3">
        <v>22.8</v>
      </c>
      <c r="E2769" s="3">
        <v>23</v>
      </c>
      <c r="F2769" s="3">
        <v>80</v>
      </c>
      <c r="G2769" s="3">
        <v>23</v>
      </c>
    </row>
    <row r="2770" spans="1:7" x14ac:dyDescent="0.3">
      <c r="A2770" s="6">
        <v>41759</v>
      </c>
      <c r="B2770" s="3">
        <v>23.5</v>
      </c>
      <c r="C2770" s="3">
        <v>23.55</v>
      </c>
      <c r="D2770" s="3">
        <v>23.25</v>
      </c>
      <c r="E2770" s="3">
        <v>23.3</v>
      </c>
      <c r="F2770" s="3">
        <v>57</v>
      </c>
      <c r="G2770" s="3">
        <v>23.25</v>
      </c>
    </row>
    <row r="2771" spans="1:7" x14ac:dyDescent="0.3">
      <c r="A2771" s="6">
        <v>41761</v>
      </c>
      <c r="B2771" s="3">
        <v>26.7</v>
      </c>
      <c r="C2771" s="3">
        <v>26.7</v>
      </c>
      <c r="D2771" s="3">
        <v>26.7</v>
      </c>
      <c r="E2771" s="3">
        <v>26.7</v>
      </c>
      <c r="F2771" s="3">
        <v>0</v>
      </c>
      <c r="G2771" s="3">
        <v>26.7</v>
      </c>
    </row>
    <row r="2772" spans="1:7" x14ac:dyDescent="0.3">
      <c r="A2772" s="6">
        <v>41764</v>
      </c>
      <c r="B2772" s="3">
        <v>25.5</v>
      </c>
      <c r="C2772" s="3">
        <v>25.5</v>
      </c>
      <c r="D2772" s="3">
        <v>25.5</v>
      </c>
      <c r="E2772" s="3">
        <v>25.5</v>
      </c>
      <c r="F2772" s="3">
        <v>25</v>
      </c>
      <c r="G2772" s="3">
        <v>25.5</v>
      </c>
    </row>
    <row r="2773" spans="1:7" x14ac:dyDescent="0.3">
      <c r="A2773" s="6">
        <v>41765</v>
      </c>
      <c r="B2773" s="3">
        <v>25.75</v>
      </c>
      <c r="C2773" s="3">
        <v>25.75</v>
      </c>
      <c r="D2773" s="3">
        <v>25.75</v>
      </c>
      <c r="E2773" s="3">
        <v>25.75</v>
      </c>
      <c r="F2773" s="3">
        <v>5</v>
      </c>
      <c r="G2773" s="3">
        <v>25.75</v>
      </c>
    </row>
    <row r="2774" spans="1:7" x14ac:dyDescent="0.3">
      <c r="A2774" s="6">
        <v>41766</v>
      </c>
      <c r="B2774" s="3">
        <v>26.4</v>
      </c>
      <c r="C2774" s="3">
        <v>26.4</v>
      </c>
      <c r="D2774" s="3">
        <v>26.35</v>
      </c>
      <c r="E2774" s="3">
        <v>26.4</v>
      </c>
      <c r="F2774" s="3">
        <v>17</v>
      </c>
      <c r="G2774" s="3">
        <v>26.25</v>
      </c>
    </row>
    <row r="2775" spans="1:7" x14ac:dyDescent="0.3">
      <c r="A2775" s="6">
        <v>41767</v>
      </c>
      <c r="B2775" s="3">
        <v>26.15</v>
      </c>
      <c r="C2775" s="3">
        <v>26.2</v>
      </c>
      <c r="D2775" s="3">
        <v>26.1</v>
      </c>
      <c r="E2775" s="3">
        <v>26.1</v>
      </c>
      <c r="F2775" s="3">
        <v>31</v>
      </c>
      <c r="G2775" s="3">
        <v>26</v>
      </c>
    </row>
    <row r="2776" spans="1:7" x14ac:dyDescent="0.3">
      <c r="A2776" s="6">
        <v>41768</v>
      </c>
      <c r="B2776" s="3">
        <v>25.9</v>
      </c>
      <c r="C2776" s="3">
        <v>25.9</v>
      </c>
      <c r="D2776" s="3">
        <v>25.9</v>
      </c>
      <c r="E2776" s="3">
        <v>25.9</v>
      </c>
      <c r="F2776" s="3">
        <v>10</v>
      </c>
      <c r="G2776" s="3">
        <v>25.9</v>
      </c>
    </row>
    <row r="2777" spans="1:7" x14ac:dyDescent="0.3">
      <c r="A2777" s="6">
        <v>41771</v>
      </c>
      <c r="B2777" s="3">
        <v>26.7</v>
      </c>
      <c r="C2777" s="3">
        <v>26.7</v>
      </c>
      <c r="D2777" s="3">
        <v>26.6</v>
      </c>
      <c r="E2777" s="3">
        <v>26.7</v>
      </c>
      <c r="F2777" s="3">
        <v>10</v>
      </c>
      <c r="G2777" s="3">
        <v>26.7</v>
      </c>
    </row>
    <row r="2778" spans="1:7" x14ac:dyDescent="0.3">
      <c r="A2778" s="6">
        <v>41772</v>
      </c>
      <c r="B2778" s="3">
        <v>26.45</v>
      </c>
      <c r="C2778" s="3">
        <v>26.5</v>
      </c>
      <c r="D2778" s="3">
        <v>26.25</v>
      </c>
      <c r="E2778" s="3">
        <v>26.4</v>
      </c>
      <c r="F2778" s="3">
        <v>91</v>
      </c>
      <c r="G2778" s="3">
        <v>26.4</v>
      </c>
    </row>
    <row r="2779" spans="1:7" x14ac:dyDescent="0.3">
      <c r="A2779" s="6">
        <v>41773</v>
      </c>
      <c r="B2779" s="3">
        <v>26.77</v>
      </c>
      <c r="C2779" s="3">
        <v>26.77</v>
      </c>
      <c r="D2779" s="3">
        <v>26.35</v>
      </c>
      <c r="E2779" s="3">
        <v>26.35</v>
      </c>
      <c r="F2779" s="3">
        <v>26</v>
      </c>
      <c r="G2779" s="3">
        <v>26.35</v>
      </c>
    </row>
    <row r="2780" spans="1:7" x14ac:dyDescent="0.3">
      <c r="A2780" s="6">
        <v>41774</v>
      </c>
      <c r="B2780" s="3">
        <v>26</v>
      </c>
      <c r="C2780" s="3">
        <v>26.2</v>
      </c>
      <c r="D2780" s="3">
        <v>26</v>
      </c>
      <c r="E2780" s="3">
        <v>26.2</v>
      </c>
      <c r="F2780" s="3">
        <v>11</v>
      </c>
      <c r="G2780" s="3">
        <v>26.2</v>
      </c>
    </row>
    <row r="2781" spans="1:7" x14ac:dyDescent="0.3">
      <c r="A2781" s="6">
        <v>41775</v>
      </c>
      <c r="B2781" s="3">
        <v>26.57</v>
      </c>
      <c r="C2781" s="3">
        <v>26.57</v>
      </c>
      <c r="D2781" s="3">
        <v>26.35</v>
      </c>
      <c r="E2781" s="3">
        <v>26.35</v>
      </c>
      <c r="F2781" s="3">
        <v>11</v>
      </c>
      <c r="G2781" s="3">
        <v>26.35</v>
      </c>
    </row>
    <row r="2782" spans="1:7" x14ac:dyDescent="0.3">
      <c r="A2782" s="6">
        <v>41778</v>
      </c>
      <c r="B2782" s="3">
        <v>26.2</v>
      </c>
      <c r="C2782" s="3">
        <v>26.2</v>
      </c>
      <c r="D2782" s="3">
        <v>26.2</v>
      </c>
      <c r="E2782" s="3">
        <v>26.2</v>
      </c>
      <c r="F2782" s="3">
        <v>0</v>
      </c>
      <c r="G2782" s="3">
        <v>26.2</v>
      </c>
    </row>
    <row r="2783" spans="1:7" x14ac:dyDescent="0.3">
      <c r="A2783" s="6">
        <v>41779</v>
      </c>
      <c r="B2783" s="3">
        <v>25.8</v>
      </c>
      <c r="C2783" s="3">
        <v>25.8</v>
      </c>
      <c r="D2783" s="3">
        <v>25.8</v>
      </c>
      <c r="E2783" s="3">
        <v>25.8</v>
      </c>
      <c r="F2783" s="3">
        <v>0</v>
      </c>
      <c r="G2783" s="3">
        <v>25.8</v>
      </c>
    </row>
    <row r="2784" spans="1:7" x14ac:dyDescent="0.3">
      <c r="A2784" s="6">
        <v>41780</v>
      </c>
      <c r="B2784" s="3">
        <v>26.1</v>
      </c>
      <c r="C2784" s="3">
        <v>26.2</v>
      </c>
      <c r="D2784" s="3">
        <v>26.1</v>
      </c>
      <c r="E2784" s="3">
        <v>26.2</v>
      </c>
      <c r="F2784" s="3">
        <v>11</v>
      </c>
      <c r="G2784" s="3">
        <v>26.2</v>
      </c>
    </row>
    <row r="2785" spans="1:7" x14ac:dyDescent="0.3">
      <c r="A2785" s="6">
        <v>41781</v>
      </c>
      <c r="B2785" s="3">
        <v>26.3</v>
      </c>
      <c r="C2785" s="3">
        <v>26.3</v>
      </c>
      <c r="D2785" s="3">
        <v>26.25</v>
      </c>
      <c r="E2785" s="3">
        <v>26.25</v>
      </c>
      <c r="F2785" s="3">
        <v>10</v>
      </c>
      <c r="G2785" s="3">
        <v>26.23</v>
      </c>
    </row>
    <row r="2786" spans="1:7" x14ac:dyDescent="0.3">
      <c r="A2786" s="6">
        <v>41782</v>
      </c>
      <c r="B2786" s="3">
        <v>26.7</v>
      </c>
      <c r="C2786" s="3">
        <v>26.7</v>
      </c>
      <c r="D2786" s="3">
        <v>26.7</v>
      </c>
      <c r="E2786" s="3">
        <v>26.7</v>
      </c>
      <c r="F2786" s="3">
        <v>0</v>
      </c>
      <c r="G2786" s="3">
        <v>26.7</v>
      </c>
    </row>
    <row r="2787" spans="1:7" x14ac:dyDescent="0.3">
      <c r="A2787" s="6">
        <v>41785</v>
      </c>
      <c r="B2787" s="3">
        <v>27.3</v>
      </c>
      <c r="C2787" s="3">
        <v>27.9</v>
      </c>
      <c r="D2787" s="3">
        <v>27.3</v>
      </c>
      <c r="E2787" s="3">
        <v>27.85</v>
      </c>
      <c r="F2787" s="3">
        <v>58</v>
      </c>
      <c r="G2787" s="3">
        <v>27.85</v>
      </c>
    </row>
    <row r="2788" spans="1:7" x14ac:dyDescent="0.3">
      <c r="A2788" s="6">
        <v>41786</v>
      </c>
      <c r="B2788" s="3">
        <v>28.05</v>
      </c>
      <c r="C2788" s="3">
        <v>28.05</v>
      </c>
      <c r="D2788" s="3">
        <v>27.5</v>
      </c>
      <c r="E2788" s="3">
        <v>27.5</v>
      </c>
      <c r="F2788" s="3">
        <v>10</v>
      </c>
      <c r="G2788" s="3">
        <v>27.6</v>
      </c>
    </row>
    <row r="2789" spans="1:7" x14ac:dyDescent="0.3">
      <c r="A2789" s="6">
        <v>41787</v>
      </c>
      <c r="B2789" s="3">
        <v>28.25</v>
      </c>
      <c r="C2789" s="3">
        <v>28.55</v>
      </c>
      <c r="D2789" s="3">
        <v>28.1</v>
      </c>
      <c r="E2789" s="3">
        <v>28.45</v>
      </c>
      <c r="F2789" s="3">
        <v>82</v>
      </c>
      <c r="G2789" s="3">
        <v>28.4</v>
      </c>
    </row>
    <row r="2790" spans="1:7" x14ac:dyDescent="0.3">
      <c r="A2790" s="6">
        <v>41789</v>
      </c>
      <c r="B2790" s="3">
        <v>27.35</v>
      </c>
      <c r="C2790" s="3">
        <v>27.35</v>
      </c>
      <c r="D2790" s="3">
        <v>27.35</v>
      </c>
      <c r="E2790" s="3">
        <v>27.35</v>
      </c>
      <c r="F2790" s="3">
        <v>0</v>
      </c>
      <c r="G2790" s="3">
        <v>27.35</v>
      </c>
    </row>
    <row r="2791" spans="1:7" x14ac:dyDescent="0.3">
      <c r="A2791" s="6">
        <v>41792</v>
      </c>
      <c r="B2791" s="3">
        <v>29.75</v>
      </c>
      <c r="C2791" s="3">
        <v>29.75</v>
      </c>
      <c r="D2791" s="3">
        <v>29.75</v>
      </c>
      <c r="E2791" s="3">
        <v>29.75</v>
      </c>
      <c r="F2791" s="3">
        <v>19</v>
      </c>
      <c r="G2791" s="3">
        <v>29.75</v>
      </c>
    </row>
    <row r="2792" spans="1:7" x14ac:dyDescent="0.3">
      <c r="A2792" s="6">
        <v>41793</v>
      </c>
      <c r="B2792" s="3">
        <v>29.3</v>
      </c>
      <c r="C2792" s="3">
        <v>29.3</v>
      </c>
      <c r="D2792" s="3">
        <v>29</v>
      </c>
      <c r="E2792" s="3">
        <v>29</v>
      </c>
      <c r="F2792" s="3">
        <v>42</v>
      </c>
      <c r="G2792" s="3">
        <v>29</v>
      </c>
    </row>
    <row r="2793" spans="1:7" x14ac:dyDescent="0.3">
      <c r="A2793" s="6">
        <v>41794</v>
      </c>
      <c r="B2793" s="3">
        <v>29.2</v>
      </c>
      <c r="C2793" s="3">
        <v>29.25</v>
      </c>
      <c r="D2793" s="3">
        <v>29.2</v>
      </c>
      <c r="E2793" s="3">
        <v>29.2</v>
      </c>
      <c r="F2793" s="3">
        <v>11</v>
      </c>
      <c r="G2793" s="3">
        <v>29</v>
      </c>
    </row>
    <row r="2794" spans="1:7" x14ac:dyDescent="0.3">
      <c r="A2794" s="6">
        <v>41795</v>
      </c>
      <c r="B2794" s="3">
        <v>29</v>
      </c>
      <c r="C2794" s="3">
        <v>29.25</v>
      </c>
      <c r="D2794" s="3">
        <v>29</v>
      </c>
      <c r="E2794" s="3">
        <v>29.2</v>
      </c>
      <c r="F2794" s="3">
        <v>21</v>
      </c>
      <c r="G2794" s="3">
        <v>29.2</v>
      </c>
    </row>
    <row r="2795" spans="1:7" x14ac:dyDescent="0.3">
      <c r="A2795" s="6">
        <v>41796</v>
      </c>
      <c r="B2795" s="3">
        <v>29.05</v>
      </c>
      <c r="C2795" s="3">
        <v>29.05</v>
      </c>
      <c r="D2795" s="3">
        <v>28.8</v>
      </c>
      <c r="E2795" s="3">
        <v>28.8</v>
      </c>
      <c r="F2795" s="3">
        <v>67</v>
      </c>
      <c r="G2795" s="3">
        <v>28.8</v>
      </c>
    </row>
    <row r="2796" spans="1:7" x14ac:dyDescent="0.3">
      <c r="A2796" s="6">
        <v>41800</v>
      </c>
      <c r="B2796" s="3">
        <v>29</v>
      </c>
      <c r="C2796" s="3">
        <v>29</v>
      </c>
      <c r="D2796" s="3">
        <v>28.65</v>
      </c>
      <c r="E2796" s="3">
        <v>28.65</v>
      </c>
      <c r="F2796" s="3">
        <v>39</v>
      </c>
      <c r="G2796" s="3">
        <v>28.63</v>
      </c>
    </row>
    <row r="2797" spans="1:7" x14ac:dyDescent="0.3">
      <c r="A2797" s="6">
        <v>41801</v>
      </c>
      <c r="B2797" s="3">
        <v>28.9</v>
      </c>
      <c r="C2797" s="3">
        <v>29.05</v>
      </c>
      <c r="D2797" s="3">
        <v>28.85</v>
      </c>
      <c r="E2797" s="3">
        <v>29</v>
      </c>
      <c r="F2797" s="3">
        <v>30</v>
      </c>
      <c r="G2797" s="3">
        <v>29</v>
      </c>
    </row>
    <row r="2798" spans="1:7" x14ac:dyDescent="0.3">
      <c r="A2798" s="6">
        <v>41802</v>
      </c>
      <c r="B2798" s="3">
        <v>29.15</v>
      </c>
      <c r="C2798" s="3">
        <v>29.4</v>
      </c>
      <c r="D2798" s="3">
        <v>29.15</v>
      </c>
      <c r="E2798" s="3">
        <v>29.25</v>
      </c>
      <c r="F2798" s="3">
        <v>22</v>
      </c>
      <c r="G2798" s="3">
        <v>29.25</v>
      </c>
    </row>
    <row r="2799" spans="1:7" x14ac:dyDescent="0.3">
      <c r="A2799" s="6">
        <v>41803</v>
      </c>
      <c r="B2799" s="3">
        <v>29.5</v>
      </c>
      <c r="C2799" s="3">
        <v>29.75</v>
      </c>
      <c r="D2799" s="3">
        <v>29.5</v>
      </c>
      <c r="E2799" s="3">
        <v>29.5</v>
      </c>
      <c r="F2799" s="3">
        <v>17</v>
      </c>
      <c r="G2799" s="3">
        <v>29.5</v>
      </c>
    </row>
    <row r="2800" spans="1:7" x14ac:dyDescent="0.3">
      <c r="A2800" s="6">
        <v>41806</v>
      </c>
      <c r="B2800" s="3">
        <v>29.6</v>
      </c>
      <c r="C2800" s="3">
        <v>29.8</v>
      </c>
      <c r="D2800" s="3">
        <v>29.6</v>
      </c>
      <c r="E2800" s="3">
        <v>29.8</v>
      </c>
      <c r="F2800" s="3">
        <v>16</v>
      </c>
      <c r="G2800" s="3">
        <v>29.8</v>
      </c>
    </row>
    <row r="2801" spans="1:7" x14ac:dyDescent="0.3">
      <c r="A2801" s="6">
        <v>41807</v>
      </c>
      <c r="B2801" s="3">
        <v>29.7</v>
      </c>
      <c r="C2801" s="3">
        <v>30</v>
      </c>
      <c r="D2801" s="3">
        <v>29.7</v>
      </c>
      <c r="E2801" s="3">
        <v>30</v>
      </c>
      <c r="F2801" s="3">
        <v>44</v>
      </c>
      <c r="G2801" s="3">
        <v>29.88</v>
      </c>
    </row>
    <row r="2802" spans="1:7" x14ac:dyDescent="0.3">
      <c r="A2802" s="6">
        <v>41808</v>
      </c>
      <c r="B2802" s="3">
        <v>29.9</v>
      </c>
      <c r="C2802" s="3">
        <v>29.9</v>
      </c>
      <c r="D2802" s="3">
        <v>29.74</v>
      </c>
      <c r="E2802" s="3">
        <v>29.8</v>
      </c>
      <c r="F2802" s="3">
        <v>62</v>
      </c>
      <c r="G2802" s="3">
        <v>29.8</v>
      </c>
    </row>
    <row r="2803" spans="1:7" x14ac:dyDescent="0.3">
      <c r="A2803" s="6">
        <v>41809</v>
      </c>
      <c r="B2803" s="3">
        <v>29.2</v>
      </c>
      <c r="C2803" s="3">
        <v>29.4</v>
      </c>
      <c r="D2803" s="3">
        <v>29.2</v>
      </c>
      <c r="E2803" s="3">
        <v>29.4</v>
      </c>
      <c r="F2803" s="3">
        <v>33</v>
      </c>
      <c r="G2803" s="3">
        <v>29.4</v>
      </c>
    </row>
    <row r="2804" spans="1:7" x14ac:dyDescent="0.3">
      <c r="A2804" s="6">
        <v>41810</v>
      </c>
      <c r="B2804" s="3">
        <v>29.6</v>
      </c>
      <c r="C2804" s="3">
        <v>29.61</v>
      </c>
      <c r="D2804" s="3">
        <v>29.6</v>
      </c>
      <c r="E2804" s="3">
        <v>29.61</v>
      </c>
      <c r="F2804" s="3">
        <v>10</v>
      </c>
      <c r="G2804" s="3">
        <v>29.6</v>
      </c>
    </row>
    <row r="2805" spans="1:7" x14ac:dyDescent="0.3">
      <c r="A2805" s="6">
        <v>41813</v>
      </c>
      <c r="B2805" s="3">
        <v>30.3</v>
      </c>
      <c r="C2805" s="3">
        <v>30.35</v>
      </c>
      <c r="D2805" s="3">
        <v>30.2</v>
      </c>
      <c r="E2805" s="3">
        <v>30.35</v>
      </c>
      <c r="F2805" s="3">
        <v>31</v>
      </c>
      <c r="G2805" s="3">
        <v>30.05</v>
      </c>
    </row>
    <row r="2806" spans="1:7" x14ac:dyDescent="0.3">
      <c r="A2806" s="6">
        <v>41814</v>
      </c>
      <c r="B2806" s="3">
        <v>29.9</v>
      </c>
      <c r="C2806" s="3">
        <v>29.9</v>
      </c>
      <c r="D2806" s="3">
        <v>29.5</v>
      </c>
      <c r="E2806" s="3">
        <v>29.55</v>
      </c>
      <c r="F2806" s="3">
        <v>21</v>
      </c>
      <c r="G2806" s="3">
        <v>29.7</v>
      </c>
    </row>
    <row r="2807" spans="1:7" x14ac:dyDescent="0.3">
      <c r="A2807" s="6">
        <v>41815</v>
      </c>
      <c r="B2807" s="3">
        <v>29.6</v>
      </c>
      <c r="C2807" s="3">
        <v>29.75</v>
      </c>
      <c r="D2807" s="3">
        <v>29.4</v>
      </c>
      <c r="E2807" s="3">
        <v>29.75</v>
      </c>
      <c r="F2807" s="3">
        <v>16</v>
      </c>
      <c r="G2807" s="3">
        <v>29.55</v>
      </c>
    </row>
    <row r="2808" spans="1:7" x14ac:dyDescent="0.3">
      <c r="A2808" s="6">
        <v>41816</v>
      </c>
      <c r="B2808" s="3">
        <v>29</v>
      </c>
      <c r="C2808" s="3">
        <v>29.05</v>
      </c>
      <c r="D2808" s="3">
        <v>28.85</v>
      </c>
      <c r="E2808" s="3">
        <v>28.88</v>
      </c>
      <c r="F2808" s="3">
        <v>25</v>
      </c>
      <c r="G2808" s="3">
        <v>28.88</v>
      </c>
    </row>
    <row r="2809" spans="1:7" x14ac:dyDescent="0.3">
      <c r="A2809" s="6">
        <v>41817</v>
      </c>
      <c r="B2809" s="3">
        <v>28.9</v>
      </c>
      <c r="C2809" s="3">
        <v>28.9</v>
      </c>
      <c r="D2809" s="3">
        <v>28.9</v>
      </c>
      <c r="E2809" s="3">
        <v>28.9</v>
      </c>
      <c r="F2809" s="3">
        <v>2</v>
      </c>
      <c r="G2809" s="3">
        <v>28.9</v>
      </c>
    </row>
    <row r="2810" spans="1:7" x14ac:dyDescent="0.3">
      <c r="A2810" s="6">
        <v>41820</v>
      </c>
      <c r="B2810" s="3">
        <v>29</v>
      </c>
      <c r="C2810" s="3">
        <v>29.65</v>
      </c>
      <c r="D2810" s="3">
        <v>29</v>
      </c>
      <c r="E2810" s="3">
        <v>29.65</v>
      </c>
      <c r="F2810" s="3">
        <v>24</v>
      </c>
      <c r="G2810" s="3">
        <v>29.42</v>
      </c>
    </row>
    <row r="2811" spans="1:7" x14ac:dyDescent="0.3">
      <c r="A2811" s="6">
        <v>41821</v>
      </c>
      <c r="B2811" s="3">
        <v>30.5</v>
      </c>
      <c r="C2811" s="3">
        <v>30.8</v>
      </c>
      <c r="D2811" s="3">
        <v>30.5</v>
      </c>
      <c r="E2811" s="3">
        <v>30.75</v>
      </c>
      <c r="F2811" s="3">
        <v>11</v>
      </c>
      <c r="G2811" s="3">
        <v>30.8</v>
      </c>
    </row>
    <row r="2812" spans="1:7" x14ac:dyDescent="0.3">
      <c r="A2812" s="6">
        <v>41822</v>
      </c>
      <c r="B2812" s="3">
        <v>30.9</v>
      </c>
      <c r="C2812" s="3">
        <v>30.9</v>
      </c>
      <c r="D2812" s="3">
        <v>30.55</v>
      </c>
      <c r="E2812" s="3">
        <v>30.55</v>
      </c>
      <c r="F2812" s="3">
        <v>30</v>
      </c>
      <c r="G2812" s="3">
        <v>30.55</v>
      </c>
    </row>
    <row r="2813" spans="1:7" x14ac:dyDescent="0.3">
      <c r="A2813" s="6">
        <v>41823</v>
      </c>
      <c r="B2813" s="3">
        <v>30.35</v>
      </c>
      <c r="C2813" s="3">
        <v>30.35</v>
      </c>
      <c r="D2813" s="3">
        <v>30.35</v>
      </c>
      <c r="E2813" s="3">
        <v>30.35</v>
      </c>
      <c r="F2813" s="3">
        <v>3</v>
      </c>
      <c r="G2813" s="3">
        <v>30.35</v>
      </c>
    </row>
    <row r="2814" spans="1:7" x14ac:dyDescent="0.3">
      <c r="A2814" s="6">
        <v>41824</v>
      </c>
      <c r="B2814" s="3">
        <v>30</v>
      </c>
      <c r="C2814" s="3">
        <v>30.25</v>
      </c>
      <c r="D2814" s="3">
        <v>30</v>
      </c>
      <c r="E2814" s="3">
        <v>30.2</v>
      </c>
      <c r="F2814" s="3">
        <v>43</v>
      </c>
      <c r="G2814" s="3">
        <v>30.53</v>
      </c>
    </row>
    <row r="2815" spans="1:7" x14ac:dyDescent="0.3">
      <c r="A2815" s="6">
        <v>41827</v>
      </c>
      <c r="B2815" s="3">
        <v>31.4</v>
      </c>
      <c r="C2815" s="3">
        <v>31.4</v>
      </c>
      <c r="D2815" s="3">
        <v>31.4</v>
      </c>
      <c r="E2815" s="3">
        <v>31.4</v>
      </c>
      <c r="F2815" s="3">
        <v>15</v>
      </c>
      <c r="G2815" s="3">
        <v>31.73</v>
      </c>
    </row>
    <row r="2816" spans="1:7" x14ac:dyDescent="0.3">
      <c r="A2816" s="6">
        <v>41828</v>
      </c>
      <c r="B2816" s="3">
        <v>31.6</v>
      </c>
      <c r="C2816" s="3">
        <v>31.6</v>
      </c>
      <c r="D2816" s="3">
        <v>31.2</v>
      </c>
      <c r="E2816" s="3">
        <v>31.2</v>
      </c>
      <c r="F2816" s="3">
        <v>6</v>
      </c>
      <c r="G2816" s="3">
        <v>31.2</v>
      </c>
    </row>
    <row r="2817" spans="1:7" x14ac:dyDescent="0.3">
      <c r="A2817" s="6">
        <v>41829</v>
      </c>
      <c r="B2817" s="3">
        <v>31.3</v>
      </c>
      <c r="C2817" s="3">
        <v>31.3</v>
      </c>
      <c r="D2817" s="3">
        <v>31.3</v>
      </c>
      <c r="E2817" s="3">
        <v>31.3</v>
      </c>
      <c r="F2817" s="3">
        <v>14</v>
      </c>
      <c r="G2817" s="3">
        <v>31.3</v>
      </c>
    </row>
    <row r="2818" spans="1:7" x14ac:dyDescent="0.3">
      <c r="A2818" s="6">
        <v>41830</v>
      </c>
      <c r="B2818" s="3">
        <v>31.8</v>
      </c>
      <c r="C2818" s="3">
        <v>31.8</v>
      </c>
      <c r="D2818" s="3">
        <v>31.75</v>
      </c>
      <c r="E2818" s="3">
        <v>31.75</v>
      </c>
      <c r="F2818" s="3">
        <v>3</v>
      </c>
      <c r="G2818" s="3">
        <v>31.75</v>
      </c>
    </row>
    <row r="2819" spans="1:7" x14ac:dyDescent="0.3">
      <c r="A2819" s="6">
        <v>41831</v>
      </c>
      <c r="B2819" s="3">
        <v>31.81</v>
      </c>
      <c r="C2819" s="3">
        <v>31.81</v>
      </c>
      <c r="D2819" s="3">
        <v>31.76</v>
      </c>
      <c r="E2819" s="3">
        <v>31.76</v>
      </c>
      <c r="F2819" s="3">
        <v>50</v>
      </c>
      <c r="G2819" s="3">
        <v>31.81</v>
      </c>
    </row>
    <row r="2820" spans="1:7" x14ac:dyDescent="0.3">
      <c r="A2820" s="6">
        <v>41834</v>
      </c>
      <c r="B2820" s="3">
        <v>32.5</v>
      </c>
      <c r="C2820" s="3">
        <v>32.5</v>
      </c>
      <c r="D2820" s="3">
        <v>32.5</v>
      </c>
      <c r="E2820" s="3">
        <v>32.5</v>
      </c>
      <c r="F2820" s="3">
        <v>47</v>
      </c>
      <c r="G2820" s="3">
        <v>32.5</v>
      </c>
    </row>
    <row r="2821" spans="1:7" x14ac:dyDescent="0.3">
      <c r="A2821" s="6">
        <v>41835</v>
      </c>
      <c r="B2821" s="3">
        <v>32.75</v>
      </c>
      <c r="C2821" s="3">
        <v>32.75</v>
      </c>
      <c r="D2821" s="3">
        <v>32.450000000000003</v>
      </c>
      <c r="E2821" s="3">
        <v>32.450000000000003</v>
      </c>
      <c r="F2821" s="3">
        <v>9</v>
      </c>
      <c r="G2821" s="3">
        <v>32.6</v>
      </c>
    </row>
    <row r="2822" spans="1:7" x14ac:dyDescent="0.3">
      <c r="A2822" s="6">
        <v>41836</v>
      </c>
      <c r="B2822" s="3">
        <v>32.53</v>
      </c>
      <c r="C2822" s="3">
        <v>32.53</v>
      </c>
      <c r="D2822" s="3">
        <v>32.53</v>
      </c>
      <c r="E2822" s="3">
        <v>32.53</v>
      </c>
      <c r="F2822" s="3">
        <v>0</v>
      </c>
      <c r="G2822" s="3">
        <v>32.53</v>
      </c>
    </row>
    <row r="2823" spans="1:7" x14ac:dyDescent="0.3">
      <c r="A2823" s="6">
        <v>41837</v>
      </c>
      <c r="B2823" s="3">
        <v>32.700000000000003</v>
      </c>
      <c r="C2823" s="3">
        <v>32.729999999999997</v>
      </c>
      <c r="D2823" s="3">
        <v>32.6</v>
      </c>
      <c r="E2823" s="3">
        <v>32.72</v>
      </c>
      <c r="F2823" s="3">
        <v>25</v>
      </c>
      <c r="G2823" s="3">
        <v>32.659999999999997</v>
      </c>
    </row>
    <row r="2824" spans="1:7" x14ac:dyDescent="0.3">
      <c r="A2824" s="6">
        <v>41838</v>
      </c>
      <c r="B2824" s="3">
        <v>32.6</v>
      </c>
      <c r="C2824" s="3">
        <v>32.6</v>
      </c>
      <c r="D2824" s="3">
        <v>32.6</v>
      </c>
      <c r="E2824" s="3">
        <v>32.6</v>
      </c>
      <c r="F2824" s="3">
        <v>6</v>
      </c>
      <c r="G2824" s="3">
        <v>32.6</v>
      </c>
    </row>
    <row r="2825" spans="1:7" x14ac:dyDescent="0.3">
      <c r="A2825" s="6">
        <v>41841</v>
      </c>
      <c r="B2825" s="3">
        <v>32.28</v>
      </c>
      <c r="C2825" s="3">
        <v>32.28</v>
      </c>
      <c r="D2825" s="3">
        <v>32.28</v>
      </c>
      <c r="E2825" s="3">
        <v>32.28</v>
      </c>
      <c r="F2825" s="3">
        <v>0</v>
      </c>
      <c r="G2825" s="3">
        <v>32.28</v>
      </c>
    </row>
    <row r="2826" spans="1:7" x14ac:dyDescent="0.3">
      <c r="A2826" s="6">
        <v>41842</v>
      </c>
      <c r="B2826" s="3">
        <v>32.450000000000003</v>
      </c>
      <c r="C2826" s="3">
        <v>32.6</v>
      </c>
      <c r="D2826" s="3">
        <v>32.4</v>
      </c>
      <c r="E2826" s="3">
        <v>32.6</v>
      </c>
      <c r="F2826" s="3">
        <v>38</v>
      </c>
      <c r="G2826" s="3">
        <v>32.6</v>
      </c>
    </row>
    <row r="2827" spans="1:7" x14ac:dyDescent="0.3">
      <c r="A2827" s="6">
        <v>41843</v>
      </c>
      <c r="B2827" s="3">
        <v>32.700000000000003</v>
      </c>
      <c r="C2827" s="3">
        <v>32.799999999999997</v>
      </c>
      <c r="D2827" s="3">
        <v>32.68</v>
      </c>
      <c r="E2827" s="3">
        <v>32.799999999999997</v>
      </c>
      <c r="F2827" s="3">
        <v>47</v>
      </c>
      <c r="G2827" s="3">
        <v>32.79</v>
      </c>
    </row>
    <row r="2828" spans="1:7" x14ac:dyDescent="0.3">
      <c r="A2828" s="6">
        <v>41844</v>
      </c>
      <c r="B2828" s="3">
        <v>32.81</v>
      </c>
      <c r="C2828" s="3">
        <v>33.07</v>
      </c>
      <c r="D2828" s="3">
        <v>32.81</v>
      </c>
      <c r="E2828" s="3">
        <v>32.9</v>
      </c>
      <c r="F2828" s="3">
        <v>22</v>
      </c>
      <c r="G2828" s="3">
        <v>32.99</v>
      </c>
    </row>
    <row r="2829" spans="1:7" x14ac:dyDescent="0.3">
      <c r="A2829" s="6">
        <v>41845</v>
      </c>
      <c r="B2829" s="3">
        <v>33.22</v>
      </c>
      <c r="C2829" s="3">
        <v>33.619999999999997</v>
      </c>
      <c r="D2829" s="3">
        <v>33.22</v>
      </c>
      <c r="E2829" s="3">
        <v>33.619999999999997</v>
      </c>
      <c r="F2829" s="3">
        <v>12</v>
      </c>
      <c r="G2829" s="3">
        <v>33.93</v>
      </c>
    </row>
    <row r="2830" spans="1:7" x14ac:dyDescent="0.3">
      <c r="A2830" s="6">
        <v>41848</v>
      </c>
      <c r="B2830" s="3">
        <v>33.4</v>
      </c>
      <c r="C2830" s="3">
        <v>33.75</v>
      </c>
      <c r="D2830" s="3">
        <v>33.4</v>
      </c>
      <c r="E2830" s="3">
        <v>33.75</v>
      </c>
      <c r="F2830" s="3">
        <v>5</v>
      </c>
      <c r="G2830" s="3">
        <v>33.75</v>
      </c>
    </row>
    <row r="2831" spans="1:7" x14ac:dyDescent="0.3">
      <c r="A2831" s="6">
        <v>41849</v>
      </c>
      <c r="B2831" s="3">
        <v>33.450000000000003</v>
      </c>
      <c r="C2831" s="3">
        <v>33.450000000000003</v>
      </c>
      <c r="D2831" s="3">
        <v>33.049999999999997</v>
      </c>
      <c r="E2831" s="3">
        <v>33.049999999999997</v>
      </c>
      <c r="F2831" s="3">
        <v>34</v>
      </c>
      <c r="G2831" s="3">
        <v>33.1</v>
      </c>
    </row>
    <row r="2832" spans="1:7" x14ac:dyDescent="0.3">
      <c r="A2832" s="6">
        <v>41850</v>
      </c>
      <c r="B2832" s="3">
        <v>32.950000000000003</v>
      </c>
      <c r="C2832" s="3">
        <v>32.950000000000003</v>
      </c>
      <c r="D2832" s="3">
        <v>32.9</v>
      </c>
      <c r="E2832" s="3">
        <v>32.9</v>
      </c>
      <c r="F2832" s="3">
        <v>20</v>
      </c>
      <c r="G2832" s="3">
        <v>32.9</v>
      </c>
    </row>
    <row r="2833" spans="1:7" x14ac:dyDescent="0.3">
      <c r="A2833" s="6">
        <v>41851</v>
      </c>
      <c r="B2833" s="3">
        <v>33.200000000000003</v>
      </c>
      <c r="C2833" s="3">
        <v>33.299999999999997</v>
      </c>
      <c r="D2833" s="3">
        <v>33.200000000000003</v>
      </c>
      <c r="E2833" s="3">
        <v>33.299999999999997</v>
      </c>
      <c r="F2833" s="3">
        <v>56</v>
      </c>
      <c r="G2833" s="3">
        <v>33.299999999999997</v>
      </c>
    </row>
    <row r="2834" spans="1:7" x14ac:dyDescent="0.3">
      <c r="A2834" s="6">
        <v>41852</v>
      </c>
      <c r="B2834" s="3">
        <v>35.299999999999997</v>
      </c>
      <c r="C2834" s="3">
        <v>35.299999999999997</v>
      </c>
      <c r="D2834" s="3">
        <v>35.200000000000003</v>
      </c>
      <c r="E2834" s="3">
        <v>35.25</v>
      </c>
      <c r="F2834" s="3">
        <v>16</v>
      </c>
      <c r="G2834" s="3">
        <v>35.25</v>
      </c>
    </row>
    <row r="2835" spans="1:7" x14ac:dyDescent="0.3">
      <c r="A2835" s="6">
        <v>41855</v>
      </c>
      <c r="B2835" s="3">
        <v>34.5</v>
      </c>
      <c r="C2835" s="3">
        <v>34.549999999999997</v>
      </c>
      <c r="D2835" s="3">
        <v>34.5</v>
      </c>
      <c r="E2835" s="3">
        <v>34.5</v>
      </c>
      <c r="F2835" s="3">
        <v>13</v>
      </c>
      <c r="G2835" s="3">
        <v>34.5</v>
      </c>
    </row>
    <row r="2836" spans="1:7" x14ac:dyDescent="0.3">
      <c r="A2836" s="6">
        <v>41856</v>
      </c>
      <c r="B2836" s="3">
        <v>34</v>
      </c>
      <c r="C2836" s="3">
        <v>34</v>
      </c>
      <c r="D2836" s="3">
        <v>33.65</v>
      </c>
      <c r="E2836" s="3">
        <v>33.65</v>
      </c>
      <c r="F2836" s="3">
        <v>11</v>
      </c>
      <c r="G2836" s="3">
        <v>33.65</v>
      </c>
    </row>
    <row r="2837" spans="1:7" x14ac:dyDescent="0.3">
      <c r="A2837" s="6">
        <v>41857</v>
      </c>
      <c r="B2837" s="3">
        <v>33.799999999999997</v>
      </c>
      <c r="C2837" s="3">
        <v>33.799999999999997</v>
      </c>
      <c r="D2837" s="3">
        <v>33.799999999999997</v>
      </c>
      <c r="E2837" s="3">
        <v>33.799999999999997</v>
      </c>
      <c r="F2837" s="3">
        <v>1</v>
      </c>
      <c r="G2837" s="3">
        <v>33.799999999999997</v>
      </c>
    </row>
    <row r="2838" spans="1:7" x14ac:dyDescent="0.3">
      <c r="A2838" s="6">
        <v>41858</v>
      </c>
      <c r="B2838" s="3">
        <v>33.700000000000003</v>
      </c>
      <c r="C2838" s="3">
        <v>33.799999999999997</v>
      </c>
      <c r="D2838" s="3">
        <v>33.700000000000003</v>
      </c>
      <c r="E2838" s="3">
        <v>33.799999999999997</v>
      </c>
      <c r="F2838" s="3">
        <v>29</v>
      </c>
      <c r="G2838" s="3">
        <v>33.799999999999997</v>
      </c>
    </row>
    <row r="2839" spans="1:7" x14ac:dyDescent="0.3">
      <c r="A2839" s="6">
        <v>41859</v>
      </c>
      <c r="B2839" s="3">
        <v>34.200000000000003</v>
      </c>
      <c r="C2839" s="3">
        <v>34.200000000000003</v>
      </c>
      <c r="D2839" s="3">
        <v>34.200000000000003</v>
      </c>
      <c r="E2839" s="3">
        <v>34.200000000000003</v>
      </c>
      <c r="F2839" s="3">
        <v>1</v>
      </c>
      <c r="G2839" s="3">
        <v>33.950000000000003</v>
      </c>
    </row>
    <row r="2840" spans="1:7" x14ac:dyDescent="0.3">
      <c r="A2840" s="6">
        <v>41862</v>
      </c>
      <c r="B2840" s="3">
        <v>33.9</v>
      </c>
      <c r="C2840" s="3">
        <v>34.049999999999997</v>
      </c>
      <c r="D2840" s="3">
        <v>33.9</v>
      </c>
      <c r="E2840" s="3">
        <v>34.049999999999997</v>
      </c>
      <c r="F2840" s="3">
        <v>26</v>
      </c>
      <c r="G2840" s="3">
        <v>34</v>
      </c>
    </row>
    <row r="2841" spans="1:7" x14ac:dyDescent="0.3">
      <c r="A2841" s="6">
        <v>41863</v>
      </c>
      <c r="B2841" s="3">
        <v>34.15</v>
      </c>
      <c r="C2841" s="3">
        <v>34.15</v>
      </c>
      <c r="D2841" s="3">
        <v>34.15</v>
      </c>
      <c r="E2841" s="3">
        <v>34.15</v>
      </c>
      <c r="F2841" s="3">
        <v>10</v>
      </c>
      <c r="G2841" s="3">
        <v>34.15</v>
      </c>
    </row>
    <row r="2842" spans="1:7" x14ac:dyDescent="0.3">
      <c r="A2842" s="6">
        <v>41864</v>
      </c>
      <c r="B2842" s="3">
        <v>34.4</v>
      </c>
      <c r="C2842" s="3">
        <v>34.4</v>
      </c>
      <c r="D2842" s="3">
        <v>34.4</v>
      </c>
      <c r="E2842" s="3">
        <v>34.4</v>
      </c>
      <c r="F2842" s="3">
        <v>0</v>
      </c>
      <c r="G2842" s="3">
        <v>34.4</v>
      </c>
    </row>
    <row r="2843" spans="1:7" x14ac:dyDescent="0.3">
      <c r="A2843" s="6">
        <v>41865</v>
      </c>
      <c r="B2843" s="3">
        <v>34.299999999999997</v>
      </c>
      <c r="C2843" s="3">
        <v>34.299999999999997</v>
      </c>
      <c r="D2843" s="3">
        <v>34.299999999999997</v>
      </c>
      <c r="E2843" s="3">
        <v>34.299999999999997</v>
      </c>
      <c r="F2843" s="3">
        <v>16</v>
      </c>
      <c r="G2843" s="3">
        <v>34.43</v>
      </c>
    </row>
    <row r="2844" spans="1:7" x14ac:dyDescent="0.3">
      <c r="A2844" s="6">
        <v>41866</v>
      </c>
      <c r="B2844" s="3">
        <v>34.200000000000003</v>
      </c>
      <c r="C2844" s="3">
        <v>34.200000000000003</v>
      </c>
      <c r="D2844" s="3">
        <v>34.1</v>
      </c>
      <c r="E2844" s="3">
        <v>34.1</v>
      </c>
      <c r="F2844" s="3">
        <v>11</v>
      </c>
      <c r="G2844" s="3">
        <v>34.25</v>
      </c>
    </row>
    <row r="2845" spans="1:7" x14ac:dyDescent="0.3">
      <c r="A2845" s="6">
        <v>41869</v>
      </c>
      <c r="B2845" s="3">
        <v>33.75</v>
      </c>
      <c r="C2845" s="3">
        <v>33.950000000000003</v>
      </c>
      <c r="D2845" s="3">
        <v>33.75</v>
      </c>
      <c r="E2845" s="3">
        <v>33.950000000000003</v>
      </c>
      <c r="F2845" s="3">
        <v>16</v>
      </c>
      <c r="G2845" s="3">
        <v>33.950000000000003</v>
      </c>
    </row>
    <row r="2846" spans="1:7" x14ac:dyDescent="0.3">
      <c r="A2846" s="6">
        <v>41870</v>
      </c>
      <c r="B2846" s="3">
        <v>33.6</v>
      </c>
      <c r="C2846" s="3">
        <v>33.6</v>
      </c>
      <c r="D2846" s="3">
        <v>33.200000000000003</v>
      </c>
      <c r="E2846" s="3">
        <v>33.200000000000003</v>
      </c>
      <c r="F2846" s="3">
        <v>45</v>
      </c>
      <c r="G2846" s="3">
        <v>33.200000000000003</v>
      </c>
    </row>
    <row r="2847" spans="1:7" x14ac:dyDescent="0.3">
      <c r="A2847" s="6">
        <v>41871</v>
      </c>
      <c r="B2847" s="3">
        <v>33.450000000000003</v>
      </c>
      <c r="C2847" s="3">
        <v>33.549999999999997</v>
      </c>
      <c r="D2847" s="3">
        <v>33.450000000000003</v>
      </c>
      <c r="E2847" s="3">
        <v>33.5</v>
      </c>
      <c r="F2847" s="3">
        <v>27</v>
      </c>
      <c r="G2847" s="3">
        <v>33.5</v>
      </c>
    </row>
    <row r="2848" spans="1:7" x14ac:dyDescent="0.3">
      <c r="A2848" s="6">
        <v>41872</v>
      </c>
      <c r="B2848" s="3">
        <v>33.799999999999997</v>
      </c>
      <c r="C2848" s="3">
        <v>33.85</v>
      </c>
      <c r="D2848" s="3">
        <v>33.75</v>
      </c>
      <c r="E2848" s="3">
        <v>33.85</v>
      </c>
      <c r="F2848" s="3">
        <v>35</v>
      </c>
      <c r="G2848" s="3">
        <v>33.85</v>
      </c>
    </row>
    <row r="2849" spans="1:7" x14ac:dyDescent="0.3">
      <c r="A2849" s="6">
        <v>41873</v>
      </c>
      <c r="B2849" s="3">
        <v>34.15</v>
      </c>
      <c r="C2849" s="3">
        <v>34.200000000000003</v>
      </c>
      <c r="D2849" s="3">
        <v>34.15</v>
      </c>
      <c r="E2849" s="3">
        <v>34.200000000000003</v>
      </c>
      <c r="F2849" s="3">
        <v>5</v>
      </c>
      <c r="G2849" s="3">
        <v>34.200000000000003</v>
      </c>
    </row>
    <row r="2850" spans="1:7" x14ac:dyDescent="0.3">
      <c r="A2850" s="6">
        <v>41876</v>
      </c>
      <c r="B2850" s="3">
        <v>34.9</v>
      </c>
      <c r="C2850" s="3">
        <v>35.049999999999997</v>
      </c>
      <c r="D2850" s="3">
        <v>34.9</v>
      </c>
      <c r="E2850" s="3">
        <v>34.9</v>
      </c>
      <c r="F2850" s="3">
        <v>36</v>
      </c>
      <c r="G2850" s="3">
        <v>34.9</v>
      </c>
    </row>
    <row r="2851" spans="1:7" x14ac:dyDescent="0.3">
      <c r="A2851" s="6">
        <v>41877</v>
      </c>
      <c r="B2851" s="3">
        <v>34.700000000000003</v>
      </c>
      <c r="C2851" s="3">
        <v>34.700000000000003</v>
      </c>
      <c r="D2851" s="3">
        <v>34.6</v>
      </c>
      <c r="E2851" s="3">
        <v>34.65</v>
      </c>
      <c r="F2851" s="3">
        <v>8</v>
      </c>
      <c r="G2851" s="3">
        <v>34.6</v>
      </c>
    </row>
    <row r="2852" spans="1:7" x14ac:dyDescent="0.3">
      <c r="A2852" s="6">
        <v>41878</v>
      </c>
      <c r="B2852" s="3">
        <v>34.75</v>
      </c>
      <c r="C2852" s="3">
        <v>34.75</v>
      </c>
      <c r="D2852" s="3">
        <v>34.450000000000003</v>
      </c>
      <c r="E2852" s="3">
        <v>34.6</v>
      </c>
      <c r="F2852" s="3">
        <v>24</v>
      </c>
      <c r="G2852" s="3">
        <v>34.6</v>
      </c>
    </row>
    <row r="2853" spans="1:7" x14ac:dyDescent="0.3">
      <c r="A2853" s="6">
        <v>41879</v>
      </c>
      <c r="B2853" s="3">
        <v>34.950000000000003</v>
      </c>
      <c r="C2853" s="3">
        <v>35.049999999999997</v>
      </c>
      <c r="D2853" s="3">
        <v>34.950000000000003</v>
      </c>
      <c r="E2853" s="3">
        <v>35.049999999999997</v>
      </c>
      <c r="F2853" s="3">
        <v>6</v>
      </c>
      <c r="G2853" s="3">
        <v>35.049999999999997</v>
      </c>
    </row>
    <row r="2854" spans="1:7" x14ac:dyDescent="0.3">
      <c r="A2854" s="6">
        <v>41880</v>
      </c>
      <c r="B2854" s="3">
        <v>35</v>
      </c>
      <c r="C2854" s="3">
        <v>35.4</v>
      </c>
      <c r="D2854" s="3">
        <v>35</v>
      </c>
      <c r="E2854" s="3">
        <v>35.4</v>
      </c>
      <c r="F2854" s="3">
        <v>35</v>
      </c>
      <c r="G2854" s="3">
        <v>35.4</v>
      </c>
    </row>
    <row r="2855" spans="1:7" x14ac:dyDescent="0.3">
      <c r="A2855" s="6">
        <v>41883</v>
      </c>
      <c r="B2855" s="3">
        <v>36.75</v>
      </c>
      <c r="C2855" s="3">
        <v>37</v>
      </c>
      <c r="D2855" s="3">
        <v>36.75</v>
      </c>
      <c r="E2855" s="3">
        <v>37</v>
      </c>
      <c r="F2855" s="3">
        <v>29</v>
      </c>
      <c r="G2855" s="3">
        <v>37</v>
      </c>
    </row>
    <row r="2856" spans="1:7" x14ac:dyDescent="0.3">
      <c r="A2856" s="6">
        <v>41884</v>
      </c>
      <c r="B2856" s="3">
        <v>36.9</v>
      </c>
      <c r="C2856" s="3">
        <v>36.9</v>
      </c>
      <c r="D2856" s="3">
        <v>36.700000000000003</v>
      </c>
      <c r="E2856" s="3">
        <v>36.700000000000003</v>
      </c>
      <c r="F2856" s="3">
        <v>12</v>
      </c>
      <c r="G2856" s="3">
        <v>36.549999999999997</v>
      </c>
    </row>
    <row r="2857" spans="1:7" x14ac:dyDescent="0.3">
      <c r="A2857" s="6">
        <v>41885</v>
      </c>
      <c r="B2857" s="3">
        <v>36.1</v>
      </c>
      <c r="C2857" s="3">
        <v>36.4</v>
      </c>
      <c r="D2857" s="3">
        <v>36.049999999999997</v>
      </c>
      <c r="E2857" s="3">
        <v>36.35</v>
      </c>
      <c r="F2857" s="3">
        <v>36</v>
      </c>
      <c r="G2857" s="3">
        <v>36.35</v>
      </c>
    </row>
    <row r="2858" spans="1:7" x14ac:dyDescent="0.3">
      <c r="A2858" s="6">
        <v>41886</v>
      </c>
      <c r="B2858" s="3">
        <v>36.5</v>
      </c>
      <c r="C2858" s="3">
        <v>36.5</v>
      </c>
      <c r="D2858" s="3">
        <v>36.299999999999997</v>
      </c>
      <c r="E2858" s="3">
        <v>36.299999999999997</v>
      </c>
      <c r="F2858" s="3">
        <v>36</v>
      </c>
      <c r="G2858" s="3">
        <v>36.299999999999997</v>
      </c>
    </row>
    <row r="2859" spans="1:7" x14ac:dyDescent="0.3">
      <c r="A2859" s="6">
        <v>41887</v>
      </c>
      <c r="B2859" s="3">
        <v>36.5</v>
      </c>
      <c r="C2859" s="3">
        <v>36.65</v>
      </c>
      <c r="D2859" s="3">
        <v>36.5</v>
      </c>
      <c r="E2859" s="3">
        <v>36.65</v>
      </c>
      <c r="F2859" s="3">
        <v>59</v>
      </c>
      <c r="G2859" s="3">
        <v>36.65</v>
      </c>
    </row>
    <row r="2860" spans="1:7" x14ac:dyDescent="0.3">
      <c r="A2860" s="6">
        <v>41890</v>
      </c>
      <c r="B2860" s="3">
        <v>36.700000000000003</v>
      </c>
      <c r="C2860" s="3">
        <v>36.700000000000003</v>
      </c>
      <c r="D2860" s="3">
        <v>36.549999999999997</v>
      </c>
      <c r="E2860" s="3">
        <v>36.65</v>
      </c>
      <c r="F2860" s="3">
        <v>27</v>
      </c>
      <c r="G2860" s="3">
        <v>36.65</v>
      </c>
    </row>
    <row r="2861" spans="1:7" x14ac:dyDescent="0.3">
      <c r="A2861" s="6">
        <v>41891</v>
      </c>
      <c r="B2861" s="3">
        <v>36.9</v>
      </c>
      <c r="C2861" s="3">
        <v>37.35</v>
      </c>
      <c r="D2861" s="3">
        <v>36.9</v>
      </c>
      <c r="E2861" s="3">
        <v>37.1</v>
      </c>
      <c r="F2861" s="3">
        <v>31</v>
      </c>
      <c r="G2861" s="3">
        <v>37.1</v>
      </c>
    </row>
    <row r="2862" spans="1:7" x14ac:dyDescent="0.3">
      <c r="A2862" s="6">
        <v>41892</v>
      </c>
      <c r="B2862" s="3">
        <v>37.35</v>
      </c>
      <c r="C2862" s="3">
        <v>37.5</v>
      </c>
      <c r="D2862" s="3">
        <v>37.1</v>
      </c>
      <c r="E2862" s="3">
        <v>37.1</v>
      </c>
      <c r="F2862" s="3">
        <v>59</v>
      </c>
      <c r="G2862" s="3">
        <v>37.1</v>
      </c>
    </row>
    <row r="2863" spans="1:7" x14ac:dyDescent="0.3">
      <c r="A2863" s="6">
        <v>41893</v>
      </c>
      <c r="B2863" s="3">
        <v>36.9</v>
      </c>
      <c r="C2863" s="3">
        <v>37.1</v>
      </c>
      <c r="D2863" s="3">
        <v>36.85</v>
      </c>
      <c r="E2863" s="3">
        <v>37.1</v>
      </c>
      <c r="F2863" s="3">
        <v>34</v>
      </c>
      <c r="G2863" s="3">
        <v>37.049999999999997</v>
      </c>
    </row>
    <row r="2864" spans="1:7" x14ac:dyDescent="0.3">
      <c r="A2864" s="6">
        <v>41894</v>
      </c>
      <c r="B2864" s="3">
        <v>36.75</v>
      </c>
      <c r="C2864" s="3">
        <v>36.9</v>
      </c>
      <c r="D2864" s="3">
        <v>36.75</v>
      </c>
      <c r="E2864" s="3">
        <v>36.9</v>
      </c>
      <c r="F2864" s="3">
        <v>41</v>
      </c>
      <c r="G2864" s="3">
        <v>36.799999999999997</v>
      </c>
    </row>
    <row r="2865" spans="1:7" x14ac:dyDescent="0.3">
      <c r="A2865" s="6">
        <v>41897</v>
      </c>
      <c r="B2865" s="3">
        <v>37.200000000000003</v>
      </c>
      <c r="C2865" s="3">
        <v>37.5</v>
      </c>
      <c r="D2865" s="3">
        <v>37.200000000000003</v>
      </c>
      <c r="E2865" s="3">
        <v>37.450000000000003</v>
      </c>
      <c r="F2865" s="3">
        <v>19</v>
      </c>
      <c r="G2865" s="3">
        <v>37.299999999999997</v>
      </c>
    </row>
    <row r="2866" spans="1:7" x14ac:dyDescent="0.3">
      <c r="A2866" s="6">
        <v>41898</v>
      </c>
      <c r="B2866" s="3">
        <v>36.799999999999997</v>
      </c>
      <c r="C2866" s="3">
        <v>36.85</v>
      </c>
      <c r="D2866" s="3">
        <v>36.5</v>
      </c>
      <c r="E2866" s="3">
        <v>36.5</v>
      </c>
      <c r="F2866" s="3">
        <v>31</v>
      </c>
      <c r="G2866" s="3">
        <v>36.5</v>
      </c>
    </row>
    <row r="2867" spans="1:7" x14ac:dyDescent="0.3">
      <c r="A2867" s="6">
        <v>41899</v>
      </c>
      <c r="B2867" s="3">
        <v>36.35</v>
      </c>
      <c r="C2867" s="3">
        <v>36.35</v>
      </c>
      <c r="D2867" s="3">
        <v>36.15</v>
      </c>
      <c r="E2867" s="3">
        <v>36.15</v>
      </c>
      <c r="F2867" s="3">
        <v>22</v>
      </c>
      <c r="G2867" s="3">
        <v>36.15</v>
      </c>
    </row>
    <row r="2868" spans="1:7" x14ac:dyDescent="0.3">
      <c r="A2868" s="6">
        <v>41900</v>
      </c>
      <c r="B2868" s="3">
        <v>36.049999999999997</v>
      </c>
      <c r="C2868" s="3">
        <v>36.049999999999997</v>
      </c>
      <c r="D2868" s="3">
        <v>36.049999999999997</v>
      </c>
      <c r="E2868" s="3">
        <v>36.049999999999997</v>
      </c>
      <c r="F2868" s="3">
        <v>7</v>
      </c>
      <c r="G2868" s="3">
        <v>36.049999999999997</v>
      </c>
    </row>
    <row r="2869" spans="1:7" x14ac:dyDescent="0.3">
      <c r="A2869" s="6">
        <v>41901</v>
      </c>
      <c r="B2869" s="3">
        <v>36.6</v>
      </c>
      <c r="C2869" s="3">
        <v>36.75</v>
      </c>
      <c r="D2869" s="3">
        <v>36.6</v>
      </c>
      <c r="E2869" s="3">
        <v>36.75</v>
      </c>
      <c r="F2869" s="3">
        <v>8</v>
      </c>
      <c r="G2869" s="3">
        <v>36.450000000000003</v>
      </c>
    </row>
    <row r="2870" spans="1:7" x14ac:dyDescent="0.3">
      <c r="A2870" s="6">
        <v>41904</v>
      </c>
      <c r="B2870" s="3">
        <v>37.25</v>
      </c>
      <c r="C2870" s="3">
        <v>37.25</v>
      </c>
      <c r="D2870" s="3">
        <v>37.1</v>
      </c>
      <c r="E2870" s="3">
        <v>37.1</v>
      </c>
      <c r="F2870" s="3">
        <v>38</v>
      </c>
      <c r="G2870" s="3">
        <v>37.1</v>
      </c>
    </row>
    <row r="2871" spans="1:7" x14ac:dyDescent="0.3">
      <c r="A2871" s="6">
        <v>41905</v>
      </c>
      <c r="B2871" s="3">
        <v>36.799999999999997</v>
      </c>
      <c r="C2871" s="3">
        <v>36.799999999999997</v>
      </c>
      <c r="D2871" s="3">
        <v>36.5</v>
      </c>
      <c r="E2871" s="3">
        <v>36.5</v>
      </c>
      <c r="F2871" s="3">
        <v>30</v>
      </c>
      <c r="G2871" s="3">
        <v>36.5</v>
      </c>
    </row>
    <row r="2872" spans="1:7" x14ac:dyDescent="0.3">
      <c r="A2872" s="6">
        <v>41906</v>
      </c>
      <c r="B2872" s="3">
        <v>36.25</v>
      </c>
      <c r="C2872" s="3">
        <v>36.25</v>
      </c>
      <c r="D2872" s="3">
        <v>36.15</v>
      </c>
      <c r="E2872" s="3">
        <v>36.15</v>
      </c>
      <c r="F2872" s="3">
        <v>14</v>
      </c>
      <c r="G2872" s="3">
        <v>36.35</v>
      </c>
    </row>
    <row r="2873" spans="1:7" x14ac:dyDescent="0.3">
      <c r="A2873" s="6">
        <v>41907</v>
      </c>
      <c r="B2873" s="3">
        <v>36.4</v>
      </c>
      <c r="C2873" s="3">
        <v>36.4</v>
      </c>
      <c r="D2873" s="3">
        <v>36.299999999999997</v>
      </c>
      <c r="E2873" s="3">
        <v>36.299999999999997</v>
      </c>
      <c r="F2873" s="3">
        <v>17</v>
      </c>
      <c r="G2873" s="3">
        <v>36.299999999999997</v>
      </c>
    </row>
    <row r="2874" spans="1:7" x14ac:dyDescent="0.3">
      <c r="A2874" s="6">
        <v>41908</v>
      </c>
      <c r="B2874" s="3">
        <v>36.5</v>
      </c>
      <c r="C2874" s="3">
        <v>36.5</v>
      </c>
      <c r="D2874" s="3">
        <v>36.4</v>
      </c>
      <c r="E2874" s="3">
        <v>36.4</v>
      </c>
      <c r="F2874" s="3">
        <v>57</v>
      </c>
      <c r="G2874" s="3">
        <v>36.4</v>
      </c>
    </row>
    <row r="2875" spans="1:7" x14ac:dyDescent="0.3">
      <c r="A2875" s="6">
        <v>41911</v>
      </c>
      <c r="B2875" s="3">
        <v>35.9</v>
      </c>
      <c r="C2875" s="3">
        <v>35.9</v>
      </c>
      <c r="D2875" s="3">
        <v>35.6</v>
      </c>
      <c r="E2875" s="3">
        <v>35.6</v>
      </c>
      <c r="F2875" s="3">
        <v>67</v>
      </c>
      <c r="G2875" s="3">
        <v>35.6</v>
      </c>
    </row>
    <row r="2876" spans="1:7" x14ac:dyDescent="0.3">
      <c r="A2876" s="6">
        <v>41912</v>
      </c>
      <c r="B2876" s="3">
        <v>35.450000000000003</v>
      </c>
      <c r="C2876" s="3">
        <v>35.6</v>
      </c>
      <c r="D2876" s="3">
        <v>35.35</v>
      </c>
      <c r="E2876" s="3">
        <v>35.6</v>
      </c>
      <c r="F2876" s="3">
        <v>28</v>
      </c>
      <c r="G2876" s="3">
        <v>35.6</v>
      </c>
    </row>
    <row r="2877" spans="1:7" x14ac:dyDescent="0.3">
      <c r="A2877" s="6">
        <v>41913</v>
      </c>
      <c r="B2877" s="3">
        <v>37.549999999999997</v>
      </c>
      <c r="C2877" s="3">
        <v>37.549999999999997</v>
      </c>
      <c r="D2877" s="3">
        <v>37.549999999999997</v>
      </c>
      <c r="E2877" s="3">
        <v>37.549999999999997</v>
      </c>
      <c r="F2877" s="3">
        <v>5</v>
      </c>
      <c r="G2877" s="3">
        <v>37.549999999999997</v>
      </c>
    </row>
    <row r="2878" spans="1:7" x14ac:dyDescent="0.3">
      <c r="A2878" s="6">
        <v>41914</v>
      </c>
      <c r="B2878" s="3">
        <v>37.299999999999997</v>
      </c>
      <c r="C2878" s="3">
        <v>37.299999999999997</v>
      </c>
      <c r="D2878" s="3">
        <v>37.15</v>
      </c>
      <c r="E2878" s="3">
        <v>37.15</v>
      </c>
      <c r="F2878" s="3">
        <v>22</v>
      </c>
      <c r="G2878" s="3">
        <v>37.15</v>
      </c>
    </row>
    <row r="2879" spans="1:7" x14ac:dyDescent="0.3">
      <c r="A2879" s="6">
        <v>41915</v>
      </c>
      <c r="B2879" s="3">
        <v>36.950000000000003</v>
      </c>
      <c r="C2879" s="3">
        <v>36.950000000000003</v>
      </c>
      <c r="D2879" s="3">
        <v>36.65</v>
      </c>
      <c r="E2879" s="3">
        <v>36.65</v>
      </c>
      <c r="F2879" s="3">
        <v>27</v>
      </c>
      <c r="G2879" s="3">
        <v>36.65</v>
      </c>
    </row>
    <row r="2880" spans="1:7" x14ac:dyDescent="0.3">
      <c r="A2880" s="6">
        <v>41918</v>
      </c>
      <c r="B2880" s="3">
        <v>36.51</v>
      </c>
      <c r="C2880" s="3">
        <v>36.549999999999997</v>
      </c>
      <c r="D2880" s="3">
        <v>36.299999999999997</v>
      </c>
      <c r="E2880" s="3">
        <v>36.299999999999997</v>
      </c>
      <c r="F2880" s="3">
        <v>83</v>
      </c>
      <c r="G2880" s="3">
        <v>36.299999999999997</v>
      </c>
    </row>
    <row r="2881" spans="1:7" x14ac:dyDescent="0.3">
      <c r="A2881" s="6">
        <v>41919</v>
      </c>
      <c r="B2881" s="3">
        <v>36.5</v>
      </c>
      <c r="C2881" s="3">
        <v>36.799999999999997</v>
      </c>
      <c r="D2881" s="3">
        <v>36.5</v>
      </c>
      <c r="E2881" s="3">
        <v>36.799999999999997</v>
      </c>
      <c r="F2881" s="3">
        <v>33</v>
      </c>
      <c r="G2881" s="3">
        <v>36.630000000000003</v>
      </c>
    </row>
    <row r="2882" spans="1:7" x14ac:dyDescent="0.3">
      <c r="A2882" s="6">
        <v>41920</v>
      </c>
      <c r="B2882" s="3">
        <v>36.6</v>
      </c>
      <c r="C2882" s="3">
        <v>36.6</v>
      </c>
      <c r="D2882" s="3">
        <v>36.6</v>
      </c>
      <c r="E2882" s="3">
        <v>36.6</v>
      </c>
      <c r="F2882" s="3">
        <v>1</v>
      </c>
      <c r="G2882" s="3">
        <v>36.6</v>
      </c>
    </row>
    <row r="2883" spans="1:7" x14ac:dyDescent="0.3">
      <c r="A2883" s="6">
        <v>41921</v>
      </c>
      <c r="B2883" s="3">
        <v>36.6</v>
      </c>
      <c r="C2883" s="3">
        <v>36.6</v>
      </c>
      <c r="D2883" s="3">
        <v>36.6</v>
      </c>
      <c r="E2883" s="3">
        <v>36.6</v>
      </c>
      <c r="F2883" s="3">
        <v>19</v>
      </c>
      <c r="G2883" s="3">
        <v>36.299999999999997</v>
      </c>
    </row>
    <row r="2884" spans="1:7" x14ac:dyDescent="0.3">
      <c r="A2884" s="6">
        <v>41922</v>
      </c>
      <c r="B2884" s="3">
        <v>36.6</v>
      </c>
      <c r="C2884" s="3">
        <v>37</v>
      </c>
      <c r="D2884" s="3">
        <v>36.6</v>
      </c>
      <c r="E2884" s="3">
        <v>36.9</v>
      </c>
      <c r="F2884" s="3">
        <v>82</v>
      </c>
      <c r="G2884" s="3">
        <v>36.85</v>
      </c>
    </row>
    <row r="2885" spans="1:7" x14ac:dyDescent="0.3">
      <c r="A2885" s="6">
        <v>41925</v>
      </c>
      <c r="B2885" s="3">
        <v>36.1</v>
      </c>
      <c r="C2885" s="3">
        <v>36.1</v>
      </c>
      <c r="D2885" s="3">
        <v>36.1</v>
      </c>
      <c r="E2885" s="3">
        <v>36.1</v>
      </c>
      <c r="F2885" s="3">
        <v>3</v>
      </c>
      <c r="G2885" s="3">
        <v>36.1</v>
      </c>
    </row>
    <row r="2886" spans="1:7" x14ac:dyDescent="0.3">
      <c r="A2886" s="6">
        <v>41926</v>
      </c>
      <c r="B2886" s="3">
        <v>35.4</v>
      </c>
      <c r="C2886" s="3">
        <v>35.4</v>
      </c>
      <c r="D2886" s="3">
        <v>35.4</v>
      </c>
      <c r="E2886" s="3">
        <v>35.4</v>
      </c>
      <c r="F2886" s="3">
        <v>8</v>
      </c>
      <c r="G2886" s="3">
        <v>35.4</v>
      </c>
    </row>
    <row r="2887" spans="1:7" x14ac:dyDescent="0.3">
      <c r="A2887" s="6">
        <v>41927</v>
      </c>
      <c r="B2887" s="3">
        <v>35.25</v>
      </c>
      <c r="C2887" s="3">
        <v>35.25</v>
      </c>
      <c r="D2887" s="3">
        <v>35.25</v>
      </c>
      <c r="E2887" s="3">
        <v>35.25</v>
      </c>
      <c r="F2887" s="3">
        <v>13</v>
      </c>
      <c r="G2887" s="3">
        <v>35.25</v>
      </c>
    </row>
    <row r="2888" spans="1:7" x14ac:dyDescent="0.3">
      <c r="A2888" s="6">
        <v>41928</v>
      </c>
      <c r="B2888" s="3">
        <v>35.1</v>
      </c>
      <c r="C2888" s="3">
        <v>35.200000000000003</v>
      </c>
      <c r="D2888" s="3">
        <v>35</v>
      </c>
      <c r="E2888" s="3">
        <v>35.15</v>
      </c>
      <c r="F2888" s="3">
        <v>37</v>
      </c>
      <c r="G2888" s="3">
        <v>35.15</v>
      </c>
    </row>
    <row r="2889" spans="1:7" x14ac:dyDescent="0.3">
      <c r="A2889" s="6">
        <v>41929</v>
      </c>
      <c r="B2889" s="3">
        <v>35.1</v>
      </c>
      <c r="C2889" s="3">
        <v>35.1</v>
      </c>
      <c r="D2889" s="3">
        <v>34.799999999999997</v>
      </c>
      <c r="E2889" s="3">
        <v>34.799999999999997</v>
      </c>
      <c r="F2889" s="3">
        <v>25</v>
      </c>
      <c r="G2889" s="3">
        <v>34.799999999999997</v>
      </c>
    </row>
    <row r="2890" spans="1:7" x14ac:dyDescent="0.3">
      <c r="A2890" s="6">
        <v>41932</v>
      </c>
      <c r="B2890" s="3">
        <v>34.15</v>
      </c>
      <c r="C2890" s="3">
        <v>34.799999999999997</v>
      </c>
      <c r="D2890" s="3">
        <v>34.15</v>
      </c>
      <c r="E2890" s="3">
        <v>34.799999999999997</v>
      </c>
      <c r="F2890" s="3">
        <v>27</v>
      </c>
      <c r="G2890" s="3">
        <v>34.75</v>
      </c>
    </row>
    <row r="2891" spans="1:7" x14ac:dyDescent="0.3">
      <c r="A2891" s="6">
        <v>41933</v>
      </c>
      <c r="B2891" s="3">
        <v>34.6</v>
      </c>
      <c r="C2891" s="3">
        <v>34.6</v>
      </c>
      <c r="D2891" s="3">
        <v>34.15</v>
      </c>
      <c r="E2891" s="3">
        <v>34.15</v>
      </c>
      <c r="F2891" s="3">
        <v>76</v>
      </c>
      <c r="G2891" s="3">
        <v>34.15</v>
      </c>
    </row>
    <row r="2892" spans="1:7" x14ac:dyDescent="0.3">
      <c r="A2892" s="6">
        <v>41934</v>
      </c>
      <c r="B2892" s="3">
        <v>33.75</v>
      </c>
      <c r="C2892" s="3">
        <v>34</v>
      </c>
      <c r="D2892" s="3">
        <v>33.65</v>
      </c>
      <c r="E2892" s="3">
        <v>34</v>
      </c>
      <c r="F2892" s="3">
        <v>102</v>
      </c>
      <c r="G2892" s="3">
        <v>34</v>
      </c>
    </row>
    <row r="2893" spans="1:7" x14ac:dyDescent="0.3">
      <c r="A2893" s="6">
        <v>41935</v>
      </c>
      <c r="B2893" s="3">
        <v>33.299999999999997</v>
      </c>
      <c r="C2893" s="3">
        <v>33.35</v>
      </c>
      <c r="D2893" s="3">
        <v>33.1</v>
      </c>
      <c r="E2893" s="3">
        <v>33.1</v>
      </c>
      <c r="F2893" s="3">
        <v>31</v>
      </c>
      <c r="G2893" s="3">
        <v>33.1</v>
      </c>
    </row>
    <row r="2894" spans="1:7" x14ac:dyDescent="0.3">
      <c r="A2894" s="6">
        <v>41936</v>
      </c>
      <c r="B2894" s="3">
        <v>33.049999999999997</v>
      </c>
      <c r="C2894" s="3">
        <v>33.049999999999997</v>
      </c>
      <c r="D2894" s="3">
        <v>32.97</v>
      </c>
      <c r="E2894" s="3">
        <v>32.97</v>
      </c>
      <c r="F2894" s="3">
        <v>14</v>
      </c>
      <c r="G2894" s="3">
        <v>32.97</v>
      </c>
    </row>
    <row r="2895" spans="1:7" x14ac:dyDescent="0.3">
      <c r="A2895" s="6">
        <v>41939</v>
      </c>
      <c r="B2895" s="3">
        <v>33</v>
      </c>
      <c r="C2895" s="3">
        <v>33</v>
      </c>
      <c r="D2895" s="3">
        <v>32.5</v>
      </c>
      <c r="E2895" s="3">
        <v>32.5</v>
      </c>
      <c r="F2895" s="3">
        <v>25</v>
      </c>
      <c r="G2895" s="3">
        <v>32.5</v>
      </c>
    </row>
    <row r="2896" spans="1:7" x14ac:dyDescent="0.3">
      <c r="A2896" s="6">
        <v>41940</v>
      </c>
      <c r="B2896" s="3">
        <v>33</v>
      </c>
      <c r="C2896" s="3">
        <v>33.200000000000003</v>
      </c>
      <c r="D2896" s="3">
        <v>33</v>
      </c>
      <c r="E2896" s="3">
        <v>33.1</v>
      </c>
      <c r="F2896" s="3">
        <v>57</v>
      </c>
      <c r="G2896" s="3">
        <v>33.1</v>
      </c>
    </row>
    <row r="2897" spans="1:7" x14ac:dyDescent="0.3">
      <c r="A2897" s="6">
        <v>41941</v>
      </c>
      <c r="B2897" s="3">
        <v>33.25</v>
      </c>
      <c r="C2897" s="3">
        <v>33.6</v>
      </c>
      <c r="D2897" s="3">
        <v>33.25</v>
      </c>
      <c r="E2897" s="3">
        <v>33.6</v>
      </c>
      <c r="F2897" s="3">
        <v>30</v>
      </c>
      <c r="G2897" s="3">
        <v>33.39</v>
      </c>
    </row>
    <row r="2898" spans="1:7" x14ac:dyDescent="0.3">
      <c r="A2898" s="6">
        <v>41942</v>
      </c>
      <c r="B2898" s="3">
        <v>33.549999999999997</v>
      </c>
      <c r="C2898" s="3">
        <v>33.549999999999997</v>
      </c>
      <c r="D2898" s="3">
        <v>33.5</v>
      </c>
      <c r="E2898" s="3">
        <v>33.5</v>
      </c>
      <c r="F2898" s="3">
        <v>47</v>
      </c>
      <c r="G2898" s="3">
        <v>33.5</v>
      </c>
    </row>
    <row r="2899" spans="1:7" x14ac:dyDescent="0.3">
      <c r="A2899" s="6">
        <v>41943</v>
      </c>
      <c r="B2899" s="3">
        <v>33.299999999999997</v>
      </c>
      <c r="C2899" s="3">
        <v>33.32</v>
      </c>
      <c r="D2899" s="3">
        <v>33</v>
      </c>
      <c r="E2899" s="3">
        <v>33</v>
      </c>
      <c r="F2899" s="3">
        <v>26</v>
      </c>
      <c r="G2899" s="3">
        <v>33</v>
      </c>
    </row>
    <row r="2900" spans="1:7" x14ac:dyDescent="0.3">
      <c r="A2900" s="6">
        <v>41946</v>
      </c>
      <c r="B2900" s="3">
        <v>34</v>
      </c>
      <c r="C2900" s="3">
        <v>34.25</v>
      </c>
      <c r="D2900" s="3">
        <v>34</v>
      </c>
      <c r="E2900" s="3">
        <v>34.25</v>
      </c>
      <c r="F2900" s="3">
        <v>20</v>
      </c>
      <c r="G2900" s="3">
        <v>34.6</v>
      </c>
    </row>
    <row r="2901" spans="1:7" x14ac:dyDescent="0.3">
      <c r="A2901" s="6">
        <v>41947</v>
      </c>
      <c r="B2901" s="3">
        <v>34.65</v>
      </c>
      <c r="C2901" s="3">
        <v>34.65</v>
      </c>
      <c r="D2901" s="3">
        <v>34.299999999999997</v>
      </c>
      <c r="E2901" s="3">
        <v>34.299999999999997</v>
      </c>
      <c r="F2901" s="3">
        <v>54</v>
      </c>
      <c r="G2901" s="3">
        <v>34.08</v>
      </c>
    </row>
    <row r="2902" spans="1:7" x14ac:dyDescent="0.3">
      <c r="A2902" s="6">
        <v>41948</v>
      </c>
      <c r="B2902" s="3">
        <v>34.549999999999997</v>
      </c>
      <c r="C2902" s="3">
        <v>34.549999999999997</v>
      </c>
      <c r="D2902" s="3">
        <v>34.1</v>
      </c>
      <c r="E2902" s="3">
        <v>34.200000000000003</v>
      </c>
      <c r="F2902" s="3">
        <v>11</v>
      </c>
      <c r="G2902" s="3">
        <v>34.200000000000003</v>
      </c>
    </row>
    <row r="2903" spans="1:7" x14ac:dyDescent="0.3">
      <c r="A2903" s="6">
        <v>41949</v>
      </c>
      <c r="B2903" s="3">
        <v>33.880000000000003</v>
      </c>
      <c r="C2903" s="3">
        <v>34.25</v>
      </c>
      <c r="D2903" s="3">
        <v>33.880000000000003</v>
      </c>
      <c r="E2903" s="3">
        <v>34.25</v>
      </c>
      <c r="F2903" s="3">
        <v>40</v>
      </c>
      <c r="G2903" s="3">
        <v>34.25</v>
      </c>
    </row>
    <row r="2904" spans="1:7" x14ac:dyDescent="0.3">
      <c r="A2904" s="6">
        <v>41950</v>
      </c>
      <c r="B2904" s="3">
        <v>34.65</v>
      </c>
      <c r="C2904" s="3">
        <v>34.950000000000003</v>
      </c>
      <c r="D2904" s="3">
        <v>34.65</v>
      </c>
      <c r="E2904" s="3">
        <v>34.950000000000003</v>
      </c>
      <c r="F2904" s="3">
        <v>18</v>
      </c>
      <c r="G2904" s="3">
        <v>34.78</v>
      </c>
    </row>
    <row r="2905" spans="1:7" x14ac:dyDescent="0.3">
      <c r="A2905" s="6">
        <v>41953</v>
      </c>
      <c r="B2905" s="3">
        <v>35.65</v>
      </c>
      <c r="C2905" s="3">
        <v>35.65</v>
      </c>
      <c r="D2905" s="3">
        <v>35.6</v>
      </c>
      <c r="E2905" s="3">
        <v>35.6</v>
      </c>
      <c r="F2905" s="3">
        <v>17</v>
      </c>
      <c r="G2905" s="3">
        <v>35.6</v>
      </c>
    </row>
    <row r="2906" spans="1:7" x14ac:dyDescent="0.3">
      <c r="A2906" s="6">
        <v>41954</v>
      </c>
      <c r="B2906" s="3">
        <v>35.4</v>
      </c>
      <c r="C2906" s="3">
        <v>35.4</v>
      </c>
      <c r="D2906" s="3">
        <v>35.25</v>
      </c>
      <c r="E2906" s="3">
        <v>35.25</v>
      </c>
      <c r="F2906" s="3">
        <v>8</v>
      </c>
      <c r="G2906" s="3">
        <v>35.25</v>
      </c>
    </row>
    <row r="2907" spans="1:7" x14ac:dyDescent="0.3">
      <c r="A2907" s="6">
        <v>41955</v>
      </c>
      <c r="B2907" s="3">
        <v>35.25</v>
      </c>
      <c r="C2907" s="3">
        <v>35.299999999999997</v>
      </c>
      <c r="D2907" s="3">
        <v>35</v>
      </c>
      <c r="E2907" s="3">
        <v>35</v>
      </c>
      <c r="F2907" s="3">
        <v>6</v>
      </c>
      <c r="G2907" s="3">
        <v>34.65</v>
      </c>
    </row>
    <row r="2908" spans="1:7" x14ac:dyDescent="0.3">
      <c r="A2908" s="6">
        <v>41956</v>
      </c>
      <c r="B2908" s="3">
        <v>33.65</v>
      </c>
      <c r="C2908" s="3">
        <v>33.65</v>
      </c>
      <c r="D2908" s="3">
        <v>33.5</v>
      </c>
      <c r="E2908" s="3">
        <v>33.5</v>
      </c>
      <c r="F2908" s="3">
        <v>27</v>
      </c>
      <c r="G2908" s="3">
        <v>33.5</v>
      </c>
    </row>
    <row r="2909" spans="1:7" x14ac:dyDescent="0.3">
      <c r="A2909" s="6">
        <v>41957</v>
      </c>
      <c r="B2909" s="3">
        <v>33.799999999999997</v>
      </c>
      <c r="C2909" s="3">
        <v>34.049999999999997</v>
      </c>
      <c r="D2909" s="3">
        <v>33.799999999999997</v>
      </c>
      <c r="E2909" s="3">
        <v>33.85</v>
      </c>
      <c r="F2909" s="3">
        <v>46</v>
      </c>
      <c r="G2909" s="3">
        <v>33.85</v>
      </c>
    </row>
    <row r="2910" spans="1:7" x14ac:dyDescent="0.3">
      <c r="A2910" s="6">
        <v>41960</v>
      </c>
      <c r="B2910" s="3">
        <v>35.200000000000003</v>
      </c>
      <c r="C2910" s="3">
        <v>35.200000000000003</v>
      </c>
      <c r="D2910" s="3">
        <v>35.200000000000003</v>
      </c>
      <c r="E2910" s="3">
        <v>35.200000000000003</v>
      </c>
      <c r="F2910" s="3">
        <v>5</v>
      </c>
      <c r="G2910" s="3">
        <v>35.200000000000003</v>
      </c>
    </row>
    <row r="2911" spans="1:7" x14ac:dyDescent="0.3">
      <c r="A2911" s="6">
        <v>41961</v>
      </c>
      <c r="B2911" s="3">
        <v>35.5</v>
      </c>
      <c r="C2911" s="3">
        <v>35.6</v>
      </c>
      <c r="D2911" s="3">
        <v>35.5</v>
      </c>
      <c r="E2911" s="3">
        <v>35.6</v>
      </c>
      <c r="F2911" s="3">
        <v>26</v>
      </c>
      <c r="G2911" s="3">
        <v>35.85</v>
      </c>
    </row>
    <row r="2912" spans="1:7" x14ac:dyDescent="0.3">
      <c r="A2912" s="6">
        <v>41962</v>
      </c>
      <c r="B2912" s="3">
        <v>35.5</v>
      </c>
      <c r="C2912" s="3">
        <v>35.5</v>
      </c>
      <c r="D2912" s="3">
        <v>35.299999999999997</v>
      </c>
      <c r="E2912" s="3">
        <v>35.299999999999997</v>
      </c>
      <c r="F2912" s="3">
        <v>14</v>
      </c>
      <c r="G2912" s="3">
        <v>35.299999999999997</v>
      </c>
    </row>
    <row r="2913" spans="1:7" x14ac:dyDescent="0.3">
      <c r="A2913" s="6">
        <v>41963</v>
      </c>
      <c r="B2913" s="3">
        <v>35.799999999999997</v>
      </c>
      <c r="C2913" s="3">
        <v>35.9</v>
      </c>
      <c r="D2913" s="3">
        <v>35.6</v>
      </c>
      <c r="E2913" s="3">
        <v>35.6</v>
      </c>
      <c r="F2913" s="3">
        <v>33</v>
      </c>
      <c r="G2913" s="3">
        <v>35.700000000000003</v>
      </c>
    </row>
    <row r="2914" spans="1:7" x14ac:dyDescent="0.3">
      <c r="A2914" s="6">
        <v>41964</v>
      </c>
      <c r="B2914" s="3">
        <v>35.4</v>
      </c>
      <c r="C2914" s="3">
        <v>35.5</v>
      </c>
      <c r="D2914" s="3">
        <v>35.4</v>
      </c>
      <c r="E2914" s="3">
        <v>35.4</v>
      </c>
      <c r="F2914" s="3">
        <v>15</v>
      </c>
      <c r="G2914" s="3">
        <v>35.4</v>
      </c>
    </row>
    <row r="2915" spans="1:7" x14ac:dyDescent="0.3">
      <c r="A2915" s="6">
        <v>41967</v>
      </c>
      <c r="B2915" s="3">
        <v>36</v>
      </c>
      <c r="C2915" s="3">
        <v>36.1</v>
      </c>
      <c r="D2915" s="3">
        <v>36</v>
      </c>
      <c r="E2915" s="3">
        <v>36.1</v>
      </c>
      <c r="F2915" s="3">
        <v>6</v>
      </c>
      <c r="G2915" s="3">
        <v>36</v>
      </c>
    </row>
    <row r="2916" spans="1:7" x14ac:dyDescent="0.3">
      <c r="A2916" s="6">
        <v>41968</v>
      </c>
      <c r="B2916" s="3">
        <v>36</v>
      </c>
      <c r="C2916" s="3">
        <v>36.200000000000003</v>
      </c>
      <c r="D2916" s="3">
        <v>35.9</v>
      </c>
      <c r="E2916" s="3">
        <v>36.200000000000003</v>
      </c>
      <c r="F2916" s="3">
        <v>22</v>
      </c>
      <c r="G2916" s="3">
        <v>36.200000000000003</v>
      </c>
    </row>
    <row r="2917" spans="1:7" x14ac:dyDescent="0.3">
      <c r="A2917" s="6">
        <v>41969</v>
      </c>
      <c r="B2917" s="3">
        <v>36.5</v>
      </c>
      <c r="C2917" s="3">
        <v>36.5</v>
      </c>
      <c r="D2917" s="3">
        <v>36</v>
      </c>
      <c r="E2917" s="3">
        <v>36</v>
      </c>
      <c r="F2917" s="3">
        <v>18</v>
      </c>
      <c r="G2917" s="3">
        <v>35.909999999999997</v>
      </c>
    </row>
    <row r="2918" spans="1:7" x14ac:dyDescent="0.3">
      <c r="A2918" s="6">
        <v>41970</v>
      </c>
      <c r="B2918" s="3">
        <v>35.5</v>
      </c>
      <c r="C2918" s="3">
        <v>35.6</v>
      </c>
      <c r="D2918" s="3">
        <v>35.5</v>
      </c>
      <c r="E2918" s="3">
        <v>35.6</v>
      </c>
      <c r="F2918" s="3">
        <v>7</v>
      </c>
      <c r="G2918" s="3">
        <v>35.6</v>
      </c>
    </row>
    <row r="2919" spans="1:7" x14ac:dyDescent="0.3">
      <c r="A2919" s="6">
        <v>41971</v>
      </c>
      <c r="B2919" s="3">
        <v>35.5</v>
      </c>
      <c r="C2919" s="3">
        <v>35.5</v>
      </c>
      <c r="D2919" s="3">
        <v>35.4</v>
      </c>
      <c r="E2919" s="3">
        <v>35.4</v>
      </c>
      <c r="F2919" s="3">
        <v>10</v>
      </c>
      <c r="G2919" s="3">
        <v>35.4</v>
      </c>
    </row>
    <row r="2920" spans="1:7" x14ac:dyDescent="0.3">
      <c r="A2920" s="6">
        <v>41974</v>
      </c>
      <c r="B2920" s="3">
        <v>34.4</v>
      </c>
      <c r="C2920" s="3">
        <v>34.4</v>
      </c>
      <c r="D2920" s="3">
        <v>32.6</v>
      </c>
      <c r="E2920" s="3">
        <v>32.6</v>
      </c>
      <c r="F2920" s="3">
        <v>16</v>
      </c>
      <c r="G2920" s="3">
        <v>32.6</v>
      </c>
    </row>
    <row r="2921" spans="1:7" x14ac:dyDescent="0.3">
      <c r="A2921" s="6">
        <v>41975</v>
      </c>
      <c r="B2921" s="3">
        <v>32.5</v>
      </c>
      <c r="C2921" s="3">
        <v>32.65</v>
      </c>
      <c r="D2921" s="3">
        <v>32.5</v>
      </c>
      <c r="E2921" s="3">
        <v>32.65</v>
      </c>
      <c r="F2921" s="3">
        <v>7</v>
      </c>
      <c r="G2921" s="3">
        <v>32.65</v>
      </c>
    </row>
    <row r="2922" spans="1:7" x14ac:dyDescent="0.3">
      <c r="A2922" s="6">
        <v>41976</v>
      </c>
      <c r="B2922" s="3">
        <v>32.83</v>
      </c>
      <c r="C2922" s="3">
        <v>32.83</v>
      </c>
      <c r="D2922" s="3">
        <v>32.83</v>
      </c>
      <c r="E2922" s="3">
        <v>32.83</v>
      </c>
      <c r="F2922" s="3">
        <v>0</v>
      </c>
      <c r="G2922" s="3">
        <v>32.83</v>
      </c>
    </row>
    <row r="2923" spans="1:7" x14ac:dyDescent="0.3">
      <c r="A2923" s="6">
        <v>41977</v>
      </c>
      <c r="B2923" s="3">
        <v>33.049999999999997</v>
      </c>
      <c r="C2923" s="3">
        <v>33.049999999999997</v>
      </c>
      <c r="D2923" s="3">
        <v>32.5</v>
      </c>
      <c r="E2923" s="3">
        <v>32.5</v>
      </c>
      <c r="F2923" s="3">
        <v>5</v>
      </c>
      <c r="G2923" s="3">
        <v>32.299999999999997</v>
      </c>
    </row>
    <row r="2924" spans="1:7" x14ac:dyDescent="0.3">
      <c r="A2924" s="6">
        <v>41978</v>
      </c>
      <c r="B2924" s="3">
        <v>32.75</v>
      </c>
      <c r="C2924" s="3">
        <v>32.75</v>
      </c>
      <c r="D2924" s="3">
        <v>32.75</v>
      </c>
      <c r="E2924" s="3">
        <v>32.75</v>
      </c>
      <c r="F2924" s="3">
        <v>1</v>
      </c>
      <c r="G2924" s="3">
        <v>32.75</v>
      </c>
    </row>
    <row r="2925" spans="1:7" x14ac:dyDescent="0.3">
      <c r="A2925" s="6">
        <v>41981</v>
      </c>
      <c r="B2925" s="3">
        <v>32.08</v>
      </c>
      <c r="C2925" s="3">
        <v>32.08</v>
      </c>
      <c r="D2925" s="3">
        <v>32.08</v>
      </c>
      <c r="E2925" s="3">
        <v>32.08</v>
      </c>
      <c r="F2925" s="3">
        <v>0</v>
      </c>
      <c r="G2925" s="3">
        <v>32.08</v>
      </c>
    </row>
    <row r="2926" spans="1:7" x14ac:dyDescent="0.3">
      <c r="A2926" s="6">
        <v>41982</v>
      </c>
      <c r="B2926" s="3">
        <v>31.95</v>
      </c>
      <c r="C2926" s="3">
        <v>31.95</v>
      </c>
      <c r="D2926" s="3">
        <v>31.95</v>
      </c>
      <c r="E2926" s="3">
        <v>31.95</v>
      </c>
      <c r="F2926" s="3">
        <v>1</v>
      </c>
      <c r="G2926" s="3">
        <v>31.95</v>
      </c>
    </row>
    <row r="2927" spans="1:7" x14ac:dyDescent="0.3">
      <c r="A2927" s="6">
        <v>41983</v>
      </c>
      <c r="B2927" s="3">
        <v>31.95</v>
      </c>
      <c r="C2927" s="3">
        <v>31.95</v>
      </c>
      <c r="D2927" s="3">
        <v>31.95</v>
      </c>
      <c r="E2927" s="3">
        <v>31.95</v>
      </c>
      <c r="F2927" s="3">
        <v>8</v>
      </c>
      <c r="G2927" s="3">
        <v>31.73</v>
      </c>
    </row>
    <row r="2928" spans="1:7" x14ac:dyDescent="0.3">
      <c r="A2928" s="6">
        <v>41984</v>
      </c>
      <c r="B2928" s="3">
        <v>31.65</v>
      </c>
      <c r="C2928" s="3">
        <v>32.15</v>
      </c>
      <c r="D2928" s="3">
        <v>31.65</v>
      </c>
      <c r="E2928" s="3">
        <v>32.15</v>
      </c>
      <c r="F2928" s="3">
        <v>24</v>
      </c>
      <c r="G2928" s="3">
        <v>32.15</v>
      </c>
    </row>
    <row r="2929" spans="1:7" x14ac:dyDescent="0.3">
      <c r="A2929" s="6">
        <v>41985</v>
      </c>
      <c r="B2929" s="3">
        <v>32.5</v>
      </c>
      <c r="C2929" s="3">
        <v>32.5</v>
      </c>
      <c r="D2929" s="3">
        <v>32.5</v>
      </c>
      <c r="E2929" s="3">
        <v>32.5</v>
      </c>
      <c r="F2929" s="3">
        <v>1</v>
      </c>
      <c r="G2929" s="3">
        <v>32.5</v>
      </c>
    </row>
    <row r="2930" spans="1:7" x14ac:dyDescent="0.3">
      <c r="A2930" s="6">
        <v>41988</v>
      </c>
      <c r="B2930" s="3">
        <v>32.5</v>
      </c>
      <c r="C2930" s="3">
        <v>32.5</v>
      </c>
      <c r="D2930" s="3">
        <v>32.5</v>
      </c>
      <c r="E2930" s="3">
        <v>32.5</v>
      </c>
      <c r="F2930" s="3">
        <v>1</v>
      </c>
      <c r="G2930" s="3">
        <v>32.5</v>
      </c>
    </row>
    <row r="2931" spans="1:7" x14ac:dyDescent="0.3">
      <c r="A2931" s="6">
        <v>41989</v>
      </c>
      <c r="B2931" s="3">
        <v>32.9</v>
      </c>
      <c r="C2931" s="3">
        <v>32.9</v>
      </c>
      <c r="D2931" s="3">
        <v>32.549999999999997</v>
      </c>
      <c r="E2931" s="3">
        <v>32.549999999999997</v>
      </c>
      <c r="F2931" s="3">
        <v>9</v>
      </c>
      <c r="G2931" s="3">
        <v>32.549999999999997</v>
      </c>
    </row>
    <row r="2932" spans="1:7" x14ac:dyDescent="0.3">
      <c r="A2932" s="6">
        <v>41990</v>
      </c>
      <c r="B2932" s="3">
        <v>32.799999999999997</v>
      </c>
      <c r="C2932" s="3">
        <v>32.799999999999997</v>
      </c>
      <c r="D2932" s="3">
        <v>32.549999999999997</v>
      </c>
      <c r="E2932" s="3">
        <v>32.549999999999997</v>
      </c>
      <c r="F2932" s="3">
        <v>8</v>
      </c>
      <c r="G2932" s="3">
        <v>32.549999999999997</v>
      </c>
    </row>
    <row r="2933" spans="1:7" x14ac:dyDescent="0.3">
      <c r="A2933" s="6">
        <v>41991</v>
      </c>
      <c r="B2933" s="3">
        <v>32.75</v>
      </c>
      <c r="C2933" s="3">
        <v>32.75</v>
      </c>
      <c r="D2933" s="3">
        <v>32.700000000000003</v>
      </c>
      <c r="E2933" s="3">
        <v>32.75</v>
      </c>
      <c r="F2933" s="3">
        <v>19</v>
      </c>
      <c r="G2933" s="3">
        <v>32.75</v>
      </c>
    </row>
    <row r="2934" spans="1:7" x14ac:dyDescent="0.3">
      <c r="A2934" s="6">
        <v>41992</v>
      </c>
      <c r="B2934" s="3">
        <v>32.590000000000003</v>
      </c>
      <c r="C2934" s="3">
        <v>32.65</v>
      </c>
      <c r="D2934" s="3">
        <v>32.590000000000003</v>
      </c>
      <c r="E2934" s="3">
        <v>32.6</v>
      </c>
      <c r="F2934" s="3">
        <v>40</v>
      </c>
      <c r="G2934" s="3">
        <v>32.6</v>
      </c>
    </row>
    <row r="2935" spans="1:7" x14ac:dyDescent="0.3">
      <c r="A2935" s="6">
        <v>41995</v>
      </c>
      <c r="B2935" s="3">
        <v>32.1</v>
      </c>
      <c r="C2935" s="3">
        <v>32.200000000000003</v>
      </c>
      <c r="D2935" s="3">
        <v>32.1</v>
      </c>
      <c r="E2935" s="3">
        <v>32.200000000000003</v>
      </c>
      <c r="F2935" s="3">
        <v>4</v>
      </c>
      <c r="G2935" s="3">
        <v>32.200000000000003</v>
      </c>
    </row>
    <row r="2936" spans="1:7" x14ac:dyDescent="0.3">
      <c r="A2936" s="6">
        <v>41996</v>
      </c>
      <c r="B2936" s="3">
        <v>32.25</v>
      </c>
      <c r="C2936" s="3">
        <v>32.25</v>
      </c>
      <c r="D2936" s="3">
        <v>32.07</v>
      </c>
      <c r="E2936" s="3">
        <v>32.1</v>
      </c>
      <c r="F2936" s="3">
        <v>65</v>
      </c>
      <c r="G2936" s="3">
        <v>32.15</v>
      </c>
    </row>
    <row r="2937" spans="1:7" x14ac:dyDescent="0.3">
      <c r="A2937" s="6">
        <v>42002</v>
      </c>
      <c r="B2937" s="3">
        <v>31.05</v>
      </c>
      <c r="C2937" s="3">
        <v>31.05</v>
      </c>
      <c r="D2937" s="3">
        <v>30.6</v>
      </c>
      <c r="E2937" s="3">
        <v>30.6</v>
      </c>
      <c r="F2937" s="3">
        <v>13</v>
      </c>
      <c r="G2937" s="3">
        <v>30.7</v>
      </c>
    </row>
    <row r="2938" spans="1:7" x14ac:dyDescent="0.3">
      <c r="A2938" s="6">
        <v>42003</v>
      </c>
      <c r="B2938" s="3">
        <v>30</v>
      </c>
      <c r="C2938" s="3">
        <v>30</v>
      </c>
      <c r="D2938" s="3">
        <v>29.5</v>
      </c>
      <c r="E2938" s="3">
        <v>29.75</v>
      </c>
      <c r="F2938" s="3">
        <v>24</v>
      </c>
      <c r="G2938" s="3">
        <v>29.75</v>
      </c>
    </row>
    <row r="2939" spans="1:7" x14ac:dyDescent="0.3">
      <c r="A2939" s="6">
        <v>42006</v>
      </c>
      <c r="B2939" s="3">
        <v>28.3</v>
      </c>
      <c r="C2939" s="3">
        <v>28.3</v>
      </c>
      <c r="D2939" s="3">
        <v>28.2</v>
      </c>
      <c r="E2939" s="3">
        <v>28.2</v>
      </c>
      <c r="F2939" s="3">
        <v>13</v>
      </c>
      <c r="G2939" s="3">
        <v>28.05</v>
      </c>
    </row>
    <row r="2940" spans="1:7" x14ac:dyDescent="0.3">
      <c r="A2940" s="6">
        <v>42009</v>
      </c>
      <c r="B2940" s="3">
        <v>28</v>
      </c>
      <c r="C2940" s="3">
        <v>28</v>
      </c>
      <c r="D2940" s="3">
        <v>27.4</v>
      </c>
      <c r="E2940" s="3">
        <v>27.4</v>
      </c>
      <c r="F2940" s="3">
        <v>34</v>
      </c>
      <c r="G2940" s="3">
        <v>27.4</v>
      </c>
    </row>
    <row r="2941" spans="1:7" x14ac:dyDescent="0.3">
      <c r="A2941" s="6">
        <v>42010</v>
      </c>
      <c r="B2941" s="3">
        <v>27.2</v>
      </c>
      <c r="C2941" s="3">
        <v>27.2</v>
      </c>
      <c r="D2941" s="3">
        <v>27.2</v>
      </c>
      <c r="E2941" s="3">
        <v>27.2</v>
      </c>
      <c r="F2941" s="3">
        <v>2</v>
      </c>
      <c r="G2941" s="3">
        <v>26.75</v>
      </c>
    </row>
    <row r="2942" spans="1:7" x14ac:dyDescent="0.3">
      <c r="A2942" s="6">
        <v>42011</v>
      </c>
      <c r="B2942" s="3">
        <v>26.95</v>
      </c>
      <c r="C2942" s="3">
        <v>27.3</v>
      </c>
      <c r="D2942" s="3">
        <v>26.95</v>
      </c>
      <c r="E2942" s="3">
        <v>27.3</v>
      </c>
      <c r="F2942" s="3">
        <v>47</v>
      </c>
      <c r="G2942" s="3">
        <v>27.2</v>
      </c>
    </row>
    <row r="2943" spans="1:7" x14ac:dyDescent="0.3">
      <c r="A2943" s="6">
        <v>42012</v>
      </c>
      <c r="B2943" s="3">
        <v>27.35</v>
      </c>
      <c r="C2943" s="3">
        <v>27.5</v>
      </c>
      <c r="D2943" s="3">
        <v>27.25</v>
      </c>
      <c r="E2943" s="3">
        <v>27.4</v>
      </c>
      <c r="F2943" s="3">
        <v>111</v>
      </c>
      <c r="G2943" s="3">
        <v>27.4</v>
      </c>
    </row>
    <row r="2944" spans="1:7" x14ac:dyDescent="0.3">
      <c r="A2944" s="6">
        <v>42013</v>
      </c>
      <c r="B2944" s="3">
        <v>27.8</v>
      </c>
      <c r="C2944" s="3">
        <v>27.85</v>
      </c>
      <c r="D2944" s="3">
        <v>27.8</v>
      </c>
      <c r="E2944" s="3">
        <v>27.85</v>
      </c>
      <c r="F2944" s="3">
        <v>65</v>
      </c>
      <c r="G2944" s="3">
        <v>27.85</v>
      </c>
    </row>
    <row r="2945" spans="1:7" x14ac:dyDescent="0.3">
      <c r="A2945" s="6">
        <v>42016</v>
      </c>
      <c r="B2945" s="3">
        <v>28.15</v>
      </c>
      <c r="C2945" s="3">
        <v>28.15</v>
      </c>
      <c r="D2945" s="3">
        <v>27.5</v>
      </c>
      <c r="E2945" s="3">
        <v>27.5</v>
      </c>
      <c r="F2945" s="3">
        <v>26</v>
      </c>
      <c r="G2945" s="3">
        <v>27.14</v>
      </c>
    </row>
    <row r="2946" spans="1:7" x14ac:dyDescent="0.3">
      <c r="A2946" s="6">
        <v>42017</v>
      </c>
      <c r="B2946" s="3">
        <v>28.23</v>
      </c>
      <c r="C2946" s="3">
        <v>28.23</v>
      </c>
      <c r="D2946" s="3">
        <v>28.23</v>
      </c>
      <c r="E2946" s="3">
        <v>28.23</v>
      </c>
      <c r="F2946" s="3">
        <v>0</v>
      </c>
      <c r="G2946" s="3">
        <v>28.23</v>
      </c>
    </row>
    <row r="2947" spans="1:7" x14ac:dyDescent="0.3">
      <c r="A2947" s="6">
        <v>42018</v>
      </c>
      <c r="B2947" s="3">
        <v>28.1</v>
      </c>
      <c r="C2947" s="3">
        <v>28.5</v>
      </c>
      <c r="D2947" s="3">
        <v>28.1</v>
      </c>
      <c r="E2947" s="3">
        <v>28.5</v>
      </c>
      <c r="F2947" s="3">
        <v>22</v>
      </c>
      <c r="G2947" s="3">
        <v>28.3</v>
      </c>
    </row>
    <row r="2948" spans="1:7" x14ac:dyDescent="0.3">
      <c r="A2948" s="6">
        <v>42019</v>
      </c>
      <c r="B2948" s="3">
        <v>27.9</v>
      </c>
      <c r="C2948" s="3">
        <v>27.9</v>
      </c>
      <c r="D2948" s="3">
        <v>27.5</v>
      </c>
      <c r="E2948" s="3">
        <v>27.5</v>
      </c>
      <c r="F2948" s="3">
        <v>31</v>
      </c>
      <c r="G2948" s="3">
        <v>27.5</v>
      </c>
    </row>
    <row r="2949" spans="1:7" x14ac:dyDescent="0.3">
      <c r="A2949" s="6">
        <v>42020</v>
      </c>
      <c r="B2949" s="3">
        <v>27</v>
      </c>
      <c r="C2949" s="3">
        <v>27.15</v>
      </c>
      <c r="D2949" s="3">
        <v>26.68</v>
      </c>
      <c r="E2949" s="3">
        <v>27.15</v>
      </c>
      <c r="F2949" s="3">
        <v>69</v>
      </c>
      <c r="G2949" s="3">
        <v>27</v>
      </c>
    </row>
    <row r="2950" spans="1:7" x14ac:dyDescent="0.3">
      <c r="A2950" s="6">
        <v>42023</v>
      </c>
      <c r="B2950" s="3">
        <v>26.5</v>
      </c>
      <c r="C2950" s="3">
        <v>26.9</v>
      </c>
      <c r="D2950" s="3">
        <v>26.5</v>
      </c>
      <c r="E2950" s="3">
        <v>26.75</v>
      </c>
      <c r="F2950" s="3">
        <v>52</v>
      </c>
      <c r="G2950" s="3">
        <v>26.75</v>
      </c>
    </row>
    <row r="2951" spans="1:7" x14ac:dyDescent="0.3">
      <c r="A2951" s="6">
        <v>42024</v>
      </c>
      <c r="B2951" s="3">
        <v>26.85</v>
      </c>
      <c r="C2951" s="3">
        <v>27.35</v>
      </c>
      <c r="D2951" s="3">
        <v>26.85</v>
      </c>
      <c r="E2951" s="3">
        <v>27.3</v>
      </c>
      <c r="F2951" s="3">
        <v>50</v>
      </c>
      <c r="G2951" s="3">
        <v>27.3</v>
      </c>
    </row>
    <row r="2952" spans="1:7" x14ac:dyDescent="0.3">
      <c r="A2952" s="6">
        <v>42025</v>
      </c>
      <c r="B2952" s="3">
        <v>27.35</v>
      </c>
      <c r="C2952" s="3">
        <v>27.75</v>
      </c>
      <c r="D2952" s="3">
        <v>27.35</v>
      </c>
      <c r="E2952" s="3">
        <v>27.6</v>
      </c>
      <c r="F2952" s="3">
        <v>34</v>
      </c>
      <c r="G2952" s="3">
        <v>27.6</v>
      </c>
    </row>
    <row r="2953" spans="1:7" x14ac:dyDescent="0.3">
      <c r="A2953" s="6">
        <v>42026</v>
      </c>
      <c r="B2953" s="3">
        <v>27.75</v>
      </c>
      <c r="C2953" s="3">
        <v>27.9</v>
      </c>
      <c r="D2953" s="3">
        <v>27.5</v>
      </c>
      <c r="E2953" s="3">
        <v>27.5</v>
      </c>
      <c r="F2953" s="3">
        <v>62</v>
      </c>
      <c r="G2953" s="3">
        <v>27.5</v>
      </c>
    </row>
    <row r="2954" spans="1:7" x14ac:dyDescent="0.3">
      <c r="A2954" s="6">
        <v>42027</v>
      </c>
      <c r="B2954" s="3">
        <v>27.65</v>
      </c>
      <c r="C2954" s="3">
        <v>27.65</v>
      </c>
      <c r="D2954" s="3">
        <v>27.45</v>
      </c>
      <c r="E2954" s="3">
        <v>27.45</v>
      </c>
      <c r="F2954" s="3">
        <v>72</v>
      </c>
      <c r="G2954" s="3">
        <v>27.45</v>
      </c>
    </row>
    <row r="2955" spans="1:7" x14ac:dyDescent="0.3">
      <c r="A2955" s="6">
        <v>42030</v>
      </c>
      <c r="B2955" s="3">
        <v>27.1</v>
      </c>
      <c r="C2955" s="3">
        <v>27.15</v>
      </c>
      <c r="D2955" s="3">
        <v>26.9</v>
      </c>
      <c r="E2955" s="3">
        <v>26.95</v>
      </c>
      <c r="F2955" s="3">
        <v>61</v>
      </c>
      <c r="G2955" s="3">
        <v>26.9</v>
      </c>
    </row>
    <row r="2956" spans="1:7" x14ac:dyDescent="0.3">
      <c r="A2956" s="6">
        <v>42031</v>
      </c>
      <c r="B2956" s="3">
        <v>26.9</v>
      </c>
      <c r="C2956" s="3">
        <v>26.9</v>
      </c>
      <c r="D2956" s="3">
        <v>26.8</v>
      </c>
      <c r="E2956" s="3">
        <v>26.85</v>
      </c>
      <c r="F2956" s="3">
        <v>31</v>
      </c>
      <c r="G2956" s="3">
        <v>26.85</v>
      </c>
    </row>
    <row r="2957" spans="1:7" x14ac:dyDescent="0.3">
      <c r="A2957" s="6">
        <v>42032</v>
      </c>
      <c r="B2957" s="3">
        <v>27.2</v>
      </c>
      <c r="C2957" s="3">
        <v>27.4</v>
      </c>
      <c r="D2957" s="3">
        <v>27.15</v>
      </c>
      <c r="E2957" s="3">
        <v>27.2</v>
      </c>
      <c r="F2957" s="3">
        <v>16</v>
      </c>
      <c r="G2957" s="3">
        <v>27.2</v>
      </c>
    </row>
    <row r="2958" spans="1:7" x14ac:dyDescent="0.3">
      <c r="A2958" s="6">
        <v>42033</v>
      </c>
      <c r="B2958" s="3">
        <v>27.7</v>
      </c>
      <c r="C2958" s="3">
        <v>27.7</v>
      </c>
      <c r="D2958" s="3">
        <v>27.55</v>
      </c>
      <c r="E2958" s="3">
        <v>27.6</v>
      </c>
      <c r="F2958" s="3">
        <v>54</v>
      </c>
      <c r="G2958" s="3">
        <v>27.2</v>
      </c>
    </row>
    <row r="2959" spans="1:7" x14ac:dyDescent="0.3">
      <c r="A2959" s="6">
        <v>42034</v>
      </c>
      <c r="B2959" s="3">
        <v>26.9</v>
      </c>
      <c r="C2959" s="3">
        <v>27.1</v>
      </c>
      <c r="D2959" s="3">
        <v>26.9</v>
      </c>
      <c r="E2959" s="3">
        <v>27.1</v>
      </c>
      <c r="F2959" s="3">
        <v>19</v>
      </c>
      <c r="G2959" s="3">
        <v>27.25</v>
      </c>
    </row>
    <row r="2960" spans="1:7" x14ac:dyDescent="0.3">
      <c r="A2960" s="6">
        <v>42037</v>
      </c>
      <c r="B2960" s="3">
        <v>25.25</v>
      </c>
      <c r="C2960" s="3">
        <v>25.3</v>
      </c>
      <c r="D2960" s="3">
        <v>25.25</v>
      </c>
      <c r="E2960" s="3">
        <v>25.3</v>
      </c>
      <c r="F2960" s="3">
        <v>21</v>
      </c>
      <c r="G2960" s="3">
        <v>25.23</v>
      </c>
    </row>
    <row r="2961" spans="1:7" x14ac:dyDescent="0.3">
      <c r="A2961" s="6">
        <v>42038</v>
      </c>
      <c r="B2961" s="3">
        <v>24.9</v>
      </c>
      <c r="C2961" s="3">
        <v>24.9</v>
      </c>
      <c r="D2961" s="3">
        <v>24.85</v>
      </c>
      <c r="E2961" s="3">
        <v>24.9</v>
      </c>
      <c r="F2961" s="3">
        <v>13</v>
      </c>
      <c r="G2961" s="3">
        <v>24.9</v>
      </c>
    </row>
    <row r="2962" spans="1:7" x14ac:dyDescent="0.3">
      <c r="A2962" s="6">
        <v>42039</v>
      </c>
      <c r="B2962" s="3">
        <v>24.95</v>
      </c>
      <c r="C2962" s="3">
        <v>24.95</v>
      </c>
      <c r="D2962" s="3">
        <v>24.6</v>
      </c>
      <c r="E2962" s="3">
        <v>24.6</v>
      </c>
      <c r="F2962" s="3">
        <v>50</v>
      </c>
      <c r="G2962" s="3">
        <v>24.6</v>
      </c>
    </row>
    <row r="2963" spans="1:7" x14ac:dyDescent="0.3">
      <c r="A2963" s="6">
        <v>42040</v>
      </c>
      <c r="B2963" s="3">
        <v>24.8</v>
      </c>
      <c r="C2963" s="3">
        <v>25</v>
      </c>
      <c r="D2963" s="3">
        <v>24.8</v>
      </c>
      <c r="E2963" s="3">
        <v>24.9</v>
      </c>
      <c r="F2963" s="3">
        <v>27</v>
      </c>
      <c r="G2963" s="3">
        <v>25</v>
      </c>
    </row>
    <row r="2964" spans="1:7" x14ac:dyDescent="0.3">
      <c r="A2964" s="6">
        <v>42041</v>
      </c>
      <c r="B2964" s="3">
        <v>24.8</v>
      </c>
      <c r="C2964" s="3">
        <v>24.8</v>
      </c>
      <c r="D2964" s="3">
        <v>24.45</v>
      </c>
      <c r="E2964" s="3">
        <v>24.45</v>
      </c>
      <c r="F2964" s="3">
        <v>17</v>
      </c>
      <c r="G2964" s="3">
        <v>24.45</v>
      </c>
    </row>
    <row r="2965" spans="1:7" x14ac:dyDescent="0.3">
      <c r="A2965" s="6">
        <v>42044</v>
      </c>
      <c r="B2965" s="3">
        <v>24.5</v>
      </c>
      <c r="C2965" s="3">
        <v>24.6</v>
      </c>
      <c r="D2965" s="3">
        <v>24.45</v>
      </c>
      <c r="E2965" s="3">
        <v>24.6</v>
      </c>
      <c r="F2965" s="3">
        <v>63</v>
      </c>
      <c r="G2965" s="3">
        <v>24.6</v>
      </c>
    </row>
    <row r="2966" spans="1:7" x14ac:dyDescent="0.3">
      <c r="A2966" s="6">
        <v>42045</v>
      </c>
      <c r="B2966" s="3">
        <v>25.03</v>
      </c>
      <c r="C2966" s="3">
        <v>25.1</v>
      </c>
      <c r="D2966" s="3">
        <v>24.85</v>
      </c>
      <c r="E2966" s="3">
        <v>24.85</v>
      </c>
      <c r="F2966" s="3">
        <v>36</v>
      </c>
      <c r="G2966" s="3">
        <v>24.85</v>
      </c>
    </row>
    <row r="2967" spans="1:7" x14ac:dyDescent="0.3">
      <c r="A2967" s="6">
        <v>42046</v>
      </c>
      <c r="B2967" s="3">
        <v>24.75</v>
      </c>
      <c r="C2967" s="3">
        <v>24.9</v>
      </c>
      <c r="D2967" s="3">
        <v>24.75</v>
      </c>
      <c r="E2967" s="3">
        <v>24.8</v>
      </c>
      <c r="F2967" s="3">
        <v>54</v>
      </c>
      <c r="G2967" s="3">
        <v>24.8</v>
      </c>
    </row>
    <row r="2968" spans="1:7" x14ac:dyDescent="0.3">
      <c r="A2968" s="6">
        <v>42047</v>
      </c>
      <c r="B2968" s="3">
        <v>24.9</v>
      </c>
      <c r="C2968" s="3">
        <v>24.9</v>
      </c>
      <c r="D2968" s="3">
        <v>24.9</v>
      </c>
      <c r="E2968" s="3">
        <v>24.9</v>
      </c>
      <c r="F2968" s="3">
        <v>1</v>
      </c>
      <c r="G2968" s="3">
        <v>25.2</v>
      </c>
    </row>
    <row r="2969" spans="1:7" x14ac:dyDescent="0.3">
      <c r="A2969" s="6">
        <v>42048</v>
      </c>
      <c r="B2969" s="3">
        <v>25.1</v>
      </c>
      <c r="C2969" s="3">
        <v>25.15</v>
      </c>
      <c r="D2969" s="3">
        <v>25</v>
      </c>
      <c r="E2969" s="3">
        <v>25</v>
      </c>
      <c r="F2969" s="3">
        <v>72</v>
      </c>
      <c r="G2969" s="3">
        <v>25.1</v>
      </c>
    </row>
    <row r="2970" spans="1:7" x14ac:dyDescent="0.3">
      <c r="A2970" s="6">
        <v>42051</v>
      </c>
      <c r="B2970" s="3">
        <v>24.8</v>
      </c>
      <c r="C2970" s="3">
        <v>24.9</v>
      </c>
      <c r="D2970" s="3">
        <v>24.8</v>
      </c>
      <c r="E2970" s="3">
        <v>24.8</v>
      </c>
      <c r="F2970" s="3">
        <v>33</v>
      </c>
      <c r="G2970" s="3">
        <v>24.8</v>
      </c>
    </row>
    <row r="2971" spans="1:7" x14ac:dyDescent="0.3">
      <c r="A2971" s="6">
        <v>42052</v>
      </c>
      <c r="B2971" s="3">
        <v>24.8</v>
      </c>
      <c r="C2971" s="3">
        <v>24.8</v>
      </c>
      <c r="D2971" s="3">
        <v>24.8</v>
      </c>
      <c r="E2971" s="3">
        <v>24.8</v>
      </c>
      <c r="F2971" s="3">
        <v>1</v>
      </c>
      <c r="G2971" s="3">
        <v>24.8</v>
      </c>
    </row>
    <row r="2972" spans="1:7" x14ac:dyDescent="0.3">
      <c r="A2972" s="6">
        <v>42053</v>
      </c>
      <c r="B2972" s="3">
        <v>24.7</v>
      </c>
      <c r="C2972" s="3">
        <v>24.7</v>
      </c>
      <c r="D2972" s="3">
        <v>24.5</v>
      </c>
      <c r="E2972" s="3">
        <v>24.6</v>
      </c>
      <c r="F2972" s="3">
        <v>83</v>
      </c>
      <c r="G2972" s="3">
        <v>24.6</v>
      </c>
    </row>
    <row r="2973" spans="1:7" x14ac:dyDescent="0.3">
      <c r="A2973" s="6">
        <v>42054</v>
      </c>
      <c r="B2973" s="3">
        <v>24.3</v>
      </c>
      <c r="C2973" s="3">
        <v>24.35</v>
      </c>
      <c r="D2973" s="3">
        <v>24.25</v>
      </c>
      <c r="E2973" s="3">
        <v>24.25</v>
      </c>
      <c r="F2973" s="3">
        <v>32</v>
      </c>
      <c r="G2973" s="3">
        <v>24.35</v>
      </c>
    </row>
    <row r="2974" spans="1:7" x14ac:dyDescent="0.3">
      <c r="A2974" s="6">
        <v>42055</v>
      </c>
      <c r="B2974" s="3">
        <v>24.55</v>
      </c>
      <c r="C2974" s="3">
        <v>24.7</v>
      </c>
      <c r="D2974" s="3">
        <v>24.55</v>
      </c>
      <c r="E2974" s="3">
        <v>24.7</v>
      </c>
      <c r="F2974" s="3">
        <v>16</v>
      </c>
      <c r="G2974" s="3">
        <v>24.7</v>
      </c>
    </row>
    <row r="2975" spans="1:7" x14ac:dyDescent="0.3">
      <c r="A2975" s="6">
        <v>42058</v>
      </c>
      <c r="B2975" s="3">
        <v>24.4</v>
      </c>
      <c r="C2975" s="3">
        <v>24.5</v>
      </c>
      <c r="D2975" s="3">
        <v>24.4</v>
      </c>
      <c r="E2975" s="3">
        <v>24.5</v>
      </c>
      <c r="F2975" s="3">
        <v>13</v>
      </c>
      <c r="G2975" s="3">
        <v>24.5</v>
      </c>
    </row>
    <row r="2976" spans="1:7" x14ac:dyDescent="0.3">
      <c r="A2976" s="6">
        <v>42059</v>
      </c>
      <c r="B2976" s="3">
        <v>24.9</v>
      </c>
      <c r="C2976" s="3">
        <v>25.2</v>
      </c>
      <c r="D2976" s="3">
        <v>24.9</v>
      </c>
      <c r="E2976" s="3">
        <v>25.15</v>
      </c>
      <c r="F2976" s="3">
        <v>29</v>
      </c>
      <c r="G2976" s="3">
        <v>25.15</v>
      </c>
    </row>
    <row r="2977" spans="1:7" x14ac:dyDescent="0.3">
      <c r="A2977" s="6">
        <v>42060</v>
      </c>
      <c r="B2977" s="3">
        <v>25.55</v>
      </c>
      <c r="C2977" s="3">
        <v>25.95</v>
      </c>
      <c r="D2977" s="3">
        <v>25.55</v>
      </c>
      <c r="E2977" s="3">
        <v>25.85</v>
      </c>
      <c r="F2977" s="3">
        <v>51</v>
      </c>
      <c r="G2977" s="3">
        <v>25.85</v>
      </c>
    </row>
    <row r="2978" spans="1:7" x14ac:dyDescent="0.3">
      <c r="A2978" s="6">
        <v>42061</v>
      </c>
      <c r="B2978" s="3">
        <v>26.1</v>
      </c>
      <c r="C2978" s="3">
        <v>26.1</v>
      </c>
      <c r="D2978" s="3">
        <v>25.5</v>
      </c>
      <c r="E2978" s="3">
        <v>25.85</v>
      </c>
      <c r="F2978" s="3">
        <v>37</v>
      </c>
      <c r="G2978" s="3">
        <v>25.75</v>
      </c>
    </row>
    <row r="2979" spans="1:7" x14ac:dyDescent="0.3">
      <c r="A2979" s="6">
        <v>42062</v>
      </c>
      <c r="B2979" s="3">
        <v>25.25</v>
      </c>
      <c r="C2979" s="3">
        <v>25.25</v>
      </c>
      <c r="D2979" s="3">
        <v>25</v>
      </c>
      <c r="E2979" s="3">
        <v>25</v>
      </c>
      <c r="F2979" s="3">
        <v>154</v>
      </c>
      <c r="G2979" s="3">
        <v>25</v>
      </c>
    </row>
    <row r="2980" spans="1:7" x14ac:dyDescent="0.3">
      <c r="A2980" s="6">
        <v>42065</v>
      </c>
      <c r="B2980" s="3">
        <v>24.78</v>
      </c>
      <c r="C2980" s="3">
        <v>24.78</v>
      </c>
      <c r="D2980" s="3">
        <v>24.78</v>
      </c>
      <c r="E2980" s="3">
        <v>24.78</v>
      </c>
      <c r="F2980" s="3">
        <v>0</v>
      </c>
      <c r="G2980" s="3">
        <v>24.78</v>
      </c>
    </row>
    <row r="2981" spans="1:7" x14ac:dyDescent="0.3">
      <c r="A2981" s="6">
        <v>42066</v>
      </c>
      <c r="B2981" s="3">
        <v>24.8</v>
      </c>
      <c r="C2981" s="3">
        <v>25.1</v>
      </c>
      <c r="D2981" s="3">
        <v>24.8</v>
      </c>
      <c r="E2981" s="3">
        <v>25.1</v>
      </c>
      <c r="F2981" s="3">
        <v>17</v>
      </c>
      <c r="G2981" s="3">
        <v>25.1</v>
      </c>
    </row>
    <row r="2982" spans="1:7" x14ac:dyDescent="0.3">
      <c r="A2982" s="6">
        <v>42067</v>
      </c>
      <c r="B2982" s="3">
        <v>25.1</v>
      </c>
      <c r="C2982" s="3">
        <v>25.35</v>
      </c>
      <c r="D2982" s="3">
        <v>25.1</v>
      </c>
      <c r="E2982" s="3">
        <v>25.3</v>
      </c>
      <c r="F2982" s="3">
        <v>34</v>
      </c>
      <c r="G2982" s="3">
        <v>25.3</v>
      </c>
    </row>
    <row r="2983" spans="1:7" x14ac:dyDescent="0.3">
      <c r="A2983" s="6">
        <v>42068</v>
      </c>
      <c r="B2983" s="3">
        <v>24.8</v>
      </c>
      <c r="C2983" s="3">
        <v>24.8</v>
      </c>
      <c r="D2983" s="3">
        <v>24.6</v>
      </c>
      <c r="E2983" s="3">
        <v>24.65</v>
      </c>
      <c r="F2983" s="3">
        <v>80</v>
      </c>
      <c r="G2983" s="3">
        <v>24.65</v>
      </c>
    </row>
    <row r="2984" spans="1:7" x14ac:dyDescent="0.3">
      <c r="A2984" s="6">
        <v>42069</v>
      </c>
      <c r="B2984" s="3">
        <v>24.8</v>
      </c>
      <c r="C2984" s="3">
        <v>24.87</v>
      </c>
      <c r="D2984" s="3">
        <v>24.8</v>
      </c>
      <c r="E2984" s="3">
        <v>24.87</v>
      </c>
      <c r="F2984" s="3">
        <v>8</v>
      </c>
      <c r="G2984" s="3">
        <v>24.8</v>
      </c>
    </row>
    <row r="2985" spans="1:7" x14ac:dyDescent="0.3">
      <c r="A2985" s="6">
        <v>42072</v>
      </c>
      <c r="B2985" s="3">
        <v>24.95</v>
      </c>
      <c r="C2985" s="3">
        <v>25.15</v>
      </c>
      <c r="D2985" s="3">
        <v>24.95</v>
      </c>
      <c r="E2985" s="3">
        <v>25.15</v>
      </c>
      <c r="F2985" s="3">
        <v>40</v>
      </c>
      <c r="G2985" s="3">
        <v>25.15</v>
      </c>
    </row>
    <row r="2986" spans="1:7" x14ac:dyDescent="0.3">
      <c r="A2986" s="6">
        <v>42073</v>
      </c>
      <c r="B2986" s="3">
        <v>24.85</v>
      </c>
      <c r="C2986" s="3">
        <v>24.91</v>
      </c>
      <c r="D2986" s="3">
        <v>24.85</v>
      </c>
      <c r="E2986" s="3">
        <v>24.91</v>
      </c>
      <c r="F2986" s="3">
        <v>31</v>
      </c>
      <c r="G2986" s="3">
        <v>24.9</v>
      </c>
    </row>
    <row r="2987" spans="1:7" x14ac:dyDescent="0.3">
      <c r="A2987" s="6">
        <v>42074</v>
      </c>
      <c r="B2987" s="3">
        <v>25.05</v>
      </c>
      <c r="C2987" s="3">
        <v>25.1</v>
      </c>
      <c r="D2987" s="3">
        <v>24.9</v>
      </c>
      <c r="E2987" s="3">
        <v>24.9</v>
      </c>
      <c r="F2987" s="3">
        <v>48</v>
      </c>
      <c r="G2987" s="3">
        <v>24.9</v>
      </c>
    </row>
    <row r="2988" spans="1:7" x14ac:dyDescent="0.3">
      <c r="A2988" s="6">
        <v>42075</v>
      </c>
      <c r="B2988" s="3">
        <v>24.95</v>
      </c>
      <c r="C2988" s="3">
        <v>24.95</v>
      </c>
      <c r="D2988" s="3">
        <v>24.85</v>
      </c>
      <c r="E2988" s="3">
        <v>24.9</v>
      </c>
      <c r="F2988" s="3">
        <v>55</v>
      </c>
      <c r="G2988" s="3">
        <v>24.9</v>
      </c>
    </row>
    <row r="2989" spans="1:7" x14ac:dyDescent="0.3">
      <c r="A2989" s="6">
        <v>42076</v>
      </c>
      <c r="B2989" s="3">
        <v>24.8</v>
      </c>
      <c r="C2989" s="3">
        <v>24.8</v>
      </c>
      <c r="D2989" s="3">
        <v>24.45</v>
      </c>
      <c r="E2989" s="3">
        <v>24.45</v>
      </c>
      <c r="F2989" s="3">
        <v>25</v>
      </c>
      <c r="G2989" s="3">
        <v>24.45</v>
      </c>
    </row>
    <row r="2990" spans="1:7" x14ac:dyDescent="0.3">
      <c r="A2990" s="6">
        <v>42079</v>
      </c>
      <c r="B2990" s="3">
        <v>24.5</v>
      </c>
      <c r="C2990" s="3">
        <v>24.65</v>
      </c>
      <c r="D2990" s="3">
        <v>24.4</v>
      </c>
      <c r="E2990" s="3">
        <v>24.5</v>
      </c>
      <c r="F2990" s="3">
        <v>35</v>
      </c>
      <c r="G2990" s="3">
        <v>24.5</v>
      </c>
    </row>
    <row r="2991" spans="1:7" x14ac:dyDescent="0.3">
      <c r="A2991" s="6">
        <v>42080</v>
      </c>
      <c r="B2991" s="3">
        <v>24.2</v>
      </c>
      <c r="C2991" s="3">
        <v>24.21</v>
      </c>
      <c r="D2991" s="3">
        <v>23.95</v>
      </c>
      <c r="E2991" s="3">
        <v>24</v>
      </c>
      <c r="F2991" s="3">
        <v>24</v>
      </c>
      <c r="G2991" s="3">
        <v>23.95</v>
      </c>
    </row>
    <row r="2992" spans="1:7" x14ac:dyDescent="0.3">
      <c r="A2992" s="6">
        <v>42081</v>
      </c>
      <c r="B2992" s="3">
        <v>23.95</v>
      </c>
      <c r="C2992" s="3">
        <v>24.01</v>
      </c>
      <c r="D2992" s="3">
        <v>23.8</v>
      </c>
      <c r="E2992" s="3">
        <v>23.9</v>
      </c>
      <c r="F2992" s="3">
        <v>111</v>
      </c>
      <c r="G2992" s="3">
        <v>23.9</v>
      </c>
    </row>
    <row r="2993" spans="1:7" x14ac:dyDescent="0.3">
      <c r="A2993" s="6">
        <v>42082</v>
      </c>
      <c r="B2993" s="3">
        <v>23.8</v>
      </c>
      <c r="C2993" s="3">
        <v>23.8</v>
      </c>
      <c r="D2993" s="3">
        <v>23.6</v>
      </c>
      <c r="E2993" s="3">
        <v>23.6</v>
      </c>
      <c r="F2993" s="3">
        <v>33</v>
      </c>
      <c r="G2993" s="3">
        <v>23.6</v>
      </c>
    </row>
    <row r="2994" spans="1:7" x14ac:dyDescent="0.3">
      <c r="A2994" s="6">
        <v>42083</v>
      </c>
      <c r="B2994" s="3">
        <v>23.65</v>
      </c>
      <c r="C2994" s="3">
        <v>23.85</v>
      </c>
      <c r="D2994" s="3">
        <v>23.6</v>
      </c>
      <c r="E2994" s="3">
        <v>23.85</v>
      </c>
      <c r="F2994" s="3">
        <v>106</v>
      </c>
      <c r="G2994" s="3">
        <v>23.8</v>
      </c>
    </row>
    <row r="2995" spans="1:7" x14ac:dyDescent="0.3">
      <c r="A2995" s="6">
        <v>42086</v>
      </c>
      <c r="B2995" s="3">
        <v>23.5</v>
      </c>
      <c r="C2995" s="3">
        <v>23.59</v>
      </c>
      <c r="D2995" s="3">
        <v>23.4</v>
      </c>
      <c r="E2995" s="3">
        <v>23.4</v>
      </c>
      <c r="F2995" s="3">
        <v>65</v>
      </c>
      <c r="G2995" s="3">
        <v>23.4</v>
      </c>
    </row>
    <row r="2996" spans="1:7" x14ac:dyDescent="0.3">
      <c r="A2996" s="6">
        <v>42087</v>
      </c>
      <c r="B2996" s="3">
        <v>23.46</v>
      </c>
      <c r="C2996" s="3">
        <v>23.55</v>
      </c>
      <c r="D2996" s="3">
        <v>23.46</v>
      </c>
      <c r="E2996" s="3">
        <v>23.55</v>
      </c>
      <c r="F2996" s="3">
        <v>41</v>
      </c>
      <c r="G2996" s="3">
        <v>23.55</v>
      </c>
    </row>
    <row r="2997" spans="1:7" x14ac:dyDescent="0.3">
      <c r="A2997" s="6">
        <v>42088</v>
      </c>
      <c r="B2997" s="3">
        <v>23.65</v>
      </c>
      <c r="C2997" s="3">
        <v>23.7</v>
      </c>
      <c r="D2997" s="3">
        <v>23.35</v>
      </c>
      <c r="E2997" s="3">
        <v>23.35</v>
      </c>
      <c r="F2997" s="3">
        <v>119</v>
      </c>
      <c r="G2997" s="3">
        <v>23.35</v>
      </c>
    </row>
    <row r="2998" spans="1:7" x14ac:dyDescent="0.3">
      <c r="A2998" s="6">
        <v>42089</v>
      </c>
      <c r="B2998" s="3">
        <v>23.5</v>
      </c>
      <c r="C2998" s="3">
        <v>23.75</v>
      </c>
      <c r="D2998" s="3">
        <v>23.5</v>
      </c>
      <c r="E2998" s="3">
        <v>23.6</v>
      </c>
      <c r="F2998" s="3">
        <v>205</v>
      </c>
      <c r="G2998" s="3">
        <v>23.65</v>
      </c>
    </row>
    <row r="2999" spans="1:7" x14ac:dyDescent="0.3">
      <c r="A2999" s="6">
        <v>42090</v>
      </c>
      <c r="B2999" s="3">
        <v>23.85</v>
      </c>
      <c r="C2999" s="3">
        <v>24.05</v>
      </c>
      <c r="D2999" s="3">
        <v>23.85</v>
      </c>
      <c r="E2999" s="3">
        <v>23.9</v>
      </c>
      <c r="F2999" s="3">
        <v>118</v>
      </c>
      <c r="G2999" s="3">
        <v>23.9</v>
      </c>
    </row>
    <row r="3000" spans="1:7" x14ac:dyDescent="0.3">
      <c r="A3000" s="6">
        <v>42093</v>
      </c>
      <c r="B3000" s="3">
        <v>24.1</v>
      </c>
      <c r="C3000" s="3">
        <v>24.4</v>
      </c>
      <c r="D3000" s="3">
        <v>24.1</v>
      </c>
      <c r="E3000" s="3">
        <v>24.4</v>
      </c>
      <c r="F3000" s="3">
        <v>87</v>
      </c>
      <c r="G3000" s="3">
        <v>24.3</v>
      </c>
    </row>
    <row r="3001" spans="1:7" x14ac:dyDescent="0.3">
      <c r="A3001" s="6">
        <v>42094</v>
      </c>
      <c r="B3001" s="3">
        <v>24.5</v>
      </c>
      <c r="C3001" s="3">
        <v>24.5</v>
      </c>
      <c r="D3001" s="3">
        <v>24.3</v>
      </c>
      <c r="E3001" s="3">
        <v>24.35</v>
      </c>
      <c r="F3001" s="3">
        <v>28</v>
      </c>
      <c r="G3001" s="3">
        <v>24.35</v>
      </c>
    </row>
    <row r="3002" spans="1:7" x14ac:dyDescent="0.3">
      <c r="A3002" s="6">
        <v>42095</v>
      </c>
      <c r="B3002" s="3">
        <v>22</v>
      </c>
      <c r="C3002" s="3">
        <v>22</v>
      </c>
      <c r="D3002" s="3">
        <v>22</v>
      </c>
      <c r="E3002" s="3">
        <v>22</v>
      </c>
      <c r="F3002" s="3">
        <v>5</v>
      </c>
      <c r="G3002" s="3">
        <v>22</v>
      </c>
    </row>
    <row r="3003" spans="1:7" x14ac:dyDescent="0.3">
      <c r="A3003" s="6">
        <v>42101</v>
      </c>
      <c r="B3003" s="3">
        <v>21.05</v>
      </c>
      <c r="C3003" s="3">
        <v>21.05</v>
      </c>
      <c r="D3003" s="3">
        <v>21.05</v>
      </c>
      <c r="E3003" s="3">
        <v>21.05</v>
      </c>
      <c r="F3003" s="3">
        <v>10</v>
      </c>
      <c r="G3003" s="3">
        <v>21.05</v>
      </c>
    </row>
    <row r="3004" spans="1:7" x14ac:dyDescent="0.3">
      <c r="A3004" s="6">
        <v>42102</v>
      </c>
      <c r="B3004" s="3">
        <v>21.1</v>
      </c>
      <c r="C3004" s="3">
        <v>21.1</v>
      </c>
      <c r="D3004" s="3">
        <v>21.1</v>
      </c>
      <c r="E3004" s="3">
        <v>21.1</v>
      </c>
      <c r="F3004" s="3">
        <v>11</v>
      </c>
      <c r="G3004" s="3">
        <v>21.1</v>
      </c>
    </row>
    <row r="3005" spans="1:7" x14ac:dyDescent="0.3">
      <c r="A3005" s="6">
        <v>42103</v>
      </c>
      <c r="B3005" s="3">
        <v>21.05</v>
      </c>
      <c r="C3005" s="3">
        <v>21.05</v>
      </c>
      <c r="D3005" s="3">
        <v>21.05</v>
      </c>
      <c r="E3005" s="3">
        <v>21.05</v>
      </c>
      <c r="F3005" s="3">
        <v>0</v>
      </c>
      <c r="G3005" s="3">
        <v>21.05</v>
      </c>
    </row>
    <row r="3006" spans="1:7" x14ac:dyDescent="0.3">
      <c r="A3006" s="6">
        <v>42104</v>
      </c>
      <c r="B3006" s="3">
        <v>20.5</v>
      </c>
      <c r="C3006" s="3">
        <v>20.5</v>
      </c>
      <c r="D3006" s="3">
        <v>20.5</v>
      </c>
      <c r="E3006" s="3">
        <v>20.5</v>
      </c>
      <c r="F3006" s="3">
        <v>10</v>
      </c>
      <c r="G3006" s="3">
        <v>20.350000000000001</v>
      </c>
    </row>
    <row r="3007" spans="1:7" x14ac:dyDescent="0.3">
      <c r="A3007" s="6">
        <v>42107</v>
      </c>
      <c r="B3007" s="3">
        <v>20.55</v>
      </c>
      <c r="C3007" s="3">
        <v>20.7</v>
      </c>
      <c r="D3007" s="3">
        <v>20.55</v>
      </c>
      <c r="E3007" s="3">
        <v>20.7</v>
      </c>
      <c r="F3007" s="3">
        <v>23</v>
      </c>
      <c r="G3007" s="3">
        <v>20.7</v>
      </c>
    </row>
    <row r="3008" spans="1:7" x14ac:dyDescent="0.3">
      <c r="A3008" s="6">
        <v>42108</v>
      </c>
      <c r="B3008" s="3">
        <v>20.7</v>
      </c>
      <c r="C3008" s="3">
        <v>20.7</v>
      </c>
      <c r="D3008" s="3">
        <v>20.55</v>
      </c>
      <c r="E3008" s="3">
        <v>20.6</v>
      </c>
      <c r="F3008" s="3">
        <v>21</v>
      </c>
      <c r="G3008" s="3">
        <v>20.6</v>
      </c>
    </row>
    <row r="3009" spans="1:7" x14ac:dyDescent="0.3">
      <c r="A3009" s="6">
        <v>42109</v>
      </c>
      <c r="B3009" s="3">
        <v>20.8</v>
      </c>
      <c r="C3009" s="3">
        <v>20.8</v>
      </c>
      <c r="D3009" s="3">
        <v>20.75</v>
      </c>
      <c r="E3009" s="3">
        <v>20.75</v>
      </c>
      <c r="F3009" s="3">
        <v>25</v>
      </c>
      <c r="G3009" s="3">
        <v>20.53</v>
      </c>
    </row>
    <row r="3010" spans="1:7" x14ac:dyDescent="0.3">
      <c r="A3010" s="6">
        <v>42110</v>
      </c>
      <c r="B3010" s="3">
        <v>20.43</v>
      </c>
      <c r="C3010" s="3">
        <v>20.43</v>
      </c>
      <c r="D3010" s="3">
        <v>20.43</v>
      </c>
      <c r="E3010" s="3">
        <v>20.43</v>
      </c>
      <c r="F3010" s="3">
        <v>0</v>
      </c>
      <c r="G3010" s="3">
        <v>20.43</v>
      </c>
    </row>
    <row r="3011" spans="1:7" x14ac:dyDescent="0.3">
      <c r="A3011" s="6">
        <v>42111</v>
      </c>
      <c r="B3011" s="3">
        <v>20.25</v>
      </c>
      <c r="C3011" s="3">
        <v>20.25</v>
      </c>
      <c r="D3011" s="3">
        <v>19.989999999999998</v>
      </c>
      <c r="E3011" s="3">
        <v>20.05</v>
      </c>
      <c r="F3011" s="3">
        <v>60</v>
      </c>
      <c r="G3011" s="3">
        <v>20.05</v>
      </c>
    </row>
    <row r="3012" spans="1:7" x14ac:dyDescent="0.3">
      <c r="A3012" s="6">
        <v>42114</v>
      </c>
      <c r="B3012" s="3">
        <v>19.8</v>
      </c>
      <c r="C3012" s="3">
        <v>19.8</v>
      </c>
      <c r="D3012" s="3">
        <v>19.75</v>
      </c>
      <c r="E3012" s="3">
        <v>19.75</v>
      </c>
      <c r="F3012" s="3">
        <v>22</v>
      </c>
      <c r="G3012" s="3">
        <v>19.75</v>
      </c>
    </row>
    <row r="3013" spans="1:7" x14ac:dyDescent="0.3">
      <c r="A3013" s="6">
        <v>42115</v>
      </c>
      <c r="B3013" s="3">
        <v>19.899999999999999</v>
      </c>
      <c r="C3013" s="3">
        <v>19.899999999999999</v>
      </c>
      <c r="D3013" s="3">
        <v>19.75</v>
      </c>
      <c r="E3013" s="3">
        <v>19.75</v>
      </c>
      <c r="F3013" s="3">
        <v>30</v>
      </c>
      <c r="G3013" s="3">
        <v>19.75</v>
      </c>
    </row>
    <row r="3014" spans="1:7" x14ac:dyDescent="0.3">
      <c r="A3014" s="6">
        <v>42116</v>
      </c>
      <c r="B3014" s="3">
        <v>19.649999999999999</v>
      </c>
      <c r="C3014" s="3">
        <v>19.649999999999999</v>
      </c>
      <c r="D3014" s="3">
        <v>19.2</v>
      </c>
      <c r="E3014" s="3">
        <v>19.25</v>
      </c>
      <c r="F3014" s="3">
        <v>167</v>
      </c>
      <c r="G3014" s="3">
        <v>19.25</v>
      </c>
    </row>
    <row r="3015" spans="1:7" x14ac:dyDescent="0.3">
      <c r="A3015" s="6">
        <v>42117</v>
      </c>
      <c r="B3015" s="3">
        <v>19.5</v>
      </c>
      <c r="C3015" s="3">
        <v>19.8</v>
      </c>
      <c r="D3015" s="3">
        <v>19.5</v>
      </c>
      <c r="E3015" s="3">
        <v>19.79</v>
      </c>
      <c r="F3015" s="3">
        <v>49</v>
      </c>
      <c r="G3015" s="3">
        <v>19.79</v>
      </c>
    </row>
    <row r="3016" spans="1:7" x14ac:dyDescent="0.3">
      <c r="A3016" s="6">
        <v>42118</v>
      </c>
      <c r="B3016" s="3">
        <v>20</v>
      </c>
      <c r="C3016" s="3">
        <v>20</v>
      </c>
      <c r="D3016" s="3">
        <v>19.8</v>
      </c>
      <c r="E3016" s="3">
        <v>19.8</v>
      </c>
      <c r="F3016" s="3">
        <v>105</v>
      </c>
      <c r="G3016" s="3">
        <v>19.8</v>
      </c>
    </row>
    <row r="3017" spans="1:7" x14ac:dyDescent="0.3">
      <c r="A3017" s="6">
        <v>42121</v>
      </c>
      <c r="B3017" s="3">
        <v>20.100000000000001</v>
      </c>
      <c r="C3017" s="3">
        <v>20.25</v>
      </c>
      <c r="D3017" s="3">
        <v>20.100000000000001</v>
      </c>
      <c r="E3017" s="3">
        <v>20.149999999999999</v>
      </c>
      <c r="F3017" s="3">
        <v>62</v>
      </c>
      <c r="G3017" s="3">
        <v>20.149999999999999</v>
      </c>
    </row>
    <row r="3018" spans="1:7" x14ac:dyDescent="0.3">
      <c r="A3018" s="6">
        <v>42122</v>
      </c>
      <c r="B3018" s="3">
        <v>20.5</v>
      </c>
      <c r="C3018" s="3">
        <v>20.6</v>
      </c>
      <c r="D3018" s="3">
        <v>20.399999999999999</v>
      </c>
      <c r="E3018" s="3">
        <v>20.55</v>
      </c>
      <c r="F3018" s="3">
        <v>19</v>
      </c>
      <c r="G3018" s="3">
        <v>20.55</v>
      </c>
    </row>
    <row r="3019" spans="1:7" x14ac:dyDescent="0.3">
      <c r="A3019" s="6">
        <v>42123</v>
      </c>
      <c r="B3019" s="3">
        <v>20.6</v>
      </c>
      <c r="C3019" s="3">
        <v>20.8</v>
      </c>
      <c r="D3019" s="3">
        <v>20.6</v>
      </c>
      <c r="E3019" s="3">
        <v>20.75</v>
      </c>
      <c r="F3019" s="3">
        <v>22</v>
      </c>
      <c r="G3019" s="3">
        <v>20.75</v>
      </c>
    </row>
    <row r="3020" spans="1:7" x14ac:dyDescent="0.3">
      <c r="A3020" s="6">
        <v>42124</v>
      </c>
      <c r="B3020" s="3">
        <v>20.6</v>
      </c>
      <c r="C3020" s="3">
        <v>20.6</v>
      </c>
      <c r="D3020" s="3">
        <v>20.25</v>
      </c>
      <c r="E3020" s="3">
        <v>20.25</v>
      </c>
      <c r="F3020" s="3">
        <v>39</v>
      </c>
      <c r="G3020" s="3">
        <v>20.25</v>
      </c>
    </row>
    <row r="3021" spans="1:7" x14ac:dyDescent="0.3">
      <c r="A3021" s="6">
        <v>42128</v>
      </c>
      <c r="B3021" s="3">
        <v>22.45</v>
      </c>
      <c r="C3021" s="3">
        <v>22.45</v>
      </c>
      <c r="D3021" s="3">
        <v>22.45</v>
      </c>
      <c r="E3021" s="3">
        <v>22.45</v>
      </c>
      <c r="F3021" s="3">
        <v>0</v>
      </c>
      <c r="G3021" s="3">
        <v>22.45</v>
      </c>
    </row>
    <row r="3022" spans="1:7" x14ac:dyDescent="0.3">
      <c r="A3022" s="6">
        <v>42129</v>
      </c>
      <c r="B3022" s="3">
        <v>22.4</v>
      </c>
      <c r="C3022" s="3">
        <v>22.65</v>
      </c>
      <c r="D3022" s="3">
        <v>22.4</v>
      </c>
      <c r="E3022" s="3">
        <v>22.65</v>
      </c>
      <c r="F3022" s="3">
        <v>24</v>
      </c>
      <c r="G3022" s="3">
        <v>22.65</v>
      </c>
    </row>
    <row r="3023" spans="1:7" x14ac:dyDescent="0.3">
      <c r="A3023" s="6">
        <v>42130</v>
      </c>
      <c r="B3023" s="3">
        <v>22.35</v>
      </c>
      <c r="C3023" s="3">
        <v>22.35</v>
      </c>
      <c r="D3023" s="3">
        <v>21.9</v>
      </c>
      <c r="E3023" s="3">
        <v>21.9</v>
      </c>
      <c r="F3023" s="3">
        <v>146</v>
      </c>
      <c r="G3023" s="3">
        <v>21.9</v>
      </c>
    </row>
    <row r="3024" spans="1:7" x14ac:dyDescent="0.3">
      <c r="A3024" s="6">
        <v>42131</v>
      </c>
      <c r="B3024" s="3">
        <v>21.25</v>
      </c>
      <c r="C3024" s="3">
        <v>21.25</v>
      </c>
      <c r="D3024" s="3">
        <v>21</v>
      </c>
      <c r="E3024" s="3">
        <v>21</v>
      </c>
      <c r="F3024" s="3">
        <v>27</v>
      </c>
      <c r="G3024" s="3">
        <v>21</v>
      </c>
    </row>
    <row r="3025" spans="1:7" x14ac:dyDescent="0.3">
      <c r="A3025" s="6">
        <v>42132</v>
      </c>
      <c r="B3025" s="3">
        <v>21.2</v>
      </c>
      <c r="C3025" s="3">
        <v>21.2</v>
      </c>
      <c r="D3025" s="3">
        <v>20.9</v>
      </c>
      <c r="E3025" s="3">
        <v>20.9</v>
      </c>
      <c r="F3025" s="3">
        <v>8</v>
      </c>
      <c r="G3025" s="3">
        <v>20.9</v>
      </c>
    </row>
    <row r="3026" spans="1:7" x14ac:dyDescent="0.3">
      <c r="A3026" s="6">
        <v>42135</v>
      </c>
      <c r="B3026" s="3">
        <v>21.1</v>
      </c>
      <c r="C3026" s="3">
        <v>21.1</v>
      </c>
      <c r="D3026" s="3">
        <v>21.1</v>
      </c>
      <c r="E3026" s="3">
        <v>21.1</v>
      </c>
      <c r="F3026" s="3">
        <v>5</v>
      </c>
      <c r="G3026" s="3">
        <v>21.1</v>
      </c>
    </row>
    <row r="3027" spans="1:7" x14ac:dyDescent="0.3">
      <c r="A3027" s="6">
        <v>42136</v>
      </c>
      <c r="B3027" s="3">
        <v>20.6</v>
      </c>
      <c r="C3027" s="3">
        <v>20.65</v>
      </c>
      <c r="D3027" s="3">
        <v>20.399999999999999</v>
      </c>
      <c r="E3027" s="3">
        <v>20.5</v>
      </c>
      <c r="F3027" s="3">
        <v>83</v>
      </c>
      <c r="G3027" s="3">
        <v>20.5</v>
      </c>
    </row>
    <row r="3028" spans="1:7" x14ac:dyDescent="0.3">
      <c r="A3028" s="6">
        <v>42137</v>
      </c>
      <c r="B3028" s="3">
        <v>20.2</v>
      </c>
      <c r="C3028" s="3">
        <v>20.2</v>
      </c>
      <c r="D3028" s="3">
        <v>19.7</v>
      </c>
      <c r="E3028" s="3">
        <v>19.899999999999999</v>
      </c>
      <c r="F3028" s="3">
        <v>31</v>
      </c>
      <c r="G3028" s="3">
        <v>19.899999999999999</v>
      </c>
    </row>
    <row r="3029" spans="1:7" x14ac:dyDescent="0.3">
      <c r="A3029" s="6">
        <v>42139</v>
      </c>
      <c r="B3029" s="3">
        <v>20.25</v>
      </c>
      <c r="C3029" s="3">
        <v>20.25</v>
      </c>
      <c r="D3029" s="3">
        <v>19.899999999999999</v>
      </c>
      <c r="E3029" s="3">
        <v>19.899999999999999</v>
      </c>
      <c r="F3029" s="3">
        <v>7</v>
      </c>
      <c r="G3029" s="3">
        <v>19.899999999999999</v>
      </c>
    </row>
    <row r="3030" spans="1:7" x14ac:dyDescent="0.3">
      <c r="A3030" s="6">
        <v>42142</v>
      </c>
      <c r="B3030" s="3">
        <v>19.7</v>
      </c>
      <c r="C3030" s="3">
        <v>20</v>
      </c>
      <c r="D3030" s="3">
        <v>19.7</v>
      </c>
      <c r="E3030" s="3">
        <v>20</v>
      </c>
      <c r="F3030" s="3">
        <v>38</v>
      </c>
      <c r="G3030" s="3">
        <v>20</v>
      </c>
    </row>
    <row r="3031" spans="1:7" x14ac:dyDescent="0.3">
      <c r="A3031" s="6">
        <v>42143</v>
      </c>
      <c r="B3031" s="3">
        <v>20.350000000000001</v>
      </c>
      <c r="C3031" s="3">
        <v>20.350000000000001</v>
      </c>
      <c r="D3031" s="3">
        <v>20.25</v>
      </c>
      <c r="E3031" s="3">
        <v>20.25</v>
      </c>
      <c r="F3031" s="3">
        <v>15</v>
      </c>
      <c r="G3031" s="3">
        <v>20.350000000000001</v>
      </c>
    </row>
    <row r="3032" spans="1:7" x14ac:dyDescent="0.3">
      <c r="A3032" s="6">
        <v>42144</v>
      </c>
      <c r="B3032" s="3">
        <v>20.25</v>
      </c>
      <c r="C3032" s="3">
        <v>20.25</v>
      </c>
      <c r="D3032" s="3">
        <v>19.8</v>
      </c>
      <c r="E3032" s="3">
        <v>19.8</v>
      </c>
      <c r="F3032" s="3">
        <v>32</v>
      </c>
      <c r="G3032" s="3">
        <v>19.8</v>
      </c>
    </row>
    <row r="3033" spans="1:7" x14ac:dyDescent="0.3">
      <c r="A3033" s="6">
        <v>42145</v>
      </c>
      <c r="B3033" s="3">
        <v>19.5</v>
      </c>
      <c r="C3033" s="3">
        <v>19.55</v>
      </c>
      <c r="D3033" s="3">
        <v>18.25</v>
      </c>
      <c r="E3033" s="3">
        <v>18.649999999999999</v>
      </c>
      <c r="F3033" s="3">
        <v>55</v>
      </c>
      <c r="G3033" s="3">
        <v>18.649999999999999</v>
      </c>
    </row>
    <row r="3034" spans="1:7" x14ac:dyDescent="0.3">
      <c r="A3034" s="6">
        <v>42146</v>
      </c>
      <c r="B3034" s="3">
        <v>18.05</v>
      </c>
      <c r="C3034" s="3">
        <v>18.45</v>
      </c>
      <c r="D3034" s="3">
        <v>17.95</v>
      </c>
      <c r="E3034" s="3">
        <v>18.45</v>
      </c>
      <c r="F3034" s="3">
        <v>71</v>
      </c>
      <c r="G3034" s="3">
        <v>18.45</v>
      </c>
    </row>
    <row r="3035" spans="1:7" x14ac:dyDescent="0.3">
      <c r="A3035" s="6">
        <v>42150</v>
      </c>
      <c r="B3035" s="3">
        <v>19.100000000000001</v>
      </c>
      <c r="C3035" s="3">
        <v>19.25</v>
      </c>
      <c r="D3035" s="3">
        <v>19.100000000000001</v>
      </c>
      <c r="E3035" s="3">
        <v>19.100000000000001</v>
      </c>
      <c r="F3035" s="3">
        <v>38</v>
      </c>
      <c r="G3035" s="3">
        <v>19.100000000000001</v>
      </c>
    </row>
    <row r="3036" spans="1:7" x14ac:dyDescent="0.3">
      <c r="A3036" s="6">
        <v>42151</v>
      </c>
      <c r="B3036" s="3">
        <v>18.3</v>
      </c>
      <c r="C3036" s="3">
        <v>18.8</v>
      </c>
      <c r="D3036" s="3">
        <v>18.3</v>
      </c>
      <c r="E3036" s="3">
        <v>18.600000000000001</v>
      </c>
      <c r="F3036" s="3">
        <v>33</v>
      </c>
      <c r="G3036" s="3">
        <v>18.7</v>
      </c>
    </row>
    <row r="3037" spans="1:7" x14ac:dyDescent="0.3">
      <c r="A3037" s="6">
        <v>42152</v>
      </c>
      <c r="B3037" s="3">
        <v>18.5</v>
      </c>
      <c r="C3037" s="3">
        <v>18.55</v>
      </c>
      <c r="D3037" s="3">
        <v>18.3</v>
      </c>
      <c r="E3037" s="3">
        <v>18.55</v>
      </c>
      <c r="F3037" s="3">
        <v>55</v>
      </c>
      <c r="G3037" s="3">
        <v>18.5</v>
      </c>
    </row>
    <row r="3038" spans="1:7" x14ac:dyDescent="0.3">
      <c r="A3038" s="6">
        <v>42153</v>
      </c>
      <c r="B3038" s="3">
        <v>18.95</v>
      </c>
      <c r="C3038" s="3">
        <v>19.55</v>
      </c>
      <c r="D3038" s="3">
        <v>18.95</v>
      </c>
      <c r="E3038" s="3">
        <v>19.55</v>
      </c>
      <c r="F3038" s="3">
        <v>80</v>
      </c>
      <c r="G3038" s="3">
        <v>19.399999999999999</v>
      </c>
    </row>
    <row r="3039" spans="1:7" x14ac:dyDescent="0.3">
      <c r="A3039" s="6">
        <v>42156</v>
      </c>
      <c r="B3039" s="3">
        <v>23.54</v>
      </c>
      <c r="C3039" s="3">
        <v>23.54</v>
      </c>
      <c r="D3039" s="3">
        <v>20.5</v>
      </c>
      <c r="E3039" s="3">
        <v>20.85</v>
      </c>
      <c r="F3039" s="3">
        <v>106</v>
      </c>
      <c r="G3039" s="3">
        <v>23</v>
      </c>
    </row>
    <row r="3040" spans="1:7" x14ac:dyDescent="0.3">
      <c r="A3040" s="6">
        <v>42157</v>
      </c>
      <c r="B3040" s="3">
        <v>22.85</v>
      </c>
      <c r="C3040" s="3">
        <v>22.85</v>
      </c>
      <c r="D3040" s="3">
        <v>20.75</v>
      </c>
      <c r="E3040" s="3">
        <v>20.9</v>
      </c>
      <c r="F3040" s="3">
        <v>113</v>
      </c>
      <c r="G3040" s="3">
        <v>22.7</v>
      </c>
    </row>
    <row r="3041" spans="1:7" x14ac:dyDescent="0.3">
      <c r="A3041" s="6">
        <v>42158</v>
      </c>
      <c r="B3041" s="3">
        <v>22.21</v>
      </c>
      <c r="C3041" s="3">
        <v>22.25</v>
      </c>
      <c r="D3041" s="3">
        <v>20.2</v>
      </c>
      <c r="E3041" s="3">
        <v>20.350000000000001</v>
      </c>
      <c r="F3041" s="3">
        <v>213</v>
      </c>
      <c r="G3041" s="3">
        <v>22.25</v>
      </c>
    </row>
    <row r="3042" spans="1:7" x14ac:dyDescent="0.3">
      <c r="A3042" s="6">
        <v>42159</v>
      </c>
      <c r="B3042" s="3">
        <v>19.75</v>
      </c>
      <c r="C3042" s="3">
        <v>21.65</v>
      </c>
      <c r="D3042" s="3">
        <v>19.149999999999999</v>
      </c>
      <c r="E3042" s="3">
        <v>21.4</v>
      </c>
      <c r="F3042" s="3">
        <v>123</v>
      </c>
      <c r="G3042" s="3">
        <v>19.149999999999999</v>
      </c>
    </row>
    <row r="3043" spans="1:7" x14ac:dyDescent="0.3">
      <c r="A3043" s="6">
        <v>42160</v>
      </c>
      <c r="B3043" s="3">
        <v>18.649999999999999</v>
      </c>
      <c r="C3043" s="3">
        <v>21.18</v>
      </c>
      <c r="D3043" s="3">
        <v>18.100000000000001</v>
      </c>
      <c r="E3043" s="3">
        <v>21.18</v>
      </c>
      <c r="F3043" s="3">
        <v>67</v>
      </c>
      <c r="G3043" s="3">
        <v>18.100000000000001</v>
      </c>
    </row>
    <row r="3044" spans="1:7" x14ac:dyDescent="0.3">
      <c r="A3044" s="6">
        <v>42163</v>
      </c>
      <c r="B3044" s="3">
        <v>18.95</v>
      </c>
      <c r="C3044" s="3">
        <v>21.75</v>
      </c>
      <c r="D3044" s="3">
        <v>17.14</v>
      </c>
      <c r="E3044" s="3">
        <v>20.7</v>
      </c>
      <c r="F3044" s="3">
        <v>235</v>
      </c>
      <c r="G3044" s="3">
        <v>17.55</v>
      </c>
    </row>
    <row r="3045" spans="1:7" x14ac:dyDescent="0.3">
      <c r="A3045" s="6">
        <v>42164</v>
      </c>
      <c r="B3045" s="3">
        <v>17.5</v>
      </c>
      <c r="C3045" s="3">
        <v>21.1</v>
      </c>
      <c r="D3045" s="3">
        <v>17.3</v>
      </c>
      <c r="E3045" s="3">
        <v>21</v>
      </c>
      <c r="F3045" s="3">
        <v>246</v>
      </c>
      <c r="G3045" s="3">
        <v>17.899999999999999</v>
      </c>
    </row>
    <row r="3046" spans="1:7" x14ac:dyDescent="0.3">
      <c r="A3046" s="6">
        <v>42165</v>
      </c>
      <c r="B3046" s="3">
        <v>17.7</v>
      </c>
      <c r="C3046" s="3">
        <v>21.6</v>
      </c>
      <c r="D3046" s="3">
        <v>17.7</v>
      </c>
      <c r="E3046" s="3">
        <v>21.6</v>
      </c>
      <c r="F3046" s="3">
        <v>76</v>
      </c>
      <c r="G3046" s="3">
        <v>18.68</v>
      </c>
    </row>
    <row r="3047" spans="1:7" x14ac:dyDescent="0.3">
      <c r="A3047" s="6">
        <v>42166</v>
      </c>
      <c r="B3047" s="3">
        <v>18.2</v>
      </c>
      <c r="C3047" s="3">
        <v>21.75</v>
      </c>
      <c r="D3047" s="3">
        <v>18.2</v>
      </c>
      <c r="E3047" s="3">
        <v>21.45</v>
      </c>
      <c r="F3047" s="3">
        <v>233</v>
      </c>
      <c r="G3047" s="3">
        <v>18.68</v>
      </c>
    </row>
    <row r="3048" spans="1:7" x14ac:dyDescent="0.3">
      <c r="A3048" s="6">
        <v>42167</v>
      </c>
      <c r="B3048" s="3">
        <v>18.45</v>
      </c>
      <c r="C3048" s="3">
        <v>21.25</v>
      </c>
      <c r="D3048" s="3">
        <v>18.399999999999999</v>
      </c>
      <c r="E3048" s="3">
        <v>21.25</v>
      </c>
      <c r="F3048" s="3">
        <v>116</v>
      </c>
      <c r="G3048" s="3">
        <v>18.5</v>
      </c>
    </row>
    <row r="3049" spans="1:7" x14ac:dyDescent="0.3">
      <c r="A3049" s="6">
        <v>42170</v>
      </c>
      <c r="B3049" s="3">
        <v>18.5</v>
      </c>
      <c r="C3049" s="3">
        <v>21</v>
      </c>
      <c r="D3049" s="3">
        <v>18</v>
      </c>
      <c r="E3049" s="3">
        <v>21</v>
      </c>
      <c r="F3049" s="3">
        <v>90</v>
      </c>
      <c r="G3049" s="3">
        <v>18.25</v>
      </c>
    </row>
    <row r="3050" spans="1:7" x14ac:dyDescent="0.3">
      <c r="A3050" s="6">
        <v>42171</v>
      </c>
      <c r="B3050" s="3">
        <v>18</v>
      </c>
      <c r="C3050" s="3">
        <v>20.48</v>
      </c>
      <c r="D3050" s="3">
        <v>17.899999999999999</v>
      </c>
      <c r="E3050" s="3">
        <v>20.48</v>
      </c>
      <c r="F3050" s="3">
        <v>89</v>
      </c>
      <c r="G3050" s="3">
        <v>17.95</v>
      </c>
    </row>
    <row r="3051" spans="1:7" x14ac:dyDescent="0.3">
      <c r="A3051" s="6">
        <v>42172</v>
      </c>
      <c r="B3051" s="3">
        <v>18</v>
      </c>
      <c r="C3051" s="3">
        <v>20.8</v>
      </c>
      <c r="D3051" s="3">
        <v>18</v>
      </c>
      <c r="E3051" s="3">
        <v>20.8</v>
      </c>
      <c r="F3051" s="3">
        <v>94</v>
      </c>
      <c r="G3051" s="3">
        <v>18.43</v>
      </c>
    </row>
    <row r="3052" spans="1:7" x14ac:dyDescent="0.3">
      <c r="A3052" s="6">
        <v>42173</v>
      </c>
      <c r="B3052" s="3">
        <v>18.45</v>
      </c>
      <c r="C3052" s="3">
        <v>21</v>
      </c>
      <c r="D3052" s="3">
        <v>18.45</v>
      </c>
      <c r="E3052" s="3">
        <v>21</v>
      </c>
      <c r="F3052" s="3">
        <v>76</v>
      </c>
      <c r="G3052" s="3">
        <v>18.7</v>
      </c>
    </row>
    <row r="3053" spans="1:7" x14ac:dyDescent="0.3">
      <c r="A3053" s="6">
        <v>42174</v>
      </c>
      <c r="B3053" s="3">
        <v>20.98</v>
      </c>
      <c r="C3053" s="3">
        <v>20.98</v>
      </c>
      <c r="D3053" s="3">
        <v>18.68</v>
      </c>
      <c r="E3053" s="3">
        <v>18.68</v>
      </c>
      <c r="F3053" s="3">
        <v>0</v>
      </c>
      <c r="G3053" s="3">
        <v>20.98</v>
      </c>
    </row>
    <row r="3054" spans="1:7" x14ac:dyDescent="0.3">
      <c r="A3054" s="6">
        <v>42177</v>
      </c>
      <c r="B3054" s="3">
        <v>21.3</v>
      </c>
      <c r="C3054" s="3">
        <v>21.85</v>
      </c>
      <c r="D3054" s="3">
        <v>19</v>
      </c>
      <c r="E3054" s="3">
        <v>19.649999999999999</v>
      </c>
      <c r="F3054" s="3">
        <v>52</v>
      </c>
      <c r="G3054" s="3">
        <v>21.8</v>
      </c>
    </row>
    <row r="3055" spans="1:7" x14ac:dyDescent="0.3">
      <c r="A3055" s="6">
        <v>42178</v>
      </c>
      <c r="B3055" s="3">
        <v>21.75</v>
      </c>
      <c r="C3055" s="3">
        <v>21.9</v>
      </c>
      <c r="D3055" s="3">
        <v>19.5</v>
      </c>
      <c r="E3055" s="3">
        <v>19.5</v>
      </c>
      <c r="F3055" s="3">
        <v>122</v>
      </c>
      <c r="G3055" s="3">
        <v>21.7</v>
      </c>
    </row>
    <row r="3056" spans="1:7" x14ac:dyDescent="0.3">
      <c r="A3056" s="6">
        <v>42179</v>
      </c>
      <c r="B3056" s="3">
        <v>20.05</v>
      </c>
      <c r="C3056" s="3">
        <v>22.8</v>
      </c>
      <c r="D3056" s="3">
        <v>20.05</v>
      </c>
      <c r="E3056" s="3">
        <v>22.75</v>
      </c>
      <c r="F3056" s="3">
        <v>35</v>
      </c>
      <c r="G3056" s="3">
        <v>20.6</v>
      </c>
    </row>
    <row r="3057" spans="1:7" x14ac:dyDescent="0.3">
      <c r="A3057" s="6">
        <v>42180</v>
      </c>
      <c r="B3057" s="3">
        <v>23.6</v>
      </c>
      <c r="C3057" s="3">
        <v>24.1</v>
      </c>
      <c r="D3057" s="3">
        <v>21.5</v>
      </c>
      <c r="E3057" s="3">
        <v>22.2</v>
      </c>
      <c r="F3057" s="3">
        <v>159</v>
      </c>
      <c r="G3057" s="3">
        <v>24.1</v>
      </c>
    </row>
    <row r="3058" spans="1:7" x14ac:dyDescent="0.3">
      <c r="A3058" s="6">
        <v>42181</v>
      </c>
      <c r="B3058" s="3">
        <v>23.75</v>
      </c>
      <c r="C3058" s="3">
        <v>24.6</v>
      </c>
      <c r="D3058" s="3">
        <v>21.79</v>
      </c>
      <c r="E3058" s="3">
        <v>22.4</v>
      </c>
      <c r="F3058" s="3">
        <v>92</v>
      </c>
      <c r="G3058" s="3">
        <v>24.6</v>
      </c>
    </row>
    <row r="3059" spans="1:7" x14ac:dyDescent="0.3">
      <c r="A3059" s="6">
        <v>42184</v>
      </c>
      <c r="B3059" s="3">
        <v>23.85</v>
      </c>
      <c r="C3059" s="3">
        <v>23.85</v>
      </c>
      <c r="D3059" s="3">
        <v>21.6</v>
      </c>
      <c r="E3059" s="3">
        <v>21.75</v>
      </c>
      <c r="F3059" s="3">
        <v>35</v>
      </c>
      <c r="G3059" s="3">
        <v>23.85</v>
      </c>
    </row>
    <row r="3060" spans="1:7" x14ac:dyDescent="0.3">
      <c r="A3060" s="6">
        <v>42185</v>
      </c>
      <c r="B3060" s="3">
        <v>21.19</v>
      </c>
      <c r="C3060" s="3">
        <v>23.15</v>
      </c>
      <c r="D3060" s="3">
        <v>21.1</v>
      </c>
      <c r="E3060" s="3">
        <v>23.15</v>
      </c>
      <c r="F3060" s="3">
        <v>69</v>
      </c>
      <c r="G3060" s="3">
        <v>21.4</v>
      </c>
    </row>
    <row r="3061" spans="1:7" x14ac:dyDescent="0.3">
      <c r="A3061" s="6">
        <v>42186</v>
      </c>
      <c r="B3061" s="3">
        <v>27.15</v>
      </c>
      <c r="C3061" s="3">
        <v>27.15</v>
      </c>
      <c r="D3061" s="3">
        <v>26.3</v>
      </c>
      <c r="E3061" s="3">
        <v>26.3</v>
      </c>
      <c r="F3061" s="3">
        <v>11</v>
      </c>
      <c r="G3061" s="3">
        <v>26.3</v>
      </c>
    </row>
    <row r="3062" spans="1:7" x14ac:dyDescent="0.3">
      <c r="A3062" s="6">
        <v>42187</v>
      </c>
      <c r="B3062" s="3">
        <v>25.8</v>
      </c>
      <c r="C3062" s="3">
        <v>25.8</v>
      </c>
      <c r="D3062" s="3">
        <v>25.7</v>
      </c>
      <c r="E3062" s="3">
        <v>25.7</v>
      </c>
      <c r="F3062" s="3">
        <v>13</v>
      </c>
      <c r="G3062" s="3">
        <v>26.45</v>
      </c>
    </row>
    <row r="3063" spans="1:7" x14ac:dyDescent="0.3">
      <c r="A3063" s="6">
        <v>42188</v>
      </c>
      <c r="B3063" s="3">
        <v>26.5</v>
      </c>
      <c r="C3063" s="3">
        <v>26.5</v>
      </c>
      <c r="D3063" s="3">
        <v>26.49</v>
      </c>
      <c r="E3063" s="3">
        <v>26.49</v>
      </c>
      <c r="F3063" s="3">
        <v>17</v>
      </c>
      <c r="G3063" s="3">
        <v>26.8</v>
      </c>
    </row>
    <row r="3064" spans="1:7" x14ac:dyDescent="0.3">
      <c r="A3064" s="6">
        <v>42191</v>
      </c>
      <c r="B3064" s="3">
        <v>26.5</v>
      </c>
      <c r="C3064" s="3">
        <v>26.7</v>
      </c>
      <c r="D3064" s="3">
        <v>26.5</v>
      </c>
      <c r="E3064" s="3">
        <v>26.7</v>
      </c>
      <c r="F3064" s="3">
        <v>8</v>
      </c>
      <c r="G3064" s="3">
        <v>26.7</v>
      </c>
    </row>
    <row r="3065" spans="1:7" x14ac:dyDescent="0.3">
      <c r="A3065" s="6">
        <v>42192</v>
      </c>
      <c r="B3065" s="3">
        <v>25.8</v>
      </c>
      <c r="C3065" s="3">
        <v>25.8</v>
      </c>
      <c r="D3065" s="3">
        <v>25.8</v>
      </c>
      <c r="E3065" s="3">
        <v>25.8</v>
      </c>
      <c r="F3065" s="3">
        <v>0</v>
      </c>
      <c r="G3065" s="3">
        <v>25.8</v>
      </c>
    </row>
    <row r="3066" spans="1:7" x14ac:dyDescent="0.3">
      <c r="A3066" s="6">
        <v>42193</v>
      </c>
      <c r="B3066" s="3">
        <v>25.9</v>
      </c>
      <c r="C3066" s="3">
        <v>25.9</v>
      </c>
      <c r="D3066" s="3">
        <v>25.9</v>
      </c>
      <c r="E3066" s="3">
        <v>25.9</v>
      </c>
      <c r="F3066" s="3">
        <v>1</v>
      </c>
      <c r="G3066" s="3">
        <v>25.9</v>
      </c>
    </row>
    <row r="3067" spans="1:7" x14ac:dyDescent="0.3">
      <c r="A3067" s="6">
        <v>42194</v>
      </c>
      <c r="B3067" s="3">
        <v>25.9</v>
      </c>
      <c r="C3067" s="3">
        <v>25.9</v>
      </c>
      <c r="D3067" s="3">
        <v>25.9</v>
      </c>
      <c r="E3067" s="3">
        <v>25.9</v>
      </c>
      <c r="F3067" s="3">
        <v>4</v>
      </c>
      <c r="G3067" s="3">
        <v>25.9</v>
      </c>
    </row>
    <row r="3068" spans="1:7" x14ac:dyDescent="0.3">
      <c r="A3068" s="6">
        <v>42195</v>
      </c>
      <c r="B3068" s="3">
        <v>26.7</v>
      </c>
      <c r="C3068" s="3">
        <v>26.7</v>
      </c>
      <c r="D3068" s="3">
        <v>26.15</v>
      </c>
      <c r="E3068" s="3">
        <v>26.15</v>
      </c>
      <c r="F3068" s="3">
        <v>4</v>
      </c>
      <c r="G3068" s="3">
        <v>26.15</v>
      </c>
    </row>
    <row r="3069" spans="1:7" x14ac:dyDescent="0.3">
      <c r="A3069" s="6">
        <v>42198</v>
      </c>
      <c r="B3069" s="3">
        <v>26.18</v>
      </c>
      <c r="C3069" s="3">
        <v>26.18</v>
      </c>
      <c r="D3069" s="3">
        <v>26.18</v>
      </c>
      <c r="E3069" s="3">
        <v>26.18</v>
      </c>
      <c r="F3069" s="3">
        <v>0</v>
      </c>
      <c r="G3069" s="3">
        <v>26.18</v>
      </c>
    </row>
    <row r="3070" spans="1:7" x14ac:dyDescent="0.3">
      <c r="A3070" s="6">
        <v>42199</v>
      </c>
      <c r="B3070" s="3">
        <v>25.5</v>
      </c>
      <c r="C3070" s="3">
        <v>25.5</v>
      </c>
      <c r="D3070" s="3">
        <v>25.5</v>
      </c>
      <c r="E3070" s="3">
        <v>25.5</v>
      </c>
      <c r="F3070" s="3">
        <v>4</v>
      </c>
      <c r="G3070" s="3">
        <v>25.5</v>
      </c>
    </row>
    <row r="3071" spans="1:7" x14ac:dyDescent="0.3">
      <c r="A3071" s="6">
        <v>42200</v>
      </c>
      <c r="B3071" s="3">
        <v>25.85</v>
      </c>
      <c r="C3071" s="3">
        <v>25.85</v>
      </c>
      <c r="D3071" s="3">
        <v>25.85</v>
      </c>
      <c r="E3071" s="3">
        <v>25.85</v>
      </c>
      <c r="F3071" s="3">
        <v>0</v>
      </c>
      <c r="G3071" s="3">
        <v>25.85</v>
      </c>
    </row>
    <row r="3072" spans="1:7" x14ac:dyDescent="0.3">
      <c r="A3072" s="6">
        <v>42201</v>
      </c>
      <c r="B3072" s="3">
        <v>26</v>
      </c>
      <c r="C3072" s="3">
        <v>26</v>
      </c>
      <c r="D3072" s="3">
        <v>25.9</v>
      </c>
      <c r="E3072" s="3">
        <v>25.9</v>
      </c>
      <c r="F3072" s="3">
        <v>2</v>
      </c>
      <c r="G3072" s="3">
        <v>25.9</v>
      </c>
    </row>
    <row r="3073" spans="1:7" x14ac:dyDescent="0.3">
      <c r="A3073" s="6">
        <v>42202</v>
      </c>
      <c r="B3073" s="3">
        <v>26.4</v>
      </c>
      <c r="C3073" s="3">
        <v>26.4</v>
      </c>
      <c r="D3073" s="3">
        <v>26.4</v>
      </c>
      <c r="E3073" s="3">
        <v>26.4</v>
      </c>
      <c r="F3073" s="3">
        <v>1</v>
      </c>
      <c r="G3073" s="3">
        <v>26</v>
      </c>
    </row>
    <row r="3074" spans="1:7" x14ac:dyDescent="0.3">
      <c r="A3074" s="6">
        <v>42205</v>
      </c>
      <c r="B3074" s="3">
        <v>25.8</v>
      </c>
      <c r="C3074" s="3">
        <v>25.8</v>
      </c>
      <c r="D3074" s="3">
        <v>25.8</v>
      </c>
      <c r="E3074" s="3">
        <v>25.8</v>
      </c>
      <c r="F3074" s="3">
        <v>10</v>
      </c>
      <c r="G3074" s="3">
        <v>25.95</v>
      </c>
    </row>
    <row r="3075" spans="1:7" x14ac:dyDescent="0.3">
      <c r="A3075" s="6">
        <v>42206</v>
      </c>
      <c r="B3075" s="3">
        <v>25.85</v>
      </c>
      <c r="C3075" s="3">
        <v>25.85</v>
      </c>
      <c r="D3075" s="3">
        <v>25.85</v>
      </c>
      <c r="E3075" s="3">
        <v>25.85</v>
      </c>
      <c r="F3075" s="3">
        <v>5</v>
      </c>
      <c r="G3075" s="3">
        <v>25.85</v>
      </c>
    </row>
    <row r="3076" spans="1:7" x14ac:dyDescent="0.3">
      <c r="A3076" s="6">
        <v>42207</v>
      </c>
      <c r="B3076" s="3">
        <v>25.7</v>
      </c>
      <c r="C3076" s="3">
        <v>25.7</v>
      </c>
      <c r="D3076" s="3">
        <v>25.7</v>
      </c>
      <c r="E3076" s="3">
        <v>25.7</v>
      </c>
      <c r="F3076" s="3">
        <v>1</v>
      </c>
      <c r="G3076" s="3">
        <v>25.95</v>
      </c>
    </row>
    <row r="3077" spans="1:7" x14ac:dyDescent="0.3">
      <c r="A3077" s="6">
        <v>42208</v>
      </c>
      <c r="B3077" s="3">
        <v>25.95</v>
      </c>
      <c r="C3077" s="3">
        <v>25.95</v>
      </c>
      <c r="D3077" s="3">
        <v>25.95</v>
      </c>
      <c r="E3077" s="3">
        <v>25.95</v>
      </c>
      <c r="F3077" s="3">
        <v>0</v>
      </c>
      <c r="G3077" s="3">
        <v>25.95</v>
      </c>
    </row>
    <row r="3078" spans="1:7" x14ac:dyDescent="0.3">
      <c r="A3078" s="6">
        <v>42209</v>
      </c>
      <c r="B3078" s="3">
        <v>26.05</v>
      </c>
      <c r="C3078" s="3">
        <v>26.05</v>
      </c>
      <c r="D3078" s="3">
        <v>26.05</v>
      </c>
      <c r="E3078" s="3">
        <v>26.05</v>
      </c>
      <c r="F3078" s="3">
        <v>7</v>
      </c>
      <c r="G3078" s="3">
        <v>26.05</v>
      </c>
    </row>
    <row r="3079" spans="1:7" x14ac:dyDescent="0.3">
      <c r="A3079" s="6">
        <v>42212</v>
      </c>
      <c r="B3079" s="3">
        <v>26.15</v>
      </c>
      <c r="C3079" s="3">
        <v>26.15</v>
      </c>
      <c r="D3079" s="3">
        <v>26.15</v>
      </c>
      <c r="E3079" s="3">
        <v>26.15</v>
      </c>
      <c r="F3079" s="3">
        <v>14</v>
      </c>
      <c r="G3079" s="3">
        <v>26.15</v>
      </c>
    </row>
    <row r="3080" spans="1:7" x14ac:dyDescent="0.3">
      <c r="A3080" s="6">
        <v>42213</v>
      </c>
      <c r="B3080" s="3">
        <v>26.05</v>
      </c>
      <c r="C3080" s="3">
        <v>26.05</v>
      </c>
      <c r="D3080" s="3">
        <v>26.05</v>
      </c>
      <c r="E3080" s="3">
        <v>26.05</v>
      </c>
      <c r="F3080" s="3">
        <v>8</v>
      </c>
      <c r="G3080" s="3">
        <v>25.88</v>
      </c>
    </row>
    <row r="3081" spans="1:7" x14ac:dyDescent="0.3">
      <c r="A3081" s="6">
        <v>42214</v>
      </c>
      <c r="B3081" s="3">
        <v>25.85</v>
      </c>
      <c r="C3081" s="3">
        <v>25.95</v>
      </c>
      <c r="D3081" s="3">
        <v>25.85</v>
      </c>
      <c r="E3081" s="3">
        <v>25.9</v>
      </c>
      <c r="F3081" s="3">
        <v>20</v>
      </c>
      <c r="G3081" s="3">
        <v>25.9</v>
      </c>
    </row>
    <row r="3082" spans="1:7" x14ac:dyDescent="0.3">
      <c r="A3082" s="6">
        <v>42215</v>
      </c>
      <c r="B3082" s="3">
        <v>25.85</v>
      </c>
      <c r="C3082" s="3">
        <v>25.85</v>
      </c>
      <c r="D3082" s="3">
        <v>25.5</v>
      </c>
      <c r="E3082" s="3">
        <v>25.5</v>
      </c>
      <c r="F3082" s="3">
        <v>9</v>
      </c>
      <c r="G3082" s="3">
        <v>25.5</v>
      </c>
    </row>
    <row r="3083" spans="1:7" x14ac:dyDescent="0.3">
      <c r="A3083" s="6">
        <v>42216</v>
      </c>
      <c r="B3083" s="3">
        <v>24.9</v>
      </c>
      <c r="C3083" s="3">
        <v>24.9</v>
      </c>
      <c r="D3083" s="3">
        <v>24.65</v>
      </c>
      <c r="E3083" s="3">
        <v>24.65</v>
      </c>
      <c r="F3083" s="3">
        <v>12</v>
      </c>
      <c r="G3083" s="3">
        <v>24.18</v>
      </c>
    </row>
    <row r="3084" spans="1:7" x14ac:dyDescent="0.3">
      <c r="A3084" s="6">
        <v>42219</v>
      </c>
      <c r="B3084" s="3">
        <v>27.55</v>
      </c>
      <c r="C3084" s="3">
        <v>27.55</v>
      </c>
      <c r="D3084" s="3">
        <v>27.5</v>
      </c>
      <c r="E3084" s="3">
        <v>27.5</v>
      </c>
      <c r="F3084" s="3">
        <v>3</v>
      </c>
      <c r="G3084" s="3">
        <v>27.5</v>
      </c>
    </row>
    <row r="3085" spans="1:7" x14ac:dyDescent="0.3">
      <c r="A3085" s="6">
        <v>42220</v>
      </c>
      <c r="B3085" s="3">
        <v>27.36</v>
      </c>
      <c r="C3085" s="3">
        <v>27.36</v>
      </c>
      <c r="D3085" s="3">
        <v>27.15</v>
      </c>
      <c r="E3085" s="3">
        <v>27.2</v>
      </c>
      <c r="F3085" s="3">
        <v>18</v>
      </c>
      <c r="G3085" s="3">
        <v>27.2</v>
      </c>
    </row>
    <row r="3086" spans="1:7" x14ac:dyDescent="0.3">
      <c r="A3086" s="6">
        <v>42221</v>
      </c>
      <c r="B3086" s="3">
        <v>27.2</v>
      </c>
      <c r="C3086" s="3">
        <v>27.2</v>
      </c>
      <c r="D3086" s="3">
        <v>26.5</v>
      </c>
      <c r="E3086" s="3">
        <v>26.55</v>
      </c>
      <c r="F3086" s="3">
        <v>24</v>
      </c>
      <c r="G3086" s="3">
        <v>26.55</v>
      </c>
    </row>
    <row r="3087" spans="1:7" x14ac:dyDescent="0.3">
      <c r="A3087" s="6">
        <v>42222</v>
      </c>
      <c r="B3087" s="3">
        <v>27</v>
      </c>
      <c r="C3087" s="3">
        <v>27</v>
      </c>
      <c r="D3087" s="3">
        <v>27</v>
      </c>
      <c r="E3087" s="3">
        <v>27</v>
      </c>
      <c r="F3087" s="3">
        <v>5</v>
      </c>
      <c r="G3087" s="3">
        <v>27</v>
      </c>
    </row>
    <row r="3088" spans="1:7" x14ac:dyDescent="0.3">
      <c r="A3088" s="6">
        <v>42223</v>
      </c>
      <c r="B3088" s="3">
        <v>27.3</v>
      </c>
      <c r="C3088" s="3">
        <v>27.3</v>
      </c>
      <c r="D3088" s="3">
        <v>26.9</v>
      </c>
      <c r="E3088" s="3">
        <v>26.9</v>
      </c>
      <c r="F3088" s="3">
        <v>14</v>
      </c>
      <c r="G3088" s="3">
        <v>26.9</v>
      </c>
    </row>
    <row r="3089" spans="1:7" x14ac:dyDescent="0.3">
      <c r="A3089" s="6">
        <v>42226</v>
      </c>
      <c r="B3089" s="3">
        <v>27</v>
      </c>
      <c r="C3089" s="3">
        <v>27</v>
      </c>
      <c r="D3089" s="3">
        <v>27</v>
      </c>
      <c r="E3089" s="3">
        <v>27</v>
      </c>
      <c r="F3089" s="3">
        <v>3</v>
      </c>
      <c r="G3089" s="3">
        <v>27</v>
      </c>
    </row>
    <row r="3090" spans="1:7" x14ac:dyDescent="0.3">
      <c r="A3090" s="6">
        <v>42227</v>
      </c>
      <c r="B3090" s="3">
        <v>27.46</v>
      </c>
      <c r="C3090" s="3">
        <v>27.46</v>
      </c>
      <c r="D3090" s="3">
        <v>27.46</v>
      </c>
      <c r="E3090" s="3">
        <v>27.46</v>
      </c>
      <c r="F3090" s="3">
        <v>0</v>
      </c>
      <c r="G3090" s="3">
        <v>27.46</v>
      </c>
    </row>
    <row r="3091" spans="1:7" x14ac:dyDescent="0.3">
      <c r="A3091" s="6">
        <v>42228</v>
      </c>
      <c r="B3091" s="3">
        <v>28.45</v>
      </c>
      <c r="C3091" s="3">
        <v>28.8</v>
      </c>
      <c r="D3091" s="3">
        <v>28.45</v>
      </c>
      <c r="E3091" s="3">
        <v>28.8</v>
      </c>
      <c r="F3091" s="3">
        <v>27</v>
      </c>
      <c r="G3091" s="3">
        <v>28.23</v>
      </c>
    </row>
    <row r="3092" spans="1:7" x14ac:dyDescent="0.3">
      <c r="A3092" s="6">
        <v>42229</v>
      </c>
      <c r="B3092" s="3">
        <v>29</v>
      </c>
      <c r="C3092" s="3">
        <v>29.2</v>
      </c>
      <c r="D3092" s="3">
        <v>28.65</v>
      </c>
      <c r="E3092" s="3">
        <v>28.85</v>
      </c>
      <c r="F3092" s="3">
        <v>151</v>
      </c>
      <c r="G3092" s="3">
        <v>28.85</v>
      </c>
    </row>
    <row r="3093" spans="1:7" x14ac:dyDescent="0.3">
      <c r="A3093" s="6">
        <v>42230</v>
      </c>
      <c r="B3093" s="3">
        <v>28.45</v>
      </c>
      <c r="C3093" s="3">
        <v>28.6</v>
      </c>
      <c r="D3093" s="3">
        <v>28.3</v>
      </c>
      <c r="E3093" s="3">
        <v>28.35</v>
      </c>
      <c r="F3093" s="3">
        <v>27</v>
      </c>
      <c r="G3093" s="3">
        <v>28.45</v>
      </c>
    </row>
    <row r="3094" spans="1:7" x14ac:dyDescent="0.3">
      <c r="A3094" s="6">
        <v>42233</v>
      </c>
      <c r="B3094" s="3">
        <v>28.9</v>
      </c>
      <c r="C3094" s="3">
        <v>29</v>
      </c>
      <c r="D3094" s="3">
        <v>28.9</v>
      </c>
      <c r="E3094" s="3">
        <v>28.9</v>
      </c>
      <c r="F3094" s="3">
        <v>110</v>
      </c>
      <c r="G3094" s="3">
        <v>28.9</v>
      </c>
    </row>
    <row r="3095" spans="1:7" x14ac:dyDescent="0.3">
      <c r="A3095" s="6">
        <v>42234</v>
      </c>
      <c r="B3095" s="3">
        <v>28.5</v>
      </c>
      <c r="C3095" s="3">
        <v>28.5</v>
      </c>
      <c r="D3095" s="3">
        <v>28.15</v>
      </c>
      <c r="E3095" s="3">
        <v>28.15</v>
      </c>
      <c r="F3095" s="3">
        <v>27</v>
      </c>
      <c r="G3095" s="3">
        <v>28.15</v>
      </c>
    </row>
    <row r="3096" spans="1:7" x14ac:dyDescent="0.3">
      <c r="A3096" s="6">
        <v>42235</v>
      </c>
      <c r="B3096" s="3">
        <v>27.7</v>
      </c>
      <c r="C3096" s="3">
        <v>27.7</v>
      </c>
      <c r="D3096" s="3">
        <v>27.5</v>
      </c>
      <c r="E3096" s="3">
        <v>27.5</v>
      </c>
      <c r="F3096" s="3">
        <v>43</v>
      </c>
      <c r="G3096" s="3">
        <v>27.5</v>
      </c>
    </row>
    <row r="3097" spans="1:7" x14ac:dyDescent="0.3">
      <c r="A3097" s="6">
        <v>42236</v>
      </c>
      <c r="B3097" s="3">
        <v>27.95</v>
      </c>
      <c r="C3097" s="3">
        <v>27.95</v>
      </c>
      <c r="D3097" s="3">
        <v>27.1</v>
      </c>
      <c r="E3097" s="3">
        <v>27.2</v>
      </c>
      <c r="F3097" s="3">
        <v>89</v>
      </c>
      <c r="G3097" s="3">
        <v>27.2</v>
      </c>
    </row>
    <row r="3098" spans="1:7" x14ac:dyDescent="0.3">
      <c r="A3098" s="6">
        <v>42237</v>
      </c>
      <c r="B3098" s="3">
        <v>26.65</v>
      </c>
      <c r="C3098" s="3">
        <v>26.8</v>
      </c>
      <c r="D3098" s="3">
        <v>26.5</v>
      </c>
      <c r="E3098" s="3">
        <v>26.7</v>
      </c>
      <c r="F3098" s="3">
        <v>59</v>
      </c>
      <c r="G3098" s="3">
        <v>26.7</v>
      </c>
    </row>
    <row r="3099" spans="1:7" x14ac:dyDescent="0.3">
      <c r="A3099" s="6">
        <v>42240</v>
      </c>
      <c r="B3099" s="3">
        <v>26</v>
      </c>
      <c r="C3099" s="3">
        <v>26</v>
      </c>
      <c r="D3099" s="3">
        <v>25.75</v>
      </c>
      <c r="E3099" s="3">
        <v>25.75</v>
      </c>
      <c r="F3099" s="3">
        <v>101</v>
      </c>
      <c r="G3099" s="3">
        <v>25.75</v>
      </c>
    </row>
    <row r="3100" spans="1:7" x14ac:dyDescent="0.3">
      <c r="A3100" s="6">
        <v>42241</v>
      </c>
      <c r="B3100" s="3">
        <v>26.4</v>
      </c>
      <c r="C3100" s="3">
        <v>26.4</v>
      </c>
      <c r="D3100" s="3">
        <v>26.15</v>
      </c>
      <c r="E3100" s="3">
        <v>26.15</v>
      </c>
      <c r="F3100" s="3">
        <v>52</v>
      </c>
      <c r="G3100" s="3">
        <v>26.15</v>
      </c>
    </row>
    <row r="3101" spans="1:7" x14ac:dyDescent="0.3">
      <c r="A3101" s="6">
        <v>42242</v>
      </c>
      <c r="B3101" s="3">
        <v>25.75</v>
      </c>
      <c r="C3101" s="3">
        <v>25.75</v>
      </c>
      <c r="D3101" s="3">
        <v>25.45</v>
      </c>
      <c r="E3101" s="3">
        <v>25.6</v>
      </c>
      <c r="F3101" s="3">
        <v>73</v>
      </c>
      <c r="G3101" s="3">
        <v>25.6</v>
      </c>
    </row>
    <row r="3102" spans="1:7" x14ac:dyDescent="0.3">
      <c r="A3102" s="6">
        <v>42243</v>
      </c>
      <c r="B3102" s="3">
        <v>26.35</v>
      </c>
      <c r="C3102" s="3">
        <v>26.65</v>
      </c>
      <c r="D3102" s="3">
        <v>26.35</v>
      </c>
      <c r="E3102" s="3">
        <v>26.35</v>
      </c>
      <c r="F3102" s="3">
        <v>144</v>
      </c>
      <c r="G3102" s="3">
        <v>26.35</v>
      </c>
    </row>
    <row r="3103" spans="1:7" x14ac:dyDescent="0.3">
      <c r="A3103" s="6">
        <v>42244</v>
      </c>
      <c r="B3103" s="3">
        <v>27.05</v>
      </c>
      <c r="C3103" s="3">
        <v>27.6</v>
      </c>
      <c r="D3103" s="3">
        <v>27</v>
      </c>
      <c r="E3103" s="3">
        <v>27.35</v>
      </c>
      <c r="F3103" s="3">
        <v>186</v>
      </c>
      <c r="G3103" s="3">
        <v>27.3</v>
      </c>
    </row>
    <row r="3104" spans="1:7" x14ac:dyDescent="0.3">
      <c r="A3104" s="6">
        <v>42247</v>
      </c>
      <c r="B3104" s="3">
        <v>27</v>
      </c>
      <c r="C3104" s="3">
        <v>27</v>
      </c>
      <c r="D3104" s="3">
        <v>26.5</v>
      </c>
      <c r="E3104" s="3">
        <v>26.6</v>
      </c>
      <c r="F3104" s="3">
        <v>152</v>
      </c>
      <c r="G3104" s="3">
        <v>26.5</v>
      </c>
    </row>
    <row r="3105" spans="1:7" x14ac:dyDescent="0.3">
      <c r="A3105" s="6">
        <v>42248</v>
      </c>
      <c r="B3105" s="3">
        <v>28.35</v>
      </c>
      <c r="C3105" s="3">
        <v>28.35</v>
      </c>
      <c r="D3105" s="3">
        <v>28.35</v>
      </c>
      <c r="E3105" s="3">
        <v>28.35</v>
      </c>
      <c r="F3105" s="3">
        <v>5</v>
      </c>
      <c r="G3105" s="3">
        <v>28.43</v>
      </c>
    </row>
    <row r="3106" spans="1:7" x14ac:dyDescent="0.3">
      <c r="A3106" s="6">
        <v>42249</v>
      </c>
      <c r="B3106" s="3">
        <v>28.65</v>
      </c>
      <c r="C3106" s="3">
        <v>28.65</v>
      </c>
      <c r="D3106" s="3">
        <v>28.6</v>
      </c>
      <c r="E3106" s="3">
        <v>28.6</v>
      </c>
      <c r="F3106" s="3">
        <v>33</v>
      </c>
      <c r="G3106" s="3">
        <v>28.6</v>
      </c>
    </row>
    <row r="3107" spans="1:7" x14ac:dyDescent="0.3">
      <c r="A3107" s="6">
        <v>42250</v>
      </c>
      <c r="B3107" s="3">
        <v>28.8</v>
      </c>
      <c r="C3107" s="3">
        <v>28.8</v>
      </c>
      <c r="D3107" s="3">
        <v>28.8</v>
      </c>
      <c r="E3107" s="3">
        <v>28.8</v>
      </c>
      <c r="F3107" s="3">
        <v>0</v>
      </c>
      <c r="G3107" s="3">
        <v>28.8</v>
      </c>
    </row>
    <row r="3108" spans="1:7" x14ac:dyDescent="0.3">
      <c r="A3108" s="6">
        <v>42251</v>
      </c>
      <c r="B3108" s="3">
        <v>28.85</v>
      </c>
      <c r="C3108" s="3">
        <v>28.85</v>
      </c>
      <c r="D3108" s="3">
        <v>28.8</v>
      </c>
      <c r="E3108" s="3">
        <v>28.8</v>
      </c>
      <c r="F3108" s="3">
        <v>31</v>
      </c>
      <c r="G3108" s="3">
        <v>28.8</v>
      </c>
    </row>
    <row r="3109" spans="1:7" x14ac:dyDescent="0.3">
      <c r="A3109" s="6">
        <v>42254</v>
      </c>
      <c r="B3109" s="3">
        <v>28.25</v>
      </c>
      <c r="C3109" s="3">
        <v>28.25</v>
      </c>
      <c r="D3109" s="3">
        <v>28.05</v>
      </c>
      <c r="E3109" s="3">
        <v>28.05</v>
      </c>
      <c r="F3109" s="3">
        <v>0</v>
      </c>
      <c r="G3109" s="3">
        <v>28.05</v>
      </c>
    </row>
    <row r="3110" spans="1:7" x14ac:dyDescent="0.3">
      <c r="A3110" s="6">
        <v>42255</v>
      </c>
      <c r="B3110" s="3">
        <v>27.95</v>
      </c>
      <c r="C3110" s="3">
        <v>27.95</v>
      </c>
      <c r="D3110" s="3">
        <v>27.95</v>
      </c>
      <c r="E3110" s="3">
        <v>27.95</v>
      </c>
      <c r="F3110" s="3">
        <v>0</v>
      </c>
      <c r="G3110" s="3">
        <v>28.1</v>
      </c>
    </row>
    <row r="3111" spans="1:7" x14ac:dyDescent="0.3">
      <c r="A3111" s="6">
        <v>42256</v>
      </c>
      <c r="B3111" s="3">
        <v>28.2</v>
      </c>
      <c r="C3111" s="3">
        <v>28.2</v>
      </c>
      <c r="D3111" s="3">
        <v>28.2</v>
      </c>
      <c r="E3111" s="3">
        <v>28.2</v>
      </c>
      <c r="F3111" s="3">
        <v>0</v>
      </c>
      <c r="G3111" s="3">
        <v>28.2</v>
      </c>
    </row>
    <row r="3112" spans="1:7" x14ac:dyDescent="0.3">
      <c r="A3112" s="6">
        <v>42257</v>
      </c>
      <c r="B3112" s="3">
        <v>28.75</v>
      </c>
      <c r="C3112" s="3">
        <v>28.8</v>
      </c>
      <c r="D3112" s="3">
        <v>28.7</v>
      </c>
      <c r="E3112" s="3">
        <v>28.7</v>
      </c>
      <c r="F3112" s="3">
        <v>0</v>
      </c>
      <c r="G3112" s="3">
        <v>28.7</v>
      </c>
    </row>
    <row r="3113" spans="1:7" x14ac:dyDescent="0.3">
      <c r="A3113" s="6">
        <v>42258</v>
      </c>
      <c r="B3113" s="3">
        <v>28.2</v>
      </c>
      <c r="C3113" s="3">
        <v>28.2</v>
      </c>
      <c r="D3113" s="3">
        <v>28.2</v>
      </c>
      <c r="E3113" s="3">
        <v>28.2</v>
      </c>
      <c r="F3113" s="3">
        <v>0</v>
      </c>
      <c r="G3113" s="3">
        <v>28.1</v>
      </c>
    </row>
    <row r="3114" spans="1:7" x14ac:dyDescent="0.3">
      <c r="A3114" s="6">
        <v>42261</v>
      </c>
      <c r="B3114" s="3">
        <v>28</v>
      </c>
      <c r="C3114" s="3">
        <v>28.3</v>
      </c>
      <c r="D3114" s="3">
        <v>28</v>
      </c>
      <c r="E3114" s="3">
        <v>28.3</v>
      </c>
      <c r="F3114" s="3">
        <v>0</v>
      </c>
      <c r="G3114" s="3">
        <v>28.3</v>
      </c>
    </row>
    <row r="3115" spans="1:7" x14ac:dyDescent="0.3">
      <c r="A3115" s="6">
        <v>42262</v>
      </c>
      <c r="B3115" s="3">
        <v>28.55</v>
      </c>
      <c r="C3115" s="3">
        <v>28.55</v>
      </c>
      <c r="D3115" s="3">
        <v>28</v>
      </c>
      <c r="E3115" s="3">
        <v>28</v>
      </c>
      <c r="F3115" s="3">
        <v>0</v>
      </c>
      <c r="G3115" s="3">
        <v>27.73</v>
      </c>
    </row>
    <row r="3116" spans="1:7" x14ac:dyDescent="0.3">
      <c r="A3116" s="6">
        <v>42263</v>
      </c>
      <c r="B3116" s="3">
        <v>27.55</v>
      </c>
      <c r="C3116" s="3">
        <v>27.55</v>
      </c>
      <c r="D3116" s="3">
        <v>27.5</v>
      </c>
      <c r="E3116" s="3">
        <v>27.5</v>
      </c>
      <c r="F3116" s="3">
        <v>0</v>
      </c>
      <c r="G3116" s="3">
        <v>27.5</v>
      </c>
    </row>
    <row r="3117" spans="1:7" x14ac:dyDescent="0.3">
      <c r="A3117" s="6">
        <v>42264</v>
      </c>
      <c r="B3117" s="3">
        <v>27.65</v>
      </c>
      <c r="C3117" s="3">
        <v>27.65</v>
      </c>
      <c r="D3117" s="3">
        <v>27.65</v>
      </c>
      <c r="E3117" s="3">
        <v>27.65</v>
      </c>
      <c r="F3117" s="3">
        <v>0</v>
      </c>
      <c r="G3117" s="3">
        <v>28</v>
      </c>
    </row>
    <row r="3118" spans="1:7" x14ac:dyDescent="0.3">
      <c r="A3118" s="6">
        <v>42265</v>
      </c>
      <c r="B3118" s="3">
        <v>27.48</v>
      </c>
      <c r="C3118" s="3">
        <v>27.48</v>
      </c>
      <c r="D3118" s="3">
        <v>27.48</v>
      </c>
      <c r="E3118" s="3">
        <v>27.48</v>
      </c>
      <c r="F3118" s="3">
        <v>0</v>
      </c>
      <c r="G3118" s="3">
        <v>27.48</v>
      </c>
    </row>
    <row r="3119" spans="1:7" x14ac:dyDescent="0.3">
      <c r="A3119" s="6">
        <v>42268</v>
      </c>
      <c r="B3119" s="3">
        <v>27.2</v>
      </c>
      <c r="C3119" s="3">
        <v>27.2</v>
      </c>
      <c r="D3119" s="3">
        <v>27.2</v>
      </c>
      <c r="E3119" s="3">
        <v>27.2</v>
      </c>
      <c r="F3119" s="3">
        <v>0</v>
      </c>
      <c r="G3119" s="3">
        <v>27.33</v>
      </c>
    </row>
    <row r="3120" spans="1:7" x14ac:dyDescent="0.3">
      <c r="A3120" s="6">
        <v>42269</v>
      </c>
      <c r="B3120" s="3">
        <v>27.35</v>
      </c>
      <c r="C3120" s="3">
        <v>27.4</v>
      </c>
      <c r="D3120" s="3">
        <v>27.35</v>
      </c>
      <c r="E3120" s="3">
        <v>27.4</v>
      </c>
      <c r="F3120" s="3">
        <v>0</v>
      </c>
      <c r="G3120" s="3">
        <v>27</v>
      </c>
    </row>
    <row r="3121" spans="1:7" x14ac:dyDescent="0.3">
      <c r="A3121" s="6">
        <v>42270</v>
      </c>
      <c r="B3121" s="3">
        <v>27.3</v>
      </c>
      <c r="C3121" s="3">
        <v>27.3</v>
      </c>
      <c r="D3121" s="3">
        <v>27.3</v>
      </c>
      <c r="E3121" s="3">
        <v>27.3</v>
      </c>
      <c r="F3121" s="3">
        <v>0</v>
      </c>
      <c r="G3121" s="3">
        <v>27.3</v>
      </c>
    </row>
    <row r="3122" spans="1:7" x14ac:dyDescent="0.3">
      <c r="A3122" s="6">
        <v>42271</v>
      </c>
      <c r="B3122" s="3">
        <v>27.2</v>
      </c>
      <c r="C3122" s="3">
        <v>27.25</v>
      </c>
      <c r="D3122" s="3">
        <v>27.15</v>
      </c>
      <c r="E3122" s="3">
        <v>27.15</v>
      </c>
      <c r="F3122" s="3">
        <v>0</v>
      </c>
      <c r="G3122" s="3">
        <v>27.23</v>
      </c>
    </row>
    <row r="3123" spans="1:7" x14ac:dyDescent="0.3">
      <c r="A3123" s="6">
        <v>42272</v>
      </c>
      <c r="B3123" s="3">
        <v>27.35</v>
      </c>
      <c r="C3123" s="3">
        <v>27.45</v>
      </c>
      <c r="D3123" s="3">
        <v>27.35</v>
      </c>
      <c r="E3123" s="3">
        <v>27.4</v>
      </c>
      <c r="F3123" s="3">
        <v>39</v>
      </c>
      <c r="G3123" s="3">
        <v>27.43</v>
      </c>
    </row>
    <row r="3124" spans="1:7" x14ac:dyDescent="0.3">
      <c r="A3124" s="6">
        <v>42275</v>
      </c>
      <c r="B3124" s="3">
        <v>26.51</v>
      </c>
      <c r="C3124" s="3">
        <v>26.51</v>
      </c>
      <c r="D3124" s="3">
        <v>26.3</v>
      </c>
      <c r="E3124" s="3">
        <v>26.3</v>
      </c>
      <c r="F3124" s="3">
        <v>0</v>
      </c>
      <c r="G3124" s="3">
        <v>26.4</v>
      </c>
    </row>
    <row r="3125" spans="1:7" x14ac:dyDescent="0.3">
      <c r="A3125" s="6">
        <v>42276</v>
      </c>
      <c r="B3125" s="3">
        <v>26.1</v>
      </c>
      <c r="C3125" s="3">
        <v>26.5</v>
      </c>
      <c r="D3125" s="3">
        <v>26.1</v>
      </c>
      <c r="E3125" s="3">
        <v>26.5</v>
      </c>
      <c r="F3125" s="3">
        <v>0</v>
      </c>
      <c r="G3125" s="3">
        <v>26.58</v>
      </c>
    </row>
    <row r="3126" spans="1:7" x14ac:dyDescent="0.3">
      <c r="A3126" s="6">
        <v>42277</v>
      </c>
      <c r="B3126" s="3">
        <v>26.7</v>
      </c>
      <c r="C3126" s="3">
        <v>26.75</v>
      </c>
      <c r="D3126" s="3">
        <v>26.7</v>
      </c>
      <c r="E3126" s="3">
        <v>26.75</v>
      </c>
      <c r="F3126" s="3">
        <v>0</v>
      </c>
      <c r="G3126" s="3">
        <v>26.75</v>
      </c>
    </row>
    <row r="3127" spans="1:7" x14ac:dyDescent="0.3">
      <c r="A3127" s="6">
        <v>42278</v>
      </c>
      <c r="B3127" s="3">
        <v>26.9</v>
      </c>
      <c r="C3127" s="3">
        <v>26.9</v>
      </c>
      <c r="D3127" s="3">
        <v>26.75</v>
      </c>
      <c r="E3127" s="3">
        <v>26.75</v>
      </c>
      <c r="F3127" s="3">
        <v>0</v>
      </c>
      <c r="G3127" s="3">
        <v>26.75</v>
      </c>
    </row>
    <row r="3128" spans="1:7" x14ac:dyDescent="0.3">
      <c r="A3128" s="6">
        <v>42279</v>
      </c>
      <c r="B3128" s="3">
        <v>27</v>
      </c>
      <c r="C3128" s="3">
        <v>27</v>
      </c>
      <c r="D3128" s="3">
        <v>26.75</v>
      </c>
      <c r="E3128" s="3">
        <v>26.8</v>
      </c>
      <c r="F3128" s="3">
        <v>0</v>
      </c>
      <c r="G3128" s="3">
        <v>26.8</v>
      </c>
    </row>
    <row r="3129" spans="1:7" x14ac:dyDescent="0.3">
      <c r="A3129" s="6">
        <v>42282</v>
      </c>
      <c r="B3129" s="3">
        <v>27.85</v>
      </c>
      <c r="C3129" s="3">
        <v>27.85</v>
      </c>
      <c r="D3129" s="3">
        <v>27.75</v>
      </c>
      <c r="E3129" s="3">
        <v>27.75</v>
      </c>
      <c r="F3129" s="3">
        <v>0</v>
      </c>
      <c r="G3129" s="3">
        <v>27.6</v>
      </c>
    </row>
    <row r="3130" spans="1:7" x14ac:dyDescent="0.3">
      <c r="A3130" s="6">
        <v>42283</v>
      </c>
      <c r="B3130" s="3">
        <v>27.8</v>
      </c>
      <c r="C3130" s="3">
        <v>27.9</v>
      </c>
      <c r="D3130" s="3">
        <v>27.8</v>
      </c>
      <c r="E3130" s="3">
        <v>27.9</v>
      </c>
      <c r="F3130" s="3">
        <v>0</v>
      </c>
      <c r="G3130" s="3">
        <v>27.85</v>
      </c>
    </row>
    <row r="3131" spans="1:7" x14ac:dyDescent="0.3">
      <c r="A3131" s="6">
        <v>42284</v>
      </c>
      <c r="B3131" s="3">
        <v>28.3</v>
      </c>
      <c r="C3131" s="3">
        <v>28.5</v>
      </c>
      <c r="D3131" s="3">
        <v>28.1</v>
      </c>
      <c r="E3131" s="3">
        <v>28.1</v>
      </c>
      <c r="F3131" s="3">
        <v>0</v>
      </c>
      <c r="G3131" s="3">
        <v>28.1</v>
      </c>
    </row>
    <row r="3132" spans="1:7" x14ac:dyDescent="0.3">
      <c r="A3132" s="6">
        <v>42285</v>
      </c>
      <c r="B3132" s="3">
        <v>27.8</v>
      </c>
      <c r="C3132" s="3">
        <v>27.8</v>
      </c>
      <c r="D3132" s="3">
        <v>27.5</v>
      </c>
      <c r="E3132" s="3">
        <v>27.5</v>
      </c>
      <c r="F3132" s="3">
        <v>0</v>
      </c>
      <c r="G3132" s="3">
        <v>27.5</v>
      </c>
    </row>
    <row r="3133" spans="1:7" x14ac:dyDescent="0.3">
      <c r="A3133" s="6">
        <v>42286</v>
      </c>
      <c r="B3133" s="3">
        <v>27.75</v>
      </c>
      <c r="C3133" s="3">
        <v>27.75</v>
      </c>
      <c r="D3133" s="3">
        <v>27.7</v>
      </c>
      <c r="E3133" s="3">
        <v>27.7</v>
      </c>
      <c r="F3133" s="3">
        <v>0</v>
      </c>
      <c r="G3133" s="3">
        <v>27.7</v>
      </c>
    </row>
    <row r="3134" spans="1:7" x14ac:dyDescent="0.3">
      <c r="A3134" s="6">
        <v>42289</v>
      </c>
      <c r="B3134" s="3">
        <v>27.85</v>
      </c>
      <c r="C3134" s="3">
        <v>27.85</v>
      </c>
      <c r="D3134" s="3">
        <v>27.85</v>
      </c>
      <c r="E3134" s="3">
        <v>27.85</v>
      </c>
      <c r="F3134" s="3">
        <v>0</v>
      </c>
      <c r="G3134" s="3">
        <v>28.08</v>
      </c>
    </row>
    <row r="3135" spans="1:7" x14ac:dyDescent="0.3">
      <c r="A3135" s="6">
        <v>42290</v>
      </c>
      <c r="B3135" s="3">
        <v>27.5</v>
      </c>
      <c r="C3135" s="3">
        <v>27.5</v>
      </c>
      <c r="D3135" s="3">
        <v>27.4</v>
      </c>
      <c r="E3135" s="3">
        <v>27.4</v>
      </c>
      <c r="F3135" s="3">
        <v>0</v>
      </c>
      <c r="G3135" s="3">
        <v>27.08</v>
      </c>
    </row>
    <row r="3136" spans="1:7" x14ac:dyDescent="0.3">
      <c r="A3136" s="6">
        <v>42291</v>
      </c>
      <c r="B3136" s="3">
        <v>26.95</v>
      </c>
      <c r="C3136" s="3">
        <v>27.05</v>
      </c>
      <c r="D3136" s="3">
        <v>26.95</v>
      </c>
      <c r="E3136" s="3">
        <v>27.05</v>
      </c>
      <c r="F3136" s="3">
        <v>0</v>
      </c>
      <c r="G3136" s="3">
        <v>27.1</v>
      </c>
    </row>
    <row r="3137" spans="1:7" x14ac:dyDescent="0.3">
      <c r="A3137" s="6">
        <v>42292</v>
      </c>
      <c r="B3137" s="3">
        <v>27.1</v>
      </c>
      <c r="C3137" s="3">
        <v>27.1</v>
      </c>
      <c r="D3137" s="3">
        <v>26.6</v>
      </c>
      <c r="E3137" s="3">
        <v>26.6</v>
      </c>
      <c r="F3137" s="3">
        <v>0</v>
      </c>
      <c r="G3137" s="3">
        <v>26.6</v>
      </c>
    </row>
    <row r="3138" spans="1:7" x14ac:dyDescent="0.3">
      <c r="A3138" s="6">
        <v>42293</v>
      </c>
      <c r="B3138" s="3">
        <v>26.98</v>
      </c>
      <c r="C3138" s="3">
        <v>26.98</v>
      </c>
      <c r="D3138" s="3">
        <v>26.98</v>
      </c>
      <c r="E3138" s="3">
        <v>26.98</v>
      </c>
      <c r="F3138" s="3">
        <v>0</v>
      </c>
      <c r="G3138" s="3">
        <v>26.98</v>
      </c>
    </row>
    <row r="3139" spans="1:7" x14ac:dyDescent="0.3">
      <c r="A3139" s="6">
        <v>42296</v>
      </c>
      <c r="B3139" s="3">
        <v>28</v>
      </c>
      <c r="C3139" s="3">
        <v>28</v>
      </c>
      <c r="D3139" s="3">
        <v>27.7</v>
      </c>
      <c r="E3139" s="3">
        <v>27.7</v>
      </c>
      <c r="F3139" s="3">
        <v>0</v>
      </c>
      <c r="G3139" s="3">
        <v>27.65</v>
      </c>
    </row>
    <row r="3140" spans="1:7" x14ac:dyDescent="0.3">
      <c r="A3140" s="6">
        <v>42297</v>
      </c>
      <c r="B3140" s="3">
        <v>27.75</v>
      </c>
      <c r="C3140" s="3">
        <v>27.8</v>
      </c>
      <c r="D3140" s="3">
        <v>27.65</v>
      </c>
      <c r="E3140" s="3">
        <v>27.65</v>
      </c>
      <c r="F3140" s="3">
        <v>0</v>
      </c>
      <c r="G3140" s="3">
        <v>27.65</v>
      </c>
    </row>
    <row r="3141" spans="1:7" x14ac:dyDescent="0.3">
      <c r="A3141" s="6">
        <v>42298</v>
      </c>
      <c r="B3141" s="3">
        <v>27.9</v>
      </c>
      <c r="C3141" s="3">
        <v>28</v>
      </c>
      <c r="D3141" s="3">
        <v>27.9</v>
      </c>
      <c r="E3141" s="3">
        <v>27.9</v>
      </c>
      <c r="F3141" s="3">
        <v>0</v>
      </c>
      <c r="G3141" s="3">
        <v>27.7</v>
      </c>
    </row>
    <row r="3142" spans="1:7" x14ac:dyDescent="0.3">
      <c r="A3142" s="6">
        <v>42299</v>
      </c>
      <c r="B3142" s="3">
        <v>27.8</v>
      </c>
      <c r="C3142" s="3">
        <v>27.8</v>
      </c>
      <c r="D3142" s="3">
        <v>27.8</v>
      </c>
      <c r="E3142" s="3">
        <v>27.8</v>
      </c>
      <c r="F3142" s="3">
        <v>0</v>
      </c>
      <c r="G3142" s="3">
        <v>27.78</v>
      </c>
    </row>
    <row r="3143" spans="1:7" x14ac:dyDescent="0.3">
      <c r="A3143" s="6">
        <v>42300</v>
      </c>
      <c r="B3143" s="3">
        <v>28</v>
      </c>
      <c r="C3143" s="3">
        <v>28.05</v>
      </c>
      <c r="D3143" s="3">
        <v>27.95</v>
      </c>
      <c r="E3143" s="3">
        <v>28.05</v>
      </c>
      <c r="F3143" s="3">
        <v>0</v>
      </c>
      <c r="G3143" s="3">
        <v>27.93</v>
      </c>
    </row>
    <row r="3144" spans="1:7" x14ac:dyDescent="0.3">
      <c r="A3144" s="6">
        <v>42303</v>
      </c>
      <c r="B3144" s="3">
        <v>27.8</v>
      </c>
      <c r="C3144" s="3">
        <v>27.88</v>
      </c>
      <c r="D3144" s="3">
        <v>27.8</v>
      </c>
      <c r="E3144" s="3">
        <v>27.88</v>
      </c>
      <c r="F3144" s="3">
        <v>0</v>
      </c>
      <c r="G3144" s="3">
        <v>27.73</v>
      </c>
    </row>
    <row r="3145" spans="1:7" x14ac:dyDescent="0.3">
      <c r="A3145" s="6">
        <v>42304</v>
      </c>
      <c r="B3145" s="3">
        <v>28.05</v>
      </c>
      <c r="C3145" s="3">
        <v>28.15</v>
      </c>
      <c r="D3145" s="3">
        <v>27.95</v>
      </c>
      <c r="E3145" s="3">
        <v>27.95</v>
      </c>
      <c r="F3145" s="3">
        <v>0</v>
      </c>
      <c r="G3145" s="3">
        <v>27.98</v>
      </c>
    </row>
    <row r="3146" spans="1:7" x14ac:dyDescent="0.3">
      <c r="A3146" s="6">
        <v>42305</v>
      </c>
      <c r="B3146" s="3">
        <v>27.95</v>
      </c>
      <c r="C3146" s="3">
        <v>28</v>
      </c>
      <c r="D3146" s="3">
        <v>27.63</v>
      </c>
      <c r="E3146" s="3">
        <v>28</v>
      </c>
      <c r="F3146" s="3">
        <v>0</v>
      </c>
      <c r="G3146" s="3">
        <v>27.9</v>
      </c>
    </row>
    <row r="3147" spans="1:7" x14ac:dyDescent="0.3">
      <c r="A3147" s="6">
        <v>42306</v>
      </c>
      <c r="B3147" s="3">
        <v>28.25</v>
      </c>
      <c r="C3147" s="3">
        <v>28.25</v>
      </c>
      <c r="D3147" s="3">
        <v>28</v>
      </c>
      <c r="E3147" s="3">
        <v>28</v>
      </c>
      <c r="F3147" s="3">
        <v>0</v>
      </c>
      <c r="G3147" s="3">
        <v>27.93</v>
      </c>
    </row>
    <row r="3148" spans="1:7" x14ac:dyDescent="0.3">
      <c r="A3148" s="6">
        <v>42307</v>
      </c>
      <c r="B3148" s="3">
        <v>27.5</v>
      </c>
      <c r="C3148" s="3">
        <v>27.75</v>
      </c>
      <c r="D3148" s="3">
        <v>27.5</v>
      </c>
      <c r="E3148" s="3">
        <v>27.7</v>
      </c>
      <c r="F3148" s="3">
        <v>0</v>
      </c>
      <c r="G3148" s="3">
        <v>27.7</v>
      </c>
    </row>
    <row r="3149" spans="1:7" x14ac:dyDescent="0.3">
      <c r="A3149" s="6">
        <v>42310</v>
      </c>
      <c r="B3149" s="3">
        <v>27.2</v>
      </c>
      <c r="C3149" s="3">
        <v>27.25</v>
      </c>
      <c r="D3149" s="3">
        <v>27.15</v>
      </c>
      <c r="E3149" s="3">
        <v>27.15</v>
      </c>
      <c r="F3149" s="3">
        <v>0</v>
      </c>
      <c r="G3149" s="3">
        <v>27.35</v>
      </c>
    </row>
    <row r="3150" spans="1:7" x14ac:dyDescent="0.3">
      <c r="A3150" s="6">
        <v>42311</v>
      </c>
      <c r="B3150" s="3">
        <v>27.05</v>
      </c>
      <c r="C3150" s="3">
        <v>27.05</v>
      </c>
      <c r="D3150" s="3">
        <v>27.05</v>
      </c>
      <c r="E3150" s="3">
        <v>27.05</v>
      </c>
      <c r="F3150" s="3">
        <v>0</v>
      </c>
      <c r="G3150" s="3">
        <v>27.1</v>
      </c>
    </row>
    <row r="3151" spans="1:7" x14ac:dyDescent="0.3">
      <c r="A3151" s="6">
        <v>42312</v>
      </c>
      <c r="B3151" s="3">
        <v>27.15</v>
      </c>
      <c r="C3151" s="3">
        <v>27.2</v>
      </c>
      <c r="D3151" s="3">
        <v>27.05</v>
      </c>
      <c r="E3151" s="3">
        <v>27.15</v>
      </c>
      <c r="F3151" s="3">
        <v>0</v>
      </c>
      <c r="G3151" s="3">
        <v>26.73</v>
      </c>
    </row>
    <row r="3152" spans="1:7" x14ac:dyDescent="0.3">
      <c r="A3152" s="6">
        <v>42313</v>
      </c>
      <c r="B3152" s="3">
        <v>27.1</v>
      </c>
      <c r="C3152" s="3">
        <v>27.25</v>
      </c>
      <c r="D3152" s="3">
        <v>27.1</v>
      </c>
      <c r="E3152" s="3">
        <v>27.25</v>
      </c>
      <c r="F3152" s="3">
        <v>0</v>
      </c>
      <c r="G3152" s="3">
        <v>27.03</v>
      </c>
    </row>
    <row r="3153" spans="1:7" x14ac:dyDescent="0.3">
      <c r="A3153" s="6">
        <v>42314</v>
      </c>
      <c r="B3153" s="3">
        <v>27.4</v>
      </c>
      <c r="C3153" s="3">
        <v>27.4</v>
      </c>
      <c r="D3153" s="3">
        <v>27.4</v>
      </c>
      <c r="E3153" s="3">
        <v>27.4</v>
      </c>
      <c r="F3153" s="3">
        <v>0</v>
      </c>
      <c r="G3153" s="3">
        <v>27.4</v>
      </c>
    </row>
    <row r="3154" spans="1:7" x14ac:dyDescent="0.3">
      <c r="A3154" s="6">
        <v>42317</v>
      </c>
      <c r="B3154" s="3">
        <v>26.85</v>
      </c>
      <c r="C3154" s="3">
        <v>26.85</v>
      </c>
      <c r="D3154" s="3">
        <v>26.85</v>
      </c>
      <c r="E3154" s="3">
        <v>26.85</v>
      </c>
      <c r="F3154" s="3">
        <v>0</v>
      </c>
      <c r="G3154" s="3">
        <v>26.85</v>
      </c>
    </row>
    <row r="3155" spans="1:7" x14ac:dyDescent="0.3">
      <c r="A3155" s="6">
        <v>42318</v>
      </c>
      <c r="B3155" s="3">
        <v>26.95</v>
      </c>
      <c r="C3155" s="3">
        <v>26.95</v>
      </c>
      <c r="D3155" s="3">
        <v>26.55</v>
      </c>
      <c r="E3155" s="3">
        <v>26.55</v>
      </c>
      <c r="F3155" s="3">
        <v>0</v>
      </c>
      <c r="G3155" s="3">
        <v>26.37</v>
      </c>
    </row>
    <row r="3156" spans="1:7" x14ac:dyDescent="0.3">
      <c r="A3156" s="6">
        <v>42319</v>
      </c>
      <c r="B3156" s="3">
        <v>26.5</v>
      </c>
      <c r="C3156" s="3">
        <v>26.5</v>
      </c>
      <c r="D3156" s="3">
        <v>26.1</v>
      </c>
      <c r="E3156" s="3">
        <v>26.1</v>
      </c>
      <c r="F3156" s="3">
        <v>0</v>
      </c>
      <c r="G3156" s="3">
        <v>25.98</v>
      </c>
    </row>
    <row r="3157" spans="1:7" x14ac:dyDescent="0.3">
      <c r="A3157" s="6">
        <v>42320</v>
      </c>
      <c r="B3157" s="3">
        <v>25.8</v>
      </c>
      <c r="C3157" s="3">
        <v>25.83</v>
      </c>
      <c r="D3157" s="3">
        <v>25.54</v>
      </c>
      <c r="E3157" s="3">
        <v>25.83</v>
      </c>
      <c r="F3157" s="3">
        <v>0</v>
      </c>
      <c r="G3157" s="3">
        <v>25.9</v>
      </c>
    </row>
    <row r="3158" spans="1:7" x14ac:dyDescent="0.3">
      <c r="A3158" s="6">
        <v>42321</v>
      </c>
      <c r="B3158" s="3">
        <v>26.2</v>
      </c>
      <c r="C3158" s="3">
        <v>26.2</v>
      </c>
      <c r="D3158" s="3">
        <v>26.05</v>
      </c>
      <c r="E3158" s="3">
        <v>26.1</v>
      </c>
      <c r="F3158" s="3">
        <v>0</v>
      </c>
      <c r="G3158" s="3">
        <v>26.4</v>
      </c>
    </row>
    <row r="3159" spans="1:7" x14ac:dyDescent="0.3">
      <c r="A3159" s="6">
        <v>42324</v>
      </c>
      <c r="B3159" s="3">
        <v>26.95</v>
      </c>
      <c r="C3159" s="3">
        <v>26.95</v>
      </c>
      <c r="D3159" s="3">
        <v>26.6</v>
      </c>
      <c r="E3159" s="3">
        <v>26.63</v>
      </c>
      <c r="F3159" s="3">
        <v>0</v>
      </c>
      <c r="G3159" s="3">
        <v>26.6</v>
      </c>
    </row>
    <row r="3160" spans="1:7" x14ac:dyDescent="0.3">
      <c r="A3160" s="6">
        <v>42325</v>
      </c>
      <c r="B3160" s="3">
        <v>26.4</v>
      </c>
      <c r="C3160" s="3">
        <v>26.4</v>
      </c>
      <c r="D3160" s="3">
        <v>26.4</v>
      </c>
      <c r="E3160" s="3">
        <v>26.4</v>
      </c>
      <c r="F3160" s="3">
        <v>0</v>
      </c>
      <c r="G3160" s="3">
        <v>26.4</v>
      </c>
    </row>
    <row r="3161" spans="1:7" x14ac:dyDescent="0.3">
      <c r="A3161" s="6">
        <v>42326</v>
      </c>
      <c r="B3161" s="3">
        <v>26.15</v>
      </c>
      <c r="C3161" s="3">
        <v>26.15</v>
      </c>
      <c r="D3161" s="3">
        <v>26.1</v>
      </c>
      <c r="E3161" s="3">
        <v>26.1</v>
      </c>
      <c r="F3161" s="3">
        <v>4</v>
      </c>
      <c r="G3161" s="3">
        <v>26.1</v>
      </c>
    </row>
    <row r="3162" spans="1:7" x14ac:dyDescent="0.3">
      <c r="A3162" s="6">
        <v>42327</v>
      </c>
      <c r="B3162" s="3">
        <v>26</v>
      </c>
      <c r="C3162" s="3">
        <v>26</v>
      </c>
      <c r="D3162" s="3">
        <v>26</v>
      </c>
      <c r="E3162" s="3">
        <v>26</v>
      </c>
      <c r="F3162" s="3">
        <v>0</v>
      </c>
      <c r="G3162" s="3">
        <v>26</v>
      </c>
    </row>
    <row r="3163" spans="1:7" x14ac:dyDescent="0.3">
      <c r="A3163" s="6">
        <v>42328</v>
      </c>
      <c r="B3163" s="3">
        <v>25.61</v>
      </c>
      <c r="C3163" s="3">
        <v>25.61</v>
      </c>
      <c r="D3163" s="3">
        <v>25.6</v>
      </c>
      <c r="E3163" s="3">
        <v>25.6</v>
      </c>
      <c r="F3163" s="3">
        <v>0</v>
      </c>
      <c r="G3163" s="3">
        <v>25.6</v>
      </c>
    </row>
    <row r="3164" spans="1:7" x14ac:dyDescent="0.3">
      <c r="A3164" s="6">
        <v>42331</v>
      </c>
      <c r="B3164" s="3">
        <v>25.7</v>
      </c>
      <c r="C3164" s="3">
        <v>25.7</v>
      </c>
      <c r="D3164" s="3">
        <v>25.55</v>
      </c>
      <c r="E3164" s="3">
        <v>25.55</v>
      </c>
      <c r="F3164" s="3">
        <v>0</v>
      </c>
      <c r="G3164" s="3">
        <v>25.55</v>
      </c>
    </row>
    <row r="3165" spans="1:7" x14ac:dyDescent="0.3">
      <c r="A3165" s="6">
        <v>42332</v>
      </c>
      <c r="B3165" s="3">
        <v>25.5</v>
      </c>
      <c r="C3165" s="3">
        <v>25.55</v>
      </c>
      <c r="D3165" s="3">
        <v>25.5</v>
      </c>
      <c r="E3165" s="3">
        <v>25.5</v>
      </c>
      <c r="F3165" s="3">
        <v>0</v>
      </c>
      <c r="G3165" s="3">
        <v>25.5</v>
      </c>
    </row>
    <row r="3166" spans="1:7" x14ac:dyDescent="0.3">
      <c r="A3166" s="6">
        <v>42333</v>
      </c>
      <c r="B3166" s="3">
        <v>24.95</v>
      </c>
      <c r="C3166" s="3">
        <v>24.95</v>
      </c>
      <c r="D3166" s="3">
        <v>24.85</v>
      </c>
      <c r="E3166" s="3">
        <v>24.85</v>
      </c>
      <c r="F3166" s="3">
        <v>0</v>
      </c>
      <c r="G3166" s="3">
        <v>25.05</v>
      </c>
    </row>
    <row r="3167" spans="1:7" x14ac:dyDescent="0.3">
      <c r="A3167" s="6">
        <v>42334</v>
      </c>
      <c r="B3167" s="3">
        <v>24.85</v>
      </c>
      <c r="C3167" s="3">
        <v>24.85</v>
      </c>
      <c r="D3167" s="3">
        <v>24.53</v>
      </c>
      <c r="E3167" s="3">
        <v>24.53</v>
      </c>
      <c r="F3167" s="3">
        <v>0</v>
      </c>
      <c r="G3167" s="3">
        <v>24.7</v>
      </c>
    </row>
    <row r="3168" spans="1:7" x14ac:dyDescent="0.3">
      <c r="A3168" s="6">
        <v>42335</v>
      </c>
      <c r="B3168" s="3">
        <v>24.8</v>
      </c>
      <c r="C3168" s="3">
        <v>24.8</v>
      </c>
      <c r="D3168" s="3">
        <v>24.8</v>
      </c>
      <c r="E3168" s="3">
        <v>24.8</v>
      </c>
      <c r="F3168" s="3">
        <v>0</v>
      </c>
      <c r="G3168" s="3">
        <v>24.6</v>
      </c>
    </row>
    <row r="3169" spans="1:7" x14ac:dyDescent="0.3">
      <c r="A3169" s="6">
        <v>42338</v>
      </c>
      <c r="B3169" s="3">
        <v>24.8</v>
      </c>
      <c r="C3169" s="3">
        <v>24.8</v>
      </c>
      <c r="D3169" s="3">
        <v>24.6</v>
      </c>
      <c r="E3169" s="3">
        <v>24.6</v>
      </c>
      <c r="F3169" s="3">
        <v>0</v>
      </c>
      <c r="G3169" s="3">
        <v>24.65</v>
      </c>
    </row>
    <row r="3170" spans="1:7" x14ac:dyDescent="0.3">
      <c r="A3170" s="6">
        <v>42339</v>
      </c>
      <c r="B3170" s="3">
        <v>20.75</v>
      </c>
      <c r="C3170" s="3">
        <v>20.75</v>
      </c>
      <c r="D3170" s="3">
        <v>20.75</v>
      </c>
      <c r="E3170" s="3">
        <v>20.75</v>
      </c>
      <c r="F3170" s="3">
        <v>0</v>
      </c>
      <c r="G3170" s="3">
        <v>21.08</v>
      </c>
    </row>
    <row r="3171" spans="1:7" x14ac:dyDescent="0.3">
      <c r="A3171" s="6">
        <v>42340</v>
      </c>
      <c r="B3171" s="3">
        <v>20.65</v>
      </c>
      <c r="C3171" s="3">
        <v>20.75</v>
      </c>
      <c r="D3171" s="3">
        <v>20.65</v>
      </c>
      <c r="E3171" s="3">
        <v>20.75</v>
      </c>
      <c r="F3171" s="3">
        <v>0</v>
      </c>
      <c r="G3171" s="3">
        <v>20.45</v>
      </c>
    </row>
    <row r="3172" spans="1:7" x14ac:dyDescent="0.3">
      <c r="A3172" s="6">
        <v>42341</v>
      </c>
      <c r="B3172" s="3">
        <v>20.18</v>
      </c>
      <c r="C3172" s="3">
        <v>20.18</v>
      </c>
      <c r="D3172" s="3">
        <v>20.18</v>
      </c>
      <c r="E3172" s="3">
        <v>20.18</v>
      </c>
      <c r="F3172" s="3">
        <v>0</v>
      </c>
      <c r="G3172" s="3">
        <v>20.18</v>
      </c>
    </row>
    <row r="3173" spans="1:7" x14ac:dyDescent="0.3">
      <c r="A3173" s="6">
        <v>42342</v>
      </c>
      <c r="B3173" s="3">
        <v>20.05</v>
      </c>
      <c r="C3173" s="3">
        <v>20.05</v>
      </c>
      <c r="D3173" s="3">
        <v>20.05</v>
      </c>
      <c r="E3173" s="3">
        <v>20.05</v>
      </c>
      <c r="F3173" s="3">
        <v>0</v>
      </c>
      <c r="G3173" s="3">
        <v>20.05</v>
      </c>
    </row>
    <row r="3174" spans="1:7" x14ac:dyDescent="0.3">
      <c r="A3174" s="6">
        <v>42345</v>
      </c>
      <c r="B3174" s="3">
        <v>19.850000000000001</v>
      </c>
      <c r="C3174" s="3">
        <v>19.850000000000001</v>
      </c>
      <c r="D3174" s="3">
        <v>19.7</v>
      </c>
      <c r="E3174" s="3">
        <v>19.7</v>
      </c>
      <c r="F3174" s="3">
        <v>0</v>
      </c>
      <c r="G3174" s="3">
        <v>19.7</v>
      </c>
    </row>
    <row r="3175" spans="1:7" x14ac:dyDescent="0.3">
      <c r="A3175" s="6">
        <v>42346</v>
      </c>
      <c r="B3175" s="3">
        <v>19.25</v>
      </c>
      <c r="C3175" s="3">
        <v>19.25</v>
      </c>
      <c r="D3175" s="3">
        <v>19.25</v>
      </c>
      <c r="E3175" s="3">
        <v>19.25</v>
      </c>
      <c r="F3175" s="3">
        <v>0</v>
      </c>
      <c r="G3175" s="3">
        <v>19.25</v>
      </c>
    </row>
    <row r="3176" spans="1:7" x14ac:dyDescent="0.3">
      <c r="A3176" s="6">
        <v>42347</v>
      </c>
      <c r="B3176" s="3">
        <v>19.399999999999999</v>
      </c>
      <c r="C3176" s="3">
        <v>19.399999999999999</v>
      </c>
      <c r="D3176" s="3">
        <v>19.25</v>
      </c>
      <c r="E3176" s="3">
        <v>19.25</v>
      </c>
      <c r="F3176" s="3">
        <v>0</v>
      </c>
      <c r="G3176" s="3">
        <v>18.93</v>
      </c>
    </row>
    <row r="3177" spans="1:7" x14ac:dyDescent="0.3">
      <c r="A3177" s="6">
        <v>42348</v>
      </c>
      <c r="B3177" s="3">
        <v>18.73</v>
      </c>
      <c r="C3177" s="3">
        <v>18.73</v>
      </c>
      <c r="D3177" s="3">
        <v>18.73</v>
      </c>
      <c r="E3177" s="3">
        <v>18.73</v>
      </c>
      <c r="F3177" s="3">
        <v>0</v>
      </c>
      <c r="G3177" s="3">
        <v>18.73</v>
      </c>
    </row>
    <row r="3178" spans="1:7" x14ac:dyDescent="0.3">
      <c r="A3178" s="6">
        <v>42349</v>
      </c>
      <c r="B3178" s="3">
        <v>18</v>
      </c>
      <c r="C3178" s="3">
        <v>18</v>
      </c>
      <c r="D3178" s="3">
        <v>17.7</v>
      </c>
      <c r="E3178" s="3">
        <v>17.7</v>
      </c>
      <c r="F3178" s="3">
        <v>0</v>
      </c>
      <c r="G3178" s="3">
        <v>17.7</v>
      </c>
    </row>
    <row r="3179" spans="1:7" x14ac:dyDescent="0.3">
      <c r="A3179" s="6">
        <v>42352</v>
      </c>
      <c r="B3179" s="3">
        <v>16.7</v>
      </c>
      <c r="C3179" s="3">
        <v>16.7</v>
      </c>
      <c r="D3179" s="3">
        <v>16.3</v>
      </c>
      <c r="E3179" s="3">
        <v>16.3</v>
      </c>
      <c r="F3179" s="3">
        <v>0</v>
      </c>
      <c r="G3179" s="3">
        <v>16.68</v>
      </c>
    </row>
    <row r="3180" spans="1:7" x14ac:dyDescent="0.3">
      <c r="A3180" s="6">
        <v>42353</v>
      </c>
      <c r="B3180" s="3">
        <v>16.7</v>
      </c>
      <c r="C3180" s="3">
        <v>17.68</v>
      </c>
      <c r="D3180" s="3">
        <v>16.7</v>
      </c>
      <c r="E3180" s="3">
        <v>17.5</v>
      </c>
      <c r="F3180" s="3">
        <v>0</v>
      </c>
      <c r="G3180" s="3">
        <v>17.5</v>
      </c>
    </row>
    <row r="3181" spans="1:7" x14ac:dyDescent="0.3">
      <c r="A3181" s="6">
        <v>42354</v>
      </c>
      <c r="B3181" s="3">
        <v>18.149999999999999</v>
      </c>
      <c r="C3181" s="3">
        <v>18.149999999999999</v>
      </c>
      <c r="D3181" s="3">
        <v>18.149999999999999</v>
      </c>
      <c r="E3181" s="3">
        <v>18.149999999999999</v>
      </c>
      <c r="F3181" s="3">
        <v>0</v>
      </c>
      <c r="G3181" s="3">
        <v>18.149999999999999</v>
      </c>
    </row>
    <row r="3182" spans="1:7" x14ac:dyDescent="0.3">
      <c r="A3182" s="6">
        <v>42355</v>
      </c>
      <c r="B3182" s="3">
        <v>17.850000000000001</v>
      </c>
      <c r="C3182" s="3">
        <v>18</v>
      </c>
      <c r="D3182" s="3">
        <v>17.75</v>
      </c>
      <c r="E3182" s="3">
        <v>17.75</v>
      </c>
      <c r="F3182" s="3">
        <v>0</v>
      </c>
      <c r="G3182" s="3">
        <v>17.75</v>
      </c>
    </row>
    <row r="3183" spans="1:7" x14ac:dyDescent="0.3">
      <c r="A3183" s="6">
        <v>42356</v>
      </c>
      <c r="B3183" s="3">
        <v>17.5</v>
      </c>
      <c r="C3183" s="3">
        <v>17.5</v>
      </c>
      <c r="D3183" s="3">
        <v>17.2</v>
      </c>
      <c r="E3183" s="3">
        <v>17.2</v>
      </c>
      <c r="F3183" s="3">
        <v>0</v>
      </c>
      <c r="G3183" s="3">
        <v>17.3</v>
      </c>
    </row>
    <row r="3184" spans="1:7" x14ac:dyDescent="0.3">
      <c r="A3184" s="6">
        <v>42359</v>
      </c>
      <c r="B3184" s="3">
        <v>16.75</v>
      </c>
      <c r="C3184" s="3">
        <v>17.350000000000001</v>
      </c>
      <c r="D3184" s="3">
        <v>16.75</v>
      </c>
      <c r="E3184" s="3">
        <v>17.2</v>
      </c>
      <c r="F3184" s="3">
        <v>0</v>
      </c>
      <c r="G3184" s="3">
        <v>17.2</v>
      </c>
    </row>
    <row r="3185" spans="1:7" x14ac:dyDescent="0.3">
      <c r="A3185" s="6">
        <v>42360</v>
      </c>
      <c r="B3185" s="3">
        <v>17.100000000000001</v>
      </c>
      <c r="C3185" s="3">
        <v>17.100000000000001</v>
      </c>
      <c r="D3185" s="3">
        <v>17</v>
      </c>
      <c r="E3185" s="3">
        <v>17</v>
      </c>
      <c r="F3185" s="3">
        <v>0</v>
      </c>
      <c r="G3185" s="3">
        <v>17</v>
      </c>
    </row>
    <row r="3186" spans="1:7" x14ac:dyDescent="0.3">
      <c r="A3186" s="6">
        <v>42361</v>
      </c>
      <c r="B3186" s="3">
        <v>16.55</v>
      </c>
      <c r="C3186" s="3">
        <v>17</v>
      </c>
      <c r="D3186" s="3">
        <v>16.55</v>
      </c>
      <c r="E3186" s="3">
        <v>16.75</v>
      </c>
      <c r="F3186" s="3">
        <v>0</v>
      </c>
      <c r="G3186" s="3">
        <v>16.850000000000001</v>
      </c>
    </row>
    <row r="3187" spans="1:7" x14ac:dyDescent="0.3">
      <c r="A3187" s="6">
        <v>42366</v>
      </c>
      <c r="B3187" s="3">
        <v>19</v>
      </c>
      <c r="C3187" s="3">
        <v>19</v>
      </c>
      <c r="D3187" s="3">
        <v>18.7</v>
      </c>
      <c r="E3187" s="3">
        <v>18.7</v>
      </c>
      <c r="F3187" s="3">
        <v>0</v>
      </c>
      <c r="G3187" s="3">
        <v>18.55</v>
      </c>
    </row>
    <row r="3188" spans="1:7" x14ac:dyDescent="0.3">
      <c r="A3188" s="6">
        <v>42367</v>
      </c>
      <c r="B3188" s="3">
        <v>18.600000000000001</v>
      </c>
      <c r="C3188" s="3">
        <v>18.850000000000001</v>
      </c>
      <c r="D3188" s="3">
        <v>18.100000000000001</v>
      </c>
      <c r="E3188" s="3">
        <v>18.2</v>
      </c>
      <c r="F3188" s="3">
        <v>0</v>
      </c>
      <c r="G3188" s="3">
        <v>18.2</v>
      </c>
    </row>
    <row r="3189" spans="1:7" x14ac:dyDescent="0.3">
      <c r="A3189" s="6">
        <v>42368</v>
      </c>
      <c r="B3189" s="3">
        <v>17.95</v>
      </c>
      <c r="C3189" s="3">
        <v>18</v>
      </c>
      <c r="D3189" s="3">
        <v>17.95</v>
      </c>
      <c r="E3189" s="3">
        <v>18</v>
      </c>
      <c r="F3189" s="3">
        <v>0</v>
      </c>
      <c r="G3189" s="3">
        <v>18.3</v>
      </c>
    </row>
    <row r="3190" spans="1:7" x14ac:dyDescent="0.3">
      <c r="A3190" s="6">
        <v>42373</v>
      </c>
      <c r="B3190" s="3">
        <v>18.73</v>
      </c>
      <c r="C3190" s="3">
        <v>18.73</v>
      </c>
      <c r="D3190" s="3">
        <v>18.73</v>
      </c>
      <c r="E3190" s="3">
        <v>18.73</v>
      </c>
      <c r="F3190" s="3">
        <v>0</v>
      </c>
      <c r="G3190" s="3">
        <v>18.73</v>
      </c>
    </row>
    <row r="3191" spans="1:7" x14ac:dyDescent="0.3">
      <c r="A3191" s="6">
        <v>42374</v>
      </c>
      <c r="B3191" s="3">
        <v>18.5</v>
      </c>
      <c r="C3191" s="3">
        <v>18.5</v>
      </c>
      <c r="D3191" s="3">
        <v>18.5</v>
      </c>
      <c r="E3191" s="3">
        <v>18.5</v>
      </c>
      <c r="F3191" s="3">
        <v>0</v>
      </c>
      <c r="G3191" s="3">
        <v>18.5</v>
      </c>
    </row>
    <row r="3192" spans="1:7" x14ac:dyDescent="0.3">
      <c r="A3192" s="6">
        <v>42375</v>
      </c>
      <c r="B3192" s="3">
        <v>19.5</v>
      </c>
      <c r="C3192" s="3">
        <v>19.5</v>
      </c>
      <c r="D3192" s="3">
        <v>19.5</v>
      </c>
      <c r="E3192" s="3">
        <v>19.5</v>
      </c>
      <c r="F3192" s="3">
        <v>0</v>
      </c>
      <c r="G3192" s="3">
        <v>19.5</v>
      </c>
    </row>
    <row r="3193" spans="1:7" x14ac:dyDescent="0.3">
      <c r="A3193" s="6">
        <v>42376</v>
      </c>
      <c r="B3193" s="3">
        <v>19.850000000000001</v>
      </c>
      <c r="C3193" s="3">
        <v>19.850000000000001</v>
      </c>
      <c r="D3193" s="3">
        <v>19.850000000000001</v>
      </c>
      <c r="E3193" s="3">
        <v>19.850000000000001</v>
      </c>
      <c r="F3193" s="3">
        <v>0</v>
      </c>
      <c r="G3193" s="3">
        <v>19.850000000000001</v>
      </c>
    </row>
    <row r="3194" spans="1:7" x14ac:dyDescent="0.3">
      <c r="A3194" s="6">
        <v>42377</v>
      </c>
      <c r="B3194" s="3">
        <v>18.829999999999998</v>
      </c>
      <c r="C3194" s="3">
        <v>18.829999999999998</v>
      </c>
      <c r="D3194" s="3">
        <v>18.829999999999998</v>
      </c>
      <c r="E3194" s="3">
        <v>18.829999999999998</v>
      </c>
      <c r="F3194" s="3">
        <v>0</v>
      </c>
      <c r="G3194" s="3">
        <v>18.829999999999998</v>
      </c>
    </row>
    <row r="3195" spans="1:7" x14ac:dyDescent="0.3">
      <c r="A3195" s="6">
        <v>42380</v>
      </c>
      <c r="B3195" s="3">
        <v>18.05</v>
      </c>
      <c r="C3195" s="3">
        <v>18.05</v>
      </c>
      <c r="D3195" s="3">
        <v>18.05</v>
      </c>
      <c r="E3195" s="3">
        <v>18.05</v>
      </c>
      <c r="F3195" s="3">
        <v>0</v>
      </c>
      <c r="G3195" s="3">
        <v>18.05</v>
      </c>
    </row>
    <row r="3196" spans="1:7" x14ac:dyDescent="0.3">
      <c r="A3196" s="6">
        <v>42381</v>
      </c>
      <c r="B3196" s="3">
        <v>17.649999999999999</v>
      </c>
      <c r="C3196" s="3">
        <v>17.649999999999999</v>
      </c>
      <c r="D3196" s="3">
        <v>17.649999999999999</v>
      </c>
      <c r="E3196" s="3">
        <v>17.649999999999999</v>
      </c>
      <c r="F3196" s="3">
        <v>0</v>
      </c>
      <c r="G3196" s="3">
        <v>17.649999999999999</v>
      </c>
    </row>
    <row r="3197" spans="1:7" x14ac:dyDescent="0.3">
      <c r="A3197" s="6">
        <v>42382</v>
      </c>
      <c r="B3197" s="3">
        <v>18.350000000000001</v>
      </c>
      <c r="C3197" s="3">
        <v>18.350000000000001</v>
      </c>
      <c r="D3197" s="3">
        <v>18.350000000000001</v>
      </c>
      <c r="E3197" s="3">
        <v>18.350000000000001</v>
      </c>
      <c r="F3197" s="3">
        <v>0</v>
      </c>
      <c r="G3197" s="3">
        <v>18.350000000000001</v>
      </c>
    </row>
    <row r="3198" spans="1:7" x14ac:dyDescent="0.3">
      <c r="A3198" s="6">
        <v>42383</v>
      </c>
      <c r="B3198" s="3">
        <v>18.45</v>
      </c>
      <c r="C3198" s="3">
        <v>18.45</v>
      </c>
      <c r="D3198" s="3">
        <v>18.45</v>
      </c>
      <c r="E3198" s="3">
        <v>18.45</v>
      </c>
      <c r="F3198" s="3">
        <v>0</v>
      </c>
      <c r="G3198" s="3">
        <v>18.45</v>
      </c>
    </row>
    <row r="3199" spans="1:7" x14ac:dyDescent="0.3">
      <c r="A3199" s="6">
        <v>42384</v>
      </c>
      <c r="B3199" s="3">
        <v>17.95</v>
      </c>
      <c r="C3199" s="3">
        <v>17.95</v>
      </c>
      <c r="D3199" s="3">
        <v>17.95</v>
      </c>
      <c r="E3199" s="3">
        <v>17.95</v>
      </c>
      <c r="F3199" s="3">
        <v>0</v>
      </c>
      <c r="G3199" s="3">
        <v>17.95</v>
      </c>
    </row>
    <row r="3200" spans="1:7" x14ac:dyDescent="0.3">
      <c r="A3200" s="6">
        <v>42387</v>
      </c>
      <c r="B3200" s="3">
        <v>19.5</v>
      </c>
      <c r="C3200" s="3">
        <v>19.5</v>
      </c>
      <c r="D3200" s="3">
        <v>19.5</v>
      </c>
      <c r="E3200" s="3">
        <v>19.5</v>
      </c>
      <c r="F3200" s="3">
        <v>0</v>
      </c>
      <c r="G3200" s="3">
        <v>19.5</v>
      </c>
    </row>
    <row r="3201" spans="1:7" x14ac:dyDescent="0.3">
      <c r="A3201" s="6">
        <v>42388</v>
      </c>
      <c r="B3201" s="3">
        <v>19.100000000000001</v>
      </c>
      <c r="C3201" s="3">
        <v>19.100000000000001</v>
      </c>
      <c r="D3201" s="3">
        <v>19.100000000000001</v>
      </c>
      <c r="E3201" s="3">
        <v>19.100000000000001</v>
      </c>
      <c r="F3201" s="3">
        <v>0</v>
      </c>
      <c r="G3201" s="3">
        <v>19.100000000000001</v>
      </c>
    </row>
    <row r="3202" spans="1:7" x14ac:dyDescent="0.3">
      <c r="A3202" s="6">
        <v>42389</v>
      </c>
      <c r="B3202" s="3">
        <v>18.899999999999999</v>
      </c>
      <c r="C3202" s="3">
        <v>18.899999999999999</v>
      </c>
      <c r="D3202" s="3">
        <v>18.899999999999999</v>
      </c>
      <c r="E3202" s="3">
        <v>18.899999999999999</v>
      </c>
      <c r="F3202" s="3">
        <v>0</v>
      </c>
      <c r="G3202" s="3">
        <v>18.899999999999999</v>
      </c>
    </row>
    <row r="3203" spans="1:7" x14ac:dyDescent="0.3">
      <c r="A3203" s="6">
        <v>42390</v>
      </c>
      <c r="B3203" s="3">
        <v>18.46</v>
      </c>
      <c r="C3203" s="3">
        <v>18.46</v>
      </c>
      <c r="D3203" s="3">
        <v>18.46</v>
      </c>
      <c r="E3203" s="3">
        <v>18.46</v>
      </c>
      <c r="F3203" s="3">
        <v>0</v>
      </c>
      <c r="G3203" s="3">
        <v>18.46</v>
      </c>
    </row>
    <row r="3204" spans="1:7" x14ac:dyDescent="0.3">
      <c r="A3204" s="6">
        <v>42391</v>
      </c>
      <c r="B3204" s="3">
        <v>18.8</v>
      </c>
      <c r="C3204" s="3">
        <v>18.8</v>
      </c>
      <c r="D3204" s="3">
        <v>18.8</v>
      </c>
      <c r="E3204" s="3">
        <v>18.8</v>
      </c>
      <c r="F3204" s="3">
        <v>0</v>
      </c>
      <c r="G3204" s="3">
        <v>18.8</v>
      </c>
    </row>
    <row r="3205" spans="1:7" x14ac:dyDescent="0.3">
      <c r="A3205" s="6">
        <v>42394</v>
      </c>
      <c r="B3205" s="3">
        <v>17.7</v>
      </c>
      <c r="C3205" s="3">
        <v>17.7</v>
      </c>
      <c r="D3205" s="3">
        <v>17.7</v>
      </c>
      <c r="E3205" s="3">
        <v>17.7</v>
      </c>
      <c r="F3205" s="3">
        <v>0</v>
      </c>
      <c r="G3205" s="3">
        <v>17.7</v>
      </c>
    </row>
    <row r="3206" spans="1:7" x14ac:dyDescent="0.3">
      <c r="A3206" s="6">
        <v>42395</v>
      </c>
      <c r="B3206" s="3">
        <v>17.600000000000001</v>
      </c>
      <c r="C3206" s="3">
        <v>17.600000000000001</v>
      </c>
      <c r="D3206" s="3">
        <v>17.600000000000001</v>
      </c>
      <c r="E3206" s="3">
        <v>17.600000000000001</v>
      </c>
      <c r="F3206" s="3">
        <v>0</v>
      </c>
      <c r="G3206" s="3">
        <v>17.600000000000001</v>
      </c>
    </row>
    <row r="3207" spans="1:7" x14ac:dyDescent="0.3">
      <c r="A3207" s="6">
        <v>42396</v>
      </c>
      <c r="B3207" s="3">
        <v>17.989999999999998</v>
      </c>
      <c r="C3207" s="3">
        <v>17.989999999999998</v>
      </c>
      <c r="D3207" s="3">
        <v>17.989999999999998</v>
      </c>
      <c r="E3207" s="3">
        <v>17.989999999999998</v>
      </c>
      <c r="F3207" s="3">
        <v>0</v>
      </c>
      <c r="G3207" s="3">
        <v>17.989999999999998</v>
      </c>
    </row>
    <row r="3208" spans="1:7" x14ac:dyDescent="0.3">
      <c r="A3208" s="6">
        <v>42397</v>
      </c>
      <c r="B3208" s="3">
        <v>18.600000000000001</v>
      </c>
      <c r="C3208" s="3">
        <v>18.600000000000001</v>
      </c>
      <c r="D3208" s="3">
        <v>18.600000000000001</v>
      </c>
      <c r="E3208" s="3">
        <v>18.600000000000001</v>
      </c>
      <c r="F3208" s="3">
        <v>0</v>
      </c>
      <c r="G3208" s="3">
        <v>18.600000000000001</v>
      </c>
    </row>
    <row r="3209" spans="1:7" x14ac:dyDescent="0.3">
      <c r="A3209" s="6">
        <v>42398</v>
      </c>
      <c r="B3209" s="3">
        <v>19.2</v>
      </c>
      <c r="C3209" s="3">
        <v>19.2</v>
      </c>
      <c r="D3209" s="3">
        <v>19.2</v>
      </c>
      <c r="E3209" s="3">
        <v>19.2</v>
      </c>
      <c r="F3209" s="3">
        <v>0</v>
      </c>
      <c r="G3209" s="3">
        <v>19.2</v>
      </c>
    </row>
    <row r="3210" spans="1:7" x14ac:dyDescent="0.3">
      <c r="A3210" s="6">
        <v>42401</v>
      </c>
      <c r="B3210" s="3">
        <v>16.649999999999999</v>
      </c>
      <c r="C3210" s="3">
        <v>16.649999999999999</v>
      </c>
      <c r="D3210" s="3">
        <v>16.649999999999999</v>
      </c>
      <c r="E3210" s="3">
        <v>16.649999999999999</v>
      </c>
      <c r="F3210" s="3">
        <v>0</v>
      </c>
      <c r="G3210" s="3">
        <v>16.649999999999999</v>
      </c>
    </row>
    <row r="3211" spans="1:7" x14ac:dyDescent="0.3">
      <c r="A3211" s="6">
        <v>42402</v>
      </c>
      <c r="B3211" s="3">
        <v>16.16</v>
      </c>
      <c r="C3211" s="3">
        <v>16.16</v>
      </c>
      <c r="D3211" s="3">
        <v>16.16</v>
      </c>
      <c r="E3211" s="3">
        <v>16.16</v>
      </c>
      <c r="F3211" s="3">
        <v>0</v>
      </c>
      <c r="G3211" s="3">
        <v>16.16</v>
      </c>
    </row>
    <row r="3212" spans="1:7" x14ac:dyDescent="0.3">
      <c r="A3212" s="6">
        <v>42403</v>
      </c>
      <c r="B3212" s="3">
        <v>16.53</v>
      </c>
      <c r="C3212" s="3">
        <v>16.53</v>
      </c>
      <c r="D3212" s="3">
        <v>16.53</v>
      </c>
      <c r="E3212" s="3">
        <v>16.53</v>
      </c>
      <c r="F3212" s="3">
        <v>0</v>
      </c>
      <c r="G3212" s="3">
        <v>16.53</v>
      </c>
    </row>
    <row r="3213" spans="1:7" x14ac:dyDescent="0.3">
      <c r="A3213" s="6">
        <v>42404</v>
      </c>
      <c r="B3213" s="3">
        <v>16.399999999999999</v>
      </c>
      <c r="C3213" s="3">
        <v>16.399999999999999</v>
      </c>
      <c r="D3213" s="3">
        <v>16.399999999999999</v>
      </c>
      <c r="E3213" s="3">
        <v>16.399999999999999</v>
      </c>
      <c r="F3213" s="3">
        <v>0</v>
      </c>
      <c r="G3213" s="3">
        <v>16.399999999999999</v>
      </c>
    </row>
    <row r="3214" spans="1:7" x14ac:dyDescent="0.3">
      <c r="A3214" s="6">
        <v>42405</v>
      </c>
      <c r="B3214" s="3">
        <v>16.100000000000001</v>
      </c>
      <c r="C3214" s="3">
        <v>16.100000000000001</v>
      </c>
      <c r="D3214" s="3">
        <v>16.100000000000001</v>
      </c>
      <c r="E3214" s="3">
        <v>16.100000000000001</v>
      </c>
      <c r="F3214" s="3">
        <v>0</v>
      </c>
      <c r="G3214" s="3">
        <v>16.100000000000001</v>
      </c>
    </row>
    <row r="3215" spans="1:7" x14ac:dyDescent="0.3">
      <c r="A3215" s="6">
        <v>42408</v>
      </c>
      <c r="B3215" s="3">
        <v>15.66</v>
      </c>
      <c r="C3215" s="3">
        <v>15.66</v>
      </c>
      <c r="D3215" s="3">
        <v>15.66</v>
      </c>
      <c r="E3215" s="3">
        <v>15.66</v>
      </c>
      <c r="F3215" s="3">
        <v>0</v>
      </c>
      <c r="G3215" s="3">
        <v>15.66</v>
      </c>
    </row>
    <row r="3216" spans="1:7" x14ac:dyDescent="0.3">
      <c r="A3216" s="6">
        <v>42409</v>
      </c>
      <c r="B3216" s="3">
        <v>15.6</v>
      </c>
      <c r="C3216" s="3">
        <v>15.6</v>
      </c>
      <c r="D3216" s="3">
        <v>15.6</v>
      </c>
      <c r="E3216" s="3">
        <v>15.6</v>
      </c>
      <c r="F3216" s="3">
        <v>0</v>
      </c>
      <c r="G3216" s="3">
        <v>15.6</v>
      </c>
    </row>
    <row r="3217" spans="1:7" x14ac:dyDescent="0.3">
      <c r="A3217" s="6">
        <v>42410</v>
      </c>
      <c r="B3217" s="3">
        <v>14.8</v>
      </c>
      <c r="C3217" s="3">
        <v>14.8</v>
      </c>
      <c r="D3217" s="3">
        <v>14.8</v>
      </c>
      <c r="E3217" s="3">
        <v>14.8</v>
      </c>
      <c r="F3217" s="3">
        <v>0</v>
      </c>
      <c r="G3217" s="3">
        <v>14.8</v>
      </c>
    </row>
    <row r="3218" spans="1:7" x14ac:dyDescent="0.3">
      <c r="A3218" s="6">
        <v>42411</v>
      </c>
      <c r="B3218" s="3">
        <v>14.55</v>
      </c>
      <c r="C3218" s="3">
        <v>14.55</v>
      </c>
      <c r="D3218" s="3">
        <v>14.55</v>
      </c>
      <c r="E3218" s="3">
        <v>14.55</v>
      </c>
      <c r="F3218" s="3">
        <v>0</v>
      </c>
      <c r="G3218" s="3">
        <v>14.55</v>
      </c>
    </row>
    <row r="3219" spans="1:7" x14ac:dyDescent="0.3">
      <c r="A3219" s="6">
        <v>42412</v>
      </c>
      <c r="B3219" s="3">
        <v>14.83</v>
      </c>
      <c r="C3219" s="3">
        <v>14.83</v>
      </c>
      <c r="D3219" s="3">
        <v>14.83</v>
      </c>
      <c r="E3219" s="3">
        <v>14.83</v>
      </c>
      <c r="F3219" s="3">
        <v>0</v>
      </c>
      <c r="G3219" s="3">
        <v>14.83</v>
      </c>
    </row>
    <row r="3220" spans="1:7" x14ac:dyDescent="0.3">
      <c r="A3220" s="6">
        <v>42415</v>
      </c>
      <c r="B3220" s="3">
        <v>14.38</v>
      </c>
      <c r="C3220" s="3">
        <v>14.38</v>
      </c>
      <c r="D3220" s="3">
        <v>14.38</v>
      </c>
      <c r="E3220" s="3">
        <v>14.38</v>
      </c>
      <c r="F3220" s="3">
        <v>0</v>
      </c>
      <c r="G3220" s="3">
        <v>14.38</v>
      </c>
    </row>
    <row r="3221" spans="1:7" x14ac:dyDescent="0.3">
      <c r="A3221" s="6">
        <v>42416</v>
      </c>
      <c r="B3221" s="3">
        <v>14.8</v>
      </c>
      <c r="C3221" s="3">
        <v>14.8</v>
      </c>
      <c r="D3221" s="3">
        <v>14.8</v>
      </c>
      <c r="E3221" s="3">
        <v>14.8</v>
      </c>
      <c r="F3221" s="3">
        <v>0</v>
      </c>
      <c r="G3221" s="3">
        <v>14.8</v>
      </c>
    </row>
    <row r="3222" spans="1:7" x14ac:dyDescent="0.3">
      <c r="A3222" s="6">
        <v>42417</v>
      </c>
      <c r="B3222" s="3">
        <v>15.2</v>
      </c>
      <c r="C3222" s="3">
        <v>15.2</v>
      </c>
      <c r="D3222" s="3">
        <v>15.2</v>
      </c>
      <c r="E3222" s="3">
        <v>15.2</v>
      </c>
      <c r="F3222" s="3">
        <v>0</v>
      </c>
      <c r="G3222" s="3">
        <v>15.2</v>
      </c>
    </row>
    <row r="3223" spans="1:7" x14ac:dyDescent="0.3">
      <c r="A3223" s="6">
        <v>42418</v>
      </c>
      <c r="B3223" s="3">
        <v>16.2</v>
      </c>
      <c r="C3223" s="3">
        <v>16.2</v>
      </c>
      <c r="D3223" s="3">
        <v>16.2</v>
      </c>
      <c r="E3223" s="3">
        <v>16.2</v>
      </c>
      <c r="F3223" s="3">
        <v>0</v>
      </c>
      <c r="G3223" s="3">
        <v>16.2</v>
      </c>
    </row>
    <row r="3224" spans="1:7" x14ac:dyDescent="0.3">
      <c r="A3224" s="6">
        <v>42419</v>
      </c>
      <c r="B3224" s="3">
        <v>16.100000000000001</v>
      </c>
      <c r="C3224" s="3">
        <v>16.100000000000001</v>
      </c>
      <c r="D3224" s="3">
        <v>16.100000000000001</v>
      </c>
      <c r="E3224" s="3">
        <v>16.100000000000001</v>
      </c>
      <c r="F3224" s="3">
        <v>0</v>
      </c>
      <c r="G3224" s="3">
        <v>16.100000000000001</v>
      </c>
    </row>
    <row r="3225" spans="1:7" x14ac:dyDescent="0.3">
      <c r="A3225" s="6">
        <v>42422</v>
      </c>
      <c r="B3225" s="3">
        <v>16.8</v>
      </c>
      <c r="C3225" s="3">
        <v>16.8</v>
      </c>
      <c r="D3225" s="3">
        <v>16.8</v>
      </c>
      <c r="E3225" s="3">
        <v>16.8</v>
      </c>
      <c r="F3225" s="3">
        <v>0</v>
      </c>
      <c r="G3225" s="3">
        <v>16.8</v>
      </c>
    </row>
    <row r="3226" spans="1:7" x14ac:dyDescent="0.3">
      <c r="A3226" s="6">
        <v>42423</v>
      </c>
      <c r="B3226" s="3">
        <v>16.579999999999998</v>
      </c>
      <c r="C3226" s="3">
        <v>16.579999999999998</v>
      </c>
      <c r="D3226" s="3">
        <v>16.579999999999998</v>
      </c>
      <c r="E3226" s="3">
        <v>16.579999999999998</v>
      </c>
      <c r="F3226" s="3">
        <v>0</v>
      </c>
      <c r="G3226" s="3">
        <v>16.579999999999998</v>
      </c>
    </row>
    <row r="3227" spans="1:7" x14ac:dyDescent="0.3">
      <c r="A3227" s="6">
        <v>42424</v>
      </c>
      <c r="B3227" s="3">
        <v>16.2</v>
      </c>
      <c r="C3227" s="3">
        <v>16.2</v>
      </c>
      <c r="D3227" s="3">
        <v>16.2</v>
      </c>
      <c r="E3227" s="3">
        <v>16.2</v>
      </c>
      <c r="F3227" s="3">
        <v>0</v>
      </c>
      <c r="G3227" s="3">
        <v>16.2</v>
      </c>
    </row>
    <row r="3228" spans="1:7" x14ac:dyDescent="0.3">
      <c r="A3228" s="6">
        <v>42425</v>
      </c>
      <c r="B3228" s="3">
        <v>16.45</v>
      </c>
      <c r="C3228" s="3">
        <v>16.45</v>
      </c>
      <c r="D3228" s="3">
        <v>16.45</v>
      </c>
      <c r="E3228" s="3">
        <v>16.45</v>
      </c>
      <c r="F3228" s="3">
        <v>0</v>
      </c>
      <c r="G3228" s="3">
        <v>16.45</v>
      </c>
    </row>
    <row r="3229" spans="1:7" x14ac:dyDescent="0.3">
      <c r="A3229" s="6">
        <v>42426</v>
      </c>
      <c r="B3229" s="3">
        <v>16.7</v>
      </c>
      <c r="C3229" s="3">
        <v>16.7</v>
      </c>
      <c r="D3229" s="3">
        <v>16.7</v>
      </c>
      <c r="E3229" s="3">
        <v>16.7</v>
      </c>
      <c r="F3229" s="3">
        <v>0</v>
      </c>
      <c r="G3229" s="3">
        <v>16.7</v>
      </c>
    </row>
    <row r="3230" spans="1:7" x14ac:dyDescent="0.3">
      <c r="A3230" s="6">
        <v>42429</v>
      </c>
      <c r="B3230" s="3">
        <v>16.5</v>
      </c>
      <c r="C3230" s="3">
        <v>16.5</v>
      </c>
      <c r="D3230" s="3">
        <v>16.5</v>
      </c>
      <c r="E3230" s="3">
        <v>16.5</v>
      </c>
      <c r="F3230" s="3">
        <v>0</v>
      </c>
      <c r="G3230" s="3">
        <v>16.5</v>
      </c>
    </row>
    <row r="3231" spans="1:7" x14ac:dyDescent="0.3">
      <c r="A3231" s="6">
        <v>42430</v>
      </c>
      <c r="B3231" s="3">
        <v>16.45</v>
      </c>
      <c r="C3231" s="3">
        <v>16.45</v>
      </c>
      <c r="D3231" s="3">
        <v>16.45</v>
      </c>
      <c r="E3231" s="3">
        <v>16.45</v>
      </c>
      <c r="F3231" s="3">
        <v>0</v>
      </c>
      <c r="G3231" s="3">
        <v>16.45</v>
      </c>
    </row>
    <row r="3232" spans="1:7" x14ac:dyDescent="0.3">
      <c r="A3232" s="6">
        <v>42431</v>
      </c>
      <c r="B3232" s="3">
        <v>16.5</v>
      </c>
      <c r="C3232" s="3">
        <v>16.5</v>
      </c>
      <c r="D3232" s="3">
        <v>16.5</v>
      </c>
      <c r="E3232" s="3">
        <v>16.5</v>
      </c>
      <c r="F3232" s="3">
        <v>0</v>
      </c>
      <c r="G3232" s="3">
        <v>16.5</v>
      </c>
    </row>
    <row r="3233" spans="1:7" x14ac:dyDescent="0.3">
      <c r="A3233" s="6">
        <v>42432</v>
      </c>
      <c r="B3233" s="3">
        <v>16.2</v>
      </c>
      <c r="C3233" s="3">
        <v>16.2</v>
      </c>
      <c r="D3233" s="3">
        <v>16.2</v>
      </c>
      <c r="E3233" s="3">
        <v>16.2</v>
      </c>
      <c r="F3233" s="3">
        <v>0</v>
      </c>
      <c r="G3233" s="3">
        <v>16.2</v>
      </c>
    </row>
    <row r="3234" spans="1:7" x14ac:dyDescent="0.3">
      <c r="A3234" s="6">
        <v>42433</v>
      </c>
      <c r="B3234" s="3">
        <v>16.34</v>
      </c>
      <c r="C3234" s="3">
        <v>16.34</v>
      </c>
      <c r="D3234" s="3">
        <v>16.34</v>
      </c>
      <c r="E3234" s="3">
        <v>16.34</v>
      </c>
      <c r="F3234" s="3">
        <v>0</v>
      </c>
      <c r="G3234" s="3">
        <v>16.34</v>
      </c>
    </row>
    <row r="3235" spans="1:7" x14ac:dyDescent="0.3">
      <c r="A3235" s="6">
        <v>42436</v>
      </c>
      <c r="B3235" s="3">
        <v>16.95</v>
      </c>
      <c r="C3235" s="3">
        <v>16.95</v>
      </c>
      <c r="D3235" s="3">
        <v>16.95</v>
      </c>
      <c r="E3235" s="3">
        <v>16.95</v>
      </c>
      <c r="F3235" s="3">
        <v>0</v>
      </c>
      <c r="G3235" s="3">
        <v>16.95</v>
      </c>
    </row>
    <row r="3236" spans="1:7" x14ac:dyDescent="0.3">
      <c r="A3236" s="6">
        <v>42437</v>
      </c>
      <c r="B3236" s="3">
        <v>17.2</v>
      </c>
      <c r="C3236" s="3">
        <v>17.2</v>
      </c>
      <c r="D3236" s="3">
        <v>17.2</v>
      </c>
      <c r="E3236" s="3">
        <v>17.2</v>
      </c>
      <c r="F3236" s="3">
        <v>0</v>
      </c>
      <c r="G3236" s="3">
        <v>17.2</v>
      </c>
    </row>
    <row r="3237" spans="1:7" x14ac:dyDescent="0.3">
      <c r="A3237" s="6">
        <v>42438</v>
      </c>
      <c r="B3237" s="3">
        <v>17.25</v>
      </c>
      <c r="C3237" s="3">
        <v>17.25</v>
      </c>
      <c r="D3237" s="3">
        <v>17.25</v>
      </c>
      <c r="E3237" s="3">
        <v>17.25</v>
      </c>
      <c r="F3237" s="3">
        <v>0</v>
      </c>
      <c r="G3237" s="3">
        <v>17.25</v>
      </c>
    </row>
    <row r="3238" spans="1:7" x14ac:dyDescent="0.3">
      <c r="A3238" s="6">
        <v>42439</v>
      </c>
      <c r="B3238" s="3">
        <v>17.399999999999999</v>
      </c>
      <c r="C3238" s="3">
        <v>17.399999999999999</v>
      </c>
      <c r="D3238" s="3">
        <v>17.399999999999999</v>
      </c>
      <c r="E3238" s="3">
        <v>17.399999999999999</v>
      </c>
      <c r="F3238" s="3">
        <v>0</v>
      </c>
      <c r="G3238" s="3">
        <v>17.399999999999999</v>
      </c>
    </row>
    <row r="3239" spans="1:7" x14ac:dyDescent="0.3">
      <c r="A3239" s="6">
        <v>42440</v>
      </c>
      <c r="B3239" s="3">
        <v>17.600000000000001</v>
      </c>
      <c r="C3239" s="3">
        <v>17.600000000000001</v>
      </c>
      <c r="D3239" s="3">
        <v>17.600000000000001</v>
      </c>
      <c r="E3239" s="3">
        <v>17.600000000000001</v>
      </c>
      <c r="F3239" s="3">
        <v>0</v>
      </c>
      <c r="G3239" s="3">
        <v>17.600000000000001</v>
      </c>
    </row>
    <row r="3240" spans="1:7" x14ac:dyDescent="0.3">
      <c r="A3240" s="6">
        <v>42443</v>
      </c>
      <c r="B3240" s="3">
        <v>17.350000000000001</v>
      </c>
      <c r="C3240" s="3">
        <v>17.350000000000001</v>
      </c>
      <c r="D3240" s="3">
        <v>17.350000000000001</v>
      </c>
      <c r="E3240" s="3">
        <v>17.350000000000001</v>
      </c>
      <c r="F3240" s="3">
        <v>0</v>
      </c>
      <c r="G3240" s="3">
        <v>17.350000000000001</v>
      </c>
    </row>
    <row r="3241" spans="1:7" x14ac:dyDescent="0.3">
      <c r="A3241" s="6">
        <v>42444</v>
      </c>
      <c r="B3241" s="3">
        <v>17.350000000000001</v>
      </c>
      <c r="C3241" s="3">
        <v>17.350000000000001</v>
      </c>
      <c r="D3241" s="3">
        <v>17.350000000000001</v>
      </c>
      <c r="E3241" s="3">
        <v>17.350000000000001</v>
      </c>
      <c r="F3241" s="3">
        <v>0</v>
      </c>
      <c r="G3241" s="3">
        <v>17.350000000000001</v>
      </c>
    </row>
    <row r="3242" spans="1:7" x14ac:dyDescent="0.3">
      <c r="A3242" s="6">
        <v>42445</v>
      </c>
      <c r="B3242" s="3">
        <v>16.93</v>
      </c>
      <c r="C3242" s="3">
        <v>16.93</v>
      </c>
      <c r="D3242" s="3">
        <v>16.93</v>
      </c>
      <c r="E3242" s="3">
        <v>16.93</v>
      </c>
      <c r="F3242" s="3">
        <v>0</v>
      </c>
      <c r="G3242" s="3">
        <v>16.93</v>
      </c>
    </row>
    <row r="3243" spans="1:7" x14ac:dyDescent="0.3">
      <c r="A3243" s="6">
        <v>42446</v>
      </c>
      <c r="B3243" s="3">
        <v>17.25</v>
      </c>
      <c r="C3243" s="3">
        <v>17.25</v>
      </c>
      <c r="D3243" s="3">
        <v>17.25</v>
      </c>
      <c r="E3243" s="3">
        <v>17.25</v>
      </c>
      <c r="F3243" s="3">
        <v>0</v>
      </c>
      <c r="G3243" s="3">
        <v>17.25</v>
      </c>
    </row>
    <row r="3244" spans="1:7" x14ac:dyDescent="0.3">
      <c r="A3244" s="6">
        <v>42447</v>
      </c>
      <c r="B3244" s="3">
        <v>17.5</v>
      </c>
      <c r="C3244" s="3">
        <v>17.5</v>
      </c>
      <c r="D3244" s="3">
        <v>17.5</v>
      </c>
      <c r="E3244" s="3">
        <v>17.5</v>
      </c>
      <c r="F3244" s="3">
        <v>0</v>
      </c>
      <c r="G3244" s="3">
        <v>17.5</v>
      </c>
    </row>
    <row r="3245" spans="1:7" x14ac:dyDescent="0.3">
      <c r="A3245" s="6">
        <v>42450</v>
      </c>
      <c r="B3245" s="3">
        <v>17.2</v>
      </c>
      <c r="C3245" s="3">
        <v>17.2</v>
      </c>
      <c r="D3245" s="3">
        <v>17.2</v>
      </c>
      <c r="E3245" s="3">
        <v>17.2</v>
      </c>
      <c r="F3245" s="3">
        <v>0</v>
      </c>
      <c r="G3245" s="3">
        <v>17.2</v>
      </c>
    </row>
    <row r="3246" spans="1:7" x14ac:dyDescent="0.3">
      <c r="A3246" s="6">
        <v>42451</v>
      </c>
      <c r="B3246" s="3">
        <v>17.2</v>
      </c>
      <c r="C3246" s="3">
        <v>17.2</v>
      </c>
      <c r="D3246" s="3">
        <v>17.2</v>
      </c>
      <c r="E3246" s="3">
        <v>17.2</v>
      </c>
      <c r="F3246" s="3">
        <v>0</v>
      </c>
      <c r="G3246" s="3">
        <v>17.2</v>
      </c>
    </row>
    <row r="3247" spans="1:7" x14ac:dyDescent="0.3">
      <c r="A3247" s="6">
        <v>42452</v>
      </c>
      <c r="B3247" s="3">
        <v>17.55</v>
      </c>
      <c r="C3247" s="3">
        <v>17.55</v>
      </c>
      <c r="D3247" s="3">
        <v>17.55</v>
      </c>
      <c r="E3247" s="3">
        <v>17.55</v>
      </c>
      <c r="F3247" s="3">
        <v>0</v>
      </c>
      <c r="G3247" s="3">
        <v>17.55</v>
      </c>
    </row>
    <row r="3248" spans="1:7" x14ac:dyDescent="0.3">
      <c r="A3248" s="6">
        <v>42458</v>
      </c>
      <c r="B3248" s="3">
        <v>18.21</v>
      </c>
      <c r="C3248" s="3">
        <v>18.21</v>
      </c>
      <c r="D3248" s="3">
        <v>18.21</v>
      </c>
      <c r="E3248" s="3">
        <v>18.21</v>
      </c>
      <c r="F3248" s="3">
        <v>0</v>
      </c>
      <c r="G3248" s="3">
        <v>18.21</v>
      </c>
    </row>
    <row r="3249" spans="1:7" x14ac:dyDescent="0.3">
      <c r="A3249" s="6">
        <v>42459</v>
      </c>
      <c r="B3249" s="3">
        <v>18.600000000000001</v>
      </c>
      <c r="C3249" s="3">
        <v>18.600000000000001</v>
      </c>
      <c r="D3249" s="3">
        <v>18.600000000000001</v>
      </c>
      <c r="E3249" s="3">
        <v>18.600000000000001</v>
      </c>
      <c r="F3249" s="3">
        <v>0</v>
      </c>
      <c r="G3249" s="3">
        <v>18.600000000000001</v>
      </c>
    </row>
    <row r="3250" spans="1:7" x14ac:dyDescent="0.3">
      <c r="A3250" s="6">
        <v>42460</v>
      </c>
      <c r="B3250" s="3">
        <v>18.600000000000001</v>
      </c>
      <c r="C3250" s="3">
        <v>18.600000000000001</v>
      </c>
      <c r="D3250" s="3">
        <v>18.600000000000001</v>
      </c>
      <c r="E3250" s="3">
        <v>18.600000000000001</v>
      </c>
      <c r="F3250" s="3">
        <v>0</v>
      </c>
      <c r="G3250" s="3">
        <v>18.600000000000001</v>
      </c>
    </row>
    <row r="3251" spans="1:7" x14ac:dyDescent="0.3">
      <c r="A3251" s="6">
        <v>42461</v>
      </c>
      <c r="B3251" s="3">
        <v>16.8</v>
      </c>
      <c r="C3251" s="3">
        <v>16.8</v>
      </c>
      <c r="D3251" s="3">
        <v>16.8</v>
      </c>
      <c r="E3251" s="3">
        <v>16.8</v>
      </c>
      <c r="F3251" s="3">
        <v>0</v>
      </c>
      <c r="G3251" s="3">
        <v>16.8</v>
      </c>
    </row>
    <row r="3252" spans="1:7" x14ac:dyDescent="0.3">
      <c r="A3252" s="6">
        <v>42464</v>
      </c>
      <c r="B3252" s="3">
        <v>17.02</v>
      </c>
      <c r="C3252" s="3">
        <v>17.02</v>
      </c>
      <c r="D3252" s="3">
        <v>17.02</v>
      </c>
      <c r="E3252" s="3">
        <v>17.02</v>
      </c>
      <c r="F3252" s="3">
        <v>0</v>
      </c>
      <c r="G3252" s="3">
        <v>17.02</v>
      </c>
    </row>
    <row r="3253" spans="1:7" x14ac:dyDescent="0.3">
      <c r="A3253" s="6">
        <v>42465</v>
      </c>
      <c r="B3253" s="3">
        <v>16.600000000000001</v>
      </c>
      <c r="C3253" s="3">
        <v>16.600000000000001</v>
      </c>
      <c r="D3253" s="3">
        <v>16.600000000000001</v>
      </c>
      <c r="E3253" s="3">
        <v>16.600000000000001</v>
      </c>
      <c r="F3253" s="3">
        <v>0</v>
      </c>
      <c r="G3253" s="3">
        <v>16.600000000000001</v>
      </c>
    </row>
    <row r="3254" spans="1:7" x14ac:dyDescent="0.3">
      <c r="A3254" s="6">
        <v>42466</v>
      </c>
      <c r="B3254" s="3">
        <v>16.399999999999999</v>
      </c>
      <c r="C3254" s="3">
        <v>16.399999999999999</v>
      </c>
      <c r="D3254" s="3">
        <v>16.399999999999999</v>
      </c>
      <c r="E3254" s="3">
        <v>16.399999999999999</v>
      </c>
      <c r="F3254" s="3">
        <v>0</v>
      </c>
      <c r="G3254" s="3">
        <v>16.399999999999999</v>
      </c>
    </row>
    <row r="3255" spans="1:7" x14ac:dyDescent="0.3">
      <c r="A3255" s="6">
        <v>42467</v>
      </c>
      <c r="B3255" s="3">
        <v>16.3</v>
      </c>
      <c r="C3255" s="3">
        <v>16.3</v>
      </c>
      <c r="D3255" s="3">
        <v>16.3</v>
      </c>
      <c r="E3255" s="3">
        <v>16.3</v>
      </c>
      <c r="F3255" s="3">
        <v>0</v>
      </c>
      <c r="G3255" s="3">
        <v>16.3</v>
      </c>
    </row>
    <row r="3256" spans="1:7" x14ac:dyDescent="0.3">
      <c r="A3256" s="6">
        <v>42468</v>
      </c>
      <c r="B3256" s="3">
        <v>16.5</v>
      </c>
      <c r="C3256" s="3">
        <v>16.5</v>
      </c>
      <c r="D3256" s="3">
        <v>16.5</v>
      </c>
      <c r="E3256" s="3">
        <v>16.5</v>
      </c>
      <c r="F3256" s="3">
        <v>0</v>
      </c>
      <c r="G3256" s="3">
        <v>16.5</v>
      </c>
    </row>
    <row r="3257" spans="1:7" x14ac:dyDescent="0.3">
      <c r="A3257" s="6">
        <v>42471</v>
      </c>
      <c r="B3257" s="3">
        <v>17.100000000000001</v>
      </c>
      <c r="C3257" s="3">
        <v>17.100000000000001</v>
      </c>
      <c r="D3257" s="3">
        <v>17.100000000000001</v>
      </c>
      <c r="E3257" s="3">
        <v>17.100000000000001</v>
      </c>
      <c r="F3257" s="3">
        <v>0</v>
      </c>
      <c r="G3257" s="3">
        <v>17.100000000000001</v>
      </c>
    </row>
    <row r="3258" spans="1:7" x14ac:dyDescent="0.3">
      <c r="A3258" s="6">
        <v>42472</v>
      </c>
      <c r="B3258" s="3">
        <v>17.2</v>
      </c>
      <c r="C3258" s="3">
        <v>17.2</v>
      </c>
      <c r="D3258" s="3">
        <v>17.2</v>
      </c>
      <c r="E3258" s="3">
        <v>17.2</v>
      </c>
      <c r="F3258" s="3">
        <v>0</v>
      </c>
      <c r="G3258" s="3">
        <v>17.2</v>
      </c>
    </row>
    <row r="3259" spans="1:7" x14ac:dyDescent="0.3">
      <c r="A3259" s="6">
        <v>42473</v>
      </c>
      <c r="B3259" s="3">
        <v>16.95</v>
      </c>
      <c r="C3259" s="3">
        <v>16.95</v>
      </c>
      <c r="D3259" s="3">
        <v>16.95</v>
      </c>
      <c r="E3259" s="3">
        <v>16.95</v>
      </c>
      <c r="F3259" s="3">
        <v>0</v>
      </c>
      <c r="G3259" s="3">
        <v>16.95</v>
      </c>
    </row>
    <row r="3260" spans="1:7" x14ac:dyDescent="0.3">
      <c r="A3260" s="6">
        <v>42474</v>
      </c>
      <c r="B3260" s="3">
        <v>16.899999999999999</v>
      </c>
      <c r="C3260" s="3">
        <v>16.899999999999999</v>
      </c>
      <c r="D3260" s="3">
        <v>16.899999999999999</v>
      </c>
      <c r="E3260" s="3">
        <v>16.899999999999999</v>
      </c>
      <c r="F3260" s="3">
        <v>0</v>
      </c>
      <c r="G3260" s="3">
        <v>16.899999999999999</v>
      </c>
    </row>
    <row r="3261" spans="1:7" x14ac:dyDescent="0.3">
      <c r="A3261" s="6">
        <v>42475</v>
      </c>
      <c r="B3261" s="3">
        <v>17.100000000000001</v>
      </c>
      <c r="C3261" s="3">
        <v>17.100000000000001</v>
      </c>
      <c r="D3261" s="3">
        <v>17.100000000000001</v>
      </c>
      <c r="E3261" s="3">
        <v>17.100000000000001</v>
      </c>
      <c r="F3261" s="3">
        <v>0</v>
      </c>
      <c r="G3261" s="3">
        <v>17.100000000000001</v>
      </c>
    </row>
    <row r="3262" spans="1:7" x14ac:dyDescent="0.3">
      <c r="A3262" s="6">
        <v>42478</v>
      </c>
      <c r="B3262" s="3">
        <v>17</v>
      </c>
      <c r="C3262" s="3">
        <v>17</v>
      </c>
      <c r="D3262" s="3">
        <v>17</v>
      </c>
      <c r="E3262" s="3">
        <v>17</v>
      </c>
      <c r="F3262" s="3">
        <v>0</v>
      </c>
      <c r="G3262" s="3">
        <v>17</v>
      </c>
    </row>
    <row r="3263" spans="1:7" x14ac:dyDescent="0.3">
      <c r="A3263" s="6">
        <v>42479</v>
      </c>
      <c r="B3263" s="3">
        <v>16.649999999999999</v>
      </c>
      <c r="C3263" s="3">
        <v>16.649999999999999</v>
      </c>
      <c r="D3263" s="3">
        <v>16.649999999999999</v>
      </c>
      <c r="E3263" s="3">
        <v>16.649999999999999</v>
      </c>
      <c r="F3263" s="3">
        <v>0</v>
      </c>
      <c r="G3263" s="3">
        <v>16.649999999999999</v>
      </c>
    </row>
    <row r="3264" spans="1:7" x14ac:dyDescent="0.3">
      <c r="A3264" s="6">
        <v>42480</v>
      </c>
      <c r="B3264" s="3">
        <v>16.63</v>
      </c>
      <c r="C3264" s="3">
        <v>16.63</v>
      </c>
      <c r="D3264" s="3">
        <v>16.63</v>
      </c>
      <c r="E3264" s="3">
        <v>16.63</v>
      </c>
      <c r="F3264" s="3">
        <v>0</v>
      </c>
      <c r="G3264" s="3">
        <v>16.63</v>
      </c>
    </row>
    <row r="3265" spans="1:7" x14ac:dyDescent="0.3">
      <c r="A3265" s="6">
        <v>42481</v>
      </c>
      <c r="B3265" s="3">
        <v>16.95</v>
      </c>
      <c r="C3265" s="3">
        <v>16.95</v>
      </c>
      <c r="D3265" s="3">
        <v>16.95</v>
      </c>
      <c r="E3265" s="3">
        <v>16.95</v>
      </c>
      <c r="F3265" s="3">
        <v>0</v>
      </c>
      <c r="G3265" s="3">
        <v>16.95</v>
      </c>
    </row>
    <row r="3266" spans="1:7" x14ac:dyDescent="0.3">
      <c r="A3266" s="6">
        <v>42482</v>
      </c>
      <c r="B3266" s="3">
        <v>17.8</v>
      </c>
      <c r="C3266" s="3">
        <v>17.8</v>
      </c>
      <c r="D3266" s="3">
        <v>17.8</v>
      </c>
      <c r="E3266" s="3">
        <v>17.8</v>
      </c>
      <c r="F3266" s="3">
        <v>0</v>
      </c>
      <c r="G3266" s="3">
        <v>17.8</v>
      </c>
    </row>
    <row r="3267" spans="1:7" x14ac:dyDescent="0.3">
      <c r="A3267" s="6">
        <v>42485</v>
      </c>
      <c r="B3267" s="3">
        <v>18.100000000000001</v>
      </c>
      <c r="C3267" s="3">
        <v>18.100000000000001</v>
      </c>
      <c r="D3267" s="3">
        <v>18.100000000000001</v>
      </c>
      <c r="E3267" s="3">
        <v>18.100000000000001</v>
      </c>
      <c r="F3267" s="3">
        <v>0</v>
      </c>
      <c r="G3267" s="3">
        <v>18.100000000000001</v>
      </c>
    </row>
    <row r="3268" spans="1:7" x14ac:dyDescent="0.3">
      <c r="A3268" s="6">
        <v>42486</v>
      </c>
      <c r="B3268" s="3">
        <v>18.3</v>
      </c>
      <c r="C3268" s="3">
        <v>18.3</v>
      </c>
      <c r="D3268" s="3">
        <v>18.3</v>
      </c>
      <c r="E3268" s="3">
        <v>18.3</v>
      </c>
      <c r="F3268" s="3">
        <v>0</v>
      </c>
      <c r="G3268" s="3">
        <v>18.3</v>
      </c>
    </row>
    <row r="3269" spans="1:7" x14ac:dyDescent="0.3">
      <c r="A3269" s="6">
        <v>42487</v>
      </c>
      <c r="B3269" s="3">
        <v>18.100000000000001</v>
      </c>
      <c r="C3269" s="3">
        <v>18.100000000000001</v>
      </c>
      <c r="D3269" s="3">
        <v>18.100000000000001</v>
      </c>
      <c r="E3269" s="3">
        <v>18.100000000000001</v>
      </c>
      <c r="F3269" s="3">
        <v>0</v>
      </c>
      <c r="G3269" s="3">
        <v>18.100000000000001</v>
      </c>
    </row>
    <row r="3270" spans="1:7" x14ac:dyDescent="0.3">
      <c r="A3270" s="6">
        <v>42488</v>
      </c>
      <c r="B3270" s="3">
        <v>17.899999999999999</v>
      </c>
      <c r="C3270" s="3">
        <v>17.899999999999999</v>
      </c>
      <c r="D3270" s="3">
        <v>17.899999999999999</v>
      </c>
      <c r="E3270" s="3">
        <v>17.899999999999999</v>
      </c>
      <c r="F3270" s="3">
        <v>0</v>
      </c>
      <c r="G3270" s="3">
        <v>17.899999999999999</v>
      </c>
    </row>
    <row r="3271" spans="1:7" x14ac:dyDescent="0.3">
      <c r="A3271" s="6">
        <v>42489</v>
      </c>
      <c r="B3271" s="3">
        <v>18.04</v>
      </c>
      <c r="C3271" s="3">
        <v>18.04</v>
      </c>
      <c r="D3271" s="3">
        <v>18.04</v>
      </c>
      <c r="E3271" s="3">
        <v>18.04</v>
      </c>
      <c r="F3271" s="3">
        <v>0</v>
      </c>
      <c r="G3271" s="3">
        <v>18.04</v>
      </c>
    </row>
    <row r="3272" spans="1:7" x14ac:dyDescent="0.3">
      <c r="A3272" s="6">
        <v>42492</v>
      </c>
      <c r="B3272" s="3">
        <v>19.53</v>
      </c>
      <c r="C3272" s="3">
        <v>19.53</v>
      </c>
      <c r="D3272" s="3">
        <v>19.53</v>
      </c>
      <c r="E3272" s="3">
        <v>19.53</v>
      </c>
      <c r="F3272" s="3">
        <v>0</v>
      </c>
      <c r="G3272" s="3">
        <v>19.53</v>
      </c>
    </row>
    <row r="3273" spans="1:7" x14ac:dyDescent="0.3">
      <c r="A3273" s="6">
        <v>42493</v>
      </c>
      <c r="B3273" s="3">
        <v>19.649999999999999</v>
      </c>
      <c r="C3273" s="3">
        <v>19.649999999999999</v>
      </c>
      <c r="D3273" s="3">
        <v>19.649999999999999</v>
      </c>
      <c r="E3273" s="3">
        <v>19.649999999999999</v>
      </c>
      <c r="F3273" s="3">
        <v>0</v>
      </c>
      <c r="G3273" s="3">
        <v>19.649999999999999</v>
      </c>
    </row>
    <row r="3274" spans="1:7" x14ac:dyDescent="0.3">
      <c r="A3274" s="6">
        <v>42494</v>
      </c>
      <c r="B3274" s="3">
        <v>20.2</v>
      </c>
      <c r="C3274" s="3">
        <v>20.2</v>
      </c>
      <c r="D3274" s="3">
        <v>20.2</v>
      </c>
      <c r="E3274" s="3">
        <v>20.2</v>
      </c>
      <c r="F3274" s="3">
        <v>0</v>
      </c>
      <c r="G3274" s="3">
        <v>20.2</v>
      </c>
    </row>
    <row r="3275" spans="1:7" x14ac:dyDescent="0.3">
      <c r="A3275" s="6">
        <v>42496</v>
      </c>
      <c r="B3275" s="3">
        <v>20.5</v>
      </c>
      <c r="C3275" s="3">
        <v>20.5</v>
      </c>
      <c r="D3275" s="3">
        <v>20.5</v>
      </c>
      <c r="E3275" s="3">
        <v>20.5</v>
      </c>
      <c r="F3275" s="3">
        <v>0</v>
      </c>
      <c r="G3275" s="3">
        <v>20.5</v>
      </c>
    </row>
    <row r="3276" spans="1:7" x14ac:dyDescent="0.3">
      <c r="A3276" s="6">
        <v>42499</v>
      </c>
      <c r="B3276" s="3">
        <v>20.45</v>
      </c>
      <c r="C3276" s="3">
        <v>20.45</v>
      </c>
      <c r="D3276" s="3">
        <v>20.45</v>
      </c>
      <c r="E3276" s="3">
        <v>20.45</v>
      </c>
      <c r="F3276" s="3">
        <v>0</v>
      </c>
      <c r="G3276" s="3">
        <v>20.45</v>
      </c>
    </row>
    <row r="3277" spans="1:7" x14ac:dyDescent="0.3">
      <c r="A3277" s="6">
        <v>42500</v>
      </c>
      <c r="B3277" s="3">
        <v>20.6</v>
      </c>
      <c r="C3277" s="3">
        <v>20.6</v>
      </c>
      <c r="D3277" s="3">
        <v>20.6</v>
      </c>
      <c r="E3277" s="3">
        <v>20.6</v>
      </c>
      <c r="F3277" s="3">
        <v>0</v>
      </c>
      <c r="G3277" s="3">
        <v>20.6</v>
      </c>
    </row>
    <row r="3278" spans="1:7" x14ac:dyDescent="0.3">
      <c r="A3278" s="6">
        <v>42501</v>
      </c>
      <c r="B3278" s="3">
        <v>20.8</v>
      </c>
      <c r="C3278" s="3">
        <v>20.8</v>
      </c>
      <c r="D3278" s="3">
        <v>20.8</v>
      </c>
      <c r="E3278" s="3">
        <v>20.8</v>
      </c>
      <c r="F3278" s="3">
        <v>0</v>
      </c>
      <c r="G3278" s="3">
        <v>20.8</v>
      </c>
    </row>
    <row r="3279" spans="1:7" x14ac:dyDescent="0.3">
      <c r="A3279" s="6">
        <v>42502</v>
      </c>
      <c r="B3279" s="3">
        <v>20.88</v>
      </c>
      <c r="C3279" s="3">
        <v>20.88</v>
      </c>
      <c r="D3279" s="3">
        <v>20.88</v>
      </c>
      <c r="E3279" s="3">
        <v>20.88</v>
      </c>
      <c r="F3279" s="3">
        <v>0</v>
      </c>
      <c r="G3279" s="3">
        <v>20.88</v>
      </c>
    </row>
    <row r="3280" spans="1:7" x14ac:dyDescent="0.3">
      <c r="A3280" s="6">
        <v>42503</v>
      </c>
      <c r="B3280" s="3">
        <v>20.68</v>
      </c>
      <c r="C3280" s="3">
        <v>20.68</v>
      </c>
      <c r="D3280" s="3">
        <v>20.68</v>
      </c>
      <c r="E3280" s="3">
        <v>20.68</v>
      </c>
      <c r="F3280" s="3">
        <v>0</v>
      </c>
      <c r="G3280" s="3">
        <v>20.68</v>
      </c>
    </row>
    <row r="3281" spans="1:7" x14ac:dyDescent="0.3">
      <c r="A3281" s="6">
        <v>42508</v>
      </c>
      <c r="B3281" s="3">
        <v>21.77</v>
      </c>
      <c r="C3281" s="3">
        <v>21.77</v>
      </c>
      <c r="D3281" s="3">
        <v>21.77</v>
      </c>
      <c r="E3281" s="3">
        <v>21.77</v>
      </c>
      <c r="F3281" s="3">
        <v>0</v>
      </c>
      <c r="G3281" s="3">
        <v>21.77</v>
      </c>
    </row>
    <row r="3282" spans="1:7" x14ac:dyDescent="0.3">
      <c r="A3282" s="6">
        <v>42509</v>
      </c>
      <c r="B3282" s="3">
        <v>21.9</v>
      </c>
      <c r="C3282" s="3">
        <v>21.9</v>
      </c>
      <c r="D3282" s="3">
        <v>21.9</v>
      </c>
      <c r="E3282" s="3">
        <v>21.9</v>
      </c>
      <c r="F3282" s="3">
        <v>0</v>
      </c>
      <c r="G3282" s="3">
        <v>21.9</v>
      </c>
    </row>
    <row r="3283" spans="1:7" x14ac:dyDescent="0.3">
      <c r="A3283" s="6">
        <v>42510</v>
      </c>
      <c r="B3283" s="3">
        <v>22</v>
      </c>
      <c r="C3283" s="3">
        <v>22</v>
      </c>
      <c r="D3283" s="3">
        <v>22</v>
      </c>
      <c r="E3283" s="3">
        <v>22</v>
      </c>
      <c r="F3283" s="3">
        <v>0</v>
      </c>
      <c r="G3283" s="3">
        <v>22</v>
      </c>
    </row>
    <row r="3284" spans="1:7" x14ac:dyDescent="0.3">
      <c r="A3284" s="6">
        <v>42513</v>
      </c>
      <c r="B3284" s="3">
        <v>22.05</v>
      </c>
      <c r="C3284" s="3">
        <v>22.05</v>
      </c>
      <c r="D3284" s="3">
        <v>22.05</v>
      </c>
      <c r="E3284" s="3">
        <v>22.05</v>
      </c>
      <c r="F3284" s="3">
        <v>0</v>
      </c>
      <c r="G3284" s="3">
        <v>22.05</v>
      </c>
    </row>
    <row r="3285" spans="1:7" x14ac:dyDescent="0.3">
      <c r="A3285" s="6">
        <v>42514</v>
      </c>
      <c r="B3285" s="3">
        <v>22.45</v>
      </c>
      <c r="C3285" s="3">
        <v>22.45</v>
      </c>
      <c r="D3285" s="3">
        <v>22.45</v>
      </c>
      <c r="E3285" s="3">
        <v>22.45</v>
      </c>
      <c r="F3285" s="3">
        <v>0</v>
      </c>
      <c r="G3285" s="3">
        <v>22.45</v>
      </c>
    </row>
    <row r="3286" spans="1:7" x14ac:dyDescent="0.3">
      <c r="A3286" s="6">
        <v>42515</v>
      </c>
      <c r="B3286" s="3">
        <v>22.7</v>
      </c>
      <c r="C3286" s="3">
        <v>22.7</v>
      </c>
      <c r="D3286" s="3">
        <v>22.7</v>
      </c>
      <c r="E3286" s="3">
        <v>22.7</v>
      </c>
      <c r="F3286" s="3">
        <v>0</v>
      </c>
      <c r="G3286" s="3">
        <v>22.7</v>
      </c>
    </row>
    <row r="3287" spans="1:7" x14ac:dyDescent="0.3">
      <c r="A3287" s="6">
        <v>42516</v>
      </c>
      <c r="B3287" s="3">
        <v>22.85</v>
      </c>
      <c r="C3287" s="3">
        <v>22.85</v>
      </c>
      <c r="D3287" s="3">
        <v>22.85</v>
      </c>
      <c r="E3287" s="3">
        <v>22.85</v>
      </c>
      <c r="F3287" s="3">
        <v>0</v>
      </c>
      <c r="G3287" s="3">
        <v>22.85</v>
      </c>
    </row>
    <row r="3288" spans="1:7" x14ac:dyDescent="0.3">
      <c r="A3288" s="6">
        <v>42517</v>
      </c>
      <c r="B3288" s="3">
        <v>22.75</v>
      </c>
      <c r="C3288" s="3">
        <v>22.75</v>
      </c>
      <c r="D3288" s="3">
        <v>22.75</v>
      </c>
      <c r="E3288" s="3">
        <v>22.75</v>
      </c>
      <c r="F3288" s="3">
        <v>0</v>
      </c>
      <c r="G3288" s="3">
        <v>22.75</v>
      </c>
    </row>
    <row r="3289" spans="1:7" x14ac:dyDescent="0.3">
      <c r="A3289" s="6">
        <v>42520</v>
      </c>
      <c r="B3289" s="3">
        <v>21.05</v>
      </c>
      <c r="C3289" s="3">
        <v>21.05</v>
      </c>
      <c r="D3289" s="3">
        <v>21.05</v>
      </c>
      <c r="E3289" s="3">
        <v>21.05</v>
      </c>
      <c r="F3289" s="3">
        <v>0</v>
      </c>
      <c r="G3289" s="3">
        <v>21.05</v>
      </c>
    </row>
    <row r="3290" spans="1:7" x14ac:dyDescent="0.3">
      <c r="A3290" s="6">
        <v>42521</v>
      </c>
      <c r="B3290" s="3">
        <v>21.85</v>
      </c>
      <c r="C3290" s="3">
        <v>21.85</v>
      </c>
      <c r="D3290" s="3">
        <v>21.85</v>
      </c>
      <c r="E3290" s="3">
        <v>21.85</v>
      </c>
      <c r="F3290" s="3">
        <v>0</v>
      </c>
      <c r="G3290" s="3">
        <v>21.85</v>
      </c>
    </row>
    <row r="3291" spans="1:7" x14ac:dyDescent="0.3">
      <c r="A3291" s="6">
        <v>42522</v>
      </c>
      <c r="B3291" s="3">
        <v>22.35</v>
      </c>
      <c r="C3291" s="3">
        <v>22.35</v>
      </c>
      <c r="D3291" s="3">
        <v>22.35</v>
      </c>
      <c r="E3291" s="3">
        <v>22.35</v>
      </c>
      <c r="F3291" s="3">
        <v>0</v>
      </c>
      <c r="G3291" s="3">
        <v>22.35</v>
      </c>
    </row>
    <row r="3292" spans="1:7" x14ac:dyDescent="0.3">
      <c r="A3292" s="6">
        <v>42523</v>
      </c>
      <c r="B3292" s="3">
        <v>22.72</v>
      </c>
      <c r="C3292" s="3">
        <v>22.72</v>
      </c>
      <c r="D3292" s="3">
        <v>22.72</v>
      </c>
      <c r="E3292" s="3">
        <v>22.72</v>
      </c>
      <c r="F3292" s="3">
        <v>0</v>
      </c>
      <c r="G3292" s="3">
        <v>22.72</v>
      </c>
    </row>
    <row r="3293" spans="1:7" x14ac:dyDescent="0.3">
      <c r="A3293" s="6">
        <v>42524</v>
      </c>
      <c r="B3293" s="3">
        <v>23.35</v>
      </c>
      <c r="C3293" s="3">
        <v>23.35</v>
      </c>
      <c r="D3293" s="3">
        <v>23.35</v>
      </c>
      <c r="E3293" s="3">
        <v>23.35</v>
      </c>
      <c r="F3293" s="3">
        <v>0</v>
      </c>
      <c r="G3293" s="3">
        <v>23.35</v>
      </c>
    </row>
    <row r="3294" spans="1:7" x14ac:dyDescent="0.3">
      <c r="A3294" s="6">
        <v>42527</v>
      </c>
      <c r="B3294" s="3">
        <v>24.99</v>
      </c>
      <c r="C3294" s="3">
        <v>24.99</v>
      </c>
      <c r="D3294" s="3">
        <v>24.99</v>
      </c>
      <c r="E3294" s="3">
        <v>24.99</v>
      </c>
      <c r="F3294" s="3">
        <v>0</v>
      </c>
      <c r="G3294" s="3">
        <v>24.99</v>
      </c>
    </row>
    <row r="3295" spans="1:7" x14ac:dyDescent="0.3">
      <c r="A3295" s="6">
        <v>42528</v>
      </c>
      <c r="B3295" s="3">
        <v>24.3</v>
      </c>
      <c r="C3295" s="3">
        <v>24.3</v>
      </c>
      <c r="D3295" s="3">
        <v>24.3</v>
      </c>
      <c r="E3295" s="3">
        <v>24.3</v>
      </c>
      <c r="F3295" s="3">
        <v>0</v>
      </c>
      <c r="G3295" s="3">
        <v>24.3</v>
      </c>
    </row>
    <row r="3296" spans="1:7" x14ac:dyDescent="0.3">
      <c r="A3296" s="6">
        <v>42529</v>
      </c>
      <c r="B3296" s="3">
        <v>24.45</v>
      </c>
      <c r="C3296" s="3">
        <v>24.45</v>
      </c>
      <c r="D3296" s="3">
        <v>24.45</v>
      </c>
      <c r="E3296" s="3">
        <v>24.45</v>
      </c>
      <c r="F3296" s="3">
        <v>0</v>
      </c>
      <c r="G3296" s="3">
        <v>24.45</v>
      </c>
    </row>
    <row r="3297" spans="1:7" x14ac:dyDescent="0.3">
      <c r="A3297" s="6">
        <v>42530</v>
      </c>
      <c r="B3297" s="3">
        <v>23.95</v>
      </c>
      <c r="C3297" s="3">
        <v>23.95</v>
      </c>
      <c r="D3297" s="3">
        <v>23.95</v>
      </c>
      <c r="E3297" s="3">
        <v>23.95</v>
      </c>
      <c r="F3297" s="3">
        <v>0</v>
      </c>
      <c r="G3297" s="3">
        <v>23.95</v>
      </c>
    </row>
    <row r="3298" spans="1:7" x14ac:dyDescent="0.3">
      <c r="A3298" s="6">
        <v>42531</v>
      </c>
      <c r="B3298" s="3">
        <v>24</v>
      </c>
      <c r="C3298" s="3">
        <v>24</v>
      </c>
      <c r="D3298" s="3">
        <v>24</v>
      </c>
      <c r="E3298" s="3">
        <v>24</v>
      </c>
      <c r="F3298" s="3">
        <v>0</v>
      </c>
      <c r="G3298" s="3">
        <v>24</v>
      </c>
    </row>
    <row r="3299" spans="1:7" x14ac:dyDescent="0.3">
      <c r="A3299" s="6">
        <v>42534</v>
      </c>
      <c r="B3299" s="3">
        <v>24.75</v>
      </c>
      <c r="C3299" s="3">
        <v>24.75</v>
      </c>
      <c r="D3299" s="3">
        <v>24.75</v>
      </c>
      <c r="E3299" s="3">
        <v>24.75</v>
      </c>
      <c r="F3299" s="3">
        <v>0</v>
      </c>
      <c r="G3299" s="3">
        <v>24.75</v>
      </c>
    </row>
    <row r="3300" spans="1:7" x14ac:dyDescent="0.3">
      <c r="A3300" s="6">
        <v>42535</v>
      </c>
      <c r="B3300" s="3">
        <v>25.28</v>
      </c>
      <c r="C3300" s="3">
        <v>25.28</v>
      </c>
      <c r="D3300" s="3">
        <v>25.28</v>
      </c>
      <c r="E3300" s="3">
        <v>25.28</v>
      </c>
      <c r="F3300" s="3">
        <v>0</v>
      </c>
      <c r="G3300" s="3">
        <v>25.28</v>
      </c>
    </row>
    <row r="3301" spans="1:7" x14ac:dyDescent="0.3">
      <c r="A3301" s="6">
        <v>42536</v>
      </c>
      <c r="B3301" s="3">
        <v>25.5</v>
      </c>
      <c r="C3301" s="3">
        <v>25.5</v>
      </c>
      <c r="D3301" s="3">
        <v>25.5</v>
      </c>
      <c r="E3301" s="3">
        <v>25.5</v>
      </c>
      <c r="F3301" s="3">
        <v>0</v>
      </c>
      <c r="G3301" s="3">
        <v>25.5</v>
      </c>
    </row>
    <row r="3302" spans="1:7" x14ac:dyDescent="0.3">
      <c r="A3302" s="6">
        <v>42537</v>
      </c>
      <c r="B3302" s="3">
        <v>25.4</v>
      </c>
      <c r="C3302" s="3">
        <v>25.4</v>
      </c>
      <c r="D3302" s="3">
        <v>25.4</v>
      </c>
      <c r="E3302" s="3">
        <v>25.4</v>
      </c>
      <c r="F3302" s="3">
        <v>0</v>
      </c>
      <c r="G3302" s="3">
        <v>25.4</v>
      </c>
    </row>
    <row r="3303" spans="1:7" x14ac:dyDescent="0.3">
      <c r="A3303" s="6">
        <v>42538</v>
      </c>
      <c r="B3303" s="3">
        <v>25.15</v>
      </c>
      <c r="C3303" s="3">
        <v>25.15</v>
      </c>
      <c r="D3303" s="3">
        <v>25.15</v>
      </c>
      <c r="E3303" s="3">
        <v>25.15</v>
      </c>
      <c r="F3303" s="3">
        <v>0</v>
      </c>
      <c r="G3303" s="3">
        <v>25.15</v>
      </c>
    </row>
    <row r="3304" spans="1:7" x14ac:dyDescent="0.3">
      <c r="A3304" s="6">
        <v>42541</v>
      </c>
      <c r="B3304" s="3">
        <v>24.75</v>
      </c>
      <c r="C3304" s="3">
        <v>24.75</v>
      </c>
      <c r="D3304" s="3">
        <v>24.75</v>
      </c>
      <c r="E3304" s="3">
        <v>24.75</v>
      </c>
      <c r="F3304" s="3">
        <v>0</v>
      </c>
      <c r="G3304" s="3">
        <v>24.75</v>
      </c>
    </row>
    <row r="3305" spans="1:7" x14ac:dyDescent="0.3">
      <c r="A3305" s="6">
        <v>42542</v>
      </c>
      <c r="B3305" s="3">
        <v>23.6</v>
      </c>
      <c r="C3305" s="3">
        <v>23.6</v>
      </c>
      <c r="D3305" s="3">
        <v>23.6</v>
      </c>
      <c r="E3305" s="3">
        <v>23.6</v>
      </c>
      <c r="F3305" s="3">
        <v>0</v>
      </c>
      <c r="G3305" s="3">
        <v>23.6</v>
      </c>
    </row>
    <row r="3306" spans="1:7" x14ac:dyDescent="0.3">
      <c r="A3306" s="6">
        <v>42543</v>
      </c>
      <c r="B3306" s="3">
        <v>24.1</v>
      </c>
      <c r="C3306" s="3">
        <v>24.1</v>
      </c>
      <c r="D3306" s="3">
        <v>24.1</v>
      </c>
      <c r="E3306" s="3">
        <v>24.1</v>
      </c>
      <c r="F3306" s="3">
        <v>0</v>
      </c>
      <c r="G3306" s="3">
        <v>24.1</v>
      </c>
    </row>
    <row r="3307" spans="1:7" x14ac:dyDescent="0.3">
      <c r="A3307" s="6">
        <v>42544</v>
      </c>
      <c r="B3307" s="3">
        <v>23.85</v>
      </c>
      <c r="C3307" s="3">
        <v>23.85</v>
      </c>
      <c r="D3307" s="3">
        <v>23.85</v>
      </c>
      <c r="E3307" s="3">
        <v>23.85</v>
      </c>
      <c r="F3307" s="3">
        <v>0</v>
      </c>
      <c r="G3307" s="3">
        <v>23.85</v>
      </c>
    </row>
    <row r="3308" spans="1:7" x14ac:dyDescent="0.3">
      <c r="A3308" s="6">
        <v>42545</v>
      </c>
      <c r="B3308" s="3">
        <v>23.25</v>
      </c>
      <c r="C3308" s="3">
        <v>23.25</v>
      </c>
      <c r="D3308" s="3">
        <v>23.25</v>
      </c>
      <c r="E3308" s="3">
        <v>23.25</v>
      </c>
      <c r="F3308" s="3">
        <v>0</v>
      </c>
      <c r="G3308" s="3">
        <v>23.25</v>
      </c>
    </row>
    <row r="3309" spans="1:7" x14ac:dyDescent="0.3">
      <c r="A3309" s="6">
        <v>42548</v>
      </c>
      <c r="B3309" s="3">
        <v>22.7</v>
      </c>
      <c r="C3309" s="3">
        <v>22.7</v>
      </c>
      <c r="D3309" s="3">
        <v>22.7</v>
      </c>
      <c r="E3309" s="3">
        <v>22.7</v>
      </c>
      <c r="F3309" s="3">
        <v>0</v>
      </c>
      <c r="G3309" s="3">
        <v>22.7</v>
      </c>
    </row>
    <row r="3310" spans="1:7" x14ac:dyDescent="0.3">
      <c r="A3310" s="6">
        <v>42549</v>
      </c>
      <c r="B3310" s="3">
        <v>23</v>
      </c>
      <c r="C3310" s="3">
        <v>23</v>
      </c>
      <c r="D3310" s="3">
        <v>23</v>
      </c>
      <c r="E3310" s="3">
        <v>23</v>
      </c>
      <c r="F3310" s="3">
        <v>0</v>
      </c>
      <c r="G3310" s="3">
        <v>23</v>
      </c>
    </row>
    <row r="3311" spans="1:7" x14ac:dyDescent="0.3">
      <c r="A3311" s="6">
        <v>42550</v>
      </c>
      <c r="B3311" s="3">
        <v>23.15</v>
      </c>
      <c r="C3311" s="3">
        <v>23.15</v>
      </c>
      <c r="D3311" s="3">
        <v>23.15</v>
      </c>
      <c r="E3311" s="3">
        <v>23.15</v>
      </c>
      <c r="F3311" s="3">
        <v>0</v>
      </c>
      <c r="G3311" s="3">
        <v>23.15</v>
      </c>
    </row>
    <row r="3312" spans="1:7" x14ac:dyDescent="0.3">
      <c r="A3312" s="6">
        <v>42551</v>
      </c>
      <c r="B3312" s="3">
        <v>23.5</v>
      </c>
      <c r="C3312" s="3">
        <v>23.5</v>
      </c>
      <c r="D3312" s="3">
        <v>23.5</v>
      </c>
      <c r="E3312" s="3">
        <v>23.5</v>
      </c>
      <c r="F3312" s="3">
        <v>0</v>
      </c>
      <c r="G3312" s="3">
        <v>23.5</v>
      </c>
    </row>
    <row r="3313" spans="1:7" x14ac:dyDescent="0.3">
      <c r="A3313" s="6">
        <v>42552</v>
      </c>
      <c r="B3313" s="3">
        <v>24.7</v>
      </c>
      <c r="C3313" s="3">
        <v>24.7</v>
      </c>
      <c r="D3313" s="3">
        <v>24.7</v>
      </c>
      <c r="E3313" s="3">
        <v>24.7</v>
      </c>
      <c r="F3313" s="3">
        <v>0</v>
      </c>
      <c r="G3313" s="3">
        <v>24.7</v>
      </c>
    </row>
    <row r="3314" spans="1:7" x14ac:dyDescent="0.3">
      <c r="A3314" s="6">
        <v>42555</v>
      </c>
      <c r="B3314" s="3">
        <v>25</v>
      </c>
      <c r="C3314" s="3">
        <v>25</v>
      </c>
      <c r="D3314" s="3">
        <v>25</v>
      </c>
      <c r="E3314" s="3">
        <v>25</v>
      </c>
      <c r="F3314" s="3">
        <v>0</v>
      </c>
      <c r="G3314" s="3">
        <v>25</v>
      </c>
    </row>
    <row r="3315" spans="1:7" x14ac:dyDescent="0.3">
      <c r="A3315" s="6">
        <v>42556</v>
      </c>
      <c r="B3315" s="3">
        <v>24.7</v>
      </c>
      <c r="C3315" s="3">
        <v>24.7</v>
      </c>
      <c r="D3315" s="3">
        <v>24.7</v>
      </c>
      <c r="E3315" s="3">
        <v>24.7</v>
      </c>
      <c r="F3315" s="3">
        <v>0</v>
      </c>
      <c r="G3315" s="3">
        <v>24.7</v>
      </c>
    </row>
    <row r="3316" spans="1:7" x14ac:dyDescent="0.3">
      <c r="A3316" s="6">
        <v>42557</v>
      </c>
      <c r="B3316" s="3">
        <v>24.55</v>
      </c>
      <c r="C3316" s="3">
        <v>24.55</v>
      </c>
      <c r="D3316" s="3">
        <v>24.55</v>
      </c>
      <c r="E3316" s="3">
        <v>24.55</v>
      </c>
      <c r="F3316" s="3">
        <v>0</v>
      </c>
      <c r="G3316" s="3">
        <v>24.55</v>
      </c>
    </row>
    <row r="3317" spans="1:7" x14ac:dyDescent="0.3">
      <c r="A3317" s="6">
        <v>42558</v>
      </c>
      <c r="B3317" s="3">
        <v>24.7</v>
      </c>
      <c r="C3317" s="3">
        <v>24.7</v>
      </c>
      <c r="D3317" s="3">
        <v>24.7</v>
      </c>
      <c r="E3317" s="3">
        <v>24.7</v>
      </c>
      <c r="F3317" s="3">
        <v>0</v>
      </c>
      <c r="G3317" s="3">
        <v>24.7</v>
      </c>
    </row>
    <row r="3318" spans="1:7" x14ac:dyDescent="0.3">
      <c r="A3318" s="6">
        <v>42559</v>
      </c>
      <c r="B3318" s="3">
        <v>24.86</v>
      </c>
      <c r="C3318" s="3">
        <v>24.86</v>
      </c>
      <c r="D3318" s="3">
        <v>24.86</v>
      </c>
      <c r="E3318" s="3">
        <v>24.86</v>
      </c>
      <c r="F3318" s="3">
        <v>0</v>
      </c>
      <c r="G3318" s="3">
        <v>24.86</v>
      </c>
    </row>
    <row r="3319" spans="1:7" x14ac:dyDescent="0.3">
      <c r="A3319" s="6">
        <v>42562</v>
      </c>
      <c r="B3319" s="3">
        <v>25.25</v>
      </c>
      <c r="C3319" s="3">
        <v>25.25</v>
      </c>
      <c r="D3319" s="3">
        <v>25.25</v>
      </c>
      <c r="E3319" s="3">
        <v>25.25</v>
      </c>
      <c r="F3319" s="3">
        <v>0</v>
      </c>
      <c r="G3319" s="3">
        <v>25.25</v>
      </c>
    </row>
    <row r="3320" spans="1:7" x14ac:dyDescent="0.3">
      <c r="A3320" s="6">
        <v>42563</v>
      </c>
      <c r="B3320" s="3">
        <v>25.5</v>
      </c>
      <c r="C3320" s="3">
        <v>25.5</v>
      </c>
      <c r="D3320" s="3">
        <v>25.5</v>
      </c>
      <c r="E3320" s="3">
        <v>25.5</v>
      </c>
      <c r="F3320" s="3">
        <v>0</v>
      </c>
      <c r="G3320" s="3">
        <v>25.5</v>
      </c>
    </row>
    <row r="3321" spans="1:7" x14ac:dyDescent="0.3">
      <c r="A3321" s="6">
        <v>42564</v>
      </c>
      <c r="B3321" s="3">
        <v>25.8</v>
      </c>
      <c r="C3321" s="3">
        <v>25.8</v>
      </c>
      <c r="D3321" s="3">
        <v>25.8</v>
      </c>
      <c r="E3321" s="3">
        <v>25.8</v>
      </c>
      <c r="F3321" s="3">
        <v>0</v>
      </c>
      <c r="G3321" s="3">
        <v>25.8</v>
      </c>
    </row>
    <row r="3322" spans="1:7" x14ac:dyDescent="0.3">
      <c r="A3322" s="6">
        <v>42565</v>
      </c>
      <c r="B3322" s="3">
        <v>25.7</v>
      </c>
      <c r="C3322" s="3">
        <v>25.7</v>
      </c>
      <c r="D3322" s="3">
        <v>25.7</v>
      </c>
      <c r="E3322" s="3">
        <v>25.7</v>
      </c>
      <c r="F3322" s="3">
        <v>0</v>
      </c>
      <c r="G3322" s="3">
        <v>25.7</v>
      </c>
    </row>
    <row r="3323" spans="1:7" x14ac:dyDescent="0.3">
      <c r="A3323" s="6">
        <v>42566</v>
      </c>
      <c r="B3323" s="3">
        <v>25.78</v>
      </c>
      <c r="C3323" s="3">
        <v>25.78</v>
      </c>
      <c r="D3323" s="3">
        <v>25.78</v>
      </c>
      <c r="E3323" s="3">
        <v>25.78</v>
      </c>
      <c r="F3323" s="3">
        <v>0</v>
      </c>
      <c r="G3323" s="3">
        <v>25.78</v>
      </c>
    </row>
    <row r="3324" spans="1:7" x14ac:dyDescent="0.3">
      <c r="A3324" s="6">
        <v>42569</v>
      </c>
      <c r="B3324" s="3">
        <v>26.8</v>
      </c>
      <c r="C3324" s="3">
        <v>26.8</v>
      </c>
      <c r="D3324" s="3">
        <v>26.8</v>
      </c>
      <c r="E3324" s="3">
        <v>26.8</v>
      </c>
      <c r="F3324" s="3">
        <v>0</v>
      </c>
      <c r="G3324" s="3">
        <v>26.8</v>
      </c>
    </row>
    <row r="3325" spans="1:7" x14ac:dyDescent="0.3">
      <c r="A3325" s="6">
        <v>42570</v>
      </c>
      <c r="B3325" s="3">
        <v>26.98</v>
      </c>
      <c r="C3325" s="3">
        <v>26.98</v>
      </c>
      <c r="D3325" s="3">
        <v>26.98</v>
      </c>
      <c r="E3325" s="3">
        <v>26.98</v>
      </c>
      <c r="F3325" s="3">
        <v>0</v>
      </c>
      <c r="G3325" s="3">
        <v>26.98</v>
      </c>
    </row>
    <row r="3326" spans="1:7" x14ac:dyDescent="0.3">
      <c r="A3326" s="6">
        <v>42571</v>
      </c>
      <c r="B3326" s="3">
        <v>26.94</v>
      </c>
      <c r="C3326" s="3">
        <v>26.94</v>
      </c>
      <c r="D3326" s="3">
        <v>26.94</v>
      </c>
      <c r="E3326" s="3">
        <v>26.94</v>
      </c>
      <c r="F3326" s="3">
        <v>0</v>
      </c>
      <c r="G3326" s="3">
        <v>26.94</v>
      </c>
    </row>
    <row r="3327" spans="1:7" x14ac:dyDescent="0.3">
      <c r="A3327" s="6">
        <v>42572</v>
      </c>
      <c r="B3327" s="3">
        <v>26.91</v>
      </c>
      <c r="C3327" s="3">
        <v>26.91</v>
      </c>
      <c r="D3327" s="3">
        <v>26.91</v>
      </c>
      <c r="E3327" s="3">
        <v>26.91</v>
      </c>
      <c r="F3327" s="3">
        <v>0</v>
      </c>
      <c r="G3327" s="3">
        <v>26.91</v>
      </c>
    </row>
    <row r="3328" spans="1:7" x14ac:dyDescent="0.3">
      <c r="A3328" s="6">
        <v>42573</v>
      </c>
      <c r="B3328" s="3">
        <v>26.7</v>
      </c>
      <c r="C3328" s="3">
        <v>26.7</v>
      </c>
      <c r="D3328" s="3">
        <v>26.7</v>
      </c>
      <c r="E3328" s="3">
        <v>26.7</v>
      </c>
      <c r="F3328" s="3">
        <v>0</v>
      </c>
      <c r="G3328" s="3">
        <v>26.7</v>
      </c>
    </row>
    <row r="3329" spans="1:7" x14ac:dyDescent="0.3">
      <c r="A3329" s="6">
        <v>42576</v>
      </c>
      <c r="B3329" s="3">
        <v>26.1</v>
      </c>
      <c r="C3329" s="3">
        <v>26.1</v>
      </c>
      <c r="D3329" s="3">
        <v>26.1</v>
      </c>
      <c r="E3329" s="3">
        <v>26.1</v>
      </c>
      <c r="F3329" s="3">
        <v>0</v>
      </c>
      <c r="G3329" s="3">
        <v>26.1</v>
      </c>
    </row>
    <row r="3330" spans="1:7" x14ac:dyDescent="0.3">
      <c r="A3330" s="6">
        <v>42577</v>
      </c>
      <c r="B3330" s="3">
        <v>26.31</v>
      </c>
      <c r="C3330" s="3">
        <v>26.31</v>
      </c>
      <c r="D3330" s="3">
        <v>26.31</v>
      </c>
      <c r="E3330" s="3">
        <v>26.31</v>
      </c>
      <c r="F3330" s="3">
        <v>0</v>
      </c>
      <c r="G3330" s="3">
        <v>26.31</v>
      </c>
    </row>
    <row r="3331" spans="1:7" x14ac:dyDescent="0.3">
      <c r="A3331" s="6">
        <v>42578</v>
      </c>
      <c r="B3331" s="3">
        <v>25.7</v>
      </c>
      <c r="C3331" s="3">
        <v>25.7</v>
      </c>
      <c r="D3331" s="3">
        <v>25.7</v>
      </c>
      <c r="E3331" s="3">
        <v>25.7</v>
      </c>
      <c r="F3331" s="3">
        <v>0</v>
      </c>
      <c r="G3331" s="3">
        <v>25.7</v>
      </c>
    </row>
    <row r="3332" spans="1:7" x14ac:dyDescent="0.3">
      <c r="A3332" s="6">
        <v>42579</v>
      </c>
      <c r="B3332" s="3">
        <v>25.6</v>
      </c>
      <c r="C3332" s="3">
        <v>25.6</v>
      </c>
      <c r="D3332" s="3">
        <v>25.6</v>
      </c>
      <c r="E3332" s="3">
        <v>25.6</v>
      </c>
      <c r="F3332" s="3">
        <v>0</v>
      </c>
      <c r="G3332" s="3">
        <v>25.6</v>
      </c>
    </row>
    <row r="3333" spans="1:7" x14ac:dyDescent="0.3">
      <c r="A3333" s="6">
        <v>42580</v>
      </c>
      <c r="B3333" s="3">
        <v>25.38</v>
      </c>
      <c r="C3333" s="3">
        <v>25.38</v>
      </c>
      <c r="D3333" s="3">
        <v>25.38</v>
      </c>
      <c r="E3333" s="3">
        <v>25.38</v>
      </c>
      <c r="F3333" s="3">
        <v>0</v>
      </c>
      <c r="G3333" s="3">
        <v>25.38</v>
      </c>
    </row>
    <row r="3334" spans="1:7" x14ac:dyDescent="0.3">
      <c r="A3334" s="6">
        <v>42583</v>
      </c>
      <c r="B3334" s="3">
        <v>26.7</v>
      </c>
      <c r="C3334" s="3">
        <v>26.7</v>
      </c>
      <c r="D3334" s="3">
        <v>26.7</v>
      </c>
      <c r="E3334" s="3">
        <v>26.7</v>
      </c>
      <c r="F3334" s="3">
        <v>0</v>
      </c>
      <c r="G3334" s="3">
        <v>26.7</v>
      </c>
    </row>
    <row r="3335" spans="1:7" x14ac:dyDescent="0.3">
      <c r="A3335" s="6">
        <v>42584</v>
      </c>
      <c r="B3335" s="3">
        <v>26.78</v>
      </c>
      <c r="C3335" s="3">
        <v>26.78</v>
      </c>
      <c r="D3335" s="3">
        <v>26.78</v>
      </c>
      <c r="E3335" s="3">
        <v>26.78</v>
      </c>
      <c r="F3335" s="3">
        <v>0</v>
      </c>
      <c r="G3335" s="3">
        <v>26.78</v>
      </c>
    </row>
    <row r="3336" spans="1:7" x14ac:dyDescent="0.3">
      <c r="A3336" s="6">
        <v>42585</v>
      </c>
      <c r="B3336" s="3">
        <v>26.83</v>
      </c>
      <c r="C3336" s="3">
        <v>26.83</v>
      </c>
      <c r="D3336" s="3">
        <v>26.83</v>
      </c>
      <c r="E3336" s="3">
        <v>26.83</v>
      </c>
      <c r="F3336" s="3">
        <v>0</v>
      </c>
      <c r="G3336" s="3">
        <v>26.83</v>
      </c>
    </row>
    <row r="3337" spans="1:7" x14ac:dyDescent="0.3">
      <c r="A3337" s="6">
        <v>42586</v>
      </c>
      <c r="B3337" s="3">
        <v>27.2</v>
      </c>
      <c r="C3337" s="3">
        <v>27.2</v>
      </c>
      <c r="D3337" s="3">
        <v>27.2</v>
      </c>
      <c r="E3337" s="3">
        <v>27.2</v>
      </c>
      <c r="F3337" s="3">
        <v>0</v>
      </c>
      <c r="G3337" s="3">
        <v>27.2</v>
      </c>
    </row>
    <row r="3338" spans="1:7" x14ac:dyDescent="0.3">
      <c r="A3338" s="6">
        <v>42587</v>
      </c>
      <c r="B3338" s="3">
        <v>26.94</v>
      </c>
      <c r="C3338" s="3">
        <v>26.94</v>
      </c>
      <c r="D3338" s="3">
        <v>26.94</v>
      </c>
      <c r="E3338" s="3">
        <v>26.94</v>
      </c>
      <c r="F3338" s="3">
        <v>0</v>
      </c>
      <c r="G3338" s="3">
        <v>26.94</v>
      </c>
    </row>
    <row r="3339" spans="1:7" x14ac:dyDescent="0.3">
      <c r="A3339" s="6">
        <v>42590</v>
      </c>
      <c r="B3339" s="3">
        <v>27.2</v>
      </c>
      <c r="C3339" s="3">
        <v>27.2</v>
      </c>
      <c r="D3339" s="3">
        <v>27.2</v>
      </c>
      <c r="E3339" s="3">
        <v>27.2</v>
      </c>
      <c r="F3339" s="3">
        <v>0</v>
      </c>
      <c r="G3339" s="3">
        <v>27.2</v>
      </c>
    </row>
    <row r="3340" spans="1:7" x14ac:dyDescent="0.3">
      <c r="A3340" s="6">
        <v>42591</v>
      </c>
      <c r="B3340" s="3">
        <v>27.15</v>
      </c>
      <c r="C3340" s="3">
        <v>27.15</v>
      </c>
      <c r="D3340" s="3">
        <v>27.15</v>
      </c>
      <c r="E3340" s="3">
        <v>27.15</v>
      </c>
      <c r="F3340" s="3">
        <v>0</v>
      </c>
      <c r="G3340" s="3">
        <v>27.15</v>
      </c>
    </row>
    <row r="3341" spans="1:7" x14ac:dyDescent="0.3">
      <c r="A3341" s="6">
        <v>42592</v>
      </c>
      <c r="B3341" s="3">
        <v>27.4</v>
      </c>
      <c r="C3341" s="3">
        <v>27.4</v>
      </c>
      <c r="D3341" s="3">
        <v>27.4</v>
      </c>
      <c r="E3341" s="3">
        <v>27.4</v>
      </c>
      <c r="F3341" s="3">
        <v>0</v>
      </c>
      <c r="G3341" s="3">
        <v>27.4</v>
      </c>
    </row>
    <row r="3342" spans="1:7" x14ac:dyDescent="0.3">
      <c r="A3342" s="6">
        <v>42593</v>
      </c>
      <c r="B3342" s="3">
        <v>27.25</v>
      </c>
      <c r="C3342" s="3">
        <v>27.25</v>
      </c>
      <c r="D3342" s="3">
        <v>27.25</v>
      </c>
      <c r="E3342" s="3">
        <v>27.25</v>
      </c>
      <c r="F3342" s="3">
        <v>0</v>
      </c>
      <c r="G3342" s="3">
        <v>27.25</v>
      </c>
    </row>
    <row r="3343" spans="1:7" x14ac:dyDescent="0.3">
      <c r="A3343" s="6">
        <v>42594</v>
      </c>
      <c r="B3343" s="3">
        <v>27.45</v>
      </c>
      <c r="C3343" s="3">
        <v>27.45</v>
      </c>
      <c r="D3343" s="3">
        <v>27.45</v>
      </c>
      <c r="E3343" s="3">
        <v>27.45</v>
      </c>
      <c r="F3343" s="3">
        <v>0</v>
      </c>
      <c r="G3343" s="3">
        <v>27.45</v>
      </c>
    </row>
    <row r="3344" spans="1:7" x14ac:dyDescent="0.3">
      <c r="A3344" s="6">
        <v>42597</v>
      </c>
      <c r="B3344" s="3">
        <v>27.4</v>
      </c>
      <c r="C3344" s="3">
        <v>27.4</v>
      </c>
      <c r="D3344" s="3">
        <v>27.4</v>
      </c>
      <c r="E3344" s="3">
        <v>27.4</v>
      </c>
      <c r="F3344" s="3">
        <v>0</v>
      </c>
      <c r="G3344" s="3">
        <v>27.4</v>
      </c>
    </row>
    <row r="3345" spans="1:7" x14ac:dyDescent="0.3">
      <c r="A3345" s="6">
        <v>42598</v>
      </c>
      <c r="B3345" s="3">
        <v>27.1</v>
      </c>
      <c r="C3345" s="3">
        <v>27.1</v>
      </c>
      <c r="D3345" s="3">
        <v>27.1</v>
      </c>
      <c r="E3345" s="3">
        <v>27.1</v>
      </c>
      <c r="F3345" s="3">
        <v>0</v>
      </c>
      <c r="G3345" s="3">
        <v>27.1</v>
      </c>
    </row>
    <row r="3346" spans="1:7" x14ac:dyDescent="0.3">
      <c r="A3346" s="6">
        <v>42599</v>
      </c>
      <c r="B3346" s="3">
        <v>27.3</v>
      </c>
      <c r="C3346" s="3">
        <v>27.3</v>
      </c>
      <c r="D3346" s="3">
        <v>27.3</v>
      </c>
      <c r="E3346" s="3">
        <v>27.3</v>
      </c>
      <c r="F3346" s="3">
        <v>0</v>
      </c>
      <c r="G3346" s="3">
        <v>27.3</v>
      </c>
    </row>
    <row r="3347" spans="1:7" x14ac:dyDescent="0.3">
      <c r="A3347" s="6">
        <v>42600</v>
      </c>
      <c r="B3347" s="3">
        <v>27.3</v>
      </c>
      <c r="C3347" s="3">
        <v>27.3</v>
      </c>
      <c r="D3347" s="3">
        <v>27.3</v>
      </c>
      <c r="E3347" s="3">
        <v>27.3</v>
      </c>
      <c r="F3347" s="3">
        <v>0</v>
      </c>
      <c r="G3347" s="3">
        <v>27.3</v>
      </c>
    </row>
    <row r="3348" spans="1:7" x14ac:dyDescent="0.3">
      <c r="A3348" s="6">
        <v>42601</v>
      </c>
      <c r="B3348" s="3">
        <v>27.15</v>
      </c>
      <c r="C3348" s="3">
        <v>27.15</v>
      </c>
      <c r="D3348" s="3">
        <v>27.15</v>
      </c>
      <c r="E3348" s="3">
        <v>27.15</v>
      </c>
      <c r="F3348" s="3">
        <v>0</v>
      </c>
      <c r="G3348" s="3">
        <v>27.15</v>
      </c>
    </row>
    <row r="3349" spans="1:7" x14ac:dyDescent="0.3">
      <c r="A3349" s="6">
        <v>42604</v>
      </c>
      <c r="B3349" s="3">
        <v>26.5</v>
      </c>
      <c r="C3349" s="3">
        <v>26.5</v>
      </c>
      <c r="D3349" s="3">
        <v>26.5</v>
      </c>
      <c r="E3349" s="3">
        <v>26.5</v>
      </c>
      <c r="F3349" s="3">
        <v>0</v>
      </c>
      <c r="G3349" s="3">
        <v>26.5</v>
      </c>
    </row>
    <row r="3350" spans="1:7" x14ac:dyDescent="0.3">
      <c r="A3350" s="6">
        <v>42605</v>
      </c>
      <c r="B3350" s="3">
        <v>26.1</v>
      </c>
      <c r="C3350" s="3">
        <v>26.1</v>
      </c>
      <c r="D3350" s="3">
        <v>26.1</v>
      </c>
      <c r="E3350" s="3">
        <v>26.1</v>
      </c>
      <c r="F3350" s="3">
        <v>0</v>
      </c>
      <c r="G3350" s="3">
        <v>26.1</v>
      </c>
    </row>
    <row r="3351" spans="1:7" x14ac:dyDescent="0.3">
      <c r="A3351" s="6">
        <v>42606</v>
      </c>
      <c r="B3351" s="3">
        <v>26.5</v>
      </c>
      <c r="C3351" s="3">
        <v>26.5</v>
      </c>
      <c r="D3351" s="3">
        <v>26.5</v>
      </c>
      <c r="E3351" s="3">
        <v>26.5</v>
      </c>
      <c r="F3351" s="3">
        <v>0</v>
      </c>
      <c r="G3351" s="3">
        <v>26.5</v>
      </c>
    </row>
    <row r="3352" spans="1:7" x14ac:dyDescent="0.3">
      <c r="A3352" s="6">
        <v>42607</v>
      </c>
      <c r="B3352" s="3">
        <v>26.5</v>
      </c>
      <c r="C3352" s="3">
        <v>26.5</v>
      </c>
      <c r="D3352" s="3">
        <v>26.5</v>
      </c>
      <c r="E3352" s="3">
        <v>26.5</v>
      </c>
      <c r="F3352" s="3">
        <v>0</v>
      </c>
      <c r="G3352" s="3">
        <v>26.5</v>
      </c>
    </row>
    <row r="3353" spans="1:7" x14ac:dyDescent="0.3">
      <c r="A3353" s="6">
        <v>42608</v>
      </c>
      <c r="B3353" s="3">
        <v>26.74</v>
      </c>
      <c r="C3353" s="3">
        <v>26.74</v>
      </c>
      <c r="D3353" s="3">
        <v>26.74</v>
      </c>
      <c r="E3353" s="3">
        <v>26.74</v>
      </c>
      <c r="F3353" s="3">
        <v>0</v>
      </c>
      <c r="G3353" s="3">
        <v>26.74</v>
      </c>
    </row>
    <row r="3354" spans="1:7" x14ac:dyDescent="0.3">
      <c r="A3354" s="6">
        <v>42611</v>
      </c>
      <c r="B3354" s="3">
        <v>26.45</v>
      </c>
      <c r="C3354" s="3">
        <v>26.45</v>
      </c>
      <c r="D3354" s="3">
        <v>26.45</v>
      </c>
      <c r="E3354" s="3">
        <v>26.45</v>
      </c>
      <c r="F3354" s="3">
        <v>0</v>
      </c>
      <c r="G3354" s="3">
        <v>26.45</v>
      </c>
    </row>
    <row r="3355" spans="1:7" x14ac:dyDescent="0.3">
      <c r="A3355" s="6">
        <v>42612</v>
      </c>
      <c r="B3355" s="3">
        <v>26.5</v>
      </c>
      <c r="C3355" s="3">
        <v>26.5</v>
      </c>
      <c r="D3355" s="3">
        <v>26.5</v>
      </c>
      <c r="E3355" s="3">
        <v>26.5</v>
      </c>
      <c r="F3355" s="3">
        <v>0</v>
      </c>
      <c r="G3355" s="3">
        <v>26.5</v>
      </c>
    </row>
    <row r="3356" spans="1:7" x14ac:dyDescent="0.3">
      <c r="A3356" s="6">
        <v>42613</v>
      </c>
      <c r="B3356" s="3">
        <v>26</v>
      </c>
      <c r="C3356" s="3">
        <v>26</v>
      </c>
      <c r="D3356" s="3">
        <v>26</v>
      </c>
      <c r="E3356" s="3">
        <v>26</v>
      </c>
      <c r="F3356" s="3">
        <v>0</v>
      </c>
      <c r="G3356" s="3">
        <v>26</v>
      </c>
    </row>
    <row r="3357" spans="1:7" x14ac:dyDescent="0.3">
      <c r="A3357" s="6">
        <v>42614</v>
      </c>
      <c r="B3357" s="3">
        <v>27.2</v>
      </c>
      <c r="C3357" s="3">
        <v>27.2</v>
      </c>
      <c r="D3357" s="3">
        <v>27.2</v>
      </c>
      <c r="E3357" s="3">
        <v>27.2</v>
      </c>
      <c r="F3357" s="3">
        <v>0</v>
      </c>
      <c r="G3357" s="3">
        <v>27.2</v>
      </c>
    </row>
    <row r="3358" spans="1:7" x14ac:dyDescent="0.3">
      <c r="A3358" s="6">
        <v>42615</v>
      </c>
      <c r="B3358" s="3">
        <v>27.3</v>
      </c>
      <c r="C3358" s="3">
        <v>27.3</v>
      </c>
      <c r="D3358" s="3">
        <v>27.3</v>
      </c>
      <c r="E3358" s="3">
        <v>27.3</v>
      </c>
      <c r="F3358" s="3">
        <v>0</v>
      </c>
      <c r="G3358" s="3">
        <v>27.3</v>
      </c>
    </row>
    <row r="3359" spans="1:7" x14ac:dyDescent="0.3">
      <c r="A3359" s="6">
        <v>42618</v>
      </c>
      <c r="B3359" s="3">
        <v>26.82</v>
      </c>
      <c r="C3359" s="3">
        <v>26.82</v>
      </c>
      <c r="D3359" s="3">
        <v>26.82</v>
      </c>
      <c r="E3359" s="3">
        <v>26.82</v>
      </c>
      <c r="F3359" s="3">
        <v>0</v>
      </c>
      <c r="G3359" s="3">
        <v>26.82</v>
      </c>
    </row>
    <row r="3360" spans="1:7" x14ac:dyDescent="0.3">
      <c r="A3360" s="6">
        <v>42619</v>
      </c>
      <c r="B3360" s="3">
        <v>26.8</v>
      </c>
      <c r="C3360" s="3">
        <v>26.8</v>
      </c>
      <c r="D3360" s="3">
        <v>26.8</v>
      </c>
      <c r="E3360" s="3">
        <v>26.8</v>
      </c>
      <c r="F3360" s="3">
        <v>0</v>
      </c>
      <c r="G3360" s="3">
        <v>26.8</v>
      </c>
    </row>
    <row r="3361" spans="1:7" x14ac:dyDescent="0.3">
      <c r="A3361" s="6">
        <v>42620</v>
      </c>
      <c r="B3361" s="3">
        <v>26.33</v>
      </c>
      <c r="C3361" s="3">
        <v>26.33</v>
      </c>
      <c r="D3361" s="3">
        <v>26.33</v>
      </c>
      <c r="E3361" s="3">
        <v>26.33</v>
      </c>
      <c r="F3361" s="3">
        <v>0</v>
      </c>
      <c r="G3361" s="3">
        <v>26.33</v>
      </c>
    </row>
    <row r="3362" spans="1:7" x14ac:dyDescent="0.3">
      <c r="A3362" s="6">
        <v>42621</v>
      </c>
      <c r="B3362" s="3">
        <v>26.3</v>
      </c>
      <c r="C3362" s="3">
        <v>26.3</v>
      </c>
      <c r="D3362" s="3">
        <v>26.3</v>
      </c>
      <c r="E3362" s="3">
        <v>26.3</v>
      </c>
      <c r="F3362" s="3">
        <v>0</v>
      </c>
      <c r="G3362" s="3">
        <v>26.3</v>
      </c>
    </row>
    <row r="3363" spans="1:7" x14ac:dyDescent="0.3">
      <c r="A3363" s="6">
        <v>42622</v>
      </c>
      <c r="B3363" s="3">
        <v>26.85</v>
      </c>
      <c r="C3363" s="3">
        <v>26.85</v>
      </c>
      <c r="D3363" s="3">
        <v>26.85</v>
      </c>
      <c r="E3363" s="3">
        <v>26.85</v>
      </c>
      <c r="F3363" s="3">
        <v>0</v>
      </c>
      <c r="G3363" s="3">
        <v>26.85</v>
      </c>
    </row>
    <row r="3364" spans="1:7" x14ac:dyDescent="0.3">
      <c r="A3364" s="6">
        <v>42625</v>
      </c>
      <c r="B3364" s="3">
        <v>26.89</v>
      </c>
      <c r="C3364" s="3">
        <v>26.89</v>
      </c>
      <c r="D3364" s="3">
        <v>26.89</v>
      </c>
      <c r="E3364" s="3">
        <v>26.89</v>
      </c>
      <c r="F3364" s="3">
        <v>0</v>
      </c>
      <c r="G3364" s="3">
        <v>26.89</v>
      </c>
    </row>
    <row r="3365" spans="1:7" x14ac:dyDescent="0.3">
      <c r="A3365" s="6">
        <v>42626</v>
      </c>
      <c r="B3365" s="3">
        <v>26.48</v>
      </c>
      <c r="C3365" s="3">
        <v>26.48</v>
      </c>
      <c r="D3365" s="3">
        <v>26.48</v>
      </c>
      <c r="E3365" s="3">
        <v>26.48</v>
      </c>
      <c r="F3365" s="3">
        <v>0</v>
      </c>
      <c r="G3365" s="3">
        <v>26.48</v>
      </c>
    </row>
    <row r="3366" spans="1:7" x14ac:dyDescent="0.3">
      <c r="A3366" s="6">
        <v>42627</v>
      </c>
      <c r="B3366" s="3">
        <v>26.4</v>
      </c>
      <c r="C3366" s="3">
        <v>26.4</v>
      </c>
      <c r="D3366" s="3">
        <v>26.4</v>
      </c>
      <c r="E3366" s="3">
        <v>26.4</v>
      </c>
      <c r="F3366" s="3">
        <v>0</v>
      </c>
      <c r="G3366" s="3">
        <v>26.4</v>
      </c>
    </row>
    <row r="3367" spans="1:7" x14ac:dyDescent="0.3">
      <c r="A3367" s="6">
        <v>42628</v>
      </c>
      <c r="B3367" s="3">
        <v>26.8</v>
      </c>
      <c r="C3367" s="3">
        <v>26.8</v>
      </c>
      <c r="D3367" s="3">
        <v>26.8</v>
      </c>
      <c r="E3367" s="3">
        <v>26.8</v>
      </c>
      <c r="F3367" s="3">
        <v>0</v>
      </c>
      <c r="G3367" s="3">
        <v>26.8</v>
      </c>
    </row>
    <row r="3368" spans="1:7" x14ac:dyDescent="0.3">
      <c r="A3368" s="6">
        <v>42629</v>
      </c>
      <c r="B3368" s="3">
        <v>27.38</v>
      </c>
      <c r="C3368" s="3">
        <v>27.38</v>
      </c>
      <c r="D3368" s="3">
        <v>27.38</v>
      </c>
      <c r="E3368" s="3">
        <v>27.38</v>
      </c>
      <c r="F3368" s="3">
        <v>0</v>
      </c>
      <c r="G3368" s="3">
        <v>27.38</v>
      </c>
    </row>
    <row r="3369" spans="1:7" x14ac:dyDescent="0.3">
      <c r="A3369" s="6">
        <v>42632</v>
      </c>
      <c r="B3369" s="3">
        <v>27.35</v>
      </c>
      <c r="C3369" s="3">
        <v>27.35</v>
      </c>
      <c r="D3369" s="3">
        <v>27.35</v>
      </c>
      <c r="E3369" s="3">
        <v>27.35</v>
      </c>
      <c r="F3369" s="3">
        <v>0</v>
      </c>
      <c r="G3369" s="3">
        <v>27.35</v>
      </c>
    </row>
    <row r="3370" spans="1:7" x14ac:dyDescent="0.3">
      <c r="A3370" s="6">
        <v>42633</v>
      </c>
      <c r="B3370" s="3">
        <v>27.52</v>
      </c>
      <c r="C3370" s="3">
        <v>27.52</v>
      </c>
      <c r="D3370" s="3">
        <v>27.52</v>
      </c>
      <c r="E3370" s="3">
        <v>27.52</v>
      </c>
      <c r="F3370" s="3">
        <v>0</v>
      </c>
      <c r="G3370" s="3">
        <v>27.52</v>
      </c>
    </row>
    <row r="3371" spans="1:7" x14ac:dyDescent="0.3">
      <c r="A3371" s="6">
        <v>42634</v>
      </c>
      <c r="B3371" s="3">
        <v>28</v>
      </c>
      <c r="C3371" s="3">
        <v>28</v>
      </c>
      <c r="D3371" s="3">
        <v>28</v>
      </c>
      <c r="E3371" s="3">
        <v>28</v>
      </c>
      <c r="F3371" s="3">
        <v>0</v>
      </c>
      <c r="G3371" s="3">
        <v>28</v>
      </c>
    </row>
    <row r="3372" spans="1:7" x14ac:dyDescent="0.3">
      <c r="A3372" s="6">
        <v>42635</v>
      </c>
      <c r="B3372" s="3">
        <v>28.03</v>
      </c>
      <c r="C3372" s="3">
        <v>28.03</v>
      </c>
      <c r="D3372" s="3">
        <v>28.03</v>
      </c>
      <c r="E3372" s="3">
        <v>28.03</v>
      </c>
      <c r="F3372" s="3">
        <v>0</v>
      </c>
      <c r="G3372" s="3">
        <v>28.03</v>
      </c>
    </row>
    <row r="3373" spans="1:7" x14ac:dyDescent="0.3">
      <c r="A3373" s="6">
        <v>42636</v>
      </c>
      <c r="B3373" s="3">
        <v>28.7</v>
      </c>
      <c r="C3373" s="3">
        <v>28.7</v>
      </c>
      <c r="D3373" s="3">
        <v>28.7</v>
      </c>
      <c r="E3373" s="3">
        <v>28.7</v>
      </c>
      <c r="F3373" s="3">
        <v>0</v>
      </c>
      <c r="G3373" s="3">
        <v>28.7</v>
      </c>
    </row>
    <row r="3374" spans="1:7" x14ac:dyDescent="0.3">
      <c r="A3374" s="6">
        <v>42639</v>
      </c>
      <c r="B3374" s="3">
        <v>28.88</v>
      </c>
      <c r="C3374" s="3">
        <v>28.88</v>
      </c>
      <c r="D3374" s="3">
        <v>28.88</v>
      </c>
      <c r="E3374" s="3">
        <v>28.88</v>
      </c>
      <c r="F3374" s="3">
        <v>0</v>
      </c>
      <c r="G3374" s="3">
        <v>28.88</v>
      </c>
    </row>
    <row r="3375" spans="1:7" x14ac:dyDescent="0.3">
      <c r="A3375" s="6">
        <v>42640</v>
      </c>
      <c r="B3375" s="3">
        <v>28.8</v>
      </c>
      <c r="C3375" s="3">
        <v>28.8</v>
      </c>
      <c r="D3375" s="3">
        <v>28.8</v>
      </c>
      <c r="E3375" s="3">
        <v>28.8</v>
      </c>
      <c r="F3375" s="3">
        <v>0</v>
      </c>
      <c r="G3375" s="3">
        <v>28.8</v>
      </c>
    </row>
    <row r="3376" spans="1:7" x14ac:dyDescent="0.3">
      <c r="A3376" s="6">
        <v>42641</v>
      </c>
      <c r="B3376" s="3">
        <v>29.85</v>
      </c>
      <c r="C3376" s="3">
        <v>29.85</v>
      </c>
      <c r="D3376" s="3">
        <v>29.85</v>
      </c>
      <c r="E3376" s="3">
        <v>29.85</v>
      </c>
      <c r="F3376" s="3">
        <v>0</v>
      </c>
      <c r="G3376" s="3">
        <v>29.85</v>
      </c>
    </row>
    <row r="3377" spans="1:7" x14ac:dyDescent="0.3">
      <c r="A3377" s="6">
        <v>42642</v>
      </c>
      <c r="B3377" s="3">
        <v>30</v>
      </c>
      <c r="C3377" s="3">
        <v>30</v>
      </c>
      <c r="D3377" s="3">
        <v>30</v>
      </c>
      <c r="E3377" s="3">
        <v>30</v>
      </c>
      <c r="F3377" s="3">
        <v>0</v>
      </c>
      <c r="G3377" s="3">
        <v>30</v>
      </c>
    </row>
    <row r="3378" spans="1:7" x14ac:dyDescent="0.3">
      <c r="A3378" s="6">
        <v>42643</v>
      </c>
      <c r="B3378" s="3">
        <v>30.85</v>
      </c>
      <c r="C3378" s="3">
        <v>30.85</v>
      </c>
      <c r="D3378" s="3">
        <v>30.85</v>
      </c>
      <c r="E3378" s="3">
        <v>30.85</v>
      </c>
      <c r="F3378" s="3">
        <v>0</v>
      </c>
      <c r="G3378" s="3">
        <v>30.85</v>
      </c>
    </row>
    <row r="3379" spans="1:7" x14ac:dyDescent="0.3">
      <c r="A3379" s="6">
        <v>42646</v>
      </c>
      <c r="B3379" s="3">
        <v>33.9</v>
      </c>
      <c r="C3379" s="3">
        <v>33.9</v>
      </c>
      <c r="D3379" s="3">
        <v>33.9</v>
      </c>
      <c r="E3379" s="3">
        <v>33.9</v>
      </c>
      <c r="F3379" s="3">
        <v>0</v>
      </c>
      <c r="G3379" s="3">
        <v>33.9</v>
      </c>
    </row>
    <row r="3380" spans="1:7" x14ac:dyDescent="0.3">
      <c r="A3380" s="6">
        <v>42647</v>
      </c>
      <c r="B3380" s="3">
        <v>33.35</v>
      </c>
      <c r="C3380" s="3">
        <v>33.35</v>
      </c>
      <c r="D3380" s="3">
        <v>33.35</v>
      </c>
      <c r="E3380" s="3">
        <v>33.35</v>
      </c>
      <c r="F3380" s="3">
        <v>0</v>
      </c>
      <c r="G3380" s="3">
        <v>33.35</v>
      </c>
    </row>
    <row r="3381" spans="1:7" x14ac:dyDescent="0.3">
      <c r="A3381" s="6">
        <v>42648</v>
      </c>
      <c r="B3381" s="3">
        <v>34.049999999999997</v>
      </c>
      <c r="C3381" s="3">
        <v>34.049999999999997</v>
      </c>
      <c r="D3381" s="3">
        <v>34.049999999999997</v>
      </c>
      <c r="E3381" s="3">
        <v>34.049999999999997</v>
      </c>
      <c r="F3381" s="3">
        <v>0</v>
      </c>
      <c r="G3381" s="3">
        <v>34.049999999999997</v>
      </c>
    </row>
    <row r="3382" spans="1:7" x14ac:dyDescent="0.3">
      <c r="A3382" s="6">
        <v>42649</v>
      </c>
      <c r="B3382" s="3">
        <v>35.950000000000003</v>
      </c>
      <c r="C3382" s="3">
        <v>35.950000000000003</v>
      </c>
      <c r="D3382" s="3">
        <v>35.950000000000003</v>
      </c>
      <c r="E3382" s="3">
        <v>35.950000000000003</v>
      </c>
      <c r="F3382" s="3">
        <v>0</v>
      </c>
      <c r="G3382" s="3">
        <v>35.950000000000003</v>
      </c>
    </row>
    <row r="3383" spans="1:7" x14ac:dyDescent="0.3">
      <c r="A3383" s="6">
        <v>42650</v>
      </c>
      <c r="B3383" s="3">
        <v>36.299999999999997</v>
      </c>
      <c r="C3383" s="3">
        <v>36.299999999999997</v>
      </c>
      <c r="D3383" s="3">
        <v>36.299999999999997</v>
      </c>
      <c r="E3383" s="3">
        <v>36.299999999999997</v>
      </c>
      <c r="F3383" s="3">
        <v>0</v>
      </c>
      <c r="G3383" s="3">
        <v>36.299999999999997</v>
      </c>
    </row>
    <row r="3384" spans="1:7" x14ac:dyDescent="0.3">
      <c r="A3384" s="6">
        <v>42653</v>
      </c>
      <c r="B3384" s="3">
        <v>36.450000000000003</v>
      </c>
      <c r="C3384" s="3">
        <v>36.450000000000003</v>
      </c>
      <c r="D3384" s="3">
        <v>36.450000000000003</v>
      </c>
      <c r="E3384" s="3">
        <v>36.450000000000003</v>
      </c>
      <c r="F3384" s="3">
        <v>0</v>
      </c>
      <c r="G3384" s="3">
        <v>36.450000000000003</v>
      </c>
    </row>
    <row r="3385" spans="1:7" x14ac:dyDescent="0.3">
      <c r="A3385" s="6">
        <v>42654</v>
      </c>
      <c r="B3385" s="3">
        <v>36.08</v>
      </c>
      <c r="C3385" s="3">
        <v>36.08</v>
      </c>
      <c r="D3385" s="3">
        <v>36.08</v>
      </c>
      <c r="E3385" s="3">
        <v>36.08</v>
      </c>
      <c r="F3385" s="3">
        <v>0</v>
      </c>
      <c r="G3385" s="3">
        <v>36.08</v>
      </c>
    </row>
    <row r="3386" spans="1:7" x14ac:dyDescent="0.3">
      <c r="A3386" s="6">
        <v>42655</v>
      </c>
      <c r="B3386" s="3">
        <v>36.200000000000003</v>
      </c>
      <c r="C3386" s="3">
        <v>36.200000000000003</v>
      </c>
      <c r="D3386" s="3">
        <v>36.200000000000003</v>
      </c>
      <c r="E3386" s="3">
        <v>36.200000000000003</v>
      </c>
      <c r="F3386" s="3">
        <v>0</v>
      </c>
      <c r="G3386" s="3">
        <v>36.200000000000003</v>
      </c>
    </row>
    <row r="3387" spans="1:7" x14ac:dyDescent="0.3">
      <c r="A3387" s="6">
        <v>42656</v>
      </c>
      <c r="B3387" s="3">
        <v>36.799999999999997</v>
      </c>
      <c r="C3387" s="3">
        <v>36.799999999999997</v>
      </c>
      <c r="D3387" s="3">
        <v>36.799999999999997</v>
      </c>
      <c r="E3387" s="3">
        <v>36.799999999999997</v>
      </c>
      <c r="F3387" s="3">
        <v>0</v>
      </c>
      <c r="G3387" s="3">
        <v>36.799999999999997</v>
      </c>
    </row>
    <row r="3388" spans="1:7" x14ac:dyDescent="0.3">
      <c r="A3388" s="6">
        <v>42657</v>
      </c>
      <c r="B3388" s="3">
        <v>38.299999999999997</v>
      </c>
      <c r="C3388" s="3">
        <v>38.299999999999997</v>
      </c>
      <c r="D3388" s="3">
        <v>38.299999999999997</v>
      </c>
      <c r="E3388" s="3">
        <v>38.299999999999997</v>
      </c>
      <c r="F3388" s="3">
        <v>0</v>
      </c>
      <c r="G3388" s="3">
        <v>38.299999999999997</v>
      </c>
    </row>
    <row r="3389" spans="1:7" x14ac:dyDescent="0.3">
      <c r="A3389" s="6">
        <v>42660</v>
      </c>
      <c r="B3389" s="3">
        <v>39.700000000000003</v>
      </c>
      <c r="C3389" s="3">
        <v>39.700000000000003</v>
      </c>
      <c r="D3389" s="3">
        <v>39.700000000000003</v>
      </c>
      <c r="E3389" s="3">
        <v>39.700000000000003</v>
      </c>
      <c r="F3389" s="3">
        <v>0</v>
      </c>
      <c r="G3389" s="3">
        <v>39.700000000000003</v>
      </c>
    </row>
    <row r="3390" spans="1:7" x14ac:dyDescent="0.3">
      <c r="A3390" s="6">
        <v>42661</v>
      </c>
      <c r="B3390" s="3">
        <v>39.1</v>
      </c>
      <c r="C3390" s="3">
        <v>39.1</v>
      </c>
      <c r="D3390" s="3">
        <v>39.1</v>
      </c>
      <c r="E3390" s="3">
        <v>39.1</v>
      </c>
      <c r="F3390" s="3">
        <v>0</v>
      </c>
      <c r="G3390" s="3">
        <v>39.1</v>
      </c>
    </row>
    <row r="3391" spans="1:7" x14ac:dyDescent="0.3">
      <c r="A3391" s="6">
        <v>42662</v>
      </c>
      <c r="B3391" s="3">
        <v>38.5</v>
      </c>
      <c r="C3391" s="3">
        <v>38.5</v>
      </c>
      <c r="D3391" s="3">
        <v>38.5</v>
      </c>
      <c r="E3391" s="3">
        <v>38.5</v>
      </c>
      <c r="F3391" s="3">
        <v>0</v>
      </c>
      <c r="G3391" s="3">
        <v>38.5</v>
      </c>
    </row>
    <row r="3392" spans="1:7" x14ac:dyDescent="0.3">
      <c r="A3392" s="6">
        <v>42663</v>
      </c>
      <c r="B3392" s="3">
        <v>39.26</v>
      </c>
      <c r="C3392" s="3">
        <v>39.26</v>
      </c>
      <c r="D3392" s="3">
        <v>39.26</v>
      </c>
      <c r="E3392" s="3">
        <v>39.26</v>
      </c>
      <c r="F3392" s="3">
        <v>0</v>
      </c>
      <c r="G3392" s="3">
        <v>39.26</v>
      </c>
    </row>
    <row r="3393" spans="1:7" x14ac:dyDescent="0.3">
      <c r="A3393" s="6">
        <v>42664</v>
      </c>
      <c r="B3393" s="3">
        <v>39.299999999999997</v>
      </c>
      <c r="C3393" s="3">
        <v>39.299999999999997</v>
      </c>
      <c r="D3393" s="3">
        <v>39.299999999999997</v>
      </c>
      <c r="E3393" s="3">
        <v>39.299999999999997</v>
      </c>
      <c r="F3393" s="3">
        <v>0</v>
      </c>
      <c r="G3393" s="3">
        <v>39.299999999999997</v>
      </c>
    </row>
    <row r="3394" spans="1:7" x14ac:dyDescent="0.3">
      <c r="A3394" s="6">
        <v>42667</v>
      </c>
      <c r="B3394" s="3">
        <v>41.18</v>
      </c>
      <c r="C3394" s="3">
        <v>41.18</v>
      </c>
      <c r="D3394" s="3">
        <v>41.18</v>
      </c>
      <c r="E3394" s="3">
        <v>41.18</v>
      </c>
      <c r="F3394" s="3">
        <v>0</v>
      </c>
      <c r="G3394" s="3">
        <v>41.18</v>
      </c>
    </row>
    <row r="3395" spans="1:7" x14ac:dyDescent="0.3">
      <c r="A3395" s="6">
        <v>42668</v>
      </c>
      <c r="B3395" s="3">
        <v>41.76</v>
      </c>
      <c r="C3395" s="3">
        <v>41.76</v>
      </c>
      <c r="D3395" s="3">
        <v>41.76</v>
      </c>
      <c r="E3395" s="3">
        <v>41.76</v>
      </c>
      <c r="F3395" s="3">
        <v>0</v>
      </c>
      <c r="G3395" s="3">
        <v>41.76</v>
      </c>
    </row>
    <row r="3396" spans="1:7" x14ac:dyDescent="0.3">
      <c r="A3396" s="6">
        <v>42669</v>
      </c>
      <c r="B3396" s="3">
        <v>43.51</v>
      </c>
      <c r="C3396" s="3">
        <v>43.51</v>
      </c>
      <c r="D3396" s="3">
        <v>43.51</v>
      </c>
      <c r="E3396" s="3">
        <v>43.51</v>
      </c>
      <c r="F3396" s="3">
        <v>0</v>
      </c>
      <c r="G3396" s="3">
        <v>43.51</v>
      </c>
    </row>
    <row r="3397" spans="1:7" x14ac:dyDescent="0.3">
      <c r="A3397" s="6">
        <v>42670</v>
      </c>
      <c r="B3397" s="3">
        <v>43.35</v>
      </c>
      <c r="C3397" s="3">
        <v>43.35</v>
      </c>
      <c r="D3397" s="3">
        <v>43.35</v>
      </c>
      <c r="E3397" s="3">
        <v>43.35</v>
      </c>
      <c r="F3397" s="3">
        <v>0</v>
      </c>
      <c r="G3397" s="3">
        <v>43.35</v>
      </c>
    </row>
    <row r="3398" spans="1:7" x14ac:dyDescent="0.3">
      <c r="A3398" s="6">
        <v>42671</v>
      </c>
      <c r="B3398" s="3">
        <v>44.75</v>
      </c>
      <c r="C3398" s="3">
        <v>44.75</v>
      </c>
      <c r="D3398" s="3">
        <v>44.75</v>
      </c>
      <c r="E3398" s="3">
        <v>44.75</v>
      </c>
      <c r="F3398" s="3">
        <v>0</v>
      </c>
      <c r="G3398" s="3">
        <v>44.75</v>
      </c>
    </row>
    <row r="3399" spans="1:7" x14ac:dyDescent="0.3">
      <c r="A3399" s="6">
        <v>42674</v>
      </c>
      <c r="B3399" s="3">
        <v>44.3</v>
      </c>
      <c r="C3399" s="3">
        <v>44.3</v>
      </c>
      <c r="D3399" s="3">
        <v>44.3</v>
      </c>
      <c r="E3399" s="3">
        <v>44.3</v>
      </c>
      <c r="F3399" s="3">
        <v>0</v>
      </c>
      <c r="G3399" s="3">
        <v>44.3</v>
      </c>
    </row>
    <row r="3400" spans="1:7" x14ac:dyDescent="0.3">
      <c r="A3400" s="6">
        <v>42675</v>
      </c>
      <c r="B3400" s="3">
        <v>44.53</v>
      </c>
      <c r="C3400" s="3">
        <v>44.53</v>
      </c>
      <c r="D3400" s="3">
        <v>44.53</v>
      </c>
      <c r="E3400" s="3">
        <v>44.53</v>
      </c>
      <c r="F3400" s="3">
        <v>0</v>
      </c>
      <c r="G3400" s="3">
        <v>44.53</v>
      </c>
    </row>
    <row r="3401" spans="1:7" x14ac:dyDescent="0.3">
      <c r="A3401" s="6">
        <v>42676</v>
      </c>
      <c r="B3401" s="3">
        <v>44.3</v>
      </c>
      <c r="C3401" s="3">
        <v>44.3</v>
      </c>
      <c r="D3401" s="3">
        <v>44.3</v>
      </c>
      <c r="E3401" s="3">
        <v>44.3</v>
      </c>
      <c r="F3401" s="3">
        <v>0</v>
      </c>
      <c r="G3401" s="3">
        <v>44.3</v>
      </c>
    </row>
    <row r="3402" spans="1:7" x14ac:dyDescent="0.3">
      <c r="A3402" s="6">
        <v>42677</v>
      </c>
      <c r="B3402" s="3">
        <v>45.2</v>
      </c>
      <c r="C3402" s="3">
        <v>45.2</v>
      </c>
      <c r="D3402" s="3">
        <v>45.2</v>
      </c>
      <c r="E3402" s="3">
        <v>45.2</v>
      </c>
      <c r="F3402" s="3">
        <v>0</v>
      </c>
      <c r="G3402" s="3">
        <v>45.2</v>
      </c>
    </row>
    <row r="3403" spans="1:7" x14ac:dyDescent="0.3">
      <c r="A3403" s="6">
        <v>42678</v>
      </c>
      <c r="B3403" s="3">
        <v>44.3</v>
      </c>
      <c r="C3403" s="3">
        <v>44.3</v>
      </c>
      <c r="D3403" s="3">
        <v>44.3</v>
      </c>
      <c r="E3403" s="3">
        <v>44.3</v>
      </c>
      <c r="F3403" s="3">
        <v>0</v>
      </c>
      <c r="G3403" s="3">
        <v>44.3</v>
      </c>
    </row>
    <row r="3404" spans="1:7" x14ac:dyDescent="0.3">
      <c r="A3404" s="6">
        <v>42681</v>
      </c>
      <c r="B3404" s="3">
        <v>44.6</v>
      </c>
      <c r="C3404" s="3">
        <v>44.6</v>
      </c>
      <c r="D3404" s="3">
        <v>44.6</v>
      </c>
      <c r="E3404" s="3">
        <v>44.6</v>
      </c>
      <c r="F3404" s="3">
        <v>0</v>
      </c>
      <c r="G3404" s="3">
        <v>44.6</v>
      </c>
    </row>
    <row r="3405" spans="1:7" x14ac:dyDescent="0.3">
      <c r="A3405" s="6">
        <v>42682</v>
      </c>
      <c r="B3405" s="3">
        <v>43.61</v>
      </c>
      <c r="C3405" s="3">
        <v>43.61</v>
      </c>
      <c r="D3405" s="3">
        <v>43.61</v>
      </c>
      <c r="E3405" s="3">
        <v>43.61</v>
      </c>
      <c r="F3405" s="3">
        <v>0</v>
      </c>
      <c r="G3405" s="3">
        <v>43.61</v>
      </c>
    </row>
    <row r="3406" spans="1:7" x14ac:dyDescent="0.3">
      <c r="A3406" s="6">
        <v>42683</v>
      </c>
      <c r="B3406" s="3">
        <v>43.34</v>
      </c>
      <c r="C3406" s="3">
        <v>43.34</v>
      </c>
      <c r="D3406" s="3">
        <v>43.34</v>
      </c>
      <c r="E3406" s="3">
        <v>43.34</v>
      </c>
      <c r="F3406" s="3">
        <v>0</v>
      </c>
      <c r="G3406" s="3">
        <v>43.34</v>
      </c>
    </row>
    <row r="3407" spans="1:7" x14ac:dyDescent="0.3">
      <c r="A3407" s="6">
        <v>42684</v>
      </c>
      <c r="B3407" s="3">
        <v>42.35</v>
      </c>
      <c r="C3407" s="3">
        <v>42.35</v>
      </c>
      <c r="D3407" s="3">
        <v>42.35</v>
      </c>
      <c r="E3407" s="3">
        <v>42.35</v>
      </c>
      <c r="F3407" s="3">
        <v>0</v>
      </c>
      <c r="G3407" s="3">
        <v>42.35</v>
      </c>
    </row>
    <row r="3408" spans="1:7" x14ac:dyDescent="0.3">
      <c r="A3408" s="6">
        <v>42685</v>
      </c>
      <c r="B3408" s="3">
        <v>42.23</v>
      </c>
      <c r="C3408" s="3">
        <v>42.23</v>
      </c>
      <c r="D3408" s="3">
        <v>42.23</v>
      </c>
      <c r="E3408" s="3">
        <v>42.23</v>
      </c>
      <c r="F3408" s="3">
        <v>0</v>
      </c>
      <c r="G3408" s="3">
        <v>42.23</v>
      </c>
    </row>
    <row r="3409" spans="1:7" x14ac:dyDescent="0.3">
      <c r="A3409" s="6">
        <v>42688</v>
      </c>
      <c r="B3409" s="3">
        <v>41.3</v>
      </c>
      <c r="C3409" s="3">
        <v>41.3</v>
      </c>
      <c r="D3409" s="3">
        <v>41.3</v>
      </c>
      <c r="E3409" s="3">
        <v>41.3</v>
      </c>
      <c r="F3409" s="3">
        <v>0</v>
      </c>
      <c r="G3409" s="3">
        <v>41.3</v>
      </c>
    </row>
    <row r="3410" spans="1:7" x14ac:dyDescent="0.3">
      <c r="A3410" s="6">
        <v>42689</v>
      </c>
      <c r="B3410" s="3">
        <v>41.9</v>
      </c>
      <c r="C3410" s="3">
        <v>41.9</v>
      </c>
      <c r="D3410" s="3">
        <v>41.9</v>
      </c>
      <c r="E3410" s="3">
        <v>41.9</v>
      </c>
      <c r="F3410" s="3">
        <v>0</v>
      </c>
      <c r="G3410" s="3">
        <v>41.9</v>
      </c>
    </row>
    <row r="3411" spans="1:7" x14ac:dyDescent="0.3">
      <c r="A3411" s="6">
        <v>42690</v>
      </c>
      <c r="B3411" s="3">
        <v>40.67</v>
      </c>
      <c r="C3411" s="3">
        <v>40.67</v>
      </c>
      <c r="D3411" s="3">
        <v>40.67</v>
      </c>
      <c r="E3411" s="3">
        <v>40.67</v>
      </c>
      <c r="F3411" s="3">
        <v>0</v>
      </c>
      <c r="G3411" s="3">
        <v>40.67</v>
      </c>
    </row>
    <row r="3412" spans="1:7" x14ac:dyDescent="0.3">
      <c r="A3412" s="6">
        <v>42691</v>
      </c>
      <c r="B3412" s="3">
        <v>38.049999999999997</v>
      </c>
      <c r="C3412" s="3">
        <v>38.049999999999997</v>
      </c>
      <c r="D3412" s="3">
        <v>38.049999999999997</v>
      </c>
      <c r="E3412" s="3">
        <v>38.049999999999997</v>
      </c>
      <c r="F3412" s="3">
        <v>0</v>
      </c>
      <c r="G3412" s="3">
        <v>38.049999999999997</v>
      </c>
    </row>
    <row r="3413" spans="1:7" x14ac:dyDescent="0.3">
      <c r="A3413" s="6">
        <v>42692</v>
      </c>
      <c r="B3413" s="3">
        <v>38.200000000000003</v>
      </c>
      <c r="C3413" s="3">
        <v>38.200000000000003</v>
      </c>
      <c r="D3413" s="3">
        <v>38.200000000000003</v>
      </c>
      <c r="E3413" s="3">
        <v>38.200000000000003</v>
      </c>
      <c r="F3413" s="3">
        <v>0</v>
      </c>
      <c r="G3413" s="3">
        <v>38.200000000000003</v>
      </c>
    </row>
    <row r="3414" spans="1:7" x14ac:dyDescent="0.3">
      <c r="A3414" s="6">
        <v>42695</v>
      </c>
      <c r="B3414" s="3">
        <v>37.25</v>
      </c>
      <c r="C3414" s="3">
        <v>37.25</v>
      </c>
      <c r="D3414" s="3">
        <v>36.35</v>
      </c>
      <c r="E3414" s="3">
        <v>36.5</v>
      </c>
      <c r="F3414" s="3">
        <v>71</v>
      </c>
      <c r="G3414" s="3">
        <v>36.5</v>
      </c>
    </row>
    <row r="3415" spans="1:7" x14ac:dyDescent="0.3">
      <c r="A3415" s="6">
        <v>42696</v>
      </c>
      <c r="B3415" s="3">
        <v>36.94</v>
      </c>
      <c r="C3415" s="3">
        <v>37.549999999999997</v>
      </c>
      <c r="D3415" s="3">
        <v>36.5</v>
      </c>
      <c r="E3415" s="3">
        <v>37.549999999999997</v>
      </c>
      <c r="F3415" s="3">
        <v>42</v>
      </c>
      <c r="G3415" s="3">
        <v>37.549999999999997</v>
      </c>
    </row>
    <row r="3416" spans="1:7" x14ac:dyDescent="0.3">
      <c r="A3416" s="6">
        <v>42697</v>
      </c>
      <c r="B3416" s="3">
        <v>37.950000000000003</v>
      </c>
      <c r="C3416" s="3">
        <v>37.950000000000003</v>
      </c>
      <c r="D3416" s="3">
        <v>37.950000000000003</v>
      </c>
      <c r="E3416" s="3">
        <v>37.950000000000003</v>
      </c>
      <c r="F3416" s="3">
        <v>3</v>
      </c>
      <c r="G3416" s="3">
        <v>37.57</v>
      </c>
    </row>
    <row r="3417" spans="1:7" x14ac:dyDescent="0.3">
      <c r="A3417" s="6">
        <v>42698</v>
      </c>
      <c r="B3417" s="3">
        <v>37.700000000000003</v>
      </c>
      <c r="C3417" s="3">
        <v>37.700000000000003</v>
      </c>
      <c r="D3417" s="3">
        <v>37.5</v>
      </c>
      <c r="E3417" s="3">
        <v>37.6</v>
      </c>
      <c r="F3417" s="3">
        <v>7</v>
      </c>
      <c r="G3417" s="3">
        <v>37.6</v>
      </c>
    </row>
    <row r="3418" spans="1:7" x14ac:dyDescent="0.3">
      <c r="A3418" s="6">
        <v>42699</v>
      </c>
      <c r="B3418" s="3">
        <v>37.450000000000003</v>
      </c>
      <c r="C3418" s="3">
        <v>37.450000000000003</v>
      </c>
      <c r="D3418" s="3">
        <v>37.450000000000003</v>
      </c>
      <c r="E3418" s="3">
        <v>37.450000000000003</v>
      </c>
      <c r="F3418" s="3">
        <v>1</v>
      </c>
      <c r="G3418" s="3">
        <v>37.450000000000003</v>
      </c>
    </row>
    <row r="3419" spans="1:7" x14ac:dyDescent="0.3">
      <c r="A3419" s="6">
        <v>42702</v>
      </c>
      <c r="B3419" s="3">
        <v>37.200000000000003</v>
      </c>
      <c r="C3419" s="3">
        <v>37.200000000000003</v>
      </c>
      <c r="D3419" s="3">
        <v>34.9</v>
      </c>
      <c r="E3419" s="3">
        <v>34.9</v>
      </c>
      <c r="F3419" s="3">
        <v>40</v>
      </c>
      <c r="G3419" s="3">
        <v>35.35</v>
      </c>
    </row>
    <row r="3420" spans="1:7" x14ac:dyDescent="0.3">
      <c r="A3420" s="6">
        <v>42703</v>
      </c>
      <c r="B3420" s="3">
        <v>35.28</v>
      </c>
      <c r="C3420" s="3">
        <v>35.35</v>
      </c>
      <c r="D3420" s="3">
        <v>34.299999999999997</v>
      </c>
      <c r="E3420" s="3">
        <v>34.299999999999997</v>
      </c>
      <c r="F3420" s="3">
        <v>21</v>
      </c>
      <c r="G3420" s="3">
        <v>34.299999999999997</v>
      </c>
    </row>
    <row r="3421" spans="1:7" x14ac:dyDescent="0.3">
      <c r="A3421" s="6">
        <v>42704</v>
      </c>
      <c r="B3421" s="3">
        <v>33.6</v>
      </c>
      <c r="C3421" s="3">
        <v>34</v>
      </c>
      <c r="D3421" s="3">
        <v>33.299999999999997</v>
      </c>
      <c r="E3421" s="3">
        <v>33.700000000000003</v>
      </c>
      <c r="F3421" s="3">
        <v>86</v>
      </c>
      <c r="G3421" s="3">
        <v>33.700000000000003</v>
      </c>
    </row>
    <row r="3422" spans="1:7" x14ac:dyDescent="0.3">
      <c r="A3422" s="6">
        <v>42705</v>
      </c>
      <c r="B3422" s="3">
        <v>28</v>
      </c>
      <c r="C3422" s="3">
        <v>28</v>
      </c>
      <c r="D3422" s="3">
        <v>27.9</v>
      </c>
      <c r="E3422" s="3">
        <v>27.9</v>
      </c>
      <c r="F3422" s="3">
        <v>9</v>
      </c>
      <c r="G3422" s="3">
        <v>28.29</v>
      </c>
    </row>
    <row r="3423" spans="1:7" x14ac:dyDescent="0.3">
      <c r="A3423" s="6">
        <v>42706</v>
      </c>
      <c r="B3423" s="3">
        <v>27.54</v>
      </c>
      <c r="C3423" s="3">
        <v>27.54</v>
      </c>
      <c r="D3423" s="3">
        <v>27.1</v>
      </c>
      <c r="E3423" s="3">
        <v>27.1</v>
      </c>
      <c r="F3423" s="3">
        <v>21</v>
      </c>
      <c r="G3423" s="3">
        <v>27.1</v>
      </c>
    </row>
    <row r="3424" spans="1:7" x14ac:dyDescent="0.3">
      <c r="A3424" s="6">
        <v>42709</v>
      </c>
      <c r="B3424" s="3">
        <v>26.4</v>
      </c>
      <c r="C3424" s="3">
        <v>26.4</v>
      </c>
      <c r="D3424" s="3">
        <v>26.1</v>
      </c>
      <c r="E3424" s="3">
        <v>26.15</v>
      </c>
      <c r="F3424" s="3">
        <v>13</v>
      </c>
      <c r="G3424" s="3">
        <v>26.15</v>
      </c>
    </row>
    <row r="3425" spans="1:7" x14ac:dyDescent="0.3">
      <c r="A3425" s="6">
        <v>42710</v>
      </c>
      <c r="B3425" s="3">
        <v>25.6</v>
      </c>
      <c r="C3425" s="3">
        <v>26</v>
      </c>
      <c r="D3425" s="3">
        <v>25.6</v>
      </c>
      <c r="E3425" s="3">
        <v>26</v>
      </c>
      <c r="F3425" s="3">
        <v>15</v>
      </c>
      <c r="G3425" s="3">
        <v>26</v>
      </c>
    </row>
    <row r="3426" spans="1:7" x14ac:dyDescent="0.3">
      <c r="A3426" s="6">
        <v>42711</v>
      </c>
      <c r="B3426" s="3">
        <v>26.35</v>
      </c>
      <c r="C3426" s="3">
        <v>26.41</v>
      </c>
      <c r="D3426" s="3">
        <v>26</v>
      </c>
      <c r="E3426" s="3">
        <v>26</v>
      </c>
      <c r="F3426" s="3">
        <v>21</v>
      </c>
      <c r="G3426" s="3">
        <v>26</v>
      </c>
    </row>
    <row r="3427" spans="1:7" x14ac:dyDescent="0.3">
      <c r="A3427" s="6">
        <v>42712</v>
      </c>
      <c r="B3427" s="3">
        <v>26.81</v>
      </c>
      <c r="C3427" s="3">
        <v>26.81</v>
      </c>
      <c r="D3427" s="3">
        <v>26.81</v>
      </c>
      <c r="E3427" s="3">
        <v>26.81</v>
      </c>
      <c r="F3427" s="3">
        <v>0</v>
      </c>
      <c r="G3427" s="3">
        <v>27.21</v>
      </c>
    </row>
    <row r="3428" spans="1:7" x14ac:dyDescent="0.3">
      <c r="A3428" s="6">
        <v>42713</v>
      </c>
      <c r="B3428" s="3">
        <v>27.97</v>
      </c>
      <c r="C3428" s="3">
        <v>27.97</v>
      </c>
      <c r="D3428" s="3">
        <v>27.97</v>
      </c>
      <c r="E3428" s="3">
        <v>27.97</v>
      </c>
      <c r="F3428" s="3">
        <v>0</v>
      </c>
      <c r="G3428" s="3">
        <v>27.97</v>
      </c>
    </row>
    <row r="3429" spans="1:7" x14ac:dyDescent="0.3">
      <c r="A3429" s="6">
        <v>42716</v>
      </c>
      <c r="B3429" s="3">
        <v>29.2</v>
      </c>
      <c r="C3429" s="3">
        <v>29.2</v>
      </c>
      <c r="D3429" s="3">
        <v>29.2</v>
      </c>
      <c r="E3429" s="3">
        <v>29.2</v>
      </c>
      <c r="F3429" s="3">
        <v>0</v>
      </c>
      <c r="G3429" s="3">
        <v>29.2</v>
      </c>
    </row>
    <row r="3430" spans="1:7" x14ac:dyDescent="0.3">
      <c r="A3430" s="6">
        <v>42717</v>
      </c>
      <c r="B3430" s="3">
        <v>28.95</v>
      </c>
      <c r="C3430" s="3">
        <v>29.1</v>
      </c>
      <c r="D3430" s="3">
        <v>28.9</v>
      </c>
      <c r="E3430" s="3">
        <v>29.05</v>
      </c>
      <c r="F3430" s="3">
        <v>26</v>
      </c>
      <c r="G3430" s="3">
        <v>29.05</v>
      </c>
    </row>
    <row r="3431" spans="1:7" x14ac:dyDescent="0.3">
      <c r="A3431" s="6">
        <v>42718</v>
      </c>
      <c r="B3431" s="3">
        <v>28.1</v>
      </c>
      <c r="C3431" s="3">
        <v>28.2</v>
      </c>
      <c r="D3431" s="3">
        <v>27.85</v>
      </c>
      <c r="E3431" s="3">
        <v>27.85</v>
      </c>
      <c r="F3431" s="3">
        <v>39</v>
      </c>
      <c r="G3431" s="3">
        <v>28.11</v>
      </c>
    </row>
    <row r="3432" spans="1:7" x14ac:dyDescent="0.3">
      <c r="A3432" s="6">
        <v>42719</v>
      </c>
      <c r="B3432" s="3">
        <v>28.3</v>
      </c>
      <c r="C3432" s="3">
        <v>28.7</v>
      </c>
      <c r="D3432" s="3">
        <v>28.3</v>
      </c>
      <c r="E3432" s="3">
        <v>28.7</v>
      </c>
      <c r="F3432" s="3">
        <v>21</v>
      </c>
      <c r="G3432" s="3">
        <v>28.7</v>
      </c>
    </row>
    <row r="3433" spans="1:7" x14ac:dyDescent="0.3">
      <c r="A3433" s="6">
        <v>42720</v>
      </c>
      <c r="B3433" s="3">
        <v>29.2</v>
      </c>
      <c r="C3433" s="3">
        <v>29.2</v>
      </c>
      <c r="D3433" s="3">
        <v>29.2</v>
      </c>
      <c r="E3433" s="3">
        <v>29.2</v>
      </c>
      <c r="F3433" s="3">
        <v>5</v>
      </c>
      <c r="G3433" s="3">
        <v>29.02</v>
      </c>
    </row>
    <row r="3434" spans="1:7" x14ac:dyDescent="0.3">
      <c r="A3434" s="6">
        <v>42723</v>
      </c>
      <c r="B3434" s="3">
        <v>26.5</v>
      </c>
      <c r="C3434" s="3">
        <v>27</v>
      </c>
      <c r="D3434" s="3">
        <v>26.5</v>
      </c>
      <c r="E3434" s="3">
        <v>26.6</v>
      </c>
      <c r="F3434" s="3">
        <v>4</v>
      </c>
      <c r="G3434" s="3">
        <v>27.35</v>
      </c>
    </row>
    <row r="3435" spans="1:7" x14ac:dyDescent="0.3">
      <c r="A3435" s="6">
        <v>42724</v>
      </c>
      <c r="B3435" s="3">
        <v>25.98</v>
      </c>
      <c r="C3435" s="3">
        <v>26.5</v>
      </c>
      <c r="D3435" s="3">
        <v>25.98</v>
      </c>
      <c r="E3435" s="3">
        <v>26.5</v>
      </c>
      <c r="F3435" s="3">
        <v>16</v>
      </c>
      <c r="G3435" s="3">
        <v>26.5</v>
      </c>
    </row>
    <row r="3436" spans="1:7" x14ac:dyDescent="0.3">
      <c r="A3436" s="6">
        <v>42725</v>
      </c>
      <c r="B3436" s="3">
        <v>26.8</v>
      </c>
      <c r="C3436" s="3">
        <v>26.8</v>
      </c>
      <c r="D3436" s="3">
        <v>26.78</v>
      </c>
      <c r="E3436" s="3">
        <v>26.78</v>
      </c>
      <c r="F3436" s="3">
        <v>4</v>
      </c>
      <c r="G3436" s="3">
        <v>26.78</v>
      </c>
    </row>
    <row r="3437" spans="1:7" x14ac:dyDescent="0.3">
      <c r="A3437" s="6">
        <v>42726</v>
      </c>
      <c r="B3437" s="3">
        <v>28.07</v>
      </c>
      <c r="C3437" s="3">
        <v>28.07</v>
      </c>
      <c r="D3437" s="3">
        <v>28.07</v>
      </c>
      <c r="E3437" s="3">
        <v>28.07</v>
      </c>
      <c r="F3437" s="3">
        <v>0</v>
      </c>
      <c r="G3437" s="3">
        <v>28.07</v>
      </c>
    </row>
    <row r="3438" spans="1:7" x14ac:dyDescent="0.3">
      <c r="A3438" s="6">
        <v>42727</v>
      </c>
      <c r="B3438" s="3">
        <v>29.25</v>
      </c>
      <c r="C3438" s="3">
        <v>29.25</v>
      </c>
      <c r="D3438" s="3">
        <v>29.25</v>
      </c>
      <c r="E3438" s="3">
        <v>29.25</v>
      </c>
      <c r="F3438" s="3">
        <v>12</v>
      </c>
      <c r="G3438" s="3">
        <v>29.25</v>
      </c>
    </row>
    <row r="3439" spans="1:7" x14ac:dyDescent="0.3">
      <c r="A3439" s="6">
        <v>42731</v>
      </c>
      <c r="B3439" s="3">
        <v>30.06</v>
      </c>
      <c r="C3439" s="3">
        <v>30.06</v>
      </c>
      <c r="D3439" s="3">
        <v>30.06</v>
      </c>
      <c r="E3439" s="3">
        <v>30.06</v>
      </c>
      <c r="F3439" s="3">
        <v>1</v>
      </c>
      <c r="G3439" s="3">
        <v>30.06</v>
      </c>
    </row>
    <row r="3440" spans="1:7" x14ac:dyDescent="0.3">
      <c r="A3440" s="6">
        <v>42732</v>
      </c>
      <c r="B3440" s="3">
        <v>30.5</v>
      </c>
      <c r="C3440" s="3">
        <v>30.5</v>
      </c>
      <c r="D3440" s="3">
        <v>30.43</v>
      </c>
      <c r="E3440" s="3">
        <v>30.45</v>
      </c>
      <c r="F3440" s="3">
        <v>22</v>
      </c>
      <c r="G3440" s="3">
        <v>30.5</v>
      </c>
    </row>
    <row r="3441" spans="1:7" x14ac:dyDescent="0.3">
      <c r="A3441" s="6">
        <v>42733</v>
      </c>
      <c r="B3441" s="3">
        <v>31.75</v>
      </c>
      <c r="C3441" s="3">
        <v>31.75</v>
      </c>
      <c r="D3441" s="3">
        <v>31.75</v>
      </c>
      <c r="E3441" s="3">
        <v>31.75</v>
      </c>
      <c r="F3441" s="3">
        <v>4</v>
      </c>
      <c r="G3441" s="3">
        <v>31.75</v>
      </c>
    </row>
    <row r="3442" spans="1:7" x14ac:dyDescent="0.3">
      <c r="A3442" s="6">
        <v>42734</v>
      </c>
      <c r="B3442" s="3">
        <v>32.4</v>
      </c>
      <c r="C3442" s="3">
        <v>32.4</v>
      </c>
      <c r="D3442" s="3">
        <v>31.95</v>
      </c>
      <c r="E3442" s="3">
        <v>32</v>
      </c>
      <c r="F3442" s="3">
        <v>30</v>
      </c>
      <c r="G3442" s="3">
        <v>32.11</v>
      </c>
    </row>
    <row r="3443" spans="1:7" x14ac:dyDescent="0.3">
      <c r="A3443" s="6">
        <v>42737</v>
      </c>
      <c r="B3443" s="3">
        <v>27.8</v>
      </c>
      <c r="C3443" s="3">
        <v>27.8</v>
      </c>
      <c r="D3443" s="3">
        <v>26.45</v>
      </c>
      <c r="E3443" s="3">
        <v>26.95</v>
      </c>
      <c r="F3443" s="3">
        <v>119</v>
      </c>
      <c r="G3443" s="3">
        <v>26.5</v>
      </c>
    </row>
    <row r="3444" spans="1:7" x14ac:dyDescent="0.3">
      <c r="A3444" s="6">
        <v>42738</v>
      </c>
      <c r="B3444" s="3">
        <v>26.6</v>
      </c>
      <c r="C3444" s="3">
        <v>27.1</v>
      </c>
      <c r="D3444" s="3">
        <v>26.58</v>
      </c>
      <c r="E3444" s="3">
        <v>27</v>
      </c>
      <c r="F3444" s="3">
        <v>40</v>
      </c>
      <c r="G3444" s="3">
        <v>26.63</v>
      </c>
    </row>
    <row r="3445" spans="1:7" x14ac:dyDescent="0.3">
      <c r="A3445" s="6">
        <v>42739</v>
      </c>
      <c r="B3445" s="3">
        <v>27.1</v>
      </c>
      <c r="C3445" s="3">
        <v>27.35</v>
      </c>
      <c r="D3445" s="3">
        <v>26.85</v>
      </c>
      <c r="E3445" s="3">
        <v>27.35</v>
      </c>
      <c r="F3445" s="3">
        <v>93</v>
      </c>
      <c r="G3445" s="3">
        <v>27.2</v>
      </c>
    </row>
    <row r="3446" spans="1:7" x14ac:dyDescent="0.3">
      <c r="A3446" s="6">
        <v>42740</v>
      </c>
      <c r="B3446" s="3">
        <v>27.2</v>
      </c>
      <c r="C3446" s="3">
        <v>27.2</v>
      </c>
      <c r="D3446" s="3">
        <v>26.2</v>
      </c>
      <c r="E3446" s="3">
        <v>26.2</v>
      </c>
      <c r="F3446" s="3">
        <v>25</v>
      </c>
      <c r="G3446" s="3">
        <v>26.43</v>
      </c>
    </row>
    <row r="3447" spans="1:7" x14ac:dyDescent="0.3">
      <c r="A3447" s="6">
        <v>42741</v>
      </c>
      <c r="B3447" s="3">
        <v>25.4</v>
      </c>
      <c r="C3447" s="3">
        <v>25.4</v>
      </c>
      <c r="D3447" s="3">
        <v>24.55</v>
      </c>
      <c r="E3447" s="3">
        <v>24.55</v>
      </c>
      <c r="F3447" s="3">
        <v>8</v>
      </c>
      <c r="G3447" s="3">
        <v>24.55</v>
      </c>
    </row>
    <row r="3448" spans="1:7" x14ac:dyDescent="0.3">
      <c r="A3448" s="6">
        <v>42744</v>
      </c>
      <c r="B3448" s="3">
        <v>24.6</v>
      </c>
      <c r="C3448" s="3">
        <v>24.6</v>
      </c>
      <c r="D3448" s="3">
        <v>24.2</v>
      </c>
      <c r="E3448" s="3">
        <v>24.2</v>
      </c>
      <c r="F3448" s="3">
        <v>35</v>
      </c>
      <c r="G3448" s="3">
        <v>24.2</v>
      </c>
    </row>
    <row r="3449" spans="1:7" x14ac:dyDescent="0.3">
      <c r="A3449" s="6">
        <v>42745</v>
      </c>
      <c r="B3449" s="3">
        <v>25.2</v>
      </c>
      <c r="C3449" s="3">
        <v>25.95</v>
      </c>
      <c r="D3449" s="3">
        <v>25.2</v>
      </c>
      <c r="E3449" s="3">
        <v>25.8</v>
      </c>
      <c r="F3449" s="3">
        <v>71</v>
      </c>
      <c r="G3449" s="3">
        <v>25.8</v>
      </c>
    </row>
    <row r="3450" spans="1:7" x14ac:dyDescent="0.3">
      <c r="A3450" s="6">
        <v>42746</v>
      </c>
      <c r="B3450" s="3">
        <v>25.9</v>
      </c>
      <c r="C3450" s="3">
        <v>26.38</v>
      </c>
      <c r="D3450" s="3">
        <v>25.6</v>
      </c>
      <c r="E3450" s="3">
        <v>26.3</v>
      </c>
      <c r="F3450" s="3">
        <v>63</v>
      </c>
      <c r="G3450" s="3">
        <v>26.3</v>
      </c>
    </row>
    <row r="3451" spans="1:7" x14ac:dyDescent="0.3">
      <c r="A3451" s="6">
        <v>42747</v>
      </c>
      <c r="B3451" s="3">
        <v>26.6</v>
      </c>
      <c r="C3451" s="3">
        <v>27.25</v>
      </c>
      <c r="D3451" s="3">
        <v>26.6</v>
      </c>
      <c r="E3451" s="3">
        <v>27.1</v>
      </c>
      <c r="F3451" s="3">
        <v>87</v>
      </c>
      <c r="G3451" s="3">
        <v>27.1</v>
      </c>
    </row>
    <row r="3452" spans="1:7" x14ac:dyDescent="0.3">
      <c r="A3452" s="6">
        <v>42748</v>
      </c>
      <c r="B3452" s="3">
        <v>26.15</v>
      </c>
      <c r="C3452" s="3">
        <v>26.5</v>
      </c>
      <c r="D3452" s="3">
        <v>25.9</v>
      </c>
      <c r="E3452" s="3">
        <v>26.35</v>
      </c>
      <c r="F3452" s="3">
        <v>52</v>
      </c>
      <c r="G3452" s="3">
        <v>26.35</v>
      </c>
    </row>
    <row r="3453" spans="1:7" x14ac:dyDescent="0.3">
      <c r="A3453" s="6">
        <v>42751</v>
      </c>
      <c r="B3453" s="3">
        <v>24.5</v>
      </c>
      <c r="C3453" s="3">
        <v>25</v>
      </c>
      <c r="D3453" s="3">
        <v>24.25</v>
      </c>
      <c r="E3453" s="3">
        <v>24.25</v>
      </c>
      <c r="F3453" s="3">
        <v>36</v>
      </c>
      <c r="G3453" s="3">
        <v>24.25</v>
      </c>
    </row>
    <row r="3454" spans="1:7" x14ac:dyDescent="0.3">
      <c r="A3454" s="6">
        <v>42752</v>
      </c>
      <c r="B3454" s="3">
        <v>23.9</v>
      </c>
      <c r="C3454" s="3">
        <v>24.55</v>
      </c>
      <c r="D3454" s="3">
        <v>23.9</v>
      </c>
      <c r="E3454" s="3">
        <v>24.45</v>
      </c>
      <c r="F3454" s="3">
        <v>36</v>
      </c>
      <c r="G3454" s="3">
        <v>24.46</v>
      </c>
    </row>
    <row r="3455" spans="1:7" x14ac:dyDescent="0.3">
      <c r="A3455" s="6">
        <v>42753</v>
      </c>
      <c r="B3455" s="3">
        <v>24.3</v>
      </c>
      <c r="C3455" s="3">
        <v>24.3</v>
      </c>
      <c r="D3455" s="3">
        <v>23.9</v>
      </c>
      <c r="E3455" s="3">
        <v>23.95</v>
      </c>
      <c r="F3455" s="3">
        <v>82</v>
      </c>
      <c r="G3455" s="3">
        <v>24</v>
      </c>
    </row>
    <row r="3456" spans="1:7" x14ac:dyDescent="0.3">
      <c r="A3456" s="6">
        <v>42754</v>
      </c>
      <c r="B3456" s="3">
        <v>24.3</v>
      </c>
      <c r="C3456" s="3">
        <v>24.3</v>
      </c>
      <c r="D3456" s="3">
        <v>23.8</v>
      </c>
      <c r="E3456" s="3">
        <v>23.85</v>
      </c>
      <c r="F3456" s="3">
        <v>78</v>
      </c>
      <c r="G3456" s="3">
        <v>23.9</v>
      </c>
    </row>
    <row r="3457" spans="1:7" x14ac:dyDescent="0.3">
      <c r="A3457" s="6">
        <v>42755</v>
      </c>
      <c r="B3457" s="3">
        <v>24.85</v>
      </c>
      <c r="C3457" s="3">
        <v>24.95</v>
      </c>
      <c r="D3457" s="3">
        <v>24.8</v>
      </c>
      <c r="E3457" s="3">
        <v>24.9</v>
      </c>
      <c r="F3457" s="3">
        <v>38</v>
      </c>
      <c r="G3457" s="3">
        <v>24.88</v>
      </c>
    </row>
    <row r="3458" spans="1:7" x14ac:dyDescent="0.3">
      <c r="A3458" s="6">
        <v>42758</v>
      </c>
      <c r="B3458" s="3">
        <v>24.65</v>
      </c>
      <c r="C3458" s="3">
        <v>24.8</v>
      </c>
      <c r="D3458" s="3">
        <v>24.5</v>
      </c>
      <c r="E3458" s="3">
        <v>24.5</v>
      </c>
      <c r="F3458" s="3">
        <v>34</v>
      </c>
      <c r="G3458" s="3">
        <v>24.5</v>
      </c>
    </row>
    <row r="3459" spans="1:7" x14ac:dyDescent="0.3">
      <c r="A3459" s="6">
        <v>42759</v>
      </c>
      <c r="B3459" s="3">
        <v>25.25</v>
      </c>
      <c r="C3459" s="3">
        <v>25.4</v>
      </c>
      <c r="D3459" s="3">
        <v>25.15</v>
      </c>
      <c r="E3459" s="3">
        <v>25.2</v>
      </c>
      <c r="F3459" s="3">
        <v>63</v>
      </c>
      <c r="G3459" s="3">
        <v>25.2</v>
      </c>
    </row>
    <row r="3460" spans="1:7" x14ac:dyDescent="0.3">
      <c r="A3460" s="6">
        <v>42760</v>
      </c>
      <c r="B3460" s="3">
        <v>24.97</v>
      </c>
      <c r="C3460" s="3">
        <v>25</v>
      </c>
      <c r="D3460" s="3">
        <v>24.47</v>
      </c>
      <c r="E3460" s="3">
        <v>24.95</v>
      </c>
      <c r="F3460" s="3">
        <v>64</v>
      </c>
      <c r="G3460" s="3">
        <v>24.95</v>
      </c>
    </row>
    <row r="3461" spans="1:7" x14ac:dyDescent="0.3">
      <c r="A3461" s="6">
        <v>42761</v>
      </c>
      <c r="B3461" s="3">
        <v>24.6</v>
      </c>
      <c r="C3461" s="3">
        <v>25.5</v>
      </c>
      <c r="D3461" s="3">
        <v>24.6</v>
      </c>
      <c r="E3461" s="3">
        <v>25.4</v>
      </c>
      <c r="F3461" s="3">
        <v>76</v>
      </c>
      <c r="G3461" s="3">
        <v>25.38</v>
      </c>
    </row>
    <row r="3462" spans="1:7" x14ac:dyDescent="0.3">
      <c r="A3462" s="6">
        <v>42762</v>
      </c>
      <c r="B3462" s="3">
        <v>24.87</v>
      </c>
      <c r="C3462" s="3">
        <v>24.87</v>
      </c>
      <c r="D3462" s="3">
        <v>24.25</v>
      </c>
      <c r="E3462" s="3">
        <v>24.25</v>
      </c>
      <c r="F3462" s="3">
        <v>40</v>
      </c>
      <c r="G3462" s="3">
        <v>24.25</v>
      </c>
    </row>
    <row r="3463" spans="1:7" x14ac:dyDescent="0.3">
      <c r="A3463" s="6">
        <v>42765</v>
      </c>
      <c r="B3463" s="3">
        <v>25.25</v>
      </c>
      <c r="C3463" s="3">
        <v>26.65</v>
      </c>
      <c r="D3463" s="3">
        <v>25.25</v>
      </c>
      <c r="E3463" s="3">
        <v>26.3</v>
      </c>
      <c r="F3463" s="3">
        <v>135</v>
      </c>
      <c r="G3463" s="3">
        <v>26.3</v>
      </c>
    </row>
    <row r="3464" spans="1:7" x14ac:dyDescent="0.3">
      <c r="A3464" s="6">
        <v>42766</v>
      </c>
      <c r="B3464" s="3">
        <v>27</v>
      </c>
      <c r="C3464" s="3">
        <v>27.15</v>
      </c>
      <c r="D3464" s="3">
        <v>26.65</v>
      </c>
      <c r="E3464" s="3">
        <v>26.75</v>
      </c>
      <c r="F3464" s="3">
        <v>81</v>
      </c>
      <c r="G3464" s="3">
        <v>26.7</v>
      </c>
    </row>
    <row r="3465" spans="1:7" x14ac:dyDescent="0.3">
      <c r="A3465" s="6">
        <v>42767</v>
      </c>
      <c r="B3465" s="3">
        <v>24.3</v>
      </c>
      <c r="C3465" s="3">
        <v>24.6</v>
      </c>
      <c r="D3465" s="3">
        <v>24.27</v>
      </c>
      <c r="E3465" s="3">
        <v>24.27</v>
      </c>
      <c r="F3465" s="3">
        <v>69</v>
      </c>
      <c r="G3465" s="3">
        <v>24.27</v>
      </c>
    </row>
    <row r="3466" spans="1:7" x14ac:dyDescent="0.3">
      <c r="A3466" s="6">
        <v>42768</v>
      </c>
      <c r="B3466" s="3">
        <v>24.65</v>
      </c>
      <c r="C3466" s="3">
        <v>24.7</v>
      </c>
      <c r="D3466" s="3">
        <v>24.25</v>
      </c>
      <c r="E3466" s="3">
        <v>24.25</v>
      </c>
      <c r="F3466" s="3">
        <v>64</v>
      </c>
      <c r="G3466" s="3">
        <v>24.25</v>
      </c>
    </row>
    <row r="3467" spans="1:7" x14ac:dyDescent="0.3">
      <c r="A3467" s="6">
        <v>42769</v>
      </c>
      <c r="B3467" s="3">
        <v>24.02</v>
      </c>
      <c r="C3467" s="3">
        <v>24.25</v>
      </c>
      <c r="D3467" s="3">
        <v>24</v>
      </c>
      <c r="E3467" s="3">
        <v>24.05</v>
      </c>
      <c r="F3467" s="3">
        <v>35</v>
      </c>
      <c r="G3467" s="3">
        <v>23.98</v>
      </c>
    </row>
    <row r="3468" spans="1:7" x14ac:dyDescent="0.3">
      <c r="A3468" s="6">
        <v>42772</v>
      </c>
      <c r="B3468" s="3">
        <v>24.3</v>
      </c>
      <c r="C3468" s="3">
        <v>25.05</v>
      </c>
      <c r="D3468" s="3">
        <v>24.3</v>
      </c>
      <c r="E3468" s="3">
        <v>25.05</v>
      </c>
      <c r="F3468" s="3">
        <v>44</v>
      </c>
      <c r="G3468" s="3">
        <v>25.05</v>
      </c>
    </row>
    <row r="3469" spans="1:7" x14ac:dyDescent="0.3">
      <c r="A3469" s="6">
        <v>42773</v>
      </c>
      <c r="B3469" s="3">
        <v>24.7</v>
      </c>
      <c r="C3469" s="3">
        <v>25.05</v>
      </c>
      <c r="D3469" s="3">
        <v>24.55</v>
      </c>
      <c r="E3469" s="3">
        <v>24.55</v>
      </c>
      <c r="F3469" s="3">
        <v>75</v>
      </c>
      <c r="G3469" s="3">
        <v>24.55</v>
      </c>
    </row>
    <row r="3470" spans="1:7" x14ac:dyDescent="0.3">
      <c r="A3470" s="6">
        <v>42774</v>
      </c>
      <c r="B3470" s="3">
        <v>23.55</v>
      </c>
      <c r="C3470" s="3">
        <v>23.9</v>
      </c>
      <c r="D3470" s="3">
        <v>23.25</v>
      </c>
      <c r="E3470" s="3">
        <v>23.4</v>
      </c>
      <c r="F3470" s="3">
        <v>56</v>
      </c>
      <c r="G3470" s="3">
        <v>23.4</v>
      </c>
    </row>
    <row r="3471" spans="1:7" x14ac:dyDescent="0.3">
      <c r="A3471" s="6">
        <v>42775</v>
      </c>
      <c r="B3471" s="3">
        <v>22.3</v>
      </c>
      <c r="C3471" s="3">
        <v>22.8</v>
      </c>
      <c r="D3471" s="3">
        <v>22.3</v>
      </c>
      <c r="E3471" s="3">
        <v>22.75</v>
      </c>
      <c r="F3471" s="3">
        <v>50</v>
      </c>
      <c r="G3471" s="3">
        <v>22.85</v>
      </c>
    </row>
    <row r="3472" spans="1:7" x14ac:dyDescent="0.3">
      <c r="A3472" s="6">
        <v>42776</v>
      </c>
      <c r="B3472" s="3">
        <v>22.75</v>
      </c>
      <c r="C3472" s="3">
        <v>22.85</v>
      </c>
      <c r="D3472" s="3">
        <v>22.7</v>
      </c>
      <c r="E3472" s="3">
        <v>22.7</v>
      </c>
      <c r="F3472" s="3">
        <v>80</v>
      </c>
      <c r="G3472" s="3">
        <v>22.76</v>
      </c>
    </row>
    <row r="3473" spans="1:7" x14ac:dyDescent="0.3">
      <c r="A3473" s="6">
        <v>42779</v>
      </c>
      <c r="B3473" s="3">
        <v>22.6</v>
      </c>
      <c r="C3473" s="3">
        <v>23.1</v>
      </c>
      <c r="D3473" s="3">
        <v>22.6</v>
      </c>
      <c r="E3473" s="3">
        <v>23.1</v>
      </c>
      <c r="F3473" s="3">
        <v>14</v>
      </c>
      <c r="G3473" s="3">
        <v>22.86</v>
      </c>
    </row>
    <row r="3474" spans="1:7" x14ac:dyDescent="0.3">
      <c r="A3474" s="6">
        <v>42780</v>
      </c>
      <c r="B3474" s="3">
        <v>22.8</v>
      </c>
      <c r="C3474" s="3">
        <v>22.9</v>
      </c>
      <c r="D3474" s="3">
        <v>22.8</v>
      </c>
      <c r="E3474" s="3">
        <v>22.9</v>
      </c>
      <c r="F3474" s="3">
        <v>4</v>
      </c>
      <c r="G3474" s="3">
        <v>22.9</v>
      </c>
    </row>
    <row r="3475" spans="1:7" x14ac:dyDescent="0.3">
      <c r="A3475" s="6">
        <v>42781</v>
      </c>
      <c r="B3475" s="3">
        <v>23.3</v>
      </c>
      <c r="C3475" s="3">
        <v>23.35</v>
      </c>
      <c r="D3475" s="3">
        <v>22.9</v>
      </c>
      <c r="E3475" s="3">
        <v>23.3</v>
      </c>
      <c r="F3475" s="3">
        <v>71</v>
      </c>
      <c r="G3475" s="3">
        <v>23.3</v>
      </c>
    </row>
    <row r="3476" spans="1:7" x14ac:dyDescent="0.3">
      <c r="A3476" s="6">
        <v>42782</v>
      </c>
      <c r="B3476" s="3">
        <v>23.65</v>
      </c>
      <c r="C3476" s="3">
        <v>23.7</v>
      </c>
      <c r="D3476" s="3">
        <v>23.4</v>
      </c>
      <c r="E3476" s="3">
        <v>23.65</v>
      </c>
      <c r="F3476" s="3">
        <v>24</v>
      </c>
      <c r="G3476" s="3">
        <v>23.45</v>
      </c>
    </row>
    <row r="3477" spans="1:7" x14ac:dyDescent="0.3">
      <c r="A3477" s="6">
        <v>42783</v>
      </c>
      <c r="B3477" s="3">
        <v>23.85</v>
      </c>
      <c r="C3477" s="3">
        <v>24.15</v>
      </c>
      <c r="D3477" s="3">
        <v>23.85</v>
      </c>
      <c r="E3477" s="3">
        <v>24.15</v>
      </c>
      <c r="F3477" s="3">
        <v>387</v>
      </c>
      <c r="G3477" s="3">
        <v>24.15</v>
      </c>
    </row>
    <row r="3478" spans="1:7" x14ac:dyDescent="0.3">
      <c r="A3478" s="6">
        <v>42786</v>
      </c>
      <c r="B3478" s="3">
        <v>24.9</v>
      </c>
      <c r="C3478" s="3">
        <v>25.15</v>
      </c>
      <c r="D3478" s="3">
        <v>24.9</v>
      </c>
      <c r="E3478" s="3">
        <v>25.15</v>
      </c>
      <c r="F3478" s="3">
        <v>27</v>
      </c>
      <c r="G3478" s="3">
        <v>25.15</v>
      </c>
    </row>
    <row r="3479" spans="1:7" x14ac:dyDescent="0.3">
      <c r="A3479" s="6">
        <v>42787</v>
      </c>
      <c r="B3479" s="3">
        <v>25.4</v>
      </c>
      <c r="C3479" s="3">
        <v>25.5</v>
      </c>
      <c r="D3479" s="3">
        <v>25</v>
      </c>
      <c r="E3479" s="3">
        <v>25</v>
      </c>
      <c r="F3479" s="3">
        <v>56</v>
      </c>
      <c r="G3479" s="3">
        <v>25</v>
      </c>
    </row>
    <row r="3480" spans="1:7" x14ac:dyDescent="0.3">
      <c r="A3480" s="6">
        <v>42788</v>
      </c>
      <c r="B3480" s="3">
        <v>24.8</v>
      </c>
      <c r="C3480" s="3">
        <v>25.4</v>
      </c>
      <c r="D3480" s="3">
        <v>24.6</v>
      </c>
      <c r="E3480" s="3">
        <v>25.4</v>
      </c>
      <c r="F3480" s="3">
        <v>44</v>
      </c>
      <c r="G3480" s="3">
        <v>25.4</v>
      </c>
    </row>
    <row r="3481" spans="1:7" x14ac:dyDescent="0.3">
      <c r="A3481" s="6">
        <v>42789</v>
      </c>
      <c r="B3481" s="3">
        <v>25.65</v>
      </c>
      <c r="C3481" s="3">
        <v>25.65</v>
      </c>
      <c r="D3481" s="3">
        <v>25.45</v>
      </c>
      <c r="E3481" s="3">
        <v>25.5</v>
      </c>
      <c r="F3481" s="3">
        <v>33</v>
      </c>
      <c r="G3481" s="3">
        <v>25.5</v>
      </c>
    </row>
    <row r="3482" spans="1:7" x14ac:dyDescent="0.3">
      <c r="A3482" s="6">
        <v>42790</v>
      </c>
      <c r="B3482" s="3">
        <v>25.4</v>
      </c>
      <c r="C3482" s="3">
        <v>25.4</v>
      </c>
      <c r="D3482" s="3">
        <v>24.9</v>
      </c>
      <c r="E3482" s="3">
        <v>24.9</v>
      </c>
      <c r="F3482" s="3">
        <v>37</v>
      </c>
      <c r="G3482" s="3">
        <v>24.9</v>
      </c>
    </row>
    <row r="3483" spans="1:7" x14ac:dyDescent="0.3">
      <c r="A3483" s="6">
        <v>42793</v>
      </c>
      <c r="B3483" s="3">
        <v>24.7</v>
      </c>
      <c r="C3483" s="3">
        <v>24.7</v>
      </c>
      <c r="D3483" s="3">
        <v>24.7</v>
      </c>
      <c r="E3483" s="3">
        <v>24.7</v>
      </c>
      <c r="F3483" s="3">
        <v>0</v>
      </c>
      <c r="G3483" s="3">
        <v>24.7</v>
      </c>
    </row>
    <row r="3484" spans="1:7" x14ac:dyDescent="0.3">
      <c r="A3484" s="6">
        <v>42794</v>
      </c>
      <c r="B3484" s="3">
        <v>24.7</v>
      </c>
      <c r="C3484" s="3">
        <v>24.8</v>
      </c>
      <c r="D3484" s="3">
        <v>24.6</v>
      </c>
      <c r="E3484" s="3">
        <v>24.6</v>
      </c>
      <c r="F3484" s="3">
        <v>21</v>
      </c>
      <c r="G3484" s="3">
        <v>24.6</v>
      </c>
    </row>
    <row r="3485" spans="1:7" x14ac:dyDescent="0.3">
      <c r="A3485" s="6">
        <v>42795</v>
      </c>
      <c r="B3485" s="3">
        <v>24.4</v>
      </c>
      <c r="C3485" s="3">
        <v>24.55</v>
      </c>
      <c r="D3485" s="3">
        <v>24.4</v>
      </c>
      <c r="E3485" s="3">
        <v>24.55</v>
      </c>
      <c r="F3485" s="3">
        <v>16</v>
      </c>
      <c r="G3485" s="3">
        <v>24.5</v>
      </c>
    </row>
    <row r="3486" spans="1:7" x14ac:dyDescent="0.3">
      <c r="A3486" s="6">
        <v>42796</v>
      </c>
      <c r="B3486" s="3">
        <v>24.8</v>
      </c>
      <c r="C3486" s="3">
        <v>24.8</v>
      </c>
      <c r="D3486" s="3">
        <v>24.8</v>
      </c>
      <c r="E3486" s="3">
        <v>24.8</v>
      </c>
      <c r="F3486" s="3">
        <v>5</v>
      </c>
      <c r="G3486" s="3">
        <v>24.85</v>
      </c>
    </row>
    <row r="3487" spans="1:7" x14ac:dyDescent="0.3">
      <c r="A3487" s="6">
        <v>42797</v>
      </c>
      <c r="B3487" s="3">
        <v>25.2</v>
      </c>
      <c r="C3487" s="3">
        <v>25.2</v>
      </c>
      <c r="D3487" s="3">
        <v>24.8</v>
      </c>
      <c r="E3487" s="3">
        <v>24.8</v>
      </c>
      <c r="F3487" s="3">
        <v>16</v>
      </c>
      <c r="G3487" s="3">
        <v>24.8</v>
      </c>
    </row>
    <row r="3488" spans="1:7" x14ac:dyDescent="0.3">
      <c r="A3488" s="6">
        <v>42800</v>
      </c>
      <c r="B3488" s="3">
        <v>25</v>
      </c>
      <c r="C3488" s="3">
        <v>25</v>
      </c>
      <c r="D3488" s="3">
        <v>25</v>
      </c>
      <c r="E3488" s="3">
        <v>25</v>
      </c>
      <c r="F3488" s="3">
        <v>5</v>
      </c>
      <c r="G3488" s="3">
        <v>25</v>
      </c>
    </row>
    <row r="3489" spans="1:7" x14ac:dyDescent="0.3">
      <c r="A3489" s="6">
        <v>42801</v>
      </c>
      <c r="B3489" s="3">
        <v>25.6</v>
      </c>
      <c r="C3489" s="3">
        <v>25.65</v>
      </c>
      <c r="D3489" s="3">
        <v>25.5</v>
      </c>
      <c r="E3489" s="3">
        <v>25.55</v>
      </c>
      <c r="F3489" s="3">
        <v>21</v>
      </c>
      <c r="G3489" s="3">
        <v>25.7</v>
      </c>
    </row>
    <row r="3490" spans="1:7" x14ac:dyDescent="0.3">
      <c r="A3490" s="6">
        <v>42802</v>
      </c>
      <c r="B3490" s="3">
        <v>24.61</v>
      </c>
      <c r="C3490" s="3">
        <v>24.7</v>
      </c>
      <c r="D3490" s="3">
        <v>24.61</v>
      </c>
      <c r="E3490" s="3">
        <v>24.7</v>
      </c>
      <c r="F3490" s="3">
        <v>3</v>
      </c>
      <c r="G3490" s="3">
        <v>24.7</v>
      </c>
    </row>
    <row r="3491" spans="1:7" x14ac:dyDescent="0.3">
      <c r="A3491" s="6">
        <v>42803</v>
      </c>
      <c r="B3491" s="3">
        <v>24.4</v>
      </c>
      <c r="C3491" s="3">
        <v>24.9</v>
      </c>
      <c r="D3491" s="3">
        <v>24.4</v>
      </c>
      <c r="E3491" s="3">
        <v>24.9</v>
      </c>
      <c r="F3491" s="3">
        <v>14</v>
      </c>
      <c r="G3491" s="3">
        <v>24.83</v>
      </c>
    </row>
    <row r="3492" spans="1:7" x14ac:dyDescent="0.3">
      <c r="A3492" s="6">
        <v>42804</v>
      </c>
      <c r="B3492" s="3">
        <v>24.2</v>
      </c>
      <c r="C3492" s="3">
        <v>24.2</v>
      </c>
      <c r="D3492" s="3">
        <v>23.65</v>
      </c>
      <c r="E3492" s="3">
        <v>23.65</v>
      </c>
      <c r="F3492" s="3">
        <v>46</v>
      </c>
      <c r="G3492" s="3">
        <v>23.65</v>
      </c>
    </row>
    <row r="3493" spans="1:7" x14ac:dyDescent="0.3">
      <c r="A3493" s="6">
        <v>42807</v>
      </c>
      <c r="B3493" s="3">
        <v>23.72</v>
      </c>
      <c r="C3493" s="3">
        <v>23.72</v>
      </c>
      <c r="D3493" s="3">
        <v>23.6</v>
      </c>
      <c r="E3493" s="3">
        <v>23.6</v>
      </c>
      <c r="F3493" s="3">
        <v>12</v>
      </c>
      <c r="G3493" s="3">
        <v>23.5</v>
      </c>
    </row>
    <row r="3494" spans="1:7" x14ac:dyDescent="0.3">
      <c r="A3494" s="6">
        <v>42808</v>
      </c>
      <c r="B3494" s="3">
        <v>23.7</v>
      </c>
      <c r="C3494" s="3">
        <v>23.7</v>
      </c>
      <c r="D3494" s="3">
        <v>23.45</v>
      </c>
      <c r="E3494" s="3">
        <v>23.45</v>
      </c>
      <c r="F3494" s="3">
        <v>10</v>
      </c>
      <c r="G3494" s="3">
        <v>23.45</v>
      </c>
    </row>
    <row r="3495" spans="1:7" x14ac:dyDescent="0.3">
      <c r="A3495" s="6">
        <v>42809</v>
      </c>
      <c r="B3495" s="3">
        <v>23.9</v>
      </c>
      <c r="C3495" s="3">
        <v>24.15</v>
      </c>
      <c r="D3495" s="3">
        <v>23.9</v>
      </c>
      <c r="E3495" s="3">
        <v>24.15</v>
      </c>
      <c r="F3495" s="3">
        <v>21</v>
      </c>
      <c r="G3495" s="3">
        <v>24.15</v>
      </c>
    </row>
    <row r="3496" spans="1:7" x14ac:dyDescent="0.3">
      <c r="A3496" s="6">
        <v>42810</v>
      </c>
      <c r="B3496" s="3">
        <v>23.7</v>
      </c>
      <c r="C3496" s="3">
        <v>23.9</v>
      </c>
      <c r="D3496" s="3">
        <v>23.7</v>
      </c>
      <c r="E3496" s="3">
        <v>23.9</v>
      </c>
      <c r="F3496" s="3">
        <v>21</v>
      </c>
      <c r="G3496" s="3">
        <v>23.9</v>
      </c>
    </row>
    <row r="3497" spans="1:7" x14ac:dyDescent="0.3">
      <c r="A3497" s="6">
        <v>42811</v>
      </c>
      <c r="B3497" s="3">
        <v>24.13</v>
      </c>
      <c r="C3497" s="3">
        <v>24.13</v>
      </c>
      <c r="D3497" s="3">
        <v>24.13</v>
      </c>
      <c r="E3497" s="3">
        <v>24.13</v>
      </c>
      <c r="F3497" s="3">
        <v>0</v>
      </c>
      <c r="G3497" s="3">
        <v>24.13</v>
      </c>
    </row>
    <row r="3498" spans="1:7" x14ac:dyDescent="0.3">
      <c r="A3498" s="6">
        <v>42814</v>
      </c>
      <c r="B3498" s="3">
        <v>23.81</v>
      </c>
      <c r="C3498" s="3">
        <v>23.81</v>
      </c>
      <c r="D3498" s="3">
        <v>23.7</v>
      </c>
      <c r="E3498" s="3">
        <v>23.75</v>
      </c>
      <c r="F3498" s="3">
        <v>12</v>
      </c>
      <c r="G3498" s="3">
        <v>23.95</v>
      </c>
    </row>
    <row r="3499" spans="1:7" x14ac:dyDescent="0.3">
      <c r="A3499" s="6">
        <v>42815</v>
      </c>
      <c r="B3499" s="3">
        <v>24</v>
      </c>
      <c r="C3499" s="3">
        <v>24.05</v>
      </c>
      <c r="D3499" s="3">
        <v>23.85</v>
      </c>
      <c r="E3499" s="3">
        <v>23.85</v>
      </c>
      <c r="F3499" s="3">
        <v>25</v>
      </c>
      <c r="G3499" s="3">
        <v>23.85</v>
      </c>
    </row>
    <row r="3500" spans="1:7" x14ac:dyDescent="0.3">
      <c r="A3500" s="6">
        <v>42816</v>
      </c>
      <c r="B3500" s="3">
        <v>23.55</v>
      </c>
      <c r="C3500" s="3">
        <v>23.75</v>
      </c>
      <c r="D3500" s="3">
        <v>23.5</v>
      </c>
      <c r="E3500" s="3">
        <v>23.74</v>
      </c>
      <c r="F3500" s="3">
        <v>27</v>
      </c>
      <c r="G3500" s="3">
        <v>23.74</v>
      </c>
    </row>
    <row r="3501" spans="1:7" x14ac:dyDescent="0.3">
      <c r="A3501" s="6">
        <v>42817</v>
      </c>
      <c r="B3501" s="3">
        <v>23</v>
      </c>
      <c r="C3501" s="3">
        <v>23</v>
      </c>
      <c r="D3501" s="3">
        <v>22.55</v>
      </c>
      <c r="E3501" s="3">
        <v>22.55</v>
      </c>
      <c r="F3501" s="3">
        <v>31</v>
      </c>
      <c r="G3501" s="3">
        <v>22.53</v>
      </c>
    </row>
    <row r="3502" spans="1:7" x14ac:dyDescent="0.3">
      <c r="A3502" s="6">
        <v>42818</v>
      </c>
      <c r="B3502" s="3">
        <v>22.1</v>
      </c>
      <c r="C3502" s="3">
        <v>22.1</v>
      </c>
      <c r="D3502" s="3">
        <v>21.75</v>
      </c>
      <c r="E3502" s="3">
        <v>21.8</v>
      </c>
      <c r="F3502" s="3">
        <v>28</v>
      </c>
      <c r="G3502" s="3">
        <v>21.9</v>
      </c>
    </row>
    <row r="3503" spans="1:7" x14ac:dyDescent="0.3">
      <c r="A3503" s="6">
        <v>42821</v>
      </c>
      <c r="B3503" s="3">
        <v>21.5</v>
      </c>
      <c r="C3503" s="3">
        <v>21.55</v>
      </c>
      <c r="D3503" s="3">
        <v>21.5</v>
      </c>
      <c r="E3503" s="3">
        <v>21.5</v>
      </c>
      <c r="F3503" s="3">
        <v>52</v>
      </c>
      <c r="G3503" s="3">
        <v>21.5</v>
      </c>
    </row>
    <row r="3504" spans="1:7" x14ac:dyDescent="0.3">
      <c r="A3504" s="6">
        <v>42822</v>
      </c>
      <c r="B3504" s="3">
        <v>21.8</v>
      </c>
      <c r="C3504" s="3">
        <v>22.1</v>
      </c>
      <c r="D3504" s="3">
        <v>21.7</v>
      </c>
      <c r="E3504" s="3">
        <v>22.1</v>
      </c>
      <c r="F3504" s="3">
        <v>5</v>
      </c>
      <c r="G3504" s="3">
        <v>22.1</v>
      </c>
    </row>
    <row r="3505" spans="1:7" x14ac:dyDescent="0.3">
      <c r="A3505" s="6">
        <v>42823</v>
      </c>
      <c r="B3505" s="3">
        <v>22.2</v>
      </c>
      <c r="C3505" s="3">
        <v>22.5</v>
      </c>
      <c r="D3505" s="3">
        <v>22.15</v>
      </c>
      <c r="E3505" s="3">
        <v>22.5</v>
      </c>
      <c r="F3505" s="3">
        <v>25</v>
      </c>
      <c r="G3505" s="3">
        <v>22.65</v>
      </c>
    </row>
    <row r="3506" spans="1:7" x14ac:dyDescent="0.3">
      <c r="A3506" s="6">
        <v>42824</v>
      </c>
      <c r="B3506" s="3">
        <v>22.6</v>
      </c>
      <c r="C3506" s="3">
        <v>22.75</v>
      </c>
      <c r="D3506" s="3">
        <v>22.45</v>
      </c>
      <c r="E3506" s="3">
        <v>22.75</v>
      </c>
      <c r="F3506" s="3">
        <v>48</v>
      </c>
      <c r="G3506" s="3">
        <v>22.75</v>
      </c>
    </row>
    <row r="3507" spans="1:7" x14ac:dyDescent="0.3">
      <c r="A3507" s="6">
        <v>42825</v>
      </c>
      <c r="B3507" s="3">
        <v>23.1</v>
      </c>
      <c r="C3507" s="3">
        <v>23.25</v>
      </c>
      <c r="D3507" s="3">
        <v>22.98</v>
      </c>
      <c r="E3507" s="3">
        <v>23.1</v>
      </c>
      <c r="F3507" s="3">
        <v>103</v>
      </c>
      <c r="G3507" s="3">
        <v>23.1</v>
      </c>
    </row>
    <row r="3508" spans="1:7" x14ac:dyDescent="0.3">
      <c r="A3508" s="6">
        <v>42828</v>
      </c>
      <c r="B3508" s="3">
        <v>21.5</v>
      </c>
      <c r="C3508" s="3">
        <v>21.5</v>
      </c>
      <c r="D3508" s="3">
        <v>21.5</v>
      </c>
      <c r="E3508" s="3">
        <v>21.5</v>
      </c>
      <c r="F3508" s="3">
        <v>7</v>
      </c>
      <c r="G3508" s="3">
        <v>21.5</v>
      </c>
    </row>
    <row r="3509" spans="1:7" x14ac:dyDescent="0.3">
      <c r="A3509" s="6">
        <v>42829</v>
      </c>
      <c r="B3509" s="3">
        <v>21.6</v>
      </c>
      <c r="C3509" s="3">
        <v>22</v>
      </c>
      <c r="D3509" s="3">
        <v>21.5</v>
      </c>
      <c r="E3509" s="3">
        <v>21.65</v>
      </c>
      <c r="F3509" s="3">
        <v>203</v>
      </c>
      <c r="G3509" s="3">
        <v>21.6</v>
      </c>
    </row>
    <row r="3510" spans="1:7" x14ac:dyDescent="0.3">
      <c r="A3510" s="6">
        <v>42830</v>
      </c>
      <c r="B3510" s="3">
        <v>22.1</v>
      </c>
      <c r="C3510" s="3">
        <v>22.25</v>
      </c>
      <c r="D3510" s="3">
        <v>22.05</v>
      </c>
      <c r="E3510" s="3">
        <v>22.2</v>
      </c>
      <c r="F3510" s="3">
        <v>81</v>
      </c>
      <c r="G3510" s="3">
        <v>22.2</v>
      </c>
    </row>
    <row r="3511" spans="1:7" x14ac:dyDescent="0.3">
      <c r="A3511" s="6">
        <v>42831</v>
      </c>
      <c r="B3511" s="3">
        <v>22.6</v>
      </c>
      <c r="C3511" s="3">
        <v>22.8</v>
      </c>
      <c r="D3511" s="3">
        <v>22.6</v>
      </c>
      <c r="E3511" s="3">
        <v>22.8</v>
      </c>
      <c r="F3511" s="3">
        <v>75</v>
      </c>
      <c r="G3511" s="3">
        <v>22.8</v>
      </c>
    </row>
    <row r="3512" spans="1:7" x14ac:dyDescent="0.3">
      <c r="A3512" s="6">
        <v>42832</v>
      </c>
      <c r="B3512" s="3">
        <v>22.9</v>
      </c>
      <c r="C3512" s="3">
        <v>22.9</v>
      </c>
      <c r="D3512" s="3">
        <v>22.3</v>
      </c>
      <c r="E3512" s="3">
        <v>22.45</v>
      </c>
      <c r="F3512" s="3">
        <v>56</v>
      </c>
      <c r="G3512" s="3">
        <v>22.45</v>
      </c>
    </row>
    <row r="3513" spans="1:7" x14ac:dyDescent="0.3">
      <c r="A3513" s="6">
        <v>42835</v>
      </c>
      <c r="B3513" s="3">
        <v>22.45</v>
      </c>
      <c r="C3513" s="3">
        <v>22.45</v>
      </c>
      <c r="D3513" s="3">
        <v>21.45</v>
      </c>
      <c r="E3513" s="3">
        <v>21.45</v>
      </c>
      <c r="F3513" s="3">
        <v>54</v>
      </c>
      <c r="G3513" s="3">
        <v>21.85</v>
      </c>
    </row>
    <row r="3514" spans="1:7" x14ac:dyDescent="0.3">
      <c r="A3514" s="6">
        <v>42836</v>
      </c>
      <c r="B3514" s="3">
        <v>21.9</v>
      </c>
      <c r="C3514" s="3">
        <v>21.9</v>
      </c>
      <c r="D3514" s="3">
        <v>21.4</v>
      </c>
      <c r="E3514" s="3">
        <v>21.4</v>
      </c>
      <c r="F3514" s="3">
        <v>21</v>
      </c>
      <c r="G3514" s="3">
        <v>21.4</v>
      </c>
    </row>
    <row r="3515" spans="1:7" x14ac:dyDescent="0.3">
      <c r="A3515" s="6">
        <v>42837</v>
      </c>
      <c r="B3515" s="3">
        <v>21.9</v>
      </c>
      <c r="C3515" s="3">
        <v>22.15</v>
      </c>
      <c r="D3515" s="3">
        <v>21.8</v>
      </c>
      <c r="E3515" s="3">
        <v>21.9</v>
      </c>
      <c r="F3515" s="3">
        <v>143</v>
      </c>
      <c r="G3515" s="3">
        <v>22</v>
      </c>
    </row>
    <row r="3516" spans="1:7" x14ac:dyDescent="0.3">
      <c r="A3516" s="6">
        <v>42843</v>
      </c>
      <c r="B3516" s="3">
        <v>21.4</v>
      </c>
      <c r="C3516" s="3">
        <v>21.6</v>
      </c>
      <c r="D3516" s="3">
        <v>21.4</v>
      </c>
      <c r="E3516" s="3">
        <v>21.5</v>
      </c>
      <c r="F3516" s="3">
        <v>40</v>
      </c>
      <c r="G3516" s="3">
        <v>21.63</v>
      </c>
    </row>
    <row r="3517" spans="1:7" x14ac:dyDescent="0.3">
      <c r="A3517" s="6">
        <v>42844</v>
      </c>
      <c r="B3517" s="3">
        <v>21.2</v>
      </c>
      <c r="C3517" s="3">
        <v>21.45</v>
      </c>
      <c r="D3517" s="3">
        <v>21</v>
      </c>
      <c r="E3517" s="3">
        <v>21.25</v>
      </c>
      <c r="F3517" s="3">
        <v>90</v>
      </c>
      <c r="G3517" s="3">
        <v>21.35</v>
      </c>
    </row>
    <row r="3518" spans="1:7" x14ac:dyDescent="0.3">
      <c r="A3518" s="6">
        <v>42845</v>
      </c>
      <c r="B3518" s="3">
        <v>21.7</v>
      </c>
      <c r="C3518" s="3">
        <v>21.85</v>
      </c>
      <c r="D3518" s="3">
        <v>21.7</v>
      </c>
      <c r="E3518" s="3">
        <v>21.84</v>
      </c>
      <c r="F3518" s="3">
        <v>14</v>
      </c>
      <c r="G3518" s="3">
        <v>21.82</v>
      </c>
    </row>
    <row r="3519" spans="1:7" x14ac:dyDescent="0.3">
      <c r="A3519" s="6">
        <v>42846</v>
      </c>
      <c r="B3519" s="3">
        <v>21.85</v>
      </c>
      <c r="C3519" s="3">
        <v>22</v>
      </c>
      <c r="D3519" s="3">
        <v>21.8</v>
      </c>
      <c r="E3519" s="3">
        <v>21.8</v>
      </c>
      <c r="F3519" s="3">
        <v>65</v>
      </c>
      <c r="G3519" s="3">
        <v>21.86</v>
      </c>
    </row>
    <row r="3520" spans="1:7" x14ac:dyDescent="0.3">
      <c r="A3520" s="6">
        <v>42849</v>
      </c>
      <c r="B3520" s="3">
        <v>22.35</v>
      </c>
      <c r="C3520" s="3">
        <v>22.35</v>
      </c>
      <c r="D3520" s="3">
        <v>22.1</v>
      </c>
      <c r="E3520" s="3">
        <v>22.1</v>
      </c>
      <c r="F3520" s="3">
        <v>20</v>
      </c>
      <c r="G3520" s="3">
        <v>22.1</v>
      </c>
    </row>
    <row r="3521" spans="1:7" x14ac:dyDescent="0.3">
      <c r="A3521" s="6">
        <v>42850</v>
      </c>
      <c r="B3521" s="3">
        <v>22</v>
      </c>
      <c r="C3521" s="3">
        <v>22</v>
      </c>
      <c r="D3521" s="3">
        <v>21.75</v>
      </c>
      <c r="E3521" s="3">
        <v>21.75</v>
      </c>
      <c r="F3521" s="3">
        <v>37</v>
      </c>
      <c r="G3521" s="3">
        <v>21.85</v>
      </c>
    </row>
    <row r="3522" spans="1:7" x14ac:dyDescent="0.3">
      <c r="A3522" s="6">
        <v>42851</v>
      </c>
      <c r="B3522" s="3">
        <v>21.9</v>
      </c>
      <c r="C3522" s="3">
        <v>21.95</v>
      </c>
      <c r="D3522" s="3">
        <v>21.85</v>
      </c>
      <c r="E3522" s="3">
        <v>21.95</v>
      </c>
      <c r="F3522" s="3">
        <v>40</v>
      </c>
      <c r="G3522" s="3">
        <v>22.05</v>
      </c>
    </row>
    <row r="3523" spans="1:7" x14ac:dyDescent="0.3">
      <c r="A3523" s="6">
        <v>42852</v>
      </c>
      <c r="B3523" s="3">
        <v>22.2</v>
      </c>
      <c r="C3523" s="3">
        <v>22.2</v>
      </c>
      <c r="D3523" s="3">
        <v>22.05</v>
      </c>
      <c r="E3523" s="3">
        <v>22.05</v>
      </c>
      <c r="F3523" s="3">
        <v>20</v>
      </c>
      <c r="G3523" s="3">
        <v>22.05</v>
      </c>
    </row>
    <row r="3524" spans="1:7" x14ac:dyDescent="0.3">
      <c r="A3524" s="6">
        <v>42853</v>
      </c>
      <c r="B3524" s="3">
        <v>22.1</v>
      </c>
      <c r="C3524" s="3">
        <v>22.1</v>
      </c>
      <c r="D3524" s="3">
        <v>21.91</v>
      </c>
      <c r="E3524" s="3">
        <v>21.91</v>
      </c>
      <c r="F3524" s="3">
        <v>150</v>
      </c>
      <c r="G3524" s="3">
        <v>21.95</v>
      </c>
    </row>
    <row r="3525" spans="1:7" x14ac:dyDescent="0.3">
      <c r="A3525" s="6">
        <v>42857</v>
      </c>
      <c r="B3525" s="3">
        <v>23.75</v>
      </c>
      <c r="C3525" s="3">
        <v>23.85</v>
      </c>
      <c r="D3525" s="3">
        <v>23.75</v>
      </c>
      <c r="E3525" s="3">
        <v>23.85</v>
      </c>
      <c r="F3525" s="3">
        <v>15</v>
      </c>
      <c r="G3525" s="3">
        <v>24</v>
      </c>
    </row>
    <row r="3526" spans="1:7" x14ac:dyDescent="0.3">
      <c r="A3526" s="6">
        <v>42858</v>
      </c>
      <c r="B3526" s="3">
        <v>24.1</v>
      </c>
      <c r="C3526" s="3">
        <v>24.1</v>
      </c>
      <c r="D3526" s="3">
        <v>23.85</v>
      </c>
      <c r="E3526" s="3">
        <v>24</v>
      </c>
      <c r="F3526" s="3">
        <v>104</v>
      </c>
      <c r="G3526" s="3">
        <v>24</v>
      </c>
    </row>
    <row r="3527" spans="1:7" x14ac:dyDescent="0.3">
      <c r="A3527" s="6">
        <v>42859</v>
      </c>
      <c r="B3527" s="3">
        <v>23.8</v>
      </c>
      <c r="C3527" s="3">
        <v>23.8</v>
      </c>
      <c r="D3527" s="3">
        <v>23.5</v>
      </c>
      <c r="E3527" s="3">
        <v>23.51</v>
      </c>
      <c r="F3527" s="3">
        <v>154</v>
      </c>
      <c r="G3527" s="3">
        <v>23.55</v>
      </c>
    </row>
    <row r="3528" spans="1:7" x14ac:dyDescent="0.3">
      <c r="A3528" s="6">
        <v>42860</v>
      </c>
      <c r="B3528" s="3">
        <v>23.4</v>
      </c>
      <c r="C3528" s="3">
        <v>23.5</v>
      </c>
      <c r="D3528" s="3">
        <v>23.35</v>
      </c>
      <c r="E3528" s="3">
        <v>23.45</v>
      </c>
      <c r="F3528" s="3">
        <v>70</v>
      </c>
      <c r="G3528" s="3">
        <v>23.45</v>
      </c>
    </row>
    <row r="3529" spans="1:7" x14ac:dyDescent="0.3">
      <c r="A3529" s="6">
        <v>42863</v>
      </c>
      <c r="B3529" s="3">
        <v>23.8</v>
      </c>
      <c r="C3529" s="3">
        <v>23.8</v>
      </c>
      <c r="D3529" s="3">
        <v>23.6</v>
      </c>
      <c r="E3529" s="3">
        <v>23.6</v>
      </c>
      <c r="F3529" s="3">
        <v>17</v>
      </c>
      <c r="G3529" s="3">
        <v>23.6</v>
      </c>
    </row>
    <row r="3530" spans="1:7" x14ac:dyDescent="0.3">
      <c r="A3530" s="6">
        <v>42864</v>
      </c>
      <c r="B3530" s="3">
        <v>23.6</v>
      </c>
      <c r="C3530" s="3">
        <v>23.6</v>
      </c>
      <c r="D3530" s="3">
        <v>23.6</v>
      </c>
      <c r="E3530" s="3">
        <v>23.6</v>
      </c>
      <c r="F3530" s="3">
        <v>5</v>
      </c>
      <c r="G3530" s="3">
        <v>23.6</v>
      </c>
    </row>
    <row r="3531" spans="1:7" x14ac:dyDescent="0.3">
      <c r="A3531" s="6">
        <v>42865</v>
      </c>
      <c r="B3531" s="3">
        <v>23.65</v>
      </c>
      <c r="C3531" s="3">
        <v>23.9</v>
      </c>
      <c r="D3531" s="3">
        <v>23.6</v>
      </c>
      <c r="E3531" s="3">
        <v>23.75</v>
      </c>
      <c r="F3531" s="3">
        <v>72</v>
      </c>
      <c r="G3531" s="3">
        <v>23.85</v>
      </c>
    </row>
    <row r="3532" spans="1:7" x14ac:dyDescent="0.3">
      <c r="A3532" s="6">
        <v>42866</v>
      </c>
      <c r="B3532" s="3">
        <v>23.85</v>
      </c>
      <c r="C3532" s="3">
        <v>23.85</v>
      </c>
      <c r="D3532" s="3">
        <v>23.7</v>
      </c>
      <c r="E3532" s="3">
        <v>23.7</v>
      </c>
      <c r="F3532" s="3">
        <v>62</v>
      </c>
      <c r="G3532" s="3">
        <v>23.73</v>
      </c>
    </row>
    <row r="3533" spans="1:7" x14ac:dyDescent="0.3">
      <c r="A3533" s="6">
        <v>42867</v>
      </c>
      <c r="B3533" s="3">
        <v>23.65</v>
      </c>
      <c r="C3533" s="3">
        <v>23.65</v>
      </c>
      <c r="D3533" s="3">
        <v>23.65</v>
      </c>
      <c r="E3533" s="3">
        <v>23.65</v>
      </c>
      <c r="F3533" s="3">
        <v>5</v>
      </c>
      <c r="G3533" s="3">
        <v>23.54</v>
      </c>
    </row>
    <row r="3534" spans="1:7" x14ac:dyDescent="0.3">
      <c r="A3534" s="6">
        <v>42870</v>
      </c>
      <c r="B3534" s="3">
        <v>23.55</v>
      </c>
      <c r="C3534" s="3">
        <v>23.55</v>
      </c>
      <c r="D3534" s="3">
        <v>23.55</v>
      </c>
      <c r="E3534" s="3">
        <v>23.55</v>
      </c>
      <c r="F3534" s="3">
        <v>5</v>
      </c>
      <c r="G3534" s="3">
        <v>23.55</v>
      </c>
    </row>
    <row r="3535" spans="1:7" x14ac:dyDescent="0.3">
      <c r="A3535" s="6">
        <v>42871</v>
      </c>
      <c r="B3535" s="3">
        <v>23.4</v>
      </c>
      <c r="C3535" s="3">
        <v>23.4</v>
      </c>
      <c r="D3535" s="3">
        <v>22.34</v>
      </c>
      <c r="E3535" s="3">
        <v>22.4</v>
      </c>
      <c r="F3535" s="3">
        <v>107</v>
      </c>
      <c r="G3535" s="3">
        <v>22.4</v>
      </c>
    </row>
    <row r="3536" spans="1:7" x14ac:dyDescent="0.3">
      <c r="A3536" s="6">
        <v>42873</v>
      </c>
      <c r="B3536" s="3">
        <v>22.7</v>
      </c>
      <c r="C3536" s="3">
        <v>22.75</v>
      </c>
      <c r="D3536" s="3">
        <v>22.7</v>
      </c>
      <c r="E3536" s="3">
        <v>22.75</v>
      </c>
      <c r="F3536" s="3">
        <v>3</v>
      </c>
      <c r="G3536" s="3">
        <v>22.97</v>
      </c>
    </row>
    <row r="3537" spans="1:7" x14ac:dyDescent="0.3">
      <c r="A3537" s="6">
        <v>42874</v>
      </c>
      <c r="B3537" s="3">
        <v>23.25</v>
      </c>
      <c r="C3537" s="3">
        <v>23.25</v>
      </c>
      <c r="D3537" s="3">
        <v>23.25</v>
      </c>
      <c r="E3537" s="3">
        <v>23.25</v>
      </c>
      <c r="F3537" s="3">
        <v>26</v>
      </c>
      <c r="G3537" s="3">
        <v>23.25</v>
      </c>
    </row>
    <row r="3538" spans="1:7" x14ac:dyDescent="0.3">
      <c r="A3538" s="6">
        <v>42877</v>
      </c>
      <c r="B3538" s="3">
        <v>23.25</v>
      </c>
      <c r="C3538" s="3">
        <v>23.5</v>
      </c>
      <c r="D3538" s="3">
        <v>23.25</v>
      </c>
      <c r="E3538" s="3">
        <v>23.5</v>
      </c>
      <c r="F3538" s="3">
        <v>13</v>
      </c>
      <c r="G3538" s="3">
        <v>23.5</v>
      </c>
    </row>
    <row r="3539" spans="1:7" x14ac:dyDescent="0.3">
      <c r="A3539" s="6">
        <v>42878</v>
      </c>
      <c r="B3539" s="3">
        <v>23.4</v>
      </c>
      <c r="C3539" s="3">
        <v>23.9</v>
      </c>
      <c r="D3539" s="3">
        <v>23.2</v>
      </c>
      <c r="E3539" s="3">
        <v>23.75</v>
      </c>
      <c r="F3539" s="3">
        <v>35</v>
      </c>
      <c r="G3539" s="3">
        <v>23.75</v>
      </c>
    </row>
    <row r="3540" spans="1:7" x14ac:dyDescent="0.3">
      <c r="A3540" s="6">
        <v>42879</v>
      </c>
      <c r="B3540" s="3">
        <v>23.35</v>
      </c>
      <c r="C3540" s="3">
        <v>24.1</v>
      </c>
      <c r="D3540" s="3">
        <v>23.35</v>
      </c>
      <c r="E3540" s="3">
        <v>24.05</v>
      </c>
      <c r="F3540" s="3">
        <v>24</v>
      </c>
      <c r="G3540" s="3">
        <v>24.05</v>
      </c>
    </row>
    <row r="3541" spans="1:7" x14ac:dyDescent="0.3">
      <c r="A3541" s="6">
        <v>42881</v>
      </c>
      <c r="B3541" s="3">
        <v>23.8</v>
      </c>
      <c r="C3541" s="3">
        <v>23.8</v>
      </c>
      <c r="D3541" s="3">
        <v>23.6</v>
      </c>
      <c r="E3541" s="3">
        <v>23.6</v>
      </c>
      <c r="F3541" s="3">
        <v>28</v>
      </c>
      <c r="G3541" s="3">
        <v>23.6</v>
      </c>
    </row>
    <row r="3542" spans="1:7" x14ac:dyDescent="0.3">
      <c r="A3542" s="6">
        <v>42884</v>
      </c>
      <c r="B3542" s="3">
        <v>23.85</v>
      </c>
      <c r="C3542" s="3">
        <v>23.85</v>
      </c>
      <c r="D3542" s="3">
        <v>23.85</v>
      </c>
      <c r="E3542" s="3">
        <v>23.85</v>
      </c>
      <c r="F3542" s="3">
        <v>5</v>
      </c>
      <c r="G3542" s="3">
        <v>23.85</v>
      </c>
    </row>
    <row r="3543" spans="1:7" x14ac:dyDescent="0.3">
      <c r="A3543" s="6">
        <v>42885</v>
      </c>
      <c r="B3543" s="3">
        <v>23.75</v>
      </c>
      <c r="C3543" s="3">
        <v>23.75</v>
      </c>
      <c r="D3543" s="3">
        <v>23.75</v>
      </c>
      <c r="E3543" s="3">
        <v>23.75</v>
      </c>
      <c r="F3543" s="3">
        <v>2</v>
      </c>
      <c r="G3543" s="3">
        <v>23.75</v>
      </c>
    </row>
    <row r="3544" spans="1:7" x14ac:dyDescent="0.3">
      <c r="A3544" s="6">
        <v>42886</v>
      </c>
      <c r="B3544" s="3">
        <v>24.2</v>
      </c>
      <c r="C3544" s="3">
        <v>24.55</v>
      </c>
      <c r="D3544" s="3">
        <v>24.2</v>
      </c>
      <c r="E3544" s="3">
        <v>24.55</v>
      </c>
      <c r="F3544" s="3">
        <v>32</v>
      </c>
      <c r="G3544" s="3">
        <v>24.55</v>
      </c>
    </row>
    <row r="3545" spans="1:7" x14ac:dyDescent="0.3">
      <c r="A3545" s="6">
        <v>42887</v>
      </c>
      <c r="B3545" s="3">
        <v>26.4</v>
      </c>
      <c r="C3545" s="3">
        <v>26.7</v>
      </c>
      <c r="D3545" s="3">
        <v>26.4</v>
      </c>
      <c r="E3545" s="3">
        <v>26.7</v>
      </c>
      <c r="F3545" s="3">
        <v>21</v>
      </c>
      <c r="G3545" s="3">
        <v>26.48</v>
      </c>
    </row>
    <row r="3546" spans="1:7" x14ac:dyDescent="0.3">
      <c r="A3546" s="6">
        <v>42888</v>
      </c>
      <c r="B3546" s="3">
        <v>26.45</v>
      </c>
      <c r="C3546" s="3">
        <v>26.95</v>
      </c>
      <c r="D3546" s="3">
        <v>26.4</v>
      </c>
      <c r="E3546" s="3">
        <v>26.95</v>
      </c>
      <c r="F3546" s="3">
        <v>38</v>
      </c>
      <c r="G3546" s="3">
        <v>26.95</v>
      </c>
    </row>
    <row r="3547" spans="1:7" x14ac:dyDescent="0.3">
      <c r="A3547" s="6">
        <v>42892</v>
      </c>
      <c r="B3547" s="3">
        <v>26</v>
      </c>
      <c r="C3547" s="3">
        <v>26.15</v>
      </c>
      <c r="D3547" s="3">
        <v>25.95</v>
      </c>
      <c r="E3547" s="3">
        <v>25.95</v>
      </c>
      <c r="F3547" s="3">
        <v>43</v>
      </c>
      <c r="G3547" s="3">
        <v>25.95</v>
      </c>
    </row>
    <row r="3548" spans="1:7" x14ac:dyDescent="0.3">
      <c r="A3548" s="6">
        <v>42893</v>
      </c>
      <c r="B3548" s="3">
        <v>26.35</v>
      </c>
      <c r="C3548" s="3">
        <v>26.4</v>
      </c>
      <c r="D3548" s="3">
        <v>26.35</v>
      </c>
      <c r="E3548" s="3">
        <v>26.4</v>
      </c>
      <c r="F3548" s="3">
        <v>7</v>
      </c>
      <c r="G3548" s="3">
        <v>26.35</v>
      </c>
    </row>
    <row r="3549" spans="1:7" x14ac:dyDescent="0.3">
      <c r="A3549" s="6">
        <v>42894</v>
      </c>
      <c r="B3549" s="3">
        <v>26.6</v>
      </c>
      <c r="C3549" s="3">
        <v>26.6</v>
      </c>
      <c r="D3549" s="3">
        <v>26.55</v>
      </c>
      <c r="E3549" s="3">
        <v>26.55</v>
      </c>
      <c r="F3549" s="3">
        <v>14</v>
      </c>
      <c r="G3549" s="3">
        <v>26.55</v>
      </c>
    </row>
    <row r="3550" spans="1:7" x14ac:dyDescent="0.3">
      <c r="A3550" s="6">
        <v>42895</v>
      </c>
      <c r="B3550" s="3">
        <v>26.3</v>
      </c>
      <c r="C3550" s="3">
        <v>26.35</v>
      </c>
      <c r="D3550" s="3">
        <v>26.05</v>
      </c>
      <c r="E3550" s="3">
        <v>26.25</v>
      </c>
      <c r="F3550" s="3">
        <v>13</v>
      </c>
      <c r="G3550" s="3">
        <v>26.25</v>
      </c>
    </row>
    <row r="3551" spans="1:7" x14ac:dyDescent="0.3">
      <c r="A3551" s="6">
        <v>42898</v>
      </c>
      <c r="B3551" s="3">
        <v>26.2</v>
      </c>
      <c r="C3551" s="3">
        <v>26.2</v>
      </c>
      <c r="D3551" s="3">
        <v>26.1</v>
      </c>
      <c r="E3551" s="3">
        <v>26.1</v>
      </c>
      <c r="F3551" s="3">
        <v>19</v>
      </c>
      <c r="G3551" s="3">
        <v>26.1</v>
      </c>
    </row>
    <row r="3552" spans="1:7" x14ac:dyDescent="0.3">
      <c r="A3552" s="6">
        <v>42899</v>
      </c>
      <c r="B3552" s="3">
        <v>26.3</v>
      </c>
      <c r="C3552" s="3">
        <v>26.4</v>
      </c>
      <c r="D3552" s="3">
        <v>26.3</v>
      </c>
      <c r="E3552" s="3">
        <v>26.3</v>
      </c>
      <c r="F3552" s="3">
        <v>8</v>
      </c>
      <c r="G3552" s="3">
        <v>26.3</v>
      </c>
    </row>
    <row r="3553" spans="1:7" x14ac:dyDescent="0.3">
      <c r="A3553" s="6">
        <v>42900</v>
      </c>
      <c r="B3553" s="3">
        <v>26.4</v>
      </c>
      <c r="C3553" s="3">
        <v>26.85</v>
      </c>
      <c r="D3553" s="3">
        <v>26.35</v>
      </c>
      <c r="E3553" s="3">
        <v>26.8</v>
      </c>
      <c r="F3553" s="3">
        <v>113</v>
      </c>
      <c r="G3553" s="3">
        <v>26.85</v>
      </c>
    </row>
    <row r="3554" spans="1:7" x14ac:dyDescent="0.3">
      <c r="A3554" s="6">
        <v>42901</v>
      </c>
      <c r="B3554" s="3">
        <v>26.8</v>
      </c>
      <c r="C3554" s="3">
        <v>26.8</v>
      </c>
      <c r="D3554" s="3">
        <v>26.6</v>
      </c>
      <c r="E3554" s="3">
        <v>26.75</v>
      </c>
      <c r="F3554" s="3">
        <v>47</v>
      </c>
      <c r="G3554" s="3">
        <v>26.75</v>
      </c>
    </row>
    <row r="3555" spans="1:7" x14ac:dyDescent="0.3">
      <c r="A3555" s="6">
        <v>42902</v>
      </c>
      <c r="B3555" s="3">
        <v>26.8</v>
      </c>
      <c r="C3555" s="3">
        <v>26.85</v>
      </c>
      <c r="D3555" s="3">
        <v>26.8</v>
      </c>
      <c r="E3555" s="3">
        <v>26.85</v>
      </c>
      <c r="F3555" s="3">
        <v>6</v>
      </c>
      <c r="G3555" s="3">
        <v>26.85</v>
      </c>
    </row>
    <row r="3556" spans="1:7" x14ac:dyDescent="0.3">
      <c r="A3556" s="6">
        <v>42905</v>
      </c>
      <c r="B3556" s="3">
        <v>26.2</v>
      </c>
      <c r="C3556" s="3">
        <v>26.5</v>
      </c>
      <c r="D3556" s="3">
        <v>26.2</v>
      </c>
      <c r="E3556" s="3">
        <v>26.45</v>
      </c>
      <c r="F3556" s="3">
        <v>72</v>
      </c>
      <c r="G3556" s="3">
        <v>26.45</v>
      </c>
    </row>
    <row r="3557" spans="1:7" x14ac:dyDescent="0.3">
      <c r="A3557" s="6">
        <v>42906</v>
      </c>
      <c r="B3557" s="3">
        <v>26.15</v>
      </c>
      <c r="C3557" s="3">
        <v>26.2</v>
      </c>
      <c r="D3557" s="3">
        <v>25.95</v>
      </c>
      <c r="E3557" s="3">
        <v>26</v>
      </c>
      <c r="F3557" s="3">
        <v>142</v>
      </c>
      <c r="G3557" s="3">
        <v>26</v>
      </c>
    </row>
    <row r="3558" spans="1:7" x14ac:dyDescent="0.3">
      <c r="A3558" s="6">
        <v>42907</v>
      </c>
      <c r="B3558" s="3">
        <v>25.85</v>
      </c>
      <c r="C3558" s="3">
        <v>26</v>
      </c>
      <c r="D3558" s="3">
        <v>25.5</v>
      </c>
      <c r="E3558" s="3">
        <v>25.79</v>
      </c>
      <c r="F3558" s="3">
        <v>114</v>
      </c>
      <c r="G3558" s="3">
        <v>25.75</v>
      </c>
    </row>
    <row r="3559" spans="1:7" x14ac:dyDescent="0.3">
      <c r="A3559" s="6">
        <v>42908</v>
      </c>
      <c r="B3559" s="3">
        <v>26</v>
      </c>
      <c r="C3559" s="3">
        <v>26</v>
      </c>
      <c r="D3559" s="3">
        <v>25.85</v>
      </c>
      <c r="E3559" s="3">
        <v>25.85</v>
      </c>
      <c r="F3559" s="3">
        <v>10</v>
      </c>
      <c r="G3559" s="3">
        <v>25.85</v>
      </c>
    </row>
    <row r="3560" spans="1:7" x14ac:dyDescent="0.3">
      <c r="A3560" s="6">
        <v>42909</v>
      </c>
      <c r="B3560" s="3">
        <v>25.65</v>
      </c>
      <c r="C3560" s="3">
        <v>25.9</v>
      </c>
      <c r="D3560" s="3">
        <v>25.65</v>
      </c>
      <c r="E3560" s="3">
        <v>25.9</v>
      </c>
      <c r="F3560" s="3">
        <v>11</v>
      </c>
      <c r="G3560" s="3">
        <v>25.9</v>
      </c>
    </row>
    <row r="3561" spans="1:7" x14ac:dyDescent="0.3">
      <c r="A3561" s="6">
        <v>42912</v>
      </c>
      <c r="B3561" s="3">
        <v>26.25</v>
      </c>
      <c r="C3561" s="3">
        <v>26.25</v>
      </c>
      <c r="D3561" s="3">
        <v>26.25</v>
      </c>
      <c r="E3561" s="3">
        <v>26.25</v>
      </c>
      <c r="F3561" s="3">
        <v>25</v>
      </c>
      <c r="G3561" s="3">
        <v>26.25</v>
      </c>
    </row>
    <row r="3562" spans="1:7" x14ac:dyDescent="0.3">
      <c r="A3562" s="6">
        <v>42913</v>
      </c>
      <c r="B3562" s="3">
        <v>26.35</v>
      </c>
      <c r="C3562" s="3">
        <v>26.7</v>
      </c>
      <c r="D3562" s="3">
        <v>26.35</v>
      </c>
      <c r="E3562" s="3">
        <v>26.7</v>
      </c>
      <c r="F3562" s="3">
        <v>59</v>
      </c>
      <c r="G3562" s="3">
        <v>26.7</v>
      </c>
    </row>
    <row r="3563" spans="1:7" x14ac:dyDescent="0.3">
      <c r="A3563" s="6">
        <v>42914</v>
      </c>
      <c r="B3563" s="3">
        <v>26.7</v>
      </c>
      <c r="C3563" s="3">
        <v>26.75</v>
      </c>
      <c r="D3563" s="3">
        <v>26.3</v>
      </c>
      <c r="E3563" s="3">
        <v>26.3</v>
      </c>
      <c r="F3563" s="3">
        <v>39</v>
      </c>
      <c r="G3563" s="3">
        <v>26.53</v>
      </c>
    </row>
    <row r="3564" spans="1:7" x14ac:dyDescent="0.3">
      <c r="A3564" s="6">
        <v>42915</v>
      </c>
      <c r="B3564" s="3">
        <v>26.55</v>
      </c>
      <c r="C3564" s="3">
        <v>26.6</v>
      </c>
      <c r="D3564" s="3">
        <v>26.55</v>
      </c>
      <c r="E3564" s="3">
        <v>26.6</v>
      </c>
      <c r="F3564" s="3">
        <v>16</v>
      </c>
      <c r="G3564" s="3">
        <v>26.6</v>
      </c>
    </row>
    <row r="3565" spans="1:7" x14ac:dyDescent="0.3">
      <c r="A3565" s="6">
        <v>42916</v>
      </c>
      <c r="B3565" s="3">
        <v>26.7</v>
      </c>
      <c r="C3565" s="3">
        <v>26.95</v>
      </c>
      <c r="D3565" s="3">
        <v>26.65</v>
      </c>
      <c r="E3565" s="3">
        <v>26.95</v>
      </c>
      <c r="F3565" s="3">
        <v>76</v>
      </c>
      <c r="G3565" s="3">
        <v>26.95</v>
      </c>
    </row>
    <row r="3566" spans="1:7" x14ac:dyDescent="0.3">
      <c r="A3566" s="6">
        <v>42919</v>
      </c>
      <c r="B3566" s="3">
        <v>27.1</v>
      </c>
      <c r="C3566" s="3">
        <v>27.15</v>
      </c>
      <c r="D3566" s="3">
        <v>27.1</v>
      </c>
      <c r="E3566" s="3">
        <v>27.15</v>
      </c>
      <c r="F3566" s="3">
        <v>10</v>
      </c>
      <c r="G3566" s="3">
        <v>27.15</v>
      </c>
    </row>
    <row r="3567" spans="1:7" x14ac:dyDescent="0.3">
      <c r="A3567" s="6">
        <v>42920</v>
      </c>
      <c r="B3567" s="3">
        <v>27.3</v>
      </c>
      <c r="C3567" s="3">
        <v>27.4</v>
      </c>
      <c r="D3567" s="3">
        <v>27.3</v>
      </c>
      <c r="E3567" s="3">
        <v>27.4</v>
      </c>
      <c r="F3567" s="3">
        <v>2</v>
      </c>
      <c r="G3567" s="3">
        <v>27.4</v>
      </c>
    </row>
    <row r="3568" spans="1:7" x14ac:dyDescent="0.3">
      <c r="A3568" s="6">
        <v>42921</v>
      </c>
      <c r="B3568" s="3">
        <v>27.25</v>
      </c>
      <c r="C3568" s="3">
        <v>27.25</v>
      </c>
      <c r="D3568" s="3">
        <v>27.25</v>
      </c>
      <c r="E3568" s="3">
        <v>27.25</v>
      </c>
      <c r="F3568" s="3">
        <v>0</v>
      </c>
      <c r="G3568" s="3">
        <v>27.25</v>
      </c>
    </row>
    <row r="3569" spans="1:7" x14ac:dyDescent="0.3">
      <c r="A3569" s="6">
        <v>42922</v>
      </c>
      <c r="B3569" s="3">
        <v>28.25</v>
      </c>
      <c r="C3569" s="3">
        <v>28.25</v>
      </c>
      <c r="D3569" s="3">
        <v>28.25</v>
      </c>
      <c r="E3569" s="3">
        <v>28.25</v>
      </c>
      <c r="F3569" s="3">
        <v>2</v>
      </c>
      <c r="G3569" s="3">
        <v>28.45</v>
      </c>
    </row>
    <row r="3570" spans="1:7" x14ac:dyDescent="0.3">
      <c r="A3570" s="6">
        <v>42923</v>
      </c>
      <c r="B3570" s="3">
        <v>29</v>
      </c>
      <c r="C3570" s="3">
        <v>29.1</v>
      </c>
      <c r="D3570" s="3">
        <v>29</v>
      </c>
      <c r="E3570" s="3">
        <v>29.1</v>
      </c>
      <c r="F3570" s="3">
        <v>11</v>
      </c>
      <c r="G3570" s="3">
        <v>29.1</v>
      </c>
    </row>
    <row r="3571" spans="1:7" x14ac:dyDescent="0.3">
      <c r="A3571" s="6">
        <v>42926</v>
      </c>
      <c r="B3571" s="3">
        <v>29.65</v>
      </c>
      <c r="C3571" s="3">
        <v>29.65</v>
      </c>
      <c r="D3571" s="3">
        <v>29.65</v>
      </c>
      <c r="E3571" s="3">
        <v>29.65</v>
      </c>
      <c r="F3571" s="3">
        <v>2</v>
      </c>
      <c r="G3571" s="3">
        <v>29.35</v>
      </c>
    </row>
    <row r="3572" spans="1:7" x14ac:dyDescent="0.3">
      <c r="A3572" s="6">
        <v>42927</v>
      </c>
      <c r="B3572" s="3">
        <v>29.3</v>
      </c>
      <c r="C3572" s="3">
        <v>29.3</v>
      </c>
      <c r="D3572" s="3">
        <v>29.3</v>
      </c>
      <c r="E3572" s="3">
        <v>29.3</v>
      </c>
      <c r="F3572" s="3">
        <v>2</v>
      </c>
      <c r="G3572" s="3">
        <v>29.15</v>
      </c>
    </row>
    <row r="3573" spans="1:7" x14ac:dyDescent="0.3">
      <c r="A3573" s="6">
        <v>42928</v>
      </c>
      <c r="B3573" s="3">
        <v>29.25</v>
      </c>
      <c r="C3573" s="3">
        <v>29.25</v>
      </c>
      <c r="D3573" s="3">
        <v>29.25</v>
      </c>
      <c r="E3573" s="3">
        <v>29.25</v>
      </c>
      <c r="F3573" s="3">
        <v>5</v>
      </c>
      <c r="G3573" s="3">
        <v>29.25</v>
      </c>
    </row>
    <row r="3574" spans="1:7" x14ac:dyDescent="0.3">
      <c r="A3574" s="6">
        <v>42929</v>
      </c>
      <c r="B3574" s="3">
        <v>29.08</v>
      </c>
      <c r="C3574" s="3">
        <v>29.08</v>
      </c>
      <c r="D3574" s="3">
        <v>29.08</v>
      </c>
      <c r="E3574" s="3">
        <v>29.08</v>
      </c>
      <c r="F3574" s="3">
        <v>0</v>
      </c>
      <c r="G3574" s="3">
        <v>29.08</v>
      </c>
    </row>
    <row r="3575" spans="1:7" x14ac:dyDescent="0.3">
      <c r="A3575" s="6">
        <v>42930</v>
      </c>
      <c r="B3575" s="3">
        <v>28.5</v>
      </c>
      <c r="C3575" s="3">
        <v>28.5</v>
      </c>
      <c r="D3575" s="3">
        <v>28.5</v>
      </c>
      <c r="E3575" s="3">
        <v>28.5</v>
      </c>
      <c r="F3575" s="3">
        <v>10</v>
      </c>
      <c r="G3575" s="3">
        <v>28.5</v>
      </c>
    </row>
    <row r="3576" spans="1:7" x14ac:dyDescent="0.3">
      <c r="A3576" s="6">
        <v>42933</v>
      </c>
      <c r="B3576" s="3">
        <v>28.18</v>
      </c>
      <c r="C3576" s="3">
        <v>28.18</v>
      </c>
      <c r="D3576" s="3">
        <v>28.18</v>
      </c>
      <c r="E3576" s="3">
        <v>28.18</v>
      </c>
      <c r="F3576" s="3">
        <v>0</v>
      </c>
      <c r="G3576" s="3">
        <v>28.18</v>
      </c>
    </row>
    <row r="3577" spans="1:7" x14ac:dyDescent="0.3">
      <c r="A3577" s="6">
        <v>42934</v>
      </c>
      <c r="B3577" s="3">
        <v>28.87</v>
      </c>
      <c r="C3577" s="3">
        <v>28.87</v>
      </c>
      <c r="D3577" s="3">
        <v>28.87</v>
      </c>
      <c r="E3577" s="3">
        <v>28.87</v>
      </c>
      <c r="F3577" s="3">
        <v>0</v>
      </c>
      <c r="G3577" s="3">
        <v>28.87</v>
      </c>
    </row>
    <row r="3578" spans="1:7" x14ac:dyDescent="0.3">
      <c r="A3578" s="6">
        <v>42935</v>
      </c>
      <c r="B3578" s="3">
        <v>28.89</v>
      </c>
      <c r="C3578" s="3">
        <v>28.89</v>
      </c>
      <c r="D3578" s="3">
        <v>28.89</v>
      </c>
      <c r="E3578" s="3">
        <v>28.89</v>
      </c>
      <c r="F3578" s="3">
        <v>0</v>
      </c>
      <c r="G3578" s="3">
        <v>28.89</v>
      </c>
    </row>
    <row r="3579" spans="1:7" x14ac:dyDescent="0.3">
      <c r="A3579" s="6">
        <v>42936</v>
      </c>
      <c r="B3579" s="3">
        <v>28.8</v>
      </c>
      <c r="C3579" s="3">
        <v>28.8</v>
      </c>
      <c r="D3579" s="3">
        <v>28.8</v>
      </c>
      <c r="E3579" s="3">
        <v>28.8</v>
      </c>
      <c r="F3579" s="3">
        <v>17</v>
      </c>
      <c r="G3579" s="3">
        <v>28.8</v>
      </c>
    </row>
    <row r="3580" spans="1:7" x14ac:dyDescent="0.3">
      <c r="A3580" s="6">
        <v>42937</v>
      </c>
      <c r="B3580" s="3">
        <v>28.6</v>
      </c>
      <c r="C3580" s="3">
        <v>28.6</v>
      </c>
      <c r="D3580" s="3">
        <v>28.6</v>
      </c>
      <c r="E3580" s="3">
        <v>28.6</v>
      </c>
      <c r="F3580" s="3">
        <v>0</v>
      </c>
      <c r="G3580" s="3">
        <v>28.6</v>
      </c>
    </row>
    <row r="3581" spans="1:7" x14ac:dyDescent="0.3">
      <c r="A3581" s="6">
        <v>42940</v>
      </c>
      <c r="B3581" s="3">
        <v>28.15</v>
      </c>
      <c r="C3581" s="3">
        <v>28.15</v>
      </c>
      <c r="D3581" s="3">
        <v>28.15</v>
      </c>
      <c r="E3581" s="3">
        <v>28.15</v>
      </c>
      <c r="F3581" s="3">
        <v>0</v>
      </c>
      <c r="G3581" s="3">
        <v>28.15</v>
      </c>
    </row>
    <row r="3582" spans="1:7" x14ac:dyDescent="0.3">
      <c r="A3582" s="6">
        <v>42941</v>
      </c>
      <c r="B3582" s="3">
        <v>28.05</v>
      </c>
      <c r="C3582" s="3">
        <v>28.05</v>
      </c>
      <c r="D3582" s="3">
        <v>28.04</v>
      </c>
      <c r="E3582" s="3">
        <v>28.04</v>
      </c>
      <c r="F3582" s="3">
        <v>7</v>
      </c>
      <c r="G3582" s="3">
        <v>28.04</v>
      </c>
    </row>
    <row r="3583" spans="1:7" x14ac:dyDescent="0.3">
      <c r="A3583" s="6">
        <v>42942</v>
      </c>
      <c r="B3583" s="3">
        <v>28.1</v>
      </c>
      <c r="C3583" s="3">
        <v>28.3</v>
      </c>
      <c r="D3583" s="3">
        <v>28.1</v>
      </c>
      <c r="E3583" s="3">
        <v>28.3</v>
      </c>
      <c r="F3583" s="3">
        <v>46</v>
      </c>
      <c r="G3583" s="3">
        <v>28.3</v>
      </c>
    </row>
    <row r="3584" spans="1:7" x14ac:dyDescent="0.3">
      <c r="A3584" s="6">
        <v>42943</v>
      </c>
      <c r="B3584" s="3">
        <v>28.2</v>
      </c>
      <c r="C3584" s="3">
        <v>28.2</v>
      </c>
      <c r="D3584" s="3">
        <v>28.2</v>
      </c>
      <c r="E3584" s="3">
        <v>28.2</v>
      </c>
      <c r="F3584" s="3">
        <v>10</v>
      </c>
      <c r="G3584" s="3">
        <v>28.2</v>
      </c>
    </row>
    <row r="3585" spans="1:7" x14ac:dyDescent="0.3">
      <c r="A3585" s="6">
        <v>42944</v>
      </c>
      <c r="B3585" s="3">
        <v>28</v>
      </c>
      <c r="C3585" s="3">
        <v>28</v>
      </c>
      <c r="D3585" s="3">
        <v>27.95</v>
      </c>
      <c r="E3585" s="3">
        <v>27.95</v>
      </c>
      <c r="F3585" s="3">
        <v>22</v>
      </c>
      <c r="G3585" s="3">
        <v>27.92</v>
      </c>
    </row>
    <row r="3586" spans="1:7" x14ac:dyDescent="0.3">
      <c r="A3586" s="6">
        <v>42947</v>
      </c>
      <c r="B3586" s="3">
        <v>27.95</v>
      </c>
      <c r="C3586" s="3">
        <v>27.95</v>
      </c>
      <c r="D3586" s="3">
        <v>27.8</v>
      </c>
      <c r="E3586" s="3">
        <v>27.8</v>
      </c>
      <c r="F3586" s="3">
        <v>15</v>
      </c>
      <c r="G3586" s="3">
        <v>27.8</v>
      </c>
    </row>
    <row r="3587" spans="1:7" x14ac:dyDescent="0.3">
      <c r="A3587" s="6">
        <v>42948</v>
      </c>
      <c r="B3587" s="3">
        <v>30.4</v>
      </c>
      <c r="C3587" s="3">
        <v>30.4</v>
      </c>
      <c r="D3587" s="3">
        <v>30.4</v>
      </c>
      <c r="E3587" s="3">
        <v>30.4</v>
      </c>
      <c r="F3587" s="3">
        <v>0</v>
      </c>
      <c r="G3587" s="3">
        <v>30.4</v>
      </c>
    </row>
    <row r="3588" spans="1:7" x14ac:dyDescent="0.3">
      <c r="A3588" s="6">
        <v>42949</v>
      </c>
      <c r="B3588" s="3">
        <v>30.3</v>
      </c>
      <c r="C3588" s="3">
        <v>30.3</v>
      </c>
      <c r="D3588" s="3">
        <v>30.3</v>
      </c>
      <c r="E3588" s="3">
        <v>30.3</v>
      </c>
      <c r="F3588" s="3">
        <v>0</v>
      </c>
      <c r="G3588" s="3">
        <v>30.3</v>
      </c>
    </row>
    <row r="3589" spans="1:7" x14ac:dyDescent="0.3">
      <c r="A3589" s="6">
        <v>42950</v>
      </c>
      <c r="B3589" s="3">
        <v>30.05</v>
      </c>
      <c r="C3589" s="3">
        <v>30.14</v>
      </c>
      <c r="D3589" s="3">
        <v>30</v>
      </c>
      <c r="E3589" s="3">
        <v>30.14</v>
      </c>
      <c r="F3589" s="3">
        <v>11</v>
      </c>
      <c r="G3589" s="3">
        <v>30.28</v>
      </c>
    </row>
    <row r="3590" spans="1:7" x14ac:dyDescent="0.3">
      <c r="A3590" s="6">
        <v>42951</v>
      </c>
      <c r="B3590" s="3">
        <v>30.1</v>
      </c>
      <c r="C3590" s="3">
        <v>30.1</v>
      </c>
      <c r="D3590" s="3">
        <v>30.1</v>
      </c>
      <c r="E3590" s="3">
        <v>30.1</v>
      </c>
      <c r="F3590" s="3">
        <v>2</v>
      </c>
      <c r="G3590" s="3">
        <v>30.1</v>
      </c>
    </row>
    <row r="3591" spans="1:7" x14ac:dyDescent="0.3">
      <c r="A3591" s="6">
        <v>42954</v>
      </c>
      <c r="B3591" s="3">
        <v>30</v>
      </c>
      <c r="C3591" s="3">
        <v>30</v>
      </c>
      <c r="D3591" s="3">
        <v>30</v>
      </c>
      <c r="E3591" s="3">
        <v>30</v>
      </c>
      <c r="F3591" s="3">
        <v>0</v>
      </c>
      <c r="G3591" s="3">
        <v>30</v>
      </c>
    </row>
    <row r="3592" spans="1:7" x14ac:dyDescent="0.3">
      <c r="A3592" s="6">
        <v>42955</v>
      </c>
      <c r="B3592" s="3">
        <v>29.6</v>
      </c>
      <c r="C3592" s="3">
        <v>29.6</v>
      </c>
      <c r="D3592" s="3">
        <v>29.35</v>
      </c>
      <c r="E3592" s="3">
        <v>29.35</v>
      </c>
      <c r="F3592" s="3">
        <v>25</v>
      </c>
      <c r="G3592" s="3">
        <v>29.35</v>
      </c>
    </row>
    <row r="3593" spans="1:7" x14ac:dyDescent="0.3">
      <c r="A3593" s="6">
        <v>42956</v>
      </c>
      <c r="B3593" s="3">
        <v>29.64</v>
      </c>
      <c r="C3593" s="3">
        <v>29.64</v>
      </c>
      <c r="D3593" s="3">
        <v>29.64</v>
      </c>
      <c r="E3593" s="3">
        <v>29.64</v>
      </c>
      <c r="F3593" s="3">
        <v>0</v>
      </c>
      <c r="G3593" s="3">
        <v>29.64</v>
      </c>
    </row>
    <row r="3594" spans="1:7" x14ac:dyDescent="0.3">
      <c r="A3594" s="6">
        <v>42957</v>
      </c>
      <c r="B3594" s="3">
        <v>30</v>
      </c>
      <c r="C3594" s="3">
        <v>30</v>
      </c>
      <c r="D3594" s="3">
        <v>29.9</v>
      </c>
      <c r="E3594" s="3">
        <v>29.9</v>
      </c>
      <c r="F3594" s="3">
        <v>9</v>
      </c>
      <c r="G3594" s="3">
        <v>29.7</v>
      </c>
    </row>
    <row r="3595" spans="1:7" x14ac:dyDescent="0.3">
      <c r="A3595" s="6">
        <v>42958</v>
      </c>
      <c r="B3595" s="3">
        <v>29.65</v>
      </c>
      <c r="C3595" s="3">
        <v>29.65</v>
      </c>
      <c r="D3595" s="3">
        <v>29.25</v>
      </c>
      <c r="E3595" s="3">
        <v>29.6</v>
      </c>
      <c r="F3595" s="3">
        <v>14</v>
      </c>
      <c r="G3595" s="3">
        <v>29.6</v>
      </c>
    </row>
    <row r="3596" spans="1:7" x14ac:dyDescent="0.3">
      <c r="A3596" s="6">
        <v>42961</v>
      </c>
      <c r="B3596" s="3">
        <v>29.84</v>
      </c>
      <c r="C3596" s="3">
        <v>30.1</v>
      </c>
      <c r="D3596" s="3">
        <v>29.84</v>
      </c>
      <c r="E3596" s="3">
        <v>30.1</v>
      </c>
      <c r="F3596" s="3">
        <v>25</v>
      </c>
      <c r="G3596" s="3">
        <v>30.1</v>
      </c>
    </row>
    <row r="3597" spans="1:7" x14ac:dyDescent="0.3">
      <c r="A3597" s="6">
        <v>42962</v>
      </c>
      <c r="B3597" s="3">
        <v>30.1</v>
      </c>
      <c r="C3597" s="3">
        <v>30.1</v>
      </c>
      <c r="D3597" s="3">
        <v>29.95</v>
      </c>
      <c r="E3597" s="3">
        <v>29.95</v>
      </c>
      <c r="F3597" s="3">
        <v>11</v>
      </c>
      <c r="G3597" s="3">
        <v>29.95</v>
      </c>
    </row>
    <row r="3598" spans="1:7" x14ac:dyDescent="0.3">
      <c r="A3598" s="6">
        <v>42963</v>
      </c>
      <c r="B3598" s="3">
        <v>29.9</v>
      </c>
      <c r="C3598" s="3">
        <v>30</v>
      </c>
      <c r="D3598" s="3">
        <v>29.9</v>
      </c>
      <c r="E3598" s="3">
        <v>30</v>
      </c>
      <c r="F3598" s="3">
        <v>21</v>
      </c>
      <c r="G3598" s="3">
        <v>29.75</v>
      </c>
    </row>
    <row r="3599" spans="1:7" x14ac:dyDescent="0.3">
      <c r="A3599" s="6">
        <v>42964</v>
      </c>
      <c r="B3599" s="3">
        <v>30.35</v>
      </c>
      <c r="C3599" s="3">
        <v>30.35</v>
      </c>
      <c r="D3599" s="3">
        <v>29.8</v>
      </c>
      <c r="E3599" s="3">
        <v>29.8</v>
      </c>
      <c r="F3599" s="3">
        <v>19</v>
      </c>
      <c r="G3599" s="3">
        <v>29.8</v>
      </c>
    </row>
    <row r="3600" spans="1:7" x14ac:dyDescent="0.3">
      <c r="A3600" s="6">
        <v>42965</v>
      </c>
      <c r="B3600" s="3">
        <v>30.55</v>
      </c>
      <c r="C3600" s="3">
        <v>30.55</v>
      </c>
      <c r="D3600" s="3">
        <v>30.55</v>
      </c>
      <c r="E3600" s="3">
        <v>30.55</v>
      </c>
      <c r="F3600" s="3">
        <v>0</v>
      </c>
      <c r="G3600" s="3">
        <v>30.55</v>
      </c>
    </row>
    <row r="3601" spans="1:7" x14ac:dyDescent="0.3">
      <c r="A3601" s="6">
        <v>42968</v>
      </c>
      <c r="B3601" s="3">
        <v>30.65</v>
      </c>
      <c r="C3601" s="3">
        <v>30.65</v>
      </c>
      <c r="D3601" s="3">
        <v>30.5</v>
      </c>
      <c r="E3601" s="3">
        <v>30.5</v>
      </c>
      <c r="F3601" s="3">
        <v>11</v>
      </c>
      <c r="G3601" s="3">
        <v>30.3</v>
      </c>
    </row>
    <row r="3602" spans="1:7" x14ac:dyDescent="0.3">
      <c r="A3602" s="6">
        <v>42969</v>
      </c>
      <c r="B3602" s="3">
        <v>30.45</v>
      </c>
      <c r="C3602" s="3">
        <v>30.45</v>
      </c>
      <c r="D3602" s="3">
        <v>30.35</v>
      </c>
      <c r="E3602" s="3">
        <v>30.35</v>
      </c>
      <c r="F3602" s="3">
        <v>8</v>
      </c>
      <c r="G3602" s="3">
        <v>30.45</v>
      </c>
    </row>
    <row r="3603" spans="1:7" x14ac:dyDescent="0.3">
      <c r="A3603" s="6">
        <v>42970</v>
      </c>
      <c r="B3603" s="3">
        <v>30.85</v>
      </c>
      <c r="C3603" s="3">
        <v>31</v>
      </c>
      <c r="D3603" s="3">
        <v>30.85</v>
      </c>
      <c r="E3603" s="3">
        <v>31</v>
      </c>
      <c r="F3603" s="3">
        <v>14</v>
      </c>
      <c r="G3603" s="3">
        <v>31.15</v>
      </c>
    </row>
    <row r="3604" spans="1:7" x14ac:dyDescent="0.3">
      <c r="A3604" s="6">
        <v>42971</v>
      </c>
      <c r="B3604" s="3">
        <v>31.42</v>
      </c>
      <c r="C3604" s="3">
        <v>31.5</v>
      </c>
      <c r="D3604" s="3">
        <v>31</v>
      </c>
      <c r="E3604" s="3">
        <v>31.15</v>
      </c>
      <c r="F3604" s="3">
        <v>73</v>
      </c>
      <c r="G3604" s="3">
        <v>31.15</v>
      </c>
    </row>
    <row r="3605" spans="1:7" x14ac:dyDescent="0.3">
      <c r="A3605" s="6">
        <v>42972</v>
      </c>
      <c r="B3605" s="3">
        <v>31.35</v>
      </c>
      <c r="C3605" s="3">
        <v>31.35</v>
      </c>
      <c r="D3605" s="3">
        <v>31.35</v>
      </c>
      <c r="E3605" s="3">
        <v>31.35</v>
      </c>
      <c r="F3605" s="3">
        <v>3</v>
      </c>
      <c r="G3605" s="3">
        <v>31.35</v>
      </c>
    </row>
    <row r="3606" spans="1:7" x14ac:dyDescent="0.3">
      <c r="A3606" s="6">
        <v>42975</v>
      </c>
      <c r="B3606" s="3">
        <v>32.4</v>
      </c>
      <c r="C3606" s="3">
        <v>32.4</v>
      </c>
      <c r="D3606" s="3">
        <v>32.25</v>
      </c>
      <c r="E3606" s="3">
        <v>32.299999999999997</v>
      </c>
      <c r="F3606" s="3">
        <v>55</v>
      </c>
      <c r="G3606" s="3">
        <v>32.130000000000003</v>
      </c>
    </row>
    <row r="3607" spans="1:7" x14ac:dyDescent="0.3">
      <c r="A3607" s="6">
        <v>42976</v>
      </c>
      <c r="B3607" s="3">
        <v>31.9</v>
      </c>
      <c r="C3607" s="3">
        <v>31.9</v>
      </c>
      <c r="D3607" s="3">
        <v>31.5</v>
      </c>
      <c r="E3607" s="3">
        <v>31.5</v>
      </c>
      <c r="F3607" s="3">
        <v>16</v>
      </c>
      <c r="G3607" s="3">
        <v>31.65</v>
      </c>
    </row>
    <row r="3608" spans="1:7" x14ac:dyDescent="0.3">
      <c r="A3608" s="6">
        <v>42977</v>
      </c>
      <c r="B3608" s="3">
        <v>32.200000000000003</v>
      </c>
      <c r="C3608" s="3">
        <v>32.5</v>
      </c>
      <c r="D3608" s="3">
        <v>32.14</v>
      </c>
      <c r="E3608" s="3">
        <v>32.5</v>
      </c>
      <c r="F3608" s="3">
        <v>10</v>
      </c>
      <c r="G3608" s="3">
        <v>32.15</v>
      </c>
    </row>
    <row r="3609" spans="1:7" x14ac:dyDescent="0.3">
      <c r="A3609" s="6">
        <v>42978</v>
      </c>
      <c r="B3609" s="3">
        <v>31.8</v>
      </c>
      <c r="C3609" s="3">
        <v>31.8</v>
      </c>
      <c r="D3609" s="3">
        <v>31.45</v>
      </c>
      <c r="E3609" s="3">
        <v>31.65</v>
      </c>
      <c r="F3609" s="3">
        <v>42</v>
      </c>
      <c r="G3609" s="3">
        <v>31.32</v>
      </c>
    </row>
    <row r="3610" spans="1:7" x14ac:dyDescent="0.3">
      <c r="A3610" s="6">
        <v>42979</v>
      </c>
      <c r="B3610" s="3">
        <v>32</v>
      </c>
      <c r="C3610" s="3">
        <v>32</v>
      </c>
      <c r="D3610" s="3">
        <v>31.84</v>
      </c>
      <c r="E3610" s="3">
        <v>31.84</v>
      </c>
      <c r="F3610" s="3">
        <v>8</v>
      </c>
      <c r="G3610" s="3">
        <v>32.24</v>
      </c>
    </row>
    <row r="3611" spans="1:7" x14ac:dyDescent="0.3">
      <c r="A3611" s="6">
        <v>42982</v>
      </c>
      <c r="B3611" s="3">
        <v>32.5</v>
      </c>
      <c r="C3611" s="3">
        <v>32.5</v>
      </c>
      <c r="D3611" s="3">
        <v>32.5</v>
      </c>
      <c r="E3611" s="3">
        <v>32.5</v>
      </c>
      <c r="F3611" s="3">
        <v>3</v>
      </c>
      <c r="G3611" s="3">
        <v>32.5</v>
      </c>
    </row>
    <row r="3612" spans="1:7" x14ac:dyDescent="0.3">
      <c r="A3612" s="6">
        <v>42983</v>
      </c>
      <c r="B3612" s="3">
        <v>32.200000000000003</v>
      </c>
      <c r="C3612" s="3">
        <v>32.299999999999997</v>
      </c>
      <c r="D3612" s="3">
        <v>32.1</v>
      </c>
      <c r="E3612" s="3">
        <v>32.1</v>
      </c>
      <c r="F3612" s="3">
        <v>25</v>
      </c>
      <c r="G3612" s="3">
        <v>32.1</v>
      </c>
    </row>
    <row r="3613" spans="1:7" x14ac:dyDescent="0.3">
      <c r="A3613" s="6">
        <v>42984</v>
      </c>
      <c r="B3613" s="3">
        <v>31.8</v>
      </c>
      <c r="C3613" s="3">
        <v>32.25</v>
      </c>
      <c r="D3613" s="3">
        <v>31.8</v>
      </c>
      <c r="E3613" s="3">
        <v>32.15</v>
      </c>
      <c r="F3613" s="3">
        <v>13</v>
      </c>
      <c r="G3613" s="3">
        <v>32.15</v>
      </c>
    </row>
    <row r="3614" spans="1:7" x14ac:dyDescent="0.3">
      <c r="A3614" s="6">
        <v>42985</v>
      </c>
      <c r="B3614" s="3">
        <v>32.299999999999997</v>
      </c>
      <c r="C3614" s="3">
        <v>32.299999999999997</v>
      </c>
      <c r="D3614" s="3">
        <v>32.200000000000003</v>
      </c>
      <c r="E3614" s="3">
        <v>32.200000000000003</v>
      </c>
      <c r="F3614" s="3">
        <v>25</v>
      </c>
      <c r="G3614" s="3">
        <v>32.200000000000003</v>
      </c>
    </row>
    <row r="3615" spans="1:7" x14ac:dyDescent="0.3">
      <c r="A3615" s="6">
        <v>42986</v>
      </c>
      <c r="B3615" s="3">
        <v>32.5</v>
      </c>
      <c r="C3615" s="3">
        <v>32.700000000000003</v>
      </c>
      <c r="D3615" s="3">
        <v>32.5</v>
      </c>
      <c r="E3615" s="3">
        <v>32.700000000000003</v>
      </c>
      <c r="F3615" s="3">
        <v>16</v>
      </c>
      <c r="G3615" s="3">
        <v>32.61</v>
      </c>
    </row>
    <row r="3616" spans="1:7" x14ac:dyDescent="0.3">
      <c r="A3616" s="6">
        <v>42989</v>
      </c>
      <c r="B3616" s="3">
        <v>33</v>
      </c>
      <c r="C3616" s="3">
        <v>33.200000000000003</v>
      </c>
      <c r="D3616" s="3">
        <v>33</v>
      </c>
      <c r="E3616" s="3">
        <v>33</v>
      </c>
      <c r="F3616" s="3">
        <v>21</v>
      </c>
      <c r="G3616" s="3">
        <v>33.18</v>
      </c>
    </row>
    <row r="3617" spans="1:7" x14ac:dyDescent="0.3">
      <c r="A3617" s="6">
        <v>42990</v>
      </c>
      <c r="B3617" s="3">
        <v>33.06</v>
      </c>
      <c r="C3617" s="3">
        <v>33.1</v>
      </c>
      <c r="D3617" s="3">
        <v>33.049999999999997</v>
      </c>
      <c r="E3617" s="3">
        <v>33.049999999999997</v>
      </c>
      <c r="F3617" s="3">
        <v>29</v>
      </c>
      <c r="G3617" s="3">
        <v>33.049999999999997</v>
      </c>
    </row>
    <row r="3618" spans="1:7" x14ac:dyDescent="0.3">
      <c r="A3618" s="6">
        <v>42991</v>
      </c>
      <c r="B3618" s="3">
        <v>33.299999999999997</v>
      </c>
      <c r="C3618" s="3">
        <v>33.9</v>
      </c>
      <c r="D3618" s="3">
        <v>33.299999999999997</v>
      </c>
      <c r="E3618" s="3">
        <v>33.9</v>
      </c>
      <c r="F3618" s="3">
        <v>17</v>
      </c>
      <c r="G3618" s="3">
        <v>33.9</v>
      </c>
    </row>
    <row r="3619" spans="1:7" x14ac:dyDescent="0.3">
      <c r="A3619" s="6">
        <v>42992</v>
      </c>
      <c r="B3619" s="3">
        <v>34.549999999999997</v>
      </c>
      <c r="C3619" s="3">
        <v>34.549999999999997</v>
      </c>
      <c r="D3619" s="3">
        <v>34.4</v>
      </c>
      <c r="E3619" s="3">
        <v>34.4</v>
      </c>
      <c r="F3619" s="3">
        <v>15</v>
      </c>
      <c r="G3619" s="3">
        <v>34.4</v>
      </c>
    </row>
    <row r="3620" spans="1:7" x14ac:dyDescent="0.3">
      <c r="A3620" s="6">
        <v>42993</v>
      </c>
      <c r="B3620" s="3">
        <v>34.299999999999997</v>
      </c>
      <c r="C3620" s="3">
        <v>34.5</v>
      </c>
      <c r="D3620" s="3">
        <v>34.15</v>
      </c>
      <c r="E3620" s="3">
        <v>34.4</v>
      </c>
      <c r="F3620" s="3">
        <v>43</v>
      </c>
      <c r="G3620" s="3">
        <v>34.4</v>
      </c>
    </row>
    <row r="3621" spans="1:7" x14ac:dyDescent="0.3">
      <c r="A3621" s="6">
        <v>42996</v>
      </c>
      <c r="B3621" s="3">
        <v>34.799999999999997</v>
      </c>
      <c r="C3621" s="3">
        <v>34.799999999999997</v>
      </c>
      <c r="D3621" s="3">
        <v>34.4</v>
      </c>
      <c r="E3621" s="3">
        <v>34.409999999999997</v>
      </c>
      <c r="F3621" s="3">
        <v>13</v>
      </c>
      <c r="G3621" s="3">
        <v>34.6</v>
      </c>
    </row>
    <row r="3622" spans="1:7" x14ac:dyDescent="0.3">
      <c r="A3622" s="6">
        <v>42997</v>
      </c>
      <c r="B3622" s="3">
        <v>34.25</v>
      </c>
      <c r="C3622" s="3">
        <v>34.5</v>
      </c>
      <c r="D3622" s="3">
        <v>33.75</v>
      </c>
      <c r="E3622" s="3">
        <v>33.75</v>
      </c>
      <c r="F3622" s="3">
        <v>55</v>
      </c>
      <c r="G3622" s="3">
        <v>34.15</v>
      </c>
    </row>
    <row r="3623" spans="1:7" x14ac:dyDescent="0.3">
      <c r="A3623" s="6">
        <v>42998</v>
      </c>
      <c r="B3623" s="3">
        <v>34.49</v>
      </c>
      <c r="C3623" s="3">
        <v>34.49</v>
      </c>
      <c r="D3623" s="3">
        <v>33.799999999999997</v>
      </c>
      <c r="E3623" s="3">
        <v>33.799999999999997</v>
      </c>
      <c r="F3623" s="3">
        <v>47</v>
      </c>
      <c r="G3623" s="3">
        <v>34.049999999999997</v>
      </c>
    </row>
    <row r="3624" spans="1:7" x14ac:dyDescent="0.3">
      <c r="A3624" s="6">
        <v>42999</v>
      </c>
      <c r="B3624" s="3">
        <v>33.9</v>
      </c>
      <c r="C3624" s="3">
        <v>33.9</v>
      </c>
      <c r="D3624" s="3">
        <v>33.4</v>
      </c>
      <c r="E3624" s="3">
        <v>33.46</v>
      </c>
      <c r="F3624" s="3">
        <v>32</v>
      </c>
      <c r="G3624" s="3">
        <v>33.46</v>
      </c>
    </row>
    <row r="3625" spans="1:7" x14ac:dyDescent="0.3">
      <c r="A3625" s="6">
        <v>43000</v>
      </c>
      <c r="B3625" s="3">
        <v>33.75</v>
      </c>
      <c r="C3625" s="3">
        <v>33.75</v>
      </c>
      <c r="D3625" s="3">
        <v>33.4</v>
      </c>
      <c r="E3625" s="3">
        <v>33.6</v>
      </c>
      <c r="F3625" s="3">
        <v>37</v>
      </c>
      <c r="G3625" s="3">
        <v>33.6</v>
      </c>
    </row>
    <row r="3626" spans="1:7" x14ac:dyDescent="0.3">
      <c r="A3626" s="6">
        <v>43003</v>
      </c>
      <c r="B3626" s="3">
        <v>34.200000000000003</v>
      </c>
      <c r="C3626" s="3">
        <v>34.200000000000003</v>
      </c>
      <c r="D3626" s="3">
        <v>33.85</v>
      </c>
      <c r="E3626" s="3">
        <v>33.86</v>
      </c>
      <c r="F3626" s="3">
        <v>18</v>
      </c>
      <c r="G3626" s="3">
        <v>33.86</v>
      </c>
    </row>
    <row r="3627" spans="1:7" x14ac:dyDescent="0.3">
      <c r="A3627" s="6">
        <v>43004</v>
      </c>
      <c r="B3627" s="3">
        <v>33.35</v>
      </c>
      <c r="C3627" s="3">
        <v>33.5</v>
      </c>
      <c r="D3627" s="3">
        <v>33.25</v>
      </c>
      <c r="E3627" s="3">
        <v>33.25</v>
      </c>
      <c r="F3627" s="3">
        <v>87</v>
      </c>
      <c r="G3627" s="3">
        <v>33.450000000000003</v>
      </c>
    </row>
    <row r="3628" spans="1:7" x14ac:dyDescent="0.3">
      <c r="A3628" s="6">
        <v>43005</v>
      </c>
      <c r="B3628" s="3">
        <v>33.1</v>
      </c>
      <c r="C3628" s="3">
        <v>33.1</v>
      </c>
      <c r="D3628" s="3">
        <v>32.85</v>
      </c>
      <c r="E3628" s="3">
        <v>33.049999999999997</v>
      </c>
      <c r="F3628" s="3">
        <v>33</v>
      </c>
      <c r="G3628" s="3">
        <v>33.049999999999997</v>
      </c>
    </row>
    <row r="3629" spans="1:7" x14ac:dyDescent="0.3">
      <c r="A3629" s="6">
        <v>43006</v>
      </c>
      <c r="B3629" s="3">
        <v>32.9</v>
      </c>
      <c r="C3629" s="3">
        <v>32.9</v>
      </c>
      <c r="D3629" s="3">
        <v>32</v>
      </c>
      <c r="E3629" s="3">
        <v>32</v>
      </c>
      <c r="F3629" s="3">
        <v>85</v>
      </c>
      <c r="G3629" s="3">
        <v>32.229999999999997</v>
      </c>
    </row>
    <row r="3630" spans="1:7" x14ac:dyDescent="0.3">
      <c r="A3630" s="6">
        <v>43007</v>
      </c>
      <c r="B3630" s="3">
        <v>31.8</v>
      </c>
      <c r="C3630" s="3">
        <v>31.8</v>
      </c>
      <c r="D3630" s="3">
        <v>30.74</v>
      </c>
      <c r="E3630" s="3">
        <v>30.74</v>
      </c>
      <c r="F3630" s="3">
        <v>41</v>
      </c>
      <c r="G3630" s="3">
        <v>31.15</v>
      </c>
    </row>
    <row r="3631" spans="1:7" x14ac:dyDescent="0.3">
      <c r="A3631" s="6">
        <v>43010</v>
      </c>
      <c r="B3631" s="3">
        <v>33.299999999999997</v>
      </c>
      <c r="C3631" s="3">
        <v>33.299999999999997</v>
      </c>
      <c r="D3631" s="3">
        <v>33</v>
      </c>
      <c r="E3631" s="3">
        <v>33</v>
      </c>
      <c r="F3631" s="3">
        <v>5</v>
      </c>
      <c r="G3631" s="3">
        <v>32.85</v>
      </c>
    </row>
    <row r="3632" spans="1:7" x14ac:dyDescent="0.3">
      <c r="A3632" s="6">
        <v>43011</v>
      </c>
      <c r="B3632" s="3">
        <v>33.15</v>
      </c>
      <c r="C3632" s="3">
        <v>33.159999999999997</v>
      </c>
      <c r="D3632" s="3">
        <v>33.11</v>
      </c>
      <c r="E3632" s="3">
        <v>33.11</v>
      </c>
      <c r="F3632" s="3">
        <v>9</v>
      </c>
      <c r="G3632" s="3">
        <v>33.11</v>
      </c>
    </row>
    <row r="3633" spans="1:7" x14ac:dyDescent="0.3">
      <c r="A3633" s="6">
        <v>43012</v>
      </c>
      <c r="B3633" s="3">
        <v>32.4</v>
      </c>
      <c r="C3633" s="3">
        <v>32.799999999999997</v>
      </c>
      <c r="D3633" s="3">
        <v>32.4</v>
      </c>
      <c r="E3633" s="3">
        <v>32.65</v>
      </c>
      <c r="F3633" s="3">
        <v>18</v>
      </c>
      <c r="G3633" s="3">
        <v>32.65</v>
      </c>
    </row>
    <row r="3634" spans="1:7" x14ac:dyDescent="0.3">
      <c r="A3634" s="6">
        <v>43013</v>
      </c>
      <c r="B3634" s="3">
        <v>32.85</v>
      </c>
      <c r="C3634" s="3">
        <v>32.85</v>
      </c>
      <c r="D3634" s="3">
        <v>32.85</v>
      </c>
      <c r="E3634" s="3">
        <v>32.85</v>
      </c>
      <c r="F3634" s="3">
        <v>8</v>
      </c>
      <c r="G3634" s="3">
        <v>32.85</v>
      </c>
    </row>
    <row r="3635" spans="1:7" x14ac:dyDescent="0.3">
      <c r="A3635" s="6">
        <v>43014</v>
      </c>
      <c r="B3635" s="3">
        <v>33.08</v>
      </c>
      <c r="C3635" s="3">
        <v>33.08</v>
      </c>
      <c r="D3635" s="3">
        <v>33.08</v>
      </c>
      <c r="E3635" s="3">
        <v>33.08</v>
      </c>
      <c r="F3635" s="3">
        <v>0</v>
      </c>
      <c r="G3635" s="3">
        <v>33.08</v>
      </c>
    </row>
    <row r="3636" spans="1:7" x14ac:dyDescent="0.3">
      <c r="A3636" s="6">
        <v>43017</v>
      </c>
      <c r="B3636" s="3">
        <v>32.76</v>
      </c>
      <c r="C3636" s="3">
        <v>32.76</v>
      </c>
      <c r="D3636" s="3">
        <v>32.5</v>
      </c>
      <c r="E3636" s="3">
        <v>32.5</v>
      </c>
      <c r="F3636" s="3">
        <v>18</v>
      </c>
      <c r="G3636" s="3">
        <v>32.5</v>
      </c>
    </row>
    <row r="3637" spans="1:7" x14ac:dyDescent="0.3">
      <c r="A3637" s="6">
        <v>43018</v>
      </c>
      <c r="B3637" s="3">
        <v>33</v>
      </c>
      <c r="C3637" s="3">
        <v>33.1</v>
      </c>
      <c r="D3637" s="3">
        <v>33</v>
      </c>
      <c r="E3637" s="3">
        <v>33.090000000000003</v>
      </c>
      <c r="F3637" s="3">
        <v>23</v>
      </c>
      <c r="G3637" s="3">
        <v>33.090000000000003</v>
      </c>
    </row>
    <row r="3638" spans="1:7" x14ac:dyDescent="0.3">
      <c r="A3638" s="6">
        <v>43019</v>
      </c>
      <c r="B3638" s="3">
        <v>32.9</v>
      </c>
      <c r="C3638" s="3">
        <v>33.1</v>
      </c>
      <c r="D3638" s="3">
        <v>32.9</v>
      </c>
      <c r="E3638" s="3">
        <v>33.1</v>
      </c>
      <c r="F3638" s="3">
        <v>5</v>
      </c>
      <c r="G3638" s="3">
        <v>33.1</v>
      </c>
    </row>
    <row r="3639" spans="1:7" x14ac:dyDescent="0.3">
      <c r="A3639" s="6">
        <v>43020</v>
      </c>
      <c r="B3639" s="3">
        <v>33</v>
      </c>
      <c r="C3639" s="3">
        <v>33</v>
      </c>
      <c r="D3639" s="3">
        <v>32.700000000000003</v>
      </c>
      <c r="E3639" s="3">
        <v>32.700000000000003</v>
      </c>
      <c r="F3639" s="3">
        <v>12</v>
      </c>
      <c r="G3639" s="3">
        <v>32.700000000000003</v>
      </c>
    </row>
    <row r="3640" spans="1:7" x14ac:dyDescent="0.3">
      <c r="A3640" s="6">
        <v>43021</v>
      </c>
      <c r="B3640" s="3">
        <v>33.200000000000003</v>
      </c>
      <c r="C3640" s="3">
        <v>33.200000000000003</v>
      </c>
      <c r="D3640" s="3">
        <v>33.200000000000003</v>
      </c>
      <c r="E3640" s="3">
        <v>33.200000000000003</v>
      </c>
      <c r="F3640" s="3">
        <v>1</v>
      </c>
      <c r="G3640" s="3">
        <v>33.200000000000003</v>
      </c>
    </row>
    <row r="3641" spans="1:7" x14ac:dyDescent="0.3">
      <c r="A3641" s="6">
        <v>43024</v>
      </c>
      <c r="B3641" s="3">
        <v>33.85</v>
      </c>
      <c r="C3641" s="3">
        <v>34.450000000000003</v>
      </c>
      <c r="D3641" s="3">
        <v>33.85</v>
      </c>
      <c r="E3641" s="3">
        <v>34.450000000000003</v>
      </c>
      <c r="F3641" s="3">
        <v>20</v>
      </c>
      <c r="G3641" s="3">
        <v>34.450000000000003</v>
      </c>
    </row>
    <row r="3642" spans="1:7" x14ac:dyDescent="0.3">
      <c r="A3642" s="6">
        <v>43025</v>
      </c>
      <c r="B3642" s="3">
        <v>34.450000000000003</v>
      </c>
      <c r="C3642" s="3">
        <v>34.450000000000003</v>
      </c>
      <c r="D3642" s="3">
        <v>34.15</v>
      </c>
      <c r="E3642" s="3">
        <v>34.15</v>
      </c>
      <c r="F3642" s="3">
        <v>15</v>
      </c>
      <c r="G3642" s="3">
        <v>33.71</v>
      </c>
    </row>
    <row r="3643" spans="1:7" x14ac:dyDescent="0.3">
      <c r="A3643" s="6">
        <v>43026</v>
      </c>
      <c r="B3643" s="3">
        <v>34.200000000000003</v>
      </c>
      <c r="C3643" s="3">
        <v>34.299999999999997</v>
      </c>
      <c r="D3643" s="3">
        <v>34.200000000000003</v>
      </c>
      <c r="E3643" s="3">
        <v>34.200000000000003</v>
      </c>
      <c r="F3643" s="3">
        <v>13</v>
      </c>
      <c r="G3643" s="3">
        <v>34.200000000000003</v>
      </c>
    </row>
    <row r="3644" spans="1:7" x14ac:dyDescent="0.3">
      <c r="A3644" s="6">
        <v>43027</v>
      </c>
      <c r="B3644" s="3">
        <v>33.5</v>
      </c>
      <c r="C3644" s="3">
        <v>33.5</v>
      </c>
      <c r="D3644" s="3">
        <v>33.5</v>
      </c>
      <c r="E3644" s="3">
        <v>33.5</v>
      </c>
      <c r="F3644" s="3">
        <v>8</v>
      </c>
      <c r="G3644" s="3">
        <v>33.1</v>
      </c>
    </row>
    <row r="3645" spans="1:7" x14ac:dyDescent="0.3">
      <c r="A3645" s="6">
        <v>43028</v>
      </c>
      <c r="B3645" s="3">
        <v>33.1</v>
      </c>
      <c r="C3645" s="3">
        <v>33.1</v>
      </c>
      <c r="D3645" s="3">
        <v>33.1</v>
      </c>
      <c r="E3645" s="3">
        <v>33.1</v>
      </c>
      <c r="F3645" s="3">
        <v>1</v>
      </c>
      <c r="G3645" s="3">
        <v>33.1</v>
      </c>
    </row>
    <row r="3646" spans="1:7" x14ac:dyDescent="0.3">
      <c r="A3646" s="6">
        <v>43031</v>
      </c>
      <c r="B3646" s="3">
        <v>32.75</v>
      </c>
      <c r="C3646" s="3">
        <v>32.75</v>
      </c>
      <c r="D3646" s="3">
        <v>32.75</v>
      </c>
      <c r="E3646" s="3">
        <v>32.75</v>
      </c>
      <c r="F3646" s="3">
        <v>3</v>
      </c>
      <c r="G3646" s="3">
        <v>32.75</v>
      </c>
    </row>
    <row r="3647" spans="1:7" x14ac:dyDescent="0.3">
      <c r="A3647" s="6">
        <v>43032</v>
      </c>
      <c r="B3647" s="3">
        <v>32.4</v>
      </c>
      <c r="C3647" s="3">
        <v>32.4</v>
      </c>
      <c r="D3647" s="3">
        <v>32.200000000000003</v>
      </c>
      <c r="E3647" s="3">
        <v>32.299999999999997</v>
      </c>
      <c r="F3647" s="3">
        <v>11</v>
      </c>
      <c r="G3647" s="3">
        <v>32.299999999999997</v>
      </c>
    </row>
    <row r="3648" spans="1:7" x14ac:dyDescent="0.3">
      <c r="A3648" s="6">
        <v>43033</v>
      </c>
      <c r="B3648" s="3">
        <v>32.799999999999997</v>
      </c>
      <c r="C3648" s="3">
        <v>32.9</v>
      </c>
      <c r="D3648" s="3">
        <v>32.799999999999997</v>
      </c>
      <c r="E3648" s="3">
        <v>32.9</v>
      </c>
      <c r="F3648" s="3">
        <v>6</v>
      </c>
      <c r="G3648" s="3">
        <v>32.9</v>
      </c>
    </row>
    <row r="3649" spans="1:7" x14ac:dyDescent="0.3">
      <c r="A3649" s="6">
        <v>43034</v>
      </c>
      <c r="B3649" s="3">
        <v>33.5</v>
      </c>
      <c r="C3649" s="3">
        <v>33.5</v>
      </c>
      <c r="D3649" s="3">
        <v>33.4</v>
      </c>
      <c r="E3649" s="3">
        <v>33.4</v>
      </c>
      <c r="F3649" s="3">
        <v>4</v>
      </c>
      <c r="G3649" s="3">
        <v>33.4</v>
      </c>
    </row>
    <row r="3650" spans="1:7" x14ac:dyDescent="0.3">
      <c r="A3650" s="6">
        <v>43035</v>
      </c>
      <c r="B3650" s="3">
        <v>33.200000000000003</v>
      </c>
      <c r="C3650" s="3">
        <v>33.4</v>
      </c>
      <c r="D3650" s="3">
        <v>33.200000000000003</v>
      </c>
      <c r="E3650" s="3">
        <v>33.4</v>
      </c>
      <c r="F3650" s="3">
        <v>15</v>
      </c>
      <c r="G3650" s="3">
        <v>33.4</v>
      </c>
    </row>
    <row r="3651" spans="1:7" x14ac:dyDescent="0.3">
      <c r="A3651" s="6">
        <v>43038</v>
      </c>
      <c r="B3651" s="3">
        <v>32.799999999999997</v>
      </c>
      <c r="C3651" s="3">
        <v>32.799999999999997</v>
      </c>
      <c r="D3651" s="3">
        <v>32.799999999999997</v>
      </c>
      <c r="E3651" s="3">
        <v>32.799999999999997</v>
      </c>
      <c r="F3651" s="3">
        <v>0</v>
      </c>
      <c r="G3651" s="3">
        <v>32.799999999999997</v>
      </c>
    </row>
    <row r="3652" spans="1:7" x14ac:dyDescent="0.3">
      <c r="A3652" s="6">
        <v>43039</v>
      </c>
      <c r="B3652" s="3">
        <v>32.65</v>
      </c>
      <c r="C3652" s="3">
        <v>33</v>
      </c>
      <c r="D3652" s="3">
        <v>32.65</v>
      </c>
      <c r="E3652" s="3">
        <v>33</v>
      </c>
      <c r="F3652" s="3">
        <v>4</v>
      </c>
      <c r="G3652" s="3">
        <v>32.85</v>
      </c>
    </row>
    <row r="3653" spans="1:7" x14ac:dyDescent="0.3">
      <c r="A3653" s="6">
        <v>43040</v>
      </c>
      <c r="B3653" s="3">
        <v>33.700000000000003</v>
      </c>
      <c r="C3653" s="3">
        <v>33.700000000000003</v>
      </c>
      <c r="D3653" s="3">
        <v>33.700000000000003</v>
      </c>
      <c r="E3653" s="3">
        <v>33.700000000000003</v>
      </c>
      <c r="F3653" s="3">
        <v>12</v>
      </c>
      <c r="G3653" s="3">
        <v>33.700000000000003</v>
      </c>
    </row>
    <row r="3654" spans="1:7" x14ac:dyDescent="0.3">
      <c r="A3654" s="6">
        <v>43041</v>
      </c>
      <c r="B3654" s="3">
        <v>34.299999999999997</v>
      </c>
      <c r="C3654" s="3">
        <v>34.299999999999997</v>
      </c>
      <c r="D3654" s="3">
        <v>34.299999999999997</v>
      </c>
      <c r="E3654" s="3">
        <v>34.299999999999997</v>
      </c>
      <c r="F3654" s="3">
        <v>0</v>
      </c>
      <c r="G3654" s="3">
        <v>34.299999999999997</v>
      </c>
    </row>
    <row r="3655" spans="1:7" x14ac:dyDescent="0.3">
      <c r="A3655" s="6">
        <v>43042</v>
      </c>
      <c r="B3655" s="3">
        <v>33.950000000000003</v>
      </c>
      <c r="C3655" s="3">
        <v>33.950000000000003</v>
      </c>
      <c r="D3655" s="3">
        <v>33.950000000000003</v>
      </c>
      <c r="E3655" s="3">
        <v>33.950000000000003</v>
      </c>
      <c r="F3655" s="3">
        <v>1</v>
      </c>
      <c r="G3655" s="3">
        <v>33.950000000000003</v>
      </c>
    </row>
    <row r="3656" spans="1:7" x14ac:dyDescent="0.3">
      <c r="A3656" s="6">
        <v>43045</v>
      </c>
      <c r="B3656" s="3">
        <v>35.200000000000003</v>
      </c>
      <c r="C3656" s="3">
        <v>35.200000000000003</v>
      </c>
      <c r="D3656" s="3">
        <v>35.200000000000003</v>
      </c>
      <c r="E3656" s="3">
        <v>35.200000000000003</v>
      </c>
      <c r="F3656" s="3">
        <v>11</v>
      </c>
      <c r="G3656" s="3">
        <v>35.200000000000003</v>
      </c>
    </row>
    <row r="3657" spans="1:7" x14ac:dyDescent="0.3">
      <c r="A3657" s="6">
        <v>43046</v>
      </c>
      <c r="B3657" s="3">
        <v>35.35</v>
      </c>
      <c r="C3657" s="3">
        <v>35.35</v>
      </c>
      <c r="D3657" s="3">
        <v>35.35</v>
      </c>
      <c r="E3657" s="3">
        <v>35.35</v>
      </c>
      <c r="F3657" s="3">
        <v>2</v>
      </c>
      <c r="G3657" s="3">
        <v>35.35</v>
      </c>
    </row>
    <row r="3658" spans="1:7" x14ac:dyDescent="0.3">
      <c r="A3658" s="6">
        <v>43047</v>
      </c>
      <c r="B3658" s="3">
        <v>35.049999999999997</v>
      </c>
      <c r="C3658" s="3">
        <v>35.049999999999997</v>
      </c>
      <c r="D3658" s="3">
        <v>35.049999999999997</v>
      </c>
      <c r="E3658" s="3">
        <v>35.049999999999997</v>
      </c>
      <c r="F3658" s="3">
        <v>10</v>
      </c>
      <c r="G3658" s="3">
        <v>35.42</v>
      </c>
    </row>
    <row r="3659" spans="1:7" x14ac:dyDescent="0.3">
      <c r="A3659" s="6">
        <v>43048</v>
      </c>
      <c r="B3659" s="3">
        <v>35.65</v>
      </c>
      <c r="C3659" s="3">
        <v>35.65</v>
      </c>
      <c r="D3659" s="3">
        <v>35.6</v>
      </c>
      <c r="E3659" s="3">
        <v>35.6</v>
      </c>
      <c r="F3659" s="3">
        <v>4</v>
      </c>
      <c r="G3659" s="3">
        <v>35.6</v>
      </c>
    </row>
    <row r="3660" spans="1:7" x14ac:dyDescent="0.3">
      <c r="A3660" s="6">
        <v>43049</v>
      </c>
      <c r="B3660" s="3">
        <v>35.5</v>
      </c>
      <c r="C3660" s="3">
        <v>35.85</v>
      </c>
      <c r="D3660" s="3">
        <v>35.5</v>
      </c>
      <c r="E3660" s="3">
        <v>35.85</v>
      </c>
      <c r="F3660" s="3">
        <v>7</v>
      </c>
      <c r="G3660" s="3">
        <v>35.85</v>
      </c>
    </row>
    <row r="3661" spans="1:7" x14ac:dyDescent="0.3">
      <c r="A3661" s="6">
        <v>43052</v>
      </c>
      <c r="B3661" s="3">
        <v>35.799999999999997</v>
      </c>
      <c r="C3661" s="3">
        <v>35.799999999999997</v>
      </c>
      <c r="D3661" s="3">
        <v>35.799999999999997</v>
      </c>
      <c r="E3661" s="3">
        <v>35.799999999999997</v>
      </c>
      <c r="F3661" s="3">
        <v>1</v>
      </c>
      <c r="G3661" s="3">
        <v>35.799999999999997</v>
      </c>
    </row>
    <row r="3662" spans="1:7" x14ac:dyDescent="0.3">
      <c r="A3662" s="6">
        <v>43053</v>
      </c>
      <c r="B3662" s="3">
        <v>34.799999999999997</v>
      </c>
      <c r="C3662" s="3">
        <v>34.950000000000003</v>
      </c>
      <c r="D3662" s="3">
        <v>34.5</v>
      </c>
      <c r="E3662" s="3">
        <v>34.5</v>
      </c>
      <c r="F3662" s="3">
        <v>13</v>
      </c>
      <c r="G3662" s="3">
        <v>34.5</v>
      </c>
    </row>
    <row r="3663" spans="1:7" x14ac:dyDescent="0.3">
      <c r="A3663" s="6">
        <v>43054</v>
      </c>
      <c r="B3663" s="3">
        <v>33.950000000000003</v>
      </c>
      <c r="C3663" s="3">
        <v>34.049999999999997</v>
      </c>
      <c r="D3663" s="3">
        <v>33.75</v>
      </c>
      <c r="E3663" s="3">
        <v>34.049999999999997</v>
      </c>
      <c r="F3663" s="3">
        <v>27</v>
      </c>
      <c r="G3663" s="3">
        <v>34.049999999999997</v>
      </c>
    </row>
    <row r="3664" spans="1:7" x14ac:dyDescent="0.3">
      <c r="A3664" s="6">
        <v>43055</v>
      </c>
      <c r="B3664" s="3">
        <v>34.4</v>
      </c>
      <c r="C3664" s="3">
        <v>34.4</v>
      </c>
      <c r="D3664" s="3">
        <v>34.1</v>
      </c>
      <c r="E3664" s="3">
        <v>34.1</v>
      </c>
      <c r="F3664" s="3">
        <v>25</v>
      </c>
      <c r="G3664" s="3">
        <v>34.1</v>
      </c>
    </row>
    <row r="3665" spans="1:7" x14ac:dyDescent="0.3">
      <c r="A3665" s="6">
        <v>43056</v>
      </c>
      <c r="B3665" s="3">
        <v>33.799999999999997</v>
      </c>
      <c r="C3665" s="3">
        <v>33.799999999999997</v>
      </c>
      <c r="D3665" s="3">
        <v>33.4</v>
      </c>
      <c r="E3665" s="3">
        <v>33.450000000000003</v>
      </c>
      <c r="F3665" s="3">
        <v>30</v>
      </c>
      <c r="G3665" s="3">
        <v>33.450000000000003</v>
      </c>
    </row>
    <row r="3666" spans="1:7" x14ac:dyDescent="0.3">
      <c r="A3666" s="6">
        <v>43059</v>
      </c>
      <c r="B3666" s="3">
        <v>33.4</v>
      </c>
      <c r="C3666" s="3">
        <v>33.4</v>
      </c>
      <c r="D3666" s="3">
        <v>33.25</v>
      </c>
      <c r="E3666" s="3">
        <v>33.25</v>
      </c>
      <c r="F3666" s="3">
        <v>18</v>
      </c>
      <c r="G3666" s="3">
        <v>33.25</v>
      </c>
    </row>
    <row r="3667" spans="1:7" x14ac:dyDescent="0.3">
      <c r="A3667" s="6">
        <v>43060</v>
      </c>
      <c r="B3667" s="3">
        <v>34</v>
      </c>
      <c r="C3667" s="3">
        <v>34</v>
      </c>
      <c r="D3667" s="3">
        <v>33.799999999999997</v>
      </c>
      <c r="E3667" s="3">
        <v>33.9</v>
      </c>
      <c r="F3667" s="3">
        <v>12</v>
      </c>
      <c r="G3667" s="3">
        <v>34.049999999999997</v>
      </c>
    </row>
    <row r="3668" spans="1:7" x14ac:dyDescent="0.3">
      <c r="A3668" s="6">
        <v>43061</v>
      </c>
      <c r="B3668" s="3">
        <v>33.9</v>
      </c>
      <c r="C3668" s="3">
        <v>34</v>
      </c>
      <c r="D3668" s="3">
        <v>33.9</v>
      </c>
      <c r="E3668" s="3">
        <v>34</v>
      </c>
      <c r="F3668" s="3">
        <v>11</v>
      </c>
      <c r="G3668" s="3">
        <v>34</v>
      </c>
    </row>
    <row r="3669" spans="1:7" x14ac:dyDescent="0.3">
      <c r="A3669" s="6">
        <v>43062</v>
      </c>
      <c r="B3669" s="3">
        <v>34.1</v>
      </c>
      <c r="C3669" s="3">
        <v>34.450000000000003</v>
      </c>
      <c r="D3669" s="3">
        <v>34</v>
      </c>
      <c r="E3669" s="3">
        <v>34.450000000000003</v>
      </c>
      <c r="F3669" s="3">
        <v>37</v>
      </c>
      <c r="G3669" s="3">
        <v>34.450000000000003</v>
      </c>
    </row>
    <row r="3670" spans="1:7" x14ac:dyDescent="0.3">
      <c r="A3670" s="6">
        <v>43063</v>
      </c>
      <c r="B3670" s="3">
        <v>34.85</v>
      </c>
      <c r="C3670" s="3">
        <v>34.9</v>
      </c>
      <c r="D3670" s="3">
        <v>34.799999999999997</v>
      </c>
      <c r="E3670" s="3">
        <v>34.9</v>
      </c>
      <c r="F3670" s="3">
        <v>23</v>
      </c>
      <c r="G3670" s="3">
        <v>34.9</v>
      </c>
    </row>
    <row r="3671" spans="1:7" x14ac:dyDescent="0.3">
      <c r="A3671" s="6">
        <v>43066</v>
      </c>
      <c r="B3671" s="3">
        <v>35.25</v>
      </c>
      <c r="C3671" s="3">
        <v>35.25</v>
      </c>
      <c r="D3671" s="3">
        <v>35.200000000000003</v>
      </c>
      <c r="E3671" s="3">
        <v>35.200000000000003</v>
      </c>
      <c r="F3671" s="3">
        <v>18</v>
      </c>
      <c r="G3671" s="3">
        <v>35.200000000000003</v>
      </c>
    </row>
    <row r="3672" spans="1:7" x14ac:dyDescent="0.3">
      <c r="A3672" s="6">
        <v>43067</v>
      </c>
      <c r="B3672" s="3">
        <v>34.4</v>
      </c>
      <c r="C3672" s="3">
        <v>35</v>
      </c>
      <c r="D3672" s="3">
        <v>34.4</v>
      </c>
      <c r="E3672" s="3">
        <v>34.85</v>
      </c>
      <c r="F3672" s="3">
        <v>30</v>
      </c>
      <c r="G3672" s="3">
        <v>34.85</v>
      </c>
    </row>
    <row r="3673" spans="1:7" x14ac:dyDescent="0.3">
      <c r="A3673" s="6">
        <v>43068</v>
      </c>
      <c r="B3673" s="3">
        <v>34.700000000000003</v>
      </c>
      <c r="C3673" s="3">
        <v>34.75</v>
      </c>
      <c r="D3673" s="3">
        <v>34.5</v>
      </c>
      <c r="E3673" s="3">
        <v>34.65</v>
      </c>
      <c r="F3673" s="3">
        <v>63</v>
      </c>
      <c r="G3673" s="3">
        <v>34.65</v>
      </c>
    </row>
    <row r="3674" spans="1:7" x14ac:dyDescent="0.3">
      <c r="A3674" s="6">
        <v>43069</v>
      </c>
      <c r="B3674" s="3">
        <v>33.35</v>
      </c>
      <c r="C3674" s="3">
        <v>34.200000000000003</v>
      </c>
      <c r="D3674" s="3">
        <v>33.35</v>
      </c>
      <c r="E3674" s="3">
        <v>34.049999999999997</v>
      </c>
      <c r="F3674" s="3">
        <v>11</v>
      </c>
      <c r="G3674" s="3">
        <v>34.15</v>
      </c>
    </row>
    <row r="3675" spans="1:7" x14ac:dyDescent="0.3">
      <c r="A3675" s="6">
        <v>43070</v>
      </c>
      <c r="B3675" s="3">
        <v>28.95</v>
      </c>
      <c r="C3675" s="3">
        <v>28.95</v>
      </c>
      <c r="D3675" s="3">
        <v>28.95</v>
      </c>
      <c r="E3675" s="3">
        <v>28.95</v>
      </c>
      <c r="F3675" s="3">
        <v>10</v>
      </c>
      <c r="G3675" s="3">
        <v>29.15</v>
      </c>
    </row>
    <row r="3676" spans="1:7" x14ac:dyDescent="0.3">
      <c r="A3676" s="6">
        <v>43073</v>
      </c>
      <c r="B3676" s="3">
        <v>29</v>
      </c>
      <c r="C3676" s="3">
        <v>29.05</v>
      </c>
      <c r="D3676" s="3">
        <v>29</v>
      </c>
      <c r="E3676" s="3">
        <v>29</v>
      </c>
      <c r="F3676" s="3">
        <v>20</v>
      </c>
      <c r="G3676" s="3">
        <v>29</v>
      </c>
    </row>
    <row r="3677" spans="1:7" x14ac:dyDescent="0.3">
      <c r="A3677" s="6">
        <v>43074</v>
      </c>
      <c r="B3677" s="3">
        <v>28.65</v>
      </c>
      <c r="C3677" s="3">
        <v>28.85</v>
      </c>
      <c r="D3677" s="3">
        <v>28.65</v>
      </c>
      <c r="E3677" s="3">
        <v>28.85</v>
      </c>
      <c r="F3677" s="3">
        <v>17</v>
      </c>
      <c r="G3677" s="3">
        <v>28.85</v>
      </c>
    </row>
    <row r="3678" spans="1:7" x14ac:dyDescent="0.3">
      <c r="A3678" s="6">
        <v>43075</v>
      </c>
      <c r="B3678" s="3">
        <v>28.75</v>
      </c>
      <c r="C3678" s="3">
        <v>28.75</v>
      </c>
      <c r="D3678" s="3">
        <v>28.4</v>
      </c>
      <c r="E3678" s="3">
        <v>28.4</v>
      </c>
      <c r="F3678" s="3">
        <v>35</v>
      </c>
      <c r="G3678" s="3">
        <v>28.4</v>
      </c>
    </row>
    <row r="3679" spans="1:7" x14ac:dyDescent="0.3">
      <c r="A3679" s="6">
        <v>43076</v>
      </c>
      <c r="B3679" s="3">
        <v>28.4</v>
      </c>
      <c r="C3679" s="3">
        <v>28.65</v>
      </c>
      <c r="D3679" s="3">
        <v>28.4</v>
      </c>
      <c r="E3679" s="3">
        <v>28.65</v>
      </c>
      <c r="F3679" s="3">
        <v>11</v>
      </c>
      <c r="G3679" s="3">
        <v>28.56</v>
      </c>
    </row>
    <row r="3680" spans="1:7" x14ac:dyDescent="0.3">
      <c r="A3680" s="6">
        <v>43077</v>
      </c>
      <c r="B3680" s="3">
        <v>28.1</v>
      </c>
      <c r="C3680" s="3">
        <v>28.1</v>
      </c>
      <c r="D3680" s="3">
        <v>28.1</v>
      </c>
      <c r="E3680" s="3">
        <v>28.1</v>
      </c>
      <c r="F3680" s="3">
        <v>9</v>
      </c>
      <c r="G3680" s="3">
        <v>28.37</v>
      </c>
    </row>
    <row r="3681" spans="1:7" x14ac:dyDescent="0.3">
      <c r="A3681" s="6">
        <v>43080</v>
      </c>
      <c r="B3681" s="3">
        <v>28.1</v>
      </c>
      <c r="C3681" s="3">
        <v>28.1</v>
      </c>
      <c r="D3681" s="3">
        <v>28.1</v>
      </c>
      <c r="E3681" s="3">
        <v>28.1</v>
      </c>
      <c r="F3681" s="3">
        <v>0</v>
      </c>
      <c r="G3681" s="3">
        <v>28.1</v>
      </c>
    </row>
    <row r="3682" spans="1:7" x14ac:dyDescent="0.3">
      <c r="A3682" s="6">
        <v>43081</v>
      </c>
      <c r="B3682" s="3">
        <v>28.55</v>
      </c>
      <c r="C3682" s="3">
        <v>28.55</v>
      </c>
      <c r="D3682" s="3">
        <v>28.3</v>
      </c>
      <c r="E3682" s="3">
        <v>28.3</v>
      </c>
      <c r="F3682" s="3">
        <v>75</v>
      </c>
      <c r="G3682" s="3">
        <v>28.4</v>
      </c>
    </row>
    <row r="3683" spans="1:7" x14ac:dyDescent="0.3">
      <c r="A3683" s="6">
        <v>43082</v>
      </c>
      <c r="B3683" s="3">
        <v>28</v>
      </c>
      <c r="C3683" s="3">
        <v>28.1</v>
      </c>
      <c r="D3683" s="3">
        <v>27.8</v>
      </c>
      <c r="E3683" s="3">
        <v>27.8</v>
      </c>
      <c r="F3683" s="3">
        <v>10</v>
      </c>
      <c r="G3683" s="3">
        <v>27.85</v>
      </c>
    </row>
    <row r="3684" spans="1:7" x14ac:dyDescent="0.3">
      <c r="A3684" s="6">
        <v>43083</v>
      </c>
      <c r="B3684" s="3">
        <v>27.7</v>
      </c>
      <c r="C3684" s="3">
        <v>27.7</v>
      </c>
      <c r="D3684" s="3">
        <v>27.7</v>
      </c>
      <c r="E3684" s="3">
        <v>27.7</v>
      </c>
      <c r="F3684" s="3">
        <v>47</v>
      </c>
      <c r="G3684" s="3">
        <v>27.7</v>
      </c>
    </row>
    <row r="3685" spans="1:7" x14ac:dyDescent="0.3">
      <c r="A3685" s="6">
        <v>43084</v>
      </c>
      <c r="B3685" s="3">
        <v>27.8</v>
      </c>
      <c r="C3685" s="3">
        <v>28.1</v>
      </c>
      <c r="D3685" s="3">
        <v>27.75</v>
      </c>
      <c r="E3685" s="3">
        <v>28</v>
      </c>
      <c r="F3685" s="3">
        <v>14</v>
      </c>
      <c r="G3685" s="3">
        <v>28</v>
      </c>
    </row>
    <row r="3686" spans="1:7" x14ac:dyDescent="0.3">
      <c r="A3686" s="6">
        <v>43087</v>
      </c>
      <c r="B3686" s="3">
        <v>27.35</v>
      </c>
      <c r="C3686" s="3">
        <v>27.35</v>
      </c>
      <c r="D3686" s="3">
        <v>27.25</v>
      </c>
      <c r="E3686" s="3">
        <v>27.25</v>
      </c>
      <c r="F3686" s="3">
        <v>22</v>
      </c>
      <c r="G3686" s="3">
        <v>27.25</v>
      </c>
    </row>
    <row r="3687" spans="1:7" x14ac:dyDescent="0.3">
      <c r="A3687" s="6">
        <v>43088</v>
      </c>
      <c r="B3687" s="3">
        <v>27.2</v>
      </c>
      <c r="C3687" s="3">
        <v>27.2</v>
      </c>
      <c r="D3687" s="3">
        <v>27.2</v>
      </c>
      <c r="E3687" s="3">
        <v>27.2</v>
      </c>
      <c r="F3687" s="3">
        <v>8</v>
      </c>
      <c r="G3687" s="3">
        <v>27.2</v>
      </c>
    </row>
    <row r="3688" spans="1:7" x14ac:dyDescent="0.3">
      <c r="A3688" s="6">
        <v>43089</v>
      </c>
      <c r="B3688" s="3">
        <v>27.45</v>
      </c>
      <c r="C3688" s="3">
        <v>27.46</v>
      </c>
      <c r="D3688" s="3">
        <v>27.45</v>
      </c>
      <c r="E3688" s="3">
        <v>27.46</v>
      </c>
      <c r="F3688" s="3">
        <v>5</v>
      </c>
      <c r="G3688" s="3">
        <v>27.46</v>
      </c>
    </row>
    <row r="3689" spans="1:7" x14ac:dyDescent="0.3">
      <c r="A3689" s="6">
        <v>43090</v>
      </c>
      <c r="B3689" s="3">
        <v>27.25</v>
      </c>
      <c r="C3689" s="3">
        <v>27.75</v>
      </c>
      <c r="D3689" s="3">
        <v>27.1</v>
      </c>
      <c r="E3689" s="3">
        <v>27.75</v>
      </c>
      <c r="F3689" s="3">
        <v>72</v>
      </c>
      <c r="G3689" s="3">
        <v>27.75</v>
      </c>
    </row>
    <row r="3690" spans="1:7" x14ac:dyDescent="0.3">
      <c r="A3690" s="6">
        <v>43091</v>
      </c>
      <c r="B3690" s="3">
        <v>27.5</v>
      </c>
      <c r="C3690" s="3">
        <v>27.85</v>
      </c>
      <c r="D3690" s="3">
        <v>27.5</v>
      </c>
      <c r="E3690" s="3">
        <v>27.85</v>
      </c>
      <c r="F3690" s="3">
        <v>27</v>
      </c>
      <c r="G3690" s="3">
        <v>27.8</v>
      </c>
    </row>
    <row r="3691" spans="1:7" x14ac:dyDescent="0.3">
      <c r="A3691" s="6">
        <v>43096</v>
      </c>
      <c r="B3691" s="3">
        <v>27.5</v>
      </c>
      <c r="C3691" s="3">
        <v>27.5</v>
      </c>
      <c r="D3691" s="3">
        <v>27.45</v>
      </c>
      <c r="E3691" s="3">
        <v>27.45</v>
      </c>
      <c r="F3691" s="3">
        <v>7</v>
      </c>
      <c r="G3691" s="3">
        <v>27.45</v>
      </c>
    </row>
    <row r="3692" spans="1:7" x14ac:dyDescent="0.3">
      <c r="A3692" s="6">
        <v>43097</v>
      </c>
      <c r="B3692" s="3">
        <v>27.5</v>
      </c>
      <c r="C3692" s="3">
        <v>27.5</v>
      </c>
      <c r="D3692" s="3">
        <v>27.5</v>
      </c>
      <c r="E3692" s="3">
        <v>27.5</v>
      </c>
      <c r="F3692" s="3">
        <v>4</v>
      </c>
      <c r="G3692" s="3">
        <v>28.48</v>
      </c>
    </row>
    <row r="3693" spans="1:7" x14ac:dyDescent="0.3">
      <c r="A3693" s="6">
        <v>43098</v>
      </c>
      <c r="B3693" s="3">
        <v>28.6</v>
      </c>
      <c r="C3693" s="3">
        <v>28.6</v>
      </c>
      <c r="D3693" s="3">
        <v>28.3</v>
      </c>
      <c r="E3693" s="3">
        <v>28.3</v>
      </c>
      <c r="F3693" s="3">
        <v>14</v>
      </c>
      <c r="G3693" s="3">
        <v>28.3</v>
      </c>
    </row>
    <row r="3694" spans="1:7" x14ac:dyDescent="0.3">
      <c r="A3694" s="6">
        <v>43102</v>
      </c>
      <c r="B3694" s="3">
        <v>27.75</v>
      </c>
      <c r="C3694" s="3">
        <v>27.75</v>
      </c>
      <c r="D3694" s="3">
        <v>27.65</v>
      </c>
      <c r="E3694" s="3">
        <v>27.75</v>
      </c>
      <c r="F3694" s="3">
        <v>18</v>
      </c>
      <c r="G3694" s="3">
        <v>27.75</v>
      </c>
    </row>
    <row r="3695" spans="1:7" x14ac:dyDescent="0.3">
      <c r="A3695" s="6">
        <v>43103</v>
      </c>
      <c r="B3695" s="3">
        <v>27.7</v>
      </c>
      <c r="C3695" s="3">
        <v>27.74</v>
      </c>
      <c r="D3695" s="3">
        <v>27.5</v>
      </c>
      <c r="E3695" s="3">
        <v>27.74</v>
      </c>
      <c r="F3695" s="3">
        <v>82</v>
      </c>
      <c r="G3695" s="3">
        <v>27.74</v>
      </c>
    </row>
    <row r="3696" spans="1:7" x14ac:dyDescent="0.3">
      <c r="A3696" s="6">
        <v>43104</v>
      </c>
      <c r="B3696" s="3">
        <v>27.35</v>
      </c>
      <c r="C3696" s="3">
        <v>27.5</v>
      </c>
      <c r="D3696" s="3">
        <v>27.25</v>
      </c>
      <c r="E3696" s="3">
        <v>27.25</v>
      </c>
      <c r="F3696" s="3">
        <v>61</v>
      </c>
      <c r="G3696" s="3">
        <v>27.25</v>
      </c>
    </row>
    <row r="3697" spans="1:7" x14ac:dyDescent="0.3">
      <c r="A3697" s="6">
        <v>43105</v>
      </c>
      <c r="B3697" s="3">
        <v>26.7</v>
      </c>
      <c r="C3697" s="3">
        <v>26.9</v>
      </c>
      <c r="D3697" s="3">
        <v>26.7</v>
      </c>
      <c r="E3697" s="3">
        <v>26.85</v>
      </c>
      <c r="F3697" s="3">
        <v>30</v>
      </c>
      <c r="G3697" s="3">
        <v>27.05</v>
      </c>
    </row>
    <row r="3698" spans="1:7" x14ac:dyDescent="0.3">
      <c r="A3698" s="6">
        <v>43108</v>
      </c>
      <c r="B3698" s="3">
        <v>27.6</v>
      </c>
      <c r="C3698" s="3">
        <v>27.6</v>
      </c>
      <c r="D3698" s="3">
        <v>27.6</v>
      </c>
      <c r="E3698" s="3">
        <v>27.6</v>
      </c>
      <c r="F3698" s="3">
        <v>1</v>
      </c>
      <c r="G3698" s="3">
        <v>27.57</v>
      </c>
    </row>
    <row r="3699" spans="1:7" x14ac:dyDescent="0.3">
      <c r="A3699" s="6">
        <v>43109</v>
      </c>
      <c r="B3699" s="3">
        <v>28.04</v>
      </c>
      <c r="C3699" s="3">
        <v>28.6</v>
      </c>
      <c r="D3699" s="3">
        <v>28.04</v>
      </c>
      <c r="E3699" s="3">
        <v>28.6</v>
      </c>
      <c r="F3699" s="3">
        <v>36</v>
      </c>
      <c r="G3699" s="3">
        <v>28.6</v>
      </c>
    </row>
    <row r="3700" spans="1:7" x14ac:dyDescent="0.3">
      <c r="A3700" s="6">
        <v>43110</v>
      </c>
      <c r="B3700" s="3">
        <v>28.5</v>
      </c>
      <c r="C3700" s="3">
        <v>28.5</v>
      </c>
      <c r="D3700" s="3">
        <v>28.5</v>
      </c>
      <c r="E3700" s="3">
        <v>28.5</v>
      </c>
      <c r="F3700" s="3">
        <v>4</v>
      </c>
      <c r="G3700" s="3">
        <v>28.5</v>
      </c>
    </row>
    <row r="3701" spans="1:7" x14ac:dyDescent="0.3">
      <c r="A3701" s="6">
        <v>43111</v>
      </c>
      <c r="B3701" s="3">
        <v>28.55</v>
      </c>
      <c r="C3701" s="3">
        <v>28.75</v>
      </c>
      <c r="D3701" s="3">
        <v>28.45</v>
      </c>
      <c r="E3701" s="3">
        <v>28.45</v>
      </c>
      <c r="F3701" s="3">
        <v>47</v>
      </c>
      <c r="G3701" s="3">
        <v>28.45</v>
      </c>
    </row>
    <row r="3702" spans="1:7" x14ac:dyDescent="0.3">
      <c r="A3702" s="6">
        <v>43112</v>
      </c>
      <c r="B3702" s="3">
        <v>29.15</v>
      </c>
      <c r="C3702" s="3">
        <v>29.25</v>
      </c>
      <c r="D3702" s="3">
        <v>29.15</v>
      </c>
      <c r="E3702" s="3">
        <v>29.25</v>
      </c>
      <c r="F3702" s="3">
        <v>90</v>
      </c>
      <c r="G3702" s="3">
        <v>29.25</v>
      </c>
    </row>
    <row r="3703" spans="1:7" x14ac:dyDescent="0.3">
      <c r="A3703" s="6">
        <v>43115</v>
      </c>
      <c r="B3703" s="3">
        <v>28.45</v>
      </c>
      <c r="C3703" s="3">
        <v>28.45</v>
      </c>
      <c r="D3703" s="3">
        <v>28.4</v>
      </c>
      <c r="E3703" s="3">
        <v>28.4</v>
      </c>
      <c r="F3703" s="3">
        <v>16</v>
      </c>
      <c r="G3703" s="3">
        <v>28.53</v>
      </c>
    </row>
    <row r="3704" spans="1:7" x14ac:dyDescent="0.3">
      <c r="A3704" s="6">
        <v>43116</v>
      </c>
      <c r="B3704" s="3">
        <v>28.8</v>
      </c>
      <c r="C3704" s="3">
        <v>29</v>
      </c>
      <c r="D3704" s="3">
        <v>28.75</v>
      </c>
      <c r="E3704" s="3">
        <v>28.9</v>
      </c>
      <c r="F3704" s="3">
        <v>24</v>
      </c>
      <c r="G3704" s="3">
        <v>28.9</v>
      </c>
    </row>
    <row r="3705" spans="1:7" x14ac:dyDescent="0.3">
      <c r="A3705" s="6">
        <v>43117</v>
      </c>
      <c r="B3705" s="3">
        <v>28.8</v>
      </c>
      <c r="C3705" s="3">
        <v>29.15</v>
      </c>
      <c r="D3705" s="3">
        <v>28.8</v>
      </c>
      <c r="E3705" s="3">
        <v>29.1</v>
      </c>
      <c r="F3705" s="3">
        <v>31</v>
      </c>
      <c r="G3705" s="3">
        <v>29.1</v>
      </c>
    </row>
    <row r="3706" spans="1:7" x14ac:dyDescent="0.3">
      <c r="A3706" s="6">
        <v>43118</v>
      </c>
      <c r="B3706" s="3">
        <v>28.7</v>
      </c>
      <c r="C3706" s="3">
        <v>28.8</v>
      </c>
      <c r="D3706" s="3">
        <v>28.7</v>
      </c>
      <c r="E3706" s="3">
        <v>28.7</v>
      </c>
      <c r="F3706" s="3">
        <v>16</v>
      </c>
      <c r="G3706" s="3">
        <v>28.7</v>
      </c>
    </row>
    <row r="3707" spans="1:7" x14ac:dyDescent="0.3">
      <c r="A3707" s="6">
        <v>43119</v>
      </c>
      <c r="B3707" s="3">
        <v>28.47</v>
      </c>
      <c r="C3707" s="3">
        <v>28.47</v>
      </c>
      <c r="D3707" s="3">
        <v>28.2</v>
      </c>
      <c r="E3707" s="3">
        <v>28.2</v>
      </c>
      <c r="F3707" s="3">
        <v>21</v>
      </c>
      <c r="G3707" s="3">
        <v>28.3</v>
      </c>
    </row>
    <row r="3708" spans="1:7" x14ac:dyDescent="0.3">
      <c r="A3708" s="6">
        <v>43122</v>
      </c>
      <c r="B3708" s="3">
        <v>28.8</v>
      </c>
      <c r="C3708" s="3">
        <v>28.8</v>
      </c>
      <c r="D3708" s="3">
        <v>28.8</v>
      </c>
      <c r="E3708" s="3">
        <v>28.8</v>
      </c>
      <c r="F3708" s="3">
        <v>0</v>
      </c>
      <c r="G3708" s="3">
        <v>28.8</v>
      </c>
    </row>
    <row r="3709" spans="1:7" x14ac:dyDescent="0.3">
      <c r="A3709" s="6">
        <v>43123</v>
      </c>
      <c r="B3709" s="3">
        <v>28.5</v>
      </c>
      <c r="C3709" s="3">
        <v>28.5</v>
      </c>
      <c r="D3709" s="3">
        <v>28.25</v>
      </c>
      <c r="E3709" s="3">
        <v>28.3</v>
      </c>
      <c r="F3709" s="3">
        <v>65</v>
      </c>
      <c r="G3709" s="3">
        <v>28.3</v>
      </c>
    </row>
    <row r="3710" spans="1:7" x14ac:dyDescent="0.3">
      <c r="A3710" s="6">
        <v>43124</v>
      </c>
      <c r="B3710" s="3">
        <v>28.35</v>
      </c>
      <c r="C3710" s="3">
        <v>28.45</v>
      </c>
      <c r="D3710" s="3">
        <v>28.3</v>
      </c>
      <c r="E3710" s="3">
        <v>28.3</v>
      </c>
      <c r="F3710" s="3">
        <v>36</v>
      </c>
      <c r="G3710" s="3">
        <v>28.28</v>
      </c>
    </row>
    <row r="3711" spans="1:7" x14ac:dyDescent="0.3">
      <c r="A3711" s="6">
        <v>43125</v>
      </c>
      <c r="B3711" s="3">
        <v>28.6</v>
      </c>
      <c r="C3711" s="3">
        <v>28.6</v>
      </c>
      <c r="D3711" s="3">
        <v>28.4</v>
      </c>
      <c r="E3711" s="3">
        <v>28.4</v>
      </c>
      <c r="F3711" s="3">
        <v>29</v>
      </c>
      <c r="G3711" s="3">
        <v>28.5</v>
      </c>
    </row>
    <row r="3712" spans="1:7" x14ac:dyDescent="0.3">
      <c r="A3712" s="6">
        <v>43126</v>
      </c>
      <c r="B3712" s="3">
        <v>28.9</v>
      </c>
      <c r="C3712" s="3">
        <v>28.9</v>
      </c>
      <c r="D3712" s="3">
        <v>28.75</v>
      </c>
      <c r="E3712" s="3">
        <v>28.9</v>
      </c>
      <c r="F3712" s="3">
        <v>61</v>
      </c>
      <c r="G3712" s="3">
        <v>28.83</v>
      </c>
    </row>
    <row r="3713" spans="1:7" x14ac:dyDescent="0.3">
      <c r="A3713" s="6">
        <v>43129</v>
      </c>
      <c r="B3713" s="3">
        <v>28.45</v>
      </c>
      <c r="C3713" s="3">
        <v>28.6</v>
      </c>
      <c r="D3713" s="3">
        <v>28.45</v>
      </c>
      <c r="E3713" s="3">
        <v>28.5</v>
      </c>
      <c r="F3713" s="3">
        <v>24</v>
      </c>
      <c r="G3713" s="3">
        <v>28.5</v>
      </c>
    </row>
    <row r="3714" spans="1:7" x14ac:dyDescent="0.3">
      <c r="A3714" s="6">
        <v>43130</v>
      </c>
      <c r="B3714" s="3">
        <v>28.2</v>
      </c>
      <c r="C3714" s="3">
        <v>28.2</v>
      </c>
      <c r="D3714" s="3">
        <v>27.95</v>
      </c>
      <c r="E3714" s="3">
        <v>27.95</v>
      </c>
      <c r="F3714" s="3">
        <v>27</v>
      </c>
      <c r="G3714" s="3">
        <v>27.95</v>
      </c>
    </row>
    <row r="3715" spans="1:7" x14ac:dyDescent="0.3">
      <c r="A3715" s="6">
        <v>43131</v>
      </c>
      <c r="B3715" s="3">
        <v>28.35</v>
      </c>
      <c r="C3715" s="3">
        <v>28.9</v>
      </c>
      <c r="D3715" s="3">
        <v>28.35</v>
      </c>
      <c r="E3715" s="3">
        <v>28.8</v>
      </c>
      <c r="F3715" s="3">
        <v>14</v>
      </c>
      <c r="G3715" s="3">
        <v>28.78</v>
      </c>
    </row>
    <row r="3716" spans="1:7" x14ac:dyDescent="0.3">
      <c r="A3716" s="6">
        <v>43132</v>
      </c>
      <c r="B3716" s="3">
        <v>25.05</v>
      </c>
      <c r="C3716" s="3">
        <v>25.2</v>
      </c>
      <c r="D3716" s="3">
        <v>24.8</v>
      </c>
      <c r="E3716" s="3">
        <v>25.2</v>
      </c>
      <c r="F3716" s="3">
        <v>30</v>
      </c>
      <c r="G3716" s="3">
        <v>25.4</v>
      </c>
    </row>
    <row r="3717" spans="1:7" x14ac:dyDescent="0.3">
      <c r="A3717" s="6">
        <v>43133</v>
      </c>
      <c r="B3717" s="3">
        <v>25.4</v>
      </c>
      <c r="C3717" s="3">
        <v>25.8</v>
      </c>
      <c r="D3717" s="3">
        <v>25.4</v>
      </c>
      <c r="E3717" s="3">
        <v>25.8</v>
      </c>
      <c r="F3717" s="3">
        <v>13</v>
      </c>
      <c r="G3717" s="3">
        <v>25.8</v>
      </c>
    </row>
    <row r="3718" spans="1:7" x14ac:dyDescent="0.3">
      <c r="A3718" s="6">
        <v>43136</v>
      </c>
      <c r="B3718" s="3">
        <v>24.95</v>
      </c>
      <c r="C3718" s="3">
        <v>25.05</v>
      </c>
      <c r="D3718" s="3">
        <v>24.95</v>
      </c>
      <c r="E3718" s="3">
        <v>25.05</v>
      </c>
      <c r="F3718" s="3">
        <v>12</v>
      </c>
      <c r="G3718" s="3">
        <v>25.05</v>
      </c>
    </row>
    <row r="3719" spans="1:7" x14ac:dyDescent="0.3">
      <c r="A3719" s="6">
        <v>43137</v>
      </c>
      <c r="B3719" s="3">
        <v>25.32</v>
      </c>
      <c r="C3719" s="3">
        <v>25.32</v>
      </c>
      <c r="D3719" s="3">
        <v>25.32</v>
      </c>
      <c r="E3719" s="3">
        <v>25.32</v>
      </c>
      <c r="F3719" s="3">
        <v>0</v>
      </c>
      <c r="G3719" s="3">
        <v>25.32</v>
      </c>
    </row>
    <row r="3720" spans="1:7" x14ac:dyDescent="0.3">
      <c r="A3720" s="6">
        <v>43138</v>
      </c>
      <c r="B3720" s="3">
        <v>25.65</v>
      </c>
      <c r="C3720" s="3">
        <v>25.65</v>
      </c>
      <c r="D3720" s="3">
        <v>25.55</v>
      </c>
      <c r="E3720" s="3">
        <v>25.55</v>
      </c>
      <c r="F3720" s="3">
        <v>36</v>
      </c>
      <c r="G3720" s="3">
        <v>25.55</v>
      </c>
    </row>
    <row r="3721" spans="1:7" x14ac:dyDescent="0.3">
      <c r="A3721" s="6">
        <v>43139</v>
      </c>
      <c r="B3721" s="3">
        <v>25.35</v>
      </c>
      <c r="C3721" s="3">
        <v>25.35</v>
      </c>
      <c r="D3721" s="3">
        <v>25.05</v>
      </c>
      <c r="E3721" s="3">
        <v>25.1</v>
      </c>
      <c r="F3721" s="3">
        <v>8</v>
      </c>
      <c r="G3721" s="3">
        <v>25.1</v>
      </c>
    </row>
    <row r="3722" spans="1:7" x14ac:dyDescent="0.3">
      <c r="A3722" s="6">
        <v>43140</v>
      </c>
      <c r="B3722" s="3">
        <v>25.35</v>
      </c>
      <c r="C3722" s="3">
        <v>25.5</v>
      </c>
      <c r="D3722" s="3">
        <v>25</v>
      </c>
      <c r="E3722" s="3">
        <v>25.1</v>
      </c>
      <c r="F3722" s="3">
        <v>25</v>
      </c>
      <c r="G3722" s="3">
        <v>25.31</v>
      </c>
    </row>
    <row r="3723" spans="1:7" x14ac:dyDescent="0.3">
      <c r="A3723" s="6">
        <v>43143</v>
      </c>
      <c r="B3723" s="3">
        <v>25.05</v>
      </c>
      <c r="C3723" s="3">
        <v>25.34</v>
      </c>
      <c r="D3723" s="3">
        <v>25.05</v>
      </c>
      <c r="E3723" s="3">
        <v>25.34</v>
      </c>
      <c r="F3723" s="3">
        <v>16</v>
      </c>
      <c r="G3723" s="3">
        <v>25.34</v>
      </c>
    </row>
    <row r="3724" spans="1:7" x14ac:dyDescent="0.3">
      <c r="A3724" s="6">
        <v>43144</v>
      </c>
      <c r="B3724" s="3">
        <v>26.06</v>
      </c>
      <c r="C3724" s="3">
        <v>26.5</v>
      </c>
      <c r="D3724" s="3">
        <v>26.05</v>
      </c>
      <c r="E3724" s="3">
        <v>26.5</v>
      </c>
      <c r="F3724" s="3">
        <v>22</v>
      </c>
      <c r="G3724" s="3">
        <v>26.43</v>
      </c>
    </row>
    <row r="3725" spans="1:7" x14ac:dyDescent="0.3">
      <c r="A3725" s="6">
        <v>43145</v>
      </c>
      <c r="B3725" s="3">
        <v>26.55</v>
      </c>
      <c r="C3725" s="3">
        <v>26.55</v>
      </c>
      <c r="D3725" s="3">
        <v>26.55</v>
      </c>
      <c r="E3725" s="3">
        <v>26.55</v>
      </c>
      <c r="F3725" s="3">
        <v>1</v>
      </c>
      <c r="G3725" s="3">
        <v>26.55</v>
      </c>
    </row>
    <row r="3726" spans="1:7" x14ac:dyDescent="0.3">
      <c r="A3726" s="6">
        <v>43146</v>
      </c>
      <c r="B3726" s="3">
        <v>26.36</v>
      </c>
      <c r="C3726" s="3">
        <v>26.6</v>
      </c>
      <c r="D3726" s="3">
        <v>26.35</v>
      </c>
      <c r="E3726" s="3">
        <v>26.45</v>
      </c>
      <c r="F3726" s="3">
        <v>13</v>
      </c>
      <c r="G3726" s="3">
        <v>26.4</v>
      </c>
    </row>
    <row r="3727" spans="1:7" x14ac:dyDescent="0.3">
      <c r="A3727" s="6">
        <v>43147</v>
      </c>
      <c r="B3727" s="3">
        <v>27.2</v>
      </c>
      <c r="C3727" s="3">
        <v>27.2</v>
      </c>
      <c r="D3727" s="3">
        <v>27</v>
      </c>
      <c r="E3727" s="3">
        <v>27</v>
      </c>
      <c r="F3727" s="3">
        <v>37</v>
      </c>
      <c r="G3727" s="3">
        <v>27.06</v>
      </c>
    </row>
    <row r="3728" spans="1:7" x14ac:dyDescent="0.3">
      <c r="A3728" s="6">
        <v>43150</v>
      </c>
      <c r="B3728" s="3">
        <v>28.15</v>
      </c>
      <c r="C3728" s="3">
        <v>28.15</v>
      </c>
      <c r="D3728" s="3">
        <v>28</v>
      </c>
      <c r="E3728" s="3">
        <v>28.05</v>
      </c>
      <c r="F3728" s="3">
        <v>15</v>
      </c>
      <c r="G3728" s="3">
        <v>28.05</v>
      </c>
    </row>
    <row r="3729" spans="1:7" x14ac:dyDescent="0.3">
      <c r="A3729" s="6">
        <v>43151</v>
      </c>
      <c r="B3729" s="3">
        <v>28.6</v>
      </c>
      <c r="C3729" s="3">
        <v>28.6</v>
      </c>
      <c r="D3729" s="3">
        <v>27.89</v>
      </c>
      <c r="E3729" s="3">
        <v>28.2</v>
      </c>
      <c r="F3729" s="3">
        <v>65</v>
      </c>
      <c r="G3729" s="3">
        <v>28.2</v>
      </c>
    </row>
    <row r="3730" spans="1:7" x14ac:dyDescent="0.3">
      <c r="A3730" s="6">
        <v>43152</v>
      </c>
      <c r="B3730" s="3">
        <v>28</v>
      </c>
      <c r="C3730" s="3">
        <v>28.15</v>
      </c>
      <c r="D3730" s="3">
        <v>27.85</v>
      </c>
      <c r="E3730" s="3">
        <v>27.9</v>
      </c>
      <c r="F3730" s="3">
        <v>40</v>
      </c>
      <c r="G3730" s="3">
        <v>27.9</v>
      </c>
    </row>
    <row r="3731" spans="1:7" x14ac:dyDescent="0.3">
      <c r="A3731" s="6">
        <v>43153</v>
      </c>
      <c r="B3731" s="3">
        <v>27.8</v>
      </c>
      <c r="C3731" s="3">
        <v>27.8</v>
      </c>
      <c r="D3731" s="3">
        <v>27.7</v>
      </c>
      <c r="E3731" s="3">
        <v>27.7</v>
      </c>
      <c r="F3731" s="3">
        <v>4</v>
      </c>
      <c r="G3731" s="3">
        <v>27.51</v>
      </c>
    </row>
    <row r="3732" spans="1:7" x14ac:dyDescent="0.3">
      <c r="A3732" s="6">
        <v>43154</v>
      </c>
      <c r="B3732" s="3">
        <v>27.9</v>
      </c>
      <c r="C3732" s="3">
        <v>27.9</v>
      </c>
      <c r="D3732" s="3">
        <v>27.6</v>
      </c>
      <c r="E3732" s="3">
        <v>27.6</v>
      </c>
      <c r="F3732" s="3">
        <v>12</v>
      </c>
      <c r="G3732" s="3">
        <v>27.6</v>
      </c>
    </row>
    <row r="3733" spans="1:7" x14ac:dyDescent="0.3">
      <c r="A3733" s="6">
        <v>43157</v>
      </c>
      <c r="B3733" s="3">
        <v>27.11</v>
      </c>
      <c r="C3733" s="3">
        <v>27.11</v>
      </c>
      <c r="D3733" s="3">
        <v>27</v>
      </c>
      <c r="E3733" s="3">
        <v>27.05</v>
      </c>
      <c r="F3733" s="3">
        <v>27</v>
      </c>
      <c r="G3733" s="3">
        <v>27.05</v>
      </c>
    </row>
    <row r="3734" spans="1:7" x14ac:dyDescent="0.3">
      <c r="A3734" s="6">
        <v>43158</v>
      </c>
      <c r="B3734" s="3">
        <v>27.2</v>
      </c>
      <c r="C3734" s="3">
        <v>27.5</v>
      </c>
      <c r="D3734" s="3">
        <v>27.2</v>
      </c>
      <c r="E3734" s="3">
        <v>27.5</v>
      </c>
      <c r="F3734" s="3">
        <v>83</v>
      </c>
      <c r="G3734" s="3">
        <v>27.5</v>
      </c>
    </row>
    <row r="3735" spans="1:7" x14ac:dyDescent="0.3">
      <c r="A3735" s="6">
        <v>43159</v>
      </c>
      <c r="B3735" s="3">
        <v>27.5</v>
      </c>
      <c r="C3735" s="3">
        <v>27.7</v>
      </c>
      <c r="D3735" s="3">
        <v>27.3</v>
      </c>
      <c r="E3735" s="3">
        <v>27.3</v>
      </c>
      <c r="F3735" s="3">
        <v>51</v>
      </c>
      <c r="G3735" s="3">
        <v>27.3</v>
      </c>
    </row>
    <row r="3736" spans="1:7" x14ac:dyDescent="0.3">
      <c r="A3736" s="6">
        <v>43160</v>
      </c>
      <c r="B3736" s="3">
        <v>26.35</v>
      </c>
      <c r="C3736" s="3">
        <v>26.35</v>
      </c>
      <c r="D3736" s="3">
        <v>25.75</v>
      </c>
      <c r="E3736" s="3">
        <v>25.75</v>
      </c>
      <c r="F3736" s="3">
        <v>24</v>
      </c>
      <c r="G3736" s="3">
        <v>25.75</v>
      </c>
    </row>
    <row r="3737" spans="1:7" x14ac:dyDescent="0.3">
      <c r="A3737" s="6">
        <v>43161</v>
      </c>
      <c r="B3737" s="3">
        <v>24.8</v>
      </c>
      <c r="C3737" s="3">
        <v>24.9</v>
      </c>
      <c r="D3737" s="3">
        <v>24.8</v>
      </c>
      <c r="E3737" s="3">
        <v>24.9</v>
      </c>
      <c r="F3737" s="3">
        <v>21</v>
      </c>
      <c r="G3737" s="3">
        <v>24.9</v>
      </c>
    </row>
    <row r="3738" spans="1:7" x14ac:dyDescent="0.3">
      <c r="A3738" s="6">
        <v>43164</v>
      </c>
      <c r="B3738" s="3">
        <v>24.78</v>
      </c>
      <c r="C3738" s="3">
        <v>24.78</v>
      </c>
      <c r="D3738" s="3">
        <v>24.78</v>
      </c>
      <c r="E3738" s="3">
        <v>24.78</v>
      </c>
      <c r="F3738" s="3">
        <v>0</v>
      </c>
      <c r="G3738" s="3">
        <v>24.78</v>
      </c>
    </row>
    <row r="3739" spans="1:7" x14ac:dyDescent="0.3">
      <c r="A3739" s="6">
        <v>43165</v>
      </c>
      <c r="B3739" s="3">
        <v>25.3</v>
      </c>
      <c r="C3739" s="3">
        <v>25.3</v>
      </c>
      <c r="D3739" s="3">
        <v>25.3</v>
      </c>
      <c r="E3739" s="3">
        <v>25.3</v>
      </c>
      <c r="F3739" s="3">
        <v>0</v>
      </c>
      <c r="G3739" s="3">
        <v>25.3</v>
      </c>
    </row>
    <row r="3740" spans="1:7" x14ac:dyDescent="0.3">
      <c r="A3740" s="6">
        <v>43166</v>
      </c>
      <c r="B3740" s="3">
        <v>25.2</v>
      </c>
      <c r="C3740" s="3">
        <v>25.5</v>
      </c>
      <c r="D3740" s="3">
        <v>25.15</v>
      </c>
      <c r="E3740" s="3">
        <v>25.5</v>
      </c>
      <c r="F3740" s="3">
        <v>36</v>
      </c>
      <c r="G3740" s="3">
        <v>25.5</v>
      </c>
    </row>
    <row r="3741" spans="1:7" x14ac:dyDescent="0.3">
      <c r="A3741" s="6">
        <v>43167</v>
      </c>
      <c r="B3741" s="3">
        <v>25.8</v>
      </c>
      <c r="C3741" s="3">
        <v>26</v>
      </c>
      <c r="D3741" s="3">
        <v>25.8</v>
      </c>
      <c r="E3741" s="3">
        <v>25.85</v>
      </c>
      <c r="F3741" s="3">
        <v>10</v>
      </c>
      <c r="G3741" s="3">
        <v>26</v>
      </c>
    </row>
    <row r="3742" spans="1:7" x14ac:dyDescent="0.3">
      <c r="A3742" s="6">
        <v>43168</v>
      </c>
      <c r="B3742" s="3">
        <v>26.4</v>
      </c>
      <c r="C3742" s="3">
        <v>26.65</v>
      </c>
      <c r="D3742" s="3">
        <v>26.3</v>
      </c>
      <c r="E3742" s="3">
        <v>26.56</v>
      </c>
      <c r="F3742" s="3">
        <v>41</v>
      </c>
      <c r="G3742" s="3">
        <v>26.56</v>
      </c>
    </row>
    <row r="3743" spans="1:7" x14ac:dyDescent="0.3">
      <c r="A3743" s="6">
        <v>43171</v>
      </c>
      <c r="B3743" s="3">
        <v>27.5</v>
      </c>
      <c r="C3743" s="3">
        <v>28</v>
      </c>
      <c r="D3743" s="3">
        <v>27.25</v>
      </c>
      <c r="E3743" s="3">
        <v>27.25</v>
      </c>
      <c r="F3743" s="3">
        <v>63</v>
      </c>
      <c r="G3743" s="3">
        <v>27.38</v>
      </c>
    </row>
    <row r="3744" spans="1:7" x14ac:dyDescent="0.3">
      <c r="A3744" s="6">
        <v>43172</v>
      </c>
      <c r="B3744" s="3">
        <v>27.3</v>
      </c>
      <c r="C3744" s="3">
        <v>27.45</v>
      </c>
      <c r="D3744" s="3">
        <v>27.3</v>
      </c>
      <c r="E3744" s="3">
        <v>27.43</v>
      </c>
      <c r="F3744" s="3">
        <v>16</v>
      </c>
      <c r="G3744" s="3">
        <v>27.43</v>
      </c>
    </row>
    <row r="3745" spans="1:7" x14ac:dyDescent="0.3">
      <c r="A3745" s="6">
        <v>43173</v>
      </c>
      <c r="B3745" s="3">
        <v>26.9</v>
      </c>
      <c r="C3745" s="3">
        <v>27.35</v>
      </c>
      <c r="D3745" s="3">
        <v>26.85</v>
      </c>
      <c r="E3745" s="3">
        <v>26.95</v>
      </c>
      <c r="F3745" s="3">
        <v>54</v>
      </c>
      <c r="G3745" s="3">
        <v>26.93</v>
      </c>
    </row>
    <row r="3746" spans="1:7" x14ac:dyDescent="0.3">
      <c r="A3746" s="6">
        <v>43174</v>
      </c>
      <c r="B3746" s="3">
        <v>27</v>
      </c>
      <c r="C3746" s="3">
        <v>27.1</v>
      </c>
      <c r="D3746" s="3">
        <v>26.95</v>
      </c>
      <c r="E3746" s="3">
        <v>26.95</v>
      </c>
      <c r="F3746" s="3">
        <v>25</v>
      </c>
      <c r="G3746" s="3">
        <v>26.95</v>
      </c>
    </row>
    <row r="3747" spans="1:7" x14ac:dyDescent="0.3">
      <c r="A3747" s="6">
        <v>43175</v>
      </c>
      <c r="B3747" s="3">
        <v>27.35</v>
      </c>
      <c r="C3747" s="3">
        <v>27.4</v>
      </c>
      <c r="D3747" s="3">
        <v>27.05</v>
      </c>
      <c r="E3747" s="3">
        <v>27.4</v>
      </c>
      <c r="F3747" s="3">
        <v>68</v>
      </c>
      <c r="G3747" s="3">
        <v>27.4</v>
      </c>
    </row>
    <row r="3748" spans="1:7" x14ac:dyDescent="0.3">
      <c r="A3748" s="6">
        <v>43178</v>
      </c>
      <c r="B3748" s="3">
        <v>27.3</v>
      </c>
      <c r="C3748" s="3">
        <v>27.3</v>
      </c>
      <c r="D3748" s="3">
        <v>27.15</v>
      </c>
      <c r="E3748" s="3">
        <v>27.2</v>
      </c>
      <c r="F3748" s="3">
        <v>53</v>
      </c>
      <c r="G3748" s="3">
        <v>27.25</v>
      </c>
    </row>
    <row r="3749" spans="1:7" x14ac:dyDescent="0.3">
      <c r="A3749" s="6">
        <v>43179</v>
      </c>
      <c r="B3749" s="3">
        <v>27.2</v>
      </c>
      <c r="C3749" s="3">
        <v>27.6</v>
      </c>
      <c r="D3749" s="3">
        <v>27.2</v>
      </c>
      <c r="E3749" s="3">
        <v>27.5</v>
      </c>
      <c r="F3749" s="3">
        <v>175</v>
      </c>
      <c r="G3749" s="3">
        <v>27.6</v>
      </c>
    </row>
    <row r="3750" spans="1:7" x14ac:dyDescent="0.3">
      <c r="A3750" s="6">
        <v>43180</v>
      </c>
      <c r="B3750" s="3">
        <v>27.85</v>
      </c>
      <c r="C3750" s="3">
        <v>28.15</v>
      </c>
      <c r="D3750" s="3">
        <v>27.85</v>
      </c>
      <c r="E3750" s="3">
        <v>28.15</v>
      </c>
      <c r="F3750" s="3">
        <v>190</v>
      </c>
      <c r="G3750" s="3">
        <v>28.1</v>
      </c>
    </row>
    <row r="3751" spans="1:7" x14ac:dyDescent="0.3">
      <c r="A3751" s="6">
        <v>43181</v>
      </c>
      <c r="B3751" s="3">
        <v>28.6</v>
      </c>
      <c r="C3751" s="3">
        <v>28.85</v>
      </c>
      <c r="D3751" s="3">
        <v>28.6</v>
      </c>
      <c r="E3751" s="3">
        <v>28.64</v>
      </c>
      <c r="F3751" s="3">
        <v>142</v>
      </c>
      <c r="G3751" s="3">
        <v>28.57</v>
      </c>
    </row>
    <row r="3752" spans="1:7" x14ac:dyDescent="0.3">
      <c r="A3752" s="6">
        <v>43182</v>
      </c>
      <c r="B3752" s="3">
        <v>28.2</v>
      </c>
      <c r="C3752" s="3">
        <v>28.6</v>
      </c>
      <c r="D3752" s="3">
        <v>28.2</v>
      </c>
      <c r="E3752" s="3">
        <v>28.55</v>
      </c>
      <c r="F3752" s="3">
        <v>61</v>
      </c>
      <c r="G3752" s="3">
        <v>28.63</v>
      </c>
    </row>
    <row r="3753" spans="1:7" x14ac:dyDescent="0.3">
      <c r="A3753" s="6">
        <v>43185</v>
      </c>
      <c r="B3753" s="3">
        <v>28.2</v>
      </c>
      <c r="C3753" s="3">
        <v>28.35</v>
      </c>
      <c r="D3753" s="3">
        <v>28</v>
      </c>
      <c r="E3753" s="3">
        <v>28</v>
      </c>
      <c r="F3753" s="3">
        <v>82</v>
      </c>
      <c r="G3753" s="3">
        <v>28</v>
      </c>
    </row>
    <row r="3754" spans="1:7" x14ac:dyDescent="0.3">
      <c r="A3754" s="6">
        <v>43186</v>
      </c>
      <c r="B3754" s="3">
        <v>28</v>
      </c>
      <c r="C3754" s="3">
        <v>28.15</v>
      </c>
      <c r="D3754" s="3">
        <v>27.95</v>
      </c>
      <c r="E3754" s="3">
        <v>28</v>
      </c>
      <c r="F3754" s="3">
        <v>80</v>
      </c>
      <c r="G3754" s="3">
        <v>27.95</v>
      </c>
    </row>
    <row r="3755" spans="1:7" x14ac:dyDescent="0.3">
      <c r="A3755" s="6">
        <v>43187</v>
      </c>
      <c r="B3755" s="3">
        <v>28.25</v>
      </c>
      <c r="C3755" s="3">
        <v>28.4</v>
      </c>
      <c r="D3755" s="3">
        <v>28.25</v>
      </c>
      <c r="E3755" s="3">
        <v>28.3</v>
      </c>
      <c r="F3755" s="3">
        <v>18</v>
      </c>
      <c r="G3755" s="3">
        <v>28.3</v>
      </c>
    </row>
    <row r="3756" spans="1:7" x14ac:dyDescent="0.3">
      <c r="A3756" s="6">
        <v>43193</v>
      </c>
      <c r="B3756" s="3">
        <v>26.9</v>
      </c>
      <c r="C3756" s="3">
        <v>26.9</v>
      </c>
      <c r="D3756" s="3">
        <v>26.9</v>
      </c>
      <c r="E3756" s="3">
        <v>26.9</v>
      </c>
      <c r="F3756" s="3">
        <v>6</v>
      </c>
      <c r="G3756" s="3">
        <v>26.9</v>
      </c>
    </row>
    <row r="3757" spans="1:7" x14ac:dyDescent="0.3">
      <c r="A3757" s="6">
        <v>43194</v>
      </c>
      <c r="B3757" s="3">
        <v>27.65</v>
      </c>
      <c r="C3757" s="3">
        <v>27.8</v>
      </c>
      <c r="D3757" s="3">
        <v>27.65</v>
      </c>
      <c r="E3757" s="3">
        <v>27.8</v>
      </c>
      <c r="F3757" s="3">
        <v>17</v>
      </c>
      <c r="G3757" s="3">
        <v>27.8</v>
      </c>
    </row>
    <row r="3758" spans="1:7" x14ac:dyDescent="0.3">
      <c r="A3758" s="6">
        <v>43195</v>
      </c>
      <c r="B3758" s="3">
        <v>27.78</v>
      </c>
      <c r="C3758" s="3">
        <v>27.78</v>
      </c>
      <c r="D3758" s="3">
        <v>27.78</v>
      </c>
      <c r="E3758" s="3">
        <v>27.78</v>
      </c>
      <c r="F3758" s="3">
        <v>0</v>
      </c>
      <c r="G3758" s="3">
        <v>27.78</v>
      </c>
    </row>
    <row r="3759" spans="1:7" x14ac:dyDescent="0.3">
      <c r="A3759" s="6">
        <v>43196</v>
      </c>
      <c r="B3759" s="3">
        <v>27.75</v>
      </c>
      <c r="C3759" s="3">
        <v>28.4</v>
      </c>
      <c r="D3759" s="3">
        <v>27.75</v>
      </c>
      <c r="E3759" s="3">
        <v>28.4</v>
      </c>
      <c r="F3759" s="3">
        <v>33</v>
      </c>
      <c r="G3759" s="3">
        <v>28.55</v>
      </c>
    </row>
    <row r="3760" spans="1:7" x14ac:dyDescent="0.3">
      <c r="A3760" s="6">
        <v>43199</v>
      </c>
      <c r="B3760" s="3">
        <v>29.05</v>
      </c>
      <c r="C3760" s="3">
        <v>29.05</v>
      </c>
      <c r="D3760" s="3">
        <v>29.05</v>
      </c>
      <c r="E3760" s="3">
        <v>29.05</v>
      </c>
      <c r="F3760" s="3">
        <v>5</v>
      </c>
      <c r="G3760" s="3">
        <v>29.05</v>
      </c>
    </row>
    <row r="3761" spans="1:7" x14ac:dyDescent="0.3">
      <c r="A3761" s="6">
        <v>43200</v>
      </c>
      <c r="B3761" s="3">
        <v>28.95</v>
      </c>
      <c r="C3761" s="3">
        <v>29.05</v>
      </c>
      <c r="D3761" s="3">
        <v>28.95</v>
      </c>
      <c r="E3761" s="3">
        <v>29.05</v>
      </c>
      <c r="F3761" s="3">
        <v>13</v>
      </c>
      <c r="G3761" s="3">
        <v>29.05</v>
      </c>
    </row>
    <row r="3762" spans="1:7" x14ac:dyDescent="0.3">
      <c r="A3762" s="6">
        <v>43201</v>
      </c>
      <c r="B3762" s="3">
        <v>28.95</v>
      </c>
      <c r="C3762" s="3">
        <v>29</v>
      </c>
      <c r="D3762" s="3">
        <v>28.95</v>
      </c>
      <c r="E3762" s="3">
        <v>28.95</v>
      </c>
      <c r="F3762" s="3">
        <v>29</v>
      </c>
      <c r="G3762" s="3">
        <v>28.95</v>
      </c>
    </row>
    <row r="3763" spans="1:7" x14ac:dyDescent="0.3">
      <c r="A3763" s="6">
        <v>43202</v>
      </c>
      <c r="B3763" s="3">
        <v>28.7</v>
      </c>
      <c r="C3763" s="3">
        <v>28.7</v>
      </c>
      <c r="D3763" s="3">
        <v>28.67</v>
      </c>
      <c r="E3763" s="3">
        <v>28.7</v>
      </c>
      <c r="F3763" s="3">
        <v>17</v>
      </c>
      <c r="G3763" s="3">
        <v>28.7</v>
      </c>
    </row>
    <row r="3764" spans="1:7" x14ac:dyDescent="0.3">
      <c r="A3764" s="6">
        <v>43203</v>
      </c>
      <c r="B3764" s="3">
        <v>29.15</v>
      </c>
      <c r="C3764" s="3">
        <v>29.15</v>
      </c>
      <c r="D3764" s="3">
        <v>29.15</v>
      </c>
      <c r="E3764" s="3">
        <v>29.15</v>
      </c>
      <c r="F3764" s="3">
        <v>1</v>
      </c>
      <c r="G3764" s="3">
        <v>29.3</v>
      </c>
    </row>
    <row r="3765" spans="1:7" x14ac:dyDescent="0.3">
      <c r="A3765" s="6">
        <v>43206</v>
      </c>
      <c r="B3765" s="3">
        <v>29.18</v>
      </c>
      <c r="C3765" s="3">
        <v>29.18</v>
      </c>
      <c r="D3765" s="3">
        <v>29.18</v>
      </c>
      <c r="E3765" s="3">
        <v>29.18</v>
      </c>
      <c r="F3765" s="3">
        <v>0</v>
      </c>
      <c r="G3765" s="3">
        <v>29.18</v>
      </c>
    </row>
    <row r="3766" spans="1:7" x14ac:dyDescent="0.3">
      <c r="A3766" s="6">
        <v>43207</v>
      </c>
      <c r="B3766" s="3">
        <v>28</v>
      </c>
      <c r="C3766" s="3">
        <v>28.1</v>
      </c>
      <c r="D3766" s="3">
        <v>28</v>
      </c>
      <c r="E3766" s="3">
        <v>28.1</v>
      </c>
      <c r="F3766" s="3">
        <v>22</v>
      </c>
      <c r="G3766" s="3">
        <v>28.1</v>
      </c>
    </row>
    <row r="3767" spans="1:7" x14ac:dyDescent="0.3">
      <c r="A3767" s="6">
        <v>43208</v>
      </c>
      <c r="B3767" s="3">
        <v>28.18</v>
      </c>
      <c r="C3767" s="3">
        <v>28.18</v>
      </c>
      <c r="D3767" s="3">
        <v>28.18</v>
      </c>
      <c r="E3767" s="3">
        <v>28.18</v>
      </c>
      <c r="F3767" s="3">
        <v>0</v>
      </c>
      <c r="G3767" s="3">
        <v>28.18</v>
      </c>
    </row>
    <row r="3768" spans="1:7" x14ac:dyDescent="0.3">
      <c r="A3768" s="6">
        <v>43209</v>
      </c>
      <c r="B3768" s="3">
        <v>28.5</v>
      </c>
      <c r="C3768" s="3">
        <v>28.85</v>
      </c>
      <c r="D3768" s="3">
        <v>28.5</v>
      </c>
      <c r="E3768" s="3">
        <v>28.85</v>
      </c>
      <c r="F3768" s="3">
        <v>30</v>
      </c>
      <c r="G3768" s="3">
        <v>28.85</v>
      </c>
    </row>
    <row r="3769" spans="1:7" x14ac:dyDescent="0.3">
      <c r="A3769" s="6">
        <v>43210</v>
      </c>
      <c r="B3769" s="3">
        <v>28.88</v>
      </c>
      <c r="C3769" s="3">
        <v>28.88</v>
      </c>
      <c r="D3769" s="3">
        <v>28.88</v>
      </c>
      <c r="E3769" s="3">
        <v>28.88</v>
      </c>
      <c r="F3769" s="3">
        <v>0</v>
      </c>
      <c r="G3769" s="3">
        <v>28.88</v>
      </c>
    </row>
    <row r="3770" spans="1:7" x14ac:dyDescent="0.3">
      <c r="A3770" s="6">
        <v>43213</v>
      </c>
      <c r="B3770" s="3">
        <v>29.2</v>
      </c>
      <c r="C3770" s="3">
        <v>29.2</v>
      </c>
      <c r="D3770" s="3">
        <v>29.1</v>
      </c>
      <c r="E3770" s="3">
        <v>29.1</v>
      </c>
      <c r="F3770" s="3">
        <v>30</v>
      </c>
      <c r="G3770" s="3">
        <v>29.1</v>
      </c>
    </row>
    <row r="3771" spans="1:7" x14ac:dyDescent="0.3">
      <c r="A3771" s="6">
        <v>43214</v>
      </c>
      <c r="B3771" s="3">
        <v>28.9</v>
      </c>
      <c r="C3771" s="3">
        <v>28.9</v>
      </c>
      <c r="D3771" s="3">
        <v>28.7</v>
      </c>
      <c r="E3771" s="3">
        <v>28.9</v>
      </c>
      <c r="F3771" s="3">
        <v>30</v>
      </c>
      <c r="G3771" s="3">
        <v>28.88</v>
      </c>
    </row>
    <row r="3772" spans="1:7" x14ac:dyDescent="0.3">
      <c r="A3772" s="6">
        <v>43215</v>
      </c>
      <c r="B3772" s="3">
        <v>29</v>
      </c>
      <c r="C3772" s="3">
        <v>29.5</v>
      </c>
      <c r="D3772" s="3">
        <v>29</v>
      </c>
      <c r="E3772" s="3">
        <v>29.5</v>
      </c>
      <c r="F3772" s="3">
        <v>3</v>
      </c>
      <c r="G3772" s="3">
        <v>29.5</v>
      </c>
    </row>
    <row r="3773" spans="1:7" x14ac:dyDescent="0.3">
      <c r="A3773" s="6">
        <v>43216</v>
      </c>
      <c r="B3773" s="3">
        <v>29.85</v>
      </c>
      <c r="C3773" s="3">
        <v>29.85</v>
      </c>
      <c r="D3773" s="3">
        <v>29.75</v>
      </c>
      <c r="E3773" s="3">
        <v>29.75</v>
      </c>
      <c r="F3773" s="3">
        <v>28</v>
      </c>
      <c r="G3773" s="3">
        <v>29.75</v>
      </c>
    </row>
    <row r="3774" spans="1:7" x14ac:dyDescent="0.3">
      <c r="A3774" s="6">
        <v>43217</v>
      </c>
      <c r="B3774" s="3">
        <v>29.75</v>
      </c>
      <c r="C3774" s="3">
        <v>29.75</v>
      </c>
      <c r="D3774" s="3">
        <v>29.75</v>
      </c>
      <c r="E3774" s="3">
        <v>29.75</v>
      </c>
      <c r="F3774" s="3">
        <v>10</v>
      </c>
      <c r="G3774" s="3">
        <v>30</v>
      </c>
    </row>
    <row r="3775" spans="1:7" x14ac:dyDescent="0.3">
      <c r="A3775" s="6">
        <v>43220</v>
      </c>
      <c r="B3775" s="3">
        <v>30.25</v>
      </c>
      <c r="C3775" s="3">
        <v>30.25</v>
      </c>
      <c r="D3775" s="3">
        <v>30.2</v>
      </c>
      <c r="E3775" s="3">
        <v>30.2</v>
      </c>
      <c r="F3775" s="3">
        <v>20</v>
      </c>
      <c r="G3775" s="3">
        <v>30.2</v>
      </c>
    </row>
    <row r="3776" spans="1:7" x14ac:dyDescent="0.3">
      <c r="A3776" s="6">
        <v>43222</v>
      </c>
      <c r="B3776" s="3">
        <v>32.799999999999997</v>
      </c>
      <c r="C3776" s="3">
        <v>32.799999999999997</v>
      </c>
      <c r="D3776" s="3">
        <v>32.700000000000003</v>
      </c>
      <c r="E3776" s="3">
        <v>32.700000000000003</v>
      </c>
      <c r="F3776" s="3">
        <v>3</v>
      </c>
      <c r="G3776" s="3">
        <v>32.700000000000003</v>
      </c>
    </row>
    <row r="3777" spans="1:7" x14ac:dyDescent="0.3">
      <c r="A3777" s="6">
        <v>43223</v>
      </c>
      <c r="B3777" s="3">
        <v>33</v>
      </c>
      <c r="C3777" s="3">
        <v>33</v>
      </c>
      <c r="D3777" s="3">
        <v>33</v>
      </c>
      <c r="E3777" s="3">
        <v>33</v>
      </c>
      <c r="F3777" s="3">
        <v>0</v>
      </c>
      <c r="G3777" s="3">
        <v>33</v>
      </c>
    </row>
    <row r="3778" spans="1:7" x14ac:dyDescent="0.3">
      <c r="A3778" s="6">
        <v>43224</v>
      </c>
      <c r="B3778" s="3">
        <v>33.700000000000003</v>
      </c>
      <c r="C3778" s="3">
        <v>33.700000000000003</v>
      </c>
      <c r="D3778" s="3">
        <v>33.700000000000003</v>
      </c>
      <c r="E3778" s="3">
        <v>33.700000000000003</v>
      </c>
      <c r="F3778" s="3">
        <v>0</v>
      </c>
      <c r="G3778" s="3">
        <v>33.700000000000003</v>
      </c>
    </row>
    <row r="3779" spans="1:7" x14ac:dyDescent="0.3">
      <c r="A3779" s="6">
        <v>43227</v>
      </c>
      <c r="B3779" s="3">
        <v>34.15</v>
      </c>
      <c r="C3779" s="3">
        <v>34.35</v>
      </c>
      <c r="D3779" s="3">
        <v>34.15</v>
      </c>
      <c r="E3779" s="3">
        <v>34.35</v>
      </c>
      <c r="F3779" s="3">
        <v>6</v>
      </c>
      <c r="G3779" s="3">
        <v>34.35</v>
      </c>
    </row>
    <row r="3780" spans="1:7" x14ac:dyDescent="0.3">
      <c r="A3780" s="6">
        <v>43228</v>
      </c>
      <c r="B3780" s="3">
        <v>34.200000000000003</v>
      </c>
      <c r="C3780" s="3">
        <v>34.200000000000003</v>
      </c>
      <c r="D3780" s="3">
        <v>34.200000000000003</v>
      </c>
      <c r="E3780" s="3">
        <v>34.200000000000003</v>
      </c>
      <c r="F3780" s="3">
        <v>0</v>
      </c>
      <c r="G3780" s="3">
        <v>34.200000000000003</v>
      </c>
    </row>
    <row r="3781" spans="1:7" x14ac:dyDescent="0.3">
      <c r="A3781" s="6">
        <v>43229</v>
      </c>
      <c r="B3781" s="3">
        <v>34.43</v>
      </c>
      <c r="C3781" s="3">
        <v>34.43</v>
      </c>
      <c r="D3781" s="3">
        <v>34.43</v>
      </c>
      <c r="E3781" s="3">
        <v>34.43</v>
      </c>
      <c r="F3781" s="3">
        <v>0</v>
      </c>
      <c r="G3781" s="3">
        <v>34.43</v>
      </c>
    </row>
    <row r="3782" spans="1:7" x14ac:dyDescent="0.3">
      <c r="A3782" s="6">
        <v>43231</v>
      </c>
      <c r="B3782" s="3">
        <v>34.75</v>
      </c>
      <c r="C3782" s="3">
        <v>34.75</v>
      </c>
      <c r="D3782" s="3">
        <v>34.75</v>
      </c>
      <c r="E3782" s="3">
        <v>34.75</v>
      </c>
      <c r="F3782" s="3">
        <v>0</v>
      </c>
      <c r="G3782" s="3">
        <v>34.75</v>
      </c>
    </row>
    <row r="3783" spans="1:7" x14ac:dyDescent="0.3">
      <c r="A3783" s="6">
        <v>43234</v>
      </c>
      <c r="B3783" s="3">
        <v>35.9</v>
      </c>
      <c r="C3783" s="3">
        <v>35.9</v>
      </c>
      <c r="D3783" s="3">
        <v>35.9</v>
      </c>
      <c r="E3783" s="3">
        <v>35.9</v>
      </c>
      <c r="F3783" s="3">
        <v>10</v>
      </c>
      <c r="G3783" s="3">
        <v>36.28</v>
      </c>
    </row>
    <row r="3784" spans="1:7" x14ac:dyDescent="0.3">
      <c r="A3784" s="6">
        <v>43235</v>
      </c>
      <c r="B3784" s="3">
        <v>37.4</v>
      </c>
      <c r="C3784" s="3">
        <v>37.4</v>
      </c>
      <c r="D3784" s="3">
        <v>37.4</v>
      </c>
      <c r="E3784" s="3">
        <v>37.4</v>
      </c>
      <c r="F3784" s="3">
        <v>0</v>
      </c>
      <c r="G3784" s="3">
        <v>37.4</v>
      </c>
    </row>
    <row r="3785" spans="1:7" x14ac:dyDescent="0.3">
      <c r="A3785" s="6">
        <v>43236</v>
      </c>
      <c r="B3785" s="3">
        <v>37.9</v>
      </c>
      <c r="C3785" s="3">
        <v>37.9</v>
      </c>
      <c r="D3785" s="3">
        <v>37.9</v>
      </c>
      <c r="E3785" s="3">
        <v>37.9</v>
      </c>
      <c r="F3785" s="3">
        <v>0</v>
      </c>
      <c r="G3785" s="3">
        <v>37.9</v>
      </c>
    </row>
    <row r="3786" spans="1:7" x14ac:dyDescent="0.3">
      <c r="A3786" s="6">
        <v>43238</v>
      </c>
      <c r="B3786" s="3">
        <v>38.1</v>
      </c>
      <c r="C3786" s="3">
        <v>38.1</v>
      </c>
      <c r="D3786" s="3">
        <v>37.799999999999997</v>
      </c>
      <c r="E3786" s="3">
        <v>37.799999999999997</v>
      </c>
      <c r="F3786" s="3">
        <v>24</v>
      </c>
      <c r="G3786" s="3">
        <v>37.799999999999997</v>
      </c>
    </row>
    <row r="3787" spans="1:7" x14ac:dyDescent="0.3">
      <c r="A3787" s="6">
        <v>43242</v>
      </c>
      <c r="B3787" s="3">
        <v>38.840000000000003</v>
      </c>
      <c r="C3787" s="3">
        <v>40.299999999999997</v>
      </c>
      <c r="D3787" s="3">
        <v>38.840000000000003</v>
      </c>
      <c r="E3787" s="3">
        <v>40.299999999999997</v>
      </c>
      <c r="F3787" s="3">
        <v>27</v>
      </c>
      <c r="G3787" s="3">
        <v>40.299999999999997</v>
      </c>
    </row>
    <row r="3788" spans="1:7" x14ac:dyDescent="0.3">
      <c r="A3788" s="6">
        <v>43243</v>
      </c>
      <c r="B3788" s="3">
        <v>40.75</v>
      </c>
      <c r="C3788" s="3">
        <v>41</v>
      </c>
      <c r="D3788" s="3">
        <v>40.75</v>
      </c>
      <c r="E3788" s="3">
        <v>40.9</v>
      </c>
      <c r="F3788" s="3">
        <v>55</v>
      </c>
      <c r="G3788" s="3">
        <v>40.9</v>
      </c>
    </row>
    <row r="3789" spans="1:7" x14ac:dyDescent="0.3">
      <c r="A3789" s="6">
        <v>43244</v>
      </c>
      <c r="B3789" s="3">
        <v>41.2</v>
      </c>
      <c r="C3789" s="3">
        <v>41.2</v>
      </c>
      <c r="D3789" s="3">
        <v>40.299999999999997</v>
      </c>
      <c r="E3789" s="3">
        <v>40.299999999999997</v>
      </c>
      <c r="F3789" s="3">
        <v>17</v>
      </c>
      <c r="G3789" s="3">
        <v>40.299999999999997</v>
      </c>
    </row>
    <row r="3790" spans="1:7" x14ac:dyDescent="0.3">
      <c r="A3790" s="6">
        <v>43245</v>
      </c>
      <c r="B3790" s="3">
        <v>40.33</v>
      </c>
      <c r="C3790" s="3">
        <v>40.33</v>
      </c>
      <c r="D3790" s="3">
        <v>40.33</v>
      </c>
      <c r="E3790" s="3">
        <v>40.33</v>
      </c>
      <c r="F3790" s="3">
        <v>0</v>
      </c>
      <c r="G3790" s="3">
        <v>40.33</v>
      </c>
    </row>
    <row r="3791" spans="1:7" x14ac:dyDescent="0.3">
      <c r="A3791" s="6">
        <v>43248</v>
      </c>
      <c r="B3791" s="3">
        <v>40.799999999999997</v>
      </c>
      <c r="C3791" s="3">
        <v>40.799999999999997</v>
      </c>
      <c r="D3791" s="3">
        <v>40.799999999999997</v>
      </c>
      <c r="E3791" s="3">
        <v>40.799999999999997</v>
      </c>
      <c r="F3791" s="3">
        <v>0</v>
      </c>
      <c r="G3791" s="3">
        <v>40.799999999999997</v>
      </c>
    </row>
    <row r="3792" spans="1:7" x14ac:dyDescent="0.3">
      <c r="A3792" s="6">
        <v>43249</v>
      </c>
      <c r="B3792" s="3">
        <v>41.3</v>
      </c>
      <c r="C3792" s="3">
        <v>41.3</v>
      </c>
      <c r="D3792" s="3">
        <v>40.9</v>
      </c>
      <c r="E3792" s="3">
        <v>40.9</v>
      </c>
      <c r="F3792" s="3">
        <v>26</v>
      </c>
      <c r="G3792" s="3">
        <v>40.9</v>
      </c>
    </row>
    <row r="3793" spans="1:7" x14ac:dyDescent="0.3">
      <c r="A3793" s="6">
        <v>43250</v>
      </c>
      <c r="B3793" s="3">
        <v>41.1</v>
      </c>
      <c r="C3793" s="3">
        <v>41.1</v>
      </c>
      <c r="D3793" s="3">
        <v>40.9</v>
      </c>
      <c r="E3793" s="3">
        <v>41</v>
      </c>
      <c r="F3793" s="3">
        <v>68</v>
      </c>
      <c r="G3793" s="3">
        <v>41</v>
      </c>
    </row>
    <row r="3794" spans="1:7" x14ac:dyDescent="0.3">
      <c r="A3794" s="6">
        <v>43251</v>
      </c>
      <c r="B3794" s="3">
        <v>41.4</v>
      </c>
      <c r="C3794" s="3">
        <v>41.75</v>
      </c>
      <c r="D3794" s="3">
        <v>41.4</v>
      </c>
      <c r="E3794" s="3">
        <v>41.75</v>
      </c>
      <c r="F3794" s="3">
        <v>30</v>
      </c>
      <c r="G3794" s="3">
        <v>41.75</v>
      </c>
    </row>
    <row r="3795" spans="1:7" x14ac:dyDescent="0.3">
      <c r="A3795" s="6">
        <v>43252</v>
      </c>
      <c r="B3795" s="3">
        <v>42.82</v>
      </c>
      <c r="C3795" s="3">
        <v>42.82</v>
      </c>
      <c r="D3795" s="3">
        <v>42.82</v>
      </c>
      <c r="E3795" s="3">
        <v>42.82</v>
      </c>
      <c r="F3795" s="3">
        <v>0</v>
      </c>
      <c r="G3795" s="3">
        <v>42.82</v>
      </c>
    </row>
    <row r="3796" spans="1:7" x14ac:dyDescent="0.3">
      <c r="A3796" s="6">
        <v>43255</v>
      </c>
      <c r="B3796" s="3">
        <v>45</v>
      </c>
      <c r="C3796" s="3">
        <v>45.05</v>
      </c>
      <c r="D3796" s="3">
        <v>45</v>
      </c>
      <c r="E3796" s="3">
        <v>45.05</v>
      </c>
      <c r="F3796" s="3">
        <v>13</v>
      </c>
      <c r="G3796" s="3">
        <v>45.05</v>
      </c>
    </row>
    <row r="3797" spans="1:7" x14ac:dyDescent="0.3">
      <c r="A3797" s="6">
        <v>43256</v>
      </c>
      <c r="B3797" s="3">
        <v>45.1</v>
      </c>
      <c r="C3797" s="3">
        <v>45.65</v>
      </c>
      <c r="D3797" s="3">
        <v>43.6</v>
      </c>
      <c r="E3797" s="3">
        <v>43.6</v>
      </c>
      <c r="F3797" s="3">
        <v>76</v>
      </c>
      <c r="G3797" s="3">
        <v>43.6</v>
      </c>
    </row>
    <row r="3798" spans="1:7" x14ac:dyDescent="0.3">
      <c r="A3798" s="6">
        <v>43257</v>
      </c>
      <c r="B3798" s="3">
        <v>42.4</v>
      </c>
      <c r="C3798" s="3">
        <v>42.4</v>
      </c>
      <c r="D3798" s="3">
        <v>42.3</v>
      </c>
      <c r="E3798" s="3">
        <v>42.3</v>
      </c>
      <c r="F3798" s="3">
        <v>13</v>
      </c>
      <c r="G3798" s="3">
        <v>42.58</v>
      </c>
    </row>
    <row r="3799" spans="1:7" x14ac:dyDescent="0.3">
      <c r="A3799" s="6">
        <v>43258</v>
      </c>
      <c r="B3799" s="3">
        <v>42.7</v>
      </c>
      <c r="C3799" s="3">
        <v>42.7</v>
      </c>
      <c r="D3799" s="3">
        <v>42.15</v>
      </c>
      <c r="E3799" s="3">
        <v>42.15</v>
      </c>
      <c r="F3799" s="3">
        <v>8</v>
      </c>
      <c r="G3799" s="3">
        <v>42.15</v>
      </c>
    </row>
    <row r="3800" spans="1:7" x14ac:dyDescent="0.3">
      <c r="A3800" s="6">
        <v>43259</v>
      </c>
      <c r="B3800" s="3">
        <v>42.65</v>
      </c>
      <c r="C3800" s="3">
        <v>42.75</v>
      </c>
      <c r="D3800" s="3">
        <v>42.45</v>
      </c>
      <c r="E3800" s="3">
        <v>42.45</v>
      </c>
      <c r="F3800" s="3">
        <v>69</v>
      </c>
      <c r="G3800" s="3">
        <v>42.45</v>
      </c>
    </row>
    <row r="3801" spans="1:7" x14ac:dyDescent="0.3">
      <c r="A3801" s="6">
        <v>43262</v>
      </c>
      <c r="B3801" s="3">
        <v>41.65</v>
      </c>
      <c r="C3801" s="3">
        <v>41.7</v>
      </c>
      <c r="D3801" s="3">
        <v>40.950000000000003</v>
      </c>
      <c r="E3801" s="3">
        <v>41</v>
      </c>
      <c r="F3801" s="3">
        <v>74</v>
      </c>
      <c r="G3801" s="3">
        <v>40.950000000000003</v>
      </c>
    </row>
    <row r="3802" spans="1:7" x14ac:dyDescent="0.3">
      <c r="A3802" s="6">
        <v>43263</v>
      </c>
      <c r="B3802" s="3">
        <v>42.05</v>
      </c>
      <c r="C3802" s="3">
        <v>42.25</v>
      </c>
      <c r="D3802" s="3">
        <v>41.75</v>
      </c>
      <c r="E3802" s="3">
        <v>42.25</v>
      </c>
      <c r="F3802" s="3">
        <v>122</v>
      </c>
      <c r="G3802" s="3">
        <v>42.2</v>
      </c>
    </row>
    <row r="3803" spans="1:7" x14ac:dyDescent="0.3">
      <c r="A3803" s="6">
        <v>43264</v>
      </c>
      <c r="B3803" s="3">
        <v>42.1</v>
      </c>
      <c r="C3803" s="3">
        <v>42.45</v>
      </c>
      <c r="D3803" s="3">
        <v>42.1</v>
      </c>
      <c r="E3803" s="3">
        <v>42.3</v>
      </c>
      <c r="F3803" s="3">
        <v>20</v>
      </c>
      <c r="G3803" s="3">
        <v>42.3</v>
      </c>
    </row>
    <row r="3804" spans="1:7" x14ac:dyDescent="0.3">
      <c r="A3804" s="6">
        <v>43265</v>
      </c>
      <c r="B3804" s="3">
        <v>41.9</v>
      </c>
      <c r="C3804" s="3">
        <v>41.9</v>
      </c>
      <c r="D3804" s="3">
        <v>41.4</v>
      </c>
      <c r="E3804" s="3">
        <v>41.45</v>
      </c>
      <c r="F3804" s="3">
        <v>74</v>
      </c>
      <c r="G3804" s="3">
        <v>41.4</v>
      </c>
    </row>
    <row r="3805" spans="1:7" x14ac:dyDescent="0.3">
      <c r="A3805" s="6">
        <v>43266</v>
      </c>
      <c r="B3805" s="3">
        <v>41.3</v>
      </c>
      <c r="C3805" s="3">
        <v>41.3</v>
      </c>
      <c r="D3805" s="3">
        <v>41.1</v>
      </c>
      <c r="E3805" s="3">
        <v>41.2</v>
      </c>
      <c r="F3805" s="3">
        <v>34</v>
      </c>
      <c r="G3805" s="3">
        <v>41.2</v>
      </c>
    </row>
    <row r="3806" spans="1:7" x14ac:dyDescent="0.3">
      <c r="A3806" s="6">
        <v>43269</v>
      </c>
      <c r="B3806" s="3">
        <v>42.35</v>
      </c>
      <c r="C3806" s="3">
        <v>42.85</v>
      </c>
      <c r="D3806" s="3">
        <v>42.35</v>
      </c>
      <c r="E3806" s="3">
        <v>42.85</v>
      </c>
      <c r="F3806" s="3">
        <v>65</v>
      </c>
      <c r="G3806" s="3">
        <v>42.85</v>
      </c>
    </row>
    <row r="3807" spans="1:7" x14ac:dyDescent="0.3">
      <c r="A3807" s="6">
        <v>43270</v>
      </c>
      <c r="B3807" s="3">
        <v>43.35</v>
      </c>
      <c r="C3807" s="3">
        <v>43.95</v>
      </c>
      <c r="D3807" s="3">
        <v>43.35</v>
      </c>
      <c r="E3807" s="3">
        <v>43.9</v>
      </c>
      <c r="F3807" s="3">
        <v>27</v>
      </c>
      <c r="G3807" s="3">
        <v>44.1</v>
      </c>
    </row>
    <row r="3808" spans="1:7" x14ac:dyDescent="0.3">
      <c r="A3808" s="6">
        <v>43271</v>
      </c>
      <c r="B3808" s="3">
        <v>44.65</v>
      </c>
      <c r="C3808" s="3">
        <v>44.7</v>
      </c>
      <c r="D3808" s="3">
        <v>44.1</v>
      </c>
      <c r="E3808" s="3">
        <v>44.1</v>
      </c>
      <c r="F3808" s="3">
        <v>144</v>
      </c>
      <c r="G3808" s="3">
        <v>44.2</v>
      </c>
    </row>
    <row r="3809" spans="1:7" x14ac:dyDescent="0.3">
      <c r="A3809" s="6">
        <v>43272</v>
      </c>
      <c r="B3809" s="3">
        <v>44.65</v>
      </c>
      <c r="C3809" s="3">
        <v>45</v>
      </c>
      <c r="D3809" s="3">
        <v>43.8</v>
      </c>
      <c r="E3809" s="3">
        <v>43.8</v>
      </c>
      <c r="F3809" s="3">
        <v>65</v>
      </c>
      <c r="G3809" s="3">
        <v>43.55</v>
      </c>
    </row>
    <row r="3810" spans="1:7" x14ac:dyDescent="0.3">
      <c r="A3810" s="6">
        <v>43273</v>
      </c>
      <c r="B3810" s="3">
        <v>44</v>
      </c>
      <c r="C3810" s="3">
        <v>44.1</v>
      </c>
      <c r="D3810" s="3">
        <v>43.86</v>
      </c>
      <c r="E3810" s="3">
        <v>44</v>
      </c>
      <c r="F3810" s="3">
        <v>22</v>
      </c>
      <c r="G3810" s="3">
        <v>44.1</v>
      </c>
    </row>
    <row r="3811" spans="1:7" x14ac:dyDescent="0.3">
      <c r="A3811" s="6">
        <v>43276</v>
      </c>
      <c r="B3811" s="3">
        <v>44.7</v>
      </c>
      <c r="C3811" s="3">
        <v>44.95</v>
      </c>
      <c r="D3811" s="3">
        <v>44.7</v>
      </c>
      <c r="E3811" s="3">
        <v>44.75</v>
      </c>
      <c r="F3811" s="3">
        <v>50</v>
      </c>
      <c r="G3811" s="3">
        <v>44.75</v>
      </c>
    </row>
    <row r="3812" spans="1:7" x14ac:dyDescent="0.3">
      <c r="A3812" s="6">
        <v>43277</v>
      </c>
      <c r="B3812" s="3">
        <v>44.7</v>
      </c>
      <c r="C3812" s="3">
        <v>44.8</v>
      </c>
      <c r="D3812" s="3">
        <v>44.35</v>
      </c>
      <c r="E3812" s="3">
        <v>44.35</v>
      </c>
      <c r="F3812" s="3">
        <v>65</v>
      </c>
      <c r="G3812" s="3">
        <v>44.5</v>
      </c>
    </row>
    <row r="3813" spans="1:7" x14ac:dyDescent="0.3">
      <c r="A3813" s="6">
        <v>43278</v>
      </c>
      <c r="B3813" s="3">
        <v>45</v>
      </c>
      <c r="C3813" s="3">
        <v>45.75</v>
      </c>
      <c r="D3813" s="3">
        <v>45</v>
      </c>
      <c r="E3813" s="3">
        <v>45.75</v>
      </c>
      <c r="F3813" s="3">
        <v>86</v>
      </c>
      <c r="G3813" s="3">
        <v>45.73</v>
      </c>
    </row>
    <row r="3814" spans="1:7" x14ac:dyDescent="0.3">
      <c r="A3814" s="6">
        <v>43279</v>
      </c>
      <c r="B3814" s="3">
        <v>46.55</v>
      </c>
      <c r="C3814" s="3">
        <v>47.4</v>
      </c>
      <c r="D3814" s="3">
        <v>46.55</v>
      </c>
      <c r="E3814" s="3">
        <v>47.4</v>
      </c>
      <c r="F3814" s="3">
        <v>53</v>
      </c>
      <c r="G3814" s="3">
        <v>47.8</v>
      </c>
    </row>
    <row r="3815" spans="1:7" x14ac:dyDescent="0.3">
      <c r="A3815" s="6">
        <v>43280</v>
      </c>
      <c r="B3815" s="3">
        <v>48.25</v>
      </c>
      <c r="C3815" s="3">
        <v>48.5</v>
      </c>
      <c r="D3815" s="3">
        <v>48.25</v>
      </c>
      <c r="E3815" s="3">
        <v>48.45</v>
      </c>
      <c r="F3815" s="3">
        <v>46</v>
      </c>
      <c r="G3815" s="3">
        <v>48.45</v>
      </c>
    </row>
    <row r="3816" spans="1:7" x14ac:dyDescent="0.3">
      <c r="A3816" s="6">
        <v>43283</v>
      </c>
      <c r="B3816" s="3">
        <v>49.2</v>
      </c>
      <c r="C3816" s="3">
        <v>49.6</v>
      </c>
      <c r="D3816" s="3">
        <v>49.1</v>
      </c>
      <c r="E3816" s="3">
        <v>49.6</v>
      </c>
      <c r="F3816" s="3">
        <v>20</v>
      </c>
      <c r="G3816" s="3">
        <v>49.5</v>
      </c>
    </row>
    <row r="3817" spans="1:7" x14ac:dyDescent="0.3">
      <c r="A3817" s="6">
        <v>43284</v>
      </c>
      <c r="B3817" s="3">
        <v>49.5</v>
      </c>
      <c r="C3817" s="3">
        <v>49.5</v>
      </c>
      <c r="D3817" s="3">
        <v>49.35</v>
      </c>
      <c r="E3817" s="3">
        <v>49.35</v>
      </c>
      <c r="F3817" s="3">
        <v>2</v>
      </c>
      <c r="G3817" s="3">
        <v>49.35</v>
      </c>
    </row>
    <row r="3818" spans="1:7" x14ac:dyDescent="0.3">
      <c r="A3818" s="6">
        <v>43285</v>
      </c>
      <c r="B3818" s="3">
        <v>50.15</v>
      </c>
      <c r="C3818" s="3">
        <v>50.2</v>
      </c>
      <c r="D3818" s="3">
        <v>50.15</v>
      </c>
      <c r="E3818" s="3">
        <v>50.2</v>
      </c>
      <c r="F3818" s="3">
        <v>21</v>
      </c>
      <c r="G3818" s="3">
        <v>50.2</v>
      </c>
    </row>
    <row r="3819" spans="1:7" x14ac:dyDescent="0.3">
      <c r="A3819" s="6">
        <v>43286</v>
      </c>
      <c r="B3819" s="3">
        <v>50</v>
      </c>
      <c r="C3819" s="3">
        <v>50</v>
      </c>
      <c r="D3819" s="3">
        <v>50</v>
      </c>
      <c r="E3819" s="3">
        <v>50</v>
      </c>
      <c r="F3819" s="3">
        <v>1</v>
      </c>
      <c r="G3819" s="3">
        <v>50</v>
      </c>
    </row>
    <row r="3820" spans="1:7" x14ac:dyDescent="0.3">
      <c r="A3820" s="6">
        <v>43287</v>
      </c>
      <c r="B3820" s="3">
        <v>48.4</v>
      </c>
      <c r="C3820" s="3">
        <v>48.4</v>
      </c>
      <c r="D3820" s="3">
        <v>48.4</v>
      </c>
      <c r="E3820" s="3">
        <v>48.4</v>
      </c>
      <c r="F3820" s="3">
        <v>10</v>
      </c>
      <c r="G3820" s="3">
        <v>48.4</v>
      </c>
    </row>
    <row r="3821" spans="1:7" x14ac:dyDescent="0.3">
      <c r="A3821" s="6">
        <v>43290</v>
      </c>
      <c r="B3821" s="3">
        <v>48.85</v>
      </c>
      <c r="C3821" s="3">
        <v>48.85</v>
      </c>
      <c r="D3821" s="3">
        <v>48.85</v>
      </c>
      <c r="E3821" s="3">
        <v>48.85</v>
      </c>
      <c r="F3821" s="3">
        <v>0</v>
      </c>
      <c r="G3821" s="3">
        <v>48.85</v>
      </c>
    </row>
    <row r="3822" spans="1:7" x14ac:dyDescent="0.3">
      <c r="A3822" s="6">
        <v>43291</v>
      </c>
      <c r="B3822" s="3">
        <v>49.4</v>
      </c>
      <c r="C3822" s="3">
        <v>49.4</v>
      </c>
      <c r="D3822" s="3">
        <v>49.4</v>
      </c>
      <c r="E3822" s="3">
        <v>49.4</v>
      </c>
      <c r="F3822" s="3">
        <v>2</v>
      </c>
      <c r="G3822" s="3">
        <v>49.4</v>
      </c>
    </row>
    <row r="3823" spans="1:7" x14ac:dyDescent="0.3">
      <c r="A3823" s="6">
        <v>43292</v>
      </c>
      <c r="B3823" s="3">
        <v>49.75</v>
      </c>
      <c r="C3823" s="3">
        <v>49.75</v>
      </c>
      <c r="D3823" s="3">
        <v>49.75</v>
      </c>
      <c r="E3823" s="3">
        <v>49.75</v>
      </c>
      <c r="F3823" s="3">
        <v>10</v>
      </c>
      <c r="G3823" s="3">
        <v>50.5</v>
      </c>
    </row>
    <row r="3824" spans="1:7" x14ac:dyDescent="0.3">
      <c r="A3824" s="6">
        <v>43293</v>
      </c>
      <c r="B3824" s="3">
        <v>50.75</v>
      </c>
      <c r="C3824" s="3">
        <v>50.75</v>
      </c>
      <c r="D3824" s="3">
        <v>50.75</v>
      </c>
      <c r="E3824" s="3">
        <v>50.75</v>
      </c>
      <c r="F3824" s="3">
        <v>0</v>
      </c>
      <c r="G3824" s="3">
        <v>50.75</v>
      </c>
    </row>
    <row r="3825" spans="1:7" x14ac:dyDescent="0.3">
      <c r="A3825" s="6">
        <v>43294</v>
      </c>
      <c r="B3825" s="3">
        <v>50.5</v>
      </c>
      <c r="C3825" s="3">
        <v>50.5</v>
      </c>
      <c r="D3825" s="3">
        <v>50</v>
      </c>
      <c r="E3825" s="3">
        <v>50</v>
      </c>
      <c r="F3825" s="3">
        <v>12</v>
      </c>
      <c r="G3825" s="3">
        <v>50</v>
      </c>
    </row>
    <row r="3826" spans="1:7" x14ac:dyDescent="0.3">
      <c r="A3826" s="6">
        <v>43297</v>
      </c>
      <c r="B3826" s="3">
        <v>51.53</v>
      </c>
      <c r="C3826" s="3">
        <v>51.53</v>
      </c>
      <c r="D3826" s="3">
        <v>51.53</v>
      </c>
      <c r="E3826" s="3">
        <v>51.53</v>
      </c>
      <c r="F3826" s="3">
        <v>0</v>
      </c>
      <c r="G3826" s="3">
        <v>51.53</v>
      </c>
    </row>
    <row r="3827" spans="1:7" x14ac:dyDescent="0.3">
      <c r="A3827" s="6">
        <v>43298</v>
      </c>
      <c r="B3827" s="3">
        <v>52</v>
      </c>
      <c r="C3827" s="3">
        <v>52</v>
      </c>
      <c r="D3827" s="3">
        <v>52</v>
      </c>
      <c r="E3827" s="3">
        <v>52</v>
      </c>
      <c r="F3827" s="3">
        <v>2</v>
      </c>
      <c r="G3827" s="3">
        <v>51.53</v>
      </c>
    </row>
    <row r="3828" spans="1:7" x14ac:dyDescent="0.3">
      <c r="A3828" s="6">
        <v>43299</v>
      </c>
      <c r="B3828" s="3">
        <v>52.15</v>
      </c>
      <c r="C3828" s="3">
        <v>52.15</v>
      </c>
      <c r="D3828" s="3">
        <v>52.15</v>
      </c>
      <c r="E3828" s="3">
        <v>52.15</v>
      </c>
      <c r="F3828" s="3">
        <v>0</v>
      </c>
      <c r="G3828" s="3">
        <v>52.15</v>
      </c>
    </row>
    <row r="3829" spans="1:7" x14ac:dyDescent="0.3">
      <c r="A3829" s="6">
        <v>43300</v>
      </c>
      <c r="B3829" s="3">
        <v>52.2</v>
      </c>
      <c r="C3829" s="3">
        <v>52.2</v>
      </c>
      <c r="D3829" s="3">
        <v>52.2</v>
      </c>
      <c r="E3829" s="3">
        <v>52.2</v>
      </c>
      <c r="F3829" s="3">
        <v>3</v>
      </c>
      <c r="G3829" s="3">
        <v>52.4</v>
      </c>
    </row>
    <row r="3830" spans="1:7" x14ac:dyDescent="0.3">
      <c r="A3830" s="6">
        <v>43301</v>
      </c>
      <c r="B3830" s="3">
        <v>51.35</v>
      </c>
      <c r="C3830" s="3">
        <v>51.6</v>
      </c>
      <c r="D3830" s="3">
        <v>51.35</v>
      </c>
      <c r="E3830" s="3">
        <v>51.4</v>
      </c>
      <c r="F3830" s="3">
        <v>16</v>
      </c>
      <c r="G3830" s="3">
        <v>51.55</v>
      </c>
    </row>
    <row r="3831" spans="1:7" x14ac:dyDescent="0.3">
      <c r="A3831" s="6">
        <v>43304</v>
      </c>
      <c r="B3831" s="3">
        <v>51.85</v>
      </c>
      <c r="C3831" s="3">
        <v>51.85</v>
      </c>
      <c r="D3831" s="3">
        <v>51.85</v>
      </c>
      <c r="E3831" s="3">
        <v>51.85</v>
      </c>
      <c r="F3831" s="3">
        <v>0</v>
      </c>
      <c r="G3831" s="3">
        <v>51.85</v>
      </c>
    </row>
    <row r="3832" spans="1:7" x14ac:dyDescent="0.3">
      <c r="A3832" s="6">
        <v>43305</v>
      </c>
      <c r="B3832" s="3">
        <v>52.4</v>
      </c>
      <c r="C3832" s="3">
        <v>52.4</v>
      </c>
      <c r="D3832" s="3">
        <v>52.4</v>
      </c>
      <c r="E3832" s="3">
        <v>52.4</v>
      </c>
      <c r="F3832" s="3">
        <v>1</v>
      </c>
      <c r="G3832" s="3">
        <v>52.4</v>
      </c>
    </row>
    <row r="3833" spans="1:7" x14ac:dyDescent="0.3">
      <c r="A3833" s="6">
        <v>43306</v>
      </c>
      <c r="B3833" s="3">
        <v>52.5</v>
      </c>
      <c r="C3833" s="3">
        <v>52.5</v>
      </c>
      <c r="D3833" s="3">
        <v>52.3</v>
      </c>
      <c r="E3833" s="3">
        <v>52.3</v>
      </c>
      <c r="F3833" s="3">
        <v>21</v>
      </c>
      <c r="G3833" s="3">
        <v>52.3</v>
      </c>
    </row>
    <row r="3834" spans="1:7" x14ac:dyDescent="0.3">
      <c r="A3834" s="6">
        <v>43307</v>
      </c>
      <c r="B3834" s="3">
        <v>51.5</v>
      </c>
      <c r="C3834" s="3">
        <v>51.5</v>
      </c>
      <c r="D3834" s="3">
        <v>50.85</v>
      </c>
      <c r="E3834" s="3">
        <v>50.85</v>
      </c>
      <c r="F3834" s="3">
        <v>19</v>
      </c>
      <c r="G3834" s="3">
        <v>50.85</v>
      </c>
    </row>
    <row r="3835" spans="1:7" x14ac:dyDescent="0.3">
      <c r="A3835" s="6">
        <v>43308</v>
      </c>
      <c r="B3835" s="3">
        <v>48.05</v>
      </c>
      <c r="C3835" s="3">
        <v>48.8</v>
      </c>
      <c r="D3835" s="3">
        <v>48.05</v>
      </c>
      <c r="E3835" s="3">
        <v>48.75</v>
      </c>
      <c r="F3835" s="3">
        <v>16</v>
      </c>
      <c r="G3835" s="3">
        <v>48.75</v>
      </c>
    </row>
    <row r="3836" spans="1:7" x14ac:dyDescent="0.3">
      <c r="A3836" s="6">
        <v>43311</v>
      </c>
      <c r="B3836" s="3">
        <v>49.5</v>
      </c>
      <c r="C3836" s="3">
        <v>49.5</v>
      </c>
      <c r="D3836" s="3">
        <v>49.5</v>
      </c>
      <c r="E3836" s="3">
        <v>49.5</v>
      </c>
      <c r="F3836" s="3">
        <v>10</v>
      </c>
      <c r="G3836" s="3">
        <v>49.5</v>
      </c>
    </row>
    <row r="3837" spans="1:7" x14ac:dyDescent="0.3">
      <c r="A3837" s="6">
        <v>43312</v>
      </c>
      <c r="B3837" s="3">
        <v>50.25</v>
      </c>
      <c r="C3837" s="3">
        <v>50.25</v>
      </c>
      <c r="D3837" s="3">
        <v>50.25</v>
      </c>
      <c r="E3837" s="3">
        <v>50.25</v>
      </c>
      <c r="F3837" s="3">
        <v>0</v>
      </c>
      <c r="G3837" s="3">
        <v>50.25</v>
      </c>
    </row>
    <row r="3838" spans="1:7" x14ac:dyDescent="0.3">
      <c r="A3838" s="6">
        <v>43313</v>
      </c>
      <c r="B3838" s="3">
        <v>49.63</v>
      </c>
      <c r="C3838" s="3">
        <v>49.63</v>
      </c>
      <c r="D3838" s="3">
        <v>49.63</v>
      </c>
      <c r="E3838" s="3">
        <v>49.63</v>
      </c>
      <c r="F3838" s="3">
        <v>0</v>
      </c>
      <c r="G3838" s="3">
        <v>49.63</v>
      </c>
    </row>
    <row r="3839" spans="1:7" x14ac:dyDescent="0.3">
      <c r="A3839" s="6">
        <v>43314</v>
      </c>
      <c r="B3839" s="3">
        <v>49.4</v>
      </c>
      <c r="C3839" s="3">
        <v>49.4</v>
      </c>
      <c r="D3839" s="3">
        <v>49.4</v>
      </c>
      <c r="E3839" s="3">
        <v>49.4</v>
      </c>
      <c r="F3839" s="3">
        <v>0</v>
      </c>
      <c r="G3839" s="3">
        <v>49.4</v>
      </c>
    </row>
    <row r="3840" spans="1:7" x14ac:dyDescent="0.3">
      <c r="A3840" s="6">
        <v>43315</v>
      </c>
      <c r="B3840" s="3">
        <v>50.4</v>
      </c>
      <c r="C3840" s="3">
        <v>50.45</v>
      </c>
      <c r="D3840" s="3">
        <v>50.4</v>
      </c>
      <c r="E3840" s="3">
        <v>50.45</v>
      </c>
      <c r="F3840" s="3">
        <v>9</v>
      </c>
      <c r="G3840" s="3">
        <v>50.45</v>
      </c>
    </row>
    <row r="3841" spans="1:7" x14ac:dyDescent="0.3">
      <c r="A3841" s="6">
        <v>43318</v>
      </c>
      <c r="B3841" s="3">
        <v>50.45</v>
      </c>
      <c r="C3841" s="3">
        <v>50.45</v>
      </c>
      <c r="D3841" s="3">
        <v>50.25</v>
      </c>
      <c r="E3841" s="3">
        <v>50.25</v>
      </c>
      <c r="F3841" s="3">
        <v>7</v>
      </c>
      <c r="G3841" s="3">
        <v>50.03</v>
      </c>
    </row>
    <row r="3842" spans="1:7" x14ac:dyDescent="0.3">
      <c r="A3842" s="6">
        <v>43319</v>
      </c>
      <c r="B3842" s="3">
        <v>49.65</v>
      </c>
      <c r="C3842" s="3">
        <v>49.65</v>
      </c>
      <c r="D3842" s="3">
        <v>49.65</v>
      </c>
      <c r="E3842" s="3">
        <v>49.65</v>
      </c>
      <c r="F3842" s="3">
        <v>4</v>
      </c>
      <c r="G3842" s="3">
        <v>49.65</v>
      </c>
    </row>
    <row r="3843" spans="1:7" x14ac:dyDescent="0.3">
      <c r="A3843" s="6">
        <v>43320</v>
      </c>
      <c r="B3843" s="3">
        <v>48.3</v>
      </c>
      <c r="C3843" s="3">
        <v>48.3</v>
      </c>
      <c r="D3843" s="3">
        <v>46.25</v>
      </c>
      <c r="E3843" s="3">
        <v>46.75</v>
      </c>
      <c r="F3843" s="3">
        <v>44</v>
      </c>
      <c r="G3843" s="3">
        <v>46.75</v>
      </c>
    </row>
    <row r="3844" spans="1:7" x14ac:dyDescent="0.3">
      <c r="A3844" s="6">
        <v>43321</v>
      </c>
      <c r="B3844" s="3">
        <v>47.25</v>
      </c>
      <c r="C3844" s="3">
        <v>47.75</v>
      </c>
      <c r="D3844" s="3">
        <v>47.25</v>
      </c>
      <c r="E3844" s="3">
        <v>47.65</v>
      </c>
      <c r="F3844" s="3">
        <v>35</v>
      </c>
      <c r="G3844" s="3">
        <v>47.65</v>
      </c>
    </row>
    <row r="3845" spans="1:7" x14ac:dyDescent="0.3">
      <c r="A3845" s="6">
        <v>43322</v>
      </c>
      <c r="B3845" s="3">
        <v>46.05</v>
      </c>
      <c r="C3845" s="3">
        <v>47.45</v>
      </c>
      <c r="D3845" s="3">
        <v>46.05</v>
      </c>
      <c r="E3845" s="3">
        <v>47.45</v>
      </c>
      <c r="F3845" s="3">
        <v>9</v>
      </c>
      <c r="G3845" s="3">
        <v>47.45</v>
      </c>
    </row>
    <row r="3846" spans="1:7" x14ac:dyDescent="0.3">
      <c r="A3846" s="6">
        <v>43325</v>
      </c>
      <c r="B3846" s="3">
        <v>48.45</v>
      </c>
      <c r="C3846" s="3">
        <v>48.6</v>
      </c>
      <c r="D3846" s="3">
        <v>48.45</v>
      </c>
      <c r="E3846" s="3">
        <v>48.6</v>
      </c>
      <c r="F3846" s="3">
        <v>12</v>
      </c>
      <c r="G3846" s="3">
        <v>48.6</v>
      </c>
    </row>
    <row r="3847" spans="1:7" x14ac:dyDescent="0.3">
      <c r="A3847" s="6">
        <v>43326</v>
      </c>
      <c r="B3847" s="3">
        <v>48.5</v>
      </c>
      <c r="C3847" s="3">
        <v>49.2</v>
      </c>
      <c r="D3847" s="3">
        <v>48.5</v>
      </c>
      <c r="E3847" s="3">
        <v>48.95</v>
      </c>
      <c r="F3847" s="3">
        <v>15</v>
      </c>
      <c r="G3847" s="3">
        <v>48.95</v>
      </c>
    </row>
    <row r="3848" spans="1:7" x14ac:dyDescent="0.3">
      <c r="A3848" s="6">
        <v>43327</v>
      </c>
      <c r="B3848" s="3">
        <v>48.65</v>
      </c>
      <c r="C3848" s="3">
        <v>49.5</v>
      </c>
      <c r="D3848" s="3">
        <v>48.65</v>
      </c>
      <c r="E3848" s="3">
        <v>49.5</v>
      </c>
      <c r="F3848" s="3">
        <v>13</v>
      </c>
      <c r="G3848" s="3">
        <v>49.5</v>
      </c>
    </row>
    <row r="3849" spans="1:7" x14ac:dyDescent="0.3">
      <c r="A3849" s="6">
        <v>43328</v>
      </c>
      <c r="B3849" s="3">
        <v>49.95</v>
      </c>
      <c r="C3849" s="3">
        <v>49.95</v>
      </c>
      <c r="D3849" s="3">
        <v>49.95</v>
      </c>
      <c r="E3849" s="3">
        <v>49.95</v>
      </c>
      <c r="F3849" s="3">
        <v>0</v>
      </c>
      <c r="G3849" s="3">
        <v>49.95</v>
      </c>
    </row>
    <row r="3850" spans="1:7" x14ac:dyDescent="0.3">
      <c r="A3850" s="6">
        <v>43329</v>
      </c>
      <c r="B3850" s="3">
        <v>50.78</v>
      </c>
      <c r="C3850" s="3">
        <v>50.78</v>
      </c>
      <c r="D3850" s="3">
        <v>50.78</v>
      </c>
      <c r="E3850" s="3">
        <v>50.78</v>
      </c>
      <c r="F3850" s="3">
        <v>0</v>
      </c>
      <c r="G3850" s="3">
        <v>50.78</v>
      </c>
    </row>
    <row r="3851" spans="1:7" x14ac:dyDescent="0.3">
      <c r="A3851" s="6">
        <v>43332</v>
      </c>
      <c r="B3851" s="3">
        <v>51.25</v>
      </c>
      <c r="C3851" s="3">
        <v>51.25</v>
      </c>
      <c r="D3851" s="3">
        <v>51.25</v>
      </c>
      <c r="E3851" s="3">
        <v>51.25</v>
      </c>
      <c r="F3851" s="3">
        <v>6</v>
      </c>
      <c r="G3851" s="3">
        <v>51.5</v>
      </c>
    </row>
    <row r="3852" spans="1:7" x14ac:dyDescent="0.3">
      <c r="A3852" s="6">
        <v>43333</v>
      </c>
      <c r="B3852" s="3">
        <v>52.35</v>
      </c>
      <c r="C3852" s="3">
        <v>52.6</v>
      </c>
      <c r="D3852" s="3">
        <v>52.35</v>
      </c>
      <c r="E3852" s="3">
        <v>52.6</v>
      </c>
      <c r="F3852" s="3">
        <v>20</v>
      </c>
      <c r="G3852" s="3">
        <v>53.18</v>
      </c>
    </row>
    <row r="3853" spans="1:7" x14ac:dyDescent="0.3">
      <c r="A3853" s="6">
        <v>43334</v>
      </c>
      <c r="B3853" s="3">
        <v>53.4</v>
      </c>
      <c r="C3853" s="3">
        <v>53.5</v>
      </c>
      <c r="D3853" s="3">
        <v>53.25</v>
      </c>
      <c r="E3853" s="3">
        <v>53.35</v>
      </c>
      <c r="F3853" s="3">
        <v>22</v>
      </c>
      <c r="G3853" s="3">
        <v>53.35</v>
      </c>
    </row>
    <row r="3854" spans="1:7" x14ac:dyDescent="0.3">
      <c r="A3854" s="6">
        <v>43335</v>
      </c>
      <c r="B3854" s="3">
        <v>53.25</v>
      </c>
      <c r="C3854" s="3">
        <v>53.25</v>
      </c>
      <c r="D3854" s="3">
        <v>52.35</v>
      </c>
      <c r="E3854" s="3">
        <v>52.35</v>
      </c>
      <c r="F3854" s="3">
        <v>34</v>
      </c>
      <c r="G3854" s="3">
        <v>52.35</v>
      </c>
    </row>
    <row r="3855" spans="1:7" x14ac:dyDescent="0.3">
      <c r="A3855" s="6">
        <v>43336</v>
      </c>
      <c r="B3855" s="3">
        <v>52.25</v>
      </c>
      <c r="C3855" s="3">
        <v>52.5</v>
      </c>
      <c r="D3855" s="3">
        <v>52.25</v>
      </c>
      <c r="E3855" s="3">
        <v>52.5</v>
      </c>
      <c r="F3855" s="3">
        <v>4</v>
      </c>
      <c r="G3855" s="3">
        <v>53.13</v>
      </c>
    </row>
    <row r="3856" spans="1:7" x14ac:dyDescent="0.3">
      <c r="A3856" s="6">
        <v>43339</v>
      </c>
      <c r="B3856" s="3">
        <v>56</v>
      </c>
      <c r="C3856" s="3">
        <v>56</v>
      </c>
      <c r="D3856" s="3">
        <v>56</v>
      </c>
      <c r="E3856" s="3">
        <v>56</v>
      </c>
      <c r="F3856" s="3">
        <v>6</v>
      </c>
      <c r="G3856" s="3">
        <v>55.58</v>
      </c>
    </row>
    <row r="3857" spans="1:7" x14ac:dyDescent="0.3">
      <c r="A3857" s="6">
        <v>43340</v>
      </c>
      <c r="B3857" s="3">
        <v>56.16</v>
      </c>
      <c r="C3857" s="3">
        <v>56.16</v>
      </c>
      <c r="D3857" s="3">
        <v>55.7</v>
      </c>
      <c r="E3857" s="3">
        <v>55.7</v>
      </c>
      <c r="F3857" s="3">
        <v>28</v>
      </c>
      <c r="G3857" s="3">
        <v>55.9</v>
      </c>
    </row>
    <row r="3858" spans="1:7" x14ac:dyDescent="0.3">
      <c r="A3858" s="6">
        <v>43341</v>
      </c>
      <c r="B3858" s="3">
        <v>56.75</v>
      </c>
      <c r="C3858" s="3">
        <v>57</v>
      </c>
      <c r="D3858" s="3">
        <v>56.7</v>
      </c>
      <c r="E3858" s="3">
        <v>57</v>
      </c>
      <c r="F3858" s="3">
        <v>22</v>
      </c>
      <c r="G3858" s="3">
        <v>57</v>
      </c>
    </row>
    <row r="3859" spans="1:7" x14ac:dyDescent="0.3">
      <c r="A3859" s="6">
        <v>43342</v>
      </c>
      <c r="B3859" s="3">
        <v>58.7</v>
      </c>
      <c r="C3859" s="3">
        <v>59.85</v>
      </c>
      <c r="D3859" s="3">
        <v>58.7</v>
      </c>
      <c r="E3859" s="3">
        <v>59.15</v>
      </c>
      <c r="F3859" s="3">
        <v>31</v>
      </c>
      <c r="G3859" s="3">
        <v>59.15</v>
      </c>
    </row>
    <row r="3860" spans="1:7" x14ac:dyDescent="0.3">
      <c r="A3860" s="6">
        <v>43343</v>
      </c>
      <c r="B3860" s="3">
        <v>59.06</v>
      </c>
      <c r="C3860" s="3">
        <v>59.06</v>
      </c>
      <c r="D3860" s="3">
        <v>59.05</v>
      </c>
      <c r="E3860" s="3">
        <v>59.05</v>
      </c>
      <c r="F3860" s="3">
        <v>18</v>
      </c>
      <c r="G3860" s="3">
        <v>59.05</v>
      </c>
    </row>
    <row r="3861" spans="1:7" x14ac:dyDescent="0.3">
      <c r="A3861" s="6">
        <v>43346</v>
      </c>
      <c r="B3861" s="3">
        <v>57.6</v>
      </c>
      <c r="C3861" s="3">
        <v>57.6</v>
      </c>
      <c r="D3861" s="3">
        <v>56</v>
      </c>
      <c r="E3861" s="3">
        <v>56</v>
      </c>
      <c r="F3861" s="3">
        <v>75</v>
      </c>
      <c r="G3861" s="3">
        <v>55.5</v>
      </c>
    </row>
    <row r="3862" spans="1:7" x14ac:dyDescent="0.3">
      <c r="A3862" s="6">
        <v>43347</v>
      </c>
      <c r="B3862" s="3">
        <v>55.05</v>
      </c>
      <c r="C3862" s="3">
        <v>55.05</v>
      </c>
      <c r="D3862" s="3">
        <v>55.05</v>
      </c>
      <c r="E3862" s="3">
        <v>55.05</v>
      </c>
      <c r="F3862" s="3">
        <v>2</v>
      </c>
      <c r="G3862" s="3">
        <v>55.75</v>
      </c>
    </row>
    <row r="3863" spans="1:7" x14ac:dyDescent="0.3">
      <c r="A3863" s="6">
        <v>43348</v>
      </c>
      <c r="B3863" s="3">
        <v>54.5</v>
      </c>
      <c r="C3863" s="3">
        <v>54.85</v>
      </c>
      <c r="D3863" s="3">
        <v>54.4</v>
      </c>
      <c r="E3863" s="3">
        <v>54.55</v>
      </c>
      <c r="F3863" s="3">
        <v>38</v>
      </c>
      <c r="G3863" s="3">
        <v>54.55</v>
      </c>
    </row>
    <row r="3864" spans="1:7" x14ac:dyDescent="0.3">
      <c r="A3864" s="6">
        <v>43349</v>
      </c>
      <c r="B3864" s="3">
        <v>55</v>
      </c>
      <c r="C3864" s="3">
        <v>55.3</v>
      </c>
      <c r="D3864" s="3">
        <v>55</v>
      </c>
      <c r="E3864" s="3">
        <v>55.3</v>
      </c>
      <c r="F3864" s="3">
        <v>15</v>
      </c>
      <c r="G3864" s="3">
        <v>55.58</v>
      </c>
    </row>
    <row r="3865" spans="1:7" x14ac:dyDescent="0.3">
      <c r="A3865" s="6">
        <v>43350</v>
      </c>
      <c r="B3865" s="3">
        <v>56.5</v>
      </c>
      <c r="C3865" s="3">
        <v>56.55</v>
      </c>
      <c r="D3865" s="3">
        <v>56.4</v>
      </c>
      <c r="E3865" s="3">
        <v>56.55</v>
      </c>
      <c r="F3865" s="3">
        <v>23</v>
      </c>
      <c r="G3865" s="3">
        <v>56.4</v>
      </c>
    </row>
    <row r="3866" spans="1:7" x14ac:dyDescent="0.3">
      <c r="A3866" s="6">
        <v>43353</v>
      </c>
      <c r="B3866" s="3">
        <v>55.1</v>
      </c>
      <c r="C3866" s="3">
        <v>55.1</v>
      </c>
      <c r="D3866" s="3">
        <v>52.36</v>
      </c>
      <c r="E3866" s="3">
        <v>52.36</v>
      </c>
      <c r="F3866" s="3">
        <v>71</v>
      </c>
      <c r="G3866" s="3">
        <v>52.36</v>
      </c>
    </row>
    <row r="3867" spans="1:7" x14ac:dyDescent="0.3">
      <c r="A3867" s="6">
        <v>43354</v>
      </c>
      <c r="B3867" s="3">
        <v>53.5</v>
      </c>
      <c r="C3867" s="3">
        <v>53.5</v>
      </c>
      <c r="D3867" s="3">
        <v>52.5</v>
      </c>
      <c r="E3867" s="3">
        <v>52.7</v>
      </c>
      <c r="F3867" s="3">
        <v>7</v>
      </c>
      <c r="G3867" s="3">
        <v>52.7</v>
      </c>
    </row>
    <row r="3868" spans="1:7" x14ac:dyDescent="0.3">
      <c r="A3868" s="6">
        <v>43355</v>
      </c>
      <c r="B3868" s="3">
        <v>52.25</v>
      </c>
      <c r="C3868" s="3">
        <v>52.25</v>
      </c>
      <c r="D3868" s="3">
        <v>50.7</v>
      </c>
      <c r="E3868" s="3">
        <v>52.1</v>
      </c>
      <c r="F3868" s="3">
        <v>99</v>
      </c>
      <c r="G3868" s="3">
        <v>52.1</v>
      </c>
    </row>
    <row r="3869" spans="1:7" x14ac:dyDescent="0.3">
      <c r="A3869" s="6">
        <v>43356</v>
      </c>
      <c r="B3869" s="3">
        <v>54.25</v>
      </c>
      <c r="C3869" s="3">
        <v>54.5</v>
      </c>
      <c r="D3869" s="3">
        <v>53.95</v>
      </c>
      <c r="E3869" s="3">
        <v>53.95</v>
      </c>
      <c r="F3869" s="3">
        <v>20</v>
      </c>
      <c r="G3869" s="3">
        <v>51.75</v>
      </c>
    </row>
    <row r="3870" spans="1:7" x14ac:dyDescent="0.3">
      <c r="A3870" s="6">
        <v>43357</v>
      </c>
      <c r="B3870" s="3">
        <v>50.5</v>
      </c>
      <c r="C3870" s="3">
        <v>51.25</v>
      </c>
      <c r="D3870" s="3">
        <v>49.25</v>
      </c>
      <c r="E3870" s="3">
        <v>49.25</v>
      </c>
      <c r="F3870" s="3">
        <v>55</v>
      </c>
      <c r="G3870" s="3">
        <v>49.25</v>
      </c>
    </row>
    <row r="3871" spans="1:7" x14ac:dyDescent="0.3">
      <c r="A3871" s="6">
        <v>43360</v>
      </c>
      <c r="B3871" s="3">
        <v>47</v>
      </c>
      <c r="C3871" s="3">
        <v>48.3</v>
      </c>
      <c r="D3871" s="3">
        <v>46.5</v>
      </c>
      <c r="E3871" s="3">
        <v>48.05</v>
      </c>
      <c r="F3871" s="3">
        <v>23</v>
      </c>
      <c r="G3871" s="3">
        <v>48.05</v>
      </c>
    </row>
    <row r="3872" spans="1:7" x14ac:dyDescent="0.3">
      <c r="A3872" s="6">
        <v>43361</v>
      </c>
      <c r="B3872" s="3">
        <v>47.8</v>
      </c>
      <c r="C3872" s="3">
        <v>47.8</v>
      </c>
      <c r="D3872" s="3">
        <v>46.5</v>
      </c>
      <c r="E3872" s="3">
        <v>46.5</v>
      </c>
      <c r="F3872" s="3">
        <v>30</v>
      </c>
      <c r="G3872" s="3">
        <v>46.5</v>
      </c>
    </row>
    <row r="3873" spans="1:7" x14ac:dyDescent="0.3">
      <c r="A3873" s="6">
        <v>43362</v>
      </c>
      <c r="B3873" s="3">
        <v>46.3</v>
      </c>
      <c r="C3873" s="3">
        <v>47.1</v>
      </c>
      <c r="D3873" s="3">
        <v>46</v>
      </c>
      <c r="E3873" s="3">
        <v>47.1</v>
      </c>
      <c r="F3873" s="3">
        <v>15</v>
      </c>
      <c r="G3873" s="3">
        <v>47.1</v>
      </c>
    </row>
    <row r="3874" spans="1:7" x14ac:dyDescent="0.3">
      <c r="A3874" s="6">
        <v>43363</v>
      </c>
      <c r="B3874" s="3">
        <v>46.55</v>
      </c>
      <c r="C3874" s="3">
        <v>46.55</v>
      </c>
      <c r="D3874" s="3">
        <v>44.9</v>
      </c>
      <c r="E3874" s="3">
        <v>45.65</v>
      </c>
      <c r="F3874" s="3">
        <v>68</v>
      </c>
      <c r="G3874" s="3">
        <v>45.5</v>
      </c>
    </row>
    <row r="3875" spans="1:7" x14ac:dyDescent="0.3">
      <c r="A3875" s="6">
        <v>43364</v>
      </c>
      <c r="B3875" s="3">
        <v>45.5</v>
      </c>
      <c r="C3875" s="3">
        <v>45.8</v>
      </c>
      <c r="D3875" s="3">
        <v>45.3</v>
      </c>
      <c r="E3875" s="3">
        <v>45.3</v>
      </c>
      <c r="F3875" s="3">
        <v>36</v>
      </c>
      <c r="G3875" s="3">
        <v>45.18</v>
      </c>
    </row>
    <row r="3876" spans="1:7" x14ac:dyDescent="0.3">
      <c r="A3876" s="6">
        <v>43367</v>
      </c>
      <c r="B3876" s="3">
        <v>46</v>
      </c>
      <c r="C3876" s="3">
        <v>46</v>
      </c>
      <c r="D3876" s="3">
        <v>44.9</v>
      </c>
      <c r="E3876" s="3">
        <v>45.45</v>
      </c>
      <c r="F3876" s="3">
        <v>40</v>
      </c>
      <c r="G3876" s="3">
        <v>45.45</v>
      </c>
    </row>
    <row r="3877" spans="1:7" x14ac:dyDescent="0.3">
      <c r="A3877" s="6">
        <v>43368</v>
      </c>
      <c r="B3877" s="3">
        <v>48.45</v>
      </c>
      <c r="C3877" s="3">
        <v>48.45</v>
      </c>
      <c r="D3877" s="3">
        <v>47.95</v>
      </c>
      <c r="E3877" s="3">
        <v>48.2</v>
      </c>
      <c r="F3877" s="3">
        <v>40</v>
      </c>
      <c r="G3877" s="3">
        <v>47.95</v>
      </c>
    </row>
    <row r="3878" spans="1:7" x14ac:dyDescent="0.3">
      <c r="A3878" s="6">
        <v>43369</v>
      </c>
      <c r="B3878" s="3">
        <v>47.65</v>
      </c>
      <c r="C3878" s="3">
        <v>47.65</v>
      </c>
      <c r="D3878" s="3">
        <v>46.61</v>
      </c>
      <c r="E3878" s="3">
        <v>46.61</v>
      </c>
      <c r="F3878" s="3">
        <v>47</v>
      </c>
      <c r="G3878" s="3">
        <v>46.9</v>
      </c>
    </row>
    <row r="3879" spans="1:7" x14ac:dyDescent="0.3">
      <c r="A3879" s="6">
        <v>43370</v>
      </c>
      <c r="B3879" s="3">
        <v>46.15</v>
      </c>
      <c r="C3879" s="3">
        <v>46.15</v>
      </c>
      <c r="D3879" s="3">
        <v>45.9</v>
      </c>
      <c r="E3879" s="3">
        <v>45.9</v>
      </c>
      <c r="F3879" s="3">
        <v>37</v>
      </c>
      <c r="G3879" s="3">
        <v>46.36</v>
      </c>
    </row>
    <row r="3880" spans="1:7" x14ac:dyDescent="0.3">
      <c r="A3880" s="6">
        <v>43371</v>
      </c>
      <c r="B3880" s="3">
        <v>45.45</v>
      </c>
      <c r="C3880" s="3">
        <v>45.9</v>
      </c>
      <c r="D3880" s="3">
        <v>45.25</v>
      </c>
      <c r="E3880" s="3">
        <v>45.85</v>
      </c>
      <c r="F3880" s="3">
        <v>88</v>
      </c>
      <c r="G3880" s="3">
        <v>45.83</v>
      </c>
    </row>
    <row r="3881" spans="1:7" x14ac:dyDescent="0.3">
      <c r="A3881" s="6">
        <v>43374</v>
      </c>
      <c r="B3881" s="3">
        <v>49.7</v>
      </c>
      <c r="C3881" s="3">
        <v>50.15</v>
      </c>
      <c r="D3881" s="3">
        <v>49.7</v>
      </c>
      <c r="E3881" s="3">
        <v>50.15</v>
      </c>
      <c r="F3881" s="3">
        <v>20</v>
      </c>
      <c r="G3881" s="3">
        <v>50.15</v>
      </c>
    </row>
    <row r="3882" spans="1:7" x14ac:dyDescent="0.3">
      <c r="A3882" s="6">
        <v>43375</v>
      </c>
      <c r="B3882" s="3">
        <v>52.35</v>
      </c>
      <c r="C3882" s="3">
        <v>52.35</v>
      </c>
      <c r="D3882" s="3">
        <v>52.35</v>
      </c>
      <c r="E3882" s="3">
        <v>52.35</v>
      </c>
      <c r="F3882" s="3">
        <v>5</v>
      </c>
      <c r="G3882" s="3">
        <v>52.08</v>
      </c>
    </row>
    <row r="3883" spans="1:7" x14ac:dyDescent="0.3">
      <c r="A3883" s="6">
        <v>43376</v>
      </c>
      <c r="B3883" s="3">
        <v>51.5</v>
      </c>
      <c r="C3883" s="3">
        <v>51.5</v>
      </c>
      <c r="D3883" s="3">
        <v>50.9</v>
      </c>
      <c r="E3883" s="3">
        <v>50.9</v>
      </c>
      <c r="F3883" s="3">
        <v>8</v>
      </c>
      <c r="G3883" s="3">
        <v>51.18</v>
      </c>
    </row>
    <row r="3884" spans="1:7" x14ac:dyDescent="0.3">
      <c r="A3884" s="6">
        <v>43377</v>
      </c>
      <c r="B3884" s="3">
        <v>51</v>
      </c>
      <c r="C3884" s="3">
        <v>51</v>
      </c>
      <c r="D3884" s="3">
        <v>50.7</v>
      </c>
      <c r="E3884" s="3">
        <v>50.7</v>
      </c>
      <c r="F3884" s="3">
        <v>4</v>
      </c>
      <c r="G3884" s="3">
        <v>50.7</v>
      </c>
    </row>
    <row r="3885" spans="1:7" x14ac:dyDescent="0.3">
      <c r="A3885" s="6">
        <v>43378</v>
      </c>
      <c r="B3885" s="3">
        <v>51.3</v>
      </c>
      <c r="C3885" s="3">
        <v>51.35</v>
      </c>
      <c r="D3885" s="3">
        <v>51.3</v>
      </c>
      <c r="E3885" s="3">
        <v>51.3</v>
      </c>
      <c r="F3885" s="3">
        <v>8</v>
      </c>
      <c r="G3885" s="3">
        <v>51.3</v>
      </c>
    </row>
    <row r="3886" spans="1:7" x14ac:dyDescent="0.3">
      <c r="A3886" s="6">
        <v>43381</v>
      </c>
      <c r="B3886" s="3">
        <v>50.65</v>
      </c>
      <c r="C3886" s="3">
        <v>50.65</v>
      </c>
      <c r="D3886" s="3">
        <v>50.65</v>
      </c>
      <c r="E3886" s="3">
        <v>50.65</v>
      </c>
      <c r="F3886" s="3">
        <v>0</v>
      </c>
      <c r="G3886" s="3">
        <v>50.65</v>
      </c>
    </row>
    <row r="3887" spans="1:7" x14ac:dyDescent="0.3">
      <c r="A3887" s="6">
        <v>43382</v>
      </c>
      <c r="B3887" s="3">
        <v>50.15</v>
      </c>
      <c r="C3887" s="3">
        <v>50.15</v>
      </c>
      <c r="D3887" s="3">
        <v>49.05</v>
      </c>
      <c r="E3887" s="3">
        <v>49.05</v>
      </c>
      <c r="F3887" s="3">
        <v>34</v>
      </c>
      <c r="G3887" s="3">
        <v>49.05</v>
      </c>
    </row>
    <row r="3888" spans="1:7" x14ac:dyDescent="0.3">
      <c r="A3888" s="6">
        <v>43383</v>
      </c>
      <c r="B3888" s="3">
        <v>48.35</v>
      </c>
      <c r="C3888" s="3">
        <v>48.35</v>
      </c>
      <c r="D3888" s="3">
        <v>48.35</v>
      </c>
      <c r="E3888" s="3">
        <v>48.35</v>
      </c>
      <c r="F3888" s="3">
        <v>3</v>
      </c>
      <c r="G3888" s="3">
        <v>47.5</v>
      </c>
    </row>
    <row r="3889" spans="1:7" x14ac:dyDescent="0.3">
      <c r="A3889" s="6">
        <v>43384</v>
      </c>
      <c r="B3889" s="3">
        <v>46.5</v>
      </c>
      <c r="C3889" s="3">
        <v>46.5</v>
      </c>
      <c r="D3889" s="3">
        <v>46.5</v>
      </c>
      <c r="E3889" s="3">
        <v>46.5</v>
      </c>
      <c r="F3889" s="3">
        <v>4</v>
      </c>
      <c r="G3889" s="3">
        <v>46.5</v>
      </c>
    </row>
    <row r="3890" spans="1:7" x14ac:dyDescent="0.3">
      <c r="A3890" s="6">
        <v>43385</v>
      </c>
      <c r="B3890" s="3">
        <v>47.25</v>
      </c>
      <c r="C3890" s="3">
        <v>47.95</v>
      </c>
      <c r="D3890" s="3">
        <v>47.25</v>
      </c>
      <c r="E3890" s="3">
        <v>47.7</v>
      </c>
      <c r="F3890" s="3">
        <v>14</v>
      </c>
      <c r="G3890" s="3">
        <v>48.23</v>
      </c>
    </row>
    <row r="3891" spans="1:7" x14ac:dyDescent="0.3">
      <c r="A3891" s="6">
        <v>43388</v>
      </c>
      <c r="B3891" s="3">
        <v>48.85</v>
      </c>
      <c r="C3891" s="3">
        <v>48.85</v>
      </c>
      <c r="D3891" s="3">
        <v>48</v>
      </c>
      <c r="E3891" s="3">
        <v>48</v>
      </c>
      <c r="F3891" s="3">
        <v>12</v>
      </c>
      <c r="G3891" s="3">
        <v>48</v>
      </c>
    </row>
    <row r="3892" spans="1:7" x14ac:dyDescent="0.3">
      <c r="A3892" s="6">
        <v>43389</v>
      </c>
      <c r="B3892" s="3">
        <v>47.5</v>
      </c>
      <c r="C3892" s="3">
        <v>48</v>
      </c>
      <c r="D3892" s="3">
        <v>47.5</v>
      </c>
      <c r="E3892" s="3">
        <v>47.88</v>
      </c>
      <c r="F3892" s="3">
        <v>13</v>
      </c>
      <c r="G3892" s="3">
        <v>47.88</v>
      </c>
    </row>
    <row r="3893" spans="1:7" x14ac:dyDescent="0.3">
      <c r="A3893" s="6">
        <v>43390</v>
      </c>
      <c r="B3893" s="3">
        <v>49.2</v>
      </c>
      <c r="C3893" s="3">
        <v>49.2</v>
      </c>
      <c r="D3893" s="3">
        <v>49.2</v>
      </c>
      <c r="E3893" s="3">
        <v>49.2</v>
      </c>
      <c r="F3893" s="3">
        <v>21</v>
      </c>
      <c r="G3893" s="3">
        <v>49.2</v>
      </c>
    </row>
    <row r="3894" spans="1:7" x14ac:dyDescent="0.3">
      <c r="A3894" s="6">
        <v>43391</v>
      </c>
      <c r="B3894" s="3">
        <v>48.9</v>
      </c>
      <c r="C3894" s="3">
        <v>48.9</v>
      </c>
      <c r="D3894" s="3">
        <v>48.9</v>
      </c>
      <c r="E3894" s="3">
        <v>48.9</v>
      </c>
      <c r="F3894" s="3">
        <v>1</v>
      </c>
      <c r="G3894" s="3">
        <v>48.9</v>
      </c>
    </row>
    <row r="3895" spans="1:7" x14ac:dyDescent="0.3">
      <c r="A3895" s="6">
        <v>43392</v>
      </c>
      <c r="B3895" s="3">
        <v>49.9</v>
      </c>
      <c r="C3895" s="3">
        <v>50.2</v>
      </c>
      <c r="D3895" s="3">
        <v>49.9</v>
      </c>
      <c r="E3895" s="3">
        <v>50.2</v>
      </c>
      <c r="F3895" s="3">
        <v>14</v>
      </c>
      <c r="G3895" s="3">
        <v>50.2</v>
      </c>
    </row>
    <row r="3896" spans="1:7" x14ac:dyDescent="0.3">
      <c r="A3896" s="6">
        <v>43395</v>
      </c>
      <c r="B3896" s="3">
        <v>48.8</v>
      </c>
      <c r="C3896" s="3">
        <v>48.8</v>
      </c>
      <c r="D3896" s="3">
        <v>48.8</v>
      </c>
      <c r="E3896" s="3">
        <v>48.8</v>
      </c>
      <c r="F3896" s="3">
        <v>1</v>
      </c>
      <c r="G3896" s="3">
        <v>48.8</v>
      </c>
    </row>
    <row r="3897" spans="1:7" x14ac:dyDescent="0.3">
      <c r="A3897" s="6">
        <v>43396</v>
      </c>
      <c r="B3897" s="3">
        <v>49.35</v>
      </c>
      <c r="C3897" s="3">
        <v>49.35</v>
      </c>
      <c r="D3897" s="3">
        <v>49.35</v>
      </c>
      <c r="E3897" s="3">
        <v>49.35</v>
      </c>
      <c r="F3897" s="3">
        <v>0</v>
      </c>
      <c r="G3897" s="3">
        <v>49.35</v>
      </c>
    </row>
    <row r="3898" spans="1:7" x14ac:dyDescent="0.3">
      <c r="A3898" s="6">
        <v>43397</v>
      </c>
      <c r="B3898" s="3">
        <v>50</v>
      </c>
      <c r="C3898" s="3">
        <v>50.2</v>
      </c>
      <c r="D3898" s="3">
        <v>50</v>
      </c>
      <c r="E3898" s="3">
        <v>50.2</v>
      </c>
      <c r="F3898" s="3">
        <v>13</v>
      </c>
      <c r="G3898" s="3">
        <v>50.2</v>
      </c>
    </row>
    <row r="3899" spans="1:7" x14ac:dyDescent="0.3">
      <c r="A3899" s="6">
        <v>43398</v>
      </c>
      <c r="B3899" s="3">
        <v>49</v>
      </c>
      <c r="C3899" s="3">
        <v>49.5</v>
      </c>
      <c r="D3899" s="3">
        <v>49</v>
      </c>
      <c r="E3899" s="3">
        <v>49.5</v>
      </c>
      <c r="F3899" s="3">
        <v>10</v>
      </c>
      <c r="G3899" s="3">
        <v>49.5</v>
      </c>
    </row>
    <row r="3900" spans="1:7" x14ac:dyDescent="0.3">
      <c r="A3900" s="6">
        <v>43399</v>
      </c>
      <c r="B3900" s="3">
        <v>49.5</v>
      </c>
      <c r="C3900" s="3">
        <v>49.5</v>
      </c>
      <c r="D3900" s="3">
        <v>49.4</v>
      </c>
      <c r="E3900" s="3">
        <v>49.4</v>
      </c>
      <c r="F3900" s="3">
        <v>5</v>
      </c>
      <c r="G3900" s="3">
        <v>49.01</v>
      </c>
    </row>
    <row r="3901" spans="1:7" x14ac:dyDescent="0.3">
      <c r="A3901" s="6">
        <v>43402</v>
      </c>
      <c r="B3901" s="3">
        <v>47.95</v>
      </c>
      <c r="C3901" s="3">
        <v>48.15</v>
      </c>
      <c r="D3901" s="3">
        <v>47.65</v>
      </c>
      <c r="E3901" s="3">
        <v>48.15</v>
      </c>
      <c r="F3901" s="3">
        <v>23</v>
      </c>
      <c r="G3901" s="3">
        <v>48.15</v>
      </c>
    </row>
    <row r="3902" spans="1:7" x14ac:dyDescent="0.3">
      <c r="A3902" s="6">
        <v>43403</v>
      </c>
      <c r="B3902" s="3">
        <v>48.85</v>
      </c>
      <c r="C3902" s="3">
        <v>48.85</v>
      </c>
      <c r="D3902" s="3">
        <v>48.3</v>
      </c>
      <c r="E3902" s="3">
        <v>48.3</v>
      </c>
      <c r="F3902" s="3">
        <v>14</v>
      </c>
      <c r="G3902" s="3">
        <v>48.3</v>
      </c>
    </row>
    <row r="3903" spans="1:7" x14ac:dyDescent="0.3">
      <c r="A3903" s="6">
        <v>43404</v>
      </c>
      <c r="B3903" s="3">
        <v>49.5</v>
      </c>
      <c r="C3903" s="3">
        <v>49.5</v>
      </c>
      <c r="D3903" s="3">
        <v>49.5</v>
      </c>
      <c r="E3903" s="3">
        <v>49.5</v>
      </c>
      <c r="F3903" s="3">
        <v>5</v>
      </c>
      <c r="G3903" s="3">
        <v>49.5</v>
      </c>
    </row>
    <row r="3904" spans="1:7" x14ac:dyDescent="0.3">
      <c r="A3904" s="6">
        <v>43405</v>
      </c>
      <c r="B3904" s="3">
        <v>48.45</v>
      </c>
      <c r="C3904" s="3">
        <v>48.45</v>
      </c>
      <c r="D3904" s="3">
        <v>48.45</v>
      </c>
      <c r="E3904" s="3">
        <v>48.45</v>
      </c>
      <c r="F3904" s="3">
        <v>0</v>
      </c>
      <c r="G3904" s="3">
        <v>48.45</v>
      </c>
    </row>
    <row r="3905" spans="1:7" x14ac:dyDescent="0.3">
      <c r="A3905" s="6">
        <v>43406</v>
      </c>
      <c r="B3905" s="3">
        <v>49.05</v>
      </c>
      <c r="C3905" s="3">
        <v>49.05</v>
      </c>
      <c r="D3905" s="3">
        <v>49</v>
      </c>
      <c r="E3905" s="3">
        <v>49</v>
      </c>
      <c r="F3905" s="3">
        <v>7</v>
      </c>
      <c r="G3905" s="3">
        <v>49</v>
      </c>
    </row>
    <row r="3906" spans="1:7" x14ac:dyDescent="0.3">
      <c r="A3906" s="6">
        <v>43409</v>
      </c>
      <c r="B3906" s="3">
        <v>48.58</v>
      </c>
      <c r="C3906" s="3">
        <v>48.58</v>
      </c>
      <c r="D3906" s="3">
        <v>48.58</v>
      </c>
      <c r="E3906" s="3">
        <v>48.58</v>
      </c>
      <c r="F3906" s="3">
        <v>0</v>
      </c>
      <c r="G3906" s="3">
        <v>48.58</v>
      </c>
    </row>
    <row r="3907" spans="1:7" x14ac:dyDescent="0.3">
      <c r="A3907" s="6">
        <v>43410</v>
      </c>
      <c r="B3907" s="3">
        <v>47.5</v>
      </c>
      <c r="C3907" s="3">
        <v>47.5</v>
      </c>
      <c r="D3907" s="3">
        <v>47.5</v>
      </c>
      <c r="E3907" s="3">
        <v>47.5</v>
      </c>
      <c r="F3907" s="3">
        <v>1</v>
      </c>
      <c r="G3907" s="3">
        <v>47.5</v>
      </c>
    </row>
    <row r="3908" spans="1:7" x14ac:dyDescent="0.3">
      <c r="A3908" s="6">
        <v>43411</v>
      </c>
      <c r="B3908" s="3">
        <v>48.85</v>
      </c>
      <c r="C3908" s="3">
        <v>48.85</v>
      </c>
      <c r="D3908" s="3">
        <v>48.85</v>
      </c>
      <c r="E3908" s="3">
        <v>48.85</v>
      </c>
      <c r="F3908" s="3">
        <v>0</v>
      </c>
      <c r="G3908" s="3">
        <v>48.85</v>
      </c>
    </row>
    <row r="3909" spans="1:7" x14ac:dyDescent="0.3">
      <c r="A3909" s="6">
        <v>43412</v>
      </c>
      <c r="B3909" s="3">
        <v>49.75</v>
      </c>
      <c r="C3909" s="3">
        <v>50.35</v>
      </c>
      <c r="D3909" s="3">
        <v>49.75</v>
      </c>
      <c r="E3909" s="3">
        <v>50.1</v>
      </c>
      <c r="F3909" s="3">
        <v>9</v>
      </c>
      <c r="G3909" s="3">
        <v>50.1</v>
      </c>
    </row>
    <row r="3910" spans="1:7" x14ac:dyDescent="0.3">
      <c r="A3910" s="6">
        <v>43413</v>
      </c>
      <c r="B3910" s="3">
        <v>50.1</v>
      </c>
      <c r="C3910" s="3">
        <v>50.1</v>
      </c>
      <c r="D3910" s="3">
        <v>50.1</v>
      </c>
      <c r="E3910" s="3">
        <v>50.1</v>
      </c>
      <c r="F3910" s="3">
        <v>0</v>
      </c>
      <c r="G3910" s="3">
        <v>50.1</v>
      </c>
    </row>
    <row r="3911" spans="1:7" x14ac:dyDescent="0.3">
      <c r="A3911" s="6">
        <v>43416</v>
      </c>
      <c r="B3911" s="3">
        <v>53.4</v>
      </c>
      <c r="C3911" s="3">
        <v>53.4</v>
      </c>
      <c r="D3911" s="3">
        <v>53.4</v>
      </c>
      <c r="E3911" s="3">
        <v>53.4</v>
      </c>
      <c r="F3911" s="3">
        <v>5</v>
      </c>
      <c r="G3911" s="3">
        <v>53.4</v>
      </c>
    </row>
    <row r="3912" spans="1:7" x14ac:dyDescent="0.3">
      <c r="A3912" s="6">
        <v>43417</v>
      </c>
      <c r="B3912" s="3">
        <v>54.6</v>
      </c>
      <c r="C3912" s="3">
        <v>54.6</v>
      </c>
      <c r="D3912" s="3">
        <v>54.6</v>
      </c>
      <c r="E3912" s="3">
        <v>54.6</v>
      </c>
      <c r="F3912" s="3">
        <v>1</v>
      </c>
      <c r="G3912" s="3">
        <v>54.6</v>
      </c>
    </row>
    <row r="3913" spans="1:7" x14ac:dyDescent="0.3">
      <c r="A3913" s="6">
        <v>43418</v>
      </c>
      <c r="B3913" s="3">
        <v>54.94</v>
      </c>
      <c r="C3913" s="3">
        <v>54.94</v>
      </c>
      <c r="D3913" s="3">
        <v>54</v>
      </c>
      <c r="E3913" s="3">
        <v>54</v>
      </c>
      <c r="F3913" s="3">
        <v>10</v>
      </c>
      <c r="G3913" s="3">
        <v>54</v>
      </c>
    </row>
    <row r="3914" spans="1:7" x14ac:dyDescent="0.3">
      <c r="A3914" s="6">
        <v>43419</v>
      </c>
      <c r="B3914" s="3">
        <v>55.25</v>
      </c>
      <c r="C3914" s="3">
        <v>55.25</v>
      </c>
      <c r="D3914" s="3">
        <v>55.25</v>
      </c>
      <c r="E3914" s="3">
        <v>55.25</v>
      </c>
      <c r="F3914" s="3">
        <v>3</v>
      </c>
      <c r="G3914" s="3">
        <v>55.25</v>
      </c>
    </row>
    <row r="3915" spans="1:7" x14ac:dyDescent="0.3">
      <c r="A3915" s="6">
        <v>43420</v>
      </c>
      <c r="B3915" s="3">
        <v>56</v>
      </c>
      <c r="C3915" s="3">
        <v>56</v>
      </c>
      <c r="D3915" s="3">
        <v>55.45</v>
      </c>
      <c r="E3915" s="3">
        <v>55.45</v>
      </c>
      <c r="F3915" s="3">
        <v>7</v>
      </c>
      <c r="G3915" s="3">
        <v>55.65</v>
      </c>
    </row>
    <row r="3916" spans="1:7" x14ac:dyDescent="0.3">
      <c r="A3916" s="6">
        <v>43423</v>
      </c>
      <c r="B3916" s="3">
        <v>53.9</v>
      </c>
      <c r="C3916" s="3">
        <v>53.9</v>
      </c>
      <c r="D3916" s="3">
        <v>53.9</v>
      </c>
      <c r="E3916" s="3">
        <v>53.9</v>
      </c>
      <c r="F3916" s="3">
        <v>3</v>
      </c>
      <c r="G3916" s="3">
        <v>53.9</v>
      </c>
    </row>
    <row r="3917" spans="1:7" x14ac:dyDescent="0.3">
      <c r="A3917" s="6">
        <v>43424</v>
      </c>
      <c r="B3917" s="3">
        <v>54.35</v>
      </c>
      <c r="C3917" s="3">
        <v>54.35</v>
      </c>
      <c r="D3917" s="3">
        <v>53.55</v>
      </c>
      <c r="E3917" s="3">
        <v>53.55</v>
      </c>
      <c r="F3917" s="3">
        <v>9</v>
      </c>
      <c r="G3917" s="3">
        <v>53.55</v>
      </c>
    </row>
    <row r="3918" spans="1:7" x14ac:dyDescent="0.3">
      <c r="A3918" s="6">
        <v>43425</v>
      </c>
      <c r="B3918" s="3">
        <v>53.25</v>
      </c>
      <c r="C3918" s="3">
        <v>53.25</v>
      </c>
      <c r="D3918" s="3">
        <v>53.25</v>
      </c>
      <c r="E3918" s="3">
        <v>53.25</v>
      </c>
      <c r="F3918" s="3">
        <v>5</v>
      </c>
      <c r="G3918" s="3">
        <v>52.75</v>
      </c>
    </row>
    <row r="3919" spans="1:7" x14ac:dyDescent="0.3">
      <c r="A3919" s="6">
        <v>43426</v>
      </c>
      <c r="B3919" s="3">
        <v>53.05</v>
      </c>
      <c r="C3919" s="3">
        <v>53.05</v>
      </c>
      <c r="D3919" s="3">
        <v>53.05</v>
      </c>
      <c r="E3919" s="3">
        <v>53.05</v>
      </c>
      <c r="F3919" s="3">
        <v>3</v>
      </c>
      <c r="G3919" s="3">
        <v>53.05</v>
      </c>
    </row>
    <row r="3920" spans="1:7" x14ac:dyDescent="0.3">
      <c r="A3920" s="6">
        <v>43427</v>
      </c>
      <c r="B3920" s="3">
        <v>52.83</v>
      </c>
      <c r="C3920" s="3">
        <v>52.83</v>
      </c>
      <c r="D3920" s="3">
        <v>52.83</v>
      </c>
      <c r="E3920" s="3">
        <v>52.83</v>
      </c>
      <c r="F3920" s="3">
        <v>0</v>
      </c>
      <c r="G3920" s="3">
        <v>52.83</v>
      </c>
    </row>
    <row r="3921" spans="1:7" x14ac:dyDescent="0.3">
      <c r="A3921" s="6">
        <v>43430</v>
      </c>
      <c r="B3921" s="3">
        <v>52.45</v>
      </c>
      <c r="C3921" s="3">
        <v>52.45</v>
      </c>
      <c r="D3921" s="3">
        <v>50.9</v>
      </c>
      <c r="E3921" s="3">
        <v>50.9</v>
      </c>
      <c r="F3921" s="3">
        <v>15</v>
      </c>
      <c r="G3921" s="3">
        <v>51.63</v>
      </c>
    </row>
    <row r="3922" spans="1:7" x14ac:dyDescent="0.3">
      <c r="A3922" s="6">
        <v>43431</v>
      </c>
      <c r="B3922" s="3">
        <v>51.6</v>
      </c>
      <c r="C3922" s="3">
        <v>52.05</v>
      </c>
      <c r="D3922" s="3">
        <v>51.6</v>
      </c>
      <c r="E3922" s="3">
        <v>52.05</v>
      </c>
      <c r="F3922" s="3">
        <v>6</v>
      </c>
      <c r="G3922" s="3">
        <v>52.05</v>
      </c>
    </row>
    <row r="3923" spans="1:7" x14ac:dyDescent="0.3">
      <c r="A3923" s="6">
        <v>43432</v>
      </c>
      <c r="B3923" s="3">
        <v>51.4</v>
      </c>
      <c r="C3923" s="3">
        <v>52.1</v>
      </c>
      <c r="D3923" s="3">
        <v>51.3</v>
      </c>
      <c r="E3923" s="3">
        <v>52.1</v>
      </c>
      <c r="F3923" s="3">
        <v>36</v>
      </c>
      <c r="G3923" s="3">
        <v>51.95</v>
      </c>
    </row>
    <row r="3924" spans="1:7" x14ac:dyDescent="0.3">
      <c r="A3924" s="6">
        <v>43433</v>
      </c>
      <c r="B3924" s="3">
        <v>53</v>
      </c>
      <c r="C3924" s="3">
        <v>53.48</v>
      </c>
      <c r="D3924" s="3">
        <v>53</v>
      </c>
      <c r="E3924" s="3">
        <v>53.4</v>
      </c>
      <c r="F3924" s="3">
        <v>25</v>
      </c>
      <c r="G3924" s="3">
        <v>52.75</v>
      </c>
    </row>
    <row r="3925" spans="1:7" x14ac:dyDescent="0.3">
      <c r="A3925" s="6">
        <v>43434</v>
      </c>
      <c r="B3925" s="3">
        <v>51.6</v>
      </c>
      <c r="C3925" s="3">
        <v>51.6</v>
      </c>
      <c r="D3925" s="3">
        <v>51.6</v>
      </c>
      <c r="E3925" s="3">
        <v>51.6</v>
      </c>
      <c r="F3925" s="3">
        <v>4</v>
      </c>
      <c r="G3925" s="3">
        <v>51.75</v>
      </c>
    </row>
    <row r="3926" spans="1:7" x14ac:dyDescent="0.3">
      <c r="A3926" s="6">
        <v>43437</v>
      </c>
      <c r="B3926" s="3">
        <v>47.15</v>
      </c>
      <c r="C3926" s="3">
        <v>47.15</v>
      </c>
      <c r="D3926" s="3">
        <v>47.15</v>
      </c>
      <c r="E3926" s="3">
        <v>47.15</v>
      </c>
      <c r="F3926" s="3">
        <v>11</v>
      </c>
      <c r="G3926" s="3">
        <v>47.15</v>
      </c>
    </row>
    <row r="3927" spans="1:7" x14ac:dyDescent="0.3">
      <c r="A3927" s="6">
        <v>43438</v>
      </c>
      <c r="B3927" s="3">
        <v>46.4</v>
      </c>
      <c r="C3927" s="3">
        <v>46.65</v>
      </c>
      <c r="D3927" s="3">
        <v>46.4</v>
      </c>
      <c r="E3927" s="3">
        <v>46.65</v>
      </c>
      <c r="F3927" s="3">
        <v>11</v>
      </c>
      <c r="G3927" s="3">
        <v>47</v>
      </c>
    </row>
    <row r="3928" spans="1:7" x14ac:dyDescent="0.3">
      <c r="A3928" s="6">
        <v>43439</v>
      </c>
      <c r="B3928" s="3">
        <v>46.71</v>
      </c>
      <c r="C3928" s="3">
        <v>46.71</v>
      </c>
      <c r="D3928" s="3">
        <v>46.71</v>
      </c>
      <c r="E3928" s="3">
        <v>46.71</v>
      </c>
      <c r="F3928" s="3">
        <v>1</v>
      </c>
      <c r="G3928" s="3">
        <v>46.71</v>
      </c>
    </row>
    <row r="3929" spans="1:7" x14ac:dyDescent="0.3">
      <c r="A3929" s="6">
        <v>43440</v>
      </c>
      <c r="B3929" s="3">
        <v>46.38</v>
      </c>
      <c r="C3929" s="3">
        <v>46.38</v>
      </c>
      <c r="D3929" s="3">
        <v>46.38</v>
      </c>
      <c r="E3929" s="3">
        <v>46.38</v>
      </c>
      <c r="F3929" s="3">
        <v>0</v>
      </c>
      <c r="G3929" s="3">
        <v>46.38</v>
      </c>
    </row>
    <row r="3930" spans="1:7" x14ac:dyDescent="0.3">
      <c r="A3930" s="6">
        <v>43441</v>
      </c>
      <c r="B3930" s="3">
        <v>46.33</v>
      </c>
      <c r="C3930" s="3">
        <v>46.33</v>
      </c>
      <c r="D3930" s="3">
        <v>46.25</v>
      </c>
      <c r="E3930" s="3">
        <v>46.25</v>
      </c>
      <c r="F3930" s="3">
        <v>5</v>
      </c>
      <c r="G3930" s="3">
        <v>46.25</v>
      </c>
    </row>
    <row r="3931" spans="1:7" x14ac:dyDescent="0.3">
      <c r="A3931" s="6">
        <v>43444</v>
      </c>
      <c r="B3931" s="3">
        <v>47.4</v>
      </c>
      <c r="C3931" s="3">
        <v>47.4</v>
      </c>
      <c r="D3931" s="3">
        <v>47.4</v>
      </c>
      <c r="E3931" s="3">
        <v>47.4</v>
      </c>
      <c r="F3931" s="3">
        <v>0</v>
      </c>
      <c r="G3931" s="3">
        <v>47.4</v>
      </c>
    </row>
    <row r="3932" spans="1:7" x14ac:dyDescent="0.3">
      <c r="A3932" s="6">
        <v>43445</v>
      </c>
      <c r="B3932" s="3">
        <v>47.88</v>
      </c>
      <c r="C3932" s="3">
        <v>47.88</v>
      </c>
      <c r="D3932" s="3">
        <v>47.88</v>
      </c>
      <c r="E3932" s="3">
        <v>47.88</v>
      </c>
      <c r="F3932" s="3">
        <v>0</v>
      </c>
      <c r="G3932" s="3">
        <v>47.88</v>
      </c>
    </row>
    <row r="3933" spans="1:7" x14ac:dyDescent="0.3">
      <c r="A3933" s="6">
        <v>43446</v>
      </c>
      <c r="B3933" s="3">
        <v>47.98</v>
      </c>
      <c r="C3933" s="3">
        <v>47.98</v>
      </c>
      <c r="D3933" s="3">
        <v>47.98</v>
      </c>
      <c r="E3933" s="3">
        <v>47.98</v>
      </c>
      <c r="F3933" s="3">
        <v>0</v>
      </c>
      <c r="G3933" s="3">
        <v>47.98</v>
      </c>
    </row>
    <row r="3934" spans="1:7" x14ac:dyDescent="0.3">
      <c r="A3934" s="6">
        <v>43447</v>
      </c>
      <c r="B3934" s="3">
        <v>49.15</v>
      </c>
      <c r="C3934" s="3">
        <v>50.25</v>
      </c>
      <c r="D3934" s="3">
        <v>49.15</v>
      </c>
      <c r="E3934" s="3">
        <v>50.25</v>
      </c>
      <c r="F3934" s="3">
        <v>23</v>
      </c>
      <c r="G3934" s="3">
        <v>50.25</v>
      </c>
    </row>
    <row r="3935" spans="1:7" x14ac:dyDescent="0.3">
      <c r="A3935" s="6">
        <v>43448</v>
      </c>
      <c r="B3935" s="3">
        <v>51</v>
      </c>
      <c r="C3935" s="3">
        <v>51.25</v>
      </c>
      <c r="D3935" s="3">
        <v>50.65</v>
      </c>
      <c r="E3935" s="3">
        <v>50.65</v>
      </c>
      <c r="F3935" s="3">
        <v>14</v>
      </c>
      <c r="G3935" s="3">
        <v>50.65</v>
      </c>
    </row>
    <row r="3936" spans="1:7" x14ac:dyDescent="0.3">
      <c r="A3936" s="6">
        <v>43451</v>
      </c>
      <c r="B3936" s="3">
        <v>51.75</v>
      </c>
      <c r="C3936" s="3">
        <v>53</v>
      </c>
      <c r="D3936" s="3">
        <v>51.75</v>
      </c>
      <c r="E3936" s="3">
        <v>52.75</v>
      </c>
      <c r="F3936" s="3">
        <v>112</v>
      </c>
      <c r="G3936" s="3">
        <v>52.9</v>
      </c>
    </row>
    <row r="3937" spans="1:7" x14ac:dyDescent="0.3">
      <c r="A3937" s="6">
        <v>43452</v>
      </c>
      <c r="B3937" s="3">
        <v>52.55</v>
      </c>
      <c r="C3937" s="3">
        <v>52.55</v>
      </c>
      <c r="D3937" s="3">
        <v>51.65</v>
      </c>
      <c r="E3937" s="3">
        <v>51.85</v>
      </c>
      <c r="F3937" s="3">
        <v>47</v>
      </c>
      <c r="G3937" s="3">
        <v>52</v>
      </c>
    </row>
    <row r="3938" spans="1:7" x14ac:dyDescent="0.3">
      <c r="A3938" s="6">
        <v>43453</v>
      </c>
      <c r="B3938" s="3">
        <v>52.65</v>
      </c>
      <c r="C3938" s="3">
        <v>52.75</v>
      </c>
      <c r="D3938" s="3">
        <v>52.3</v>
      </c>
      <c r="E3938" s="3">
        <v>52.55</v>
      </c>
      <c r="F3938" s="3">
        <v>95</v>
      </c>
      <c r="G3938" s="3">
        <v>52.55</v>
      </c>
    </row>
    <row r="3939" spans="1:7" x14ac:dyDescent="0.3">
      <c r="A3939" s="6">
        <v>43454</v>
      </c>
      <c r="B3939" s="3">
        <v>52.3</v>
      </c>
      <c r="C3939" s="3">
        <v>52.7</v>
      </c>
      <c r="D3939" s="3">
        <v>52.2</v>
      </c>
      <c r="E3939" s="3">
        <v>52.6</v>
      </c>
      <c r="F3939" s="3">
        <v>81</v>
      </c>
      <c r="G3939" s="3">
        <v>52.6</v>
      </c>
    </row>
    <row r="3940" spans="1:7" x14ac:dyDescent="0.3">
      <c r="A3940" s="6">
        <v>43455</v>
      </c>
      <c r="B3940" s="3">
        <v>52.9</v>
      </c>
      <c r="C3940" s="3">
        <v>53.85</v>
      </c>
      <c r="D3940" s="3">
        <v>52.8</v>
      </c>
      <c r="E3940" s="3">
        <v>53.8</v>
      </c>
      <c r="F3940" s="3">
        <v>28</v>
      </c>
      <c r="G3940" s="3">
        <v>54</v>
      </c>
    </row>
    <row r="3941" spans="1:7" x14ac:dyDescent="0.3">
      <c r="A3941" s="6">
        <v>43461</v>
      </c>
      <c r="B3941" s="3">
        <v>53.45</v>
      </c>
      <c r="C3941" s="3">
        <v>54</v>
      </c>
      <c r="D3941" s="3">
        <v>53.45</v>
      </c>
      <c r="E3941" s="3">
        <v>54</v>
      </c>
      <c r="F3941" s="3">
        <v>37</v>
      </c>
      <c r="G3941" s="3">
        <v>53.85</v>
      </c>
    </row>
    <row r="3942" spans="1:7" x14ac:dyDescent="0.3">
      <c r="A3942" s="6">
        <v>43462</v>
      </c>
      <c r="B3942" s="3">
        <v>54.5</v>
      </c>
      <c r="C3942" s="3">
        <v>54.5</v>
      </c>
      <c r="D3942" s="3">
        <v>54.3</v>
      </c>
      <c r="E3942" s="3">
        <v>54.4</v>
      </c>
      <c r="F3942" s="3">
        <v>29</v>
      </c>
      <c r="G3942" s="3">
        <v>54.4</v>
      </c>
    </row>
    <row r="3943" spans="1:7" x14ac:dyDescent="0.3">
      <c r="A3943" s="6">
        <v>43467</v>
      </c>
      <c r="B3943" s="3">
        <v>53.5</v>
      </c>
      <c r="C3943" s="3">
        <v>53.85</v>
      </c>
      <c r="D3943" s="3">
        <v>53.4</v>
      </c>
      <c r="E3943" s="3">
        <v>53.7</v>
      </c>
      <c r="F3943" s="3">
        <v>114</v>
      </c>
      <c r="G3943" s="3">
        <v>53.85</v>
      </c>
    </row>
    <row r="3944" spans="1:7" x14ac:dyDescent="0.3">
      <c r="A3944" s="6">
        <v>43468</v>
      </c>
      <c r="B3944" s="3">
        <v>52.85</v>
      </c>
      <c r="C3944" s="3">
        <v>53.15</v>
      </c>
      <c r="D3944" s="3">
        <v>52.7</v>
      </c>
      <c r="E3944" s="3">
        <v>52.75</v>
      </c>
      <c r="F3944" s="3">
        <v>33</v>
      </c>
      <c r="G3944" s="3">
        <v>52.7</v>
      </c>
    </row>
    <row r="3945" spans="1:7" x14ac:dyDescent="0.3">
      <c r="A3945" s="6">
        <v>43469</v>
      </c>
      <c r="B3945" s="3">
        <v>53.15</v>
      </c>
      <c r="C3945" s="3">
        <v>53.95</v>
      </c>
      <c r="D3945" s="3">
        <v>53.15</v>
      </c>
      <c r="E3945" s="3">
        <v>53.85</v>
      </c>
      <c r="F3945" s="3">
        <v>83</v>
      </c>
      <c r="G3945" s="3">
        <v>53.9</v>
      </c>
    </row>
    <row r="3946" spans="1:7" x14ac:dyDescent="0.3">
      <c r="A3946" s="6">
        <v>43472</v>
      </c>
      <c r="B3946" s="3">
        <v>53.7</v>
      </c>
      <c r="C3946" s="3">
        <v>53.9</v>
      </c>
      <c r="D3946" s="3">
        <v>52.8</v>
      </c>
      <c r="E3946" s="3">
        <v>52.8</v>
      </c>
      <c r="F3946" s="3">
        <v>185</v>
      </c>
      <c r="G3946" s="3">
        <v>52.6</v>
      </c>
    </row>
    <row r="3947" spans="1:7" x14ac:dyDescent="0.3">
      <c r="A3947" s="6">
        <v>43473</v>
      </c>
      <c r="B3947" s="3">
        <v>53.9</v>
      </c>
      <c r="C3947" s="3">
        <v>53.9</v>
      </c>
      <c r="D3947" s="3">
        <v>53.45</v>
      </c>
      <c r="E3947" s="3">
        <v>53.6</v>
      </c>
      <c r="F3947" s="3">
        <v>104</v>
      </c>
      <c r="G3947" s="3">
        <v>53.48</v>
      </c>
    </row>
    <row r="3948" spans="1:7" x14ac:dyDescent="0.3">
      <c r="A3948" s="6">
        <v>43474</v>
      </c>
      <c r="B3948" s="3">
        <v>53</v>
      </c>
      <c r="C3948" s="3">
        <v>53</v>
      </c>
      <c r="D3948" s="3">
        <v>52.7</v>
      </c>
      <c r="E3948" s="3">
        <v>52.7</v>
      </c>
      <c r="F3948" s="3">
        <v>24</v>
      </c>
      <c r="G3948" s="3">
        <v>52.7</v>
      </c>
    </row>
    <row r="3949" spans="1:7" x14ac:dyDescent="0.3">
      <c r="A3949" s="6">
        <v>43475</v>
      </c>
      <c r="B3949" s="3">
        <v>52.3</v>
      </c>
      <c r="C3949" s="3">
        <v>52.6</v>
      </c>
      <c r="D3949" s="3">
        <v>51.95</v>
      </c>
      <c r="E3949" s="3">
        <v>51.95</v>
      </c>
      <c r="F3949" s="3">
        <v>64</v>
      </c>
      <c r="G3949" s="3">
        <v>51.95</v>
      </c>
    </row>
    <row r="3950" spans="1:7" x14ac:dyDescent="0.3">
      <c r="A3950" s="6">
        <v>43476</v>
      </c>
      <c r="B3950" s="3">
        <v>53</v>
      </c>
      <c r="C3950" s="3">
        <v>53</v>
      </c>
      <c r="D3950" s="3">
        <v>52.7</v>
      </c>
      <c r="E3950" s="3">
        <v>52.9</v>
      </c>
      <c r="F3950" s="3">
        <v>72</v>
      </c>
      <c r="G3950" s="3">
        <v>52.9</v>
      </c>
    </row>
    <row r="3951" spans="1:7" x14ac:dyDescent="0.3">
      <c r="A3951" s="6">
        <v>43479</v>
      </c>
      <c r="B3951" s="3">
        <v>52</v>
      </c>
      <c r="C3951" s="3">
        <v>52.2</v>
      </c>
      <c r="D3951" s="3">
        <v>51.9</v>
      </c>
      <c r="E3951" s="3">
        <v>52.2</v>
      </c>
      <c r="F3951" s="3">
        <v>43</v>
      </c>
      <c r="G3951" s="3">
        <v>52.2</v>
      </c>
    </row>
    <row r="3952" spans="1:7" x14ac:dyDescent="0.3">
      <c r="A3952" s="6">
        <v>43480</v>
      </c>
      <c r="B3952" s="3">
        <v>52.95</v>
      </c>
      <c r="C3952" s="3">
        <v>53</v>
      </c>
      <c r="D3952" s="3">
        <v>52.2</v>
      </c>
      <c r="E3952" s="3">
        <v>52.25</v>
      </c>
      <c r="F3952" s="3">
        <v>90</v>
      </c>
      <c r="G3952" s="3">
        <v>52.2</v>
      </c>
    </row>
    <row r="3953" spans="1:7" x14ac:dyDescent="0.3">
      <c r="A3953" s="6">
        <v>43481</v>
      </c>
      <c r="B3953" s="3">
        <v>52.65</v>
      </c>
      <c r="C3953" s="3">
        <v>52.7</v>
      </c>
      <c r="D3953" s="3">
        <v>52</v>
      </c>
      <c r="E3953" s="3">
        <v>52.1</v>
      </c>
      <c r="F3953" s="3">
        <v>87</v>
      </c>
      <c r="G3953" s="3">
        <v>52.1</v>
      </c>
    </row>
    <row r="3954" spans="1:7" x14ac:dyDescent="0.3">
      <c r="A3954" s="6">
        <v>43482</v>
      </c>
      <c r="B3954" s="3">
        <v>53.25</v>
      </c>
      <c r="C3954" s="3">
        <v>54.15</v>
      </c>
      <c r="D3954" s="3">
        <v>53.25</v>
      </c>
      <c r="E3954" s="3">
        <v>54.15</v>
      </c>
      <c r="F3954" s="3">
        <v>41</v>
      </c>
      <c r="G3954" s="3">
        <v>54.15</v>
      </c>
    </row>
    <row r="3955" spans="1:7" x14ac:dyDescent="0.3">
      <c r="A3955" s="6">
        <v>43483</v>
      </c>
      <c r="B3955" s="3">
        <v>54.4</v>
      </c>
      <c r="C3955" s="3">
        <v>54.65</v>
      </c>
      <c r="D3955" s="3">
        <v>54.35</v>
      </c>
      <c r="E3955" s="3">
        <v>54.65</v>
      </c>
      <c r="F3955" s="3">
        <v>61</v>
      </c>
      <c r="G3955" s="3">
        <v>54.65</v>
      </c>
    </row>
    <row r="3956" spans="1:7" x14ac:dyDescent="0.3">
      <c r="A3956" s="6">
        <v>43486</v>
      </c>
      <c r="B3956" s="3">
        <v>53.2</v>
      </c>
      <c r="C3956" s="3">
        <v>53.3</v>
      </c>
      <c r="D3956" s="3">
        <v>52.75</v>
      </c>
      <c r="E3956" s="3">
        <v>52.9</v>
      </c>
      <c r="F3956" s="3">
        <v>54</v>
      </c>
      <c r="G3956" s="3">
        <v>52.8</v>
      </c>
    </row>
    <row r="3957" spans="1:7" x14ac:dyDescent="0.3">
      <c r="A3957" s="6">
        <v>43487</v>
      </c>
      <c r="B3957" s="3">
        <v>53.2</v>
      </c>
      <c r="C3957" s="3">
        <v>53.4</v>
      </c>
      <c r="D3957" s="3">
        <v>53</v>
      </c>
      <c r="E3957" s="3">
        <v>53.3</v>
      </c>
      <c r="F3957" s="3">
        <v>26</v>
      </c>
      <c r="G3957" s="3">
        <v>53.4</v>
      </c>
    </row>
    <row r="3958" spans="1:7" x14ac:dyDescent="0.3">
      <c r="A3958" s="6">
        <v>43488</v>
      </c>
      <c r="B3958" s="3">
        <v>54</v>
      </c>
      <c r="C3958" s="3">
        <v>54.5</v>
      </c>
      <c r="D3958" s="3">
        <v>53.9</v>
      </c>
      <c r="E3958" s="3">
        <v>54.3</v>
      </c>
      <c r="F3958" s="3">
        <v>126</v>
      </c>
      <c r="G3958" s="3">
        <v>54.25</v>
      </c>
    </row>
    <row r="3959" spans="1:7" x14ac:dyDescent="0.3">
      <c r="A3959" s="6">
        <v>43489</v>
      </c>
      <c r="B3959" s="3">
        <v>54.25</v>
      </c>
      <c r="C3959" s="3">
        <v>54.4</v>
      </c>
      <c r="D3959" s="3">
        <v>54.2</v>
      </c>
      <c r="E3959" s="3">
        <v>54.2</v>
      </c>
      <c r="F3959" s="3">
        <v>17</v>
      </c>
      <c r="G3959" s="3">
        <v>54</v>
      </c>
    </row>
    <row r="3960" spans="1:7" x14ac:dyDescent="0.3">
      <c r="A3960" s="6">
        <v>43490</v>
      </c>
      <c r="B3960" s="3">
        <v>52.85</v>
      </c>
      <c r="C3960" s="3">
        <v>53</v>
      </c>
      <c r="D3960" s="3">
        <v>52.7</v>
      </c>
      <c r="E3960" s="3">
        <v>52.95</v>
      </c>
      <c r="F3960" s="3">
        <v>33</v>
      </c>
      <c r="G3960" s="3">
        <v>52.95</v>
      </c>
    </row>
    <row r="3961" spans="1:7" x14ac:dyDescent="0.3">
      <c r="A3961" s="6">
        <v>43493</v>
      </c>
      <c r="B3961" s="3">
        <v>52.2</v>
      </c>
      <c r="C3961" s="3">
        <v>52.2</v>
      </c>
      <c r="D3961" s="3">
        <v>51.4</v>
      </c>
      <c r="E3961" s="3">
        <v>51.4</v>
      </c>
      <c r="F3961" s="3">
        <v>30</v>
      </c>
      <c r="G3961" s="3">
        <v>51.4</v>
      </c>
    </row>
    <row r="3962" spans="1:7" x14ac:dyDescent="0.3">
      <c r="A3962" s="6">
        <v>43494</v>
      </c>
      <c r="B3962" s="3">
        <v>51</v>
      </c>
      <c r="C3962" s="3">
        <v>51.55</v>
      </c>
      <c r="D3962" s="3">
        <v>51</v>
      </c>
      <c r="E3962" s="3">
        <v>51.5</v>
      </c>
      <c r="F3962" s="3">
        <v>22</v>
      </c>
      <c r="G3962" s="3">
        <v>51.5</v>
      </c>
    </row>
    <row r="3963" spans="1:7" x14ac:dyDescent="0.3">
      <c r="A3963" s="6">
        <v>43495</v>
      </c>
      <c r="B3963" s="3">
        <v>51.5</v>
      </c>
      <c r="C3963" s="3">
        <v>51.5</v>
      </c>
      <c r="D3963" s="3">
        <v>51.5</v>
      </c>
      <c r="E3963" s="3">
        <v>51.5</v>
      </c>
      <c r="F3963" s="3">
        <v>7</v>
      </c>
      <c r="G3963" s="3">
        <v>51.1</v>
      </c>
    </row>
    <row r="3964" spans="1:7" x14ac:dyDescent="0.3">
      <c r="A3964" s="6">
        <v>43496</v>
      </c>
      <c r="B3964" s="3">
        <v>51</v>
      </c>
      <c r="C3964" s="3">
        <v>51</v>
      </c>
      <c r="D3964" s="3">
        <v>49.75</v>
      </c>
      <c r="E3964" s="3">
        <v>49.8</v>
      </c>
      <c r="F3964" s="3">
        <v>34</v>
      </c>
      <c r="G3964" s="3">
        <v>49.8</v>
      </c>
    </row>
    <row r="3965" spans="1:7" x14ac:dyDescent="0.3">
      <c r="A3965" s="6">
        <v>43497</v>
      </c>
      <c r="B3965" s="3">
        <v>44.4</v>
      </c>
      <c r="C3965" s="3">
        <v>44.4</v>
      </c>
      <c r="D3965" s="3">
        <v>44.4</v>
      </c>
      <c r="E3965" s="3">
        <v>44.4</v>
      </c>
      <c r="F3965" s="3">
        <v>1</v>
      </c>
      <c r="G3965" s="3">
        <v>44.9</v>
      </c>
    </row>
    <row r="3966" spans="1:7" x14ac:dyDescent="0.3">
      <c r="A3966" s="6">
        <v>43500</v>
      </c>
      <c r="B3966" s="3">
        <v>43.35</v>
      </c>
      <c r="C3966" s="3">
        <v>43.35</v>
      </c>
      <c r="D3966" s="3">
        <v>42.9</v>
      </c>
      <c r="E3966" s="3">
        <v>43.2</v>
      </c>
      <c r="F3966" s="3">
        <v>19</v>
      </c>
      <c r="G3966" s="3">
        <v>42.95</v>
      </c>
    </row>
    <row r="3967" spans="1:7" x14ac:dyDescent="0.3">
      <c r="A3967" s="6">
        <v>43501</v>
      </c>
      <c r="B3967" s="3">
        <v>43</v>
      </c>
      <c r="C3967" s="3">
        <v>43.2</v>
      </c>
      <c r="D3967" s="3">
        <v>43</v>
      </c>
      <c r="E3967" s="3">
        <v>43.2</v>
      </c>
      <c r="F3967" s="3">
        <v>16</v>
      </c>
      <c r="G3967" s="3">
        <v>42.9</v>
      </c>
    </row>
    <row r="3968" spans="1:7" x14ac:dyDescent="0.3">
      <c r="A3968" s="6">
        <v>43502</v>
      </c>
      <c r="B3968" s="3">
        <v>43.35</v>
      </c>
      <c r="C3968" s="3">
        <v>43.6</v>
      </c>
      <c r="D3968" s="3">
        <v>43.35</v>
      </c>
      <c r="E3968" s="3">
        <v>43.6</v>
      </c>
      <c r="F3968" s="3">
        <v>31</v>
      </c>
      <c r="G3968" s="3">
        <v>43.6</v>
      </c>
    </row>
    <row r="3969" spans="1:7" x14ac:dyDescent="0.3">
      <c r="A3969" s="6">
        <v>43503</v>
      </c>
      <c r="B3969" s="3">
        <v>44.4</v>
      </c>
      <c r="C3969" s="3">
        <v>44.4</v>
      </c>
      <c r="D3969" s="3">
        <v>44</v>
      </c>
      <c r="E3969" s="3">
        <v>44</v>
      </c>
      <c r="F3969" s="3">
        <v>6</v>
      </c>
      <c r="G3969" s="3">
        <v>44</v>
      </c>
    </row>
    <row r="3970" spans="1:7" x14ac:dyDescent="0.3">
      <c r="A3970" s="6">
        <v>43504</v>
      </c>
      <c r="B3970" s="3">
        <v>42.55</v>
      </c>
      <c r="C3970" s="3">
        <v>43.25</v>
      </c>
      <c r="D3970" s="3">
        <v>42.55</v>
      </c>
      <c r="E3970" s="3">
        <v>43.25</v>
      </c>
      <c r="F3970" s="3">
        <v>30</v>
      </c>
      <c r="G3970" s="3">
        <v>43.1</v>
      </c>
    </row>
    <row r="3971" spans="1:7" x14ac:dyDescent="0.3">
      <c r="A3971" s="6">
        <v>43507</v>
      </c>
      <c r="B3971" s="3">
        <v>41.6</v>
      </c>
      <c r="C3971" s="3">
        <v>41.6</v>
      </c>
      <c r="D3971" s="3">
        <v>40</v>
      </c>
      <c r="E3971" s="3">
        <v>40</v>
      </c>
      <c r="F3971" s="3">
        <v>45</v>
      </c>
      <c r="G3971" s="3">
        <v>40.19</v>
      </c>
    </row>
    <row r="3972" spans="1:7" x14ac:dyDescent="0.3">
      <c r="A3972" s="6">
        <v>43508</v>
      </c>
      <c r="B3972" s="3">
        <v>39.200000000000003</v>
      </c>
      <c r="C3972" s="3">
        <v>39.35</v>
      </c>
      <c r="D3972" s="3">
        <v>39.200000000000003</v>
      </c>
      <c r="E3972" s="3">
        <v>39.200000000000003</v>
      </c>
      <c r="F3972" s="3">
        <v>15</v>
      </c>
      <c r="G3972" s="3">
        <v>39.200000000000003</v>
      </c>
    </row>
    <row r="3973" spans="1:7" x14ac:dyDescent="0.3">
      <c r="A3973" s="6">
        <v>43509</v>
      </c>
      <c r="B3973" s="3">
        <v>38.049999999999997</v>
      </c>
      <c r="C3973" s="3">
        <v>38.200000000000003</v>
      </c>
      <c r="D3973" s="3">
        <v>37.75</v>
      </c>
      <c r="E3973" s="3">
        <v>37.9</v>
      </c>
      <c r="F3973" s="3">
        <v>42</v>
      </c>
      <c r="G3973" s="3">
        <v>37.9</v>
      </c>
    </row>
    <row r="3974" spans="1:7" x14ac:dyDescent="0.3">
      <c r="A3974" s="6">
        <v>43510</v>
      </c>
      <c r="B3974" s="3">
        <v>37.25</v>
      </c>
      <c r="C3974" s="3">
        <v>37.25</v>
      </c>
      <c r="D3974" s="3">
        <v>37.25</v>
      </c>
      <c r="E3974" s="3">
        <v>37.25</v>
      </c>
      <c r="F3974" s="3">
        <v>13</v>
      </c>
      <c r="G3974" s="3">
        <v>37.25</v>
      </c>
    </row>
    <row r="3975" spans="1:7" x14ac:dyDescent="0.3">
      <c r="A3975" s="6">
        <v>43511</v>
      </c>
      <c r="B3975" s="3">
        <v>36.65</v>
      </c>
      <c r="C3975" s="3">
        <v>37</v>
      </c>
      <c r="D3975" s="3">
        <v>36.65</v>
      </c>
      <c r="E3975" s="3">
        <v>36.85</v>
      </c>
      <c r="F3975" s="3">
        <v>51</v>
      </c>
      <c r="G3975" s="3">
        <v>36.85</v>
      </c>
    </row>
    <row r="3976" spans="1:7" x14ac:dyDescent="0.3">
      <c r="A3976" s="6">
        <v>43514</v>
      </c>
      <c r="B3976" s="3">
        <v>36.5</v>
      </c>
      <c r="C3976" s="3">
        <v>36.5</v>
      </c>
      <c r="D3976" s="3">
        <v>35.909999999999997</v>
      </c>
      <c r="E3976" s="3">
        <v>35.909999999999997</v>
      </c>
      <c r="F3976" s="3">
        <v>18</v>
      </c>
      <c r="G3976" s="3">
        <v>36.01</v>
      </c>
    </row>
    <row r="3977" spans="1:7" x14ac:dyDescent="0.3">
      <c r="A3977" s="6">
        <v>43515</v>
      </c>
      <c r="B3977" s="3">
        <v>36.799999999999997</v>
      </c>
      <c r="C3977" s="3">
        <v>37.25</v>
      </c>
      <c r="D3977" s="3">
        <v>36.799999999999997</v>
      </c>
      <c r="E3977" s="3">
        <v>36.950000000000003</v>
      </c>
      <c r="F3977" s="3">
        <v>24</v>
      </c>
      <c r="G3977" s="3">
        <v>36.950000000000003</v>
      </c>
    </row>
    <row r="3978" spans="1:7" x14ac:dyDescent="0.3">
      <c r="A3978" s="6">
        <v>43516</v>
      </c>
      <c r="B3978" s="3">
        <v>37.5</v>
      </c>
      <c r="C3978" s="3">
        <v>37.9</v>
      </c>
      <c r="D3978" s="3">
        <v>37.5</v>
      </c>
      <c r="E3978" s="3">
        <v>37.799999999999997</v>
      </c>
      <c r="F3978" s="3">
        <v>58</v>
      </c>
      <c r="G3978" s="3">
        <v>37.799999999999997</v>
      </c>
    </row>
    <row r="3979" spans="1:7" x14ac:dyDescent="0.3">
      <c r="A3979" s="6">
        <v>43517</v>
      </c>
      <c r="B3979" s="3">
        <v>36.799999999999997</v>
      </c>
      <c r="C3979" s="3">
        <v>36.9</v>
      </c>
      <c r="D3979" s="3">
        <v>36.25</v>
      </c>
      <c r="E3979" s="3">
        <v>36.25</v>
      </c>
      <c r="F3979" s="3">
        <v>10</v>
      </c>
      <c r="G3979" s="3">
        <v>36.25</v>
      </c>
    </row>
    <row r="3980" spans="1:7" x14ac:dyDescent="0.3">
      <c r="A3980" s="6">
        <v>43518</v>
      </c>
      <c r="B3980" s="3">
        <v>35.700000000000003</v>
      </c>
      <c r="C3980" s="3">
        <v>36</v>
      </c>
      <c r="D3980" s="3">
        <v>35.700000000000003</v>
      </c>
      <c r="E3980" s="3">
        <v>35.799999999999997</v>
      </c>
      <c r="F3980" s="3">
        <v>11</v>
      </c>
      <c r="G3980" s="3">
        <v>35.799999999999997</v>
      </c>
    </row>
    <row r="3981" spans="1:7" x14ac:dyDescent="0.3">
      <c r="A3981" s="6">
        <v>43521</v>
      </c>
      <c r="B3981" s="3">
        <v>35.340000000000003</v>
      </c>
      <c r="C3981" s="3">
        <v>36.200000000000003</v>
      </c>
      <c r="D3981" s="3">
        <v>35.340000000000003</v>
      </c>
      <c r="E3981" s="3">
        <v>36.200000000000003</v>
      </c>
      <c r="F3981" s="3">
        <v>34</v>
      </c>
      <c r="G3981" s="3">
        <v>36.200000000000003</v>
      </c>
    </row>
    <row r="3982" spans="1:7" x14ac:dyDescent="0.3">
      <c r="A3982" s="6">
        <v>43522</v>
      </c>
      <c r="B3982" s="3">
        <v>36.950000000000003</v>
      </c>
      <c r="C3982" s="3">
        <v>36.950000000000003</v>
      </c>
      <c r="D3982" s="3">
        <v>36.950000000000003</v>
      </c>
      <c r="E3982" s="3">
        <v>36.950000000000003</v>
      </c>
      <c r="F3982" s="3">
        <v>1</v>
      </c>
      <c r="G3982" s="3">
        <v>36.9</v>
      </c>
    </row>
    <row r="3983" spans="1:7" x14ac:dyDescent="0.3">
      <c r="A3983" s="6">
        <v>43523</v>
      </c>
      <c r="B3983" s="3">
        <v>38.200000000000003</v>
      </c>
      <c r="C3983" s="3">
        <v>38.5</v>
      </c>
      <c r="D3983" s="3">
        <v>38.200000000000003</v>
      </c>
      <c r="E3983" s="3">
        <v>38.5</v>
      </c>
      <c r="F3983" s="3">
        <v>17</v>
      </c>
      <c r="G3983" s="3">
        <v>38.5</v>
      </c>
    </row>
    <row r="3984" spans="1:7" x14ac:dyDescent="0.3">
      <c r="A3984" s="6">
        <v>43524</v>
      </c>
      <c r="B3984" s="3">
        <v>39.25</v>
      </c>
      <c r="C3984" s="3">
        <v>39.700000000000003</v>
      </c>
      <c r="D3984" s="3">
        <v>39</v>
      </c>
      <c r="E3984" s="3">
        <v>39.700000000000003</v>
      </c>
      <c r="F3984" s="3">
        <v>27</v>
      </c>
      <c r="G3984" s="3">
        <v>39.880000000000003</v>
      </c>
    </row>
    <row r="3985" spans="1:7" x14ac:dyDescent="0.3">
      <c r="A3985" s="6">
        <v>43525</v>
      </c>
      <c r="B3985" s="3">
        <v>38.35</v>
      </c>
      <c r="C3985" s="3">
        <v>38.950000000000003</v>
      </c>
      <c r="D3985" s="3">
        <v>38.35</v>
      </c>
      <c r="E3985" s="3">
        <v>38.85</v>
      </c>
      <c r="F3985" s="3">
        <v>22</v>
      </c>
      <c r="G3985" s="3">
        <v>38.85</v>
      </c>
    </row>
    <row r="3986" spans="1:7" x14ac:dyDescent="0.3">
      <c r="A3986" s="6">
        <v>43528</v>
      </c>
      <c r="B3986" s="3">
        <v>40</v>
      </c>
      <c r="C3986" s="3">
        <v>40</v>
      </c>
      <c r="D3986" s="3">
        <v>39.799999999999997</v>
      </c>
      <c r="E3986" s="3">
        <v>39.9</v>
      </c>
      <c r="F3986" s="3">
        <v>81</v>
      </c>
      <c r="G3986" s="3">
        <v>39.85</v>
      </c>
    </row>
    <row r="3987" spans="1:7" x14ac:dyDescent="0.3">
      <c r="A3987" s="6">
        <v>43529</v>
      </c>
      <c r="B3987" s="3">
        <v>40</v>
      </c>
      <c r="C3987" s="3">
        <v>40.6</v>
      </c>
      <c r="D3987" s="3">
        <v>39.9</v>
      </c>
      <c r="E3987" s="3">
        <v>40.049999999999997</v>
      </c>
      <c r="F3987" s="3">
        <v>85</v>
      </c>
      <c r="G3987" s="3">
        <v>40.200000000000003</v>
      </c>
    </row>
    <row r="3988" spans="1:7" x14ac:dyDescent="0.3">
      <c r="A3988" s="6">
        <v>43530</v>
      </c>
      <c r="B3988" s="3">
        <v>39.35</v>
      </c>
      <c r="C3988" s="3">
        <v>39.799999999999997</v>
      </c>
      <c r="D3988" s="3">
        <v>39.35</v>
      </c>
      <c r="E3988" s="3">
        <v>39.65</v>
      </c>
      <c r="F3988" s="3">
        <v>119</v>
      </c>
      <c r="G3988" s="3">
        <v>39.35</v>
      </c>
    </row>
    <row r="3989" spans="1:7" x14ac:dyDescent="0.3">
      <c r="A3989" s="6">
        <v>43531</v>
      </c>
      <c r="B3989" s="3">
        <v>39.200000000000003</v>
      </c>
      <c r="C3989" s="3">
        <v>40.5</v>
      </c>
      <c r="D3989" s="3">
        <v>39.200000000000003</v>
      </c>
      <c r="E3989" s="3">
        <v>40.450000000000003</v>
      </c>
      <c r="F3989" s="3">
        <v>173</v>
      </c>
      <c r="G3989" s="3">
        <v>40.450000000000003</v>
      </c>
    </row>
    <row r="3990" spans="1:7" x14ac:dyDescent="0.3">
      <c r="A3990" s="6">
        <v>43532</v>
      </c>
      <c r="B3990" s="3">
        <v>41</v>
      </c>
      <c r="C3990" s="3">
        <v>41</v>
      </c>
      <c r="D3990" s="3">
        <v>40.450000000000003</v>
      </c>
      <c r="E3990" s="3">
        <v>40.700000000000003</v>
      </c>
      <c r="F3990" s="3">
        <v>24</v>
      </c>
      <c r="G3990" s="3">
        <v>40.700000000000003</v>
      </c>
    </row>
    <row r="3991" spans="1:7" x14ac:dyDescent="0.3">
      <c r="A3991" s="6">
        <v>43535</v>
      </c>
      <c r="B3991" s="3">
        <v>39.35</v>
      </c>
      <c r="C3991" s="3">
        <v>39.590000000000003</v>
      </c>
      <c r="D3991" s="3">
        <v>39.25</v>
      </c>
      <c r="E3991" s="3">
        <v>39.299999999999997</v>
      </c>
      <c r="F3991" s="3">
        <v>32</v>
      </c>
      <c r="G3991" s="3">
        <v>39.25</v>
      </c>
    </row>
    <row r="3992" spans="1:7" x14ac:dyDescent="0.3">
      <c r="A3992" s="6">
        <v>43536</v>
      </c>
      <c r="B3992" s="3">
        <v>38.9</v>
      </c>
      <c r="C3992" s="3">
        <v>38.9</v>
      </c>
      <c r="D3992" s="3">
        <v>38</v>
      </c>
      <c r="E3992" s="3">
        <v>38.299999999999997</v>
      </c>
      <c r="F3992" s="3">
        <v>83</v>
      </c>
      <c r="G3992" s="3">
        <v>38.200000000000003</v>
      </c>
    </row>
    <row r="3993" spans="1:7" x14ac:dyDescent="0.3">
      <c r="A3993" s="6">
        <v>43537</v>
      </c>
      <c r="B3993" s="3">
        <v>37.299999999999997</v>
      </c>
      <c r="C3993" s="3">
        <v>37.299999999999997</v>
      </c>
      <c r="D3993" s="3">
        <v>37</v>
      </c>
      <c r="E3993" s="3">
        <v>37</v>
      </c>
      <c r="F3993" s="3">
        <v>40</v>
      </c>
      <c r="G3993" s="3">
        <v>37</v>
      </c>
    </row>
    <row r="3994" spans="1:7" x14ac:dyDescent="0.3">
      <c r="A3994" s="6">
        <v>43538</v>
      </c>
      <c r="B3994" s="3">
        <v>36.85</v>
      </c>
      <c r="C3994" s="3">
        <v>37.299999999999997</v>
      </c>
      <c r="D3994" s="3">
        <v>36.75</v>
      </c>
      <c r="E3994" s="3">
        <v>37.049999999999997</v>
      </c>
      <c r="F3994" s="3">
        <v>57</v>
      </c>
      <c r="G3994" s="3">
        <v>37.15</v>
      </c>
    </row>
    <row r="3995" spans="1:7" x14ac:dyDescent="0.3">
      <c r="A3995" s="6">
        <v>43539</v>
      </c>
      <c r="B3995" s="3">
        <v>37.200000000000003</v>
      </c>
      <c r="C3995" s="3">
        <v>37.200000000000003</v>
      </c>
      <c r="D3995" s="3">
        <v>36.65</v>
      </c>
      <c r="E3995" s="3">
        <v>36.65</v>
      </c>
      <c r="F3995" s="3">
        <v>17</v>
      </c>
      <c r="G3995" s="3">
        <v>36.65</v>
      </c>
    </row>
    <row r="3996" spans="1:7" x14ac:dyDescent="0.3">
      <c r="A3996" s="6">
        <v>43542</v>
      </c>
      <c r="B3996" s="3">
        <v>35.5</v>
      </c>
      <c r="C3996" s="3">
        <v>35.549999999999997</v>
      </c>
      <c r="D3996" s="3">
        <v>35.299999999999997</v>
      </c>
      <c r="E3996" s="3">
        <v>35.299999999999997</v>
      </c>
      <c r="F3996" s="3">
        <v>21</v>
      </c>
      <c r="G3996" s="3">
        <v>35.700000000000003</v>
      </c>
    </row>
    <row r="3997" spans="1:7" x14ac:dyDescent="0.3">
      <c r="A3997" s="6">
        <v>43543</v>
      </c>
      <c r="B3997" s="3">
        <v>36.049999999999997</v>
      </c>
      <c r="C3997" s="3">
        <v>36.200000000000003</v>
      </c>
      <c r="D3997" s="3">
        <v>35.6</v>
      </c>
      <c r="E3997" s="3">
        <v>35.6</v>
      </c>
      <c r="F3997" s="3">
        <v>54</v>
      </c>
      <c r="G3997" s="3">
        <v>35.65</v>
      </c>
    </row>
    <row r="3998" spans="1:7" x14ac:dyDescent="0.3">
      <c r="A3998" s="6">
        <v>43544</v>
      </c>
      <c r="B3998" s="3">
        <v>34.9</v>
      </c>
      <c r="C3998" s="3">
        <v>35.049999999999997</v>
      </c>
      <c r="D3998" s="3">
        <v>34.5</v>
      </c>
      <c r="E3998" s="3">
        <v>34.9</v>
      </c>
      <c r="F3998" s="3">
        <v>37</v>
      </c>
      <c r="G3998" s="3">
        <v>34.9</v>
      </c>
    </row>
    <row r="3999" spans="1:7" x14ac:dyDescent="0.3">
      <c r="A3999" s="6">
        <v>43545</v>
      </c>
      <c r="B3999" s="3">
        <v>33.57</v>
      </c>
      <c r="C3999" s="3">
        <v>33.950000000000003</v>
      </c>
      <c r="D3999" s="3">
        <v>33.35</v>
      </c>
      <c r="E3999" s="3">
        <v>33.549999999999997</v>
      </c>
      <c r="F3999" s="3">
        <v>42</v>
      </c>
      <c r="G3999" s="3">
        <v>33.549999999999997</v>
      </c>
    </row>
    <row r="4000" spans="1:7" x14ac:dyDescent="0.3">
      <c r="A4000" s="6">
        <v>43546</v>
      </c>
      <c r="B4000" s="3">
        <v>33.6</v>
      </c>
      <c r="C4000" s="3">
        <v>33.85</v>
      </c>
      <c r="D4000" s="3">
        <v>33.6</v>
      </c>
      <c r="E4000" s="3">
        <v>33.75</v>
      </c>
      <c r="F4000" s="3">
        <v>32</v>
      </c>
      <c r="G4000" s="3">
        <v>33.85</v>
      </c>
    </row>
    <row r="4001" spans="1:7" x14ac:dyDescent="0.3">
      <c r="A4001" s="6">
        <v>43549</v>
      </c>
      <c r="B4001" s="3">
        <v>34</v>
      </c>
      <c r="C4001" s="3">
        <v>34.450000000000003</v>
      </c>
      <c r="D4001" s="3">
        <v>34</v>
      </c>
      <c r="E4001" s="3">
        <v>34.049999999999997</v>
      </c>
      <c r="F4001" s="3">
        <v>35</v>
      </c>
      <c r="G4001" s="3">
        <v>34.049999999999997</v>
      </c>
    </row>
    <row r="4002" spans="1:7" x14ac:dyDescent="0.3">
      <c r="A4002" s="6">
        <v>43550</v>
      </c>
      <c r="B4002" s="3">
        <v>34.700000000000003</v>
      </c>
      <c r="C4002" s="3">
        <v>34.85</v>
      </c>
      <c r="D4002" s="3">
        <v>34.700000000000003</v>
      </c>
      <c r="E4002" s="3">
        <v>34.85</v>
      </c>
      <c r="F4002" s="3">
        <v>10</v>
      </c>
      <c r="G4002" s="3">
        <v>34.85</v>
      </c>
    </row>
    <row r="4003" spans="1:7" x14ac:dyDescent="0.3">
      <c r="A4003" s="6">
        <v>43551</v>
      </c>
      <c r="B4003" s="3">
        <v>35.25</v>
      </c>
      <c r="C4003" s="3">
        <v>35.549999999999997</v>
      </c>
      <c r="D4003" s="3">
        <v>35.25</v>
      </c>
      <c r="E4003" s="3">
        <v>35.549999999999997</v>
      </c>
      <c r="F4003" s="3">
        <v>8</v>
      </c>
      <c r="G4003" s="3">
        <v>35.549999999999997</v>
      </c>
    </row>
    <row r="4004" spans="1:7" x14ac:dyDescent="0.3">
      <c r="A4004" s="6">
        <v>43552</v>
      </c>
      <c r="B4004" s="3">
        <v>35.200000000000003</v>
      </c>
      <c r="C4004" s="3">
        <v>35.700000000000003</v>
      </c>
      <c r="D4004" s="3">
        <v>35.15</v>
      </c>
      <c r="E4004" s="3">
        <v>35.5</v>
      </c>
      <c r="F4004" s="3">
        <v>76</v>
      </c>
      <c r="G4004" s="3">
        <v>35.5</v>
      </c>
    </row>
    <row r="4005" spans="1:7" x14ac:dyDescent="0.3">
      <c r="A4005" s="6">
        <v>43553</v>
      </c>
      <c r="B4005" s="3">
        <v>35.6</v>
      </c>
      <c r="C4005" s="3">
        <v>35.89</v>
      </c>
      <c r="D4005" s="3">
        <v>35.5</v>
      </c>
      <c r="E4005" s="3">
        <v>35.6</v>
      </c>
      <c r="F4005" s="3">
        <v>47</v>
      </c>
      <c r="G4005" s="3">
        <v>35.6</v>
      </c>
    </row>
    <row r="4006" spans="1:7" x14ac:dyDescent="0.3">
      <c r="A4006" s="6">
        <v>43556</v>
      </c>
      <c r="B4006" s="3">
        <v>35</v>
      </c>
      <c r="C4006" s="3">
        <v>35</v>
      </c>
      <c r="D4006" s="3">
        <v>35</v>
      </c>
      <c r="E4006" s="3">
        <v>35</v>
      </c>
      <c r="F4006" s="3">
        <v>5</v>
      </c>
      <c r="G4006" s="3">
        <v>35.229999999999997</v>
      </c>
    </row>
    <row r="4007" spans="1:7" x14ac:dyDescent="0.3">
      <c r="A4007" s="6">
        <v>43557</v>
      </c>
      <c r="B4007" s="3">
        <v>34.700000000000003</v>
      </c>
      <c r="C4007" s="3">
        <v>34.950000000000003</v>
      </c>
      <c r="D4007" s="3">
        <v>34.700000000000003</v>
      </c>
      <c r="E4007" s="3">
        <v>34.950000000000003</v>
      </c>
      <c r="F4007" s="3">
        <v>12</v>
      </c>
      <c r="G4007" s="3">
        <v>34.950000000000003</v>
      </c>
    </row>
    <row r="4008" spans="1:7" x14ac:dyDescent="0.3">
      <c r="A4008" s="6">
        <v>43558</v>
      </c>
      <c r="B4008" s="3">
        <v>35.25</v>
      </c>
      <c r="C4008" s="3">
        <v>35.299999999999997</v>
      </c>
      <c r="D4008" s="3">
        <v>35.1</v>
      </c>
      <c r="E4008" s="3">
        <v>35.299999999999997</v>
      </c>
      <c r="F4008" s="3">
        <v>24</v>
      </c>
      <c r="G4008" s="3">
        <v>35.15</v>
      </c>
    </row>
    <row r="4009" spans="1:7" x14ac:dyDescent="0.3">
      <c r="A4009" s="6">
        <v>43559</v>
      </c>
      <c r="B4009" s="3">
        <v>35.9</v>
      </c>
      <c r="C4009" s="3">
        <v>35.9</v>
      </c>
      <c r="D4009" s="3">
        <v>35.9</v>
      </c>
      <c r="E4009" s="3">
        <v>35.9</v>
      </c>
      <c r="F4009" s="3">
        <v>1</v>
      </c>
      <c r="G4009" s="3">
        <v>35.9</v>
      </c>
    </row>
    <row r="4010" spans="1:7" x14ac:dyDescent="0.3">
      <c r="A4010" s="6">
        <v>43560</v>
      </c>
      <c r="B4010" s="3">
        <v>38.049999999999997</v>
      </c>
      <c r="C4010" s="3">
        <v>38.049999999999997</v>
      </c>
      <c r="D4010" s="3">
        <v>38.049999999999997</v>
      </c>
      <c r="E4010" s="3">
        <v>38.049999999999997</v>
      </c>
      <c r="F4010" s="3">
        <v>0</v>
      </c>
      <c r="G4010" s="3">
        <v>38.049999999999997</v>
      </c>
    </row>
    <row r="4011" spans="1:7" x14ac:dyDescent="0.3">
      <c r="A4011" s="6">
        <v>43563</v>
      </c>
      <c r="B4011" s="3">
        <v>38.1</v>
      </c>
      <c r="C4011" s="3">
        <v>40.299999999999997</v>
      </c>
      <c r="D4011" s="3">
        <v>38.1</v>
      </c>
      <c r="E4011" s="3">
        <v>40.299999999999997</v>
      </c>
      <c r="F4011" s="3">
        <v>32</v>
      </c>
      <c r="G4011" s="3">
        <v>40.299999999999997</v>
      </c>
    </row>
    <row r="4012" spans="1:7" x14ac:dyDescent="0.3">
      <c r="A4012" s="6">
        <v>43564</v>
      </c>
      <c r="B4012" s="3">
        <v>40.6</v>
      </c>
      <c r="C4012" s="3">
        <v>40.950000000000003</v>
      </c>
      <c r="D4012" s="3">
        <v>40.5</v>
      </c>
      <c r="E4012" s="3">
        <v>40.6</v>
      </c>
      <c r="F4012" s="3">
        <v>117</v>
      </c>
      <c r="G4012" s="3">
        <v>40.6</v>
      </c>
    </row>
    <row r="4013" spans="1:7" x14ac:dyDescent="0.3">
      <c r="A4013" s="6">
        <v>43565</v>
      </c>
      <c r="B4013" s="3">
        <v>42.5</v>
      </c>
      <c r="C4013" s="3">
        <v>42.6</v>
      </c>
      <c r="D4013" s="3">
        <v>42.05</v>
      </c>
      <c r="E4013" s="3">
        <v>42.5</v>
      </c>
      <c r="F4013" s="3">
        <v>61</v>
      </c>
      <c r="G4013" s="3">
        <v>42.5</v>
      </c>
    </row>
    <row r="4014" spans="1:7" x14ac:dyDescent="0.3">
      <c r="A4014" s="6">
        <v>43566</v>
      </c>
      <c r="B4014" s="3">
        <v>41.15</v>
      </c>
      <c r="C4014" s="3">
        <v>41.15</v>
      </c>
      <c r="D4014" s="3">
        <v>41.15</v>
      </c>
      <c r="E4014" s="3">
        <v>41.15</v>
      </c>
      <c r="F4014" s="3">
        <v>5</v>
      </c>
      <c r="G4014" s="3">
        <v>41.15</v>
      </c>
    </row>
    <row r="4015" spans="1:7" x14ac:dyDescent="0.3">
      <c r="A4015" s="6">
        <v>43567</v>
      </c>
      <c r="B4015" s="3">
        <v>41.95</v>
      </c>
      <c r="C4015" s="3">
        <v>41.95</v>
      </c>
      <c r="D4015" s="3">
        <v>41</v>
      </c>
      <c r="E4015" s="3">
        <v>41</v>
      </c>
      <c r="F4015" s="3">
        <v>48</v>
      </c>
      <c r="G4015" s="3">
        <v>41</v>
      </c>
    </row>
    <row r="4016" spans="1:7" x14ac:dyDescent="0.3">
      <c r="A4016" s="6">
        <v>43570</v>
      </c>
      <c r="B4016" s="3">
        <v>41.18</v>
      </c>
      <c r="C4016" s="3">
        <v>41.18</v>
      </c>
      <c r="D4016" s="3">
        <v>41.18</v>
      </c>
      <c r="E4016" s="3">
        <v>41.18</v>
      </c>
      <c r="F4016" s="3">
        <v>0</v>
      </c>
      <c r="G4016" s="3">
        <v>41.18</v>
      </c>
    </row>
    <row r="4017" spans="1:7" x14ac:dyDescent="0.3">
      <c r="A4017" s="6">
        <v>43571</v>
      </c>
      <c r="B4017" s="3">
        <v>40.98</v>
      </c>
      <c r="C4017" s="3">
        <v>40.98</v>
      </c>
      <c r="D4017" s="3">
        <v>40.98</v>
      </c>
      <c r="E4017" s="3">
        <v>40.98</v>
      </c>
      <c r="F4017" s="3">
        <v>0</v>
      </c>
      <c r="G4017" s="3">
        <v>40.98</v>
      </c>
    </row>
    <row r="4018" spans="1:7" x14ac:dyDescent="0.3">
      <c r="A4018" s="6">
        <v>43572</v>
      </c>
      <c r="B4018" s="3">
        <v>41.7</v>
      </c>
      <c r="C4018" s="3">
        <v>41.7</v>
      </c>
      <c r="D4018" s="3">
        <v>41.7</v>
      </c>
      <c r="E4018" s="3">
        <v>41.7</v>
      </c>
      <c r="F4018" s="3">
        <v>10</v>
      </c>
      <c r="G4018" s="3">
        <v>41.7</v>
      </c>
    </row>
    <row r="4019" spans="1:7" x14ac:dyDescent="0.3">
      <c r="A4019" s="6">
        <v>43578</v>
      </c>
      <c r="B4019" s="3">
        <v>41.05</v>
      </c>
      <c r="C4019" s="3">
        <v>41.05</v>
      </c>
      <c r="D4019" s="3">
        <v>40.85</v>
      </c>
      <c r="E4019" s="3">
        <v>40.85</v>
      </c>
      <c r="F4019" s="3">
        <v>10</v>
      </c>
      <c r="G4019" s="3">
        <v>40.93</v>
      </c>
    </row>
    <row r="4020" spans="1:7" x14ac:dyDescent="0.3">
      <c r="A4020" s="6">
        <v>43579</v>
      </c>
      <c r="B4020" s="3">
        <v>41.45</v>
      </c>
      <c r="C4020" s="3">
        <v>41.55</v>
      </c>
      <c r="D4020" s="3">
        <v>41.45</v>
      </c>
      <c r="E4020" s="3">
        <v>41.55</v>
      </c>
      <c r="F4020" s="3">
        <v>13</v>
      </c>
      <c r="G4020" s="3">
        <v>41.55</v>
      </c>
    </row>
    <row r="4021" spans="1:7" x14ac:dyDescent="0.3">
      <c r="A4021" s="6">
        <v>43580</v>
      </c>
      <c r="B4021" s="3">
        <v>41.45</v>
      </c>
      <c r="C4021" s="3">
        <v>41.45</v>
      </c>
      <c r="D4021" s="3">
        <v>41.36</v>
      </c>
      <c r="E4021" s="3">
        <v>41.36</v>
      </c>
      <c r="F4021" s="3">
        <v>20</v>
      </c>
      <c r="G4021" s="3">
        <v>41.3</v>
      </c>
    </row>
    <row r="4022" spans="1:7" x14ac:dyDescent="0.3">
      <c r="A4022" s="6">
        <v>43581</v>
      </c>
      <c r="B4022" s="3">
        <v>40.299999999999997</v>
      </c>
      <c r="C4022" s="3">
        <v>40.299999999999997</v>
      </c>
      <c r="D4022" s="3">
        <v>40.1</v>
      </c>
      <c r="E4022" s="3">
        <v>40.1</v>
      </c>
      <c r="F4022" s="3">
        <v>10</v>
      </c>
      <c r="G4022" s="3">
        <v>39.75</v>
      </c>
    </row>
    <row r="4023" spans="1:7" x14ac:dyDescent="0.3">
      <c r="A4023" s="6">
        <v>43584</v>
      </c>
      <c r="B4023" s="3">
        <v>40.47</v>
      </c>
      <c r="C4023" s="3">
        <v>40.47</v>
      </c>
      <c r="D4023" s="3">
        <v>40.47</v>
      </c>
      <c r="E4023" s="3">
        <v>40.47</v>
      </c>
      <c r="F4023" s="3">
        <v>0</v>
      </c>
      <c r="G4023" s="3">
        <v>40.47</v>
      </c>
    </row>
    <row r="4024" spans="1:7" x14ac:dyDescent="0.3">
      <c r="A4024" s="6">
        <v>43585</v>
      </c>
      <c r="B4024" s="3">
        <v>41.3</v>
      </c>
      <c r="C4024" s="3">
        <v>41.3</v>
      </c>
      <c r="D4024" s="3">
        <v>41</v>
      </c>
      <c r="E4024" s="3">
        <v>41.2</v>
      </c>
      <c r="F4024" s="3">
        <v>39</v>
      </c>
      <c r="G4024" s="3">
        <v>41.2</v>
      </c>
    </row>
    <row r="4025" spans="1:7" x14ac:dyDescent="0.3">
      <c r="A4025" s="6">
        <v>43587</v>
      </c>
      <c r="B4025" s="3">
        <v>40.479999999999997</v>
      </c>
      <c r="C4025" s="3">
        <v>40.479999999999997</v>
      </c>
      <c r="D4025" s="3">
        <v>40.479999999999997</v>
      </c>
      <c r="E4025" s="3">
        <v>40.479999999999997</v>
      </c>
      <c r="F4025" s="3">
        <v>0</v>
      </c>
      <c r="G4025" s="3">
        <v>40.479999999999997</v>
      </c>
    </row>
    <row r="4026" spans="1:7" x14ac:dyDescent="0.3">
      <c r="A4026" s="6">
        <v>43588</v>
      </c>
      <c r="B4026" s="3">
        <v>40.700000000000003</v>
      </c>
      <c r="C4026" s="3">
        <v>40.700000000000003</v>
      </c>
      <c r="D4026" s="3">
        <v>40.700000000000003</v>
      </c>
      <c r="E4026" s="3">
        <v>40.700000000000003</v>
      </c>
      <c r="F4026" s="3">
        <v>4</v>
      </c>
      <c r="G4026" s="3">
        <v>41.2</v>
      </c>
    </row>
    <row r="4027" spans="1:7" x14ac:dyDescent="0.3">
      <c r="A4027" s="6">
        <v>43591</v>
      </c>
      <c r="B4027" s="3">
        <v>41.65</v>
      </c>
      <c r="C4027" s="3">
        <v>41.65</v>
      </c>
      <c r="D4027" s="3">
        <v>41.65</v>
      </c>
      <c r="E4027" s="3">
        <v>41.65</v>
      </c>
      <c r="F4027" s="3">
        <v>0</v>
      </c>
      <c r="G4027" s="3">
        <v>41.65</v>
      </c>
    </row>
    <row r="4028" spans="1:7" x14ac:dyDescent="0.3">
      <c r="A4028" s="6">
        <v>43592</v>
      </c>
      <c r="B4028" s="3">
        <v>41.7</v>
      </c>
      <c r="C4028" s="3">
        <v>41.7</v>
      </c>
      <c r="D4028" s="3">
        <v>41.7</v>
      </c>
      <c r="E4028" s="3">
        <v>41.7</v>
      </c>
      <c r="F4028" s="3">
        <v>4</v>
      </c>
      <c r="G4028" s="3">
        <v>41.65</v>
      </c>
    </row>
    <row r="4029" spans="1:7" x14ac:dyDescent="0.3">
      <c r="A4029" s="6">
        <v>43593</v>
      </c>
      <c r="B4029" s="3">
        <v>42.38</v>
      </c>
      <c r="C4029" s="3">
        <v>42.38</v>
      </c>
      <c r="D4029" s="3">
        <v>42.38</v>
      </c>
      <c r="E4029" s="3">
        <v>42.38</v>
      </c>
      <c r="F4029" s="3">
        <v>0</v>
      </c>
      <c r="G4029" s="3">
        <v>42.38</v>
      </c>
    </row>
    <row r="4030" spans="1:7" x14ac:dyDescent="0.3">
      <c r="A4030" s="6">
        <v>43594</v>
      </c>
      <c r="B4030" s="3">
        <v>42.38</v>
      </c>
      <c r="C4030" s="3">
        <v>42.38</v>
      </c>
      <c r="D4030" s="3">
        <v>42</v>
      </c>
      <c r="E4030" s="3">
        <v>42</v>
      </c>
      <c r="F4030" s="3">
        <v>7</v>
      </c>
      <c r="G4030" s="3">
        <v>42.18</v>
      </c>
    </row>
    <row r="4031" spans="1:7" x14ac:dyDescent="0.3">
      <c r="A4031" s="6">
        <v>43595</v>
      </c>
      <c r="B4031" s="3">
        <v>41.6</v>
      </c>
      <c r="C4031" s="3">
        <v>41.6</v>
      </c>
      <c r="D4031" s="3">
        <v>41.6</v>
      </c>
      <c r="E4031" s="3">
        <v>41.6</v>
      </c>
      <c r="F4031" s="3">
        <v>15</v>
      </c>
      <c r="G4031" s="3">
        <v>41.6</v>
      </c>
    </row>
    <row r="4032" spans="1:7" x14ac:dyDescent="0.3">
      <c r="A4032" s="6">
        <v>43598</v>
      </c>
      <c r="B4032" s="3">
        <v>41.75</v>
      </c>
      <c r="C4032" s="3">
        <v>41.75</v>
      </c>
      <c r="D4032" s="3">
        <v>41.75</v>
      </c>
      <c r="E4032" s="3">
        <v>41.75</v>
      </c>
      <c r="F4032" s="3">
        <v>2</v>
      </c>
      <c r="G4032" s="3">
        <v>41.75</v>
      </c>
    </row>
    <row r="4033" spans="1:7" x14ac:dyDescent="0.3">
      <c r="A4033" s="6">
        <v>43599</v>
      </c>
      <c r="B4033" s="3">
        <v>41</v>
      </c>
      <c r="C4033" s="3">
        <v>41</v>
      </c>
      <c r="D4033" s="3">
        <v>39.75</v>
      </c>
      <c r="E4033" s="3">
        <v>39.75</v>
      </c>
      <c r="F4033" s="3">
        <v>27</v>
      </c>
      <c r="G4033" s="3">
        <v>39.75</v>
      </c>
    </row>
    <row r="4034" spans="1:7" x14ac:dyDescent="0.3">
      <c r="A4034" s="6">
        <v>43600</v>
      </c>
      <c r="B4034" s="3">
        <v>39.75</v>
      </c>
      <c r="C4034" s="3">
        <v>39.75</v>
      </c>
      <c r="D4034" s="3">
        <v>38.9</v>
      </c>
      <c r="E4034" s="3">
        <v>38.9</v>
      </c>
      <c r="F4034" s="3">
        <v>15</v>
      </c>
      <c r="G4034" s="3">
        <v>38.9</v>
      </c>
    </row>
    <row r="4035" spans="1:7" x14ac:dyDescent="0.3">
      <c r="A4035" s="6">
        <v>43601</v>
      </c>
      <c r="B4035" s="3">
        <v>38.799999999999997</v>
      </c>
      <c r="C4035" s="3">
        <v>38.799999999999997</v>
      </c>
      <c r="D4035" s="3">
        <v>38.799999999999997</v>
      </c>
      <c r="E4035" s="3">
        <v>38.799999999999997</v>
      </c>
      <c r="F4035" s="3">
        <v>5</v>
      </c>
      <c r="G4035" s="3">
        <v>38.799999999999997</v>
      </c>
    </row>
    <row r="4036" spans="1:7" x14ac:dyDescent="0.3">
      <c r="A4036" s="6">
        <v>43605</v>
      </c>
      <c r="B4036" s="3">
        <v>37.25</v>
      </c>
      <c r="C4036" s="3">
        <v>37.25</v>
      </c>
      <c r="D4036" s="3">
        <v>36.700000000000003</v>
      </c>
      <c r="E4036" s="3">
        <v>36.700000000000003</v>
      </c>
      <c r="F4036" s="3">
        <v>9</v>
      </c>
      <c r="G4036" s="3">
        <v>36.700000000000003</v>
      </c>
    </row>
    <row r="4037" spans="1:7" x14ac:dyDescent="0.3">
      <c r="A4037" s="6">
        <v>43606</v>
      </c>
      <c r="B4037" s="3">
        <v>36.6</v>
      </c>
      <c r="C4037" s="3">
        <v>36.6</v>
      </c>
      <c r="D4037" s="3">
        <v>36.6</v>
      </c>
      <c r="E4037" s="3">
        <v>36.6</v>
      </c>
      <c r="F4037" s="3">
        <v>5</v>
      </c>
      <c r="G4037" s="3">
        <v>36.6</v>
      </c>
    </row>
    <row r="4038" spans="1:7" x14ac:dyDescent="0.3">
      <c r="A4038" s="6">
        <v>43607</v>
      </c>
      <c r="B4038" s="3">
        <v>36.549999999999997</v>
      </c>
      <c r="C4038" s="3">
        <v>36.75</v>
      </c>
      <c r="D4038" s="3">
        <v>36.5</v>
      </c>
      <c r="E4038" s="3">
        <v>36.5</v>
      </c>
      <c r="F4038" s="3">
        <v>9</v>
      </c>
      <c r="G4038" s="3">
        <v>36.5</v>
      </c>
    </row>
    <row r="4039" spans="1:7" x14ac:dyDescent="0.3">
      <c r="A4039" s="6">
        <v>43608</v>
      </c>
      <c r="B4039" s="3">
        <v>36.22</v>
      </c>
      <c r="C4039" s="3">
        <v>36.22</v>
      </c>
      <c r="D4039" s="3">
        <v>36.22</v>
      </c>
      <c r="E4039" s="3">
        <v>36.22</v>
      </c>
      <c r="F4039" s="3">
        <v>5</v>
      </c>
      <c r="G4039" s="3">
        <v>36.22</v>
      </c>
    </row>
    <row r="4040" spans="1:7" x14ac:dyDescent="0.3">
      <c r="A4040" s="6">
        <v>43609</v>
      </c>
      <c r="B4040" s="3">
        <v>36.69</v>
      </c>
      <c r="C4040" s="3">
        <v>36.700000000000003</v>
      </c>
      <c r="D4040" s="3">
        <v>36.69</v>
      </c>
      <c r="E4040" s="3">
        <v>36.700000000000003</v>
      </c>
      <c r="F4040" s="3">
        <v>12</v>
      </c>
      <c r="G4040" s="3">
        <v>36.85</v>
      </c>
    </row>
    <row r="4041" spans="1:7" x14ac:dyDescent="0.3">
      <c r="A4041" s="6">
        <v>43612</v>
      </c>
      <c r="B4041" s="3">
        <v>35.65</v>
      </c>
      <c r="C4041" s="3">
        <v>35.65</v>
      </c>
      <c r="D4041" s="3">
        <v>35.65</v>
      </c>
      <c r="E4041" s="3">
        <v>35.65</v>
      </c>
      <c r="F4041" s="3">
        <v>0</v>
      </c>
      <c r="G4041" s="3">
        <v>35.65</v>
      </c>
    </row>
    <row r="4042" spans="1:7" x14ac:dyDescent="0.3">
      <c r="A4042" s="6">
        <v>43613</v>
      </c>
      <c r="B4042" s="3">
        <v>36.15</v>
      </c>
      <c r="C4042" s="3">
        <v>36.15</v>
      </c>
      <c r="D4042" s="3">
        <v>36.049999999999997</v>
      </c>
      <c r="E4042" s="3">
        <v>36.049999999999997</v>
      </c>
      <c r="F4042" s="3">
        <v>6</v>
      </c>
      <c r="G4042" s="3">
        <v>36.549999999999997</v>
      </c>
    </row>
    <row r="4043" spans="1:7" x14ac:dyDescent="0.3">
      <c r="A4043" s="6">
        <v>43614</v>
      </c>
      <c r="B4043" s="3">
        <v>36.450000000000003</v>
      </c>
      <c r="C4043" s="3">
        <v>36.549999999999997</v>
      </c>
      <c r="D4043" s="3">
        <v>36.4</v>
      </c>
      <c r="E4043" s="3">
        <v>36.549999999999997</v>
      </c>
      <c r="F4043" s="3">
        <v>12</v>
      </c>
      <c r="G4043" s="3">
        <v>36.450000000000003</v>
      </c>
    </row>
    <row r="4044" spans="1:7" x14ac:dyDescent="0.3">
      <c r="A4044" s="6">
        <v>43616</v>
      </c>
      <c r="B4044" s="3">
        <v>35.85</v>
      </c>
      <c r="C4044" s="3">
        <v>35.85</v>
      </c>
      <c r="D4044" s="3">
        <v>35.200000000000003</v>
      </c>
      <c r="E4044" s="3">
        <v>35.299999999999997</v>
      </c>
      <c r="F4044" s="3">
        <v>16</v>
      </c>
      <c r="G4044" s="3">
        <v>35.4</v>
      </c>
    </row>
    <row r="4045" spans="1:7" x14ac:dyDescent="0.3">
      <c r="A4045" s="6">
        <v>43619</v>
      </c>
      <c r="B4045" s="3">
        <v>37.5</v>
      </c>
      <c r="C4045" s="3">
        <v>37.5</v>
      </c>
      <c r="D4045" s="3">
        <v>36.15</v>
      </c>
      <c r="E4045" s="3">
        <v>36.15</v>
      </c>
      <c r="F4045" s="3">
        <v>30</v>
      </c>
      <c r="G4045" s="3">
        <v>36</v>
      </c>
    </row>
    <row r="4046" spans="1:7" x14ac:dyDescent="0.3">
      <c r="A4046" s="6">
        <v>43620</v>
      </c>
      <c r="B4046" s="3">
        <v>36.200000000000003</v>
      </c>
      <c r="C4046" s="3">
        <v>36.25</v>
      </c>
      <c r="D4046" s="3">
        <v>35.85</v>
      </c>
      <c r="E4046" s="3">
        <v>35.85</v>
      </c>
      <c r="F4046" s="3">
        <v>33</v>
      </c>
      <c r="G4046" s="3">
        <v>35.85</v>
      </c>
    </row>
    <row r="4047" spans="1:7" x14ac:dyDescent="0.3">
      <c r="A4047" s="6">
        <v>43621</v>
      </c>
      <c r="B4047" s="3">
        <v>36.9</v>
      </c>
      <c r="C4047" s="3">
        <v>37.200000000000003</v>
      </c>
      <c r="D4047" s="3">
        <v>36</v>
      </c>
      <c r="E4047" s="3">
        <v>36</v>
      </c>
      <c r="F4047" s="3">
        <v>30</v>
      </c>
      <c r="G4047" s="3">
        <v>36</v>
      </c>
    </row>
    <row r="4048" spans="1:7" x14ac:dyDescent="0.3">
      <c r="A4048" s="6">
        <v>43622</v>
      </c>
      <c r="B4048" s="3">
        <v>36.049999999999997</v>
      </c>
      <c r="C4048" s="3">
        <v>36.049999999999997</v>
      </c>
      <c r="D4048" s="3">
        <v>36.049999999999997</v>
      </c>
      <c r="E4048" s="3">
        <v>36.049999999999997</v>
      </c>
      <c r="F4048" s="3">
        <v>0</v>
      </c>
      <c r="G4048" s="3">
        <v>36.049999999999997</v>
      </c>
    </row>
    <row r="4049" spans="1:7" x14ac:dyDescent="0.3">
      <c r="A4049" s="6">
        <v>43623</v>
      </c>
      <c r="B4049" s="3">
        <v>36.65</v>
      </c>
      <c r="C4049" s="3">
        <v>36.65</v>
      </c>
      <c r="D4049" s="3">
        <v>36.4</v>
      </c>
      <c r="E4049" s="3">
        <v>36.4</v>
      </c>
      <c r="F4049" s="3">
        <v>7</v>
      </c>
      <c r="G4049" s="3">
        <v>36.4</v>
      </c>
    </row>
    <row r="4050" spans="1:7" x14ac:dyDescent="0.3">
      <c r="A4050" s="6">
        <v>43627</v>
      </c>
      <c r="B4050" s="3">
        <v>36.5</v>
      </c>
      <c r="C4050" s="3">
        <v>36.5</v>
      </c>
      <c r="D4050" s="3">
        <v>35.9</v>
      </c>
      <c r="E4050" s="3">
        <v>36.200000000000003</v>
      </c>
      <c r="F4050" s="3">
        <v>42</v>
      </c>
      <c r="G4050" s="3">
        <v>36.049999999999997</v>
      </c>
    </row>
    <row r="4051" spans="1:7" x14ac:dyDescent="0.3">
      <c r="A4051" s="6">
        <v>43628</v>
      </c>
      <c r="B4051" s="3">
        <v>35.450000000000003</v>
      </c>
      <c r="C4051" s="3">
        <v>35.450000000000003</v>
      </c>
      <c r="D4051" s="3">
        <v>35</v>
      </c>
      <c r="E4051" s="3">
        <v>35</v>
      </c>
      <c r="F4051" s="3">
        <v>86</v>
      </c>
      <c r="G4051" s="3">
        <v>35.1</v>
      </c>
    </row>
    <row r="4052" spans="1:7" x14ac:dyDescent="0.3">
      <c r="A4052" s="6">
        <v>43629</v>
      </c>
      <c r="B4052" s="3">
        <v>35.299999999999997</v>
      </c>
      <c r="C4052" s="3">
        <v>35.299999999999997</v>
      </c>
      <c r="D4052" s="3">
        <v>34.9</v>
      </c>
      <c r="E4052" s="3">
        <v>34.9</v>
      </c>
      <c r="F4052" s="3">
        <v>27</v>
      </c>
      <c r="G4052" s="3">
        <v>34.75</v>
      </c>
    </row>
    <row r="4053" spans="1:7" x14ac:dyDescent="0.3">
      <c r="A4053" s="6">
        <v>43630</v>
      </c>
      <c r="B4053" s="3">
        <v>34.75</v>
      </c>
      <c r="C4053" s="3">
        <v>34.75</v>
      </c>
      <c r="D4053" s="3">
        <v>34.75</v>
      </c>
      <c r="E4053" s="3">
        <v>34.75</v>
      </c>
      <c r="F4053" s="3">
        <v>9</v>
      </c>
      <c r="G4053" s="3">
        <v>34.75</v>
      </c>
    </row>
    <row r="4054" spans="1:7" x14ac:dyDescent="0.3">
      <c r="A4054" s="6">
        <v>43633</v>
      </c>
      <c r="B4054" s="3">
        <v>34.25</v>
      </c>
      <c r="C4054" s="3">
        <v>34.25</v>
      </c>
      <c r="D4054" s="3">
        <v>34.25</v>
      </c>
      <c r="E4054" s="3">
        <v>34.25</v>
      </c>
      <c r="F4054" s="3">
        <v>25</v>
      </c>
      <c r="G4054" s="3">
        <v>34.450000000000003</v>
      </c>
    </row>
    <row r="4055" spans="1:7" x14ac:dyDescent="0.3">
      <c r="A4055" s="6">
        <v>43634</v>
      </c>
      <c r="B4055" s="3">
        <v>34.4</v>
      </c>
      <c r="C4055" s="3">
        <v>34.4</v>
      </c>
      <c r="D4055" s="3">
        <v>33.799999999999997</v>
      </c>
      <c r="E4055" s="3">
        <v>34.1</v>
      </c>
      <c r="F4055" s="3">
        <v>100</v>
      </c>
      <c r="G4055" s="3">
        <v>34.1</v>
      </c>
    </row>
    <row r="4056" spans="1:7" x14ac:dyDescent="0.3">
      <c r="A4056" s="6">
        <v>43635</v>
      </c>
      <c r="B4056" s="3">
        <v>34.4</v>
      </c>
      <c r="C4056" s="3">
        <v>34.799999999999997</v>
      </c>
      <c r="D4056" s="3">
        <v>34.28</v>
      </c>
      <c r="E4056" s="3">
        <v>34.35</v>
      </c>
      <c r="F4056" s="3">
        <v>128</v>
      </c>
      <c r="G4056" s="3">
        <v>34.03</v>
      </c>
    </row>
    <row r="4057" spans="1:7" x14ac:dyDescent="0.3">
      <c r="A4057" s="6">
        <v>43636</v>
      </c>
      <c r="B4057" s="3">
        <v>33.9</v>
      </c>
      <c r="C4057" s="3">
        <v>34.1</v>
      </c>
      <c r="D4057" s="3">
        <v>33.4</v>
      </c>
      <c r="E4057" s="3">
        <v>33.65</v>
      </c>
      <c r="F4057" s="3">
        <v>43</v>
      </c>
      <c r="G4057" s="3">
        <v>33.65</v>
      </c>
    </row>
    <row r="4058" spans="1:7" x14ac:dyDescent="0.3">
      <c r="A4058" s="6">
        <v>43637</v>
      </c>
      <c r="B4058" s="3">
        <v>34.4</v>
      </c>
      <c r="C4058" s="3">
        <v>34.4</v>
      </c>
      <c r="D4058" s="3">
        <v>34.35</v>
      </c>
      <c r="E4058" s="3">
        <v>34.35</v>
      </c>
      <c r="F4058" s="3">
        <v>25</v>
      </c>
      <c r="G4058" s="3">
        <v>34.35</v>
      </c>
    </row>
    <row r="4059" spans="1:7" x14ac:dyDescent="0.3">
      <c r="A4059" s="6">
        <v>43640</v>
      </c>
      <c r="B4059" s="3">
        <v>35.15</v>
      </c>
      <c r="C4059" s="3">
        <v>36</v>
      </c>
      <c r="D4059" s="3">
        <v>35</v>
      </c>
      <c r="E4059" s="3">
        <v>36</v>
      </c>
      <c r="F4059" s="3">
        <v>46</v>
      </c>
      <c r="G4059" s="3">
        <v>36</v>
      </c>
    </row>
    <row r="4060" spans="1:7" x14ac:dyDescent="0.3">
      <c r="A4060" s="6">
        <v>43641</v>
      </c>
      <c r="B4060" s="3">
        <v>35.9</v>
      </c>
      <c r="C4060" s="3">
        <v>36</v>
      </c>
      <c r="D4060" s="3">
        <v>35.5</v>
      </c>
      <c r="E4060" s="3">
        <v>35.75</v>
      </c>
      <c r="F4060" s="3">
        <v>38</v>
      </c>
      <c r="G4060" s="3">
        <v>35.85</v>
      </c>
    </row>
    <row r="4061" spans="1:7" x14ac:dyDescent="0.3">
      <c r="A4061" s="6">
        <v>43642</v>
      </c>
      <c r="B4061" s="3">
        <v>36</v>
      </c>
      <c r="C4061" s="3">
        <v>36</v>
      </c>
      <c r="D4061" s="3">
        <v>35.9</v>
      </c>
      <c r="E4061" s="3">
        <v>35.9</v>
      </c>
      <c r="F4061" s="3">
        <v>10</v>
      </c>
      <c r="G4061" s="3">
        <v>35.9</v>
      </c>
    </row>
    <row r="4062" spans="1:7" x14ac:dyDescent="0.3">
      <c r="A4062" s="6">
        <v>43643</v>
      </c>
      <c r="B4062" s="3">
        <v>35.5</v>
      </c>
      <c r="C4062" s="3">
        <v>35.5</v>
      </c>
      <c r="D4062" s="3">
        <v>35.35</v>
      </c>
      <c r="E4062" s="3">
        <v>35.35</v>
      </c>
      <c r="F4062" s="3">
        <v>15</v>
      </c>
      <c r="G4062" s="3">
        <v>35.35</v>
      </c>
    </row>
    <row r="4063" spans="1:7" x14ac:dyDescent="0.3">
      <c r="A4063" s="6">
        <v>43644</v>
      </c>
      <c r="B4063" s="3">
        <v>34.25</v>
      </c>
      <c r="C4063" s="3">
        <v>34.25</v>
      </c>
      <c r="D4063" s="3">
        <v>33.6</v>
      </c>
      <c r="E4063" s="3">
        <v>33.6</v>
      </c>
      <c r="F4063" s="3">
        <v>36</v>
      </c>
      <c r="G4063" s="3">
        <v>33.6</v>
      </c>
    </row>
    <row r="4064" spans="1:7" x14ac:dyDescent="0.3">
      <c r="A4064" s="6">
        <v>43647</v>
      </c>
      <c r="B4064" s="3">
        <v>33.43</v>
      </c>
      <c r="C4064" s="3">
        <v>33.43</v>
      </c>
      <c r="D4064" s="3">
        <v>33.43</v>
      </c>
      <c r="E4064" s="3">
        <v>33.43</v>
      </c>
      <c r="F4064" s="3">
        <v>0</v>
      </c>
      <c r="G4064" s="3">
        <v>33.43</v>
      </c>
    </row>
    <row r="4065" spans="1:7" x14ac:dyDescent="0.3">
      <c r="A4065" s="6">
        <v>43648</v>
      </c>
      <c r="B4065" s="3">
        <v>34.200000000000003</v>
      </c>
      <c r="C4065" s="3">
        <v>34.200000000000003</v>
      </c>
      <c r="D4065" s="3">
        <v>34.200000000000003</v>
      </c>
      <c r="E4065" s="3">
        <v>34.200000000000003</v>
      </c>
      <c r="F4065" s="3">
        <v>0</v>
      </c>
      <c r="G4065" s="3">
        <v>34.200000000000003</v>
      </c>
    </row>
    <row r="4066" spans="1:7" x14ac:dyDescent="0.3">
      <c r="A4066" s="6">
        <v>43649</v>
      </c>
      <c r="B4066" s="3">
        <v>34.25</v>
      </c>
      <c r="C4066" s="3">
        <v>34.9</v>
      </c>
      <c r="D4066" s="3">
        <v>34.049999999999997</v>
      </c>
      <c r="E4066" s="3">
        <v>34.9</v>
      </c>
      <c r="F4066" s="3">
        <v>50</v>
      </c>
      <c r="G4066" s="3">
        <v>34</v>
      </c>
    </row>
    <row r="4067" spans="1:7" x14ac:dyDescent="0.3">
      <c r="A4067" s="6">
        <v>43650</v>
      </c>
      <c r="B4067" s="3">
        <v>34.08</v>
      </c>
      <c r="C4067" s="3">
        <v>34.08</v>
      </c>
      <c r="D4067" s="3">
        <v>34.08</v>
      </c>
      <c r="E4067" s="3">
        <v>34.08</v>
      </c>
      <c r="F4067" s="3">
        <v>0</v>
      </c>
      <c r="G4067" s="3">
        <v>34.08</v>
      </c>
    </row>
    <row r="4068" spans="1:7" x14ac:dyDescent="0.3">
      <c r="A4068" s="6">
        <v>43651</v>
      </c>
      <c r="B4068" s="3">
        <v>34.25</v>
      </c>
      <c r="C4068" s="3">
        <v>34.25</v>
      </c>
      <c r="D4068" s="3">
        <v>34.25</v>
      </c>
      <c r="E4068" s="3">
        <v>34.25</v>
      </c>
      <c r="F4068" s="3">
        <v>0</v>
      </c>
      <c r="G4068" s="3">
        <v>34.25</v>
      </c>
    </row>
    <row r="4069" spans="1:7" x14ac:dyDescent="0.3">
      <c r="A4069" s="6">
        <v>43654</v>
      </c>
      <c r="B4069" s="3">
        <v>35.299999999999997</v>
      </c>
      <c r="C4069" s="3">
        <v>35.85</v>
      </c>
      <c r="D4069" s="3">
        <v>35.299999999999997</v>
      </c>
      <c r="E4069" s="3">
        <v>35.85</v>
      </c>
      <c r="F4069" s="3">
        <v>11</v>
      </c>
      <c r="G4069" s="3">
        <v>35.85</v>
      </c>
    </row>
    <row r="4070" spans="1:7" x14ac:dyDescent="0.3">
      <c r="A4070" s="6">
        <v>43655</v>
      </c>
      <c r="B4070" s="3">
        <v>36.1</v>
      </c>
      <c r="C4070" s="3">
        <v>36.1</v>
      </c>
      <c r="D4070" s="3">
        <v>36.1</v>
      </c>
      <c r="E4070" s="3">
        <v>36.1</v>
      </c>
      <c r="F4070" s="3">
        <v>14</v>
      </c>
      <c r="G4070" s="3">
        <v>36.35</v>
      </c>
    </row>
    <row r="4071" spans="1:7" x14ac:dyDescent="0.3">
      <c r="A4071" s="6">
        <v>43656</v>
      </c>
      <c r="B4071" s="3">
        <v>36.5</v>
      </c>
      <c r="C4071" s="3">
        <v>37</v>
      </c>
      <c r="D4071" s="3">
        <v>36.5</v>
      </c>
      <c r="E4071" s="3">
        <v>37</v>
      </c>
      <c r="F4071" s="3">
        <v>12</v>
      </c>
      <c r="G4071" s="3">
        <v>37.799999999999997</v>
      </c>
    </row>
    <row r="4072" spans="1:7" x14ac:dyDescent="0.3">
      <c r="A4072" s="6">
        <v>43657</v>
      </c>
      <c r="B4072" s="3">
        <v>39.4</v>
      </c>
      <c r="C4072" s="3">
        <v>39.5</v>
      </c>
      <c r="D4072" s="3">
        <v>39.4</v>
      </c>
      <c r="E4072" s="3">
        <v>39.4</v>
      </c>
      <c r="F4072" s="3">
        <v>25</v>
      </c>
      <c r="G4072" s="3">
        <v>39.4</v>
      </c>
    </row>
    <row r="4073" spans="1:7" x14ac:dyDescent="0.3">
      <c r="A4073" s="6">
        <v>43658</v>
      </c>
      <c r="B4073" s="3">
        <v>39.25</v>
      </c>
      <c r="C4073" s="3">
        <v>39.35</v>
      </c>
      <c r="D4073" s="3">
        <v>39.1</v>
      </c>
      <c r="E4073" s="3">
        <v>39.1</v>
      </c>
      <c r="F4073" s="3">
        <v>25</v>
      </c>
      <c r="G4073" s="3">
        <v>39.33</v>
      </c>
    </row>
    <row r="4074" spans="1:7" x14ac:dyDescent="0.3">
      <c r="A4074" s="6">
        <v>43661</v>
      </c>
      <c r="B4074" s="3">
        <v>39.9</v>
      </c>
      <c r="C4074" s="3">
        <v>39.9</v>
      </c>
      <c r="D4074" s="3">
        <v>39.9</v>
      </c>
      <c r="E4074" s="3">
        <v>39.9</v>
      </c>
      <c r="F4074" s="3">
        <v>2</v>
      </c>
      <c r="G4074" s="3">
        <v>39.9</v>
      </c>
    </row>
    <row r="4075" spans="1:7" x14ac:dyDescent="0.3">
      <c r="A4075" s="6">
        <v>43662</v>
      </c>
      <c r="B4075" s="3">
        <v>39.729999999999997</v>
      </c>
      <c r="C4075" s="3">
        <v>39.729999999999997</v>
      </c>
      <c r="D4075" s="3">
        <v>39.729999999999997</v>
      </c>
      <c r="E4075" s="3">
        <v>39.729999999999997</v>
      </c>
      <c r="F4075" s="3">
        <v>0</v>
      </c>
      <c r="G4075" s="3">
        <v>39.729999999999997</v>
      </c>
    </row>
    <row r="4076" spans="1:7" x14ac:dyDescent="0.3">
      <c r="A4076" s="6">
        <v>43663</v>
      </c>
      <c r="B4076" s="3">
        <v>39.9</v>
      </c>
      <c r="C4076" s="3">
        <v>39.9</v>
      </c>
      <c r="D4076" s="3">
        <v>39.9</v>
      </c>
      <c r="E4076" s="3">
        <v>39.9</v>
      </c>
      <c r="F4076" s="3">
        <v>1</v>
      </c>
      <c r="G4076" s="3">
        <v>40.28</v>
      </c>
    </row>
    <row r="4077" spans="1:7" x14ac:dyDescent="0.3">
      <c r="A4077" s="6">
        <v>43664</v>
      </c>
      <c r="B4077" s="3">
        <v>40.25</v>
      </c>
      <c r="C4077" s="3">
        <v>40.25</v>
      </c>
      <c r="D4077" s="3">
        <v>40.25</v>
      </c>
      <c r="E4077" s="3">
        <v>40.25</v>
      </c>
      <c r="F4077" s="3">
        <v>18</v>
      </c>
      <c r="G4077" s="3">
        <v>40.08</v>
      </c>
    </row>
    <row r="4078" spans="1:7" x14ac:dyDescent="0.3">
      <c r="A4078" s="6">
        <v>43665</v>
      </c>
      <c r="B4078" s="3">
        <v>40.25</v>
      </c>
      <c r="C4078" s="3">
        <v>40.25</v>
      </c>
      <c r="D4078" s="3">
        <v>40.25</v>
      </c>
      <c r="E4078" s="3">
        <v>40.25</v>
      </c>
      <c r="F4078" s="3">
        <v>7</v>
      </c>
      <c r="G4078" s="3">
        <v>40.229999999999997</v>
      </c>
    </row>
    <row r="4079" spans="1:7" x14ac:dyDescent="0.3">
      <c r="A4079" s="6">
        <v>43668</v>
      </c>
      <c r="B4079" s="3">
        <v>40.6</v>
      </c>
      <c r="C4079" s="3">
        <v>40.799999999999997</v>
      </c>
      <c r="D4079" s="3">
        <v>40.6</v>
      </c>
      <c r="E4079" s="3">
        <v>40.799999999999997</v>
      </c>
      <c r="F4079" s="3">
        <v>51</v>
      </c>
      <c r="G4079" s="3">
        <v>40.799999999999997</v>
      </c>
    </row>
    <row r="4080" spans="1:7" x14ac:dyDescent="0.3">
      <c r="A4080" s="6">
        <v>43669</v>
      </c>
      <c r="B4080" s="3">
        <v>41.5</v>
      </c>
      <c r="C4080" s="3">
        <v>41.5</v>
      </c>
      <c r="D4080" s="3">
        <v>41.5</v>
      </c>
      <c r="E4080" s="3">
        <v>41.5</v>
      </c>
      <c r="F4080" s="3">
        <v>10</v>
      </c>
      <c r="G4080" s="3">
        <v>42.4</v>
      </c>
    </row>
    <row r="4081" spans="1:7" x14ac:dyDescent="0.3">
      <c r="A4081" s="6">
        <v>43670</v>
      </c>
      <c r="B4081" s="3">
        <v>42.3</v>
      </c>
      <c r="C4081" s="3">
        <v>42.4</v>
      </c>
      <c r="D4081" s="3">
        <v>41.6</v>
      </c>
      <c r="E4081" s="3">
        <v>42.05</v>
      </c>
      <c r="F4081" s="3">
        <v>87</v>
      </c>
      <c r="G4081" s="3">
        <v>42.05</v>
      </c>
    </row>
    <row r="4082" spans="1:7" x14ac:dyDescent="0.3">
      <c r="A4082" s="6">
        <v>43671</v>
      </c>
      <c r="B4082" s="3">
        <v>41.9</v>
      </c>
      <c r="C4082" s="3">
        <v>41.91</v>
      </c>
      <c r="D4082" s="3">
        <v>41.6</v>
      </c>
      <c r="E4082" s="3">
        <v>41.6</v>
      </c>
      <c r="F4082" s="3">
        <v>35</v>
      </c>
      <c r="G4082" s="3">
        <v>41.45</v>
      </c>
    </row>
    <row r="4083" spans="1:7" x14ac:dyDescent="0.3">
      <c r="A4083" s="6">
        <v>43672</v>
      </c>
      <c r="B4083" s="3">
        <v>40.299999999999997</v>
      </c>
      <c r="C4083" s="3">
        <v>40.5</v>
      </c>
      <c r="D4083" s="3">
        <v>40.299999999999997</v>
      </c>
      <c r="E4083" s="3">
        <v>40.5</v>
      </c>
      <c r="F4083" s="3">
        <v>10</v>
      </c>
      <c r="G4083" s="3">
        <v>40.5</v>
      </c>
    </row>
    <row r="4084" spans="1:7" x14ac:dyDescent="0.3">
      <c r="A4084" s="6">
        <v>43675</v>
      </c>
      <c r="B4084" s="3">
        <v>40.200000000000003</v>
      </c>
      <c r="C4084" s="3">
        <v>40.200000000000003</v>
      </c>
      <c r="D4084" s="3">
        <v>40.200000000000003</v>
      </c>
      <c r="E4084" s="3">
        <v>40.200000000000003</v>
      </c>
      <c r="F4084" s="3">
        <v>2</v>
      </c>
      <c r="G4084" s="3">
        <v>40.200000000000003</v>
      </c>
    </row>
    <row r="4085" spans="1:7" x14ac:dyDescent="0.3">
      <c r="A4085" s="6">
        <v>43676</v>
      </c>
      <c r="B4085" s="3">
        <v>40.049999999999997</v>
      </c>
      <c r="C4085" s="3">
        <v>40.25</v>
      </c>
      <c r="D4085" s="3">
        <v>40.049999999999997</v>
      </c>
      <c r="E4085" s="3">
        <v>40.200000000000003</v>
      </c>
      <c r="F4085" s="3">
        <v>47</v>
      </c>
      <c r="G4085" s="3">
        <v>40.15</v>
      </c>
    </row>
    <row r="4086" spans="1:7" x14ac:dyDescent="0.3">
      <c r="A4086" s="6">
        <v>43677</v>
      </c>
      <c r="B4086" s="3">
        <v>40.25</v>
      </c>
      <c r="C4086" s="3">
        <v>40.299999999999997</v>
      </c>
      <c r="D4086" s="3">
        <v>40.25</v>
      </c>
      <c r="E4086" s="3">
        <v>40.299999999999997</v>
      </c>
      <c r="F4086" s="3">
        <v>35</v>
      </c>
      <c r="G4086" s="3">
        <v>40.25</v>
      </c>
    </row>
    <row r="4087" spans="1:7" x14ac:dyDescent="0.3">
      <c r="A4087" s="6">
        <v>43678</v>
      </c>
      <c r="B4087" s="3">
        <v>43.3</v>
      </c>
      <c r="C4087" s="3">
        <v>43.3</v>
      </c>
      <c r="D4087" s="3">
        <v>43.3</v>
      </c>
      <c r="E4087" s="3">
        <v>43.3</v>
      </c>
      <c r="F4087" s="3">
        <v>5</v>
      </c>
      <c r="G4087" s="3">
        <v>42.9</v>
      </c>
    </row>
    <row r="4088" spans="1:7" x14ac:dyDescent="0.3">
      <c r="A4088" s="6">
        <v>43679</v>
      </c>
      <c r="B4088" s="3">
        <v>42.6</v>
      </c>
      <c r="C4088" s="3">
        <v>42.7</v>
      </c>
      <c r="D4088" s="3">
        <v>42.6</v>
      </c>
      <c r="E4088" s="3">
        <v>42.7</v>
      </c>
      <c r="F4088" s="3">
        <v>10</v>
      </c>
      <c r="G4088" s="3">
        <v>42.7</v>
      </c>
    </row>
    <row r="4089" spans="1:7" x14ac:dyDescent="0.3">
      <c r="A4089" s="6">
        <v>43682</v>
      </c>
      <c r="B4089" s="3">
        <v>41.6</v>
      </c>
      <c r="C4089" s="3">
        <v>41.6</v>
      </c>
      <c r="D4089" s="3">
        <v>40.049999999999997</v>
      </c>
      <c r="E4089" s="3">
        <v>40.049999999999997</v>
      </c>
      <c r="F4089" s="3">
        <v>40</v>
      </c>
      <c r="G4089" s="3">
        <v>40.049999999999997</v>
      </c>
    </row>
    <row r="4090" spans="1:7" x14ac:dyDescent="0.3">
      <c r="A4090" s="6">
        <v>43683</v>
      </c>
      <c r="B4090" s="3">
        <v>39.65</v>
      </c>
      <c r="C4090" s="3">
        <v>39.65</v>
      </c>
      <c r="D4090" s="3">
        <v>39.1</v>
      </c>
      <c r="E4090" s="3">
        <v>39.1</v>
      </c>
      <c r="F4090" s="3">
        <v>39</v>
      </c>
      <c r="G4090" s="3">
        <v>39.1</v>
      </c>
    </row>
    <row r="4091" spans="1:7" x14ac:dyDescent="0.3">
      <c r="A4091" s="6">
        <v>43684</v>
      </c>
      <c r="B4091" s="3">
        <v>38.799999999999997</v>
      </c>
      <c r="C4091" s="3">
        <v>39.15</v>
      </c>
      <c r="D4091" s="3">
        <v>38.6</v>
      </c>
      <c r="E4091" s="3">
        <v>38.6</v>
      </c>
      <c r="F4091" s="3">
        <v>13</v>
      </c>
      <c r="G4091" s="3">
        <v>38.6</v>
      </c>
    </row>
    <row r="4092" spans="1:7" x14ac:dyDescent="0.3">
      <c r="A4092" s="6">
        <v>43685</v>
      </c>
      <c r="B4092" s="3">
        <v>38.450000000000003</v>
      </c>
      <c r="C4092" s="3">
        <v>38.450000000000003</v>
      </c>
      <c r="D4092" s="3">
        <v>38</v>
      </c>
      <c r="E4092" s="3">
        <v>38.1</v>
      </c>
      <c r="F4092" s="3">
        <v>11</v>
      </c>
      <c r="G4092" s="3">
        <v>38.1</v>
      </c>
    </row>
    <row r="4093" spans="1:7" x14ac:dyDescent="0.3">
      <c r="A4093" s="6">
        <v>43686</v>
      </c>
      <c r="B4093" s="3">
        <v>38.35</v>
      </c>
      <c r="C4093" s="3">
        <v>38.6</v>
      </c>
      <c r="D4093" s="3">
        <v>38.35</v>
      </c>
      <c r="E4093" s="3">
        <v>38.549999999999997</v>
      </c>
      <c r="F4093" s="3">
        <v>17</v>
      </c>
      <c r="G4093" s="3">
        <v>38.549999999999997</v>
      </c>
    </row>
    <row r="4094" spans="1:7" x14ac:dyDescent="0.3">
      <c r="A4094" s="6">
        <v>43689</v>
      </c>
      <c r="B4094" s="3">
        <v>38.549999999999997</v>
      </c>
      <c r="C4094" s="3">
        <v>38.549999999999997</v>
      </c>
      <c r="D4094" s="3">
        <v>38.35</v>
      </c>
      <c r="E4094" s="3">
        <v>38.35</v>
      </c>
      <c r="F4094" s="3">
        <v>24</v>
      </c>
      <c r="G4094" s="3">
        <v>38.35</v>
      </c>
    </row>
    <row r="4095" spans="1:7" x14ac:dyDescent="0.3">
      <c r="A4095" s="6">
        <v>43690</v>
      </c>
      <c r="B4095" s="3">
        <v>38.75</v>
      </c>
      <c r="C4095" s="3">
        <v>38.799999999999997</v>
      </c>
      <c r="D4095" s="3">
        <v>38.65</v>
      </c>
      <c r="E4095" s="3">
        <v>38.799999999999997</v>
      </c>
      <c r="F4095" s="3">
        <v>17</v>
      </c>
      <c r="G4095" s="3">
        <v>38.9</v>
      </c>
    </row>
    <row r="4096" spans="1:7" x14ac:dyDescent="0.3">
      <c r="A4096" s="6">
        <v>43691</v>
      </c>
      <c r="B4096" s="3">
        <v>39</v>
      </c>
      <c r="C4096" s="3">
        <v>39</v>
      </c>
      <c r="D4096" s="3">
        <v>38.799999999999997</v>
      </c>
      <c r="E4096" s="3">
        <v>38.799999999999997</v>
      </c>
      <c r="F4096" s="3">
        <v>16</v>
      </c>
      <c r="G4096" s="3">
        <v>38.549999999999997</v>
      </c>
    </row>
    <row r="4097" spans="1:7" x14ac:dyDescent="0.3">
      <c r="A4097" s="6">
        <v>43692</v>
      </c>
      <c r="B4097" s="3">
        <v>38.700000000000003</v>
      </c>
      <c r="C4097" s="3">
        <v>38.700000000000003</v>
      </c>
      <c r="D4097" s="3">
        <v>38.630000000000003</v>
      </c>
      <c r="E4097" s="3">
        <v>38.630000000000003</v>
      </c>
      <c r="F4097" s="3">
        <v>17</v>
      </c>
      <c r="G4097" s="3">
        <v>38.44</v>
      </c>
    </row>
    <row r="4098" spans="1:7" x14ac:dyDescent="0.3">
      <c r="A4098" s="6">
        <v>43693</v>
      </c>
      <c r="B4098" s="3">
        <v>38.6</v>
      </c>
      <c r="C4098" s="3">
        <v>38.6</v>
      </c>
      <c r="D4098" s="3">
        <v>38.6</v>
      </c>
      <c r="E4098" s="3">
        <v>38.6</v>
      </c>
      <c r="F4098" s="3">
        <v>2</v>
      </c>
      <c r="G4098" s="3">
        <v>39.130000000000003</v>
      </c>
    </row>
    <row r="4099" spans="1:7" x14ac:dyDescent="0.3">
      <c r="A4099" s="6">
        <v>43696</v>
      </c>
      <c r="B4099" s="3">
        <v>38.700000000000003</v>
      </c>
      <c r="C4099" s="3">
        <v>38.700000000000003</v>
      </c>
      <c r="D4099" s="3">
        <v>38.15</v>
      </c>
      <c r="E4099" s="3">
        <v>38.299999999999997</v>
      </c>
      <c r="F4099" s="3">
        <v>32</v>
      </c>
      <c r="G4099" s="3">
        <v>38.18</v>
      </c>
    </row>
    <row r="4100" spans="1:7" x14ac:dyDescent="0.3">
      <c r="A4100" s="6">
        <v>43697</v>
      </c>
      <c r="B4100" s="3">
        <v>38.700000000000003</v>
      </c>
      <c r="C4100" s="3">
        <v>38.700000000000003</v>
      </c>
      <c r="D4100" s="3">
        <v>38.5</v>
      </c>
      <c r="E4100" s="3">
        <v>38.5</v>
      </c>
      <c r="F4100" s="3">
        <v>29</v>
      </c>
      <c r="G4100" s="3">
        <v>38.5</v>
      </c>
    </row>
    <row r="4101" spans="1:7" x14ac:dyDescent="0.3">
      <c r="A4101" s="6">
        <v>43698</v>
      </c>
      <c r="B4101" s="3">
        <v>38.65</v>
      </c>
      <c r="C4101" s="3">
        <v>38.65</v>
      </c>
      <c r="D4101" s="3">
        <v>38.4</v>
      </c>
      <c r="E4101" s="3">
        <v>38.450000000000003</v>
      </c>
      <c r="F4101" s="3">
        <v>31</v>
      </c>
      <c r="G4101" s="3">
        <v>38.450000000000003</v>
      </c>
    </row>
    <row r="4102" spans="1:7" x14ac:dyDescent="0.3">
      <c r="A4102" s="6">
        <v>43699</v>
      </c>
      <c r="B4102" s="3">
        <v>38.15</v>
      </c>
      <c r="C4102" s="3">
        <v>38.15</v>
      </c>
      <c r="D4102" s="3">
        <v>37.799999999999997</v>
      </c>
      <c r="E4102" s="3">
        <v>38</v>
      </c>
      <c r="F4102" s="3">
        <v>46</v>
      </c>
      <c r="G4102" s="3">
        <v>38</v>
      </c>
    </row>
    <row r="4103" spans="1:7" x14ac:dyDescent="0.3">
      <c r="A4103" s="6">
        <v>43700</v>
      </c>
      <c r="B4103" s="3">
        <v>37.950000000000003</v>
      </c>
      <c r="C4103" s="3">
        <v>37.950000000000003</v>
      </c>
      <c r="D4103" s="3">
        <v>37.700000000000003</v>
      </c>
      <c r="E4103" s="3">
        <v>37.700000000000003</v>
      </c>
      <c r="F4103" s="3">
        <v>35</v>
      </c>
      <c r="G4103" s="3">
        <v>37.700000000000003</v>
      </c>
    </row>
    <row r="4104" spans="1:7" x14ac:dyDescent="0.3">
      <c r="A4104" s="6">
        <v>43703</v>
      </c>
      <c r="B4104" s="3">
        <v>37.700000000000003</v>
      </c>
      <c r="C4104" s="3">
        <v>37.700000000000003</v>
      </c>
      <c r="D4104" s="3">
        <v>37.5</v>
      </c>
      <c r="E4104" s="3">
        <v>37.5</v>
      </c>
      <c r="F4104" s="3">
        <v>20</v>
      </c>
      <c r="G4104" s="3">
        <v>37.5</v>
      </c>
    </row>
    <row r="4105" spans="1:7" x14ac:dyDescent="0.3">
      <c r="A4105" s="6">
        <v>43704</v>
      </c>
      <c r="B4105" s="3">
        <v>36.9</v>
      </c>
      <c r="C4105" s="3">
        <v>37.25</v>
      </c>
      <c r="D4105" s="3">
        <v>36.85</v>
      </c>
      <c r="E4105" s="3">
        <v>37.049999999999997</v>
      </c>
      <c r="F4105" s="3">
        <v>66</v>
      </c>
      <c r="G4105" s="3">
        <v>37.049999999999997</v>
      </c>
    </row>
    <row r="4106" spans="1:7" x14ac:dyDescent="0.3">
      <c r="A4106" s="6">
        <v>43705</v>
      </c>
      <c r="B4106" s="3">
        <v>37.5</v>
      </c>
      <c r="C4106" s="3">
        <v>37.5</v>
      </c>
      <c r="D4106" s="3">
        <v>37</v>
      </c>
      <c r="E4106" s="3">
        <v>37.15</v>
      </c>
      <c r="F4106" s="3">
        <v>37</v>
      </c>
      <c r="G4106" s="3">
        <v>37.15</v>
      </c>
    </row>
    <row r="4107" spans="1:7" x14ac:dyDescent="0.3">
      <c r="A4107" s="6">
        <v>43706</v>
      </c>
      <c r="B4107" s="3">
        <v>36.75</v>
      </c>
      <c r="C4107" s="3">
        <v>36.9</v>
      </c>
      <c r="D4107" s="3">
        <v>36.450000000000003</v>
      </c>
      <c r="E4107" s="3">
        <v>36.799999999999997</v>
      </c>
      <c r="F4107" s="3">
        <v>18</v>
      </c>
      <c r="G4107" s="3">
        <v>36.799999999999997</v>
      </c>
    </row>
    <row r="4108" spans="1:7" x14ac:dyDescent="0.3">
      <c r="A4108" s="6">
        <v>43707</v>
      </c>
      <c r="B4108" s="3">
        <v>37.5</v>
      </c>
      <c r="C4108" s="3">
        <v>38.35</v>
      </c>
      <c r="D4108" s="3">
        <v>37.5</v>
      </c>
      <c r="E4108" s="3">
        <v>38.35</v>
      </c>
      <c r="F4108" s="3">
        <v>35</v>
      </c>
      <c r="G4108" s="3">
        <v>38.47</v>
      </c>
    </row>
    <row r="4109" spans="1:7" x14ac:dyDescent="0.3">
      <c r="A4109" s="6">
        <v>43710</v>
      </c>
      <c r="B4109" s="3">
        <v>39.35</v>
      </c>
      <c r="C4109" s="3">
        <v>39.35</v>
      </c>
      <c r="D4109" s="3">
        <v>39</v>
      </c>
      <c r="E4109" s="3">
        <v>39.200000000000003</v>
      </c>
      <c r="F4109" s="3">
        <v>41</v>
      </c>
      <c r="G4109" s="3">
        <v>39.1</v>
      </c>
    </row>
    <row r="4110" spans="1:7" x14ac:dyDescent="0.3">
      <c r="A4110" s="6">
        <v>43711</v>
      </c>
      <c r="B4110" s="3">
        <v>38.799999999999997</v>
      </c>
      <c r="C4110" s="3">
        <v>39.25</v>
      </c>
      <c r="D4110" s="3">
        <v>38.799999999999997</v>
      </c>
      <c r="E4110" s="3">
        <v>39</v>
      </c>
      <c r="F4110" s="3">
        <v>56</v>
      </c>
      <c r="G4110" s="3">
        <v>39</v>
      </c>
    </row>
    <row r="4111" spans="1:7" x14ac:dyDescent="0.3">
      <c r="A4111" s="6">
        <v>43712</v>
      </c>
      <c r="B4111" s="3">
        <v>39.06</v>
      </c>
      <c r="C4111" s="3">
        <v>39.1</v>
      </c>
      <c r="D4111" s="3">
        <v>38.799999999999997</v>
      </c>
      <c r="E4111" s="3">
        <v>38.799999999999997</v>
      </c>
      <c r="F4111" s="3">
        <v>40</v>
      </c>
      <c r="G4111" s="3">
        <v>38.799999999999997</v>
      </c>
    </row>
    <row r="4112" spans="1:7" x14ac:dyDescent="0.3">
      <c r="A4112" s="6">
        <v>43713</v>
      </c>
      <c r="B4112" s="3">
        <v>38.25</v>
      </c>
      <c r="C4112" s="3">
        <v>38.4</v>
      </c>
      <c r="D4112" s="3">
        <v>38.049999999999997</v>
      </c>
      <c r="E4112" s="3">
        <v>38.15</v>
      </c>
      <c r="F4112" s="3">
        <v>56</v>
      </c>
      <c r="G4112" s="3">
        <v>38.15</v>
      </c>
    </row>
    <row r="4113" spans="1:7" x14ac:dyDescent="0.3">
      <c r="A4113" s="6">
        <v>43714</v>
      </c>
      <c r="B4113" s="3">
        <v>38.049999999999997</v>
      </c>
      <c r="C4113" s="3">
        <v>38.25</v>
      </c>
      <c r="D4113" s="3">
        <v>38.049999999999997</v>
      </c>
      <c r="E4113" s="3">
        <v>38.200000000000003</v>
      </c>
      <c r="F4113" s="3">
        <v>18</v>
      </c>
      <c r="G4113" s="3">
        <v>38.200000000000003</v>
      </c>
    </row>
    <row r="4114" spans="1:7" x14ac:dyDescent="0.3">
      <c r="A4114" s="6">
        <v>43717</v>
      </c>
      <c r="B4114" s="3">
        <v>39</v>
      </c>
      <c r="C4114" s="3">
        <v>39</v>
      </c>
      <c r="D4114" s="3">
        <v>38.450000000000003</v>
      </c>
      <c r="E4114" s="3">
        <v>38.450000000000003</v>
      </c>
      <c r="F4114" s="3">
        <v>31</v>
      </c>
      <c r="G4114" s="3">
        <v>38.450000000000003</v>
      </c>
    </row>
    <row r="4115" spans="1:7" x14ac:dyDescent="0.3">
      <c r="A4115" s="6">
        <v>43718</v>
      </c>
      <c r="B4115" s="3">
        <v>38.75</v>
      </c>
      <c r="C4115" s="3">
        <v>40.090000000000003</v>
      </c>
      <c r="D4115" s="3">
        <v>38.75</v>
      </c>
      <c r="E4115" s="3">
        <v>40</v>
      </c>
      <c r="F4115" s="3">
        <v>162</v>
      </c>
      <c r="G4115" s="3">
        <v>40</v>
      </c>
    </row>
    <row r="4116" spans="1:7" x14ac:dyDescent="0.3">
      <c r="A4116" s="6">
        <v>43719</v>
      </c>
      <c r="B4116" s="3">
        <v>40.85</v>
      </c>
      <c r="C4116" s="3">
        <v>41.25</v>
      </c>
      <c r="D4116" s="3">
        <v>40.25</v>
      </c>
      <c r="E4116" s="3">
        <v>41.1</v>
      </c>
      <c r="F4116" s="3">
        <v>30</v>
      </c>
      <c r="G4116" s="3">
        <v>41.1</v>
      </c>
    </row>
    <row r="4117" spans="1:7" x14ac:dyDescent="0.3">
      <c r="A4117" s="6">
        <v>43720</v>
      </c>
      <c r="B4117" s="3">
        <v>39.700000000000003</v>
      </c>
      <c r="C4117" s="3">
        <v>40.700000000000003</v>
      </c>
      <c r="D4117" s="3">
        <v>39.700000000000003</v>
      </c>
      <c r="E4117" s="3">
        <v>40.4</v>
      </c>
      <c r="F4117" s="3">
        <v>24</v>
      </c>
      <c r="G4117" s="3">
        <v>40.479999999999997</v>
      </c>
    </row>
    <row r="4118" spans="1:7" x14ac:dyDescent="0.3">
      <c r="A4118" s="6">
        <v>43721</v>
      </c>
      <c r="B4118" s="3">
        <v>40.299999999999997</v>
      </c>
      <c r="C4118" s="3">
        <v>41</v>
      </c>
      <c r="D4118" s="3">
        <v>40.299999999999997</v>
      </c>
      <c r="E4118" s="3">
        <v>40.85</v>
      </c>
      <c r="F4118" s="3">
        <v>104</v>
      </c>
      <c r="G4118" s="3">
        <v>40.65</v>
      </c>
    </row>
    <row r="4119" spans="1:7" x14ac:dyDescent="0.3">
      <c r="A4119" s="6">
        <v>43724</v>
      </c>
      <c r="B4119" s="3">
        <v>40.65</v>
      </c>
      <c r="C4119" s="3">
        <v>41.4</v>
      </c>
      <c r="D4119" s="3">
        <v>40.65</v>
      </c>
      <c r="E4119" s="3">
        <v>41.1</v>
      </c>
      <c r="F4119" s="3">
        <v>18</v>
      </c>
      <c r="G4119" s="3">
        <v>41.21</v>
      </c>
    </row>
    <row r="4120" spans="1:7" x14ac:dyDescent="0.3">
      <c r="A4120" s="6">
        <v>43725</v>
      </c>
      <c r="B4120" s="3">
        <v>41.55</v>
      </c>
      <c r="C4120" s="3">
        <v>41.55</v>
      </c>
      <c r="D4120" s="3">
        <v>41.05</v>
      </c>
      <c r="E4120" s="3">
        <v>41.2</v>
      </c>
      <c r="F4120" s="3">
        <v>43</v>
      </c>
      <c r="G4120" s="3">
        <v>41.03</v>
      </c>
    </row>
    <row r="4121" spans="1:7" x14ac:dyDescent="0.3">
      <c r="A4121" s="6">
        <v>43726</v>
      </c>
      <c r="B4121" s="3">
        <v>40.5</v>
      </c>
      <c r="C4121" s="3">
        <v>40.700000000000003</v>
      </c>
      <c r="D4121" s="3">
        <v>40.4</v>
      </c>
      <c r="E4121" s="3">
        <v>40.6</v>
      </c>
      <c r="F4121" s="3">
        <v>39</v>
      </c>
      <c r="G4121" s="3">
        <v>40.6</v>
      </c>
    </row>
    <row r="4122" spans="1:7" x14ac:dyDescent="0.3">
      <c r="A4122" s="6">
        <v>43727</v>
      </c>
      <c r="B4122" s="3">
        <v>41.25</v>
      </c>
      <c r="C4122" s="3">
        <v>41.75</v>
      </c>
      <c r="D4122" s="3">
        <v>41.25</v>
      </c>
      <c r="E4122" s="3">
        <v>41.4</v>
      </c>
      <c r="F4122" s="3">
        <v>167</v>
      </c>
      <c r="G4122" s="3">
        <v>41.4</v>
      </c>
    </row>
    <row r="4123" spans="1:7" x14ac:dyDescent="0.3">
      <c r="A4123" s="6">
        <v>43728</v>
      </c>
      <c r="B4123" s="3">
        <v>41.65</v>
      </c>
      <c r="C4123" s="3">
        <v>41.7</v>
      </c>
      <c r="D4123" s="3">
        <v>41.6</v>
      </c>
      <c r="E4123" s="3">
        <v>41.7</v>
      </c>
      <c r="F4123" s="3">
        <v>67</v>
      </c>
      <c r="G4123" s="3">
        <v>41.7</v>
      </c>
    </row>
    <row r="4124" spans="1:7" x14ac:dyDescent="0.3">
      <c r="A4124" s="6">
        <v>43731</v>
      </c>
      <c r="B4124" s="3">
        <v>41.3</v>
      </c>
      <c r="C4124" s="3">
        <v>41.4</v>
      </c>
      <c r="D4124" s="3">
        <v>41.2</v>
      </c>
      <c r="E4124" s="3">
        <v>41.3</v>
      </c>
      <c r="F4124" s="3">
        <v>25</v>
      </c>
      <c r="G4124" s="3">
        <v>41.15</v>
      </c>
    </row>
    <row r="4125" spans="1:7" x14ac:dyDescent="0.3">
      <c r="A4125" s="6">
        <v>43732</v>
      </c>
      <c r="B4125" s="3">
        <v>40.75</v>
      </c>
      <c r="C4125" s="3">
        <v>40.799999999999997</v>
      </c>
      <c r="D4125" s="3">
        <v>40.51</v>
      </c>
      <c r="E4125" s="3">
        <v>40.549999999999997</v>
      </c>
      <c r="F4125" s="3">
        <v>93</v>
      </c>
      <c r="G4125" s="3">
        <v>40.549999999999997</v>
      </c>
    </row>
    <row r="4126" spans="1:7" x14ac:dyDescent="0.3">
      <c r="A4126" s="6">
        <v>43733</v>
      </c>
      <c r="B4126" s="3">
        <v>40.15</v>
      </c>
      <c r="C4126" s="3">
        <v>40.15</v>
      </c>
      <c r="D4126" s="3">
        <v>39.700000000000003</v>
      </c>
      <c r="E4126" s="3">
        <v>39.700000000000003</v>
      </c>
      <c r="F4126" s="3">
        <v>27</v>
      </c>
      <c r="G4126" s="3">
        <v>39.700000000000003</v>
      </c>
    </row>
    <row r="4127" spans="1:7" x14ac:dyDescent="0.3">
      <c r="A4127" s="6">
        <v>43734</v>
      </c>
      <c r="B4127" s="3">
        <v>39.65</v>
      </c>
      <c r="C4127" s="3">
        <v>39.799999999999997</v>
      </c>
      <c r="D4127" s="3">
        <v>39.65</v>
      </c>
      <c r="E4127" s="3">
        <v>39.75</v>
      </c>
      <c r="F4127" s="3">
        <v>22</v>
      </c>
      <c r="G4127" s="3">
        <v>39.75</v>
      </c>
    </row>
    <row r="4128" spans="1:7" x14ac:dyDescent="0.3">
      <c r="A4128" s="6">
        <v>43735</v>
      </c>
      <c r="B4128" s="3">
        <v>40.1</v>
      </c>
      <c r="C4128" s="3">
        <v>40.1</v>
      </c>
      <c r="D4128" s="3">
        <v>39.9</v>
      </c>
      <c r="E4128" s="3">
        <v>39.9</v>
      </c>
      <c r="F4128" s="3">
        <v>35</v>
      </c>
      <c r="G4128" s="3">
        <v>40</v>
      </c>
    </row>
    <row r="4129" spans="1:7" x14ac:dyDescent="0.3">
      <c r="A4129" s="6">
        <v>43738</v>
      </c>
      <c r="B4129" s="3">
        <v>41.2</v>
      </c>
      <c r="C4129" s="3">
        <v>41.35</v>
      </c>
      <c r="D4129" s="3">
        <v>41.2</v>
      </c>
      <c r="E4129" s="3">
        <v>41.25</v>
      </c>
      <c r="F4129" s="3">
        <v>20</v>
      </c>
      <c r="G4129" s="3">
        <v>41.25</v>
      </c>
    </row>
    <row r="4130" spans="1:7" x14ac:dyDescent="0.3">
      <c r="A4130" s="6">
        <v>43739</v>
      </c>
      <c r="B4130" s="3">
        <v>43.8</v>
      </c>
      <c r="C4130" s="3">
        <v>43.85</v>
      </c>
      <c r="D4130" s="3">
        <v>43.8</v>
      </c>
      <c r="E4130" s="3">
        <v>43.85</v>
      </c>
      <c r="F4130" s="3">
        <v>10</v>
      </c>
      <c r="G4130" s="3">
        <v>43.85</v>
      </c>
    </row>
    <row r="4131" spans="1:7" x14ac:dyDescent="0.3">
      <c r="A4131" s="6">
        <v>43740</v>
      </c>
      <c r="B4131" s="3">
        <v>43.75</v>
      </c>
      <c r="C4131" s="3">
        <v>43.75</v>
      </c>
      <c r="D4131" s="3">
        <v>42.85</v>
      </c>
      <c r="E4131" s="3">
        <v>42.9</v>
      </c>
      <c r="F4131" s="3">
        <v>73</v>
      </c>
      <c r="G4131" s="3">
        <v>42.7</v>
      </c>
    </row>
    <row r="4132" spans="1:7" x14ac:dyDescent="0.3">
      <c r="A4132" s="6">
        <v>43741</v>
      </c>
      <c r="B4132" s="3">
        <v>43</v>
      </c>
      <c r="C4132" s="3">
        <v>43</v>
      </c>
      <c r="D4132" s="3">
        <v>42.5</v>
      </c>
      <c r="E4132" s="3">
        <v>42.5</v>
      </c>
      <c r="F4132" s="3">
        <v>25</v>
      </c>
      <c r="G4132" s="3">
        <v>42.5</v>
      </c>
    </row>
    <row r="4133" spans="1:7" x14ac:dyDescent="0.3">
      <c r="A4133" s="6">
        <v>43742</v>
      </c>
      <c r="B4133" s="3">
        <v>42.8</v>
      </c>
      <c r="C4133" s="3">
        <v>42.8</v>
      </c>
      <c r="D4133" s="3">
        <v>42.55</v>
      </c>
      <c r="E4133" s="3">
        <v>42.6</v>
      </c>
      <c r="F4133" s="3">
        <v>17</v>
      </c>
      <c r="G4133" s="3">
        <v>42.6</v>
      </c>
    </row>
    <row r="4134" spans="1:7" x14ac:dyDescent="0.3">
      <c r="A4134" s="6">
        <v>43745</v>
      </c>
      <c r="B4134" s="3">
        <v>41.6</v>
      </c>
      <c r="C4134" s="3">
        <v>41.6</v>
      </c>
      <c r="D4134" s="3">
        <v>41.5</v>
      </c>
      <c r="E4134" s="3">
        <v>41.5</v>
      </c>
      <c r="F4134" s="3">
        <v>12</v>
      </c>
      <c r="G4134" s="3">
        <v>41.5</v>
      </c>
    </row>
    <row r="4135" spans="1:7" x14ac:dyDescent="0.3">
      <c r="A4135" s="6">
        <v>43746</v>
      </c>
      <c r="B4135" s="3">
        <v>40.9</v>
      </c>
      <c r="C4135" s="3">
        <v>40.9</v>
      </c>
      <c r="D4135" s="3">
        <v>40.75</v>
      </c>
      <c r="E4135" s="3">
        <v>40.75</v>
      </c>
      <c r="F4135" s="3">
        <v>11</v>
      </c>
      <c r="G4135" s="3">
        <v>40.75</v>
      </c>
    </row>
    <row r="4136" spans="1:7" x14ac:dyDescent="0.3">
      <c r="A4136" s="6">
        <v>43747</v>
      </c>
      <c r="B4136" s="3">
        <v>41</v>
      </c>
      <c r="C4136" s="3">
        <v>41.1</v>
      </c>
      <c r="D4136" s="3">
        <v>41</v>
      </c>
      <c r="E4136" s="3">
        <v>41.1</v>
      </c>
      <c r="F4136" s="3">
        <v>11</v>
      </c>
      <c r="G4136" s="3">
        <v>41.1</v>
      </c>
    </row>
    <row r="4137" spans="1:7" x14ac:dyDescent="0.3">
      <c r="A4137" s="6">
        <v>43748</v>
      </c>
      <c r="B4137" s="3">
        <v>41.45</v>
      </c>
      <c r="C4137" s="3">
        <v>41.45</v>
      </c>
      <c r="D4137" s="3">
        <v>41.4</v>
      </c>
      <c r="E4137" s="3">
        <v>41.4</v>
      </c>
      <c r="F4137" s="3">
        <v>3</v>
      </c>
      <c r="G4137" s="3">
        <v>41.4</v>
      </c>
    </row>
    <row r="4138" spans="1:7" x14ac:dyDescent="0.3">
      <c r="A4138" s="6">
        <v>43749</v>
      </c>
      <c r="B4138" s="3">
        <v>42.55</v>
      </c>
      <c r="C4138" s="3">
        <v>42.55</v>
      </c>
      <c r="D4138" s="3">
        <v>42.55</v>
      </c>
      <c r="E4138" s="3">
        <v>42.55</v>
      </c>
      <c r="F4138" s="3">
        <v>2</v>
      </c>
      <c r="G4138" s="3">
        <v>42.8</v>
      </c>
    </row>
    <row r="4139" spans="1:7" x14ac:dyDescent="0.3">
      <c r="A4139" s="6">
        <v>43752</v>
      </c>
      <c r="B4139" s="3">
        <v>42.45</v>
      </c>
      <c r="C4139" s="3">
        <v>42.5</v>
      </c>
      <c r="D4139" s="3">
        <v>42.45</v>
      </c>
      <c r="E4139" s="3">
        <v>42.5</v>
      </c>
      <c r="F4139" s="3">
        <v>21</v>
      </c>
      <c r="G4139" s="3">
        <v>42.5</v>
      </c>
    </row>
    <row r="4140" spans="1:7" x14ac:dyDescent="0.3">
      <c r="A4140" s="6">
        <v>43753</v>
      </c>
      <c r="B4140" s="3">
        <v>43.15</v>
      </c>
      <c r="C4140" s="3">
        <v>43.15</v>
      </c>
      <c r="D4140" s="3">
        <v>43.01</v>
      </c>
      <c r="E4140" s="3">
        <v>43.01</v>
      </c>
      <c r="F4140" s="3">
        <v>25</v>
      </c>
      <c r="G4140" s="3">
        <v>42.85</v>
      </c>
    </row>
    <row r="4141" spans="1:7" x14ac:dyDescent="0.3">
      <c r="A4141" s="6">
        <v>43754</v>
      </c>
      <c r="B4141" s="3">
        <v>43.15</v>
      </c>
      <c r="C4141" s="3">
        <v>43.25</v>
      </c>
      <c r="D4141" s="3">
        <v>43.15</v>
      </c>
      <c r="E4141" s="3">
        <v>43.25</v>
      </c>
      <c r="F4141" s="3">
        <v>25</v>
      </c>
      <c r="G4141" s="3">
        <v>43.25</v>
      </c>
    </row>
    <row r="4142" spans="1:7" x14ac:dyDescent="0.3">
      <c r="A4142" s="6">
        <v>43755</v>
      </c>
      <c r="B4142" s="3">
        <v>43.15</v>
      </c>
      <c r="C4142" s="3">
        <v>43.2</v>
      </c>
      <c r="D4142" s="3">
        <v>43</v>
      </c>
      <c r="E4142" s="3">
        <v>43.05</v>
      </c>
      <c r="F4142" s="3">
        <v>39</v>
      </c>
      <c r="G4142" s="3">
        <v>43.05</v>
      </c>
    </row>
    <row r="4143" spans="1:7" x14ac:dyDescent="0.3">
      <c r="A4143" s="6">
        <v>43756</v>
      </c>
      <c r="B4143" s="3">
        <v>43.45</v>
      </c>
      <c r="C4143" s="3">
        <v>43.45</v>
      </c>
      <c r="D4143" s="3">
        <v>43.25</v>
      </c>
      <c r="E4143" s="3">
        <v>43.25</v>
      </c>
      <c r="F4143" s="3">
        <v>35</v>
      </c>
      <c r="G4143" s="3">
        <v>43.4</v>
      </c>
    </row>
    <row r="4144" spans="1:7" x14ac:dyDescent="0.3">
      <c r="A4144" s="6">
        <v>43759</v>
      </c>
      <c r="B4144" s="3">
        <v>44</v>
      </c>
      <c r="C4144" s="3">
        <v>44.4</v>
      </c>
      <c r="D4144" s="3">
        <v>44</v>
      </c>
      <c r="E4144" s="3">
        <v>44.25</v>
      </c>
      <c r="F4144" s="3">
        <v>38</v>
      </c>
      <c r="G4144" s="3">
        <v>44.15</v>
      </c>
    </row>
    <row r="4145" spans="1:7" x14ac:dyDescent="0.3">
      <c r="A4145" s="6">
        <v>43760</v>
      </c>
      <c r="B4145" s="3">
        <v>44.2</v>
      </c>
      <c r="C4145" s="3">
        <v>44.2</v>
      </c>
      <c r="D4145" s="3">
        <v>43.65</v>
      </c>
      <c r="E4145" s="3">
        <v>43.75</v>
      </c>
      <c r="F4145" s="3">
        <v>3</v>
      </c>
      <c r="G4145" s="3">
        <v>43.65</v>
      </c>
    </row>
    <row r="4146" spans="1:7" x14ac:dyDescent="0.3">
      <c r="A4146" s="6">
        <v>43761</v>
      </c>
      <c r="B4146" s="3">
        <v>43.75</v>
      </c>
      <c r="C4146" s="3">
        <v>43.75</v>
      </c>
      <c r="D4146" s="3">
        <v>43.75</v>
      </c>
      <c r="E4146" s="3">
        <v>43.75</v>
      </c>
      <c r="F4146" s="3">
        <v>2</v>
      </c>
      <c r="G4146" s="3">
        <v>43.75</v>
      </c>
    </row>
    <row r="4147" spans="1:7" x14ac:dyDescent="0.3">
      <c r="A4147" s="6">
        <v>43762</v>
      </c>
      <c r="B4147" s="3">
        <v>43.5</v>
      </c>
      <c r="C4147" s="3">
        <v>44.35</v>
      </c>
      <c r="D4147" s="3">
        <v>43.5</v>
      </c>
      <c r="E4147" s="3">
        <v>44.35</v>
      </c>
      <c r="F4147" s="3">
        <v>19</v>
      </c>
      <c r="G4147" s="3">
        <v>44.35</v>
      </c>
    </row>
    <row r="4148" spans="1:7" x14ac:dyDescent="0.3">
      <c r="A4148" s="6">
        <v>43763</v>
      </c>
      <c r="B4148" s="3">
        <v>44</v>
      </c>
      <c r="C4148" s="3">
        <v>44</v>
      </c>
      <c r="D4148" s="3">
        <v>43.9</v>
      </c>
      <c r="E4148" s="3">
        <v>43.9</v>
      </c>
      <c r="F4148" s="3">
        <v>2</v>
      </c>
      <c r="G4148" s="3">
        <v>43.95</v>
      </c>
    </row>
    <row r="4149" spans="1:7" x14ac:dyDescent="0.3">
      <c r="A4149" s="6">
        <v>43766</v>
      </c>
      <c r="B4149" s="3">
        <v>42.95</v>
      </c>
      <c r="C4149" s="3">
        <v>43.2</v>
      </c>
      <c r="D4149" s="3">
        <v>42.75</v>
      </c>
      <c r="E4149" s="3">
        <v>42.75</v>
      </c>
      <c r="F4149" s="3">
        <v>85</v>
      </c>
      <c r="G4149" s="3">
        <v>42.8</v>
      </c>
    </row>
    <row r="4150" spans="1:7" x14ac:dyDescent="0.3">
      <c r="A4150" s="6">
        <v>43767</v>
      </c>
      <c r="B4150" s="3">
        <v>43.6</v>
      </c>
      <c r="C4150" s="3">
        <v>43.8</v>
      </c>
      <c r="D4150" s="3">
        <v>43.2</v>
      </c>
      <c r="E4150" s="3">
        <v>43.2</v>
      </c>
      <c r="F4150" s="3">
        <v>16</v>
      </c>
      <c r="G4150" s="3">
        <v>43.2</v>
      </c>
    </row>
    <row r="4151" spans="1:7" x14ac:dyDescent="0.3">
      <c r="A4151" s="6">
        <v>43768</v>
      </c>
      <c r="B4151" s="3">
        <v>43.75</v>
      </c>
      <c r="C4151" s="3">
        <v>43.75</v>
      </c>
      <c r="D4151" s="3">
        <v>43.55</v>
      </c>
      <c r="E4151" s="3">
        <v>43.55</v>
      </c>
      <c r="F4151" s="3">
        <v>46</v>
      </c>
      <c r="G4151" s="3">
        <v>43.53</v>
      </c>
    </row>
    <row r="4152" spans="1:7" x14ac:dyDescent="0.3">
      <c r="A4152" s="6">
        <v>43769</v>
      </c>
      <c r="B4152" s="3">
        <v>43.5</v>
      </c>
      <c r="C4152" s="3">
        <v>43.5</v>
      </c>
      <c r="D4152" s="3">
        <v>43.5</v>
      </c>
      <c r="E4152" s="3">
        <v>43.5</v>
      </c>
      <c r="F4152" s="3">
        <v>5</v>
      </c>
      <c r="G4152" s="3">
        <v>43.5</v>
      </c>
    </row>
    <row r="4153" spans="1:7" x14ac:dyDescent="0.3">
      <c r="A4153" s="6">
        <v>43770</v>
      </c>
      <c r="B4153" s="3">
        <v>43.95</v>
      </c>
      <c r="C4153" s="3">
        <v>44</v>
      </c>
      <c r="D4153" s="3">
        <v>43.95</v>
      </c>
      <c r="E4153" s="3">
        <v>44</v>
      </c>
      <c r="F4153" s="3">
        <v>2</v>
      </c>
      <c r="G4153" s="3">
        <v>44.15</v>
      </c>
    </row>
    <row r="4154" spans="1:7" x14ac:dyDescent="0.3">
      <c r="A4154" s="6">
        <v>43773</v>
      </c>
      <c r="B4154" s="3">
        <v>44.9</v>
      </c>
      <c r="C4154" s="3">
        <v>45.75</v>
      </c>
      <c r="D4154" s="3">
        <v>44.9</v>
      </c>
      <c r="E4154" s="3">
        <v>45.75</v>
      </c>
      <c r="F4154" s="3">
        <v>22</v>
      </c>
      <c r="G4154" s="3">
        <v>45.75</v>
      </c>
    </row>
    <row r="4155" spans="1:7" x14ac:dyDescent="0.3">
      <c r="A4155" s="6">
        <v>43774</v>
      </c>
      <c r="B4155" s="3">
        <v>45.75</v>
      </c>
      <c r="C4155" s="3">
        <v>46</v>
      </c>
      <c r="D4155" s="3">
        <v>45.75</v>
      </c>
      <c r="E4155" s="3">
        <v>46</v>
      </c>
      <c r="F4155" s="3">
        <v>10</v>
      </c>
      <c r="G4155" s="3">
        <v>45.85</v>
      </c>
    </row>
    <row r="4156" spans="1:7" x14ac:dyDescent="0.3">
      <c r="A4156" s="6">
        <v>43775</v>
      </c>
      <c r="B4156" s="3">
        <v>45.25</v>
      </c>
      <c r="C4156" s="3">
        <v>45.25</v>
      </c>
      <c r="D4156" s="3">
        <v>45.25</v>
      </c>
      <c r="E4156" s="3">
        <v>45.25</v>
      </c>
      <c r="F4156" s="3">
        <v>1</v>
      </c>
      <c r="G4156" s="3">
        <v>45.75</v>
      </c>
    </row>
    <row r="4157" spans="1:7" x14ac:dyDescent="0.3">
      <c r="A4157" s="6">
        <v>43776</v>
      </c>
      <c r="B4157" s="3">
        <v>45.35</v>
      </c>
      <c r="C4157" s="3">
        <v>45.5</v>
      </c>
      <c r="D4157" s="3">
        <v>45.35</v>
      </c>
      <c r="E4157" s="3">
        <v>45.45</v>
      </c>
      <c r="F4157" s="3">
        <v>41</v>
      </c>
      <c r="G4157" s="3">
        <v>45.55</v>
      </c>
    </row>
    <row r="4158" spans="1:7" x14ac:dyDescent="0.3">
      <c r="A4158" s="6">
        <v>43777</v>
      </c>
      <c r="B4158" s="3">
        <v>45.45</v>
      </c>
      <c r="C4158" s="3">
        <v>45.5</v>
      </c>
      <c r="D4158" s="3">
        <v>45.45</v>
      </c>
      <c r="E4158" s="3">
        <v>45.5</v>
      </c>
      <c r="F4158" s="3">
        <v>6</v>
      </c>
      <c r="G4158" s="3">
        <v>45.5</v>
      </c>
    </row>
    <row r="4159" spans="1:7" x14ac:dyDescent="0.3">
      <c r="A4159" s="6">
        <v>43780</v>
      </c>
      <c r="B4159" s="3">
        <v>46</v>
      </c>
      <c r="C4159" s="3">
        <v>46</v>
      </c>
      <c r="D4159" s="3">
        <v>45.65</v>
      </c>
      <c r="E4159" s="3">
        <v>45.65</v>
      </c>
      <c r="F4159" s="3">
        <v>16</v>
      </c>
      <c r="G4159" s="3">
        <v>45.65</v>
      </c>
    </row>
    <row r="4160" spans="1:7" x14ac:dyDescent="0.3">
      <c r="A4160" s="6">
        <v>43781</v>
      </c>
      <c r="B4160" s="3">
        <v>45.4</v>
      </c>
      <c r="C4160" s="3">
        <v>45.4</v>
      </c>
      <c r="D4160" s="3">
        <v>44.7</v>
      </c>
      <c r="E4160" s="3">
        <v>44.7</v>
      </c>
      <c r="F4160" s="3">
        <v>19</v>
      </c>
      <c r="G4160" s="3">
        <v>44.7</v>
      </c>
    </row>
    <row r="4161" spans="1:7" x14ac:dyDescent="0.3">
      <c r="A4161" s="6">
        <v>43782</v>
      </c>
      <c r="B4161" s="3">
        <v>44.6</v>
      </c>
      <c r="C4161" s="3">
        <v>44.6</v>
      </c>
      <c r="D4161" s="3">
        <v>44.6</v>
      </c>
      <c r="E4161" s="3">
        <v>44.6</v>
      </c>
      <c r="F4161" s="3">
        <v>10</v>
      </c>
      <c r="G4161" s="3">
        <v>44.4</v>
      </c>
    </row>
    <row r="4162" spans="1:7" x14ac:dyDescent="0.3">
      <c r="A4162" s="6">
        <v>43783</v>
      </c>
      <c r="B4162" s="3">
        <v>44.2</v>
      </c>
      <c r="C4162" s="3">
        <v>44.2</v>
      </c>
      <c r="D4162" s="3">
        <v>43.85</v>
      </c>
      <c r="E4162" s="3">
        <v>43.85</v>
      </c>
      <c r="F4162" s="3">
        <v>30</v>
      </c>
      <c r="G4162" s="3">
        <v>43.85</v>
      </c>
    </row>
    <row r="4163" spans="1:7" x14ac:dyDescent="0.3">
      <c r="A4163" s="6">
        <v>43784</v>
      </c>
      <c r="B4163" s="3">
        <v>44</v>
      </c>
      <c r="C4163" s="3">
        <v>44</v>
      </c>
      <c r="D4163" s="3">
        <v>43.85</v>
      </c>
      <c r="E4163" s="3">
        <v>43.85</v>
      </c>
      <c r="F4163" s="3">
        <v>33</v>
      </c>
      <c r="G4163" s="3">
        <v>43.68</v>
      </c>
    </row>
    <row r="4164" spans="1:7" x14ac:dyDescent="0.3">
      <c r="A4164" s="6">
        <v>43787</v>
      </c>
      <c r="B4164" s="3">
        <v>43.05</v>
      </c>
      <c r="C4164" s="3">
        <v>43.05</v>
      </c>
      <c r="D4164" s="3">
        <v>43.05</v>
      </c>
      <c r="E4164" s="3">
        <v>43.05</v>
      </c>
      <c r="F4164" s="3">
        <v>0</v>
      </c>
      <c r="G4164" s="3">
        <v>43.05</v>
      </c>
    </row>
    <row r="4165" spans="1:7" x14ac:dyDescent="0.3">
      <c r="A4165" s="6">
        <v>43788</v>
      </c>
      <c r="B4165" s="3">
        <v>43.25</v>
      </c>
      <c r="C4165" s="3">
        <v>43.55</v>
      </c>
      <c r="D4165" s="3">
        <v>43.25</v>
      </c>
      <c r="E4165" s="3">
        <v>43.4</v>
      </c>
      <c r="F4165" s="3">
        <v>70</v>
      </c>
      <c r="G4165" s="3">
        <v>43.48</v>
      </c>
    </row>
    <row r="4166" spans="1:7" x14ac:dyDescent="0.3">
      <c r="A4166" s="6">
        <v>43789</v>
      </c>
      <c r="B4166" s="3">
        <v>44.33</v>
      </c>
      <c r="C4166" s="3">
        <v>44.33</v>
      </c>
      <c r="D4166" s="3">
        <v>44.33</v>
      </c>
      <c r="E4166" s="3">
        <v>44.33</v>
      </c>
      <c r="F4166" s="3">
        <v>0</v>
      </c>
      <c r="G4166" s="3">
        <v>44.33</v>
      </c>
    </row>
    <row r="4167" spans="1:7" x14ac:dyDescent="0.3">
      <c r="A4167" s="6">
        <v>43790</v>
      </c>
      <c r="B4167" s="3">
        <v>44.75</v>
      </c>
      <c r="C4167" s="3">
        <v>44.75</v>
      </c>
      <c r="D4167" s="3">
        <v>44.4</v>
      </c>
      <c r="E4167" s="3">
        <v>44.55</v>
      </c>
      <c r="F4167" s="3">
        <v>26</v>
      </c>
      <c r="G4167" s="3">
        <v>44.48</v>
      </c>
    </row>
    <row r="4168" spans="1:7" x14ac:dyDescent="0.3">
      <c r="A4168" s="6">
        <v>43791</v>
      </c>
      <c r="B4168" s="3">
        <v>45</v>
      </c>
      <c r="C4168" s="3">
        <v>45</v>
      </c>
      <c r="D4168" s="3">
        <v>44.9</v>
      </c>
      <c r="E4168" s="3">
        <v>45</v>
      </c>
      <c r="F4168" s="3">
        <v>6</v>
      </c>
      <c r="G4168" s="3">
        <v>45</v>
      </c>
    </row>
    <row r="4169" spans="1:7" x14ac:dyDescent="0.3">
      <c r="A4169" s="6">
        <v>43794</v>
      </c>
      <c r="B4169" s="3">
        <v>44.75</v>
      </c>
      <c r="C4169" s="3">
        <v>44.75</v>
      </c>
      <c r="D4169" s="3">
        <v>44.75</v>
      </c>
      <c r="E4169" s="3">
        <v>44.75</v>
      </c>
      <c r="F4169" s="3">
        <v>2</v>
      </c>
      <c r="G4169" s="3">
        <v>44.45</v>
      </c>
    </row>
    <row r="4170" spans="1:7" x14ac:dyDescent="0.3">
      <c r="A4170" s="6">
        <v>43795</v>
      </c>
      <c r="B4170" s="3">
        <v>44</v>
      </c>
      <c r="C4170" s="3">
        <v>44</v>
      </c>
      <c r="D4170" s="3">
        <v>43.85</v>
      </c>
      <c r="E4170" s="3">
        <v>43.85</v>
      </c>
      <c r="F4170" s="3">
        <v>54</v>
      </c>
      <c r="G4170" s="3">
        <v>43.85</v>
      </c>
    </row>
    <row r="4171" spans="1:7" x14ac:dyDescent="0.3">
      <c r="A4171" s="6">
        <v>43796</v>
      </c>
      <c r="B4171" s="3">
        <v>44.55</v>
      </c>
      <c r="C4171" s="3">
        <v>44.9</v>
      </c>
      <c r="D4171" s="3">
        <v>44.55</v>
      </c>
      <c r="E4171" s="3">
        <v>44.9</v>
      </c>
      <c r="F4171" s="3">
        <v>48</v>
      </c>
      <c r="G4171" s="3">
        <v>44.7</v>
      </c>
    </row>
    <row r="4172" spans="1:7" x14ac:dyDescent="0.3">
      <c r="A4172" s="6">
        <v>43797</v>
      </c>
      <c r="B4172" s="3">
        <v>45.1</v>
      </c>
      <c r="C4172" s="3">
        <v>45.1</v>
      </c>
      <c r="D4172" s="3">
        <v>44.9</v>
      </c>
      <c r="E4172" s="3">
        <v>44.9</v>
      </c>
      <c r="F4172" s="3">
        <v>33</v>
      </c>
      <c r="G4172" s="3">
        <v>44.9</v>
      </c>
    </row>
    <row r="4173" spans="1:7" x14ac:dyDescent="0.3">
      <c r="A4173" s="6">
        <v>43798</v>
      </c>
      <c r="B4173" s="3">
        <v>45.2</v>
      </c>
      <c r="C4173" s="3">
        <v>45.3</v>
      </c>
      <c r="D4173" s="3">
        <v>45</v>
      </c>
      <c r="E4173" s="3">
        <v>45</v>
      </c>
      <c r="F4173" s="3">
        <v>52</v>
      </c>
      <c r="G4173" s="3">
        <v>45</v>
      </c>
    </row>
    <row r="4174" spans="1:7" x14ac:dyDescent="0.3">
      <c r="A4174" s="6">
        <v>43801</v>
      </c>
      <c r="B4174" s="3">
        <v>41.2</v>
      </c>
      <c r="C4174" s="3">
        <v>41.31</v>
      </c>
      <c r="D4174" s="3">
        <v>41.2</v>
      </c>
      <c r="E4174" s="3">
        <v>41.2</v>
      </c>
      <c r="F4174" s="3">
        <v>19</v>
      </c>
      <c r="G4174" s="3">
        <v>41.13</v>
      </c>
    </row>
    <row r="4175" spans="1:7" x14ac:dyDescent="0.3">
      <c r="A4175" s="6">
        <v>43802</v>
      </c>
      <c r="B4175" s="3">
        <v>41.55</v>
      </c>
      <c r="C4175" s="3">
        <v>41.55</v>
      </c>
      <c r="D4175" s="3">
        <v>41</v>
      </c>
      <c r="E4175" s="3">
        <v>41</v>
      </c>
      <c r="F4175" s="3">
        <v>16</v>
      </c>
      <c r="G4175" s="3">
        <v>41</v>
      </c>
    </row>
    <row r="4176" spans="1:7" x14ac:dyDescent="0.3">
      <c r="A4176" s="6">
        <v>43803</v>
      </c>
      <c r="B4176" s="3">
        <v>40.950000000000003</v>
      </c>
      <c r="C4176" s="3">
        <v>40.950000000000003</v>
      </c>
      <c r="D4176" s="3">
        <v>40.85</v>
      </c>
      <c r="E4176" s="3">
        <v>40.950000000000003</v>
      </c>
      <c r="F4176" s="3">
        <v>25</v>
      </c>
      <c r="G4176" s="3">
        <v>40.93</v>
      </c>
    </row>
    <row r="4177" spans="1:7" x14ac:dyDescent="0.3">
      <c r="A4177" s="6">
        <v>43804</v>
      </c>
      <c r="B4177" s="3">
        <v>40.200000000000003</v>
      </c>
      <c r="C4177" s="3">
        <v>40.299999999999997</v>
      </c>
      <c r="D4177" s="3">
        <v>39.6</v>
      </c>
      <c r="E4177" s="3">
        <v>39.6</v>
      </c>
      <c r="F4177" s="3">
        <v>29</v>
      </c>
      <c r="G4177" s="3">
        <v>39.729999999999997</v>
      </c>
    </row>
    <row r="4178" spans="1:7" x14ac:dyDescent="0.3">
      <c r="A4178" s="6">
        <v>43805</v>
      </c>
      <c r="B4178" s="3">
        <v>39.200000000000003</v>
      </c>
      <c r="C4178" s="3">
        <v>39.200000000000003</v>
      </c>
      <c r="D4178" s="3">
        <v>39.200000000000003</v>
      </c>
      <c r="E4178" s="3">
        <v>39.200000000000003</v>
      </c>
      <c r="F4178" s="3">
        <v>4</v>
      </c>
      <c r="G4178" s="3">
        <v>39.33</v>
      </c>
    </row>
    <row r="4179" spans="1:7" x14ac:dyDescent="0.3">
      <c r="A4179" s="6">
        <v>43808</v>
      </c>
      <c r="B4179" s="3">
        <v>38.950000000000003</v>
      </c>
      <c r="C4179" s="3">
        <v>39.4</v>
      </c>
      <c r="D4179" s="3">
        <v>38.950000000000003</v>
      </c>
      <c r="E4179" s="3">
        <v>39.25</v>
      </c>
      <c r="F4179" s="3">
        <v>23</v>
      </c>
      <c r="G4179" s="3">
        <v>39.450000000000003</v>
      </c>
    </row>
    <row r="4180" spans="1:7" x14ac:dyDescent="0.3">
      <c r="A4180" s="6">
        <v>43809</v>
      </c>
      <c r="B4180" s="3">
        <v>39.35</v>
      </c>
      <c r="C4180" s="3">
        <v>39.5</v>
      </c>
      <c r="D4180" s="3">
        <v>39</v>
      </c>
      <c r="E4180" s="3">
        <v>39.15</v>
      </c>
      <c r="F4180" s="3">
        <v>50</v>
      </c>
      <c r="G4180" s="3">
        <v>39.15</v>
      </c>
    </row>
    <row r="4181" spans="1:7" x14ac:dyDescent="0.3">
      <c r="A4181" s="6">
        <v>43810</v>
      </c>
      <c r="B4181" s="3">
        <v>39.299999999999997</v>
      </c>
      <c r="C4181" s="3">
        <v>39.700000000000003</v>
      </c>
      <c r="D4181" s="3">
        <v>39</v>
      </c>
      <c r="E4181" s="3">
        <v>39.15</v>
      </c>
      <c r="F4181" s="3">
        <v>71</v>
      </c>
      <c r="G4181" s="3">
        <v>39.1</v>
      </c>
    </row>
    <row r="4182" spans="1:7" x14ac:dyDescent="0.3">
      <c r="A4182" s="6">
        <v>43811</v>
      </c>
      <c r="B4182" s="3">
        <v>39</v>
      </c>
      <c r="C4182" s="3">
        <v>39.799999999999997</v>
      </c>
      <c r="D4182" s="3">
        <v>39</v>
      </c>
      <c r="E4182" s="3">
        <v>39.799999999999997</v>
      </c>
      <c r="F4182" s="3">
        <v>58</v>
      </c>
      <c r="G4182" s="3">
        <v>39.65</v>
      </c>
    </row>
    <row r="4183" spans="1:7" x14ac:dyDescent="0.3">
      <c r="A4183" s="6">
        <v>43812</v>
      </c>
      <c r="B4183" s="3">
        <v>40</v>
      </c>
      <c r="C4183" s="3">
        <v>40.1</v>
      </c>
      <c r="D4183" s="3">
        <v>39.75</v>
      </c>
      <c r="E4183" s="3">
        <v>40.1</v>
      </c>
      <c r="F4183" s="3">
        <v>34</v>
      </c>
      <c r="G4183" s="3">
        <v>40.1</v>
      </c>
    </row>
    <row r="4184" spans="1:7" x14ac:dyDescent="0.3">
      <c r="A4184" s="6">
        <v>43815</v>
      </c>
      <c r="B4184" s="3">
        <v>39.65</v>
      </c>
      <c r="C4184" s="3">
        <v>40.4</v>
      </c>
      <c r="D4184" s="3">
        <v>39.65</v>
      </c>
      <c r="E4184" s="3">
        <v>40.200000000000003</v>
      </c>
      <c r="F4184" s="3">
        <v>30</v>
      </c>
      <c r="G4184" s="3">
        <v>40.200000000000003</v>
      </c>
    </row>
    <row r="4185" spans="1:7" x14ac:dyDescent="0.3">
      <c r="A4185" s="6">
        <v>43816</v>
      </c>
      <c r="B4185" s="3">
        <v>40</v>
      </c>
      <c r="C4185" s="3">
        <v>40.5</v>
      </c>
      <c r="D4185" s="3">
        <v>40</v>
      </c>
      <c r="E4185" s="3">
        <v>40.5</v>
      </c>
      <c r="F4185" s="3">
        <v>31</v>
      </c>
      <c r="G4185" s="3">
        <v>40.5</v>
      </c>
    </row>
    <row r="4186" spans="1:7" x14ac:dyDescent="0.3">
      <c r="A4186" s="6">
        <v>43817</v>
      </c>
      <c r="B4186" s="3">
        <v>40.549999999999997</v>
      </c>
      <c r="C4186" s="3">
        <v>40.549999999999997</v>
      </c>
      <c r="D4186" s="3">
        <v>40.25</v>
      </c>
      <c r="E4186" s="3">
        <v>40.25</v>
      </c>
      <c r="F4186" s="3">
        <v>40</v>
      </c>
      <c r="G4186" s="3">
        <v>40.25</v>
      </c>
    </row>
    <row r="4187" spans="1:7" x14ac:dyDescent="0.3">
      <c r="A4187" s="6">
        <v>43818</v>
      </c>
      <c r="B4187" s="3">
        <v>40.549999999999997</v>
      </c>
      <c r="C4187" s="3">
        <v>40.549999999999997</v>
      </c>
      <c r="D4187" s="3">
        <v>39.9</v>
      </c>
      <c r="E4187" s="3">
        <v>40.299999999999997</v>
      </c>
      <c r="F4187" s="3">
        <v>38</v>
      </c>
      <c r="G4187" s="3">
        <v>40.299999999999997</v>
      </c>
    </row>
    <row r="4188" spans="1:7" x14ac:dyDescent="0.3">
      <c r="A4188" s="6">
        <v>43819</v>
      </c>
      <c r="B4188" s="3">
        <v>39.6</v>
      </c>
      <c r="C4188" s="3">
        <v>40</v>
      </c>
      <c r="D4188" s="3">
        <v>39.6</v>
      </c>
      <c r="E4188" s="3">
        <v>40</v>
      </c>
      <c r="F4188" s="3">
        <v>22</v>
      </c>
      <c r="G4188" s="3">
        <v>40</v>
      </c>
    </row>
    <row r="4189" spans="1:7" x14ac:dyDescent="0.3">
      <c r="A4189" s="6">
        <v>43822</v>
      </c>
      <c r="B4189" s="3">
        <v>39.5</v>
      </c>
      <c r="C4189" s="3">
        <v>39.5</v>
      </c>
      <c r="D4189" s="3">
        <v>39.5</v>
      </c>
      <c r="E4189" s="3">
        <v>39.5</v>
      </c>
      <c r="F4189" s="3">
        <v>52</v>
      </c>
      <c r="G4189" s="3">
        <v>39.5</v>
      </c>
    </row>
    <row r="4190" spans="1:7" x14ac:dyDescent="0.3">
      <c r="A4190" s="6">
        <v>43826</v>
      </c>
      <c r="B4190" s="3">
        <v>37.75</v>
      </c>
      <c r="C4190" s="3">
        <v>37.75</v>
      </c>
      <c r="D4190" s="3">
        <v>37.200000000000003</v>
      </c>
      <c r="E4190" s="3">
        <v>37.450000000000003</v>
      </c>
      <c r="F4190" s="3">
        <v>85</v>
      </c>
      <c r="G4190" s="3">
        <v>37.299999999999997</v>
      </c>
    </row>
    <row r="4191" spans="1:7" x14ac:dyDescent="0.3">
      <c r="A4191" s="6">
        <v>43829</v>
      </c>
      <c r="B4191" s="3">
        <v>36.299999999999997</v>
      </c>
      <c r="C4191" s="3">
        <v>36.299999999999997</v>
      </c>
      <c r="D4191" s="3">
        <v>34.299999999999997</v>
      </c>
      <c r="E4191" s="3">
        <v>34.299999999999997</v>
      </c>
      <c r="F4191" s="3">
        <v>290</v>
      </c>
      <c r="G4191" s="3">
        <v>34.409999999999997</v>
      </c>
    </row>
    <row r="4192" spans="1:7" x14ac:dyDescent="0.3">
      <c r="A4192" s="6">
        <v>43832</v>
      </c>
      <c r="B4192" s="3">
        <v>30.8</v>
      </c>
      <c r="C4192" s="3">
        <v>30.8</v>
      </c>
      <c r="D4192" s="3">
        <v>30</v>
      </c>
      <c r="E4192" s="3">
        <v>30</v>
      </c>
      <c r="F4192" s="3">
        <v>6</v>
      </c>
      <c r="G4192" s="3">
        <v>30</v>
      </c>
    </row>
    <row r="4193" spans="1:7" x14ac:dyDescent="0.3">
      <c r="A4193" s="6">
        <v>43833</v>
      </c>
      <c r="B4193" s="3">
        <v>30</v>
      </c>
      <c r="C4193" s="3">
        <v>30.7</v>
      </c>
      <c r="D4193" s="3">
        <v>30</v>
      </c>
      <c r="E4193" s="3">
        <v>30.35</v>
      </c>
      <c r="F4193" s="3">
        <v>38</v>
      </c>
      <c r="G4193" s="3">
        <v>30.35</v>
      </c>
    </row>
    <row r="4194" spans="1:7" x14ac:dyDescent="0.3">
      <c r="A4194" s="6">
        <v>43836</v>
      </c>
      <c r="B4194" s="3">
        <v>29.85</v>
      </c>
      <c r="C4194" s="3">
        <v>29.85</v>
      </c>
      <c r="D4194" s="3">
        <v>28.2</v>
      </c>
      <c r="E4194" s="3">
        <v>28.2</v>
      </c>
      <c r="F4194" s="3">
        <v>35</v>
      </c>
      <c r="G4194" s="3">
        <v>28</v>
      </c>
    </row>
    <row r="4195" spans="1:7" x14ac:dyDescent="0.3">
      <c r="A4195" s="6">
        <v>43837</v>
      </c>
      <c r="B4195" s="3">
        <v>27.4</v>
      </c>
      <c r="C4195" s="3">
        <v>27.8</v>
      </c>
      <c r="D4195" s="3">
        <v>27.4</v>
      </c>
      <c r="E4195" s="3">
        <v>27.8</v>
      </c>
      <c r="F4195" s="3">
        <v>18</v>
      </c>
      <c r="G4195" s="3">
        <v>27.8</v>
      </c>
    </row>
    <row r="4196" spans="1:7" x14ac:dyDescent="0.3">
      <c r="A4196" s="6">
        <v>43838</v>
      </c>
      <c r="B4196" s="3">
        <v>27.3</v>
      </c>
      <c r="C4196" s="3">
        <v>27.3</v>
      </c>
      <c r="D4196" s="3">
        <v>26.7</v>
      </c>
      <c r="E4196" s="3">
        <v>27.16</v>
      </c>
      <c r="F4196" s="3">
        <v>146</v>
      </c>
      <c r="G4196" s="3">
        <v>27.15</v>
      </c>
    </row>
    <row r="4197" spans="1:7" x14ac:dyDescent="0.3">
      <c r="A4197" s="6">
        <v>43839</v>
      </c>
      <c r="B4197" s="3">
        <v>27.5</v>
      </c>
      <c r="C4197" s="3">
        <v>28.1</v>
      </c>
      <c r="D4197" s="3">
        <v>27.5</v>
      </c>
      <c r="E4197" s="3">
        <v>27.95</v>
      </c>
      <c r="F4197" s="3">
        <v>48</v>
      </c>
      <c r="G4197" s="3">
        <v>27.95</v>
      </c>
    </row>
    <row r="4198" spans="1:7" x14ac:dyDescent="0.3">
      <c r="A4198" s="6">
        <v>43840</v>
      </c>
      <c r="B4198" s="3">
        <v>28</v>
      </c>
      <c r="C4198" s="3">
        <v>28.25</v>
      </c>
      <c r="D4198" s="3">
        <v>28</v>
      </c>
      <c r="E4198" s="3">
        <v>28.2</v>
      </c>
      <c r="F4198" s="3">
        <v>82</v>
      </c>
      <c r="G4198" s="3">
        <v>28.2</v>
      </c>
    </row>
    <row r="4199" spans="1:7" x14ac:dyDescent="0.3">
      <c r="A4199" s="6">
        <v>43843</v>
      </c>
      <c r="B4199" s="3">
        <v>27.1</v>
      </c>
      <c r="C4199" s="3">
        <v>27.55</v>
      </c>
      <c r="D4199" s="3">
        <v>27</v>
      </c>
      <c r="E4199" s="3">
        <v>27.5</v>
      </c>
      <c r="F4199" s="3">
        <v>23</v>
      </c>
      <c r="G4199" s="3">
        <v>27.5</v>
      </c>
    </row>
    <row r="4200" spans="1:7" x14ac:dyDescent="0.3">
      <c r="A4200" s="6">
        <v>43844</v>
      </c>
      <c r="B4200" s="3">
        <v>26.35</v>
      </c>
      <c r="C4200" s="3">
        <v>26.45</v>
      </c>
      <c r="D4200" s="3">
        <v>26.1</v>
      </c>
      <c r="E4200" s="3">
        <v>26.2</v>
      </c>
      <c r="F4200" s="3">
        <v>38</v>
      </c>
      <c r="G4200" s="3">
        <v>26</v>
      </c>
    </row>
    <row r="4201" spans="1:7" x14ac:dyDescent="0.3">
      <c r="A4201" s="6">
        <v>43845</v>
      </c>
      <c r="B4201" s="3">
        <v>26.2</v>
      </c>
      <c r="C4201" s="3">
        <v>26.35</v>
      </c>
      <c r="D4201" s="3">
        <v>26.1</v>
      </c>
      <c r="E4201" s="3">
        <v>26.1</v>
      </c>
      <c r="F4201" s="3">
        <v>24</v>
      </c>
      <c r="G4201" s="3">
        <v>26.1</v>
      </c>
    </row>
    <row r="4202" spans="1:7" x14ac:dyDescent="0.3">
      <c r="A4202" s="6">
        <v>43846</v>
      </c>
      <c r="B4202" s="3">
        <v>25.6</v>
      </c>
      <c r="C4202" s="3">
        <v>25.9</v>
      </c>
      <c r="D4202" s="3">
        <v>25.6</v>
      </c>
      <c r="E4202" s="3">
        <v>25.9</v>
      </c>
      <c r="F4202" s="3">
        <v>12</v>
      </c>
      <c r="G4202" s="3">
        <v>25.9</v>
      </c>
    </row>
    <row r="4203" spans="1:7" x14ac:dyDescent="0.3">
      <c r="A4203" s="6">
        <v>43847</v>
      </c>
      <c r="B4203" s="3">
        <v>25.45</v>
      </c>
      <c r="C4203" s="3">
        <v>25.5</v>
      </c>
      <c r="D4203" s="3">
        <v>25.25</v>
      </c>
      <c r="E4203" s="3">
        <v>25.25</v>
      </c>
      <c r="F4203" s="3">
        <v>21</v>
      </c>
      <c r="G4203" s="3">
        <v>25.25</v>
      </c>
    </row>
    <row r="4204" spans="1:7" x14ac:dyDescent="0.3">
      <c r="A4204" s="6">
        <v>43850</v>
      </c>
      <c r="B4204" s="3">
        <v>23.1</v>
      </c>
      <c r="C4204" s="3">
        <v>23.1</v>
      </c>
      <c r="D4204" s="3">
        <v>23.1</v>
      </c>
      <c r="E4204" s="3">
        <v>23.1</v>
      </c>
      <c r="F4204" s="3">
        <v>10</v>
      </c>
      <c r="G4204" s="3">
        <v>23.1</v>
      </c>
    </row>
    <row r="4205" spans="1:7" x14ac:dyDescent="0.3">
      <c r="A4205" s="6">
        <v>43851</v>
      </c>
      <c r="B4205" s="3">
        <v>22.5</v>
      </c>
      <c r="C4205" s="3">
        <v>22.5</v>
      </c>
      <c r="D4205" s="3">
        <v>21.85</v>
      </c>
      <c r="E4205" s="3">
        <v>21.85</v>
      </c>
      <c r="F4205" s="3">
        <v>22</v>
      </c>
      <c r="G4205" s="3">
        <v>21.85</v>
      </c>
    </row>
    <row r="4206" spans="1:7" x14ac:dyDescent="0.3">
      <c r="A4206" s="6">
        <v>43852</v>
      </c>
      <c r="B4206" s="3">
        <v>22.2</v>
      </c>
      <c r="C4206" s="3">
        <v>22.2</v>
      </c>
      <c r="D4206" s="3">
        <v>21.7</v>
      </c>
      <c r="E4206" s="3">
        <v>21.8</v>
      </c>
      <c r="F4206" s="3">
        <v>40</v>
      </c>
      <c r="G4206" s="3">
        <v>21.8</v>
      </c>
    </row>
    <row r="4207" spans="1:7" x14ac:dyDescent="0.3">
      <c r="A4207" s="6">
        <v>43853</v>
      </c>
      <c r="B4207" s="3">
        <v>22.65</v>
      </c>
      <c r="C4207" s="3">
        <v>22.95</v>
      </c>
      <c r="D4207" s="3">
        <v>22.55</v>
      </c>
      <c r="E4207" s="3">
        <v>22.95</v>
      </c>
      <c r="F4207" s="3">
        <v>13</v>
      </c>
      <c r="G4207" s="3">
        <v>22.95</v>
      </c>
    </row>
    <row r="4208" spans="1:7" x14ac:dyDescent="0.3">
      <c r="A4208" s="6">
        <v>43854</v>
      </c>
      <c r="B4208" s="3">
        <v>22.9</v>
      </c>
      <c r="C4208" s="3">
        <v>22.9</v>
      </c>
      <c r="D4208" s="3">
        <v>22.65</v>
      </c>
      <c r="E4208" s="3">
        <v>22.65</v>
      </c>
      <c r="F4208" s="3">
        <v>10</v>
      </c>
      <c r="G4208" s="3">
        <v>22.38</v>
      </c>
    </row>
    <row r="4209" spans="1:7" x14ac:dyDescent="0.3">
      <c r="A4209" s="6">
        <v>43857</v>
      </c>
      <c r="B4209" s="3">
        <v>23.55</v>
      </c>
      <c r="C4209" s="3">
        <v>23.65</v>
      </c>
      <c r="D4209" s="3">
        <v>23.55</v>
      </c>
      <c r="E4209" s="3">
        <v>23.65</v>
      </c>
      <c r="F4209" s="3">
        <v>19</v>
      </c>
      <c r="G4209" s="3">
        <v>23.65</v>
      </c>
    </row>
    <row r="4210" spans="1:7" x14ac:dyDescent="0.3">
      <c r="A4210" s="6">
        <v>43858</v>
      </c>
      <c r="B4210" s="3">
        <v>22.8</v>
      </c>
      <c r="C4210" s="3">
        <v>22.8</v>
      </c>
      <c r="D4210" s="3">
        <v>22.65</v>
      </c>
      <c r="E4210" s="3">
        <v>22.65</v>
      </c>
      <c r="F4210" s="3">
        <v>24</v>
      </c>
      <c r="G4210" s="3">
        <v>22.65</v>
      </c>
    </row>
    <row r="4211" spans="1:7" x14ac:dyDescent="0.3">
      <c r="A4211" s="6">
        <v>43859</v>
      </c>
      <c r="B4211" s="3">
        <v>21.5</v>
      </c>
      <c r="C4211" s="3">
        <v>21.5</v>
      </c>
      <c r="D4211" s="3">
        <v>21.01</v>
      </c>
      <c r="E4211" s="3">
        <v>21.01</v>
      </c>
      <c r="F4211" s="3">
        <v>33</v>
      </c>
      <c r="G4211" s="3">
        <v>21.01</v>
      </c>
    </row>
    <row r="4212" spans="1:7" x14ac:dyDescent="0.3">
      <c r="A4212" s="6">
        <v>43860</v>
      </c>
      <c r="B4212" s="3">
        <v>20</v>
      </c>
      <c r="C4212" s="3">
        <v>20</v>
      </c>
      <c r="D4212" s="3">
        <v>18.899999999999999</v>
      </c>
      <c r="E4212" s="3">
        <v>18.899999999999999</v>
      </c>
      <c r="F4212" s="3">
        <v>32</v>
      </c>
      <c r="G4212" s="3">
        <v>18.899999999999999</v>
      </c>
    </row>
    <row r="4213" spans="1:7" x14ac:dyDescent="0.3">
      <c r="A4213" s="6">
        <v>43861</v>
      </c>
      <c r="B4213" s="3">
        <v>18.7</v>
      </c>
      <c r="C4213" s="3">
        <v>18.7</v>
      </c>
      <c r="D4213" s="3">
        <v>17.93</v>
      </c>
      <c r="E4213" s="3">
        <v>17.95</v>
      </c>
      <c r="F4213" s="3">
        <v>72</v>
      </c>
      <c r="G4213" s="3">
        <v>17.95</v>
      </c>
    </row>
    <row r="4214" spans="1:7" x14ac:dyDescent="0.3">
      <c r="A4214" s="6">
        <v>43864</v>
      </c>
      <c r="B4214" s="3">
        <v>16.25</v>
      </c>
      <c r="C4214" s="3">
        <v>16.5</v>
      </c>
      <c r="D4214" s="3">
        <v>16.25</v>
      </c>
      <c r="E4214" s="3">
        <v>16.5</v>
      </c>
      <c r="F4214" s="3">
        <v>30</v>
      </c>
      <c r="G4214" s="3">
        <v>16.350000000000001</v>
      </c>
    </row>
    <row r="4215" spans="1:7" x14ac:dyDescent="0.3">
      <c r="A4215" s="6">
        <v>43865</v>
      </c>
      <c r="B4215" s="3">
        <v>16.75</v>
      </c>
      <c r="C4215" s="3">
        <v>16.75</v>
      </c>
      <c r="D4215" s="3">
        <v>16.45</v>
      </c>
      <c r="E4215" s="3">
        <v>16.45</v>
      </c>
      <c r="F4215" s="3">
        <v>7</v>
      </c>
      <c r="G4215" s="3">
        <v>16.45</v>
      </c>
    </row>
    <row r="4216" spans="1:7" x14ac:dyDescent="0.3">
      <c r="A4216" s="6">
        <v>43866</v>
      </c>
      <c r="B4216" s="3">
        <v>16</v>
      </c>
      <c r="C4216" s="3">
        <v>16</v>
      </c>
      <c r="D4216" s="3">
        <v>15</v>
      </c>
      <c r="E4216" s="3">
        <v>15</v>
      </c>
      <c r="F4216" s="3">
        <v>31</v>
      </c>
      <c r="G4216" s="3">
        <v>15.28</v>
      </c>
    </row>
    <row r="4217" spans="1:7" x14ac:dyDescent="0.3">
      <c r="A4217" s="6">
        <v>43867</v>
      </c>
      <c r="B4217" s="3">
        <v>13.45</v>
      </c>
      <c r="C4217" s="3">
        <v>14.05</v>
      </c>
      <c r="D4217" s="3">
        <v>13.15</v>
      </c>
      <c r="E4217" s="3">
        <v>14.05</v>
      </c>
      <c r="F4217" s="3">
        <v>44</v>
      </c>
      <c r="G4217" s="3">
        <v>13.75</v>
      </c>
    </row>
    <row r="4218" spans="1:7" x14ac:dyDescent="0.3">
      <c r="A4218" s="6">
        <v>43868</v>
      </c>
      <c r="B4218" s="3">
        <v>13.8</v>
      </c>
      <c r="C4218" s="3">
        <v>13.8</v>
      </c>
      <c r="D4218" s="3">
        <v>13.8</v>
      </c>
      <c r="E4218" s="3">
        <v>13.8</v>
      </c>
      <c r="F4218" s="3">
        <v>0</v>
      </c>
      <c r="G4218" s="3">
        <v>13.8</v>
      </c>
    </row>
    <row r="4219" spans="1:7" x14ac:dyDescent="0.3">
      <c r="A4219" s="6">
        <v>43871</v>
      </c>
      <c r="B4219" s="3">
        <v>12.7</v>
      </c>
      <c r="C4219" s="3">
        <v>13.15</v>
      </c>
      <c r="D4219" s="3">
        <v>12.7</v>
      </c>
      <c r="E4219" s="3">
        <v>13.15</v>
      </c>
      <c r="F4219" s="3">
        <v>4</v>
      </c>
      <c r="G4219" s="3">
        <v>13.36</v>
      </c>
    </row>
    <row r="4220" spans="1:7" x14ac:dyDescent="0.3">
      <c r="A4220" s="6">
        <v>43872</v>
      </c>
      <c r="B4220" s="3">
        <v>13.9</v>
      </c>
      <c r="C4220" s="3">
        <v>14.35</v>
      </c>
      <c r="D4220" s="3">
        <v>13.9</v>
      </c>
      <c r="E4220" s="3">
        <v>14.3</v>
      </c>
      <c r="F4220" s="3">
        <v>61</v>
      </c>
      <c r="G4220" s="3">
        <v>14.3</v>
      </c>
    </row>
    <row r="4221" spans="1:7" x14ac:dyDescent="0.3">
      <c r="A4221" s="6">
        <v>43873</v>
      </c>
      <c r="B4221" s="3">
        <v>14.2</v>
      </c>
      <c r="C4221" s="3">
        <v>14.4</v>
      </c>
      <c r="D4221" s="3">
        <v>14.2</v>
      </c>
      <c r="E4221" s="3">
        <v>14.3</v>
      </c>
      <c r="F4221" s="3">
        <v>27</v>
      </c>
      <c r="G4221" s="3">
        <v>14.15</v>
      </c>
    </row>
    <row r="4222" spans="1:7" x14ac:dyDescent="0.3">
      <c r="A4222" s="6">
        <v>43874</v>
      </c>
      <c r="B4222" s="3">
        <v>14.4</v>
      </c>
      <c r="C4222" s="3">
        <v>14.4</v>
      </c>
      <c r="D4222" s="3">
        <v>14.4</v>
      </c>
      <c r="E4222" s="3">
        <v>14.4</v>
      </c>
      <c r="F4222" s="3">
        <v>1</v>
      </c>
      <c r="G4222" s="3">
        <v>14.4</v>
      </c>
    </row>
    <row r="4223" spans="1:7" x14ac:dyDescent="0.3">
      <c r="A4223" s="6">
        <v>43875</v>
      </c>
      <c r="B4223" s="3">
        <v>13.95</v>
      </c>
      <c r="C4223" s="3">
        <v>13.95</v>
      </c>
      <c r="D4223" s="3">
        <v>13.95</v>
      </c>
      <c r="E4223" s="3">
        <v>13.95</v>
      </c>
      <c r="F4223" s="3">
        <v>0</v>
      </c>
      <c r="G4223" s="3">
        <v>13.95</v>
      </c>
    </row>
    <row r="4224" spans="1:7" x14ac:dyDescent="0.3">
      <c r="A4224" s="6">
        <v>43878</v>
      </c>
      <c r="B4224" s="3">
        <v>13.55</v>
      </c>
      <c r="C4224" s="3">
        <v>13.55</v>
      </c>
      <c r="D4224" s="3">
        <v>13</v>
      </c>
      <c r="E4224" s="3">
        <v>13</v>
      </c>
      <c r="F4224" s="3">
        <v>21</v>
      </c>
      <c r="G4224" s="3">
        <v>12.85</v>
      </c>
    </row>
    <row r="4225" spans="1:7" x14ac:dyDescent="0.3">
      <c r="A4225" s="6">
        <v>43879</v>
      </c>
      <c r="B4225" s="3">
        <v>12.45</v>
      </c>
      <c r="C4225" s="3">
        <v>12.45</v>
      </c>
      <c r="D4225" s="3">
        <v>12.12</v>
      </c>
      <c r="E4225" s="3">
        <v>12.12</v>
      </c>
      <c r="F4225" s="3">
        <v>15</v>
      </c>
      <c r="G4225" s="3">
        <v>12.12</v>
      </c>
    </row>
    <row r="4226" spans="1:7" x14ac:dyDescent="0.3">
      <c r="A4226" s="6">
        <v>43880</v>
      </c>
      <c r="B4226" s="3">
        <v>11.7</v>
      </c>
      <c r="C4226" s="3">
        <v>11.75</v>
      </c>
      <c r="D4226" s="3">
        <v>11.45</v>
      </c>
      <c r="E4226" s="3">
        <v>11.55</v>
      </c>
      <c r="F4226" s="3">
        <v>63</v>
      </c>
      <c r="G4226" s="3">
        <v>11.55</v>
      </c>
    </row>
    <row r="4227" spans="1:7" x14ac:dyDescent="0.3">
      <c r="A4227" s="6">
        <v>43881</v>
      </c>
      <c r="B4227" s="3">
        <v>11.2</v>
      </c>
      <c r="C4227" s="3">
        <v>11.2</v>
      </c>
      <c r="D4227" s="3">
        <v>10.95</v>
      </c>
      <c r="E4227" s="3">
        <v>10.95</v>
      </c>
      <c r="F4227" s="3">
        <v>17</v>
      </c>
      <c r="G4227" s="3">
        <v>10.95</v>
      </c>
    </row>
    <row r="4228" spans="1:7" x14ac:dyDescent="0.3">
      <c r="A4228" s="6">
        <v>43882</v>
      </c>
      <c r="B4228" s="3">
        <v>11.7</v>
      </c>
      <c r="C4228" s="3">
        <v>11.7</v>
      </c>
      <c r="D4228" s="3">
        <v>11.35</v>
      </c>
      <c r="E4228" s="3">
        <v>11.45</v>
      </c>
      <c r="F4228" s="3">
        <v>13</v>
      </c>
      <c r="G4228" s="3">
        <v>11.35</v>
      </c>
    </row>
    <row r="4229" spans="1:7" x14ac:dyDescent="0.3">
      <c r="A4229" s="6">
        <v>43885</v>
      </c>
      <c r="B4229" s="3">
        <v>13.7</v>
      </c>
      <c r="C4229" s="3">
        <v>14.15</v>
      </c>
      <c r="D4229" s="3">
        <v>13.7</v>
      </c>
      <c r="E4229" s="3">
        <v>14.15</v>
      </c>
      <c r="F4229" s="3">
        <v>40</v>
      </c>
      <c r="G4229" s="3">
        <v>14</v>
      </c>
    </row>
    <row r="4230" spans="1:7" x14ac:dyDescent="0.3">
      <c r="A4230" s="6">
        <v>43886</v>
      </c>
      <c r="B4230" s="3">
        <v>15</v>
      </c>
      <c r="C4230" s="3">
        <v>15.4</v>
      </c>
      <c r="D4230" s="3">
        <v>14.98</v>
      </c>
      <c r="E4230" s="3">
        <v>15.4</v>
      </c>
      <c r="F4230" s="3">
        <v>26</v>
      </c>
      <c r="G4230" s="3">
        <v>15.4</v>
      </c>
    </row>
    <row r="4231" spans="1:7" x14ac:dyDescent="0.3">
      <c r="A4231" s="6">
        <v>43887</v>
      </c>
      <c r="B4231" s="3">
        <v>14</v>
      </c>
      <c r="C4231" s="3">
        <v>15</v>
      </c>
      <c r="D4231" s="3">
        <v>14</v>
      </c>
      <c r="E4231" s="3">
        <v>15</v>
      </c>
      <c r="F4231" s="3">
        <v>43</v>
      </c>
      <c r="G4231" s="3">
        <v>15</v>
      </c>
    </row>
    <row r="4232" spans="1:7" x14ac:dyDescent="0.3">
      <c r="A4232" s="6">
        <v>43888</v>
      </c>
      <c r="B4232" s="3">
        <v>14.55</v>
      </c>
      <c r="C4232" s="3">
        <v>14.55</v>
      </c>
      <c r="D4232" s="3">
        <v>14.1</v>
      </c>
      <c r="E4232" s="3">
        <v>14.1</v>
      </c>
      <c r="F4232" s="3">
        <v>16</v>
      </c>
      <c r="G4232" s="3">
        <v>14.1</v>
      </c>
    </row>
    <row r="4233" spans="1:7" x14ac:dyDescent="0.3">
      <c r="A4233" s="6">
        <v>43889</v>
      </c>
      <c r="B4233" s="3">
        <v>13.2</v>
      </c>
      <c r="C4233" s="3">
        <v>13.25</v>
      </c>
      <c r="D4233" s="3">
        <v>13.2</v>
      </c>
      <c r="E4233" s="3">
        <v>13.25</v>
      </c>
      <c r="F4233" s="3">
        <v>6</v>
      </c>
      <c r="G4233" s="3">
        <v>13.35</v>
      </c>
    </row>
    <row r="4234" spans="1:7" x14ac:dyDescent="0.3">
      <c r="A4234" s="6">
        <v>43892</v>
      </c>
      <c r="B4234" s="3">
        <v>11.2</v>
      </c>
      <c r="C4234" s="3">
        <v>11.2</v>
      </c>
      <c r="D4234" s="3">
        <v>11.2</v>
      </c>
      <c r="E4234" s="3">
        <v>11.2</v>
      </c>
      <c r="F4234" s="3">
        <v>1</v>
      </c>
      <c r="G4234" s="3">
        <v>11.2</v>
      </c>
    </row>
    <row r="4235" spans="1:7" x14ac:dyDescent="0.3">
      <c r="A4235" s="6">
        <v>43893</v>
      </c>
      <c r="B4235" s="3">
        <v>10.8</v>
      </c>
      <c r="C4235" s="3">
        <v>11</v>
      </c>
      <c r="D4235" s="3">
        <v>10.8</v>
      </c>
      <c r="E4235" s="3">
        <v>11</v>
      </c>
      <c r="F4235" s="3">
        <v>33</v>
      </c>
      <c r="G4235" s="3">
        <v>10.85</v>
      </c>
    </row>
    <row r="4236" spans="1:7" x14ac:dyDescent="0.3">
      <c r="A4236" s="6">
        <v>43894</v>
      </c>
      <c r="B4236" s="3">
        <v>10.5</v>
      </c>
      <c r="C4236" s="3">
        <v>10.8</v>
      </c>
      <c r="D4236" s="3">
        <v>10.5</v>
      </c>
      <c r="E4236" s="3">
        <v>10.75</v>
      </c>
      <c r="F4236" s="3">
        <v>93</v>
      </c>
      <c r="G4236" s="3">
        <v>10.75</v>
      </c>
    </row>
    <row r="4237" spans="1:7" x14ac:dyDescent="0.3">
      <c r="A4237" s="6">
        <v>43895</v>
      </c>
      <c r="B4237" s="3">
        <v>11.45</v>
      </c>
      <c r="C4237" s="3">
        <v>11.45</v>
      </c>
      <c r="D4237" s="3">
        <v>11</v>
      </c>
      <c r="E4237" s="3">
        <v>11.2</v>
      </c>
      <c r="F4237" s="3">
        <v>97</v>
      </c>
      <c r="G4237" s="3">
        <v>11.2</v>
      </c>
    </row>
    <row r="4238" spans="1:7" x14ac:dyDescent="0.3">
      <c r="A4238" s="6">
        <v>43896</v>
      </c>
      <c r="B4238" s="3">
        <v>11.5</v>
      </c>
      <c r="C4238" s="3">
        <v>11.78</v>
      </c>
      <c r="D4238" s="3">
        <v>11.5</v>
      </c>
      <c r="E4238" s="3">
        <v>11.78</v>
      </c>
      <c r="F4238" s="3">
        <v>223</v>
      </c>
      <c r="G4238" s="3">
        <v>11.7</v>
      </c>
    </row>
    <row r="4239" spans="1:7" x14ac:dyDescent="0.3">
      <c r="A4239" s="6">
        <v>43899</v>
      </c>
      <c r="B4239" s="3">
        <v>10.9</v>
      </c>
      <c r="C4239" s="3">
        <v>11.2</v>
      </c>
      <c r="D4239" s="3">
        <v>10.9</v>
      </c>
      <c r="E4239" s="3">
        <v>11.15</v>
      </c>
      <c r="F4239" s="3">
        <v>61</v>
      </c>
      <c r="G4239" s="3">
        <v>11.15</v>
      </c>
    </row>
    <row r="4240" spans="1:7" x14ac:dyDescent="0.3">
      <c r="A4240" s="6">
        <v>43900</v>
      </c>
      <c r="B4240" s="3">
        <v>11.25</v>
      </c>
      <c r="C4240" s="3">
        <v>11.25</v>
      </c>
      <c r="D4240" s="3">
        <v>11</v>
      </c>
      <c r="E4240" s="3">
        <v>11.15</v>
      </c>
      <c r="F4240" s="3">
        <v>50</v>
      </c>
      <c r="G4240" s="3">
        <v>11.18</v>
      </c>
    </row>
    <row r="4241" spans="1:7" x14ac:dyDescent="0.3">
      <c r="A4241" s="6">
        <v>43901</v>
      </c>
      <c r="B4241" s="3">
        <v>11.2</v>
      </c>
      <c r="C4241" s="3">
        <v>11.25</v>
      </c>
      <c r="D4241" s="3">
        <v>11.2</v>
      </c>
      <c r="E4241" s="3">
        <v>11.25</v>
      </c>
      <c r="F4241" s="3">
        <v>15</v>
      </c>
      <c r="G4241" s="3">
        <v>11.25</v>
      </c>
    </row>
    <row r="4242" spans="1:7" x14ac:dyDescent="0.3">
      <c r="A4242" s="6">
        <v>43902</v>
      </c>
      <c r="B4242" s="3">
        <v>11.1</v>
      </c>
      <c r="C4242" s="3">
        <v>11.29</v>
      </c>
      <c r="D4242" s="3">
        <v>11.1</v>
      </c>
      <c r="E4242" s="3">
        <v>11.2</v>
      </c>
      <c r="F4242" s="3">
        <v>58</v>
      </c>
      <c r="G4242" s="3">
        <v>11.2</v>
      </c>
    </row>
    <row r="4243" spans="1:7" x14ac:dyDescent="0.3">
      <c r="A4243" s="6">
        <v>43903</v>
      </c>
      <c r="B4243" s="3">
        <v>11.5</v>
      </c>
      <c r="C4243" s="3">
        <v>11.5</v>
      </c>
      <c r="D4243" s="3">
        <v>11.35</v>
      </c>
      <c r="E4243" s="3">
        <v>11.35</v>
      </c>
      <c r="F4243" s="3">
        <v>31</v>
      </c>
      <c r="G4243" s="3">
        <v>11.35</v>
      </c>
    </row>
    <row r="4244" spans="1:7" x14ac:dyDescent="0.3">
      <c r="A4244" s="6">
        <v>43906</v>
      </c>
      <c r="B4244" s="3">
        <v>10.45</v>
      </c>
      <c r="C4244" s="3">
        <v>10.45</v>
      </c>
      <c r="D4244" s="3">
        <v>9.9</v>
      </c>
      <c r="E4244" s="3">
        <v>10</v>
      </c>
      <c r="F4244" s="3">
        <v>17</v>
      </c>
      <c r="G4244" s="3">
        <v>9.9</v>
      </c>
    </row>
    <row r="4245" spans="1:7" x14ac:dyDescent="0.3">
      <c r="A4245" s="6">
        <v>43907</v>
      </c>
      <c r="B4245" s="3">
        <v>9.5</v>
      </c>
      <c r="C4245" s="3">
        <v>9.5</v>
      </c>
      <c r="D4245" s="3">
        <v>9.4</v>
      </c>
      <c r="E4245" s="3">
        <v>9.5</v>
      </c>
      <c r="F4245" s="3">
        <v>32</v>
      </c>
      <c r="G4245" s="3">
        <v>9.5</v>
      </c>
    </row>
    <row r="4246" spans="1:7" x14ac:dyDescent="0.3">
      <c r="A4246" s="6">
        <v>43908</v>
      </c>
      <c r="B4246" s="3">
        <v>9.1</v>
      </c>
      <c r="C4246" s="3">
        <v>9.1</v>
      </c>
      <c r="D4246" s="3">
        <v>8.51</v>
      </c>
      <c r="E4246" s="3">
        <v>8.5500000000000007</v>
      </c>
      <c r="F4246" s="3">
        <v>24</v>
      </c>
      <c r="G4246" s="3">
        <v>8.68</v>
      </c>
    </row>
    <row r="4247" spans="1:7" x14ac:dyDescent="0.3">
      <c r="A4247" s="6">
        <v>43909</v>
      </c>
      <c r="B4247" s="3">
        <v>9.4499999999999993</v>
      </c>
      <c r="C4247" s="3">
        <v>9.6</v>
      </c>
      <c r="D4247" s="3">
        <v>9.4499999999999993</v>
      </c>
      <c r="E4247" s="3">
        <v>9.6</v>
      </c>
      <c r="F4247" s="3">
        <v>15</v>
      </c>
      <c r="G4247" s="3">
        <v>9.3000000000000007</v>
      </c>
    </row>
    <row r="4248" spans="1:7" x14ac:dyDescent="0.3">
      <c r="A4248" s="6">
        <v>43910</v>
      </c>
      <c r="B4248" s="3">
        <v>9.3000000000000007</v>
      </c>
      <c r="C4248" s="3">
        <v>9.3000000000000007</v>
      </c>
      <c r="D4248" s="3">
        <v>9.15</v>
      </c>
      <c r="E4248" s="3">
        <v>9.15</v>
      </c>
      <c r="F4248" s="3">
        <v>4</v>
      </c>
      <c r="G4248" s="3">
        <v>8.98</v>
      </c>
    </row>
    <row r="4249" spans="1:7" x14ac:dyDescent="0.3">
      <c r="A4249" s="6">
        <v>43913</v>
      </c>
      <c r="B4249" s="3">
        <v>8.0500000000000007</v>
      </c>
      <c r="C4249" s="3">
        <v>8.0500000000000007</v>
      </c>
      <c r="D4249" s="3">
        <v>8.0500000000000007</v>
      </c>
      <c r="E4249" s="3">
        <v>8.0500000000000007</v>
      </c>
      <c r="F4249" s="3">
        <v>5</v>
      </c>
      <c r="G4249" s="3">
        <v>8.0500000000000007</v>
      </c>
    </row>
    <row r="4250" spans="1:7" x14ac:dyDescent="0.3">
      <c r="A4250" s="6">
        <v>43914</v>
      </c>
      <c r="B4250" s="3">
        <v>8.3000000000000007</v>
      </c>
      <c r="C4250" s="3">
        <v>8.3000000000000007</v>
      </c>
      <c r="D4250" s="3">
        <v>8.15</v>
      </c>
      <c r="E4250" s="3">
        <v>8.15</v>
      </c>
      <c r="F4250" s="3">
        <v>17</v>
      </c>
      <c r="G4250" s="3">
        <v>8</v>
      </c>
    </row>
    <row r="4251" spans="1:7" x14ac:dyDescent="0.3">
      <c r="A4251" s="6">
        <v>43915</v>
      </c>
      <c r="B4251" s="3">
        <v>7.55</v>
      </c>
      <c r="C4251" s="3">
        <v>7.7</v>
      </c>
      <c r="D4251" s="3">
        <v>7.55</v>
      </c>
      <c r="E4251" s="3">
        <v>7.55</v>
      </c>
      <c r="F4251" s="3">
        <v>36</v>
      </c>
      <c r="G4251" s="3">
        <v>7.55</v>
      </c>
    </row>
    <row r="4252" spans="1:7" x14ac:dyDescent="0.3">
      <c r="A4252" s="6">
        <v>43916</v>
      </c>
      <c r="B4252" s="3">
        <v>7.25</v>
      </c>
      <c r="C4252" s="3">
        <v>7.25</v>
      </c>
      <c r="D4252" s="3">
        <v>7.1</v>
      </c>
      <c r="E4252" s="3">
        <v>7.2</v>
      </c>
      <c r="F4252" s="3">
        <v>27</v>
      </c>
      <c r="G4252" s="3">
        <v>7.2</v>
      </c>
    </row>
    <row r="4253" spans="1:7" x14ac:dyDescent="0.3">
      <c r="A4253" s="6">
        <v>43917</v>
      </c>
      <c r="B4253" s="3">
        <v>6.9</v>
      </c>
      <c r="C4253" s="3">
        <v>7</v>
      </c>
      <c r="D4253" s="3">
        <v>6.69</v>
      </c>
      <c r="E4253" s="3">
        <v>6.8</v>
      </c>
      <c r="F4253" s="3">
        <v>77</v>
      </c>
      <c r="G4253" s="3">
        <v>6.8</v>
      </c>
    </row>
    <row r="4254" spans="1:7" x14ac:dyDescent="0.3">
      <c r="A4254" s="6">
        <v>43920</v>
      </c>
      <c r="B4254" s="3">
        <v>6.65</v>
      </c>
      <c r="C4254" s="3">
        <v>6.75</v>
      </c>
      <c r="D4254" s="3">
        <v>6.3</v>
      </c>
      <c r="E4254" s="3">
        <v>6.4</v>
      </c>
      <c r="F4254" s="3">
        <v>20</v>
      </c>
      <c r="G4254" s="3">
        <v>6.55</v>
      </c>
    </row>
    <row r="4255" spans="1:7" x14ac:dyDescent="0.3">
      <c r="A4255" s="6">
        <v>43921</v>
      </c>
      <c r="B4255" s="3">
        <v>6</v>
      </c>
      <c r="C4255" s="3">
        <v>6.05</v>
      </c>
      <c r="D4255" s="3">
        <v>6</v>
      </c>
      <c r="E4255" s="3">
        <v>6.05</v>
      </c>
      <c r="F4255" s="3">
        <v>10</v>
      </c>
      <c r="G4255" s="3">
        <v>6.05</v>
      </c>
    </row>
    <row r="4256" spans="1:7" x14ac:dyDescent="0.3">
      <c r="A4256" s="6">
        <v>43922</v>
      </c>
      <c r="B4256" s="3">
        <v>4.9000000000000004</v>
      </c>
      <c r="C4256" s="3">
        <v>4.95</v>
      </c>
      <c r="D4256" s="3">
        <v>4.71</v>
      </c>
      <c r="E4256" s="3">
        <v>4.9000000000000004</v>
      </c>
      <c r="F4256" s="3">
        <v>28</v>
      </c>
      <c r="G4256" s="3">
        <v>4.8499999999999996</v>
      </c>
    </row>
    <row r="4257" spans="1:7" x14ac:dyDescent="0.3">
      <c r="A4257" s="6">
        <v>43923</v>
      </c>
      <c r="B4257" s="3">
        <v>4.8</v>
      </c>
      <c r="C4257" s="3">
        <v>4.8499999999999996</v>
      </c>
      <c r="D4257" s="3">
        <v>4.75</v>
      </c>
      <c r="E4257" s="3">
        <v>4.75</v>
      </c>
      <c r="F4257" s="3">
        <v>21</v>
      </c>
      <c r="G4257" s="3">
        <v>4.75</v>
      </c>
    </row>
    <row r="4258" spans="1:7" x14ac:dyDescent="0.3">
      <c r="A4258" s="6">
        <v>43924</v>
      </c>
      <c r="B4258" s="3">
        <v>4.6500000000000004</v>
      </c>
      <c r="C4258" s="3">
        <v>4.8499999999999996</v>
      </c>
      <c r="D4258" s="3">
        <v>4.6500000000000004</v>
      </c>
      <c r="E4258" s="3">
        <v>4.8</v>
      </c>
      <c r="F4258" s="3">
        <v>29</v>
      </c>
      <c r="G4258" s="3">
        <v>4.8</v>
      </c>
    </row>
    <row r="4259" spans="1:7" x14ac:dyDescent="0.3">
      <c r="A4259" s="6">
        <v>43927</v>
      </c>
      <c r="B4259" s="3">
        <v>5.0999999999999996</v>
      </c>
      <c r="C4259" s="3">
        <v>5.75</v>
      </c>
      <c r="D4259" s="3">
        <v>5.0999999999999996</v>
      </c>
      <c r="E4259" s="3">
        <v>5.7</v>
      </c>
      <c r="F4259" s="3">
        <v>63</v>
      </c>
      <c r="G4259" s="3">
        <v>5.7</v>
      </c>
    </row>
    <row r="4260" spans="1:7" x14ac:dyDescent="0.3">
      <c r="A4260" s="6">
        <v>43928</v>
      </c>
      <c r="B4260" s="3">
        <v>5.7</v>
      </c>
      <c r="C4260" s="3">
        <v>6.15</v>
      </c>
      <c r="D4260" s="3">
        <v>5.7</v>
      </c>
      <c r="E4260" s="3">
        <v>6.1</v>
      </c>
      <c r="F4260" s="3">
        <v>25</v>
      </c>
      <c r="G4260" s="3">
        <v>6.1</v>
      </c>
    </row>
    <row r="4261" spans="1:7" x14ac:dyDescent="0.3">
      <c r="A4261" s="6">
        <v>43929</v>
      </c>
      <c r="B4261" s="3">
        <v>5.25</v>
      </c>
      <c r="C4261" s="3">
        <v>5.31</v>
      </c>
      <c r="D4261" s="3">
        <v>5.25</v>
      </c>
      <c r="E4261" s="3">
        <v>5.3</v>
      </c>
      <c r="F4261" s="3">
        <v>34</v>
      </c>
      <c r="G4261" s="3">
        <v>5.46</v>
      </c>
    </row>
    <row r="4262" spans="1:7" x14ac:dyDescent="0.3">
      <c r="A4262" s="6">
        <v>43935</v>
      </c>
      <c r="B4262" s="3">
        <v>6</v>
      </c>
      <c r="C4262" s="3">
        <v>6</v>
      </c>
      <c r="D4262" s="3">
        <v>5.9</v>
      </c>
      <c r="E4262" s="3">
        <v>5.95</v>
      </c>
      <c r="F4262" s="3">
        <v>9</v>
      </c>
      <c r="G4262" s="3">
        <v>5.95</v>
      </c>
    </row>
    <row r="4263" spans="1:7" x14ac:dyDescent="0.3">
      <c r="A4263" s="6">
        <v>43936</v>
      </c>
      <c r="B4263" s="3">
        <v>5.63</v>
      </c>
      <c r="C4263" s="3">
        <v>5.63</v>
      </c>
      <c r="D4263" s="3">
        <v>5.63</v>
      </c>
      <c r="E4263" s="3">
        <v>5.63</v>
      </c>
      <c r="F4263" s="3">
        <v>0</v>
      </c>
      <c r="G4263" s="3">
        <v>5.63</v>
      </c>
    </row>
    <row r="4264" spans="1:7" x14ac:dyDescent="0.3">
      <c r="A4264" s="6">
        <v>43937</v>
      </c>
      <c r="B4264" s="3">
        <v>6.1</v>
      </c>
      <c r="C4264" s="3">
        <v>6.2</v>
      </c>
      <c r="D4264" s="3">
        <v>6.05</v>
      </c>
      <c r="E4264" s="3">
        <v>6.1</v>
      </c>
      <c r="F4264" s="3">
        <v>12</v>
      </c>
      <c r="G4264" s="3">
        <v>6.1</v>
      </c>
    </row>
    <row r="4265" spans="1:7" x14ac:dyDescent="0.3">
      <c r="A4265" s="6">
        <v>43938</v>
      </c>
      <c r="B4265" s="3">
        <v>5.76</v>
      </c>
      <c r="C4265" s="3">
        <v>5.76</v>
      </c>
      <c r="D4265" s="3">
        <v>5.76</v>
      </c>
      <c r="E4265" s="3">
        <v>5.76</v>
      </c>
      <c r="F4265" s="3">
        <v>1</v>
      </c>
      <c r="G4265" s="3">
        <v>5.68</v>
      </c>
    </row>
    <row r="4266" spans="1:7" x14ac:dyDescent="0.3">
      <c r="A4266" s="6">
        <v>43941</v>
      </c>
      <c r="B4266" s="3">
        <v>5.2</v>
      </c>
      <c r="C4266" s="3">
        <v>5.2</v>
      </c>
      <c r="D4266" s="3">
        <v>4.9000000000000004</v>
      </c>
      <c r="E4266" s="3">
        <v>4.9000000000000004</v>
      </c>
      <c r="F4266" s="3">
        <v>7</v>
      </c>
      <c r="G4266" s="3">
        <v>5</v>
      </c>
    </row>
    <row r="4267" spans="1:7" x14ac:dyDescent="0.3">
      <c r="A4267" s="6">
        <v>43942</v>
      </c>
      <c r="B4267" s="3">
        <v>4.7</v>
      </c>
      <c r="C4267" s="3">
        <v>4.8499999999999996</v>
      </c>
      <c r="D4267" s="3">
        <v>4.7</v>
      </c>
      <c r="E4267" s="3">
        <v>4.8</v>
      </c>
      <c r="F4267" s="3">
        <v>25</v>
      </c>
      <c r="G4267" s="3">
        <v>4.8</v>
      </c>
    </row>
    <row r="4268" spans="1:7" x14ac:dyDescent="0.3">
      <c r="A4268" s="6">
        <v>43943</v>
      </c>
      <c r="B4268" s="3">
        <v>4.5999999999999996</v>
      </c>
      <c r="C4268" s="3">
        <v>4.8499999999999996</v>
      </c>
      <c r="D4268" s="3">
        <v>4.5999999999999996</v>
      </c>
      <c r="E4268" s="3">
        <v>4.7</v>
      </c>
      <c r="F4268" s="3">
        <v>48</v>
      </c>
      <c r="G4268" s="3">
        <v>4.7</v>
      </c>
    </row>
    <row r="4269" spans="1:7" x14ac:dyDescent="0.3">
      <c r="A4269" s="6">
        <v>43944</v>
      </c>
      <c r="B4269" s="3">
        <v>4.3</v>
      </c>
      <c r="C4269" s="3">
        <v>4.55</v>
      </c>
      <c r="D4269" s="3">
        <v>4.3</v>
      </c>
      <c r="E4269" s="3">
        <v>4.55</v>
      </c>
      <c r="F4269" s="3">
        <v>11</v>
      </c>
      <c r="G4269" s="3">
        <v>4.45</v>
      </c>
    </row>
    <row r="4270" spans="1:7" x14ac:dyDescent="0.3">
      <c r="A4270" s="6">
        <v>43945</v>
      </c>
      <c r="B4270" s="3">
        <v>4.45</v>
      </c>
      <c r="C4270" s="3">
        <v>4.5999999999999996</v>
      </c>
      <c r="D4270" s="3">
        <v>4.3499999999999996</v>
      </c>
      <c r="E4270" s="3">
        <v>4.55</v>
      </c>
      <c r="F4270" s="3">
        <v>56</v>
      </c>
      <c r="G4270" s="3">
        <v>4.55</v>
      </c>
    </row>
    <row r="4271" spans="1:7" x14ac:dyDescent="0.3">
      <c r="A4271" s="6">
        <v>43948</v>
      </c>
      <c r="B4271" s="3">
        <v>5</v>
      </c>
      <c r="C4271" s="3">
        <v>5.0999999999999996</v>
      </c>
      <c r="D4271" s="3">
        <v>4.75</v>
      </c>
      <c r="E4271" s="3">
        <v>4.75</v>
      </c>
      <c r="F4271" s="3">
        <v>40</v>
      </c>
      <c r="G4271" s="3">
        <v>4.75</v>
      </c>
    </row>
    <row r="4272" spans="1:7" x14ac:dyDescent="0.3">
      <c r="A4272" s="6">
        <v>43949</v>
      </c>
      <c r="B4272" s="3">
        <v>4.3</v>
      </c>
      <c r="C4272" s="3">
        <v>4.95</v>
      </c>
      <c r="D4272" s="3">
        <v>4.3</v>
      </c>
      <c r="E4272" s="3">
        <v>4.93</v>
      </c>
      <c r="F4272" s="3">
        <v>39</v>
      </c>
      <c r="G4272" s="3">
        <v>4.93</v>
      </c>
    </row>
    <row r="4273" spans="1:7" x14ac:dyDescent="0.3">
      <c r="A4273" s="6">
        <v>43950</v>
      </c>
      <c r="B4273" s="3">
        <v>4.75</v>
      </c>
      <c r="C4273" s="3">
        <v>5</v>
      </c>
      <c r="D4273" s="3">
        <v>4.75</v>
      </c>
      <c r="E4273" s="3">
        <v>4.84</v>
      </c>
      <c r="F4273" s="3">
        <v>29</v>
      </c>
      <c r="G4273" s="3">
        <v>4.74</v>
      </c>
    </row>
    <row r="4274" spans="1:7" x14ac:dyDescent="0.3">
      <c r="A4274" s="6">
        <v>43951</v>
      </c>
      <c r="B4274" s="3">
        <v>5.15</v>
      </c>
      <c r="C4274" s="3">
        <v>5.3</v>
      </c>
      <c r="D4274" s="3">
        <v>5.05</v>
      </c>
      <c r="E4274" s="3">
        <v>5.05</v>
      </c>
      <c r="F4274" s="3">
        <v>11</v>
      </c>
      <c r="G4274" s="3">
        <v>5.05</v>
      </c>
    </row>
    <row r="4275" spans="1:7" x14ac:dyDescent="0.3">
      <c r="A4275" s="6">
        <v>43955</v>
      </c>
      <c r="B4275" s="3">
        <v>7.5</v>
      </c>
      <c r="C4275" s="3">
        <v>7.8</v>
      </c>
      <c r="D4275" s="3">
        <v>7.5</v>
      </c>
      <c r="E4275" s="3">
        <v>7.65</v>
      </c>
      <c r="F4275" s="3">
        <v>15</v>
      </c>
      <c r="G4275" s="3">
        <v>7.65</v>
      </c>
    </row>
    <row r="4276" spans="1:7" x14ac:dyDescent="0.3">
      <c r="A4276" s="6">
        <v>43956</v>
      </c>
      <c r="B4276" s="3">
        <v>7.85</v>
      </c>
      <c r="C4276" s="3">
        <v>7.95</v>
      </c>
      <c r="D4276" s="3">
        <v>7.75</v>
      </c>
      <c r="E4276" s="3">
        <v>7.8</v>
      </c>
      <c r="F4276" s="3">
        <v>16</v>
      </c>
      <c r="G4276" s="3">
        <v>7.75</v>
      </c>
    </row>
    <row r="4277" spans="1:7" x14ac:dyDescent="0.3">
      <c r="A4277" s="6">
        <v>43957</v>
      </c>
      <c r="B4277" s="3">
        <v>7.8</v>
      </c>
      <c r="C4277" s="3">
        <v>7.8</v>
      </c>
      <c r="D4277" s="3">
        <v>7.7</v>
      </c>
      <c r="E4277" s="3">
        <v>7.75</v>
      </c>
      <c r="F4277" s="3">
        <v>13</v>
      </c>
      <c r="G4277" s="3">
        <v>7.8</v>
      </c>
    </row>
    <row r="4278" spans="1:7" x14ac:dyDescent="0.3">
      <c r="A4278" s="6">
        <v>43958</v>
      </c>
      <c r="B4278" s="3">
        <v>7.8</v>
      </c>
      <c r="C4278" s="3">
        <v>7.9</v>
      </c>
      <c r="D4278" s="3">
        <v>7.8</v>
      </c>
      <c r="E4278" s="3">
        <v>7.85</v>
      </c>
      <c r="F4278" s="3">
        <v>10</v>
      </c>
      <c r="G4278" s="3">
        <v>7.85</v>
      </c>
    </row>
    <row r="4279" spans="1:7" x14ac:dyDescent="0.3">
      <c r="A4279" s="6">
        <v>43959</v>
      </c>
      <c r="B4279" s="3">
        <v>8.31</v>
      </c>
      <c r="C4279" s="3">
        <v>8.6</v>
      </c>
      <c r="D4279" s="3">
        <v>8.31</v>
      </c>
      <c r="E4279" s="3">
        <v>8.5</v>
      </c>
      <c r="F4279" s="3">
        <v>26</v>
      </c>
      <c r="G4279" s="3">
        <v>8.43</v>
      </c>
    </row>
    <row r="4280" spans="1:7" x14ac:dyDescent="0.3">
      <c r="A4280" s="6">
        <v>43962</v>
      </c>
      <c r="B4280" s="3">
        <v>8.6999999999999993</v>
      </c>
      <c r="C4280" s="3">
        <v>9</v>
      </c>
      <c r="D4280" s="3">
        <v>8.6999999999999993</v>
      </c>
      <c r="E4280" s="3">
        <v>9</v>
      </c>
      <c r="F4280" s="3">
        <v>23</v>
      </c>
      <c r="G4280" s="3">
        <v>8.85</v>
      </c>
    </row>
    <row r="4281" spans="1:7" x14ac:dyDescent="0.3">
      <c r="A4281" s="6">
        <v>43963</v>
      </c>
      <c r="B4281" s="3">
        <v>8.8000000000000007</v>
      </c>
      <c r="C4281" s="3">
        <v>9.1999999999999993</v>
      </c>
      <c r="D4281" s="3">
        <v>8.8000000000000007</v>
      </c>
      <c r="E4281" s="3">
        <v>9</v>
      </c>
      <c r="F4281" s="3">
        <v>19</v>
      </c>
      <c r="G4281" s="3">
        <v>9</v>
      </c>
    </row>
    <row r="4282" spans="1:7" x14ac:dyDescent="0.3">
      <c r="A4282" s="6">
        <v>43964</v>
      </c>
      <c r="B4282" s="3">
        <v>8.9</v>
      </c>
      <c r="C4282" s="3">
        <v>8.9</v>
      </c>
      <c r="D4282" s="3">
        <v>8.6999999999999993</v>
      </c>
      <c r="E4282" s="3">
        <v>8.6999999999999993</v>
      </c>
      <c r="F4282" s="3">
        <v>13</v>
      </c>
      <c r="G4282" s="3">
        <v>8.6999999999999993</v>
      </c>
    </row>
    <row r="4283" spans="1:7" x14ac:dyDescent="0.3">
      <c r="A4283" s="6">
        <v>43965</v>
      </c>
      <c r="B4283" s="3">
        <v>8.9499999999999993</v>
      </c>
      <c r="C4283" s="3">
        <v>9.4</v>
      </c>
      <c r="D4283" s="3">
        <v>8.9499999999999993</v>
      </c>
      <c r="E4283" s="3">
        <v>9.35</v>
      </c>
      <c r="F4283" s="3">
        <v>80</v>
      </c>
      <c r="G4283" s="3">
        <v>9.35</v>
      </c>
    </row>
    <row r="4284" spans="1:7" x14ac:dyDescent="0.3">
      <c r="A4284" s="6">
        <v>43966</v>
      </c>
      <c r="B4284" s="3">
        <v>9.65</v>
      </c>
      <c r="C4284" s="3">
        <v>9.9</v>
      </c>
      <c r="D4284" s="3">
        <v>9.65</v>
      </c>
      <c r="E4284" s="3">
        <v>9.9</v>
      </c>
      <c r="F4284" s="3">
        <v>68</v>
      </c>
      <c r="G4284" s="3">
        <v>9.85</v>
      </c>
    </row>
    <row r="4285" spans="1:7" x14ac:dyDescent="0.3">
      <c r="A4285" s="6">
        <v>43969</v>
      </c>
      <c r="B4285" s="3">
        <v>9.75</v>
      </c>
      <c r="C4285" s="3">
        <v>9.75</v>
      </c>
      <c r="D4285" s="3">
        <v>9.39</v>
      </c>
      <c r="E4285" s="3">
        <v>9.5500000000000007</v>
      </c>
      <c r="F4285" s="3">
        <v>54</v>
      </c>
      <c r="G4285" s="3">
        <v>9.4499999999999993</v>
      </c>
    </row>
    <row r="4286" spans="1:7" x14ac:dyDescent="0.3">
      <c r="A4286" s="6">
        <v>43970</v>
      </c>
      <c r="B4286" s="3">
        <v>9.15</v>
      </c>
      <c r="C4286" s="3">
        <v>9.15</v>
      </c>
      <c r="D4286" s="3">
        <v>8.65</v>
      </c>
      <c r="E4286" s="3">
        <v>8.9499999999999993</v>
      </c>
      <c r="F4286" s="3">
        <v>95</v>
      </c>
      <c r="G4286" s="3">
        <v>8.85</v>
      </c>
    </row>
    <row r="4287" spans="1:7" x14ac:dyDescent="0.3">
      <c r="A4287" s="6">
        <v>43971</v>
      </c>
      <c r="B4287" s="3">
        <v>9</v>
      </c>
      <c r="C4287" s="3">
        <v>9</v>
      </c>
      <c r="D4287" s="3">
        <v>8.5500000000000007</v>
      </c>
      <c r="E4287" s="3">
        <v>8.65</v>
      </c>
      <c r="F4287" s="3">
        <v>40</v>
      </c>
      <c r="G4287" s="3">
        <v>8.6</v>
      </c>
    </row>
    <row r="4288" spans="1:7" x14ac:dyDescent="0.3">
      <c r="A4288" s="6">
        <v>43973</v>
      </c>
      <c r="B4288" s="3">
        <v>8.3000000000000007</v>
      </c>
      <c r="C4288" s="3">
        <v>8.3000000000000007</v>
      </c>
      <c r="D4288" s="3">
        <v>7.9</v>
      </c>
      <c r="E4288" s="3">
        <v>7.9</v>
      </c>
      <c r="F4288" s="3">
        <v>84</v>
      </c>
      <c r="G4288" s="3">
        <v>7.9</v>
      </c>
    </row>
    <row r="4289" spans="1:7" x14ac:dyDescent="0.3">
      <c r="A4289" s="6">
        <v>43976</v>
      </c>
      <c r="B4289" s="3">
        <v>8.6</v>
      </c>
      <c r="C4289" s="3">
        <v>8.65</v>
      </c>
      <c r="D4289" s="3">
        <v>8.4499999999999993</v>
      </c>
      <c r="E4289" s="3">
        <v>8.65</v>
      </c>
      <c r="F4289" s="3">
        <v>38</v>
      </c>
      <c r="G4289" s="3">
        <v>8.5500000000000007</v>
      </c>
    </row>
    <row r="4290" spans="1:7" x14ac:dyDescent="0.3">
      <c r="A4290" s="6">
        <v>43977</v>
      </c>
      <c r="B4290" s="3">
        <v>8.4499999999999993</v>
      </c>
      <c r="C4290" s="3">
        <v>8.75</v>
      </c>
      <c r="D4290" s="3">
        <v>8.4</v>
      </c>
      <c r="E4290" s="3">
        <v>8.75</v>
      </c>
      <c r="F4290" s="3">
        <v>38</v>
      </c>
      <c r="G4290" s="3">
        <v>8.75</v>
      </c>
    </row>
    <row r="4291" spans="1:7" x14ac:dyDescent="0.3">
      <c r="A4291" s="6">
        <v>43978</v>
      </c>
      <c r="B4291" s="3">
        <v>8.5</v>
      </c>
      <c r="C4291" s="3">
        <v>8.8000000000000007</v>
      </c>
      <c r="D4291" s="3">
        <v>8.5</v>
      </c>
      <c r="E4291" s="3">
        <v>8.75</v>
      </c>
      <c r="F4291" s="3">
        <v>44</v>
      </c>
      <c r="G4291" s="3">
        <v>8.7200000000000006</v>
      </c>
    </row>
    <row r="4292" spans="1:7" x14ac:dyDescent="0.3">
      <c r="A4292" s="6">
        <v>43979</v>
      </c>
      <c r="B4292" s="3">
        <v>8.9</v>
      </c>
      <c r="C4292" s="3">
        <v>8.9</v>
      </c>
      <c r="D4292" s="3">
        <v>8.85</v>
      </c>
      <c r="E4292" s="3">
        <v>8.85</v>
      </c>
      <c r="F4292" s="3">
        <v>8</v>
      </c>
      <c r="G4292" s="3">
        <v>8.85</v>
      </c>
    </row>
    <row r="4293" spans="1:7" x14ac:dyDescent="0.3">
      <c r="A4293" s="6">
        <v>43980</v>
      </c>
      <c r="B4293" s="3">
        <v>9</v>
      </c>
      <c r="C4293" s="3">
        <v>9</v>
      </c>
      <c r="D4293" s="3">
        <v>8.57</v>
      </c>
      <c r="E4293" s="3">
        <v>8.61</v>
      </c>
      <c r="F4293" s="3">
        <v>20</v>
      </c>
      <c r="G4293" s="3">
        <v>8.57</v>
      </c>
    </row>
    <row r="4294" spans="1:7" x14ac:dyDescent="0.3">
      <c r="A4294" s="6">
        <v>43984</v>
      </c>
      <c r="B4294" s="3">
        <v>14.55</v>
      </c>
      <c r="C4294" s="3">
        <v>14.85</v>
      </c>
      <c r="D4294" s="3">
        <v>14.55</v>
      </c>
      <c r="E4294" s="3">
        <v>14.85</v>
      </c>
      <c r="F4294" s="3">
        <v>20</v>
      </c>
      <c r="G4294" s="3">
        <v>14.75</v>
      </c>
    </row>
    <row r="4295" spans="1:7" x14ac:dyDescent="0.3">
      <c r="A4295" s="6">
        <v>43985</v>
      </c>
      <c r="B4295" s="3">
        <v>14.05</v>
      </c>
      <c r="C4295" s="3">
        <v>15.08</v>
      </c>
      <c r="D4295" s="3">
        <v>14.05</v>
      </c>
      <c r="E4295" s="3">
        <v>15</v>
      </c>
      <c r="F4295" s="3">
        <v>36</v>
      </c>
      <c r="G4295" s="3">
        <v>15</v>
      </c>
    </row>
    <row r="4296" spans="1:7" x14ac:dyDescent="0.3">
      <c r="A4296" s="6">
        <v>43986</v>
      </c>
      <c r="B4296" s="3">
        <v>14.9</v>
      </c>
      <c r="C4296" s="3">
        <v>15.49</v>
      </c>
      <c r="D4296" s="3">
        <v>14.9</v>
      </c>
      <c r="E4296" s="3">
        <v>15.49</v>
      </c>
      <c r="F4296" s="3">
        <v>73</v>
      </c>
      <c r="G4296" s="3">
        <v>15.4</v>
      </c>
    </row>
    <row r="4297" spans="1:7" x14ac:dyDescent="0.3">
      <c r="A4297" s="6">
        <v>43987</v>
      </c>
      <c r="B4297" s="3">
        <v>15.95</v>
      </c>
      <c r="C4297" s="3">
        <v>17.149999999999999</v>
      </c>
      <c r="D4297" s="3">
        <v>15.95</v>
      </c>
      <c r="E4297" s="3">
        <v>17.100000000000001</v>
      </c>
      <c r="F4297" s="3">
        <v>156</v>
      </c>
      <c r="G4297" s="3">
        <v>17.149999999999999</v>
      </c>
    </row>
    <row r="4298" spans="1:7" x14ac:dyDescent="0.3">
      <c r="A4298" s="6">
        <v>43990</v>
      </c>
      <c r="B4298" s="3">
        <v>19</v>
      </c>
      <c r="C4298" s="3">
        <v>21</v>
      </c>
      <c r="D4298" s="3">
        <v>18.96</v>
      </c>
      <c r="E4298" s="3">
        <v>20.9</v>
      </c>
      <c r="F4298" s="3">
        <v>97</v>
      </c>
      <c r="G4298" s="3">
        <v>20.91</v>
      </c>
    </row>
    <row r="4299" spans="1:7" x14ac:dyDescent="0.3">
      <c r="A4299" s="6">
        <v>43991</v>
      </c>
      <c r="B4299" s="3">
        <v>20.8</v>
      </c>
      <c r="C4299" s="3">
        <v>21.4</v>
      </c>
      <c r="D4299" s="3">
        <v>20.5</v>
      </c>
      <c r="E4299" s="3">
        <v>20.5</v>
      </c>
      <c r="F4299" s="3">
        <v>36</v>
      </c>
      <c r="G4299" s="3">
        <v>20.5</v>
      </c>
    </row>
    <row r="4300" spans="1:7" x14ac:dyDescent="0.3">
      <c r="A4300" s="6">
        <v>43992</v>
      </c>
      <c r="B4300" s="3">
        <v>20.3</v>
      </c>
      <c r="C4300" s="3">
        <v>20.3</v>
      </c>
      <c r="D4300" s="3">
        <v>19.600000000000001</v>
      </c>
      <c r="E4300" s="3">
        <v>19.7</v>
      </c>
      <c r="F4300" s="3">
        <v>59</v>
      </c>
      <c r="G4300" s="3">
        <v>19.7</v>
      </c>
    </row>
    <row r="4301" spans="1:7" x14ac:dyDescent="0.3">
      <c r="A4301" s="6">
        <v>43993</v>
      </c>
      <c r="B4301" s="3">
        <v>19</v>
      </c>
      <c r="C4301" s="3">
        <v>19</v>
      </c>
      <c r="D4301" s="3">
        <v>18.61</v>
      </c>
      <c r="E4301" s="3">
        <v>18.8</v>
      </c>
      <c r="F4301" s="3">
        <v>29</v>
      </c>
      <c r="G4301" s="3">
        <v>18.8</v>
      </c>
    </row>
    <row r="4302" spans="1:7" x14ac:dyDescent="0.3">
      <c r="A4302" s="6">
        <v>43994</v>
      </c>
      <c r="B4302" s="3">
        <v>19.05</v>
      </c>
      <c r="C4302" s="3">
        <v>19.2</v>
      </c>
      <c r="D4302" s="3">
        <v>19.05</v>
      </c>
      <c r="E4302" s="3">
        <v>19.2</v>
      </c>
      <c r="F4302" s="3">
        <v>15</v>
      </c>
      <c r="G4302" s="3">
        <v>19.2</v>
      </c>
    </row>
    <row r="4303" spans="1:7" x14ac:dyDescent="0.3">
      <c r="A4303" s="6">
        <v>43997</v>
      </c>
      <c r="B4303" s="3">
        <v>18.8</v>
      </c>
      <c r="C4303" s="3">
        <v>18.8</v>
      </c>
      <c r="D4303" s="3">
        <v>18.25</v>
      </c>
      <c r="E4303" s="3">
        <v>18.25</v>
      </c>
      <c r="F4303" s="3">
        <v>37</v>
      </c>
      <c r="G4303" s="3">
        <v>18.43</v>
      </c>
    </row>
    <row r="4304" spans="1:7" x14ac:dyDescent="0.3">
      <c r="A4304" s="6">
        <v>43998</v>
      </c>
      <c r="B4304" s="3">
        <v>18.95</v>
      </c>
      <c r="C4304" s="3">
        <v>19</v>
      </c>
      <c r="D4304" s="3">
        <v>18.95</v>
      </c>
      <c r="E4304" s="3">
        <v>19</v>
      </c>
      <c r="F4304" s="3">
        <v>8</v>
      </c>
      <c r="G4304" s="3">
        <v>19</v>
      </c>
    </row>
    <row r="4305" spans="1:7" x14ac:dyDescent="0.3">
      <c r="A4305" s="6">
        <v>43999</v>
      </c>
      <c r="B4305" s="3">
        <v>18.55</v>
      </c>
      <c r="C4305" s="3">
        <v>18.55</v>
      </c>
      <c r="D4305" s="3">
        <v>18.55</v>
      </c>
      <c r="E4305" s="3">
        <v>18.55</v>
      </c>
      <c r="F4305" s="3">
        <v>0</v>
      </c>
      <c r="G4305" s="3">
        <v>18.55</v>
      </c>
    </row>
    <row r="4306" spans="1:7" x14ac:dyDescent="0.3">
      <c r="A4306" s="6">
        <v>44000</v>
      </c>
      <c r="B4306" s="3">
        <v>18</v>
      </c>
      <c r="C4306" s="3">
        <v>18</v>
      </c>
      <c r="D4306" s="3">
        <v>17</v>
      </c>
      <c r="E4306" s="3">
        <v>17</v>
      </c>
      <c r="F4306" s="3">
        <v>39</v>
      </c>
      <c r="G4306" s="3">
        <v>17.2</v>
      </c>
    </row>
    <row r="4307" spans="1:7" x14ac:dyDescent="0.3">
      <c r="A4307" s="6">
        <v>44001</v>
      </c>
      <c r="B4307" s="3">
        <v>17.2</v>
      </c>
      <c r="C4307" s="3">
        <v>17.2</v>
      </c>
      <c r="D4307" s="3">
        <v>17.2</v>
      </c>
      <c r="E4307" s="3">
        <v>17.2</v>
      </c>
      <c r="F4307" s="3">
        <v>1</v>
      </c>
      <c r="G4307" s="3">
        <v>17.2</v>
      </c>
    </row>
    <row r="4308" spans="1:7" x14ac:dyDescent="0.3">
      <c r="A4308" s="6">
        <v>44004</v>
      </c>
      <c r="B4308" s="3">
        <v>18.100000000000001</v>
      </c>
      <c r="C4308" s="3">
        <v>18.100000000000001</v>
      </c>
      <c r="D4308" s="3">
        <v>18.100000000000001</v>
      </c>
      <c r="E4308" s="3">
        <v>18.100000000000001</v>
      </c>
      <c r="F4308" s="3">
        <v>10</v>
      </c>
      <c r="G4308" s="3">
        <v>17.73</v>
      </c>
    </row>
    <row r="4309" spans="1:7" x14ac:dyDescent="0.3">
      <c r="A4309" s="6">
        <v>44005</v>
      </c>
      <c r="B4309" s="3">
        <v>18.399999999999999</v>
      </c>
      <c r="C4309" s="3">
        <v>18.399999999999999</v>
      </c>
      <c r="D4309" s="3">
        <v>18</v>
      </c>
      <c r="E4309" s="3">
        <v>18</v>
      </c>
      <c r="F4309" s="3">
        <v>11</v>
      </c>
      <c r="G4309" s="3">
        <v>18</v>
      </c>
    </row>
    <row r="4310" spans="1:7" x14ac:dyDescent="0.3">
      <c r="A4310" s="6">
        <v>44006</v>
      </c>
      <c r="B4310" s="3">
        <v>16.95</v>
      </c>
      <c r="C4310" s="3">
        <v>16.95</v>
      </c>
      <c r="D4310" s="3">
        <v>16.95</v>
      </c>
      <c r="E4310" s="3">
        <v>16.95</v>
      </c>
      <c r="F4310" s="3">
        <v>10</v>
      </c>
      <c r="G4310" s="3">
        <v>16.95</v>
      </c>
    </row>
    <row r="4311" spans="1:7" x14ac:dyDescent="0.3">
      <c r="A4311" s="6">
        <v>44007</v>
      </c>
      <c r="B4311" s="3">
        <v>15.55</v>
      </c>
      <c r="C4311" s="3">
        <v>15.55</v>
      </c>
      <c r="D4311" s="3">
        <v>15.45</v>
      </c>
      <c r="E4311" s="3">
        <v>15.45</v>
      </c>
      <c r="F4311" s="3">
        <v>11</v>
      </c>
      <c r="G4311" s="3">
        <v>15.5</v>
      </c>
    </row>
    <row r="4312" spans="1:7" x14ac:dyDescent="0.3">
      <c r="A4312" s="6">
        <v>44008</v>
      </c>
      <c r="B4312" s="3">
        <v>15.6</v>
      </c>
      <c r="C4312" s="3">
        <v>15.7</v>
      </c>
      <c r="D4312" s="3">
        <v>15.55</v>
      </c>
      <c r="E4312" s="3">
        <v>15.55</v>
      </c>
      <c r="F4312" s="3">
        <v>9</v>
      </c>
      <c r="G4312" s="3">
        <v>15.55</v>
      </c>
    </row>
    <row r="4313" spans="1:7" x14ac:dyDescent="0.3">
      <c r="A4313" s="6">
        <v>44011</v>
      </c>
      <c r="B4313" s="3">
        <v>14.3</v>
      </c>
      <c r="C4313" s="3">
        <v>14.3</v>
      </c>
      <c r="D4313" s="3">
        <v>14</v>
      </c>
      <c r="E4313" s="3">
        <v>14.25</v>
      </c>
      <c r="F4313" s="3">
        <v>47</v>
      </c>
      <c r="G4313" s="3">
        <v>14.25</v>
      </c>
    </row>
    <row r="4314" spans="1:7" x14ac:dyDescent="0.3">
      <c r="A4314" s="6">
        <v>44012</v>
      </c>
      <c r="B4314" s="3">
        <v>13.85</v>
      </c>
      <c r="C4314" s="3">
        <v>13.85</v>
      </c>
      <c r="D4314" s="3">
        <v>13.5</v>
      </c>
      <c r="E4314" s="3">
        <v>13.7</v>
      </c>
      <c r="F4314" s="3">
        <v>60</v>
      </c>
      <c r="G4314" s="3">
        <v>13.7</v>
      </c>
    </row>
    <row r="4315" spans="1:7" x14ac:dyDescent="0.3">
      <c r="A4315" s="6">
        <v>44013</v>
      </c>
      <c r="B4315" s="3">
        <v>14.8</v>
      </c>
      <c r="C4315" s="3">
        <v>14.8</v>
      </c>
      <c r="D4315" s="3">
        <v>14.75</v>
      </c>
      <c r="E4315" s="3">
        <v>14.75</v>
      </c>
      <c r="F4315" s="3">
        <v>5</v>
      </c>
      <c r="G4315" s="3">
        <v>14.75</v>
      </c>
    </row>
    <row r="4316" spans="1:7" x14ac:dyDescent="0.3">
      <c r="A4316" s="6">
        <v>44014</v>
      </c>
      <c r="B4316" s="3">
        <v>14.4</v>
      </c>
      <c r="C4316" s="3">
        <v>14.4</v>
      </c>
      <c r="D4316" s="3">
        <v>14.4</v>
      </c>
      <c r="E4316" s="3">
        <v>14.4</v>
      </c>
      <c r="F4316" s="3">
        <v>5</v>
      </c>
      <c r="G4316" s="3">
        <v>14.4</v>
      </c>
    </row>
    <row r="4317" spans="1:7" x14ac:dyDescent="0.3">
      <c r="A4317" s="6">
        <v>44015</v>
      </c>
      <c r="B4317" s="3">
        <v>14</v>
      </c>
      <c r="C4317" s="3">
        <v>14</v>
      </c>
      <c r="D4317" s="3">
        <v>14</v>
      </c>
      <c r="E4317" s="3">
        <v>14</v>
      </c>
      <c r="F4317" s="3">
        <v>10</v>
      </c>
      <c r="G4317" s="3">
        <v>14</v>
      </c>
    </row>
    <row r="4318" spans="1:7" x14ac:dyDescent="0.3">
      <c r="A4318" s="6">
        <v>44018</v>
      </c>
      <c r="B4318" s="3">
        <v>14.85</v>
      </c>
      <c r="C4318" s="3">
        <v>15</v>
      </c>
      <c r="D4318" s="3">
        <v>14.85</v>
      </c>
      <c r="E4318" s="3">
        <v>15</v>
      </c>
      <c r="F4318" s="3">
        <v>15</v>
      </c>
      <c r="G4318" s="3">
        <v>15</v>
      </c>
    </row>
    <row r="4319" spans="1:7" x14ac:dyDescent="0.3">
      <c r="A4319" s="6">
        <v>44019</v>
      </c>
      <c r="B4319" s="3">
        <v>15.33</v>
      </c>
      <c r="C4319" s="3">
        <v>15.33</v>
      </c>
      <c r="D4319" s="3">
        <v>15.33</v>
      </c>
      <c r="E4319" s="3">
        <v>15.33</v>
      </c>
      <c r="F4319" s="3">
        <v>0</v>
      </c>
      <c r="G4319" s="3">
        <v>15.33</v>
      </c>
    </row>
    <row r="4320" spans="1:7" x14ac:dyDescent="0.3">
      <c r="A4320" s="6">
        <v>44020</v>
      </c>
      <c r="B4320" s="3">
        <v>15.35</v>
      </c>
      <c r="C4320" s="3">
        <v>15.35</v>
      </c>
      <c r="D4320" s="3">
        <v>15.35</v>
      </c>
      <c r="E4320" s="3">
        <v>15.35</v>
      </c>
      <c r="F4320" s="3">
        <v>0</v>
      </c>
      <c r="G4320" s="3">
        <v>15.35</v>
      </c>
    </row>
    <row r="4321" spans="1:7" x14ac:dyDescent="0.3">
      <c r="A4321" s="6">
        <v>44021</v>
      </c>
      <c r="B4321" s="3">
        <v>14.75</v>
      </c>
      <c r="C4321" s="3">
        <v>14.75</v>
      </c>
      <c r="D4321" s="3">
        <v>14.75</v>
      </c>
      <c r="E4321" s="3">
        <v>14.75</v>
      </c>
      <c r="F4321" s="3">
        <v>0</v>
      </c>
      <c r="G4321" s="3">
        <v>14.75</v>
      </c>
    </row>
    <row r="4322" spans="1:7" x14ac:dyDescent="0.3">
      <c r="A4322" s="6">
        <v>44022</v>
      </c>
      <c r="B4322" s="3">
        <v>13.9</v>
      </c>
      <c r="C4322" s="3">
        <v>13.9</v>
      </c>
      <c r="D4322" s="3">
        <v>13.15</v>
      </c>
      <c r="E4322" s="3">
        <v>13.15</v>
      </c>
      <c r="F4322" s="3">
        <v>16</v>
      </c>
      <c r="G4322" s="3">
        <v>13.33</v>
      </c>
    </row>
    <row r="4323" spans="1:7" x14ac:dyDescent="0.3">
      <c r="A4323" s="6">
        <v>44025</v>
      </c>
      <c r="B4323" s="3">
        <v>14</v>
      </c>
      <c r="C4323" s="3">
        <v>14</v>
      </c>
      <c r="D4323" s="3">
        <v>14</v>
      </c>
      <c r="E4323" s="3">
        <v>14</v>
      </c>
      <c r="F4323" s="3">
        <v>2</v>
      </c>
      <c r="G4323" s="3">
        <v>14</v>
      </c>
    </row>
    <row r="4324" spans="1:7" x14ac:dyDescent="0.3">
      <c r="A4324" s="6">
        <v>44026</v>
      </c>
      <c r="B4324" s="3">
        <v>13.5</v>
      </c>
      <c r="C4324" s="3">
        <v>13.5</v>
      </c>
      <c r="D4324" s="3">
        <v>13.05</v>
      </c>
      <c r="E4324" s="3">
        <v>13.3</v>
      </c>
      <c r="F4324" s="3">
        <v>10</v>
      </c>
      <c r="G4324" s="3">
        <v>13.05</v>
      </c>
    </row>
    <row r="4325" spans="1:7" x14ac:dyDescent="0.3">
      <c r="A4325" s="6">
        <v>44027</v>
      </c>
      <c r="B4325" s="3">
        <v>12.85</v>
      </c>
      <c r="C4325" s="3">
        <v>13</v>
      </c>
      <c r="D4325" s="3">
        <v>12.5</v>
      </c>
      <c r="E4325" s="3">
        <v>12.6</v>
      </c>
      <c r="F4325" s="3">
        <v>17</v>
      </c>
      <c r="G4325" s="3">
        <v>12.6</v>
      </c>
    </row>
    <row r="4326" spans="1:7" x14ac:dyDescent="0.3">
      <c r="A4326" s="6">
        <v>44028</v>
      </c>
      <c r="B4326" s="3">
        <v>12.25</v>
      </c>
      <c r="C4326" s="3">
        <v>12.25</v>
      </c>
      <c r="D4326" s="3">
        <v>12.16</v>
      </c>
      <c r="E4326" s="3">
        <v>12.16</v>
      </c>
      <c r="F4326" s="3">
        <v>9</v>
      </c>
      <c r="G4326" s="3">
        <v>12.16</v>
      </c>
    </row>
    <row r="4327" spans="1:7" x14ac:dyDescent="0.3">
      <c r="A4327" s="6">
        <v>44029</v>
      </c>
      <c r="B4327" s="3">
        <v>12.4</v>
      </c>
      <c r="C4327" s="3">
        <v>12.4</v>
      </c>
      <c r="D4327" s="3">
        <v>12.4</v>
      </c>
      <c r="E4327" s="3">
        <v>12.4</v>
      </c>
      <c r="F4327" s="3">
        <v>1</v>
      </c>
      <c r="G4327" s="3">
        <v>12.6</v>
      </c>
    </row>
    <row r="4328" spans="1:7" x14ac:dyDescent="0.3">
      <c r="A4328" s="6">
        <v>44032</v>
      </c>
      <c r="B4328" s="3">
        <v>12.2</v>
      </c>
      <c r="C4328" s="3">
        <v>12.2</v>
      </c>
      <c r="D4328" s="3">
        <v>12.2</v>
      </c>
      <c r="E4328" s="3">
        <v>12.2</v>
      </c>
      <c r="F4328" s="3">
        <v>1</v>
      </c>
      <c r="G4328" s="3">
        <v>12.2</v>
      </c>
    </row>
    <row r="4329" spans="1:7" x14ac:dyDescent="0.3">
      <c r="A4329" s="6">
        <v>44033</v>
      </c>
      <c r="B4329" s="3">
        <v>12.15</v>
      </c>
      <c r="C4329" s="3">
        <v>12.15</v>
      </c>
      <c r="D4329" s="3">
        <v>11.5</v>
      </c>
      <c r="E4329" s="3">
        <v>12</v>
      </c>
      <c r="F4329" s="3">
        <v>34</v>
      </c>
      <c r="G4329" s="3">
        <v>12</v>
      </c>
    </row>
    <row r="4330" spans="1:7" x14ac:dyDescent="0.3">
      <c r="A4330" s="6">
        <v>44034</v>
      </c>
      <c r="B4330" s="3">
        <v>11.75</v>
      </c>
      <c r="C4330" s="3">
        <v>12.05</v>
      </c>
      <c r="D4330" s="3">
        <v>11.75</v>
      </c>
      <c r="E4330" s="3">
        <v>12.05</v>
      </c>
      <c r="F4330" s="3">
        <v>32</v>
      </c>
      <c r="G4330" s="3">
        <v>12.05</v>
      </c>
    </row>
    <row r="4331" spans="1:7" x14ac:dyDescent="0.3">
      <c r="A4331" s="6">
        <v>44035</v>
      </c>
      <c r="B4331" s="3">
        <v>12.05</v>
      </c>
      <c r="C4331" s="3">
        <v>12.05</v>
      </c>
      <c r="D4331" s="3">
        <v>11.85</v>
      </c>
      <c r="E4331" s="3">
        <v>12.05</v>
      </c>
      <c r="F4331" s="3">
        <v>54</v>
      </c>
      <c r="G4331" s="3">
        <v>12.03</v>
      </c>
    </row>
    <row r="4332" spans="1:7" x14ac:dyDescent="0.3">
      <c r="A4332" s="6">
        <v>44036</v>
      </c>
      <c r="B4332" s="3">
        <v>12</v>
      </c>
      <c r="C4332" s="3">
        <v>12</v>
      </c>
      <c r="D4332" s="3">
        <v>11.75</v>
      </c>
      <c r="E4332" s="3">
        <v>11.75</v>
      </c>
      <c r="F4332" s="3">
        <v>31</v>
      </c>
      <c r="G4332" s="3">
        <v>11.75</v>
      </c>
    </row>
    <row r="4333" spans="1:7" x14ac:dyDescent="0.3">
      <c r="A4333" s="6">
        <v>44039</v>
      </c>
      <c r="B4333" s="3">
        <v>10.75</v>
      </c>
      <c r="C4333" s="3">
        <v>10.75</v>
      </c>
      <c r="D4333" s="3">
        <v>10.75</v>
      </c>
      <c r="E4333" s="3">
        <v>10.75</v>
      </c>
      <c r="F4333" s="3">
        <v>10</v>
      </c>
      <c r="G4333" s="3">
        <v>10.75</v>
      </c>
    </row>
    <row r="4334" spans="1:7" x14ac:dyDescent="0.3">
      <c r="A4334" s="6">
        <v>44040</v>
      </c>
      <c r="B4334" s="3">
        <v>10.7</v>
      </c>
      <c r="C4334" s="3">
        <v>10.7</v>
      </c>
      <c r="D4334" s="3">
        <v>10.35</v>
      </c>
      <c r="E4334" s="3">
        <v>10.35</v>
      </c>
      <c r="F4334" s="3">
        <v>55</v>
      </c>
      <c r="G4334" s="3">
        <v>10.35</v>
      </c>
    </row>
    <row r="4335" spans="1:7" x14ac:dyDescent="0.3">
      <c r="A4335" s="6">
        <v>44041</v>
      </c>
      <c r="B4335" s="3">
        <v>11</v>
      </c>
      <c r="C4335" s="3">
        <v>11</v>
      </c>
      <c r="D4335" s="3">
        <v>10.85</v>
      </c>
      <c r="E4335" s="3">
        <v>10.85</v>
      </c>
      <c r="F4335" s="3">
        <v>25</v>
      </c>
      <c r="G4335" s="3">
        <v>10.85</v>
      </c>
    </row>
    <row r="4336" spans="1:7" x14ac:dyDescent="0.3">
      <c r="A4336" s="6">
        <v>44042</v>
      </c>
      <c r="B4336" s="3">
        <v>11.5</v>
      </c>
      <c r="C4336" s="3">
        <v>11.5</v>
      </c>
      <c r="D4336" s="3">
        <v>11.5</v>
      </c>
      <c r="E4336" s="3">
        <v>11.5</v>
      </c>
      <c r="F4336" s="3">
        <v>0</v>
      </c>
      <c r="G4336" s="3">
        <v>11.5</v>
      </c>
    </row>
    <row r="4337" spans="1:7" x14ac:dyDescent="0.3">
      <c r="A4337" s="6">
        <v>44043</v>
      </c>
      <c r="B4337" s="3">
        <v>12.5</v>
      </c>
      <c r="C4337" s="3">
        <v>12.5</v>
      </c>
      <c r="D4337" s="3">
        <v>12.5</v>
      </c>
      <c r="E4337" s="3">
        <v>12.5</v>
      </c>
      <c r="F4337" s="3">
        <v>5</v>
      </c>
      <c r="G4337" s="3">
        <v>12.25</v>
      </c>
    </row>
    <row r="4338" spans="1:7" x14ac:dyDescent="0.3">
      <c r="A4338" s="6">
        <v>44046</v>
      </c>
      <c r="B4338" s="3">
        <v>20.68</v>
      </c>
      <c r="C4338" s="3">
        <v>20.68</v>
      </c>
      <c r="D4338" s="3">
        <v>20.68</v>
      </c>
      <c r="E4338" s="3">
        <v>20.68</v>
      </c>
      <c r="F4338" s="3">
        <v>0</v>
      </c>
      <c r="G4338" s="3">
        <v>20.68</v>
      </c>
    </row>
    <row r="4339" spans="1:7" x14ac:dyDescent="0.3">
      <c r="A4339" s="6">
        <v>44047</v>
      </c>
      <c r="B4339" s="3">
        <v>20.75</v>
      </c>
      <c r="C4339" s="3">
        <v>20.75</v>
      </c>
      <c r="D4339" s="3">
        <v>20.75</v>
      </c>
      <c r="E4339" s="3">
        <v>20.75</v>
      </c>
      <c r="F4339" s="3">
        <v>0</v>
      </c>
      <c r="G4339" s="3">
        <v>20.75</v>
      </c>
    </row>
    <row r="4340" spans="1:7" x14ac:dyDescent="0.3">
      <c r="A4340" s="6">
        <v>44048</v>
      </c>
      <c r="B4340" s="3">
        <v>21.1</v>
      </c>
      <c r="C4340" s="3">
        <v>21.1</v>
      </c>
      <c r="D4340" s="3">
        <v>21.1</v>
      </c>
      <c r="E4340" s="3">
        <v>21.1</v>
      </c>
      <c r="F4340" s="3">
        <v>5</v>
      </c>
      <c r="G4340" s="3">
        <v>21.1</v>
      </c>
    </row>
    <row r="4341" spans="1:7" x14ac:dyDescent="0.3">
      <c r="A4341" s="6">
        <v>44049</v>
      </c>
      <c r="B4341" s="3">
        <v>20.6</v>
      </c>
      <c r="C4341" s="3">
        <v>20.6</v>
      </c>
      <c r="D4341" s="3">
        <v>20.45</v>
      </c>
      <c r="E4341" s="3">
        <v>20.45</v>
      </c>
      <c r="F4341" s="3">
        <v>3</v>
      </c>
      <c r="G4341" s="3">
        <v>20.2</v>
      </c>
    </row>
    <row r="4342" spans="1:7" x14ac:dyDescent="0.3">
      <c r="A4342" s="6">
        <v>44050</v>
      </c>
      <c r="B4342" s="3">
        <v>20.149999999999999</v>
      </c>
      <c r="C4342" s="3">
        <v>20.149999999999999</v>
      </c>
      <c r="D4342" s="3">
        <v>20.149999999999999</v>
      </c>
      <c r="E4342" s="3">
        <v>20.149999999999999</v>
      </c>
      <c r="F4342" s="3">
        <v>0</v>
      </c>
      <c r="G4342" s="3">
        <v>20.149999999999999</v>
      </c>
    </row>
    <row r="4343" spans="1:7" x14ac:dyDescent="0.3">
      <c r="A4343" s="6">
        <v>44053</v>
      </c>
      <c r="B4343" s="3">
        <v>20.6</v>
      </c>
      <c r="C4343" s="3">
        <v>20.6</v>
      </c>
      <c r="D4343" s="3">
        <v>20.55</v>
      </c>
      <c r="E4343" s="3">
        <v>20.55</v>
      </c>
      <c r="F4343" s="3">
        <v>15</v>
      </c>
      <c r="G4343" s="3">
        <v>20.350000000000001</v>
      </c>
    </row>
    <row r="4344" spans="1:7" x14ac:dyDescent="0.3">
      <c r="A4344" s="6">
        <v>44054</v>
      </c>
      <c r="B4344" s="3">
        <v>20.3</v>
      </c>
      <c r="C4344" s="3">
        <v>20.75</v>
      </c>
      <c r="D4344" s="3">
        <v>20.100000000000001</v>
      </c>
      <c r="E4344" s="3">
        <v>20.65</v>
      </c>
      <c r="F4344" s="3">
        <v>33</v>
      </c>
      <c r="G4344" s="3">
        <v>20.6</v>
      </c>
    </row>
    <row r="4345" spans="1:7" x14ac:dyDescent="0.3">
      <c r="A4345" s="6">
        <v>44055</v>
      </c>
      <c r="B4345" s="3">
        <v>20.2</v>
      </c>
      <c r="C4345" s="3">
        <v>20.2</v>
      </c>
      <c r="D4345" s="3">
        <v>19.55</v>
      </c>
      <c r="E4345" s="3">
        <v>19.55</v>
      </c>
      <c r="F4345" s="3">
        <v>31</v>
      </c>
      <c r="G4345" s="3">
        <v>19.55</v>
      </c>
    </row>
    <row r="4346" spans="1:7" x14ac:dyDescent="0.3">
      <c r="A4346" s="6">
        <v>44056</v>
      </c>
      <c r="B4346" s="3">
        <v>19.8</v>
      </c>
      <c r="C4346" s="3">
        <v>19.8</v>
      </c>
      <c r="D4346" s="3">
        <v>19.600000000000001</v>
      </c>
      <c r="E4346" s="3">
        <v>19.600000000000001</v>
      </c>
      <c r="F4346" s="3">
        <v>7</v>
      </c>
      <c r="G4346" s="3">
        <v>19.600000000000001</v>
      </c>
    </row>
    <row r="4347" spans="1:7" x14ac:dyDescent="0.3">
      <c r="A4347" s="6">
        <v>44057</v>
      </c>
      <c r="B4347" s="3">
        <v>18.8</v>
      </c>
      <c r="C4347" s="3">
        <v>18.8</v>
      </c>
      <c r="D4347" s="3">
        <v>18.5</v>
      </c>
      <c r="E4347" s="3">
        <v>18.5</v>
      </c>
      <c r="F4347" s="3">
        <v>11</v>
      </c>
      <c r="G4347" s="3">
        <v>18.5</v>
      </c>
    </row>
    <row r="4348" spans="1:7" x14ac:dyDescent="0.3">
      <c r="A4348" s="6">
        <v>44060</v>
      </c>
      <c r="B4348" s="3">
        <v>19.25</v>
      </c>
      <c r="C4348" s="3">
        <v>19.3</v>
      </c>
      <c r="D4348" s="3">
        <v>19.25</v>
      </c>
      <c r="E4348" s="3">
        <v>19.3</v>
      </c>
      <c r="F4348" s="3">
        <v>7</v>
      </c>
      <c r="G4348" s="3">
        <v>19.3</v>
      </c>
    </row>
    <row r="4349" spans="1:7" x14ac:dyDescent="0.3">
      <c r="A4349" s="6">
        <v>44061</v>
      </c>
      <c r="B4349" s="3">
        <v>20.45</v>
      </c>
      <c r="C4349" s="3">
        <v>20.45</v>
      </c>
      <c r="D4349" s="3">
        <v>20.3</v>
      </c>
      <c r="E4349" s="3">
        <v>20.3</v>
      </c>
      <c r="F4349" s="3">
        <v>27</v>
      </c>
      <c r="G4349" s="3">
        <v>20.100000000000001</v>
      </c>
    </row>
    <row r="4350" spans="1:7" x14ac:dyDescent="0.3">
      <c r="A4350" s="6">
        <v>44062</v>
      </c>
      <c r="B4350" s="3">
        <v>20.2</v>
      </c>
      <c r="C4350" s="3">
        <v>20.2</v>
      </c>
      <c r="D4350" s="3">
        <v>20.149999999999999</v>
      </c>
      <c r="E4350" s="3">
        <v>20.149999999999999</v>
      </c>
      <c r="F4350" s="3">
        <v>6</v>
      </c>
      <c r="G4350" s="3">
        <v>19.95</v>
      </c>
    </row>
    <row r="4351" spans="1:7" x14ac:dyDescent="0.3">
      <c r="A4351" s="6">
        <v>44063</v>
      </c>
      <c r="B4351" s="3">
        <v>20.75</v>
      </c>
      <c r="C4351" s="3">
        <v>21.2</v>
      </c>
      <c r="D4351" s="3">
        <v>20.75</v>
      </c>
      <c r="E4351" s="3">
        <v>21.2</v>
      </c>
      <c r="F4351" s="3">
        <v>30</v>
      </c>
      <c r="G4351" s="3">
        <v>21.33</v>
      </c>
    </row>
    <row r="4352" spans="1:7" x14ac:dyDescent="0.3">
      <c r="A4352" s="6">
        <v>44064</v>
      </c>
      <c r="B4352" s="3">
        <v>21.45</v>
      </c>
      <c r="C4352" s="3">
        <v>21.6</v>
      </c>
      <c r="D4352" s="3">
        <v>21.45</v>
      </c>
      <c r="E4352" s="3">
        <v>21.6</v>
      </c>
      <c r="F4352" s="3">
        <v>10</v>
      </c>
      <c r="G4352" s="3">
        <v>21.6</v>
      </c>
    </row>
    <row r="4353" spans="1:7" x14ac:dyDescent="0.3">
      <c r="A4353" s="6">
        <v>44067</v>
      </c>
      <c r="B4353" s="3">
        <v>22.79</v>
      </c>
      <c r="C4353" s="3">
        <v>24.69</v>
      </c>
      <c r="D4353" s="3">
        <v>22.79</v>
      </c>
      <c r="E4353" s="3">
        <v>24.35</v>
      </c>
      <c r="F4353" s="3">
        <v>23</v>
      </c>
      <c r="G4353" s="3">
        <v>24.35</v>
      </c>
    </row>
    <row r="4354" spans="1:7" x14ac:dyDescent="0.3">
      <c r="A4354" s="6">
        <v>44068</v>
      </c>
      <c r="B4354" s="3">
        <v>24.15</v>
      </c>
      <c r="C4354" s="3">
        <v>24.85</v>
      </c>
      <c r="D4354" s="3">
        <v>24.15</v>
      </c>
      <c r="E4354" s="3">
        <v>24.85</v>
      </c>
      <c r="F4354" s="3">
        <v>27</v>
      </c>
      <c r="G4354" s="3">
        <v>24.85</v>
      </c>
    </row>
    <row r="4355" spans="1:7" x14ac:dyDescent="0.3">
      <c r="A4355" s="6">
        <v>44069</v>
      </c>
      <c r="B4355" s="3">
        <v>25.2</v>
      </c>
      <c r="C4355" s="3">
        <v>25.2</v>
      </c>
      <c r="D4355" s="3">
        <v>25.2</v>
      </c>
      <c r="E4355" s="3">
        <v>25.2</v>
      </c>
      <c r="F4355" s="3">
        <v>3</v>
      </c>
      <c r="G4355" s="3">
        <v>25</v>
      </c>
    </row>
    <row r="4356" spans="1:7" x14ac:dyDescent="0.3">
      <c r="A4356" s="6">
        <v>44070</v>
      </c>
      <c r="B4356" s="3">
        <v>25.25</v>
      </c>
      <c r="C4356" s="3">
        <v>25.25</v>
      </c>
      <c r="D4356" s="3">
        <v>25.15</v>
      </c>
      <c r="E4356" s="3">
        <v>25.2</v>
      </c>
      <c r="F4356" s="3">
        <v>11</v>
      </c>
      <c r="G4356" s="3">
        <v>25.2</v>
      </c>
    </row>
    <row r="4357" spans="1:7" x14ac:dyDescent="0.3">
      <c r="A4357" s="6">
        <v>44071</v>
      </c>
      <c r="B4357" s="3">
        <v>25.6</v>
      </c>
      <c r="C4357" s="3">
        <v>26</v>
      </c>
      <c r="D4357" s="3">
        <v>25.6</v>
      </c>
      <c r="E4357" s="3">
        <v>25.6</v>
      </c>
      <c r="F4357" s="3">
        <v>15</v>
      </c>
      <c r="G4357" s="3">
        <v>25.75</v>
      </c>
    </row>
    <row r="4358" spans="1:7" x14ac:dyDescent="0.3">
      <c r="A4358" s="6">
        <v>44074</v>
      </c>
      <c r="B4358" s="3">
        <v>28.75</v>
      </c>
      <c r="C4358" s="3">
        <v>28.75</v>
      </c>
      <c r="D4358" s="3">
        <v>27.85</v>
      </c>
      <c r="E4358" s="3">
        <v>28.1</v>
      </c>
      <c r="F4358" s="3">
        <v>60</v>
      </c>
      <c r="G4358" s="3">
        <v>28.15</v>
      </c>
    </row>
    <row r="4359" spans="1:7" x14ac:dyDescent="0.3">
      <c r="A4359" s="6">
        <v>44075</v>
      </c>
      <c r="B4359" s="3">
        <v>27.85</v>
      </c>
      <c r="C4359" s="3">
        <v>28.5</v>
      </c>
      <c r="D4359" s="3">
        <v>27.85</v>
      </c>
      <c r="E4359" s="3">
        <v>28.1</v>
      </c>
      <c r="F4359" s="3">
        <v>27</v>
      </c>
      <c r="G4359" s="3">
        <v>28.1</v>
      </c>
    </row>
    <row r="4360" spans="1:7" x14ac:dyDescent="0.3">
      <c r="A4360" s="6">
        <v>44076</v>
      </c>
      <c r="B4360" s="3">
        <v>27.5</v>
      </c>
      <c r="C4360" s="3">
        <v>27.7</v>
      </c>
      <c r="D4360" s="3">
        <v>27.4</v>
      </c>
      <c r="E4360" s="3">
        <v>27.5</v>
      </c>
      <c r="F4360" s="3">
        <v>44</v>
      </c>
      <c r="G4360" s="3">
        <v>27.4</v>
      </c>
    </row>
    <row r="4361" spans="1:7" x14ac:dyDescent="0.3">
      <c r="A4361" s="6">
        <v>44077</v>
      </c>
      <c r="B4361" s="3">
        <v>27.35</v>
      </c>
      <c r="C4361" s="3">
        <v>27.45</v>
      </c>
      <c r="D4361" s="3">
        <v>27.35</v>
      </c>
      <c r="E4361" s="3">
        <v>27.35</v>
      </c>
      <c r="F4361" s="3">
        <v>13</v>
      </c>
      <c r="G4361" s="3">
        <v>27.35</v>
      </c>
    </row>
    <row r="4362" spans="1:7" x14ac:dyDescent="0.3">
      <c r="A4362" s="6">
        <v>44078</v>
      </c>
      <c r="B4362" s="3">
        <v>28</v>
      </c>
      <c r="C4362" s="3">
        <v>28</v>
      </c>
      <c r="D4362" s="3">
        <v>27.85</v>
      </c>
      <c r="E4362" s="3">
        <v>27.85</v>
      </c>
      <c r="F4362" s="3">
        <v>27</v>
      </c>
      <c r="G4362" s="3">
        <v>27.95</v>
      </c>
    </row>
    <row r="4363" spans="1:7" x14ac:dyDescent="0.3">
      <c r="A4363" s="6">
        <v>44081</v>
      </c>
      <c r="B4363" s="3">
        <v>28.1</v>
      </c>
      <c r="C4363" s="3">
        <v>28.2</v>
      </c>
      <c r="D4363" s="3">
        <v>28.1</v>
      </c>
      <c r="E4363" s="3">
        <v>28.2</v>
      </c>
      <c r="F4363" s="3">
        <v>27</v>
      </c>
      <c r="G4363" s="3">
        <v>28.2</v>
      </c>
    </row>
    <row r="4364" spans="1:7" x14ac:dyDescent="0.3">
      <c r="A4364" s="6">
        <v>44082</v>
      </c>
      <c r="B4364" s="3">
        <v>28.75</v>
      </c>
      <c r="C4364" s="3">
        <v>28.75</v>
      </c>
      <c r="D4364" s="3">
        <v>28.2</v>
      </c>
      <c r="E4364" s="3">
        <v>28.2</v>
      </c>
      <c r="F4364" s="3">
        <v>39</v>
      </c>
      <c r="G4364" s="3">
        <v>28.2</v>
      </c>
    </row>
    <row r="4365" spans="1:7" x14ac:dyDescent="0.3">
      <c r="A4365" s="6">
        <v>44083</v>
      </c>
      <c r="B4365" s="3">
        <v>27.3</v>
      </c>
      <c r="C4365" s="3">
        <v>27.35</v>
      </c>
      <c r="D4365" s="3">
        <v>27.25</v>
      </c>
      <c r="E4365" s="3">
        <v>27.3</v>
      </c>
      <c r="F4365" s="3">
        <v>41</v>
      </c>
      <c r="G4365" s="3">
        <v>26.98</v>
      </c>
    </row>
    <row r="4366" spans="1:7" x14ac:dyDescent="0.3">
      <c r="A4366" s="6">
        <v>44084</v>
      </c>
      <c r="B4366" s="3">
        <v>27.6</v>
      </c>
      <c r="C4366" s="3">
        <v>28</v>
      </c>
      <c r="D4366" s="3">
        <v>27.6</v>
      </c>
      <c r="E4366" s="3">
        <v>28</v>
      </c>
      <c r="F4366" s="3">
        <v>39</v>
      </c>
      <c r="G4366" s="3">
        <v>28</v>
      </c>
    </row>
    <row r="4367" spans="1:7" x14ac:dyDescent="0.3">
      <c r="A4367" s="6">
        <v>44085</v>
      </c>
      <c r="B4367" s="3">
        <v>27.8</v>
      </c>
      <c r="C4367" s="3">
        <v>27.8</v>
      </c>
      <c r="D4367" s="3">
        <v>27.55</v>
      </c>
      <c r="E4367" s="3">
        <v>27.55</v>
      </c>
      <c r="F4367" s="3">
        <v>9</v>
      </c>
      <c r="G4367" s="3">
        <v>27.55</v>
      </c>
    </row>
    <row r="4368" spans="1:7" x14ac:dyDescent="0.3">
      <c r="A4368" s="6">
        <v>44088</v>
      </c>
      <c r="B4368" s="3">
        <v>26.75</v>
      </c>
      <c r="C4368" s="3">
        <v>26.75</v>
      </c>
      <c r="D4368" s="3">
        <v>25.9</v>
      </c>
      <c r="E4368" s="3">
        <v>26.55</v>
      </c>
      <c r="F4368" s="3">
        <v>77</v>
      </c>
      <c r="G4368" s="3">
        <v>26.55</v>
      </c>
    </row>
    <row r="4369" spans="1:7" x14ac:dyDescent="0.3">
      <c r="A4369" s="6">
        <v>44089</v>
      </c>
      <c r="B4369" s="3">
        <v>26.5</v>
      </c>
      <c r="C4369" s="3">
        <v>26.5</v>
      </c>
      <c r="D4369" s="3">
        <v>26</v>
      </c>
      <c r="E4369" s="3">
        <v>26.05</v>
      </c>
      <c r="F4369" s="3">
        <v>32</v>
      </c>
      <c r="G4369" s="3">
        <v>26.05</v>
      </c>
    </row>
    <row r="4370" spans="1:7" x14ac:dyDescent="0.3">
      <c r="A4370" s="6">
        <v>44090</v>
      </c>
      <c r="B4370" s="3">
        <v>25.5</v>
      </c>
      <c r="C4370" s="3">
        <v>25.5</v>
      </c>
      <c r="D4370" s="3">
        <v>24.25</v>
      </c>
      <c r="E4370" s="3">
        <v>24.3</v>
      </c>
      <c r="F4370" s="3">
        <v>37</v>
      </c>
      <c r="G4370" s="3">
        <v>24.3</v>
      </c>
    </row>
    <row r="4371" spans="1:7" x14ac:dyDescent="0.3">
      <c r="A4371" s="6">
        <v>44091</v>
      </c>
      <c r="B4371" s="3">
        <v>23.7</v>
      </c>
      <c r="C4371" s="3">
        <v>23.7</v>
      </c>
      <c r="D4371" s="3">
        <v>22.7</v>
      </c>
      <c r="E4371" s="3">
        <v>23.1</v>
      </c>
      <c r="F4371" s="3">
        <v>63</v>
      </c>
      <c r="G4371" s="3">
        <v>22.8</v>
      </c>
    </row>
    <row r="4372" spans="1:7" x14ac:dyDescent="0.3">
      <c r="A4372" s="6">
        <v>44092</v>
      </c>
      <c r="B4372" s="3">
        <v>22.7</v>
      </c>
      <c r="C4372" s="3">
        <v>23.5</v>
      </c>
      <c r="D4372" s="3">
        <v>22.7</v>
      </c>
      <c r="E4372" s="3">
        <v>23.4</v>
      </c>
      <c r="F4372" s="3">
        <v>35</v>
      </c>
      <c r="G4372" s="3">
        <v>23.4</v>
      </c>
    </row>
    <row r="4373" spans="1:7" x14ac:dyDescent="0.3">
      <c r="A4373" s="6">
        <v>44095</v>
      </c>
      <c r="B4373" s="3">
        <v>23</v>
      </c>
      <c r="C4373" s="3">
        <v>23.25</v>
      </c>
      <c r="D4373" s="3">
        <v>22.89</v>
      </c>
      <c r="E4373" s="3">
        <v>23.25</v>
      </c>
      <c r="F4373" s="3">
        <v>23</v>
      </c>
      <c r="G4373" s="3">
        <v>23.25</v>
      </c>
    </row>
    <row r="4374" spans="1:7" x14ac:dyDescent="0.3">
      <c r="A4374" s="6">
        <v>44096</v>
      </c>
      <c r="B4374" s="3">
        <v>23.5</v>
      </c>
      <c r="C4374" s="3">
        <v>24.55</v>
      </c>
      <c r="D4374" s="3">
        <v>23.5</v>
      </c>
      <c r="E4374" s="3">
        <v>24.45</v>
      </c>
      <c r="F4374" s="3">
        <v>65</v>
      </c>
      <c r="G4374" s="3">
        <v>24.45</v>
      </c>
    </row>
    <row r="4375" spans="1:7" x14ac:dyDescent="0.3">
      <c r="A4375" s="6">
        <v>44097</v>
      </c>
      <c r="B4375" s="3">
        <v>24.95</v>
      </c>
      <c r="C4375" s="3">
        <v>24.95</v>
      </c>
      <c r="D4375" s="3">
        <v>24.45</v>
      </c>
      <c r="E4375" s="3">
        <v>24.7</v>
      </c>
      <c r="F4375" s="3">
        <v>16</v>
      </c>
      <c r="G4375" s="3">
        <v>24.7</v>
      </c>
    </row>
    <row r="4376" spans="1:7" x14ac:dyDescent="0.3">
      <c r="A4376" s="6">
        <v>44098</v>
      </c>
      <c r="B4376" s="3">
        <v>24.4</v>
      </c>
      <c r="C4376" s="3">
        <v>25.4</v>
      </c>
      <c r="D4376" s="3">
        <v>24.4</v>
      </c>
      <c r="E4376" s="3">
        <v>25.4</v>
      </c>
      <c r="F4376" s="3">
        <v>51</v>
      </c>
      <c r="G4376" s="3">
        <v>25.4</v>
      </c>
    </row>
    <row r="4377" spans="1:7" x14ac:dyDescent="0.3">
      <c r="A4377" s="6">
        <v>44099</v>
      </c>
      <c r="B4377" s="3">
        <v>25.65</v>
      </c>
      <c r="C4377" s="3">
        <v>26.15</v>
      </c>
      <c r="D4377" s="3">
        <v>25.3</v>
      </c>
      <c r="E4377" s="3">
        <v>25.3</v>
      </c>
      <c r="F4377" s="3">
        <v>67</v>
      </c>
      <c r="G4377" s="3">
        <v>25.3</v>
      </c>
    </row>
    <row r="4378" spans="1:7" x14ac:dyDescent="0.3">
      <c r="A4378" s="6">
        <v>44102</v>
      </c>
      <c r="B4378" s="3">
        <v>25</v>
      </c>
      <c r="C4378" s="3">
        <v>25.25</v>
      </c>
      <c r="D4378" s="3">
        <v>25</v>
      </c>
      <c r="E4378" s="3">
        <v>25.18</v>
      </c>
      <c r="F4378" s="3">
        <v>13</v>
      </c>
      <c r="G4378" s="3">
        <v>25.09</v>
      </c>
    </row>
    <row r="4379" spans="1:7" x14ac:dyDescent="0.3">
      <c r="A4379" s="6">
        <v>44103</v>
      </c>
      <c r="B4379" s="3">
        <v>25.7</v>
      </c>
      <c r="C4379" s="3">
        <v>26.5</v>
      </c>
      <c r="D4379" s="3">
        <v>25.7</v>
      </c>
      <c r="E4379" s="3">
        <v>26</v>
      </c>
      <c r="F4379" s="3">
        <v>41</v>
      </c>
      <c r="G4379" s="3">
        <v>26</v>
      </c>
    </row>
    <row r="4380" spans="1:7" x14ac:dyDescent="0.3">
      <c r="A4380" s="6">
        <v>44104</v>
      </c>
      <c r="B4380" s="3">
        <v>26.15</v>
      </c>
      <c r="C4380" s="3">
        <v>26.2</v>
      </c>
      <c r="D4380" s="3">
        <v>26.05</v>
      </c>
      <c r="E4380" s="3">
        <v>26.05</v>
      </c>
      <c r="F4380" s="3">
        <v>6</v>
      </c>
      <c r="G4380" s="3">
        <v>26.15</v>
      </c>
    </row>
    <row r="4381" spans="1:7" x14ac:dyDescent="0.3">
      <c r="A4381" s="6">
        <v>44105</v>
      </c>
      <c r="B4381" s="3">
        <v>30</v>
      </c>
      <c r="C4381" s="3">
        <v>30</v>
      </c>
      <c r="D4381" s="3">
        <v>30</v>
      </c>
      <c r="E4381" s="3">
        <v>30</v>
      </c>
      <c r="F4381" s="3">
        <v>0</v>
      </c>
      <c r="G4381" s="3">
        <v>30</v>
      </c>
    </row>
    <row r="4382" spans="1:7" x14ac:dyDescent="0.3">
      <c r="A4382" s="6">
        <v>44106</v>
      </c>
      <c r="B4382" s="3">
        <v>29.3</v>
      </c>
      <c r="C4382" s="3">
        <v>29.3</v>
      </c>
      <c r="D4382" s="3">
        <v>29.3</v>
      </c>
      <c r="E4382" s="3">
        <v>29.3</v>
      </c>
      <c r="F4382" s="3">
        <v>0</v>
      </c>
      <c r="G4382" s="3">
        <v>29.3</v>
      </c>
    </row>
    <row r="4383" spans="1:7" x14ac:dyDescent="0.3">
      <c r="A4383" s="6">
        <v>44109</v>
      </c>
      <c r="B4383" s="3">
        <v>29.7</v>
      </c>
      <c r="C4383" s="3">
        <v>29.7</v>
      </c>
      <c r="D4383" s="3">
        <v>29.5</v>
      </c>
      <c r="E4383" s="3">
        <v>29.5</v>
      </c>
      <c r="F4383" s="3">
        <v>11</v>
      </c>
      <c r="G4383" s="3">
        <v>29.95</v>
      </c>
    </row>
    <row r="4384" spans="1:7" x14ac:dyDescent="0.3">
      <c r="A4384" s="6">
        <v>44110</v>
      </c>
      <c r="B4384" s="3">
        <v>30.63</v>
      </c>
      <c r="C4384" s="3">
        <v>30.63</v>
      </c>
      <c r="D4384" s="3">
        <v>30.63</v>
      </c>
      <c r="E4384" s="3">
        <v>30.63</v>
      </c>
      <c r="F4384" s="3">
        <v>0</v>
      </c>
      <c r="G4384" s="3">
        <v>30.63</v>
      </c>
    </row>
    <row r="4385" spans="1:7" x14ac:dyDescent="0.3">
      <c r="A4385" s="6">
        <v>44111</v>
      </c>
      <c r="B4385" s="3">
        <v>31.15</v>
      </c>
      <c r="C4385" s="3">
        <v>31.4</v>
      </c>
      <c r="D4385" s="3">
        <v>31.15</v>
      </c>
      <c r="E4385" s="3">
        <v>31.4</v>
      </c>
      <c r="F4385" s="3">
        <v>27</v>
      </c>
      <c r="G4385" s="3">
        <v>31.4</v>
      </c>
    </row>
    <row r="4386" spans="1:7" x14ac:dyDescent="0.3">
      <c r="A4386" s="6">
        <v>44112</v>
      </c>
      <c r="B4386" s="3">
        <v>31.75</v>
      </c>
      <c r="C4386" s="3">
        <v>31.8</v>
      </c>
      <c r="D4386" s="3">
        <v>31.75</v>
      </c>
      <c r="E4386" s="3">
        <v>31.8</v>
      </c>
      <c r="F4386" s="3">
        <v>20</v>
      </c>
      <c r="G4386" s="3">
        <v>31.8</v>
      </c>
    </row>
    <row r="4387" spans="1:7" x14ac:dyDescent="0.3">
      <c r="A4387" s="6">
        <v>44113</v>
      </c>
      <c r="B4387" s="3">
        <v>31.7</v>
      </c>
      <c r="C4387" s="3">
        <v>31.7</v>
      </c>
      <c r="D4387" s="3">
        <v>31.2</v>
      </c>
      <c r="E4387" s="3">
        <v>31.2</v>
      </c>
      <c r="F4387" s="3">
        <v>9</v>
      </c>
      <c r="G4387" s="3">
        <v>31.2</v>
      </c>
    </row>
    <row r="4388" spans="1:7" x14ac:dyDescent="0.3">
      <c r="A4388" s="6">
        <v>44116</v>
      </c>
      <c r="B4388" s="3">
        <v>30.3</v>
      </c>
      <c r="C4388" s="3">
        <v>30.3</v>
      </c>
      <c r="D4388" s="3">
        <v>29.85</v>
      </c>
      <c r="E4388" s="3">
        <v>29.85</v>
      </c>
      <c r="F4388" s="3">
        <v>47</v>
      </c>
      <c r="G4388" s="3">
        <v>29.85</v>
      </c>
    </row>
    <row r="4389" spans="1:7" x14ac:dyDescent="0.3">
      <c r="A4389" s="6">
        <v>44117</v>
      </c>
      <c r="B4389" s="3">
        <v>30.35</v>
      </c>
      <c r="C4389" s="3">
        <v>30.35</v>
      </c>
      <c r="D4389" s="3">
        <v>30.35</v>
      </c>
      <c r="E4389" s="3">
        <v>30.35</v>
      </c>
      <c r="F4389" s="3">
        <v>5</v>
      </c>
      <c r="G4389" s="3">
        <v>30.35</v>
      </c>
    </row>
    <row r="4390" spans="1:7" x14ac:dyDescent="0.3">
      <c r="A4390" s="6">
        <v>44118</v>
      </c>
      <c r="B4390" s="3">
        <v>30.2</v>
      </c>
      <c r="C4390" s="3">
        <v>30.2</v>
      </c>
      <c r="D4390" s="3">
        <v>30.1</v>
      </c>
      <c r="E4390" s="3">
        <v>30.1</v>
      </c>
      <c r="F4390" s="3">
        <v>12</v>
      </c>
      <c r="G4390" s="3">
        <v>30.1</v>
      </c>
    </row>
    <row r="4391" spans="1:7" x14ac:dyDescent="0.3">
      <c r="A4391" s="6">
        <v>44119</v>
      </c>
      <c r="B4391" s="3">
        <v>28.65</v>
      </c>
      <c r="C4391" s="3">
        <v>28.65</v>
      </c>
      <c r="D4391" s="3">
        <v>28.65</v>
      </c>
      <c r="E4391" s="3">
        <v>28.65</v>
      </c>
      <c r="F4391" s="3">
        <v>0</v>
      </c>
      <c r="G4391" s="3">
        <v>28.65</v>
      </c>
    </row>
    <row r="4392" spans="1:7" x14ac:dyDescent="0.3">
      <c r="A4392" s="6">
        <v>44120</v>
      </c>
      <c r="B4392" s="3">
        <v>28</v>
      </c>
      <c r="C4392" s="3">
        <v>28</v>
      </c>
      <c r="D4392" s="3">
        <v>27.5</v>
      </c>
      <c r="E4392" s="3">
        <v>27.6</v>
      </c>
      <c r="F4392" s="3">
        <v>19</v>
      </c>
      <c r="G4392" s="3">
        <v>27.6</v>
      </c>
    </row>
    <row r="4393" spans="1:7" x14ac:dyDescent="0.3">
      <c r="A4393" s="6">
        <v>44123</v>
      </c>
      <c r="B4393" s="3">
        <v>26.7</v>
      </c>
      <c r="C4393" s="3">
        <v>26.7</v>
      </c>
      <c r="D4393" s="3">
        <v>26.3</v>
      </c>
      <c r="E4393" s="3">
        <v>26.3</v>
      </c>
      <c r="F4393" s="3">
        <v>19</v>
      </c>
      <c r="G4393" s="3">
        <v>26.3</v>
      </c>
    </row>
    <row r="4394" spans="1:7" x14ac:dyDescent="0.3">
      <c r="A4394" s="6">
        <v>44124</v>
      </c>
      <c r="B4394" s="3">
        <v>26</v>
      </c>
      <c r="C4394" s="3">
        <v>26.55</v>
      </c>
      <c r="D4394" s="3">
        <v>26</v>
      </c>
      <c r="E4394" s="3">
        <v>26.55</v>
      </c>
      <c r="F4394" s="3">
        <v>16</v>
      </c>
      <c r="G4394" s="3">
        <v>26.55</v>
      </c>
    </row>
    <row r="4395" spans="1:7" x14ac:dyDescent="0.3">
      <c r="A4395" s="6">
        <v>44125</v>
      </c>
      <c r="B4395" s="3">
        <v>26</v>
      </c>
      <c r="C4395" s="3">
        <v>26</v>
      </c>
      <c r="D4395" s="3">
        <v>25.55</v>
      </c>
      <c r="E4395" s="3">
        <v>25.65</v>
      </c>
      <c r="F4395" s="3">
        <v>28</v>
      </c>
      <c r="G4395" s="3">
        <v>25.65</v>
      </c>
    </row>
    <row r="4396" spans="1:7" x14ac:dyDescent="0.3">
      <c r="A4396" s="6">
        <v>44126</v>
      </c>
      <c r="B4396" s="3">
        <v>26.75</v>
      </c>
      <c r="C4396" s="3">
        <v>26.75</v>
      </c>
      <c r="D4396" s="3">
        <v>26.75</v>
      </c>
      <c r="E4396" s="3">
        <v>26.75</v>
      </c>
      <c r="F4396" s="3">
        <v>1</v>
      </c>
      <c r="G4396" s="3">
        <v>26.75</v>
      </c>
    </row>
    <row r="4397" spans="1:7" x14ac:dyDescent="0.3">
      <c r="A4397" s="6">
        <v>44127</v>
      </c>
      <c r="B4397" s="3">
        <v>27.3</v>
      </c>
      <c r="C4397" s="3">
        <v>27.3</v>
      </c>
      <c r="D4397" s="3">
        <v>27.3</v>
      </c>
      <c r="E4397" s="3">
        <v>27.3</v>
      </c>
      <c r="F4397" s="3">
        <v>2</v>
      </c>
      <c r="G4397" s="3">
        <v>27.1</v>
      </c>
    </row>
    <row r="4398" spans="1:7" x14ac:dyDescent="0.3">
      <c r="A4398" s="6">
        <v>44130</v>
      </c>
      <c r="B4398" s="3">
        <v>25.85</v>
      </c>
      <c r="C4398" s="3">
        <v>25.85</v>
      </c>
      <c r="D4398" s="3">
        <v>25.25</v>
      </c>
      <c r="E4398" s="3">
        <v>25.25</v>
      </c>
      <c r="F4398" s="3">
        <v>15</v>
      </c>
      <c r="G4398" s="3">
        <v>26.2</v>
      </c>
    </row>
    <row r="4399" spans="1:7" x14ac:dyDescent="0.3">
      <c r="A4399" s="6">
        <v>44131</v>
      </c>
      <c r="B4399" s="3">
        <v>25.6</v>
      </c>
      <c r="C4399" s="3">
        <v>25.6</v>
      </c>
      <c r="D4399" s="3">
        <v>24.75</v>
      </c>
      <c r="E4399" s="3">
        <v>24.75</v>
      </c>
      <c r="F4399" s="3">
        <v>89</v>
      </c>
      <c r="G4399" s="3">
        <v>24.48</v>
      </c>
    </row>
    <row r="4400" spans="1:7" x14ac:dyDescent="0.3">
      <c r="A4400" s="6">
        <v>44132</v>
      </c>
      <c r="B4400" s="3">
        <v>23.35</v>
      </c>
      <c r="C4400" s="3">
        <v>23.5</v>
      </c>
      <c r="D4400" s="3">
        <v>23.25</v>
      </c>
      <c r="E4400" s="3">
        <v>23.25</v>
      </c>
      <c r="F4400" s="3">
        <v>33</v>
      </c>
      <c r="G4400" s="3">
        <v>23.25</v>
      </c>
    </row>
    <row r="4401" spans="1:7" x14ac:dyDescent="0.3">
      <c r="A4401" s="6">
        <v>44133</v>
      </c>
      <c r="B4401" s="3">
        <v>22.75</v>
      </c>
      <c r="C4401" s="3">
        <v>22.75</v>
      </c>
      <c r="D4401" s="3">
        <v>22.3</v>
      </c>
      <c r="E4401" s="3">
        <v>22.3</v>
      </c>
      <c r="F4401" s="3">
        <v>26</v>
      </c>
      <c r="G4401" s="3">
        <v>22.3</v>
      </c>
    </row>
    <row r="4402" spans="1:7" x14ac:dyDescent="0.3">
      <c r="A4402" s="6">
        <v>44134</v>
      </c>
      <c r="B4402" s="3">
        <v>22.7</v>
      </c>
      <c r="C4402" s="3">
        <v>22.7</v>
      </c>
      <c r="D4402" s="3">
        <v>22.6</v>
      </c>
      <c r="E4402" s="3">
        <v>22.6</v>
      </c>
      <c r="F4402" s="3">
        <v>5</v>
      </c>
      <c r="G4402" s="3">
        <v>22.6</v>
      </c>
    </row>
    <row r="4403" spans="1:7" x14ac:dyDescent="0.3">
      <c r="A4403" s="6">
        <v>44137</v>
      </c>
      <c r="B4403" s="3">
        <v>22.9</v>
      </c>
      <c r="C4403" s="3">
        <v>22.9</v>
      </c>
      <c r="D4403" s="3">
        <v>22.4</v>
      </c>
      <c r="E4403" s="3">
        <v>22.4</v>
      </c>
      <c r="F4403" s="3">
        <v>22</v>
      </c>
      <c r="G4403" s="3">
        <v>22.4</v>
      </c>
    </row>
    <row r="4404" spans="1:7" x14ac:dyDescent="0.3">
      <c r="A4404" s="6">
        <v>44138</v>
      </c>
      <c r="B4404" s="3">
        <v>23.25</v>
      </c>
      <c r="C4404" s="3">
        <v>23.25</v>
      </c>
      <c r="D4404" s="3">
        <v>22.5</v>
      </c>
      <c r="E4404" s="3">
        <v>22.5</v>
      </c>
      <c r="F4404" s="3">
        <v>28</v>
      </c>
      <c r="G4404" s="3">
        <v>22.5</v>
      </c>
    </row>
    <row r="4405" spans="1:7" x14ac:dyDescent="0.3">
      <c r="A4405" s="6">
        <v>44139</v>
      </c>
      <c r="B4405" s="3">
        <v>22.4</v>
      </c>
      <c r="C4405" s="3">
        <v>22.4</v>
      </c>
      <c r="D4405" s="3">
        <v>22</v>
      </c>
      <c r="E4405" s="3">
        <v>22.15</v>
      </c>
      <c r="F4405" s="3">
        <v>20</v>
      </c>
      <c r="G4405" s="3">
        <v>22.15</v>
      </c>
    </row>
    <row r="4406" spans="1:7" x14ac:dyDescent="0.3">
      <c r="A4406" s="6">
        <v>44140</v>
      </c>
      <c r="B4406" s="3">
        <v>22.65</v>
      </c>
      <c r="C4406" s="3">
        <v>22.65</v>
      </c>
      <c r="D4406" s="3">
        <v>22.3</v>
      </c>
      <c r="E4406" s="3">
        <v>22.5</v>
      </c>
      <c r="F4406" s="3">
        <v>26</v>
      </c>
      <c r="G4406" s="3">
        <v>22.5</v>
      </c>
    </row>
    <row r="4407" spans="1:7" x14ac:dyDescent="0.3">
      <c r="A4407" s="6">
        <v>44141</v>
      </c>
      <c r="B4407" s="3">
        <v>21.9</v>
      </c>
      <c r="C4407" s="3">
        <v>21.9</v>
      </c>
      <c r="D4407" s="3">
        <v>21.6</v>
      </c>
      <c r="E4407" s="3">
        <v>21.6</v>
      </c>
      <c r="F4407" s="3">
        <v>40</v>
      </c>
      <c r="G4407" s="3">
        <v>21.6</v>
      </c>
    </row>
    <row r="4408" spans="1:7" x14ac:dyDescent="0.3">
      <c r="A4408" s="6">
        <v>44144</v>
      </c>
      <c r="B4408" s="3">
        <v>20.5</v>
      </c>
      <c r="C4408" s="3">
        <v>20.5</v>
      </c>
      <c r="D4408" s="3">
        <v>19.149999999999999</v>
      </c>
      <c r="E4408" s="3">
        <v>19.149999999999999</v>
      </c>
      <c r="F4408" s="3">
        <v>36</v>
      </c>
      <c r="G4408" s="3">
        <v>19.3</v>
      </c>
    </row>
    <row r="4409" spans="1:7" x14ac:dyDescent="0.3">
      <c r="A4409" s="6">
        <v>44145</v>
      </c>
      <c r="B4409" s="3">
        <v>20.2</v>
      </c>
      <c r="C4409" s="3">
        <v>20.2</v>
      </c>
      <c r="D4409" s="3">
        <v>19.899999999999999</v>
      </c>
      <c r="E4409" s="3">
        <v>20.2</v>
      </c>
      <c r="F4409" s="3">
        <v>21</v>
      </c>
      <c r="G4409" s="3">
        <v>20.2</v>
      </c>
    </row>
    <row r="4410" spans="1:7" x14ac:dyDescent="0.3">
      <c r="A4410" s="6">
        <v>44146</v>
      </c>
      <c r="B4410" s="3">
        <v>19.8</v>
      </c>
      <c r="C4410" s="3">
        <v>19.8</v>
      </c>
      <c r="D4410" s="3">
        <v>18.55</v>
      </c>
      <c r="E4410" s="3">
        <v>18.55</v>
      </c>
      <c r="F4410" s="3">
        <v>21</v>
      </c>
      <c r="G4410" s="3">
        <v>18.43</v>
      </c>
    </row>
    <row r="4411" spans="1:7" x14ac:dyDescent="0.3">
      <c r="A4411" s="6">
        <v>44147</v>
      </c>
      <c r="B4411" s="3">
        <v>17.75</v>
      </c>
      <c r="C4411" s="3">
        <v>17.75</v>
      </c>
      <c r="D4411" s="3">
        <v>17.350000000000001</v>
      </c>
      <c r="E4411" s="3">
        <v>17.350000000000001</v>
      </c>
      <c r="F4411" s="3">
        <v>11</v>
      </c>
      <c r="G4411" s="3">
        <v>17.27</v>
      </c>
    </row>
    <row r="4412" spans="1:7" x14ac:dyDescent="0.3">
      <c r="A4412" s="6">
        <v>44148</v>
      </c>
      <c r="B4412" s="3">
        <v>18</v>
      </c>
      <c r="C4412" s="3">
        <v>18.239999999999998</v>
      </c>
      <c r="D4412" s="3">
        <v>17.75</v>
      </c>
      <c r="E4412" s="3">
        <v>17.850000000000001</v>
      </c>
      <c r="F4412" s="3">
        <v>18</v>
      </c>
      <c r="G4412" s="3">
        <v>17.850000000000001</v>
      </c>
    </row>
    <row r="4413" spans="1:7" x14ac:dyDescent="0.3">
      <c r="A4413" s="6">
        <v>44151</v>
      </c>
      <c r="B4413" s="3">
        <v>16.649999999999999</v>
      </c>
      <c r="C4413" s="3">
        <v>16.649999999999999</v>
      </c>
      <c r="D4413" s="3">
        <v>16</v>
      </c>
      <c r="E4413" s="3">
        <v>16.649999999999999</v>
      </c>
      <c r="F4413" s="3">
        <v>31</v>
      </c>
      <c r="G4413" s="3">
        <v>16.649999999999999</v>
      </c>
    </row>
    <row r="4414" spans="1:7" x14ac:dyDescent="0.3">
      <c r="A4414" s="6">
        <v>44152</v>
      </c>
      <c r="B4414" s="3">
        <v>15.65</v>
      </c>
      <c r="C4414" s="3">
        <v>15.75</v>
      </c>
      <c r="D4414" s="3">
        <v>15.45</v>
      </c>
      <c r="E4414" s="3">
        <v>15.45</v>
      </c>
      <c r="F4414" s="3">
        <v>37</v>
      </c>
      <c r="G4414" s="3">
        <v>15.45</v>
      </c>
    </row>
    <row r="4415" spans="1:7" x14ac:dyDescent="0.3">
      <c r="A4415" s="6">
        <v>44153</v>
      </c>
      <c r="B4415" s="3">
        <v>15.8</v>
      </c>
      <c r="C4415" s="3">
        <v>15.8</v>
      </c>
      <c r="D4415" s="3">
        <v>15.6</v>
      </c>
      <c r="E4415" s="3">
        <v>15.6</v>
      </c>
      <c r="F4415" s="3">
        <v>13</v>
      </c>
      <c r="G4415" s="3">
        <v>15.6</v>
      </c>
    </row>
    <row r="4416" spans="1:7" x14ac:dyDescent="0.3">
      <c r="A4416" s="6">
        <v>44154</v>
      </c>
      <c r="B4416" s="3">
        <v>15.5</v>
      </c>
      <c r="C4416" s="3">
        <v>15.5</v>
      </c>
      <c r="D4416" s="3">
        <v>15.49</v>
      </c>
      <c r="E4416" s="3">
        <v>15.49</v>
      </c>
      <c r="F4416" s="3">
        <v>10</v>
      </c>
      <c r="G4416" s="3">
        <v>15.49</v>
      </c>
    </row>
    <row r="4417" spans="1:7" x14ac:dyDescent="0.3">
      <c r="A4417" s="6">
        <v>44155</v>
      </c>
      <c r="B4417" s="3">
        <v>13.99</v>
      </c>
      <c r="C4417" s="3">
        <v>14.2</v>
      </c>
      <c r="D4417" s="3">
        <v>13.99</v>
      </c>
      <c r="E4417" s="3">
        <v>14</v>
      </c>
      <c r="F4417" s="3">
        <v>34</v>
      </c>
      <c r="G4417" s="3">
        <v>14</v>
      </c>
    </row>
    <row r="4418" spans="1:7" x14ac:dyDescent="0.3">
      <c r="A4418" s="6">
        <v>44158</v>
      </c>
      <c r="B4418" s="3">
        <v>15.75</v>
      </c>
      <c r="C4418" s="3">
        <v>17.600000000000001</v>
      </c>
      <c r="D4418" s="3">
        <v>15.75</v>
      </c>
      <c r="E4418" s="3">
        <v>17.55</v>
      </c>
      <c r="F4418" s="3">
        <v>26</v>
      </c>
      <c r="G4418" s="3">
        <v>17.600000000000001</v>
      </c>
    </row>
    <row r="4419" spans="1:7" x14ac:dyDescent="0.3">
      <c r="A4419" s="6">
        <v>44159</v>
      </c>
      <c r="B4419" s="3">
        <v>18.05</v>
      </c>
      <c r="C4419" s="3">
        <v>19.2</v>
      </c>
      <c r="D4419" s="3">
        <v>18.05</v>
      </c>
      <c r="E4419" s="3">
        <v>19.2</v>
      </c>
      <c r="F4419" s="3">
        <v>94</v>
      </c>
      <c r="G4419" s="3">
        <v>19.100000000000001</v>
      </c>
    </row>
    <row r="4420" spans="1:7" x14ac:dyDescent="0.3">
      <c r="A4420" s="6">
        <v>44160</v>
      </c>
      <c r="B4420" s="3">
        <v>21.5</v>
      </c>
      <c r="C4420" s="3">
        <v>22.1</v>
      </c>
      <c r="D4420" s="3">
        <v>21.5</v>
      </c>
      <c r="E4420" s="3">
        <v>21.7</v>
      </c>
      <c r="F4420" s="3">
        <v>83</v>
      </c>
      <c r="G4420" s="3">
        <v>21.7</v>
      </c>
    </row>
    <row r="4421" spans="1:7" x14ac:dyDescent="0.3">
      <c r="A4421" s="6">
        <v>44161</v>
      </c>
      <c r="B4421" s="3">
        <v>22.55</v>
      </c>
      <c r="C4421" s="3">
        <v>24.4</v>
      </c>
      <c r="D4421" s="3">
        <v>22.55</v>
      </c>
      <c r="E4421" s="3">
        <v>22.55</v>
      </c>
      <c r="F4421" s="3">
        <v>107</v>
      </c>
      <c r="G4421" s="3">
        <v>22.55</v>
      </c>
    </row>
    <row r="4422" spans="1:7" x14ac:dyDescent="0.3">
      <c r="A4422" s="6">
        <v>44162</v>
      </c>
      <c r="B4422" s="3">
        <v>22.4</v>
      </c>
      <c r="C4422" s="3">
        <v>22.5</v>
      </c>
      <c r="D4422" s="3">
        <v>21.69</v>
      </c>
      <c r="E4422" s="3">
        <v>22.5</v>
      </c>
      <c r="F4422" s="3">
        <v>18</v>
      </c>
      <c r="G4422" s="3">
        <v>22.3</v>
      </c>
    </row>
    <row r="4423" spans="1:7" x14ac:dyDescent="0.3">
      <c r="A4423" s="6">
        <v>44165</v>
      </c>
      <c r="B4423" s="3">
        <v>23.18</v>
      </c>
      <c r="C4423" s="3">
        <v>23.18</v>
      </c>
      <c r="D4423" s="3">
        <v>23.18</v>
      </c>
      <c r="E4423" s="3">
        <v>23.18</v>
      </c>
      <c r="F4423" s="3">
        <v>0</v>
      </c>
      <c r="G4423" s="3">
        <v>23.18</v>
      </c>
    </row>
    <row r="4424" spans="1:7" x14ac:dyDescent="0.3">
      <c r="A4424" s="6">
        <v>44166</v>
      </c>
      <c r="B4424" s="3">
        <v>19</v>
      </c>
      <c r="C4424" s="3">
        <v>20</v>
      </c>
      <c r="D4424" s="3">
        <v>19</v>
      </c>
      <c r="E4424" s="3">
        <v>20</v>
      </c>
      <c r="F4424" s="3">
        <v>35</v>
      </c>
      <c r="G4424" s="3">
        <v>20</v>
      </c>
    </row>
    <row r="4425" spans="1:7" x14ac:dyDescent="0.3">
      <c r="A4425" s="6">
        <v>44167</v>
      </c>
      <c r="B4425" s="3">
        <v>19.350000000000001</v>
      </c>
      <c r="C4425" s="3">
        <v>19.649999999999999</v>
      </c>
      <c r="D4425" s="3">
        <v>19.350000000000001</v>
      </c>
      <c r="E4425" s="3">
        <v>19.45</v>
      </c>
      <c r="F4425" s="3">
        <v>38</v>
      </c>
      <c r="G4425" s="3">
        <v>19.2</v>
      </c>
    </row>
    <row r="4426" spans="1:7" x14ac:dyDescent="0.3">
      <c r="A4426" s="6">
        <v>44168</v>
      </c>
      <c r="B4426" s="3">
        <v>18</v>
      </c>
      <c r="C4426" s="3">
        <v>18</v>
      </c>
      <c r="D4426" s="3">
        <v>17.149999999999999</v>
      </c>
      <c r="E4426" s="3">
        <v>17.149999999999999</v>
      </c>
      <c r="F4426" s="3">
        <v>11</v>
      </c>
      <c r="G4426" s="3">
        <v>17.149999999999999</v>
      </c>
    </row>
    <row r="4427" spans="1:7" x14ac:dyDescent="0.3">
      <c r="A4427" s="6">
        <v>44169</v>
      </c>
      <c r="B4427" s="3">
        <v>18.05</v>
      </c>
      <c r="C4427" s="3">
        <v>18.05</v>
      </c>
      <c r="D4427" s="3">
        <v>17.05</v>
      </c>
      <c r="E4427" s="3">
        <v>17.05</v>
      </c>
      <c r="F4427" s="3">
        <v>27</v>
      </c>
      <c r="G4427" s="3">
        <v>16.97</v>
      </c>
    </row>
    <row r="4428" spans="1:7" x14ac:dyDescent="0.3">
      <c r="A4428" s="6">
        <v>44172</v>
      </c>
      <c r="B4428" s="3">
        <v>16.3</v>
      </c>
      <c r="C4428" s="3">
        <v>16.3</v>
      </c>
      <c r="D4428" s="3">
        <v>15</v>
      </c>
      <c r="E4428" s="3">
        <v>15</v>
      </c>
      <c r="F4428" s="3">
        <v>51</v>
      </c>
      <c r="G4428" s="3">
        <v>15</v>
      </c>
    </row>
    <row r="4429" spans="1:7" x14ac:dyDescent="0.3">
      <c r="A4429" s="6">
        <v>44173</v>
      </c>
      <c r="B4429" s="3">
        <v>14.75</v>
      </c>
      <c r="C4429" s="3">
        <v>16.41</v>
      </c>
      <c r="D4429" s="3">
        <v>14.75</v>
      </c>
      <c r="E4429" s="3">
        <v>15.9</v>
      </c>
      <c r="F4429" s="3">
        <v>24</v>
      </c>
      <c r="G4429" s="3">
        <v>16.2</v>
      </c>
    </row>
    <row r="4430" spans="1:7" x14ac:dyDescent="0.3">
      <c r="A4430" s="6">
        <v>44174</v>
      </c>
      <c r="B4430" s="3">
        <v>17</v>
      </c>
      <c r="C4430" s="3">
        <v>17.100000000000001</v>
      </c>
      <c r="D4430" s="3">
        <v>16.989999999999998</v>
      </c>
      <c r="E4430" s="3">
        <v>17.100000000000001</v>
      </c>
      <c r="F4430" s="3">
        <v>24</v>
      </c>
      <c r="G4430" s="3">
        <v>17.100000000000001</v>
      </c>
    </row>
    <row r="4431" spans="1:7" x14ac:dyDescent="0.3">
      <c r="A4431" s="6">
        <v>44175</v>
      </c>
      <c r="B4431" s="3">
        <v>17.75</v>
      </c>
      <c r="C4431" s="3">
        <v>17.8</v>
      </c>
      <c r="D4431" s="3">
        <v>16.8</v>
      </c>
      <c r="E4431" s="3">
        <v>17.25</v>
      </c>
      <c r="F4431" s="3">
        <v>19</v>
      </c>
      <c r="G4431" s="3">
        <v>17.100000000000001</v>
      </c>
    </row>
    <row r="4432" spans="1:7" x14ac:dyDescent="0.3">
      <c r="A4432" s="6">
        <v>44176</v>
      </c>
      <c r="B4432" s="3">
        <v>15.6</v>
      </c>
      <c r="C4432" s="3">
        <v>15.85</v>
      </c>
      <c r="D4432" s="3">
        <v>15.55</v>
      </c>
      <c r="E4432" s="3">
        <v>15.85</v>
      </c>
      <c r="F4432" s="3">
        <v>33</v>
      </c>
      <c r="G4432" s="3">
        <v>15.85</v>
      </c>
    </row>
    <row r="4433" spans="1:7" x14ac:dyDescent="0.3">
      <c r="A4433" s="6">
        <v>44179</v>
      </c>
      <c r="B4433" s="3">
        <v>17.350000000000001</v>
      </c>
      <c r="C4433" s="3">
        <v>18.36</v>
      </c>
      <c r="D4433" s="3">
        <v>17.350000000000001</v>
      </c>
      <c r="E4433" s="3">
        <v>18.36</v>
      </c>
      <c r="F4433" s="3">
        <v>39</v>
      </c>
      <c r="G4433" s="3">
        <v>18.350000000000001</v>
      </c>
    </row>
    <row r="4434" spans="1:7" x14ac:dyDescent="0.3">
      <c r="A4434" s="6">
        <v>44180</v>
      </c>
      <c r="B4434" s="3">
        <v>18.899999999999999</v>
      </c>
      <c r="C4434" s="3">
        <v>19.3</v>
      </c>
      <c r="D4434" s="3">
        <v>17.649999999999999</v>
      </c>
      <c r="E4434" s="3">
        <v>17.649999999999999</v>
      </c>
      <c r="F4434" s="3">
        <v>43</v>
      </c>
      <c r="G4434" s="3">
        <v>17.98</v>
      </c>
    </row>
    <row r="4435" spans="1:7" x14ac:dyDescent="0.3">
      <c r="A4435" s="6">
        <v>44181</v>
      </c>
      <c r="B4435" s="3">
        <v>16.75</v>
      </c>
      <c r="C4435" s="3">
        <v>17.55</v>
      </c>
      <c r="D4435" s="3">
        <v>16.600000000000001</v>
      </c>
      <c r="E4435" s="3">
        <v>16.600000000000001</v>
      </c>
      <c r="F4435" s="3">
        <v>26</v>
      </c>
      <c r="G4435" s="3">
        <v>16.829999999999998</v>
      </c>
    </row>
    <row r="4436" spans="1:7" x14ac:dyDescent="0.3">
      <c r="A4436" s="6">
        <v>44182</v>
      </c>
      <c r="B4436" s="3">
        <v>15.85</v>
      </c>
      <c r="C4436" s="3">
        <v>15.95</v>
      </c>
      <c r="D4436" s="3">
        <v>15.5</v>
      </c>
      <c r="E4436" s="3">
        <v>15.52</v>
      </c>
      <c r="F4436" s="3">
        <v>55</v>
      </c>
      <c r="G4436" s="3">
        <v>15.5</v>
      </c>
    </row>
    <row r="4437" spans="1:7" x14ac:dyDescent="0.3">
      <c r="A4437" s="6">
        <v>44183</v>
      </c>
      <c r="B4437" s="3">
        <v>15.75</v>
      </c>
      <c r="C4437" s="3">
        <v>15.75</v>
      </c>
      <c r="D4437" s="3">
        <v>15.25</v>
      </c>
      <c r="E4437" s="3">
        <v>15.25</v>
      </c>
      <c r="F4437" s="3">
        <v>36</v>
      </c>
      <c r="G4437" s="3">
        <v>15.25</v>
      </c>
    </row>
    <row r="4438" spans="1:7" x14ac:dyDescent="0.3">
      <c r="A4438" s="6">
        <v>44186</v>
      </c>
      <c r="B4438" s="3">
        <v>15.6</v>
      </c>
      <c r="C4438" s="3">
        <v>15.6</v>
      </c>
      <c r="D4438" s="3">
        <v>15.6</v>
      </c>
      <c r="E4438" s="3">
        <v>15.6</v>
      </c>
      <c r="F4438" s="3">
        <v>3</v>
      </c>
      <c r="G4438" s="3">
        <v>15.6</v>
      </c>
    </row>
    <row r="4439" spans="1:7" x14ac:dyDescent="0.3">
      <c r="A4439" s="6">
        <v>44187</v>
      </c>
      <c r="B4439" s="3">
        <v>16.7</v>
      </c>
      <c r="C4439" s="3">
        <v>17.5</v>
      </c>
      <c r="D4439" s="3">
        <v>16.7</v>
      </c>
      <c r="E4439" s="3">
        <v>17.5</v>
      </c>
      <c r="F4439" s="3">
        <v>35</v>
      </c>
      <c r="G4439" s="3">
        <v>17.850000000000001</v>
      </c>
    </row>
    <row r="4440" spans="1:7" x14ac:dyDescent="0.3">
      <c r="A4440" s="6">
        <v>44188</v>
      </c>
      <c r="B4440" s="3">
        <v>19.399999999999999</v>
      </c>
      <c r="C4440" s="3">
        <v>19.5</v>
      </c>
      <c r="D4440" s="3">
        <v>19.3</v>
      </c>
      <c r="E4440" s="3">
        <v>19.5</v>
      </c>
      <c r="F4440" s="3">
        <v>34</v>
      </c>
      <c r="G4440" s="3">
        <v>19.5</v>
      </c>
    </row>
    <row r="4441" spans="1:7" x14ac:dyDescent="0.3">
      <c r="A4441" s="6">
        <v>44193</v>
      </c>
      <c r="B4441" s="3">
        <v>23.1</v>
      </c>
      <c r="C4441" s="3">
        <v>23.75</v>
      </c>
      <c r="D4441" s="3">
        <v>22.6</v>
      </c>
      <c r="E4441" s="3">
        <v>22.8</v>
      </c>
      <c r="F4441" s="3">
        <v>81</v>
      </c>
      <c r="G4441" s="3">
        <v>22.8</v>
      </c>
    </row>
    <row r="4442" spans="1:7" x14ac:dyDescent="0.3">
      <c r="A4442" s="6">
        <v>44194</v>
      </c>
      <c r="B4442" s="3">
        <v>23</v>
      </c>
      <c r="C4442" s="3">
        <v>23</v>
      </c>
      <c r="D4442" s="3">
        <v>22</v>
      </c>
      <c r="E4442" s="3">
        <v>22</v>
      </c>
      <c r="F4442" s="3">
        <v>78</v>
      </c>
      <c r="G4442" s="3">
        <v>22</v>
      </c>
    </row>
    <row r="4443" spans="1:7" x14ac:dyDescent="0.3">
      <c r="A4443" s="6">
        <v>44195</v>
      </c>
      <c r="B4443" s="3">
        <v>22.5</v>
      </c>
      <c r="C4443" s="3">
        <v>24</v>
      </c>
      <c r="D4443" s="3">
        <v>22.5</v>
      </c>
      <c r="E4443" s="3">
        <v>24</v>
      </c>
      <c r="F4443" s="3">
        <v>140</v>
      </c>
      <c r="G4443" s="3">
        <v>23.75</v>
      </c>
    </row>
    <row r="4444" spans="1:7" x14ac:dyDescent="0.3">
      <c r="A4444" s="6">
        <v>44200</v>
      </c>
      <c r="B4444" s="3">
        <v>27</v>
      </c>
      <c r="C4444" s="3">
        <v>27.5</v>
      </c>
      <c r="D4444" s="3">
        <v>27</v>
      </c>
      <c r="E4444" s="3">
        <v>27.5</v>
      </c>
      <c r="F4444" s="3">
        <v>4</v>
      </c>
      <c r="G4444" s="3">
        <v>27.4</v>
      </c>
    </row>
    <row r="4445" spans="1:7" x14ac:dyDescent="0.3">
      <c r="A4445" s="6">
        <v>44201</v>
      </c>
      <c r="B4445" s="3">
        <v>27.1</v>
      </c>
      <c r="C4445" s="3">
        <v>27.1</v>
      </c>
      <c r="D4445" s="3">
        <v>26</v>
      </c>
      <c r="E4445" s="3">
        <v>26.5</v>
      </c>
      <c r="F4445" s="3">
        <v>21</v>
      </c>
      <c r="G4445" s="3">
        <v>26.25</v>
      </c>
    </row>
    <row r="4446" spans="1:7" x14ac:dyDescent="0.3">
      <c r="A4446" s="6">
        <v>44202</v>
      </c>
      <c r="B4446" s="3">
        <v>27.5</v>
      </c>
      <c r="C4446" s="3">
        <v>27.5</v>
      </c>
      <c r="D4446" s="3">
        <v>26.85</v>
      </c>
      <c r="E4446" s="3">
        <v>26.85</v>
      </c>
      <c r="F4446" s="3">
        <v>14</v>
      </c>
      <c r="G4446" s="3">
        <v>26.85</v>
      </c>
    </row>
    <row r="4447" spans="1:7" x14ac:dyDescent="0.3">
      <c r="A4447" s="6">
        <v>44203</v>
      </c>
      <c r="B4447" s="3">
        <v>30.75</v>
      </c>
      <c r="C4447" s="3">
        <v>30.75</v>
      </c>
      <c r="D4447" s="3">
        <v>29.9</v>
      </c>
      <c r="E4447" s="3">
        <v>30.13</v>
      </c>
      <c r="F4447" s="3">
        <v>70</v>
      </c>
      <c r="G4447" s="3">
        <v>30.15</v>
      </c>
    </row>
    <row r="4448" spans="1:7" x14ac:dyDescent="0.3">
      <c r="A4448" s="6">
        <v>44204</v>
      </c>
      <c r="B4448" s="3">
        <v>30.7</v>
      </c>
      <c r="C4448" s="3">
        <v>31</v>
      </c>
      <c r="D4448" s="3">
        <v>30.6</v>
      </c>
      <c r="E4448" s="3">
        <v>30.8</v>
      </c>
      <c r="F4448" s="3">
        <v>32</v>
      </c>
      <c r="G4448" s="3">
        <v>30.6</v>
      </c>
    </row>
    <row r="4449" spans="1:7" x14ac:dyDescent="0.3">
      <c r="A4449" s="6">
        <v>44207</v>
      </c>
      <c r="B4449" s="3">
        <v>31.25</v>
      </c>
      <c r="C4449" s="3">
        <v>32</v>
      </c>
      <c r="D4449" s="3">
        <v>31.1</v>
      </c>
      <c r="E4449" s="3">
        <v>31.1</v>
      </c>
      <c r="F4449" s="3">
        <v>58</v>
      </c>
      <c r="G4449" s="3">
        <v>31.1</v>
      </c>
    </row>
    <row r="4450" spans="1:7" x14ac:dyDescent="0.3">
      <c r="A4450" s="6">
        <v>44208</v>
      </c>
      <c r="B4450" s="3">
        <v>31.75</v>
      </c>
      <c r="C4450" s="3">
        <v>35.25</v>
      </c>
      <c r="D4450" s="3">
        <v>31.75</v>
      </c>
      <c r="E4450" s="3">
        <v>35.25</v>
      </c>
      <c r="F4450" s="3">
        <v>63</v>
      </c>
      <c r="G4450" s="3">
        <v>33.85</v>
      </c>
    </row>
    <row r="4451" spans="1:7" x14ac:dyDescent="0.3">
      <c r="A4451" s="6">
        <v>44209</v>
      </c>
      <c r="B4451" s="3">
        <v>33.799999999999997</v>
      </c>
      <c r="C4451" s="3">
        <v>34.4</v>
      </c>
      <c r="D4451" s="3">
        <v>32.299999999999997</v>
      </c>
      <c r="E4451" s="3">
        <v>32.6</v>
      </c>
      <c r="F4451" s="3">
        <v>269</v>
      </c>
      <c r="G4451" s="3">
        <v>32.700000000000003</v>
      </c>
    </row>
    <row r="4452" spans="1:7" x14ac:dyDescent="0.3">
      <c r="A4452" s="6">
        <v>44210</v>
      </c>
      <c r="B4452" s="3">
        <v>33.25</v>
      </c>
      <c r="C4452" s="3">
        <v>33.25</v>
      </c>
      <c r="D4452" s="3">
        <v>31.7</v>
      </c>
      <c r="E4452" s="3">
        <v>32.200000000000003</v>
      </c>
      <c r="F4452" s="3">
        <v>41</v>
      </c>
      <c r="G4452" s="3">
        <v>32.200000000000003</v>
      </c>
    </row>
    <row r="4453" spans="1:7" x14ac:dyDescent="0.3">
      <c r="A4453" s="6">
        <v>44211</v>
      </c>
      <c r="B4453" s="3">
        <v>32.85</v>
      </c>
      <c r="C4453" s="3">
        <v>33.1</v>
      </c>
      <c r="D4453" s="3">
        <v>31.6</v>
      </c>
      <c r="E4453" s="3">
        <v>31.6</v>
      </c>
      <c r="F4453" s="3">
        <v>63</v>
      </c>
      <c r="G4453" s="3">
        <v>31.6</v>
      </c>
    </row>
    <row r="4454" spans="1:7" x14ac:dyDescent="0.3">
      <c r="A4454" s="6">
        <v>44214</v>
      </c>
      <c r="B4454" s="3">
        <v>31.38</v>
      </c>
      <c r="C4454" s="3">
        <v>31.38</v>
      </c>
      <c r="D4454" s="3">
        <v>31.38</v>
      </c>
      <c r="E4454" s="3">
        <v>31.38</v>
      </c>
      <c r="F4454" s="3">
        <v>0</v>
      </c>
      <c r="G4454" s="3">
        <v>31.38</v>
      </c>
    </row>
    <row r="4455" spans="1:7" x14ac:dyDescent="0.3">
      <c r="A4455" s="6">
        <v>44215</v>
      </c>
      <c r="B4455" s="3">
        <v>31.5</v>
      </c>
      <c r="C4455" s="3">
        <v>32.4</v>
      </c>
      <c r="D4455" s="3">
        <v>31.5</v>
      </c>
      <c r="E4455" s="3">
        <v>32.299999999999997</v>
      </c>
      <c r="F4455" s="3">
        <v>38</v>
      </c>
      <c r="G4455" s="3">
        <v>32.25</v>
      </c>
    </row>
    <row r="4456" spans="1:7" x14ac:dyDescent="0.3">
      <c r="A4456" s="6">
        <v>44216</v>
      </c>
      <c r="B4456" s="3">
        <v>33.5</v>
      </c>
      <c r="C4456" s="3">
        <v>33.9</v>
      </c>
      <c r="D4456" s="3">
        <v>32.799999999999997</v>
      </c>
      <c r="E4456" s="3">
        <v>32.799999999999997</v>
      </c>
      <c r="F4456" s="3">
        <v>25</v>
      </c>
      <c r="G4456" s="3">
        <v>32.799999999999997</v>
      </c>
    </row>
    <row r="4457" spans="1:7" x14ac:dyDescent="0.3">
      <c r="A4457" s="6">
        <v>44217</v>
      </c>
      <c r="B4457" s="3">
        <v>32.450000000000003</v>
      </c>
      <c r="C4457" s="3">
        <v>33.200000000000003</v>
      </c>
      <c r="D4457" s="3">
        <v>32.15</v>
      </c>
      <c r="E4457" s="3">
        <v>33</v>
      </c>
      <c r="F4457" s="3">
        <v>71</v>
      </c>
      <c r="G4457" s="3">
        <v>33</v>
      </c>
    </row>
    <row r="4458" spans="1:7" x14ac:dyDescent="0.3">
      <c r="A4458" s="6">
        <v>44218</v>
      </c>
      <c r="B4458" s="3">
        <v>34.15</v>
      </c>
      <c r="C4458" s="3">
        <v>35</v>
      </c>
      <c r="D4458" s="3">
        <v>34.15</v>
      </c>
      <c r="E4458" s="3">
        <v>34.9</v>
      </c>
      <c r="F4458" s="3">
        <v>64</v>
      </c>
      <c r="G4458" s="3">
        <v>34.799999999999997</v>
      </c>
    </row>
    <row r="4459" spans="1:7" x14ac:dyDescent="0.3">
      <c r="A4459" s="6">
        <v>44221</v>
      </c>
      <c r="B4459" s="3">
        <v>34.799999999999997</v>
      </c>
      <c r="C4459" s="3">
        <v>34.799999999999997</v>
      </c>
      <c r="D4459" s="3">
        <v>34</v>
      </c>
      <c r="E4459" s="3">
        <v>34.200000000000003</v>
      </c>
      <c r="F4459" s="3">
        <v>23</v>
      </c>
      <c r="G4459" s="3">
        <v>34.200000000000003</v>
      </c>
    </row>
    <row r="4460" spans="1:7" x14ac:dyDescent="0.3">
      <c r="A4460" s="6">
        <v>44222</v>
      </c>
      <c r="B4460" s="3">
        <v>34</v>
      </c>
      <c r="C4460" s="3">
        <v>34</v>
      </c>
      <c r="D4460" s="3">
        <v>33.75</v>
      </c>
      <c r="E4460" s="3">
        <v>33.75</v>
      </c>
      <c r="F4460" s="3">
        <v>16</v>
      </c>
      <c r="G4460" s="3">
        <v>33.75</v>
      </c>
    </row>
    <row r="4461" spans="1:7" x14ac:dyDescent="0.3">
      <c r="A4461" s="6">
        <v>44223</v>
      </c>
      <c r="B4461" s="3">
        <v>34.75</v>
      </c>
      <c r="C4461" s="3">
        <v>34.799999999999997</v>
      </c>
      <c r="D4461" s="3">
        <v>34.450000000000003</v>
      </c>
      <c r="E4461" s="3">
        <v>34.5</v>
      </c>
      <c r="F4461" s="3">
        <v>46</v>
      </c>
      <c r="G4461" s="3">
        <v>34.5</v>
      </c>
    </row>
    <row r="4462" spans="1:7" x14ac:dyDescent="0.3">
      <c r="A4462" s="6">
        <v>44224</v>
      </c>
      <c r="B4462" s="3">
        <v>36.5</v>
      </c>
      <c r="C4462" s="3">
        <v>37.15</v>
      </c>
      <c r="D4462" s="3">
        <v>36</v>
      </c>
      <c r="E4462" s="3">
        <v>37.15</v>
      </c>
      <c r="F4462" s="3">
        <v>106</v>
      </c>
      <c r="G4462" s="3">
        <v>37.15</v>
      </c>
    </row>
    <row r="4463" spans="1:7" x14ac:dyDescent="0.3">
      <c r="A4463" s="6">
        <v>44225</v>
      </c>
      <c r="B4463" s="3">
        <v>37.35</v>
      </c>
      <c r="C4463" s="3">
        <v>38.1</v>
      </c>
      <c r="D4463" s="3">
        <v>37.1</v>
      </c>
      <c r="E4463" s="3">
        <v>37.299999999999997</v>
      </c>
      <c r="F4463" s="3">
        <v>111</v>
      </c>
      <c r="G4463" s="3">
        <v>37.35</v>
      </c>
    </row>
    <row r="4464" spans="1:7" x14ac:dyDescent="0.3">
      <c r="A4464" s="6">
        <v>44228</v>
      </c>
      <c r="B4464" s="3">
        <v>29.5</v>
      </c>
      <c r="C4464" s="3">
        <v>29.5</v>
      </c>
      <c r="D4464" s="3">
        <v>29.19</v>
      </c>
      <c r="E4464" s="3">
        <v>29.19</v>
      </c>
      <c r="F4464" s="3">
        <v>6</v>
      </c>
      <c r="G4464" s="3">
        <v>29.5</v>
      </c>
    </row>
    <row r="4465" spans="1:7" x14ac:dyDescent="0.3">
      <c r="A4465" s="6">
        <v>44229</v>
      </c>
      <c r="B4465" s="3">
        <v>29.25</v>
      </c>
      <c r="C4465" s="3">
        <v>29.25</v>
      </c>
      <c r="D4465" s="3">
        <v>29.25</v>
      </c>
      <c r="E4465" s="3">
        <v>29.25</v>
      </c>
      <c r="F4465" s="3">
        <v>5</v>
      </c>
      <c r="G4465" s="3">
        <v>29.25</v>
      </c>
    </row>
    <row r="4466" spans="1:7" x14ac:dyDescent="0.3">
      <c r="A4466" s="6">
        <v>44230</v>
      </c>
      <c r="B4466" s="3">
        <v>27.9</v>
      </c>
      <c r="C4466" s="3">
        <v>27.9</v>
      </c>
      <c r="D4466" s="3">
        <v>26.75</v>
      </c>
      <c r="E4466" s="3">
        <v>26.8</v>
      </c>
      <c r="F4466" s="3">
        <v>23</v>
      </c>
      <c r="G4466" s="3">
        <v>26.9</v>
      </c>
    </row>
    <row r="4467" spans="1:7" x14ac:dyDescent="0.3">
      <c r="A4467" s="6">
        <v>44231</v>
      </c>
      <c r="B4467" s="3">
        <v>28.35</v>
      </c>
      <c r="C4467" s="3">
        <v>30.2</v>
      </c>
      <c r="D4467" s="3">
        <v>28.35</v>
      </c>
      <c r="E4467" s="3">
        <v>30.2</v>
      </c>
      <c r="F4467" s="3">
        <v>15</v>
      </c>
      <c r="G4467" s="3">
        <v>30.23</v>
      </c>
    </row>
    <row r="4468" spans="1:7" x14ac:dyDescent="0.3">
      <c r="A4468" s="6">
        <v>44232</v>
      </c>
      <c r="B4468" s="3">
        <v>30.9</v>
      </c>
      <c r="C4468" s="3">
        <v>31.15</v>
      </c>
      <c r="D4468" s="3">
        <v>29.8</v>
      </c>
      <c r="E4468" s="3">
        <v>29.8</v>
      </c>
      <c r="F4468" s="3">
        <v>23</v>
      </c>
      <c r="G4468" s="3">
        <v>29.8</v>
      </c>
    </row>
    <row r="4469" spans="1:7" x14ac:dyDescent="0.3">
      <c r="A4469" s="6">
        <v>44235</v>
      </c>
      <c r="B4469" s="3">
        <v>31.8</v>
      </c>
      <c r="C4469" s="3">
        <v>32.6</v>
      </c>
      <c r="D4469" s="3">
        <v>31.75</v>
      </c>
      <c r="E4469" s="3">
        <v>32.15</v>
      </c>
      <c r="F4469" s="3">
        <v>42</v>
      </c>
      <c r="G4469" s="3">
        <v>32.15</v>
      </c>
    </row>
    <row r="4470" spans="1:7" x14ac:dyDescent="0.3">
      <c r="A4470" s="6">
        <v>44236</v>
      </c>
      <c r="B4470" s="3">
        <v>29.55</v>
      </c>
      <c r="C4470" s="3">
        <v>30.2</v>
      </c>
      <c r="D4470" s="3">
        <v>29.55</v>
      </c>
      <c r="E4470" s="3">
        <v>30.2</v>
      </c>
      <c r="F4470" s="3">
        <v>9</v>
      </c>
      <c r="G4470" s="3">
        <v>29.95</v>
      </c>
    </row>
    <row r="4471" spans="1:7" x14ac:dyDescent="0.3">
      <c r="A4471" s="6">
        <v>44237</v>
      </c>
      <c r="B4471" s="3">
        <v>28.5</v>
      </c>
      <c r="C4471" s="3">
        <v>29.3</v>
      </c>
      <c r="D4471" s="3">
        <v>28.5</v>
      </c>
      <c r="E4471" s="3">
        <v>29.3</v>
      </c>
      <c r="F4471" s="3">
        <v>23</v>
      </c>
      <c r="G4471" s="3">
        <v>29.3</v>
      </c>
    </row>
    <row r="4472" spans="1:7" x14ac:dyDescent="0.3">
      <c r="A4472" s="6">
        <v>44238</v>
      </c>
      <c r="B4472" s="3">
        <v>29.85</v>
      </c>
      <c r="C4472" s="3">
        <v>30</v>
      </c>
      <c r="D4472" s="3">
        <v>29.5</v>
      </c>
      <c r="E4472" s="3">
        <v>30</v>
      </c>
      <c r="F4472" s="3">
        <v>29</v>
      </c>
      <c r="G4472" s="3">
        <v>30</v>
      </c>
    </row>
    <row r="4473" spans="1:7" x14ac:dyDescent="0.3">
      <c r="A4473" s="6">
        <v>44239</v>
      </c>
      <c r="B4473" s="3">
        <v>30.5</v>
      </c>
      <c r="C4473" s="3">
        <v>31.5</v>
      </c>
      <c r="D4473" s="3">
        <v>30.5</v>
      </c>
      <c r="E4473" s="3">
        <v>31.5</v>
      </c>
      <c r="F4473" s="3">
        <v>32</v>
      </c>
      <c r="G4473" s="3">
        <v>31.5</v>
      </c>
    </row>
    <row r="4474" spans="1:7" x14ac:dyDescent="0.3">
      <c r="A4474" s="6">
        <v>44242</v>
      </c>
      <c r="B4474" s="3">
        <v>28</v>
      </c>
      <c r="C4474" s="3">
        <v>28</v>
      </c>
      <c r="D4474" s="3">
        <v>27.5</v>
      </c>
      <c r="E4474" s="3">
        <v>27.5</v>
      </c>
      <c r="F4474" s="3">
        <v>8</v>
      </c>
      <c r="G4474" s="3">
        <v>27.5</v>
      </c>
    </row>
    <row r="4475" spans="1:7" x14ac:dyDescent="0.3">
      <c r="A4475" s="6">
        <v>44243</v>
      </c>
      <c r="B4475" s="3">
        <v>27.95</v>
      </c>
      <c r="C4475" s="3">
        <v>28</v>
      </c>
      <c r="D4475" s="3">
        <v>27.95</v>
      </c>
      <c r="E4475" s="3">
        <v>28</v>
      </c>
      <c r="F4475" s="3">
        <v>21</v>
      </c>
      <c r="G4475" s="3">
        <v>28</v>
      </c>
    </row>
    <row r="4476" spans="1:7" x14ac:dyDescent="0.3">
      <c r="A4476" s="6">
        <v>44244</v>
      </c>
      <c r="B4476" s="3">
        <v>26.75</v>
      </c>
      <c r="C4476" s="3">
        <v>26.75</v>
      </c>
      <c r="D4476" s="3">
        <v>26</v>
      </c>
      <c r="E4476" s="3">
        <v>26.2</v>
      </c>
      <c r="F4476" s="3">
        <v>15</v>
      </c>
      <c r="G4476" s="3">
        <v>26.2</v>
      </c>
    </row>
    <row r="4477" spans="1:7" x14ac:dyDescent="0.3">
      <c r="A4477" s="6">
        <v>44245</v>
      </c>
      <c r="B4477" s="3">
        <v>26.7</v>
      </c>
      <c r="C4477" s="3">
        <v>26.75</v>
      </c>
      <c r="D4477" s="3">
        <v>26.7</v>
      </c>
      <c r="E4477" s="3">
        <v>26.75</v>
      </c>
      <c r="F4477" s="3">
        <v>18</v>
      </c>
      <c r="G4477" s="3">
        <v>26.75</v>
      </c>
    </row>
    <row r="4478" spans="1:7" x14ac:dyDescent="0.3">
      <c r="A4478" s="6">
        <v>44246</v>
      </c>
      <c r="B4478" s="3">
        <v>27.15</v>
      </c>
      <c r="C4478" s="3">
        <v>27.15</v>
      </c>
      <c r="D4478" s="3">
        <v>26.2</v>
      </c>
      <c r="E4478" s="3">
        <v>26.2</v>
      </c>
      <c r="F4478" s="3">
        <v>27</v>
      </c>
      <c r="G4478" s="3">
        <v>26.4</v>
      </c>
    </row>
    <row r="4479" spans="1:7" x14ac:dyDescent="0.3">
      <c r="A4479" s="6">
        <v>44249</v>
      </c>
      <c r="B4479" s="3">
        <v>24.87</v>
      </c>
      <c r="C4479" s="3">
        <v>24.87</v>
      </c>
      <c r="D4479" s="3">
        <v>22.9</v>
      </c>
      <c r="E4479" s="3">
        <v>22.9</v>
      </c>
      <c r="F4479" s="3">
        <v>20</v>
      </c>
      <c r="G4479" s="3">
        <v>22.9</v>
      </c>
    </row>
    <row r="4480" spans="1:7" x14ac:dyDescent="0.3">
      <c r="A4480" s="6">
        <v>44250</v>
      </c>
      <c r="B4480" s="3">
        <v>23.1</v>
      </c>
      <c r="C4480" s="3">
        <v>23.56</v>
      </c>
      <c r="D4480" s="3">
        <v>23</v>
      </c>
      <c r="E4480" s="3">
        <v>23.05</v>
      </c>
      <c r="F4480" s="3">
        <v>22</v>
      </c>
      <c r="G4480" s="3">
        <v>23.05</v>
      </c>
    </row>
    <row r="4481" spans="1:7" x14ac:dyDescent="0.3">
      <c r="A4481" s="6">
        <v>44251</v>
      </c>
      <c r="B4481" s="3">
        <v>22.55</v>
      </c>
      <c r="C4481" s="3">
        <v>23</v>
      </c>
      <c r="D4481" s="3">
        <v>22.55</v>
      </c>
      <c r="E4481" s="3">
        <v>23</v>
      </c>
      <c r="F4481" s="3">
        <v>9</v>
      </c>
      <c r="G4481" s="3">
        <v>23</v>
      </c>
    </row>
    <row r="4482" spans="1:7" x14ac:dyDescent="0.3">
      <c r="A4482" s="6">
        <v>44252</v>
      </c>
      <c r="B4482" s="3">
        <v>22.65</v>
      </c>
      <c r="C4482" s="3">
        <v>22.65</v>
      </c>
      <c r="D4482" s="3">
        <v>22.65</v>
      </c>
      <c r="E4482" s="3">
        <v>22.65</v>
      </c>
      <c r="F4482" s="3">
        <v>5</v>
      </c>
      <c r="G4482" s="3">
        <v>22.93</v>
      </c>
    </row>
    <row r="4483" spans="1:7" x14ac:dyDescent="0.3">
      <c r="A4483" s="6">
        <v>44253</v>
      </c>
      <c r="B4483" s="3">
        <v>23.25</v>
      </c>
      <c r="C4483" s="3">
        <v>23.25</v>
      </c>
      <c r="D4483" s="3">
        <v>23.15</v>
      </c>
      <c r="E4483" s="3">
        <v>23.15</v>
      </c>
      <c r="F4483" s="3">
        <v>4</v>
      </c>
      <c r="G4483" s="3">
        <v>23.15</v>
      </c>
    </row>
    <row r="4484" spans="1:7" x14ac:dyDescent="0.3">
      <c r="A4484" s="6">
        <v>44256</v>
      </c>
      <c r="B4484" s="3">
        <v>22.65</v>
      </c>
      <c r="C4484" s="3">
        <v>23</v>
      </c>
      <c r="D4484" s="3">
        <v>22.41</v>
      </c>
      <c r="E4484" s="3">
        <v>22.8</v>
      </c>
      <c r="F4484" s="3">
        <v>14</v>
      </c>
      <c r="G4484" s="3">
        <v>23.1</v>
      </c>
    </row>
    <row r="4485" spans="1:7" x14ac:dyDescent="0.3">
      <c r="A4485" s="6">
        <v>44257</v>
      </c>
      <c r="B4485" s="3">
        <v>23.75</v>
      </c>
      <c r="C4485" s="3">
        <v>24.1</v>
      </c>
      <c r="D4485" s="3">
        <v>23.7</v>
      </c>
      <c r="E4485" s="3">
        <v>23.8</v>
      </c>
      <c r="F4485" s="3">
        <v>33</v>
      </c>
      <c r="G4485" s="3">
        <v>23.8</v>
      </c>
    </row>
    <row r="4486" spans="1:7" x14ac:dyDescent="0.3">
      <c r="A4486" s="6">
        <v>44258</v>
      </c>
      <c r="B4486" s="3">
        <v>23.85</v>
      </c>
      <c r="C4486" s="3">
        <v>24</v>
      </c>
      <c r="D4486" s="3">
        <v>23.4</v>
      </c>
      <c r="E4486" s="3">
        <v>23.4</v>
      </c>
      <c r="F4486" s="3">
        <v>129</v>
      </c>
      <c r="G4486" s="3">
        <v>23.4</v>
      </c>
    </row>
    <row r="4487" spans="1:7" x14ac:dyDescent="0.3">
      <c r="A4487" s="6">
        <v>44259</v>
      </c>
      <c r="B4487" s="3">
        <v>23.45</v>
      </c>
      <c r="C4487" s="3">
        <v>23.85</v>
      </c>
      <c r="D4487" s="3">
        <v>23.45</v>
      </c>
      <c r="E4487" s="3">
        <v>23.85</v>
      </c>
      <c r="F4487" s="3">
        <v>4</v>
      </c>
      <c r="G4487" s="3">
        <v>23.85</v>
      </c>
    </row>
    <row r="4488" spans="1:7" x14ac:dyDescent="0.3">
      <c r="A4488" s="6">
        <v>44260</v>
      </c>
      <c r="B4488" s="3">
        <v>24.55</v>
      </c>
      <c r="C4488" s="3">
        <v>25.2</v>
      </c>
      <c r="D4488" s="3">
        <v>24.55</v>
      </c>
      <c r="E4488" s="3">
        <v>25.2</v>
      </c>
      <c r="F4488" s="3">
        <v>16</v>
      </c>
      <c r="G4488" s="3">
        <v>24.73</v>
      </c>
    </row>
    <row r="4489" spans="1:7" x14ac:dyDescent="0.3">
      <c r="A4489" s="6">
        <v>44263</v>
      </c>
      <c r="B4489" s="3">
        <v>25.5</v>
      </c>
      <c r="C4489" s="3">
        <v>25.7</v>
      </c>
      <c r="D4489" s="3">
        <v>25.4</v>
      </c>
      <c r="E4489" s="3">
        <v>25.61</v>
      </c>
      <c r="F4489" s="3">
        <v>25</v>
      </c>
      <c r="G4489" s="3">
        <v>25.7</v>
      </c>
    </row>
    <row r="4490" spans="1:7" x14ac:dyDescent="0.3">
      <c r="A4490" s="6">
        <v>44264</v>
      </c>
      <c r="B4490" s="3">
        <v>26.5</v>
      </c>
      <c r="C4490" s="3">
        <v>27</v>
      </c>
      <c r="D4490" s="3">
        <v>26.5</v>
      </c>
      <c r="E4490" s="3">
        <v>26.75</v>
      </c>
      <c r="F4490" s="3">
        <v>53</v>
      </c>
      <c r="G4490" s="3">
        <v>26.75</v>
      </c>
    </row>
    <row r="4491" spans="1:7" x14ac:dyDescent="0.3">
      <c r="A4491" s="6">
        <v>44265</v>
      </c>
      <c r="B4491" s="3">
        <v>27.25</v>
      </c>
      <c r="C4491" s="3">
        <v>27.5</v>
      </c>
      <c r="D4491" s="3">
        <v>27.2</v>
      </c>
      <c r="E4491" s="3">
        <v>27.4</v>
      </c>
      <c r="F4491" s="3">
        <v>32</v>
      </c>
      <c r="G4491" s="3">
        <v>27.71</v>
      </c>
    </row>
    <row r="4492" spans="1:7" x14ac:dyDescent="0.3">
      <c r="A4492" s="6">
        <v>44266</v>
      </c>
      <c r="B4492" s="3">
        <v>27.7</v>
      </c>
      <c r="C4492" s="3">
        <v>28.45</v>
      </c>
      <c r="D4492" s="3">
        <v>27.5</v>
      </c>
      <c r="E4492" s="3">
        <v>28.45</v>
      </c>
      <c r="F4492" s="3">
        <v>9</v>
      </c>
      <c r="G4492" s="3">
        <v>28.45</v>
      </c>
    </row>
    <row r="4493" spans="1:7" x14ac:dyDescent="0.3">
      <c r="A4493" s="6">
        <v>44267</v>
      </c>
      <c r="B4493" s="3">
        <v>27.85</v>
      </c>
      <c r="C4493" s="3">
        <v>28.25</v>
      </c>
      <c r="D4493" s="3">
        <v>27.85</v>
      </c>
      <c r="E4493" s="3">
        <v>28.15</v>
      </c>
      <c r="F4493" s="3">
        <v>7</v>
      </c>
      <c r="G4493" s="3">
        <v>28.15</v>
      </c>
    </row>
    <row r="4494" spans="1:7" x14ac:dyDescent="0.3">
      <c r="A4494" s="6">
        <v>44270</v>
      </c>
      <c r="B4494" s="3">
        <v>28</v>
      </c>
      <c r="C4494" s="3">
        <v>28</v>
      </c>
      <c r="D4494" s="3">
        <v>27.35</v>
      </c>
      <c r="E4494" s="3">
        <v>27.54</v>
      </c>
      <c r="F4494" s="3">
        <v>46</v>
      </c>
      <c r="G4494" s="3">
        <v>27.55</v>
      </c>
    </row>
    <row r="4495" spans="1:7" x14ac:dyDescent="0.3">
      <c r="A4495" s="6">
        <v>44271</v>
      </c>
      <c r="B4495" s="3">
        <v>25</v>
      </c>
      <c r="C4495" s="3">
        <v>25</v>
      </c>
      <c r="D4495" s="3">
        <v>24.5</v>
      </c>
      <c r="E4495" s="3">
        <v>24.5</v>
      </c>
      <c r="F4495" s="3">
        <v>51</v>
      </c>
      <c r="G4495" s="3">
        <v>24.5</v>
      </c>
    </row>
    <row r="4496" spans="1:7" x14ac:dyDescent="0.3">
      <c r="A4496" s="6">
        <v>44272</v>
      </c>
      <c r="B4496" s="3">
        <v>25.5</v>
      </c>
      <c r="C4496" s="3">
        <v>25.7</v>
      </c>
      <c r="D4496" s="3">
        <v>25.5</v>
      </c>
      <c r="E4496" s="3">
        <v>25.7</v>
      </c>
      <c r="F4496" s="3">
        <v>22</v>
      </c>
      <c r="G4496" s="3">
        <v>25.7</v>
      </c>
    </row>
    <row r="4497" spans="1:7" x14ac:dyDescent="0.3">
      <c r="A4497" s="6">
        <v>44273</v>
      </c>
      <c r="B4497" s="3">
        <v>26.3</v>
      </c>
      <c r="C4497" s="3">
        <v>26.3</v>
      </c>
      <c r="D4497" s="3">
        <v>25.45</v>
      </c>
      <c r="E4497" s="3">
        <v>26.01</v>
      </c>
      <c r="F4497" s="3">
        <v>46</v>
      </c>
      <c r="G4497" s="3">
        <v>26.01</v>
      </c>
    </row>
    <row r="4498" spans="1:7" x14ac:dyDescent="0.3">
      <c r="A4498" s="6">
        <v>44274</v>
      </c>
      <c r="B4498" s="3">
        <v>25.5</v>
      </c>
      <c r="C4498" s="3">
        <v>25.5</v>
      </c>
      <c r="D4498" s="3">
        <v>25.2</v>
      </c>
      <c r="E4498" s="3">
        <v>25.2</v>
      </c>
      <c r="F4498" s="3">
        <v>12</v>
      </c>
      <c r="G4498" s="3">
        <v>25.2</v>
      </c>
    </row>
    <row r="4499" spans="1:7" x14ac:dyDescent="0.3">
      <c r="A4499" s="6">
        <v>44277</v>
      </c>
      <c r="B4499" s="3">
        <v>25.6</v>
      </c>
      <c r="C4499" s="3">
        <v>26.5</v>
      </c>
      <c r="D4499" s="3">
        <v>25.6</v>
      </c>
      <c r="E4499" s="3">
        <v>26.5</v>
      </c>
      <c r="F4499" s="3">
        <v>27</v>
      </c>
      <c r="G4499" s="3">
        <v>26.5</v>
      </c>
    </row>
    <row r="4500" spans="1:7" x14ac:dyDescent="0.3">
      <c r="A4500" s="6">
        <v>44278</v>
      </c>
      <c r="B4500" s="3">
        <v>26.6</v>
      </c>
      <c r="C4500" s="3">
        <v>26.7</v>
      </c>
      <c r="D4500" s="3">
        <v>26.3</v>
      </c>
      <c r="E4500" s="3">
        <v>26.7</v>
      </c>
      <c r="F4500" s="3">
        <v>22</v>
      </c>
      <c r="G4500" s="3">
        <v>26.7</v>
      </c>
    </row>
    <row r="4501" spans="1:7" x14ac:dyDescent="0.3">
      <c r="A4501" s="6">
        <v>44279</v>
      </c>
      <c r="B4501" s="3">
        <v>26.8</v>
      </c>
      <c r="C4501" s="3">
        <v>27.25</v>
      </c>
      <c r="D4501" s="3">
        <v>26.8</v>
      </c>
      <c r="E4501" s="3">
        <v>27.25</v>
      </c>
      <c r="F4501" s="3">
        <v>6</v>
      </c>
      <c r="G4501" s="3">
        <v>27</v>
      </c>
    </row>
    <row r="4502" spans="1:7" x14ac:dyDescent="0.3">
      <c r="A4502" s="6">
        <v>44280</v>
      </c>
      <c r="B4502" s="3">
        <v>28</v>
      </c>
      <c r="C4502" s="3">
        <v>28</v>
      </c>
      <c r="D4502" s="3">
        <v>28</v>
      </c>
      <c r="E4502" s="3">
        <v>28</v>
      </c>
      <c r="F4502" s="3">
        <v>16</v>
      </c>
      <c r="G4502" s="3">
        <v>27.7</v>
      </c>
    </row>
    <row r="4503" spans="1:7" x14ac:dyDescent="0.3">
      <c r="A4503" s="6">
        <v>44281</v>
      </c>
      <c r="B4503" s="3">
        <v>28.15</v>
      </c>
      <c r="C4503" s="3">
        <v>28.5</v>
      </c>
      <c r="D4503" s="3">
        <v>28.1</v>
      </c>
      <c r="E4503" s="3">
        <v>28.5</v>
      </c>
      <c r="F4503" s="3">
        <v>80</v>
      </c>
      <c r="G4503" s="3">
        <v>28.5</v>
      </c>
    </row>
    <row r="4504" spans="1:7" x14ac:dyDescent="0.3">
      <c r="A4504" s="6">
        <v>44284</v>
      </c>
      <c r="B4504" s="3">
        <v>28.15</v>
      </c>
      <c r="C4504" s="3">
        <v>28.15</v>
      </c>
      <c r="D4504" s="3">
        <v>27.95</v>
      </c>
      <c r="E4504" s="3">
        <v>27.95</v>
      </c>
      <c r="F4504" s="3">
        <v>21</v>
      </c>
      <c r="G4504" s="3">
        <v>27.95</v>
      </c>
    </row>
    <row r="4505" spans="1:7" x14ac:dyDescent="0.3">
      <c r="A4505" s="6">
        <v>44285</v>
      </c>
      <c r="B4505" s="3">
        <v>27.5</v>
      </c>
      <c r="C4505" s="3">
        <v>27.5</v>
      </c>
      <c r="D4505" s="3">
        <v>26.95</v>
      </c>
      <c r="E4505" s="3">
        <v>27</v>
      </c>
      <c r="F4505" s="3">
        <v>75</v>
      </c>
      <c r="G4505" s="3">
        <v>27</v>
      </c>
    </row>
    <row r="4506" spans="1:7" x14ac:dyDescent="0.3">
      <c r="A4506" s="6">
        <v>44286</v>
      </c>
      <c r="B4506" s="3">
        <v>27.25</v>
      </c>
      <c r="C4506" s="3">
        <v>27.25</v>
      </c>
      <c r="D4506" s="3">
        <v>27</v>
      </c>
      <c r="E4506" s="3">
        <v>27</v>
      </c>
      <c r="F4506" s="3">
        <v>10</v>
      </c>
      <c r="G4506" s="3">
        <v>27</v>
      </c>
    </row>
    <row r="4507" spans="1:7" x14ac:dyDescent="0.3">
      <c r="A4507" s="6">
        <v>44292</v>
      </c>
      <c r="B4507" s="3">
        <v>24</v>
      </c>
      <c r="C4507" s="3">
        <v>24</v>
      </c>
      <c r="D4507" s="3">
        <v>23.75</v>
      </c>
      <c r="E4507" s="3">
        <v>23.99</v>
      </c>
      <c r="F4507" s="3">
        <v>26</v>
      </c>
      <c r="G4507" s="3">
        <v>23.75</v>
      </c>
    </row>
    <row r="4508" spans="1:7" x14ac:dyDescent="0.3">
      <c r="A4508" s="6">
        <v>44293</v>
      </c>
      <c r="B4508" s="3">
        <v>24.13</v>
      </c>
      <c r="C4508" s="3">
        <v>24.13</v>
      </c>
      <c r="D4508" s="3">
        <v>24.13</v>
      </c>
      <c r="E4508" s="3">
        <v>24.13</v>
      </c>
      <c r="F4508" s="3">
        <v>0</v>
      </c>
      <c r="G4508" s="3">
        <v>24.13</v>
      </c>
    </row>
    <row r="4509" spans="1:7" x14ac:dyDescent="0.3">
      <c r="A4509" s="6">
        <v>44294</v>
      </c>
      <c r="B4509" s="3">
        <v>24.9</v>
      </c>
      <c r="C4509" s="3">
        <v>26.35</v>
      </c>
      <c r="D4509" s="3">
        <v>24.9</v>
      </c>
      <c r="E4509" s="3">
        <v>26.35</v>
      </c>
      <c r="F4509" s="3">
        <v>15</v>
      </c>
      <c r="G4509" s="3">
        <v>25.5</v>
      </c>
    </row>
    <row r="4510" spans="1:7" x14ac:dyDescent="0.3">
      <c r="A4510" s="6">
        <v>44295</v>
      </c>
      <c r="B4510" s="3">
        <v>27.4</v>
      </c>
      <c r="C4510" s="3">
        <v>27.75</v>
      </c>
      <c r="D4510" s="3">
        <v>27.25</v>
      </c>
      <c r="E4510" s="3">
        <v>27.75</v>
      </c>
      <c r="F4510" s="3">
        <v>20</v>
      </c>
      <c r="G4510" s="3">
        <v>27.75</v>
      </c>
    </row>
    <row r="4511" spans="1:7" x14ac:dyDescent="0.3">
      <c r="A4511" s="6">
        <v>44298</v>
      </c>
      <c r="B4511" s="3">
        <v>29</v>
      </c>
      <c r="C4511" s="3">
        <v>29.35</v>
      </c>
      <c r="D4511" s="3">
        <v>29</v>
      </c>
      <c r="E4511" s="3">
        <v>29.35</v>
      </c>
      <c r="F4511" s="3">
        <v>18</v>
      </c>
      <c r="G4511" s="3">
        <v>29.18</v>
      </c>
    </row>
    <row r="4512" spans="1:7" x14ac:dyDescent="0.3">
      <c r="A4512" s="6">
        <v>44299</v>
      </c>
      <c r="B4512" s="3">
        <v>29.2</v>
      </c>
      <c r="C4512" s="3">
        <v>29.2</v>
      </c>
      <c r="D4512" s="3">
        <v>28.7</v>
      </c>
      <c r="E4512" s="3">
        <v>28.7</v>
      </c>
      <c r="F4512" s="3">
        <v>11</v>
      </c>
      <c r="G4512" s="3">
        <v>28.7</v>
      </c>
    </row>
    <row r="4513" spans="1:7" x14ac:dyDescent="0.3">
      <c r="A4513" s="6">
        <v>44300</v>
      </c>
      <c r="B4513" s="3">
        <v>28.87</v>
      </c>
      <c r="C4513" s="3">
        <v>28.87</v>
      </c>
      <c r="D4513" s="3">
        <v>28.87</v>
      </c>
      <c r="E4513" s="3">
        <v>28.87</v>
      </c>
      <c r="F4513" s="3">
        <v>0</v>
      </c>
      <c r="G4513" s="3">
        <v>28.87</v>
      </c>
    </row>
    <row r="4514" spans="1:7" x14ac:dyDescent="0.3">
      <c r="A4514" s="6">
        <v>44301</v>
      </c>
      <c r="B4514" s="3">
        <v>29.7</v>
      </c>
      <c r="C4514" s="3">
        <v>29.7</v>
      </c>
      <c r="D4514" s="3">
        <v>29.3</v>
      </c>
      <c r="E4514" s="3">
        <v>29.3</v>
      </c>
      <c r="F4514" s="3">
        <v>6</v>
      </c>
      <c r="G4514" s="3">
        <v>29.48</v>
      </c>
    </row>
    <row r="4515" spans="1:7" x14ac:dyDescent="0.3">
      <c r="A4515" s="6">
        <v>44302</v>
      </c>
      <c r="B4515" s="3">
        <v>28.95</v>
      </c>
      <c r="C4515" s="3">
        <v>28.95</v>
      </c>
      <c r="D4515" s="3">
        <v>28.95</v>
      </c>
      <c r="E4515" s="3">
        <v>28.95</v>
      </c>
      <c r="F4515" s="3">
        <v>2</v>
      </c>
      <c r="G4515" s="3">
        <v>29</v>
      </c>
    </row>
    <row r="4516" spans="1:7" x14ac:dyDescent="0.3">
      <c r="A4516" s="6">
        <v>44305</v>
      </c>
      <c r="B4516" s="3">
        <v>28.95</v>
      </c>
      <c r="C4516" s="3">
        <v>28.95</v>
      </c>
      <c r="D4516" s="3">
        <v>28.95</v>
      </c>
      <c r="E4516" s="3">
        <v>28.95</v>
      </c>
      <c r="F4516" s="3">
        <v>10</v>
      </c>
      <c r="G4516" s="3">
        <v>28.7</v>
      </c>
    </row>
    <row r="4517" spans="1:7" x14ac:dyDescent="0.3">
      <c r="A4517" s="6">
        <v>44306</v>
      </c>
      <c r="B4517" s="3">
        <v>29</v>
      </c>
      <c r="C4517" s="3">
        <v>29.05</v>
      </c>
      <c r="D4517" s="3">
        <v>29</v>
      </c>
      <c r="E4517" s="3">
        <v>29.05</v>
      </c>
      <c r="F4517" s="3">
        <v>2</v>
      </c>
      <c r="G4517" s="3">
        <v>29.05</v>
      </c>
    </row>
    <row r="4518" spans="1:7" x14ac:dyDescent="0.3">
      <c r="A4518" s="6">
        <v>44307</v>
      </c>
      <c r="B4518" s="3">
        <v>27.85</v>
      </c>
      <c r="C4518" s="3">
        <v>27.85</v>
      </c>
      <c r="D4518" s="3">
        <v>27.35</v>
      </c>
      <c r="E4518" s="3">
        <v>27.35</v>
      </c>
      <c r="F4518" s="3">
        <v>20</v>
      </c>
      <c r="G4518" s="3">
        <v>27.35</v>
      </c>
    </row>
    <row r="4519" spans="1:7" x14ac:dyDescent="0.3">
      <c r="A4519" s="6">
        <v>44308</v>
      </c>
      <c r="B4519" s="3">
        <v>28.3</v>
      </c>
      <c r="C4519" s="3">
        <v>28.3</v>
      </c>
      <c r="D4519" s="3">
        <v>28.25</v>
      </c>
      <c r="E4519" s="3">
        <v>28.25</v>
      </c>
      <c r="F4519" s="3">
        <v>4</v>
      </c>
      <c r="G4519" s="3">
        <v>28.25</v>
      </c>
    </row>
    <row r="4520" spans="1:7" x14ac:dyDescent="0.3">
      <c r="A4520" s="6">
        <v>44309</v>
      </c>
      <c r="B4520" s="3">
        <v>27.93</v>
      </c>
      <c r="C4520" s="3">
        <v>27.93</v>
      </c>
      <c r="D4520" s="3">
        <v>27.93</v>
      </c>
      <c r="E4520" s="3">
        <v>27.93</v>
      </c>
      <c r="F4520" s="3">
        <v>0</v>
      </c>
      <c r="G4520" s="3">
        <v>27.93</v>
      </c>
    </row>
    <row r="4521" spans="1:7" x14ac:dyDescent="0.3">
      <c r="A4521" s="6">
        <v>44312</v>
      </c>
      <c r="B4521" s="3">
        <v>27.53</v>
      </c>
      <c r="C4521" s="3">
        <v>27.53</v>
      </c>
      <c r="D4521" s="3">
        <v>27.53</v>
      </c>
      <c r="E4521" s="3">
        <v>27.53</v>
      </c>
      <c r="F4521" s="3">
        <v>0</v>
      </c>
      <c r="G4521" s="3">
        <v>27.53</v>
      </c>
    </row>
    <row r="4522" spans="1:7" x14ac:dyDescent="0.3">
      <c r="A4522" s="6">
        <v>44313</v>
      </c>
      <c r="B4522" s="3">
        <v>26.65</v>
      </c>
      <c r="C4522" s="3">
        <v>26.65</v>
      </c>
      <c r="D4522" s="3">
        <v>26.25</v>
      </c>
      <c r="E4522" s="3">
        <v>26.25</v>
      </c>
      <c r="F4522" s="3">
        <v>14</v>
      </c>
      <c r="G4522" s="3">
        <v>26.25</v>
      </c>
    </row>
    <row r="4523" spans="1:7" x14ac:dyDescent="0.3">
      <c r="A4523" s="6">
        <v>44314</v>
      </c>
      <c r="B4523" s="3">
        <v>26.25</v>
      </c>
      <c r="C4523" s="3">
        <v>26.25</v>
      </c>
      <c r="D4523" s="3">
        <v>26.24</v>
      </c>
      <c r="E4523" s="3">
        <v>26.24</v>
      </c>
      <c r="F4523" s="3">
        <v>6</v>
      </c>
      <c r="G4523" s="3">
        <v>26.25</v>
      </c>
    </row>
    <row r="4524" spans="1:7" x14ac:dyDescent="0.3">
      <c r="A4524" s="6">
        <v>44315</v>
      </c>
      <c r="B4524" s="3">
        <v>26.4</v>
      </c>
      <c r="C4524" s="3">
        <v>26.4</v>
      </c>
      <c r="D4524" s="3">
        <v>26.35</v>
      </c>
      <c r="E4524" s="3">
        <v>26.4</v>
      </c>
      <c r="F4524" s="3">
        <v>19</v>
      </c>
      <c r="G4524" s="3">
        <v>26.4</v>
      </c>
    </row>
    <row r="4525" spans="1:7" x14ac:dyDescent="0.3">
      <c r="A4525" s="6">
        <v>44316</v>
      </c>
      <c r="B4525" s="3">
        <v>27.1</v>
      </c>
      <c r="C4525" s="3">
        <v>27.3</v>
      </c>
      <c r="D4525" s="3">
        <v>27.1</v>
      </c>
      <c r="E4525" s="3">
        <v>27.3</v>
      </c>
      <c r="F4525" s="3">
        <v>2</v>
      </c>
      <c r="G4525" s="3">
        <v>27.5</v>
      </c>
    </row>
    <row r="4526" spans="1:7" x14ac:dyDescent="0.3">
      <c r="A4526" s="6">
        <v>44319</v>
      </c>
      <c r="B4526" s="3">
        <v>32.049999999999997</v>
      </c>
      <c r="C4526" s="3">
        <v>33.25</v>
      </c>
      <c r="D4526" s="3">
        <v>32</v>
      </c>
      <c r="E4526" s="3">
        <v>33.25</v>
      </c>
      <c r="F4526" s="3">
        <v>9</v>
      </c>
      <c r="G4526" s="3">
        <v>32.58</v>
      </c>
    </row>
    <row r="4527" spans="1:7" x14ac:dyDescent="0.3">
      <c r="A4527" s="6">
        <v>44320</v>
      </c>
      <c r="B4527" s="3">
        <v>33.450000000000003</v>
      </c>
      <c r="C4527" s="3">
        <v>33.75</v>
      </c>
      <c r="D4527" s="3">
        <v>33.450000000000003</v>
      </c>
      <c r="E4527" s="3">
        <v>33.700000000000003</v>
      </c>
      <c r="F4527" s="3">
        <v>8</v>
      </c>
      <c r="G4527" s="3">
        <v>33.700000000000003</v>
      </c>
    </row>
    <row r="4528" spans="1:7" x14ac:dyDescent="0.3">
      <c r="A4528" s="6">
        <v>44321</v>
      </c>
      <c r="B4528" s="3">
        <v>34.25</v>
      </c>
      <c r="C4528" s="3">
        <v>34.65</v>
      </c>
      <c r="D4528" s="3">
        <v>33.299999999999997</v>
      </c>
      <c r="E4528" s="3">
        <v>33.450000000000003</v>
      </c>
      <c r="F4528" s="3">
        <v>38</v>
      </c>
      <c r="G4528" s="3">
        <v>33.450000000000003</v>
      </c>
    </row>
    <row r="4529" spans="1:7" x14ac:dyDescent="0.3">
      <c r="A4529" s="6">
        <v>44322</v>
      </c>
      <c r="B4529" s="3">
        <v>34.299999999999997</v>
      </c>
      <c r="C4529" s="3">
        <v>34.299999999999997</v>
      </c>
      <c r="D4529" s="3">
        <v>34.299999999999997</v>
      </c>
      <c r="E4529" s="3">
        <v>34.299999999999997</v>
      </c>
      <c r="F4529" s="3">
        <v>2</v>
      </c>
      <c r="G4529" s="3">
        <v>34.299999999999997</v>
      </c>
    </row>
    <row r="4530" spans="1:7" x14ac:dyDescent="0.3">
      <c r="A4530" s="6">
        <v>44323</v>
      </c>
      <c r="B4530" s="3">
        <v>33.380000000000003</v>
      </c>
      <c r="C4530" s="3">
        <v>33.380000000000003</v>
      </c>
      <c r="D4530" s="3">
        <v>33.380000000000003</v>
      </c>
      <c r="E4530" s="3">
        <v>33.380000000000003</v>
      </c>
      <c r="F4530" s="3">
        <v>0</v>
      </c>
      <c r="G4530" s="3">
        <v>33.380000000000003</v>
      </c>
    </row>
    <row r="4531" spans="1:7" x14ac:dyDescent="0.3">
      <c r="A4531" s="6">
        <v>44326</v>
      </c>
      <c r="B4531" s="3">
        <v>30.98</v>
      </c>
      <c r="C4531" s="3">
        <v>30.98</v>
      </c>
      <c r="D4531" s="3">
        <v>30.98</v>
      </c>
      <c r="E4531" s="3">
        <v>30.98</v>
      </c>
      <c r="F4531" s="3">
        <v>0</v>
      </c>
      <c r="G4531" s="3">
        <v>30.98</v>
      </c>
    </row>
    <row r="4532" spans="1:7" x14ac:dyDescent="0.3">
      <c r="A4532" s="6">
        <v>44327</v>
      </c>
      <c r="B4532" s="3">
        <v>32.89</v>
      </c>
      <c r="C4532" s="3">
        <v>32.9</v>
      </c>
      <c r="D4532" s="3">
        <v>32.89</v>
      </c>
      <c r="E4532" s="3">
        <v>32.9</v>
      </c>
      <c r="F4532" s="3">
        <v>6</v>
      </c>
      <c r="G4532" s="3">
        <v>32.9</v>
      </c>
    </row>
    <row r="4533" spans="1:7" x14ac:dyDescent="0.3">
      <c r="A4533" s="6">
        <v>44328</v>
      </c>
      <c r="B4533" s="3">
        <v>33.65</v>
      </c>
      <c r="C4533" s="3">
        <v>35</v>
      </c>
      <c r="D4533" s="3">
        <v>33.65</v>
      </c>
      <c r="E4533" s="3">
        <v>34.15</v>
      </c>
      <c r="F4533" s="3">
        <v>28</v>
      </c>
      <c r="G4533" s="3">
        <v>34.15</v>
      </c>
    </row>
    <row r="4534" spans="1:7" x14ac:dyDescent="0.3">
      <c r="A4534" s="6">
        <v>44330</v>
      </c>
      <c r="B4534" s="3">
        <v>34</v>
      </c>
      <c r="C4534" s="3">
        <v>34</v>
      </c>
      <c r="D4534" s="3">
        <v>34</v>
      </c>
      <c r="E4534" s="3">
        <v>34</v>
      </c>
      <c r="F4534" s="3">
        <v>1</v>
      </c>
      <c r="G4534" s="3">
        <v>34</v>
      </c>
    </row>
    <row r="4535" spans="1:7" x14ac:dyDescent="0.3">
      <c r="A4535" s="6">
        <v>44334</v>
      </c>
      <c r="B4535" s="3">
        <v>37.450000000000003</v>
      </c>
      <c r="C4535" s="3">
        <v>37.450000000000003</v>
      </c>
      <c r="D4535" s="3">
        <v>36.1</v>
      </c>
      <c r="E4535" s="3">
        <v>36.1</v>
      </c>
      <c r="F4535" s="3">
        <v>45</v>
      </c>
      <c r="G4535" s="3">
        <v>36</v>
      </c>
    </row>
    <row r="4536" spans="1:7" x14ac:dyDescent="0.3">
      <c r="A4536" s="6">
        <v>44335</v>
      </c>
      <c r="B4536" s="3">
        <v>35.450000000000003</v>
      </c>
      <c r="C4536" s="3">
        <v>35.6</v>
      </c>
      <c r="D4536" s="3">
        <v>34.950000000000003</v>
      </c>
      <c r="E4536" s="3">
        <v>34.950000000000003</v>
      </c>
      <c r="F4536" s="3">
        <v>22</v>
      </c>
      <c r="G4536" s="3">
        <v>34.950000000000003</v>
      </c>
    </row>
    <row r="4537" spans="1:7" x14ac:dyDescent="0.3">
      <c r="A4537" s="6">
        <v>44336</v>
      </c>
      <c r="B4537" s="3">
        <v>35.4</v>
      </c>
      <c r="C4537" s="3">
        <v>35.4</v>
      </c>
      <c r="D4537" s="3">
        <v>35.15</v>
      </c>
      <c r="E4537" s="3">
        <v>35.15</v>
      </c>
      <c r="F4537" s="3">
        <v>7</v>
      </c>
      <c r="G4537" s="3">
        <v>35.15</v>
      </c>
    </row>
    <row r="4538" spans="1:7" x14ac:dyDescent="0.3">
      <c r="A4538" s="6">
        <v>44337</v>
      </c>
      <c r="B4538" s="3">
        <v>35</v>
      </c>
      <c r="C4538" s="3">
        <v>35</v>
      </c>
      <c r="D4538" s="3">
        <v>35</v>
      </c>
      <c r="E4538" s="3">
        <v>35</v>
      </c>
      <c r="F4538" s="3">
        <v>6</v>
      </c>
      <c r="G4538" s="3">
        <v>35</v>
      </c>
    </row>
    <row r="4539" spans="1:7" x14ac:dyDescent="0.3">
      <c r="A4539" s="6">
        <v>44341</v>
      </c>
      <c r="B4539" s="3">
        <v>38</v>
      </c>
      <c r="C4539" s="3">
        <v>38</v>
      </c>
      <c r="D4539" s="3">
        <v>36.9</v>
      </c>
      <c r="E4539" s="3">
        <v>36.9</v>
      </c>
      <c r="F4539" s="3">
        <v>22</v>
      </c>
      <c r="G4539" s="3">
        <v>37.25</v>
      </c>
    </row>
    <row r="4540" spans="1:7" x14ac:dyDescent="0.3">
      <c r="A4540" s="6">
        <v>44342</v>
      </c>
      <c r="B4540" s="3">
        <v>38.5</v>
      </c>
      <c r="C4540" s="3">
        <v>38.5</v>
      </c>
      <c r="D4540" s="3">
        <v>38.5</v>
      </c>
      <c r="E4540" s="3">
        <v>38.5</v>
      </c>
      <c r="F4540" s="3">
        <v>7</v>
      </c>
      <c r="G4540" s="3">
        <v>38.5</v>
      </c>
    </row>
    <row r="4541" spans="1:7" x14ac:dyDescent="0.3">
      <c r="A4541" s="6">
        <v>44343</v>
      </c>
      <c r="B4541" s="3">
        <v>39.25</v>
      </c>
      <c r="C4541" s="3">
        <v>39.799999999999997</v>
      </c>
      <c r="D4541" s="3">
        <v>38.9</v>
      </c>
      <c r="E4541" s="3">
        <v>38.9</v>
      </c>
      <c r="F4541" s="3">
        <v>47</v>
      </c>
      <c r="G4541" s="3">
        <v>38.9</v>
      </c>
    </row>
    <row r="4542" spans="1:7" x14ac:dyDescent="0.3">
      <c r="A4542" s="6">
        <v>44344</v>
      </c>
      <c r="B4542" s="3">
        <v>39.35</v>
      </c>
      <c r="C4542" s="3">
        <v>39.35</v>
      </c>
      <c r="D4542" s="3">
        <v>39</v>
      </c>
      <c r="E4542" s="3">
        <v>39</v>
      </c>
      <c r="F4542" s="3">
        <v>15</v>
      </c>
      <c r="G4542" s="3">
        <v>39</v>
      </c>
    </row>
    <row r="4543" spans="1:7" x14ac:dyDescent="0.3">
      <c r="A4543" s="6">
        <v>44347</v>
      </c>
      <c r="B4543" s="3">
        <v>41</v>
      </c>
      <c r="C4543" s="3">
        <v>41.5</v>
      </c>
      <c r="D4543" s="3">
        <v>40.75</v>
      </c>
      <c r="E4543" s="3">
        <v>41.5</v>
      </c>
      <c r="F4543" s="3">
        <v>34</v>
      </c>
      <c r="G4543" s="3">
        <v>41.73</v>
      </c>
    </row>
    <row r="4544" spans="1:7" x14ac:dyDescent="0.3">
      <c r="A4544" s="6">
        <v>44348</v>
      </c>
      <c r="B4544" s="3">
        <v>44</v>
      </c>
      <c r="C4544" s="3">
        <v>44.1</v>
      </c>
      <c r="D4544" s="3">
        <v>43.6</v>
      </c>
      <c r="E4544" s="3">
        <v>43.6</v>
      </c>
      <c r="F4544" s="3">
        <v>17</v>
      </c>
      <c r="G4544" s="3">
        <v>43.6</v>
      </c>
    </row>
    <row r="4545" spans="1:7" x14ac:dyDescent="0.3">
      <c r="A4545" s="6">
        <v>44349</v>
      </c>
      <c r="B4545" s="3">
        <v>43.2</v>
      </c>
      <c r="C4545" s="3">
        <v>43.4</v>
      </c>
      <c r="D4545" s="3">
        <v>41.7</v>
      </c>
      <c r="E4545" s="3">
        <v>41.8</v>
      </c>
      <c r="F4545" s="3">
        <v>44</v>
      </c>
      <c r="G4545" s="3">
        <v>41.8</v>
      </c>
    </row>
    <row r="4546" spans="1:7" x14ac:dyDescent="0.3">
      <c r="A4546" s="6">
        <v>44350</v>
      </c>
      <c r="B4546" s="3">
        <v>42.5</v>
      </c>
      <c r="C4546" s="3">
        <v>42.5</v>
      </c>
      <c r="D4546" s="3">
        <v>40.4</v>
      </c>
      <c r="E4546" s="3">
        <v>40.4</v>
      </c>
      <c r="F4546" s="3">
        <v>34</v>
      </c>
      <c r="G4546" s="3">
        <v>40.4</v>
      </c>
    </row>
    <row r="4547" spans="1:7" x14ac:dyDescent="0.3">
      <c r="A4547" s="6">
        <v>44351</v>
      </c>
      <c r="B4547" s="3">
        <v>40</v>
      </c>
      <c r="C4547" s="3">
        <v>40</v>
      </c>
      <c r="D4547" s="3">
        <v>38.5</v>
      </c>
      <c r="E4547" s="3">
        <v>38.5</v>
      </c>
      <c r="F4547" s="3">
        <v>9</v>
      </c>
      <c r="G4547" s="3">
        <v>39.76</v>
      </c>
    </row>
    <row r="4548" spans="1:7" x14ac:dyDescent="0.3">
      <c r="A4548" s="6">
        <v>44354</v>
      </c>
      <c r="B4548" s="3">
        <v>39</v>
      </c>
      <c r="C4548" s="3">
        <v>39.6</v>
      </c>
      <c r="D4548" s="3">
        <v>39</v>
      </c>
      <c r="E4548" s="3">
        <v>39.31</v>
      </c>
      <c r="F4548" s="3">
        <v>16</v>
      </c>
      <c r="G4548" s="3">
        <v>39.31</v>
      </c>
    </row>
    <row r="4549" spans="1:7" x14ac:dyDescent="0.3">
      <c r="A4549" s="6">
        <v>44355</v>
      </c>
      <c r="B4549" s="3">
        <v>40.25</v>
      </c>
      <c r="C4549" s="3">
        <v>41.35</v>
      </c>
      <c r="D4549" s="3">
        <v>40.25</v>
      </c>
      <c r="E4549" s="3">
        <v>41.35</v>
      </c>
      <c r="F4549" s="3">
        <v>42</v>
      </c>
      <c r="G4549" s="3">
        <v>41.35</v>
      </c>
    </row>
    <row r="4550" spans="1:7" x14ac:dyDescent="0.3">
      <c r="A4550" s="6">
        <v>44356</v>
      </c>
      <c r="B4550" s="3">
        <v>39.549999999999997</v>
      </c>
      <c r="C4550" s="3">
        <v>40.9</v>
      </c>
      <c r="D4550" s="3">
        <v>39.549999999999997</v>
      </c>
      <c r="E4550" s="3">
        <v>40.799999999999997</v>
      </c>
      <c r="F4550" s="3">
        <v>43</v>
      </c>
      <c r="G4550" s="3">
        <v>40.799999999999997</v>
      </c>
    </row>
    <row r="4551" spans="1:7" x14ac:dyDescent="0.3">
      <c r="A4551" s="6">
        <v>44357</v>
      </c>
      <c r="B4551" s="3">
        <v>41.01</v>
      </c>
      <c r="C4551" s="3">
        <v>41.35</v>
      </c>
      <c r="D4551" s="3">
        <v>40.950000000000003</v>
      </c>
      <c r="E4551" s="3">
        <v>41.3</v>
      </c>
      <c r="F4551" s="3">
        <v>43</v>
      </c>
      <c r="G4551" s="3">
        <v>41.13</v>
      </c>
    </row>
    <row r="4552" spans="1:7" x14ac:dyDescent="0.3">
      <c r="A4552" s="6">
        <v>44358</v>
      </c>
      <c r="B4552" s="3">
        <v>40.6</v>
      </c>
      <c r="C4552" s="3">
        <v>40.6</v>
      </c>
      <c r="D4552" s="3">
        <v>37.700000000000003</v>
      </c>
      <c r="E4552" s="3">
        <v>37.700000000000003</v>
      </c>
      <c r="F4552" s="3">
        <v>41</v>
      </c>
      <c r="G4552" s="3">
        <v>37.700000000000003</v>
      </c>
    </row>
    <row r="4553" spans="1:7" x14ac:dyDescent="0.3">
      <c r="A4553" s="6">
        <v>44361</v>
      </c>
      <c r="B4553" s="3">
        <v>37</v>
      </c>
      <c r="C4553" s="3">
        <v>37.700000000000003</v>
      </c>
      <c r="D4553" s="3">
        <v>35.75</v>
      </c>
      <c r="E4553" s="3">
        <v>35.75</v>
      </c>
      <c r="F4553" s="3">
        <v>54</v>
      </c>
      <c r="G4553" s="3">
        <v>35.75</v>
      </c>
    </row>
    <row r="4554" spans="1:7" x14ac:dyDescent="0.3">
      <c r="A4554" s="6">
        <v>44362</v>
      </c>
      <c r="B4554" s="3">
        <v>35</v>
      </c>
      <c r="C4554" s="3">
        <v>35</v>
      </c>
      <c r="D4554" s="3">
        <v>32.25</v>
      </c>
      <c r="E4554" s="3">
        <v>32.25</v>
      </c>
      <c r="F4554" s="3">
        <v>78</v>
      </c>
      <c r="G4554" s="3">
        <v>32.25</v>
      </c>
    </row>
    <row r="4555" spans="1:7" x14ac:dyDescent="0.3">
      <c r="A4555" s="6">
        <v>44363</v>
      </c>
      <c r="B4555" s="3">
        <v>31.85</v>
      </c>
      <c r="C4555" s="3">
        <v>32.700000000000003</v>
      </c>
      <c r="D4555" s="3">
        <v>31.85</v>
      </c>
      <c r="E4555" s="3">
        <v>32.700000000000003</v>
      </c>
      <c r="F4555" s="3">
        <v>18</v>
      </c>
      <c r="G4555" s="3">
        <v>33.03</v>
      </c>
    </row>
    <row r="4556" spans="1:7" x14ac:dyDescent="0.3">
      <c r="A4556" s="6">
        <v>44364</v>
      </c>
      <c r="B4556" s="3">
        <v>32.25</v>
      </c>
      <c r="C4556" s="3">
        <v>32.5</v>
      </c>
      <c r="D4556" s="3">
        <v>31.9</v>
      </c>
      <c r="E4556" s="3">
        <v>32.5</v>
      </c>
      <c r="F4556" s="3">
        <v>16</v>
      </c>
      <c r="G4556" s="3">
        <v>32.5</v>
      </c>
    </row>
    <row r="4557" spans="1:7" x14ac:dyDescent="0.3">
      <c r="A4557" s="6">
        <v>44365</v>
      </c>
      <c r="B4557" s="3">
        <v>33.5</v>
      </c>
      <c r="C4557" s="3">
        <v>34</v>
      </c>
      <c r="D4557" s="3">
        <v>33.5</v>
      </c>
      <c r="E4557" s="3">
        <v>34</v>
      </c>
      <c r="F4557" s="3">
        <v>6</v>
      </c>
      <c r="G4557" s="3">
        <v>34</v>
      </c>
    </row>
    <row r="4558" spans="1:7" x14ac:dyDescent="0.3">
      <c r="A4558" s="6">
        <v>44368</v>
      </c>
      <c r="B4558" s="3">
        <v>35.950000000000003</v>
      </c>
      <c r="C4558" s="3">
        <v>36.6</v>
      </c>
      <c r="D4558" s="3">
        <v>35.799999999999997</v>
      </c>
      <c r="E4558" s="3">
        <v>36.25</v>
      </c>
      <c r="F4558" s="3">
        <v>49</v>
      </c>
      <c r="G4558" s="3">
        <v>36.6</v>
      </c>
    </row>
    <row r="4559" spans="1:7" x14ac:dyDescent="0.3">
      <c r="A4559" s="6">
        <v>44369</v>
      </c>
      <c r="B4559" s="3">
        <v>38.5</v>
      </c>
      <c r="C4559" s="3">
        <v>39.049999999999997</v>
      </c>
      <c r="D4559" s="3">
        <v>38.5</v>
      </c>
      <c r="E4559" s="3">
        <v>38.65</v>
      </c>
      <c r="F4559" s="3">
        <v>128</v>
      </c>
      <c r="G4559" s="3">
        <v>38.68</v>
      </c>
    </row>
    <row r="4560" spans="1:7" x14ac:dyDescent="0.3">
      <c r="A4560" s="6">
        <v>44370</v>
      </c>
      <c r="B4560" s="3">
        <v>41</v>
      </c>
      <c r="C4560" s="3">
        <v>41.25</v>
      </c>
      <c r="D4560" s="3">
        <v>40.6</v>
      </c>
      <c r="E4560" s="3">
        <v>41</v>
      </c>
      <c r="F4560" s="3">
        <v>92</v>
      </c>
      <c r="G4560" s="3">
        <v>41</v>
      </c>
    </row>
    <row r="4561" spans="1:7" x14ac:dyDescent="0.3">
      <c r="A4561" s="6">
        <v>44371</v>
      </c>
      <c r="B4561" s="3">
        <v>41.35</v>
      </c>
      <c r="C4561" s="3">
        <v>41.35</v>
      </c>
      <c r="D4561" s="3">
        <v>40.6</v>
      </c>
      <c r="E4561" s="3">
        <v>40.6</v>
      </c>
      <c r="F4561" s="3">
        <v>12</v>
      </c>
      <c r="G4561" s="3">
        <v>40.6</v>
      </c>
    </row>
    <row r="4562" spans="1:7" x14ac:dyDescent="0.3">
      <c r="A4562" s="6">
        <v>44372</v>
      </c>
      <c r="B4562" s="3">
        <v>42</v>
      </c>
      <c r="C4562" s="3">
        <v>42</v>
      </c>
      <c r="D4562" s="3">
        <v>41.85</v>
      </c>
      <c r="E4562" s="3">
        <v>41.9</v>
      </c>
      <c r="F4562" s="3">
        <v>5</v>
      </c>
      <c r="G4562" s="3">
        <v>42.33</v>
      </c>
    </row>
    <row r="4563" spans="1:7" x14ac:dyDescent="0.3">
      <c r="A4563" s="6">
        <v>44375</v>
      </c>
      <c r="B4563" s="3">
        <v>39.25</v>
      </c>
      <c r="C4563" s="3">
        <v>39.25</v>
      </c>
      <c r="D4563" s="3">
        <v>36.200000000000003</v>
      </c>
      <c r="E4563" s="3">
        <v>36.299999999999997</v>
      </c>
      <c r="F4563" s="3">
        <v>18</v>
      </c>
      <c r="G4563" s="3">
        <v>36.299999999999997</v>
      </c>
    </row>
    <row r="4564" spans="1:7" x14ac:dyDescent="0.3">
      <c r="A4564" s="6">
        <v>44376</v>
      </c>
      <c r="B4564" s="3">
        <v>37.9</v>
      </c>
      <c r="C4564" s="3">
        <v>39.25</v>
      </c>
      <c r="D4564" s="3">
        <v>37.9</v>
      </c>
      <c r="E4564" s="3">
        <v>39.049999999999997</v>
      </c>
      <c r="F4564" s="3">
        <v>19</v>
      </c>
      <c r="G4564" s="3">
        <v>39.25</v>
      </c>
    </row>
    <row r="4565" spans="1:7" x14ac:dyDescent="0.3">
      <c r="A4565" s="6">
        <v>44377</v>
      </c>
      <c r="B4565" s="3">
        <v>40</v>
      </c>
      <c r="C4565" s="3">
        <v>40.25</v>
      </c>
      <c r="D4565" s="3">
        <v>40</v>
      </c>
      <c r="E4565" s="3">
        <v>40</v>
      </c>
      <c r="F4565" s="3">
        <v>32</v>
      </c>
      <c r="G4565" s="3">
        <v>40</v>
      </c>
    </row>
    <row r="4566" spans="1:7" x14ac:dyDescent="0.3">
      <c r="A4566" s="6">
        <v>44378</v>
      </c>
      <c r="B4566" s="3">
        <v>41.55</v>
      </c>
      <c r="C4566" s="3">
        <v>41.55</v>
      </c>
      <c r="D4566" s="3">
        <v>41.55</v>
      </c>
      <c r="E4566" s="3">
        <v>41.55</v>
      </c>
      <c r="F4566" s="3">
        <v>0</v>
      </c>
      <c r="G4566" s="3">
        <v>41.55</v>
      </c>
    </row>
    <row r="4567" spans="1:7" x14ac:dyDescent="0.3">
      <c r="A4567" s="6">
        <v>44379</v>
      </c>
      <c r="B4567" s="3">
        <v>40.98</v>
      </c>
      <c r="C4567" s="3">
        <v>40.98</v>
      </c>
      <c r="D4567" s="3">
        <v>40.98</v>
      </c>
      <c r="E4567" s="3">
        <v>40.98</v>
      </c>
      <c r="F4567" s="3">
        <v>0</v>
      </c>
      <c r="G4567" s="3">
        <v>40.98</v>
      </c>
    </row>
    <row r="4568" spans="1:7" x14ac:dyDescent="0.3">
      <c r="A4568" s="6">
        <v>44382</v>
      </c>
      <c r="B4568" s="3">
        <v>43.2</v>
      </c>
      <c r="C4568" s="3">
        <v>43.2</v>
      </c>
      <c r="D4568" s="3">
        <v>43.2</v>
      </c>
      <c r="E4568" s="3">
        <v>43.2</v>
      </c>
      <c r="F4568" s="3">
        <v>4</v>
      </c>
      <c r="G4568" s="3">
        <v>43.2</v>
      </c>
    </row>
    <row r="4569" spans="1:7" x14ac:dyDescent="0.3">
      <c r="A4569" s="6">
        <v>44383</v>
      </c>
      <c r="B4569" s="3">
        <v>43.15</v>
      </c>
      <c r="C4569" s="3">
        <v>43.15</v>
      </c>
      <c r="D4569" s="3">
        <v>43.15</v>
      </c>
      <c r="E4569" s="3">
        <v>43.15</v>
      </c>
      <c r="F4569" s="3">
        <v>1</v>
      </c>
      <c r="G4569" s="3">
        <v>43.15</v>
      </c>
    </row>
    <row r="4570" spans="1:7" x14ac:dyDescent="0.3">
      <c r="A4570" s="6">
        <v>44384</v>
      </c>
      <c r="B4570" s="3">
        <v>44.1</v>
      </c>
      <c r="C4570" s="3">
        <v>44.1</v>
      </c>
      <c r="D4570" s="3">
        <v>44.1</v>
      </c>
      <c r="E4570" s="3">
        <v>44.1</v>
      </c>
      <c r="F4570" s="3">
        <v>3</v>
      </c>
      <c r="G4570" s="3">
        <v>44.1</v>
      </c>
    </row>
    <row r="4571" spans="1:7" x14ac:dyDescent="0.3">
      <c r="A4571" s="6">
        <v>44385</v>
      </c>
      <c r="B4571" s="3">
        <v>44.4</v>
      </c>
      <c r="C4571" s="3">
        <v>44.4</v>
      </c>
      <c r="D4571" s="3">
        <v>44.4</v>
      </c>
      <c r="E4571" s="3">
        <v>44.4</v>
      </c>
      <c r="F4571" s="3">
        <v>1</v>
      </c>
      <c r="G4571" s="3">
        <v>44.3</v>
      </c>
    </row>
    <row r="4572" spans="1:7" x14ac:dyDescent="0.3">
      <c r="A4572" s="6">
        <v>44386</v>
      </c>
      <c r="B4572" s="3">
        <v>45.3</v>
      </c>
      <c r="C4572" s="3">
        <v>46.55</v>
      </c>
      <c r="D4572" s="3">
        <v>45.3</v>
      </c>
      <c r="E4572" s="3">
        <v>46.55</v>
      </c>
      <c r="F4572" s="3">
        <v>7</v>
      </c>
      <c r="G4572" s="3">
        <v>46.55</v>
      </c>
    </row>
    <row r="4573" spans="1:7" x14ac:dyDescent="0.3">
      <c r="A4573" s="6">
        <v>44389</v>
      </c>
      <c r="B4573" s="3">
        <v>47</v>
      </c>
      <c r="C4573" s="3">
        <v>47</v>
      </c>
      <c r="D4573" s="3">
        <v>47</v>
      </c>
      <c r="E4573" s="3">
        <v>47</v>
      </c>
      <c r="F4573" s="3">
        <v>0</v>
      </c>
      <c r="G4573" s="3">
        <v>47</v>
      </c>
    </row>
    <row r="4574" spans="1:7" x14ac:dyDescent="0.3">
      <c r="A4574" s="6">
        <v>44390</v>
      </c>
      <c r="B4574" s="3">
        <v>47.4</v>
      </c>
      <c r="C4574" s="3">
        <v>47.4</v>
      </c>
      <c r="D4574" s="3">
        <v>47.4</v>
      </c>
      <c r="E4574" s="3">
        <v>47.4</v>
      </c>
      <c r="F4574" s="3">
        <v>0</v>
      </c>
      <c r="G4574" s="3">
        <v>47.4</v>
      </c>
    </row>
    <row r="4575" spans="1:7" x14ac:dyDescent="0.3">
      <c r="A4575" s="6">
        <v>44391</v>
      </c>
      <c r="B4575" s="3">
        <v>49.65</v>
      </c>
      <c r="C4575" s="3">
        <v>49.65</v>
      </c>
      <c r="D4575" s="3">
        <v>48.45</v>
      </c>
      <c r="E4575" s="3">
        <v>48.45</v>
      </c>
      <c r="F4575" s="3">
        <v>11</v>
      </c>
      <c r="G4575" s="3">
        <v>48.45</v>
      </c>
    </row>
    <row r="4576" spans="1:7" x14ac:dyDescent="0.3">
      <c r="A4576" s="6">
        <v>44392</v>
      </c>
      <c r="B4576" s="3">
        <v>47</v>
      </c>
      <c r="C4576" s="3">
        <v>47</v>
      </c>
      <c r="D4576" s="3">
        <v>47</v>
      </c>
      <c r="E4576" s="3">
        <v>47</v>
      </c>
      <c r="F4576" s="3">
        <v>1</v>
      </c>
      <c r="G4576" s="3">
        <v>47.78</v>
      </c>
    </row>
    <row r="4577" spans="1:7" x14ac:dyDescent="0.3">
      <c r="A4577" s="6">
        <v>44393</v>
      </c>
      <c r="B4577" s="3">
        <v>44</v>
      </c>
      <c r="C4577" s="3">
        <v>44</v>
      </c>
      <c r="D4577" s="3">
        <v>44</v>
      </c>
      <c r="E4577" s="3">
        <v>44</v>
      </c>
      <c r="F4577" s="3">
        <v>10</v>
      </c>
      <c r="G4577" s="3">
        <v>44</v>
      </c>
    </row>
    <row r="4578" spans="1:7" x14ac:dyDescent="0.3">
      <c r="A4578" s="6">
        <v>44396</v>
      </c>
      <c r="B4578" s="3">
        <v>44.25</v>
      </c>
      <c r="C4578" s="3">
        <v>44.25</v>
      </c>
      <c r="D4578" s="3">
        <v>44.1</v>
      </c>
      <c r="E4578" s="3">
        <v>44.1</v>
      </c>
      <c r="F4578" s="3">
        <v>8</v>
      </c>
      <c r="G4578" s="3">
        <v>44.73</v>
      </c>
    </row>
    <row r="4579" spans="1:7" x14ac:dyDescent="0.3">
      <c r="A4579" s="6">
        <v>44397</v>
      </c>
      <c r="B4579" s="3">
        <v>45.2</v>
      </c>
      <c r="C4579" s="3">
        <v>45.2</v>
      </c>
      <c r="D4579" s="3">
        <v>45.2</v>
      </c>
      <c r="E4579" s="3">
        <v>45.2</v>
      </c>
      <c r="F4579" s="3">
        <v>1</v>
      </c>
      <c r="G4579" s="3">
        <v>45.2</v>
      </c>
    </row>
    <row r="4580" spans="1:7" x14ac:dyDescent="0.3">
      <c r="A4580" s="6">
        <v>44398</v>
      </c>
      <c r="B4580" s="3">
        <v>46</v>
      </c>
      <c r="C4580" s="3">
        <v>46</v>
      </c>
      <c r="D4580" s="3">
        <v>46</v>
      </c>
      <c r="E4580" s="3">
        <v>46</v>
      </c>
      <c r="F4580" s="3">
        <v>20</v>
      </c>
      <c r="G4580" s="3">
        <v>46</v>
      </c>
    </row>
    <row r="4581" spans="1:7" x14ac:dyDescent="0.3">
      <c r="A4581" s="6">
        <v>44399</v>
      </c>
      <c r="B4581" s="3">
        <v>46.3</v>
      </c>
      <c r="C4581" s="3">
        <v>46.3</v>
      </c>
      <c r="D4581" s="3">
        <v>46.3</v>
      </c>
      <c r="E4581" s="3">
        <v>46.3</v>
      </c>
      <c r="F4581" s="3">
        <v>5</v>
      </c>
      <c r="G4581" s="3">
        <v>46.3</v>
      </c>
    </row>
    <row r="4582" spans="1:7" x14ac:dyDescent="0.3">
      <c r="A4582" s="6">
        <v>44400</v>
      </c>
      <c r="B4582" s="3">
        <v>45.25</v>
      </c>
      <c r="C4582" s="3">
        <v>45.25</v>
      </c>
      <c r="D4582" s="3">
        <v>45.25</v>
      </c>
      <c r="E4582" s="3">
        <v>45.25</v>
      </c>
      <c r="F4582" s="3">
        <v>5</v>
      </c>
      <c r="G4582" s="3">
        <v>45.25</v>
      </c>
    </row>
    <row r="4583" spans="1:7" x14ac:dyDescent="0.3">
      <c r="A4583" s="6">
        <v>44403</v>
      </c>
      <c r="B4583" s="3">
        <v>44.85</v>
      </c>
      <c r="C4583" s="3">
        <v>46.85</v>
      </c>
      <c r="D4583" s="3">
        <v>44.85</v>
      </c>
      <c r="E4583" s="3">
        <v>45.05</v>
      </c>
      <c r="F4583" s="3">
        <v>19</v>
      </c>
      <c r="G4583" s="3">
        <v>46.03</v>
      </c>
    </row>
    <row r="4584" spans="1:7" x14ac:dyDescent="0.3">
      <c r="A4584" s="6">
        <v>44404</v>
      </c>
      <c r="B4584" s="3">
        <v>46.08</v>
      </c>
      <c r="C4584" s="3">
        <v>46.08</v>
      </c>
      <c r="D4584" s="3">
        <v>46.08</v>
      </c>
      <c r="E4584" s="3">
        <v>46.08</v>
      </c>
      <c r="F4584" s="3">
        <v>0</v>
      </c>
      <c r="G4584" s="3">
        <v>46.08</v>
      </c>
    </row>
    <row r="4585" spans="1:7" x14ac:dyDescent="0.3">
      <c r="A4585" s="6">
        <v>44405</v>
      </c>
      <c r="B4585" s="3">
        <v>47.25</v>
      </c>
      <c r="C4585" s="3">
        <v>47.25</v>
      </c>
      <c r="D4585" s="3">
        <v>47.25</v>
      </c>
      <c r="E4585" s="3">
        <v>47.25</v>
      </c>
      <c r="F4585" s="3">
        <v>4</v>
      </c>
      <c r="G4585" s="3">
        <v>47.73</v>
      </c>
    </row>
    <row r="4586" spans="1:7" x14ac:dyDescent="0.3">
      <c r="A4586" s="6">
        <v>44406</v>
      </c>
      <c r="B4586" s="3">
        <v>48.5</v>
      </c>
      <c r="C4586" s="3">
        <v>48.5</v>
      </c>
      <c r="D4586" s="3">
        <v>48.5</v>
      </c>
      <c r="E4586" s="3">
        <v>48.5</v>
      </c>
      <c r="F4586" s="3">
        <v>5</v>
      </c>
      <c r="G4586" s="3">
        <v>48.5</v>
      </c>
    </row>
    <row r="4587" spans="1:7" x14ac:dyDescent="0.3">
      <c r="A4587" s="6">
        <v>44407</v>
      </c>
      <c r="B4587" s="3">
        <v>48.7</v>
      </c>
      <c r="C4587" s="3">
        <v>49.1</v>
      </c>
      <c r="D4587" s="3">
        <v>48.7</v>
      </c>
      <c r="E4587" s="3">
        <v>49.1</v>
      </c>
      <c r="F4587" s="3">
        <v>6</v>
      </c>
      <c r="G4587" s="3">
        <v>49.1</v>
      </c>
    </row>
    <row r="4588" spans="1:7" x14ac:dyDescent="0.3">
      <c r="A4588" s="6">
        <v>44410</v>
      </c>
      <c r="B4588" s="3">
        <v>55</v>
      </c>
      <c r="C4588" s="3">
        <v>55</v>
      </c>
      <c r="D4588" s="3">
        <v>55</v>
      </c>
      <c r="E4588" s="3">
        <v>55</v>
      </c>
      <c r="F4588" s="3">
        <v>10</v>
      </c>
      <c r="G4588" s="3">
        <v>55.7</v>
      </c>
    </row>
    <row r="4589" spans="1:7" x14ac:dyDescent="0.3">
      <c r="A4589" s="6">
        <v>44411</v>
      </c>
      <c r="B4589" s="3">
        <v>56.23</v>
      </c>
      <c r="C4589" s="3">
        <v>56.23</v>
      </c>
      <c r="D4589" s="3">
        <v>56.23</v>
      </c>
      <c r="E4589" s="3">
        <v>56.23</v>
      </c>
      <c r="F4589" s="3">
        <v>0</v>
      </c>
      <c r="G4589" s="3">
        <v>56.23</v>
      </c>
    </row>
    <row r="4590" spans="1:7" x14ac:dyDescent="0.3">
      <c r="A4590" s="6">
        <v>44412</v>
      </c>
      <c r="B4590" s="3">
        <v>56</v>
      </c>
      <c r="C4590" s="3">
        <v>56</v>
      </c>
      <c r="D4590" s="3">
        <v>54.35</v>
      </c>
      <c r="E4590" s="3">
        <v>55.5</v>
      </c>
      <c r="F4590" s="3">
        <v>27</v>
      </c>
      <c r="G4590" s="3">
        <v>56.05</v>
      </c>
    </row>
    <row r="4591" spans="1:7" x14ac:dyDescent="0.3">
      <c r="A4591" s="6">
        <v>44413</v>
      </c>
      <c r="B4591" s="3">
        <v>55.55</v>
      </c>
      <c r="C4591" s="3">
        <v>56.45</v>
      </c>
      <c r="D4591" s="3">
        <v>55.55</v>
      </c>
      <c r="E4591" s="3">
        <v>56.45</v>
      </c>
      <c r="F4591" s="3">
        <v>7</v>
      </c>
      <c r="G4591" s="3">
        <v>56.45</v>
      </c>
    </row>
    <row r="4592" spans="1:7" x14ac:dyDescent="0.3">
      <c r="A4592" s="6">
        <v>44414</v>
      </c>
      <c r="B4592" s="3">
        <v>57.42</v>
      </c>
      <c r="C4592" s="3">
        <v>57.42</v>
      </c>
      <c r="D4592" s="3">
        <v>57.42</v>
      </c>
      <c r="E4592" s="3">
        <v>57.42</v>
      </c>
      <c r="F4592" s="3">
        <v>0</v>
      </c>
      <c r="G4592" s="3">
        <v>57.42</v>
      </c>
    </row>
    <row r="4593" spans="1:7" x14ac:dyDescent="0.3">
      <c r="A4593" s="6">
        <v>44417</v>
      </c>
      <c r="B4593" s="3">
        <v>59.2</v>
      </c>
      <c r="C4593" s="3">
        <v>60.4</v>
      </c>
      <c r="D4593" s="3">
        <v>59.2</v>
      </c>
      <c r="E4593" s="3">
        <v>60.4</v>
      </c>
      <c r="F4593" s="3">
        <v>9</v>
      </c>
      <c r="G4593" s="3">
        <v>60.4</v>
      </c>
    </row>
    <row r="4594" spans="1:7" x14ac:dyDescent="0.3">
      <c r="A4594" s="6">
        <v>44418</v>
      </c>
      <c r="B4594" s="3">
        <v>61.7</v>
      </c>
      <c r="C4594" s="3">
        <v>62.3</v>
      </c>
      <c r="D4594" s="3">
        <v>61.5</v>
      </c>
      <c r="E4594" s="3">
        <v>61.5</v>
      </c>
      <c r="F4594" s="3">
        <v>17</v>
      </c>
      <c r="G4594" s="3">
        <v>62.1</v>
      </c>
    </row>
    <row r="4595" spans="1:7" x14ac:dyDescent="0.3">
      <c r="A4595" s="6">
        <v>44419</v>
      </c>
      <c r="B4595" s="3">
        <v>61</v>
      </c>
      <c r="C4595" s="3">
        <v>61.4</v>
      </c>
      <c r="D4595" s="3">
        <v>61</v>
      </c>
      <c r="E4595" s="3">
        <v>61.4</v>
      </c>
      <c r="F4595" s="3">
        <v>16</v>
      </c>
      <c r="G4595" s="3">
        <v>61.4</v>
      </c>
    </row>
    <row r="4596" spans="1:7" x14ac:dyDescent="0.3">
      <c r="A4596" s="6">
        <v>44420</v>
      </c>
      <c r="B4596" s="3">
        <v>63.85</v>
      </c>
      <c r="C4596" s="3">
        <v>63.85</v>
      </c>
      <c r="D4596" s="3">
        <v>63.85</v>
      </c>
      <c r="E4596" s="3">
        <v>63.85</v>
      </c>
      <c r="F4596" s="3">
        <v>4</v>
      </c>
      <c r="G4596" s="3">
        <v>62.5</v>
      </c>
    </row>
    <row r="4597" spans="1:7" x14ac:dyDescent="0.3">
      <c r="A4597" s="6">
        <v>44421</v>
      </c>
      <c r="B4597" s="3">
        <v>60.85</v>
      </c>
      <c r="C4597" s="3">
        <v>62.25</v>
      </c>
      <c r="D4597" s="3">
        <v>60.85</v>
      </c>
      <c r="E4597" s="3">
        <v>62.25</v>
      </c>
      <c r="F4597" s="3">
        <v>12</v>
      </c>
      <c r="G4597" s="3">
        <v>62.25</v>
      </c>
    </row>
    <row r="4598" spans="1:7" x14ac:dyDescent="0.3">
      <c r="A4598" s="6">
        <v>44424</v>
      </c>
      <c r="B4598" s="3">
        <v>63.1</v>
      </c>
      <c r="C4598" s="3">
        <v>63.55</v>
      </c>
      <c r="D4598" s="3">
        <v>63.1</v>
      </c>
      <c r="E4598" s="3">
        <v>63.55</v>
      </c>
      <c r="F4598" s="3">
        <v>22</v>
      </c>
      <c r="G4598" s="3">
        <v>63.55</v>
      </c>
    </row>
    <row r="4599" spans="1:7" x14ac:dyDescent="0.3">
      <c r="A4599" s="6">
        <v>44425</v>
      </c>
      <c r="B4599" s="3">
        <v>63</v>
      </c>
      <c r="C4599" s="3">
        <v>63</v>
      </c>
      <c r="D4599" s="3">
        <v>62.65</v>
      </c>
      <c r="E4599" s="3">
        <v>62.75</v>
      </c>
      <c r="F4599" s="3">
        <v>31</v>
      </c>
      <c r="G4599" s="3">
        <v>63.26</v>
      </c>
    </row>
    <row r="4600" spans="1:7" x14ac:dyDescent="0.3">
      <c r="A4600" s="6">
        <v>44426</v>
      </c>
      <c r="B4600" s="3">
        <v>61.75</v>
      </c>
      <c r="C4600" s="3">
        <v>62</v>
      </c>
      <c r="D4600" s="3">
        <v>61</v>
      </c>
      <c r="E4600" s="3">
        <v>61</v>
      </c>
      <c r="F4600" s="3">
        <v>34</v>
      </c>
      <c r="G4600" s="3">
        <v>61</v>
      </c>
    </row>
    <row r="4601" spans="1:7" x14ac:dyDescent="0.3">
      <c r="A4601" s="6">
        <v>44427</v>
      </c>
      <c r="B4601" s="3">
        <v>58.95</v>
      </c>
      <c r="C4601" s="3">
        <v>58.95</v>
      </c>
      <c r="D4601" s="3">
        <v>54.5</v>
      </c>
      <c r="E4601" s="3">
        <v>55.85</v>
      </c>
      <c r="F4601" s="3">
        <v>24</v>
      </c>
      <c r="G4601" s="3">
        <v>56.6</v>
      </c>
    </row>
    <row r="4602" spans="1:7" x14ac:dyDescent="0.3">
      <c r="A4602" s="6">
        <v>44428</v>
      </c>
      <c r="B4602" s="3">
        <v>57.59</v>
      </c>
      <c r="C4602" s="3">
        <v>57.65</v>
      </c>
      <c r="D4602" s="3">
        <v>57.59</v>
      </c>
      <c r="E4602" s="3">
        <v>57.65</v>
      </c>
      <c r="F4602" s="3">
        <v>5</v>
      </c>
      <c r="G4602" s="3">
        <v>57.65</v>
      </c>
    </row>
    <row r="4603" spans="1:7" x14ac:dyDescent="0.3">
      <c r="A4603" s="6">
        <v>44431</v>
      </c>
      <c r="B4603" s="3">
        <v>59.3</v>
      </c>
      <c r="C4603" s="3">
        <v>60.85</v>
      </c>
      <c r="D4603" s="3">
        <v>59.3</v>
      </c>
      <c r="E4603" s="3">
        <v>60.25</v>
      </c>
      <c r="F4603" s="3">
        <v>37</v>
      </c>
      <c r="G4603" s="3">
        <v>60.25</v>
      </c>
    </row>
    <row r="4604" spans="1:7" x14ac:dyDescent="0.3">
      <c r="A4604" s="6">
        <v>44432</v>
      </c>
      <c r="B4604" s="3">
        <v>60.55</v>
      </c>
      <c r="C4604" s="3">
        <v>60.55</v>
      </c>
      <c r="D4604" s="3">
        <v>60.05</v>
      </c>
      <c r="E4604" s="3">
        <v>60.15</v>
      </c>
      <c r="F4604" s="3">
        <v>26</v>
      </c>
      <c r="G4604" s="3">
        <v>60.15</v>
      </c>
    </row>
    <row r="4605" spans="1:7" x14ac:dyDescent="0.3">
      <c r="A4605" s="6">
        <v>44433</v>
      </c>
      <c r="B4605" s="3">
        <v>60.8</v>
      </c>
      <c r="C4605" s="3">
        <v>61.28</v>
      </c>
      <c r="D4605" s="3">
        <v>60.8</v>
      </c>
      <c r="E4605" s="3">
        <v>61.27</v>
      </c>
      <c r="F4605" s="3">
        <v>50</v>
      </c>
      <c r="G4605" s="3">
        <v>61.26</v>
      </c>
    </row>
    <row r="4606" spans="1:7" x14ac:dyDescent="0.3">
      <c r="A4606" s="6">
        <v>44434</v>
      </c>
      <c r="B4606" s="3">
        <v>60.2</v>
      </c>
      <c r="C4606" s="3">
        <v>60.65</v>
      </c>
      <c r="D4606" s="3">
        <v>60</v>
      </c>
      <c r="E4606" s="3">
        <v>60</v>
      </c>
      <c r="F4606" s="3">
        <v>66</v>
      </c>
      <c r="G4606" s="3">
        <v>60.65</v>
      </c>
    </row>
    <row r="4607" spans="1:7" x14ac:dyDescent="0.3">
      <c r="A4607" s="6">
        <v>44435</v>
      </c>
      <c r="B4607" s="3">
        <v>61.2</v>
      </c>
      <c r="C4607" s="3">
        <v>61.5</v>
      </c>
      <c r="D4607" s="3">
        <v>60.55</v>
      </c>
      <c r="E4607" s="3">
        <v>61.35</v>
      </c>
      <c r="F4607" s="3">
        <v>45</v>
      </c>
      <c r="G4607" s="3">
        <v>61.35</v>
      </c>
    </row>
    <row r="4608" spans="1:7" x14ac:dyDescent="0.3">
      <c r="A4608" s="6">
        <v>44438</v>
      </c>
      <c r="B4608" s="3">
        <v>64.25</v>
      </c>
      <c r="C4608" s="3">
        <v>65.25</v>
      </c>
      <c r="D4608" s="3">
        <v>64.25</v>
      </c>
      <c r="E4608" s="3">
        <v>65.25</v>
      </c>
      <c r="F4608" s="3">
        <v>32</v>
      </c>
      <c r="G4608" s="3">
        <v>65.25</v>
      </c>
    </row>
    <row r="4609" spans="1:7" x14ac:dyDescent="0.3">
      <c r="A4609" s="6">
        <v>44439</v>
      </c>
      <c r="B4609" s="3">
        <v>64.3</v>
      </c>
      <c r="C4609" s="3">
        <v>64.900000000000006</v>
      </c>
      <c r="D4609" s="3">
        <v>64.3</v>
      </c>
      <c r="E4609" s="3">
        <v>64.900000000000006</v>
      </c>
      <c r="F4609" s="3">
        <v>23</v>
      </c>
      <c r="G4609" s="3">
        <v>64.430000000000007</v>
      </c>
    </row>
    <row r="4610" spans="1:7" x14ac:dyDescent="0.3">
      <c r="A4610" s="6">
        <v>44440</v>
      </c>
      <c r="B4610" s="3">
        <v>66.599999999999994</v>
      </c>
      <c r="C4610" s="3">
        <v>67.150000000000006</v>
      </c>
      <c r="D4610" s="3">
        <v>66.599999999999994</v>
      </c>
      <c r="E4610" s="3">
        <v>67.150000000000006</v>
      </c>
      <c r="F4610" s="3">
        <v>29</v>
      </c>
      <c r="G4610" s="3">
        <v>67.150000000000006</v>
      </c>
    </row>
    <row r="4611" spans="1:7" x14ac:dyDescent="0.3">
      <c r="A4611" s="6">
        <v>44441</v>
      </c>
      <c r="B4611" s="3">
        <v>66.75</v>
      </c>
      <c r="C4611" s="3">
        <v>66.75</v>
      </c>
      <c r="D4611" s="3">
        <v>65.5</v>
      </c>
      <c r="E4611" s="3">
        <v>66</v>
      </c>
      <c r="F4611" s="3">
        <v>16</v>
      </c>
      <c r="G4611" s="3">
        <v>66</v>
      </c>
    </row>
    <row r="4612" spans="1:7" x14ac:dyDescent="0.3">
      <c r="A4612" s="6">
        <v>44442</v>
      </c>
      <c r="B4612" s="3">
        <v>67.099999999999994</v>
      </c>
      <c r="C4612" s="3">
        <v>67.349999999999994</v>
      </c>
      <c r="D4612" s="3">
        <v>66.5</v>
      </c>
      <c r="E4612" s="3">
        <v>66.599999999999994</v>
      </c>
      <c r="F4612" s="3">
        <v>27</v>
      </c>
      <c r="G4612" s="3">
        <v>66.599999999999994</v>
      </c>
    </row>
    <row r="4613" spans="1:7" x14ac:dyDescent="0.3">
      <c r="A4613" s="6">
        <v>44445</v>
      </c>
      <c r="B4613" s="3">
        <v>69.900000000000006</v>
      </c>
      <c r="C4613" s="3">
        <v>70.5</v>
      </c>
      <c r="D4613" s="3">
        <v>69.5</v>
      </c>
      <c r="E4613" s="3">
        <v>69.55</v>
      </c>
      <c r="F4613" s="3">
        <v>31</v>
      </c>
      <c r="G4613" s="3">
        <v>70.28</v>
      </c>
    </row>
    <row r="4614" spans="1:7" x14ac:dyDescent="0.3">
      <c r="A4614" s="6">
        <v>44446</v>
      </c>
      <c r="B4614" s="3">
        <v>69.5</v>
      </c>
      <c r="C4614" s="3">
        <v>71.3</v>
      </c>
      <c r="D4614" s="3">
        <v>69.5</v>
      </c>
      <c r="E4614" s="3">
        <v>71.3</v>
      </c>
      <c r="F4614" s="3">
        <v>57</v>
      </c>
      <c r="G4614" s="3">
        <v>71.3</v>
      </c>
    </row>
    <row r="4615" spans="1:7" x14ac:dyDescent="0.3">
      <c r="A4615" s="6">
        <v>44447</v>
      </c>
      <c r="B4615" s="3">
        <v>72.45</v>
      </c>
      <c r="C4615" s="3">
        <v>72.45</v>
      </c>
      <c r="D4615" s="3">
        <v>72.25</v>
      </c>
      <c r="E4615" s="3">
        <v>72.25</v>
      </c>
      <c r="F4615" s="3">
        <v>8</v>
      </c>
      <c r="G4615" s="3">
        <v>72.73</v>
      </c>
    </row>
    <row r="4616" spans="1:7" x14ac:dyDescent="0.3">
      <c r="A4616" s="6">
        <v>44448</v>
      </c>
      <c r="B4616" s="3">
        <v>73.2</v>
      </c>
      <c r="C4616" s="3">
        <v>73.2</v>
      </c>
      <c r="D4616" s="3">
        <v>73.2</v>
      </c>
      <c r="E4616" s="3">
        <v>73.2</v>
      </c>
      <c r="F4616" s="3">
        <v>3</v>
      </c>
      <c r="G4616" s="3">
        <v>73.2</v>
      </c>
    </row>
    <row r="4617" spans="1:7" x14ac:dyDescent="0.3">
      <c r="A4617" s="6">
        <v>44449</v>
      </c>
      <c r="B4617" s="3">
        <v>72.900000000000006</v>
      </c>
      <c r="C4617" s="3">
        <v>72.900000000000006</v>
      </c>
      <c r="D4617" s="3">
        <v>71.5</v>
      </c>
      <c r="E4617" s="3">
        <v>72.25</v>
      </c>
      <c r="F4617" s="3">
        <v>29</v>
      </c>
      <c r="G4617" s="3">
        <v>72.25</v>
      </c>
    </row>
    <row r="4618" spans="1:7" x14ac:dyDescent="0.3">
      <c r="A4618" s="6">
        <v>44452</v>
      </c>
      <c r="B4618" s="3">
        <v>77.849999999999994</v>
      </c>
      <c r="C4618" s="3">
        <v>77.849999999999994</v>
      </c>
      <c r="D4618" s="3">
        <v>77.400000000000006</v>
      </c>
      <c r="E4618" s="3">
        <v>77.400000000000006</v>
      </c>
      <c r="F4618" s="3">
        <v>14</v>
      </c>
      <c r="G4618" s="3">
        <v>77.400000000000006</v>
      </c>
    </row>
    <row r="4619" spans="1:7" x14ac:dyDescent="0.3">
      <c r="A4619" s="6">
        <v>44453</v>
      </c>
      <c r="B4619" s="3">
        <v>82.25</v>
      </c>
      <c r="C4619" s="3">
        <v>82.5</v>
      </c>
      <c r="D4619" s="3">
        <v>80.5</v>
      </c>
      <c r="E4619" s="3">
        <v>80.599999999999994</v>
      </c>
      <c r="F4619" s="3">
        <v>21</v>
      </c>
      <c r="G4619" s="3">
        <v>80.599999999999994</v>
      </c>
    </row>
    <row r="4620" spans="1:7" x14ac:dyDescent="0.3">
      <c r="A4620" s="6">
        <v>44454</v>
      </c>
      <c r="B4620" s="3">
        <v>86.85</v>
      </c>
      <c r="C4620" s="3">
        <v>87.75</v>
      </c>
      <c r="D4620" s="3">
        <v>86</v>
      </c>
      <c r="E4620" s="3">
        <v>87.03</v>
      </c>
      <c r="F4620" s="3">
        <v>22</v>
      </c>
      <c r="G4620" s="3">
        <v>88.05</v>
      </c>
    </row>
    <row r="4621" spans="1:7" x14ac:dyDescent="0.3">
      <c r="A4621" s="6">
        <v>44455</v>
      </c>
      <c r="B4621" s="3">
        <v>85</v>
      </c>
      <c r="C4621" s="3">
        <v>85</v>
      </c>
      <c r="D4621" s="3">
        <v>74.25</v>
      </c>
      <c r="E4621" s="3">
        <v>74.25</v>
      </c>
      <c r="F4621" s="3">
        <v>90</v>
      </c>
      <c r="G4621" s="3">
        <v>74.5</v>
      </c>
    </row>
    <row r="4622" spans="1:7" x14ac:dyDescent="0.3">
      <c r="A4622" s="6">
        <v>44456</v>
      </c>
      <c r="B4622" s="3">
        <v>71</v>
      </c>
      <c r="C4622" s="3">
        <v>73.75</v>
      </c>
      <c r="D4622" s="3">
        <v>64.5</v>
      </c>
      <c r="E4622" s="3">
        <v>73.75</v>
      </c>
      <c r="F4622" s="3">
        <v>48</v>
      </c>
      <c r="G4622" s="3">
        <v>73.75</v>
      </c>
    </row>
    <row r="4623" spans="1:7" x14ac:dyDescent="0.3">
      <c r="A4623" s="6">
        <v>44459</v>
      </c>
      <c r="B4623" s="3">
        <v>79.5</v>
      </c>
      <c r="C4623" s="3">
        <v>80</v>
      </c>
      <c r="D4623" s="3">
        <v>77.3</v>
      </c>
      <c r="E4623" s="3">
        <v>77.75</v>
      </c>
      <c r="F4623" s="3">
        <v>52</v>
      </c>
      <c r="G4623" s="3">
        <v>78</v>
      </c>
    </row>
    <row r="4624" spans="1:7" x14ac:dyDescent="0.3">
      <c r="A4624" s="6">
        <v>44460</v>
      </c>
      <c r="B4624" s="3">
        <v>81.25</v>
      </c>
      <c r="C4624" s="3">
        <v>81.25</v>
      </c>
      <c r="D4624" s="3">
        <v>77.3</v>
      </c>
      <c r="E4624" s="3">
        <v>77.400000000000006</v>
      </c>
      <c r="F4624" s="3">
        <v>27</v>
      </c>
      <c r="G4624" s="3">
        <v>77.3</v>
      </c>
    </row>
    <row r="4625" spans="1:7" x14ac:dyDescent="0.3">
      <c r="A4625" s="6">
        <v>44461</v>
      </c>
      <c r="B4625" s="3">
        <v>73</v>
      </c>
      <c r="C4625" s="3">
        <v>75.5</v>
      </c>
      <c r="D4625" s="3">
        <v>70</v>
      </c>
      <c r="E4625" s="3">
        <v>75</v>
      </c>
      <c r="F4625" s="3">
        <v>35</v>
      </c>
      <c r="G4625" s="3">
        <v>75</v>
      </c>
    </row>
    <row r="4626" spans="1:7" x14ac:dyDescent="0.3">
      <c r="A4626" s="6">
        <v>44462</v>
      </c>
      <c r="B4626" s="3">
        <v>72.75</v>
      </c>
      <c r="C4626" s="3">
        <v>74.900000000000006</v>
      </c>
      <c r="D4626" s="3">
        <v>71.5</v>
      </c>
      <c r="E4626" s="3">
        <v>74.349999999999994</v>
      </c>
      <c r="F4626" s="3">
        <v>72</v>
      </c>
      <c r="G4626" s="3">
        <v>74.349999999999994</v>
      </c>
    </row>
    <row r="4627" spans="1:7" x14ac:dyDescent="0.3">
      <c r="A4627" s="6">
        <v>44463</v>
      </c>
      <c r="B4627" s="3">
        <v>73.2</v>
      </c>
      <c r="C4627" s="3">
        <v>75.75</v>
      </c>
      <c r="D4627" s="3">
        <v>73.2</v>
      </c>
      <c r="E4627" s="3">
        <v>75.75</v>
      </c>
      <c r="F4627" s="3">
        <v>113</v>
      </c>
      <c r="G4627" s="3">
        <v>75.55</v>
      </c>
    </row>
    <row r="4628" spans="1:7" x14ac:dyDescent="0.3">
      <c r="A4628" s="6">
        <v>44466</v>
      </c>
      <c r="B4628" s="3">
        <v>74.400000000000006</v>
      </c>
      <c r="C4628" s="3">
        <v>74.400000000000006</v>
      </c>
      <c r="D4628" s="3">
        <v>73.25</v>
      </c>
      <c r="E4628" s="3">
        <v>73.25</v>
      </c>
      <c r="F4628" s="3">
        <v>23</v>
      </c>
      <c r="G4628" s="3">
        <v>73.25</v>
      </c>
    </row>
    <row r="4629" spans="1:7" x14ac:dyDescent="0.3">
      <c r="A4629" s="6">
        <v>44467</v>
      </c>
      <c r="B4629" s="3">
        <v>74.5</v>
      </c>
      <c r="C4629" s="3">
        <v>77.150000000000006</v>
      </c>
      <c r="D4629" s="3">
        <v>70.5</v>
      </c>
      <c r="E4629" s="3">
        <v>70.5</v>
      </c>
      <c r="F4629" s="3">
        <v>80</v>
      </c>
      <c r="G4629" s="3">
        <v>72.55</v>
      </c>
    </row>
    <row r="4630" spans="1:7" x14ac:dyDescent="0.3">
      <c r="A4630" s="6">
        <v>44468</v>
      </c>
      <c r="B4630" s="3">
        <v>71.05</v>
      </c>
      <c r="C4630" s="3">
        <v>71.05</v>
      </c>
      <c r="D4630" s="3">
        <v>62.55</v>
      </c>
      <c r="E4630" s="3">
        <v>62.55</v>
      </c>
      <c r="F4630" s="3">
        <v>39</v>
      </c>
      <c r="G4630" s="3">
        <v>62.55</v>
      </c>
    </row>
    <row r="4631" spans="1:7" x14ac:dyDescent="0.3">
      <c r="A4631" s="6">
        <v>44469</v>
      </c>
      <c r="B4631" s="3">
        <v>62</v>
      </c>
      <c r="C4631" s="3">
        <v>63</v>
      </c>
      <c r="D4631" s="3">
        <v>58</v>
      </c>
      <c r="E4631" s="3">
        <v>59.6</v>
      </c>
      <c r="F4631" s="3">
        <v>29</v>
      </c>
      <c r="G4631" s="3">
        <v>60.75</v>
      </c>
    </row>
    <row r="4632" spans="1:7" x14ac:dyDescent="0.3">
      <c r="A4632" s="6">
        <v>44470</v>
      </c>
      <c r="B4632" s="3">
        <v>68</v>
      </c>
      <c r="C4632" s="3">
        <v>71.5</v>
      </c>
      <c r="D4632" s="3">
        <v>68</v>
      </c>
      <c r="E4632" s="3">
        <v>71.5</v>
      </c>
      <c r="F4632" s="3">
        <v>9</v>
      </c>
      <c r="G4632" s="3">
        <v>72.5</v>
      </c>
    </row>
    <row r="4633" spans="1:7" x14ac:dyDescent="0.3">
      <c r="A4633" s="6">
        <v>44473</v>
      </c>
      <c r="B4633" s="3">
        <v>79.45</v>
      </c>
      <c r="C4633" s="3">
        <v>79.45</v>
      </c>
      <c r="D4633" s="3">
        <v>78.45</v>
      </c>
      <c r="E4633" s="3">
        <v>78.45</v>
      </c>
      <c r="F4633" s="3">
        <v>20</v>
      </c>
      <c r="G4633" s="3">
        <v>78.45</v>
      </c>
    </row>
    <row r="4634" spans="1:7" x14ac:dyDescent="0.3">
      <c r="A4634" s="6">
        <v>44474</v>
      </c>
      <c r="B4634" s="3">
        <v>84.25</v>
      </c>
      <c r="C4634" s="3">
        <v>84.9</v>
      </c>
      <c r="D4634" s="3">
        <v>84.25</v>
      </c>
      <c r="E4634" s="3">
        <v>84.9</v>
      </c>
      <c r="F4634" s="3">
        <v>12</v>
      </c>
      <c r="G4634" s="3">
        <v>84.9</v>
      </c>
    </row>
    <row r="4635" spans="1:7" x14ac:dyDescent="0.3">
      <c r="A4635" s="6">
        <v>44475</v>
      </c>
      <c r="B4635" s="3">
        <v>79</v>
      </c>
      <c r="C4635" s="3">
        <v>79</v>
      </c>
      <c r="D4635" s="3">
        <v>79</v>
      </c>
      <c r="E4635" s="3">
        <v>79</v>
      </c>
      <c r="F4635" s="3">
        <v>5</v>
      </c>
      <c r="G4635" s="3">
        <v>79</v>
      </c>
    </row>
    <row r="4636" spans="1:7" x14ac:dyDescent="0.3">
      <c r="A4636" s="6">
        <v>44476</v>
      </c>
      <c r="B4636" s="3">
        <v>74</v>
      </c>
      <c r="C4636" s="3">
        <v>74</v>
      </c>
      <c r="D4636" s="3">
        <v>74</v>
      </c>
      <c r="E4636" s="3">
        <v>74</v>
      </c>
      <c r="F4636" s="3">
        <v>1</v>
      </c>
      <c r="G4636" s="3">
        <v>74</v>
      </c>
    </row>
    <row r="4637" spans="1:7" x14ac:dyDescent="0.3">
      <c r="A4637" s="6">
        <v>44477</v>
      </c>
      <c r="B4637" s="3">
        <v>71.5</v>
      </c>
      <c r="C4637" s="3">
        <v>73.989999999999995</v>
      </c>
      <c r="D4637" s="3">
        <v>69.5</v>
      </c>
      <c r="E4637" s="3">
        <v>73.989999999999995</v>
      </c>
      <c r="F4637" s="3">
        <v>39</v>
      </c>
      <c r="G4637" s="3">
        <v>73.48</v>
      </c>
    </row>
    <row r="4638" spans="1:7" x14ac:dyDescent="0.3">
      <c r="A4638" s="6">
        <v>44480</v>
      </c>
      <c r="B4638" s="3">
        <v>70.25</v>
      </c>
      <c r="C4638" s="3">
        <v>70.25</v>
      </c>
      <c r="D4638" s="3">
        <v>70.099999999999994</v>
      </c>
      <c r="E4638" s="3">
        <v>70.099999999999994</v>
      </c>
      <c r="F4638" s="3">
        <v>5</v>
      </c>
      <c r="G4638" s="3">
        <v>70.099999999999994</v>
      </c>
    </row>
    <row r="4639" spans="1:7" x14ac:dyDescent="0.3">
      <c r="A4639" s="6">
        <v>44481</v>
      </c>
      <c r="B4639" s="3">
        <v>67.3</v>
      </c>
      <c r="C4639" s="3">
        <v>67.3</v>
      </c>
      <c r="D4639" s="3">
        <v>64.5</v>
      </c>
      <c r="E4639" s="3">
        <v>64.5</v>
      </c>
      <c r="F4639" s="3">
        <v>48</v>
      </c>
      <c r="G4639" s="3">
        <v>64.5</v>
      </c>
    </row>
    <row r="4640" spans="1:7" x14ac:dyDescent="0.3">
      <c r="A4640" s="6">
        <v>44482</v>
      </c>
      <c r="B4640" s="3">
        <v>62</v>
      </c>
      <c r="C4640" s="3">
        <v>63.22</v>
      </c>
      <c r="D4640" s="3">
        <v>61.5</v>
      </c>
      <c r="E4640" s="3">
        <v>61.5</v>
      </c>
      <c r="F4640" s="3">
        <v>11</v>
      </c>
      <c r="G4640" s="3">
        <v>61.5</v>
      </c>
    </row>
    <row r="4641" spans="1:7" x14ac:dyDescent="0.3">
      <c r="A4641" s="6">
        <v>44483</v>
      </c>
      <c r="B4641" s="3">
        <v>61</v>
      </c>
      <c r="C4641" s="3">
        <v>62</v>
      </c>
      <c r="D4641" s="3">
        <v>60.5</v>
      </c>
      <c r="E4641" s="3">
        <v>62</v>
      </c>
      <c r="F4641" s="3">
        <v>55</v>
      </c>
      <c r="G4641" s="3">
        <v>62</v>
      </c>
    </row>
    <row r="4642" spans="1:7" x14ac:dyDescent="0.3">
      <c r="A4642" s="6">
        <v>44484</v>
      </c>
      <c r="B4642" s="3">
        <v>67.5</v>
      </c>
      <c r="C4642" s="3">
        <v>68.5</v>
      </c>
      <c r="D4642" s="3">
        <v>67.5</v>
      </c>
      <c r="E4642" s="3">
        <v>68.5</v>
      </c>
      <c r="F4642" s="3">
        <v>7</v>
      </c>
      <c r="G4642" s="3">
        <v>68.5</v>
      </c>
    </row>
    <row r="4643" spans="1:7" x14ac:dyDescent="0.3">
      <c r="A4643" s="6">
        <v>44487</v>
      </c>
      <c r="B4643" s="3">
        <v>73</v>
      </c>
      <c r="C4643" s="3">
        <v>73</v>
      </c>
      <c r="D4643" s="3">
        <v>73</v>
      </c>
      <c r="E4643" s="3">
        <v>73</v>
      </c>
      <c r="F4643" s="3">
        <v>10</v>
      </c>
      <c r="G4643" s="3">
        <v>73</v>
      </c>
    </row>
    <row r="4644" spans="1:7" x14ac:dyDescent="0.3">
      <c r="A4644" s="6">
        <v>44488</v>
      </c>
      <c r="B4644" s="3">
        <v>72.88</v>
      </c>
      <c r="C4644" s="3">
        <v>72.88</v>
      </c>
      <c r="D4644" s="3">
        <v>72.88</v>
      </c>
      <c r="E4644" s="3">
        <v>72.88</v>
      </c>
      <c r="F4644" s="3">
        <v>0</v>
      </c>
      <c r="G4644" s="3">
        <v>72.88</v>
      </c>
    </row>
    <row r="4645" spans="1:7" x14ac:dyDescent="0.3">
      <c r="A4645" s="6">
        <v>44489</v>
      </c>
      <c r="B4645" s="3">
        <v>74.900000000000006</v>
      </c>
      <c r="C4645" s="3">
        <v>74.900000000000006</v>
      </c>
      <c r="D4645" s="3">
        <v>74.900000000000006</v>
      </c>
      <c r="E4645" s="3">
        <v>74.900000000000006</v>
      </c>
      <c r="F4645" s="3">
        <v>1</v>
      </c>
      <c r="G4645" s="3">
        <v>74.430000000000007</v>
      </c>
    </row>
    <row r="4646" spans="1:7" x14ac:dyDescent="0.3">
      <c r="A4646" s="6">
        <v>44490</v>
      </c>
      <c r="B4646" s="3">
        <v>74.25</v>
      </c>
      <c r="C4646" s="3">
        <v>74.25</v>
      </c>
      <c r="D4646" s="3">
        <v>71.5</v>
      </c>
      <c r="E4646" s="3">
        <v>71.5</v>
      </c>
      <c r="F4646" s="3">
        <v>11</v>
      </c>
      <c r="G4646" s="3">
        <v>72.28</v>
      </c>
    </row>
    <row r="4647" spans="1:7" x14ac:dyDescent="0.3">
      <c r="A4647" s="6">
        <v>44491</v>
      </c>
      <c r="B4647" s="3">
        <v>69.599999999999994</v>
      </c>
      <c r="C4647" s="3">
        <v>69.599999999999994</v>
      </c>
      <c r="D4647" s="3">
        <v>69.3</v>
      </c>
      <c r="E4647" s="3">
        <v>69.3</v>
      </c>
      <c r="F4647" s="3">
        <v>23</v>
      </c>
      <c r="G4647" s="3">
        <v>69.3</v>
      </c>
    </row>
    <row r="4648" spans="1:7" x14ac:dyDescent="0.3">
      <c r="A4648" s="6">
        <v>44494</v>
      </c>
      <c r="B4648" s="3">
        <v>75.08</v>
      </c>
      <c r="C4648" s="3">
        <v>75.08</v>
      </c>
      <c r="D4648" s="3">
        <v>75.08</v>
      </c>
      <c r="E4648" s="3">
        <v>75.08</v>
      </c>
      <c r="F4648" s="3">
        <v>0</v>
      </c>
      <c r="G4648" s="3">
        <v>75.08</v>
      </c>
    </row>
    <row r="4649" spans="1:7" x14ac:dyDescent="0.3">
      <c r="A4649" s="6">
        <v>44495</v>
      </c>
      <c r="B4649" s="3">
        <v>79.5</v>
      </c>
      <c r="C4649" s="3">
        <v>79.5</v>
      </c>
      <c r="D4649" s="3">
        <v>77</v>
      </c>
      <c r="E4649" s="3">
        <v>77</v>
      </c>
      <c r="F4649" s="3">
        <v>15</v>
      </c>
      <c r="G4649" s="3">
        <v>76.099999999999994</v>
      </c>
    </row>
    <row r="4650" spans="1:7" x14ac:dyDescent="0.3">
      <c r="A4650" s="6">
        <v>44496</v>
      </c>
      <c r="B4650" s="3">
        <v>72.5</v>
      </c>
      <c r="C4650" s="3">
        <v>72.5</v>
      </c>
      <c r="D4650" s="3">
        <v>72.5</v>
      </c>
      <c r="E4650" s="3">
        <v>72.5</v>
      </c>
      <c r="F4650" s="3">
        <v>2</v>
      </c>
      <c r="G4650" s="3">
        <v>72.5</v>
      </c>
    </row>
    <row r="4651" spans="1:7" x14ac:dyDescent="0.3">
      <c r="A4651" s="6">
        <v>44497</v>
      </c>
      <c r="B4651" s="3">
        <v>68</v>
      </c>
      <c r="C4651" s="3">
        <v>71.5</v>
      </c>
      <c r="D4651" s="3">
        <v>67.8</v>
      </c>
      <c r="E4651" s="3">
        <v>71.25</v>
      </c>
      <c r="F4651" s="3">
        <v>19</v>
      </c>
      <c r="G4651" s="3">
        <v>71.25</v>
      </c>
    </row>
    <row r="4652" spans="1:7" x14ac:dyDescent="0.3">
      <c r="A4652" s="6">
        <v>44498</v>
      </c>
      <c r="B4652" s="3">
        <v>62.5</v>
      </c>
      <c r="C4652" s="3">
        <v>62.5</v>
      </c>
      <c r="D4652" s="3">
        <v>61.95</v>
      </c>
      <c r="E4652" s="3">
        <v>62</v>
      </c>
      <c r="F4652" s="3">
        <v>27</v>
      </c>
      <c r="G4652" s="3">
        <v>61.43</v>
      </c>
    </row>
    <row r="4653" spans="1:7" x14ac:dyDescent="0.3">
      <c r="A4653" s="6">
        <v>44501</v>
      </c>
      <c r="B4653" s="3">
        <v>58.2</v>
      </c>
      <c r="C4653" s="3">
        <v>58.2</v>
      </c>
      <c r="D4653" s="3">
        <v>55</v>
      </c>
      <c r="E4653" s="3">
        <v>55</v>
      </c>
      <c r="F4653" s="3">
        <v>9</v>
      </c>
      <c r="G4653" s="3">
        <v>55</v>
      </c>
    </row>
    <row r="4654" spans="1:7" x14ac:dyDescent="0.3">
      <c r="A4654" s="6">
        <v>44502</v>
      </c>
      <c r="B4654" s="3">
        <v>61.63</v>
      </c>
      <c r="C4654" s="3">
        <v>61.63</v>
      </c>
      <c r="D4654" s="3">
        <v>61.63</v>
      </c>
      <c r="E4654" s="3">
        <v>61.63</v>
      </c>
      <c r="F4654" s="3">
        <v>0</v>
      </c>
      <c r="G4654" s="3">
        <v>61.63</v>
      </c>
    </row>
    <row r="4655" spans="1:7" x14ac:dyDescent="0.3">
      <c r="A4655" s="6">
        <v>44503</v>
      </c>
      <c r="B4655" s="3">
        <v>63.5</v>
      </c>
      <c r="C4655" s="3">
        <v>63.5</v>
      </c>
      <c r="D4655" s="3">
        <v>62.6</v>
      </c>
      <c r="E4655" s="3">
        <v>62.6</v>
      </c>
      <c r="F4655" s="3">
        <v>18</v>
      </c>
      <c r="G4655" s="3">
        <v>62.6</v>
      </c>
    </row>
    <row r="4656" spans="1:7" x14ac:dyDescent="0.3">
      <c r="A4656" s="6">
        <v>44504</v>
      </c>
      <c r="B4656" s="3">
        <v>60.75</v>
      </c>
      <c r="C4656" s="3">
        <v>60.75</v>
      </c>
      <c r="D4656" s="3">
        <v>60.75</v>
      </c>
      <c r="E4656" s="3">
        <v>60.75</v>
      </c>
      <c r="F4656" s="3">
        <v>1</v>
      </c>
      <c r="G4656" s="3">
        <v>60.75</v>
      </c>
    </row>
    <row r="4657" spans="1:7" x14ac:dyDescent="0.3">
      <c r="A4657" s="6">
        <v>44505</v>
      </c>
      <c r="B4657" s="3">
        <v>62</v>
      </c>
      <c r="C4657" s="3">
        <v>62</v>
      </c>
      <c r="D4657" s="3">
        <v>62</v>
      </c>
      <c r="E4657" s="3">
        <v>62</v>
      </c>
      <c r="F4657" s="3">
        <v>3</v>
      </c>
      <c r="G4657" s="3">
        <v>62</v>
      </c>
    </row>
    <row r="4658" spans="1:7" x14ac:dyDescent="0.3">
      <c r="A4658" s="6">
        <v>44508</v>
      </c>
      <c r="B4658" s="3">
        <v>64.900000000000006</v>
      </c>
      <c r="C4658" s="3">
        <v>64.900000000000006</v>
      </c>
      <c r="D4658" s="3">
        <v>64.900000000000006</v>
      </c>
      <c r="E4658" s="3">
        <v>64.900000000000006</v>
      </c>
      <c r="F4658" s="3">
        <v>0</v>
      </c>
      <c r="G4658" s="3">
        <v>64.900000000000006</v>
      </c>
    </row>
    <row r="4659" spans="1:7" x14ac:dyDescent="0.3">
      <c r="A4659" s="6">
        <v>44509</v>
      </c>
      <c r="B4659" s="3">
        <v>68.13</v>
      </c>
      <c r="C4659" s="3">
        <v>68.13</v>
      </c>
      <c r="D4659" s="3">
        <v>68.13</v>
      </c>
      <c r="E4659" s="3">
        <v>68.13</v>
      </c>
      <c r="F4659" s="3">
        <v>0</v>
      </c>
      <c r="G4659" s="3">
        <v>68.13</v>
      </c>
    </row>
    <row r="4660" spans="1:7" x14ac:dyDescent="0.3">
      <c r="A4660" s="6">
        <v>44510</v>
      </c>
      <c r="B4660" s="3">
        <v>66.599999999999994</v>
      </c>
      <c r="C4660" s="3">
        <v>66.599999999999994</v>
      </c>
      <c r="D4660" s="3">
        <v>66.599999999999994</v>
      </c>
      <c r="E4660" s="3">
        <v>66.599999999999994</v>
      </c>
      <c r="F4660" s="3">
        <v>1</v>
      </c>
      <c r="G4660" s="3">
        <v>66.599999999999994</v>
      </c>
    </row>
    <row r="4661" spans="1:7" x14ac:dyDescent="0.3">
      <c r="A4661" s="6">
        <v>44511</v>
      </c>
      <c r="B4661" s="3">
        <v>70.930000000000007</v>
      </c>
      <c r="C4661" s="3">
        <v>70.930000000000007</v>
      </c>
      <c r="D4661" s="3">
        <v>70.930000000000007</v>
      </c>
      <c r="E4661" s="3">
        <v>70.930000000000007</v>
      </c>
      <c r="F4661" s="3">
        <v>0</v>
      </c>
      <c r="G4661" s="3">
        <v>70.930000000000007</v>
      </c>
    </row>
    <row r="4662" spans="1:7" x14ac:dyDescent="0.3">
      <c r="A4662" s="6">
        <v>44512</v>
      </c>
      <c r="B4662" s="3">
        <v>72.400000000000006</v>
      </c>
      <c r="C4662" s="3">
        <v>72.400000000000006</v>
      </c>
      <c r="D4662" s="3">
        <v>72.400000000000006</v>
      </c>
      <c r="E4662" s="3">
        <v>72.400000000000006</v>
      </c>
      <c r="F4662" s="3">
        <v>1</v>
      </c>
      <c r="G4662" s="3">
        <v>72.400000000000006</v>
      </c>
    </row>
    <row r="4663" spans="1:7" x14ac:dyDescent="0.3">
      <c r="A4663" s="6">
        <v>44515</v>
      </c>
      <c r="B4663" s="3">
        <v>76.05</v>
      </c>
      <c r="C4663" s="3">
        <v>79</v>
      </c>
      <c r="D4663" s="3">
        <v>76.05</v>
      </c>
      <c r="E4663" s="3">
        <v>79</v>
      </c>
      <c r="F4663" s="3">
        <v>34</v>
      </c>
      <c r="G4663" s="3">
        <v>79</v>
      </c>
    </row>
    <row r="4664" spans="1:7" x14ac:dyDescent="0.3">
      <c r="A4664" s="6">
        <v>44516</v>
      </c>
      <c r="B4664" s="3">
        <v>81</v>
      </c>
      <c r="C4664" s="3">
        <v>81</v>
      </c>
      <c r="D4664" s="3">
        <v>81</v>
      </c>
      <c r="E4664" s="3">
        <v>81</v>
      </c>
      <c r="F4664" s="3">
        <v>4</v>
      </c>
      <c r="G4664" s="3">
        <v>81</v>
      </c>
    </row>
    <row r="4665" spans="1:7" x14ac:dyDescent="0.3">
      <c r="A4665" s="6">
        <v>44517</v>
      </c>
      <c r="B4665" s="3">
        <v>85</v>
      </c>
      <c r="C4665" s="3">
        <v>85.5</v>
      </c>
      <c r="D4665" s="3">
        <v>84.75</v>
      </c>
      <c r="E4665" s="3">
        <v>84.75</v>
      </c>
      <c r="F4665" s="3">
        <v>15</v>
      </c>
      <c r="G4665" s="3">
        <v>85.25</v>
      </c>
    </row>
    <row r="4666" spans="1:7" x14ac:dyDescent="0.3">
      <c r="A4666" s="6">
        <v>44518</v>
      </c>
      <c r="B4666" s="3">
        <v>83.2</v>
      </c>
      <c r="C4666" s="3">
        <v>83.2</v>
      </c>
      <c r="D4666" s="3">
        <v>80.8</v>
      </c>
      <c r="E4666" s="3">
        <v>80.8</v>
      </c>
      <c r="F4666" s="3">
        <v>55</v>
      </c>
      <c r="G4666" s="3">
        <v>80.8</v>
      </c>
    </row>
    <row r="4667" spans="1:7" x14ac:dyDescent="0.3">
      <c r="A4667" s="6">
        <v>44519</v>
      </c>
      <c r="B4667" s="3">
        <v>81</v>
      </c>
      <c r="C4667" s="3">
        <v>81.099999999999994</v>
      </c>
      <c r="D4667" s="3">
        <v>81</v>
      </c>
      <c r="E4667" s="3">
        <v>81.099999999999994</v>
      </c>
      <c r="F4667" s="3">
        <v>16</v>
      </c>
      <c r="G4667" s="3">
        <v>81.099999999999994</v>
      </c>
    </row>
    <row r="4668" spans="1:7" x14ac:dyDescent="0.3">
      <c r="A4668" s="6">
        <v>44522</v>
      </c>
      <c r="B4668" s="3">
        <v>87.8</v>
      </c>
      <c r="C4668" s="3">
        <v>88.75</v>
      </c>
      <c r="D4668" s="3">
        <v>87.8</v>
      </c>
      <c r="E4668" s="3">
        <v>88.75</v>
      </c>
      <c r="F4668" s="3">
        <v>6</v>
      </c>
      <c r="G4668" s="3">
        <v>88.75</v>
      </c>
    </row>
    <row r="4669" spans="1:7" x14ac:dyDescent="0.3">
      <c r="A4669" s="6">
        <v>44523</v>
      </c>
      <c r="B4669" s="3">
        <v>86.73</v>
      </c>
      <c r="C4669" s="3">
        <v>86.73</v>
      </c>
      <c r="D4669" s="3">
        <v>86.73</v>
      </c>
      <c r="E4669" s="3">
        <v>86.73</v>
      </c>
      <c r="F4669" s="3">
        <v>0</v>
      </c>
      <c r="G4669" s="3">
        <v>86.73</v>
      </c>
    </row>
    <row r="4670" spans="1:7" x14ac:dyDescent="0.3">
      <c r="A4670" s="6">
        <v>44524</v>
      </c>
      <c r="B4670" s="3">
        <v>87.5</v>
      </c>
      <c r="C4670" s="3">
        <v>88</v>
      </c>
      <c r="D4670" s="3">
        <v>87.5</v>
      </c>
      <c r="E4670" s="3">
        <v>88</v>
      </c>
      <c r="F4670" s="3">
        <v>2</v>
      </c>
      <c r="G4670" s="3">
        <v>88</v>
      </c>
    </row>
    <row r="4671" spans="1:7" x14ac:dyDescent="0.3">
      <c r="A4671" s="6">
        <v>44525</v>
      </c>
      <c r="B4671" s="3">
        <v>94</v>
      </c>
      <c r="C4671" s="3">
        <v>95.1</v>
      </c>
      <c r="D4671" s="3">
        <v>94</v>
      </c>
      <c r="E4671" s="3">
        <v>95.1</v>
      </c>
      <c r="F4671" s="3">
        <v>6</v>
      </c>
      <c r="G4671" s="3">
        <v>94</v>
      </c>
    </row>
    <row r="4672" spans="1:7" x14ac:dyDescent="0.3">
      <c r="A4672" s="6">
        <v>44526</v>
      </c>
      <c r="B4672" s="3">
        <v>90.23</v>
      </c>
      <c r="C4672" s="3">
        <v>90.23</v>
      </c>
      <c r="D4672" s="3">
        <v>90.23</v>
      </c>
      <c r="E4672" s="3">
        <v>90.23</v>
      </c>
      <c r="F4672" s="3">
        <v>0</v>
      </c>
      <c r="G4672" s="3">
        <v>90.23</v>
      </c>
    </row>
    <row r="4673" spans="1:7" x14ac:dyDescent="0.3">
      <c r="A4673" s="6">
        <v>44529</v>
      </c>
      <c r="B4673" s="3">
        <v>106.13</v>
      </c>
      <c r="C4673" s="3">
        <v>107</v>
      </c>
      <c r="D4673" s="3">
        <v>106.13</v>
      </c>
      <c r="E4673" s="3">
        <v>107</v>
      </c>
      <c r="F4673" s="3">
        <v>3</v>
      </c>
      <c r="G4673" s="3">
        <v>100.5</v>
      </c>
    </row>
    <row r="4674" spans="1:7" x14ac:dyDescent="0.3">
      <c r="A4674" s="6">
        <v>44530</v>
      </c>
      <c r="B4674" s="3">
        <v>105</v>
      </c>
      <c r="C4674" s="3">
        <v>105</v>
      </c>
      <c r="D4674" s="3">
        <v>101</v>
      </c>
      <c r="E4674" s="3">
        <v>101</v>
      </c>
      <c r="F4674" s="3">
        <v>8</v>
      </c>
      <c r="G4674" s="3">
        <v>102.26</v>
      </c>
    </row>
    <row r="4675" spans="1:7" x14ac:dyDescent="0.3">
      <c r="A4675" s="6">
        <v>44531</v>
      </c>
      <c r="B4675" s="3">
        <v>66.5</v>
      </c>
      <c r="C4675" s="3">
        <v>67</v>
      </c>
      <c r="D4675" s="3">
        <v>65.8</v>
      </c>
      <c r="E4675" s="3">
        <v>67</v>
      </c>
      <c r="F4675" s="3">
        <v>29</v>
      </c>
      <c r="G4675" s="3">
        <v>67</v>
      </c>
    </row>
    <row r="4676" spans="1:7" x14ac:dyDescent="0.3">
      <c r="A4676" s="6">
        <v>44532</v>
      </c>
      <c r="B4676" s="3">
        <v>65.25</v>
      </c>
      <c r="C4676" s="3">
        <v>68.63</v>
      </c>
      <c r="D4676" s="3">
        <v>65.25</v>
      </c>
      <c r="E4676" s="3">
        <v>68.63</v>
      </c>
      <c r="F4676" s="3">
        <v>31</v>
      </c>
      <c r="G4676" s="3">
        <v>68.63</v>
      </c>
    </row>
    <row r="4677" spans="1:7" x14ac:dyDescent="0.3">
      <c r="A4677" s="6">
        <v>44533</v>
      </c>
      <c r="B4677" s="3">
        <v>69.5</v>
      </c>
      <c r="C4677" s="3">
        <v>70.95</v>
      </c>
      <c r="D4677" s="3">
        <v>69.5</v>
      </c>
      <c r="E4677" s="3">
        <v>70</v>
      </c>
      <c r="F4677" s="3">
        <v>21</v>
      </c>
      <c r="G4677" s="3">
        <v>70</v>
      </c>
    </row>
    <row r="4678" spans="1:7" x14ac:dyDescent="0.3">
      <c r="A4678" s="6">
        <v>44536</v>
      </c>
      <c r="B4678" s="3">
        <v>68</v>
      </c>
      <c r="C4678" s="3">
        <v>70</v>
      </c>
      <c r="D4678" s="3">
        <v>68</v>
      </c>
      <c r="E4678" s="3">
        <v>70</v>
      </c>
      <c r="F4678" s="3">
        <v>15</v>
      </c>
      <c r="G4678" s="3">
        <v>70</v>
      </c>
    </row>
    <row r="4679" spans="1:7" x14ac:dyDescent="0.3">
      <c r="A4679" s="6">
        <v>44537</v>
      </c>
      <c r="B4679" s="3">
        <v>76.650000000000006</v>
      </c>
      <c r="C4679" s="3">
        <v>77.25</v>
      </c>
      <c r="D4679" s="3">
        <v>76.569999999999993</v>
      </c>
      <c r="E4679" s="3">
        <v>77.25</v>
      </c>
      <c r="F4679" s="3">
        <v>40</v>
      </c>
      <c r="G4679" s="3">
        <v>77.25</v>
      </c>
    </row>
    <row r="4680" spans="1:7" x14ac:dyDescent="0.3">
      <c r="A4680" s="6">
        <v>44538</v>
      </c>
      <c r="B4680" s="3">
        <v>78</v>
      </c>
      <c r="C4680" s="3">
        <v>85</v>
      </c>
      <c r="D4680" s="3">
        <v>78</v>
      </c>
      <c r="E4680" s="3">
        <v>83.95</v>
      </c>
      <c r="F4680" s="3">
        <v>12</v>
      </c>
      <c r="G4680" s="3">
        <v>83.95</v>
      </c>
    </row>
    <row r="4681" spans="1:7" x14ac:dyDescent="0.3">
      <c r="A4681" s="6">
        <v>44539</v>
      </c>
      <c r="B4681" s="3">
        <v>78.05</v>
      </c>
      <c r="C4681" s="3">
        <v>81</v>
      </c>
      <c r="D4681" s="3">
        <v>78.05</v>
      </c>
      <c r="E4681" s="3">
        <v>79.05</v>
      </c>
      <c r="F4681" s="3">
        <v>36</v>
      </c>
      <c r="G4681" s="3">
        <v>79.75</v>
      </c>
    </row>
    <row r="4682" spans="1:7" x14ac:dyDescent="0.3">
      <c r="A4682" s="6">
        <v>44540</v>
      </c>
      <c r="B4682" s="3">
        <v>78.2</v>
      </c>
      <c r="C4682" s="3">
        <v>78.38</v>
      </c>
      <c r="D4682" s="3">
        <v>77.3</v>
      </c>
      <c r="E4682" s="3">
        <v>78.38</v>
      </c>
      <c r="F4682" s="3">
        <v>10</v>
      </c>
      <c r="G4682" s="3">
        <v>78.38</v>
      </c>
    </row>
    <row r="4683" spans="1:7" x14ac:dyDescent="0.3">
      <c r="A4683" s="6">
        <v>44543</v>
      </c>
      <c r="B4683" s="3">
        <v>89</v>
      </c>
      <c r="C4683" s="3">
        <v>90</v>
      </c>
      <c r="D4683" s="3">
        <v>87.5</v>
      </c>
      <c r="E4683" s="3">
        <v>89.05</v>
      </c>
      <c r="F4683" s="3">
        <v>20</v>
      </c>
      <c r="G4683" s="3">
        <v>89.05</v>
      </c>
    </row>
    <row r="4684" spans="1:7" x14ac:dyDescent="0.3">
      <c r="A4684" s="6">
        <v>44544</v>
      </c>
      <c r="B4684" s="3">
        <v>99.15</v>
      </c>
      <c r="C4684" s="3">
        <v>100</v>
      </c>
      <c r="D4684" s="3">
        <v>87</v>
      </c>
      <c r="E4684" s="3">
        <v>87</v>
      </c>
      <c r="F4684" s="3">
        <v>40</v>
      </c>
      <c r="G4684" s="3">
        <v>87</v>
      </c>
    </row>
    <row r="4685" spans="1:7" x14ac:dyDescent="0.3">
      <c r="A4685" s="6">
        <v>44545</v>
      </c>
      <c r="B4685" s="3">
        <v>91</v>
      </c>
      <c r="C4685" s="3">
        <v>95</v>
      </c>
      <c r="D4685" s="3">
        <v>91</v>
      </c>
      <c r="E4685" s="3">
        <v>95</v>
      </c>
      <c r="F4685" s="3">
        <v>49</v>
      </c>
      <c r="G4685" s="3">
        <v>96.5</v>
      </c>
    </row>
    <row r="4686" spans="1:7" x14ac:dyDescent="0.3">
      <c r="A4686" s="6">
        <v>44546</v>
      </c>
      <c r="B4686" s="3">
        <v>100</v>
      </c>
      <c r="C4686" s="3">
        <v>107</v>
      </c>
      <c r="D4686" s="3">
        <v>99</v>
      </c>
      <c r="E4686" s="3">
        <v>107</v>
      </c>
      <c r="F4686" s="3">
        <v>69</v>
      </c>
      <c r="G4686" s="3">
        <v>107</v>
      </c>
    </row>
    <row r="4687" spans="1:7" x14ac:dyDescent="0.3">
      <c r="A4687" s="6">
        <v>44547</v>
      </c>
      <c r="B4687" s="3">
        <v>102.25</v>
      </c>
      <c r="C4687" s="3">
        <v>102.25</v>
      </c>
      <c r="D4687" s="3">
        <v>100</v>
      </c>
      <c r="E4687" s="3">
        <v>100</v>
      </c>
      <c r="F4687" s="3">
        <v>38</v>
      </c>
      <c r="G4687" s="3">
        <v>100</v>
      </c>
    </row>
    <row r="4688" spans="1:7" x14ac:dyDescent="0.3">
      <c r="A4688" s="6">
        <v>44550</v>
      </c>
      <c r="B4688" s="3">
        <v>105</v>
      </c>
      <c r="C4688" s="3">
        <v>105.2</v>
      </c>
      <c r="D4688" s="3">
        <v>104.3</v>
      </c>
      <c r="E4688" s="3">
        <v>104.5</v>
      </c>
      <c r="F4688" s="3">
        <v>21</v>
      </c>
      <c r="G4688" s="3">
        <v>105.25</v>
      </c>
    </row>
    <row r="4689" spans="1:7" x14ac:dyDescent="0.3">
      <c r="A4689" s="6">
        <v>44551</v>
      </c>
      <c r="B4689" s="3">
        <v>112.5</v>
      </c>
      <c r="C4689" s="3">
        <v>117.5</v>
      </c>
      <c r="D4689" s="3">
        <v>112.5</v>
      </c>
      <c r="E4689" s="3">
        <v>116.1</v>
      </c>
      <c r="F4689" s="3">
        <v>54</v>
      </c>
      <c r="G4689" s="3">
        <v>116.1</v>
      </c>
    </row>
    <row r="4690" spans="1:7" x14ac:dyDescent="0.3">
      <c r="A4690" s="6">
        <v>44552</v>
      </c>
      <c r="B4690" s="3">
        <v>110</v>
      </c>
      <c r="C4690" s="3">
        <v>110.5</v>
      </c>
      <c r="D4690" s="3">
        <v>106</v>
      </c>
      <c r="E4690" s="3">
        <v>106</v>
      </c>
      <c r="F4690" s="3">
        <v>57</v>
      </c>
      <c r="G4690" s="3">
        <v>107.5</v>
      </c>
    </row>
    <row r="4691" spans="1:7" x14ac:dyDescent="0.3">
      <c r="A4691" s="6">
        <v>44553</v>
      </c>
      <c r="B4691" s="3">
        <v>98.98</v>
      </c>
      <c r="C4691" s="3">
        <v>98.98</v>
      </c>
      <c r="D4691" s="3">
        <v>95</v>
      </c>
      <c r="E4691" s="3">
        <v>95.5</v>
      </c>
      <c r="F4691" s="3">
        <v>20</v>
      </c>
      <c r="G4691" s="3">
        <v>95.5</v>
      </c>
    </row>
    <row r="4692" spans="1:7" x14ac:dyDescent="0.3">
      <c r="A4692" s="6">
        <v>44557</v>
      </c>
      <c r="B4692" s="3">
        <v>82</v>
      </c>
      <c r="C4692" s="3">
        <v>82</v>
      </c>
      <c r="D4692" s="3">
        <v>81.5</v>
      </c>
      <c r="E4692" s="3">
        <v>81.5</v>
      </c>
      <c r="F4692" s="3">
        <v>10</v>
      </c>
      <c r="G4692" s="3">
        <v>81.5</v>
      </c>
    </row>
    <row r="4693" spans="1:7" x14ac:dyDescent="0.3">
      <c r="A4693" s="6">
        <v>44558</v>
      </c>
      <c r="B4693" s="3">
        <v>81</v>
      </c>
      <c r="C4693" s="3">
        <v>83</v>
      </c>
      <c r="D4693" s="3">
        <v>81</v>
      </c>
      <c r="E4693" s="3">
        <v>82.5</v>
      </c>
      <c r="F4693" s="3">
        <v>40</v>
      </c>
      <c r="G4693" s="3">
        <v>81.5</v>
      </c>
    </row>
    <row r="4694" spans="1:7" x14ac:dyDescent="0.3">
      <c r="A4694" s="6">
        <v>44559</v>
      </c>
      <c r="B4694" s="3">
        <v>77</v>
      </c>
      <c r="C4694" s="3">
        <v>78</v>
      </c>
      <c r="D4694" s="3">
        <v>77</v>
      </c>
      <c r="E4694" s="3">
        <v>77</v>
      </c>
      <c r="F4694" s="3">
        <v>7</v>
      </c>
      <c r="G4694" s="3">
        <v>75.349999999999994</v>
      </c>
    </row>
    <row r="4695" spans="1:7" x14ac:dyDescent="0.3">
      <c r="A4695" s="6">
        <v>44560</v>
      </c>
      <c r="B4695" s="3">
        <v>73</v>
      </c>
      <c r="C4695" s="3">
        <v>76</v>
      </c>
      <c r="D4695" s="3">
        <v>73</v>
      </c>
      <c r="E4695" s="3">
        <v>75</v>
      </c>
      <c r="F4695" s="3">
        <v>60</v>
      </c>
      <c r="G4695" s="3">
        <v>75.5</v>
      </c>
    </row>
    <row r="4696" spans="1:7" x14ac:dyDescent="0.3">
      <c r="A4696" s="6">
        <v>44564</v>
      </c>
      <c r="B4696" s="3">
        <v>60.5</v>
      </c>
      <c r="C4696" s="3">
        <v>60.5</v>
      </c>
      <c r="D4696" s="3">
        <v>60</v>
      </c>
      <c r="E4696" s="3">
        <v>60</v>
      </c>
      <c r="F4696" s="3">
        <v>7</v>
      </c>
      <c r="G4696" s="3">
        <v>60.5</v>
      </c>
    </row>
    <row r="4697" spans="1:7" x14ac:dyDescent="0.3">
      <c r="A4697" s="6">
        <v>44565</v>
      </c>
      <c r="B4697" s="3">
        <v>63</v>
      </c>
      <c r="C4697" s="3">
        <v>63.5</v>
      </c>
      <c r="D4697" s="3">
        <v>63</v>
      </c>
      <c r="E4697" s="3">
        <v>63.5</v>
      </c>
      <c r="F4697" s="3">
        <v>7</v>
      </c>
      <c r="G4697" s="3">
        <v>63.5</v>
      </c>
    </row>
    <row r="4698" spans="1:7" x14ac:dyDescent="0.3">
      <c r="A4698" s="6">
        <v>44566</v>
      </c>
      <c r="B4698" s="3">
        <v>62</v>
      </c>
      <c r="C4698" s="3">
        <v>62</v>
      </c>
      <c r="D4698" s="3">
        <v>61.7</v>
      </c>
      <c r="E4698" s="3">
        <v>61.7</v>
      </c>
      <c r="F4698" s="3">
        <v>8</v>
      </c>
      <c r="G4698" s="3">
        <v>60.75</v>
      </c>
    </row>
    <row r="4699" spans="1:7" x14ac:dyDescent="0.3">
      <c r="A4699" s="6">
        <v>44567</v>
      </c>
      <c r="B4699" s="3">
        <v>59</v>
      </c>
      <c r="C4699" s="3">
        <v>59</v>
      </c>
      <c r="D4699" s="3">
        <v>57</v>
      </c>
      <c r="E4699" s="3">
        <v>57</v>
      </c>
      <c r="F4699" s="3">
        <v>18</v>
      </c>
      <c r="G4699" s="3">
        <v>57</v>
      </c>
    </row>
    <row r="4700" spans="1:7" x14ac:dyDescent="0.3">
      <c r="A4700" s="6">
        <v>44568</v>
      </c>
      <c r="B4700" s="3">
        <v>56.75</v>
      </c>
      <c r="C4700" s="3">
        <v>56.75</v>
      </c>
      <c r="D4700" s="3">
        <v>54.2</v>
      </c>
      <c r="E4700" s="3">
        <v>54.75</v>
      </c>
      <c r="F4700" s="3">
        <v>36</v>
      </c>
      <c r="G4700" s="3">
        <v>54.75</v>
      </c>
    </row>
    <row r="4701" spans="1:7" x14ac:dyDescent="0.3">
      <c r="A4701" s="6">
        <v>44571</v>
      </c>
      <c r="B4701" s="3">
        <v>52</v>
      </c>
      <c r="C4701" s="3">
        <v>52.25</v>
      </c>
      <c r="D4701" s="3">
        <v>52</v>
      </c>
      <c r="E4701" s="3">
        <v>52</v>
      </c>
      <c r="F4701" s="3">
        <v>14</v>
      </c>
      <c r="G4701" s="3">
        <v>52</v>
      </c>
    </row>
    <row r="4702" spans="1:7" x14ac:dyDescent="0.3">
      <c r="A4702" s="6">
        <v>44572</v>
      </c>
      <c r="B4702" s="3">
        <v>54.95</v>
      </c>
      <c r="C4702" s="3">
        <v>54.95</v>
      </c>
      <c r="D4702" s="3">
        <v>53.25</v>
      </c>
      <c r="E4702" s="3">
        <v>53.25</v>
      </c>
      <c r="F4702" s="3">
        <v>40</v>
      </c>
      <c r="G4702" s="3">
        <v>53.5</v>
      </c>
    </row>
    <row r="4703" spans="1:7" x14ac:dyDescent="0.3">
      <c r="A4703" s="6">
        <v>44573</v>
      </c>
      <c r="B4703" s="3">
        <v>53.5</v>
      </c>
      <c r="C4703" s="3">
        <v>53.6</v>
      </c>
      <c r="D4703" s="3">
        <v>53.5</v>
      </c>
      <c r="E4703" s="3">
        <v>53.6</v>
      </c>
      <c r="F4703" s="3">
        <v>7</v>
      </c>
      <c r="G4703" s="3">
        <v>53.6</v>
      </c>
    </row>
    <row r="4704" spans="1:7" x14ac:dyDescent="0.3">
      <c r="A4704" s="6">
        <v>44574</v>
      </c>
      <c r="B4704" s="3">
        <v>53</v>
      </c>
      <c r="C4704" s="3">
        <v>53.75</v>
      </c>
      <c r="D4704" s="3">
        <v>51</v>
      </c>
      <c r="E4704" s="3">
        <v>53.75</v>
      </c>
      <c r="F4704" s="3">
        <v>45</v>
      </c>
      <c r="G4704" s="3">
        <v>53.75</v>
      </c>
    </row>
    <row r="4705" spans="1:7" x14ac:dyDescent="0.3">
      <c r="A4705" s="6">
        <v>44575</v>
      </c>
      <c r="B4705" s="3">
        <v>58</v>
      </c>
      <c r="C4705" s="3">
        <v>60</v>
      </c>
      <c r="D4705" s="3">
        <v>58</v>
      </c>
      <c r="E4705" s="3">
        <v>59.7</v>
      </c>
      <c r="F4705" s="3">
        <v>37</v>
      </c>
      <c r="G4705" s="3">
        <v>59.75</v>
      </c>
    </row>
    <row r="4706" spans="1:7" x14ac:dyDescent="0.3">
      <c r="A4706" s="6">
        <v>44578</v>
      </c>
      <c r="B4706" s="3">
        <v>60</v>
      </c>
      <c r="C4706" s="3">
        <v>60.55</v>
      </c>
      <c r="D4706" s="3">
        <v>60</v>
      </c>
      <c r="E4706" s="3">
        <v>60.5</v>
      </c>
      <c r="F4706" s="3">
        <v>17</v>
      </c>
      <c r="G4706" s="3">
        <v>59.7</v>
      </c>
    </row>
    <row r="4707" spans="1:7" x14ac:dyDescent="0.3">
      <c r="A4707" s="6">
        <v>44579</v>
      </c>
      <c r="B4707" s="3">
        <v>59.75</v>
      </c>
      <c r="C4707" s="3">
        <v>61.25</v>
      </c>
      <c r="D4707" s="3">
        <v>59.75</v>
      </c>
      <c r="E4707" s="3">
        <v>61.25</v>
      </c>
      <c r="F4707" s="3">
        <v>20</v>
      </c>
      <c r="G4707" s="3">
        <v>61.25</v>
      </c>
    </row>
    <row r="4708" spans="1:7" x14ac:dyDescent="0.3">
      <c r="A4708" s="6">
        <v>44580</v>
      </c>
      <c r="B4708" s="3">
        <v>60</v>
      </c>
      <c r="C4708" s="3">
        <v>60.25</v>
      </c>
      <c r="D4708" s="3">
        <v>59.85</v>
      </c>
      <c r="E4708" s="3">
        <v>60.25</v>
      </c>
      <c r="F4708" s="3">
        <v>19</v>
      </c>
      <c r="G4708" s="3">
        <v>60.25</v>
      </c>
    </row>
    <row r="4709" spans="1:7" x14ac:dyDescent="0.3">
      <c r="A4709" s="6">
        <v>44581</v>
      </c>
      <c r="B4709" s="3">
        <v>57</v>
      </c>
      <c r="C4709" s="3">
        <v>58.35</v>
      </c>
      <c r="D4709" s="3">
        <v>57</v>
      </c>
      <c r="E4709" s="3">
        <v>58.35</v>
      </c>
      <c r="F4709" s="3">
        <v>16</v>
      </c>
      <c r="G4709" s="3">
        <v>58</v>
      </c>
    </row>
    <row r="4710" spans="1:7" x14ac:dyDescent="0.3">
      <c r="A4710" s="6">
        <v>44582</v>
      </c>
      <c r="B4710" s="3">
        <v>59.4</v>
      </c>
      <c r="C4710" s="3">
        <v>59.4</v>
      </c>
      <c r="D4710" s="3">
        <v>59.4</v>
      </c>
      <c r="E4710" s="3">
        <v>59.4</v>
      </c>
      <c r="F4710" s="3">
        <v>2</v>
      </c>
      <c r="G4710" s="3">
        <v>60</v>
      </c>
    </row>
    <row r="4711" spans="1:7" x14ac:dyDescent="0.3">
      <c r="A4711" s="6">
        <v>44585</v>
      </c>
      <c r="B4711" s="3">
        <v>63.45</v>
      </c>
      <c r="C4711" s="3">
        <v>66</v>
      </c>
      <c r="D4711" s="3">
        <v>63.45</v>
      </c>
      <c r="E4711" s="3">
        <v>66</v>
      </c>
      <c r="F4711" s="3">
        <v>12</v>
      </c>
      <c r="G4711" s="3">
        <v>69.98</v>
      </c>
    </row>
    <row r="4712" spans="1:7" x14ac:dyDescent="0.3">
      <c r="A4712" s="6">
        <v>44586</v>
      </c>
      <c r="B4712" s="3">
        <v>75</v>
      </c>
      <c r="C4712" s="3">
        <v>75.75</v>
      </c>
      <c r="D4712" s="3">
        <v>75</v>
      </c>
      <c r="E4712" s="3">
        <v>75.5</v>
      </c>
      <c r="F4712" s="3">
        <v>24</v>
      </c>
      <c r="G4712" s="3">
        <v>74</v>
      </c>
    </row>
    <row r="4713" spans="1:7" x14ac:dyDescent="0.3">
      <c r="A4713" s="6">
        <v>44587</v>
      </c>
      <c r="B4713" s="3">
        <v>69</v>
      </c>
      <c r="C4713" s="3">
        <v>70</v>
      </c>
      <c r="D4713" s="3">
        <v>67.5</v>
      </c>
      <c r="E4713" s="3">
        <v>67.650000000000006</v>
      </c>
      <c r="F4713" s="3">
        <v>41</v>
      </c>
      <c r="G4713" s="3">
        <v>67.650000000000006</v>
      </c>
    </row>
    <row r="4714" spans="1:7" x14ac:dyDescent="0.3">
      <c r="A4714" s="6">
        <v>44588</v>
      </c>
      <c r="B4714" s="3">
        <v>71.5</v>
      </c>
      <c r="C4714" s="3">
        <v>71.5</v>
      </c>
      <c r="D4714" s="3">
        <v>70.55</v>
      </c>
      <c r="E4714" s="3">
        <v>70.55</v>
      </c>
      <c r="F4714" s="3">
        <v>12</v>
      </c>
      <c r="G4714" s="3">
        <v>70.55</v>
      </c>
    </row>
    <row r="4715" spans="1:7" x14ac:dyDescent="0.3">
      <c r="A4715" s="6">
        <v>44589</v>
      </c>
      <c r="B4715" s="3">
        <v>71</v>
      </c>
      <c r="C4715" s="3">
        <v>72.5</v>
      </c>
      <c r="D4715" s="3">
        <v>71</v>
      </c>
      <c r="E4715" s="3">
        <v>72.5</v>
      </c>
      <c r="F4715" s="3">
        <v>8</v>
      </c>
      <c r="G4715" s="3">
        <v>72.5</v>
      </c>
    </row>
    <row r="4716" spans="1:7" x14ac:dyDescent="0.3">
      <c r="A4716" s="6">
        <v>44592</v>
      </c>
      <c r="B4716" s="3">
        <v>65</v>
      </c>
      <c r="C4716" s="3">
        <v>68</v>
      </c>
      <c r="D4716" s="3">
        <v>65</v>
      </c>
      <c r="E4716" s="3">
        <v>67.900000000000006</v>
      </c>
      <c r="F4716" s="3">
        <v>22</v>
      </c>
      <c r="G4716" s="3">
        <v>67.650000000000006</v>
      </c>
    </row>
    <row r="4717" spans="1:7" x14ac:dyDescent="0.3">
      <c r="A4717" s="6">
        <v>44593</v>
      </c>
      <c r="B4717" s="3">
        <v>50.7</v>
      </c>
      <c r="C4717" s="3">
        <v>50.7</v>
      </c>
      <c r="D4717" s="3">
        <v>50.7</v>
      </c>
      <c r="E4717" s="3">
        <v>50.7</v>
      </c>
      <c r="F4717" s="3">
        <v>2</v>
      </c>
      <c r="G4717" s="3">
        <v>50.43</v>
      </c>
    </row>
    <row r="4718" spans="1:7" x14ac:dyDescent="0.3">
      <c r="A4718" s="6">
        <v>44594</v>
      </c>
      <c r="B4718" s="3">
        <v>52.15</v>
      </c>
      <c r="C4718" s="3">
        <v>53.5</v>
      </c>
      <c r="D4718" s="3">
        <v>52.15</v>
      </c>
      <c r="E4718" s="3">
        <v>53.5</v>
      </c>
      <c r="F4718" s="3">
        <v>4</v>
      </c>
      <c r="G4718" s="3">
        <v>53.2</v>
      </c>
    </row>
    <row r="4719" spans="1:7" x14ac:dyDescent="0.3">
      <c r="A4719" s="6">
        <v>44595</v>
      </c>
      <c r="B4719" s="3">
        <v>51.5</v>
      </c>
      <c r="C4719" s="3">
        <v>51.5</v>
      </c>
      <c r="D4719" s="3">
        <v>51.5</v>
      </c>
      <c r="E4719" s="3">
        <v>51.5</v>
      </c>
      <c r="F4719" s="3">
        <v>4</v>
      </c>
      <c r="G4719" s="3">
        <v>51.5</v>
      </c>
    </row>
    <row r="4720" spans="1:7" x14ac:dyDescent="0.3">
      <c r="A4720" s="6">
        <v>44596</v>
      </c>
      <c r="B4720" s="3">
        <v>51</v>
      </c>
      <c r="C4720" s="3">
        <v>51</v>
      </c>
      <c r="D4720" s="3">
        <v>50</v>
      </c>
      <c r="E4720" s="3">
        <v>50.65</v>
      </c>
      <c r="F4720" s="3">
        <v>25</v>
      </c>
      <c r="G4720" s="3">
        <v>50.65</v>
      </c>
    </row>
    <row r="4721" spans="1:7" x14ac:dyDescent="0.3">
      <c r="A4721" s="6">
        <v>44599</v>
      </c>
      <c r="B4721" s="3">
        <v>50.5</v>
      </c>
      <c r="C4721" s="3">
        <v>50.5</v>
      </c>
      <c r="D4721" s="3">
        <v>50.5</v>
      </c>
      <c r="E4721" s="3">
        <v>50.5</v>
      </c>
      <c r="F4721" s="3">
        <v>4</v>
      </c>
      <c r="G4721" s="3">
        <v>50.5</v>
      </c>
    </row>
    <row r="4722" spans="1:7" x14ac:dyDescent="0.3">
      <c r="A4722" s="6">
        <v>44600</v>
      </c>
      <c r="B4722" s="3">
        <v>49.5</v>
      </c>
      <c r="C4722" s="3">
        <v>49.5</v>
      </c>
      <c r="D4722" s="3">
        <v>46</v>
      </c>
      <c r="E4722" s="3">
        <v>46</v>
      </c>
      <c r="F4722" s="3">
        <v>46</v>
      </c>
      <c r="G4722" s="3">
        <v>46</v>
      </c>
    </row>
    <row r="4723" spans="1:7" x14ac:dyDescent="0.3">
      <c r="A4723" s="6">
        <v>44601</v>
      </c>
      <c r="B4723" s="3">
        <v>44.45</v>
      </c>
      <c r="C4723" s="3">
        <v>44.45</v>
      </c>
      <c r="D4723" s="3">
        <v>42</v>
      </c>
      <c r="E4723" s="3">
        <v>42.5</v>
      </c>
      <c r="F4723" s="3">
        <v>24</v>
      </c>
      <c r="G4723" s="3">
        <v>42.43</v>
      </c>
    </row>
    <row r="4724" spans="1:7" x14ac:dyDescent="0.3">
      <c r="A4724" s="6">
        <v>44602</v>
      </c>
      <c r="B4724" s="3">
        <v>43</v>
      </c>
      <c r="C4724" s="3">
        <v>43.1</v>
      </c>
      <c r="D4724" s="3">
        <v>42.6</v>
      </c>
      <c r="E4724" s="3">
        <v>42.6</v>
      </c>
      <c r="F4724" s="3">
        <v>15</v>
      </c>
      <c r="G4724" s="3">
        <v>42.58</v>
      </c>
    </row>
    <row r="4725" spans="1:7" x14ac:dyDescent="0.3">
      <c r="A4725" s="6">
        <v>44603</v>
      </c>
      <c r="B4725" s="3">
        <v>39.950000000000003</v>
      </c>
      <c r="C4725" s="3">
        <v>40</v>
      </c>
      <c r="D4725" s="3">
        <v>39</v>
      </c>
      <c r="E4725" s="3">
        <v>39.4</v>
      </c>
      <c r="F4725" s="3">
        <v>15</v>
      </c>
      <c r="G4725" s="3">
        <v>39.4</v>
      </c>
    </row>
    <row r="4726" spans="1:7" x14ac:dyDescent="0.3">
      <c r="A4726" s="6">
        <v>44606</v>
      </c>
      <c r="B4726" s="3">
        <v>41.25</v>
      </c>
      <c r="C4726" s="3">
        <v>41.9</v>
      </c>
      <c r="D4726" s="3">
        <v>41.15</v>
      </c>
      <c r="E4726" s="3">
        <v>41.18</v>
      </c>
      <c r="F4726" s="3">
        <v>50</v>
      </c>
      <c r="G4726" s="3">
        <v>41.18</v>
      </c>
    </row>
    <row r="4727" spans="1:7" x14ac:dyDescent="0.3">
      <c r="A4727" s="6">
        <v>44607</v>
      </c>
      <c r="B4727" s="3">
        <v>40.549999999999997</v>
      </c>
      <c r="C4727" s="3">
        <v>40.700000000000003</v>
      </c>
      <c r="D4727" s="3">
        <v>40.25</v>
      </c>
      <c r="E4727" s="3">
        <v>40.299999999999997</v>
      </c>
      <c r="F4727" s="3">
        <v>31</v>
      </c>
      <c r="G4727" s="3">
        <v>40.450000000000003</v>
      </c>
    </row>
    <row r="4728" spans="1:7" x14ac:dyDescent="0.3">
      <c r="A4728" s="6">
        <v>44608</v>
      </c>
      <c r="B4728" s="3">
        <v>41.25</v>
      </c>
      <c r="C4728" s="3">
        <v>41.25</v>
      </c>
      <c r="D4728" s="3">
        <v>40.5</v>
      </c>
      <c r="E4728" s="3">
        <v>41</v>
      </c>
      <c r="F4728" s="3">
        <v>12</v>
      </c>
      <c r="G4728" s="3">
        <v>40.61</v>
      </c>
    </row>
    <row r="4729" spans="1:7" x14ac:dyDescent="0.3">
      <c r="A4729" s="6">
        <v>44609</v>
      </c>
      <c r="B4729" s="3">
        <v>41.4</v>
      </c>
      <c r="C4729" s="3">
        <v>41.4</v>
      </c>
      <c r="D4729" s="3">
        <v>41.4</v>
      </c>
      <c r="E4729" s="3">
        <v>41.4</v>
      </c>
      <c r="F4729" s="3">
        <v>4</v>
      </c>
      <c r="G4729" s="3">
        <v>41.4</v>
      </c>
    </row>
    <row r="4730" spans="1:7" x14ac:dyDescent="0.3">
      <c r="A4730" s="6">
        <v>44610</v>
      </c>
      <c r="B4730" s="3">
        <v>41</v>
      </c>
      <c r="C4730" s="3">
        <v>42</v>
      </c>
      <c r="D4730" s="3">
        <v>41</v>
      </c>
      <c r="E4730" s="3">
        <v>42</v>
      </c>
      <c r="F4730" s="3">
        <v>9</v>
      </c>
      <c r="G4730" s="3">
        <v>42</v>
      </c>
    </row>
    <row r="4731" spans="1:7" x14ac:dyDescent="0.3">
      <c r="A4731" s="6">
        <v>44613</v>
      </c>
      <c r="B4731" s="3">
        <v>42</v>
      </c>
      <c r="C4731" s="3">
        <v>42.12</v>
      </c>
      <c r="D4731" s="3">
        <v>42</v>
      </c>
      <c r="E4731" s="3">
        <v>42.1</v>
      </c>
      <c r="F4731" s="3">
        <v>18</v>
      </c>
      <c r="G4731" s="3">
        <v>42.1</v>
      </c>
    </row>
    <row r="4732" spans="1:7" x14ac:dyDescent="0.3">
      <c r="A4732" s="6">
        <v>44614</v>
      </c>
      <c r="B4732" s="3">
        <v>47.25</v>
      </c>
      <c r="C4732" s="3">
        <v>50</v>
      </c>
      <c r="D4732" s="3">
        <v>47.25</v>
      </c>
      <c r="E4732" s="3">
        <v>50</v>
      </c>
      <c r="F4732" s="3">
        <v>25</v>
      </c>
      <c r="G4732" s="3">
        <v>50</v>
      </c>
    </row>
    <row r="4733" spans="1:7" x14ac:dyDescent="0.3">
      <c r="A4733" s="6">
        <v>44615</v>
      </c>
      <c r="B4733" s="3">
        <v>54.5</v>
      </c>
      <c r="C4733" s="3">
        <v>56</v>
      </c>
      <c r="D4733" s="3">
        <v>54.5</v>
      </c>
      <c r="E4733" s="3">
        <v>56</v>
      </c>
      <c r="F4733" s="3">
        <v>34</v>
      </c>
      <c r="G4733" s="3">
        <v>55.73</v>
      </c>
    </row>
    <row r="4734" spans="1:7" x14ac:dyDescent="0.3">
      <c r="A4734" s="6">
        <v>44616</v>
      </c>
      <c r="B4734" s="3">
        <v>66</v>
      </c>
      <c r="C4734" s="3">
        <v>67.39</v>
      </c>
      <c r="D4734" s="3">
        <v>65</v>
      </c>
      <c r="E4734" s="3">
        <v>65</v>
      </c>
      <c r="F4734" s="3">
        <v>18</v>
      </c>
      <c r="G4734" s="3">
        <v>65</v>
      </c>
    </row>
    <row r="4735" spans="1:7" x14ac:dyDescent="0.3">
      <c r="A4735" s="6">
        <v>44617</v>
      </c>
      <c r="B4735" s="3">
        <v>62</v>
      </c>
      <c r="C4735" s="3">
        <v>62.25</v>
      </c>
      <c r="D4735" s="3">
        <v>61</v>
      </c>
      <c r="E4735" s="3">
        <v>62.25</v>
      </c>
      <c r="F4735" s="3">
        <v>20</v>
      </c>
      <c r="G4735" s="3">
        <v>62.25</v>
      </c>
    </row>
    <row r="4736" spans="1:7" x14ac:dyDescent="0.3">
      <c r="A4736" s="6">
        <v>44620</v>
      </c>
      <c r="B4736" s="3">
        <v>70</v>
      </c>
      <c r="C4736" s="3">
        <v>70</v>
      </c>
      <c r="D4736" s="3">
        <v>70</v>
      </c>
      <c r="E4736" s="3">
        <v>70</v>
      </c>
      <c r="F4736" s="3">
        <v>10</v>
      </c>
      <c r="G4736" s="3">
        <v>70</v>
      </c>
    </row>
    <row r="4737" spans="1:7" x14ac:dyDescent="0.3">
      <c r="A4737" s="6">
        <v>44621</v>
      </c>
      <c r="B4737" s="3">
        <v>57.25</v>
      </c>
      <c r="C4737" s="3">
        <v>57.25</v>
      </c>
      <c r="D4737" s="3">
        <v>57.25</v>
      </c>
      <c r="E4737" s="3">
        <v>57.25</v>
      </c>
      <c r="F4737" s="3">
        <v>6</v>
      </c>
      <c r="G4737" s="3">
        <v>56.78</v>
      </c>
    </row>
    <row r="4738" spans="1:7" x14ac:dyDescent="0.3">
      <c r="A4738" s="6">
        <v>44622</v>
      </c>
      <c r="B4738" s="3">
        <v>63</v>
      </c>
      <c r="C4738" s="3">
        <v>64</v>
      </c>
      <c r="D4738" s="3">
        <v>63</v>
      </c>
      <c r="E4738" s="3">
        <v>64</v>
      </c>
      <c r="F4738" s="3">
        <v>17</v>
      </c>
      <c r="G4738" s="3">
        <v>61.45</v>
      </c>
    </row>
    <row r="4739" spans="1:7" x14ac:dyDescent="0.3">
      <c r="A4739" s="6">
        <v>44623</v>
      </c>
      <c r="B4739" s="3">
        <v>69.650000000000006</v>
      </c>
      <c r="C4739" s="3">
        <v>69.650000000000006</v>
      </c>
      <c r="D4739" s="3">
        <v>69.5</v>
      </c>
      <c r="E4739" s="3">
        <v>69.5</v>
      </c>
      <c r="F4739" s="3">
        <v>8</v>
      </c>
      <c r="G4739" s="3">
        <v>69.5</v>
      </c>
    </row>
    <row r="4740" spans="1:7" x14ac:dyDescent="0.3">
      <c r="A4740" s="6">
        <v>44624</v>
      </c>
      <c r="B4740" s="3">
        <v>72</v>
      </c>
      <c r="C4740" s="3">
        <v>77</v>
      </c>
      <c r="D4740" s="3">
        <v>72</v>
      </c>
      <c r="E4740" s="3">
        <v>77</v>
      </c>
      <c r="F4740" s="3">
        <v>31</v>
      </c>
      <c r="G4740" s="3">
        <v>77</v>
      </c>
    </row>
    <row r="4741" spans="1:7" x14ac:dyDescent="0.3">
      <c r="A4741" s="6">
        <v>44627</v>
      </c>
      <c r="B4741" s="3">
        <v>83</v>
      </c>
      <c r="C4741" s="3">
        <v>83</v>
      </c>
      <c r="D4741" s="3">
        <v>78</v>
      </c>
      <c r="E4741" s="3">
        <v>78</v>
      </c>
      <c r="F4741" s="3">
        <v>17</v>
      </c>
      <c r="G4741" s="3">
        <v>78</v>
      </c>
    </row>
    <row r="4742" spans="1:7" x14ac:dyDescent="0.3">
      <c r="A4742" s="6">
        <v>44628</v>
      </c>
      <c r="B4742" s="3">
        <v>78.75</v>
      </c>
      <c r="C4742" s="3">
        <v>78.75</v>
      </c>
      <c r="D4742" s="3">
        <v>76.5</v>
      </c>
      <c r="E4742" s="3">
        <v>78.5</v>
      </c>
      <c r="F4742" s="3">
        <v>22</v>
      </c>
      <c r="G4742" s="3">
        <v>77.5</v>
      </c>
    </row>
    <row r="4743" spans="1:7" x14ac:dyDescent="0.3">
      <c r="A4743" s="6">
        <v>44629</v>
      </c>
      <c r="B4743" s="3">
        <v>68</v>
      </c>
      <c r="C4743" s="3">
        <v>68</v>
      </c>
      <c r="D4743" s="3">
        <v>63</v>
      </c>
      <c r="E4743" s="3">
        <v>63</v>
      </c>
      <c r="F4743" s="3">
        <v>36</v>
      </c>
      <c r="G4743" s="3">
        <v>63</v>
      </c>
    </row>
    <row r="4744" spans="1:7" x14ac:dyDescent="0.3">
      <c r="A4744" s="6">
        <v>44630</v>
      </c>
      <c r="B4744" s="3">
        <v>61.5</v>
      </c>
      <c r="C4744" s="3">
        <v>61.5</v>
      </c>
      <c r="D4744" s="3">
        <v>59</v>
      </c>
      <c r="E4744" s="3">
        <v>59</v>
      </c>
      <c r="F4744" s="3">
        <v>40</v>
      </c>
      <c r="G4744" s="3">
        <v>65</v>
      </c>
    </row>
    <row r="4745" spans="1:7" x14ac:dyDescent="0.3">
      <c r="A4745" s="6">
        <v>44631</v>
      </c>
      <c r="B4745" s="3">
        <v>66</v>
      </c>
      <c r="C4745" s="3">
        <v>66</v>
      </c>
      <c r="D4745" s="3">
        <v>66</v>
      </c>
      <c r="E4745" s="3">
        <v>66</v>
      </c>
      <c r="F4745" s="3">
        <v>2</v>
      </c>
      <c r="G4745" s="3">
        <v>65</v>
      </c>
    </row>
    <row r="4746" spans="1:7" x14ac:dyDescent="0.3">
      <c r="A4746" s="6">
        <v>44634</v>
      </c>
      <c r="B4746" s="3">
        <v>61.03</v>
      </c>
      <c r="C4746" s="3">
        <v>61.03</v>
      </c>
      <c r="D4746" s="3">
        <v>61</v>
      </c>
      <c r="E4746" s="3">
        <v>61</v>
      </c>
      <c r="F4746" s="3">
        <v>2</v>
      </c>
      <c r="G4746" s="3">
        <v>61</v>
      </c>
    </row>
    <row r="4747" spans="1:7" x14ac:dyDescent="0.3">
      <c r="A4747" s="6">
        <v>44635</v>
      </c>
      <c r="B4747" s="3">
        <v>61</v>
      </c>
      <c r="C4747" s="3">
        <v>61</v>
      </c>
      <c r="D4747" s="3">
        <v>58</v>
      </c>
      <c r="E4747" s="3">
        <v>58</v>
      </c>
      <c r="F4747" s="3">
        <v>13</v>
      </c>
      <c r="G4747" s="3">
        <v>58</v>
      </c>
    </row>
    <row r="4748" spans="1:7" x14ac:dyDescent="0.3">
      <c r="A4748" s="6">
        <v>44636</v>
      </c>
      <c r="B4748" s="3">
        <v>56</v>
      </c>
      <c r="C4748" s="3">
        <v>56</v>
      </c>
      <c r="D4748" s="3">
        <v>53.8</v>
      </c>
      <c r="E4748" s="3">
        <v>53.8</v>
      </c>
      <c r="F4748" s="3">
        <v>17</v>
      </c>
      <c r="G4748" s="3">
        <v>54</v>
      </c>
    </row>
    <row r="4749" spans="1:7" x14ac:dyDescent="0.3">
      <c r="A4749" s="6">
        <v>44637</v>
      </c>
      <c r="B4749" s="3">
        <v>54.5</v>
      </c>
      <c r="C4749" s="3">
        <v>57</v>
      </c>
      <c r="D4749" s="3">
        <v>54.5</v>
      </c>
      <c r="E4749" s="3">
        <v>55.5</v>
      </c>
      <c r="F4749" s="3">
        <v>10</v>
      </c>
      <c r="G4749" s="3">
        <v>55.5</v>
      </c>
    </row>
    <row r="4750" spans="1:7" x14ac:dyDescent="0.3">
      <c r="A4750" s="6">
        <v>44638</v>
      </c>
      <c r="B4750" s="3">
        <v>57</v>
      </c>
      <c r="C4750" s="3">
        <v>57</v>
      </c>
      <c r="D4750" s="3">
        <v>57</v>
      </c>
      <c r="E4750" s="3">
        <v>57</v>
      </c>
      <c r="F4750" s="3">
        <v>5</v>
      </c>
      <c r="G4750" s="3">
        <v>58.5</v>
      </c>
    </row>
    <row r="4751" spans="1:7" x14ac:dyDescent="0.3">
      <c r="A4751" s="6">
        <v>44641</v>
      </c>
      <c r="B4751" s="3">
        <v>61</v>
      </c>
      <c r="C4751" s="3">
        <v>61.1</v>
      </c>
      <c r="D4751" s="3">
        <v>61</v>
      </c>
      <c r="E4751" s="3">
        <v>61.1</v>
      </c>
      <c r="F4751" s="3">
        <v>4</v>
      </c>
      <c r="G4751" s="3">
        <v>61</v>
      </c>
    </row>
    <row r="4752" spans="1:7" x14ac:dyDescent="0.3">
      <c r="A4752" s="6">
        <v>44642</v>
      </c>
      <c r="B4752" s="3">
        <v>64</v>
      </c>
      <c r="C4752" s="3">
        <v>65.7</v>
      </c>
      <c r="D4752" s="3">
        <v>64</v>
      </c>
      <c r="E4752" s="3">
        <v>65.7</v>
      </c>
      <c r="F4752" s="3">
        <v>13</v>
      </c>
      <c r="G4752" s="3">
        <v>65.7</v>
      </c>
    </row>
    <row r="4753" spans="1:7" x14ac:dyDescent="0.3">
      <c r="A4753" s="6">
        <v>44643</v>
      </c>
      <c r="B4753" s="3">
        <v>67.5</v>
      </c>
      <c r="C4753" s="3">
        <v>67.5</v>
      </c>
      <c r="D4753" s="3">
        <v>67.5</v>
      </c>
      <c r="E4753" s="3">
        <v>67.5</v>
      </c>
      <c r="F4753" s="3">
        <v>9</v>
      </c>
      <c r="G4753" s="3">
        <v>68.98</v>
      </c>
    </row>
    <row r="4754" spans="1:7" x14ac:dyDescent="0.3">
      <c r="A4754" s="6">
        <v>44644</v>
      </c>
      <c r="B4754" s="3">
        <v>69</v>
      </c>
      <c r="C4754" s="3">
        <v>70</v>
      </c>
      <c r="D4754" s="3">
        <v>69</v>
      </c>
      <c r="E4754" s="3">
        <v>70</v>
      </c>
      <c r="F4754" s="3">
        <v>41</v>
      </c>
      <c r="G4754" s="3">
        <v>70</v>
      </c>
    </row>
    <row r="4755" spans="1:7" x14ac:dyDescent="0.3">
      <c r="A4755" s="6">
        <v>44645</v>
      </c>
      <c r="B4755" s="3">
        <v>69.75</v>
      </c>
      <c r="C4755" s="3">
        <v>69.75</v>
      </c>
      <c r="D4755" s="3">
        <v>69.75</v>
      </c>
      <c r="E4755" s="3">
        <v>69.75</v>
      </c>
      <c r="F4755" s="3">
        <v>6</v>
      </c>
      <c r="G4755" s="3">
        <v>69.75</v>
      </c>
    </row>
    <row r="4756" spans="1:7" x14ac:dyDescent="0.3">
      <c r="A4756" s="6">
        <v>44648</v>
      </c>
      <c r="B4756" s="3">
        <v>72.569999999999993</v>
      </c>
      <c r="C4756" s="3">
        <v>72.569999999999993</v>
      </c>
      <c r="D4756" s="3">
        <v>72.569999999999993</v>
      </c>
      <c r="E4756" s="3">
        <v>72.569999999999993</v>
      </c>
      <c r="F4756" s="3">
        <v>0</v>
      </c>
      <c r="G4756" s="3">
        <v>72.569999999999993</v>
      </c>
    </row>
    <row r="4757" spans="1:7" x14ac:dyDescent="0.3">
      <c r="A4757" s="6">
        <v>44649</v>
      </c>
      <c r="B4757" s="3">
        <v>72.599999999999994</v>
      </c>
      <c r="C4757" s="3">
        <v>72.599999999999994</v>
      </c>
      <c r="D4757" s="3">
        <v>72.5</v>
      </c>
      <c r="E4757" s="3">
        <v>72.599999999999994</v>
      </c>
      <c r="F4757" s="3">
        <v>19</v>
      </c>
      <c r="G4757" s="3">
        <v>72.599999999999994</v>
      </c>
    </row>
    <row r="4758" spans="1:7" x14ac:dyDescent="0.3">
      <c r="A4758" s="6">
        <v>44650</v>
      </c>
      <c r="B4758" s="3">
        <v>72.400000000000006</v>
      </c>
      <c r="C4758" s="3">
        <v>72.900000000000006</v>
      </c>
      <c r="D4758" s="3">
        <v>71.5</v>
      </c>
      <c r="E4758" s="3">
        <v>71.7</v>
      </c>
      <c r="F4758" s="3">
        <v>20</v>
      </c>
      <c r="G4758" s="3">
        <v>71.5</v>
      </c>
    </row>
    <row r="4759" spans="1:7" x14ac:dyDescent="0.3">
      <c r="A4759" s="6">
        <v>44651</v>
      </c>
      <c r="B4759" s="3">
        <v>70.75</v>
      </c>
      <c r="C4759" s="3">
        <v>70.849999999999994</v>
      </c>
      <c r="D4759" s="3">
        <v>68</v>
      </c>
      <c r="E4759" s="3">
        <v>70.5</v>
      </c>
      <c r="F4759" s="3">
        <v>34</v>
      </c>
      <c r="G4759" s="3">
        <v>70.5</v>
      </c>
    </row>
    <row r="4760" spans="1:7" x14ac:dyDescent="0.3">
      <c r="A4760" s="6">
        <v>44652</v>
      </c>
      <c r="B4760" s="3">
        <v>59</v>
      </c>
      <c r="C4760" s="3">
        <v>59</v>
      </c>
      <c r="D4760" s="3">
        <v>59</v>
      </c>
      <c r="E4760" s="3">
        <v>59</v>
      </c>
      <c r="F4760" s="3">
        <v>1</v>
      </c>
      <c r="G4760" s="3">
        <v>59</v>
      </c>
    </row>
    <row r="4761" spans="1:7" x14ac:dyDescent="0.3">
      <c r="A4761" s="6">
        <v>44655</v>
      </c>
      <c r="B4761" s="3">
        <v>60</v>
      </c>
      <c r="C4761" s="3">
        <v>60</v>
      </c>
      <c r="D4761" s="3">
        <v>60</v>
      </c>
      <c r="E4761" s="3">
        <v>60</v>
      </c>
      <c r="F4761" s="3">
        <v>2</v>
      </c>
      <c r="G4761" s="3">
        <v>60</v>
      </c>
    </row>
    <row r="4762" spans="1:7" x14ac:dyDescent="0.3">
      <c r="A4762" s="6">
        <v>44656</v>
      </c>
      <c r="B4762" s="3">
        <v>61.75</v>
      </c>
      <c r="C4762" s="3">
        <v>61.75</v>
      </c>
      <c r="D4762" s="3">
        <v>61.75</v>
      </c>
      <c r="E4762" s="3">
        <v>61.75</v>
      </c>
      <c r="F4762" s="3">
        <v>0</v>
      </c>
      <c r="G4762" s="3">
        <v>61.75</v>
      </c>
    </row>
    <row r="4763" spans="1:7" x14ac:dyDescent="0.3">
      <c r="A4763" s="6">
        <v>44657</v>
      </c>
      <c r="B4763" s="3">
        <v>62.3</v>
      </c>
      <c r="C4763" s="3">
        <v>62.3</v>
      </c>
      <c r="D4763" s="3">
        <v>62.3</v>
      </c>
      <c r="E4763" s="3">
        <v>62.3</v>
      </c>
      <c r="F4763" s="3">
        <v>3</v>
      </c>
      <c r="G4763" s="3">
        <v>63.48</v>
      </c>
    </row>
    <row r="4764" spans="1:7" x14ac:dyDescent="0.3">
      <c r="A4764" s="6">
        <v>44658</v>
      </c>
      <c r="B4764" s="3">
        <v>63.5</v>
      </c>
      <c r="C4764" s="3">
        <v>63.5</v>
      </c>
      <c r="D4764" s="3">
        <v>63.5</v>
      </c>
      <c r="E4764" s="3">
        <v>63.5</v>
      </c>
      <c r="F4764" s="3">
        <v>0</v>
      </c>
      <c r="G4764" s="3">
        <v>63.5</v>
      </c>
    </row>
    <row r="4765" spans="1:7" x14ac:dyDescent="0.3">
      <c r="A4765" s="6">
        <v>44659</v>
      </c>
      <c r="B4765" s="3">
        <v>67.25</v>
      </c>
      <c r="C4765" s="3">
        <v>67.25</v>
      </c>
      <c r="D4765" s="3">
        <v>67.25</v>
      </c>
      <c r="E4765" s="3">
        <v>67.25</v>
      </c>
      <c r="F4765" s="3">
        <v>10</v>
      </c>
      <c r="G4765" s="3">
        <v>68.14</v>
      </c>
    </row>
    <row r="4766" spans="1:7" x14ac:dyDescent="0.3">
      <c r="A4766" s="6">
        <v>44662</v>
      </c>
      <c r="B4766" s="3">
        <v>73</v>
      </c>
      <c r="C4766" s="3">
        <v>73</v>
      </c>
      <c r="D4766" s="3">
        <v>73</v>
      </c>
      <c r="E4766" s="3">
        <v>73</v>
      </c>
      <c r="F4766" s="3">
        <v>0</v>
      </c>
      <c r="G4766" s="3">
        <v>73</v>
      </c>
    </row>
    <row r="4767" spans="1:7" x14ac:dyDescent="0.3">
      <c r="A4767" s="6">
        <v>44663</v>
      </c>
      <c r="B4767" s="3">
        <v>75.5</v>
      </c>
      <c r="C4767" s="3">
        <v>76</v>
      </c>
      <c r="D4767" s="3">
        <v>75.5</v>
      </c>
      <c r="E4767" s="3">
        <v>76</v>
      </c>
      <c r="F4767" s="3">
        <v>7</v>
      </c>
      <c r="G4767" s="3">
        <v>77.33</v>
      </c>
    </row>
    <row r="4768" spans="1:7" x14ac:dyDescent="0.3">
      <c r="A4768" s="6">
        <v>44664</v>
      </c>
      <c r="B4768" s="3">
        <v>77.5</v>
      </c>
      <c r="C4768" s="3">
        <v>77.5</v>
      </c>
      <c r="D4768" s="3">
        <v>77.5</v>
      </c>
      <c r="E4768" s="3">
        <v>77.5</v>
      </c>
      <c r="F4768" s="3">
        <v>4</v>
      </c>
      <c r="G4768" s="3">
        <v>77.5</v>
      </c>
    </row>
    <row r="4769" spans="1:7" x14ac:dyDescent="0.3">
      <c r="A4769" s="6">
        <v>44670</v>
      </c>
      <c r="B4769" s="3">
        <v>82</v>
      </c>
      <c r="C4769" s="3">
        <v>82</v>
      </c>
      <c r="D4769" s="3">
        <v>82</v>
      </c>
      <c r="E4769" s="3">
        <v>82</v>
      </c>
      <c r="F4769" s="3">
        <v>2</v>
      </c>
      <c r="G4769" s="3">
        <v>78.88</v>
      </c>
    </row>
    <row r="4770" spans="1:7" x14ac:dyDescent="0.3">
      <c r="A4770" s="6">
        <v>44671</v>
      </c>
      <c r="B4770" s="3">
        <v>78.13</v>
      </c>
      <c r="C4770" s="3">
        <v>78.13</v>
      </c>
      <c r="D4770" s="3">
        <v>78.13</v>
      </c>
      <c r="E4770" s="3">
        <v>78.13</v>
      </c>
      <c r="F4770" s="3">
        <v>0</v>
      </c>
      <c r="G4770" s="3">
        <v>78.13</v>
      </c>
    </row>
    <row r="4771" spans="1:7" x14ac:dyDescent="0.3">
      <c r="A4771" s="6">
        <v>44672</v>
      </c>
      <c r="B4771" s="3">
        <v>77</v>
      </c>
      <c r="C4771" s="3">
        <v>77</v>
      </c>
      <c r="D4771" s="3">
        <v>75</v>
      </c>
      <c r="E4771" s="3">
        <v>75</v>
      </c>
      <c r="F4771" s="3">
        <v>9</v>
      </c>
      <c r="G4771" s="3">
        <v>75</v>
      </c>
    </row>
    <row r="4772" spans="1:7" x14ac:dyDescent="0.3">
      <c r="A4772" s="6">
        <v>44673</v>
      </c>
      <c r="B4772" s="3">
        <v>75.5</v>
      </c>
      <c r="C4772" s="3">
        <v>76</v>
      </c>
      <c r="D4772" s="3">
        <v>75.5</v>
      </c>
      <c r="E4772" s="3">
        <v>76</v>
      </c>
      <c r="F4772" s="3">
        <v>5</v>
      </c>
      <c r="G4772" s="3">
        <v>76</v>
      </c>
    </row>
    <row r="4773" spans="1:7" x14ac:dyDescent="0.3">
      <c r="A4773" s="6">
        <v>44676</v>
      </c>
      <c r="B4773" s="3">
        <v>78</v>
      </c>
      <c r="C4773" s="3">
        <v>78</v>
      </c>
      <c r="D4773" s="3">
        <v>78</v>
      </c>
      <c r="E4773" s="3">
        <v>78</v>
      </c>
      <c r="F4773" s="3">
        <v>4</v>
      </c>
      <c r="G4773" s="3">
        <v>76.75</v>
      </c>
    </row>
    <row r="4774" spans="1:7" x14ac:dyDescent="0.3">
      <c r="A4774" s="6">
        <v>44677</v>
      </c>
      <c r="B4774" s="3">
        <v>74.75</v>
      </c>
      <c r="C4774" s="3">
        <v>74.75</v>
      </c>
      <c r="D4774" s="3">
        <v>73</v>
      </c>
      <c r="E4774" s="3">
        <v>73</v>
      </c>
      <c r="F4774" s="3">
        <v>35</v>
      </c>
      <c r="G4774" s="3">
        <v>72.38</v>
      </c>
    </row>
    <row r="4775" spans="1:7" x14ac:dyDescent="0.3">
      <c r="A4775" s="6">
        <v>44678</v>
      </c>
      <c r="B4775" s="3">
        <v>76</v>
      </c>
      <c r="C4775" s="3">
        <v>76</v>
      </c>
      <c r="D4775" s="3">
        <v>76</v>
      </c>
      <c r="E4775" s="3">
        <v>76</v>
      </c>
      <c r="F4775" s="3">
        <v>3</v>
      </c>
      <c r="G4775" s="3">
        <v>74.8</v>
      </c>
    </row>
    <row r="4776" spans="1:7" x14ac:dyDescent="0.3">
      <c r="A4776" s="6">
        <v>44679</v>
      </c>
      <c r="B4776" s="3">
        <v>73.5</v>
      </c>
      <c r="C4776" s="3">
        <v>73.5</v>
      </c>
      <c r="D4776" s="3">
        <v>72.5</v>
      </c>
      <c r="E4776" s="3">
        <v>72.5</v>
      </c>
      <c r="F4776" s="3">
        <v>9</v>
      </c>
      <c r="G4776" s="3">
        <v>70.88</v>
      </c>
    </row>
    <row r="4777" spans="1:7" x14ac:dyDescent="0.3">
      <c r="A4777" s="6">
        <v>44680</v>
      </c>
      <c r="B4777" s="3">
        <v>70.5</v>
      </c>
      <c r="C4777" s="3">
        <v>70.5</v>
      </c>
      <c r="D4777" s="3">
        <v>70</v>
      </c>
      <c r="E4777" s="3">
        <v>70</v>
      </c>
      <c r="F4777" s="3">
        <v>22</v>
      </c>
      <c r="G4777" s="3">
        <v>70.75</v>
      </c>
    </row>
    <row r="4778" spans="1:7" x14ac:dyDescent="0.3">
      <c r="A4778" s="6">
        <v>44683</v>
      </c>
      <c r="B4778" s="3">
        <v>82.5</v>
      </c>
      <c r="C4778" s="3">
        <v>82.5</v>
      </c>
      <c r="D4778" s="3">
        <v>82.5</v>
      </c>
      <c r="E4778" s="3">
        <v>82.5</v>
      </c>
      <c r="F4778" s="3">
        <v>0</v>
      </c>
      <c r="G4778" s="3">
        <v>82.5</v>
      </c>
    </row>
    <row r="4779" spans="1:7" x14ac:dyDescent="0.3">
      <c r="A4779" s="6">
        <v>44684</v>
      </c>
      <c r="B4779" s="3">
        <v>84.5</v>
      </c>
      <c r="C4779" s="3">
        <v>88.89</v>
      </c>
      <c r="D4779" s="3">
        <v>84.5</v>
      </c>
      <c r="E4779" s="3">
        <v>88</v>
      </c>
      <c r="F4779" s="3">
        <v>21</v>
      </c>
      <c r="G4779" s="3">
        <v>88</v>
      </c>
    </row>
    <row r="4780" spans="1:7" x14ac:dyDescent="0.3">
      <c r="A4780" s="6">
        <v>44685</v>
      </c>
      <c r="B4780" s="3">
        <v>87</v>
      </c>
      <c r="C4780" s="3">
        <v>87</v>
      </c>
      <c r="D4780" s="3">
        <v>86</v>
      </c>
      <c r="E4780" s="3">
        <v>86.75</v>
      </c>
      <c r="F4780" s="3">
        <v>10</v>
      </c>
      <c r="G4780" s="3">
        <v>85.38</v>
      </c>
    </row>
    <row r="4781" spans="1:7" x14ac:dyDescent="0.3">
      <c r="A4781" s="6">
        <v>44686</v>
      </c>
      <c r="B4781" s="3">
        <v>87.5</v>
      </c>
      <c r="C4781" s="3">
        <v>87.5</v>
      </c>
      <c r="D4781" s="3">
        <v>87.5</v>
      </c>
      <c r="E4781" s="3">
        <v>87.5</v>
      </c>
      <c r="F4781" s="3">
        <v>0</v>
      </c>
      <c r="G4781" s="3">
        <v>87.5</v>
      </c>
    </row>
    <row r="4782" spans="1:7" x14ac:dyDescent="0.3">
      <c r="A4782" s="6">
        <v>44687</v>
      </c>
      <c r="B4782" s="3">
        <v>83</v>
      </c>
      <c r="C4782" s="3">
        <v>83</v>
      </c>
      <c r="D4782" s="3">
        <v>83</v>
      </c>
      <c r="E4782" s="3">
        <v>83</v>
      </c>
      <c r="F4782" s="3">
        <v>8</v>
      </c>
      <c r="G4782" s="3">
        <v>81.38</v>
      </c>
    </row>
    <row r="4783" spans="1:7" x14ac:dyDescent="0.3">
      <c r="A4783" s="6">
        <v>44690</v>
      </c>
      <c r="B4783" s="3">
        <v>79.25</v>
      </c>
      <c r="C4783" s="3">
        <v>79.25</v>
      </c>
      <c r="D4783" s="3">
        <v>79.25</v>
      </c>
      <c r="E4783" s="3">
        <v>79.25</v>
      </c>
      <c r="F4783" s="3">
        <v>4</v>
      </c>
      <c r="G4783" s="3">
        <v>77.63</v>
      </c>
    </row>
    <row r="4784" spans="1:7" x14ac:dyDescent="0.3">
      <c r="A4784" s="6">
        <v>44691</v>
      </c>
      <c r="B4784" s="3">
        <v>73.5</v>
      </c>
      <c r="C4784" s="3">
        <v>73.5</v>
      </c>
      <c r="D4784" s="3">
        <v>73.5</v>
      </c>
      <c r="E4784" s="3">
        <v>73.5</v>
      </c>
      <c r="F4784" s="3">
        <v>8</v>
      </c>
      <c r="G4784" s="3">
        <v>72.680000000000007</v>
      </c>
    </row>
    <row r="4785" spans="1:7" x14ac:dyDescent="0.3">
      <c r="A4785" s="6">
        <v>44692</v>
      </c>
      <c r="B4785" s="3">
        <v>75</v>
      </c>
      <c r="C4785" s="3">
        <v>75</v>
      </c>
      <c r="D4785" s="3">
        <v>74.900000000000006</v>
      </c>
      <c r="E4785" s="3">
        <v>74.900000000000006</v>
      </c>
      <c r="F4785" s="3">
        <v>5</v>
      </c>
      <c r="G4785" s="3">
        <v>74.680000000000007</v>
      </c>
    </row>
    <row r="4786" spans="1:7" x14ac:dyDescent="0.3">
      <c r="A4786" s="6">
        <v>44693</v>
      </c>
      <c r="B4786" s="3">
        <v>76.25</v>
      </c>
      <c r="C4786" s="3">
        <v>81</v>
      </c>
      <c r="D4786" s="3">
        <v>76.25</v>
      </c>
      <c r="E4786" s="3">
        <v>79</v>
      </c>
      <c r="F4786" s="3">
        <v>35</v>
      </c>
      <c r="G4786" s="3">
        <v>79</v>
      </c>
    </row>
    <row r="4787" spans="1:7" x14ac:dyDescent="0.3">
      <c r="A4787" s="6">
        <v>44694</v>
      </c>
      <c r="B4787" s="3">
        <v>78.709999999999994</v>
      </c>
      <c r="C4787" s="3">
        <v>78.709999999999994</v>
      </c>
      <c r="D4787" s="3">
        <v>78.599999999999994</v>
      </c>
      <c r="E4787" s="3">
        <v>78.599999999999994</v>
      </c>
      <c r="F4787" s="3">
        <v>12</v>
      </c>
      <c r="G4787" s="3">
        <v>80</v>
      </c>
    </row>
    <row r="4788" spans="1:7" x14ac:dyDescent="0.3">
      <c r="A4788" s="6">
        <v>44697</v>
      </c>
      <c r="B4788" s="3">
        <v>87</v>
      </c>
      <c r="C4788" s="3">
        <v>87</v>
      </c>
      <c r="D4788" s="3">
        <v>87</v>
      </c>
      <c r="E4788" s="3">
        <v>87</v>
      </c>
      <c r="F4788" s="3">
        <v>0</v>
      </c>
      <c r="G4788" s="3">
        <v>87</v>
      </c>
    </row>
    <row r="4789" spans="1:7" x14ac:dyDescent="0.3">
      <c r="A4789" s="6">
        <v>44699</v>
      </c>
      <c r="B4789" s="3">
        <v>86.9</v>
      </c>
      <c r="C4789" s="3">
        <v>87</v>
      </c>
      <c r="D4789" s="3">
        <v>86.75</v>
      </c>
      <c r="E4789" s="3">
        <v>86.75</v>
      </c>
      <c r="F4789" s="3">
        <v>23</v>
      </c>
      <c r="G4789" s="3">
        <v>87.03</v>
      </c>
    </row>
    <row r="4790" spans="1:7" x14ac:dyDescent="0.3">
      <c r="A4790" s="6">
        <v>44700</v>
      </c>
      <c r="B4790" s="3">
        <v>85.25</v>
      </c>
      <c r="C4790" s="3">
        <v>85.25</v>
      </c>
      <c r="D4790" s="3">
        <v>85.25</v>
      </c>
      <c r="E4790" s="3">
        <v>85.25</v>
      </c>
      <c r="F4790" s="3">
        <v>1</v>
      </c>
      <c r="G4790" s="3">
        <v>85.25</v>
      </c>
    </row>
    <row r="4791" spans="1:7" x14ac:dyDescent="0.3">
      <c r="A4791" s="6">
        <v>44701</v>
      </c>
      <c r="B4791" s="3">
        <v>86.35</v>
      </c>
      <c r="C4791" s="3">
        <v>86.35</v>
      </c>
      <c r="D4791" s="3">
        <v>86.35</v>
      </c>
      <c r="E4791" s="3">
        <v>86.35</v>
      </c>
      <c r="F4791" s="3">
        <v>8</v>
      </c>
      <c r="G4791" s="3">
        <v>85.75</v>
      </c>
    </row>
    <row r="4792" spans="1:7" x14ac:dyDescent="0.3">
      <c r="A4792" s="6">
        <v>44704</v>
      </c>
      <c r="B4792" s="3">
        <v>87.25</v>
      </c>
      <c r="C4792" s="3">
        <v>87.25</v>
      </c>
      <c r="D4792" s="3">
        <v>87.25</v>
      </c>
      <c r="E4792" s="3">
        <v>87.25</v>
      </c>
      <c r="F4792" s="3">
        <v>0</v>
      </c>
      <c r="G4792" s="3">
        <v>87.25</v>
      </c>
    </row>
    <row r="4793" spans="1:7" x14ac:dyDescent="0.3">
      <c r="A4793" s="6">
        <v>44705</v>
      </c>
      <c r="B4793" s="3">
        <v>87.75</v>
      </c>
      <c r="C4793" s="3">
        <v>92.5</v>
      </c>
      <c r="D4793" s="3">
        <v>87</v>
      </c>
      <c r="E4793" s="3">
        <v>92.5</v>
      </c>
      <c r="F4793" s="3">
        <v>31</v>
      </c>
      <c r="G4793" s="3">
        <v>92.5</v>
      </c>
    </row>
    <row r="4794" spans="1:7" x14ac:dyDescent="0.3">
      <c r="A4794" s="6">
        <v>44706</v>
      </c>
      <c r="B4794" s="3">
        <v>95.5</v>
      </c>
      <c r="C4794" s="3">
        <v>95.5</v>
      </c>
      <c r="D4794" s="3">
        <v>93.1</v>
      </c>
      <c r="E4794" s="3">
        <v>95.25</v>
      </c>
      <c r="F4794" s="3">
        <v>8</v>
      </c>
      <c r="G4794" s="3">
        <v>95.25</v>
      </c>
    </row>
    <row r="4795" spans="1:7" x14ac:dyDescent="0.3">
      <c r="A4795" s="6">
        <v>44708</v>
      </c>
      <c r="B4795" s="3">
        <v>95.25</v>
      </c>
      <c r="C4795" s="3">
        <v>95.25</v>
      </c>
      <c r="D4795" s="3">
        <v>95.25</v>
      </c>
      <c r="E4795" s="3">
        <v>95.25</v>
      </c>
      <c r="F4795" s="3">
        <v>1</v>
      </c>
      <c r="G4795" s="3">
        <v>97.75</v>
      </c>
    </row>
    <row r="4796" spans="1:7" x14ac:dyDescent="0.3">
      <c r="A4796" s="6">
        <v>44711</v>
      </c>
      <c r="B4796" s="3">
        <v>105</v>
      </c>
      <c r="C4796" s="3">
        <v>105</v>
      </c>
      <c r="D4796" s="3">
        <v>105</v>
      </c>
      <c r="E4796" s="3">
        <v>105</v>
      </c>
      <c r="F4796" s="3">
        <v>3</v>
      </c>
      <c r="G4796" s="3">
        <v>104</v>
      </c>
    </row>
    <row r="4797" spans="1:7" x14ac:dyDescent="0.3">
      <c r="A4797" s="6">
        <v>44712</v>
      </c>
      <c r="B4797" s="3">
        <v>110</v>
      </c>
      <c r="C4797" s="3">
        <v>111</v>
      </c>
      <c r="D4797" s="3">
        <v>110</v>
      </c>
      <c r="E4797" s="3">
        <v>110.5</v>
      </c>
      <c r="F4797" s="3">
        <v>35</v>
      </c>
      <c r="G4797" s="3">
        <v>110.5</v>
      </c>
    </row>
    <row r="4798" spans="1:7" x14ac:dyDescent="0.3">
      <c r="A4798" s="6">
        <v>44713</v>
      </c>
      <c r="B4798" s="3">
        <v>124</v>
      </c>
      <c r="C4798" s="3">
        <v>124</v>
      </c>
      <c r="D4798" s="3">
        <v>124</v>
      </c>
      <c r="E4798" s="3">
        <v>124</v>
      </c>
      <c r="F4798" s="3">
        <v>4</v>
      </c>
      <c r="G4798" s="3">
        <v>124</v>
      </c>
    </row>
    <row r="4799" spans="1:7" x14ac:dyDescent="0.3">
      <c r="A4799" s="6">
        <v>44714</v>
      </c>
      <c r="B4799" s="3">
        <v>120</v>
      </c>
      <c r="C4799" s="3">
        <v>120</v>
      </c>
      <c r="D4799" s="3">
        <v>120</v>
      </c>
      <c r="E4799" s="3">
        <v>120</v>
      </c>
      <c r="F4799" s="3">
        <v>0</v>
      </c>
      <c r="G4799" s="3">
        <v>120</v>
      </c>
    </row>
    <row r="4800" spans="1:7" x14ac:dyDescent="0.3">
      <c r="A4800" s="6">
        <v>44715</v>
      </c>
      <c r="B4800" s="3">
        <v>118.2</v>
      </c>
      <c r="C4800" s="3">
        <v>118.2</v>
      </c>
      <c r="D4800" s="3">
        <v>115.5</v>
      </c>
      <c r="E4800" s="3">
        <v>115.5</v>
      </c>
      <c r="F4800" s="3">
        <v>5</v>
      </c>
      <c r="G4800" s="3">
        <v>115.5</v>
      </c>
    </row>
    <row r="4801" spans="1:7" x14ac:dyDescent="0.3">
      <c r="A4801" s="6">
        <v>44719</v>
      </c>
      <c r="B4801" s="3">
        <v>111.88</v>
      </c>
      <c r="C4801" s="3">
        <v>111.88</v>
      </c>
      <c r="D4801" s="3">
        <v>111.88</v>
      </c>
      <c r="E4801" s="3">
        <v>111.88</v>
      </c>
      <c r="F4801" s="3">
        <v>0</v>
      </c>
      <c r="G4801" s="3">
        <v>111.88</v>
      </c>
    </row>
    <row r="4802" spans="1:7" x14ac:dyDescent="0.3">
      <c r="A4802" s="6">
        <v>44720</v>
      </c>
      <c r="B4802" s="3">
        <v>108</v>
      </c>
      <c r="C4802" s="3">
        <v>108</v>
      </c>
      <c r="D4802" s="3">
        <v>107.5</v>
      </c>
      <c r="E4802" s="3">
        <v>107.5</v>
      </c>
      <c r="F4802" s="3">
        <v>19</v>
      </c>
      <c r="G4802" s="3">
        <v>105.13</v>
      </c>
    </row>
    <row r="4803" spans="1:7" x14ac:dyDescent="0.3">
      <c r="A4803" s="6">
        <v>44721</v>
      </c>
      <c r="B4803" s="3">
        <v>106</v>
      </c>
      <c r="C4803" s="3">
        <v>106</v>
      </c>
      <c r="D4803" s="3">
        <v>106</v>
      </c>
      <c r="E4803" s="3">
        <v>106</v>
      </c>
      <c r="F4803" s="3">
        <v>1</v>
      </c>
      <c r="G4803" s="3">
        <v>106</v>
      </c>
    </row>
    <row r="4804" spans="1:7" x14ac:dyDescent="0.3">
      <c r="A4804" s="6">
        <v>44722</v>
      </c>
      <c r="B4804" s="3">
        <v>104</v>
      </c>
      <c r="C4804" s="3">
        <v>104</v>
      </c>
      <c r="D4804" s="3">
        <v>103</v>
      </c>
      <c r="E4804" s="3">
        <v>103</v>
      </c>
      <c r="F4804" s="3">
        <v>11</v>
      </c>
      <c r="G4804" s="3">
        <v>103.38</v>
      </c>
    </row>
    <row r="4805" spans="1:7" x14ac:dyDescent="0.3">
      <c r="A4805" s="6">
        <v>44725</v>
      </c>
      <c r="B4805" s="3">
        <v>100</v>
      </c>
      <c r="C4805" s="3">
        <v>100</v>
      </c>
      <c r="D4805" s="3">
        <v>98</v>
      </c>
      <c r="E4805" s="3">
        <v>98</v>
      </c>
      <c r="F4805" s="3">
        <v>4</v>
      </c>
      <c r="G4805" s="3">
        <v>95</v>
      </c>
    </row>
    <row r="4806" spans="1:7" x14ac:dyDescent="0.3">
      <c r="A4806" s="6">
        <v>44726</v>
      </c>
      <c r="B4806" s="3">
        <v>96.5</v>
      </c>
      <c r="C4806" s="3">
        <v>97.5</v>
      </c>
      <c r="D4806" s="3">
        <v>96.5</v>
      </c>
      <c r="E4806" s="3">
        <v>96.75</v>
      </c>
      <c r="F4806" s="3">
        <v>15</v>
      </c>
      <c r="G4806" s="3">
        <v>96.75</v>
      </c>
    </row>
    <row r="4807" spans="1:7" x14ac:dyDescent="0.3">
      <c r="A4807" s="6">
        <v>44727</v>
      </c>
      <c r="B4807" s="3">
        <v>103.75</v>
      </c>
      <c r="C4807" s="3">
        <v>105.75</v>
      </c>
      <c r="D4807" s="3">
        <v>102</v>
      </c>
      <c r="E4807" s="3">
        <v>102</v>
      </c>
      <c r="F4807" s="3">
        <v>7</v>
      </c>
      <c r="G4807" s="3">
        <v>107.13</v>
      </c>
    </row>
    <row r="4808" spans="1:7" x14ac:dyDescent="0.3">
      <c r="A4808" s="6">
        <v>44728</v>
      </c>
      <c r="B4808" s="3">
        <v>115.5</v>
      </c>
      <c r="C4808" s="3">
        <v>117</v>
      </c>
      <c r="D4808" s="3">
        <v>114</v>
      </c>
      <c r="E4808" s="3">
        <v>114</v>
      </c>
      <c r="F4808" s="3">
        <v>25</v>
      </c>
      <c r="G4808" s="3">
        <v>116</v>
      </c>
    </row>
    <row r="4809" spans="1:7" x14ac:dyDescent="0.3">
      <c r="A4809" s="6">
        <v>44729</v>
      </c>
      <c r="B4809" s="3">
        <v>120</v>
      </c>
      <c r="C4809" s="3">
        <v>120</v>
      </c>
      <c r="D4809" s="3">
        <v>114.5</v>
      </c>
      <c r="E4809" s="3">
        <v>115</v>
      </c>
      <c r="F4809" s="3">
        <v>59</v>
      </c>
      <c r="G4809" s="3">
        <v>115</v>
      </c>
    </row>
    <row r="4810" spans="1:7" x14ac:dyDescent="0.3">
      <c r="A4810" s="6">
        <v>44732</v>
      </c>
      <c r="B4810" s="3">
        <v>129</v>
      </c>
      <c r="C4810" s="3">
        <v>130</v>
      </c>
      <c r="D4810" s="3">
        <v>129</v>
      </c>
      <c r="E4810" s="3">
        <v>130</v>
      </c>
      <c r="F4810" s="3">
        <v>3</v>
      </c>
      <c r="G4810" s="3">
        <v>130</v>
      </c>
    </row>
    <row r="4811" spans="1:7" x14ac:dyDescent="0.3">
      <c r="A4811" s="6">
        <v>44733</v>
      </c>
      <c r="B4811" s="3">
        <v>137</v>
      </c>
      <c r="C4811" s="3">
        <v>137</v>
      </c>
      <c r="D4811" s="3">
        <v>137</v>
      </c>
      <c r="E4811" s="3">
        <v>137</v>
      </c>
      <c r="F4811" s="3">
        <v>5</v>
      </c>
      <c r="G4811" s="3">
        <v>137</v>
      </c>
    </row>
    <row r="4812" spans="1:7" x14ac:dyDescent="0.3">
      <c r="A4812" s="6">
        <v>44734</v>
      </c>
      <c r="B4812" s="3">
        <v>140</v>
      </c>
      <c r="C4812" s="3">
        <v>140</v>
      </c>
      <c r="D4812" s="3">
        <v>140</v>
      </c>
      <c r="E4812" s="3">
        <v>140</v>
      </c>
      <c r="F4812" s="3">
        <v>23</v>
      </c>
      <c r="G4812" s="3">
        <v>147.13</v>
      </c>
    </row>
    <row r="4813" spans="1:7" x14ac:dyDescent="0.3">
      <c r="A4813" s="6">
        <v>44735</v>
      </c>
      <c r="B4813" s="3">
        <v>153</v>
      </c>
      <c r="C4813" s="3">
        <v>153</v>
      </c>
      <c r="D4813" s="3">
        <v>143</v>
      </c>
      <c r="E4813" s="3">
        <v>143</v>
      </c>
      <c r="F4813" s="3">
        <v>24</v>
      </c>
      <c r="G4813" s="3">
        <v>143</v>
      </c>
    </row>
    <row r="4814" spans="1:7" x14ac:dyDescent="0.3">
      <c r="A4814" s="6">
        <v>44736</v>
      </c>
      <c r="B4814" s="3">
        <v>141.5</v>
      </c>
      <c r="C4814" s="3">
        <v>141.5</v>
      </c>
      <c r="D4814" s="3">
        <v>141.5</v>
      </c>
      <c r="E4814" s="3">
        <v>141.5</v>
      </c>
      <c r="F4814" s="3">
        <v>7</v>
      </c>
      <c r="G4814" s="3">
        <v>141.5</v>
      </c>
    </row>
    <row r="4815" spans="1:7" x14ac:dyDescent="0.3">
      <c r="A4815" s="6">
        <v>44739</v>
      </c>
      <c r="B4815" s="3">
        <v>137</v>
      </c>
      <c r="C4815" s="3">
        <v>137</v>
      </c>
      <c r="D4815" s="3">
        <v>137</v>
      </c>
      <c r="E4815" s="3">
        <v>137</v>
      </c>
      <c r="F4815" s="3">
        <v>0</v>
      </c>
      <c r="G4815" s="3">
        <v>137</v>
      </c>
    </row>
    <row r="4816" spans="1:7" x14ac:dyDescent="0.3">
      <c r="A4816" s="6">
        <v>44740</v>
      </c>
      <c r="B4816" s="3">
        <v>142</v>
      </c>
      <c r="C4816" s="3">
        <v>147</v>
      </c>
      <c r="D4816" s="3">
        <v>142</v>
      </c>
      <c r="E4816" s="3">
        <v>147</v>
      </c>
      <c r="F4816" s="3">
        <v>38</v>
      </c>
      <c r="G4816" s="3">
        <v>147</v>
      </c>
    </row>
    <row r="4817" spans="1:7" x14ac:dyDescent="0.3">
      <c r="A4817" s="6">
        <v>44741</v>
      </c>
      <c r="B4817" s="3">
        <v>140</v>
      </c>
      <c r="C4817" s="3">
        <v>158</v>
      </c>
      <c r="D4817" s="3">
        <v>140</v>
      </c>
      <c r="E4817" s="3">
        <v>157</v>
      </c>
      <c r="F4817" s="3">
        <v>38</v>
      </c>
      <c r="G4817" s="3">
        <v>157</v>
      </c>
    </row>
    <row r="4818" spans="1:7" x14ac:dyDescent="0.3">
      <c r="A4818" s="6">
        <v>44742</v>
      </c>
      <c r="B4818" s="3">
        <v>156</v>
      </c>
      <c r="C4818" s="3">
        <v>160</v>
      </c>
      <c r="D4818" s="3">
        <v>156</v>
      </c>
      <c r="E4818" s="3">
        <v>160</v>
      </c>
      <c r="F4818" s="3">
        <v>9</v>
      </c>
      <c r="G4818" s="3">
        <v>160</v>
      </c>
    </row>
    <row r="4819" spans="1:7" x14ac:dyDescent="0.3">
      <c r="A4819" s="6">
        <v>44743</v>
      </c>
      <c r="B4819" s="3">
        <v>163</v>
      </c>
      <c r="C4819" s="3">
        <v>163</v>
      </c>
      <c r="D4819" s="3">
        <v>157</v>
      </c>
      <c r="E4819" s="3">
        <v>157</v>
      </c>
      <c r="F4819" s="3">
        <v>48</v>
      </c>
      <c r="G4819" s="3">
        <v>160</v>
      </c>
    </row>
    <row r="4820" spans="1:7" x14ac:dyDescent="0.3">
      <c r="A4820" s="6">
        <v>44746</v>
      </c>
      <c r="B4820" s="3">
        <v>157</v>
      </c>
      <c r="C4820" s="3">
        <v>157</v>
      </c>
      <c r="D4820" s="3">
        <v>157</v>
      </c>
      <c r="E4820" s="3">
        <v>157</v>
      </c>
      <c r="F4820" s="3">
        <v>0</v>
      </c>
      <c r="G4820" s="3">
        <v>157</v>
      </c>
    </row>
    <row r="4821" spans="1:7" x14ac:dyDescent="0.3">
      <c r="A4821" s="6">
        <v>44747</v>
      </c>
      <c r="B4821" s="3">
        <v>154.94999999999999</v>
      </c>
      <c r="C4821" s="3">
        <v>156</v>
      </c>
      <c r="D4821" s="3">
        <v>154.94999999999999</v>
      </c>
      <c r="E4821" s="3">
        <v>156</v>
      </c>
      <c r="F4821" s="3">
        <v>3</v>
      </c>
      <c r="G4821" s="3">
        <v>154.94999999999999</v>
      </c>
    </row>
    <row r="4822" spans="1:7" x14ac:dyDescent="0.3">
      <c r="A4822" s="6">
        <v>44748</v>
      </c>
      <c r="B4822" s="3">
        <v>155.5</v>
      </c>
      <c r="C4822" s="3">
        <v>155.5</v>
      </c>
      <c r="D4822" s="3">
        <v>155.5</v>
      </c>
      <c r="E4822" s="3">
        <v>155.5</v>
      </c>
      <c r="F4822" s="3">
        <v>0</v>
      </c>
      <c r="G4822" s="3">
        <v>155.5</v>
      </c>
    </row>
    <row r="4823" spans="1:7" x14ac:dyDescent="0.3">
      <c r="A4823" s="6">
        <v>44749</v>
      </c>
      <c r="B4823" s="3">
        <v>156.5</v>
      </c>
      <c r="C4823" s="3">
        <v>156.5</v>
      </c>
      <c r="D4823" s="3">
        <v>156.5</v>
      </c>
      <c r="E4823" s="3">
        <v>156.5</v>
      </c>
      <c r="F4823" s="3">
        <v>4</v>
      </c>
      <c r="G4823" s="3">
        <v>158.25</v>
      </c>
    </row>
    <row r="4824" spans="1:7" x14ac:dyDescent="0.3">
      <c r="A4824" s="6">
        <v>44750</v>
      </c>
      <c r="B4824" s="3">
        <v>161.47999999999999</v>
      </c>
      <c r="C4824" s="3">
        <v>161.47999999999999</v>
      </c>
      <c r="D4824" s="3">
        <v>161.47999999999999</v>
      </c>
      <c r="E4824" s="3">
        <v>161.47999999999999</v>
      </c>
      <c r="F4824" s="3">
        <v>0</v>
      </c>
      <c r="G4824" s="3">
        <v>161.47999999999999</v>
      </c>
    </row>
    <row r="4825" spans="1:7" x14ac:dyDescent="0.3">
      <c r="A4825" s="6">
        <v>44753</v>
      </c>
      <c r="B4825" s="3">
        <v>160.1</v>
      </c>
      <c r="C4825" s="3">
        <v>160.1</v>
      </c>
      <c r="D4825" s="3">
        <v>160.1</v>
      </c>
      <c r="E4825" s="3">
        <v>160.1</v>
      </c>
      <c r="F4825" s="3">
        <v>1</v>
      </c>
      <c r="G4825" s="3">
        <v>160.1</v>
      </c>
    </row>
    <row r="4826" spans="1:7" x14ac:dyDescent="0.3">
      <c r="A4826" s="6">
        <v>44754</v>
      </c>
      <c r="B4826" s="3">
        <v>161</v>
      </c>
      <c r="C4826" s="3">
        <v>161</v>
      </c>
      <c r="D4826" s="3">
        <v>161</v>
      </c>
      <c r="E4826" s="3">
        <v>161</v>
      </c>
      <c r="F4826" s="3">
        <v>0</v>
      </c>
      <c r="G4826" s="3">
        <v>161</v>
      </c>
    </row>
    <row r="4827" spans="1:7" x14ac:dyDescent="0.3">
      <c r="A4827" s="6">
        <v>44755</v>
      </c>
      <c r="B4827" s="3">
        <v>166</v>
      </c>
      <c r="C4827" s="3">
        <v>171</v>
      </c>
      <c r="D4827" s="3">
        <v>166</v>
      </c>
      <c r="E4827" s="3">
        <v>171</v>
      </c>
      <c r="F4827" s="3">
        <v>24</v>
      </c>
      <c r="G4827" s="3">
        <v>171</v>
      </c>
    </row>
    <row r="4828" spans="1:7" x14ac:dyDescent="0.3">
      <c r="A4828" s="6">
        <v>44756</v>
      </c>
      <c r="B4828" s="3">
        <v>173.75</v>
      </c>
      <c r="C4828" s="3">
        <v>174.5</v>
      </c>
      <c r="D4828" s="3">
        <v>173.75</v>
      </c>
      <c r="E4828" s="3">
        <v>174.5</v>
      </c>
      <c r="F4828" s="3">
        <v>13</v>
      </c>
      <c r="G4828" s="3">
        <v>174.5</v>
      </c>
    </row>
    <row r="4829" spans="1:7" x14ac:dyDescent="0.3">
      <c r="A4829" s="6">
        <v>44757</v>
      </c>
      <c r="B4829" s="3">
        <v>178</v>
      </c>
      <c r="C4829" s="3">
        <v>179</v>
      </c>
      <c r="D4829" s="3">
        <v>178</v>
      </c>
      <c r="E4829" s="3">
        <v>179</v>
      </c>
      <c r="F4829" s="3">
        <v>5</v>
      </c>
      <c r="G4829" s="3">
        <v>172</v>
      </c>
    </row>
    <row r="4830" spans="1:7" x14ac:dyDescent="0.3">
      <c r="A4830" s="6">
        <v>44760</v>
      </c>
      <c r="B4830" s="3">
        <v>165</v>
      </c>
      <c r="C4830" s="3">
        <v>165</v>
      </c>
      <c r="D4830" s="3">
        <v>165</v>
      </c>
      <c r="E4830" s="3">
        <v>165</v>
      </c>
      <c r="F4830" s="3">
        <v>0</v>
      </c>
      <c r="G4830" s="3">
        <v>165</v>
      </c>
    </row>
    <row r="4831" spans="1:7" x14ac:dyDescent="0.3">
      <c r="A4831" s="6">
        <v>44761</v>
      </c>
      <c r="B4831" s="3">
        <v>180</v>
      </c>
      <c r="C4831" s="3">
        <v>180</v>
      </c>
      <c r="D4831" s="3">
        <v>172</v>
      </c>
      <c r="E4831" s="3">
        <v>172</v>
      </c>
      <c r="F4831" s="3">
        <v>13</v>
      </c>
      <c r="G4831" s="3">
        <v>172</v>
      </c>
    </row>
    <row r="4832" spans="1:7" x14ac:dyDescent="0.3">
      <c r="A4832" s="6">
        <v>44762</v>
      </c>
      <c r="B4832" s="3">
        <v>169</v>
      </c>
      <c r="C4832" s="3">
        <v>169</v>
      </c>
      <c r="D4832" s="3">
        <v>169</v>
      </c>
      <c r="E4832" s="3">
        <v>169</v>
      </c>
      <c r="F4832" s="3">
        <v>8</v>
      </c>
      <c r="G4832" s="3">
        <v>169</v>
      </c>
    </row>
    <row r="4833" spans="1:7" x14ac:dyDescent="0.3">
      <c r="A4833" s="6">
        <v>44763</v>
      </c>
      <c r="B4833" s="3">
        <v>157</v>
      </c>
      <c r="C4833" s="3">
        <v>157</v>
      </c>
      <c r="D4833" s="3">
        <v>154.5</v>
      </c>
      <c r="E4833" s="3">
        <v>155</v>
      </c>
      <c r="F4833" s="3">
        <v>27</v>
      </c>
      <c r="G4833" s="3">
        <v>151.25</v>
      </c>
    </row>
    <row r="4834" spans="1:7" x14ac:dyDescent="0.3">
      <c r="A4834" s="6">
        <v>44764</v>
      </c>
      <c r="B4834" s="3">
        <v>157</v>
      </c>
      <c r="C4834" s="3">
        <v>158</v>
      </c>
      <c r="D4834" s="3">
        <v>152</v>
      </c>
      <c r="E4834" s="3">
        <v>152</v>
      </c>
      <c r="F4834" s="3">
        <v>29</v>
      </c>
      <c r="G4834" s="3">
        <v>152</v>
      </c>
    </row>
    <row r="4835" spans="1:7" x14ac:dyDescent="0.3">
      <c r="A4835" s="6">
        <v>44767</v>
      </c>
      <c r="B4835" s="3">
        <v>157</v>
      </c>
      <c r="C4835" s="3">
        <v>157</v>
      </c>
      <c r="D4835" s="3">
        <v>157</v>
      </c>
      <c r="E4835" s="3">
        <v>157</v>
      </c>
      <c r="F4835" s="3">
        <v>2</v>
      </c>
      <c r="G4835" s="3">
        <v>157</v>
      </c>
    </row>
    <row r="4836" spans="1:7" x14ac:dyDescent="0.3">
      <c r="A4836" s="6">
        <v>44768</v>
      </c>
      <c r="B4836" s="3">
        <v>169.25</v>
      </c>
      <c r="C4836" s="3">
        <v>169.25</v>
      </c>
      <c r="D4836" s="3">
        <v>169.25</v>
      </c>
      <c r="E4836" s="3">
        <v>169.25</v>
      </c>
      <c r="F4836" s="3">
        <v>0</v>
      </c>
      <c r="G4836" s="3">
        <v>169.25</v>
      </c>
    </row>
    <row r="4837" spans="1:7" x14ac:dyDescent="0.3">
      <c r="A4837" s="6">
        <v>44769</v>
      </c>
      <c r="B4837" s="3">
        <v>170</v>
      </c>
      <c r="C4837" s="3">
        <v>173</v>
      </c>
      <c r="D4837" s="3">
        <v>169</v>
      </c>
      <c r="E4837" s="3">
        <v>173</v>
      </c>
      <c r="F4837" s="3">
        <v>12</v>
      </c>
      <c r="G4837" s="3">
        <v>175.55</v>
      </c>
    </row>
    <row r="4838" spans="1:7" x14ac:dyDescent="0.3">
      <c r="A4838" s="6">
        <v>44770</v>
      </c>
      <c r="B4838" s="3">
        <v>180</v>
      </c>
      <c r="C4838" s="3">
        <v>183</v>
      </c>
      <c r="D4838" s="3">
        <v>180</v>
      </c>
      <c r="E4838" s="3">
        <v>183</v>
      </c>
      <c r="F4838" s="3">
        <v>6</v>
      </c>
      <c r="G4838" s="3">
        <v>175.5</v>
      </c>
    </row>
    <row r="4839" spans="1:7" x14ac:dyDescent="0.3">
      <c r="A4839" s="6">
        <v>44771</v>
      </c>
      <c r="B4839" s="3">
        <v>185</v>
      </c>
      <c r="C4839" s="3">
        <v>185</v>
      </c>
      <c r="D4839" s="3">
        <v>185</v>
      </c>
      <c r="E4839" s="3">
        <v>185</v>
      </c>
      <c r="F4839" s="3">
        <v>11</v>
      </c>
      <c r="G4839" s="3">
        <v>185</v>
      </c>
    </row>
    <row r="4840" spans="1:7" x14ac:dyDescent="0.3">
      <c r="A4840" s="6">
        <v>44774</v>
      </c>
      <c r="B4840" s="3">
        <v>295</v>
      </c>
      <c r="C4840" s="3">
        <v>295</v>
      </c>
      <c r="D4840" s="3">
        <v>295</v>
      </c>
      <c r="E4840" s="3">
        <v>295</v>
      </c>
      <c r="F4840" s="3">
        <v>0</v>
      </c>
      <c r="G4840" s="3">
        <v>295</v>
      </c>
    </row>
    <row r="4841" spans="1:7" x14ac:dyDescent="0.3">
      <c r="A4841" s="6">
        <v>44775</v>
      </c>
      <c r="B4841" s="3">
        <v>300</v>
      </c>
      <c r="C4841" s="3">
        <v>300</v>
      </c>
      <c r="D4841" s="3">
        <v>300</v>
      </c>
      <c r="E4841" s="3">
        <v>300</v>
      </c>
      <c r="F4841" s="3">
        <v>0</v>
      </c>
      <c r="G4841" s="3">
        <v>300</v>
      </c>
    </row>
    <row r="4842" spans="1:7" x14ac:dyDescent="0.3">
      <c r="A4842" s="6">
        <v>44776</v>
      </c>
      <c r="B4842" s="3">
        <v>280</v>
      </c>
      <c r="C4842" s="3">
        <v>280</v>
      </c>
      <c r="D4842" s="3">
        <v>280</v>
      </c>
      <c r="E4842" s="3">
        <v>280</v>
      </c>
      <c r="F4842" s="3">
        <v>0</v>
      </c>
      <c r="G4842" s="3">
        <v>280</v>
      </c>
    </row>
    <row r="4843" spans="1:7" x14ac:dyDescent="0.3">
      <c r="A4843" s="6">
        <v>44777</v>
      </c>
      <c r="B4843" s="3">
        <v>265</v>
      </c>
      <c r="C4843" s="3">
        <v>265</v>
      </c>
      <c r="D4843" s="3">
        <v>265</v>
      </c>
      <c r="E4843" s="3">
        <v>265</v>
      </c>
      <c r="F4843" s="3">
        <v>0</v>
      </c>
      <c r="G4843" s="3">
        <v>265</v>
      </c>
    </row>
    <row r="4844" spans="1:7" x14ac:dyDescent="0.3">
      <c r="A4844" s="6">
        <v>44778</v>
      </c>
      <c r="B4844" s="3">
        <v>285</v>
      </c>
      <c r="C4844" s="3">
        <v>285</v>
      </c>
      <c r="D4844" s="3">
        <v>285</v>
      </c>
      <c r="E4844" s="3">
        <v>285</v>
      </c>
      <c r="F4844" s="3">
        <v>5</v>
      </c>
      <c r="G4844" s="3">
        <v>285</v>
      </c>
    </row>
    <row r="4845" spans="1:7" x14ac:dyDescent="0.3">
      <c r="A4845" s="6">
        <v>44781</v>
      </c>
      <c r="B4845" s="3">
        <v>266</v>
      </c>
      <c r="C4845" s="3">
        <v>266</v>
      </c>
      <c r="D4845" s="3">
        <v>266</v>
      </c>
      <c r="E4845" s="3">
        <v>266</v>
      </c>
      <c r="F4845" s="3">
        <v>0</v>
      </c>
      <c r="G4845" s="3">
        <v>266</v>
      </c>
    </row>
    <row r="4846" spans="1:7" x14ac:dyDescent="0.3">
      <c r="A4846" s="6">
        <v>44782</v>
      </c>
      <c r="B4846" s="3">
        <v>249</v>
      </c>
      <c r="C4846" s="3">
        <v>249</v>
      </c>
      <c r="D4846" s="3">
        <v>232</v>
      </c>
      <c r="E4846" s="3">
        <v>232</v>
      </c>
      <c r="F4846" s="3">
        <v>13</v>
      </c>
      <c r="G4846" s="3">
        <v>232</v>
      </c>
    </row>
    <row r="4847" spans="1:7" x14ac:dyDescent="0.3">
      <c r="A4847" s="6">
        <v>44783</v>
      </c>
      <c r="B4847" s="3">
        <v>245</v>
      </c>
      <c r="C4847" s="3">
        <v>245</v>
      </c>
      <c r="D4847" s="3">
        <v>245</v>
      </c>
      <c r="E4847" s="3">
        <v>245</v>
      </c>
      <c r="F4847" s="3">
        <v>2</v>
      </c>
      <c r="G4847" s="3">
        <v>245</v>
      </c>
    </row>
    <row r="4848" spans="1:7" x14ac:dyDescent="0.3">
      <c r="A4848" s="6">
        <v>44784</v>
      </c>
      <c r="B4848" s="3">
        <v>260</v>
      </c>
      <c r="C4848" s="3">
        <v>260</v>
      </c>
      <c r="D4848" s="3">
        <v>260</v>
      </c>
      <c r="E4848" s="3">
        <v>260</v>
      </c>
      <c r="F4848" s="3">
        <v>1</v>
      </c>
      <c r="G4848" s="3">
        <v>269</v>
      </c>
    </row>
    <row r="4849" spans="1:7" x14ac:dyDescent="0.3">
      <c r="A4849" s="6">
        <v>44785</v>
      </c>
      <c r="B4849" s="3">
        <v>268</v>
      </c>
      <c r="C4849" s="3">
        <v>268</v>
      </c>
      <c r="D4849" s="3">
        <v>268</v>
      </c>
      <c r="E4849" s="3">
        <v>268</v>
      </c>
      <c r="F4849" s="3">
        <v>6</v>
      </c>
      <c r="G4849" s="3">
        <v>268</v>
      </c>
    </row>
    <row r="4850" spans="1:7" x14ac:dyDescent="0.3">
      <c r="A4850" s="6">
        <v>44788</v>
      </c>
      <c r="B4850" s="3">
        <v>275</v>
      </c>
      <c r="C4850" s="3">
        <v>277</v>
      </c>
      <c r="D4850" s="3">
        <v>275</v>
      </c>
      <c r="E4850" s="3">
        <v>277</v>
      </c>
      <c r="F4850" s="3">
        <v>10</v>
      </c>
      <c r="G4850" s="3">
        <v>277</v>
      </c>
    </row>
    <row r="4851" spans="1:7" x14ac:dyDescent="0.3">
      <c r="A4851" s="6">
        <v>44789</v>
      </c>
      <c r="B4851" s="3">
        <v>292.75</v>
      </c>
      <c r="C4851" s="3">
        <v>292.75</v>
      </c>
      <c r="D4851" s="3">
        <v>292.75</v>
      </c>
      <c r="E4851" s="3">
        <v>292.75</v>
      </c>
      <c r="F4851" s="3">
        <v>0</v>
      </c>
      <c r="G4851" s="3">
        <v>292.75</v>
      </c>
    </row>
    <row r="4852" spans="1:7" x14ac:dyDescent="0.3">
      <c r="A4852" s="6">
        <v>44790</v>
      </c>
      <c r="B4852" s="3">
        <v>285.5</v>
      </c>
      <c r="C4852" s="3">
        <v>285.5</v>
      </c>
      <c r="D4852" s="3">
        <v>285.5</v>
      </c>
      <c r="E4852" s="3">
        <v>285.5</v>
      </c>
      <c r="F4852" s="3">
        <v>2</v>
      </c>
      <c r="G4852" s="3">
        <v>285.5</v>
      </c>
    </row>
    <row r="4853" spans="1:7" x14ac:dyDescent="0.3">
      <c r="A4853" s="6">
        <v>44791</v>
      </c>
      <c r="B4853" s="3">
        <v>298</v>
      </c>
      <c r="C4853" s="3">
        <v>298</v>
      </c>
      <c r="D4853" s="3">
        <v>298</v>
      </c>
      <c r="E4853" s="3">
        <v>298</v>
      </c>
      <c r="F4853" s="3">
        <v>2</v>
      </c>
      <c r="G4853" s="3">
        <v>309.88</v>
      </c>
    </row>
    <row r="4854" spans="1:7" x14ac:dyDescent="0.3">
      <c r="A4854" s="6">
        <v>44792</v>
      </c>
      <c r="B4854" s="3">
        <v>318</v>
      </c>
      <c r="C4854" s="3">
        <v>318</v>
      </c>
      <c r="D4854" s="3">
        <v>318</v>
      </c>
      <c r="E4854" s="3">
        <v>318</v>
      </c>
      <c r="F4854" s="3">
        <v>0</v>
      </c>
      <c r="G4854" s="3">
        <v>318</v>
      </c>
    </row>
    <row r="4855" spans="1:7" x14ac:dyDescent="0.3">
      <c r="A4855" s="6">
        <v>44795</v>
      </c>
      <c r="B4855" s="3">
        <v>354.5</v>
      </c>
      <c r="C4855" s="3">
        <v>354.5</v>
      </c>
      <c r="D4855" s="3">
        <v>354.5</v>
      </c>
      <c r="E4855" s="3">
        <v>354.5</v>
      </c>
      <c r="F4855" s="3">
        <v>0</v>
      </c>
      <c r="G4855" s="3">
        <v>354.5</v>
      </c>
    </row>
    <row r="4856" spans="1:7" x14ac:dyDescent="0.3">
      <c r="A4856" s="6">
        <v>44796</v>
      </c>
      <c r="B4856" s="3">
        <v>358.5</v>
      </c>
      <c r="C4856" s="3">
        <v>358.5</v>
      </c>
      <c r="D4856" s="3">
        <v>358.5</v>
      </c>
      <c r="E4856" s="3">
        <v>358.5</v>
      </c>
      <c r="F4856" s="3">
        <v>0</v>
      </c>
      <c r="G4856" s="3">
        <v>358.5</v>
      </c>
    </row>
    <row r="4857" spans="1:7" x14ac:dyDescent="0.3">
      <c r="A4857" s="6">
        <v>44797</v>
      </c>
      <c r="B4857" s="3">
        <v>365</v>
      </c>
      <c r="C4857" s="3">
        <v>365</v>
      </c>
      <c r="D4857" s="3">
        <v>365</v>
      </c>
      <c r="E4857" s="3">
        <v>365</v>
      </c>
      <c r="F4857" s="3">
        <v>0</v>
      </c>
      <c r="G4857" s="3">
        <v>365</v>
      </c>
    </row>
    <row r="4858" spans="1:7" x14ac:dyDescent="0.3">
      <c r="A4858" s="6">
        <v>44798</v>
      </c>
      <c r="B4858" s="3">
        <v>399</v>
      </c>
      <c r="C4858" s="3">
        <v>399</v>
      </c>
      <c r="D4858" s="3">
        <v>399</v>
      </c>
      <c r="E4858" s="3">
        <v>399</v>
      </c>
      <c r="F4858" s="3">
        <v>0</v>
      </c>
      <c r="G4858" s="3">
        <v>399</v>
      </c>
    </row>
    <row r="4859" spans="1:7" x14ac:dyDescent="0.3">
      <c r="A4859" s="6">
        <v>44799</v>
      </c>
      <c r="B4859" s="3">
        <v>380</v>
      </c>
      <c r="C4859" s="3">
        <v>400</v>
      </c>
      <c r="D4859" s="3">
        <v>380</v>
      </c>
      <c r="E4859" s="3">
        <v>400</v>
      </c>
      <c r="F4859" s="3">
        <v>5</v>
      </c>
      <c r="G4859" s="3">
        <v>400</v>
      </c>
    </row>
    <row r="4860" spans="1:7" x14ac:dyDescent="0.3">
      <c r="A4860" s="6">
        <v>44802</v>
      </c>
      <c r="B4860" s="3">
        <v>330</v>
      </c>
      <c r="C4860" s="3">
        <v>330</v>
      </c>
      <c r="D4860" s="3">
        <v>330</v>
      </c>
      <c r="E4860" s="3">
        <v>330</v>
      </c>
      <c r="F4860" s="3">
        <v>1</v>
      </c>
      <c r="G4860" s="3">
        <v>325</v>
      </c>
    </row>
    <row r="4861" spans="1:7" x14ac:dyDescent="0.3">
      <c r="A4861" s="6">
        <v>44803</v>
      </c>
      <c r="B4861" s="3">
        <v>272</v>
      </c>
      <c r="C4861" s="3">
        <v>295</v>
      </c>
      <c r="D4861" s="3">
        <v>262</v>
      </c>
      <c r="E4861" s="3">
        <v>295</v>
      </c>
      <c r="F4861" s="3">
        <v>18</v>
      </c>
      <c r="G4861" s="3">
        <v>295</v>
      </c>
    </row>
    <row r="4862" spans="1:7" x14ac:dyDescent="0.3">
      <c r="A4862" s="6">
        <v>44804</v>
      </c>
      <c r="B4862" s="3">
        <v>315</v>
      </c>
      <c r="C4862" s="3">
        <v>315</v>
      </c>
      <c r="D4862" s="3">
        <v>302</v>
      </c>
      <c r="E4862" s="3">
        <v>302</v>
      </c>
      <c r="F4862" s="3">
        <v>11</v>
      </c>
      <c r="G4862" s="3">
        <v>294.58</v>
      </c>
    </row>
    <row r="4863" spans="1:7" x14ac:dyDescent="0.3">
      <c r="A4863" s="6">
        <v>44805</v>
      </c>
      <c r="B4863" s="3">
        <v>353</v>
      </c>
      <c r="C4863" s="3">
        <v>353</v>
      </c>
      <c r="D4863" s="3">
        <v>353</v>
      </c>
      <c r="E4863" s="3">
        <v>353</v>
      </c>
      <c r="F4863" s="3">
        <v>5</v>
      </c>
      <c r="G4863" s="3">
        <v>357.5</v>
      </c>
    </row>
    <row r="4864" spans="1:7" x14ac:dyDescent="0.3">
      <c r="A4864" s="6">
        <v>44806</v>
      </c>
      <c r="B4864" s="3">
        <v>340</v>
      </c>
      <c r="C4864" s="3">
        <v>350</v>
      </c>
      <c r="D4864" s="3">
        <v>332</v>
      </c>
      <c r="E4864" s="3">
        <v>332</v>
      </c>
      <c r="F4864" s="3">
        <v>32</v>
      </c>
      <c r="G4864" s="3">
        <v>332</v>
      </c>
    </row>
    <row r="4865" spans="1:7" x14ac:dyDescent="0.3">
      <c r="A4865" s="6">
        <v>44809</v>
      </c>
      <c r="B4865" s="3">
        <v>388</v>
      </c>
      <c r="C4865" s="3">
        <v>388</v>
      </c>
      <c r="D4865" s="3">
        <v>380</v>
      </c>
      <c r="E4865" s="3">
        <v>380</v>
      </c>
      <c r="F4865" s="3">
        <v>9</v>
      </c>
      <c r="G4865" s="3">
        <v>380</v>
      </c>
    </row>
    <row r="4866" spans="1:7" x14ac:dyDescent="0.3">
      <c r="A4866" s="6">
        <v>44810</v>
      </c>
      <c r="B4866" s="3">
        <v>320</v>
      </c>
      <c r="C4866" s="3">
        <v>335</v>
      </c>
      <c r="D4866" s="3">
        <v>320</v>
      </c>
      <c r="E4866" s="3">
        <v>335</v>
      </c>
      <c r="F4866" s="3">
        <v>12</v>
      </c>
      <c r="G4866" s="3">
        <v>335</v>
      </c>
    </row>
    <row r="4867" spans="1:7" x14ac:dyDescent="0.3">
      <c r="A4867" s="6">
        <v>44811</v>
      </c>
      <c r="B4867" s="3">
        <v>334</v>
      </c>
      <c r="C4867" s="3">
        <v>334</v>
      </c>
      <c r="D4867" s="3">
        <v>334</v>
      </c>
      <c r="E4867" s="3">
        <v>334</v>
      </c>
      <c r="F4867" s="3">
        <v>2</v>
      </c>
      <c r="G4867" s="3">
        <v>334</v>
      </c>
    </row>
    <row r="4868" spans="1:7" x14ac:dyDescent="0.3">
      <c r="A4868" s="6">
        <v>44812</v>
      </c>
      <c r="B4868" s="3">
        <v>322</v>
      </c>
      <c r="C4868" s="3">
        <v>322</v>
      </c>
      <c r="D4868" s="3">
        <v>322</v>
      </c>
      <c r="E4868" s="3">
        <v>322</v>
      </c>
      <c r="F4868" s="3">
        <v>0</v>
      </c>
      <c r="G4868" s="3">
        <v>322</v>
      </c>
    </row>
    <row r="4869" spans="1:7" x14ac:dyDescent="0.3">
      <c r="A4869" s="6">
        <v>44813</v>
      </c>
      <c r="B4869" s="3">
        <v>315</v>
      </c>
      <c r="C4869" s="3">
        <v>318.5</v>
      </c>
      <c r="D4869" s="3">
        <v>315</v>
      </c>
      <c r="E4869" s="3">
        <v>318.5</v>
      </c>
      <c r="F4869" s="3">
        <v>8</v>
      </c>
      <c r="G4869" s="3">
        <v>318.5</v>
      </c>
    </row>
    <row r="4870" spans="1:7" x14ac:dyDescent="0.3">
      <c r="A4870" s="6">
        <v>44816</v>
      </c>
      <c r="B4870" s="3">
        <v>305</v>
      </c>
      <c r="C4870" s="3">
        <v>305</v>
      </c>
      <c r="D4870" s="3">
        <v>305</v>
      </c>
      <c r="E4870" s="3">
        <v>305</v>
      </c>
      <c r="F4870" s="3">
        <v>2</v>
      </c>
      <c r="G4870" s="3">
        <v>305.25</v>
      </c>
    </row>
    <row r="4871" spans="1:7" x14ac:dyDescent="0.3">
      <c r="A4871" s="6">
        <v>44817</v>
      </c>
      <c r="B4871" s="3">
        <v>310</v>
      </c>
      <c r="C4871" s="3">
        <v>320</v>
      </c>
      <c r="D4871" s="3">
        <v>310</v>
      </c>
      <c r="E4871" s="3">
        <v>320</v>
      </c>
      <c r="F4871" s="3">
        <v>6</v>
      </c>
      <c r="G4871" s="3">
        <v>320</v>
      </c>
    </row>
    <row r="4872" spans="1:7" x14ac:dyDescent="0.3">
      <c r="A4872" s="6">
        <v>44818</v>
      </c>
      <c r="B4872" s="3">
        <v>345</v>
      </c>
      <c r="C4872" s="3">
        <v>345</v>
      </c>
      <c r="D4872" s="3">
        <v>345</v>
      </c>
      <c r="E4872" s="3">
        <v>345</v>
      </c>
      <c r="F4872" s="3">
        <v>4</v>
      </c>
      <c r="G4872" s="3">
        <v>345</v>
      </c>
    </row>
    <row r="4873" spans="1:7" x14ac:dyDescent="0.3">
      <c r="A4873" s="6">
        <v>44819</v>
      </c>
      <c r="B4873" s="3">
        <v>360</v>
      </c>
      <c r="C4873" s="3">
        <v>378</v>
      </c>
      <c r="D4873" s="3">
        <v>360</v>
      </c>
      <c r="E4873" s="3">
        <v>378</v>
      </c>
      <c r="F4873" s="3">
        <v>2</v>
      </c>
      <c r="G4873" s="3">
        <v>371.5</v>
      </c>
    </row>
    <row r="4874" spans="1:7" x14ac:dyDescent="0.3">
      <c r="A4874" s="6">
        <v>44820</v>
      </c>
      <c r="B4874" s="3">
        <v>355</v>
      </c>
      <c r="C4874" s="3">
        <v>358</v>
      </c>
      <c r="D4874" s="3">
        <v>355</v>
      </c>
      <c r="E4874" s="3">
        <v>358</v>
      </c>
      <c r="F4874" s="3">
        <v>7</v>
      </c>
      <c r="G4874" s="3">
        <v>355</v>
      </c>
    </row>
    <row r="4875" spans="1:7" x14ac:dyDescent="0.3">
      <c r="A4875" s="6">
        <v>44823</v>
      </c>
      <c r="B4875" s="3">
        <v>340</v>
      </c>
      <c r="C4875" s="3">
        <v>355</v>
      </c>
      <c r="D4875" s="3">
        <v>340</v>
      </c>
      <c r="E4875" s="3">
        <v>355</v>
      </c>
      <c r="F4875" s="3">
        <v>4</v>
      </c>
      <c r="G4875" s="3">
        <v>355</v>
      </c>
    </row>
    <row r="4876" spans="1:7" x14ac:dyDescent="0.3">
      <c r="A4876" s="6">
        <v>44824</v>
      </c>
      <c r="B4876" s="3">
        <v>362</v>
      </c>
      <c r="C4876" s="3">
        <v>362</v>
      </c>
      <c r="D4876" s="3">
        <v>360</v>
      </c>
      <c r="E4876" s="3">
        <v>360</v>
      </c>
      <c r="F4876" s="3">
        <v>4</v>
      </c>
      <c r="G4876" s="3">
        <v>360</v>
      </c>
    </row>
    <row r="4877" spans="1:7" x14ac:dyDescent="0.3">
      <c r="A4877" s="6">
        <v>44825</v>
      </c>
      <c r="B4877" s="3">
        <v>362</v>
      </c>
      <c r="C4877" s="3">
        <v>362</v>
      </c>
      <c r="D4877" s="3">
        <v>360</v>
      </c>
      <c r="E4877" s="3">
        <v>360</v>
      </c>
      <c r="F4877" s="3">
        <v>10</v>
      </c>
      <c r="G4877" s="3">
        <v>360</v>
      </c>
    </row>
    <row r="4878" spans="1:7" x14ac:dyDescent="0.3">
      <c r="A4878" s="6">
        <v>44826</v>
      </c>
      <c r="B4878" s="3">
        <v>360</v>
      </c>
      <c r="C4878" s="3">
        <v>368</v>
      </c>
      <c r="D4878" s="3">
        <v>360</v>
      </c>
      <c r="E4878" s="3">
        <v>368</v>
      </c>
      <c r="F4878" s="3">
        <v>13</v>
      </c>
      <c r="G4878" s="3">
        <v>368</v>
      </c>
    </row>
    <row r="4879" spans="1:7" x14ac:dyDescent="0.3">
      <c r="A4879" s="6">
        <v>44827</v>
      </c>
      <c r="B4879" s="3">
        <v>355</v>
      </c>
      <c r="C4879" s="3">
        <v>355</v>
      </c>
      <c r="D4879" s="3">
        <v>355</v>
      </c>
      <c r="E4879" s="3">
        <v>355</v>
      </c>
      <c r="F4879" s="3">
        <v>4</v>
      </c>
      <c r="G4879" s="3">
        <v>355</v>
      </c>
    </row>
    <row r="4880" spans="1:7" x14ac:dyDescent="0.3">
      <c r="A4880" s="6">
        <v>44830</v>
      </c>
      <c r="B4880" s="3">
        <v>349</v>
      </c>
      <c r="C4880" s="3">
        <v>355</v>
      </c>
      <c r="D4880" s="3">
        <v>349</v>
      </c>
      <c r="E4880" s="3">
        <v>355</v>
      </c>
      <c r="F4880" s="3">
        <v>4</v>
      </c>
      <c r="G4880" s="3">
        <v>355</v>
      </c>
    </row>
    <row r="4881" spans="1:7" x14ac:dyDescent="0.3">
      <c r="A4881" s="6">
        <v>44831</v>
      </c>
      <c r="B4881" s="3">
        <v>369</v>
      </c>
      <c r="C4881" s="3">
        <v>370</v>
      </c>
      <c r="D4881" s="3">
        <v>367</v>
      </c>
      <c r="E4881" s="3">
        <v>367</v>
      </c>
      <c r="F4881" s="3">
        <v>14</v>
      </c>
      <c r="G4881" s="3">
        <v>367</v>
      </c>
    </row>
    <row r="4882" spans="1:7" x14ac:dyDescent="0.3">
      <c r="A4882" s="6">
        <v>44832</v>
      </c>
      <c r="B4882" s="3">
        <v>392</v>
      </c>
      <c r="C4882" s="3">
        <v>392</v>
      </c>
      <c r="D4882" s="3">
        <v>392</v>
      </c>
      <c r="E4882" s="3">
        <v>392</v>
      </c>
      <c r="F4882" s="3">
        <v>0</v>
      </c>
      <c r="G4882" s="3">
        <v>392</v>
      </c>
    </row>
    <row r="4883" spans="1:7" x14ac:dyDescent="0.3">
      <c r="A4883" s="6">
        <v>44833</v>
      </c>
      <c r="B4883" s="3">
        <v>385</v>
      </c>
      <c r="C4883" s="3">
        <v>395</v>
      </c>
      <c r="D4883" s="3">
        <v>385</v>
      </c>
      <c r="E4883" s="3">
        <v>395</v>
      </c>
      <c r="F4883" s="3">
        <v>16</v>
      </c>
      <c r="G4883" s="3">
        <v>395</v>
      </c>
    </row>
    <row r="4884" spans="1:7" x14ac:dyDescent="0.3">
      <c r="A4884" s="6">
        <v>44834</v>
      </c>
      <c r="B4884" s="3">
        <v>380</v>
      </c>
      <c r="C4884" s="3">
        <v>385</v>
      </c>
      <c r="D4884" s="3">
        <v>375</v>
      </c>
      <c r="E4884" s="3">
        <v>375</v>
      </c>
      <c r="F4884" s="3">
        <v>56</v>
      </c>
      <c r="G4884" s="3">
        <v>375</v>
      </c>
    </row>
    <row r="4885" spans="1:7" x14ac:dyDescent="0.3">
      <c r="A4885" s="6">
        <v>44837</v>
      </c>
      <c r="B4885" s="3">
        <v>410</v>
      </c>
      <c r="C4885" s="3">
        <v>410</v>
      </c>
      <c r="D4885" s="3">
        <v>390</v>
      </c>
      <c r="E4885" s="3">
        <v>390</v>
      </c>
      <c r="F4885" s="3">
        <v>18</v>
      </c>
      <c r="G4885" s="3">
        <v>386</v>
      </c>
    </row>
    <row r="4886" spans="1:7" x14ac:dyDescent="0.3">
      <c r="A4886" s="6">
        <v>44838</v>
      </c>
      <c r="B4886" s="3">
        <v>360</v>
      </c>
      <c r="C4886" s="3">
        <v>360</v>
      </c>
      <c r="D4886" s="3">
        <v>360</v>
      </c>
      <c r="E4886" s="3">
        <v>360</v>
      </c>
      <c r="F4886" s="3">
        <v>10</v>
      </c>
      <c r="G4886" s="3">
        <v>360.5</v>
      </c>
    </row>
    <row r="4887" spans="1:7" x14ac:dyDescent="0.3">
      <c r="A4887" s="6">
        <v>44839</v>
      </c>
      <c r="B4887" s="3">
        <v>365</v>
      </c>
      <c r="C4887" s="3">
        <v>370</v>
      </c>
      <c r="D4887" s="3">
        <v>365</v>
      </c>
      <c r="E4887" s="3">
        <v>370</v>
      </c>
      <c r="F4887" s="3">
        <v>5</v>
      </c>
      <c r="G4887" s="3">
        <v>370</v>
      </c>
    </row>
    <row r="4888" spans="1:7" x14ac:dyDescent="0.3">
      <c r="A4888" s="6">
        <v>44840</v>
      </c>
      <c r="B4888" s="3">
        <v>390</v>
      </c>
      <c r="C4888" s="3">
        <v>390</v>
      </c>
      <c r="D4888" s="3">
        <v>390</v>
      </c>
      <c r="E4888" s="3">
        <v>390</v>
      </c>
      <c r="F4888" s="3">
        <v>5</v>
      </c>
      <c r="G4888" s="3">
        <v>390</v>
      </c>
    </row>
    <row r="4889" spans="1:7" x14ac:dyDescent="0.3">
      <c r="A4889" s="6">
        <v>44841</v>
      </c>
      <c r="B4889" s="3">
        <v>380</v>
      </c>
      <c r="C4889" s="3">
        <v>380</v>
      </c>
      <c r="D4889" s="3">
        <v>380</v>
      </c>
      <c r="E4889" s="3">
        <v>380</v>
      </c>
      <c r="F4889" s="3">
        <v>5</v>
      </c>
      <c r="G4889" s="3">
        <v>381</v>
      </c>
    </row>
    <row r="4890" spans="1:7" x14ac:dyDescent="0.3">
      <c r="A4890" s="6">
        <v>44844</v>
      </c>
      <c r="B4890" s="3">
        <v>375</v>
      </c>
      <c r="C4890" s="3">
        <v>375</v>
      </c>
      <c r="D4890" s="3">
        <v>375</v>
      </c>
      <c r="E4890" s="3">
        <v>375</v>
      </c>
      <c r="F4890" s="3">
        <v>0</v>
      </c>
      <c r="G4890" s="3">
        <v>375</v>
      </c>
    </row>
    <row r="4891" spans="1:7" x14ac:dyDescent="0.3">
      <c r="A4891" s="6">
        <v>44845</v>
      </c>
      <c r="B4891" s="3">
        <v>375</v>
      </c>
      <c r="C4891" s="3">
        <v>375</v>
      </c>
      <c r="D4891" s="3">
        <v>372</v>
      </c>
      <c r="E4891" s="3">
        <v>372</v>
      </c>
      <c r="F4891" s="3">
        <v>7</v>
      </c>
      <c r="G4891" s="3">
        <v>372</v>
      </c>
    </row>
    <row r="4892" spans="1:7" x14ac:dyDescent="0.3">
      <c r="A4892" s="6">
        <v>44846</v>
      </c>
      <c r="B4892" s="3">
        <v>367.5</v>
      </c>
      <c r="C4892" s="3">
        <v>367.5</v>
      </c>
      <c r="D4892" s="3">
        <v>367.5</v>
      </c>
      <c r="E4892" s="3">
        <v>367.5</v>
      </c>
      <c r="F4892" s="3">
        <v>0</v>
      </c>
      <c r="G4892" s="3">
        <v>367.5</v>
      </c>
    </row>
    <row r="4893" spans="1:7" x14ac:dyDescent="0.3">
      <c r="A4893" s="6">
        <v>44847</v>
      </c>
      <c r="B4893" s="3">
        <v>343.5</v>
      </c>
      <c r="C4893" s="3">
        <v>343.5</v>
      </c>
      <c r="D4893" s="3">
        <v>343.5</v>
      </c>
      <c r="E4893" s="3">
        <v>343.5</v>
      </c>
      <c r="F4893" s="3">
        <v>1</v>
      </c>
      <c r="G4893" s="3">
        <v>343.5</v>
      </c>
    </row>
    <row r="4894" spans="1:7" x14ac:dyDescent="0.3">
      <c r="A4894" s="6">
        <v>44848</v>
      </c>
      <c r="B4894" s="3">
        <v>337</v>
      </c>
      <c r="C4894" s="3">
        <v>337</v>
      </c>
      <c r="D4894" s="3">
        <v>330</v>
      </c>
      <c r="E4894" s="3">
        <v>330</v>
      </c>
      <c r="F4894" s="3">
        <v>31</v>
      </c>
      <c r="G4894" s="3">
        <v>330</v>
      </c>
    </row>
    <row r="4895" spans="1:7" x14ac:dyDescent="0.3">
      <c r="A4895" s="6">
        <v>44851</v>
      </c>
      <c r="B4895" s="3">
        <v>308</v>
      </c>
      <c r="C4895" s="3">
        <v>308</v>
      </c>
      <c r="D4895" s="3">
        <v>308</v>
      </c>
      <c r="E4895" s="3">
        <v>308</v>
      </c>
      <c r="F4895" s="3">
        <v>0</v>
      </c>
      <c r="G4895" s="3">
        <v>308</v>
      </c>
    </row>
    <row r="4896" spans="1:7" x14ac:dyDescent="0.3">
      <c r="A4896" s="6">
        <v>44852</v>
      </c>
      <c r="B4896" s="3">
        <v>301</v>
      </c>
      <c r="C4896" s="3">
        <v>301</v>
      </c>
      <c r="D4896" s="3">
        <v>300</v>
      </c>
      <c r="E4896" s="3">
        <v>300</v>
      </c>
      <c r="F4896" s="3">
        <v>3</v>
      </c>
      <c r="G4896" s="3">
        <v>300.5</v>
      </c>
    </row>
    <row r="4897" spans="1:7" x14ac:dyDescent="0.3">
      <c r="A4897" s="6">
        <v>44853</v>
      </c>
      <c r="B4897" s="3">
        <v>302</v>
      </c>
      <c r="C4897" s="3">
        <v>302</v>
      </c>
      <c r="D4897" s="3">
        <v>299.8</v>
      </c>
      <c r="E4897" s="3">
        <v>299.8</v>
      </c>
      <c r="F4897" s="3">
        <v>6</v>
      </c>
      <c r="G4897" s="3">
        <v>299.8</v>
      </c>
    </row>
    <row r="4898" spans="1:7" x14ac:dyDescent="0.3">
      <c r="A4898" s="6">
        <v>44854</v>
      </c>
      <c r="B4898" s="3">
        <v>296</v>
      </c>
      <c r="C4898" s="3">
        <v>300</v>
      </c>
      <c r="D4898" s="3">
        <v>295</v>
      </c>
      <c r="E4898" s="3">
        <v>300</v>
      </c>
      <c r="F4898" s="3">
        <v>5</v>
      </c>
      <c r="G4898" s="3">
        <v>300</v>
      </c>
    </row>
    <row r="4899" spans="1:7" x14ac:dyDescent="0.3">
      <c r="A4899" s="6">
        <v>44855</v>
      </c>
      <c r="B4899" s="3">
        <v>290</v>
      </c>
      <c r="C4899" s="3">
        <v>290</v>
      </c>
      <c r="D4899" s="3">
        <v>287</v>
      </c>
      <c r="E4899" s="3">
        <v>287</v>
      </c>
      <c r="F4899" s="3">
        <v>6</v>
      </c>
      <c r="G4899" s="3">
        <v>288</v>
      </c>
    </row>
    <row r="4900" spans="1:7" x14ac:dyDescent="0.3">
      <c r="A4900" s="6">
        <v>44858</v>
      </c>
      <c r="B4900" s="3">
        <v>279</v>
      </c>
      <c r="C4900" s="3">
        <v>279</v>
      </c>
      <c r="D4900" s="3">
        <v>279</v>
      </c>
      <c r="E4900" s="3">
        <v>279</v>
      </c>
      <c r="F4900" s="3">
        <v>2</v>
      </c>
      <c r="G4900" s="3">
        <v>279</v>
      </c>
    </row>
    <row r="4901" spans="1:7" x14ac:dyDescent="0.3">
      <c r="A4901" s="6">
        <v>44859</v>
      </c>
      <c r="B4901" s="3">
        <v>278.75</v>
      </c>
      <c r="C4901" s="3">
        <v>278.75</v>
      </c>
      <c r="D4901" s="3">
        <v>275</v>
      </c>
      <c r="E4901" s="3">
        <v>275</v>
      </c>
      <c r="F4901" s="3">
        <v>5</v>
      </c>
      <c r="G4901" s="3">
        <v>275</v>
      </c>
    </row>
    <row r="4902" spans="1:7" x14ac:dyDescent="0.3">
      <c r="A4902" s="6">
        <v>44860</v>
      </c>
      <c r="B4902" s="3">
        <v>270</v>
      </c>
      <c r="C4902" s="3">
        <v>270</v>
      </c>
      <c r="D4902" s="3">
        <v>270</v>
      </c>
      <c r="E4902" s="3">
        <v>270</v>
      </c>
      <c r="F4902" s="3">
        <v>0</v>
      </c>
      <c r="G4902" s="3">
        <v>270</v>
      </c>
    </row>
    <row r="4903" spans="1:7" x14ac:dyDescent="0.3">
      <c r="A4903" s="6">
        <v>44861</v>
      </c>
      <c r="B4903" s="3">
        <v>285</v>
      </c>
      <c r="C4903" s="3">
        <v>288</v>
      </c>
      <c r="D4903" s="3">
        <v>285</v>
      </c>
      <c r="E4903" s="3">
        <v>288</v>
      </c>
      <c r="F4903" s="3">
        <v>4</v>
      </c>
      <c r="G4903" s="3">
        <v>288</v>
      </c>
    </row>
    <row r="4904" spans="1:7" x14ac:dyDescent="0.3">
      <c r="A4904" s="6">
        <v>44862</v>
      </c>
      <c r="B4904" s="3">
        <v>305</v>
      </c>
      <c r="C4904" s="3">
        <v>309</v>
      </c>
      <c r="D4904" s="3">
        <v>305</v>
      </c>
      <c r="E4904" s="3">
        <v>309</v>
      </c>
      <c r="F4904" s="3">
        <v>9</v>
      </c>
      <c r="G4904" s="3">
        <v>309</v>
      </c>
    </row>
    <row r="4905" spans="1:7" x14ac:dyDescent="0.3">
      <c r="A4905" s="6">
        <v>44865</v>
      </c>
      <c r="B4905" s="3">
        <v>290</v>
      </c>
      <c r="C4905" s="3">
        <v>290</v>
      </c>
      <c r="D4905" s="3">
        <v>275</v>
      </c>
      <c r="E4905" s="3">
        <v>275</v>
      </c>
      <c r="F4905" s="3">
        <v>20</v>
      </c>
      <c r="G4905" s="3">
        <v>275</v>
      </c>
    </row>
    <row r="4906" spans="1:7" x14ac:dyDescent="0.3">
      <c r="A4906" s="6">
        <v>44866</v>
      </c>
      <c r="B4906" s="3">
        <v>276.75</v>
      </c>
      <c r="C4906" s="3">
        <v>276.75</v>
      </c>
      <c r="D4906" s="3">
        <v>276.75</v>
      </c>
      <c r="E4906" s="3">
        <v>276.75</v>
      </c>
      <c r="F4906" s="3">
        <v>0</v>
      </c>
      <c r="G4906" s="3">
        <v>276.75</v>
      </c>
    </row>
    <row r="4907" spans="1:7" x14ac:dyDescent="0.3">
      <c r="A4907" s="6">
        <v>44867</v>
      </c>
      <c r="B4907" s="3">
        <v>273</v>
      </c>
      <c r="C4907" s="3">
        <v>273</v>
      </c>
      <c r="D4907" s="3">
        <v>273</v>
      </c>
      <c r="E4907" s="3">
        <v>273</v>
      </c>
      <c r="F4907" s="3">
        <v>4</v>
      </c>
      <c r="G4907" s="3">
        <v>273</v>
      </c>
    </row>
    <row r="4908" spans="1:7" x14ac:dyDescent="0.3">
      <c r="A4908" s="6">
        <v>44868</v>
      </c>
      <c r="B4908" s="3">
        <v>267</v>
      </c>
      <c r="C4908" s="3">
        <v>267</v>
      </c>
      <c r="D4908" s="3">
        <v>266</v>
      </c>
      <c r="E4908" s="3">
        <v>266</v>
      </c>
      <c r="F4908" s="3">
        <v>10</v>
      </c>
      <c r="G4908" s="3">
        <v>266</v>
      </c>
    </row>
    <row r="4909" spans="1:7" x14ac:dyDescent="0.3">
      <c r="A4909" s="6">
        <v>44869</v>
      </c>
      <c r="B4909" s="3">
        <v>259</v>
      </c>
      <c r="C4909" s="3">
        <v>259</v>
      </c>
      <c r="D4909" s="3">
        <v>259</v>
      </c>
      <c r="E4909" s="3">
        <v>259</v>
      </c>
      <c r="F4909" s="3">
        <v>4</v>
      </c>
      <c r="G4909" s="3">
        <v>259</v>
      </c>
    </row>
    <row r="4910" spans="1:7" x14ac:dyDescent="0.3">
      <c r="A4910" s="6">
        <v>44872</v>
      </c>
      <c r="B4910" s="3">
        <v>265</v>
      </c>
      <c r="C4910" s="3">
        <v>265</v>
      </c>
      <c r="D4910" s="3">
        <v>265</v>
      </c>
      <c r="E4910" s="3">
        <v>265</v>
      </c>
      <c r="F4910" s="3">
        <v>0</v>
      </c>
      <c r="G4910" s="3">
        <v>265</v>
      </c>
    </row>
    <row r="4911" spans="1:7" x14ac:dyDescent="0.3">
      <c r="A4911" s="6">
        <v>44873</v>
      </c>
      <c r="B4911" s="3">
        <v>261.5</v>
      </c>
      <c r="C4911" s="3">
        <v>261.5</v>
      </c>
      <c r="D4911" s="3">
        <v>261.5</v>
      </c>
      <c r="E4911" s="3">
        <v>261.5</v>
      </c>
      <c r="F4911" s="3">
        <v>0</v>
      </c>
      <c r="G4911" s="3">
        <v>261.5</v>
      </c>
    </row>
    <row r="4912" spans="1:7" x14ac:dyDescent="0.3">
      <c r="A4912" s="6">
        <v>44874</v>
      </c>
      <c r="B4912" s="3">
        <v>262.5</v>
      </c>
      <c r="C4912" s="3">
        <v>262.5</v>
      </c>
      <c r="D4912" s="3">
        <v>262.5</v>
      </c>
      <c r="E4912" s="3">
        <v>262.5</v>
      </c>
      <c r="F4912" s="3">
        <v>0</v>
      </c>
      <c r="G4912" s="3">
        <v>262.5</v>
      </c>
    </row>
    <row r="4913" spans="1:7" x14ac:dyDescent="0.3">
      <c r="A4913" s="6">
        <v>44875</v>
      </c>
      <c r="B4913" s="3">
        <v>270</v>
      </c>
      <c r="C4913" s="3">
        <v>270</v>
      </c>
      <c r="D4913" s="3">
        <v>270</v>
      </c>
      <c r="E4913" s="3">
        <v>270</v>
      </c>
      <c r="F4913" s="3">
        <v>3</v>
      </c>
      <c r="G4913" s="3">
        <v>270</v>
      </c>
    </row>
    <row r="4914" spans="1:7" x14ac:dyDescent="0.3">
      <c r="A4914" s="6">
        <v>44876</v>
      </c>
      <c r="B4914" s="3">
        <v>256.74</v>
      </c>
      <c r="C4914" s="3">
        <v>256.74</v>
      </c>
      <c r="D4914" s="3">
        <v>248</v>
      </c>
      <c r="E4914" s="3">
        <v>248</v>
      </c>
      <c r="F4914" s="3">
        <v>11</v>
      </c>
      <c r="G4914" s="3">
        <v>248</v>
      </c>
    </row>
    <row r="4915" spans="1:7" x14ac:dyDescent="0.3">
      <c r="A4915" s="6">
        <v>44879</v>
      </c>
      <c r="B4915" s="3">
        <v>247.25</v>
      </c>
      <c r="C4915" s="3">
        <v>247.25</v>
      </c>
      <c r="D4915" s="3">
        <v>247.25</v>
      </c>
      <c r="E4915" s="3">
        <v>247.25</v>
      </c>
      <c r="F4915" s="3">
        <v>0</v>
      </c>
      <c r="G4915" s="3">
        <v>247.25</v>
      </c>
    </row>
    <row r="4916" spans="1:7" x14ac:dyDescent="0.3">
      <c r="A4916" s="6">
        <v>44880</v>
      </c>
      <c r="B4916" s="3">
        <v>265</v>
      </c>
      <c r="C4916" s="3">
        <v>266.44</v>
      </c>
      <c r="D4916" s="3">
        <v>265</v>
      </c>
      <c r="E4916" s="3">
        <v>266.44</v>
      </c>
      <c r="F4916" s="3">
        <v>8</v>
      </c>
      <c r="G4916" s="3">
        <v>265</v>
      </c>
    </row>
    <row r="4917" spans="1:7" x14ac:dyDescent="0.3">
      <c r="A4917" s="6">
        <v>44881</v>
      </c>
      <c r="B4917" s="3">
        <v>251</v>
      </c>
      <c r="C4917" s="3">
        <v>251</v>
      </c>
      <c r="D4917" s="3">
        <v>251</v>
      </c>
      <c r="E4917" s="3">
        <v>251</v>
      </c>
      <c r="F4917" s="3">
        <v>0</v>
      </c>
      <c r="G4917" s="3">
        <v>251</v>
      </c>
    </row>
    <row r="4918" spans="1:7" x14ac:dyDescent="0.3">
      <c r="A4918" s="6">
        <v>44882</v>
      </c>
      <c r="B4918" s="3">
        <v>249.5</v>
      </c>
      <c r="C4918" s="3">
        <v>249.5</v>
      </c>
      <c r="D4918" s="3">
        <v>249.5</v>
      </c>
      <c r="E4918" s="3">
        <v>249.5</v>
      </c>
      <c r="F4918" s="3">
        <v>0</v>
      </c>
      <c r="G4918" s="3">
        <v>249.5</v>
      </c>
    </row>
    <row r="4919" spans="1:7" x14ac:dyDescent="0.3">
      <c r="A4919" s="6">
        <v>44883</v>
      </c>
      <c r="B4919" s="3">
        <v>243</v>
      </c>
      <c r="C4919" s="3">
        <v>244</v>
      </c>
      <c r="D4919" s="3">
        <v>243</v>
      </c>
      <c r="E4919" s="3">
        <v>243.9</v>
      </c>
      <c r="F4919" s="3">
        <v>7</v>
      </c>
      <c r="G4919" s="3">
        <v>243.9</v>
      </c>
    </row>
    <row r="4920" spans="1:7" x14ac:dyDescent="0.3">
      <c r="A4920" s="6">
        <v>44886</v>
      </c>
      <c r="B4920" s="3">
        <v>260</v>
      </c>
      <c r="C4920" s="3">
        <v>260</v>
      </c>
      <c r="D4920" s="3">
        <v>251</v>
      </c>
      <c r="E4920" s="3">
        <v>251</v>
      </c>
      <c r="F4920" s="3">
        <v>3</v>
      </c>
      <c r="G4920" s="3">
        <v>251</v>
      </c>
    </row>
    <row r="4921" spans="1:7" x14ac:dyDescent="0.3">
      <c r="A4921" s="6">
        <v>44887</v>
      </c>
      <c r="B4921" s="3">
        <v>253.5</v>
      </c>
      <c r="C4921" s="3">
        <v>259.5</v>
      </c>
      <c r="D4921" s="3">
        <v>253.5</v>
      </c>
      <c r="E4921" s="3">
        <v>259.5</v>
      </c>
      <c r="F4921" s="3">
        <v>9</v>
      </c>
      <c r="G4921" s="3">
        <v>265</v>
      </c>
    </row>
    <row r="4922" spans="1:7" x14ac:dyDescent="0.3">
      <c r="A4922" s="6">
        <v>44888</v>
      </c>
      <c r="B4922" s="3">
        <v>285</v>
      </c>
      <c r="C4922" s="3">
        <v>287</v>
      </c>
      <c r="D4922" s="3">
        <v>279.5</v>
      </c>
      <c r="E4922" s="3">
        <v>280</v>
      </c>
      <c r="F4922" s="3">
        <v>11</v>
      </c>
      <c r="G4922" s="3">
        <v>280</v>
      </c>
    </row>
    <row r="4923" spans="1:7" x14ac:dyDescent="0.3">
      <c r="A4923" s="6">
        <v>44889</v>
      </c>
      <c r="B4923" s="3">
        <v>280</v>
      </c>
      <c r="C4923" s="3">
        <v>280</v>
      </c>
      <c r="D4923" s="3">
        <v>278</v>
      </c>
      <c r="E4923" s="3">
        <v>278</v>
      </c>
      <c r="F4923" s="3">
        <v>8</v>
      </c>
      <c r="G4923" s="3">
        <v>278</v>
      </c>
    </row>
    <row r="4924" spans="1:7" x14ac:dyDescent="0.3">
      <c r="A4924" s="6">
        <v>44890</v>
      </c>
      <c r="B4924" s="3">
        <v>275</v>
      </c>
      <c r="C4924" s="3">
        <v>275</v>
      </c>
      <c r="D4924" s="3">
        <v>275</v>
      </c>
      <c r="E4924" s="3">
        <v>275</v>
      </c>
      <c r="F4924" s="3">
        <v>1</v>
      </c>
      <c r="G4924" s="3">
        <v>275</v>
      </c>
    </row>
    <row r="4925" spans="1:7" x14ac:dyDescent="0.3">
      <c r="A4925" s="6">
        <v>44893</v>
      </c>
      <c r="B4925" s="3">
        <v>275</v>
      </c>
      <c r="C4925" s="3">
        <v>280</v>
      </c>
      <c r="D4925" s="3">
        <v>275</v>
      </c>
      <c r="E4925" s="3">
        <v>280</v>
      </c>
      <c r="F4925" s="3">
        <v>7</v>
      </c>
      <c r="G4925" s="3">
        <v>282</v>
      </c>
    </row>
    <row r="4926" spans="1:7" x14ac:dyDescent="0.3">
      <c r="A4926" s="6">
        <v>44894</v>
      </c>
      <c r="B4926" s="3">
        <v>310</v>
      </c>
      <c r="C4926" s="3">
        <v>310</v>
      </c>
      <c r="D4926" s="3">
        <v>310</v>
      </c>
      <c r="E4926" s="3">
        <v>310</v>
      </c>
      <c r="F4926" s="3">
        <v>2</v>
      </c>
      <c r="G4926" s="3">
        <v>310</v>
      </c>
    </row>
    <row r="4927" spans="1:7" x14ac:dyDescent="0.3">
      <c r="A4927" s="6">
        <v>44895</v>
      </c>
      <c r="B4927" s="3">
        <v>340</v>
      </c>
      <c r="C4927" s="3">
        <v>345</v>
      </c>
      <c r="D4927" s="3">
        <v>340</v>
      </c>
      <c r="E4927" s="3">
        <v>340</v>
      </c>
      <c r="F4927" s="3">
        <v>10</v>
      </c>
      <c r="G4927" s="3">
        <v>340</v>
      </c>
    </row>
    <row r="4928" spans="1:7" x14ac:dyDescent="0.3">
      <c r="A4928" s="6">
        <v>44896</v>
      </c>
      <c r="B4928" s="3">
        <v>304</v>
      </c>
      <c r="C4928" s="3">
        <v>304</v>
      </c>
      <c r="D4928" s="3">
        <v>290</v>
      </c>
      <c r="E4928" s="3">
        <v>300</v>
      </c>
      <c r="F4928" s="3">
        <v>15</v>
      </c>
      <c r="G4928" s="3">
        <v>304.89999999999998</v>
      </c>
    </row>
    <row r="4929" spans="1:7" x14ac:dyDescent="0.3">
      <c r="A4929" s="6">
        <v>44897</v>
      </c>
      <c r="B4929" s="3">
        <v>306</v>
      </c>
      <c r="C4929" s="3">
        <v>306</v>
      </c>
      <c r="D4929" s="3">
        <v>295</v>
      </c>
      <c r="E4929" s="3">
        <v>301</v>
      </c>
      <c r="F4929" s="3">
        <v>12</v>
      </c>
      <c r="G4929" s="3">
        <v>304.5</v>
      </c>
    </row>
    <row r="4930" spans="1:7" x14ac:dyDescent="0.3">
      <c r="A4930" s="6">
        <v>44900</v>
      </c>
      <c r="B4930" s="3">
        <v>309</v>
      </c>
      <c r="C4930" s="3">
        <v>312</v>
      </c>
      <c r="D4930" s="3">
        <v>305</v>
      </c>
      <c r="E4930" s="3">
        <v>308</v>
      </c>
      <c r="F4930" s="3">
        <v>5</v>
      </c>
      <c r="G4930" s="3">
        <v>308</v>
      </c>
    </row>
    <row r="4931" spans="1:7" x14ac:dyDescent="0.3">
      <c r="A4931" s="6">
        <v>44901</v>
      </c>
      <c r="B4931" s="3">
        <v>316</v>
      </c>
      <c r="C4931" s="3">
        <v>316</v>
      </c>
      <c r="D4931" s="3">
        <v>316</v>
      </c>
      <c r="E4931" s="3">
        <v>316</v>
      </c>
      <c r="F4931" s="3">
        <v>0</v>
      </c>
      <c r="G4931" s="3">
        <v>316</v>
      </c>
    </row>
    <row r="4932" spans="1:7" x14ac:dyDescent="0.3">
      <c r="A4932" s="6">
        <v>44902</v>
      </c>
      <c r="B4932" s="3">
        <v>305</v>
      </c>
      <c r="C4932" s="3">
        <v>305</v>
      </c>
      <c r="D4932" s="3">
        <v>294.77999999999997</v>
      </c>
      <c r="E4932" s="3">
        <v>300.25</v>
      </c>
      <c r="F4932" s="3">
        <v>15</v>
      </c>
      <c r="G4932" s="3">
        <v>300.25</v>
      </c>
    </row>
    <row r="4933" spans="1:7" x14ac:dyDescent="0.3">
      <c r="A4933" s="6">
        <v>44903</v>
      </c>
      <c r="B4933" s="3">
        <v>277</v>
      </c>
      <c r="C4933" s="3">
        <v>277</v>
      </c>
      <c r="D4933" s="3">
        <v>277</v>
      </c>
      <c r="E4933" s="3">
        <v>277</v>
      </c>
      <c r="F4933" s="3">
        <v>1</v>
      </c>
      <c r="G4933" s="3">
        <v>277</v>
      </c>
    </row>
    <row r="4934" spans="1:7" x14ac:dyDescent="0.3">
      <c r="A4934" s="6">
        <v>44904</v>
      </c>
      <c r="B4934" s="3">
        <v>265</v>
      </c>
      <c r="C4934" s="3">
        <v>271</v>
      </c>
      <c r="D4934" s="3">
        <v>260</v>
      </c>
      <c r="E4934" s="3">
        <v>271</v>
      </c>
      <c r="F4934" s="3">
        <v>5</v>
      </c>
      <c r="G4934" s="3">
        <v>272.5</v>
      </c>
    </row>
    <row r="4935" spans="1:7" x14ac:dyDescent="0.3">
      <c r="A4935" s="6">
        <v>44907</v>
      </c>
      <c r="B4935" s="3">
        <v>250.35</v>
      </c>
      <c r="C4935" s="3">
        <v>250.35</v>
      </c>
      <c r="D4935" s="3">
        <v>250.35</v>
      </c>
      <c r="E4935" s="3">
        <v>250.35</v>
      </c>
      <c r="F4935" s="3">
        <v>0</v>
      </c>
      <c r="G4935" s="3">
        <v>250.35</v>
      </c>
    </row>
    <row r="4936" spans="1:7" x14ac:dyDescent="0.3">
      <c r="A4936" s="6">
        <v>44908</v>
      </c>
      <c r="B4936" s="3">
        <v>243.5</v>
      </c>
      <c r="C4936" s="3">
        <v>243.5</v>
      </c>
      <c r="D4936" s="3">
        <v>243.5</v>
      </c>
      <c r="E4936" s="3">
        <v>243.5</v>
      </c>
      <c r="F4936" s="3">
        <v>0</v>
      </c>
      <c r="G4936" s="3">
        <v>243.5</v>
      </c>
    </row>
    <row r="4937" spans="1:7" x14ac:dyDescent="0.3">
      <c r="A4937" s="6">
        <v>44909</v>
      </c>
      <c r="B4937" s="3">
        <v>220</v>
      </c>
      <c r="C4937" s="3">
        <v>223</v>
      </c>
      <c r="D4937" s="3">
        <v>213.5</v>
      </c>
      <c r="E4937" s="3">
        <v>220</v>
      </c>
      <c r="F4937" s="3">
        <v>23</v>
      </c>
      <c r="G4937" s="3">
        <v>223.5</v>
      </c>
    </row>
    <row r="4938" spans="1:7" x14ac:dyDescent="0.3">
      <c r="A4938" s="6">
        <v>44910</v>
      </c>
      <c r="B4938" s="3">
        <v>222</v>
      </c>
      <c r="C4938" s="3">
        <v>222</v>
      </c>
      <c r="D4938" s="3">
        <v>221</v>
      </c>
      <c r="E4938" s="3">
        <v>222</v>
      </c>
      <c r="F4938" s="3">
        <v>6</v>
      </c>
      <c r="G4938" s="3">
        <v>222</v>
      </c>
    </row>
    <row r="4939" spans="1:7" x14ac:dyDescent="0.3">
      <c r="A4939" s="6">
        <v>44911</v>
      </c>
      <c r="B4939" s="3">
        <v>208</v>
      </c>
      <c r="C4939" s="3">
        <v>208</v>
      </c>
      <c r="D4939" s="3">
        <v>204.5</v>
      </c>
      <c r="E4939" s="3">
        <v>204.5</v>
      </c>
      <c r="F4939" s="3">
        <v>5</v>
      </c>
      <c r="G4939" s="3">
        <v>204.5</v>
      </c>
    </row>
    <row r="4940" spans="1:7" x14ac:dyDescent="0.3">
      <c r="A4940" s="6">
        <v>44914</v>
      </c>
      <c r="B4940" s="3">
        <v>195</v>
      </c>
      <c r="C4940" s="3">
        <v>198</v>
      </c>
      <c r="D4940" s="3">
        <v>194</v>
      </c>
      <c r="E4940" s="3">
        <v>198</v>
      </c>
      <c r="F4940" s="3">
        <v>11</v>
      </c>
      <c r="G4940" s="3">
        <v>198</v>
      </c>
    </row>
    <row r="4941" spans="1:7" x14ac:dyDescent="0.3">
      <c r="A4941" s="6">
        <v>44915</v>
      </c>
      <c r="B4941" s="3">
        <v>198</v>
      </c>
      <c r="C4941" s="3">
        <v>200</v>
      </c>
      <c r="D4941" s="3">
        <v>198</v>
      </c>
      <c r="E4941" s="3">
        <v>200</v>
      </c>
      <c r="F4941" s="3">
        <v>6</v>
      </c>
      <c r="G4941" s="3">
        <v>202</v>
      </c>
    </row>
    <row r="4942" spans="1:7" x14ac:dyDescent="0.3">
      <c r="A4942" s="6">
        <v>44916</v>
      </c>
      <c r="B4942" s="3">
        <v>181</v>
      </c>
      <c r="C4942" s="3">
        <v>181</v>
      </c>
      <c r="D4942" s="3">
        <v>181</v>
      </c>
      <c r="E4942" s="3">
        <v>181</v>
      </c>
      <c r="F4942" s="3">
        <v>4</v>
      </c>
      <c r="G4942" s="3">
        <v>181</v>
      </c>
    </row>
    <row r="4943" spans="1:7" x14ac:dyDescent="0.3">
      <c r="A4943" s="6">
        <v>44917</v>
      </c>
      <c r="B4943" s="3">
        <v>171</v>
      </c>
      <c r="C4943" s="3">
        <v>177</v>
      </c>
      <c r="D4943" s="3">
        <v>171</v>
      </c>
      <c r="E4943" s="3">
        <v>175</v>
      </c>
      <c r="F4943" s="3">
        <v>14</v>
      </c>
      <c r="G4943" s="3">
        <v>175</v>
      </c>
    </row>
    <row r="4944" spans="1:7" x14ac:dyDescent="0.3">
      <c r="A4944" s="6">
        <v>44918</v>
      </c>
      <c r="B4944" s="3">
        <v>169</v>
      </c>
      <c r="C4944" s="3">
        <v>170</v>
      </c>
      <c r="D4944" s="3">
        <v>169</v>
      </c>
      <c r="E4944" s="3">
        <v>170</v>
      </c>
      <c r="F4944" s="3">
        <v>3</v>
      </c>
      <c r="G4944" s="3">
        <v>170</v>
      </c>
    </row>
    <row r="4945" spans="1:7" x14ac:dyDescent="0.3">
      <c r="A4945" s="6">
        <v>44922</v>
      </c>
      <c r="B4945" s="3">
        <v>170</v>
      </c>
      <c r="C4945" s="3">
        <v>170</v>
      </c>
      <c r="D4945" s="3">
        <v>170</v>
      </c>
      <c r="E4945" s="3">
        <v>170</v>
      </c>
      <c r="F4945" s="3">
        <v>0</v>
      </c>
      <c r="G4945" s="3">
        <v>170</v>
      </c>
    </row>
    <row r="4946" spans="1:7" x14ac:dyDescent="0.3">
      <c r="A4946" s="6">
        <v>44923</v>
      </c>
      <c r="B4946" s="3">
        <v>160</v>
      </c>
      <c r="C4946" s="3">
        <v>160</v>
      </c>
      <c r="D4946" s="3">
        <v>160</v>
      </c>
      <c r="E4946" s="3">
        <v>160</v>
      </c>
      <c r="F4946" s="3">
        <v>3</v>
      </c>
      <c r="G4946" s="3">
        <v>160</v>
      </c>
    </row>
    <row r="4947" spans="1:7" x14ac:dyDescent="0.3">
      <c r="A4947" s="6">
        <v>44924</v>
      </c>
      <c r="B4947" s="3">
        <v>149</v>
      </c>
      <c r="C4947" s="3">
        <v>149</v>
      </c>
      <c r="D4947" s="3">
        <v>143.26</v>
      </c>
      <c r="E4947" s="3">
        <v>147.21</v>
      </c>
      <c r="F4947" s="3">
        <v>27</v>
      </c>
      <c r="G4947" s="3">
        <v>147.21</v>
      </c>
    </row>
    <row r="4948" spans="1:7" x14ac:dyDescent="0.3">
      <c r="A4948" s="6">
        <v>44925</v>
      </c>
      <c r="B4948" s="3">
        <v>148</v>
      </c>
      <c r="C4948" s="3">
        <v>148</v>
      </c>
      <c r="D4948" s="3">
        <v>148</v>
      </c>
      <c r="E4948" s="3">
        <v>148</v>
      </c>
      <c r="F4948" s="3">
        <v>2</v>
      </c>
      <c r="G4948" s="3">
        <v>142.30000000000001</v>
      </c>
    </row>
    <row r="4949" spans="1:7" x14ac:dyDescent="0.3">
      <c r="A4949" s="6">
        <v>44928</v>
      </c>
      <c r="B4949" s="3">
        <v>140.5</v>
      </c>
      <c r="C4949" s="3">
        <v>140.5</v>
      </c>
      <c r="D4949" s="3">
        <v>140.5</v>
      </c>
      <c r="E4949" s="3">
        <v>140.5</v>
      </c>
      <c r="F4949" s="3">
        <v>10</v>
      </c>
      <c r="G4949" s="3">
        <v>140.5</v>
      </c>
    </row>
    <row r="4950" spans="1:7" x14ac:dyDescent="0.3">
      <c r="A4950" s="6">
        <v>44929</v>
      </c>
      <c r="B4950" s="3">
        <v>130</v>
      </c>
      <c r="C4950" s="3">
        <v>130</v>
      </c>
      <c r="D4950" s="3">
        <v>129</v>
      </c>
      <c r="E4950" s="3">
        <v>129</v>
      </c>
      <c r="F4950" s="3">
        <v>11</v>
      </c>
      <c r="G4950" s="3">
        <v>129</v>
      </c>
    </row>
    <row r="4951" spans="1:7" x14ac:dyDescent="0.3">
      <c r="A4951" s="6">
        <v>44930</v>
      </c>
      <c r="B4951" s="3">
        <v>115</v>
      </c>
      <c r="C4951" s="3">
        <v>115</v>
      </c>
      <c r="D4951" s="3">
        <v>112</v>
      </c>
      <c r="E4951" s="3">
        <v>112</v>
      </c>
      <c r="F4951" s="3">
        <v>14</v>
      </c>
      <c r="G4951" s="3">
        <v>111.5</v>
      </c>
    </row>
    <row r="4952" spans="1:7" x14ac:dyDescent="0.3">
      <c r="A4952" s="6">
        <v>44931</v>
      </c>
      <c r="B4952" s="3">
        <v>112</v>
      </c>
      <c r="C4952" s="3">
        <v>112</v>
      </c>
      <c r="D4952" s="3">
        <v>110</v>
      </c>
      <c r="E4952" s="3">
        <v>110</v>
      </c>
      <c r="F4952" s="3">
        <v>6</v>
      </c>
      <c r="G4952" s="3">
        <v>110</v>
      </c>
    </row>
    <row r="4953" spans="1:7" x14ac:dyDescent="0.3">
      <c r="A4953" s="6">
        <v>44932</v>
      </c>
      <c r="B4953" s="3">
        <v>116</v>
      </c>
      <c r="C4953" s="3">
        <v>116</v>
      </c>
      <c r="D4953" s="3">
        <v>116</v>
      </c>
      <c r="E4953" s="3">
        <v>116</v>
      </c>
      <c r="F4953" s="3">
        <v>2</v>
      </c>
      <c r="G4953" s="3">
        <v>116</v>
      </c>
    </row>
    <row r="4954" spans="1:7" x14ac:dyDescent="0.3">
      <c r="A4954" s="6">
        <v>44935</v>
      </c>
      <c r="B4954" s="3">
        <v>115</v>
      </c>
      <c r="C4954" s="3">
        <v>116</v>
      </c>
      <c r="D4954" s="3">
        <v>114.75</v>
      </c>
      <c r="E4954" s="3">
        <v>116</v>
      </c>
      <c r="F4954" s="3">
        <v>9</v>
      </c>
      <c r="G4954" s="3">
        <v>116</v>
      </c>
    </row>
    <row r="4955" spans="1:7" x14ac:dyDescent="0.3">
      <c r="A4955" s="6">
        <v>44936</v>
      </c>
      <c r="B4955" s="3">
        <v>121</v>
      </c>
      <c r="C4955" s="3">
        <v>121</v>
      </c>
      <c r="D4955" s="3">
        <v>110</v>
      </c>
      <c r="E4955" s="3">
        <v>110</v>
      </c>
      <c r="F4955" s="3">
        <v>12</v>
      </c>
      <c r="G4955" s="3">
        <v>110</v>
      </c>
    </row>
    <row r="4956" spans="1:7" x14ac:dyDescent="0.3">
      <c r="A4956" s="6">
        <v>44937</v>
      </c>
      <c r="B4956" s="3">
        <v>106.5</v>
      </c>
      <c r="C4956" s="3">
        <v>106.5</v>
      </c>
      <c r="D4956" s="3">
        <v>106.5</v>
      </c>
      <c r="E4956" s="3">
        <v>106.5</v>
      </c>
      <c r="F4956" s="3">
        <v>0</v>
      </c>
      <c r="G4956" s="3">
        <v>106.5</v>
      </c>
    </row>
    <row r="4957" spans="1:7" x14ac:dyDescent="0.3">
      <c r="A4957" s="6">
        <v>44938</v>
      </c>
      <c r="B4957" s="3">
        <v>112</v>
      </c>
      <c r="C4957" s="3">
        <v>123</v>
      </c>
      <c r="D4957" s="3">
        <v>112</v>
      </c>
      <c r="E4957" s="3">
        <v>122</v>
      </c>
      <c r="F4957" s="3">
        <v>19</v>
      </c>
      <c r="G4957" s="3">
        <v>122</v>
      </c>
    </row>
    <row r="4958" spans="1:7" x14ac:dyDescent="0.3">
      <c r="A4958" s="6">
        <v>44939</v>
      </c>
      <c r="B4958" s="3">
        <v>114</v>
      </c>
      <c r="C4958" s="3">
        <v>114</v>
      </c>
      <c r="D4958" s="3">
        <v>114</v>
      </c>
      <c r="E4958" s="3">
        <v>114</v>
      </c>
      <c r="F4958" s="3">
        <v>6</v>
      </c>
      <c r="G4958" s="3">
        <v>116</v>
      </c>
    </row>
    <row r="4959" spans="1:7" x14ac:dyDescent="0.3">
      <c r="A4959" s="6">
        <v>44942</v>
      </c>
      <c r="B4959" s="3">
        <v>105</v>
      </c>
      <c r="C4959" s="3">
        <v>105</v>
      </c>
      <c r="D4959" s="3">
        <v>104</v>
      </c>
      <c r="E4959" s="3">
        <v>104</v>
      </c>
      <c r="F4959" s="3">
        <v>9</v>
      </c>
      <c r="G4959" s="3">
        <v>101.45</v>
      </c>
    </row>
    <row r="4960" spans="1:7" x14ac:dyDescent="0.3">
      <c r="A4960" s="6">
        <v>44943</v>
      </c>
      <c r="B4960" s="3">
        <v>100.5</v>
      </c>
      <c r="C4960" s="3">
        <v>105</v>
      </c>
      <c r="D4960" s="3">
        <v>100.5</v>
      </c>
      <c r="E4960" s="3">
        <v>105</v>
      </c>
      <c r="F4960" s="3">
        <v>11</v>
      </c>
      <c r="G4960" s="3">
        <v>105</v>
      </c>
    </row>
    <row r="4961" spans="1:7" x14ac:dyDescent="0.3">
      <c r="A4961" s="6">
        <v>44944</v>
      </c>
      <c r="B4961" s="3">
        <v>98</v>
      </c>
      <c r="C4961" s="3">
        <v>103</v>
      </c>
      <c r="D4961" s="3">
        <v>96</v>
      </c>
      <c r="E4961" s="3">
        <v>103</v>
      </c>
      <c r="F4961" s="3">
        <v>14</v>
      </c>
      <c r="G4961" s="3">
        <v>103.25</v>
      </c>
    </row>
    <row r="4962" spans="1:7" x14ac:dyDescent="0.3">
      <c r="A4962" s="6">
        <v>44945</v>
      </c>
      <c r="B4962" s="3">
        <v>102</v>
      </c>
      <c r="C4962" s="3">
        <v>102.5</v>
      </c>
      <c r="D4962" s="3">
        <v>99</v>
      </c>
      <c r="E4962" s="3">
        <v>99</v>
      </c>
      <c r="F4962" s="3">
        <v>28</v>
      </c>
      <c r="G4962" s="3">
        <v>99</v>
      </c>
    </row>
    <row r="4963" spans="1:7" x14ac:dyDescent="0.3">
      <c r="A4963" s="6">
        <v>44946</v>
      </c>
      <c r="B4963" s="3">
        <v>94</v>
      </c>
      <c r="C4963" s="3">
        <v>96.45</v>
      </c>
      <c r="D4963" s="3">
        <v>94</v>
      </c>
      <c r="E4963" s="3">
        <v>95</v>
      </c>
      <c r="F4963" s="3">
        <v>13</v>
      </c>
      <c r="G4963" s="3">
        <v>95</v>
      </c>
    </row>
    <row r="4964" spans="1:7" x14ac:dyDescent="0.3">
      <c r="A4964" s="6">
        <v>44949</v>
      </c>
      <c r="B4964" s="3">
        <v>93</v>
      </c>
      <c r="C4964" s="3">
        <v>93</v>
      </c>
      <c r="D4964" s="3">
        <v>91.5</v>
      </c>
      <c r="E4964" s="3">
        <v>92</v>
      </c>
      <c r="F4964" s="3">
        <v>11</v>
      </c>
      <c r="G4964" s="3">
        <v>90.88</v>
      </c>
    </row>
    <row r="4965" spans="1:7" x14ac:dyDescent="0.3">
      <c r="A4965" s="6">
        <v>44950</v>
      </c>
      <c r="B4965" s="3">
        <v>80</v>
      </c>
      <c r="C4965" s="3">
        <v>80</v>
      </c>
      <c r="D4965" s="3">
        <v>77</v>
      </c>
      <c r="E4965" s="3">
        <v>77</v>
      </c>
      <c r="F4965" s="3">
        <v>12</v>
      </c>
      <c r="G4965" s="3">
        <v>78.25</v>
      </c>
    </row>
    <row r="4966" spans="1:7" x14ac:dyDescent="0.3">
      <c r="A4966" s="6">
        <v>44951</v>
      </c>
      <c r="B4966" s="3">
        <v>72</v>
      </c>
      <c r="C4966" s="3">
        <v>74.5</v>
      </c>
      <c r="D4966" s="3">
        <v>72</v>
      </c>
      <c r="E4966" s="3">
        <v>74.5</v>
      </c>
      <c r="F4966" s="3">
        <v>18</v>
      </c>
      <c r="G4966" s="3">
        <v>74.5</v>
      </c>
    </row>
    <row r="4967" spans="1:7" x14ac:dyDescent="0.3">
      <c r="A4967" s="6">
        <v>44952</v>
      </c>
      <c r="B4967" s="3">
        <v>75</v>
      </c>
      <c r="C4967" s="3">
        <v>75</v>
      </c>
      <c r="D4967" s="3">
        <v>75</v>
      </c>
      <c r="E4967" s="3">
        <v>75</v>
      </c>
      <c r="F4967" s="3">
        <v>1</v>
      </c>
      <c r="G4967" s="3">
        <v>76.5</v>
      </c>
    </row>
    <row r="4968" spans="1:7" x14ac:dyDescent="0.3">
      <c r="A4968" s="6">
        <v>44953</v>
      </c>
      <c r="B4968" s="3">
        <v>75.75</v>
      </c>
      <c r="C4968" s="3">
        <v>75.75</v>
      </c>
      <c r="D4968" s="3">
        <v>74</v>
      </c>
      <c r="E4968" s="3">
        <v>74</v>
      </c>
      <c r="F4968" s="3">
        <v>10</v>
      </c>
      <c r="G4968" s="3">
        <v>74</v>
      </c>
    </row>
    <row r="4969" spans="1:7" x14ac:dyDescent="0.3">
      <c r="A4969" s="6">
        <v>44956</v>
      </c>
      <c r="B4969" s="3">
        <v>73</v>
      </c>
      <c r="C4969" s="3">
        <v>75.400000000000006</v>
      </c>
      <c r="D4969" s="3">
        <v>72.900000000000006</v>
      </c>
      <c r="E4969" s="3">
        <v>73.900000000000006</v>
      </c>
      <c r="F4969" s="3">
        <v>9</v>
      </c>
      <c r="G4969" s="3">
        <v>73.900000000000006</v>
      </c>
    </row>
    <row r="4970" spans="1:7" x14ac:dyDescent="0.3">
      <c r="A4970" s="6">
        <v>44957</v>
      </c>
      <c r="B4970" s="3">
        <v>85.89</v>
      </c>
      <c r="C4970" s="3">
        <v>86.5</v>
      </c>
      <c r="D4970" s="3">
        <v>85.5</v>
      </c>
      <c r="E4970" s="3">
        <v>86.5</v>
      </c>
      <c r="F4970" s="3">
        <v>10</v>
      </c>
      <c r="G4970" s="3">
        <v>88</v>
      </c>
    </row>
    <row r="4971" spans="1:7" x14ac:dyDescent="0.3">
      <c r="A4971" s="6">
        <v>44958</v>
      </c>
      <c r="B4971" s="3">
        <v>68.63</v>
      </c>
      <c r="C4971" s="3">
        <v>68.63</v>
      </c>
      <c r="D4971" s="3">
        <v>68.63</v>
      </c>
      <c r="E4971" s="3">
        <v>68.63</v>
      </c>
      <c r="F4971" s="3">
        <v>0</v>
      </c>
      <c r="G4971" s="3">
        <v>68.63</v>
      </c>
    </row>
    <row r="4972" spans="1:7" x14ac:dyDescent="0.3">
      <c r="A4972" s="6">
        <v>44959</v>
      </c>
      <c r="B4972" s="3">
        <v>65.13</v>
      </c>
      <c r="C4972" s="3">
        <v>65.13</v>
      </c>
      <c r="D4972" s="3">
        <v>65.13</v>
      </c>
      <c r="E4972" s="3">
        <v>65.13</v>
      </c>
      <c r="F4972" s="3">
        <v>0</v>
      </c>
      <c r="G4972" s="3">
        <v>65.13</v>
      </c>
    </row>
    <row r="4973" spans="1:7" x14ac:dyDescent="0.3">
      <c r="A4973" s="6">
        <v>44960</v>
      </c>
      <c r="B4973" s="3">
        <v>71.5</v>
      </c>
      <c r="C4973" s="3">
        <v>71.5</v>
      </c>
      <c r="D4973" s="3">
        <v>71.5</v>
      </c>
      <c r="E4973" s="3">
        <v>71.5</v>
      </c>
      <c r="F4973" s="3">
        <v>0</v>
      </c>
      <c r="G4973" s="3">
        <v>71.5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4A1E1-1007-423C-A769-705A42C4CA21}">
  <sheetPr>
    <tabColor theme="4"/>
  </sheetPr>
  <dimension ref="A1:J4921"/>
  <sheetViews>
    <sheetView workbookViewId="0">
      <selection activeCell="I4654" sqref="I4654:J4677"/>
    </sheetView>
  </sheetViews>
  <sheetFormatPr baseColWidth="10" defaultColWidth="11" defaultRowHeight="15.6" x14ac:dyDescent="0.3"/>
  <cols>
    <col min="1" max="1" width="16.19921875" bestFit="1" customWidth="1"/>
  </cols>
  <sheetData>
    <row r="1" spans="1:7" x14ac:dyDescent="0.3">
      <c r="A1" s="3" t="s">
        <v>518</v>
      </c>
      <c r="B1" s="3" t="s">
        <v>521</v>
      </c>
      <c r="C1" s="3"/>
      <c r="D1" s="3"/>
      <c r="E1" s="3"/>
      <c r="F1" s="3"/>
      <c r="G1" s="3"/>
    </row>
    <row r="4" spans="1:7" x14ac:dyDescent="0.3">
      <c r="A4" s="3" t="s">
        <v>0</v>
      </c>
      <c r="B4" s="3" t="s">
        <v>512</v>
      </c>
      <c r="C4" s="3" t="s">
        <v>513</v>
      </c>
      <c r="D4" s="3" t="s">
        <v>514</v>
      </c>
      <c r="E4" s="3" t="s">
        <v>515</v>
      </c>
      <c r="F4" s="3" t="s">
        <v>516</v>
      </c>
      <c r="G4" s="3" t="s">
        <v>517</v>
      </c>
    </row>
    <row r="5" spans="1:7" x14ac:dyDescent="0.3">
      <c r="A5" s="6">
        <v>37803</v>
      </c>
      <c r="B5" s="3">
        <v>282</v>
      </c>
      <c r="C5" s="3">
        <v>284</v>
      </c>
      <c r="D5" s="3">
        <v>279.5</v>
      </c>
      <c r="E5" s="3">
        <v>286.25</v>
      </c>
      <c r="F5" s="3">
        <v>1500</v>
      </c>
      <c r="G5" s="3">
        <v>286.25</v>
      </c>
    </row>
    <row r="6" spans="1:7" x14ac:dyDescent="0.3">
      <c r="A6" s="6">
        <v>37804</v>
      </c>
      <c r="B6" s="3">
        <v>280</v>
      </c>
      <c r="C6" s="3">
        <v>280</v>
      </c>
      <c r="D6" s="3">
        <v>280</v>
      </c>
      <c r="E6" s="3">
        <v>280</v>
      </c>
      <c r="F6" s="3">
        <v>500</v>
      </c>
      <c r="G6" s="3">
        <v>280</v>
      </c>
    </row>
    <row r="7" spans="1:7" x14ac:dyDescent="0.3">
      <c r="A7" s="6">
        <v>37805</v>
      </c>
      <c r="B7" s="3">
        <v>280.75</v>
      </c>
      <c r="C7" s="3">
        <v>280.75</v>
      </c>
      <c r="D7" s="3">
        <v>280.75</v>
      </c>
      <c r="E7" s="3">
        <v>280.75</v>
      </c>
      <c r="F7" s="3">
        <v>0</v>
      </c>
      <c r="G7" s="3">
        <v>280.75</v>
      </c>
    </row>
    <row r="8" spans="1:7" x14ac:dyDescent="0.3">
      <c r="A8" s="6">
        <v>37806</v>
      </c>
      <c r="B8" s="3">
        <v>285</v>
      </c>
      <c r="C8" s="3">
        <v>285</v>
      </c>
      <c r="D8" s="3">
        <v>285</v>
      </c>
      <c r="E8" s="3">
        <v>285</v>
      </c>
      <c r="F8" s="3">
        <v>500</v>
      </c>
      <c r="G8" s="3">
        <v>285</v>
      </c>
    </row>
    <row r="9" spans="1:7" x14ac:dyDescent="0.3">
      <c r="A9" s="6">
        <v>37809</v>
      </c>
      <c r="B9" s="3">
        <v>291.5</v>
      </c>
      <c r="C9" s="3">
        <v>291.5</v>
      </c>
      <c r="D9" s="3">
        <v>291.5</v>
      </c>
      <c r="E9" s="3">
        <v>291.5</v>
      </c>
      <c r="F9" s="3">
        <v>0</v>
      </c>
      <c r="G9" s="3">
        <v>291.5</v>
      </c>
    </row>
    <row r="10" spans="1:7" x14ac:dyDescent="0.3">
      <c r="A10" s="6">
        <v>37810</v>
      </c>
      <c r="B10" s="3">
        <v>296</v>
      </c>
      <c r="C10" s="3">
        <v>296</v>
      </c>
      <c r="D10" s="3">
        <v>296</v>
      </c>
      <c r="E10" s="3">
        <v>296</v>
      </c>
      <c r="F10" s="3">
        <v>0</v>
      </c>
      <c r="G10" s="3">
        <v>296</v>
      </c>
    </row>
    <row r="11" spans="1:7" x14ac:dyDescent="0.3">
      <c r="A11" s="6">
        <v>37811</v>
      </c>
      <c r="B11" s="3">
        <v>305</v>
      </c>
      <c r="C11" s="3">
        <v>305</v>
      </c>
      <c r="D11" s="3">
        <v>305</v>
      </c>
      <c r="E11" s="3">
        <v>310.5</v>
      </c>
      <c r="F11" s="3">
        <v>500</v>
      </c>
      <c r="G11" s="3">
        <v>310.5</v>
      </c>
    </row>
    <row r="12" spans="1:7" x14ac:dyDescent="0.3">
      <c r="A12" s="6">
        <v>37812</v>
      </c>
      <c r="B12" s="3">
        <v>307.5</v>
      </c>
      <c r="C12" s="3">
        <v>307.5</v>
      </c>
      <c r="D12" s="3">
        <v>307.5</v>
      </c>
      <c r="E12" s="3">
        <v>307.5</v>
      </c>
      <c r="F12" s="3">
        <v>0</v>
      </c>
      <c r="G12" s="3">
        <v>307.5</v>
      </c>
    </row>
    <row r="13" spans="1:7" x14ac:dyDescent="0.3">
      <c r="A13" s="6">
        <v>37813</v>
      </c>
      <c r="B13" s="3">
        <v>313</v>
      </c>
      <c r="C13" s="3">
        <v>313</v>
      </c>
      <c r="D13" s="3">
        <v>313</v>
      </c>
      <c r="E13" s="3">
        <v>313</v>
      </c>
      <c r="F13" s="3">
        <v>500</v>
      </c>
      <c r="G13" s="3">
        <v>313</v>
      </c>
    </row>
    <row r="14" spans="1:7" x14ac:dyDescent="0.3">
      <c r="A14" s="6">
        <v>37816</v>
      </c>
      <c r="B14" s="3">
        <v>333</v>
      </c>
      <c r="C14" s="3">
        <v>340</v>
      </c>
      <c r="D14" s="3">
        <v>333</v>
      </c>
      <c r="E14" s="3">
        <v>340</v>
      </c>
      <c r="F14" s="3">
        <v>500</v>
      </c>
      <c r="G14" s="3">
        <v>340</v>
      </c>
    </row>
    <row r="15" spans="1:7" x14ac:dyDescent="0.3">
      <c r="A15" s="6">
        <v>37817</v>
      </c>
      <c r="B15" s="3">
        <v>335</v>
      </c>
      <c r="C15" s="3">
        <v>335</v>
      </c>
      <c r="D15" s="3">
        <v>335</v>
      </c>
      <c r="E15" s="3">
        <v>335</v>
      </c>
      <c r="F15" s="3">
        <v>0</v>
      </c>
      <c r="G15" s="3">
        <v>335</v>
      </c>
    </row>
    <row r="16" spans="1:7" x14ac:dyDescent="0.3">
      <c r="A16" s="6">
        <v>37818</v>
      </c>
      <c r="B16" s="3">
        <v>330</v>
      </c>
      <c r="C16" s="3">
        <v>330</v>
      </c>
      <c r="D16" s="3">
        <v>330</v>
      </c>
      <c r="E16" s="3">
        <v>330</v>
      </c>
      <c r="F16" s="3">
        <v>1000</v>
      </c>
      <c r="G16" s="3">
        <v>330</v>
      </c>
    </row>
    <row r="17" spans="1:7" x14ac:dyDescent="0.3">
      <c r="A17" s="6">
        <v>37819</v>
      </c>
      <c r="B17" s="3">
        <v>325</v>
      </c>
      <c r="C17" s="3">
        <v>325</v>
      </c>
      <c r="D17" s="3">
        <v>325</v>
      </c>
      <c r="E17" s="3">
        <v>325</v>
      </c>
      <c r="F17" s="3">
        <v>600</v>
      </c>
      <c r="G17" s="3">
        <v>325</v>
      </c>
    </row>
    <row r="18" spans="1:7" x14ac:dyDescent="0.3">
      <c r="A18" s="6">
        <v>37820</v>
      </c>
      <c r="B18" s="3">
        <v>315.5</v>
      </c>
      <c r="C18" s="3">
        <v>315.5</v>
      </c>
      <c r="D18" s="3">
        <v>315.5</v>
      </c>
      <c r="E18" s="3">
        <v>315.5</v>
      </c>
      <c r="F18" s="3">
        <v>0</v>
      </c>
      <c r="G18" s="3">
        <v>315.5</v>
      </c>
    </row>
    <row r="19" spans="1:7" x14ac:dyDescent="0.3">
      <c r="A19" s="6">
        <v>37823</v>
      </c>
      <c r="B19" s="3">
        <v>305.5</v>
      </c>
      <c r="C19" s="3">
        <v>305.5</v>
      </c>
      <c r="D19" s="3">
        <v>305.5</v>
      </c>
      <c r="E19" s="3">
        <v>305.5</v>
      </c>
      <c r="F19" s="3">
        <v>0</v>
      </c>
      <c r="G19" s="3">
        <v>305.5</v>
      </c>
    </row>
    <row r="20" spans="1:7" x14ac:dyDescent="0.3">
      <c r="A20" s="6">
        <v>37824</v>
      </c>
      <c r="B20" s="3">
        <v>312.5</v>
      </c>
      <c r="C20" s="3">
        <v>312.5</v>
      </c>
      <c r="D20" s="3">
        <v>312.5</v>
      </c>
      <c r="E20" s="3">
        <v>312.5</v>
      </c>
      <c r="F20" s="3">
        <v>0</v>
      </c>
      <c r="G20" s="3">
        <v>312.5</v>
      </c>
    </row>
    <row r="21" spans="1:7" x14ac:dyDescent="0.3">
      <c r="A21" s="6">
        <v>37826</v>
      </c>
      <c r="B21" s="3">
        <v>315</v>
      </c>
      <c r="C21" s="3">
        <v>315</v>
      </c>
      <c r="D21" s="3">
        <v>315</v>
      </c>
      <c r="E21" s="3">
        <v>315</v>
      </c>
      <c r="F21" s="3">
        <v>0</v>
      </c>
      <c r="G21" s="3">
        <v>315</v>
      </c>
    </row>
    <row r="22" spans="1:7" x14ac:dyDescent="0.3">
      <c r="A22" s="6">
        <v>37827</v>
      </c>
      <c r="B22" s="3">
        <v>316.38</v>
      </c>
      <c r="C22" s="3">
        <v>316.38</v>
      </c>
      <c r="D22" s="3">
        <v>316.38</v>
      </c>
      <c r="E22" s="3">
        <v>316.38</v>
      </c>
      <c r="F22" s="3">
        <v>0</v>
      </c>
      <c r="G22" s="3">
        <v>316.38</v>
      </c>
    </row>
    <row r="23" spans="1:7" x14ac:dyDescent="0.3">
      <c r="A23" s="6">
        <v>37830</v>
      </c>
      <c r="B23" s="3">
        <v>335</v>
      </c>
      <c r="C23" s="3">
        <v>335</v>
      </c>
      <c r="D23" s="3">
        <v>335</v>
      </c>
      <c r="E23" s="3">
        <v>335</v>
      </c>
      <c r="F23" s="3">
        <v>0</v>
      </c>
      <c r="G23" s="3">
        <v>335</v>
      </c>
    </row>
    <row r="24" spans="1:7" x14ac:dyDescent="0.3">
      <c r="A24" s="6">
        <v>37831</v>
      </c>
      <c r="B24" s="3">
        <v>333.5</v>
      </c>
      <c r="C24" s="3">
        <v>333.5</v>
      </c>
      <c r="D24" s="3">
        <v>333.5</v>
      </c>
      <c r="E24" s="3">
        <v>333.5</v>
      </c>
      <c r="F24" s="3">
        <v>0</v>
      </c>
      <c r="G24" s="3">
        <v>333.5</v>
      </c>
    </row>
    <row r="25" spans="1:7" x14ac:dyDescent="0.3">
      <c r="A25" s="6">
        <v>37832</v>
      </c>
      <c r="B25" s="3">
        <v>342</v>
      </c>
      <c r="C25" s="3">
        <v>342</v>
      </c>
      <c r="D25" s="3">
        <v>340</v>
      </c>
      <c r="E25" s="3">
        <v>340</v>
      </c>
      <c r="F25" s="3">
        <v>4600</v>
      </c>
      <c r="G25" s="3">
        <v>340</v>
      </c>
    </row>
    <row r="26" spans="1:7" x14ac:dyDescent="0.3">
      <c r="A26" s="6">
        <v>37833</v>
      </c>
      <c r="B26" s="3">
        <v>339</v>
      </c>
      <c r="C26" s="3">
        <v>341</v>
      </c>
      <c r="D26" s="3">
        <v>339</v>
      </c>
      <c r="E26" s="3">
        <v>341</v>
      </c>
      <c r="F26" s="3">
        <v>2400</v>
      </c>
      <c r="G26" s="3">
        <v>341</v>
      </c>
    </row>
    <row r="27" spans="1:7" x14ac:dyDescent="0.3">
      <c r="A27" s="6">
        <v>37834</v>
      </c>
      <c r="B27" s="3">
        <v>355</v>
      </c>
      <c r="C27" s="3">
        <v>360</v>
      </c>
      <c r="D27" s="3">
        <v>355</v>
      </c>
      <c r="E27" s="3">
        <v>344</v>
      </c>
      <c r="F27" s="3">
        <v>1800</v>
      </c>
      <c r="G27" s="3">
        <v>344</v>
      </c>
    </row>
    <row r="28" spans="1:7" x14ac:dyDescent="0.3">
      <c r="A28" s="6">
        <v>37837</v>
      </c>
      <c r="B28" s="3">
        <v>380</v>
      </c>
      <c r="C28" s="3">
        <v>380</v>
      </c>
      <c r="D28" s="3">
        <v>380</v>
      </c>
      <c r="E28" s="3">
        <v>380</v>
      </c>
      <c r="F28" s="3">
        <v>100</v>
      </c>
      <c r="G28" s="3">
        <v>380</v>
      </c>
    </row>
    <row r="29" spans="1:7" x14ac:dyDescent="0.3">
      <c r="A29" s="6">
        <v>37838</v>
      </c>
      <c r="B29" s="3">
        <v>380</v>
      </c>
      <c r="C29" s="3">
        <v>380</v>
      </c>
      <c r="D29" s="3">
        <v>380</v>
      </c>
      <c r="E29" s="3">
        <v>380</v>
      </c>
      <c r="F29" s="3">
        <v>300</v>
      </c>
      <c r="G29" s="3">
        <v>380</v>
      </c>
    </row>
    <row r="30" spans="1:7" x14ac:dyDescent="0.3">
      <c r="A30" s="6">
        <v>37839</v>
      </c>
      <c r="B30" s="3">
        <v>385</v>
      </c>
      <c r="C30" s="3">
        <v>385</v>
      </c>
      <c r="D30" s="3">
        <v>385</v>
      </c>
      <c r="E30" s="3">
        <v>385</v>
      </c>
      <c r="F30" s="3">
        <v>500</v>
      </c>
      <c r="G30" s="3">
        <v>385</v>
      </c>
    </row>
    <row r="31" spans="1:7" x14ac:dyDescent="0.3">
      <c r="A31" s="6">
        <v>37840</v>
      </c>
      <c r="B31" s="3">
        <v>382.5</v>
      </c>
      <c r="C31" s="3">
        <v>382.5</v>
      </c>
      <c r="D31" s="3">
        <v>382.5</v>
      </c>
      <c r="E31" s="3">
        <v>382.5</v>
      </c>
      <c r="F31" s="3">
        <v>0</v>
      </c>
      <c r="G31" s="3">
        <v>382.5</v>
      </c>
    </row>
    <row r="32" spans="1:7" x14ac:dyDescent="0.3">
      <c r="A32" s="6">
        <v>37841</v>
      </c>
      <c r="B32" s="3">
        <v>380</v>
      </c>
      <c r="C32" s="3">
        <v>380</v>
      </c>
      <c r="D32" s="3">
        <v>370</v>
      </c>
      <c r="E32" s="3">
        <v>370</v>
      </c>
      <c r="F32" s="3">
        <v>2100</v>
      </c>
      <c r="G32" s="3">
        <v>370</v>
      </c>
    </row>
    <row r="33" spans="1:7" x14ac:dyDescent="0.3">
      <c r="A33" s="6">
        <v>37844</v>
      </c>
      <c r="B33" s="3">
        <v>379.5</v>
      </c>
      <c r="C33" s="3">
        <v>379.5</v>
      </c>
      <c r="D33" s="3">
        <v>379.5</v>
      </c>
      <c r="E33" s="3">
        <v>379.5</v>
      </c>
      <c r="F33" s="3">
        <v>0</v>
      </c>
      <c r="G33" s="3">
        <v>379.5</v>
      </c>
    </row>
    <row r="34" spans="1:7" x14ac:dyDescent="0.3">
      <c r="A34" s="6">
        <v>37845</v>
      </c>
      <c r="B34" s="3">
        <v>370</v>
      </c>
      <c r="C34" s="3">
        <v>370</v>
      </c>
      <c r="D34" s="3">
        <v>370</v>
      </c>
      <c r="E34" s="3">
        <v>370</v>
      </c>
      <c r="F34" s="3">
        <v>500</v>
      </c>
      <c r="G34" s="3">
        <v>370</v>
      </c>
    </row>
    <row r="35" spans="1:7" x14ac:dyDescent="0.3">
      <c r="A35" s="6">
        <v>37846</v>
      </c>
      <c r="B35" s="3">
        <v>356</v>
      </c>
      <c r="C35" s="3">
        <v>356</v>
      </c>
      <c r="D35" s="3">
        <v>350</v>
      </c>
      <c r="E35" s="3">
        <v>350</v>
      </c>
      <c r="F35" s="3">
        <v>2000</v>
      </c>
      <c r="G35" s="3">
        <v>350</v>
      </c>
    </row>
    <row r="36" spans="1:7" x14ac:dyDescent="0.3">
      <c r="A36" s="6">
        <v>37847</v>
      </c>
      <c r="B36" s="3">
        <v>330</v>
      </c>
      <c r="C36" s="3">
        <v>340</v>
      </c>
      <c r="D36" s="3">
        <v>330</v>
      </c>
      <c r="E36" s="3">
        <v>340</v>
      </c>
      <c r="F36" s="3">
        <v>400</v>
      </c>
      <c r="G36" s="3">
        <v>340</v>
      </c>
    </row>
    <row r="37" spans="1:7" x14ac:dyDescent="0.3">
      <c r="A37" s="6">
        <v>37848</v>
      </c>
      <c r="B37" s="3">
        <v>348</v>
      </c>
      <c r="C37" s="3">
        <v>348</v>
      </c>
      <c r="D37" s="3">
        <v>348</v>
      </c>
      <c r="E37" s="3">
        <v>348</v>
      </c>
      <c r="F37" s="3">
        <v>1000</v>
      </c>
      <c r="G37" s="3">
        <v>348</v>
      </c>
    </row>
    <row r="38" spans="1:7" x14ac:dyDescent="0.3">
      <c r="A38" s="6">
        <v>37851</v>
      </c>
      <c r="B38" s="3">
        <v>329</v>
      </c>
      <c r="C38" s="3">
        <v>336.75</v>
      </c>
      <c r="D38" s="3">
        <v>329</v>
      </c>
      <c r="E38" s="3">
        <v>335</v>
      </c>
      <c r="F38" s="3">
        <v>6900</v>
      </c>
      <c r="G38" s="3">
        <v>335</v>
      </c>
    </row>
    <row r="39" spans="1:7" x14ac:dyDescent="0.3">
      <c r="A39" s="6">
        <v>37852</v>
      </c>
      <c r="B39" s="3">
        <v>335</v>
      </c>
      <c r="C39" s="3">
        <v>335</v>
      </c>
      <c r="D39" s="3">
        <v>333</v>
      </c>
      <c r="E39" s="3">
        <v>346</v>
      </c>
      <c r="F39" s="3">
        <v>1300</v>
      </c>
      <c r="G39" s="3">
        <v>346</v>
      </c>
    </row>
    <row r="40" spans="1:7" x14ac:dyDescent="0.3">
      <c r="A40" s="6">
        <v>37853</v>
      </c>
      <c r="B40" s="3">
        <v>352</v>
      </c>
      <c r="C40" s="3">
        <v>355</v>
      </c>
      <c r="D40" s="3">
        <v>352</v>
      </c>
      <c r="E40" s="3">
        <v>355.5</v>
      </c>
      <c r="F40" s="3">
        <v>5000</v>
      </c>
      <c r="G40" s="3">
        <v>355.5</v>
      </c>
    </row>
    <row r="41" spans="1:7" x14ac:dyDescent="0.3">
      <c r="A41" s="6">
        <v>37854</v>
      </c>
      <c r="B41" s="3">
        <v>330</v>
      </c>
      <c r="C41" s="3">
        <v>330</v>
      </c>
      <c r="D41" s="3">
        <v>330</v>
      </c>
      <c r="E41" s="3">
        <v>332.5</v>
      </c>
      <c r="F41" s="3">
        <v>500</v>
      </c>
      <c r="G41" s="3">
        <v>332.5</v>
      </c>
    </row>
    <row r="42" spans="1:7" x14ac:dyDescent="0.3">
      <c r="A42" s="6">
        <v>37855</v>
      </c>
      <c r="B42" s="3">
        <v>335</v>
      </c>
      <c r="C42" s="3">
        <v>340</v>
      </c>
      <c r="D42" s="3">
        <v>335</v>
      </c>
      <c r="E42" s="3">
        <v>334</v>
      </c>
      <c r="F42" s="3">
        <v>4500</v>
      </c>
      <c r="G42" s="3">
        <v>334</v>
      </c>
    </row>
    <row r="43" spans="1:7" x14ac:dyDescent="0.3">
      <c r="A43" s="6">
        <v>37858</v>
      </c>
      <c r="B43" s="3">
        <v>338</v>
      </c>
      <c r="C43" s="3">
        <v>338</v>
      </c>
      <c r="D43" s="3">
        <v>333</v>
      </c>
      <c r="E43" s="3">
        <v>332</v>
      </c>
      <c r="F43" s="3">
        <v>4000</v>
      </c>
      <c r="G43" s="3">
        <v>332</v>
      </c>
    </row>
    <row r="44" spans="1:7" x14ac:dyDescent="0.3">
      <c r="A44" s="6">
        <v>37860</v>
      </c>
      <c r="B44" s="3">
        <v>329.5</v>
      </c>
      <c r="C44" s="3">
        <v>329.5</v>
      </c>
      <c r="D44" s="3">
        <v>329.5</v>
      </c>
      <c r="E44" s="3">
        <v>329.5</v>
      </c>
      <c r="F44" s="3">
        <v>0</v>
      </c>
      <c r="G44" s="3">
        <v>329.5</v>
      </c>
    </row>
    <row r="45" spans="1:7" x14ac:dyDescent="0.3">
      <c r="A45" s="6">
        <v>37861</v>
      </c>
      <c r="B45" s="3">
        <v>340</v>
      </c>
      <c r="C45" s="3">
        <v>340</v>
      </c>
      <c r="D45" s="3">
        <v>340</v>
      </c>
      <c r="E45" s="3">
        <v>340</v>
      </c>
      <c r="F45" s="3">
        <v>100</v>
      </c>
      <c r="G45" s="3">
        <v>340</v>
      </c>
    </row>
    <row r="46" spans="1:7" x14ac:dyDescent="0.3">
      <c r="A46" s="6">
        <v>37862</v>
      </c>
      <c r="B46" s="3">
        <v>343</v>
      </c>
      <c r="C46" s="3">
        <v>346</v>
      </c>
      <c r="D46" s="3">
        <v>343</v>
      </c>
      <c r="E46" s="3">
        <v>346</v>
      </c>
      <c r="F46" s="3">
        <v>4500</v>
      </c>
      <c r="G46" s="3">
        <v>346</v>
      </c>
    </row>
    <row r="47" spans="1:7" x14ac:dyDescent="0.3">
      <c r="A47" s="6">
        <v>37865</v>
      </c>
      <c r="B47" s="3">
        <v>352</v>
      </c>
      <c r="C47" s="3">
        <v>352</v>
      </c>
      <c r="D47" s="3">
        <v>345</v>
      </c>
      <c r="E47" s="3">
        <v>347.5</v>
      </c>
      <c r="F47" s="3">
        <v>1100</v>
      </c>
      <c r="G47" s="3">
        <v>347.5</v>
      </c>
    </row>
    <row r="48" spans="1:7" x14ac:dyDescent="0.3">
      <c r="A48" s="6">
        <v>37866</v>
      </c>
      <c r="B48" s="3">
        <v>352</v>
      </c>
      <c r="C48" s="3">
        <v>352.5</v>
      </c>
      <c r="D48" s="3">
        <v>350</v>
      </c>
      <c r="E48" s="3">
        <v>351</v>
      </c>
      <c r="F48" s="3">
        <v>6100</v>
      </c>
      <c r="G48" s="3">
        <v>351</v>
      </c>
    </row>
    <row r="49" spans="1:7" x14ac:dyDescent="0.3">
      <c r="A49" s="6">
        <v>37867</v>
      </c>
      <c r="B49" s="3">
        <v>361</v>
      </c>
      <c r="C49" s="3">
        <v>362</v>
      </c>
      <c r="D49" s="3">
        <v>359</v>
      </c>
      <c r="E49" s="3">
        <v>359</v>
      </c>
      <c r="F49" s="3">
        <v>6700</v>
      </c>
      <c r="G49" s="3">
        <v>359</v>
      </c>
    </row>
    <row r="50" spans="1:7" x14ac:dyDescent="0.3">
      <c r="A50" s="6">
        <v>37868</v>
      </c>
      <c r="B50" s="3">
        <v>347</v>
      </c>
      <c r="C50" s="3">
        <v>347</v>
      </c>
      <c r="D50" s="3">
        <v>347</v>
      </c>
      <c r="E50" s="3">
        <v>347</v>
      </c>
      <c r="F50" s="3">
        <v>1400</v>
      </c>
      <c r="G50" s="3">
        <v>347</v>
      </c>
    </row>
    <row r="51" spans="1:7" x14ac:dyDescent="0.3">
      <c r="A51" s="6">
        <v>37869</v>
      </c>
      <c r="B51" s="3">
        <v>347</v>
      </c>
      <c r="C51" s="3">
        <v>350</v>
      </c>
      <c r="D51" s="3">
        <v>347</v>
      </c>
      <c r="E51" s="3">
        <v>350</v>
      </c>
      <c r="F51" s="3">
        <v>6100</v>
      </c>
      <c r="G51" s="3">
        <v>350</v>
      </c>
    </row>
    <row r="52" spans="1:7" x14ac:dyDescent="0.3">
      <c r="A52" s="6">
        <v>37872</v>
      </c>
      <c r="B52" s="3">
        <v>361</v>
      </c>
      <c r="C52" s="3">
        <v>361</v>
      </c>
      <c r="D52" s="3">
        <v>359</v>
      </c>
      <c r="E52" s="3">
        <v>359</v>
      </c>
      <c r="F52" s="3">
        <v>1300</v>
      </c>
      <c r="G52" s="3">
        <v>359</v>
      </c>
    </row>
    <row r="53" spans="1:7" x14ac:dyDescent="0.3">
      <c r="A53" s="6">
        <v>37873</v>
      </c>
      <c r="B53" s="3">
        <v>358</v>
      </c>
      <c r="C53" s="3">
        <v>358</v>
      </c>
      <c r="D53" s="3">
        <v>358</v>
      </c>
      <c r="E53" s="3">
        <v>354</v>
      </c>
      <c r="F53" s="3">
        <v>300</v>
      </c>
      <c r="G53" s="3">
        <v>354</v>
      </c>
    </row>
    <row r="54" spans="1:7" x14ac:dyDescent="0.3">
      <c r="A54" s="6">
        <v>37874</v>
      </c>
      <c r="B54" s="3">
        <v>348</v>
      </c>
      <c r="C54" s="3">
        <v>348</v>
      </c>
      <c r="D54" s="3">
        <v>347</v>
      </c>
      <c r="E54" s="3">
        <v>347</v>
      </c>
      <c r="F54" s="3">
        <v>1200</v>
      </c>
      <c r="G54" s="3">
        <v>347</v>
      </c>
    </row>
    <row r="55" spans="1:7" x14ac:dyDescent="0.3">
      <c r="A55" s="6">
        <v>37875</v>
      </c>
      <c r="B55" s="3">
        <v>348</v>
      </c>
      <c r="C55" s="3">
        <v>349</v>
      </c>
      <c r="D55" s="3">
        <v>348</v>
      </c>
      <c r="E55" s="3">
        <v>348</v>
      </c>
      <c r="F55" s="3">
        <v>1700</v>
      </c>
      <c r="G55" s="3">
        <v>348</v>
      </c>
    </row>
    <row r="56" spans="1:7" x14ac:dyDescent="0.3">
      <c r="A56" s="6">
        <v>37876</v>
      </c>
      <c r="B56" s="3">
        <v>352</v>
      </c>
      <c r="C56" s="3">
        <v>352</v>
      </c>
      <c r="D56" s="3">
        <v>349</v>
      </c>
      <c r="E56" s="3">
        <v>349</v>
      </c>
      <c r="F56" s="3">
        <v>700</v>
      </c>
      <c r="G56" s="3">
        <v>349</v>
      </c>
    </row>
    <row r="57" spans="1:7" x14ac:dyDescent="0.3">
      <c r="A57" s="6">
        <v>37879</v>
      </c>
      <c r="B57" s="3">
        <v>340</v>
      </c>
      <c r="C57" s="3">
        <v>340</v>
      </c>
      <c r="D57" s="3">
        <v>338.5</v>
      </c>
      <c r="E57" s="3">
        <v>335.75</v>
      </c>
      <c r="F57" s="3">
        <v>900</v>
      </c>
      <c r="G57" s="3">
        <v>335.75</v>
      </c>
    </row>
    <row r="58" spans="1:7" x14ac:dyDescent="0.3">
      <c r="A58" s="6">
        <v>37880</v>
      </c>
      <c r="B58" s="3">
        <v>335</v>
      </c>
      <c r="C58" s="3">
        <v>339</v>
      </c>
      <c r="D58" s="3">
        <v>332</v>
      </c>
      <c r="E58" s="3">
        <v>338</v>
      </c>
      <c r="F58" s="3">
        <v>4100</v>
      </c>
      <c r="G58" s="3">
        <v>338</v>
      </c>
    </row>
    <row r="59" spans="1:7" x14ac:dyDescent="0.3">
      <c r="A59" s="6">
        <v>37881</v>
      </c>
      <c r="B59" s="3">
        <v>340</v>
      </c>
      <c r="C59" s="3">
        <v>340</v>
      </c>
      <c r="D59" s="3">
        <v>338</v>
      </c>
      <c r="E59" s="3">
        <v>333</v>
      </c>
      <c r="F59" s="3">
        <v>600</v>
      </c>
      <c r="G59" s="3">
        <v>333</v>
      </c>
    </row>
    <row r="60" spans="1:7" x14ac:dyDescent="0.3">
      <c r="A60" s="6">
        <v>37882</v>
      </c>
      <c r="B60" s="3">
        <v>330</v>
      </c>
      <c r="C60" s="3">
        <v>333</v>
      </c>
      <c r="D60" s="3">
        <v>328</v>
      </c>
      <c r="E60" s="3">
        <v>333</v>
      </c>
      <c r="F60" s="3">
        <v>3500</v>
      </c>
      <c r="G60" s="3">
        <v>333</v>
      </c>
    </row>
    <row r="61" spans="1:7" x14ac:dyDescent="0.3">
      <c r="A61" s="6">
        <v>37883</v>
      </c>
      <c r="B61" s="3">
        <v>333</v>
      </c>
      <c r="C61" s="3">
        <v>335</v>
      </c>
      <c r="D61" s="3">
        <v>333</v>
      </c>
      <c r="E61" s="3">
        <v>334.5</v>
      </c>
      <c r="F61" s="3">
        <v>2200</v>
      </c>
      <c r="G61" s="3">
        <v>334.5</v>
      </c>
    </row>
    <row r="62" spans="1:7" x14ac:dyDescent="0.3">
      <c r="A62" s="6">
        <v>37886</v>
      </c>
      <c r="B62" s="3">
        <v>322</v>
      </c>
      <c r="C62" s="3">
        <v>322</v>
      </c>
      <c r="D62" s="3">
        <v>319</v>
      </c>
      <c r="E62" s="3">
        <v>319</v>
      </c>
      <c r="F62" s="3">
        <v>3300</v>
      </c>
      <c r="G62" s="3">
        <v>319</v>
      </c>
    </row>
    <row r="63" spans="1:7" x14ac:dyDescent="0.3">
      <c r="A63" s="6">
        <v>37887</v>
      </c>
      <c r="B63" s="3">
        <v>310</v>
      </c>
      <c r="C63" s="3">
        <v>311.25</v>
      </c>
      <c r="D63" s="3">
        <v>307</v>
      </c>
      <c r="E63" s="3">
        <v>310</v>
      </c>
      <c r="F63" s="3">
        <v>7600</v>
      </c>
      <c r="G63" s="3">
        <v>310</v>
      </c>
    </row>
    <row r="64" spans="1:7" x14ac:dyDescent="0.3">
      <c r="A64" s="6">
        <v>37888</v>
      </c>
      <c r="B64" s="3">
        <v>314</v>
      </c>
      <c r="C64" s="3">
        <v>315</v>
      </c>
      <c r="D64" s="3">
        <v>314</v>
      </c>
      <c r="E64" s="3">
        <v>315</v>
      </c>
      <c r="F64" s="3">
        <v>1000</v>
      </c>
      <c r="G64" s="3">
        <v>315</v>
      </c>
    </row>
    <row r="65" spans="1:7" x14ac:dyDescent="0.3">
      <c r="A65" s="6">
        <v>37889</v>
      </c>
      <c r="B65" s="3">
        <v>305</v>
      </c>
      <c r="C65" s="3">
        <v>310</v>
      </c>
      <c r="D65" s="3">
        <v>303</v>
      </c>
      <c r="E65" s="3">
        <v>304.5</v>
      </c>
      <c r="F65" s="3">
        <v>5300</v>
      </c>
      <c r="G65" s="3">
        <v>304.5</v>
      </c>
    </row>
    <row r="66" spans="1:7" x14ac:dyDescent="0.3">
      <c r="A66" s="6">
        <v>37890</v>
      </c>
      <c r="B66" s="3">
        <v>303.25</v>
      </c>
      <c r="C66" s="3">
        <v>305</v>
      </c>
      <c r="D66" s="3">
        <v>303.25</v>
      </c>
      <c r="E66" s="3">
        <v>305</v>
      </c>
      <c r="F66" s="3">
        <v>1100</v>
      </c>
      <c r="G66" s="3">
        <v>305</v>
      </c>
    </row>
    <row r="67" spans="1:7" x14ac:dyDescent="0.3">
      <c r="A67" s="6">
        <v>37893</v>
      </c>
      <c r="B67" s="3">
        <v>305</v>
      </c>
      <c r="C67" s="3">
        <v>307</v>
      </c>
      <c r="D67" s="3">
        <v>305</v>
      </c>
      <c r="E67" s="3">
        <v>306</v>
      </c>
      <c r="F67" s="3">
        <v>2200</v>
      </c>
      <c r="G67" s="3">
        <v>306</v>
      </c>
    </row>
    <row r="68" spans="1:7" x14ac:dyDescent="0.3">
      <c r="A68" s="6">
        <v>37894</v>
      </c>
      <c r="B68" s="3">
        <v>307.5</v>
      </c>
      <c r="C68" s="3">
        <v>313.5</v>
      </c>
      <c r="D68" s="3">
        <v>307.5</v>
      </c>
      <c r="E68" s="3">
        <v>310</v>
      </c>
      <c r="F68" s="3">
        <v>7500</v>
      </c>
      <c r="G68" s="3">
        <v>310</v>
      </c>
    </row>
    <row r="69" spans="1:7" x14ac:dyDescent="0.3">
      <c r="A69" s="6">
        <v>37895</v>
      </c>
      <c r="B69" s="3">
        <v>313</v>
      </c>
      <c r="C69" s="3">
        <v>315</v>
      </c>
      <c r="D69" s="3">
        <v>312</v>
      </c>
      <c r="E69" s="3">
        <v>314.5</v>
      </c>
      <c r="F69" s="3">
        <v>5800</v>
      </c>
      <c r="G69" s="3">
        <v>314.5</v>
      </c>
    </row>
    <row r="70" spans="1:7" x14ac:dyDescent="0.3">
      <c r="A70" s="6">
        <v>37896</v>
      </c>
      <c r="B70" s="3">
        <v>314</v>
      </c>
      <c r="C70" s="3">
        <v>314</v>
      </c>
      <c r="D70" s="3">
        <v>311</v>
      </c>
      <c r="E70" s="3">
        <v>309.63</v>
      </c>
      <c r="F70" s="3">
        <v>1900</v>
      </c>
      <c r="G70" s="3">
        <v>309.63</v>
      </c>
    </row>
    <row r="71" spans="1:7" x14ac:dyDescent="0.3">
      <c r="A71" s="6">
        <v>37897</v>
      </c>
      <c r="B71" s="3">
        <v>309</v>
      </c>
      <c r="C71" s="3">
        <v>314</v>
      </c>
      <c r="D71" s="3">
        <v>309</v>
      </c>
      <c r="E71" s="3">
        <v>314</v>
      </c>
      <c r="F71" s="3">
        <v>3100</v>
      </c>
      <c r="G71" s="3">
        <v>314</v>
      </c>
    </row>
    <row r="72" spans="1:7" x14ac:dyDescent="0.3">
      <c r="A72" s="6">
        <v>37900</v>
      </c>
      <c r="B72" s="3">
        <v>320</v>
      </c>
      <c r="C72" s="3">
        <v>324</v>
      </c>
      <c r="D72" s="3">
        <v>320</v>
      </c>
      <c r="E72" s="3">
        <v>324</v>
      </c>
      <c r="F72" s="3">
        <v>5200</v>
      </c>
      <c r="G72" s="3">
        <v>324</v>
      </c>
    </row>
    <row r="73" spans="1:7" x14ac:dyDescent="0.3">
      <c r="A73" s="6">
        <v>37901</v>
      </c>
      <c r="B73" s="3">
        <v>331</v>
      </c>
      <c r="C73" s="3">
        <v>340</v>
      </c>
      <c r="D73" s="3">
        <v>330.5</v>
      </c>
      <c r="E73" s="3">
        <v>340</v>
      </c>
      <c r="F73" s="3">
        <v>17300</v>
      </c>
      <c r="G73" s="3">
        <v>340</v>
      </c>
    </row>
    <row r="74" spans="1:7" x14ac:dyDescent="0.3">
      <c r="A74" s="6">
        <v>37902</v>
      </c>
      <c r="B74" s="3">
        <v>349</v>
      </c>
      <c r="C74" s="3">
        <v>360</v>
      </c>
      <c r="D74" s="3">
        <v>345</v>
      </c>
      <c r="E74" s="3">
        <v>358.5</v>
      </c>
      <c r="F74" s="3">
        <v>13400</v>
      </c>
      <c r="G74" s="3">
        <v>358.5</v>
      </c>
    </row>
    <row r="75" spans="1:7" x14ac:dyDescent="0.3">
      <c r="A75" s="6">
        <v>37903</v>
      </c>
      <c r="B75" s="3">
        <v>352</v>
      </c>
      <c r="C75" s="3">
        <v>353.5</v>
      </c>
      <c r="D75" s="3">
        <v>347</v>
      </c>
      <c r="E75" s="3">
        <v>350</v>
      </c>
      <c r="F75" s="3">
        <v>4200</v>
      </c>
      <c r="G75" s="3">
        <v>350</v>
      </c>
    </row>
    <row r="76" spans="1:7" x14ac:dyDescent="0.3">
      <c r="A76" s="6">
        <v>37904</v>
      </c>
      <c r="B76" s="3">
        <v>345</v>
      </c>
      <c r="C76" s="3">
        <v>350</v>
      </c>
      <c r="D76" s="3">
        <v>340</v>
      </c>
      <c r="E76" s="3">
        <v>348.5</v>
      </c>
      <c r="F76" s="3">
        <v>11100</v>
      </c>
      <c r="G76" s="3">
        <v>348.5</v>
      </c>
    </row>
    <row r="77" spans="1:7" x14ac:dyDescent="0.3">
      <c r="A77" s="6">
        <v>37907</v>
      </c>
      <c r="B77" s="3">
        <v>370</v>
      </c>
      <c r="C77" s="3">
        <v>370</v>
      </c>
      <c r="D77" s="3">
        <v>356</v>
      </c>
      <c r="E77" s="3">
        <v>356.88</v>
      </c>
      <c r="F77" s="3">
        <v>7700</v>
      </c>
      <c r="G77" s="3">
        <v>356.88</v>
      </c>
    </row>
    <row r="78" spans="1:7" x14ac:dyDescent="0.3">
      <c r="A78" s="6">
        <v>37908</v>
      </c>
      <c r="B78" s="3">
        <v>360.5</v>
      </c>
      <c r="C78" s="3">
        <v>364</v>
      </c>
      <c r="D78" s="3">
        <v>359</v>
      </c>
      <c r="E78" s="3">
        <v>363.75</v>
      </c>
      <c r="F78" s="3">
        <v>6100</v>
      </c>
      <c r="G78" s="3">
        <v>363.75</v>
      </c>
    </row>
    <row r="79" spans="1:7" x14ac:dyDescent="0.3">
      <c r="A79" s="6">
        <v>37909</v>
      </c>
      <c r="B79" s="3">
        <v>371</v>
      </c>
      <c r="C79" s="3">
        <v>373</v>
      </c>
      <c r="D79" s="3">
        <v>369</v>
      </c>
      <c r="E79" s="3">
        <v>367</v>
      </c>
      <c r="F79" s="3">
        <v>2700</v>
      </c>
      <c r="G79" s="3">
        <v>367</v>
      </c>
    </row>
    <row r="80" spans="1:7" x14ac:dyDescent="0.3">
      <c r="A80" s="6">
        <v>37910</v>
      </c>
      <c r="B80" s="3">
        <v>372</v>
      </c>
      <c r="C80" s="3">
        <v>372</v>
      </c>
      <c r="D80" s="3">
        <v>362</v>
      </c>
      <c r="E80" s="3">
        <v>364.5</v>
      </c>
      <c r="F80" s="3">
        <v>9400</v>
      </c>
      <c r="G80" s="3">
        <v>364.5</v>
      </c>
    </row>
    <row r="81" spans="1:7" x14ac:dyDescent="0.3">
      <c r="A81" s="6">
        <v>37911</v>
      </c>
      <c r="B81" s="3">
        <v>370</v>
      </c>
      <c r="C81" s="3">
        <v>371</v>
      </c>
      <c r="D81" s="3">
        <v>365</v>
      </c>
      <c r="E81" s="3">
        <v>365</v>
      </c>
      <c r="F81" s="3">
        <v>13400</v>
      </c>
      <c r="G81" s="3">
        <v>365</v>
      </c>
    </row>
    <row r="82" spans="1:7" x14ac:dyDescent="0.3">
      <c r="A82" s="6">
        <v>37914</v>
      </c>
      <c r="B82" s="3">
        <v>349</v>
      </c>
      <c r="C82" s="3">
        <v>351</v>
      </c>
      <c r="D82" s="3">
        <v>345</v>
      </c>
      <c r="E82" s="3">
        <v>346</v>
      </c>
      <c r="F82" s="3">
        <v>5200</v>
      </c>
      <c r="G82" s="3">
        <v>346</v>
      </c>
    </row>
    <row r="83" spans="1:7" x14ac:dyDescent="0.3">
      <c r="A83" s="6">
        <v>37915</v>
      </c>
      <c r="B83" s="3">
        <v>341.5</v>
      </c>
      <c r="C83" s="3">
        <v>345</v>
      </c>
      <c r="D83" s="3">
        <v>340.5</v>
      </c>
      <c r="E83" s="3">
        <v>343.75</v>
      </c>
      <c r="F83" s="3">
        <v>7100</v>
      </c>
      <c r="G83" s="3">
        <v>343.75</v>
      </c>
    </row>
    <row r="84" spans="1:7" x14ac:dyDescent="0.3">
      <c r="A84" s="6">
        <v>37916</v>
      </c>
      <c r="B84" s="3">
        <v>333</v>
      </c>
      <c r="C84" s="3">
        <v>337</v>
      </c>
      <c r="D84" s="3">
        <v>332</v>
      </c>
      <c r="E84" s="3">
        <v>333</v>
      </c>
      <c r="F84" s="3">
        <v>6000</v>
      </c>
      <c r="G84" s="3">
        <v>333</v>
      </c>
    </row>
    <row r="85" spans="1:7" x14ac:dyDescent="0.3">
      <c r="A85" s="6">
        <v>37917</v>
      </c>
      <c r="B85" s="3">
        <v>338</v>
      </c>
      <c r="C85" s="3">
        <v>345</v>
      </c>
      <c r="D85" s="3">
        <v>338</v>
      </c>
      <c r="E85" s="3">
        <v>344</v>
      </c>
      <c r="F85" s="3">
        <v>1900</v>
      </c>
      <c r="G85" s="3">
        <v>344</v>
      </c>
    </row>
    <row r="86" spans="1:7" x14ac:dyDescent="0.3">
      <c r="A86" s="6">
        <v>37918</v>
      </c>
      <c r="B86" s="3">
        <v>344</v>
      </c>
      <c r="C86" s="3">
        <v>346</v>
      </c>
      <c r="D86" s="3">
        <v>344</v>
      </c>
      <c r="E86" s="3">
        <v>344</v>
      </c>
      <c r="F86" s="3">
        <v>1400</v>
      </c>
      <c r="G86" s="3">
        <v>344</v>
      </c>
    </row>
    <row r="87" spans="1:7" x14ac:dyDescent="0.3">
      <c r="A87" s="6">
        <v>37921</v>
      </c>
      <c r="B87" s="3">
        <v>342</v>
      </c>
      <c r="C87" s="3">
        <v>346.5</v>
      </c>
      <c r="D87" s="3">
        <v>342</v>
      </c>
      <c r="E87" s="3">
        <v>346.5</v>
      </c>
      <c r="F87" s="3">
        <v>2300</v>
      </c>
      <c r="G87" s="3">
        <v>346.5</v>
      </c>
    </row>
    <row r="88" spans="1:7" x14ac:dyDescent="0.3">
      <c r="A88" s="6">
        <v>37922</v>
      </c>
      <c r="B88" s="3">
        <v>351</v>
      </c>
      <c r="C88" s="3">
        <v>362</v>
      </c>
      <c r="D88" s="3">
        <v>351</v>
      </c>
      <c r="E88" s="3">
        <v>358</v>
      </c>
      <c r="F88" s="3">
        <v>19400</v>
      </c>
      <c r="G88" s="3">
        <v>358</v>
      </c>
    </row>
    <row r="89" spans="1:7" x14ac:dyDescent="0.3">
      <c r="A89" s="6">
        <v>37923</v>
      </c>
      <c r="B89" s="3">
        <v>370</v>
      </c>
      <c r="C89" s="3">
        <v>370</v>
      </c>
      <c r="D89" s="3">
        <v>360</v>
      </c>
      <c r="E89" s="3">
        <v>360</v>
      </c>
      <c r="F89" s="3">
        <v>10100</v>
      </c>
      <c r="G89" s="3">
        <v>360</v>
      </c>
    </row>
    <row r="90" spans="1:7" x14ac:dyDescent="0.3">
      <c r="A90" s="6">
        <v>37924</v>
      </c>
      <c r="B90" s="3">
        <v>364</v>
      </c>
      <c r="C90" s="3">
        <v>380</v>
      </c>
      <c r="D90" s="3">
        <v>364</v>
      </c>
      <c r="E90" s="3">
        <v>378</v>
      </c>
      <c r="F90" s="3">
        <v>17500</v>
      </c>
      <c r="G90" s="3">
        <v>378</v>
      </c>
    </row>
    <row r="91" spans="1:7" x14ac:dyDescent="0.3">
      <c r="A91" s="6">
        <v>37925</v>
      </c>
      <c r="B91" s="3">
        <v>378</v>
      </c>
      <c r="C91" s="3">
        <v>388</v>
      </c>
      <c r="D91" s="3">
        <v>378</v>
      </c>
      <c r="E91" s="3">
        <v>382.63</v>
      </c>
      <c r="F91" s="3">
        <v>15400</v>
      </c>
      <c r="G91" s="3">
        <v>382.63</v>
      </c>
    </row>
    <row r="92" spans="1:7" x14ac:dyDescent="0.3">
      <c r="A92" s="6">
        <v>37928</v>
      </c>
      <c r="B92" s="3">
        <v>365</v>
      </c>
      <c r="C92" s="3">
        <v>372</v>
      </c>
      <c r="D92" s="3">
        <v>365</v>
      </c>
      <c r="E92" s="3">
        <v>376.25</v>
      </c>
      <c r="F92" s="3">
        <v>4900</v>
      </c>
      <c r="G92" s="3">
        <v>376.25</v>
      </c>
    </row>
    <row r="93" spans="1:7" x14ac:dyDescent="0.3">
      <c r="A93" s="6">
        <v>37929</v>
      </c>
      <c r="B93" s="3">
        <v>390</v>
      </c>
      <c r="C93" s="3">
        <v>390</v>
      </c>
      <c r="D93" s="3">
        <v>385</v>
      </c>
      <c r="E93" s="3">
        <v>390</v>
      </c>
      <c r="F93" s="3">
        <v>4300</v>
      </c>
      <c r="G93" s="3">
        <v>390</v>
      </c>
    </row>
    <row r="94" spans="1:7" x14ac:dyDescent="0.3">
      <c r="A94" s="6">
        <v>37930</v>
      </c>
      <c r="B94" s="3">
        <v>388</v>
      </c>
      <c r="C94" s="3">
        <v>388</v>
      </c>
      <c r="D94" s="3">
        <v>375</v>
      </c>
      <c r="E94" s="3">
        <v>375</v>
      </c>
      <c r="F94" s="3">
        <v>2700</v>
      </c>
      <c r="G94" s="3">
        <v>375</v>
      </c>
    </row>
    <row r="95" spans="1:7" x14ac:dyDescent="0.3">
      <c r="A95" s="6">
        <v>37931</v>
      </c>
      <c r="B95" s="3">
        <v>360</v>
      </c>
      <c r="C95" s="3">
        <v>360</v>
      </c>
      <c r="D95" s="3">
        <v>358</v>
      </c>
      <c r="E95" s="3">
        <v>360</v>
      </c>
      <c r="F95" s="3">
        <v>2700</v>
      </c>
      <c r="G95" s="3">
        <v>360</v>
      </c>
    </row>
    <row r="96" spans="1:7" x14ac:dyDescent="0.3">
      <c r="A96" s="6">
        <v>37932</v>
      </c>
      <c r="B96" s="3">
        <v>366</v>
      </c>
      <c r="C96" s="3">
        <v>366</v>
      </c>
      <c r="D96" s="3">
        <v>366</v>
      </c>
      <c r="E96" s="3">
        <v>361.75</v>
      </c>
      <c r="F96" s="3">
        <v>1000</v>
      </c>
      <c r="G96" s="3">
        <v>361.75</v>
      </c>
    </row>
    <row r="97" spans="1:7" x14ac:dyDescent="0.3">
      <c r="A97" s="6">
        <v>37935</v>
      </c>
      <c r="B97" s="3">
        <v>352</v>
      </c>
      <c r="C97" s="3">
        <v>352</v>
      </c>
      <c r="D97" s="3">
        <v>352</v>
      </c>
      <c r="E97" s="3">
        <v>344</v>
      </c>
      <c r="F97" s="3">
        <v>2800</v>
      </c>
      <c r="G97" s="3">
        <v>344</v>
      </c>
    </row>
    <row r="98" spans="1:7" x14ac:dyDescent="0.3">
      <c r="A98" s="6">
        <v>37936</v>
      </c>
      <c r="B98" s="3">
        <v>349</v>
      </c>
      <c r="C98" s="3">
        <v>350</v>
      </c>
      <c r="D98" s="3">
        <v>349</v>
      </c>
      <c r="E98" s="3">
        <v>331.75</v>
      </c>
      <c r="F98" s="3">
        <v>2300</v>
      </c>
      <c r="G98" s="3">
        <v>331.75</v>
      </c>
    </row>
    <row r="99" spans="1:7" x14ac:dyDescent="0.3">
      <c r="A99" s="6">
        <v>37937</v>
      </c>
      <c r="B99" s="3">
        <v>330.5</v>
      </c>
      <c r="C99" s="3">
        <v>357</v>
      </c>
      <c r="D99" s="3">
        <v>330.5</v>
      </c>
      <c r="E99" s="3">
        <v>357</v>
      </c>
      <c r="F99" s="3">
        <v>4700</v>
      </c>
      <c r="G99" s="3">
        <v>357</v>
      </c>
    </row>
    <row r="100" spans="1:7" x14ac:dyDescent="0.3">
      <c r="A100" s="6">
        <v>37938</v>
      </c>
      <c r="B100" s="3">
        <v>360</v>
      </c>
      <c r="C100" s="3">
        <v>360</v>
      </c>
      <c r="D100" s="3">
        <v>360</v>
      </c>
      <c r="E100" s="3">
        <v>360</v>
      </c>
      <c r="F100" s="3">
        <v>1500</v>
      </c>
      <c r="G100" s="3">
        <v>360</v>
      </c>
    </row>
    <row r="101" spans="1:7" x14ac:dyDescent="0.3">
      <c r="A101" s="6">
        <v>37939</v>
      </c>
      <c r="B101" s="3">
        <v>363</v>
      </c>
      <c r="C101" s="3">
        <v>375</v>
      </c>
      <c r="D101" s="3">
        <v>363</v>
      </c>
      <c r="E101" s="3">
        <v>375</v>
      </c>
      <c r="F101" s="3">
        <v>600</v>
      </c>
      <c r="G101" s="3">
        <v>375</v>
      </c>
    </row>
    <row r="102" spans="1:7" x14ac:dyDescent="0.3">
      <c r="A102" s="6">
        <v>37942</v>
      </c>
      <c r="B102" s="3">
        <v>355</v>
      </c>
      <c r="C102" s="3">
        <v>355</v>
      </c>
      <c r="D102" s="3">
        <v>346</v>
      </c>
      <c r="E102" s="3">
        <v>346</v>
      </c>
      <c r="F102" s="3">
        <v>8800</v>
      </c>
      <c r="G102" s="3">
        <v>346</v>
      </c>
    </row>
    <row r="103" spans="1:7" x14ac:dyDescent="0.3">
      <c r="A103" s="6">
        <v>37943</v>
      </c>
      <c r="B103" s="3">
        <v>340</v>
      </c>
      <c r="C103" s="3">
        <v>342</v>
      </c>
      <c r="D103" s="3">
        <v>340</v>
      </c>
      <c r="E103" s="3">
        <v>344.5</v>
      </c>
      <c r="F103" s="3">
        <v>800</v>
      </c>
      <c r="G103" s="3">
        <v>344.5</v>
      </c>
    </row>
    <row r="104" spans="1:7" x14ac:dyDescent="0.3">
      <c r="A104" s="6">
        <v>37944</v>
      </c>
      <c r="B104" s="3">
        <v>333</v>
      </c>
      <c r="C104" s="3">
        <v>333</v>
      </c>
      <c r="D104" s="3">
        <v>331</v>
      </c>
      <c r="E104" s="3">
        <v>333</v>
      </c>
      <c r="F104" s="3">
        <v>3100</v>
      </c>
      <c r="G104" s="3">
        <v>333</v>
      </c>
    </row>
    <row r="105" spans="1:7" x14ac:dyDescent="0.3">
      <c r="A105" s="6">
        <v>37945</v>
      </c>
      <c r="B105" s="3">
        <v>336</v>
      </c>
      <c r="C105" s="3">
        <v>336</v>
      </c>
      <c r="D105" s="3">
        <v>334</v>
      </c>
      <c r="E105" s="3">
        <v>338.5</v>
      </c>
      <c r="F105" s="3">
        <v>1500</v>
      </c>
      <c r="G105" s="3">
        <v>338.5</v>
      </c>
    </row>
    <row r="106" spans="1:7" x14ac:dyDescent="0.3">
      <c r="A106" s="6">
        <v>37946</v>
      </c>
      <c r="B106" s="3">
        <v>347</v>
      </c>
      <c r="C106" s="3">
        <v>347</v>
      </c>
      <c r="D106" s="3">
        <v>346</v>
      </c>
      <c r="E106" s="3">
        <v>347</v>
      </c>
      <c r="F106" s="3">
        <v>4200</v>
      </c>
      <c r="G106" s="3">
        <v>347</v>
      </c>
    </row>
    <row r="107" spans="1:7" x14ac:dyDescent="0.3">
      <c r="A107" s="6">
        <v>37949</v>
      </c>
      <c r="B107" s="3">
        <v>341</v>
      </c>
      <c r="C107" s="3">
        <v>341</v>
      </c>
      <c r="D107" s="3">
        <v>338</v>
      </c>
      <c r="E107" s="3">
        <v>338</v>
      </c>
      <c r="F107" s="3">
        <v>6900</v>
      </c>
      <c r="G107" s="3">
        <v>338</v>
      </c>
    </row>
    <row r="108" spans="1:7" x14ac:dyDescent="0.3">
      <c r="A108" s="6">
        <v>37950</v>
      </c>
      <c r="B108" s="3">
        <v>339</v>
      </c>
      <c r="C108" s="3">
        <v>343</v>
      </c>
      <c r="D108" s="3">
        <v>339</v>
      </c>
      <c r="E108" s="3">
        <v>341</v>
      </c>
      <c r="F108" s="3">
        <v>6000</v>
      </c>
      <c r="G108" s="3">
        <v>341</v>
      </c>
    </row>
    <row r="109" spans="1:7" x14ac:dyDescent="0.3">
      <c r="A109" s="6">
        <v>37952</v>
      </c>
      <c r="B109" s="3">
        <v>353</v>
      </c>
      <c r="C109" s="3">
        <v>353</v>
      </c>
      <c r="D109" s="3">
        <v>351</v>
      </c>
      <c r="E109" s="3">
        <v>354</v>
      </c>
      <c r="F109" s="3">
        <v>800</v>
      </c>
      <c r="G109" s="3">
        <v>354</v>
      </c>
    </row>
    <row r="110" spans="1:7" x14ac:dyDescent="0.3">
      <c r="A110" s="6">
        <v>37953</v>
      </c>
      <c r="B110" s="3">
        <v>364</v>
      </c>
      <c r="C110" s="3">
        <v>364</v>
      </c>
      <c r="D110" s="3">
        <v>360</v>
      </c>
      <c r="E110" s="3">
        <v>360</v>
      </c>
      <c r="F110" s="3">
        <v>700</v>
      </c>
      <c r="G110" s="3">
        <v>360</v>
      </c>
    </row>
    <row r="111" spans="1:7" x14ac:dyDescent="0.3">
      <c r="A111" s="6">
        <v>37956</v>
      </c>
      <c r="B111" s="3">
        <v>332</v>
      </c>
      <c r="C111" s="3">
        <v>332</v>
      </c>
      <c r="D111" s="3">
        <v>332</v>
      </c>
      <c r="E111" s="3">
        <v>332</v>
      </c>
      <c r="F111" s="3">
        <v>1000</v>
      </c>
      <c r="G111" s="3">
        <v>332</v>
      </c>
    </row>
    <row r="112" spans="1:7" x14ac:dyDescent="0.3">
      <c r="A112" s="6">
        <v>37957</v>
      </c>
      <c r="B112" s="3">
        <v>320</v>
      </c>
      <c r="C112" s="3">
        <v>322</v>
      </c>
      <c r="D112" s="3">
        <v>320</v>
      </c>
      <c r="E112" s="3">
        <v>322</v>
      </c>
      <c r="F112" s="3">
        <v>3700</v>
      </c>
      <c r="G112" s="3">
        <v>322</v>
      </c>
    </row>
    <row r="113" spans="1:7" x14ac:dyDescent="0.3">
      <c r="A113" s="6">
        <v>37958</v>
      </c>
      <c r="B113" s="3">
        <v>325</v>
      </c>
      <c r="C113" s="3">
        <v>325</v>
      </c>
      <c r="D113" s="3">
        <v>317</v>
      </c>
      <c r="E113" s="3">
        <v>317</v>
      </c>
      <c r="F113" s="3">
        <v>4000</v>
      </c>
      <c r="G113" s="3">
        <v>317</v>
      </c>
    </row>
    <row r="114" spans="1:7" x14ac:dyDescent="0.3">
      <c r="A114" s="6">
        <v>37959</v>
      </c>
      <c r="B114" s="3">
        <v>306</v>
      </c>
      <c r="C114" s="3">
        <v>306</v>
      </c>
      <c r="D114" s="3">
        <v>305</v>
      </c>
      <c r="E114" s="3">
        <v>306</v>
      </c>
      <c r="F114" s="3">
        <v>2900</v>
      </c>
      <c r="G114" s="3">
        <v>306</v>
      </c>
    </row>
    <row r="115" spans="1:7" x14ac:dyDescent="0.3">
      <c r="A115" s="6">
        <v>37960</v>
      </c>
      <c r="B115" s="3">
        <v>300</v>
      </c>
      <c r="C115" s="3">
        <v>300</v>
      </c>
      <c r="D115" s="3">
        <v>298</v>
      </c>
      <c r="E115" s="3">
        <v>299</v>
      </c>
      <c r="F115" s="3">
        <v>3200</v>
      </c>
      <c r="G115" s="3">
        <v>299</v>
      </c>
    </row>
    <row r="116" spans="1:7" x14ac:dyDescent="0.3">
      <c r="A116" s="6">
        <v>37963</v>
      </c>
      <c r="B116" s="3">
        <v>296</v>
      </c>
      <c r="C116" s="3">
        <v>296</v>
      </c>
      <c r="D116" s="3">
        <v>296</v>
      </c>
      <c r="E116" s="3">
        <v>302.13</v>
      </c>
      <c r="F116" s="3">
        <v>1000</v>
      </c>
      <c r="G116" s="3">
        <v>302.13</v>
      </c>
    </row>
    <row r="117" spans="1:7" x14ac:dyDescent="0.3">
      <c r="A117" s="6">
        <v>37964</v>
      </c>
      <c r="B117" s="3">
        <v>298.5</v>
      </c>
      <c r="C117" s="3">
        <v>298.5</v>
      </c>
      <c r="D117" s="3">
        <v>298.5</v>
      </c>
      <c r="E117" s="3">
        <v>301.75</v>
      </c>
      <c r="F117" s="3">
        <v>400</v>
      </c>
      <c r="G117" s="3">
        <v>301.75</v>
      </c>
    </row>
    <row r="118" spans="1:7" x14ac:dyDescent="0.3">
      <c r="A118" s="6">
        <v>37965</v>
      </c>
      <c r="B118" s="3">
        <v>290</v>
      </c>
      <c r="C118" s="3">
        <v>293</v>
      </c>
      <c r="D118" s="3">
        <v>287</v>
      </c>
      <c r="E118" s="3">
        <v>288</v>
      </c>
      <c r="F118" s="3">
        <v>5200</v>
      </c>
      <c r="G118" s="3">
        <v>288</v>
      </c>
    </row>
    <row r="119" spans="1:7" x14ac:dyDescent="0.3">
      <c r="A119" s="6">
        <v>37966</v>
      </c>
      <c r="B119" s="3">
        <v>284.5</v>
      </c>
      <c r="C119" s="3">
        <v>284.5</v>
      </c>
      <c r="D119" s="3">
        <v>280</v>
      </c>
      <c r="E119" s="3">
        <v>283</v>
      </c>
      <c r="F119" s="3">
        <v>3400</v>
      </c>
      <c r="G119" s="3">
        <v>283</v>
      </c>
    </row>
    <row r="120" spans="1:7" x14ac:dyDescent="0.3">
      <c r="A120" s="6">
        <v>37967</v>
      </c>
      <c r="B120" s="3">
        <v>274.5</v>
      </c>
      <c r="C120" s="3">
        <v>276</v>
      </c>
      <c r="D120" s="3">
        <v>274.5</v>
      </c>
      <c r="E120" s="3">
        <v>276</v>
      </c>
      <c r="F120" s="3">
        <v>600</v>
      </c>
      <c r="G120" s="3">
        <v>276</v>
      </c>
    </row>
    <row r="121" spans="1:7" x14ac:dyDescent="0.3">
      <c r="A121" s="6">
        <v>37970</v>
      </c>
      <c r="B121" s="3">
        <v>290</v>
      </c>
      <c r="C121" s="3">
        <v>290</v>
      </c>
      <c r="D121" s="3">
        <v>290</v>
      </c>
      <c r="E121" s="3">
        <v>289</v>
      </c>
      <c r="F121" s="3">
        <v>500</v>
      </c>
      <c r="G121" s="3">
        <v>289</v>
      </c>
    </row>
    <row r="122" spans="1:7" x14ac:dyDescent="0.3">
      <c r="A122" s="6">
        <v>37971</v>
      </c>
      <c r="B122" s="3">
        <v>283</v>
      </c>
      <c r="C122" s="3">
        <v>283</v>
      </c>
      <c r="D122" s="3">
        <v>273</v>
      </c>
      <c r="E122" s="3">
        <v>273</v>
      </c>
      <c r="F122" s="3">
        <v>5300</v>
      </c>
      <c r="G122" s="3">
        <v>273</v>
      </c>
    </row>
    <row r="123" spans="1:7" x14ac:dyDescent="0.3">
      <c r="A123" s="6">
        <v>37972</v>
      </c>
      <c r="B123" s="3">
        <v>267</v>
      </c>
      <c r="C123" s="3">
        <v>267</v>
      </c>
      <c r="D123" s="3">
        <v>263.5</v>
      </c>
      <c r="E123" s="3">
        <v>263.5</v>
      </c>
      <c r="F123" s="3">
        <v>2100</v>
      </c>
      <c r="G123" s="3">
        <v>263.5</v>
      </c>
    </row>
    <row r="124" spans="1:7" x14ac:dyDescent="0.3">
      <c r="A124" s="6">
        <v>37973</v>
      </c>
      <c r="B124" s="3">
        <v>258</v>
      </c>
      <c r="C124" s="3">
        <v>260</v>
      </c>
      <c r="D124" s="3">
        <v>258</v>
      </c>
      <c r="E124" s="3">
        <v>260</v>
      </c>
      <c r="F124" s="3">
        <v>3200</v>
      </c>
      <c r="G124" s="3">
        <v>260</v>
      </c>
    </row>
    <row r="125" spans="1:7" x14ac:dyDescent="0.3">
      <c r="A125" s="6">
        <v>37974</v>
      </c>
      <c r="B125" s="3">
        <v>257</v>
      </c>
      <c r="C125" s="3">
        <v>257</v>
      </c>
      <c r="D125" s="3">
        <v>257</v>
      </c>
      <c r="E125" s="3">
        <v>260.25</v>
      </c>
      <c r="F125" s="3">
        <v>500</v>
      </c>
      <c r="G125" s="3">
        <v>260.25</v>
      </c>
    </row>
    <row r="126" spans="1:7" x14ac:dyDescent="0.3">
      <c r="A126" s="6">
        <v>37977</v>
      </c>
      <c r="B126" s="3">
        <v>252</v>
      </c>
      <c r="C126" s="3">
        <v>252</v>
      </c>
      <c r="D126" s="3">
        <v>252</v>
      </c>
      <c r="E126" s="3">
        <v>252</v>
      </c>
      <c r="F126" s="3">
        <v>0</v>
      </c>
      <c r="G126" s="3">
        <v>252</v>
      </c>
    </row>
    <row r="127" spans="1:7" x14ac:dyDescent="0.3">
      <c r="A127" s="6">
        <v>37978</v>
      </c>
      <c r="B127" s="3">
        <v>249</v>
      </c>
      <c r="C127" s="3">
        <v>249</v>
      </c>
      <c r="D127" s="3">
        <v>249</v>
      </c>
      <c r="E127" s="3">
        <v>249</v>
      </c>
      <c r="F127" s="3">
        <v>0</v>
      </c>
      <c r="G127" s="3">
        <v>249</v>
      </c>
    </row>
    <row r="128" spans="1:7" x14ac:dyDescent="0.3">
      <c r="A128" s="6">
        <v>37984</v>
      </c>
      <c r="B128" s="3">
        <v>250</v>
      </c>
      <c r="C128" s="3">
        <v>250</v>
      </c>
      <c r="D128" s="3">
        <v>250</v>
      </c>
      <c r="E128" s="3">
        <v>250</v>
      </c>
      <c r="F128" s="3">
        <v>0</v>
      </c>
      <c r="G128" s="3">
        <v>250</v>
      </c>
    </row>
    <row r="129" spans="1:7" x14ac:dyDescent="0.3">
      <c r="A129" s="6">
        <v>37985</v>
      </c>
      <c r="B129" s="3">
        <v>239.75</v>
      </c>
      <c r="C129" s="3">
        <v>239.75</v>
      </c>
      <c r="D129" s="3">
        <v>237</v>
      </c>
      <c r="E129" s="3">
        <v>237</v>
      </c>
      <c r="F129" s="3">
        <v>700</v>
      </c>
      <c r="G129" s="3">
        <v>237</v>
      </c>
    </row>
    <row r="130" spans="1:7" x14ac:dyDescent="0.3">
      <c r="A130" s="6">
        <v>37988</v>
      </c>
      <c r="B130" s="3">
        <v>217.5</v>
      </c>
      <c r="C130" s="3">
        <v>217.5</v>
      </c>
      <c r="D130" s="3">
        <v>217.5</v>
      </c>
      <c r="E130" s="3">
        <v>217.5</v>
      </c>
      <c r="F130" s="3">
        <v>0</v>
      </c>
      <c r="G130" s="3">
        <v>217.5</v>
      </c>
    </row>
    <row r="131" spans="1:7" x14ac:dyDescent="0.3">
      <c r="A131" s="6">
        <v>37991</v>
      </c>
      <c r="B131" s="3">
        <v>214.5</v>
      </c>
      <c r="C131" s="3">
        <v>214.5</v>
      </c>
      <c r="D131" s="3">
        <v>214.5</v>
      </c>
      <c r="E131" s="3">
        <v>214.5</v>
      </c>
      <c r="F131" s="3">
        <v>0</v>
      </c>
      <c r="G131" s="3">
        <v>214.5</v>
      </c>
    </row>
    <row r="132" spans="1:7" x14ac:dyDescent="0.3">
      <c r="A132" s="6">
        <v>37993</v>
      </c>
      <c r="B132" s="3">
        <v>211</v>
      </c>
      <c r="C132" s="3">
        <v>211</v>
      </c>
      <c r="D132" s="3">
        <v>209</v>
      </c>
      <c r="E132" s="3">
        <v>209</v>
      </c>
      <c r="F132" s="3">
        <v>3700</v>
      </c>
      <c r="G132" s="3">
        <v>209</v>
      </c>
    </row>
    <row r="133" spans="1:7" x14ac:dyDescent="0.3">
      <c r="A133" s="6">
        <v>37994</v>
      </c>
      <c r="B133" s="3">
        <v>211</v>
      </c>
      <c r="C133" s="3">
        <v>211</v>
      </c>
      <c r="D133" s="3">
        <v>211</v>
      </c>
      <c r="E133" s="3">
        <v>211</v>
      </c>
      <c r="F133" s="3">
        <v>1000</v>
      </c>
      <c r="G133" s="3">
        <v>211</v>
      </c>
    </row>
    <row r="134" spans="1:7" x14ac:dyDescent="0.3">
      <c r="A134" s="6">
        <v>37995</v>
      </c>
      <c r="B134" s="3">
        <v>217.5</v>
      </c>
      <c r="C134" s="3">
        <v>217.5</v>
      </c>
      <c r="D134" s="3">
        <v>217.5</v>
      </c>
      <c r="E134" s="3">
        <v>217.5</v>
      </c>
      <c r="F134" s="3">
        <v>0</v>
      </c>
      <c r="G134" s="3">
        <v>217.5</v>
      </c>
    </row>
    <row r="135" spans="1:7" x14ac:dyDescent="0.3">
      <c r="A135" s="6">
        <v>37998</v>
      </c>
      <c r="B135" s="3">
        <v>214</v>
      </c>
      <c r="C135" s="3">
        <v>214</v>
      </c>
      <c r="D135" s="3">
        <v>213.5</v>
      </c>
      <c r="E135" s="3">
        <v>213.5</v>
      </c>
      <c r="F135" s="3">
        <v>600</v>
      </c>
      <c r="G135" s="3">
        <v>213.5</v>
      </c>
    </row>
    <row r="136" spans="1:7" x14ac:dyDescent="0.3">
      <c r="A136" s="6">
        <v>37999</v>
      </c>
      <c r="B136" s="3">
        <v>212</v>
      </c>
      <c r="C136" s="3">
        <v>212</v>
      </c>
      <c r="D136" s="3">
        <v>209.25</v>
      </c>
      <c r="E136" s="3">
        <v>209.25</v>
      </c>
      <c r="F136" s="3">
        <v>3000</v>
      </c>
      <c r="G136" s="3">
        <v>209.25</v>
      </c>
    </row>
    <row r="137" spans="1:7" x14ac:dyDescent="0.3">
      <c r="A137" s="6">
        <v>38000</v>
      </c>
      <c r="B137" s="3">
        <v>216</v>
      </c>
      <c r="C137" s="3">
        <v>218.25</v>
      </c>
      <c r="D137" s="3">
        <v>216</v>
      </c>
      <c r="E137" s="3">
        <v>218.25</v>
      </c>
      <c r="F137" s="3">
        <v>1800</v>
      </c>
      <c r="G137" s="3">
        <v>218.25</v>
      </c>
    </row>
    <row r="138" spans="1:7" x14ac:dyDescent="0.3">
      <c r="A138" s="6">
        <v>38001</v>
      </c>
      <c r="B138" s="3">
        <v>214</v>
      </c>
      <c r="C138" s="3">
        <v>216.25</v>
      </c>
      <c r="D138" s="3">
        <v>214</v>
      </c>
      <c r="E138" s="3">
        <v>214.25</v>
      </c>
      <c r="F138" s="3">
        <v>5400</v>
      </c>
      <c r="G138" s="3">
        <v>214.25</v>
      </c>
    </row>
    <row r="139" spans="1:7" x14ac:dyDescent="0.3">
      <c r="A139" s="6">
        <v>38002</v>
      </c>
      <c r="B139" s="3">
        <v>221</v>
      </c>
      <c r="C139" s="3">
        <v>223</v>
      </c>
      <c r="D139" s="3">
        <v>221</v>
      </c>
      <c r="E139" s="3">
        <v>221.25</v>
      </c>
      <c r="F139" s="3">
        <v>4700</v>
      </c>
      <c r="G139" s="3">
        <v>221.25</v>
      </c>
    </row>
    <row r="140" spans="1:7" x14ac:dyDescent="0.3">
      <c r="A140" s="6">
        <v>38005</v>
      </c>
      <c r="B140" s="3">
        <v>231</v>
      </c>
      <c r="C140" s="3">
        <v>239</v>
      </c>
      <c r="D140" s="3">
        <v>230</v>
      </c>
      <c r="E140" s="3">
        <v>238.88</v>
      </c>
      <c r="F140" s="3">
        <v>7100</v>
      </c>
      <c r="G140" s="3">
        <v>238.88</v>
      </c>
    </row>
    <row r="141" spans="1:7" x14ac:dyDescent="0.3">
      <c r="A141" s="6">
        <v>38006</v>
      </c>
      <c r="B141" s="3">
        <v>240.75</v>
      </c>
      <c r="C141" s="3">
        <v>240.75</v>
      </c>
      <c r="D141" s="3">
        <v>231</v>
      </c>
      <c r="E141" s="3">
        <v>234.5</v>
      </c>
      <c r="F141" s="3">
        <v>4000</v>
      </c>
      <c r="G141" s="3">
        <v>234.5</v>
      </c>
    </row>
    <row r="142" spans="1:7" x14ac:dyDescent="0.3">
      <c r="A142" s="6">
        <v>38007</v>
      </c>
      <c r="B142" s="3">
        <v>231</v>
      </c>
      <c r="C142" s="3">
        <v>233</v>
      </c>
      <c r="D142" s="3">
        <v>231</v>
      </c>
      <c r="E142" s="3">
        <v>233</v>
      </c>
      <c r="F142" s="3">
        <v>600</v>
      </c>
      <c r="G142" s="3">
        <v>233</v>
      </c>
    </row>
    <row r="143" spans="1:7" x14ac:dyDescent="0.3">
      <c r="A143" s="6">
        <v>38008</v>
      </c>
      <c r="B143" s="3">
        <v>228</v>
      </c>
      <c r="C143" s="3">
        <v>228</v>
      </c>
      <c r="D143" s="3">
        <v>220</v>
      </c>
      <c r="E143" s="3">
        <v>225.25</v>
      </c>
      <c r="F143" s="3">
        <v>5900</v>
      </c>
      <c r="G143" s="3">
        <v>225.25</v>
      </c>
    </row>
    <row r="144" spans="1:7" x14ac:dyDescent="0.3">
      <c r="A144" s="6">
        <v>38009</v>
      </c>
      <c r="B144" s="3">
        <v>224</v>
      </c>
      <c r="C144" s="3">
        <v>226</v>
      </c>
      <c r="D144" s="3">
        <v>222</v>
      </c>
      <c r="E144" s="3">
        <v>222</v>
      </c>
      <c r="F144" s="3">
        <v>1300</v>
      </c>
      <c r="G144" s="3">
        <v>222</v>
      </c>
    </row>
    <row r="145" spans="1:7" x14ac:dyDescent="0.3">
      <c r="A145" s="6">
        <v>38012</v>
      </c>
      <c r="B145" s="3">
        <v>226</v>
      </c>
      <c r="C145" s="3">
        <v>226</v>
      </c>
      <c r="D145" s="3">
        <v>224</v>
      </c>
      <c r="E145" s="3">
        <v>224</v>
      </c>
      <c r="F145" s="3">
        <v>3000</v>
      </c>
      <c r="G145" s="3">
        <v>224</v>
      </c>
    </row>
    <row r="146" spans="1:7" x14ac:dyDescent="0.3">
      <c r="A146" s="6">
        <v>38013</v>
      </c>
      <c r="B146" s="3">
        <v>218.5</v>
      </c>
      <c r="C146" s="3">
        <v>218.5</v>
      </c>
      <c r="D146" s="3">
        <v>218</v>
      </c>
      <c r="E146" s="3">
        <v>218</v>
      </c>
      <c r="F146" s="3">
        <v>2400</v>
      </c>
      <c r="G146" s="3">
        <v>218</v>
      </c>
    </row>
    <row r="147" spans="1:7" x14ac:dyDescent="0.3">
      <c r="A147" s="6">
        <v>38014</v>
      </c>
      <c r="B147" s="3">
        <v>215</v>
      </c>
      <c r="C147" s="3">
        <v>218.5</v>
      </c>
      <c r="D147" s="3">
        <v>215</v>
      </c>
      <c r="E147" s="3">
        <v>216.5</v>
      </c>
      <c r="F147" s="3">
        <v>6800</v>
      </c>
      <c r="G147" s="3">
        <v>216.5</v>
      </c>
    </row>
    <row r="148" spans="1:7" x14ac:dyDescent="0.3">
      <c r="A148" s="6">
        <v>38015</v>
      </c>
      <c r="B148" s="3">
        <v>215</v>
      </c>
      <c r="C148" s="3">
        <v>221</v>
      </c>
      <c r="D148" s="3">
        <v>215</v>
      </c>
      <c r="E148" s="3">
        <v>220</v>
      </c>
      <c r="F148" s="3">
        <v>11600</v>
      </c>
      <c r="G148" s="3">
        <v>220</v>
      </c>
    </row>
    <row r="149" spans="1:7" x14ac:dyDescent="0.3">
      <c r="A149" s="6">
        <v>38016</v>
      </c>
      <c r="B149" s="3">
        <v>218</v>
      </c>
      <c r="C149" s="3">
        <v>218</v>
      </c>
      <c r="D149" s="3">
        <v>216.5</v>
      </c>
      <c r="E149" s="3">
        <v>218</v>
      </c>
      <c r="F149" s="3">
        <v>4200</v>
      </c>
      <c r="G149" s="3">
        <v>218</v>
      </c>
    </row>
    <row r="150" spans="1:7" x14ac:dyDescent="0.3">
      <c r="A150" s="6">
        <v>38019</v>
      </c>
      <c r="B150" s="3">
        <v>205</v>
      </c>
      <c r="C150" s="3">
        <v>205</v>
      </c>
      <c r="D150" s="3">
        <v>205</v>
      </c>
      <c r="E150" s="3">
        <v>205</v>
      </c>
      <c r="F150" s="3">
        <v>1000</v>
      </c>
      <c r="G150" s="3">
        <v>205</v>
      </c>
    </row>
    <row r="151" spans="1:7" x14ac:dyDescent="0.3">
      <c r="A151" s="6">
        <v>38020</v>
      </c>
      <c r="B151" s="3">
        <v>204</v>
      </c>
      <c r="C151" s="3">
        <v>204.5</v>
      </c>
      <c r="D151" s="3">
        <v>204</v>
      </c>
      <c r="E151" s="3">
        <v>204</v>
      </c>
      <c r="F151" s="3">
        <v>4000</v>
      </c>
      <c r="G151" s="3">
        <v>204</v>
      </c>
    </row>
    <row r="152" spans="1:7" x14ac:dyDescent="0.3">
      <c r="A152" s="6">
        <v>38021</v>
      </c>
      <c r="B152" s="3">
        <v>204</v>
      </c>
      <c r="C152" s="3">
        <v>206</v>
      </c>
      <c r="D152" s="3">
        <v>204</v>
      </c>
      <c r="E152" s="3">
        <v>206</v>
      </c>
      <c r="F152" s="3">
        <v>1700</v>
      </c>
      <c r="G152" s="3">
        <v>206</v>
      </c>
    </row>
    <row r="153" spans="1:7" x14ac:dyDescent="0.3">
      <c r="A153" s="6">
        <v>38022</v>
      </c>
      <c r="B153" s="3">
        <v>205</v>
      </c>
      <c r="C153" s="3">
        <v>205</v>
      </c>
      <c r="D153" s="3">
        <v>204</v>
      </c>
      <c r="E153" s="3">
        <v>204</v>
      </c>
      <c r="F153" s="3">
        <v>2500</v>
      </c>
      <c r="G153" s="3">
        <v>204</v>
      </c>
    </row>
    <row r="154" spans="1:7" x14ac:dyDescent="0.3">
      <c r="A154" s="6">
        <v>38023</v>
      </c>
      <c r="B154" s="3">
        <v>200</v>
      </c>
      <c r="C154" s="3">
        <v>200</v>
      </c>
      <c r="D154" s="3">
        <v>200</v>
      </c>
      <c r="E154" s="3">
        <v>200</v>
      </c>
      <c r="F154" s="3">
        <v>500</v>
      </c>
      <c r="G154" s="3">
        <v>200</v>
      </c>
    </row>
    <row r="155" spans="1:7" x14ac:dyDescent="0.3">
      <c r="A155" s="6">
        <v>38026</v>
      </c>
      <c r="B155" s="3">
        <v>207</v>
      </c>
      <c r="C155" s="3">
        <v>208</v>
      </c>
      <c r="D155" s="3">
        <v>207</v>
      </c>
      <c r="E155" s="3">
        <v>208</v>
      </c>
      <c r="F155" s="3">
        <v>2800</v>
      </c>
      <c r="G155" s="3">
        <v>208</v>
      </c>
    </row>
    <row r="156" spans="1:7" x14ac:dyDescent="0.3">
      <c r="A156" s="6">
        <v>38027</v>
      </c>
      <c r="B156" s="3">
        <v>213</v>
      </c>
      <c r="C156" s="3">
        <v>213</v>
      </c>
      <c r="D156" s="3">
        <v>213</v>
      </c>
      <c r="E156" s="3">
        <v>210.25</v>
      </c>
      <c r="F156" s="3">
        <v>1000</v>
      </c>
      <c r="G156" s="3">
        <v>210.25</v>
      </c>
    </row>
    <row r="157" spans="1:7" x14ac:dyDescent="0.3">
      <c r="A157" s="6">
        <v>38028</v>
      </c>
      <c r="B157" s="3">
        <v>209</v>
      </c>
      <c r="C157" s="3">
        <v>209.75</v>
      </c>
      <c r="D157" s="3">
        <v>209</v>
      </c>
      <c r="E157" s="3">
        <v>209.75</v>
      </c>
      <c r="F157" s="3">
        <v>2200</v>
      </c>
      <c r="G157" s="3">
        <v>209.75</v>
      </c>
    </row>
    <row r="158" spans="1:7" x14ac:dyDescent="0.3">
      <c r="A158" s="6">
        <v>38029</v>
      </c>
      <c r="B158" s="3">
        <v>211</v>
      </c>
      <c r="C158" s="3">
        <v>211</v>
      </c>
      <c r="D158" s="3">
        <v>209.5</v>
      </c>
      <c r="E158" s="3">
        <v>209.5</v>
      </c>
      <c r="F158" s="3">
        <v>6000</v>
      </c>
      <c r="G158" s="3">
        <v>209.5</v>
      </c>
    </row>
    <row r="159" spans="1:7" x14ac:dyDescent="0.3">
      <c r="A159" s="6">
        <v>38030</v>
      </c>
      <c r="B159" s="3">
        <v>214</v>
      </c>
      <c r="C159" s="3">
        <v>214.25</v>
      </c>
      <c r="D159" s="3">
        <v>213</v>
      </c>
      <c r="E159" s="3">
        <v>214</v>
      </c>
      <c r="F159" s="3">
        <v>6000</v>
      </c>
      <c r="G159" s="3">
        <v>214</v>
      </c>
    </row>
    <row r="160" spans="1:7" x14ac:dyDescent="0.3">
      <c r="A160" s="6">
        <v>38033</v>
      </c>
      <c r="B160" s="3">
        <v>212.75</v>
      </c>
      <c r="C160" s="3">
        <v>212.75</v>
      </c>
      <c r="D160" s="3">
        <v>212.75</v>
      </c>
      <c r="E160" s="3">
        <v>212.75</v>
      </c>
      <c r="F160" s="3">
        <v>0</v>
      </c>
      <c r="G160" s="3">
        <v>212.75</v>
      </c>
    </row>
    <row r="161" spans="1:7" x14ac:dyDescent="0.3">
      <c r="A161" s="6">
        <v>38034</v>
      </c>
      <c r="B161" s="3">
        <v>211.5</v>
      </c>
      <c r="C161" s="3">
        <v>211.5</v>
      </c>
      <c r="D161" s="3">
        <v>211.5</v>
      </c>
      <c r="E161" s="3">
        <v>210.25</v>
      </c>
      <c r="F161" s="3">
        <v>1000</v>
      </c>
      <c r="G161" s="3">
        <v>210.25</v>
      </c>
    </row>
    <row r="162" spans="1:7" x14ac:dyDescent="0.3">
      <c r="A162" s="6">
        <v>38035</v>
      </c>
      <c r="B162" s="3">
        <v>210</v>
      </c>
      <c r="C162" s="3">
        <v>211</v>
      </c>
      <c r="D162" s="3">
        <v>210</v>
      </c>
      <c r="E162" s="3">
        <v>210</v>
      </c>
      <c r="F162" s="3">
        <v>5000</v>
      </c>
      <c r="G162" s="3">
        <v>210</v>
      </c>
    </row>
    <row r="163" spans="1:7" x14ac:dyDescent="0.3">
      <c r="A163" s="6">
        <v>38036</v>
      </c>
      <c r="B163" s="3">
        <v>212</v>
      </c>
      <c r="C163" s="3">
        <v>212</v>
      </c>
      <c r="D163" s="3">
        <v>212</v>
      </c>
      <c r="E163" s="3">
        <v>212</v>
      </c>
      <c r="F163" s="3">
        <v>500</v>
      </c>
      <c r="G163" s="3">
        <v>212</v>
      </c>
    </row>
    <row r="164" spans="1:7" x14ac:dyDescent="0.3">
      <c r="A164" s="6">
        <v>38037</v>
      </c>
      <c r="B164" s="3">
        <v>214</v>
      </c>
      <c r="C164" s="3">
        <v>214</v>
      </c>
      <c r="D164" s="3">
        <v>213</v>
      </c>
      <c r="E164" s="3">
        <v>213</v>
      </c>
      <c r="F164" s="3">
        <v>2000</v>
      </c>
      <c r="G164" s="3">
        <v>213</v>
      </c>
    </row>
    <row r="165" spans="1:7" x14ac:dyDescent="0.3">
      <c r="A165" s="6">
        <v>38040</v>
      </c>
      <c r="B165" s="3">
        <v>215.75</v>
      </c>
      <c r="C165" s="3">
        <v>215.75</v>
      </c>
      <c r="D165" s="3">
        <v>215.75</v>
      </c>
      <c r="E165" s="3">
        <v>215.75</v>
      </c>
      <c r="F165" s="3">
        <v>0</v>
      </c>
      <c r="G165" s="3">
        <v>215.75</v>
      </c>
    </row>
    <row r="166" spans="1:7" x14ac:dyDescent="0.3">
      <c r="A166" s="6">
        <v>38041</v>
      </c>
      <c r="B166" s="3">
        <v>221.5</v>
      </c>
      <c r="C166" s="3">
        <v>221.5</v>
      </c>
      <c r="D166" s="3">
        <v>220</v>
      </c>
      <c r="E166" s="3">
        <v>221.13</v>
      </c>
      <c r="F166" s="3">
        <v>2200</v>
      </c>
      <c r="G166" s="3">
        <v>221.13</v>
      </c>
    </row>
    <row r="167" spans="1:7" x14ac:dyDescent="0.3">
      <c r="A167" s="6">
        <v>38042</v>
      </c>
      <c r="B167" s="3">
        <v>217</v>
      </c>
      <c r="C167" s="3">
        <v>217.5</v>
      </c>
      <c r="D167" s="3">
        <v>216</v>
      </c>
      <c r="E167" s="3">
        <v>216</v>
      </c>
      <c r="F167" s="3">
        <v>4100</v>
      </c>
      <c r="G167" s="3">
        <v>216</v>
      </c>
    </row>
    <row r="168" spans="1:7" x14ac:dyDescent="0.3">
      <c r="A168" s="6">
        <v>38043</v>
      </c>
      <c r="B168" s="3">
        <v>218</v>
      </c>
      <c r="C168" s="3">
        <v>218</v>
      </c>
      <c r="D168" s="3">
        <v>217.5</v>
      </c>
      <c r="E168" s="3">
        <v>218.88</v>
      </c>
      <c r="F168" s="3">
        <v>2100</v>
      </c>
      <c r="G168" s="3">
        <v>218.88</v>
      </c>
    </row>
    <row r="169" spans="1:7" x14ac:dyDescent="0.3">
      <c r="A169" s="6">
        <v>38044</v>
      </c>
      <c r="B169" s="3">
        <v>221</v>
      </c>
      <c r="C169" s="3">
        <v>221</v>
      </c>
      <c r="D169" s="3">
        <v>220</v>
      </c>
      <c r="E169" s="3">
        <v>220</v>
      </c>
      <c r="F169" s="3">
        <v>3000</v>
      </c>
      <c r="G169" s="3">
        <v>220</v>
      </c>
    </row>
    <row r="170" spans="1:7" x14ac:dyDescent="0.3">
      <c r="A170" s="6">
        <v>38047</v>
      </c>
      <c r="B170" s="3">
        <v>209</v>
      </c>
      <c r="C170" s="3">
        <v>209.5</v>
      </c>
      <c r="D170" s="3">
        <v>208</v>
      </c>
      <c r="E170" s="3">
        <v>209.25</v>
      </c>
      <c r="F170" s="3">
        <v>3300</v>
      </c>
      <c r="G170" s="3">
        <v>209.25</v>
      </c>
    </row>
    <row r="171" spans="1:7" x14ac:dyDescent="0.3">
      <c r="A171" s="6">
        <v>38048</v>
      </c>
      <c r="B171" s="3">
        <v>211</v>
      </c>
      <c r="C171" s="3">
        <v>211</v>
      </c>
      <c r="D171" s="3">
        <v>209.5</v>
      </c>
      <c r="E171" s="3">
        <v>209.5</v>
      </c>
      <c r="F171" s="3">
        <v>2100</v>
      </c>
      <c r="G171" s="3">
        <v>209.5</v>
      </c>
    </row>
    <row r="172" spans="1:7" x14ac:dyDescent="0.3">
      <c r="A172" s="6">
        <v>38049</v>
      </c>
      <c r="B172" s="3">
        <v>209</v>
      </c>
      <c r="C172" s="3">
        <v>211.5</v>
      </c>
      <c r="D172" s="3">
        <v>209</v>
      </c>
      <c r="E172" s="3">
        <v>211.5</v>
      </c>
      <c r="F172" s="3">
        <v>1700</v>
      </c>
      <c r="G172" s="3">
        <v>211.5</v>
      </c>
    </row>
    <row r="173" spans="1:7" x14ac:dyDescent="0.3">
      <c r="A173" s="6">
        <v>38050</v>
      </c>
      <c r="B173" s="3">
        <v>215</v>
      </c>
      <c r="C173" s="3">
        <v>218.75</v>
      </c>
      <c r="D173" s="3">
        <v>215</v>
      </c>
      <c r="E173" s="3">
        <v>218.5</v>
      </c>
      <c r="F173" s="3">
        <v>900</v>
      </c>
      <c r="G173" s="3">
        <v>218.5</v>
      </c>
    </row>
    <row r="174" spans="1:7" x14ac:dyDescent="0.3">
      <c r="A174" s="6">
        <v>38051</v>
      </c>
      <c r="B174" s="3">
        <v>220</v>
      </c>
      <c r="C174" s="3">
        <v>220</v>
      </c>
      <c r="D174" s="3">
        <v>218.5</v>
      </c>
      <c r="E174" s="3">
        <v>218.5</v>
      </c>
      <c r="F174" s="3">
        <v>1500</v>
      </c>
      <c r="G174" s="3">
        <v>218.5</v>
      </c>
    </row>
    <row r="175" spans="1:7" x14ac:dyDescent="0.3">
      <c r="A175" s="6">
        <v>38054</v>
      </c>
      <c r="B175" s="3">
        <v>226</v>
      </c>
      <c r="C175" s="3">
        <v>226</v>
      </c>
      <c r="D175" s="3">
        <v>226</v>
      </c>
      <c r="E175" s="3">
        <v>226</v>
      </c>
      <c r="F175" s="3">
        <v>0</v>
      </c>
      <c r="G175" s="3">
        <v>226</v>
      </c>
    </row>
    <row r="176" spans="1:7" x14ac:dyDescent="0.3">
      <c r="A176" s="6">
        <v>38055</v>
      </c>
      <c r="B176" s="3">
        <v>218.5</v>
      </c>
      <c r="C176" s="3">
        <v>218.5</v>
      </c>
      <c r="D176" s="3">
        <v>218.5</v>
      </c>
      <c r="E176" s="3">
        <v>218.5</v>
      </c>
      <c r="F176" s="3">
        <v>0</v>
      </c>
      <c r="G176" s="3">
        <v>218.5</v>
      </c>
    </row>
    <row r="177" spans="1:7" x14ac:dyDescent="0.3">
      <c r="A177" s="6">
        <v>38056</v>
      </c>
      <c r="B177" s="3">
        <v>216</v>
      </c>
      <c r="C177" s="3">
        <v>216.5</v>
      </c>
      <c r="D177" s="3">
        <v>215</v>
      </c>
      <c r="E177" s="3">
        <v>215</v>
      </c>
      <c r="F177" s="3">
        <v>3700</v>
      </c>
      <c r="G177" s="3">
        <v>215</v>
      </c>
    </row>
    <row r="178" spans="1:7" x14ac:dyDescent="0.3">
      <c r="A178" s="6">
        <v>38057</v>
      </c>
      <c r="B178" s="3">
        <v>212.5</v>
      </c>
      <c r="C178" s="3">
        <v>212.5</v>
      </c>
      <c r="D178" s="3">
        <v>210</v>
      </c>
      <c r="E178" s="3">
        <v>210</v>
      </c>
      <c r="F178" s="3">
        <v>7800</v>
      </c>
      <c r="G178" s="3">
        <v>210</v>
      </c>
    </row>
    <row r="179" spans="1:7" x14ac:dyDescent="0.3">
      <c r="A179" s="6">
        <v>38058</v>
      </c>
      <c r="B179" s="3">
        <v>209</v>
      </c>
      <c r="C179" s="3">
        <v>209</v>
      </c>
      <c r="D179" s="3">
        <v>209</v>
      </c>
      <c r="E179" s="3">
        <v>209</v>
      </c>
      <c r="F179" s="3">
        <v>1600</v>
      </c>
      <c r="G179" s="3">
        <v>209</v>
      </c>
    </row>
    <row r="180" spans="1:7" x14ac:dyDescent="0.3">
      <c r="A180" s="6">
        <v>38061</v>
      </c>
      <c r="B180" s="3">
        <v>208</v>
      </c>
      <c r="C180" s="3">
        <v>208</v>
      </c>
      <c r="D180" s="3">
        <v>207.5</v>
      </c>
      <c r="E180" s="3">
        <v>207.5</v>
      </c>
      <c r="F180" s="3">
        <v>1300</v>
      </c>
      <c r="G180" s="3">
        <v>207.5</v>
      </c>
    </row>
    <row r="181" spans="1:7" x14ac:dyDescent="0.3">
      <c r="A181" s="6">
        <v>38062</v>
      </c>
      <c r="B181" s="3">
        <v>209</v>
      </c>
      <c r="C181" s="3">
        <v>209.5</v>
      </c>
      <c r="D181" s="3">
        <v>209</v>
      </c>
      <c r="E181" s="3">
        <v>211.5</v>
      </c>
      <c r="F181" s="3">
        <v>1000</v>
      </c>
      <c r="G181" s="3">
        <v>211.5</v>
      </c>
    </row>
    <row r="182" spans="1:7" x14ac:dyDescent="0.3">
      <c r="A182" s="6">
        <v>38063</v>
      </c>
      <c r="B182" s="3">
        <v>211.5</v>
      </c>
      <c r="C182" s="3">
        <v>213</v>
      </c>
      <c r="D182" s="3">
        <v>211</v>
      </c>
      <c r="E182" s="3">
        <v>211</v>
      </c>
      <c r="F182" s="3">
        <v>3500</v>
      </c>
      <c r="G182" s="3">
        <v>211</v>
      </c>
    </row>
    <row r="183" spans="1:7" x14ac:dyDescent="0.3">
      <c r="A183" s="6">
        <v>38064</v>
      </c>
      <c r="B183" s="3">
        <v>210.5</v>
      </c>
      <c r="C183" s="3">
        <v>212</v>
      </c>
      <c r="D183" s="3">
        <v>210.5</v>
      </c>
      <c r="E183" s="3">
        <v>212</v>
      </c>
      <c r="F183" s="3">
        <v>5600</v>
      </c>
      <c r="G183" s="3">
        <v>212</v>
      </c>
    </row>
    <row r="184" spans="1:7" x14ac:dyDescent="0.3">
      <c r="A184" s="6">
        <v>38065</v>
      </c>
      <c r="B184" s="3">
        <v>213.5</v>
      </c>
      <c r="C184" s="3">
        <v>218.25</v>
      </c>
      <c r="D184" s="3">
        <v>213.5</v>
      </c>
      <c r="E184" s="3">
        <v>218.25</v>
      </c>
      <c r="F184" s="3">
        <v>7200</v>
      </c>
      <c r="G184" s="3">
        <v>218.25</v>
      </c>
    </row>
    <row r="185" spans="1:7" x14ac:dyDescent="0.3">
      <c r="A185" s="6">
        <v>38068</v>
      </c>
      <c r="B185" s="3">
        <v>221</v>
      </c>
      <c r="C185" s="3">
        <v>221</v>
      </c>
      <c r="D185" s="3">
        <v>220.25</v>
      </c>
      <c r="E185" s="3">
        <v>220.5</v>
      </c>
      <c r="F185" s="3">
        <v>5500</v>
      </c>
      <c r="G185" s="3">
        <v>220.5</v>
      </c>
    </row>
    <row r="186" spans="1:7" x14ac:dyDescent="0.3">
      <c r="A186" s="6">
        <v>38069</v>
      </c>
      <c r="B186" s="3">
        <v>219.5</v>
      </c>
      <c r="C186" s="3">
        <v>219.5</v>
      </c>
      <c r="D186" s="3">
        <v>219.5</v>
      </c>
      <c r="E186" s="3">
        <v>219.5</v>
      </c>
      <c r="F186" s="3">
        <v>0</v>
      </c>
      <c r="G186" s="3">
        <v>219.5</v>
      </c>
    </row>
    <row r="187" spans="1:7" x14ac:dyDescent="0.3">
      <c r="A187" s="6">
        <v>38070</v>
      </c>
      <c r="B187" s="3">
        <v>223.5</v>
      </c>
      <c r="C187" s="3">
        <v>223.5</v>
      </c>
      <c r="D187" s="3">
        <v>223.5</v>
      </c>
      <c r="E187" s="3">
        <v>223.5</v>
      </c>
      <c r="F187" s="3">
        <v>0</v>
      </c>
      <c r="G187" s="3">
        <v>223.5</v>
      </c>
    </row>
    <row r="188" spans="1:7" x14ac:dyDescent="0.3">
      <c r="A188" s="6">
        <v>38071</v>
      </c>
      <c r="B188" s="3">
        <v>221.75</v>
      </c>
      <c r="C188" s="3">
        <v>226</v>
      </c>
      <c r="D188" s="3">
        <v>221.75</v>
      </c>
      <c r="E188" s="3">
        <v>226</v>
      </c>
      <c r="F188" s="3">
        <v>3100</v>
      </c>
      <c r="G188" s="3">
        <v>226</v>
      </c>
    </row>
    <row r="189" spans="1:7" x14ac:dyDescent="0.3">
      <c r="A189" s="6">
        <v>38072</v>
      </c>
      <c r="B189" s="3">
        <v>227.5</v>
      </c>
      <c r="C189" s="3">
        <v>227.5</v>
      </c>
      <c r="D189" s="3">
        <v>227.5</v>
      </c>
      <c r="E189" s="3">
        <v>227.5</v>
      </c>
      <c r="F189" s="3">
        <v>0</v>
      </c>
      <c r="G189" s="3">
        <v>227.5</v>
      </c>
    </row>
    <row r="190" spans="1:7" x14ac:dyDescent="0.3">
      <c r="A190" s="6">
        <v>38075</v>
      </c>
      <c r="B190" s="3">
        <v>231</v>
      </c>
      <c r="C190" s="3">
        <v>232</v>
      </c>
      <c r="D190" s="3">
        <v>231</v>
      </c>
      <c r="E190" s="3">
        <v>231</v>
      </c>
      <c r="F190" s="3">
        <v>3000</v>
      </c>
      <c r="G190" s="3">
        <v>231</v>
      </c>
    </row>
    <row r="191" spans="1:7" x14ac:dyDescent="0.3">
      <c r="A191" s="6">
        <v>38076</v>
      </c>
      <c r="B191" s="3">
        <v>228</v>
      </c>
      <c r="C191" s="3">
        <v>228</v>
      </c>
      <c r="D191" s="3">
        <v>227</v>
      </c>
      <c r="E191" s="3">
        <v>226.25</v>
      </c>
      <c r="F191" s="3">
        <v>3400</v>
      </c>
      <c r="G191" s="3">
        <v>226.25</v>
      </c>
    </row>
    <row r="192" spans="1:7" x14ac:dyDescent="0.3">
      <c r="A192" s="6">
        <v>38077</v>
      </c>
      <c r="B192" s="3">
        <v>229.13</v>
      </c>
      <c r="C192" s="3">
        <v>229.13</v>
      </c>
      <c r="D192" s="3">
        <v>229.13</v>
      </c>
      <c r="E192" s="3">
        <v>229.13</v>
      </c>
      <c r="F192" s="3">
        <v>0</v>
      </c>
      <c r="G192" s="3">
        <v>229.13</v>
      </c>
    </row>
    <row r="193" spans="1:7" x14ac:dyDescent="0.3">
      <c r="A193" s="6">
        <v>38078</v>
      </c>
      <c r="B193" s="3">
        <v>244</v>
      </c>
      <c r="C193" s="3">
        <v>245</v>
      </c>
      <c r="D193" s="3">
        <v>244</v>
      </c>
      <c r="E193" s="3">
        <v>245</v>
      </c>
      <c r="F193" s="3">
        <v>7700</v>
      </c>
      <c r="G193" s="3">
        <v>245</v>
      </c>
    </row>
    <row r="194" spans="1:7" x14ac:dyDescent="0.3">
      <c r="A194" s="6">
        <v>38079</v>
      </c>
      <c r="B194" s="3">
        <v>246</v>
      </c>
      <c r="C194" s="3">
        <v>246</v>
      </c>
      <c r="D194" s="3">
        <v>246</v>
      </c>
      <c r="E194" s="3">
        <v>246</v>
      </c>
      <c r="F194" s="3">
        <v>0</v>
      </c>
      <c r="G194" s="3">
        <v>246</v>
      </c>
    </row>
    <row r="195" spans="1:7" x14ac:dyDescent="0.3">
      <c r="A195" s="6">
        <v>38082</v>
      </c>
      <c r="B195" s="3">
        <v>247.5</v>
      </c>
      <c r="C195" s="3">
        <v>247.5</v>
      </c>
      <c r="D195" s="3">
        <v>247.5</v>
      </c>
      <c r="E195" s="3">
        <v>247.5</v>
      </c>
      <c r="F195" s="3">
        <v>0</v>
      </c>
      <c r="G195" s="3">
        <v>247.5</v>
      </c>
    </row>
    <row r="196" spans="1:7" x14ac:dyDescent="0.3">
      <c r="A196" s="6">
        <v>38083</v>
      </c>
      <c r="B196" s="3">
        <v>246</v>
      </c>
      <c r="C196" s="3">
        <v>247</v>
      </c>
      <c r="D196" s="3">
        <v>245</v>
      </c>
      <c r="E196" s="3">
        <v>245</v>
      </c>
      <c r="F196" s="3">
        <v>3000</v>
      </c>
      <c r="G196" s="3">
        <v>245</v>
      </c>
    </row>
    <row r="197" spans="1:7" x14ac:dyDescent="0.3">
      <c r="A197" s="6">
        <v>38084</v>
      </c>
      <c r="B197" s="3">
        <v>249.5</v>
      </c>
      <c r="C197" s="3">
        <v>249.5</v>
      </c>
      <c r="D197" s="3">
        <v>249.5</v>
      </c>
      <c r="E197" s="3">
        <v>249.5</v>
      </c>
      <c r="F197" s="3">
        <v>0</v>
      </c>
      <c r="G197" s="3">
        <v>249.5</v>
      </c>
    </row>
    <row r="198" spans="1:7" x14ac:dyDescent="0.3">
      <c r="A198" s="6">
        <v>38090</v>
      </c>
      <c r="B198" s="3">
        <v>245.5</v>
      </c>
      <c r="C198" s="3">
        <v>245.5</v>
      </c>
      <c r="D198" s="3">
        <v>245.5</v>
      </c>
      <c r="E198" s="3">
        <v>245.5</v>
      </c>
      <c r="F198" s="3">
        <v>400</v>
      </c>
      <c r="G198" s="3">
        <v>245.5</v>
      </c>
    </row>
    <row r="199" spans="1:7" x14ac:dyDescent="0.3">
      <c r="A199" s="6">
        <v>38091</v>
      </c>
      <c r="B199" s="3">
        <v>244</v>
      </c>
      <c r="C199" s="3">
        <v>244</v>
      </c>
      <c r="D199" s="3">
        <v>242</v>
      </c>
      <c r="E199" s="3">
        <v>242</v>
      </c>
      <c r="F199" s="3">
        <v>3800</v>
      </c>
      <c r="G199" s="3">
        <v>242</v>
      </c>
    </row>
    <row r="200" spans="1:7" x14ac:dyDescent="0.3">
      <c r="A200" s="6">
        <v>38092</v>
      </c>
      <c r="B200" s="3">
        <v>242.25</v>
      </c>
      <c r="C200" s="3">
        <v>242.25</v>
      </c>
      <c r="D200" s="3">
        <v>242.25</v>
      </c>
      <c r="E200" s="3">
        <v>242.25</v>
      </c>
      <c r="F200" s="3">
        <v>1800</v>
      </c>
      <c r="G200" s="3">
        <v>242.25</v>
      </c>
    </row>
    <row r="201" spans="1:7" x14ac:dyDescent="0.3">
      <c r="A201" s="6">
        <v>38093</v>
      </c>
      <c r="B201" s="3">
        <v>242</v>
      </c>
      <c r="C201" s="3">
        <v>242</v>
      </c>
      <c r="D201" s="3">
        <v>242</v>
      </c>
      <c r="E201" s="3">
        <v>242</v>
      </c>
      <c r="F201" s="3">
        <v>300</v>
      </c>
      <c r="G201" s="3">
        <v>242</v>
      </c>
    </row>
    <row r="202" spans="1:7" x14ac:dyDescent="0.3">
      <c r="A202" s="6">
        <v>38096</v>
      </c>
      <c r="B202" s="3">
        <v>240.5</v>
      </c>
      <c r="C202" s="3">
        <v>240.5</v>
      </c>
      <c r="D202" s="3">
        <v>240.5</v>
      </c>
      <c r="E202" s="3">
        <v>240.5</v>
      </c>
      <c r="F202" s="3">
        <v>1000</v>
      </c>
      <c r="G202" s="3">
        <v>240.5</v>
      </c>
    </row>
    <row r="203" spans="1:7" x14ac:dyDescent="0.3">
      <c r="A203" s="6">
        <v>38097</v>
      </c>
      <c r="B203" s="3">
        <v>239.25</v>
      </c>
      <c r="C203" s="3">
        <v>240</v>
      </c>
      <c r="D203" s="3">
        <v>239.25</v>
      </c>
      <c r="E203" s="3">
        <v>240</v>
      </c>
      <c r="F203" s="3">
        <v>600</v>
      </c>
      <c r="G203" s="3">
        <v>240</v>
      </c>
    </row>
    <row r="204" spans="1:7" x14ac:dyDescent="0.3">
      <c r="A204" s="6">
        <v>38098</v>
      </c>
      <c r="B204" s="3">
        <v>244.5</v>
      </c>
      <c r="C204" s="3">
        <v>245.5</v>
      </c>
      <c r="D204" s="3">
        <v>244.5</v>
      </c>
      <c r="E204" s="3">
        <v>245.5</v>
      </c>
      <c r="F204" s="3">
        <v>6000</v>
      </c>
      <c r="G204" s="3">
        <v>245.5</v>
      </c>
    </row>
    <row r="205" spans="1:7" x14ac:dyDescent="0.3">
      <c r="A205" s="6">
        <v>38099</v>
      </c>
      <c r="B205" s="3">
        <v>248.75</v>
      </c>
      <c r="C205" s="3">
        <v>248.75</v>
      </c>
      <c r="D205" s="3">
        <v>248.25</v>
      </c>
      <c r="E205" s="3">
        <v>248.25</v>
      </c>
      <c r="F205" s="3">
        <v>2000</v>
      </c>
      <c r="G205" s="3">
        <v>248.25</v>
      </c>
    </row>
    <row r="206" spans="1:7" x14ac:dyDescent="0.3">
      <c r="A206" s="6">
        <v>38100</v>
      </c>
      <c r="B206" s="3">
        <v>249.5</v>
      </c>
      <c r="C206" s="3">
        <v>249.5</v>
      </c>
      <c r="D206" s="3">
        <v>249.5</v>
      </c>
      <c r="E206" s="3">
        <v>249.5</v>
      </c>
      <c r="F206" s="3">
        <v>500</v>
      </c>
      <c r="G206" s="3">
        <v>249.5</v>
      </c>
    </row>
    <row r="207" spans="1:7" x14ac:dyDescent="0.3">
      <c r="A207" s="6">
        <v>38103</v>
      </c>
      <c r="B207" s="3">
        <v>249</v>
      </c>
      <c r="C207" s="3">
        <v>249</v>
      </c>
      <c r="D207" s="3">
        <v>248</v>
      </c>
      <c r="E207" s="3">
        <v>248</v>
      </c>
      <c r="F207" s="3">
        <v>3200</v>
      </c>
      <c r="G207" s="3">
        <v>248</v>
      </c>
    </row>
    <row r="208" spans="1:7" x14ac:dyDescent="0.3">
      <c r="A208" s="6">
        <v>38104</v>
      </c>
      <c r="B208" s="3">
        <v>247.25</v>
      </c>
      <c r="C208" s="3">
        <v>247.5</v>
      </c>
      <c r="D208" s="3">
        <v>246</v>
      </c>
      <c r="E208" s="3">
        <v>246</v>
      </c>
      <c r="F208" s="3">
        <v>11300</v>
      </c>
      <c r="G208" s="3">
        <v>246</v>
      </c>
    </row>
    <row r="209" spans="1:7" x14ac:dyDescent="0.3">
      <c r="A209" s="6">
        <v>38105</v>
      </c>
      <c r="B209" s="3">
        <v>247</v>
      </c>
      <c r="C209" s="3">
        <v>247.25</v>
      </c>
      <c r="D209" s="3">
        <v>245</v>
      </c>
      <c r="E209" s="3">
        <v>245</v>
      </c>
      <c r="F209" s="3">
        <v>7300</v>
      </c>
      <c r="G209" s="3">
        <v>245</v>
      </c>
    </row>
    <row r="210" spans="1:7" x14ac:dyDescent="0.3">
      <c r="A210" s="6">
        <v>38106</v>
      </c>
      <c r="B210" s="3">
        <v>245.5</v>
      </c>
      <c r="C210" s="3">
        <v>246.5</v>
      </c>
      <c r="D210" s="3">
        <v>245.25</v>
      </c>
      <c r="E210" s="3">
        <v>246.25</v>
      </c>
      <c r="F210" s="3">
        <v>6500</v>
      </c>
      <c r="G210" s="3">
        <v>246.25</v>
      </c>
    </row>
    <row r="211" spans="1:7" x14ac:dyDescent="0.3">
      <c r="A211" s="6">
        <v>38107</v>
      </c>
      <c r="B211" s="3">
        <v>248.5</v>
      </c>
      <c r="C211" s="3">
        <v>251</v>
      </c>
      <c r="D211" s="3">
        <v>248.5</v>
      </c>
      <c r="E211" s="3">
        <v>250.5</v>
      </c>
      <c r="F211" s="3">
        <v>6600</v>
      </c>
      <c r="G211" s="3">
        <v>250.5</v>
      </c>
    </row>
    <row r="212" spans="1:7" x14ac:dyDescent="0.3">
      <c r="A212" s="6">
        <v>38110</v>
      </c>
      <c r="B212" s="3">
        <v>253</v>
      </c>
      <c r="C212" s="3">
        <v>253.5</v>
      </c>
      <c r="D212" s="3">
        <v>252</v>
      </c>
      <c r="E212" s="3">
        <v>253.5</v>
      </c>
      <c r="F212" s="3">
        <v>3700</v>
      </c>
      <c r="G212" s="3">
        <v>253.5</v>
      </c>
    </row>
    <row r="213" spans="1:7" x14ac:dyDescent="0.3">
      <c r="A213" s="6">
        <v>38111</v>
      </c>
      <c r="B213" s="3">
        <v>248</v>
      </c>
      <c r="C213" s="3">
        <v>251</v>
      </c>
      <c r="D213" s="3">
        <v>248</v>
      </c>
      <c r="E213" s="3">
        <v>250.75</v>
      </c>
      <c r="F213" s="3">
        <v>4400</v>
      </c>
      <c r="G213" s="3">
        <v>250.75</v>
      </c>
    </row>
    <row r="214" spans="1:7" x14ac:dyDescent="0.3">
      <c r="A214" s="6">
        <v>38112</v>
      </c>
      <c r="B214" s="3">
        <v>254.5</v>
      </c>
      <c r="C214" s="3">
        <v>256</v>
      </c>
      <c r="D214" s="3">
        <v>254.5</v>
      </c>
      <c r="E214" s="3">
        <v>256</v>
      </c>
      <c r="F214" s="3">
        <v>1300</v>
      </c>
      <c r="G214" s="3">
        <v>256</v>
      </c>
    </row>
    <row r="215" spans="1:7" x14ac:dyDescent="0.3">
      <c r="A215" s="6">
        <v>38113</v>
      </c>
      <c r="B215" s="3">
        <v>253</v>
      </c>
      <c r="C215" s="3">
        <v>254</v>
      </c>
      <c r="D215" s="3">
        <v>253</v>
      </c>
      <c r="E215" s="3">
        <v>254</v>
      </c>
      <c r="F215" s="3">
        <v>1500</v>
      </c>
      <c r="G215" s="3">
        <v>254</v>
      </c>
    </row>
    <row r="216" spans="1:7" x14ac:dyDescent="0.3">
      <c r="A216" s="6">
        <v>38114</v>
      </c>
      <c r="B216" s="3">
        <v>255</v>
      </c>
      <c r="C216" s="3">
        <v>255.5</v>
      </c>
      <c r="D216" s="3">
        <v>255</v>
      </c>
      <c r="E216" s="3">
        <v>255.5</v>
      </c>
      <c r="F216" s="3">
        <v>1500</v>
      </c>
      <c r="G216" s="3">
        <v>255.5</v>
      </c>
    </row>
    <row r="217" spans="1:7" x14ac:dyDescent="0.3">
      <c r="A217" s="6">
        <v>38117</v>
      </c>
      <c r="B217" s="3">
        <v>264</v>
      </c>
      <c r="C217" s="3">
        <v>270</v>
      </c>
      <c r="D217" s="3">
        <v>264</v>
      </c>
      <c r="E217" s="3">
        <v>270</v>
      </c>
      <c r="F217" s="3">
        <v>4500</v>
      </c>
      <c r="G217" s="3">
        <v>270</v>
      </c>
    </row>
    <row r="218" spans="1:7" x14ac:dyDescent="0.3">
      <c r="A218" s="6">
        <v>38118</v>
      </c>
      <c r="B218" s="3">
        <v>271</v>
      </c>
      <c r="C218" s="3">
        <v>271</v>
      </c>
      <c r="D218" s="3">
        <v>268.75</v>
      </c>
      <c r="E218" s="3">
        <v>268.75</v>
      </c>
      <c r="F218" s="3">
        <v>3100</v>
      </c>
      <c r="G218" s="3">
        <v>268.75</v>
      </c>
    </row>
    <row r="219" spans="1:7" x14ac:dyDescent="0.3">
      <c r="A219" s="6">
        <v>38119</v>
      </c>
      <c r="B219" s="3">
        <v>269</v>
      </c>
      <c r="C219" s="3">
        <v>269</v>
      </c>
      <c r="D219" s="3">
        <v>266.5</v>
      </c>
      <c r="E219" s="3">
        <v>266.5</v>
      </c>
      <c r="F219" s="3">
        <v>1000</v>
      </c>
      <c r="G219" s="3">
        <v>266.5</v>
      </c>
    </row>
    <row r="220" spans="1:7" x14ac:dyDescent="0.3">
      <c r="A220" s="6">
        <v>38120</v>
      </c>
      <c r="B220" s="3">
        <v>265.5</v>
      </c>
      <c r="C220" s="3">
        <v>265.5</v>
      </c>
      <c r="D220" s="3">
        <v>264.5</v>
      </c>
      <c r="E220" s="3">
        <v>263.38</v>
      </c>
      <c r="F220" s="3">
        <v>1400</v>
      </c>
      <c r="G220" s="3">
        <v>263.38</v>
      </c>
    </row>
    <row r="221" spans="1:7" x14ac:dyDescent="0.3">
      <c r="A221" s="6">
        <v>38121</v>
      </c>
      <c r="B221" s="3">
        <v>262.5</v>
      </c>
      <c r="C221" s="3">
        <v>264.75</v>
      </c>
      <c r="D221" s="3">
        <v>262.5</v>
      </c>
      <c r="E221" s="3">
        <v>264.5</v>
      </c>
      <c r="F221" s="3">
        <v>2900</v>
      </c>
      <c r="G221" s="3">
        <v>264.5</v>
      </c>
    </row>
    <row r="222" spans="1:7" x14ac:dyDescent="0.3">
      <c r="A222" s="6">
        <v>38125</v>
      </c>
      <c r="B222" s="3">
        <v>265</v>
      </c>
      <c r="C222" s="3">
        <v>266.5</v>
      </c>
      <c r="D222" s="3">
        <v>265</v>
      </c>
      <c r="E222" s="3">
        <v>267.25</v>
      </c>
      <c r="F222" s="3">
        <v>700</v>
      </c>
      <c r="G222" s="3">
        <v>267.25</v>
      </c>
    </row>
    <row r="223" spans="1:7" x14ac:dyDescent="0.3">
      <c r="A223" s="6">
        <v>38126</v>
      </c>
      <c r="B223" s="3">
        <v>265</v>
      </c>
      <c r="C223" s="3">
        <v>266</v>
      </c>
      <c r="D223" s="3">
        <v>264</v>
      </c>
      <c r="E223" s="3">
        <v>264.5</v>
      </c>
      <c r="F223" s="3">
        <v>2900</v>
      </c>
      <c r="G223" s="3">
        <v>264.5</v>
      </c>
    </row>
    <row r="224" spans="1:7" x14ac:dyDescent="0.3">
      <c r="A224" s="6">
        <v>38128</v>
      </c>
      <c r="B224" s="3">
        <v>271</v>
      </c>
      <c r="C224" s="3">
        <v>271</v>
      </c>
      <c r="D224" s="3">
        <v>271</v>
      </c>
      <c r="E224" s="3">
        <v>271</v>
      </c>
      <c r="F224" s="3">
        <v>100</v>
      </c>
      <c r="G224" s="3">
        <v>271</v>
      </c>
    </row>
    <row r="225" spans="1:7" x14ac:dyDescent="0.3">
      <c r="A225" s="6">
        <v>38131</v>
      </c>
      <c r="B225" s="3">
        <v>273</v>
      </c>
      <c r="C225" s="3">
        <v>273.5</v>
      </c>
      <c r="D225" s="3">
        <v>273</v>
      </c>
      <c r="E225" s="3">
        <v>273.5</v>
      </c>
      <c r="F225" s="3">
        <v>2000</v>
      </c>
      <c r="G225" s="3">
        <v>273.5</v>
      </c>
    </row>
    <row r="226" spans="1:7" x14ac:dyDescent="0.3">
      <c r="A226" s="6">
        <v>38132</v>
      </c>
      <c r="B226" s="3">
        <v>271</v>
      </c>
      <c r="C226" s="3">
        <v>271</v>
      </c>
      <c r="D226" s="3">
        <v>270</v>
      </c>
      <c r="E226" s="3">
        <v>270</v>
      </c>
      <c r="F226" s="3">
        <v>2700</v>
      </c>
      <c r="G226" s="3">
        <v>270</v>
      </c>
    </row>
    <row r="227" spans="1:7" x14ac:dyDescent="0.3">
      <c r="A227" s="6">
        <v>38133</v>
      </c>
      <c r="B227" s="3">
        <v>273.25</v>
      </c>
      <c r="C227" s="3">
        <v>273.25</v>
      </c>
      <c r="D227" s="3">
        <v>273.25</v>
      </c>
      <c r="E227" s="3">
        <v>273.25</v>
      </c>
      <c r="F227" s="3">
        <v>0</v>
      </c>
      <c r="G227" s="3">
        <v>273.25</v>
      </c>
    </row>
    <row r="228" spans="1:7" x14ac:dyDescent="0.3">
      <c r="A228" s="6">
        <v>38134</v>
      </c>
      <c r="B228" s="3">
        <v>274.75</v>
      </c>
      <c r="C228" s="3">
        <v>275.75</v>
      </c>
      <c r="D228" s="3">
        <v>274.5</v>
      </c>
      <c r="E228" s="3">
        <v>275.75</v>
      </c>
      <c r="F228" s="3">
        <v>2100</v>
      </c>
      <c r="G228" s="3">
        <v>275.75</v>
      </c>
    </row>
    <row r="229" spans="1:7" x14ac:dyDescent="0.3">
      <c r="A229" s="6">
        <v>38135</v>
      </c>
      <c r="B229" s="3">
        <v>277</v>
      </c>
      <c r="C229" s="3">
        <v>277</v>
      </c>
      <c r="D229" s="3">
        <v>276.75</v>
      </c>
      <c r="E229" s="3">
        <v>270.63</v>
      </c>
      <c r="F229" s="3">
        <v>3100</v>
      </c>
      <c r="G229" s="3">
        <v>270.63</v>
      </c>
    </row>
    <row r="230" spans="1:7" x14ac:dyDescent="0.3">
      <c r="A230" s="6">
        <v>38139</v>
      </c>
      <c r="B230" s="3">
        <v>278</v>
      </c>
      <c r="C230" s="3">
        <v>280.5</v>
      </c>
      <c r="D230" s="3">
        <v>278</v>
      </c>
      <c r="E230" s="3">
        <v>280.5</v>
      </c>
      <c r="F230" s="3">
        <v>3900</v>
      </c>
      <c r="G230" s="3">
        <v>280.5</v>
      </c>
    </row>
    <row r="231" spans="1:7" x14ac:dyDescent="0.3">
      <c r="A231" s="6">
        <v>38140</v>
      </c>
      <c r="B231" s="3">
        <v>283</v>
      </c>
      <c r="C231" s="3">
        <v>283</v>
      </c>
      <c r="D231" s="3">
        <v>283</v>
      </c>
      <c r="E231" s="3">
        <v>283</v>
      </c>
      <c r="F231" s="3">
        <v>500</v>
      </c>
      <c r="G231" s="3">
        <v>283</v>
      </c>
    </row>
    <row r="232" spans="1:7" x14ac:dyDescent="0.3">
      <c r="A232" s="6">
        <v>38141</v>
      </c>
      <c r="B232" s="3">
        <v>286.5</v>
      </c>
      <c r="C232" s="3">
        <v>286.5</v>
      </c>
      <c r="D232" s="3">
        <v>286.25</v>
      </c>
      <c r="E232" s="3">
        <v>287</v>
      </c>
      <c r="F232" s="3">
        <v>5100</v>
      </c>
      <c r="G232" s="3">
        <v>287</v>
      </c>
    </row>
    <row r="233" spans="1:7" x14ac:dyDescent="0.3">
      <c r="A233" s="6">
        <v>38142</v>
      </c>
      <c r="B233" s="3">
        <v>288</v>
      </c>
      <c r="C233" s="3">
        <v>288</v>
      </c>
      <c r="D233" s="3">
        <v>288</v>
      </c>
      <c r="E233" s="3">
        <v>290.63</v>
      </c>
      <c r="F233" s="3">
        <v>200</v>
      </c>
      <c r="G233" s="3">
        <v>290.63</v>
      </c>
    </row>
    <row r="234" spans="1:7" x14ac:dyDescent="0.3">
      <c r="A234" s="6">
        <v>38145</v>
      </c>
      <c r="B234" s="3">
        <v>290</v>
      </c>
      <c r="C234" s="3">
        <v>291.5</v>
      </c>
      <c r="D234" s="3">
        <v>289</v>
      </c>
      <c r="E234" s="3">
        <v>287.63</v>
      </c>
      <c r="F234" s="3">
        <v>3400</v>
      </c>
      <c r="G234" s="3">
        <v>287.63</v>
      </c>
    </row>
    <row r="235" spans="1:7" x14ac:dyDescent="0.3">
      <c r="A235" s="6">
        <v>38146</v>
      </c>
      <c r="B235" s="3">
        <v>284</v>
      </c>
      <c r="C235" s="3">
        <v>285.5</v>
      </c>
      <c r="D235" s="3">
        <v>282</v>
      </c>
      <c r="E235" s="3">
        <v>282</v>
      </c>
      <c r="F235" s="3">
        <v>4100</v>
      </c>
      <c r="G235" s="3">
        <v>282</v>
      </c>
    </row>
    <row r="236" spans="1:7" x14ac:dyDescent="0.3">
      <c r="A236" s="6">
        <v>38147</v>
      </c>
      <c r="B236" s="3">
        <v>279</v>
      </c>
      <c r="C236" s="3">
        <v>280.5</v>
      </c>
      <c r="D236" s="3">
        <v>278.5</v>
      </c>
      <c r="E236" s="3">
        <v>279</v>
      </c>
      <c r="F236" s="3">
        <v>3700</v>
      </c>
      <c r="G236" s="3">
        <v>279</v>
      </c>
    </row>
    <row r="237" spans="1:7" x14ac:dyDescent="0.3">
      <c r="A237" s="6">
        <v>38148</v>
      </c>
      <c r="B237" s="3">
        <v>282</v>
      </c>
      <c r="C237" s="3">
        <v>282</v>
      </c>
      <c r="D237" s="3">
        <v>282</v>
      </c>
      <c r="E237" s="3">
        <v>282</v>
      </c>
      <c r="F237" s="3">
        <v>500</v>
      </c>
      <c r="G237" s="3">
        <v>282</v>
      </c>
    </row>
    <row r="238" spans="1:7" x14ac:dyDescent="0.3">
      <c r="A238" s="6">
        <v>38149</v>
      </c>
      <c r="B238" s="3">
        <v>284</v>
      </c>
      <c r="C238" s="3">
        <v>285.75</v>
      </c>
      <c r="D238" s="3">
        <v>284</v>
      </c>
      <c r="E238" s="3">
        <v>288</v>
      </c>
      <c r="F238" s="3">
        <v>2100</v>
      </c>
      <c r="G238" s="3">
        <v>288</v>
      </c>
    </row>
    <row r="239" spans="1:7" x14ac:dyDescent="0.3">
      <c r="A239" s="6">
        <v>38152</v>
      </c>
      <c r="B239" s="3">
        <v>289</v>
      </c>
      <c r="C239" s="3">
        <v>291</v>
      </c>
      <c r="D239" s="3">
        <v>289</v>
      </c>
      <c r="E239" s="3">
        <v>293.13</v>
      </c>
      <c r="F239" s="3">
        <v>600</v>
      </c>
      <c r="G239" s="3">
        <v>293.13</v>
      </c>
    </row>
    <row r="240" spans="1:7" x14ac:dyDescent="0.3">
      <c r="A240" s="6">
        <v>38153</v>
      </c>
      <c r="B240" s="3">
        <v>290</v>
      </c>
      <c r="C240" s="3">
        <v>292</v>
      </c>
      <c r="D240" s="3">
        <v>289.25</v>
      </c>
      <c r="E240" s="3">
        <v>290</v>
      </c>
      <c r="F240" s="3">
        <v>4600</v>
      </c>
      <c r="G240" s="3">
        <v>290</v>
      </c>
    </row>
    <row r="241" spans="1:7" x14ac:dyDescent="0.3">
      <c r="A241" s="6">
        <v>38154</v>
      </c>
      <c r="B241" s="3">
        <v>288</v>
      </c>
      <c r="C241" s="3">
        <v>290.25</v>
      </c>
      <c r="D241" s="3">
        <v>288</v>
      </c>
      <c r="E241" s="3">
        <v>288.88</v>
      </c>
      <c r="F241" s="3">
        <v>1900</v>
      </c>
      <c r="G241" s="3">
        <v>288.88</v>
      </c>
    </row>
    <row r="242" spans="1:7" x14ac:dyDescent="0.3">
      <c r="A242" s="6">
        <v>38155</v>
      </c>
      <c r="B242" s="3">
        <v>291</v>
      </c>
      <c r="C242" s="3">
        <v>291</v>
      </c>
      <c r="D242" s="3">
        <v>291</v>
      </c>
      <c r="E242" s="3">
        <v>291</v>
      </c>
      <c r="F242" s="3">
        <v>800</v>
      </c>
      <c r="G242" s="3">
        <v>291</v>
      </c>
    </row>
    <row r="243" spans="1:7" x14ac:dyDescent="0.3">
      <c r="A243" s="6">
        <v>38156</v>
      </c>
      <c r="B243" s="3">
        <v>292.5</v>
      </c>
      <c r="C243" s="3">
        <v>292.5</v>
      </c>
      <c r="D243" s="3">
        <v>292</v>
      </c>
      <c r="E243" s="3">
        <v>292</v>
      </c>
      <c r="F243" s="3">
        <v>2200</v>
      </c>
      <c r="G243" s="3">
        <v>292</v>
      </c>
    </row>
    <row r="244" spans="1:7" x14ac:dyDescent="0.3">
      <c r="A244" s="6">
        <v>38159</v>
      </c>
      <c r="B244" s="3">
        <v>296.75</v>
      </c>
      <c r="C244" s="3">
        <v>296.75</v>
      </c>
      <c r="D244" s="3">
        <v>295.5</v>
      </c>
      <c r="E244" s="3">
        <v>296</v>
      </c>
      <c r="F244" s="3">
        <v>2000</v>
      </c>
      <c r="G244" s="3">
        <v>296</v>
      </c>
    </row>
    <row r="245" spans="1:7" x14ac:dyDescent="0.3">
      <c r="A245" s="6">
        <v>38160</v>
      </c>
      <c r="B245" s="3">
        <v>294.5</v>
      </c>
      <c r="C245" s="3">
        <v>296</v>
      </c>
      <c r="D245" s="3">
        <v>290.75</v>
      </c>
      <c r="E245" s="3">
        <v>296</v>
      </c>
      <c r="F245" s="3">
        <v>6500</v>
      </c>
      <c r="G245" s="3">
        <v>296</v>
      </c>
    </row>
    <row r="246" spans="1:7" x14ac:dyDescent="0.3">
      <c r="A246" s="6">
        <v>38161</v>
      </c>
      <c r="B246" s="3">
        <v>297</v>
      </c>
      <c r="C246" s="3">
        <v>297</v>
      </c>
      <c r="D246" s="3">
        <v>297</v>
      </c>
      <c r="E246" s="3">
        <v>297</v>
      </c>
      <c r="F246" s="3">
        <v>0</v>
      </c>
      <c r="G246" s="3">
        <v>297</v>
      </c>
    </row>
    <row r="247" spans="1:7" x14ac:dyDescent="0.3">
      <c r="A247" s="6">
        <v>38162</v>
      </c>
      <c r="B247" s="3">
        <v>293</v>
      </c>
      <c r="C247" s="3">
        <v>294</v>
      </c>
      <c r="D247" s="3">
        <v>293</v>
      </c>
      <c r="E247" s="3">
        <v>293</v>
      </c>
      <c r="F247" s="3">
        <v>4900</v>
      </c>
      <c r="G247" s="3">
        <v>293</v>
      </c>
    </row>
    <row r="248" spans="1:7" x14ac:dyDescent="0.3">
      <c r="A248" s="6">
        <v>38166</v>
      </c>
      <c r="B248" s="3">
        <v>297.5</v>
      </c>
      <c r="C248" s="3">
        <v>297.5</v>
      </c>
      <c r="D248" s="3">
        <v>297.5</v>
      </c>
      <c r="E248" s="3">
        <v>297.5</v>
      </c>
      <c r="F248" s="3">
        <v>0</v>
      </c>
      <c r="G248" s="3">
        <v>297.5</v>
      </c>
    </row>
    <row r="249" spans="1:7" x14ac:dyDescent="0.3">
      <c r="A249" s="6">
        <v>38167</v>
      </c>
      <c r="B249" s="3">
        <v>296.5</v>
      </c>
      <c r="C249" s="3">
        <v>296.5</v>
      </c>
      <c r="D249" s="3">
        <v>296</v>
      </c>
      <c r="E249" s="3">
        <v>296</v>
      </c>
      <c r="F249" s="3">
        <v>1900</v>
      </c>
      <c r="G249" s="3">
        <v>296</v>
      </c>
    </row>
    <row r="250" spans="1:7" x14ac:dyDescent="0.3">
      <c r="A250" s="6">
        <v>38168</v>
      </c>
      <c r="B250" s="3">
        <v>294</v>
      </c>
      <c r="C250" s="3">
        <v>294</v>
      </c>
      <c r="D250" s="3">
        <v>287.5</v>
      </c>
      <c r="E250" s="3">
        <v>287.5</v>
      </c>
      <c r="F250" s="3">
        <v>7900</v>
      </c>
      <c r="G250" s="3">
        <v>287.5</v>
      </c>
    </row>
    <row r="251" spans="1:7" x14ac:dyDescent="0.3">
      <c r="A251" s="6">
        <v>38169</v>
      </c>
      <c r="B251" s="3">
        <v>301</v>
      </c>
      <c r="C251" s="3">
        <v>301</v>
      </c>
      <c r="D251" s="3">
        <v>301</v>
      </c>
      <c r="E251" s="3">
        <v>299.75</v>
      </c>
      <c r="F251" s="3">
        <v>500</v>
      </c>
      <c r="G251" s="3">
        <v>299.75</v>
      </c>
    </row>
    <row r="252" spans="1:7" x14ac:dyDescent="0.3">
      <c r="A252" s="6">
        <v>38170</v>
      </c>
      <c r="B252" s="3">
        <v>307</v>
      </c>
      <c r="C252" s="3">
        <v>307</v>
      </c>
      <c r="D252" s="3">
        <v>299.75</v>
      </c>
      <c r="E252" s="3">
        <v>301.75</v>
      </c>
      <c r="F252" s="3">
        <v>5000</v>
      </c>
      <c r="G252" s="3">
        <v>301.75</v>
      </c>
    </row>
    <row r="253" spans="1:7" x14ac:dyDescent="0.3">
      <c r="A253" s="6">
        <v>38173</v>
      </c>
      <c r="B253" s="3">
        <v>303</v>
      </c>
      <c r="C253" s="3">
        <v>303</v>
      </c>
      <c r="D253" s="3">
        <v>303</v>
      </c>
      <c r="E253" s="3">
        <v>303</v>
      </c>
      <c r="F253" s="3">
        <v>1000</v>
      </c>
      <c r="G253" s="3">
        <v>303</v>
      </c>
    </row>
    <row r="254" spans="1:7" x14ac:dyDescent="0.3">
      <c r="A254" s="6">
        <v>38174</v>
      </c>
      <c r="B254" s="3">
        <v>295</v>
      </c>
      <c r="C254" s="3">
        <v>295</v>
      </c>
      <c r="D254" s="3">
        <v>291</v>
      </c>
      <c r="E254" s="3">
        <v>292</v>
      </c>
      <c r="F254" s="3">
        <v>1200</v>
      </c>
      <c r="G254" s="3">
        <v>292</v>
      </c>
    </row>
    <row r="255" spans="1:7" x14ac:dyDescent="0.3">
      <c r="A255" s="6">
        <v>38175</v>
      </c>
      <c r="B255" s="3">
        <v>292</v>
      </c>
      <c r="C255" s="3">
        <v>292</v>
      </c>
      <c r="D255" s="3">
        <v>292</v>
      </c>
      <c r="E255" s="3">
        <v>292.5</v>
      </c>
      <c r="F255" s="3">
        <v>600</v>
      </c>
      <c r="G255" s="3">
        <v>292.5</v>
      </c>
    </row>
    <row r="256" spans="1:7" x14ac:dyDescent="0.3">
      <c r="A256" s="6">
        <v>38176</v>
      </c>
      <c r="B256" s="3">
        <v>294</v>
      </c>
      <c r="C256" s="3">
        <v>294</v>
      </c>
      <c r="D256" s="3">
        <v>289.5</v>
      </c>
      <c r="E256" s="3">
        <v>289.5</v>
      </c>
      <c r="F256" s="3">
        <v>700</v>
      </c>
      <c r="G256" s="3">
        <v>289.5</v>
      </c>
    </row>
    <row r="257" spans="1:7" x14ac:dyDescent="0.3">
      <c r="A257" s="6">
        <v>38177</v>
      </c>
      <c r="B257" s="3">
        <v>285</v>
      </c>
      <c r="C257" s="3">
        <v>285</v>
      </c>
      <c r="D257" s="3">
        <v>283.25</v>
      </c>
      <c r="E257" s="3">
        <v>283.25</v>
      </c>
      <c r="F257" s="3">
        <v>1000</v>
      </c>
      <c r="G257" s="3">
        <v>283.25</v>
      </c>
    </row>
    <row r="258" spans="1:7" x14ac:dyDescent="0.3">
      <c r="A258" s="6">
        <v>38180</v>
      </c>
      <c r="B258" s="3">
        <v>292.5</v>
      </c>
      <c r="C258" s="3">
        <v>294</v>
      </c>
      <c r="D258" s="3">
        <v>292.5</v>
      </c>
      <c r="E258" s="3">
        <v>294</v>
      </c>
      <c r="F258" s="3">
        <v>3500</v>
      </c>
      <c r="G258" s="3">
        <v>294</v>
      </c>
    </row>
    <row r="259" spans="1:7" x14ac:dyDescent="0.3">
      <c r="A259" s="6">
        <v>38181</v>
      </c>
      <c r="B259" s="3">
        <v>290.75</v>
      </c>
      <c r="C259" s="3">
        <v>290.75</v>
      </c>
      <c r="D259" s="3">
        <v>290.75</v>
      </c>
      <c r="E259" s="3">
        <v>290.75</v>
      </c>
      <c r="F259" s="3">
        <v>200</v>
      </c>
      <c r="G259" s="3">
        <v>290.75</v>
      </c>
    </row>
    <row r="260" spans="1:7" x14ac:dyDescent="0.3">
      <c r="A260" s="6">
        <v>38182</v>
      </c>
      <c r="B260" s="3">
        <v>291</v>
      </c>
      <c r="C260" s="3">
        <v>291.5</v>
      </c>
      <c r="D260" s="3">
        <v>289</v>
      </c>
      <c r="E260" s="3">
        <v>291.5</v>
      </c>
      <c r="F260" s="3">
        <v>1200</v>
      </c>
      <c r="G260" s="3">
        <v>291.5</v>
      </c>
    </row>
    <row r="261" spans="1:7" x14ac:dyDescent="0.3">
      <c r="A261" s="6">
        <v>38183</v>
      </c>
      <c r="B261" s="3">
        <v>298</v>
      </c>
      <c r="C261" s="3">
        <v>298</v>
      </c>
      <c r="D261" s="3">
        <v>296</v>
      </c>
      <c r="E261" s="3">
        <v>296</v>
      </c>
      <c r="F261" s="3">
        <v>1400</v>
      </c>
      <c r="G261" s="3">
        <v>296</v>
      </c>
    </row>
    <row r="262" spans="1:7" x14ac:dyDescent="0.3">
      <c r="A262" s="6">
        <v>38184</v>
      </c>
      <c r="B262" s="3">
        <v>292</v>
      </c>
      <c r="C262" s="3">
        <v>292</v>
      </c>
      <c r="D262" s="3">
        <v>292</v>
      </c>
      <c r="E262" s="3">
        <v>292</v>
      </c>
      <c r="F262" s="3">
        <v>1900</v>
      </c>
      <c r="G262" s="3">
        <v>292</v>
      </c>
    </row>
    <row r="263" spans="1:7" x14ac:dyDescent="0.3">
      <c r="A263" s="6">
        <v>38187</v>
      </c>
      <c r="B263" s="3">
        <v>288.5</v>
      </c>
      <c r="C263" s="3">
        <v>288.5</v>
      </c>
      <c r="D263" s="3">
        <v>288.5</v>
      </c>
      <c r="E263" s="3">
        <v>288.5</v>
      </c>
      <c r="F263" s="3">
        <v>200</v>
      </c>
      <c r="G263" s="3">
        <v>288.5</v>
      </c>
    </row>
    <row r="264" spans="1:7" x14ac:dyDescent="0.3">
      <c r="A264" s="6">
        <v>38188</v>
      </c>
      <c r="B264" s="3">
        <v>289</v>
      </c>
      <c r="C264" s="3">
        <v>289</v>
      </c>
      <c r="D264" s="3">
        <v>288.25</v>
      </c>
      <c r="E264" s="3">
        <v>288.25</v>
      </c>
      <c r="F264" s="3">
        <v>300</v>
      </c>
      <c r="G264" s="3">
        <v>288.25</v>
      </c>
    </row>
    <row r="265" spans="1:7" x14ac:dyDescent="0.3">
      <c r="A265" s="6">
        <v>38189</v>
      </c>
      <c r="B265" s="3">
        <v>290</v>
      </c>
      <c r="C265" s="3">
        <v>290</v>
      </c>
      <c r="D265" s="3">
        <v>290</v>
      </c>
      <c r="E265" s="3">
        <v>290</v>
      </c>
      <c r="F265" s="3">
        <v>0</v>
      </c>
      <c r="G265" s="3">
        <v>290</v>
      </c>
    </row>
    <row r="266" spans="1:7" x14ac:dyDescent="0.3">
      <c r="A266" s="6">
        <v>38190</v>
      </c>
      <c r="B266" s="3">
        <v>289.5</v>
      </c>
      <c r="C266" s="3">
        <v>289.5</v>
      </c>
      <c r="D266" s="3">
        <v>289.5</v>
      </c>
      <c r="E266" s="3">
        <v>289.5</v>
      </c>
      <c r="F266" s="3">
        <v>0</v>
      </c>
      <c r="G266" s="3">
        <v>289.5</v>
      </c>
    </row>
    <row r="267" spans="1:7" x14ac:dyDescent="0.3">
      <c r="A267" s="6">
        <v>38191</v>
      </c>
      <c r="B267" s="3">
        <v>289</v>
      </c>
      <c r="C267" s="3">
        <v>289</v>
      </c>
      <c r="D267" s="3">
        <v>289</v>
      </c>
      <c r="E267" s="3">
        <v>289</v>
      </c>
      <c r="F267" s="3">
        <v>1000</v>
      </c>
      <c r="G267" s="3">
        <v>289</v>
      </c>
    </row>
    <row r="268" spans="1:7" x14ac:dyDescent="0.3">
      <c r="A268" s="6">
        <v>38194</v>
      </c>
      <c r="B268" s="3">
        <v>295</v>
      </c>
      <c r="C268" s="3">
        <v>296</v>
      </c>
      <c r="D268" s="3">
        <v>295</v>
      </c>
      <c r="E268" s="3">
        <v>296</v>
      </c>
      <c r="F268" s="3">
        <v>5300</v>
      </c>
      <c r="G268" s="3">
        <v>296</v>
      </c>
    </row>
    <row r="269" spans="1:7" x14ac:dyDescent="0.3">
      <c r="A269" s="6">
        <v>38195</v>
      </c>
      <c r="B269" s="3">
        <v>294.5</v>
      </c>
      <c r="C269" s="3">
        <v>294.5</v>
      </c>
      <c r="D269" s="3">
        <v>294.5</v>
      </c>
      <c r="E269" s="3">
        <v>294.5</v>
      </c>
      <c r="F269" s="3">
        <v>0</v>
      </c>
      <c r="G269" s="3">
        <v>294.5</v>
      </c>
    </row>
    <row r="270" spans="1:7" x14ac:dyDescent="0.3">
      <c r="A270" s="6">
        <v>38196</v>
      </c>
      <c r="B270" s="3">
        <v>293</v>
      </c>
      <c r="C270" s="3">
        <v>294</v>
      </c>
      <c r="D270" s="3">
        <v>293</v>
      </c>
      <c r="E270" s="3">
        <v>294</v>
      </c>
      <c r="F270" s="3">
        <v>1600</v>
      </c>
      <c r="G270" s="3">
        <v>294</v>
      </c>
    </row>
    <row r="271" spans="1:7" x14ac:dyDescent="0.3">
      <c r="A271" s="6">
        <v>38197</v>
      </c>
      <c r="B271" s="3">
        <v>295</v>
      </c>
      <c r="C271" s="3">
        <v>295.5</v>
      </c>
      <c r="D271" s="3">
        <v>294.5</v>
      </c>
      <c r="E271" s="3">
        <v>295.5</v>
      </c>
      <c r="F271" s="3">
        <v>2200</v>
      </c>
      <c r="G271" s="3">
        <v>295.5</v>
      </c>
    </row>
    <row r="272" spans="1:7" x14ac:dyDescent="0.3">
      <c r="A272" s="6">
        <v>38198</v>
      </c>
      <c r="B272" s="3">
        <v>295.5</v>
      </c>
      <c r="C272" s="3">
        <v>297</v>
      </c>
      <c r="D272" s="3">
        <v>295.5</v>
      </c>
      <c r="E272" s="3">
        <v>297</v>
      </c>
      <c r="F272" s="3">
        <v>4700</v>
      </c>
      <c r="G272" s="3">
        <v>297</v>
      </c>
    </row>
    <row r="273" spans="1:7" x14ac:dyDescent="0.3">
      <c r="A273" s="6">
        <v>38201</v>
      </c>
      <c r="B273" s="3">
        <v>304.5</v>
      </c>
      <c r="C273" s="3">
        <v>304.5</v>
      </c>
      <c r="D273" s="3">
        <v>304</v>
      </c>
      <c r="E273" s="3">
        <v>304</v>
      </c>
      <c r="F273" s="3">
        <v>1100</v>
      </c>
      <c r="G273" s="3">
        <v>304</v>
      </c>
    </row>
    <row r="274" spans="1:7" x14ac:dyDescent="0.3">
      <c r="A274" s="6">
        <v>38202</v>
      </c>
      <c r="B274" s="3">
        <v>310</v>
      </c>
      <c r="C274" s="3">
        <v>310.5</v>
      </c>
      <c r="D274" s="3">
        <v>310</v>
      </c>
      <c r="E274" s="3">
        <v>310.5</v>
      </c>
      <c r="F274" s="3">
        <v>700</v>
      </c>
      <c r="G274" s="3">
        <v>310.5</v>
      </c>
    </row>
    <row r="275" spans="1:7" x14ac:dyDescent="0.3">
      <c r="A275" s="6">
        <v>38203</v>
      </c>
      <c r="B275" s="3">
        <v>313</v>
      </c>
      <c r="C275" s="3">
        <v>313</v>
      </c>
      <c r="D275" s="3">
        <v>313</v>
      </c>
      <c r="E275" s="3">
        <v>311.88</v>
      </c>
      <c r="F275" s="3">
        <v>500</v>
      </c>
      <c r="G275" s="3">
        <v>311.88</v>
      </c>
    </row>
    <row r="276" spans="1:7" x14ac:dyDescent="0.3">
      <c r="A276" s="6">
        <v>38204</v>
      </c>
      <c r="B276" s="3">
        <v>314</v>
      </c>
      <c r="C276" s="3">
        <v>314</v>
      </c>
      <c r="D276" s="3">
        <v>313</v>
      </c>
      <c r="E276" s="3">
        <v>314</v>
      </c>
      <c r="F276" s="3">
        <v>3500</v>
      </c>
      <c r="G276" s="3">
        <v>314</v>
      </c>
    </row>
    <row r="277" spans="1:7" x14ac:dyDescent="0.3">
      <c r="A277" s="6">
        <v>38205</v>
      </c>
      <c r="B277" s="3">
        <v>316.5</v>
      </c>
      <c r="C277" s="3">
        <v>318.25</v>
      </c>
      <c r="D277" s="3">
        <v>316.5</v>
      </c>
      <c r="E277" s="3">
        <v>317.5</v>
      </c>
      <c r="F277" s="3">
        <v>500</v>
      </c>
      <c r="G277" s="3">
        <v>317.5</v>
      </c>
    </row>
    <row r="278" spans="1:7" x14ac:dyDescent="0.3">
      <c r="A278" s="6">
        <v>38208</v>
      </c>
      <c r="B278" s="3">
        <v>314</v>
      </c>
      <c r="C278" s="3">
        <v>314</v>
      </c>
      <c r="D278" s="3">
        <v>314</v>
      </c>
      <c r="E278" s="3">
        <v>314</v>
      </c>
      <c r="F278" s="3">
        <v>0</v>
      </c>
      <c r="G278" s="3">
        <v>314</v>
      </c>
    </row>
    <row r="279" spans="1:7" x14ac:dyDescent="0.3">
      <c r="A279" s="6">
        <v>38209</v>
      </c>
      <c r="B279" s="3">
        <v>317</v>
      </c>
      <c r="C279" s="3">
        <v>317</v>
      </c>
      <c r="D279" s="3">
        <v>317</v>
      </c>
      <c r="E279" s="3">
        <v>317</v>
      </c>
      <c r="F279" s="3">
        <v>0</v>
      </c>
      <c r="G279" s="3">
        <v>317</v>
      </c>
    </row>
    <row r="280" spans="1:7" x14ac:dyDescent="0.3">
      <c r="A280" s="6">
        <v>38210</v>
      </c>
      <c r="B280" s="3">
        <v>322</v>
      </c>
      <c r="C280" s="3">
        <v>322</v>
      </c>
      <c r="D280" s="3">
        <v>322</v>
      </c>
      <c r="E280" s="3">
        <v>322</v>
      </c>
      <c r="F280" s="3">
        <v>1000</v>
      </c>
      <c r="G280" s="3">
        <v>322</v>
      </c>
    </row>
    <row r="281" spans="1:7" x14ac:dyDescent="0.3">
      <c r="A281" s="6">
        <v>38211</v>
      </c>
      <c r="B281" s="3">
        <v>318</v>
      </c>
      <c r="C281" s="3">
        <v>318</v>
      </c>
      <c r="D281" s="3">
        <v>318</v>
      </c>
      <c r="E281" s="3">
        <v>318</v>
      </c>
      <c r="F281" s="3">
        <v>700</v>
      </c>
      <c r="G281" s="3">
        <v>318</v>
      </c>
    </row>
    <row r="282" spans="1:7" x14ac:dyDescent="0.3">
      <c r="A282" s="6">
        <v>38212</v>
      </c>
      <c r="B282" s="3">
        <v>315</v>
      </c>
      <c r="C282" s="3">
        <v>315</v>
      </c>
      <c r="D282" s="3">
        <v>313.5</v>
      </c>
      <c r="E282" s="3">
        <v>313.5</v>
      </c>
      <c r="F282" s="3">
        <v>5900</v>
      </c>
      <c r="G282" s="3">
        <v>313.5</v>
      </c>
    </row>
    <row r="283" spans="1:7" x14ac:dyDescent="0.3">
      <c r="A283" s="6">
        <v>38215</v>
      </c>
      <c r="B283" s="3">
        <v>309</v>
      </c>
      <c r="C283" s="3">
        <v>309</v>
      </c>
      <c r="D283" s="3">
        <v>305.5</v>
      </c>
      <c r="E283" s="3">
        <v>305.5</v>
      </c>
      <c r="F283" s="3">
        <v>3400</v>
      </c>
      <c r="G283" s="3">
        <v>305.5</v>
      </c>
    </row>
    <row r="284" spans="1:7" x14ac:dyDescent="0.3">
      <c r="A284" s="6">
        <v>38216</v>
      </c>
      <c r="B284" s="3">
        <v>303.5</v>
      </c>
      <c r="C284" s="3">
        <v>303.5</v>
      </c>
      <c r="D284" s="3">
        <v>301.5</v>
      </c>
      <c r="E284" s="3">
        <v>303</v>
      </c>
      <c r="F284" s="3">
        <v>4500</v>
      </c>
      <c r="G284" s="3">
        <v>303</v>
      </c>
    </row>
    <row r="285" spans="1:7" x14ac:dyDescent="0.3">
      <c r="A285" s="6">
        <v>38217</v>
      </c>
      <c r="B285" s="3">
        <v>299.25</v>
      </c>
      <c r="C285" s="3">
        <v>300</v>
      </c>
      <c r="D285" s="3">
        <v>298.75</v>
      </c>
      <c r="E285" s="3">
        <v>296</v>
      </c>
      <c r="F285" s="3">
        <v>1600</v>
      </c>
      <c r="G285" s="3">
        <v>296</v>
      </c>
    </row>
    <row r="286" spans="1:7" x14ac:dyDescent="0.3">
      <c r="A286" s="6">
        <v>38218</v>
      </c>
      <c r="B286" s="3">
        <v>298.5</v>
      </c>
      <c r="C286" s="3">
        <v>300.5</v>
      </c>
      <c r="D286" s="3">
        <v>298.5</v>
      </c>
      <c r="E286" s="3">
        <v>300</v>
      </c>
      <c r="F286" s="3">
        <v>1600</v>
      </c>
      <c r="G286" s="3">
        <v>300</v>
      </c>
    </row>
    <row r="287" spans="1:7" x14ac:dyDescent="0.3">
      <c r="A287" s="6">
        <v>38219</v>
      </c>
      <c r="B287" s="3">
        <v>301</v>
      </c>
      <c r="C287" s="3">
        <v>305</v>
      </c>
      <c r="D287" s="3">
        <v>301</v>
      </c>
      <c r="E287" s="3">
        <v>305</v>
      </c>
      <c r="F287" s="3">
        <v>3500</v>
      </c>
      <c r="G287" s="3">
        <v>305</v>
      </c>
    </row>
    <row r="288" spans="1:7" x14ac:dyDescent="0.3">
      <c r="A288" s="6">
        <v>38222</v>
      </c>
      <c r="B288" s="3">
        <v>304.5</v>
      </c>
      <c r="C288" s="3">
        <v>304.5</v>
      </c>
      <c r="D288" s="3">
        <v>302.5</v>
      </c>
      <c r="E288" s="3">
        <v>304.5</v>
      </c>
      <c r="F288" s="3">
        <v>1200</v>
      </c>
      <c r="G288" s="3">
        <v>304.5</v>
      </c>
    </row>
    <row r="289" spans="1:7" x14ac:dyDescent="0.3">
      <c r="A289" s="6">
        <v>38223</v>
      </c>
      <c r="B289" s="3">
        <v>299</v>
      </c>
      <c r="C289" s="3">
        <v>299</v>
      </c>
      <c r="D289" s="3">
        <v>299</v>
      </c>
      <c r="E289" s="3">
        <v>299</v>
      </c>
      <c r="F289" s="3">
        <v>100</v>
      </c>
      <c r="G289" s="3">
        <v>299</v>
      </c>
    </row>
    <row r="290" spans="1:7" x14ac:dyDescent="0.3">
      <c r="A290" s="6">
        <v>38224</v>
      </c>
      <c r="B290" s="3">
        <v>300</v>
      </c>
      <c r="C290" s="3">
        <v>300</v>
      </c>
      <c r="D290" s="3">
        <v>300</v>
      </c>
      <c r="E290" s="3">
        <v>300</v>
      </c>
      <c r="F290" s="3">
        <v>2800</v>
      </c>
      <c r="G290" s="3">
        <v>300</v>
      </c>
    </row>
    <row r="291" spans="1:7" x14ac:dyDescent="0.3">
      <c r="A291" s="6">
        <v>38225</v>
      </c>
      <c r="B291" s="3">
        <v>301.25</v>
      </c>
      <c r="C291" s="3">
        <v>301.25</v>
      </c>
      <c r="D291" s="3">
        <v>301.25</v>
      </c>
      <c r="E291" s="3">
        <v>301.25</v>
      </c>
      <c r="F291" s="3">
        <v>0</v>
      </c>
      <c r="G291" s="3">
        <v>301.25</v>
      </c>
    </row>
    <row r="292" spans="1:7" x14ac:dyDescent="0.3">
      <c r="A292" s="6">
        <v>38226</v>
      </c>
      <c r="B292" s="3">
        <v>301.75</v>
      </c>
      <c r="C292" s="3">
        <v>302.5</v>
      </c>
      <c r="D292" s="3">
        <v>301.25</v>
      </c>
      <c r="E292" s="3">
        <v>301.75</v>
      </c>
      <c r="F292" s="3">
        <v>5300</v>
      </c>
      <c r="G292" s="3">
        <v>301.75</v>
      </c>
    </row>
    <row r="293" spans="1:7" x14ac:dyDescent="0.3">
      <c r="A293" s="6">
        <v>38229</v>
      </c>
      <c r="B293" s="3">
        <v>297.5</v>
      </c>
      <c r="C293" s="3">
        <v>298</v>
      </c>
      <c r="D293" s="3">
        <v>295.5</v>
      </c>
      <c r="E293" s="3">
        <v>298</v>
      </c>
      <c r="F293" s="3">
        <v>8100</v>
      </c>
      <c r="G293" s="3">
        <v>298</v>
      </c>
    </row>
    <row r="294" spans="1:7" x14ac:dyDescent="0.3">
      <c r="A294" s="6">
        <v>38230</v>
      </c>
      <c r="B294" s="3">
        <v>299.5</v>
      </c>
      <c r="C294" s="3">
        <v>302</v>
      </c>
      <c r="D294" s="3">
        <v>299.5</v>
      </c>
      <c r="E294" s="3">
        <v>302</v>
      </c>
      <c r="F294" s="3">
        <v>3000</v>
      </c>
      <c r="G294" s="3">
        <v>302</v>
      </c>
    </row>
    <row r="295" spans="1:7" x14ac:dyDescent="0.3">
      <c r="A295" s="6">
        <v>38231</v>
      </c>
      <c r="B295" s="3">
        <v>315</v>
      </c>
      <c r="C295" s="3">
        <v>315</v>
      </c>
      <c r="D295" s="3">
        <v>312.5</v>
      </c>
      <c r="E295" s="3">
        <v>312.5</v>
      </c>
      <c r="F295" s="3">
        <v>2700</v>
      </c>
      <c r="G295" s="3">
        <v>312.5</v>
      </c>
    </row>
    <row r="296" spans="1:7" x14ac:dyDescent="0.3">
      <c r="A296" s="6">
        <v>38232</v>
      </c>
      <c r="B296" s="3">
        <v>311</v>
      </c>
      <c r="C296" s="3">
        <v>311</v>
      </c>
      <c r="D296" s="3">
        <v>310.5</v>
      </c>
      <c r="E296" s="3">
        <v>310.5</v>
      </c>
      <c r="F296" s="3">
        <v>3100</v>
      </c>
      <c r="G296" s="3">
        <v>310.5</v>
      </c>
    </row>
    <row r="297" spans="1:7" x14ac:dyDescent="0.3">
      <c r="A297" s="6">
        <v>38233</v>
      </c>
      <c r="B297" s="3">
        <v>313</v>
      </c>
      <c r="C297" s="3">
        <v>313.5</v>
      </c>
      <c r="D297" s="3">
        <v>313</v>
      </c>
      <c r="E297" s="3">
        <v>313.5</v>
      </c>
      <c r="F297" s="3">
        <v>1100</v>
      </c>
      <c r="G297" s="3">
        <v>313.5</v>
      </c>
    </row>
    <row r="298" spans="1:7" x14ac:dyDescent="0.3">
      <c r="A298" s="6">
        <v>38236</v>
      </c>
      <c r="B298" s="3">
        <v>310</v>
      </c>
      <c r="C298" s="3">
        <v>310</v>
      </c>
      <c r="D298" s="3">
        <v>308.75</v>
      </c>
      <c r="E298" s="3">
        <v>308.75</v>
      </c>
      <c r="F298" s="3">
        <v>3100</v>
      </c>
      <c r="G298" s="3">
        <v>308.75</v>
      </c>
    </row>
    <row r="299" spans="1:7" x14ac:dyDescent="0.3">
      <c r="A299" s="6">
        <v>38237</v>
      </c>
      <c r="B299" s="3">
        <v>306</v>
      </c>
      <c r="C299" s="3">
        <v>306.5</v>
      </c>
      <c r="D299" s="3">
        <v>305.75</v>
      </c>
      <c r="E299" s="3">
        <v>306.5</v>
      </c>
      <c r="F299" s="3">
        <v>1800</v>
      </c>
      <c r="G299" s="3">
        <v>306.5</v>
      </c>
    </row>
    <row r="300" spans="1:7" x14ac:dyDescent="0.3">
      <c r="A300" s="6">
        <v>38238</v>
      </c>
      <c r="B300" s="3">
        <v>306.5</v>
      </c>
      <c r="C300" s="3">
        <v>306.5</v>
      </c>
      <c r="D300" s="3">
        <v>306.5</v>
      </c>
      <c r="E300" s="3">
        <v>306.5</v>
      </c>
      <c r="F300" s="3">
        <v>100</v>
      </c>
      <c r="G300" s="3">
        <v>306.5</v>
      </c>
    </row>
    <row r="301" spans="1:7" x14ac:dyDescent="0.3">
      <c r="A301" s="6">
        <v>38239</v>
      </c>
      <c r="B301" s="3">
        <v>305</v>
      </c>
      <c r="C301" s="3">
        <v>305.5</v>
      </c>
      <c r="D301" s="3">
        <v>305</v>
      </c>
      <c r="E301" s="3">
        <v>305.5</v>
      </c>
      <c r="F301" s="3">
        <v>1200</v>
      </c>
      <c r="G301" s="3">
        <v>305.5</v>
      </c>
    </row>
    <row r="302" spans="1:7" x14ac:dyDescent="0.3">
      <c r="A302" s="6">
        <v>38240</v>
      </c>
      <c r="B302" s="3">
        <v>304</v>
      </c>
      <c r="C302" s="3">
        <v>305</v>
      </c>
      <c r="D302" s="3">
        <v>304</v>
      </c>
      <c r="E302" s="3">
        <v>304.5</v>
      </c>
      <c r="F302" s="3">
        <v>700</v>
      </c>
      <c r="G302" s="3">
        <v>304.5</v>
      </c>
    </row>
    <row r="303" spans="1:7" x14ac:dyDescent="0.3">
      <c r="A303" s="6">
        <v>38243</v>
      </c>
      <c r="B303" s="3">
        <v>300</v>
      </c>
      <c r="C303" s="3">
        <v>300</v>
      </c>
      <c r="D303" s="3">
        <v>298</v>
      </c>
      <c r="E303" s="3">
        <v>298</v>
      </c>
      <c r="F303" s="3">
        <v>6600</v>
      </c>
      <c r="G303" s="3">
        <v>298</v>
      </c>
    </row>
    <row r="304" spans="1:7" x14ac:dyDescent="0.3">
      <c r="A304" s="6">
        <v>38244</v>
      </c>
      <c r="B304" s="3">
        <v>295.25</v>
      </c>
      <c r="C304" s="3">
        <v>296</v>
      </c>
      <c r="D304" s="3">
        <v>294</v>
      </c>
      <c r="E304" s="3">
        <v>295</v>
      </c>
      <c r="F304" s="3">
        <v>10700</v>
      </c>
      <c r="G304" s="3">
        <v>295</v>
      </c>
    </row>
    <row r="305" spans="1:7" x14ac:dyDescent="0.3">
      <c r="A305" s="6">
        <v>38245</v>
      </c>
      <c r="B305" s="3">
        <v>293.75</v>
      </c>
      <c r="C305" s="3">
        <v>294.75</v>
      </c>
      <c r="D305" s="3">
        <v>293.25</v>
      </c>
      <c r="E305" s="3">
        <v>293.25</v>
      </c>
      <c r="F305" s="3">
        <v>4200</v>
      </c>
      <c r="G305" s="3">
        <v>293.25</v>
      </c>
    </row>
    <row r="306" spans="1:7" x14ac:dyDescent="0.3">
      <c r="A306" s="6">
        <v>38246</v>
      </c>
      <c r="B306" s="3">
        <v>290</v>
      </c>
      <c r="C306" s="3">
        <v>291.25</v>
      </c>
      <c r="D306" s="3">
        <v>288.5</v>
      </c>
      <c r="E306" s="3">
        <v>290</v>
      </c>
      <c r="F306" s="3">
        <v>2500</v>
      </c>
      <c r="G306" s="3">
        <v>290</v>
      </c>
    </row>
    <row r="307" spans="1:7" x14ac:dyDescent="0.3">
      <c r="A307" s="6">
        <v>38247</v>
      </c>
      <c r="B307" s="3">
        <v>290.5</v>
      </c>
      <c r="C307" s="3">
        <v>290.5</v>
      </c>
      <c r="D307" s="3">
        <v>286.25</v>
      </c>
      <c r="E307" s="3">
        <v>286.25</v>
      </c>
      <c r="F307" s="3">
        <v>6200</v>
      </c>
      <c r="G307" s="3">
        <v>286.25</v>
      </c>
    </row>
    <row r="308" spans="1:7" x14ac:dyDescent="0.3">
      <c r="A308" s="6">
        <v>38250</v>
      </c>
      <c r="B308" s="3">
        <v>288.5</v>
      </c>
      <c r="C308" s="3">
        <v>289.75</v>
      </c>
      <c r="D308" s="3">
        <v>288</v>
      </c>
      <c r="E308" s="3">
        <v>288</v>
      </c>
      <c r="F308" s="3">
        <v>5200</v>
      </c>
      <c r="G308" s="3">
        <v>288</v>
      </c>
    </row>
    <row r="309" spans="1:7" x14ac:dyDescent="0.3">
      <c r="A309" s="6">
        <v>38251</v>
      </c>
      <c r="B309" s="3">
        <v>284</v>
      </c>
      <c r="C309" s="3">
        <v>285</v>
      </c>
      <c r="D309" s="3">
        <v>283</v>
      </c>
      <c r="E309" s="3">
        <v>286.5</v>
      </c>
      <c r="F309" s="3">
        <v>4000</v>
      </c>
      <c r="G309" s="3">
        <v>286.5</v>
      </c>
    </row>
    <row r="310" spans="1:7" x14ac:dyDescent="0.3">
      <c r="A310" s="6">
        <v>38252</v>
      </c>
      <c r="B310" s="3">
        <v>286</v>
      </c>
      <c r="C310" s="3">
        <v>291</v>
      </c>
      <c r="D310" s="3">
        <v>286</v>
      </c>
      <c r="E310" s="3">
        <v>291</v>
      </c>
      <c r="F310" s="3">
        <v>9800</v>
      </c>
      <c r="G310" s="3">
        <v>291</v>
      </c>
    </row>
    <row r="311" spans="1:7" x14ac:dyDescent="0.3">
      <c r="A311" s="6">
        <v>38253</v>
      </c>
      <c r="B311" s="3">
        <v>289</v>
      </c>
      <c r="C311" s="3">
        <v>290</v>
      </c>
      <c r="D311" s="3">
        <v>283.5</v>
      </c>
      <c r="E311" s="3">
        <v>284.25</v>
      </c>
      <c r="F311" s="3">
        <v>6800</v>
      </c>
      <c r="G311" s="3">
        <v>284.25</v>
      </c>
    </row>
    <row r="312" spans="1:7" x14ac:dyDescent="0.3">
      <c r="A312" s="6">
        <v>38254</v>
      </c>
      <c r="B312" s="3">
        <v>280.25</v>
      </c>
      <c r="C312" s="3">
        <v>284</v>
      </c>
      <c r="D312" s="3">
        <v>280</v>
      </c>
      <c r="E312" s="3">
        <v>283</v>
      </c>
      <c r="F312" s="3">
        <v>3300</v>
      </c>
      <c r="G312" s="3">
        <v>283</v>
      </c>
    </row>
    <row r="313" spans="1:7" x14ac:dyDescent="0.3">
      <c r="A313" s="6">
        <v>38257</v>
      </c>
      <c r="B313" s="3">
        <v>285</v>
      </c>
      <c r="C313" s="3">
        <v>287</v>
      </c>
      <c r="D313" s="3">
        <v>285</v>
      </c>
      <c r="E313" s="3">
        <v>287</v>
      </c>
      <c r="F313" s="3">
        <v>2500</v>
      </c>
      <c r="G313" s="3">
        <v>287</v>
      </c>
    </row>
    <row r="314" spans="1:7" x14ac:dyDescent="0.3">
      <c r="A314" s="6">
        <v>38258</v>
      </c>
      <c r="B314" s="3">
        <v>287.5</v>
      </c>
      <c r="C314" s="3">
        <v>287.5</v>
      </c>
      <c r="D314" s="3">
        <v>285</v>
      </c>
      <c r="E314" s="3">
        <v>285.5</v>
      </c>
      <c r="F314" s="3">
        <v>19500</v>
      </c>
      <c r="G314" s="3">
        <v>285.5</v>
      </c>
    </row>
    <row r="315" spans="1:7" x14ac:dyDescent="0.3">
      <c r="A315" s="6">
        <v>38259</v>
      </c>
      <c r="B315" s="3">
        <v>283</v>
      </c>
      <c r="C315" s="3">
        <v>284</v>
      </c>
      <c r="D315" s="3">
        <v>281.25</v>
      </c>
      <c r="E315" s="3">
        <v>284</v>
      </c>
      <c r="F315" s="3">
        <v>8300</v>
      </c>
      <c r="G315" s="3">
        <v>284</v>
      </c>
    </row>
    <row r="316" spans="1:7" x14ac:dyDescent="0.3">
      <c r="A316" s="6">
        <v>38260</v>
      </c>
      <c r="B316" s="3">
        <v>283.25</v>
      </c>
      <c r="C316" s="3">
        <v>283.5</v>
      </c>
      <c r="D316" s="3">
        <v>282.25</v>
      </c>
      <c r="E316" s="3">
        <v>283.25</v>
      </c>
      <c r="F316" s="3">
        <v>5100</v>
      </c>
      <c r="G316" s="3">
        <v>283.25</v>
      </c>
    </row>
    <row r="317" spans="1:7" x14ac:dyDescent="0.3">
      <c r="A317" s="6">
        <v>38261</v>
      </c>
      <c r="B317" s="3">
        <v>285</v>
      </c>
      <c r="C317" s="3">
        <v>286</v>
      </c>
      <c r="D317" s="3">
        <v>284.25</v>
      </c>
      <c r="E317" s="3">
        <v>286</v>
      </c>
      <c r="F317" s="3">
        <v>6000</v>
      </c>
      <c r="G317" s="3">
        <v>286</v>
      </c>
    </row>
    <row r="318" spans="1:7" x14ac:dyDescent="0.3">
      <c r="A318" s="6">
        <v>38264</v>
      </c>
      <c r="B318" s="3">
        <v>283</v>
      </c>
      <c r="C318" s="3">
        <v>283</v>
      </c>
      <c r="D318" s="3">
        <v>279.5</v>
      </c>
      <c r="E318" s="3">
        <v>279.5</v>
      </c>
      <c r="F318" s="3">
        <v>8100</v>
      </c>
      <c r="G318" s="3">
        <v>279.5</v>
      </c>
    </row>
    <row r="319" spans="1:7" x14ac:dyDescent="0.3">
      <c r="A319" s="6">
        <v>38265</v>
      </c>
      <c r="B319" s="3">
        <v>281.75</v>
      </c>
      <c r="C319" s="3">
        <v>281.75</v>
      </c>
      <c r="D319" s="3">
        <v>280</v>
      </c>
      <c r="E319" s="3">
        <v>281</v>
      </c>
      <c r="F319" s="3">
        <v>8000</v>
      </c>
      <c r="G319" s="3">
        <v>281</v>
      </c>
    </row>
    <row r="320" spans="1:7" x14ac:dyDescent="0.3">
      <c r="A320" s="6">
        <v>38266</v>
      </c>
      <c r="B320" s="3">
        <v>277.5</v>
      </c>
      <c r="C320" s="3">
        <v>280</v>
      </c>
      <c r="D320" s="3">
        <v>277.5</v>
      </c>
      <c r="E320" s="3">
        <v>280</v>
      </c>
      <c r="F320" s="3">
        <v>3300</v>
      </c>
      <c r="G320" s="3">
        <v>280</v>
      </c>
    </row>
    <row r="321" spans="1:7" x14ac:dyDescent="0.3">
      <c r="A321" s="6">
        <v>38267</v>
      </c>
      <c r="B321" s="3">
        <v>281.25</v>
      </c>
      <c r="C321" s="3">
        <v>282</v>
      </c>
      <c r="D321" s="3">
        <v>280.5</v>
      </c>
      <c r="E321" s="3">
        <v>282</v>
      </c>
      <c r="F321" s="3">
        <v>5400</v>
      </c>
      <c r="G321" s="3">
        <v>282</v>
      </c>
    </row>
    <row r="322" spans="1:7" x14ac:dyDescent="0.3">
      <c r="A322" s="6">
        <v>38268</v>
      </c>
      <c r="B322" s="3">
        <v>284</v>
      </c>
      <c r="C322" s="3">
        <v>286</v>
      </c>
      <c r="D322" s="3">
        <v>283.5</v>
      </c>
      <c r="E322" s="3">
        <v>284</v>
      </c>
      <c r="F322" s="3">
        <v>19600</v>
      </c>
      <c r="G322" s="3">
        <v>284</v>
      </c>
    </row>
    <row r="323" spans="1:7" x14ac:dyDescent="0.3">
      <c r="A323" s="6">
        <v>38271</v>
      </c>
      <c r="B323" s="3">
        <v>287</v>
      </c>
      <c r="C323" s="3">
        <v>292</v>
      </c>
      <c r="D323" s="3">
        <v>287</v>
      </c>
      <c r="E323" s="3">
        <v>291.75</v>
      </c>
      <c r="F323" s="3">
        <v>19100</v>
      </c>
      <c r="G323" s="3">
        <v>291.75</v>
      </c>
    </row>
    <row r="324" spans="1:7" x14ac:dyDescent="0.3">
      <c r="A324" s="6">
        <v>38272</v>
      </c>
      <c r="B324" s="3">
        <v>293.5</v>
      </c>
      <c r="C324" s="3">
        <v>294</v>
      </c>
      <c r="D324" s="3">
        <v>289.5</v>
      </c>
      <c r="E324" s="3">
        <v>289.5</v>
      </c>
      <c r="F324" s="3">
        <v>3600</v>
      </c>
      <c r="G324" s="3">
        <v>289.5</v>
      </c>
    </row>
    <row r="325" spans="1:7" x14ac:dyDescent="0.3">
      <c r="A325" s="6">
        <v>38273</v>
      </c>
      <c r="B325" s="3">
        <v>284.5</v>
      </c>
      <c r="C325" s="3">
        <v>284.5</v>
      </c>
      <c r="D325" s="3">
        <v>282</v>
      </c>
      <c r="E325" s="3">
        <v>282.5</v>
      </c>
      <c r="F325" s="3">
        <v>7700</v>
      </c>
      <c r="G325" s="3">
        <v>282.5</v>
      </c>
    </row>
    <row r="326" spans="1:7" x14ac:dyDescent="0.3">
      <c r="A326" s="6">
        <v>38274</v>
      </c>
      <c r="B326" s="3">
        <v>285</v>
      </c>
      <c r="C326" s="3">
        <v>285</v>
      </c>
      <c r="D326" s="3">
        <v>281.75</v>
      </c>
      <c r="E326" s="3">
        <v>283.5</v>
      </c>
      <c r="F326" s="3">
        <v>16400</v>
      </c>
      <c r="G326" s="3">
        <v>283.5</v>
      </c>
    </row>
    <row r="327" spans="1:7" x14ac:dyDescent="0.3">
      <c r="A327" s="6">
        <v>38275</v>
      </c>
      <c r="B327" s="3">
        <v>282.75</v>
      </c>
      <c r="C327" s="3">
        <v>287</v>
      </c>
      <c r="D327" s="3">
        <v>282</v>
      </c>
      <c r="E327" s="3">
        <v>286.5</v>
      </c>
      <c r="F327" s="3">
        <v>19700</v>
      </c>
      <c r="G327" s="3">
        <v>286.5</v>
      </c>
    </row>
    <row r="328" spans="1:7" x14ac:dyDescent="0.3">
      <c r="A328" s="6">
        <v>38278</v>
      </c>
      <c r="B328" s="3">
        <v>285.5</v>
      </c>
      <c r="C328" s="3">
        <v>288</v>
      </c>
      <c r="D328" s="3">
        <v>284.25</v>
      </c>
      <c r="E328" s="3">
        <v>284.5</v>
      </c>
      <c r="F328" s="3">
        <v>28100</v>
      </c>
      <c r="G328" s="3">
        <v>284.5</v>
      </c>
    </row>
    <row r="329" spans="1:7" x14ac:dyDescent="0.3">
      <c r="A329" s="6">
        <v>38279</v>
      </c>
      <c r="B329" s="3">
        <v>282.25</v>
      </c>
      <c r="C329" s="3">
        <v>282.5</v>
      </c>
      <c r="D329" s="3">
        <v>280.25</v>
      </c>
      <c r="E329" s="3">
        <v>281.5</v>
      </c>
      <c r="F329" s="3">
        <v>14300</v>
      </c>
      <c r="G329" s="3">
        <v>281.5</v>
      </c>
    </row>
    <row r="330" spans="1:7" x14ac:dyDescent="0.3">
      <c r="A330" s="6">
        <v>38280</v>
      </c>
      <c r="B330" s="3">
        <v>279.25</v>
      </c>
      <c r="C330" s="3">
        <v>279.25</v>
      </c>
      <c r="D330" s="3">
        <v>276</v>
      </c>
      <c r="E330" s="3">
        <v>277.75</v>
      </c>
      <c r="F330" s="3">
        <v>13100</v>
      </c>
      <c r="G330" s="3">
        <v>277.75</v>
      </c>
    </row>
    <row r="331" spans="1:7" x14ac:dyDescent="0.3">
      <c r="A331" s="6">
        <v>38281</v>
      </c>
      <c r="B331" s="3">
        <v>274.25</v>
      </c>
      <c r="C331" s="3">
        <v>277.5</v>
      </c>
      <c r="D331" s="3">
        <v>274.25</v>
      </c>
      <c r="E331" s="3">
        <v>276.63</v>
      </c>
      <c r="F331" s="3">
        <v>4700</v>
      </c>
      <c r="G331" s="3">
        <v>276.63</v>
      </c>
    </row>
    <row r="332" spans="1:7" x14ac:dyDescent="0.3">
      <c r="A332" s="6">
        <v>38282</v>
      </c>
      <c r="B332" s="3">
        <v>280</v>
      </c>
      <c r="C332" s="3">
        <v>281</v>
      </c>
      <c r="D332" s="3">
        <v>279.5</v>
      </c>
      <c r="E332" s="3">
        <v>280</v>
      </c>
      <c r="F332" s="3">
        <v>8200</v>
      </c>
      <c r="G332" s="3">
        <v>280</v>
      </c>
    </row>
    <row r="333" spans="1:7" x14ac:dyDescent="0.3">
      <c r="A333" s="6">
        <v>38285</v>
      </c>
      <c r="B333" s="3">
        <v>286</v>
      </c>
      <c r="C333" s="3">
        <v>287.5</v>
      </c>
      <c r="D333" s="3">
        <v>285.5</v>
      </c>
      <c r="E333" s="3">
        <v>287</v>
      </c>
      <c r="F333" s="3">
        <v>10300</v>
      </c>
      <c r="G333" s="3">
        <v>287</v>
      </c>
    </row>
    <row r="334" spans="1:7" x14ac:dyDescent="0.3">
      <c r="A334" s="6">
        <v>38286</v>
      </c>
      <c r="B334" s="3">
        <v>287</v>
      </c>
      <c r="C334" s="3">
        <v>287</v>
      </c>
      <c r="D334" s="3">
        <v>283</v>
      </c>
      <c r="E334" s="3">
        <v>284</v>
      </c>
      <c r="F334" s="3">
        <v>7900</v>
      </c>
      <c r="G334" s="3">
        <v>284</v>
      </c>
    </row>
    <row r="335" spans="1:7" x14ac:dyDescent="0.3">
      <c r="A335" s="6">
        <v>38287</v>
      </c>
      <c r="B335" s="3">
        <v>284.75</v>
      </c>
      <c r="C335" s="3">
        <v>285.25</v>
      </c>
      <c r="D335" s="3">
        <v>283.75</v>
      </c>
      <c r="E335" s="3">
        <v>283.75</v>
      </c>
      <c r="F335" s="3">
        <v>14500</v>
      </c>
      <c r="G335" s="3">
        <v>283.75</v>
      </c>
    </row>
    <row r="336" spans="1:7" x14ac:dyDescent="0.3">
      <c r="A336" s="6">
        <v>38288</v>
      </c>
      <c r="B336" s="3">
        <v>285</v>
      </c>
      <c r="C336" s="3">
        <v>285</v>
      </c>
      <c r="D336" s="3">
        <v>281.5</v>
      </c>
      <c r="E336" s="3">
        <v>282.5</v>
      </c>
      <c r="F336" s="3">
        <v>38400</v>
      </c>
      <c r="G336" s="3">
        <v>282.5</v>
      </c>
    </row>
    <row r="337" spans="1:7" x14ac:dyDescent="0.3">
      <c r="A337" s="6">
        <v>38289</v>
      </c>
      <c r="B337" s="3">
        <v>282</v>
      </c>
      <c r="C337" s="3">
        <v>283.75</v>
      </c>
      <c r="D337" s="3">
        <v>282</v>
      </c>
      <c r="E337" s="3">
        <v>283.75</v>
      </c>
      <c r="F337" s="3">
        <v>13100</v>
      </c>
      <c r="G337" s="3">
        <v>283.75</v>
      </c>
    </row>
    <row r="338" spans="1:7" x14ac:dyDescent="0.3">
      <c r="A338" s="6">
        <v>38292</v>
      </c>
      <c r="B338" s="3">
        <v>262</v>
      </c>
      <c r="C338" s="3">
        <v>262</v>
      </c>
      <c r="D338" s="3">
        <v>261</v>
      </c>
      <c r="E338" s="3">
        <v>261</v>
      </c>
      <c r="F338" s="3">
        <v>3500</v>
      </c>
      <c r="G338" s="3">
        <v>261</v>
      </c>
    </row>
    <row r="339" spans="1:7" x14ac:dyDescent="0.3">
      <c r="A339" s="6">
        <v>38293</v>
      </c>
      <c r="B339" s="3">
        <v>259</v>
      </c>
      <c r="C339" s="3">
        <v>259.25</v>
      </c>
      <c r="D339" s="3">
        <v>259</v>
      </c>
      <c r="E339" s="3">
        <v>259</v>
      </c>
      <c r="F339" s="3">
        <v>5300</v>
      </c>
      <c r="G339" s="3">
        <v>259</v>
      </c>
    </row>
    <row r="340" spans="1:7" x14ac:dyDescent="0.3">
      <c r="A340" s="6">
        <v>38294</v>
      </c>
      <c r="B340" s="3">
        <v>257.75</v>
      </c>
      <c r="C340" s="3">
        <v>260.5</v>
      </c>
      <c r="D340" s="3">
        <v>257.75</v>
      </c>
      <c r="E340" s="3">
        <v>260.5</v>
      </c>
      <c r="F340" s="3">
        <v>8500</v>
      </c>
      <c r="G340" s="3">
        <v>260.5</v>
      </c>
    </row>
    <row r="341" spans="1:7" x14ac:dyDescent="0.3">
      <c r="A341" s="6">
        <v>38295</v>
      </c>
      <c r="B341" s="3">
        <v>260.25</v>
      </c>
      <c r="C341" s="3">
        <v>261.25</v>
      </c>
      <c r="D341" s="3">
        <v>260.25</v>
      </c>
      <c r="E341" s="3">
        <v>260.5</v>
      </c>
      <c r="F341" s="3">
        <v>5800</v>
      </c>
      <c r="G341" s="3">
        <v>260.5</v>
      </c>
    </row>
    <row r="342" spans="1:7" x14ac:dyDescent="0.3">
      <c r="A342" s="6">
        <v>38296</v>
      </c>
      <c r="B342" s="3">
        <v>260.75</v>
      </c>
      <c r="C342" s="3">
        <v>260.75</v>
      </c>
      <c r="D342" s="3">
        <v>259.5</v>
      </c>
      <c r="E342" s="3">
        <v>259.5</v>
      </c>
      <c r="F342" s="3">
        <v>3900</v>
      </c>
      <c r="G342" s="3">
        <v>259.5</v>
      </c>
    </row>
    <row r="343" spans="1:7" x14ac:dyDescent="0.3">
      <c r="A343" s="6">
        <v>38299</v>
      </c>
      <c r="B343" s="3">
        <v>260</v>
      </c>
      <c r="C343" s="3">
        <v>260</v>
      </c>
      <c r="D343" s="3">
        <v>259</v>
      </c>
      <c r="E343" s="3">
        <v>259</v>
      </c>
      <c r="F343" s="3">
        <v>3500</v>
      </c>
      <c r="G343" s="3">
        <v>259</v>
      </c>
    </row>
    <row r="344" spans="1:7" x14ac:dyDescent="0.3">
      <c r="A344" s="6">
        <v>38300</v>
      </c>
      <c r="B344" s="3">
        <v>258</v>
      </c>
      <c r="C344" s="3">
        <v>258</v>
      </c>
      <c r="D344" s="3">
        <v>257.25</v>
      </c>
      <c r="E344" s="3">
        <v>257.5</v>
      </c>
      <c r="F344" s="3">
        <v>8700</v>
      </c>
      <c r="G344" s="3">
        <v>257.5</v>
      </c>
    </row>
    <row r="345" spans="1:7" x14ac:dyDescent="0.3">
      <c r="A345" s="6">
        <v>38301</v>
      </c>
      <c r="B345" s="3">
        <v>255</v>
      </c>
      <c r="C345" s="3">
        <v>255</v>
      </c>
      <c r="D345" s="3">
        <v>253</v>
      </c>
      <c r="E345" s="3">
        <v>252.38</v>
      </c>
      <c r="F345" s="3">
        <v>8600</v>
      </c>
      <c r="G345" s="3">
        <v>252.38</v>
      </c>
    </row>
    <row r="346" spans="1:7" x14ac:dyDescent="0.3">
      <c r="A346" s="6">
        <v>38302</v>
      </c>
      <c r="B346" s="3">
        <v>252.75</v>
      </c>
      <c r="C346" s="3">
        <v>254</v>
      </c>
      <c r="D346" s="3">
        <v>251.5</v>
      </c>
      <c r="E346" s="3">
        <v>251.5</v>
      </c>
      <c r="F346" s="3">
        <v>5900</v>
      </c>
      <c r="G346" s="3">
        <v>251.5</v>
      </c>
    </row>
    <row r="347" spans="1:7" x14ac:dyDescent="0.3">
      <c r="A347" s="6">
        <v>38303</v>
      </c>
      <c r="B347" s="3">
        <v>252</v>
      </c>
      <c r="C347" s="3">
        <v>252</v>
      </c>
      <c r="D347" s="3">
        <v>251.75</v>
      </c>
      <c r="E347" s="3">
        <v>251.75</v>
      </c>
      <c r="F347" s="3">
        <v>1500</v>
      </c>
      <c r="G347" s="3">
        <v>251.75</v>
      </c>
    </row>
    <row r="348" spans="1:7" x14ac:dyDescent="0.3">
      <c r="A348" s="6">
        <v>38306</v>
      </c>
      <c r="B348" s="3">
        <v>252.5</v>
      </c>
      <c r="C348" s="3">
        <v>252.75</v>
      </c>
      <c r="D348" s="3">
        <v>252.25</v>
      </c>
      <c r="E348" s="3">
        <v>252.75</v>
      </c>
      <c r="F348" s="3">
        <v>1800</v>
      </c>
      <c r="G348" s="3">
        <v>252.75</v>
      </c>
    </row>
    <row r="349" spans="1:7" x14ac:dyDescent="0.3">
      <c r="A349" s="6">
        <v>38307</v>
      </c>
      <c r="B349" s="3">
        <v>254</v>
      </c>
      <c r="C349" s="3">
        <v>254.25</v>
      </c>
      <c r="D349" s="3">
        <v>254</v>
      </c>
      <c r="E349" s="3">
        <v>254.25</v>
      </c>
      <c r="F349" s="3">
        <v>1500</v>
      </c>
      <c r="G349" s="3">
        <v>254.25</v>
      </c>
    </row>
    <row r="350" spans="1:7" x14ac:dyDescent="0.3">
      <c r="A350" s="6">
        <v>38308</v>
      </c>
      <c r="B350" s="3">
        <v>253.5</v>
      </c>
      <c r="C350" s="3">
        <v>253.5</v>
      </c>
      <c r="D350" s="3">
        <v>246</v>
      </c>
      <c r="E350" s="3">
        <v>246</v>
      </c>
      <c r="F350" s="3">
        <v>10700</v>
      </c>
      <c r="G350" s="3">
        <v>246</v>
      </c>
    </row>
    <row r="351" spans="1:7" x14ac:dyDescent="0.3">
      <c r="A351" s="6">
        <v>38309</v>
      </c>
      <c r="B351" s="3">
        <v>244.5</v>
      </c>
      <c r="C351" s="3">
        <v>246</v>
      </c>
      <c r="D351" s="3">
        <v>244</v>
      </c>
      <c r="E351" s="3">
        <v>244</v>
      </c>
      <c r="F351" s="3">
        <v>6600</v>
      </c>
      <c r="G351" s="3">
        <v>244</v>
      </c>
    </row>
    <row r="352" spans="1:7" x14ac:dyDescent="0.3">
      <c r="A352" s="6">
        <v>38310</v>
      </c>
      <c r="B352" s="3">
        <v>246.25</v>
      </c>
      <c r="C352" s="3">
        <v>246.25</v>
      </c>
      <c r="D352" s="3">
        <v>244</v>
      </c>
      <c r="E352" s="3">
        <v>244</v>
      </c>
      <c r="F352" s="3">
        <v>6900</v>
      </c>
      <c r="G352" s="3">
        <v>244</v>
      </c>
    </row>
    <row r="353" spans="1:7" x14ac:dyDescent="0.3">
      <c r="A353" s="6">
        <v>38313</v>
      </c>
      <c r="B353" s="3">
        <v>245</v>
      </c>
      <c r="C353" s="3">
        <v>248</v>
      </c>
      <c r="D353" s="3">
        <v>244.5</v>
      </c>
      <c r="E353" s="3">
        <v>248</v>
      </c>
      <c r="F353" s="3">
        <v>3600</v>
      </c>
      <c r="G353" s="3">
        <v>248</v>
      </c>
    </row>
    <row r="354" spans="1:7" x14ac:dyDescent="0.3">
      <c r="A354" s="6">
        <v>38314</v>
      </c>
      <c r="B354" s="3">
        <v>248</v>
      </c>
      <c r="C354" s="3">
        <v>248.75</v>
      </c>
      <c r="D354" s="3">
        <v>244.5</v>
      </c>
      <c r="E354" s="3">
        <v>244.5</v>
      </c>
      <c r="F354" s="3">
        <v>7800</v>
      </c>
      <c r="G354" s="3">
        <v>244.5</v>
      </c>
    </row>
    <row r="355" spans="1:7" x14ac:dyDescent="0.3">
      <c r="A355" s="6">
        <v>38315</v>
      </c>
      <c r="B355" s="3">
        <v>245</v>
      </c>
      <c r="C355" s="3">
        <v>246</v>
      </c>
      <c r="D355" s="3">
        <v>245</v>
      </c>
      <c r="E355" s="3">
        <v>245.75</v>
      </c>
      <c r="F355" s="3">
        <v>8100</v>
      </c>
      <c r="G355" s="3">
        <v>245.75</v>
      </c>
    </row>
    <row r="356" spans="1:7" x14ac:dyDescent="0.3">
      <c r="A356" s="6">
        <v>38316</v>
      </c>
      <c r="B356" s="3">
        <v>248</v>
      </c>
      <c r="C356" s="3">
        <v>250.25</v>
      </c>
      <c r="D356" s="3">
        <v>248</v>
      </c>
      <c r="E356" s="3">
        <v>250</v>
      </c>
      <c r="F356" s="3">
        <v>6400</v>
      </c>
      <c r="G356" s="3">
        <v>250</v>
      </c>
    </row>
    <row r="357" spans="1:7" x14ac:dyDescent="0.3">
      <c r="A357" s="6">
        <v>38317</v>
      </c>
      <c r="B357" s="3">
        <v>247.5</v>
      </c>
      <c r="C357" s="3">
        <v>247.5</v>
      </c>
      <c r="D357" s="3">
        <v>245</v>
      </c>
      <c r="E357" s="3">
        <v>245.5</v>
      </c>
      <c r="F357" s="3">
        <v>18000</v>
      </c>
      <c r="G357" s="3">
        <v>245.5</v>
      </c>
    </row>
    <row r="358" spans="1:7" x14ac:dyDescent="0.3">
      <c r="A358" s="6">
        <v>38320</v>
      </c>
      <c r="B358" s="3">
        <v>248</v>
      </c>
      <c r="C358" s="3">
        <v>249</v>
      </c>
      <c r="D358" s="3">
        <v>247.5</v>
      </c>
      <c r="E358" s="3">
        <v>247.5</v>
      </c>
      <c r="F358" s="3">
        <v>12400</v>
      </c>
      <c r="G358" s="3">
        <v>247.5</v>
      </c>
    </row>
    <row r="359" spans="1:7" x14ac:dyDescent="0.3">
      <c r="A359" s="6">
        <v>38321</v>
      </c>
      <c r="B359" s="3">
        <v>245.5</v>
      </c>
      <c r="C359" s="3">
        <v>245.75</v>
      </c>
      <c r="D359" s="3">
        <v>244.25</v>
      </c>
      <c r="E359" s="3">
        <v>244.13</v>
      </c>
      <c r="F359" s="3">
        <v>20800</v>
      </c>
      <c r="G359" s="3">
        <v>244.13</v>
      </c>
    </row>
    <row r="360" spans="1:7" x14ac:dyDescent="0.3">
      <c r="A360" s="6">
        <v>38322</v>
      </c>
      <c r="B360" s="3">
        <v>234.5</v>
      </c>
      <c r="C360" s="3">
        <v>234.5</v>
      </c>
      <c r="D360" s="3">
        <v>231.5</v>
      </c>
      <c r="E360" s="3">
        <v>231.5</v>
      </c>
      <c r="F360" s="3">
        <v>10400</v>
      </c>
      <c r="G360" s="3">
        <v>231.5</v>
      </c>
    </row>
    <row r="361" spans="1:7" x14ac:dyDescent="0.3">
      <c r="A361" s="6">
        <v>38323</v>
      </c>
      <c r="B361" s="3">
        <v>229.75</v>
      </c>
      <c r="C361" s="3">
        <v>230</v>
      </c>
      <c r="D361" s="3">
        <v>228.25</v>
      </c>
      <c r="E361" s="3">
        <v>228.25</v>
      </c>
      <c r="F361" s="3">
        <v>6400</v>
      </c>
      <c r="G361" s="3">
        <v>228.25</v>
      </c>
    </row>
    <row r="362" spans="1:7" x14ac:dyDescent="0.3">
      <c r="A362" s="6">
        <v>38324</v>
      </c>
      <c r="B362" s="3">
        <v>226</v>
      </c>
      <c r="C362" s="3">
        <v>226</v>
      </c>
      <c r="D362" s="3">
        <v>223.5</v>
      </c>
      <c r="E362" s="3">
        <v>223.5</v>
      </c>
      <c r="F362" s="3">
        <v>5200</v>
      </c>
      <c r="G362" s="3">
        <v>223.5</v>
      </c>
    </row>
    <row r="363" spans="1:7" x14ac:dyDescent="0.3">
      <c r="A363" s="6">
        <v>38327</v>
      </c>
      <c r="B363" s="3">
        <v>221</v>
      </c>
      <c r="C363" s="3">
        <v>223</v>
      </c>
      <c r="D363" s="3">
        <v>219</v>
      </c>
      <c r="E363" s="3">
        <v>222.5</v>
      </c>
      <c r="F363" s="3">
        <v>16800</v>
      </c>
      <c r="G363" s="3">
        <v>222.5</v>
      </c>
    </row>
    <row r="364" spans="1:7" x14ac:dyDescent="0.3">
      <c r="A364" s="6">
        <v>38328</v>
      </c>
      <c r="B364" s="3">
        <v>224</v>
      </c>
      <c r="C364" s="3">
        <v>224.5</v>
      </c>
      <c r="D364" s="3">
        <v>223</v>
      </c>
      <c r="E364" s="3">
        <v>224.5</v>
      </c>
      <c r="F364" s="3">
        <v>4100</v>
      </c>
      <c r="G364" s="3">
        <v>224.5</v>
      </c>
    </row>
    <row r="365" spans="1:7" x14ac:dyDescent="0.3">
      <c r="A365" s="6">
        <v>38329</v>
      </c>
      <c r="B365" s="3">
        <v>222.5</v>
      </c>
      <c r="C365" s="3">
        <v>222.5</v>
      </c>
      <c r="D365" s="3">
        <v>220.25</v>
      </c>
      <c r="E365" s="3">
        <v>221</v>
      </c>
      <c r="F365" s="3">
        <v>9200</v>
      </c>
      <c r="G365" s="3">
        <v>221</v>
      </c>
    </row>
    <row r="366" spans="1:7" x14ac:dyDescent="0.3">
      <c r="A366" s="6">
        <v>38330</v>
      </c>
      <c r="B366" s="3">
        <v>223</v>
      </c>
      <c r="C366" s="3">
        <v>223</v>
      </c>
      <c r="D366" s="3">
        <v>218</v>
      </c>
      <c r="E366" s="3">
        <v>218</v>
      </c>
      <c r="F366" s="3">
        <v>11300</v>
      </c>
      <c r="G366" s="3">
        <v>218</v>
      </c>
    </row>
    <row r="367" spans="1:7" x14ac:dyDescent="0.3">
      <c r="A367" s="6">
        <v>38331</v>
      </c>
      <c r="B367" s="3">
        <v>219</v>
      </c>
      <c r="C367" s="3">
        <v>220</v>
      </c>
      <c r="D367" s="3">
        <v>218</v>
      </c>
      <c r="E367" s="3">
        <v>220</v>
      </c>
      <c r="F367" s="3">
        <v>4700</v>
      </c>
      <c r="G367" s="3">
        <v>220</v>
      </c>
    </row>
    <row r="368" spans="1:7" x14ac:dyDescent="0.3">
      <c r="A368" s="6">
        <v>38334</v>
      </c>
      <c r="B368" s="3">
        <v>219</v>
      </c>
      <c r="C368" s="3">
        <v>219</v>
      </c>
      <c r="D368" s="3">
        <v>218</v>
      </c>
      <c r="E368" s="3">
        <v>219</v>
      </c>
      <c r="F368" s="3">
        <v>800</v>
      </c>
      <c r="G368" s="3">
        <v>219</v>
      </c>
    </row>
    <row r="369" spans="1:7" x14ac:dyDescent="0.3">
      <c r="A369" s="6">
        <v>38335</v>
      </c>
      <c r="B369" s="3">
        <v>221</v>
      </c>
      <c r="C369" s="3">
        <v>223</v>
      </c>
      <c r="D369" s="3">
        <v>221</v>
      </c>
      <c r="E369" s="3">
        <v>223</v>
      </c>
      <c r="F369" s="3">
        <v>2500</v>
      </c>
      <c r="G369" s="3">
        <v>223</v>
      </c>
    </row>
    <row r="370" spans="1:7" x14ac:dyDescent="0.3">
      <c r="A370" s="6">
        <v>38336</v>
      </c>
      <c r="B370" s="3">
        <v>220.5</v>
      </c>
      <c r="C370" s="3">
        <v>220.5</v>
      </c>
      <c r="D370" s="3">
        <v>219.75</v>
      </c>
      <c r="E370" s="3">
        <v>219.75</v>
      </c>
      <c r="F370" s="3">
        <v>5000</v>
      </c>
      <c r="G370" s="3">
        <v>219.75</v>
      </c>
    </row>
    <row r="371" spans="1:7" x14ac:dyDescent="0.3">
      <c r="A371" s="6">
        <v>38337</v>
      </c>
      <c r="B371" s="3">
        <v>221</v>
      </c>
      <c r="C371" s="3">
        <v>221</v>
      </c>
      <c r="D371" s="3">
        <v>217.75</v>
      </c>
      <c r="E371" s="3">
        <v>217.75</v>
      </c>
      <c r="F371" s="3">
        <v>10900</v>
      </c>
      <c r="G371" s="3">
        <v>217.75</v>
      </c>
    </row>
    <row r="372" spans="1:7" x14ac:dyDescent="0.3">
      <c r="A372" s="6">
        <v>38338</v>
      </c>
      <c r="B372" s="3">
        <v>216.25</v>
      </c>
      <c r="C372" s="3">
        <v>216.25</v>
      </c>
      <c r="D372" s="3">
        <v>214</v>
      </c>
      <c r="E372" s="3">
        <v>214</v>
      </c>
      <c r="F372" s="3">
        <v>4900</v>
      </c>
      <c r="G372" s="3">
        <v>214</v>
      </c>
    </row>
    <row r="373" spans="1:7" x14ac:dyDescent="0.3">
      <c r="A373" s="6">
        <v>38341</v>
      </c>
      <c r="B373" s="3">
        <v>214</v>
      </c>
      <c r="C373" s="3">
        <v>214</v>
      </c>
      <c r="D373" s="3">
        <v>212.5</v>
      </c>
      <c r="E373" s="3">
        <v>212.75</v>
      </c>
      <c r="F373" s="3">
        <v>6600</v>
      </c>
      <c r="G373" s="3">
        <v>212.75</v>
      </c>
    </row>
    <row r="374" spans="1:7" x14ac:dyDescent="0.3">
      <c r="A374" s="6">
        <v>38342</v>
      </c>
      <c r="B374" s="3">
        <v>211.5</v>
      </c>
      <c r="C374" s="3">
        <v>215</v>
      </c>
      <c r="D374" s="3">
        <v>211.5</v>
      </c>
      <c r="E374" s="3">
        <v>213.75</v>
      </c>
      <c r="F374" s="3">
        <v>7500</v>
      </c>
      <c r="G374" s="3">
        <v>213.75</v>
      </c>
    </row>
    <row r="375" spans="1:7" x14ac:dyDescent="0.3">
      <c r="A375" s="6">
        <v>38343</v>
      </c>
      <c r="B375" s="3">
        <v>213</v>
      </c>
      <c r="C375" s="3">
        <v>213</v>
      </c>
      <c r="D375" s="3">
        <v>213</v>
      </c>
      <c r="E375" s="3">
        <v>213</v>
      </c>
      <c r="F375" s="3">
        <v>2000</v>
      </c>
      <c r="G375" s="3">
        <v>213</v>
      </c>
    </row>
    <row r="376" spans="1:7" x14ac:dyDescent="0.3">
      <c r="A376" s="6">
        <v>38344</v>
      </c>
      <c r="B376" s="3">
        <v>212</v>
      </c>
      <c r="C376" s="3">
        <v>212</v>
      </c>
      <c r="D376" s="3">
        <v>211</v>
      </c>
      <c r="E376" s="3">
        <v>211</v>
      </c>
      <c r="F376" s="3">
        <v>2000</v>
      </c>
      <c r="G376" s="3">
        <v>211</v>
      </c>
    </row>
    <row r="377" spans="1:7" x14ac:dyDescent="0.3">
      <c r="A377" s="6">
        <v>38348</v>
      </c>
      <c r="B377" s="3">
        <v>208.5</v>
      </c>
      <c r="C377" s="3">
        <v>208.5</v>
      </c>
      <c r="D377" s="3">
        <v>206</v>
      </c>
      <c r="E377" s="3">
        <v>206</v>
      </c>
      <c r="F377" s="3">
        <v>6700</v>
      </c>
      <c r="G377" s="3">
        <v>206</v>
      </c>
    </row>
    <row r="378" spans="1:7" x14ac:dyDescent="0.3">
      <c r="A378" s="6">
        <v>38349</v>
      </c>
      <c r="B378" s="3">
        <v>200</v>
      </c>
      <c r="C378" s="3">
        <v>200.75</v>
      </c>
      <c r="D378" s="3">
        <v>198.5</v>
      </c>
      <c r="E378" s="3">
        <v>200.75</v>
      </c>
      <c r="F378" s="3">
        <v>11100</v>
      </c>
      <c r="G378" s="3">
        <v>200.75</v>
      </c>
    </row>
    <row r="379" spans="1:7" x14ac:dyDescent="0.3">
      <c r="A379" s="6">
        <v>38350</v>
      </c>
      <c r="B379" s="3">
        <v>200</v>
      </c>
      <c r="C379" s="3">
        <v>200</v>
      </c>
      <c r="D379" s="3">
        <v>197</v>
      </c>
      <c r="E379" s="3">
        <v>197</v>
      </c>
      <c r="F379" s="3">
        <v>6800</v>
      </c>
      <c r="G379" s="3">
        <v>197</v>
      </c>
    </row>
    <row r="380" spans="1:7" x14ac:dyDescent="0.3">
      <c r="A380" s="6">
        <v>38351</v>
      </c>
      <c r="B380" s="3">
        <v>199.25</v>
      </c>
      <c r="C380" s="3">
        <v>200</v>
      </c>
      <c r="D380" s="3">
        <v>199</v>
      </c>
      <c r="E380" s="3">
        <v>199</v>
      </c>
      <c r="F380" s="3">
        <v>5000</v>
      </c>
      <c r="G380" s="3">
        <v>199</v>
      </c>
    </row>
    <row r="381" spans="1:7" x14ac:dyDescent="0.3">
      <c r="A381" s="6">
        <v>38355</v>
      </c>
      <c r="B381" s="3">
        <v>171</v>
      </c>
      <c r="C381" s="3">
        <v>171</v>
      </c>
      <c r="D381" s="3">
        <v>166</v>
      </c>
      <c r="E381" s="3">
        <v>166</v>
      </c>
      <c r="F381" s="3">
        <v>69</v>
      </c>
      <c r="G381" s="3">
        <v>164.25</v>
      </c>
    </row>
    <row r="382" spans="1:7" x14ac:dyDescent="0.3">
      <c r="A382" s="6">
        <v>38356</v>
      </c>
      <c r="B382" s="3">
        <v>165</v>
      </c>
      <c r="C382" s="3">
        <v>167.5</v>
      </c>
      <c r="D382" s="3">
        <v>165</v>
      </c>
      <c r="E382" s="3">
        <v>167.5</v>
      </c>
      <c r="F382" s="3">
        <v>52</v>
      </c>
      <c r="G382" s="3">
        <v>167.5</v>
      </c>
    </row>
    <row r="383" spans="1:7" x14ac:dyDescent="0.3">
      <c r="A383" s="6">
        <v>38357</v>
      </c>
      <c r="B383" s="3">
        <v>172</v>
      </c>
      <c r="C383" s="3">
        <v>172</v>
      </c>
      <c r="D383" s="3">
        <v>171</v>
      </c>
      <c r="E383" s="3">
        <v>171</v>
      </c>
      <c r="F383" s="3">
        <v>30</v>
      </c>
      <c r="G383" s="3">
        <v>171</v>
      </c>
    </row>
    <row r="384" spans="1:7" x14ac:dyDescent="0.3">
      <c r="A384" s="6">
        <v>38359</v>
      </c>
      <c r="B384" s="3">
        <v>162.75</v>
      </c>
      <c r="C384" s="3">
        <v>162.75</v>
      </c>
      <c r="D384" s="3">
        <v>160</v>
      </c>
      <c r="E384" s="3">
        <v>160</v>
      </c>
      <c r="F384" s="3">
        <v>145</v>
      </c>
      <c r="G384" s="3">
        <v>160</v>
      </c>
    </row>
    <row r="385" spans="1:7" x14ac:dyDescent="0.3">
      <c r="A385" s="6">
        <v>38362</v>
      </c>
      <c r="B385" s="3">
        <v>157</v>
      </c>
      <c r="C385" s="3">
        <v>158.5</v>
      </c>
      <c r="D385" s="3">
        <v>154.5</v>
      </c>
      <c r="E385" s="3">
        <v>158.5</v>
      </c>
      <c r="F385" s="3">
        <v>80</v>
      </c>
      <c r="G385" s="3">
        <v>158.5</v>
      </c>
    </row>
    <row r="386" spans="1:7" x14ac:dyDescent="0.3">
      <c r="A386" s="6">
        <v>38363</v>
      </c>
      <c r="B386" s="3">
        <v>155.5</v>
      </c>
      <c r="C386" s="3">
        <v>155.5</v>
      </c>
      <c r="D386" s="3">
        <v>155</v>
      </c>
      <c r="E386" s="3">
        <v>155</v>
      </c>
      <c r="F386" s="3">
        <v>17</v>
      </c>
      <c r="G386" s="3">
        <v>155</v>
      </c>
    </row>
    <row r="387" spans="1:7" x14ac:dyDescent="0.3">
      <c r="A387" s="6">
        <v>38364</v>
      </c>
      <c r="B387" s="3">
        <v>149.75</v>
      </c>
      <c r="C387" s="3">
        <v>150</v>
      </c>
      <c r="D387" s="3">
        <v>147</v>
      </c>
      <c r="E387" s="3">
        <v>148</v>
      </c>
      <c r="F387" s="3">
        <v>74</v>
      </c>
      <c r="G387" s="3">
        <v>148.88</v>
      </c>
    </row>
    <row r="388" spans="1:7" x14ac:dyDescent="0.3">
      <c r="A388" s="6">
        <v>38365</v>
      </c>
      <c r="B388" s="3">
        <v>152.5</v>
      </c>
      <c r="C388" s="3">
        <v>156</v>
      </c>
      <c r="D388" s="3">
        <v>152.5</v>
      </c>
      <c r="E388" s="3">
        <v>156</v>
      </c>
      <c r="F388" s="3">
        <v>66</v>
      </c>
      <c r="G388" s="3">
        <v>156</v>
      </c>
    </row>
    <row r="389" spans="1:7" x14ac:dyDescent="0.3">
      <c r="A389" s="6">
        <v>38366</v>
      </c>
      <c r="B389" s="3">
        <v>154</v>
      </c>
      <c r="C389" s="3">
        <v>159</v>
      </c>
      <c r="D389" s="3">
        <v>154</v>
      </c>
      <c r="E389" s="3">
        <v>159</v>
      </c>
      <c r="F389" s="3">
        <v>58</v>
      </c>
      <c r="G389" s="3">
        <v>159</v>
      </c>
    </row>
    <row r="390" spans="1:7" x14ac:dyDescent="0.3">
      <c r="A390" s="6">
        <v>38369</v>
      </c>
      <c r="B390" s="3">
        <v>164</v>
      </c>
      <c r="C390" s="3">
        <v>167</v>
      </c>
      <c r="D390" s="3">
        <v>162</v>
      </c>
      <c r="E390" s="3">
        <v>164</v>
      </c>
      <c r="F390" s="3">
        <v>110</v>
      </c>
      <c r="G390" s="3">
        <v>164</v>
      </c>
    </row>
    <row r="391" spans="1:7" x14ac:dyDescent="0.3">
      <c r="A391" s="6">
        <v>38370</v>
      </c>
      <c r="B391" s="3">
        <v>164.5</v>
      </c>
      <c r="C391" s="3">
        <v>166.5</v>
      </c>
      <c r="D391" s="3">
        <v>164.5</v>
      </c>
      <c r="E391" s="3">
        <v>166</v>
      </c>
      <c r="F391" s="3">
        <v>74</v>
      </c>
      <c r="G391" s="3">
        <v>164</v>
      </c>
    </row>
    <row r="392" spans="1:7" x14ac:dyDescent="0.3">
      <c r="A392" s="6">
        <v>38371</v>
      </c>
      <c r="B392" s="3">
        <v>171.5</v>
      </c>
      <c r="C392" s="3">
        <v>171.5</v>
      </c>
      <c r="D392" s="3">
        <v>166.5</v>
      </c>
      <c r="E392" s="3">
        <v>166.5</v>
      </c>
      <c r="F392" s="3">
        <v>71</v>
      </c>
      <c r="G392" s="3">
        <v>163.75</v>
      </c>
    </row>
    <row r="393" spans="1:7" x14ac:dyDescent="0.3">
      <c r="A393" s="6">
        <v>38372</v>
      </c>
      <c r="B393" s="3">
        <v>162</v>
      </c>
      <c r="C393" s="3">
        <v>162</v>
      </c>
      <c r="D393" s="3">
        <v>160</v>
      </c>
      <c r="E393" s="3">
        <v>161</v>
      </c>
      <c r="F393" s="3">
        <v>51</v>
      </c>
      <c r="G393" s="3">
        <v>160.63</v>
      </c>
    </row>
    <row r="394" spans="1:7" x14ac:dyDescent="0.3">
      <c r="A394" s="6">
        <v>38373</v>
      </c>
      <c r="B394" s="3">
        <v>165</v>
      </c>
      <c r="C394" s="3">
        <v>170.5</v>
      </c>
      <c r="D394" s="3">
        <v>165</v>
      </c>
      <c r="E394" s="3">
        <v>170.5</v>
      </c>
      <c r="F394" s="3">
        <v>75</v>
      </c>
      <c r="G394" s="3">
        <v>170.5</v>
      </c>
    </row>
    <row r="395" spans="1:7" x14ac:dyDescent="0.3">
      <c r="A395" s="6">
        <v>38376</v>
      </c>
      <c r="B395" s="3">
        <v>175</v>
      </c>
      <c r="C395" s="3">
        <v>177</v>
      </c>
      <c r="D395" s="3">
        <v>170</v>
      </c>
      <c r="E395" s="3">
        <v>177</v>
      </c>
      <c r="F395" s="3">
        <v>58</v>
      </c>
      <c r="G395" s="3">
        <v>177</v>
      </c>
    </row>
    <row r="396" spans="1:7" x14ac:dyDescent="0.3">
      <c r="A396" s="6">
        <v>38377</v>
      </c>
      <c r="B396" s="3">
        <v>173.5</v>
      </c>
      <c r="C396" s="3">
        <v>175</v>
      </c>
      <c r="D396" s="3">
        <v>168.5</v>
      </c>
      <c r="E396" s="3">
        <v>168.5</v>
      </c>
      <c r="F396" s="3">
        <v>32</v>
      </c>
      <c r="G396" s="3">
        <v>168.5</v>
      </c>
    </row>
    <row r="397" spans="1:7" x14ac:dyDescent="0.3">
      <c r="A397" s="6">
        <v>38378</v>
      </c>
      <c r="B397" s="3">
        <v>168.5</v>
      </c>
      <c r="C397" s="3">
        <v>170</v>
      </c>
      <c r="D397" s="3">
        <v>168.5</v>
      </c>
      <c r="E397" s="3">
        <v>170</v>
      </c>
      <c r="F397" s="3">
        <v>45</v>
      </c>
      <c r="G397" s="3">
        <v>170</v>
      </c>
    </row>
    <row r="398" spans="1:7" x14ac:dyDescent="0.3">
      <c r="A398" s="6">
        <v>38379</v>
      </c>
      <c r="B398" s="3">
        <v>174</v>
      </c>
      <c r="C398" s="3">
        <v>174</v>
      </c>
      <c r="D398" s="3">
        <v>169</v>
      </c>
      <c r="E398" s="3">
        <v>171</v>
      </c>
      <c r="F398" s="3">
        <v>228</v>
      </c>
      <c r="G398" s="3">
        <v>171</v>
      </c>
    </row>
    <row r="399" spans="1:7" x14ac:dyDescent="0.3">
      <c r="A399" s="6">
        <v>38380</v>
      </c>
      <c r="B399" s="3">
        <v>167.5</v>
      </c>
      <c r="C399" s="3">
        <v>168.25</v>
      </c>
      <c r="D399" s="3">
        <v>167.5</v>
      </c>
      <c r="E399" s="3">
        <v>167.75</v>
      </c>
      <c r="F399" s="3">
        <v>23</v>
      </c>
      <c r="G399" s="3">
        <v>167.75</v>
      </c>
    </row>
    <row r="400" spans="1:7" x14ac:dyDescent="0.3">
      <c r="A400" s="6">
        <v>38383</v>
      </c>
      <c r="B400" s="3">
        <v>164</v>
      </c>
      <c r="C400" s="3">
        <v>165</v>
      </c>
      <c r="D400" s="3">
        <v>163</v>
      </c>
      <c r="E400" s="3">
        <v>165</v>
      </c>
      <c r="F400" s="3">
        <v>134</v>
      </c>
      <c r="G400" s="3">
        <v>165</v>
      </c>
    </row>
    <row r="401" spans="1:7" x14ac:dyDescent="0.3">
      <c r="A401" s="6">
        <v>38384</v>
      </c>
      <c r="B401" s="3">
        <v>156.5</v>
      </c>
      <c r="C401" s="3">
        <v>156.5</v>
      </c>
      <c r="D401" s="3">
        <v>154.5</v>
      </c>
      <c r="E401" s="3">
        <v>154.5</v>
      </c>
      <c r="F401" s="3">
        <v>28</v>
      </c>
      <c r="G401" s="3">
        <v>154.5</v>
      </c>
    </row>
    <row r="402" spans="1:7" x14ac:dyDescent="0.3">
      <c r="A402" s="6">
        <v>38385</v>
      </c>
      <c r="B402" s="3">
        <v>157</v>
      </c>
      <c r="C402" s="3">
        <v>157</v>
      </c>
      <c r="D402" s="3">
        <v>157</v>
      </c>
      <c r="E402" s="3">
        <v>157</v>
      </c>
      <c r="F402" s="3">
        <v>0</v>
      </c>
      <c r="G402" s="3">
        <v>157</v>
      </c>
    </row>
    <row r="403" spans="1:7" x14ac:dyDescent="0.3">
      <c r="A403" s="6">
        <v>38386</v>
      </c>
      <c r="B403" s="3">
        <v>158</v>
      </c>
      <c r="C403" s="3">
        <v>158.5</v>
      </c>
      <c r="D403" s="3">
        <v>154</v>
      </c>
      <c r="E403" s="3">
        <v>154</v>
      </c>
      <c r="F403" s="3">
        <v>129</v>
      </c>
      <c r="G403" s="3">
        <v>154</v>
      </c>
    </row>
    <row r="404" spans="1:7" x14ac:dyDescent="0.3">
      <c r="A404" s="6">
        <v>38387</v>
      </c>
      <c r="B404" s="3">
        <v>152</v>
      </c>
      <c r="C404" s="3">
        <v>152</v>
      </c>
      <c r="D404" s="3">
        <v>151.25</v>
      </c>
      <c r="E404" s="3">
        <v>151.25</v>
      </c>
      <c r="F404" s="3">
        <v>19</v>
      </c>
      <c r="G404" s="3">
        <v>151.25</v>
      </c>
    </row>
    <row r="405" spans="1:7" x14ac:dyDescent="0.3">
      <c r="A405" s="6">
        <v>38390</v>
      </c>
      <c r="B405" s="3">
        <v>150</v>
      </c>
      <c r="C405" s="3">
        <v>151</v>
      </c>
      <c r="D405" s="3">
        <v>150</v>
      </c>
      <c r="E405" s="3">
        <v>150</v>
      </c>
      <c r="F405" s="3">
        <v>50</v>
      </c>
      <c r="G405" s="3">
        <v>150</v>
      </c>
    </row>
    <row r="406" spans="1:7" x14ac:dyDescent="0.3">
      <c r="A406" s="6">
        <v>38391</v>
      </c>
      <c r="B406" s="3">
        <v>149</v>
      </c>
      <c r="C406" s="3">
        <v>150.75</v>
      </c>
      <c r="D406" s="3">
        <v>149</v>
      </c>
      <c r="E406" s="3">
        <v>149.5</v>
      </c>
      <c r="F406" s="3">
        <v>29</v>
      </c>
      <c r="G406" s="3">
        <v>149.5</v>
      </c>
    </row>
    <row r="407" spans="1:7" x14ac:dyDescent="0.3">
      <c r="A407" s="6">
        <v>38392</v>
      </c>
      <c r="B407" s="3">
        <v>150</v>
      </c>
      <c r="C407" s="3">
        <v>152.5</v>
      </c>
      <c r="D407" s="3">
        <v>150</v>
      </c>
      <c r="E407" s="3">
        <v>152.25</v>
      </c>
      <c r="F407" s="3">
        <v>35</v>
      </c>
      <c r="G407" s="3">
        <v>152</v>
      </c>
    </row>
    <row r="408" spans="1:7" x14ac:dyDescent="0.3">
      <c r="A408" s="6">
        <v>38393</v>
      </c>
      <c r="B408" s="3">
        <v>155</v>
      </c>
      <c r="C408" s="3">
        <v>158</v>
      </c>
      <c r="D408" s="3">
        <v>155</v>
      </c>
      <c r="E408" s="3">
        <v>156.75</v>
      </c>
      <c r="F408" s="3">
        <v>85</v>
      </c>
      <c r="G408" s="3">
        <v>158</v>
      </c>
    </row>
    <row r="409" spans="1:7" x14ac:dyDescent="0.3">
      <c r="A409" s="6">
        <v>38394</v>
      </c>
      <c r="B409" s="3">
        <v>161</v>
      </c>
      <c r="C409" s="3">
        <v>162</v>
      </c>
      <c r="D409" s="3">
        <v>161</v>
      </c>
      <c r="E409" s="3">
        <v>162</v>
      </c>
      <c r="F409" s="3">
        <v>48</v>
      </c>
      <c r="G409" s="3">
        <v>162</v>
      </c>
    </row>
    <row r="410" spans="1:7" x14ac:dyDescent="0.3">
      <c r="A410" s="6">
        <v>38397</v>
      </c>
      <c r="B410" s="3">
        <v>166</v>
      </c>
      <c r="C410" s="3">
        <v>166.5</v>
      </c>
      <c r="D410" s="3">
        <v>158.75</v>
      </c>
      <c r="E410" s="3">
        <v>158.75</v>
      </c>
      <c r="F410" s="3">
        <v>39</v>
      </c>
      <c r="G410" s="3">
        <v>161</v>
      </c>
    </row>
    <row r="411" spans="1:7" x14ac:dyDescent="0.3">
      <c r="A411" s="6">
        <v>38398</v>
      </c>
      <c r="B411" s="3">
        <v>167</v>
      </c>
      <c r="C411" s="3">
        <v>168</v>
      </c>
      <c r="D411" s="3">
        <v>167</v>
      </c>
      <c r="E411" s="3">
        <v>168</v>
      </c>
      <c r="F411" s="3">
        <v>15</v>
      </c>
      <c r="G411" s="3">
        <v>168</v>
      </c>
    </row>
    <row r="412" spans="1:7" x14ac:dyDescent="0.3">
      <c r="A412" s="6">
        <v>38399</v>
      </c>
      <c r="B412" s="3">
        <v>167.38</v>
      </c>
      <c r="C412" s="3">
        <v>167.38</v>
      </c>
      <c r="D412" s="3">
        <v>167.38</v>
      </c>
      <c r="E412" s="3">
        <v>167.38</v>
      </c>
      <c r="F412" s="3">
        <v>0</v>
      </c>
      <c r="G412" s="3">
        <v>167.38</v>
      </c>
    </row>
    <row r="413" spans="1:7" x14ac:dyDescent="0.3">
      <c r="A413" s="6">
        <v>38400</v>
      </c>
      <c r="B413" s="3">
        <v>167</v>
      </c>
      <c r="C413" s="3">
        <v>167</v>
      </c>
      <c r="D413" s="3">
        <v>166</v>
      </c>
      <c r="E413" s="3">
        <v>167</v>
      </c>
      <c r="F413" s="3">
        <v>38</v>
      </c>
      <c r="G413" s="3">
        <v>167</v>
      </c>
    </row>
    <row r="414" spans="1:7" x14ac:dyDescent="0.3">
      <c r="A414" s="6">
        <v>38401</v>
      </c>
      <c r="B414" s="3">
        <v>168</v>
      </c>
      <c r="C414" s="3">
        <v>173</v>
      </c>
      <c r="D414" s="3">
        <v>168</v>
      </c>
      <c r="E414" s="3">
        <v>172</v>
      </c>
      <c r="F414" s="3">
        <v>24</v>
      </c>
      <c r="G414" s="3">
        <v>172</v>
      </c>
    </row>
    <row r="415" spans="1:7" x14ac:dyDescent="0.3">
      <c r="A415" s="6">
        <v>38404</v>
      </c>
      <c r="B415" s="3">
        <v>174</v>
      </c>
      <c r="C415" s="3">
        <v>175</v>
      </c>
      <c r="D415" s="3">
        <v>171</v>
      </c>
      <c r="E415" s="3">
        <v>175</v>
      </c>
      <c r="F415" s="3">
        <v>71</v>
      </c>
      <c r="G415" s="3">
        <v>175</v>
      </c>
    </row>
    <row r="416" spans="1:7" x14ac:dyDescent="0.3">
      <c r="A416" s="6">
        <v>38405</v>
      </c>
      <c r="B416" s="3">
        <v>180</v>
      </c>
      <c r="C416" s="3">
        <v>181.25</v>
      </c>
      <c r="D416" s="3">
        <v>180</v>
      </c>
      <c r="E416" s="3">
        <v>181</v>
      </c>
      <c r="F416" s="3">
        <v>58</v>
      </c>
      <c r="G416" s="3">
        <v>181</v>
      </c>
    </row>
    <row r="417" spans="1:7" x14ac:dyDescent="0.3">
      <c r="A417" s="6">
        <v>38406</v>
      </c>
      <c r="B417" s="3">
        <v>182.5</v>
      </c>
      <c r="C417" s="3">
        <v>182.5</v>
      </c>
      <c r="D417" s="3">
        <v>176.75</v>
      </c>
      <c r="E417" s="3">
        <v>177</v>
      </c>
      <c r="F417" s="3">
        <v>46</v>
      </c>
      <c r="G417" s="3">
        <v>177</v>
      </c>
    </row>
    <row r="418" spans="1:7" x14ac:dyDescent="0.3">
      <c r="A418" s="6">
        <v>38407</v>
      </c>
      <c r="B418" s="3">
        <v>175</v>
      </c>
      <c r="C418" s="3">
        <v>185.5</v>
      </c>
      <c r="D418" s="3">
        <v>175</v>
      </c>
      <c r="E418" s="3">
        <v>185.5</v>
      </c>
      <c r="F418" s="3">
        <v>65</v>
      </c>
      <c r="G418" s="3">
        <v>185.5</v>
      </c>
    </row>
    <row r="419" spans="1:7" x14ac:dyDescent="0.3">
      <c r="A419" s="6">
        <v>38408</v>
      </c>
      <c r="B419" s="3">
        <v>190.5</v>
      </c>
      <c r="C419" s="3">
        <v>192.25</v>
      </c>
      <c r="D419" s="3">
        <v>190</v>
      </c>
      <c r="E419" s="3">
        <v>192.25</v>
      </c>
      <c r="F419" s="3">
        <v>40</v>
      </c>
      <c r="G419" s="3">
        <v>192.25</v>
      </c>
    </row>
    <row r="420" spans="1:7" x14ac:dyDescent="0.3">
      <c r="A420" s="6">
        <v>38411</v>
      </c>
      <c r="B420" s="3">
        <v>185</v>
      </c>
      <c r="C420" s="3">
        <v>186.5</v>
      </c>
      <c r="D420" s="3">
        <v>184</v>
      </c>
      <c r="E420" s="3">
        <v>185.5</v>
      </c>
      <c r="F420" s="3">
        <v>31</v>
      </c>
      <c r="G420" s="3">
        <v>187.5</v>
      </c>
    </row>
    <row r="421" spans="1:7" x14ac:dyDescent="0.3">
      <c r="A421" s="6">
        <v>38412</v>
      </c>
      <c r="B421" s="3">
        <v>185</v>
      </c>
      <c r="C421" s="3">
        <v>185</v>
      </c>
      <c r="D421" s="3">
        <v>182</v>
      </c>
      <c r="E421" s="3">
        <v>182.5</v>
      </c>
      <c r="F421" s="3">
        <v>43</v>
      </c>
      <c r="G421" s="3">
        <v>182.5</v>
      </c>
    </row>
    <row r="422" spans="1:7" x14ac:dyDescent="0.3">
      <c r="A422" s="6">
        <v>38413</v>
      </c>
      <c r="B422" s="3">
        <v>187.5</v>
      </c>
      <c r="C422" s="3">
        <v>187.75</v>
      </c>
      <c r="D422" s="3">
        <v>181</v>
      </c>
      <c r="E422" s="3">
        <v>181</v>
      </c>
      <c r="F422" s="3">
        <v>54</v>
      </c>
      <c r="G422" s="3">
        <v>183.5</v>
      </c>
    </row>
    <row r="423" spans="1:7" x14ac:dyDescent="0.3">
      <c r="A423" s="6">
        <v>38414</v>
      </c>
      <c r="B423" s="3">
        <v>185</v>
      </c>
      <c r="C423" s="3">
        <v>188.25</v>
      </c>
      <c r="D423" s="3">
        <v>183.5</v>
      </c>
      <c r="E423" s="3">
        <v>188.25</v>
      </c>
      <c r="F423" s="3">
        <v>163</v>
      </c>
      <c r="G423" s="3">
        <v>189.75</v>
      </c>
    </row>
    <row r="424" spans="1:7" x14ac:dyDescent="0.3">
      <c r="A424" s="6">
        <v>38415</v>
      </c>
      <c r="B424" s="3">
        <v>180</v>
      </c>
      <c r="C424" s="3">
        <v>183</v>
      </c>
      <c r="D424" s="3">
        <v>180</v>
      </c>
      <c r="E424" s="3">
        <v>181.5</v>
      </c>
      <c r="F424" s="3">
        <v>53</v>
      </c>
      <c r="G424" s="3">
        <v>181.5</v>
      </c>
    </row>
    <row r="425" spans="1:7" x14ac:dyDescent="0.3">
      <c r="A425" s="6">
        <v>38418</v>
      </c>
      <c r="B425" s="3">
        <v>179</v>
      </c>
      <c r="C425" s="3">
        <v>179</v>
      </c>
      <c r="D425" s="3">
        <v>176</v>
      </c>
      <c r="E425" s="3">
        <v>177</v>
      </c>
      <c r="F425" s="3">
        <v>31</v>
      </c>
      <c r="G425" s="3">
        <v>177</v>
      </c>
    </row>
    <row r="426" spans="1:7" x14ac:dyDescent="0.3">
      <c r="A426" s="6">
        <v>38419</v>
      </c>
      <c r="B426" s="3">
        <v>174</v>
      </c>
      <c r="C426" s="3">
        <v>174</v>
      </c>
      <c r="D426" s="3">
        <v>174</v>
      </c>
      <c r="E426" s="3">
        <v>174</v>
      </c>
      <c r="F426" s="3">
        <v>1</v>
      </c>
      <c r="G426" s="3">
        <v>172.5</v>
      </c>
    </row>
    <row r="427" spans="1:7" x14ac:dyDescent="0.3">
      <c r="A427" s="6">
        <v>38420</v>
      </c>
      <c r="B427" s="3">
        <v>177.63</v>
      </c>
      <c r="C427" s="3">
        <v>177.63</v>
      </c>
      <c r="D427" s="3">
        <v>177.63</v>
      </c>
      <c r="E427" s="3">
        <v>177.63</v>
      </c>
      <c r="F427" s="3">
        <v>0</v>
      </c>
      <c r="G427" s="3">
        <v>177.63</v>
      </c>
    </row>
    <row r="428" spans="1:7" x14ac:dyDescent="0.3">
      <c r="A428" s="6">
        <v>38421</v>
      </c>
      <c r="B428" s="3">
        <v>175</v>
      </c>
      <c r="C428" s="3">
        <v>180</v>
      </c>
      <c r="D428" s="3">
        <v>174</v>
      </c>
      <c r="E428" s="3">
        <v>179.5</v>
      </c>
      <c r="F428" s="3">
        <v>361</v>
      </c>
      <c r="G428" s="3">
        <v>179.5</v>
      </c>
    </row>
    <row r="429" spans="1:7" x14ac:dyDescent="0.3">
      <c r="A429" s="6">
        <v>38422</v>
      </c>
      <c r="B429" s="3">
        <v>174.5</v>
      </c>
      <c r="C429" s="3">
        <v>179</v>
      </c>
      <c r="D429" s="3">
        <v>174.5</v>
      </c>
      <c r="E429" s="3">
        <v>176</v>
      </c>
      <c r="F429" s="3">
        <v>52</v>
      </c>
      <c r="G429" s="3">
        <v>177</v>
      </c>
    </row>
    <row r="430" spans="1:7" x14ac:dyDescent="0.3">
      <c r="A430" s="6">
        <v>38425</v>
      </c>
      <c r="B430" s="3">
        <v>185.5</v>
      </c>
      <c r="C430" s="3">
        <v>185.5</v>
      </c>
      <c r="D430" s="3">
        <v>185.5</v>
      </c>
      <c r="E430" s="3">
        <v>185.5</v>
      </c>
      <c r="F430" s="3">
        <v>2</v>
      </c>
      <c r="G430" s="3">
        <v>185.5</v>
      </c>
    </row>
    <row r="431" spans="1:7" x14ac:dyDescent="0.3">
      <c r="A431" s="6">
        <v>38426</v>
      </c>
      <c r="B431" s="3">
        <v>185</v>
      </c>
      <c r="C431" s="3">
        <v>187</v>
      </c>
      <c r="D431" s="3">
        <v>185</v>
      </c>
      <c r="E431" s="3">
        <v>185</v>
      </c>
      <c r="F431" s="3">
        <v>120</v>
      </c>
      <c r="G431" s="3">
        <v>186</v>
      </c>
    </row>
    <row r="432" spans="1:7" x14ac:dyDescent="0.3">
      <c r="A432" s="6">
        <v>38427</v>
      </c>
      <c r="B432" s="3">
        <v>186.5</v>
      </c>
      <c r="C432" s="3">
        <v>186.5</v>
      </c>
      <c r="D432" s="3">
        <v>186.5</v>
      </c>
      <c r="E432" s="3">
        <v>186.5</v>
      </c>
      <c r="F432" s="3">
        <v>5</v>
      </c>
      <c r="G432" s="3">
        <v>186.5</v>
      </c>
    </row>
    <row r="433" spans="1:7" x14ac:dyDescent="0.3">
      <c r="A433" s="6">
        <v>38428</v>
      </c>
      <c r="B433" s="3">
        <v>189</v>
      </c>
      <c r="C433" s="3">
        <v>190.5</v>
      </c>
      <c r="D433" s="3">
        <v>189</v>
      </c>
      <c r="E433" s="3">
        <v>190.5</v>
      </c>
      <c r="F433" s="3">
        <v>33</v>
      </c>
      <c r="G433" s="3">
        <v>190.5</v>
      </c>
    </row>
    <row r="434" spans="1:7" x14ac:dyDescent="0.3">
      <c r="A434" s="6">
        <v>38429</v>
      </c>
      <c r="B434" s="3">
        <v>189.5</v>
      </c>
      <c r="C434" s="3">
        <v>189.5</v>
      </c>
      <c r="D434" s="3">
        <v>189</v>
      </c>
      <c r="E434" s="3">
        <v>189</v>
      </c>
      <c r="F434" s="3">
        <v>2</v>
      </c>
      <c r="G434" s="3">
        <v>189</v>
      </c>
    </row>
    <row r="435" spans="1:7" x14ac:dyDescent="0.3">
      <c r="A435" s="6">
        <v>38432</v>
      </c>
      <c r="B435" s="3">
        <v>194.75</v>
      </c>
      <c r="C435" s="3">
        <v>197</v>
      </c>
      <c r="D435" s="3">
        <v>194.75</v>
      </c>
      <c r="E435" s="3">
        <v>196.5</v>
      </c>
      <c r="F435" s="3">
        <v>100</v>
      </c>
      <c r="G435" s="3">
        <v>197</v>
      </c>
    </row>
    <row r="436" spans="1:7" x14ac:dyDescent="0.3">
      <c r="A436" s="6">
        <v>38433</v>
      </c>
      <c r="B436" s="3">
        <v>200.5</v>
      </c>
      <c r="C436" s="3">
        <v>200.5</v>
      </c>
      <c r="D436" s="3">
        <v>200.5</v>
      </c>
      <c r="E436" s="3">
        <v>200.5</v>
      </c>
      <c r="F436" s="3">
        <v>0</v>
      </c>
      <c r="G436" s="3">
        <v>200.5</v>
      </c>
    </row>
    <row r="437" spans="1:7" x14ac:dyDescent="0.3">
      <c r="A437" s="6">
        <v>38434</v>
      </c>
      <c r="B437" s="3">
        <v>219.5</v>
      </c>
      <c r="C437" s="3">
        <v>219.5</v>
      </c>
      <c r="D437" s="3">
        <v>204</v>
      </c>
      <c r="E437" s="3">
        <v>205.5</v>
      </c>
      <c r="F437" s="3">
        <v>17</v>
      </c>
      <c r="G437" s="3">
        <v>201.25</v>
      </c>
    </row>
    <row r="438" spans="1:7" x14ac:dyDescent="0.3">
      <c r="A438" s="6">
        <v>38440</v>
      </c>
      <c r="B438" s="3">
        <v>195.5</v>
      </c>
      <c r="C438" s="3">
        <v>199.5</v>
      </c>
      <c r="D438" s="3">
        <v>195.5</v>
      </c>
      <c r="E438" s="3">
        <v>199.5</v>
      </c>
      <c r="F438" s="3">
        <v>134</v>
      </c>
      <c r="G438" s="3">
        <v>199.5</v>
      </c>
    </row>
    <row r="439" spans="1:7" x14ac:dyDescent="0.3">
      <c r="A439" s="6">
        <v>38441</v>
      </c>
      <c r="B439" s="3">
        <v>198</v>
      </c>
      <c r="C439" s="3">
        <v>201.5</v>
      </c>
      <c r="D439" s="3">
        <v>198</v>
      </c>
      <c r="E439" s="3">
        <v>201.5</v>
      </c>
      <c r="F439" s="3">
        <v>56</v>
      </c>
      <c r="G439" s="3">
        <v>200.75</v>
      </c>
    </row>
    <row r="440" spans="1:7" x14ac:dyDescent="0.3">
      <c r="A440" s="6">
        <v>38442</v>
      </c>
      <c r="B440" s="3">
        <v>204.75</v>
      </c>
      <c r="C440" s="3">
        <v>207.75</v>
      </c>
      <c r="D440" s="3">
        <v>204.75</v>
      </c>
      <c r="E440" s="3">
        <v>207.75</v>
      </c>
      <c r="F440" s="3">
        <v>102</v>
      </c>
      <c r="G440" s="3">
        <v>207.63</v>
      </c>
    </row>
    <row r="441" spans="1:7" x14ac:dyDescent="0.3">
      <c r="A441" s="6">
        <v>38443</v>
      </c>
      <c r="B441" s="3">
        <v>229</v>
      </c>
      <c r="C441" s="3">
        <v>229.25</v>
      </c>
      <c r="D441" s="3">
        <v>229</v>
      </c>
      <c r="E441" s="3">
        <v>229</v>
      </c>
      <c r="F441" s="3">
        <v>13</v>
      </c>
      <c r="G441" s="3">
        <v>229</v>
      </c>
    </row>
    <row r="442" spans="1:7" x14ac:dyDescent="0.3">
      <c r="A442" s="6">
        <v>38446</v>
      </c>
      <c r="B442" s="3">
        <v>234</v>
      </c>
      <c r="C442" s="3">
        <v>238</v>
      </c>
      <c r="D442" s="3">
        <v>234</v>
      </c>
      <c r="E442" s="3">
        <v>238</v>
      </c>
      <c r="F442" s="3">
        <v>36</v>
      </c>
      <c r="G442" s="3">
        <v>238</v>
      </c>
    </row>
    <row r="443" spans="1:7" x14ac:dyDescent="0.3">
      <c r="A443" s="6">
        <v>38447</v>
      </c>
      <c r="B443" s="3">
        <v>239</v>
      </c>
      <c r="C443" s="3">
        <v>239</v>
      </c>
      <c r="D443" s="3">
        <v>239</v>
      </c>
      <c r="E443" s="3">
        <v>239</v>
      </c>
      <c r="F443" s="3">
        <v>0</v>
      </c>
      <c r="G443" s="3">
        <v>239</v>
      </c>
    </row>
    <row r="444" spans="1:7" x14ac:dyDescent="0.3">
      <c r="A444" s="6">
        <v>38448</v>
      </c>
      <c r="B444" s="3">
        <v>238</v>
      </c>
      <c r="C444" s="3">
        <v>238</v>
      </c>
      <c r="D444" s="3">
        <v>238</v>
      </c>
      <c r="E444" s="3">
        <v>238</v>
      </c>
      <c r="F444" s="3">
        <v>5</v>
      </c>
      <c r="G444" s="3">
        <v>238</v>
      </c>
    </row>
    <row r="445" spans="1:7" x14ac:dyDescent="0.3">
      <c r="A445" s="6">
        <v>38449</v>
      </c>
      <c r="B445" s="3">
        <v>236</v>
      </c>
      <c r="C445" s="3">
        <v>240</v>
      </c>
      <c r="D445" s="3">
        <v>236</v>
      </c>
      <c r="E445" s="3">
        <v>240</v>
      </c>
      <c r="F445" s="3">
        <v>85</v>
      </c>
      <c r="G445" s="3">
        <v>240</v>
      </c>
    </row>
    <row r="446" spans="1:7" x14ac:dyDescent="0.3">
      <c r="A446" s="6">
        <v>38450</v>
      </c>
      <c r="B446" s="3">
        <v>240</v>
      </c>
      <c r="C446" s="3">
        <v>240</v>
      </c>
      <c r="D446" s="3">
        <v>240</v>
      </c>
      <c r="E446" s="3">
        <v>240</v>
      </c>
      <c r="F446" s="3">
        <v>35</v>
      </c>
      <c r="G446" s="3">
        <v>237.5</v>
      </c>
    </row>
    <row r="447" spans="1:7" x14ac:dyDescent="0.3">
      <c r="A447" s="6">
        <v>38453</v>
      </c>
      <c r="B447" s="3">
        <v>235</v>
      </c>
      <c r="C447" s="3">
        <v>236</v>
      </c>
      <c r="D447" s="3">
        <v>235</v>
      </c>
      <c r="E447" s="3">
        <v>236</v>
      </c>
      <c r="F447" s="3">
        <v>19</v>
      </c>
      <c r="G447" s="3">
        <v>236</v>
      </c>
    </row>
    <row r="448" spans="1:7" x14ac:dyDescent="0.3">
      <c r="A448" s="6">
        <v>38454</v>
      </c>
      <c r="B448" s="3">
        <v>246</v>
      </c>
      <c r="C448" s="3">
        <v>246</v>
      </c>
      <c r="D448" s="3">
        <v>245</v>
      </c>
      <c r="E448" s="3">
        <v>245</v>
      </c>
      <c r="F448" s="3">
        <v>40</v>
      </c>
      <c r="G448" s="3">
        <v>245</v>
      </c>
    </row>
    <row r="449" spans="1:7" x14ac:dyDescent="0.3">
      <c r="A449" s="6">
        <v>38455</v>
      </c>
      <c r="B449" s="3">
        <v>249</v>
      </c>
      <c r="C449" s="3">
        <v>249</v>
      </c>
      <c r="D449" s="3">
        <v>249</v>
      </c>
      <c r="E449" s="3">
        <v>249</v>
      </c>
      <c r="F449" s="3">
        <v>1</v>
      </c>
      <c r="G449" s="3">
        <v>249</v>
      </c>
    </row>
    <row r="450" spans="1:7" x14ac:dyDescent="0.3">
      <c r="A450" s="6">
        <v>38456</v>
      </c>
      <c r="B450" s="3">
        <v>250</v>
      </c>
      <c r="C450" s="3">
        <v>251</v>
      </c>
      <c r="D450" s="3">
        <v>249</v>
      </c>
      <c r="E450" s="3">
        <v>249</v>
      </c>
      <c r="F450" s="3">
        <v>45</v>
      </c>
      <c r="G450" s="3">
        <v>249</v>
      </c>
    </row>
    <row r="451" spans="1:7" x14ac:dyDescent="0.3">
      <c r="A451" s="6">
        <v>38457</v>
      </c>
      <c r="B451" s="3">
        <v>250.75</v>
      </c>
      <c r="C451" s="3">
        <v>250.75</v>
      </c>
      <c r="D451" s="3">
        <v>250.75</v>
      </c>
      <c r="E451" s="3">
        <v>250.75</v>
      </c>
      <c r="F451" s="3">
        <v>0</v>
      </c>
      <c r="G451" s="3">
        <v>250.75</v>
      </c>
    </row>
    <row r="452" spans="1:7" x14ac:dyDescent="0.3">
      <c r="A452" s="6">
        <v>38460</v>
      </c>
      <c r="B452" s="3">
        <v>256</v>
      </c>
      <c r="C452" s="3">
        <v>256</v>
      </c>
      <c r="D452" s="3">
        <v>254.5</v>
      </c>
      <c r="E452" s="3">
        <v>254.5</v>
      </c>
      <c r="F452" s="3">
        <v>15</v>
      </c>
      <c r="G452" s="3">
        <v>254.5</v>
      </c>
    </row>
    <row r="453" spans="1:7" x14ac:dyDescent="0.3">
      <c r="A453" s="6">
        <v>38461</v>
      </c>
      <c r="B453" s="3">
        <v>260</v>
      </c>
      <c r="C453" s="3">
        <v>262</v>
      </c>
      <c r="D453" s="3">
        <v>260</v>
      </c>
      <c r="E453" s="3">
        <v>262</v>
      </c>
      <c r="F453" s="3">
        <v>102</v>
      </c>
      <c r="G453" s="3">
        <v>262</v>
      </c>
    </row>
    <row r="454" spans="1:7" x14ac:dyDescent="0.3">
      <c r="A454" s="6">
        <v>38462</v>
      </c>
      <c r="B454" s="3">
        <v>264</v>
      </c>
      <c r="C454" s="3">
        <v>266</v>
      </c>
      <c r="D454" s="3">
        <v>262.25</v>
      </c>
      <c r="E454" s="3">
        <v>262.25</v>
      </c>
      <c r="F454" s="3">
        <v>83</v>
      </c>
      <c r="G454" s="3">
        <v>262.25</v>
      </c>
    </row>
    <row r="455" spans="1:7" x14ac:dyDescent="0.3">
      <c r="A455" s="6">
        <v>38463</v>
      </c>
      <c r="B455" s="3">
        <v>264</v>
      </c>
      <c r="C455" s="3">
        <v>264</v>
      </c>
      <c r="D455" s="3">
        <v>264</v>
      </c>
      <c r="E455" s="3">
        <v>264</v>
      </c>
      <c r="F455" s="3">
        <v>1</v>
      </c>
      <c r="G455" s="3">
        <v>261.75</v>
      </c>
    </row>
    <row r="456" spans="1:7" x14ac:dyDescent="0.3">
      <c r="A456" s="6">
        <v>38464</v>
      </c>
      <c r="B456" s="3">
        <v>257.5</v>
      </c>
      <c r="C456" s="3">
        <v>257.5</v>
      </c>
      <c r="D456" s="3">
        <v>257</v>
      </c>
      <c r="E456" s="3">
        <v>257</v>
      </c>
      <c r="F456" s="3">
        <v>15</v>
      </c>
      <c r="G456" s="3">
        <v>257</v>
      </c>
    </row>
    <row r="457" spans="1:7" x14ac:dyDescent="0.3">
      <c r="A457" s="6">
        <v>38467</v>
      </c>
      <c r="B457" s="3">
        <v>265</v>
      </c>
      <c r="C457" s="3">
        <v>268</v>
      </c>
      <c r="D457" s="3">
        <v>265</v>
      </c>
      <c r="E457" s="3">
        <v>268</v>
      </c>
      <c r="F457" s="3">
        <v>100</v>
      </c>
      <c r="G457" s="3">
        <v>268</v>
      </c>
    </row>
    <row r="458" spans="1:7" x14ac:dyDescent="0.3">
      <c r="A458" s="6">
        <v>38468</v>
      </c>
      <c r="B458" s="3">
        <v>268</v>
      </c>
      <c r="C458" s="3">
        <v>268</v>
      </c>
      <c r="D458" s="3">
        <v>265.5</v>
      </c>
      <c r="E458" s="3">
        <v>265.5</v>
      </c>
      <c r="F458" s="3">
        <v>13</v>
      </c>
      <c r="G458" s="3">
        <v>262</v>
      </c>
    </row>
    <row r="459" spans="1:7" x14ac:dyDescent="0.3">
      <c r="A459" s="6">
        <v>38469</v>
      </c>
      <c r="B459" s="3">
        <v>253</v>
      </c>
      <c r="C459" s="3">
        <v>253</v>
      </c>
      <c r="D459" s="3">
        <v>253</v>
      </c>
      <c r="E459" s="3">
        <v>253</v>
      </c>
      <c r="F459" s="3">
        <v>6</v>
      </c>
      <c r="G459" s="3">
        <v>251.5</v>
      </c>
    </row>
    <row r="460" spans="1:7" x14ac:dyDescent="0.3">
      <c r="A460" s="6">
        <v>38470</v>
      </c>
      <c r="B460" s="3">
        <v>250.5</v>
      </c>
      <c r="C460" s="3">
        <v>250.5</v>
      </c>
      <c r="D460" s="3">
        <v>250</v>
      </c>
      <c r="E460" s="3">
        <v>250</v>
      </c>
      <c r="F460" s="3">
        <v>3</v>
      </c>
      <c r="G460" s="3">
        <v>250</v>
      </c>
    </row>
    <row r="461" spans="1:7" x14ac:dyDescent="0.3">
      <c r="A461" s="6">
        <v>38471</v>
      </c>
      <c r="B461" s="3">
        <v>255</v>
      </c>
      <c r="C461" s="3">
        <v>255</v>
      </c>
      <c r="D461" s="3">
        <v>250</v>
      </c>
      <c r="E461" s="3">
        <v>255</v>
      </c>
      <c r="F461" s="3">
        <v>16</v>
      </c>
      <c r="G461" s="3">
        <v>255</v>
      </c>
    </row>
    <row r="462" spans="1:7" x14ac:dyDescent="0.3">
      <c r="A462" s="6">
        <v>38474</v>
      </c>
      <c r="B462" s="3">
        <v>260</v>
      </c>
      <c r="C462" s="3">
        <v>260</v>
      </c>
      <c r="D462" s="3">
        <v>258</v>
      </c>
      <c r="E462" s="3">
        <v>258</v>
      </c>
      <c r="F462" s="3">
        <v>28</v>
      </c>
      <c r="G462" s="3">
        <v>258</v>
      </c>
    </row>
    <row r="463" spans="1:7" x14ac:dyDescent="0.3">
      <c r="A463" s="6">
        <v>38475</v>
      </c>
      <c r="B463" s="3">
        <v>261.5</v>
      </c>
      <c r="C463" s="3">
        <v>263</v>
      </c>
      <c r="D463" s="3">
        <v>261.5</v>
      </c>
      <c r="E463" s="3">
        <v>263</v>
      </c>
      <c r="F463" s="3">
        <v>10</v>
      </c>
      <c r="G463" s="3">
        <v>263</v>
      </c>
    </row>
    <row r="464" spans="1:7" x14ac:dyDescent="0.3">
      <c r="A464" s="6">
        <v>38476</v>
      </c>
      <c r="B464" s="3">
        <v>262</v>
      </c>
      <c r="C464" s="3">
        <v>262</v>
      </c>
      <c r="D464" s="3">
        <v>262</v>
      </c>
      <c r="E464" s="3">
        <v>262</v>
      </c>
      <c r="F464" s="3">
        <v>2</v>
      </c>
      <c r="G464" s="3">
        <v>262</v>
      </c>
    </row>
    <row r="465" spans="1:7" x14ac:dyDescent="0.3">
      <c r="A465" s="6">
        <v>38478</v>
      </c>
      <c r="B465" s="3">
        <v>264</v>
      </c>
      <c r="C465" s="3">
        <v>267</v>
      </c>
      <c r="D465" s="3">
        <v>264</v>
      </c>
      <c r="E465" s="3">
        <v>267</v>
      </c>
      <c r="F465" s="3">
        <v>53</v>
      </c>
      <c r="G465" s="3">
        <v>267</v>
      </c>
    </row>
    <row r="466" spans="1:7" x14ac:dyDescent="0.3">
      <c r="A466" s="6">
        <v>38481</v>
      </c>
      <c r="B466" s="3">
        <v>275.5</v>
      </c>
      <c r="C466" s="3">
        <v>277.5</v>
      </c>
      <c r="D466" s="3">
        <v>275.5</v>
      </c>
      <c r="E466" s="3">
        <v>277.5</v>
      </c>
      <c r="F466" s="3">
        <v>68</v>
      </c>
      <c r="G466" s="3">
        <v>277</v>
      </c>
    </row>
    <row r="467" spans="1:7" x14ac:dyDescent="0.3">
      <c r="A467" s="6">
        <v>38482</v>
      </c>
      <c r="B467" s="3">
        <v>277</v>
      </c>
      <c r="C467" s="3">
        <v>277</v>
      </c>
      <c r="D467" s="3">
        <v>274</v>
      </c>
      <c r="E467" s="3">
        <v>275</v>
      </c>
      <c r="F467" s="3">
        <v>43</v>
      </c>
      <c r="G467" s="3">
        <v>275.63</v>
      </c>
    </row>
    <row r="468" spans="1:7" x14ac:dyDescent="0.3">
      <c r="A468" s="6">
        <v>38483</v>
      </c>
      <c r="B468" s="3">
        <v>270</v>
      </c>
      <c r="C468" s="3">
        <v>270</v>
      </c>
      <c r="D468" s="3">
        <v>269</v>
      </c>
      <c r="E468" s="3">
        <v>270</v>
      </c>
      <c r="F468" s="3">
        <v>26</v>
      </c>
      <c r="G468" s="3">
        <v>270</v>
      </c>
    </row>
    <row r="469" spans="1:7" x14ac:dyDescent="0.3">
      <c r="A469" s="6">
        <v>38484</v>
      </c>
      <c r="B469" s="3">
        <v>266</v>
      </c>
      <c r="C469" s="3">
        <v>267.25</v>
      </c>
      <c r="D469" s="3">
        <v>264</v>
      </c>
      <c r="E469" s="3">
        <v>264</v>
      </c>
      <c r="F469" s="3">
        <v>28</v>
      </c>
      <c r="G469" s="3">
        <v>264</v>
      </c>
    </row>
    <row r="470" spans="1:7" x14ac:dyDescent="0.3">
      <c r="A470" s="6">
        <v>38485</v>
      </c>
      <c r="B470" s="3">
        <v>265</v>
      </c>
      <c r="C470" s="3">
        <v>266</v>
      </c>
      <c r="D470" s="3">
        <v>262.5</v>
      </c>
      <c r="E470" s="3">
        <v>265</v>
      </c>
      <c r="F470" s="3">
        <v>16</v>
      </c>
      <c r="G470" s="3">
        <v>265</v>
      </c>
    </row>
    <row r="471" spans="1:7" x14ac:dyDescent="0.3">
      <c r="A471" s="6">
        <v>38490</v>
      </c>
      <c r="B471" s="3">
        <v>261</v>
      </c>
      <c r="C471" s="3">
        <v>261</v>
      </c>
      <c r="D471" s="3">
        <v>260</v>
      </c>
      <c r="E471" s="3">
        <v>260</v>
      </c>
      <c r="F471" s="3">
        <v>18</v>
      </c>
      <c r="G471" s="3">
        <v>260</v>
      </c>
    </row>
    <row r="472" spans="1:7" x14ac:dyDescent="0.3">
      <c r="A472" s="6">
        <v>38491</v>
      </c>
      <c r="B472" s="3">
        <v>253.5</v>
      </c>
      <c r="C472" s="3">
        <v>255.25</v>
      </c>
      <c r="D472" s="3">
        <v>253.5</v>
      </c>
      <c r="E472" s="3">
        <v>255.25</v>
      </c>
      <c r="F472" s="3">
        <v>34</v>
      </c>
      <c r="G472" s="3">
        <v>255.25</v>
      </c>
    </row>
    <row r="473" spans="1:7" x14ac:dyDescent="0.3">
      <c r="A473" s="6">
        <v>38492</v>
      </c>
      <c r="B473" s="3">
        <v>262</v>
      </c>
      <c r="C473" s="3">
        <v>263</v>
      </c>
      <c r="D473" s="3">
        <v>261</v>
      </c>
      <c r="E473" s="3">
        <v>261</v>
      </c>
      <c r="F473" s="3">
        <v>25</v>
      </c>
      <c r="G473" s="3">
        <v>258.38</v>
      </c>
    </row>
    <row r="474" spans="1:7" x14ac:dyDescent="0.3">
      <c r="A474" s="6">
        <v>38495</v>
      </c>
      <c r="B474" s="3">
        <v>258</v>
      </c>
      <c r="C474" s="3">
        <v>258</v>
      </c>
      <c r="D474" s="3">
        <v>258</v>
      </c>
      <c r="E474" s="3">
        <v>258</v>
      </c>
      <c r="F474" s="3">
        <v>5</v>
      </c>
      <c r="G474" s="3">
        <v>256.75</v>
      </c>
    </row>
    <row r="475" spans="1:7" x14ac:dyDescent="0.3">
      <c r="A475" s="6">
        <v>38496</v>
      </c>
      <c r="B475" s="3">
        <v>258</v>
      </c>
      <c r="C475" s="3">
        <v>258</v>
      </c>
      <c r="D475" s="3">
        <v>255.75</v>
      </c>
      <c r="E475" s="3">
        <v>256.5</v>
      </c>
      <c r="F475" s="3">
        <v>53</v>
      </c>
      <c r="G475" s="3">
        <v>257.5</v>
      </c>
    </row>
    <row r="476" spans="1:7" x14ac:dyDescent="0.3">
      <c r="A476" s="6">
        <v>38497</v>
      </c>
      <c r="B476" s="3">
        <v>258</v>
      </c>
      <c r="C476" s="3">
        <v>260.5</v>
      </c>
      <c r="D476" s="3">
        <v>258</v>
      </c>
      <c r="E476" s="3">
        <v>260.5</v>
      </c>
      <c r="F476" s="3">
        <v>28</v>
      </c>
      <c r="G476" s="3">
        <v>260.75</v>
      </c>
    </row>
    <row r="477" spans="1:7" x14ac:dyDescent="0.3">
      <c r="A477" s="6">
        <v>38498</v>
      </c>
      <c r="B477" s="3">
        <v>263</v>
      </c>
      <c r="C477" s="3">
        <v>263</v>
      </c>
      <c r="D477" s="3">
        <v>262</v>
      </c>
      <c r="E477" s="3">
        <v>262</v>
      </c>
      <c r="F477" s="3">
        <v>16</v>
      </c>
      <c r="G477" s="3">
        <v>262</v>
      </c>
    </row>
    <row r="478" spans="1:7" x14ac:dyDescent="0.3">
      <c r="A478" s="6">
        <v>38499</v>
      </c>
      <c r="B478" s="3">
        <v>264</v>
      </c>
      <c r="C478" s="3">
        <v>264</v>
      </c>
      <c r="D478" s="3">
        <v>263.5</v>
      </c>
      <c r="E478" s="3">
        <v>263.5</v>
      </c>
      <c r="F478" s="3">
        <v>29</v>
      </c>
      <c r="G478" s="3">
        <v>263.5</v>
      </c>
    </row>
    <row r="479" spans="1:7" x14ac:dyDescent="0.3">
      <c r="A479" s="6">
        <v>38502</v>
      </c>
      <c r="B479" s="3">
        <v>263</v>
      </c>
      <c r="C479" s="3">
        <v>263.25</v>
      </c>
      <c r="D479" s="3">
        <v>263</v>
      </c>
      <c r="E479" s="3">
        <v>263</v>
      </c>
      <c r="F479" s="3">
        <v>27</v>
      </c>
      <c r="G479" s="3">
        <v>263</v>
      </c>
    </row>
    <row r="480" spans="1:7" x14ac:dyDescent="0.3">
      <c r="A480" s="6">
        <v>38503</v>
      </c>
      <c r="B480" s="3">
        <v>264.25</v>
      </c>
      <c r="C480" s="3">
        <v>264.25</v>
      </c>
      <c r="D480" s="3">
        <v>264</v>
      </c>
      <c r="E480" s="3">
        <v>264</v>
      </c>
      <c r="F480" s="3">
        <v>16</v>
      </c>
      <c r="G480" s="3">
        <v>262.88</v>
      </c>
    </row>
    <row r="481" spans="1:7" x14ac:dyDescent="0.3">
      <c r="A481" s="6">
        <v>38504</v>
      </c>
      <c r="B481" s="3">
        <v>265</v>
      </c>
      <c r="C481" s="3">
        <v>265</v>
      </c>
      <c r="D481" s="3">
        <v>265</v>
      </c>
      <c r="E481" s="3">
        <v>265</v>
      </c>
      <c r="F481" s="3">
        <v>20</v>
      </c>
      <c r="G481" s="3">
        <v>261.75</v>
      </c>
    </row>
    <row r="482" spans="1:7" x14ac:dyDescent="0.3">
      <c r="A482" s="6">
        <v>38505</v>
      </c>
      <c r="B482" s="3">
        <v>263</v>
      </c>
      <c r="C482" s="3">
        <v>263</v>
      </c>
      <c r="D482" s="3">
        <v>261.5</v>
      </c>
      <c r="E482" s="3">
        <v>261.5</v>
      </c>
      <c r="F482" s="3">
        <v>19</v>
      </c>
      <c r="G482" s="3">
        <v>261.5</v>
      </c>
    </row>
    <row r="483" spans="1:7" x14ac:dyDescent="0.3">
      <c r="A483" s="6">
        <v>38506</v>
      </c>
      <c r="B483" s="3">
        <v>261</v>
      </c>
      <c r="C483" s="3">
        <v>261</v>
      </c>
      <c r="D483" s="3">
        <v>261</v>
      </c>
      <c r="E483" s="3">
        <v>261</v>
      </c>
      <c r="F483" s="3">
        <v>0</v>
      </c>
      <c r="G483" s="3">
        <v>261</v>
      </c>
    </row>
    <row r="484" spans="1:7" x14ac:dyDescent="0.3">
      <c r="A484" s="6">
        <v>38509</v>
      </c>
      <c r="B484" s="3">
        <v>262.5</v>
      </c>
      <c r="C484" s="3">
        <v>263</v>
      </c>
      <c r="D484" s="3">
        <v>262.5</v>
      </c>
      <c r="E484" s="3">
        <v>263</v>
      </c>
      <c r="F484" s="3">
        <v>20</v>
      </c>
      <c r="G484" s="3">
        <v>263</v>
      </c>
    </row>
    <row r="485" spans="1:7" x14ac:dyDescent="0.3">
      <c r="A485" s="6">
        <v>38510</v>
      </c>
      <c r="B485" s="3">
        <v>265</v>
      </c>
      <c r="C485" s="3">
        <v>266</v>
      </c>
      <c r="D485" s="3">
        <v>265</v>
      </c>
      <c r="E485" s="3">
        <v>266</v>
      </c>
      <c r="F485" s="3">
        <v>15</v>
      </c>
      <c r="G485" s="3">
        <v>266</v>
      </c>
    </row>
    <row r="486" spans="1:7" x14ac:dyDescent="0.3">
      <c r="A486" s="6">
        <v>38511</v>
      </c>
      <c r="B486" s="3">
        <v>267.25</v>
      </c>
      <c r="C486" s="3">
        <v>267.75</v>
      </c>
      <c r="D486" s="3">
        <v>266.25</v>
      </c>
      <c r="E486" s="3">
        <v>267</v>
      </c>
      <c r="F486" s="3">
        <v>26</v>
      </c>
      <c r="G486" s="3">
        <v>267</v>
      </c>
    </row>
    <row r="487" spans="1:7" x14ac:dyDescent="0.3">
      <c r="A487" s="6">
        <v>38512</v>
      </c>
      <c r="B487" s="3">
        <v>264.5</v>
      </c>
      <c r="C487" s="3">
        <v>264.5</v>
      </c>
      <c r="D487" s="3">
        <v>262</v>
      </c>
      <c r="E487" s="3">
        <v>263.5</v>
      </c>
      <c r="F487" s="3">
        <v>63</v>
      </c>
      <c r="G487" s="3">
        <v>263.5</v>
      </c>
    </row>
    <row r="488" spans="1:7" x14ac:dyDescent="0.3">
      <c r="A488" s="6">
        <v>38513</v>
      </c>
      <c r="B488" s="3">
        <v>262.75</v>
      </c>
      <c r="C488" s="3">
        <v>264</v>
      </c>
      <c r="D488" s="3">
        <v>262.75</v>
      </c>
      <c r="E488" s="3">
        <v>263.5</v>
      </c>
      <c r="F488" s="3">
        <v>42</v>
      </c>
      <c r="G488" s="3">
        <v>264</v>
      </c>
    </row>
    <row r="489" spans="1:7" x14ac:dyDescent="0.3">
      <c r="A489" s="6">
        <v>38516</v>
      </c>
      <c r="B489" s="3">
        <v>260.5</v>
      </c>
      <c r="C489" s="3">
        <v>260.5</v>
      </c>
      <c r="D489" s="3">
        <v>258</v>
      </c>
      <c r="E489" s="3">
        <v>258.5</v>
      </c>
      <c r="F489" s="3">
        <v>11</v>
      </c>
      <c r="G489" s="3">
        <v>258</v>
      </c>
    </row>
    <row r="490" spans="1:7" x14ac:dyDescent="0.3">
      <c r="A490" s="6">
        <v>38517</v>
      </c>
      <c r="B490" s="3">
        <v>255</v>
      </c>
      <c r="C490" s="3">
        <v>255</v>
      </c>
      <c r="D490" s="3">
        <v>251.5</v>
      </c>
      <c r="E490" s="3">
        <v>251.5</v>
      </c>
      <c r="F490" s="3">
        <v>31</v>
      </c>
      <c r="G490" s="3">
        <v>251.5</v>
      </c>
    </row>
    <row r="491" spans="1:7" x14ac:dyDescent="0.3">
      <c r="A491" s="6">
        <v>38518</v>
      </c>
      <c r="B491" s="3">
        <v>252</v>
      </c>
      <c r="C491" s="3">
        <v>255</v>
      </c>
      <c r="D491" s="3">
        <v>252</v>
      </c>
      <c r="E491" s="3">
        <v>255</v>
      </c>
      <c r="F491" s="3">
        <v>137</v>
      </c>
      <c r="G491" s="3">
        <v>255.75</v>
      </c>
    </row>
    <row r="492" spans="1:7" x14ac:dyDescent="0.3">
      <c r="A492" s="6">
        <v>38519</v>
      </c>
      <c r="B492" s="3">
        <v>258</v>
      </c>
      <c r="C492" s="3">
        <v>258</v>
      </c>
      <c r="D492" s="3">
        <v>256</v>
      </c>
      <c r="E492" s="3">
        <v>256</v>
      </c>
      <c r="F492" s="3">
        <v>80</v>
      </c>
      <c r="G492" s="3">
        <v>255.13</v>
      </c>
    </row>
    <row r="493" spans="1:7" x14ac:dyDescent="0.3">
      <c r="A493" s="6">
        <v>38520</v>
      </c>
      <c r="B493" s="3">
        <v>252</v>
      </c>
      <c r="C493" s="3">
        <v>258.5</v>
      </c>
      <c r="D493" s="3">
        <v>252</v>
      </c>
      <c r="E493" s="3">
        <v>258.5</v>
      </c>
      <c r="F493" s="3">
        <v>35</v>
      </c>
      <c r="G493" s="3">
        <v>258.5</v>
      </c>
    </row>
    <row r="494" spans="1:7" x14ac:dyDescent="0.3">
      <c r="A494" s="6">
        <v>38523</v>
      </c>
      <c r="B494" s="3">
        <v>264</v>
      </c>
      <c r="C494" s="3">
        <v>266.25</v>
      </c>
      <c r="D494" s="3">
        <v>264</v>
      </c>
      <c r="E494" s="3">
        <v>266.25</v>
      </c>
      <c r="F494" s="3">
        <v>32</v>
      </c>
      <c r="G494" s="3">
        <v>266.25</v>
      </c>
    </row>
    <row r="495" spans="1:7" x14ac:dyDescent="0.3">
      <c r="A495" s="6">
        <v>38524</v>
      </c>
      <c r="B495" s="3">
        <v>268.5</v>
      </c>
      <c r="C495" s="3">
        <v>269</v>
      </c>
      <c r="D495" s="3">
        <v>267</v>
      </c>
      <c r="E495" s="3">
        <v>267</v>
      </c>
      <c r="F495" s="3">
        <v>73</v>
      </c>
      <c r="G495" s="3">
        <v>269</v>
      </c>
    </row>
    <row r="496" spans="1:7" x14ac:dyDescent="0.3">
      <c r="A496" s="6">
        <v>38525</v>
      </c>
      <c r="B496" s="3">
        <v>272</v>
      </c>
      <c r="C496" s="3">
        <v>274</v>
      </c>
      <c r="D496" s="3">
        <v>270.25</v>
      </c>
      <c r="E496" s="3">
        <v>274</v>
      </c>
      <c r="F496" s="3">
        <v>85</v>
      </c>
      <c r="G496" s="3">
        <v>274</v>
      </c>
    </row>
    <row r="497" spans="1:7" x14ac:dyDescent="0.3">
      <c r="A497" s="6">
        <v>38526</v>
      </c>
      <c r="B497" s="3">
        <v>276</v>
      </c>
      <c r="C497" s="3">
        <v>279</v>
      </c>
      <c r="D497" s="3">
        <v>276</v>
      </c>
      <c r="E497" s="3">
        <v>279</v>
      </c>
      <c r="F497" s="3">
        <v>145</v>
      </c>
      <c r="G497" s="3">
        <v>279</v>
      </c>
    </row>
    <row r="498" spans="1:7" x14ac:dyDescent="0.3">
      <c r="A498" s="6">
        <v>38530</v>
      </c>
      <c r="B498" s="3">
        <v>274</v>
      </c>
      <c r="C498" s="3">
        <v>274</v>
      </c>
      <c r="D498" s="3">
        <v>274</v>
      </c>
      <c r="E498" s="3">
        <v>274</v>
      </c>
      <c r="F498" s="3">
        <v>5</v>
      </c>
      <c r="G498" s="3">
        <v>274</v>
      </c>
    </row>
    <row r="499" spans="1:7" x14ac:dyDescent="0.3">
      <c r="A499" s="6">
        <v>38531</v>
      </c>
      <c r="B499" s="3">
        <v>282</v>
      </c>
      <c r="C499" s="3">
        <v>282</v>
      </c>
      <c r="D499" s="3">
        <v>280</v>
      </c>
      <c r="E499" s="3">
        <v>280.5</v>
      </c>
      <c r="F499" s="3">
        <v>50</v>
      </c>
      <c r="G499" s="3">
        <v>280.5</v>
      </c>
    </row>
    <row r="500" spans="1:7" x14ac:dyDescent="0.3">
      <c r="A500" s="6">
        <v>38532</v>
      </c>
      <c r="B500" s="3">
        <v>283</v>
      </c>
      <c r="C500" s="3">
        <v>283</v>
      </c>
      <c r="D500" s="3">
        <v>283</v>
      </c>
      <c r="E500" s="3">
        <v>283</v>
      </c>
      <c r="F500" s="3">
        <v>10</v>
      </c>
      <c r="G500" s="3">
        <v>285</v>
      </c>
    </row>
    <row r="501" spans="1:7" x14ac:dyDescent="0.3">
      <c r="A501" s="6">
        <v>38533</v>
      </c>
      <c r="B501" s="3">
        <v>286</v>
      </c>
      <c r="C501" s="3">
        <v>286</v>
      </c>
      <c r="D501" s="3">
        <v>284</v>
      </c>
      <c r="E501" s="3">
        <v>285</v>
      </c>
      <c r="F501" s="3">
        <v>32</v>
      </c>
      <c r="G501" s="3">
        <v>285</v>
      </c>
    </row>
    <row r="502" spans="1:7" x14ac:dyDescent="0.3">
      <c r="A502" s="6">
        <v>38534</v>
      </c>
      <c r="B502" s="3">
        <v>314.5</v>
      </c>
      <c r="C502" s="3">
        <v>319</v>
      </c>
      <c r="D502" s="3">
        <v>314.5</v>
      </c>
      <c r="E502" s="3">
        <v>318</v>
      </c>
      <c r="F502" s="3">
        <v>39</v>
      </c>
      <c r="G502" s="3">
        <v>318</v>
      </c>
    </row>
    <row r="503" spans="1:7" x14ac:dyDescent="0.3">
      <c r="A503" s="6">
        <v>38537</v>
      </c>
      <c r="B503" s="3">
        <v>326</v>
      </c>
      <c r="C503" s="3">
        <v>336</v>
      </c>
      <c r="D503" s="3">
        <v>326</v>
      </c>
      <c r="E503" s="3">
        <v>336</v>
      </c>
      <c r="F503" s="3">
        <v>45</v>
      </c>
      <c r="G503" s="3">
        <v>331.5</v>
      </c>
    </row>
    <row r="504" spans="1:7" x14ac:dyDescent="0.3">
      <c r="A504" s="6">
        <v>38538</v>
      </c>
      <c r="B504" s="3">
        <v>336</v>
      </c>
      <c r="C504" s="3">
        <v>336</v>
      </c>
      <c r="D504" s="3">
        <v>326.5</v>
      </c>
      <c r="E504" s="3">
        <v>330</v>
      </c>
      <c r="F504" s="3">
        <v>104</v>
      </c>
      <c r="G504" s="3">
        <v>330</v>
      </c>
    </row>
    <row r="505" spans="1:7" x14ac:dyDescent="0.3">
      <c r="A505" s="6">
        <v>38539</v>
      </c>
      <c r="B505" s="3">
        <v>333</v>
      </c>
      <c r="C505" s="3">
        <v>337</v>
      </c>
      <c r="D505" s="3">
        <v>331</v>
      </c>
      <c r="E505" s="3">
        <v>331</v>
      </c>
      <c r="F505" s="3">
        <v>57</v>
      </c>
      <c r="G505" s="3">
        <v>331</v>
      </c>
    </row>
    <row r="506" spans="1:7" x14ac:dyDescent="0.3">
      <c r="A506" s="6">
        <v>38540</v>
      </c>
      <c r="B506" s="3">
        <v>329</v>
      </c>
      <c r="C506" s="3">
        <v>329</v>
      </c>
      <c r="D506" s="3">
        <v>327</v>
      </c>
      <c r="E506" s="3">
        <v>329</v>
      </c>
      <c r="F506" s="3">
        <v>41</v>
      </c>
      <c r="G506" s="3">
        <v>332</v>
      </c>
    </row>
    <row r="507" spans="1:7" x14ac:dyDescent="0.3">
      <c r="A507" s="6">
        <v>38541</v>
      </c>
      <c r="B507" s="3">
        <v>335</v>
      </c>
      <c r="C507" s="3">
        <v>338</v>
      </c>
      <c r="D507" s="3">
        <v>332</v>
      </c>
      <c r="E507" s="3">
        <v>338</v>
      </c>
      <c r="F507" s="3">
        <v>78</v>
      </c>
      <c r="G507" s="3">
        <v>338</v>
      </c>
    </row>
    <row r="508" spans="1:7" x14ac:dyDescent="0.3">
      <c r="A508" s="6">
        <v>38544</v>
      </c>
      <c r="B508" s="3">
        <v>342</v>
      </c>
      <c r="C508" s="3">
        <v>344</v>
      </c>
      <c r="D508" s="3">
        <v>342</v>
      </c>
      <c r="E508" s="3">
        <v>344</v>
      </c>
      <c r="F508" s="3">
        <v>20</v>
      </c>
      <c r="G508" s="3">
        <v>344</v>
      </c>
    </row>
    <row r="509" spans="1:7" x14ac:dyDescent="0.3">
      <c r="A509" s="6">
        <v>38545</v>
      </c>
      <c r="B509" s="3">
        <v>345.5</v>
      </c>
      <c r="C509" s="3">
        <v>354</v>
      </c>
      <c r="D509" s="3">
        <v>345.5</v>
      </c>
      <c r="E509" s="3">
        <v>354</v>
      </c>
      <c r="F509" s="3">
        <v>42</v>
      </c>
      <c r="G509" s="3">
        <v>354</v>
      </c>
    </row>
    <row r="510" spans="1:7" x14ac:dyDescent="0.3">
      <c r="A510" s="6">
        <v>38546</v>
      </c>
      <c r="B510" s="3">
        <v>357.25</v>
      </c>
      <c r="C510" s="3">
        <v>357.25</v>
      </c>
      <c r="D510" s="3">
        <v>342</v>
      </c>
      <c r="E510" s="3">
        <v>345</v>
      </c>
      <c r="F510" s="3">
        <v>178</v>
      </c>
      <c r="G510" s="3">
        <v>345</v>
      </c>
    </row>
    <row r="511" spans="1:7" x14ac:dyDescent="0.3">
      <c r="A511" s="6">
        <v>38547</v>
      </c>
      <c r="B511" s="3">
        <v>325.25</v>
      </c>
      <c r="C511" s="3">
        <v>332</v>
      </c>
      <c r="D511" s="3">
        <v>318</v>
      </c>
      <c r="E511" s="3">
        <v>318</v>
      </c>
      <c r="F511" s="3">
        <v>45</v>
      </c>
      <c r="G511" s="3">
        <v>318</v>
      </c>
    </row>
    <row r="512" spans="1:7" x14ac:dyDescent="0.3">
      <c r="A512" s="6">
        <v>38548</v>
      </c>
      <c r="B512" s="3">
        <v>320.5</v>
      </c>
      <c r="C512" s="3">
        <v>323</v>
      </c>
      <c r="D512" s="3">
        <v>320</v>
      </c>
      <c r="E512" s="3">
        <v>323</v>
      </c>
      <c r="F512" s="3">
        <v>11</v>
      </c>
      <c r="G512" s="3">
        <v>323</v>
      </c>
    </row>
    <row r="513" spans="1:7" x14ac:dyDescent="0.3">
      <c r="A513" s="6">
        <v>38551</v>
      </c>
      <c r="B513" s="3">
        <v>316</v>
      </c>
      <c r="C513" s="3">
        <v>316</v>
      </c>
      <c r="D513" s="3">
        <v>316</v>
      </c>
      <c r="E513" s="3">
        <v>316</v>
      </c>
      <c r="F513" s="3">
        <v>0</v>
      </c>
      <c r="G513" s="3">
        <v>316</v>
      </c>
    </row>
    <row r="514" spans="1:7" x14ac:dyDescent="0.3">
      <c r="A514" s="6">
        <v>38552</v>
      </c>
      <c r="B514" s="3">
        <v>318</v>
      </c>
      <c r="C514" s="3">
        <v>322</v>
      </c>
      <c r="D514" s="3">
        <v>318</v>
      </c>
      <c r="E514" s="3">
        <v>322</v>
      </c>
      <c r="F514" s="3">
        <v>16</v>
      </c>
      <c r="G514" s="3">
        <v>322</v>
      </c>
    </row>
    <row r="515" spans="1:7" x14ac:dyDescent="0.3">
      <c r="A515" s="6">
        <v>38553</v>
      </c>
      <c r="B515" s="3">
        <v>318</v>
      </c>
      <c r="C515" s="3">
        <v>318</v>
      </c>
      <c r="D515" s="3">
        <v>310</v>
      </c>
      <c r="E515" s="3">
        <v>310</v>
      </c>
      <c r="F515" s="3">
        <v>69</v>
      </c>
      <c r="G515" s="3">
        <v>310</v>
      </c>
    </row>
    <row r="516" spans="1:7" x14ac:dyDescent="0.3">
      <c r="A516" s="6">
        <v>38554</v>
      </c>
      <c r="B516" s="3">
        <v>312</v>
      </c>
      <c r="C516" s="3">
        <v>312</v>
      </c>
      <c r="D516" s="3">
        <v>303</v>
      </c>
      <c r="E516" s="3">
        <v>303</v>
      </c>
      <c r="F516" s="3">
        <v>25</v>
      </c>
      <c r="G516" s="3">
        <v>303</v>
      </c>
    </row>
    <row r="517" spans="1:7" x14ac:dyDescent="0.3">
      <c r="A517" s="6">
        <v>38555</v>
      </c>
      <c r="B517" s="3">
        <v>298.5</v>
      </c>
      <c r="C517" s="3">
        <v>298.5</v>
      </c>
      <c r="D517" s="3">
        <v>294</v>
      </c>
      <c r="E517" s="3">
        <v>294</v>
      </c>
      <c r="F517" s="3">
        <v>32</v>
      </c>
      <c r="G517" s="3">
        <v>294</v>
      </c>
    </row>
    <row r="518" spans="1:7" x14ac:dyDescent="0.3">
      <c r="A518" s="6">
        <v>38558</v>
      </c>
      <c r="B518" s="3">
        <v>304</v>
      </c>
      <c r="C518" s="3">
        <v>304</v>
      </c>
      <c r="D518" s="3">
        <v>304</v>
      </c>
      <c r="E518" s="3">
        <v>304</v>
      </c>
      <c r="F518" s="3">
        <v>0</v>
      </c>
      <c r="G518" s="3">
        <v>304</v>
      </c>
    </row>
    <row r="519" spans="1:7" x14ac:dyDescent="0.3">
      <c r="A519" s="6">
        <v>38559</v>
      </c>
      <c r="B519" s="3">
        <v>315</v>
      </c>
      <c r="C519" s="3">
        <v>315</v>
      </c>
      <c r="D519" s="3">
        <v>311</v>
      </c>
      <c r="E519" s="3">
        <v>311</v>
      </c>
      <c r="F519" s="3">
        <v>21</v>
      </c>
      <c r="G519" s="3">
        <v>312</v>
      </c>
    </row>
    <row r="520" spans="1:7" x14ac:dyDescent="0.3">
      <c r="A520" s="6">
        <v>38560</v>
      </c>
      <c r="B520" s="3">
        <v>313</v>
      </c>
      <c r="C520" s="3">
        <v>313</v>
      </c>
      <c r="D520" s="3">
        <v>313</v>
      </c>
      <c r="E520" s="3">
        <v>313</v>
      </c>
      <c r="F520" s="3">
        <v>1</v>
      </c>
      <c r="G520" s="3">
        <v>313</v>
      </c>
    </row>
    <row r="521" spans="1:7" x14ac:dyDescent="0.3">
      <c r="A521" s="6">
        <v>38561</v>
      </c>
      <c r="B521" s="3">
        <v>308.5</v>
      </c>
      <c r="C521" s="3">
        <v>308.5</v>
      </c>
      <c r="D521" s="3">
        <v>308.5</v>
      </c>
      <c r="E521" s="3">
        <v>308.5</v>
      </c>
      <c r="F521" s="3">
        <v>0</v>
      </c>
      <c r="G521" s="3">
        <v>308.5</v>
      </c>
    </row>
    <row r="522" spans="1:7" x14ac:dyDescent="0.3">
      <c r="A522" s="6">
        <v>38562</v>
      </c>
      <c r="B522" s="3">
        <v>311</v>
      </c>
      <c r="C522" s="3">
        <v>318</v>
      </c>
      <c r="D522" s="3">
        <v>311</v>
      </c>
      <c r="E522" s="3">
        <v>318</v>
      </c>
      <c r="F522" s="3">
        <v>31</v>
      </c>
      <c r="G522" s="3">
        <v>317.25</v>
      </c>
    </row>
    <row r="523" spans="1:7" x14ac:dyDescent="0.3">
      <c r="A523" s="6">
        <v>38565</v>
      </c>
      <c r="B523" s="3">
        <v>327</v>
      </c>
      <c r="C523" s="3">
        <v>327</v>
      </c>
      <c r="D523" s="3">
        <v>322</v>
      </c>
      <c r="E523" s="3">
        <v>322</v>
      </c>
      <c r="F523" s="3">
        <v>14</v>
      </c>
      <c r="G523" s="3">
        <v>322</v>
      </c>
    </row>
    <row r="524" spans="1:7" x14ac:dyDescent="0.3">
      <c r="A524" s="6">
        <v>38566</v>
      </c>
      <c r="B524" s="3">
        <v>310</v>
      </c>
      <c r="C524" s="3">
        <v>312</v>
      </c>
      <c r="D524" s="3">
        <v>310</v>
      </c>
      <c r="E524" s="3">
        <v>310.5</v>
      </c>
      <c r="F524" s="3">
        <v>53</v>
      </c>
      <c r="G524" s="3">
        <v>310.5</v>
      </c>
    </row>
    <row r="525" spans="1:7" x14ac:dyDescent="0.3">
      <c r="A525" s="6">
        <v>38567</v>
      </c>
      <c r="B525" s="3">
        <v>315</v>
      </c>
      <c r="C525" s="3">
        <v>317</v>
      </c>
      <c r="D525" s="3">
        <v>314</v>
      </c>
      <c r="E525" s="3">
        <v>317</v>
      </c>
      <c r="F525" s="3">
        <v>53</v>
      </c>
      <c r="G525" s="3">
        <v>317</v>
      </c>
    </row>
    <row r="526" spans="1:7" x14ac:dyDescent="0.3">
      <c r="A526" s="6">
        <v>38568</v>
      </c>
      <c r="B526" s="3">
        <v>318</v>
      </c>
      <c r="C526" s="3">
        <v>318</v>
      </c>
      <c r="D526" s="3">
        <v>317.5</v>
      </c>
      <c r="E526" s="3">
        <v>317.5</v>
      </c>
      <c r="F526" s="3">
        <v>12</v>
      </c>
      <c r="G526" s="3">
        <v>317.5</v>
      </c>
    </row>
    <row r="527" spans="1:7" x14ac:dyDescent="0.3">
      <c r="A527" s="6">
        <v>38569</v>
      </c>
      <c r="B527" s="3">
        <v>320.75</v>
      </c>
      <c r="C527" s="3">
        <v>320.75</v>
      </c>
      <c r="D527" s="3">
        <v>320.75</v>
      </c>
      <c r="E527" s="3">
        <v>320.75</v>
      </c>
      <c r="F527" s="3">
        <v>0</v>
      </c>
      <c r="G527" s="3">
        <v>320.75</v>
      </c>
    </row>
    <row r="528" spans="1:7" x14ac:dyDescent="0.3">
      <c r="A528" s="6">
        <v>38572</v>
      </c>
      <c r="B528" s="3">
        <v>319</v>
      </c>
      <c r="C528" s="3">
        <v>320.25</v>
      </c>
      <c r="D528" s="3">
        <v>318.5</v>
      </c>
      <c r="E528" s="3">
        <v>318.5</v>
      </c>
      <c r="F528" s="3">
        <v>34</v>
      </c>
      <c r="G528" s="3">
        <v>318.5</v>
      </c>
    </row>
    <row r="529" spans="1:7" x14ac:dyDescent="0.3">
      <c r="A529" s="6">
        <v>38573</v>
      </c>
      <c r="B529" s="3">
        <v>323</v>
      </c>
      <c r="C529" s="3">
        <v>323</v>
      </c>
      <c r="D529" s="3">
        <v>322</v>
      </c>
      <c r="E529" s="3">
        <v>323</v>
      </c>
      <c r="F529" s="3">
        <v>50</v>
      </c>
      <c r="G529" s="3">
        <v>323</v>
      </c>
    </row>
    <row r="530" spans="1:7" x14ac:dyDescent="0.3">
      <c r="A530" s="6">
        <v>38574</v>
      </c>
      <c r="B530" s="3">
        <v>326</v>
      </c>
      <c r="C530" s="3">
        <v>328</v>
      </c>
      <c r="D530" s="3">
        <v>326</v>
      </c>
      <c r="E530" s="3">
        <v>328</v>
      </c>
      <c r="F530" s="3">
        <v>51</v>
      </c>
      <c r="G530" s="3">
        <v>328</v>
      </c>
    </row>
    <row r="531" spans="1:7" x14ac:dyDescent="0.3">
      <c r="A531" s="6">
        <v>38575</v>
      </c>
      <c r="B531" s="3">
        <v>332</v>
      </c>
      <c r="C531" s="3">
        <v>332</v>
      </c>
      <c r="D531" s="3">
        <v>327.25</v>
      </c>
      <c r="E531" s="3">
        <v>328</v>
      </c>
      <c r="F531" s="3">
        <v>67</v>
      </c>
      <c r="G531" s="3">
        <v>328</v>
      </c>
    </row>
    <row r="532" spans="1:7" x14ac:dyDescent="0.3">
      <c r="A532" s="6">
        <v>38576</v>
      </c>
      <c r="B532" s="3">
        <v>331</v>
      </c>
      <c r="C532" s="3">
        <v>332</v>
      </c>
      <c r="D532" s="3">
        <v>329</v>
      </c>
      <c r="E532" s="3">
        <v>329</v>
      </c>
      <c r="F532" s="3">
        <v>28</v>
      </c>
      <c r="G532" s="3">
        <v>329.75</v>
      </c>
    </row>
    <row r="533" spans="1:7" x14ac:dyDescent="0.3">
      <c r="A533" s="6">
        <v>38579</v>
      </c>
      <c r="B533" s="3">
        <v>330</v>
      </c>
      <c r="C533" s="3">
        <v>330</v>
      </c>
      <c r="D533" s="3">
        <v>324.75</v>
      </c>
      <c r="E533" s="3">
        <v>324.75</v>
      </c>
      <c r="F533" s="3">
        <v>130</v>
      </c>
      <c r="G533" s="3">
        <v>324.75</v>
      </c>
    </row>
    <row r="534" spans="1:7" x14ac:dyDescent="0.3">
      <c r="A534" s="6">
        <v>38580</v>
      </c>
      <c r="B534" s="3">
        <v>320.25</v>
      </c>
      <c r="C534" s="3">
        <v>321</v>
      </c>
      <c r="D534" s="3">
        <v>319</v>
      </c>
      <c r="E534" s="3">
        <v>319</v>
      </c>
      <c r="F534" s="3">
        <v>36</v>
      </c>
      <c r="G534" s="3">
        <v>319</v>
      </c>
    </row>
    <row r="535" spans="1:7" x14ac:dyDescent="0.3">
      <c r="A535" s="6">
        <v>38581</v>
      </c>
      <c r="B535" s="3">
        <v>322</v>
      </c>
      <c r="C535" s="3">
        <v>322</v>
      </c>
      <c r="D535" s="3">
        <v>321.5</v>
      </c>
      <c r="E535" s="3">
        <v>321.5</v>
      </c>
      <c r="F535" s="3">
        <v>4</v>
      </c>
      <c r="G535" s="3">
        <v>321.5</v>
      </c>
    </row>
    <row r="536" spans="1:7" x14ac:dyDescent="0.3">
      <c r="A536" s="6">
        <v>38582</v>
      </c>
      <c r="B536" s="3">
        <v>320</v>
      </c>
      <c r="C536" s="3">
        <v>320</v>
      </c>
      <c r="D536" s="3">
        <v>317</v>
      </c>
      <c r="E536" s="3">
        <v>317</v>
      </c>
      <c r="F536" s="3">
        <v>45</v>
      </c>
      <c r="G536" s="3">
        <v>317</v>
      </c>
    </row>
    <row r="537" spans="1:7" x14ac:dyDescent="0.3">
      <c r="A537" s="6">
        <v>38583</v>
      </c>
      <c r="B537" s="3">
        <v>323</v>
      </c>
      <c r="C537" s="3">
        <v>323</v>
      </c>
      <c r="D537" s="3">
        <v>323</v>
      </c>
      <c r="E537" s="3">
        <v>323</v>
      </c>
      <c r="F537" s="3">
        <v>1</v>
      </c>
      <c r="G537" s="3">
        <v>325.5</v>
      </c>
    </row>
    <row r="538" spans="1:7" x14ac:dyDescent="0.3">
      <c r="A538" s="6">
        <v>38586</v>
      </c>
      <c r="B538" s="3">
        <v>322</v>
      </c>
      <c r="C538" s="3">
        <v>322</v>
      </c>
      <c r="D538" s="3">
        <v>322</v>
      </c>
      <c r="E538" s="3">
        <v>322</v>
      </c>
      <c r="F538" s="3">
        <v>7</v>
      </c>
      <c r="G538" s="3">
        <v>319.88</v>
      </c>
    </row>
    <row r="539" spans="1:7" x14ac:dyDescent="0.3">
      <c r="A539" s="6">
        <v>38587</v>
      </c>
      <c r="B539" s="3">
        <v>319</v>
      </c>
      <c r="C539" s="3">
        <v>319.5</v>
      </c>
      <c r="D539" s="3">
        <v>319</v>
      </c>
      <c r="E539" s="3">
        <v>319.5</v>
      </c>
      <c r="F539" s="3">
        <v>9</v>
      </c>
      <c r="G539" s="3">
        <v>319.5</v>
      </c>
    </row>
    <row r="540" spans="1:7" x14ac:dyDescent="0.3">
      <c r="A540" s="6">
        <v>38588</v>
      </c>
      <c r="B540" s="3">
        <v>318</v>
      </c>
      <c r="C540" s="3">
        <v>318.25</v>
      </c>
      <c r="D540" s="3">
        <v>316.5</v>
      </c>
      <c r="E540" s="3">
        <v>316.5</v>
      </c>
      <c r="F540" s="3">
        <v>28</v>
      </c>
      <c r="G540" s="3">
        <v>316.5</v>
      </c>
    </row>
    <row r="541" spans="1:7" x14ac:dyDescent="0.3">
      <c r="A541" s="6">
        <v>38589</v>
      </c>
      <c r="B541" s="3">
        <v>320</v>
      </c>
      <c r="C541" s="3">
        <v>326</v>
      </c>
      <c r="D541" s="3">
        <v>318.5</v>
      </c>
      <c r="E541" s="3">
        <v>325</v>
      </c>
      <c r="F541" s="3">
        <v>200</v>
      </c>
      <c r="G541" s="3">
        <v>325</v>
      </c>
    </row>
    <row r="542" spans="1:7" x14ac:dyDescent="0.3">
      <c r="A542" s="6">
        <v>38590</v>
      </c>
      <c r="B542" s="3">
        <v>324.5</v>
      </c>
      <c r="C542" s="3">
        <v>326</v>
      </c>
      <c r="D542" s="3">
        <v>324</v>
      </c>
      <c r="E542" s="3">
        <v>324</v>
      </c>
      <c r="F542" s="3">
        <v>53</v>
      </c>
      <c r="G542" s="3">
        <v>323.75</v>
      </c>
    </row>
    <row r="543" spans="1:7" x14ac:dyDescent="0.3">
      <c r="A543" s="6">
        <v>38593</v>
      </c>
      <c r="B543" s="3">
        <v>323.75</v>
      </c>
      <c r="C543" s="3">
        <v>323.75</v>
      </c>
      <c r="D543" s="3">
        <v>320</v>
      </c>
      <c r="E543" s="3">
        <v>321.5</v>
      </c>
      <c r="F543" s="3">
        <v>141</v>
      </c>
      <c r="G543" s="3">
        <v>321.5</v>
      </c>
    </row>
    <row r="544" spans="1:7" x14ac:dyDescent="0.3">
      <c r="A544" s="6">
        <v>38594</v>
      </c>
      <c r="B544" s="3">
        <v>327</v>
      </c>
      <c r="C544" s="3">
        <v>328.5</v>
      </c>
      <c r="D544" s="3">
        <v>327</v>
      </c>
      <c r="E544" s="3">
        <v>328.5</v>
      </c>
      <c r="F544" s="3">
        <v>16</v>
      </c>
      <c r="G544" s="3">
        <v>328.5</v>
      </c>
    </row>
    <row r="545" spans="1:7" x14ac:dyDescent="0.3">
      <c r="A545" s="6">
        <v>38595</v>
      </c>
      <c r="B545" s="3">
        <v>329</v>
      </c>
      <c r="C545" s="3">
        <v>329</v>
      </c>
      <c r="D545" s="3">
        <v>325</v>
      </c>
      <c r="E545" s="3">
        <v>325</v>
      </c>
      <c r="F545" s="3">
        <v>38</v>
      </c>
      <c r="G545" s="3">
        <v>326</v>
      </c>
    </row>
    <row r="546" spans="1:7" x14ac:dyDescent="0.3">
      <c r="A546" s="6">
        <v>38596</v>
      </c>
      <c r="B546" s="3">
        <v>42.95</v>
      </c>
      <c r="C546" s="3">
        <v>42.95</v>
      </c>
      <c r="D546" s="3">
        <v>42.6</v>
      </c>
      <c r="E546" s="3">
        <v>42.6</v>
      </c>
      <c r="F546" s="3">
        <v>30</v>
      </c>
      <c r="G546" s="3">
        <v>42.6</v>
      </c>
    </row>
    <row r="547" spans="1:7" x14ac:dyDescent="0.3">
      <c r="A547" s="6">
        <v>38597</v>
      </c>
      <c r="B547" s="3">
        <v>42.7</v>
      </c>
      <c r="C547" s="3">
        <v>42.9</v>
      </c>
      <c r="D547" s="3">
        <v>42.6</v>
      </c>
      <c r="E547" s="3">
        <v>42.9</v>
      </c>
      <c r="F547" s="3">
        <v>68</v>
      </c>
      <c r="G547" s="3">
        <v>42.9</v>
      </c>
    </row>
    <row r="548" spans="1:7" x14ac:dyDescent="0.3">
      <c r="A548" s="6">
        <v>38600</v>
      </c>
      <c r="B548" s="3">
        <v>43.35</v>
      </c>
      <c r="C548" s="3">
        <v>43.35</v>
      </c>
      <c r="D548" s="3">
        <v>42.75</v>
      </c>
      <c r="E548" s="3">
        <v>42.75</v>
      </c>
      <c r="F548" s="3">
        <v>38</v>
      </c>
      <c r="G548" s="3">
        <v>42.75</v>
      </c>
    </row>
    <row r="549" spans="1:7" x14ac:dyDescent="0.3">
      <c r="A549" s="6">
        <v>38601</v>
      </c>
      <c r="B549" s="3">
        <v>42.5</v>
      </c>
      <c r="C549" s="3">
        <v>42.5</v>
      </c>
      <c r="D549" s="3">
        <v>42.5</v>
      </c>
      <c r="E549" s="3">
        <v>42.5</v>
      </c>
      <c r="F549" s="3">
        <v>3</v>
      </c>
      <c r="G549" s="3">
        <v>42.5</v>
      </c>
    </row>
    <row r="550" spans="1:7" x14ac:dyDescent="0.3">
      <c r="A550" s="6">
        <v>38602</v>
      </c>
      <c r="B550" s="3">
        <v>42.7</v>
      </c>
      <c r="C550" s="3">
        <v>42.7</v>
      </c>
      <c r="D550" s="3">
        <v>42.7</v>
      </c>
      <c r="E550" s="3">
        <v>42.7</v>
      </c>
      <c r="F550" s="3">
        <v>10</v>
      </c>
      <c r="G550" s="3">
        <v>42.7</v>
      </c>
    </row>
    <row r="551" spans="1:7" x14ac:dyDescent="0.3">
      <c r="A551" s="6">
        <v>38603</v>
      </c>
      <c r="B551" s="3">
        <v>42.6</v>
      </c>
      <c r="C551" s="3">
        <v>42.6</v>
      </c>
      <c r="D551" s="3">
        <v>42.5</v>
      </c>
      <c r="E551" s="3">
        <v>42.5</v>
      </c>
      <c r="F551" s="3">
        <v>8</v>
      </c>
      <c r="G551" s="3">
        <v>42.5</v>
      </c>
    </row>
    <row r="552" spans="1:7" x14ac:dyDescent="0.3">
      <c r="A552" s="6">
        <v>38604</v>
      </c>
      <c r="B552" s="3">
        <v>42.25</v>
      </c>
      <c r="C552" s="3">
        <v>42.25</v>
      </c>
      <c r="D552" s="3">
        <v>42.25</v>
      </c>
      <c r="E552" s="3">
        <v>42.25</v>
      </c>
      <c r="F552" s="3">
        <v>0</v>
      </c>
      <c r="G552" s="3">
        <v>42.25</v>
      </c>
    </row>
    <row r="553" spans="1:7" x14ac:dyDescent="0.3">
      <c r="A553" s="6">
        <v>38607</v>
      </c>
      <c r="B553" s="3">
        <v>41.5</v>
      </c>
      <c r="C553" s="3">
        <v>41.5</v>
      </c>
      <c r="D553" s="3">
        <v>40.950000000000003</v>
      </c>
      <c r="E553" s="3">
        <v>40.950000000000003</v>
      </c>
      <c r="F553" s="3">
        <v>11</v>
      </c>
      <c r="G553" s="3">
        <v>40.950000000000003</v>
      </c>
    </row>
    <row r="554" spans="1:7" x14ac:dyDescent="0.3">
      <c r="A554" s="6">
        <v>38608</v>
      </c>
      <c r="B554" s="3">
        <v>40.6</v>
      </c>
      <c r="C554" s="3">
        <v>40.6</v>
      </c>
      <c r="D554" s="3">
        <v>40.6</v>
      </c>
      <c r="E554" s="3">
        <v>40.6</v>
      </c>
      <c r="F554" s="3">
        <v>5</v>
      </c>
      <c r="G554" s="3">
        <v>40.6</v>
      </c>
    </row>
    <row r="555" spans="1:7" x14ac:dyDescent="0.3">
      <c r="A555" s="6">
        <v>38609</v>
      </c>
      <c r="B555" s="3">
        <v>40.799999999999997</v>
      </c>
      <c r="C555" s="3">
        <v>40.799999999999997</v>
      </c>
      <c r="D555" s="3">
        <v>40.5</v>
      </c>
      <c r="E555" s="3">
        <v>40.5</v>
      </c>
      <c r="F555" s="3">
        <v>16</v>
      </c>
      <c r="G555" s="3">
        <v>40.5</v>
      </c>
    </row>
    <row r="556" spans="1:7" x14ac:dyDescent="0.3">
      <c r="A556" s="6">
        <v>38610</v>
      </c>
      <c r="B556" s="3">
        <v>41.25</v>
      </c>
      <c r="C556" s="3">
        <v>41.25</v>
      </c>
      <c r="D556" s="3">
        <v>41.25</v>
      </c>
      <c r="E556" s="3">
        <v>41.25</v>
      </c>
      <c r="F556" s="3">
        <v>0</v>
      </c>
      <c r="G556" s="3">
        <v>41.25</v>
      </c>
    </row>
    <row r="557" spans="1:7" x14ac:dyDescent="0.3">
      <c r="A557" s="6">
        <v>38611</v>
      </c>
      <c r="B557" s="3">
        <v>40.950000000000003</v>
      </c>
      <c r="C557" s="3">
        <v>40.950000000000003</v>
      </c>
      <c r="D557" s="3">
        <v>40.950000000000003</v>
      </c>
      <c r="E557" s="3">
        <v>40.950000000000003</v>
      </c>
      <c r="F557" s="3">
        <v>0</v>
      </c>
      <c r="G557" s="3">
        <v>40.950000000000003</v>
      </c>
    </row>
    <row r="558" spans="1:7" x14ac:dyDescent="0.3">
      <c r="A558" s="6">
        <v>38614</v>
      </c>
      <c r="B558" s="3">
        <v>40.25</v>
      </c>
      <c r="C558" s="3">
        <v>40.25</v>
      </c>
      <c r="D558" s="3">
        <v>39.950000000000003</v>
      </c>
      <c r="E558" s="3">
        <v>40.049999999999997</v>
      </c>
      <c r="F558" s="3">
        <v>38</v>
      </c>
      <c r="G558" s="3">
        <v>40.049999999999997</v>
      </c>
    </row>
    <row r="559" spans="1:7" x14ac:dyDescent="0.3">
      <c r="A559" s="6">
        <v>38615</v>
      </c>
      <c r="B559" s="3">
        <v>40.1</v>
      </c>
      <c r="C559" s="3">
        <v>40.1</v>
      </c>
      <c r="D559" s="3">
        <v>40.049999999999997</v>
      </c>
      <c r="E559" s="3">
        <v>40.049999999999997</v>
      </c>
      <c r="F559" s="3">
        <v>16</v>
      </c>
      <c r="G559" s="3">
        <v>40.049999999999997</v>
      </c>
    </row>
    <row r="560" spans="1:7" x14ac:dyDescent="0.3">
      <c r="A560" s="6">
        <v>38616</v>
      </c>
      <c r="B560" s="3">
        <v>40.1</v>
      </c>
      <c r="C560" s="3">
        <v>40.15</v>
      </c>
      <c r="D560" s="3">
        <v>40.049999999999997</v>
      </c>
      <c r="E560" s="3">
        <v>40.049999999999997</v>
      </c>
      <c r="F560" s="3">
        <v>20</v>
      </c>
      <c r="G560" s="3">
        <v>40.15</v>
      </c>
    </row>
    <row r="561" spans="1:7" x14ac:dyDescent="0.3">
      <c r="A561" s="6">
        <v>38617</v>
      </c>
      <c r="B561" s="3">
        <v>40.409999999999997</v>
      </c>
      <c r="C561" s="3">
        <v>40.6</v>
      </c>
      <c r="D561" s="3">
        <v>40.409999999999997</v>
      </c>
      <c r="E561" s="3">
        <v>40.6</v>
      </c>
      <c r="F561" s="3">
        <v>7</v>
      </c>
      <c r="G561" s="3">
        <v>40.6</v>
      </c>
    </row>
    <row r="562" spans="1:7" x14ac:dyDescent="0.3">
      <c r="A562" s="6">
        <v>38618</v>
      </c>
      <c r="B562" s="3">
        <v>40.5</v>
      </c>
      <c r="C562" s="3">
        <v>40.5</v>
      </c>
      <c r="D562" s="3">
        <v>40.1</v>
      </c>
      <c r="E562" s="3">
        <v>40.1</v>
      </c>
      <c r="F562" s="3">
        <v>27</v>
      </c>
      <c r="G562" s="3">
        <v>40.1</v>
      </c>
    </row>
    <row r="563" spans="1:7" x14ac:dyDescent="0.3">
      <c r="A563" s="6">
        <v>38621</v>
      </c>
      <c r="B563" s="3">
        <v>39.35</v>
      </c>
      <c r="C563" s="3">
        <v>39.6</v>
      </c>
      <c r="D563" s="3">
        <v>39.299999999999997</v>
      </c>
      <c r="E563" s="3">
        <v>39.6</v>
      </c>
      <c r="F563" s="3">
        <v>11</v>
      </c>
      <c r="G563" s="3">
        <v>39.6</v>
      </c>
    </row>
    <row r="564" spans="1:7" x14ac:dyDescent="0.3">
      <c r="A564" s="6">
        <v>38622</v>
      </c>
      <c r="B564" s="3">
        <v>39.85</v>
      </c>
      <c r="C564" s="3">
        <v>40.1</v>
      </c>
      <c r="D564" s="3">
        <v>39.85</v>
      </c>
      <c r="E564" s="3">
        <v>40.049999999999997</v>
      </c>
      <c r="F564" s="3">
        <v>78</v>
      </c>
      <c r="G564" s="3">
        <v>40.06</v>
      </c>
    </row>
    <row r="565" spans="1:7" x14ac:dyDescent="0.3">
      <c r="A565" s="6">
        <v>38623</v>
      </c>
      <c r="B565" s="3">
        <v>40.299999999999997</v>
      </c>
      <c r="C565" s="3">
        <v>40.6</v>
      </c>
      <c r="D565" s="3">
        <v>40.299999999999997</v>
      </c>
      <c r="E565" s="3">
        <v>40.5</v>
      </c>
      <c r="F565" s="3">
        <v>55</v>
      </c>
      <c r="G565" s="3">
        <v>40.5</v>
      </c>
    </row>
    <row r="566" spans="1:7" x14ac:dyDescent="0.3">
      <c r="A566" s="6">
        <v>38624</v>
      </c>
      <c r="B566" s="3">
        <v>41.05</v>
      </c>
      <c r="C566" s="3">
        <v>41.05</v>
      </c>
      <c r="D566" s="3">
        <v>41</v>
      </c>
      <c r="E566" s="3">
        <v>41</v>
      </c>
      <c r="F566" s="3">
        <v>19</v>
      </c>
      <c r="G566" s="3">
        <v>41</v>
      </c>
    </row>
    <row r="567" spans="1:7" x14ac:dyDescent="0.3">
      <c r="A567" s="6">
        <v>38625</v>
      </c>
      <c r="B567" s="3">
        <v>41.3</v>
      </c>
      <c r="C567" s="3">
        <v>41.3</v>
      </c>
      <c r="D567" s="3">
        <v>41.3</v>
      </c>
      <c r="E567" s="3">
        <v>41.3</v>
      </c>
      <c r="F567" s="3">
        <v>8</v>
      </c>
      <c r="G567" s="3">
        <v>41.3</v>
      </c>
    </row>
    <row r="568" spans="1:7" x14ac:dyDescent="0.3">
      <c r="A568" s="6">
        <v>38628</v>
      </c>
      <c r="B568" s="3">
        <v>40.6</v>
      </c>
      <c r="C568" s="3">
        <v>40.6</v>
      </c>
      <c r="D568" s="3">
        <v>40.6</v>
      </c>
      <c r="E568" s="3">
        <v>40.6</v>
      </c>
      <c r="F568" s="3">
        <v>0</v>
      </c>
      <c r="G568" s="3">
        <v>40.6</v>
      </c>
    </row>
    <row r="569" spans="1:7" x14ac:dyDescent="0.3">
      <c r="A569" s="6">
        <v>38629</v>
      </c>
      <c r="B569" s="3">
        <v>41</v>
      </c>
      <c r="C569" s="3">
        <v>41</v>
      </c>
      <c r="D569" s="3">
        <v>41</v>
      </c>
      <c r="E569" s="3">
        <v>41</v>
      </c>
      <c r="F569" s="3">
        <v>2</v>
      </c>
      <c r="G569" s="3">
        <v>41</v>
      </c>
    </row>
    <row r="570" spans="1:7" x14ac:dyDescent="0.3">
      <c r="A570" s="6">
        <v>38630</v>
      </c>
      <c r="B570" s="3">
        <v>41</v>
      </c>
      <c r="C570" s="3">
        <v>41</v>
      </c>
      <c r="D570" s="3">
        <v>40.549999999999997</v>
      </c>
      <c r="E570" s="3">
        <v>40.549999999999997</v>
      </c>
      <c r="F570" s="3">
        <v>21</v>
      </c>
      <c r="G570" s="3">
        <v>40.6</v>
      </c>
    </row>
    <row r="571" spans="1:7" x14ac:dyDescent="0.3">
      <c r="A571" s="6">
        <v>38631</v>
      </c>
      <c r="B571" s="3">
        <v>40.98</v>
      </c>
      <c r="C571" s="3">
        <v>40.98</v>
      </c>
      <c r="D571" s="3">
        <v>40.98</v>
      </c>
      <c r="E571" s="3">
        <v>40.98</v>
      </c>
      <c r="F571" s="3">
        <v>0</v>
      </c>
      <c r="G571" s="3">
        <v>40.98</v>
      </c>
    </row>
    <row r="572" spans="1:7" x14ac:dyDescent="0.3">
      <c r="A572" s="6">
        <v>38632</v>
      </c>
      <c r="B572" s="3">
        <v>41.2</v>
      </c>
      <c r="C572" s="3">
        <v>41.2</v>
      </c>
      <c r="D572" s="3">
        <v>41.2</v>
      </c>
      <c r="E572" s="3">
        <v>41.2</v>
      </c>
      <c r="F572" s="3">
        <v>2</v>
      </c>
      <c r="G572" s="3">
        <v>40.98</v>
      </c>
    </row>
    <row r="573" spans="1:7" x14ac:dyDescent="0.3">
      <c r="A573" s="6">
        <v>38635</v>
      </c>
      <c r="B573" s="3">
        <v>42.1</v>
      </c>
      <c r="C573" s="3">
        <v>42.25</v>
      </c>
      <c r="D573" s="3">
        <v>42.1</v>
      </c>
      <c r="E573" s="3">
        <v>42.25</v>
      </c>
      <c r="F573" s="3">
        <v>22</v>
      </c>
      <c r="G573" s="3">
        <v>42.25</v>
      </c>
    </row>
    <row r="574" spans="1:7" x14ac:dyDescent="0.3">
      <c r="A574" s="6">
        <v>38636</v>
      </c>
      <c r="B574" s="3">
        <v>42.7</v>
      </c>
      <c r="C574" s="3">
        <v>43.05</v>
      </c>
      <c r="D574" s="3">
        <v>42.7</v>
      </c>
      <c r="E574" s="3">
        <v>42.85</v>
      </c>
      <c r="F574" s="3">
        <v>46</v>
      </c>
      <c r="G574" s="3">
        <v>42.8</v>
      </c>
    </row>
    <row r="575" spans="1:7" x14ac:dyDescent="0.3">
      <c r="A575" s="6">
        <v>38637</v>
      </c>
      <c r="B575" s="3">
        <v>43.05</v>
      </c>
      <c r="C575" s="3">
        <v>43.05</v>
      </c>
      <c r="D575" s="3">
        <v>43.05</v>
      </c>
      <c r="E575" s="3">
        <v>43.05</v>
      </c>
      <c r="F575" s="3">
        <v>1</v>
      </c>
      <c r="G575" s="3">
        <v>43.2</v>
      </c>
    </row>
    <row r="576" spans="1:7" x14ac:dyDescent="0.3">
      <c r="A576" s="6">
        <v>38638</v>
      </c>
      <c r="B576" s="3">
        <v>43.15</v>
      </c>
      <c r="C576" s="3">
        <v>43.15</v>
      </c>
      <c r="D576" s="3">
        <v>43.15</v>
      </c>
      <c r="E576" s="3">
        <v>43.15</v>
      </c>
      <c r="F576" s="3">
        <v>0</v>
      </c>
      <c r="G576" s="3">
        <v>43.15</v>
      </c>
    </row>
    <row r="577" spans="1:7" x14ac:dyDescent="0.3">
      <c r="A577" s="6">
        <v>38639</v>
      </c>
      <c r="B577" s="3">
        <v>43</v>
      </c>
      <c r="C577" s="3">
        <v>43</v>
      </c>
      <c r="D577" s="3">
        <v>43</v>
      </c>
      <c r="E577" s="3">
        <v>43</v>
      </c>
      <c r="F577" s="3">
        <v>1</v>
      </c>
      <c r="G577" s="3">
        <v>43</v>
      </c>
    </row>
    <row r="578" spans="1:7" x14ac:dyDescent="0.3">
      <c r="A578" s="6">
        <v>38642</v>
      </c>
      <c r="B578" s="3">
        <v>43.1</v>
      </c>
      <c r="C578" s="3">
        <v>43.1</v>
      </c>
      <c r="D578" s="3">
        <v>42.8</v>
      </c>
      <c r="E578" s="3">
        <v>42.8</v>
      </c>
      <c r="F578" s="3">
        <v>8</v>
      </c>
      <c r="G578" s="3">
        <v>42.8</v>
      </c>
    </row>
    <row r="579" spans="1:7" x14ac:dyDescent="0.3">
      <c r="A579" s="6">
        <v>38643</v>
      </c>
      <c r="B579" s="3">
        <v>42.73</v>
      </c>
      <c r="C579" s="3">
        <v>42.73</v>
      </c>
      <c r="D579" s="3">
        <v>42.73</v>
      </c>
      <c r="E579" s="3">
        <v>42.73</v>
      </c>
      <c r="F579" s="3">
        <v>0</v>
      </c>
      <c r="G579" s="3">
        <v>42.73</v>
      </c>
    </row>
    <row r="580" spans="1:7" x14ac:dyDescent="0.3">
      <c r="A580" s="6">
        <v>38644</v>
      </c>
      <c r="B580" s="3">
        <v>42.6</v>
      </c>
      <c r="C580" s="3">
        <v>42.6</v>
      </c>
      <c r="D580" s="3">
        <v>42.55</v>
      </c>
      <c r="E580" s="3">
        <v>42.55</v>
      </c>
      <c r="F580" s="3">
        <v>6</v>
      </c>
      <c r="G580" s="3">
        <v>42.55</v>
      </c>
    </row>
    <row r="581" spans="1:7" x14ac:dyDescent="0.3">
      <c r="A581" s="6">
        <v>38645</v>
      </c>
      <c r="B581" s="3">
        <v>41.95</v>
      </c>
      <c r="C581" s="3">
        <v>41.95</v>
      </c>
      <c r="D581" s="3">
        <v>40.9</v>
      </c>
      <c r="E581" s="3">
        <v>41</v>
      </c>
      <c r="F581" s="3">
        <v>47</v>
      </c>
      <c r="G581" s="3">
        <v>40.799999999999997</v>
      </c>
    </row>
    <row r="582" spans="1:7" x14ac:dyDescent="0.3">
      <c r="A582" s="6">
        <v>38646</v>
      </c>
      <c r="B582" s="3">
        <v>40.6</v>
      </c>
      <c r="C582" s="3">
        <v>41.1</v>
      </c>
      <c r="D582" s="3">
        <v>40.6</v>
      </c>
      <c r="E582" s="3">
        <v>41.1</v>
      </c>
      <c r="F582" s="3">
        <v>68</v>
      </c>
      <c r="G582" s="3">
        <v>41.1</v>
      </c>
    </row>
    <row r="583" spans="1:7" x14ac:dyDescent="0.3">
      <c r="A583" s="6">
        <v>38649</v>
      </c>
      <c r="B583" s="3">
        <v>40.1</v>
      </c>
      <c r="C583" s="3">
        <v>40.1</v>
      </c>
      <c r="D583" s="3">
        <v>40</v>
      </c>
      <c r="E583" s="3">
        <v>40</v>
      </c>
      <c r="F583" s="3">
        <v>25</v>
      </c>
      <c r="G583" s="3">
        <v>40</v>
      </c>
    </row>
    <row r="584" spans="1:7" x14ac:dyDescent="0.3">
      <c r="A584" s="6">
        <v>38650</v>
      </c>
      <c r="B584" s="3">
        <v>40.5</v>
      </c>
      <c r="C584" s="3">
        <v>40.5</v>
      </c>
      <c r="D584" s="3">
        <v>40.450000000000003</v>
      </c>
      <c r="E584" s="3">
        <v>40.450000000000003</v>
      </c>
      <c r="F584" s="3">
        <v>10</v>
      </c>
      <c r="G584" s="3">
        <v>40.6</v>
      </c>
    </row>
    <row r="585" spans="1:7" x14ac:dyDescent="0.3">
      <c r="A585" s="6">
        <v>38651</v>
      </c>
      <c r="B585" s="3">
        <v>40.75</v>
      </c>
      <c r="C585" s="3">
        <v>41</v>
      </c>
      <c r="D585" s="3">
        <v>40.75</v>
      </c>
      <c r="E585" s="3">
        <v>40.950000000000003</v>
      </c>
      <c r="F585" s="3">
        <v>97</v>
      </c>
      <c r="G585" s="3">
        <v>40.950000000000003</v>
      </c>
    </row>
    <row r="586" spans="1:7" x14ac:dyDescent="0.3">
      <c r="A586" s="6">
        <v>38652</v>
      </c>
      <c r="B586" s="3">
        <v>41</v>
      </c>
      <c r="C586" s="3">
        <v>41</v>
      </c>
      <c r="D586" s="3">
        <v>40.25</v>
      </c>
      <c r="E586" s="3">
        <v>40.5</v>
      </c>
      <c r="F586" s="3">
        <v>24</v>
      </c>
      <c r="G586" s="3">
        <v>40.25</v>
      </c>
    </row>
    <row r="587" spans="1:7" x14ac:dyDescent="0.3">
      <c r="A587" s="6">
        <v>38653</v>
      </c>
      <c r="B587" s="3">
        <v>41.3</v>
      </c>
      <c r="C587" s="3">
        <v>41.63</v>
      </c>
      <c r="D587" s="3">
        <v>41.3</v>
      </c>
      <c r="E587" s="3">
        <v>41.6</v>
      </c>
      <c r="F587" s="3">
        <v>33</v>
      </c>
      <c r="G587" s="3">
        <v>41.6</v>
      </c>
    </row>
    <row r="588" spans="1:7" x14ac:dyDescent="0.3">
      <c r="A588" s="6">
        <v>38656</v>
      </c>
      <c r="B588" s="3">
        <v>41.2</v>
      </c>
      <c r="C588" s="3">
        <v>41.2</v>
      </c>
      <c r="D588" s="3">
        <v>40.5</v>
      </c>
      <c r="E588" s="3">
        <v>40.549999999999997</v>
      </c>
      <c r="F588" s="3">
        <v>54</v>
      </c>
      <c r="G588" s="3">
        <v>40.549999999999997</v>
      </c>
    </row>
    <row r="589" spans="1:7" x14ac:dyDescent="0.3">
      <c r="A589" s="6">
        <v>38657</v>
      </c>
      <c r="B589" s="3">
        <v>36.9</v>
      </c>
      <c r="C589" s="3">
        <v>36.9</v>
      </c>
      <c r="D589" s="3">
        <v>36.25</v>
      </c>
      <c r="E589" s="3">
        <v>36.25</v>
      </c>
      <c r="F589" s="3">
        <v>8</v>
      </c>
      <c r="G589" s="3">
        <v>36.25</v>
      </c>
    </row>
    <row r="590" spans="1:7" x14ac:dyDescent="0.3">
      <c r="A590" s="6">
        <v>38658</v>
      </c>
      <c r="B590" s="3">
        <v>36.200000000000003</v>
      </c>
      <c r="C590" s="3">
        <v>36.25</v>
      </c>
      <c r="D590" s="3">
        <v>35.950000000000003</v>
      </c>
      <c r="E590" s="3">
        <v>36</v>
      </c>
      <c r="F590" s="3">
        <v>28</v>
      </c>
      <c r="G590" s="3">
        <v>36</v>
      </c>
    </row>
    <row r="591" spans="1:7" x14ac:dyDescent="0.3">
      <c r="A591" s="6">
        <v>38659</v>
      </c>
      <c r="B591" s="3">
        <v>35.729999999999997</v>
      </c>
      <c r="C591" s="3">
        <v>35.729999999999997</v>
      </c>
      <c r="D591" s="3">
        <v>35.729999999999997</v>
      </c>
      <c r="E591" s="3">
        <v>35.729999999999997</v>
      </c>
      <c r="F591" s="3">
        <v>0</v>
      </c>
      <c r="G591" s="3">
        <v>35.729999999999997</v>
      </c>
    </row>
    <row r="592" spans="1:7" x14ac:dyDescent="0.3">
      <c r="A592" s="6">
        <v>38660</v>
      </c>
      <c r="B592" s="3">
        <v>35.75</v>
      </c>
      <c r="C592" s="3">
        <v>35.75</v>
      </c>
      <c r="D592" s="3">
        <v>35.5</v>
      </c>
      <c r="E592" s="3">
        <v>35.5</v>
      </c>
      <c r="F592" s="3">
        <v>23</v>
      </c>
      <c r="G592" s="3">
        <v>35.5</v>
      </c>
    </row>
    <row r="593" spans="1:7" x14ac:dyDescent="0.3">
      <c r="A593" s="6">
        <v>38663</v>
      </c>
      <c r="B593" s="3">
        <v>34.700000000000003</v>
      </c>
      <c r="C593" s="3">
        <v>35.75</v>
      </c>
      <c r="D593" s="3">
        <v>34.4</v>
      </c>
      <c r="E593" s="3">
        <v>34.4</v>
      </c>
      <c r="F593" s="3">
        <v>36</v>
      </c>
      <c r="G593" s="3">
        <v>34.4</v>
      </c>
    </row>
    <row r="594" spans="1:7" x14ac:dyDescent="0.3">
      <c r="A594" s="6">
        <v>38664</v>
      </c>
      <c r="B594" s="3">
        <v>35.200000000000003</v>
      </c>
      <c r="C594" s="3">
        <v>35.950000000000003</v>
      </c>
      <c r="D594" s="3">
        <v>35.200000000000003</v>
      </c>
      <c r="E594" s="3">
        <v>35.950000000000003</v>
      </c>
      <c r="F594" s="3">
        <v>28</v>
      </c>
      <c r="G594" s="3">
        <v>35.950000000000003</v>
      </c>
    </row>
    <row r="595" spans="1:7" x14ac:dyDescent="0.3">
      <c r="A595" s="6">
        <v>38665</v>
      </c>
      <c r="B595" s="3">
        <v>36.5</v>
      </c>
      <c r="C595" s="3">
        <v>36.6</v>
      </c>
      <c r="D595" s="3">
        <v>36.5</v>
      </c>
      <c r="E595" s="3">
        <v>36.6</v>
      </c>
      <c r="F595" s="3">
        <v>10</v>
      </c>
      <c r="G595" s="3">
        <v>37.03</v>
      </c>
    </row>
    <row r="596" spans="1:7" x14ac:dyDescent="0.3">
      <c r="A596" s="6">
        <v>38666</v>
      </c>
      <c r="B596" s="3">
        <v>36.9</v>
      </c>
      <c r="C596" s="3">
        <v>36.9</v>
      </c>
      <c r="D596" s="3">
        <v>36.6</v>
      </c>
      <c r="E596" s="3">
        <v>36.6</v>
      </c>
      <c r="F596" s="3">
        <v>8</v>
      </c>
      <c r="G596" s="3">
        <v>36.6</v>
      </c>
    </row>
    <row r="597" spans="1:7" x14ac:dyDescent="0.3">
      <c r="A597" s="6">
        <v>38667</v>
      </c>
      <c r="B597" s="3">
        <v>36.53</v>
      </c>
      <c r="C597" s="3">
        <v>36.53</v>
      </c>
      <c r="D597" s="3">
        <v>36.53</v>
      </c>
      <c r="E597" s="3">
        <v>36.53</v>
      </c>
      <c r="F597" s="3">
        <v>0</v>
      </c>
      <c r="G597" s="3">
        <v>36.53</v>
      </c>
    </row>
    <row r="598" spans="1:7" x14ac:dyDescent="0.3">
      <c r="A598" s="6">
        <v>38670</v>
      </c>
      <c r="B598" s="3">
        <v>37.1</v>
      </c>
      <c r="C598" s="3">
        <v>37.6</v>
      </c>
      <c r="D598" s="3">
        <v>37.1</v>
      </c>
      <c r="E598" s="3">
        <v>37.6</v>
      </c>
      <c r="F598" s="3">
        <v>28</v>
      </c>
      <c r="G598" s="3">
        <v>37.6</v>
      </c>
    </row>
    <row r="599" spans="1:7" x14ac:dyDescent="0.3">
      <c r="A599" s="6">
        <v>38671</v>
      </c>
      <c r="B599" s="3">
        <v>37.15</v>
      </c>
      <c r="C599" s="3">
        <v>37.15</v>
      </c>
      <c r="D599" s="3">
        <v>37</v>
      </c>
      <c r="E599" s="3">
        <v>37</v>
      </c>
      <c r="F599" s="3">
        <v>16</v>
      </c>
      <c r="G599" s="3">
        <v>37</v>
      </c>
    </row>
    <row r="600" spans="1:7" x14ac:dyDescent="0.3">
      <c r="A600" s="6">
        <v>38672</v>
      </c>
      <c r="B600" s="3">
        <v>37.35</v>
      </c>
      <c r="C600" s="3">
        <v>37.35</v>
      </c>
      <c r="D600" s="3">
        <v>37.35</v>
      </c>
      <c r="E600" s="3">
        <v>37.35</v>
      </c>
      <c r="F600" s="3">
        <v>5</v>
      </c>
      <c r="G600" s="3">
        <v>37.35</v>
      </c>
    </row>
    <row r="601" spans="1:7" x14ac:dyDescent="0.3">
      <c r="A601" s="6">
        <v>38673</v>
      </c>
      <c r="B601" s="3">
        <v>37.299999999999997</v>
      </c>
      <c r="C601" s="3">
        <v>37.35</v>
      </c>
      <c r="D601" s="3">
        <v>37.200000000000003</v>
      </c>
      <c r="E601" s="3">
        <v>37.299999999999997</v>
      </c>
      <c r="F601" s="3">
        <v>15</v>
      </c>
      <c r="G601" s="3">
        <v>37.299999999999997</v>
      </c>
    </row>
    <row r="602" spans="1:7" x14ac:dyDescent="0.3">
      <c r="A602" s="6">
        <v>38674</v>
      </c>
      <c r="B602" s="3">
        <v>36.75</v>
      </c>
      <c r="C602" s="3">
        <v>36.75</v>
      </c>
      <c r="D602" s="3">
        <v>36.700000000000003</v>
      </c>
      <c r="E602" s="3">
        <v>36.75</v>
      </c>
      <c r="F602" s="3">
        <v>11</v>
      </c>
      <c r="G602" s="3">
        <v>36.75</v>
      </c>
    </row>
    <row r="603" spans="1:7" x14ac:dyDescent="0.3">
      <c r="A603" s="6">
        <v>38677</v>
      </c>
      <c r="B603" s="3">
        <v>37.1</v>
      </c>
      <c r="C603" s="3">
        <v>37.1</v>
      </c>
      <c r="D603" s="3">
        <v>36.950000000000003</v>
      </c>
      <c r="E603" s="3">
        <v>36.950000000000003</v>
      </c>
      <c r="F603" s="3">
        <v>14</v>
      </c>
      <c r="G603" s="3">
        <v>36.979999999999997</v>
      </c>
    </row>
    <row r="604" spans="1:7" x14ac:dyDescent="0.3">
      <c r="A604" s="6">
        <v>38678</v>
      </c>
      <c r="B604" s="3">
        <v>36.799999999999997</v>
      </c>
      <c r="C604" s="3">
        <v>36.799999999999997</v>
      </c>
      <c r="D604" s="3">
        <v>36.799999999999997</v>
      </c>
      <c r="E604" s="3">
        <v>36.799999999999997</v>
      </c>
      <c r="F604" s="3">
        <v>1</v>
      </c>
      <c r="G604" s="3">
        <v>36.799999999999997</v>
      </c>
    </row>
    <row r="605" spans="1:7" x14ac:dyDescent="0.3">
      <c r="A605" s="6">
        <v>38679</v>
      </c>
      <c r="B605" s="3">
        <v>36.68</v>
      </c>
      <c r="C605" s="3">
        <v>36.68</v>
      </c>
      <c r="D605" s="3">
        <v>36.68</v>
      </c>
      <c r="E605" s="3">
        <v>36.68</v>
      </c>
      <c r="F605" s="3">
        <v>0</v>
      </c>
      <c r="G605" s="3">
        <v>36.68</v>
      </c>
    </row>
    <row r="606" spans="1:7" x14ac:dyDescent="0.3">
      <c r="A606" s="6">
        <v>38680</v>
      </c>
      <c r="B606" s="3">
        <v>36</v>
      </c>
      <c r="C606" s="3">
        <v>36</v>
      </c>
      <c r="D606" s="3">
        <v>36</v>
      </c>
      <c r="E606" s="3">
        <v>36</v>
      </c>
      <c r="F606" s="3">
        <v>1</v>
      </c>
      <c r="G606" s="3">
        <v>36</v>
      </c>
    </row>
    <row r="607" spans="1:7" x14ac:dyDescent="0.3">
      <c r="A607" s="6">
        <v>38681</v>
      </c>
      <c r="B607" s="3">
        <v>35.15</v>
      </c>
      <c r="C607" s="3">
        <v>35.75</v>
      </c>
      <c r="D607" s="3">
        <v>35.15</v>
      </c>
      <c r="E607" s="3">
        <v>35.549999999999997</v>
      </c>
      <c r="F607" s="3">
        <v>43</v>
      </c>
      <c r="G607" s="3">
        <v>35.5</v>
      </c>
    </row>
    <row r="608" spans="1:7" x14ac:dyDescent="0.3">
      <c r="A608" s="6">
        <v>38684</v>
      </c>
      <c r="B608" s="3">
        <v>36.6</v>
      </c>
      <c r="C608" s="3">
        <v>36.6</v>
      </c>
      <c r="D608" s="3">
        <v>36.6</v>
      </c>
      <c r="E608" s="3">
        <v>36.6</v>
      </c>
      <c r="F608" s="3">
        <v>3</v>
      </c>
      <c r="G608" s="3">
        <v>36.93</v>
      </c>
    </row>
    <row r="609" spans="1:7" x14ac:dyDescent="0.3">
      <c r="A609" s="6">
        <v>38685</v>
      </c>
      <c r="B609" s="3">
        <v>37.200000000000003</v>
      </c>
      <c r="C609" s="3">
        <v>37.5</v>
      </c>
      <c r="D609" s="3">
        <v>37.200000000000003</v>
      </c>
      <c r="E609" s="3">
        <v>37.5</v>
      </c>
      <c r="F609" s="3">
        <v>9</v>
      </c>
      <c r="G609" s="3">
        <v>37.5</v>
      </c>
    </row>
    <row r="610" spans="1:7" x14ac:dyDescent="0.3">
      <c r="A610" s="6">
        <v>38686</v>
      </c>
      <c r="B610" s="3">
        <v>37.4</v>
      </c>
      <c r="C610" s="3">
        <v>37.4</v>
      </c>
      <c r="D610" s="3">
        <v>36.799999999999997</v>
      </c>
      <c r="E610" s="3">
        <v>36.799999999999997</v>
      </c>
      <c r="F610" s="3">
        <v>3</v>
      </c>
      <c r="G610" s="3">
        <v>36.619999999999997</v>
      </c>
    </row>
    <row r="611" spans="1:7" x14ac:dyDescent="0.3">
      <c r="A611" s="6">
        <v>38687</v>
      </c>
      <c r="B611" s="3">
        <v>35.65</v>
      </c>
      <c r="C611" s="3">
        <v>35.65</v>
      </c>
      <c r="D611" s="3">
        <v>35.65</v>
      </c>
      <c r="E611" s="3">
        <v>35.65</v>
      </c>
      <c r="F611" s="3">
        <v>5</v>
      </c>
      <c r="G611" s="3">
        <v>35.65</v>
      </c>
    </row>
    <row r="612" spans="1:7" x14ac:dyDescent="0.3">
      <c r="A612" s="6">
        <v>38688</v>
      </c>
      <c r="B612" s="3">
        <v>35.950000000000003</v>
      </c>
      <c r="C612" s="3">
        <v>35.950000000000003</v>
      </c>
      <c r="D612" s="3">
        <v>35.9</v>
      </c>
      <c r="E612" s="3">
        <v>35.9</v>
      </c>
      <c r="F612" s="3">
        <v>7</v>
      </c>
      <c r="G612" s="3">
        <v>35.9</v>
      </c>
    </row>
    <row r="613" spans="1:7" x14ac:dyDescent="0.3">
      <c r="A613" s="6">
        <v>38691</v>
      </c>
      <c r="B613" s="3">
        <v>36.299999999999997</v>
      </c>
      <c r="C613" s="3">
        <v>36.299999999999997</v>
      </c>
      <c r="D613" s="3">
        <v>36.25</v>
      </c>
      <c r="E613" s="3">
        <v>36.299999999999997</v>
      </c>
      <c r="F613" s="3">
        <v>9</v>
      </c>
      <c r="G613" s="3">
        <v>36.299999999999997</v>
      </c>
    </row>
    <row r="614" spans="1:7" x14ac:dyDescent="0.3">
      <c r="A614" s="6">
        <v>38692</v>
      </c>
      <c r="B614" s="3">
        <v>36.200000000000003</v>
      </c>
      <c r="C614" s="3">
        <v>36.200000000000003</v>
      </c>
      <c r="D614" s="3">
        <v>36.1</v>
      </c>
      <c r="E614" s="3">
        <v>36.1</v>
      </c>
      <c r="F614" s="3">
        <v>6</v>
      </c>
      <c r="G614" s="3">
        <v>36.1</v>
      </c>
    </row>
    <row r="615" spans="1:7" x14ac:dyDescent="0.3">
      <c r="A615" s="6">
        <v>38693</v>
      </c>
      <c r="B615" s="3">
        <v>36.08</v>
      </c>
      <c r="C615" s="3">
        <v>36.08</v>
      </c>
      <c r="D615" s="3">
        <v>36.08</v>
      </c>
      <c r="E615" s="3">
        <v>36.08</v>
      </c>
      <c r="F615" s="3">
        <v>0</v>
      </c>
      <c r="G615" s="3">
        <v>36.08</v>
      </c>
    </row>
    <row r="616" spans="1:7" x14ac:dyDescent="0.3">
      <c r="A616" s="6">
        <v>38694</v>
      </c>
      <c r="B616" s="3">
        <v>36.049999999999997</v>
      </c>
      <c r="C616" s="3">
        <v>36.1</v>
      </c>
      <c r="D616" s="3">
        <v>36.049999999999997</v>
      </c>
      <c r="E616" s="3">
        <v>36.1</v>
      </c>
      <c r="F616" s="3">
        <v>14</v>
      </c>
      <c r="G616" s="3">
        <v>36.1</v>
      </c>
    </row>
    <row r="617" spans="1:7" x14ac:dyDescent="0.3">
      <c r="A617" s="6">
        <v>38695</v>
      </c>
      <c r="B617" s="3">
        <v>36</v>
      </c>
      <c r="C617" s="3">
        <v>36.049999999999997</v>
      </c>
      <c r="D617" s="3">
        <v>35.9</v>
      </c>
      <c r="E617" s="3">
        <v>35.9</v>
      </c>
      <c r="F617" s="3">
        <v>22</v>
      </c>
      <c r="G617" s="3">
        <v>35.9</v>
      </c>
    </row>
    <row r="618" spans="1:7" x14ac:dyDescent="0.3">
      <c r="A618" s="6">
        <v>38698</v>
      </c>
      <c r="B618" s="3">
        <v>36.9</v>
      </c>
      <c r="C618" s="3">
        <v>36.9</v>
      </c>
      <c r="D618" s="3">
        <v>36.9</v>
      </c>
      <c r="E618" s="3">
        <v>36.9</v>
      </c>
      <c r="F618" s="3">
        <v>1</v>
      </c>
      <c r="G618" s="3">
        <v>36.270000000000003</v>
      </c>
    </row>
    <row r="619" spans="1:7" x14ac:dyDescent="0.3">
      <c r="A619" s="6">
        <v>38699</v>
      </c>
      <c r="B619" s="3">
        <v>36.5</v>
      </c>
      <c r="C619" s="3">
        <v>36.75</v>
      </c>
      <c r="D619" s="3">
        <v>36.5</v>
      </c>
      <c r="E619" s="3">
        <v>36.75</v>
      </c>
      <c r="F619" s="3">
        <v>30</v>
      </c>
      <c r="G619" s="3">
        <v>36.75</v>
      </c>
    </row>
    <row r="620" spans="1:7" x14ac:dyDescent="0.3">
      <c r="A620" s="6">
        <v>38700</v>
      </c>
      <c r="B620" s="3">
        <v>36.39</v>
      </c>
      <c r="C620" s="3">
        <v>36.4</v>
      </c>
      <c r="D620" s="3">
        <v>36.39</v>
      </c>
      <c r="E620" s="3">
        <v>36.4</v>
      </c>
      <c r="F620" s="3">
        <v>35</v>
      </c>
      <c r="G620" s="3">
        <v>37.03</v>
      </c>
    </row>
    <row r="621" spans="1:7" x14ac:dyDescent="0.3">
      <c r="A621" s="6">
        <v>38701</v>
      </c>
      <c r="B621" s="3">
        <v>36.799999999999997</v>
      </c>
      <c r="C621" s="3">
        <v>36.799999999999997</v>
      </c>
      <c r="D621" s="3">
        <v>36.4</v>
      </c>
      <c r="E621" s="3">
        <v>36.4</v>
      </c>
      <c r="F621" s="3">
        <v>23</v>
      </c>
      <c r="G621" s="3">
        <v>36.4</v>
      </c>
    </row>
    <row r="622" spans="1:7" x14ac:dyDescent="0.3">
      <c r="A622" s="6">
        <v>38702</v>
      </c>
      <c r="B622" s="3">
        <v>36.450000000000003</v>
      </c>
      <c r="C622" s="3">
        <v>36.450000000000003</v>
      </c>
      <c r="D622" s="3">
        <v>36.200000000000003</v>
      </c>
      <c r="E622" s="3">
        <v>36.299999999999997</v>
      </c>
      <c r="F622" s="3">
        <v>32</v>
      </c>
      <c r="G622" s="3">
        <v>36.299999999999997</v>
      </c>
    </row>
    <row r="623" spans="1:7" x14ac:dyDescent="0.3">
      <c r="A623" s="6">
        <v>38705</v>
      </c>
      <c r="B623" s="3">
        <v>36.4</v>
      </c>
      <c r="C623" s="3">
        <v>36.4</v>
      </c>
      <c r="D623" s="3">
        <v>35.5</v>
      </c>
      <c r="E623" s="3">
        <v>35.5</v>
      </c>
      <c r="F623" s="3">
        <v>17</v>
      </c>
      <c r="G623" s="3">
        <v>35.5</v>
      </c>
    </row>
    <row r="624" spans="1:7" x14ac:dyDescent="0.3">
      <c r="A624" s="6">
        <v>38706</v>
      </c>
      <c r="B624" s="3">
        <v>36.15</v>
      </c>
      <c r="C624" s="3">
        <v>36.15</v>
      </c>
      <c r="D624" s="3">
        <v>35.9</v>
      </c>
      <c r="E624" s="3">
        <v>35.9</v>
      </c>
      <c r="F624" s="3">
        <v>6</v>
      </c>
      <c r="G624" s="3">
        <v>35.9</v>
      </c>
    </row>
    <row r="625" spans="1:7" x14ac:dyDescent="0.3">
      <c r="A625" s="6">
        <v>38707</v>
      </c>
      <c r="B625" s="3">
        <v>35.5</v>
      </c>
      <c r="C625" s="3">
        <v>35.75</v>
      </c>
      <c r="D625" s="3">
        <v>35.5</v>
      </c>
      <c r="E625" s="3">
        <v>35.75</v>
      </c>
      <c r="F625" s="3">
        <v>19</v>
      </c>
      <c r="G625" s="3">
        <v>35.75</v>
      </c>
    </row>
    <row r="626" spans="1:7" x14ac:dyDescent="0.3">
      <c r="A626" s="6">
        <v>38708</v>
      </c>
      <c r="B626" s="3">
        <v>35.9</v>
      </c>
      <c r="C626" s="3">
        <v>35.9</v>
      </c>
      <c r="D626" s="3">
        <v>35.9</v>
      </c>
      <c r="E626" s="3">
        <v>35.9</v>
      </c>
      <c r="F626" s="3">
        <v>5</v>
      </c>
      <c r="G626" s="3">
        <v>35.9</v>
      </c>
    </row>
    <row r="627" spans="1:7" x14ac:dyDescent="0.3">
      <c r="A627" s="6">
        <v>38709</v>
      </c>
      <c r="B627" s="3">
        <v>35.9</v>
      </c>
      <c r="C627" s="3">
        <v>35.9</v>
      </c>
      <c r="D627" s="3">
        <v>35.9</v>
      </c>
      <c r="E627" s="3">
        <v>35.9</v>
      </c>
      <c r="F627" s="3">
        <v>1</v>
      </c>
      <c r="G627" s="3">
        <v>36.5</v>
      </c>
    </row>
    <row r="628" spans="1:7" x14ac:dyDescent="0.3">
      <c r="A628" s="6">
        <v>38713</v>
      </c>
      <c r="B628" s="3">
        <v>37</v>
      </c>
      <c r="C628" s="3">
        <v>37.5</v>
      </c>
      <c r="D628" s="3">
        <v>37</v>
      </c>
      <c r="E628" s="3">
        <v>37.5</v>
      </c>
      <c r="F628" s="3">
        <v>44</v>
      </c>
      <c r="G628" s="3">
        <v>37.229999999999997</v>
      </c>
    </row>
    <row r="629" spans="1:7" x14ac:dyDescent="0.3">
      <c r="A629" s="6">
        <v>38714</v>
      </c>
      <c r="B629" s="3">
        <v>37.5</v>
      </c>
      <c r="C629" s="3">
        <v>37.5</v>
      </c>
      <c r="D629" s="3">
        <v>37.450000000000003</v>
      </c>
      <c r="E629" s="3">
        <v>37.450000000000003</v>
      </c>
      <c r="F629" s="3">
        <v>22</v>
      </c>
      <c r="G629" s="3">
        <v>37.450000000000003</v>
      </c>
    </row>
    <row r="630" spans="1:7" x14ac:dyDescent="0.3">
      <c r="A630" s="6">
        <v>38715</v>
      </c>
      <c r="B630" s="3">
        <v>37.700000000000003</v>
      </c>
      <c r="C630" s="3">
        <v>37.700000000000003</v>
      </c>
      <c r="D630" s="3">
        <v>37.700000000000003</v>
      </c>
      <c r="E630" s="3">
        <v>37.700000000000003</v>
      </c>
      <c r="F630" s="3">
        <v>16</v>
      </c>
      <c r="G630" s="3">
        <v>37.450000000000003</v>
      </c>
    </row>
    <row r="631" spans="1:7" x14ac:dyDescent="0.3">
      <c r="A631" s="6">
        <v>38716</v>
      </c>
      <c r="B631" s="3">
        <v>37.700000000000003</v>
      </c>
      <c r="C631" s="3">
        <v>37.700000000000003</v>
      </c>
      <c r="D631" s="3">
        <v>37.700000000000003</v>
      </c>
      <c r="E631" s="3">
        <v>37.700000000000003</v>
      </c>
      <c r="F631" s="3">
        <v>0</v>
      </c>
      <c r="G631" s="3">
        <v>37.700000000000003</v>
      </c>
    </row>
    <row r="632" spans="1:7" x14ac:dyDescent="0.3">
      <c r="A632" s="6">
        <v>38719</v>
      </c>
      <c r="B632" s="3">
        <v>39.450000000000003</v>
      </c>
      <c r="C632" s="3">
        <v>39.450000000000003</v>
      </c>
      <c r="D632" s="3">
        <v>39.25</v>
      </c>
      <c r="E632" s="3">
        <v>39.450000000000003</v>
      </c>
      <c r="F632" s="3">
        <v>59</v>
      </c>
      <c r="G632" s="3">
        <v>39.450000000000003</v>
      </c>
    </row>
    <row r="633" spans="1:7" x14ac:dyDescent="0.3">
      <c r="A633" s="6">
        <v>38720</v>
      </c>
      <c r="B633" s="3">
        <v>38.1</v>
      </c>
      <c r="C633" s="3">
        <v>38.1</v>
      </c>
      <c r="D633" s="3">
        <v>38</v>
      </c>
      <c r="E633" s="3">
        <v>38</v>
      </c>
      <c r="F633" s="3">
        <v>21</v>
      </c>
      <c r="G633" s="3">
        <v>38</v>
      </c>
    </row>
    <row r="634" spans="1:7" x14ac:dyDescent="0.3">
      <c r="A634" s="6">
        <v>38721</v>
      </c>
      <c r="B634" s="3">
        <v>38.65</v>
      </c>
      <c r="C634" s="3">
        <v>39.200000000000003</v>
      </c>
      <c r="D634" s="3">
        <v>38.65</v>
      </c>
      <c r="E634" s="3">
        <v>39.200000000000003</v>
      </c>
      <c r="F634" s="3">
        <v>69</v>
      </c>
      <c r="G634" s="3">
        <v>39</v>
      </c>
    </row>
    <row r="635" spans="1:7" x14ac:dyDescent="0.3">
      <c r="A635" s="6">
        <v>38722</v>
      </c>
      <c r="B635" s="3">
        <v>38.75</v>
      </c>
      <c r="C635" s="3">
        <v>38.9</v>
      </c>
      <c r="D635" s="3">
        <v>38.700000000000003</v>
      </c>
      <c r="E635" s="3">
        <v>38.9</v>
      </c>
      <c r="F635" s="3">
        <v>38</v>
      </c>
      <c r="G635" s="3">
        <v>38.9</v>
      </c>
    </row>
    <row r="636" spans="1:7" x14ac:dyDescent="0.3">
      <c r="A636" s="6">
        <v>38723</v>
      </c>
      <c r="B636" s="3">
        <v>39.700000000000003</v>
      </c>
      <c r="C636" s="3">
        <v>39.700000000000003</v>
      </c>
      <c r="D636" s="3">
        <v>39.6</v>
      </c>
      <c r="E636" s="3">
        <v>39.6</v>
      </c>
      <c r="F636" s="3">
        <v>65</v>
      </c>
      <c r="G636" s="3">
        <v>39.6</v>
      </c>
    </row>
    <row r="637" spans="1:7" x14ac:dyDescent="0.3">
      <c r="A637" s="6">
        <v>38726</v>
      </c>
      <c r="B637" s="3">
        <v>39</v>
      </c>
      <c r="C637" s="3">
        <v>39</v>
      </c>
      <c r="D637" s="3">
        <v>38.450000000000003</v>
      </c>
      <c r="E637" s="3">
        <v>38.450000000000003</v>
      </c>
      <c r="F637" s="3">
        <v>30</v>
      </c>
      <c r="G637" s="3">
        <v>38.450000000000003</v>
      </c>
    </row>
    <row r="638" spans="1:7" x14ac:dyDescent="0.3">
      <c r="A638" s="6">
        <v>38727</v>
      </c>
      <c r="B638" s="3">
        <v>37.950000000000003</v>
      </c>
      <c r="C638" s="3">
        <v>38.65</v>
      </c>
      <c r="D638" s="3">
        <v>37.950000000000003</v>
      </c>
      <c r="E638" s="3">
        <v>38.6</v>
      </c>
      <c r="F638" s="3">
        <v>112</v>
      </c>
      <c r="G638" s="3">
        <v>38.6</v>
      </c>
    </row>
    <row r="639" spans="1:7" x14ac:dyDescent="0.3">
      <c r="A639" s="6">
        <v>38728</v>
      </c>
      <c r="B639" s="3">
        <v>38.15</v>
      </c>
      <c r="C639" s="3">
        <v>38.15</v>
      </c>
      <c r="D639" s="3">
        <v>38</v>
      </c>
      <c r="E639" s="3">
        <v>38</v>
      </c>
      <c r="F639" s="3">
        <v>10</v>
      </c>
      <c r="G639" s="3">
        <v>38</v>
      </c>
    </row>
    <row r="640" spans="1:7" x14ac:dyDescent="0.3">
      <c r="A640" s="6">
        <v>38729</v>
      </c>
      <c r="B640" s="3">
        <v>37.5</v>
      </c>
      <c r="C640" s="3">
        <v>37.590000000000003</v>
      </c>
      <c r="D640" s="3">
        <v>37.5</v>
      </c>
      <c r="E640" s="3">
        <v>37.5</v>
      </c>
      <c r="F640" s="3">
        <v>60</v>
      </c>
      <c r="G640" s="3">
        <v>37.5</v>
      </c>
    </row>
    <row r="641" spans="1:7" x14ac:dyDescent="0.3">
      <c r="A641" s="6">
        <v>38730</v>
      </c>
      <c r="B641" s="3">
        <v>37.4</v>
      </c>
      <c r="C641" s="3">
        <v>37.799999999999997</v>
      </c>
      <c r="D641" s="3">
        <v>37.4</v>
      </c>
      <c r="E641" s="3">
        <v>37.75</v>
      </c>
      <c r="F641" s="3">
        <v>95</v>
      </c>
      <c r="G641" s="3">
        <v>37.950000000000003</v>
      </c>
    </row>
    <row r="642" spans="1:7" x14ac:dyDescent="0.3">
      <c r="A642" s="6">
        <v>38733</v>
      </c>
      <c r="B642" s="3">
        <v>38.5</v>
      </c>
      <c r="C642" s="3">
        <v>38.5</v>
      </c>
      <c r="D642" s="3">
        <v>38.5</v>
      </c>
      <c r="E642" s="3">
        <v>38.5</v>
      </c>
      <c r="F642" s="3">
        <v>74</v>
      </c>
      <c r="G642" s="3">
        <v>38.5</v>
      </c>
    </row>
    <row r="643" spans="1:7" x14ac:dyDescent="0.3">
      <c r="A643" s="6">
        <v>38734</v>
      </c>
      <c r="B643" s="3">
        <v>39.1</v>
      </c>
      <c r="C643" s="3">
        <v>39.25</v>
      </c>
      <c r="D643" s="3">
        <v>39.1</v>
      </c>
      <c r="E643" s="3">
        <v>39.200000000000003</v>
      </c>
      <c r="F643" s="3">
        <v>47</v>
      </c>
      <c r="G643" s="3">
        <v>39.200000000000003</v>
      </c>
    </row>
    <row r="644" spans="1:7" x14ac:dyDescent="0.3">
      <c r="A644" s="6">
        <v>38735</v>
      </c>
      <c r="B644" s="3">
        <v>40</v>
      </c>
      <c r="C644" s="3">
        <v>41.25</v>
      </c>
      <c r="D644" s="3">
        <v>40</v>
      </c>
      <c r="E644" s="3">
        <v>41.05</v>
      </c>
      <c r="F644" s="3">
        <v>94</v>
      </c>
      <c r="G644" s="3">
        <v>41.25</v>
      </c>
    </row>
    <row r="645" spans="1:7" x14ac:dyDescent="0.3">
      <c r="A645" s="6">
        <v>38736</v>
      </c>
      <c r="B645" s="3">
        <v>41.4</v>
      </c>
      <c r="C645" s="3">
        <v>41.4</v>
      </c>
      <c r="D645" s="3">
        <v>40.450000000000003</v>
      </c>
      <c r="E645" s="3">
        <v>40.85</v>
      </c>
      <c r="F645" s="3">
        <v>21</v>
      </c>
      <c r="G645" s="3">
        <v>40.9</v>
      </c>
    </row>
    <row r="646" spans="1:7" x14ac:dyDescent="0.3">
      <c r="A646" s="6">
        <v>38737</v>
      </c>
      <c r="B646" s="3">
        <v>42.15</v>
      </c>
      <c r="C646" s="3">
        <v>42.15</v>
      </c>
      <c r="D646" s="3">
        <v>42</v>
      </c>
      <c r="E646" s="3">
        <v>42</v>
      </c>
      <c r="F646" s="3">
        <v>13</v>
      </c>
      <c r="G646" s="3">
        <v>42</v>
      </c>
    </row>
    <row r="647" spans="1:7" x14ac:dyDescent="0.3">
      <c r="A647" s="6">
        <v>38740</v>
      </c>
      <c r="B647" s="3">
        <v>41.2</v>
      </c>
      <c r="C647" s="3">
        <v>41.2</v>
      </c>
      <c r="D647" s="3">
        <v>41.15</v>
      </c>
      <c r="E647" s="3">
        <v>41.15</v>
      </c>
      <c r="F647" s="3">
        <v>28</v>
      </c>
      <c r="G647" s="3">
        <v>41.15</v>
      </c>
    </row>
    <row r="648" spans="1:7" x14ac:dyDescent="0.3">
      <c r="A648" s="6">
        <v>38741</v>
      </c>
      <c r="B648" s="3">
        <v>40.200000000000003</v>
      </c>
      <c r="C648" s="3">
        <v>40.200000000000003</v>
      </c>
      <c r="D648" s="3">
        <v>40.200000000000003</v>
      </c>
      <c r="E648" s="3">
        <v>40.200000000000003</v>
      </c>
      <c r="F648" s="3">
        <v>21</v>
      </c>
      <c r="G648" s="3">
        <v>40.799999999999997</v>
      </c>
    </row>
    <row r="649" spans="1:7" x14ac:dyDescent="0.3">
      <c r="A649" s="6">
        <v>38742</v>
      </c>
      <c r="B649" s="3">
        <v>41.7</v>
      </c>
      <c r="C649" s="3">
        <v>41.7</v>
      </c>
      <c r="D649" s="3">
        <v>41.25</v>
      </c>
      <c r="E649" s="3">
        <v>41.25</v>
      </c>
      <c r="F649" s="3">
        <v>20</v>
      </c>
      <c r="G649" s="3">
        <v>41.25</v>
      </c>
    </row>
    <row r="650" spans="1:7" x14ac:dyDescent="0.3">
      <c r="A650" s="6">
        <v>38743</v>
      </c>
      <c r="B650" s="3">
        <v>40.78</v>
      </c>
      <c r="C650" s="3">
        <v>40.78</v>
      </c>
      <c r="D650" s="3">
        <v>40.78</v>
      </c>
      <c r="E650" s="3">
        <v>40.78</v>
      </c>
      <c r="F650" s="3">
        <v>0</v>
      </c>
      <c r="G650" s="3">
        <v>40.78</v>
      </c>
    </row>
    <row r="651" spans="1:7" x14ac:dyDescent="0.3">
      <c r="A651" s="6">
        <v>38744</v>
      </c>
      <c r="B651" s="3">
        <v>41.15</v>
      </c>
      <c r="C651" s="3">
        <v>41.15</v>
      </c>
      <c r="D651" s="3">
        <v>40.85</v>
      </c>
      <c r="E651" s="3">
        <v>40.85</v>
      </c>
      <c r="F651" s="3">
        <v>33</v>
      </c>
      <c r="G651" s="3">
        <v>40.85</v>
      </c>
    </row>
    <row r="652" spans="1:7" x14ac:dyDescent="0.3">
      <c r="A652" s="6">
        <v>38747</v>
      </c>
      <c r="B652" s="3">
        <v>41</v>
      </c>
      <c r="C652" s="3">
        <v>41</v>
      </c>
      <c r="D652" s="3">
        <v>41</v>
      </c>
      <c r="E652" s="3">
        <v>41</v>
      </c>
      <c r="F652" s="3">
        <v>1</v>
      </c>
      <c r="G652" s="3">
        <v>40.729999999999997</v>
      </c>
    </row>
    <row r="653" spans="1:7" x14ac:dyDescent="0.3">
      <c r="A653" s="6">
        <v>38748</v>
      </c>
      <c r="B653" s="3">
        <v>40.799999999999997</v>
      </c>
      <c r="C653" s="3">
        <v>40.9</v>
      </c>
      <c r="D653" s="3">
        <v>40.75</v>
      </c>
      <c r="E653" s="3">
        <v>40.75</v>
      </c>
      <c r="F653" s="3">
        <v>11</v>
      </c>
      <c r="G653" s="3">
        <v>40.33</v>
      </c>
    </row>
    <row r="654" spans="1:7" x14ac:dyDescent="0.3">
      <c r="A654" s="6">
        <v>38749</v>
      </c>
      <c r="B654" s="3">
        <v>39.85</v>
      </c>
      <c r="C654" s="3">
        <v>40</v>
      </c>
      <c r="D654" s="3">
        <v>39.85</v>
      </c>
      <c r="E654" s="3">
        <v>40</v>
      </c>
      <c r="F654" s="3">
        <v>25</v>
      </c>
      <c r="G654" s="3">
        <v>40</v>
      </c>
    </row>
    <row r="655" spans="1:7" x14ac:dyDescent="0.3">
      <c r="A655" s="6">
        <v>38750</v>
      </c>
      <c r="B655" s="3">
        <v>40.6</v>
      </c>
      <c r="C655" s="3">
        <v>40.6</v>
      </c>
      <c r="D655" s="3">
        <v>40.5</v>
      </c>
      <c r="E655" s="3">
        <v>40.5</v>
      </c>
      <c r="F655" s="3">
        <v>29</v>
      </c>
      <c r="G655" s="3">
        <v>40.78</v>
      </c>
    </row>
    <row r="656" spans="1:7" x14ac:dyDescent="0.3">
      <c r="A656" s="6">
        <v>38751</v>
      </c>
      <c r="B656" s="3">
        <v>40.85</v>
      </c>
      <c r="C656" s="3">
        <v>40.85</v>
      </c>
      <c r="D656" s="3">
        <v>40.4</v>
      </c>
      <c r="E656" s="3">
        <v>40.4</v>
      </c>
      <c r="F656" s="3">
        <v>8</v>
      </c>
      <c r="G656" s="3">
        <v>40.4</v>
      </c>
    </row>
    <row r="657" spans="1:7" x14ac:dyDescent="0.3">
      <c r="A657" s="6">
        <v>38754</v>
      </c>
      <c r="B657" s="3">
        <v>40.049999999999997</v>
      </c>
      <c r="C657" s="3">
        <v>40.1</v>
      </c>
      <c r="D657" s="3">
        <v>40</v>
      </c>
      <c r="E657" s="3">
        <v>40</v>
      </c>
      <c r="F657" s="3">
        <v>16</v>
      </c>
      <c r="G657" s="3">
        <v>39.700000000000003</v>
      </c>
    </row>
    <row r="658" spans="1:7" x14ac:dyDescent="0.3">
      <c r="A658" s="6">
        <v>38755</v>
      </c>
      <c r="B658" s="3">
        <v>39.799999999999997</v>
      </c>
      <c r="C658" s="3">
        <v>39.799999999999997</v>
      </c>
      <c r="D658" s="3">
        <v>39.6</v>
      </c>
      <c r="E658" s="3">
        <v>39.6</v>
      </c>
      <c r="F658" s="3">
        <v>33</v>
      </c>
      <c r="G658" s="3">
        <v>39.6</v>
      </c>
    </row>
    <row r="659" spans="1:7" x14ac:dyDescent="0.3">
      <c r="A659" s="6">
        <v>38756</v>
      </c>
      <c r="B659" s="3">
        <v>39.5</v>
      </c>
      <c r="C659" s="3">
        <v>39.5</v>
      </c>
      <c r="D659" s="3">
        <v>39.4</v>
      </c>
      <c r="E659" s="3">
        <v>39.5</v>
      </c>
      <c r="F659" s="3">
        <v>15</v>
      </c>
      <c r="G659" s="3">
        <v>39.5</v>
      </c>
    </row>
    <row r="660" spans="1:7" x14ac:dyDescent="0.3">
      <c r="A660" s="6">
        <v>38757</v>
      </c>
      <c r="B660" s="3">
        <v>39.200000000000003</v>
      </c>
      <c r="C660" s="3">
        <v>39.85</v>
      </c>
      <c r="D660" s="3">
        <v>39.200000000000003</v>
      </c>
      <c r="E660" s="3">
        <v>39.6</v>
      </c>
      <c r="F660" s="3">
        <v>15</v>
      </c>
      <c r="G660" s="3">
        <v>39.6</v>
      </c>
    </row>
    <row r="661" spans="1:7" x14ac:dyDescent="0.3">
      <c r="A661" s="6">
        <v>38758</v>
      </c>
      <c r="B661" s="3">
        <v>39.4</v>
      </c>
      <c r="C661" s="3">
        <v>39.450000000000003</v>
      </c>
      <c r="D661" s="3">
        <v>39.299999999999997</v>
      </c>
      <c r="E661" s="3">
        <v>39.450000000000003</v>
      </c>
      <c r="F661" s="3">
        <v>35</v>
      </c>
      <c r="G661" s="3">
        <v>39.450000000000003</v>
      </c>
    </row>
    <row r="662" spans="1:7" x14ac:dyDescent="0.3">
      <c r="A662" s="6">
        <v>38761</v>
      </c>
      <c r="B662" s="3">
        <v>39.25</v>
      </c>
      <c r="C662" s="3">
        <v>39.25</v>
      </c>
      <c r="D662" s="3">
        <v>39.200000000000003</v>
      </c>
      <c r="E662" s="3">
        <v>39.200000000000003</v>
      </c>
      <c r="F662" s="3">
        <v>12</v>
      </c>
      <c r="G662" s="3">
        <v>39.200000000000003</v>
      </c>
    </row>
    <row r="663" spans="1:7" x14ac:dyDescent="0.3">
      <c r="A663" s="6">
        <v>38762</v>
      </c>
      <c r="B663" s="3">
        <v>39.549999999999997</v>
      </c>
      <c r="C663" s="3">
        <v>40.5</v>
      </c>
      <c r="D663" s="3">
        <v>39.549999999999997</v>
      </c>
      <c r="E663" s="3">
        <v>40.1</v>
      </c>
      <c r="F663" s="3">
        <v>35</v>
      </c>
      <c r="G663" s="3">
        <v>40.1</v>
      </c>
    </row>
    <row r="664" spans="1:7" x14ac:dyDescent="0.3">
      <c r="A664" s="6">
        <v>38763</v>
      </c>
      <c r="B664" s="3">
        <v>40.6</v>
      </c>
      <c r="C664" s="3">
        <v>40.6</v>
      </c>
      <c r="D664" s="3">
        <v>40.5</v>
      </c>
      <c r="E664" s="3">
        <v>40.5</v>
      </c>
      <c r="F664" s="3">
        <v>6</v>
      </c>
      <c r="G664" s="3">
        <v>40.5</v>
      </c>
    </row>
    <row r="665" spans="1:7" x14ac:dyDescent="0.3">
      <c r="A665" s="6">
        <v>38764</v>
      </c>
      <c r="B665" s="3">
        <v>40.5</v>
      </c>
      <c r="C665" s="3">
        <v>40.85</v>
      </c>
      <c r="D665" s="3">
        <v>40.5</v>
      </c>
      <c r="E665" s="3">
        <v>40.799999999999997</v>
      </c>
      <c r="F665" s="3">
        <v>88</v>
      </c>
      <c r="G665" s="3">
        <v>40.799999999999997</v>
      </c>
    </row>
    <row r="666" spans="1:7" x14ac:dyDescent="0.3">
      <c r="A666" s="6">
        <v>38765</v>
      </c>
      <c r="B666" s="3">
        <v>41.3</v>
      </c>
      <c r="C666" s="3">
        <v>41.4</v>
      </c>
      <c r="D666" s="3">
        <v>41.3</v>
      </c>
      <c r="E666" s="3">
        <v>41.4</v>
      </c>
      <c r="F666" s="3">
        <v>23</v>
      </c>
      <c r="G666" s="3">
        <v>41.65</v>
      </c>
    </row>
    <row r="667" spans="1:7" x14ac:dyDescent="0.3">
      <c r="A667" s="6">
        <v>38768</v>
      </c>
      <c r="B667" s="3">
        <v>42.95</v>
      </c>
      <c r="C667" s="3">
        <v>42.95</v>
      </c>
      <c r="D667" s="3">
        <v>42.95</v>
      </c>
      <c r="E667" s="3">
        <v>42.95</v>
      </c>
      <c r="F667" s="3">
        <v>5</v>
      </c>
      <c r="G667" s="3">
        <v>42.95</v>
      </c>
    </row>
    <row r="668" spans="1:7" x14ac:dyDescent="0.3">
      <c r="A668" s="6">
        <v>38769</v>
      </c>
      <c r="B668" s="3">
        <v>43.15</v>
      </c>
      <c r="C668" s="3">
        <v>43.2</v>
      </c>
      <c r="D668" s="3">
        <v>43</v>
      </c>
      <c r="E668" s="3">
        <v>43.2</v>
      </c>
      <c r="F668" s="3">
        <v>24</v>
      </c>
      <c r="G668" s="3">
        <v>43.2</v>
      </c>
    </row>
    <row r="669" spans="1:7" x14ac:dyDescent="0.3">
      <c r="A669" s="6">
        <v>38770</v>
      </c>
      <c r="B669" s="3">
        <v>43.75</v>
      </c>
      <c r="C669" s="3">
        <v>43.75</v>
      </c>
      <c r="D669" s="3">
        <v>43.75</v>
      </c>
      <c r="E669" s="3">
        <v>43.75</v>
      </c>
      <c r="F669" s="3">
        <v>2</v>
      </c>
      <c r="G669" s="3">
        <v>43.75</v>
      </c>
    </row>
    <row r="670" spans="1:7" x14ac:dyDescent="0.3">
      <c r="A670" s="6">
        <v>38771</v>
      </c>
      <c r="B670" s="3">
        <v>43.15</v>
      </c>
      <c r="C670" s="3">
        <v>43.35</v>
      </c>
      <c r="D670" s="3">
        <v>43.15</v>
      </c>
      <c r="E670" s="3">
        <v>43.2</v>
      </c>
      <c r="F670" s="3">
        <v>59</v>
      </c>
      <c r="G670" s="3">
        <v>43.2</v>
      </c>
    </row>
    <row r="671" spans="1:7" x14ac:dyDescent="0.3">
      <c r="A671" s="6">
        <v>38772</v>
      </c>
      <c r="B671" s="3">
        <v>43.4</v>
      </c>
      <c r="C671" s="3">
        <v>43.65</v>
      </c>
      <c r="D671" s="3">
        <v>43.4</v>
      </c>
      <c r="E671" s="3">
        <v>43.65</v>
      </c>
      <c r="F671" s="3">
        <v>29</v>
      </c>
      <c r="G671" s="3">
        <v>43.65</v>
      </c>
    </row>
    <row r="672" spans="1:7" x14ac:dyDescent="0.3">
      <c r="A672" s="6">
        <v>38775</v>
      </c>
      <c r="B672" s="3">
        <v>43.1</v>
      </c>
      <c r="C672" s="3">
        <v>43.1</v>
      </c>
      <c r="D672" s="3">
        <v>42.9</v>
      </c>
      <c r="E672" s="3">
        <v>42.9</v>
      </c>
      <c r="F672" s="3">
        <v>11</v>
      </c>
      <c r="G672" s="3">
        <v>42.68</v>
      </c>
    </row>
    <row r="673" spans="1:7" x14ac:dyDescent="0.3">
      <c r="A673" s="6">
        <v>38776</v>
      </c>
      <c r="B673" s="3">
        <v>43.05</v>
      </c>
      <c r="C673" s="3">
        <v>43.5</v>
      </c>
      <c r="D673" s="3">
        <v>43.05</v>
      </c>
      <c r="E673" s="3">
        <v>43.5</v>
      </c>
      <c r="F673" s="3">
        <v>25</v>
      </c>
      <c r="G673" s="3">
        <v>43.5</v>
      </c>
    </row>
    <row r="674" spans="1:7" x14ac:dyDescent="0.3">
      <c r="A674" s="6">
        <v>38777</v>
      </c>
      <c r="B674" s="3">
        <v>42.85</v>
      </c>
      <c r="C674" s="3">
        <v>42.85</v>
      </c>
      <c r="D674" s="3">
        <v>42.85</v>
      </c>
      <c r="E674" s="3">
        <v>42.85</v>
      </c>
      <c r="F674" s="3">
        <v>0</v>
      </c>
      <c r="G674" s="3">
        <v>42.85</v>
      </c>
    </row>
    <row r="675" spans="1:7" x14ac:dyDescent="0.3">
      <c r="A675" s="6">
        <v>38778</v>
      </c>
      <c r="B675" s="3">
        <v>43.15</v>
      </c>
      <c r="C675" s="3">
        <v>43.4</v>
      </c>
      <c r="D675" s="3">
        <v>43.15</v>
      </c>
      <c r="E675" s="3">
        <v>43.4</v>
      </c>
      <c r="F675" s="3">
        <v>26</v>
      </c>
      <c r="G675" s="3">
        <v>43.4</v>
      </c>
    </row>
    <row r="676" spans="1:7" x14ac:dyDescent="0.3">
      <c r="A676" s="6">
        <v>38779</v>
      </c>
      <c r="B676" s="3">
        <v>43.75</v>
      </c>
      <c r="C676" s="3">
        <v>44</v>
      </c>
      <c r="D676" s="3">
        <v>43.75</v>
      </c>
      <c r="E676" s="3">
        <v>44</v>
      </c>
      <c r="F676" s="3">
        <v>6</v>
      </c>
      <c r="G676" s="3">
        <v>44</v>
      </c>
    </row>
    <row r="677" spans="1:7" x14ac:dyDescent="0.3">
      <c r="A677" s="6">
        <v>38782</v>
      </c>
      <c r="B677" s="3">
        <v>45.35</v>
      </c>
      <c r="C677" s="3">
        <v>45.5</v>
      </c>
      <c r="D677" s="3">
        <v>45.3</v>
      </c>
      <c r="E677" s="3">
        <v>45.3</v>
      </c>
      <c r="F677" s="3">
        <v>29</v>
      </c>
      <c r="G677" s="3">
        <v>45.4</v>
      </c>
    </row>
    <row r="678" spans="1:7" x14ac:dyDescent="0.3">
      <c r="A678" s="6">
        <v>38783</v>
      </c>
      <c r="B678" s="3">
        <v>45.25</v>
      </c>
      <c r="C678" s="3">
        <v>45.25</v>
      </c>
      <c r="D678" s="3">
        <v>45.25</v>
      </c>
      <c r="E678" s="3">
        <v>45.25</v>
      </c>
      <c r="F678" s="3">
        <v>10</v>
      </c>
      <c r="G678" s="3">
        <v>45.25</v>
      </c>
    </row>
    <row r="679" spans="1:7" x14ac:dyDescent="0.3">
      <c r="A679" s="6">
        <v>38784</v>
      </c>
      <c r="B679" s="3">
        <v>45.63</v>
      </c>
      <c r="C679" s="3">
        <v>45.63</v>
      </c>
      <c r="D679" s="3">
        <v>45.63</v>
      </c>
      <c r="E679" s="3">
        <v>45.63</v>
      </c>
      <c r="F679" s="3">
        <v>0</v>
      </c>
      <c r="G679" s="3">
        <v>45.63</v>
      </c>
    </row>
    <row r="680" spans="1:7" x14ac:dyDescent="0.3">
      <c r="A680" s="6">
        <v>38785</v>
      </c>
      <c r="B680" s="3">
        <v>45.75</v>
      </c>
      <c r="C680" s="3">
        <v>45.75</v>
      </c>
      <c r="D680" s="3">
        <v>45.75</v>
      </c>
      <c r="E680" s="3">
        <v>45.75</v>
      </c>
      <c r="F680" s="3">
        <v>1</v>
      </c>
      <c r="G680" s="3">
        <v>45.75</v>
      </c>
    </row>
    <row r="681" spans="1:7" x14ac:dyDescent="0.3">
      <c r="A681" s="6">
        <v>38786</v>
      </c>
      <c r="B681" s="3">
        <v>46.5</v>
      </c>
      <c r="C681" s="3">
        <v>47.1</v>
      </c>
      <c r="D681" s="3">
        <v>46.5</v>
      </c>
      <c r="E681" s="3">
        <v>47.1</v>
      </c>
      <c r="F681" s="3">
        <v>23</v>
      </c>
      <c r="G681" s="3">
        <v>47.1</v>
      </c>
    </row>
    <row r="682" spans="1:7" x14ac:dyDescent="0.3">
      <c r="A682" s="6">
        <v>38789</v>
      </c>
      <c r="B682" s="3">
        <v>49.3</v>
      </c>
      <c r="C682" s="3">
        <v>49.3</v>
      </c>
      <c r="D682" s="3">
        <v>49.1</v>
      </c>
      <c r="E682" s="3">
        <v>49.1</v>
      </c>
      <c r="F682" s="3">
        <v>20</v>
      </c>
      <c r="G682" s="3">
        <v>49.1</v>
      </c>
    </row>
    <row r="683" spans="1:7" x14ac:dyDescent="0.3">
      <c r="A683" s="6">
        <v>38790</v>
      </c>
      <c r="B683" s="3">
        <v>49.75</v>
      </c>
      <c r="C683" s="3">
        <v>49.75</v>
      </c>
      <c r="D683" s="3">
        <v>49.75</v>
      </c>
      <c r="E683" s="3">
        <v>49.75</v>
      </c>
      <c r="F683" s="3">
        <v>0</v>
      </c>
      <c r="G683" s="3">
        <v>49.75</v>
      </c>
    </row>
    <row r="684" spans="1:7" x14ac:dyDescent="0.3">
      <c r="A684" s="6">
        <v>38791</v>
      </c>
      <c r="B684" s="3">
        <v>50.6</v>
      </c>
      <c r="C684" s="3">
        <v>51.2</v>
      </c>
      <c r="D684" s="3">
        <v>50.6</v>
      </c>
      <c r="E684" s="3">
        <v>51.15</v>
      </c>
      <c r="F684" s="3">
        <v>33</v>
      </c>
      <c r="G684" s="3">
        <v>51.3</v>
      </c>
    </row>
    <row r="685" spans="1:7" x14ac:dyDescent="0.3">
      <c r="A685" s="6">
        <v>38792</v>
      </c>
      <c r="B685" s="3">
        <v>50.75</v>
      </c>
      <c r="C685" s="3">
        <v>51</v>
      </c>
      <c r="D685" s="3">
        <v>50.75</v>
      </c>
      <c r="E685" s="3">
        <v>51</v>
      </c>
      <c r="F685" s="3">
        <v>30</v>
      </c>
      <c r="G685" s="3">
        <v>51</v>
      </c>
    </row>
    <row r="686" spans="1:7" x14ac:dyDescent="0.3">
      <c r="A686" s="6">
        <v>38793</v>
      </c>
      <c r="B686" s="3">
        <v>50.23</v>
      </c>
      <c r="C686" s="3">
        <v>50.23</v>
      </c>
      <c r="D686" s="3">
        <v>50.23</v>
      </c>
      <c r="E686" s="3">
        <v>50.23</v>
      </c>
      <c r="F686" s="3">
        <v>0</v>
      </c>
      <c r="G686" s="3">
        <v>50.23</v>
      </c>
    </row>
    <row r="687" spans="1:7" x14ac:dyDescent="0.3">
      <c r="A687" s="6">
        <v>38796</v>
      </c>
      <c r="B687" s="3">
        <v>52.75</v>
      </c>
      <c r="C687" s="3">
        <v>52.75</v>
      </c>
      <c r="D687" s="3">
        <v>52.75</v>
      </c>
      <c r="E687" s="3">
        <v>52.75</v>
      </c>
      <c r="F687" s="3">
        <v>0</v>
      </c>
      <c r="G687" s="3">
        <v>52.75</v>
      </c>
    </row>
    <row r="688" spans="1:7" x14ac:dyDescent="0.3">
      <c r="A688" s="6">
        <v>38797</v>
      </c>
      <c r="B688" s="3">
        <v>53</v>
      </c>
      <c r="C688" s="3">
        <v>53.5</v>
      </c>
      <c r="D688" s="3">
        <v>52</v>
      </c>
      <c r="E688" s="3">
        <v>52</v>
      </c>
      <c r="F688" s="3">
        <v>32</v>
      </c>
      <c r="G688" s="3">
        <v>51.23</v>
      </c>
    </row>
    <row r="689" spans="1:7" x14ac:dyDescent="0.3">
      <c r="A689" s="6">
        <v>38798</v>
      </c>
      <c r="B689" s="3">
        <v>52</v>
      </c>
      <c r="C689" s="3">
        <v>52</v>
      </c>
      <c r="D689" s="3">
        <v>50.5</v>
      </c>
      <c r="E689" s="3">
        <v>50.5</v>
      </c>
      <c r="F689" s="3">
        <v>63</v>
      </c>
      <c r="G689" s="3">
        <v>50.5</v>
      </c>
    </row>
    <row r="690" spans="1:7" x14ac:dyDescent="0.3">
      <c r="A690" s="6">
        <v>38799</v>
      </c>
      <c r="B690" s="3">
        <v>50.5</v>
      </c>
      <c r="C690" s="3">
        <v>50.6</v>
      </c>
      <c r="D690" s="3">
        <v>49.75</v>
      </c>
      <c r="E690" s="3">
        <v>49.75</v>
      </c>
      <c r="F690" s="3">
        <v>28</v>
      </c>
      <c r="G690" s="3">
        <v>49.75</v>
      </c>
    </row>
    <row r="691" spans="1:7" x14ac:dyDescent="0.3">
      <c r="A691" s="6">
        <v>38800</v>
      </c>
      <c r="B691" s="3">
        <v>48.5</v>
      </c>
      <c r="C691" s="3">
        <v>48.55</v>
      </c>
      <c r="D691" s="3">
        <v>48.5</v>
      </c>
      <c r="E691" s="3">
        <v>48.5</v>
      </c>
      <c r="F691" s="3">
        <v>30</v>
      </c>
      <c r="G691" s="3">
        <v>48.78</v>
      </c>
    </row>
    <row r="692" spans="1:7" x14ac:dyDescent="0.3">
      <c r="A692" s="6">
        <v>38803</v>
      </c>
      <c r="B692" s="3">
        <v>48.7</v>
      </c>
      <c r="C692" s="3">
        <v>48.7</v>
      </c>
      <c r="D692" s="3">
        <v>48.3</v>
      </c>
      <c r="E692" s="3">
        <v>48.3</v>
      </c>
      <c r="F692" s="3">
        <v>36</v>
      </c>
      <c r="G692" s="3">
        <v>48.3</v>
      </c>
    </row>
    <row r="693" spans="1:7" x14ac:dyDescent="0.3">
      <c r="A693" s="6">
        <v>38804</v>
      </c>
      <c r="B693" s="3">
        <v>49.28</v>
      </c>
      <c r="C693" s="3">
        <v>49.28</v>
      </c>
      <c r="D693" s="3">
        <v>49.28</v>
      </c>
      <c r="E693" s="3">
        <v>49.28</v>
      </c>
      <c r="F693" s="3">
        <v>0</v>
      </c>
      <c r="G693" s="3">
        <v>49.28</v>
      </c>
    </row>
    <row r="694" spans="1:7" x14ac:dyDescent="0.3">
      <c r="A694" s="6">
        <v>38805</v>
      </c>
      <c r="B694" s="3">
        <v>49.85</v>
      </c>
      <c r="C694" s="3">
        <v>49.85</v>
      </c>
      <c r="D694" s="3">
        <v>49.84</v>
      </c>
      <c r="E694" s="3">
        <v>49.85</v>
      </c>
      <c r="F694" s="3">
        <v>8</v>
      </c>
      <c r="G694" s="3">
        <v>49.85</v>
      </c>
    </row>
    <row r="695" spans="1:7" x14ac:dyDescent="0.3">
      <c r="A695" s="6">
        <v>38806</v>
      </c>
      <c r="B695" s="3">
        <v>49.5</v>
      </c>
      <c r="C695" s="3">
        <v>49.5</v>
      </c>
      <c r="D695" s="3">
        <v>49.5</v>
      </c>
      <c r="E695" s="3">
        <v>49.5</v>
      </c>
      <c r="F695" s="3">
        <v>23</v>
      </c>
      <c r="G695" s="3">
        <v>49.2</v>
      </c>
    </row>
    <row r="696" spans="1:7" x14ac:dyDescent="0.3">
      <c r="A696" s="6">
        <v>38807</v>
      </c>
      <c r="B696" s="3">
        <v>48.85</v>
      </c>
      <c r="C696" s="3">
        <v>48.85</v>
      </c>
      <c r="D696" s="3">
        <v>48.5</v>
      </c>
      <c r="E696" s="3">
        <v>48.5</v>
      </c>
      <c r="F696" s="3">
        <v>16</v>
      </c>
      <c r="G696" s="3">
        <v>48.5</v>
      </c>
    </row>
    <row r="697" spans="1:7" x14ac:dyDescent="0.3">
      <c r="A697" s="6">
        <v>38810</v>
      </c>
      <c r="B697" s="3">
        <v>51</v>
      </c>
      <c r="C697" s="3">
        <v>51</v>
      </c>
      <c r="D697" s="3">
        <v>51</v>
      </c>
      <c r="E697" s="3">
        <v>51</v>
      </c>
      <c r="F697" s="3">
        <v>10</v>
      </c>
      <c r="G697" s="3">
        <v>51</v>
      </c>
    </row>
    <row r="698" spans="1:7" x14ac:dyDescent="0.3">
      <c r="A698" s="6">
        <v>38811</v>
      </c>
      <c r="B698" s="3">
        <v>52.3</v>
      </c>
      <c r="C698" s="3">
        <v>52.3</v>
      </c>
      <c r="D698" s="3">
        <v>52.3</v>
      </c>
      <c r="E698" s="3">
        <v>52.3</v>
      </c>
      <c r="F698" s="3">
        <v>9</v>
      </c>
      <c r="G698" s="3">
        <v>52.3</v>
      </c>
    </row>
    <row r="699" spans="1:7" x14ac:dyDescent="0.3">
      <c r="A699" s="6">
        <v>38812</v>
      </c>
      <c r="B699" s="3">
        <v>52.4</v>
      </c>
      <c r="C699" s="3">
        <v>52.4</v>
      </c>
      <c r="D699" s="3">
        <v>52.4</v>
      </c>
      <c r="E699" s="3">
        <v>52.4</v>
      </c>
      <c r="F699" s="3">
        <v>0</v>
      </c>
      <c r="G699" s="3">
        <v>52.4</v>
      </c>
    </row>
    <row r="700" spans="1:7" x14ac:dyDescent="0.3">
      <c r="A700" s="6">
        <v>38813</v>
      </c>
      <c r="B700" s="3">
        <v>53</v>
      </c>
      <c r="C700" s="3">
        <v>53</v>
      </c>
      <c r="D700" s="3">
        <v>53</v>
      </c>
      <c r="E700" s="3">
        <v>53</v>
      </c>
      <c r="F700" s="3">
        <v>1</v>
      </c>
      <c r="G700" s="3">
        <v>52.38</v>
      </c>
    </row>
    <row r="701" spans="1:7" x14ac:dyDescent="0.3">
      <c r="A701" s="6">
        <v>38814</v>
      </c>
      <c r="B701" s="3">
        <v>52.4</v>
      </c>
      <c r="C701" s="3">
        <v>52.4</v>
      </c>
      <c r="D701" s="3">
        <v>52.4</v>
      </c>
      <c r="E701" s="3">
        <v>52.4</v>
      </c>
      <c r="F701" s="3">
        <v>0</v>
      </c>
      <c r="G701" s="3">
        <v>52.4</v>
      </c>
    </row>
    <row r="702" spans="1:7" x14ac:dyDescent="0.3">
      <c r="A702" s="6">
        <v>38817</v>
      </c>
      <c r="B702" s="3">
        <v>52.1</v>
      </c>
      <c r="C702" s="3">
        <v>52.1</v>
      </c>
      <c r="D702" s="3">
        <v>52.1</v>
      </c>
      <c r="E702" s="3">
        <v>52.1</v>
      </c>
      <c r="F702" s="3">
        <v>6</v>
      </c>
      <c r="G702" s="3">
        <v>52.1</v>
      </c>
    </row>
    <row r="703" spans="1:7" x14ac:dyDescent="0.3">
      <c r="A703" s="6">
        <v>38818</v>
      </c>
      <c r="B703" s="3">
        <v>52.35</v>
      </c>
      <c r="C703" s="3">
        <v>52.75</v>
      </c>
      <c r="D703" s="3">
        <v>52.35</v>
      </c>
      <c r="E703" s="3">
        <v>52.75</v>
      </c>
      <c r="F703" s="3">
        <v>15</v>
      </c>
      <c r="G703" s="3">
        <v>52.75</v>
      </c>
    </row>
    <row r="704" spans="1:7" x14ac:dyDescent="0.3">
      <c r="A704" s="6">
        <v>38819</v>
      </c>
      <c r="B704" s="3">
        <v>53</v>
      </c>
      <c r="C704" s="3">
        <v>53</v>
      </c>
      <c r="D704" s="3">
        <v>53</v>
      </c>
      <c r="E704" s="3">
        <v>53</v>
      </c>
      <c r="F704" s="3">
        <v>10</v>
      </c>
      <c r="G704" s="3">
        <v>53</v>
      </c>
    </row>
    <row r="705" spans="1:7" x14ac:dyDescent="0.3">
      <c r="A705" s="6">
        <v>38825</v>
      </c>
      <c r="B705" s="3">
        <v>54.05</v>
      </c>
      <c r="C705" s="3">
        <v>54.05</v>
      </c>
      <c r="D705" s="3">
        <v>54.05</v>
      </c>
      <c r="E705" s="3">
        <v>54.05</v>
      </c>
      <c r="F705" s="3">
        <v>0</v>
      </c>
      <c r="G705" s="3">
        <v>54.05</v>
      </c>
    </row>
    <row r="706" spans="1:7" x14ac:dyDescent="0.3">
      <c r="A706" s="6">
        <v>38826</v>
      </c>
      <c r="B706" s="3">
        <v>55</v>
      </c>
      <c r="C706" s="3">
        <v>55.25</v>
      </c>
      <c r="D706" s="3">
        <v>55</v>
      </c>
      <c r="E706" s="3">
        <v>55</v>
      </c>
      <c r="F706" s="3">
        <v>13</v>
      </c>
      <c r="G706" s="3">
        <v>55</v>
      </c>
    </row>
    <row r="707" spans="1:7" x14ac:dyDescent="0.3">
      <c r="A707" s="6">
        <v>38827</v>
      </c>
      <c r="B707" s="3">
        <v>54.35</v>
      </c>
      <c r="C707" s="3">
        <v>54.35</v>
      </c>
      <c r="D707" s="3">
        <v>53.9</v>
      </c>
      <c r="E707" s="3">
        <v>53.9</v>
      </c>
      <c r="F707" s="3">
        <v>6</v>
      </c>
      <c r="G707" s="3">
        <v>53.9</v>
      </c>
    </row>
    <row r="708" spans="1:7" x14ac:dyDescent="0.3">
      <c r="A708" s="6">
        <v>38828</v>
      </c>
      <c r="B708" s="3">
        <v>54.75</v>
      </c>
      <c r="C708" s="3">
        <v>54.75</v>
      </c>
      <c r="D708" s="3">
        <v>54.75</v>
      </c>
      <c r="E708" s="3">
        <v>54.75</v>
      </c>
      <c r="F708" s="3">
        <v>3</v>
      </c>
      <c r="G708" s="3">
        <v>54.75</v>
      </c>
    </row>
    <row r="709" spans="1:7" x14ac:dyDescent="0.3">
      <c r="A709" s="6">
        <v>38831</v>
      </c>
      <c r="B709" s="3">
        <v>55.55</v>
      </c>
      <c r="C709" s="3">
        <v>55.55</v>
      </c>
      <c r="D709" s="3">
        <v>55.5</v>
      </c>
      <c r="E709" s="3">
        <v>55.5</v>
      </c>
      <c r="F709" s="3">
        <v>11</v>
      </c>
      <c r="G709" s="3">
        <v>55.5</v>
      </c>
    </row>
    <row r="710" spans="1:7" x14ac:dyDescent="0.3">
      <c r="A710" s="6">
        <v>38832</v>
      </c>
      <c r="B710" s="3">
        <v>55</v>
      </c>
      <c r="C710" s="3">
        <v>55</v>
      </c>
      <c r="D710" s="3">
        <v>54</v>
      </c>
      <c r="E710" s="3">
        <v>54.2</v>
      </c>
      <c r="F710" s="3">
        <v>28</v>
      </c>
      <c r="G710" s="3">
        <v>54.5</v>
      </c>
    </row>
    <row r="711" spans="1:7" x14ac:dyDescent="0.3">
      <c r="A711" s="6">
        <v>38833</v>
      </c>
      <c r="B711" s="3">
        <v>51.5</v>
      </c>
      <c r="C711" s="3">
        <v>51.5</v>
      </c>
      <c r="D711" s="3">
        <v>51.5</v>
      </c>
      <c r="E711" s="3">
        <v>51.5</v>
      </c>
      <c r="F711" s="3">
        <v>0</v>
      </c>
      <c r="G711" s="3">
        <v>51.5</v>
      </c>
    </row>
    <row r="712" spans="1:7" x14ac:dyDescent="0.3">
      <c r="A712" s="6">
        <v>38834</v>
      </c>
      <c r="B712" s="3">
        <v>46.75</v>
      </c>
      <c r="C712" s="3">
        <v>46.75</v>
      </c>
      <c r="D712" s="3">
        <v>45.25</v>
      </c>
      <c r="E712" s="3">
        <v>45.25</v>
      </c>
      <c r="F712" s="3">
        <v>12</v>
      </c>
      <c r="G712" s="3">
        <v>45.25</v>
      </c>
    </row>
    <row r="713" spans="1:7" x14ac:dyDescent="0.3">
      <c r="A713" s="6">
        <v>38835</v>
      </c>
      <c r="B713" s="3">
        <v>44.5</v>
      </c>
      <c r="C713" s="3">
        <v>44.5</v>
      </c>
      <c r="D713" s="3">
        <v>42</v>
      </c>
      <c r="E713" s="3">
        <v>42</v>
      </c>
      <c r="F713" s="3">
        <v>13</v>
      </c>
      <c r="G713" s="3">
        <v>42</v>
      </c>
    </row>
    <row r="714" spans="1:7" x14ac:dyDescent="0.3">
      <c r="A714" s="6">
        <v>38839</v>
      </c>
      <c r="B714" s="3">
        <v>41.5</v>
      </c>
      <c r="C714" s="3">
        <v>41.5</v>
      </c>
      <c r="D714" s="3">
        <v>40.799999999999997</v>
      </c>
      <c r="E714" s="3">
        <v>40.799999999999997</v>
      </c>
      <c r="F714" s="3">
        <v>14</v>
      </c>
      <c r="G714" s="3">
        <v>40.799999999999997</v>
      </c>
    </row>
    <row r="715" spans="1:7" x14ac:dyDescent="0.3">
      <c r="A715" s="6">
        <v>38840</v>
      </c>
      <c r="B715" s="3">
        <v>42.1</v>
      </c>
      <c r="C715" s="3">
        <v>43.72</v>
      </c>
      <c r="D715" s="3">
        <v>42.02</v>
      </c>
      <c r="E715" s="3">
        <v>43.72</v>
      </c>
      <c r="F715" s="3">
        <v>31</v>
      </c>
      <c r="G715" s="3">
        <v>43.72</v>
      </c>
    </row>
    <row r="716" spans="1:7" x14ac:dyDescent="0.3">
      <c r="A716" s="6">
        <v>38841</v>
      </c>
      <c r="B716" s="3">
        <v>43</v>
      </c>
      <c r="C716" s="3">
        <v>43.75</v>
      </c>
      <c r="D716" s="3">
        <v>43</v>
      </c>
      <c r="E716" s="3">
        <v>43.6</v>
      </c>
      <c r="F716" s="3">
        <v>38</v>
      </c>
      <c r="G716" s="3">
        <v>43.6</v>
      </c>
    </row>
    <row r="717" spans="1:7" x14ac:dyDescent="0.3">
      <c r="A717" s="6">
        <v>38842</v>
      </c>
      <c r="B717" s="3">
        <v>43</v>
      </c>
      <c r="C717" s="3">
        <v>43</v>
      </c>
      <c r="D717" s="3">
        <v>42.45</v>
      </c>
      <c r="E717" s="3">
        <v>42.5</v>
      </c>
      <c r="F717" s="3">
        <v>18</v>
      </c>
      <c r="G717" s="3">
        <v>43.3</v>
      </c>
    </row>
    <row r="718" spans="1:7" x14ac:dyDescent="0.3">
      <c r="A718" s="6">
        <v>38845</v>
      </c>
      <c r="B718" s="3">
        <v>43.65</v>
      </c>
      <c r="C718" s="3">
        <v>43.65</v>
      </c>
      <c r="D718" s="3">
        <v>43.65</v>
      </c>
      <c r="E718" s="3">
        <v>43.65</v>
      </c>
      <c r="F718" s="3">
        <v>5</v>
      </c>
      <c r="G718" s="3">
        <v>43.65</v>
      </c>
    </row>
    <row r="719" spans="1:7" x14ac:dyDescent="0.3">
      <c r="A719" s="6">
        <v>38846</v>
      </c>
      <c r="B719" s="3">
        <v>43.55</v>
      </c>
      <c r="C719" s="3">
        <v>43.55</v>
      </c>
      <c r="D719" s="3">
        <v>43.55</v>
      </c>
      <c r="E719" s="3">
        <v>43.55</v>
      </c>
      <c r="F719" s="3">
        <v>0</v>
      </c>
      <c r="G719" s="3">
        <v>43.55</v>
      </c>
    </row>
    <row r="720" spans="1:7" x14ac:dyDescent="0.3">
      <c r="A720" s="6">
        <v>38847</v>
      </c>
      <c r="B720" s="3">
        <v>45.5</v>
      </c>
      <c r="C720" s="3">
        <v>45.5</v>
      </c>
      <c r="D720" s="3">
        <v>45.4</v>
      </c>
      <c r="E720" s="3">
        <v>45.4</v>
      </c>
      <c r="F720" s="3">
        <v>22</v>
      </c>
      <c r="G720" s="3">
        <v>44.87</v>
      </c>
    </row>
    <row r="721" spans="1:7" x14ac:dyDescent="0.3">
      <c r="A721" s="6">
        <v>38848</v>
      </c>
      <c r="B721" s="3">
        <v>44.12</v>
      </c>
      <c r="C721" s="3">
        <v>44.12</v>
      </c>
      <c r="D721" s="3">
        <v>44.12</v>
      </c>
      <c r="E721" s="3">
        <v>44.12</v>
      </c>
      <c r="F721" s="3">
        <v>0</v>
      </c>
      <c r="G721" s="3">
        <v>44.12</v>
      </c>
    </row>
    <row r="722" spans="1:7" x14ac:dyDescent="0.3">
      <c r="A722" s="6">
        <v>38849</v>
      </c>
      <c r="B722" s="3">
        <v>43.5</v>
      </c>
      <c r="C722" s="3">
        <v>43.5</v>
      </c>
      <c r="D722" s="3">
        <v>43.5</v>
      </c>
      <c r="E722" s="3">
        <v>43.5</v>
      </c>
      <c r="F722" s="3">
        <v>0</v>
      </c>
      <c r="G722" s="3">
        <v>43.5</v>
      </c>
    </row>
    <row r="723" spans="1:7" x14ac:dyDescent="0.3">
      <c r="A723" s="6">
        <v>38852</v>
      </c>
      <c r="B723" s="3">
        <v>45.25</v>
      </c>
      <c r="C723" s="3">
        <v>46.2</v>
      </c>
      <c r="D723" s="3">
        <v>45</v>
      </c>
      <c r="E723" s="3">
        <v>46.2</v>
      </c>
      <c r="F723" s="3">
        <v>58</v>
      </c>
      <c r="G723" s="3">
        <v>46.2</v>
      </c>
    </row>
    <row r="724" spans="1:7" x14ac:dyDescent="0.3">
      <c r="A724" s="6">
        <v>38853</v>
      </c>
      <c r="B724" s="3">
        <v>46.25</v>
      </c>
      <c r="C724" s="3">
        <v>46.25</v>
      </c>
      <c r="D724" s="3">
        <v>46</v>
      </c>
      <c r="E724" s="3">
        <v>46</v>
      </c>
      <c r="F724" s="3">
        <v>5</v>
      </c>
      <c r="G724" s="3">
        <v>46</v>
      </c>
    </row>
    <row r="725" spans="1:7" x14ac:dyDescent="0.3">
      <c r="A725" s="6">
        <v>38855</v>
      </c>
      <c r="B725" s="3">
        <v>46</v>
      </c>
      <c r="C725" s="3">
        <v>46</v>
      </c>
      <c r="D725" s="3">
        <v>46</v>
      </c>
      <c r="E725" s="3">
        <v>46</v>
      </c>
      <c r="F725" s="3">
        <v>1</v>
      </c>
      <c r="G725" s="3">
        <v>46</v>
      </c>
    </row>
    <row r="726" spans="1:7" x14ac:dyDescent="0.3">
      <c r="A726" s="6">
        <v>38856</v>
      </c>
      <c r="B726" s="3">
        <v>45.65</v>
      </c>
      <c r="C726" s="3">
        <v>45.7</v>
      </c>
      <c r="D726" s="3">
        <v>45.65</v>
      </c>
      <c r="E726" s="3">
        <v>45.7</v>
      </c>
      <c r="F726" s="3">
        <v>8</v>
      </c>
      <c r="G726" s="3">
        <v>45.7</v>
      </c>
    </row>
    <row r="727" spans="1:7" x14ac:dyDescent="0.3">
      <c r="A727" s="6">
        <v>38859</v>
      </c>
      <c r="B727" s="3">
        <v>46.1</v>
      </c>
      <c r="C727" s="3">
        <v>46.1</v>
      </c>
      <c r="D727" s="3">
        <v>46.1</v>
      </c>
      <c r="E727" s="3">
        <v>46.1</v>
      </c>
      <c r="F727" s="3">
        <v>12</v>
      </c>
      <c r="G727" s="3">
        <v>46.1</v>
      </c>
    </row>
    <row r="728" spans="1:7" x14ac:dyDescent="0.3">
      <c r="A728" s="6">
        <v>38860</v>
      </c>
      <c r="B728" s="3">
        <v>47.77</v>
      </c>
      <c r="C728" s="3">
        <v>47.77</v>
      </c>
      <c r="D728" s="3">
        <v>47.77</v>
      </c>
      <c r="E728" s="3">
        <v>47.77</v>
      </c>
      <c r="F728" s="3">
        <v>0</v>
      </c>
      <c r="G728" s="3">
        <v>47.77</v>
      </c>
    </row>
    <row r="729" spans="1:7" x14ac:dyDescent="0.3">
      <c r="A729" s="6">
        <v>38861</v>
      </c>
      <c r="B729" s="3">
        <v>47.1</v>
      </c>
      <c r="C729" s="3">
        <v>48.95</v>
      </c>
      <c r="D729" s="3">
        <v>47.1</v>
      </c>
      <c r="E729" s="3">
        <v>48.16</v>
      </c>
      <c r="F729" s="3">
        <v>12</v>
      </c>
      <c r="G729" s="3">
        <v>48.16</v>
      </c>
    </row>
    <row r="730" spans="1:7" x14ac:dyDescent="0.3">
      <c r="A730" s="6">
        <v>38863</v>
      </c>
      <c r="B730" s="3">
        <v>47.85</v>
      </c>
      <c r="C730" s="3">
        <v>48.25</v>
      </c>
      <c r="D730" s="3">
        <v>47.85</v>
      </c>
      <c r="E730" s="3">
        <v>48.25</v>
      </c>
      <c r="F730" s="3">
        <v>17</v>
      </c>
      <c r="G730" s="3">
        <v>48.48</v>
      </c>
    </row>
    <row r="731" spans="1:7" x14ac:dyDescent="0.3">
      <c r="A731" s="6">
        <v>38866</v>
      </c>
      <c r="B731" s="3">
        <v>48.35</v>
      </c>
      <c r="C731" s="3">
        <v>48.35</v>
      </c>
      <c r="D731" s="3">
        <v>48.1</v>
      </c>
      <c r="E731" s="3">
        <v>48.1</v>
      </c>
      <c r="F731" s="3">
        <v>3</v>
      </c>
      <c r="G731" s="3">
        <v>48.1</v>
      </c>
    </row>
    <row r="732" spans="1:7" x14ac:dyDescent="0.3">
      <c r="A732" s="6">
        <v>38867</v>
      </c>
      <c r="B732" s="3">
        <v>47.6</v>
      </c>
      <c r="C732" s="3">
        <v>47.6</v>
      </c>
      <c r="D732" s="3">
        <v>47</v>
      </c>
      <c r="E732" s="3">
        <v>47</v>
      </c>
      <c r="F732" s="3">
        <v>23</v>
      </c>
      <c r="G732" s="3">
        <v>47</v>
      </c>
    </row>
    <row r="733" spans="1:7" x14ac:dyDescent="0.3">
      <c r="A733" s="6">
        <v>38868</v>
      </c>
      <c r="B733" s="3">
        <v>46.5</v>
      </c>
      <c r="C733" s="3">
        <v>46.55</v>
      </c>
      <c r="D733" s="3">
        <v>46.25</v>
      </c>
      <c r="E733" s="3">
        <v>46.55</v>
      </c>
      <c r="F733" s="3">
        <v>22</v>
      </c>
      <c r="G733" s="3">
        <v>46.55</v>
      </c>
    </row>
    <row r="734" spans="1:7" x14ac:dyDescent="0.3">
      <c r="A734" s="6">
        <v>38869</v>
      </c>
      <c r="B734" s="3">
        <v>47</v>
      </c>
      <c r="C734" s="3">
        <v>47.1</v>
      </c>
      <c r="D734" s="3">
        <v>46.1</v>
      </c>
      <c r="E734" s="3">
        <v>47.1</v>
      </c>
      <c r="F734" s="3">
        <v>18</v>
      </c>
      <c r="G734" s="3">
        <v>46.88</v>
      </c>
    </row>
    <row r="735" spans="1:7" x14ac:dyDescent="0.3">
      <c r="A735" s="6">
        <v>38870</v>
      </c>
      <c r="B735" s="3">
        <v>47.41</v>
      </c>
      <c r="C735" s="3">
        <v>47.41</v>
      </c>
      <c r="D735" s="3">
        <v>47.3</v>
      </c>
      <c r="E735" s="3">
        <v>47.3</v>
      </c>
      <c r="F735" s="3">
        <v>15</v>
      </c>
      <c r="G735" s="3">
        <v>47.3</v>
      </c>
    </row>
    <row r="736" spans="1:7" x14ac:dyDescent="0.3">
      <c r="A736" s="6">
        <v>38874</v>
      </c>
      <c r="B736" s="3">
        <v>49.15</v>
      </c>
      <c r="C736" s="3">
        <v>49.2</v>
      </c>
      <c r="D736" s="3">
        <v>49.15</v>
      </c>
      <c r="E736" s="3">
        <v>49.2</v>
      </c>
      <c r="F736" s="3">
        <v>9</v>
      </c>
      <c r="G736" s="3">
        <v>49.2</v>
      </c>
    </row>
    <row r="737" spans="1:7" x14ac:dyDescent="0.3">
      <c r="A737" s="6">
        <v>38875</v>
      </c>
      <c r="B737" s="3">
        <v>48.81</v>
      </c>
      <c r="C737" s="3">
        <v>48.81</v>
      </c>
      <c r="D737" s="3">
        <v>48.5</v>
      </c>
      <c r="E737" s="3">
        <v>48.52</v>
      </c>
      <c r="F737" s="3">
        <v>56</v>
      </c>
      <c r="G737" s="3">
        <v>48.21</v>
      </c>
    </row>
    <row r="738" spans="1:7" x14ac:dyDescent="0.3">
      <c r="A738" s="6">
        <v>38876</v>
      </c>
      <c r="B738" s="3">
        <v>48.25</v>
      </c>
      <c r="C738" s="3">
        <v>48.29</v>
      </c>
      <c r="D738" s="3">
        <v>48.25</v>
      </c>
      <c r="E738" s="3">
        <v>48.29</v>
      </c>
      <c r="F738" s="3">
        <v>31</v>
      </c>
      <c r="G738" s="3">
        <v>48.29</v>
      </c>
    </row>
    <row r="739" spans="1:7" x14ac:dyDescent="0.3">
      <c r="A739" s="6">
        <v>38877</v>
      </c>
      <c r="B739" s="3">
        <v>49.34</v>
      </c>
      <c r="C739" s="3">
        <v>49.34</v>
      </c>
      <c r="D739" s="3">
        <v>49.34</v>
      </c>
      <c r="E739" s="3">
        <v>49.34</v>
      </c>
      <c r="F739" s="3">
        <v>0</v>
      </c>
      <c r="G739" s="3">
        <v>49.34</v>
      </c>
    </row>
    <row r="740" spans="1:7" x14ac:dyDescent="0.3">
      <c r="A740" s="6">
        <v>38880</v>
      </c>
      <c r="B740" s="3">
        <v>51.15</v>
      </c>
      <c r="C740" s="3">
        <v>51.25</v>
      </c>
      <c r="D740" s="3">
        <v>51.15</v>
      </c>
      <c r="E740" s="3">
        <v>51.25</v>
      </c>
      <c r="F740" s="3">
        <v>18</v>
      </c>
      <c r="G740" s="3">
        <v>51.2</v>
      </c>
    </row>
    <row r="741" spans="1:7" x14ac:dyDescent="0.3">
      <c r="A741" s="6">
        <v>38881</v>
      </c>
      <c r="B741" s="3">
        <v>50.85</v>
      </c>
      <c r="C741" s="3">
        <v>50.85</v>
      </c>
      <c r="D741" s="3">
        <v>50.85</v>
      </c>
      <c r="E741" s="3">
        <v>50.85</v>
      </c>
      <c r="F741" s="3">
        <v>5</v>
      </c>
      <c r="G741" s="3">
        <v>50.85</v>
      </c>
    </row>
    <row r="742" spans="1:7" x14ac:dyDescent="0.3">
      <c r="A742" s="6">
        <v>38882</v>
      </c>
      <c r="B742" s="3">
        <v>51</v>
      </c>
      <c r="C742" s="3">
        <v>51.1</v>
      </c>
      <c r="D742" s="3">
        <v>50.82</v>
      </c>
      <c r="E742" s="3">
        <v>50.85</v>
      </c>
      <c r="F742" s="3">
        <v>28</v>
      </c>
      <c r="G742" s="3">
        <v>50.9</v>
      </c>
    </row>
    <row r="743" spans="1:7" x14ac:dyDescent="0.3">
      <c r="A743" s="6">
        <v>38883</v>
      </c>
      <c r="B743" s="3">
        <v>51.16</v>
      </c>
      <c r="C743" s="3">
        <v>51.16</v>
      </c>
      <c r="D743" s="3">
        <v>51</v>
      </c>
      <c r="E743" s="3">
        <v>51</v>
      </c>
      <c r="F743" s="3">
        <v>56</v>
      </c>
      <c r="G743" s="3">
        <v>50.83</v>
      </c>
    </row>
    <row r="744" spans="1:7" x14ac:dyDescent="0.3">
      <c r="A744" s="6">
        <v>38884</v>
      </c>
      <c r="B744" s="3">
        <v>50.25</v>
      </c>
      <c r="C744" s="3">
        <v>50.25</v>
      </c>
      <c r="D744" s="3">
        <v>50.25</v>
      </c>
      <c r="E744" s="3">
        <v>50.25</v>
      </c>
      <c r="F744" s="3">
        <v>0</v>
      </c>
      <c r="G744" s="3">
        <v>50.25</v>
      </c>
    </row>
    <row r="745" spans="1:7" x14ac:dyDescent="0.3">
      <c r="A745" s="6">
        <v>38887</v>
      </c>
      <c r="B745" s="3">
        <v>50.25</v>
      </c>
      <c r="C745" s="3">
        <v>50.25</v>
      </c>
      <c r="D745" s="3">
        <v>50.25</v>
      </c>
      <c r="E745" s="3">
        <v>50.25</v>
      </c>
      <c r="F745" s="3">
        <v>20</v>
      </c>
      <c r="G745" s="3">
        <v>50.25</v>
      </c>
    </row>
    <row r="746" spans="1:7" x14ac:dyDescent="0.3">
      <c r="A746" s="6">
        <v>38888</v>
      </c>
      <c r="B746" s="3">
        <v>49.26</v>
      </c>
      <c r="C746" s="3">
        <v>49.26</v>
      </c>
      <c r="D746" s="3">
        <v>49.26</v>
      </c>
      <c r="E746" s="3">
        <v>49.26</v>
      </c>
      <c r="F746" s="3">
        <v>0</v>
      </c>
      <c r="G746" s="3">
        <v>50.5</v>
      </c>
    </row>
    <row r="747" spans="1:7" x14ac:dyDescent="0.3">
      <c r="A747" s="6">
        <v>38889</v>
      </c>
      <c r="B747" s="3">
        <v>50</v>
      </c>
      <c r="C747" s="3">
        <v>50</v>
      </c>
      <c r="D747" s="3">
        <v>49.7</v>
      </c>
      <c r="E747" s="3">
        <v>49.7</v>
      </c>
      <c r="F747" s="3">
        <v>20</v>
      </c>
      <c r="G747" s="3">
        <v>49.3</v>
      </c>
    </row>
    <row r="748" spans="1:7" x14ac:dyDescent="0.3">
      <c r="A748" s="6">
        <v>38890</v>
      </c>
      <c r="B748" s="3">
        <v>50</v>
      </c>
      <c r="C748" s="3">
        <v>50</v>
      </c>
      <c r="D748" s="3">
        <v>49.7</v>
      </c>
      <c r="E748" s="3">
        <v>49.7</v>
      </c>
      <c r="F748" s="3">
        <v>43</v>
      </c>
      <c r="G748" s="3">
        <v>49.7</v>
      </c>
    </row>
    <row r="749" spans="1:7" x14ac:dyDescent="0.3">
      <c r="A749" s="6">
        <v>38891</v>
      </c>
      <c r="B749" s="3">
        <v>50.08</v>
      </c>
      <c r="C749" s="3">
        <v>50.08</v>
      </c>
      <c r="D749" s="3">
        <v>50.08</v>
      </c>
      <c r="E749" s="3">
        <v>50.08</v>
      </c>
      <c r="F749" s="3">
        <v>0</v>
      </c>
      <c r="G749" s="3">
        <v>50.08</v>
      </c>
    </row>
    <row r="750" spans="1:7" x14ac:dyDescent="0.3">
      <c r="A750" s="6">
        <v>38894</v>
      </c>
      <c r="B750" s="3">
        <v>50.8</v>
      </c>
      <c r="C750" s="3">
        <v>51</v>
      </c>
      <c r="D750" s="3">
        <v>50.8</v>
      </c>
      <c r="E750" s="3">
        <v>51</v>
      </c>
      <c r="F750" s="3">
        <v>3</v>
      </c>
      <c r="G750" s="3">
        <v>51</v>
      </c>
    </row>
    <row r="751" spans="1:7" x14ac:dyDescent="0.3">
      <c r="A751" s="6">
        <v>38895</v>
      </c>
      <c r="B751" s="3">
        <v>51.3</v>
      </c>
      <c r="C751" s="3">
        <v>52.4</v>
      </c>
      <c r="D751" s="3">
        <v>51.3</v>
      </c>
      <c r="E751" s="3">
        <v>52.4</v>
      </c>
      <c r="F751" s="3">
        <v>33</v>
      </c>
      <c r="G751" s="3">
        <v>52.4</v>
      </c>
    </row>
    <row r="752" spans="1:7" x14ac:dyDescent="0.3">
      <c r="A752" s="6">
        <v>38896</v>
      </c>
      <c r="B752" s="3">
        <v>52.75</v>
      </c>
      <c r="C752" s="3">
        <v>53.1</v>
      </c>
      <c r="D752" s="3">
        <v>52.75</v>
      </c>
      <c r="E752" s="3">
        <v>52.95</v>
      </c>
      <c r="F752" s="3">
        <v>36</v>
      </c>
      <c r="G752" s="3">
        <v>52.13</v>
      </c>
    </row>
    <row r="753" spans="1:7" x14ac:dyDescent="0.3">
      <c r="A753" s="6">
        <v>38897</v>
      </c>
      <c r="B753" s="3">
        <v>52</v>
      </c>
      <c r="C753" s="3">
        <v>52.3</v>
      </c>
      <c r="D753" s="3">
        <v>52</v>
      </c>
      <c r="E753" s="3">
        <v>52.3</v>
      </c>
      <c r="F753" s="3">
        <v>33</v>
      </c>
      <c r="G753" s="3">
        <v>52.3</v>
      </c>
    </row>
    <row r="754" spans="1:7" x14ac:dyDescent="0.3">
      <c r="A754" s="6">
        <v>38898</v>
      </c>
      <c r="B754" s="3">
        <v>52.8</v>
      </c>
      <c r="C754" s="3">
        <v>52.8</v>
      </c>
      <c r="D754" s="3">
        <v>52.65</v>
      </c>
      <c r="E754" s="3">
        <v>52.65</v>
      </c>
      <c r="F754" s="3">
        <v>10</v>
      </c>
      <c r="G754" s="3">
        <v>52.58</v>
      </c>
    </row>
    <row r="755" spans="1:7" x14ac:dyDescent="0.3">
      <c r="A755" s="6">
        <v>38901</v>
      </c>
      <c r="B755" s="3">
        <v>54.6</v>
      </c>
      <c r="C755" s="3">
        <v>55</v>
      </c>
      <c r="D755" s="3">
        <v>54.6</v>
      </c>
      <c r="E755" s="3">
        <v>55</v>
      </c>
      <c r="F755" s="3">
        <v>81</v>
      </c>
      <c r="G755" s="3">
        <v>55</v>
      </c>
    </row>
    <row r="756" spans="1:7" x14ac:dyDescent="0.3">
      <c r="A756" s="6">
        <v>38902</v>
      </c>
      <c r="B756" s="3">
        <v>55.1</v>
      </c>
      <c r="C756" s="3">
        <v>55.1</v>
      </c>
      <c r="D756" s="3">
        <v>55.1</v>
      </c>
      <c r="E756" s="3">
        <v>55.1</v>
      </c>
      <c r="F756" s="3">
        <v>15</v>
      </c>
      <c r="G756" s="3">
        <v>54.93</v>
      </c>
    </row>
    <row r="757" spans="1:7" x14ac:dyDescent="0.3">
      <c r="A757" s="6">
        <v>38903</v>
      </c>
      <c r="B757" s="3">
        <v>55.75</v>
      </c>
      <c r="C757" s="3">
        <v>55.75</v>
      </c>
      <c r="D757" s="3">
        <v>55.2</v>
      </c>
      <c r="E757" s="3">
        <v>55.2</v>
      </c>
      <c r="F757" s="3">
        <v>44</v>
      </c>
      <c r="G757" s="3">
        <v>55.2</v>
      </c>
    </row>
    <row r="758" spans="1:7" x14ac:dyDescent="0.3">
      <c r="A758" s="6">
        <v>38904</v>
      </c>
      <c r="B758" s="3">
        <v>56.1</v>
      </c>
      <c r="C758" s="3">
        <v>56.2</v>
      </c>
      <c r="D758" s="3">
        <v>56.1</v>
      </c>
      <c r="E758" s="3">
        <v>56.2</v>
      </c>
      <c r="F758" s="3">
        <v>12</v>
      </c>
      <c r="G758" s="3">
        <v>56.2</v>
      </c>
    </row>
    <row r="759" spans="1:7" x14ac:dyDescent="0.3">
      <c r="A759" s="6">
        <v>38905</v>
      </c>
      <c r="B759" s="3">
        <v>56.88</v>
      </c>
      <c r="C759" s="3">
        <v>56.88</v>
      </c>
      <c r="D759" s="3">
        <v>56.88</v>
      </c>
      <c r="E759" s="3">
        <v>56.88</v>
      </c>
      <c r="F759" s="3">
        <v>0</v>
      </c>
      <c r="G759" s="3">
        <v>56.88</v>
      </c>
    </row>
    <row r="760" spans="1:7" x14ac:dyDescent="0.3">
      <c r="A760" s="6">
        <v>38908</v>
      </c>
      <c r="B760" s="3">
        <v>57.08</v>
      </c>
      <c r="C760" s="3">
        <v>57.08</v>
      </c>
      <c r="D760" s="3">
        <v>57.08</v>
      </c>
      <c r="E760" s="3">
        <v>57.08</v>
      </c>
      <c r="F760" s="3">
        <v>0</v>
      </c>
      <c r="G760" s="3">
        <v>57.08</v>
      </c>
    </row>
    <row r="761" spans="1:7" x14ac:dyDescent="0.3">
      <c r="A761" s="6">
        <v>38909</v>
      </c>
      <c r="B761" s="3">
        <v>57.4</v>
      </c>
      <c r="C761" s="3">
        <v>58.39</v>
      </c>
      <c r="D761" s="3">
        <v>57.4</v>
      </c>
      <c r="E761" s="3">
        <v>58.37</v>
      </c>
      <c r="F761" s="3">
        <v>20</v>
      </c>
      <c r="G761" s="3">
        <v>57.5</v>
      </c>
    </row>
    <row r="762" spans="1:7" x14ac:dyDescent="0.3">
      <c r="A762" s="6">
        <v>38910</v>
      </c>
      <c r="B762" s="3">
        <v>57.1</v>
      </c>
      <c r="C762" s="3">
        <v>58.74</v>
      </c>
      <c r="D762" s="3">
        <v>57</v>
      </c>
      <c r="E762" s="3">
        <v>57</v>
      </c>
      <c r="F762" s="3">
        <v>19</v>
      </c>
      <c r="G762" s="3">
        <v>57</v>
      </c>
    </row>
    <row r="763" spans="1:7" x14ac:dyDescent="0.3">
      <c r="A763" s="6">
        <v>38911</v>
      </c>
      <c r="B763" s="3">
        <v>57.6</v>
      </c>
      <c r="C763" s="3">
        <v>57.6</v>
      </c>
      <c r="D763" s="3">
        <v>57.6</v>
      </c>
      <c r="E763" s="3">
        <v>57.6</v>
      </c>
      <c r="F763" s="3">
        <v>2</v>
      </c>
      <c r="G763" s="3">
        <v>57.6</v>
      </c>
    </row>
    <row r="764" spans="1:7" x14ac:dyDescent="0.3">
      <c r="A764" s="6">
        <v>38912</v>
      </c>
      <c r="B764" s="3">
        <v>58.1</v>
      </c>
      <c r="C764" s="3">
        <v>58.75</v>
      </c>
      <c r="D764" s="3">
        <v>58.1</v>
      </c>
      <c r="E764" s="3">
        <v>58.75</v>
      </c>
      <c r="F764" s="3">
        <v>41</v>
      </c>
      <c r="G764" s="3">
        <v>58.75</v>
      </c>
    </row>
    <row r="765" spans="1:7" x14ac:dyDescent="0.3">
      <c r="A765" s="6">
        <v>38915</v>
      </c>
      <c r="B765" s="3">
        <v>60</v>
      </c>
      <c r="C765" s="3">
        <v>61.05</v>
      </c>
      <c r="D765" s="3">
        <v>60</v>
      </c>
      <c r="E765" s="3">
        <v>61.05</v>
      </c>
      <c r="F765" s="3">
        <v>30</v>
      </c>
      <c r="G765" s="3">
        <v>61.18</v>
      </c>
    </row>
    <row r="766" spans="1:7" x14ac:dyDescent="0.3">
      <c r="A766" s="6">
        <v>38916</v>
      </c>
      <c r="B766" s="3">
        <v>60</v>
      </c>
      <c r="C766" s="3">
        <v>60</v>
      </c>
      <c r="D766" s="3">
        <v>60</v>
      </c>
      <c r="E766" s="3">
        <v>60</v>
      </c>
      <c r="F766" s="3">
        <v>3</v>
      </c>
      <c r="G766" s="3">
        <v>60.33</v>
      </c>
    </row>
    <row r="767" spans="1:7" x14ac:dyDescent="0.3">
      <c r="A767" s="6">
        <v>38917</v>
      </c>
      <c r="B767" s="3">
        <v>59.25</v>
      </c>
      <c r="C767" s="3">
        <v>59.25</v>
      </c>
      <c r="D767" s="3">
        <v>59.25</v>
      </c>
      <c r="E767" s="3">
        <v>59.25</v>
      </c>
      <c r="F767" s="3">
        <v>2</v>
      </c>
      <c r="G767" s="3">
        <v>60.55</v>
      </c>
    </row>
    <row r="768" spans="1:7" x14ac:dyDescent="0.3">
      <c r="A768" s="6">
        <v>38918</v>
      </c>
      <c r="B768" s="3">
        <v>61.25</v>
      </c>
      <c r="C768" s="3">
        <v>61.25</v>
      </c>
      <c r="D768" s="3">
        <v>61.25</v>
      </c>
      <c r="E768" s="3">
        <v>61.25</v>
      </c>
      <c r="F768" s="3">
        <v>0</v>
      </c>
      <c r="G768" s="3">
        <v>61.25</v>
      </c>
    </row>
    <row r="769" spans="1:7" x14ac:dyDescent="0.3">
      <c r="A769" s="6">
        <v>38919</v>
      </c>
      <c r="B769" s="3">
        <v>61.5</v>
      </c>
      <c r="C769" s="3">
        <v>61.95</v>
      </c>
      <c r="D769" s="3">
        <v>61.4</v>
      </c>
      <c r="E769" s="3">
        <v>61.8</v>
      </c>
      <c r="F769" s="3">
        <v>25</v>
      </c>
      <c r="G769" s="3">
        <v>61.93</v>
      </c>
    </row>
    <row r="770" spans="1:7" x14ac:dyDescent="0.3">
      <c r="A770" s="6">
        <v>38922</v>
      </c>
      <c r="B770" s="3">
        <v>61.05</v>
      </c>
      <c r="C770" s="3">
        <v>61.05</v>
      </c>
      <c r="D770" s="3">
        <v>60.1</v>
      </c>
      <c r="E770" s="3">
        <v>60.1</v>
      </c>
      <c r="F770" s="3">
        <v>10</v>
      </c>
      <c r="G770" s="3">
        <v>60.3</v>
      </c>
    </row>
    <row r="771" spans="1:7" x14ac:dyDescent="0.3">
      <c r="A771" s="6">
        <v>38923</v>
      </c>
      <c r="B771" s="3">
        <v>59.8</v>
      </c>
      <c r="C771" s="3">
        <v>59.8</v>
      </c>
      <c r="D771" s="3">
        <v>59.7</v>
      </c>
      <c r="E771" s="3">
        <v>59.7</v>
      </c>
      <c r="F771" s="3">
        <v>6</v>
      </c>
      <c r="G771" s="3">
        <v>59.7</v>
      </c>
    </row>
    <row r="772" spans="1:7" x14ac:dyDescent="0.3">
      <c r="A772" s="6">
        <v>38924</v>
      </c>
      <c r="B772" s="3">
        <v>60.9</v>
      </c>
      <c r="C772" s="3">
        <v>60.9</v>
      </c>
      <c r="D772" s="3">
        <v>60.9</v>
      </c>
      <c r="E772" s="3">
        <v>60.9</v>
      </c>
      <c r="F772" s="3">
        <v>0</v>
      </c>
      <c r="G772" s="3">
        <v>60.9</v>
      </c>
    </row>
    <row r="773" spans="1:7" x14ac:dyDescent="0.3">
      <c r="A773" s="6">
        <v>38925</v>
      </c>
      <c r="B773" s="3">
        <v>61</v>
      </c>
      <c r="C773" s="3">
        <v>61</v>
      </c>
      <c r="D773" s="3">
        <v>60.5</v>
      </c>
      <c r="E773" s="3">
        <v>60.5</v>
      </c>
      <c r="F773" s="3">
        <v>20</v>
      </c>
      <c r="G773" s="3">
        <v>60.5</v>
      </c>
    </row>
    <row r="774" spans="1:7" x14ac:dyDescent="0.3">
      <c r="A774" s="6">
        <v>38926</v>
      </c>
      <c r="B774" s="3">
        <v>61.25</v>
      </c>
      <c r="C774" s="3">
        <v>61.55</v>
      </c>
      <c r="D774" s="3">
        <v>61.25</v>
      </c>
      <c r="E774" s="3">
        <v>61.55</v>
      </c>
      <c r="F774" s="3">
        <v>20</v>
      </c>
      <c r="G774" s="3">
        <v>61.55</v>
      </c>
    </row>
    <row r="775" spans="1:7" x14ac:dyDescent="0.3">
      <c r="A775" s="6">
        <v>38929</v>
      </c>
      <c r="B775" s="3">
        <v>62.1</v>
      </c>
      <c r="C775" s="3">
        <v>62.5</v>
      </c>
      <c r="D775" s="3">
        <v>62.1</v>
      </c>
      <c r="E775" s="3">
        <v>62.5</v>
      </c>
      <c r="F775" s="3">
        <v>55</v>
      </c>
      <c r="G775" s="3">
        <v>62.5</v>
      </c>
    </row>
    <row r="776" spans="1:7" x14ac:dyDescent="0.3">
      <c r="A776" s="6">
        <v>38930</v>
      </c>
      <c r="B776" s="3">
        <v>65.900000000000006</v>
      </c>
      <c r="C776" s="3">
        <v>66</v>
      </c>
      <c r="D776" s="3">
        <v>65.849999999999994</v>
      </c>
      <c r="E776" s="3">
        <v>66</v>
      </c>
      <c r="F776" s="3">
        <v>17</v>
      </c>
      <c r="G776" s="3">
        <v>66.180000000000007</v>
      </c>
    </row>
    <row r="777" spans="1:7" x14ac:dyDescent="0.3">
      <c r="A777" s="6">
        <v>38931</v>
      </c>
      <c r="B777" s="3">
        <v>67.25</v>
      </c>
      <c r="C777" s="3">
        <v>67.25</v>
      </c>
      <c r="D777" s="3">
        <v>67.25</v>
      </c>
      <c r="E777" s="3">
        <v>67.25</v>
      </c>
      <c r="F777" s="3">
        <v>3</v>
      </c>
      <c r="G777" s="3">
        <v>66.78</v>
      </c>
    </row>
    <row r="778" spans="1:7" x14ac:dyDescent="0.3">
      <c r="A778" s="6">
        <v>38932</v>
      </c>
      <c r="B778" s="3">
        <v>67.33</v>
      </c>
      <c r="C778" s="3">
        <v>67.33</v>
      </c>
      <c r="D778" s="3">
        <v>67.33</v>
      </c>
      <c r="E778" s="3">
        <v>67.33</v>
      </c>
      <c r="F778" s="3">
        <v>0</v>
      </c>
      <c r="G778" s="3">
        <v>67.33</v>
      </c>
    </row>
    <row r="779" spans="1:7" x14ac:dyDescent="0.3">
      <c r="A779" s="6">
        <v>38933</v>
      </c>
      <c r="B779" s="3">
        <v>67.25</v>
      </c>
      <c r="C779" s="3">
        <v>67.25</v>
      </c>
      <c r="D779" s="3">
        <v>66.849999999999994</v>
      </c>
      <c r="E779" s="3">
        <v>66.849999999999994</v>
      </c>
      <c r="F779" s="3">
        <v>55</v>
      </c>
      <c r="G779" s="3">
        <v>66.849999999999994</v>
      </c>
    </row>
    <row r="780" spans="1:7" x14ac:dyDescent="0.3">
      <c r="A780" s="6">
        <v>38936</v>
      </c>
      <c r="B780" s="3">
        <v>67.3</v>
      </c>
      <c r="C780" s="3">
        <v>67.599999999999994</v>
      </c>
      <c r="D780" s="3">
        <v>67.3</v>
      </c>
      <c r="E780" s="3">
        <v>67.599999999999994</v>
      </c>
      <c r="F780" s="3">
        <v>23</v>
      </c>
      <c r="G780" s="3">
        <v>67.599999999999994</v>
      </c>
    </row>
    <row r="781" spans="1:7" x14ac:dyDescent="0.3">
      <c r="A781" s="6">
        <v>38937</v>
      </c>
      <c r="B781" s="3">
        <v>68.150000000000006</v>
      </c>
      <c r="C781" s="3">
        <v>68.2</v>
      </c>
      <c r="D781" s="3">
        <v>68</v>
      </c>
      <c r="E781" s="3">
        <v>68.099999999999994</v>
      </c>
      <c r="F781" s="3">
        <v>91</v>
      </c>
      <c r="G781" s="3">
        <v>68.099999999999994</v>
      </c>
    </row>
    <row r="782" spans="1:7" x14ac:dyDescent="0.3">
      <c r="A782" s="6">
        <v>38938</v>
      </c>
      <c r="B782" s="3">
        <v>68</v>
      </c>
      <c r="C782" s="3">
        <v>68.25</v>
      </c>
      <c r="D782" s="3">
        <v>68</v>
      </c>
      <c r="E782" s="3">
        <v>68.25</v>
      </c>
      <c r="F782" s="3">
        <v>7</v>
      </c>
      <c r="G782" s="3">
        <v>68.25</v>
      </c>
    </row>
    <row r="783" spans="1:7" x14ac:dyDescent="0.3">
      <c r="A783" s="6">
        <v>38939</v>
      </c>
      <c r="B783" s="3">
        <v>68.5</v>
      </c>
      <c r="C783" s="3">
        <v>69</v>
      </c>
      <c r="D783" s="3">
        <v>68.5</v>
      </c>
      <c r="E783" s="3">
        <v>69</v>
      </c>
      <c r="F783" s="3">
        <v>18</v>
      </c>
      <c r="G783" s="3">
        <v>69</v>
      </c>
    </row>
    <row r="784" spans="1:7" x14ac:dyDescent="0.3">
      <c r="A784" s="6">
        <v>38940</v>
      </c>
      <c r="B784" s="3">
        <v>69</v>
      </c>
      <c r="C784" s="3">
        <v>69</v>
      </c>
      <c r="D784" s="3">
        <v>68.75</v>
      </c>
      <c r="E784" s="3">
        <v>68.900000000000006</v>
      </c>
      <c r="F784" s="3">
        <v>42</v>
      </c>
      <c r="G784" s="3">
        <v>68.900000000000006</v>
      </c>
    </row>
    <row r="785" spans="1:7" x14ac:dyDescent="0.3">
      <c r="A785" s="6">
        <v>38943</v>
      </c>
      <c r="B785" s="3">
        <v>68.349999999999994</v>
      </c>
      <c r="C785" s="3">
        <v>68.5</v>
      </c>
      <c r="D785" s="3">
        <v>68.25</v>
      </c>
      <c r="E785" s="3">
        <v>68.349999999999994</v>
      </c>
      <c r="F785" s="3">
        <v>18</v>
      </c>
      <c r="G785" s="3">
        <v>68.349999999999994</v>
      </c>
    </row>
    <row r="786" spans="1:7" x14ac:dyDescent="0.3">
      <c r="A786" s="6">
        <v>38944</v>
      </c>
      <c r="B786" s="3">
        <v>68.349999999999994</v>
      </c>
      <c r="C786" s="3">
        <v>69.75</v>
      </c>
      <c r="D786" s="3">
        <v>68.25</v>
      </c>
      <c r="E786" s="3">
        <v>69.75</v>
      </c>
      <c r="F786" s="3">
        <v>42</v>
      </c>
      <c r="G786" s="3">
        <v>69.75</v>
      </c>
    </row>
    <row r="787" spans="1:7" x14ac:dyDescent="0.3">
      <c r="A787" s="6">
        <v>38945</v>
      </c>
      <c r="B787" s="3">
        <v>72</v>
      </c>
      <c r="C787" s="3">
        <v>72.599999999999994</v>
      </c>
      <c r="D787" s="3">
        <v>71.849999999999994</v>
      </c>
      <c r="E787" s="3">
        <v>72.599999999999994</v>
      </c>
      <c r="F787" s="3">
        <v>41</v>
      </c>
      <c r="G787" s="3">
        <v>72.400000000000006</v>
      </c>
    </row>
    <row r="788" spans="1:7" x14ac:dyDescent="0.3">
      <c r="A788" s="6">
        <v>38946</v>
      </c>
      <c r="B788" s="3">
        <v>75.5</v>
      </c>
      <c r="C788" s="3">
        <v>76</v>
      </c>
      <c r="D788" s="3">
        <v>75.45</v>
      </c>
      <c r="E788" s="3">
        <v>76</v>
      </c>
      <c r="F788" s="3">
        <v>25</v>
      </c>
      <c r="G788" s="3">
        <v>75.7</v>
      </c>
    </row>
    <row r="789" spans="1:7" x14ac:dyDescent="0.3">
      <c r="A789" s="6">
        <v>38947</v>
      </c>
      <c r="B789" s="3">
        <v>76.5</v>
      </c>
      <c r="C789" s="3">
        <v>77.25</v>
      </c>
      <c r="D789" s="3">
        <v>76.400000000000006</v>
      </c>
      <c r="E789" s="3">
        <v>77.25</v>
      </c>
      <c r="F789" s="3">
        <v>57</v>
      </c>
      <c r="G789" s="3">
        <v>77.25</v>
      </c>
    </row>
    <row r="790" spans="1:7" x14ac:dyDescent="0.3">
      <c r="A790" s="6">
        <v>38950</v>
      </c>
      <c r="B790" s="3">
        <v>84</v>
      </c>
      <c r="C790" s="3">
        <v>85</v>
      </c>
      <c r="D790" s="3">
        <v>84</v>
      </c>
      <c r="E790" s="3">
        <v>84.95</v>
      </c>
      <c r="F790" s="3">
        <v>23</v>
      </c>
      <c r="G790" s="3">
        <v>84.95</v>
      </c>
    </row>
    <row r="791" spans="1:7" x14ac:dyDescent="0.3">
      <c r="A791" s="6">
        <v>38951</v>
      </c>
      <c r="B791" s="3">
        <v>86.5</v>
      </c>
      <c r="C791" s="3">
        <v>86.5</v>
      </c>
      <c r="D791" s="3">
        <v>86.5</v>
      </c>
      <c r="E791" s="3">
        <v>86.5</v>
      </c>
      <c r="F791" s="3">
        <v>1</v>
      </c>
      <c r="G791" s="3">
        <v>84.5</v>
      </c>
    </row>
    <row r="792" spans="1:7" x14ac:dyDescent="0.3">
      <c r="A792" s="6">
        <v>38952</v>
      </c>
      <c r="B792" s="3">
        <v>85</v>
      </c>
      <c r="C792" s="3">
        <v>87</v>
      </c>
      <c r="D792" s="3">
        <v>83.5</v>
      </c>
      <c r="E792" s="3">
        <v>83.75</v>
      </c>
      <c r="F792" s="3">
        <v>54</v>
      </c>
      <c r="G792" s="3">
        <v>83.75</v>
      </c>
    </row>
    <row r="793" spans="1:7" x14ac:dyDescent="0.3">
      <c r="A793" s="6">
        <v>38953</v>
      </c>
      <c r="B793" s="3">
        <v>83.75</v>
      </c>
      <c r="C793" s="3">
        <v>83.75</v>
      </c>
      <c r="D793" s="3">
        <v>80</v>
      </c>
      <c r="E793" s="3">
        <v>81</v>
      </c>
      <c r="F793" s="3">
        <v>24</v>
      </c>
      <c r="G793" s="3">
        <v>81</v>
      </c>
    </row>
    <row r="794" spans="1:7" x14ac:dyDescent="0.3">
      <c r="A794" s="6">
        <v>38954</v>
      </c>
      <c r="B794" s="3">
        <v>79</v>
      </c>
      <c r="C794" s="3">
        <v>80.7</v>
      </c>
      <c r="D794" s="3">
        <v>79</v>
      </c>
      <c r="E794" s="3">
        <v>80.599999999999994</v>
      </c>
      <c r="F794" s="3">
        <v>75</v>
      </c>
      <c r="G794" s="3">
        <v>80.599999999999994</v>
      </c>
    </row>
    <row r="795" spans="1:7" x14ac:dyDescent="0.3">
      <c r="A795" s="6">
        <v>38957</v>
      </c>
      <c r="B795" s="3">
        <v>75.75</v>
      </c>
      <c r="C795" s="3">
        <v>75.75</v>
      </c>
      <c r="D795" s="3">
        <v>70.5</v>
      </c>
      <c r="E795" s="3">
        <v>70.5</v>
      </c>
      <c r="F795" s="3">
        <v>68</v>
      </c>
      <c r="G795" s="3">
        <v>68.88</v>
      </c>
    </row>
    <row r="796" spans="1:7" x14ac:dyDescent="0.3">
      <c r="A796" s="6">
        <v>38958</v>
      </c>
      <c r="B796" s="3">
        <v>71.5</v>
      </c>
      <c r="C796" s="3">
        <v>72.599999999999994</v>
      </c>
      <c r="D796" s="3">
        <v>68.900000000000006</v>
      </c>
      <c r="E796" s="3">
        <v>69.25</v>
      </c>
      <c r="F796" s="3">
        <v>68</v>
      </c>
      <c r="G796" s="3">
        <v>69.25</v>
      </c>
    </row>
    <row r="797" spans="1:7" x14ac:dyDescent="0.3">
      <c r="A797" s="6">
        <v>38959</v>
      </c>
      <c r="B797" s="3">
        <v>68</v>
      </c>
      <c r="C797" s="3">
        <v>68.5</v>
      </c>
      <c r="D797" s="3">
        <v>64.5</v>
      </c>
      <c r="E797" s="3">
        <v>67.25</v>
      </c>
      <c r="F797" s="3">
        <v>126</v>
      </c>
      <c r="G797" s="3">
        <v>66.75</v>
      </c>
    </row>
    <row r="798" spans="1:7" x14ac:dyDescent="0.3">
      <c r="A798" s="6">
        <v>38960</v>
      </c>
      <c r="B798" s="3">
        <v>71.5</v>
      </c>
      <c r="C798" s="3">
        <v>71.5</v>
      </c>
      <c r="D798" s="3">
        <v>71.5</v>
      </c>
      <c r="E798" s="3">
        <v>71.5</v>
      </c>
      <c r="F798" s="3">
        <v>15</v>
      </c>
      <c r="G798" s="3">
        <v>72.28</v>
      </c>
    </row>
    <row r="799" spans="1:7" x14ac:dyDescent="0.3">
      <c r="A799" s="6">
        <v>38961</v>
      </c>
      <c r="B799" s="3">
        <v>73.25</v>
      </c>
      <c r="C799" s="3">
        <v>73.25</v>
      </c>
      <c r="D799" s="3">
        <v>73.25</v>
      </c>
      <c r="E799" s="3">
        <v>73.25</v>
      </c>
      <c r="F799" s="3">
        <v>0</v>
      </c>
      <c r="G799" s="3">
        <v>73.25</v>
      </c>
    </row>
    <row r="800" spans="1:7" x14ac:dyDescent="0.3">
      <c r="A800" s="6">
        <v>38964</v>
      </c>
      <c r="B800" s="3">
        <v>77</v>
      </c>
      <c r="C800" s="3">
        <v>78</v>
      </c>
      <c r="D800" s="3">
        <v>77</v>
      </c>
      <c r="E800" s="3">
        <v>78</v>
      </c>
      <c r="F800" s="3">
        <v>6</v>
      </c>
      <c r="G800" s="3">
        <v>78</v>
      </c>
    </row>
    <row r="801" spans="1:7" x14ac:dyDescent="0.3">
      <c r="A801" s="6">
        <v>38965</v>
      </c>
      <c r="B801" s="3">
        <v>82</v>
      </c>
      <c r="C801" s="3">
        <v>82</v>
      </c>
      <c r="D801" s="3">
        <v>78</v>
      </c>
      <c r="E801" s="3">
        <v>78</v>
      </c>
      <c r="F801" s="3">
        <v>13</v>
      </c>
      <c r="G801" s="3">
        <v>79.55</v>
      </c>
    </row>
    <row r="802" spans="1:7" x14ac:dyDescent="0.3">
      <c r="A802" s="6">
        <v>38966</v>
      </c>
      <c r="B802" s="3">
        <v>77</v>
      </c>
      <c r="C802" s="3">
        <v>77</v>
      </c>
      <c r="D802" s="3">
        <v>76</v>
      </c>
      <c r="E802" s="3">
        <v>76</v>
      </c>
      <c r="F802" s="3">
        <v>7</v>
      </c>
      <c r="G802" s="3">
        <v>76</v>
      </c>
    </row>
    <row r="803" spans="1:7" x14ac:dyDescent="0.3">
      <c r="A803" s="6">
        <v>38967</v>
      </c>
      <c r="B803" s="3">
        <v>76.75</v>
      </c>
      <c r="C803" s="3">
        <v>77.5</v>
      </c>
      <c r="D803" s="3">
        <v>76.3</v>
      </c>
      <c r="E803" s="3">
        <v>76.3</v>
      </c>
      <c r="F803" s="3">
        <v>24</v>
      </c>
      <c r="G803" s="3">
        <v>77.25</v>
      </c>
    </row>
    <row r="804" spans="1:7" x14ac:dyDescent="0.3">
      <c r="A804" s="6">
        <v>38968</v>
      </c>
      <c r="B804" s="3">
        <v>75</v>
      </c>
      <c r="C804" s="3">
        <v>75</v>
      </c>
      <c r="D804" s="3">
        <v>74.5</v>
      </c>
      <c r="E804" s="3">
        <v>74.5</v>
      </c>
      <c r="F804" s="3">
        <v>8</v>
      </c>
      <c r="G804" s="3">
        <v>74.5</v>
      </c>
    </row>
    <row r="805" spans="1:7" x14ac:dyDescent="0.3">
      <c r="A805" s="6">
        <v>38971</v>
      </c>
      <c r="B805" s="3">
        <v>72</v>
      </c>
      <c r="C805" s="3">
        <v>73.5</v>
      </c>
      <c r="D805" s="3">
        <v>72</v>
      </c>
      <c r="E805" s="3">
        <v>73.5</v>
      </c>
      <c r="F805" s="3">
        <v>3</v>
      </c>
      <c r="G805" s="3">
        <v>73.5</v>
      </c>
    </row>
    <row r="806" spans="1:7" x14ac:dyDescent="0.3">
      <c r="A806" s="6">
        <v>38972</v>
      </c>
      <c r="B806" s="3">
        <v>75.75</v>
      </c>
      <c r="C806" s="3">
        <v>76</v>
      </c>
      <c r="D806" s="3">
        <v>75.5</v>
      </c>
      <c r="E806" s="3">
        <v>75.7</v>
      </c>
      <c r="F806" s="3">
        <v>40</v>
      </c>
      <c r="G806" s="3">
        <v>75.7</v>
      </c>
    </row>
    <row r="807" spans="1:7" x14ac:dyDescent="0.3">
      <c r="A807" s="6">
        <v>38973</v>
      </c>
      <c r="B807" s="3">
        <v>74.38</v>
      </c>
      <c r="C807" s="3">
        <v>74.38</v>
      </c>
      <c r="D807" s="3">
        <v>74.38</v>
      </c>
      <c r="E807" s="3">
        <v>74.38</v>
      </c>
      <c r="F807" s="3">
        <v>0</v>
      </c>
      <c r="G807" s="3">
        <v>74.38</v>
      </c>
    </row>
    <row r="808" spans="1:7" x14ac:dyDescent="0.3">
      <c r="A808" s="6">
        <v>38974</v>
      </c>
      <c r="B808" s="3">
        <v>79.5</v>
      </c>
      <c r="C808" s="3">
        <v>79.5</v>
      </c>
      <c r="D808" s="3">
        <v>79.5</v>
      </c>
      <c r="E808" s="3">
        <v>79.5</v>
      </c>
      <c r="F808" s="3">
        <v>0</v>
      </c>
      <c r="G808" s="3">
        <v>79.5</v>
      </c>
    </row>
    <row r="809" spans="1:7" x14ac:dyDescent="0.3">
      <c r="A809" s="6">
        <v>38975</v>
      </c>
      <c r="B809" s="3">
        <v>81.5</v>
      </c>
      <c r="C809" s="3">
        <v>81.75</v>
      </c>
      <c r="D809" s="3">
        <v>81</v>
      </c>
      <c r="E809" s="3">
        <v>81</v>
      </c>
      <c r="F809" s="3">
        <v>40</v>
      </c>
      <c r="G809" s="3">
        <v>81</v>
      </c>
    </row>
    <row r="810" spans="1:7" x14ac:dyDescent="0.3">
      <c r="A810" s="6">
        <v>38978</v>
      </c>
      <c r="B810" s="3">
        <v>81.25</v>
      </c>
      <c r="C810" s="3">
        <v>81.25</v>
      </c>
      <c r="D810" s="3">
        <v>81.25</v>
      </c>
      <c r="E810" s="3">
        <v>81.25</v>
      </c>
      <c r="F810" s="3">
        <v>2</v>
      </c>
      <c r="G810" s="3">
        <v>81.25</v>
      </c>
    </row>
    <row r="811" spans="1:7" x14ac:dyDescent="0.3">
      <c r="A811" s="6">
        <v>38979</v>
      </c>
      <c r="B811" s="3">
        <v>81</v>
      </c>
      <c r="C811" s="3">
        <v>81</v>
      </c>
      <c r="D811" s="3">
        <v>80</v>
      </c>
      <c r="E811" s="3">
        <v>80</v>
      </c>
      <c r="F811" s="3">
        <v>3</v>
      </c>
      <c r="G811" s="3">
        <v>80</v>
      </c>
    </row>
    <row r="812" spans="1:7" x14ac:dyDescent="0.3">
      <c r="A812" s="6">
        <v>38980</v>
      </c>
      <c r="B812" s="3">
        <v>75</v>
      </c>
      <c r="C812" s="3">
        <v>76</v>
      </c>
      <c r="D812" s="3">
        <v>75</v>
      </c>
      <c r="E812" s="3">
        <v>76</v>
      </c>
      <c r="F812" s="3">
        <v>9</v>
      </c>
      <c r="G812" s="3">
        <v>76</v>
      </c>
    </row>
    <row r="813" spans="1:7" x14ac:dyDescent="0.3">
      <c r="A813" s="6">
        <v>38981</v>
      </c>
      <c r="B813" s="3">
        <v>76.5</v>
      </c>
      <c r="C813" s="3">
        <v>76.5</v>
      </c>
      <c r="D813" s="3">
        <v>75.25</v>
      </c>
      <c r="E813" s="3">
        <v>75.5</v>
      </c>
      <c r="F813" s="3">
        <v>60</v>
      </c>
      <c r="G813" s="3">
        <v>75.5</v>
      </c>
    </row>
    <row r="814" spans="1:7" x14ac:dyDescent="0.3">
      <c r="A814" s="6">
        <v>38982</v>
      </c>
      <c r="B814" s="3">
        <v>75.25</v>
      </c>
      <c r="C814" s="3">
        <v>75.25</v>
      </c>
      <c r="D814" s="3">
        <v>75.25</v>
      </c>
      <c r="E814" s="3">
        <v>75.25</v>
      </c>
      <c r="F814" s="3">
        <v>0</v>
      </c>
      <c r="G814" s="3">
        <v>75.25</v>
      </c>
    </row>
    <row r="815" spans="1:7" x14ac:dyDescent="0.3">
      <c r="A815" s="6">
        <v>38985</v>
      </c>
      <c r="B815" s="3">
        <v>72</v>
      </c>
      <c r="C815" s="3">
        <v>72.75</v>
      </c>
      <c r="D815" s="3">
        <v>72</v>
      </c>
      <c r="E815" s="3">
        <v>72.75</v>
      </c>
      <c r="F815" s="3">
        <v>7</v>
      </c>
      <c r="G815" s="3">
        <v>72.75</v>
      </c>
    </row>
    <row r="816" spans="1:7" x14ac:dyDescent="0.3">
      <c r="A816" s="6">
        <v>38986</v>
      </c>
      <c r="B816" s="3">
        <v>72</v>
      </c>
      <c r="C816" s="3">
        <v>73</v>
      </c>
      <c r="D816" s="3">
        <v>71</v>
      </c>
      <c r="E816" s="3">
        <v>71</v>
      </c>
      <c r="F816" s="3">
        <v>10</v>
      </c>
      <c r="G816" s="3">
        <v>71</v>
      </c>
    </row>
    <row r="817" spans="1:7" x14ac:dyDescent="0.3">
      <c r="A817" s="6">
        <v>38987</v>
      </c>
      <c r="B817" s="3">
        <v>70.25</v>
      </c>
      <c r="C817" s="3">
        <v>70.25</v>
      </c>
      <c r="D817" s="3">
        <v>70.25</v>
      </c>
      <c r="E817" s="3">
        <v>70.25</v>
      </c>
      <c r="F817" s="3">
        <v>2</v>
      </c>
      <c r="G817" s="3">
        <v>72.5</v>
      </c>
    </row>
    <row r="818" spans="1:7" x14ac:dyDescent="0.3">
      <c r="A818" s="6">
        <v>38988</v>
      </c>
      <c r="B818" s="3">
        <v>73</v>
      </c>
      <c r="C818" s="3">
        <v>75</v>
      </c>
      <c r="D818" s="3">
        <v>73</v>
      </c>
      <c r="E818" s="3">
        <v>75</v>
      </c>
      <c r="F818" s="3">
        <v>2</v>
      </c>
      <c r="G818" s="3">
        <v>73</v>
      </c>
    </row>
    <row r="819" spans="1:7" x14ac:dyDescent="0.3">
      <c r="A819" s="6">
        <v>38989</v>
      </c>
      <c r="B819" s="3">
        <v>74.5</v>
      </c>
      <c r="C819" s="3">
        <v>74.5</v>
      </c>
      <c r="D819" s="3">
        <v>74.5</v>
      </c>
      <c r="E819" s="3">
        <v>74.5</v>
      </c>
      <c r="F819" s="3">
        <v>1</v>
      </c>
      <c r="G819" s="3">
        <v>74.5</v>
      </c>
    </row>
    <row r="820" spans="1:7" x14ac:dyDescent="0.3">
      <c r="A820" s="6">
        <v>38992</v>
      </c>
      <c r="B820" s="3">
        <v>71</v>
      </c>
      <c r="C820" s="3">
        <v>71</v>
      </c>
      <c r="D820" s="3">
        <v>70.5</v>
      </c>
      <c r="E820" s="3">
        <v>70.5</v>
      </c>
      <c r="F820" s="3">
        <v>12</v>
      </c>
      <c r="G820" s="3">
        <v>70.5</v>
      </c>
    </row>
    <row r="821" spans="1:7" x14ac:dyDescent="0.3">
      <c r="A821" s="6">
        <v>38993</v>
      </c>
      <c r="B821" s="3">
        <v>69.5</v>
      </c>
      <c r="C821" s="3">
        <v>70</v>
      </c>
      <c r="D821" s="3">
        <v>69.5</v>
      </c>
      <c r="E821" s="3">
        <v>70</v>
      </c>
      <c r="F821" s="3">
        <v>15</v>
      </c>
      <c r="G821" s="3">
        <v>70</v>
      </c>
    </row>
    <row r="822" spans="1:7" x14ac:dyDescent="0.3">
      <c r="A822" s="6">
        <v>38994</v>
      </c>
      <c r="B822" s="3">
        <v>68.5</v>
      </c>
      <c r="C822" s="3">
        <v>68.5</v>
      </c>
      <c r="D822" s="3">
        <v>67</v>
      </c>
      <c r="E822" s="3">
        <v>67</v>
      </c>
      <c r="F822" s="3">
        <v>77</v>
      </c>
      <c r="G822" s="3">
        <v>67</v>
      </c>
    </row>
    <row r="823" spans="1:7" x14ac:dyDescent="0.3">
      <c r="A823" s="6">
        <v>38995</v>
      </c>
      <c r="B823" s="3">
        <v>68.5</v>
      </c>
      <c r="C823" s="3">
        <v>68.5</v>
      </c>
      <c r="D823" s="3">
        <v>68.5</v>
      </c>
      <c r="E823" s="3">
        <v>68.5</v>
      </c>
      <c r="F823" s="3">
        <v>23</v>
      </c>
      <c r="G823" s="3">
        <v>68.5</v>
      </c>
    </row>
    <row r="824" spans="1:7" x14ac:dyDescent="0.3">
      <c r="A824" s="6">
        <v>38996</v>
      </c>
      <c r="B824" s="3">
        <v>69.5</v>
      </c>
      <c r="C824" s="3">
        <v>71.5</v>
      </c>
      <c r="D824" s="3">
        <v>69.5</v>
      </c>
      <c r="E824" s="3">
        <v>71.25</v>
      </c>
      <c r="F824" s="3">
        <v>66</v>
      </c>
      <c r="G824" s="3">
        <v>71.25</v>
      </c>
    </row>
    <row r="825" spans="1:7" x14ac:dyDescent="0.3">
      <c r="A825" s="6">
        <v>38999</v>
      </c>
      <c r="B825" s="3">
        <v>75</v>
      </c>
      <c r="C825" s="3">
        <v>75</v>
      </c>
      <c r="D825" s="3">
        <v>74</v>
      </c>
      <c r="E825" s="3">
        <v>74</v>
      </c>
      <c r="F825" s="3">
        <v>50</v>
      </c>
      <c r="G825" s="3">
        <v>74</v>
      </c>
    </row>
    <row r="826" spans="1:7" x14ac:dyDescent="0.3">
      <c r="A826" s="6">
        <v>39000</v>
      </c>
      <c r="B826" s="3">
        <v>73.400000000000006</v>
      </c>
      <c r="C826" s="3">
        <v>74</v>
      </c>
      <c r="D826" s="3">
        <v>72</v>
      </c>
      <c r="E826" s="3">
        <v>72.3</v>
      </c>
      <c r="F826" s="3">
        <v>134</v>
      </c>
      <c r="G826" s="3">
        <v>72.25</v>
      </c>
    </row>
    <row r="827" spans="1:7" x14ac:dyDescent="0.3">
      <c r="A827" s="6">
        <v>39001</v>
      </c>
      <c r="B827" s="3">
        <v>72.5</v>
      </c>
      <c r="C827" s="3">
        <v>73</v>
      </c>
      <c r="D827" s="3">
        <v>72</v>
      </c>
      <c r="E827" s="3">
        <v>72.25</v>
      </c>
      <c r="F827" s="3">
        <v>69</v>
      </c>
      <c r="G827" s="3">
        <v>72</v>
      </c>
    </row>
    <row r="828" spans="1:7" x14ac:dyDescent="0.3">
      <c r="A828" s="6">
        <v>39002</v>
      </c>
      <c r="B828" s="3">
        <v>73.88</v>
      </c>
      <c r="C828" s="3">
        <v>73.88</v>
      </c>
      <c r="D828" s="3">
        <v>73.88</v>
      </c>
      <c r="E828" s="3">
        <v>73.88</v>
      </c>
      <c r="F828" s="3">
        <v>0</v>
      </c>
      <c r="G828" s="3">
        <v>73.88</v>
      </c>
    </row>
    <row r="829" spans="1:7" x14ac:dyDescent="0.3">
      <c r="A829" s="6">
        <v>39003</v>
      </c>
      <c r="B829" s="3">
        <v>73.25</v>
      </c>
      <c r="C829" s="3">
        <v>73.25</v>
      </c>
      <c r="D829" s="3">
        <v>73.099999999999994</v>
      </c>
      <c r="E829" s="3">
        <v>73.099999999999994</v>
      </c>
      <c r="F829" s="3">
        <v>7</v>
      </c>
      <c r="G829" s="3">
        <v>72.88</v>
      </c>
    </row>
    <row r="830" spans="1:7" x14ac:dyDescent="0.3">
      <c r="A830" s="6">
        <v>39006</v>
      </c>
      <c r="B830" s="3">
        <v>67.8</v>
      </c>
      <c r="C830" s="3">
        <v>68.05</v>
      </c>
      <c r="D830" s="3">
        <v>67.5</v>
      </c>
      <c r="E830" s="3">
        <v>68.05</v>
      </c>
      <c r="F830" s="3">
        <v>11</v>
      </c>
      <c r="G830" s="3">
        <v>68.05</v>
      </c>
    </row>
    <row r="831" spans="1:7" x14ac:dyDescent="0.3">
      <c r="A831" s="6">
        <v>39007</v>
      </c>
      <c r="B831" s="3">
        <v>69</v>
      </c>
      <c r="C831" s="3">
        <v>69</v>
      </c>
      <c r="D831" s="3">
        <v>68</v>
      </c>
      <c r="E831" s="3">
        <v>68.75</v>
      </c>
      <c r="F831" s="3">
        <v>39</v>
      </c>
      <c r="G831" s="3">
        <v>67.75</v>
      </c>
    </row>
    <row r="832" spans="1:7" x14ac:dyDescent="0.3">
      <c r="A832" s="6">
        <v>39008</v>
      </c>
      <c r="B832" s="3">
        <v>66</v>
      </c>
      <c r="C832" s="3">
        <v>66.05</v>
      </c>
      <c r="D832" s="3">
        <v>65.3</v>
      </c>
      <c r="E832" s="3">
        <v>65.3</v>
      </c>
      <c r="F832" s="3">
        <v>90</v>
      </c>
      <c r="G832" s="3">
        <v>65.3</v>
      </c>
    </row>
    <row r="833" spans="1:7" x14ac:dyDescent="0.3">
      <c r="A833" s="6">
        <v>39009</v>
      </c>
      <c r="B833" s="3">
        <v>65.849999999999994</v>
      </c>
      <c r="C833" s="3">
        <v>67</v>
      </c>
      <c r="D833" s="3">
        <v>65.849999999999994</v>
      </c>
      <c r="E833" s="3">
        <v>66.7</v>
      </c>
      <c r="F833" s="3">
        <v>31</v>
      </c>
      <c r="G833" s="3">
        <v>66.7</v>
      </c>
    </row>
    <row r="834" spans="1:7" x14ac:dyDescent="0.3">
      <c r="A834" s="6">
        <v>39010</v>
      </c>
      <c r="B834" s="3">
        <v>67</v>
      </c>
      <c r="C834" s="3">
        <v>67</v>
      </c>
      <c r="D834" s="3">
        <v>66.400000000000006</v>
      </c>
      <c r="E834" s="3">
        <v>66.400000000000006</v>
      </c>
      <c r="F834" s="3">
        <v>28</v>
      </c>
      <c r="G834" s="3">
        <v>66.13</v>
      </c>
    </row>
    <row r="835" spans="1:7" x14ac:dyDescent="0.3">
      <c r="A835" s="6">
        <v>39013</v>
      </c>
      <c r="B835" s="3">
        <v>65</v>
      </c>
      <c r="C835" s="3">
        <v>65.25</v>
      </c>
      <c r="D835" s="3">
        <v>65</v>
      </c>
      <c r="E835" s="3">
        <v>65.25</v>
      </c>
      <c r="F835" s="3">
        <v>68</v>
      </c>
      <c r="G835" s="3">
        <v>65.63</v>
      </c>
    </row>
    <row r="836" spans="1:7" x14ac:dyDescent="0.3">
      <c r="A836" s="6">
        <v>39014</v>
      </c>
      <c r="B836" s="3">
        <v>67.7</v>
      </c>
      <c r="C836" s="3">
        <v>67.7</v>
      </c>
      <c r="D836" s="3">
        <v>67.7</v>
      </c>
      <c r="E836" s="3">
        <v>67.7</v>
      </c>
      <c r="F836" s="3">
        <v>12</v>
      </c>
      <c r="G836" s="3">
        <v>67.7</v>
      </c>
    </row>
    <row r="837" spans="1:7" x14ac:dyDescent="0.3">
      <c r="A837" s="6">
        <v>39015</v>
      </c>
      <c r="B837" s="3">
        <v>68</v>
      </c>
      <c r="C837" s="3">
        <v>68</v>
      </c>
      <c r="D837" s="3">
        <v>66</v>
      </c>
      <c r="E837" s="3">
        <v>67</v>
      </c>
      <c r="F837" s="3">
        <v>17</v>
      </c>
      <c r="G837" s="3">
        <v>66.5</v>
      </c>
    </row>
    <row r="838" spans="1:7" x14ac:dyDescent="0.3">
      <c r="A838" s="6">
        <v>39016</v>
      </c>
      <c r="B838" s="3">
        <v>69</v>
      </c>
      <c r="C838" s="3">
        <v>69.25</v>
      </c>
      <c r="D838" s="3">
        <v>69</v>
      </c>
      <c r="E838" s="3">
        <v>69.25</v>
      </c>
      <c r="F838" s="3">
        <v>15</v>
      </c>
      <c r="G838" s="3">
        <v>69.25</v>
      </c>
    </row>
    <row r="839" spans="1:7" x14ac:dyDescent="0.3">
      <c r="A839" s="6">
        <v>39017</v>
      </c>
      <c r="B839" s="3">
        <v>71.25</v>
      </c>
      <c r="C839" s="3">
        <v>71.25</v>
      </c>
      <c r="D839" s="3">
        <v>71.25</v>
      </c>
      <c r="E839" s="3">
        <v>71.25</v>
      </c>
      <c r="F839" s="3">
        <v>5</v>
      </c>
      <c r="G839" s="3">
        <v>69.58</v>
      </c>
    </row>
    <row r="840" spans="1:7" x14ac:dyDescent="0.3">
      <c r="A840" s="6">
        <v>39020</v>
      </c>
      <c r="B840" s="3">
        <v>66.58</v>
      </c>
      <c r="C840" s="3">
        <v>66.58</v>
      </c>
      <c r="D840" s="3">
        <v>66.58</v>
      </c>
      <c r="E840" s="3">
        <v>66.58</v>
      </c>
      <c r="F840" s="3">
        <v>0</v>
      </c>
      <c r="G840" s="3">
        <v>66.58</v>
      </c>
    </row>
    <row r="841" spans="1:7" x14ac:dyDescent="0.3">
      <c r="A841" s="6">
        <v>39021</v>
      </c>
      <c r="B841" s="3">
        <v>64</v>
      </c>
      <c r="C841" s="3">
        <v>64</v>
      </c>
      <c r="D841" s="3">
        <v>64</v>
      </c>
      <c r="E841" s="3">
        <v>64</v>
      </c>
      <c r="F841" s="3">
        <v>3</v>
      </c>
      <c r="G841" s="3">
        <v>64</v>
      </c>
    </row>
    <row r="842" spans="1:7" x14ac:dyDescent="0.3">
      <c r="A842" s="6">
        <v>39022</v>
      </c>
      <c r="B842" s="3">
        <v>58.5</v>
      </c>
      <c r="C842" s="3">
        <v>58.5</v>
      </c>
      <c r="D842" s="3">
        <v>57</v>
      </c>
      <c r="E842" s="3">
        <v>57.25</v>
      </c>
      <c r="F842" s="3">
        <v>11</v>
      </c>
      <c r="G842" s="3">
        <v>55.65</v>
      </c>
    </row>
    <row r="843" spans="1:7" x14ac:dyDescent="0.3">
      <c r="A843" s="6">
        <v>39023</v>
      </c>
      <c r="B843" s="3">
        <v>55.7</v>
      </c>
      <c r="C843" s="3">
        <v>56</v>
      </c>
      <c r="D843" s="3">
        <v>55.7</v>
      </c>
      <c r="E843" s="3">
        <v>56</v>
      </c>
      <c r="F843" s="3">
        <v>15</v>
      </c>
      <c r="G843" s="3">
        <v>56.05</v>
      </c>
    </row>
    <row r="844" spans="1:7" x14ac:dyDescent="0.3">
      <c r="A844" s="6">
        <v>39024</v>
      </c>
      <c r="B844" s="3">
        <v>56</v>
      </c>
      <c r="C844" s="3">
        <v>56</v>
      </c>
      <c r="D844" s="3">
        <v>54.4</v>
      </c>
      <c r="E844" s="3">
        <v>54.45</v>
      </c>
      <c r="F844" s="3">
        <v>14</v>
      </c>
      <c r="G844" s="3">
        <v>54.45</v>
      </c>
    </row>
    <row r="845" spans="1:7" x14ac:dyDescent="0.3">
      <c r="A845" s="6">
        <v>39027</v>
      </c>
      <c r="B845" s="3">
        <v>54</v>
      </c>
      <c r="C845" s="3">
        <v>54</v>
      </c>
      <c r="D845" s="3">
        <v>53.9</v>
      </c>
      <c r="E845" s="3">
        <v>53.9</v>
      </c>
      <c r="F845" s="3">
        <v>25</v>
      </c>
      <c r="G845" s="3">
        <v>53.9</v>
      </c>
    </row>
    <row r="846" spans="1:7" x14ac:dyDescent="0.3">
      <c r="A846" s="6">
        <v>39028</v>
      </c>
      <c r="B846" s="3">
        <v>53</v>
      </c>
      <c r="C846" s="3">
        <v>53</v>
      </c>
      <c r="D846" s="3">
        <v>53</v>
      </c>
      <c r="E846" s="3">
        <v>53</v>
      </c>
      <c r="F846" s="3">
        <v>12</v>
      </c>
      <c r="G846" s="3">
        <v>53</v>
      </c>
    </row>
    <row r="847" spans="1:7" x14ac:dyDescent="0.3">
      <c r="A847" s="6">
        <v>39029</v>
      </c>
      <c r="B847" s="3">
        <v>53.75</v>
      </c>
      <c r="C847" s="3">
        <v>54</v>
      </c>
      <c r="D847" s="3">
        <v>53.75</v>
      </c>
      <c r="E847" s="3">
        <v>54</v>
      </c>
      <c r="F847" s="3">
        <v>11</v>
      </c>
      <c r="G847" s="3">
        <v>54</v>
      </c>
    </row>
    <row r="848" spans="1:7" x14ac:dyDescent="0.3">
      <c r="A848" s="6">
        <v>39030</v>
      </c>
      <c r="B848" s="3">
        <v>54.8</v>
      </c>
      <c r="C848" s="3">
        <v>54.8</v>
      </c>
      <c r="D848" s="3">
        <v>54.8</v>
      </c>
      <c r="E848" s="3">
        <v>54.8</v>
      </c>
      <c r="F848" s="3">
        <v>2</v>
      </c>
      <c r="G848" s="3">
        <v>54.8</v>
      </c>
    </row>
    <row r="849" spans="1:7" x14ac:dyDescent="0.3">
      <c r="A849" s="6">
        <v>39031</v>
      </c>
      <c r="B849" s="3">
        <v>52.8</v>
      </c>
      <c r="C849" s="3">
        <v>52.8</v>
      </c>
      <c r="D849" s="3">
        <v>52.8</v>
      </c>
      <c r="E849" s="3">
        <v>52.8</v>
      </c>
      <c r="F849" s="3">
        <v>0</v>
      </c>
      <c r="G849" s="3">
        <v>52.8</v>
      </c>
    </row>
    <row r="850" spans="1:7" x14ac:dyDescent="0.3">
      <c r="A850" s="6">
        <v>39034</v>
      </c>
      <c r="B850" s="3">
        <v>50.7</v>
      </c>
      <c r="C850" s="3">
        <v>50.75</v>
      </c>
      <c r="D850" s="3">
        <v>50.5</v>
      </c>
      <c r="E850" s="3">
        <v>50.5</v>
      </c>
      <c r="F850" s="3">
        <v>22</v>
      </c>
      <c r="G850" s="3">
        <v>50.5</v>
      </c>
    </row>
    <row r="851" spans="1:7" x14ac:dyDescent="0.3">
      <c r="A851" s="6">
        <v>39035</v>
      </c>
      <c r="B851" s="3">
        <v>50.25</v>
      </c>
      <c r="C851" s="3">
        <v>50.25</v>
      </c>
      <c r="D851" s="3">
        <v>50.25</v>
      </c>
      <c r="E851" s="3">
        <v>50.25</v>
      </c>
      <c r="F851" s="3">
        <v>0</v>
      </c>
      <c r="G851" s="3">
        <v>50.25</v>
      </c>
    </row>
    <row r="852" spans="1:7" x14ac:dyDescent="0.3">
      <c r="A852" s="6">
        <v>39036</v>
      </c>
      <c r="B852" s="3">
        <v>50.75</v>
      </c>
      <c r="C852" s="3">
        <v>50.75</v>
      </c>
      <c r="D852" s="3">
        <v>49.5</v>
      </c>
      <c r="E852" s="3">
        <v>49.9</v>
      </c>
      <c r="F852" s="3">
        <v>34</v>
      </c>
      <c r="G852" s="3">
        <v>49.9</v>
      </c>
    </row>
    <row r="853" spans="1:7" x14ac:dyDescent="0.3">
      <c r="A853" s="6">
        <v>39037</v>
      </c>
      <c r="B853" s="3">
        <v>48</v>
      </c>
      <c r="C853" s="3">
        <v>48.35</v>
      </c>
      <c r="D853" s="3">
        <v>46.1</v>
      </c>
      <c r="E853" s="3">
        <v>47.5</v>
      </c>
      <c r="F853" s="3">
        <v>41</v>
      </c>
      <c r="G853" s="3">
        <v>47.5</v>
      </c>
    </row>
    <row r="854" spans="1:7" x14ac:dyDescent="0.3">
      <c r="A854" s="6">
        <v>39038</v>
      </c>
      <c r="B854" s="3">
        <v>46</v>
      </c>
      <c r="C854" s="3">
        <v>46</v>
      </c>
      <c r="D854" s="3">
        <v>46</v>
      </c>
      <c r="E854" s="3">
        <v>46</v>
      </c>
      <c r="F854" s="3">
        <v>0</v>
      </c>
      <c r="G854" s="3">
        <v>46</v>
      </c>
    </row>
    <row r="855" spans="1:7" x14ac:dyDescent="0.3">
      <c r="A855" s="6">
        <v>39041</v>
      </c>
      <c r="B855" s="3">
        <v>47</v>
      </c>
      <c r="C855" s="3">
        <v>47.25</v>
      </c>
      <c r="D855" s="3">
        <v>47</v>
      </c>
      <c r="E855" s="3">
        <v>47</v>
      </c>
      <c r="F855" s="3">
        <v>14</v>
      </c>
      <c r="G855" s="3">
        <v>46.73</v>
      </c>
    </row>
    <row r="856" spans="1:7" x14ac:dyDescent="0.3">
      <c r="A856" s="6">
        <v>39042</v>
      </c>
      <c r="B856" s="3">
        <v>45.5</v>
      </c>
      <c r="C856" s="3">
        <v>45.75</v>
      </c>
      <c r="D856" s="3">
        <v>45.5</v>
      </c>
      <c r="E856" s="3">
        <v>45.75</v>
      </c>
      <c r="F856" s="3">
        <v>15</v>
      </c>
      <c r="G856" s="3">
        <v>45.75</v>
      </c>
    </row>
    <row r="857" spans="1:7" x14ac:dyDescent="0.3">
      <c r="A857" s="6">
        <v>39043</v>
      </c>
      <c r="B857" s="3">
        <v>46</v>
      </c>
      <c r="C857" s="3">
        <v>46</v>
      </c>
      <c r="D857" s="3">
        <v>46</v>
      </c>
      <c r="E857" s="3">
        <v>46</v>
      </c>
      <c r="F857" s="3">
        <v>25</v>
      </c>
      <c r="G857" s="3">
        <v>46</v>
      </c>
    </row>
    <row r="858" spans="1:7" x14ac:dyDescent="0.3">
      <c r="A858" s="6">
        <v>39044</v>
      </c>
      <c r="B858" s="3">
        <v>47</v>
      </c>
      <c r="C858" s="3">
        <v>48.75</v>
      </c>
      <c r="D858" s="3">
        <v>47</v>
      </c>
      <c r="E858" s="3">
        <v>48.5</v>
      </c>
      <c r="F858" s="3">
        <v>27</v>
      </c>
      <c r="G858" s="3">
        <v>48.5</v>
      </c>
    </row>
    <row r="859" spans="1:7" x14ac:dyDescent="0.3">
      <c r="A859" s="6">
        <v>39045</v>
      </c>
      <c r="B859" s="3">
        <v>48.25</v>
      </c>
      <c r="C859" s="3">
        <v>48.25</v>
      </c>
      <c r="D859" s="3">
        <v>48.25</v>
      </c>
      <c r="E859" s="3">
        <v>48.25</v>
      </c>
      <c r="F859" s="3">
        <v>0</v>
      </c>
      <c r="G859" s="3">
        <v>48.25</v>
      </c>
    </row>
    <row r="860" spans="1:7" x14ac:dyDescent="0.3">
      <c r="A860" s="6">
        <v>39048</v>
      </c>
      <c r="B860" s="3">
        <v>44.75</v>
      </c>
      <c r="C860" s="3">
        <v>44.75</v>
      </c>
      <c r="D860" s="3">
        <v>43</v>
      </c>
      <c r="E860" s="3">
        <v>43</v>
      </c>
      <c r="F860" s="3">
        <v>31</v>
      </c>
      <c r="G860" s="3">
        <v>43.25</v>
      </c>
    </row>
    <row r="861" spans="1:7" x14ac:dyDescent="0.3">
      <c r="A861" s="6">
        <v>39049</v>
      </c>
      <c r="B861" s="3">
        <v>43.75</v>
      </c>
      <c r="C861" s="3">
        <v>43.9</v>
      </c>
      <c r="D861" s="3">
        <v>43.75</v>
      </c>
      <c r="E861" s="3">
        <v>43.9</v>
      </c>
      <c r="F861" s="3">
        <v>4</v>
      </c>
      <c r="G861" s="3">
        <v>43.9</v>
      </c>
    </row>
    <row r="862" spans="1:7" x14ac:dyDescent="0.3">
      <c r="A862" s="6">
        <v>39050</v>
      </c>
      <c r="B862" s="3">
        <v>43</v>
      </c>
      <c r="C862" s="3">
        <v>43</v>
      </c>
      <c r="D862" s="3">
        <v>42.9</v>
      </c>
      <c r="E862" s="3">
        <v>42.9</v>
      </c>
      <c r="F862" s="3">
        <v>8</v>
      </c>
      <c r="G862" s="3">
        <v>42.9</v>
      </c>
    </row>
    <row r="863" spans="1:7" x14ac:dyDescent="0.3">
      <c r="A863" s="6">
        <v>39051</v>
      </c>
      <c r="B863" s="3">
        <v>42.75</v>
      </c>
      <c r="C863" s="3">
        <v>42.75</v>
      </c>
      <c r="D863" s="3">
        <v>42.35</v>
      </c>
      <c r="E863" s="3">
        <v>42.6</v>
      </c>
      <c r="F863" s="3">
        <v>29</v>
      </c>
      <c r="G863" s="3">
        <v>42.68</v>
      </c>
    </row>
    <row r="864" spans="1:7" x14ac:dyDescent="0.3">
      <c r="A864" s="6">
        <v>39052</v>
      </c>
      <c r="B864" s="3">
        <v>40</v>
      </c>
      <c r="C864" s="3">
        <v>40.1</v>
      </c>
      <c r="D864" s="3">
        <v>39.9</v>
      </c>
      <c r="E864" s="3">
        <v>40.1</v>
      </c>
      <c r="F864" s="3">
        <v>78</v>
      </c>
      <c r="G864" s="3">
        <v>40.1</v>
      </c>
    </row>
    <row r="865" spans="1:7" x14ac:dyDescent="0.3">
      <c r="A865" s="6">
        <v>39055</v>
      </c>
      <c r="B865" s="3">
        <v>38</v>
      </c>
      <c r="C865" s="3">
        <v>38.5</v>
      </c>
      <c r="D865" s="3">
        <v>38</v>
      </c>
      <c r="E865" s="3">
        <v>38.5</v>
      </c>
      <c r="F865" s="3">
        <v>14</v>
      </c>
      <c r="G865" s="3">
        <v>38.5</v>
      </c>
    </row>
    <row r="866" spans="1:7" x14ac:dyDescent="0.3">
      <c r="A866" s="6">
        <v>39056</v>
      </c>
      <c r="B866" s="3">
        <v>37</v>
      </c>
      <c r="C866" s="3">
        <v>37.25</v>
      </c>
      <c r="D866" s="3">
        <v>36.75</v>
      </c>
      <c r="E866" s="3">
        <v>36.75</v>
      </c>
      <c r="F866" s="3">
        <v>69</v>
      </c>
      <c r="G866" s="3">
        <v>36.75</v>
      </c>
    </row>
    <row r="867" spans="1:7" x14ac:dyDescent="0.3">
      <c r="A867" s="6">
        <v>39057</v>
      </c>
      <c r="B867" s="3">
        <v>36.6</v>
      </c>
      <c r="C867" s="3">
        <v>37.25</v>
      </c>
      <c r="D867" s="3">
        <v>36.5</v>
      </c>
      <c r="E867" s="3">
        <v>37</v>
      </c>
      <c r="F867" s="3">
        <v>54</v>
      </c>
      <c r="G867" s="3">
        <v>37</v>
      </c>
    </row>
    <row r="868" spans="1:7" x14ac:dyDescent="0.3">
      <c r="A868" s="6">
        <v>39058</v>
      </c>
      <c r="B868" s="3">
        <v>37</v>
      </c>
      <c r="C868" s="3">
        <v>37.5</v>
      </c>
      <c r="D868" s="3">
        <v>37</v>
      </c>
      <c r="E868" s="3">
        <v>37.5</v>
      </c>
      <c r="F868" s="3">
        <v>4</v>
      </c>
      <c r="G868" s="3">
        <v>37.5</v>
      </c>
    </row>
    <row r="869" spans="1:7" x14ac:dyDescent="0.3">
      <c r="A869" s="6">
        <v>39059</v>
      </c>
      <c r="B869" s="3">
        <v>37.5</v>
      </c>
      <c r="C869" s="3">
        <v>37.5</v>
      </c>
      <c r="D869" s="3">
        <v>37.15</v>
      </c>
      <c r="E869" s="3">
        <v>37.200000000000003</v>
      </c>
      <c r="F869" s="3">
        <v>89</v>
      </c>
      <c r="G869" s="3">
        <v>37.200000000000003</v>
      </c>
    </row>
    <row r="870" spans="1:7" x14ac:dyDescent="0.3">
      <c r="A870" s="6">
        <v>39062</v>
      </c>
      <c r="B870" s="3">
        <v>36.5</v>
      </c>
      <c r="C870" s="3">
        <v>36.5</v>
      </c>
      <c r="D870" s="3">
        <v>36</v>
      </c>
      <c r="E870" s="3">
        <v>36.5</v>
      </c>
      <c r="F870" s="3">
        <v>28</v>
      </c>
      <c r="G870" s="3">
        <v>36.700000000000003</v>
      </c>
    </row>
    <row r="871" spans="1:7" x14ac:dyDescent="0.3">
      <c r="A871" s="6">
        <v>39063</v>
      </c>
      <c r="B871" s="3">
        <v>37</v>
      </c>
      <c r="C871" s="3">
        <v>37.4</v>
      </c>
      <c r="D871" s="3">
        <v>36.75</v>
      </c>
      <c r="E871" s="3">
        <v>37.4</v>
      </c>
      <c r="F871" s="3">
        <v>33</v>
      </c>
      <c r="G871" s="3">
        <v>37.35</v>
      </c>
    </row>
    <row r="872" spans="1:7" x14ac:dyDescent="0.3">
      <c r="A872" s="6">
        <v>39064</v>
      </c>
      <c r="B872" s="3">
        <v>37.5</v>
      </c>
      <c r="C872" s="3">
        <v>37.6</v>
      </c>
      <c r="D872" s="3">
        <v>37.5</v>
      </c>
      <c r="E872" s="3">
        <v>37.6</v>
      </c>
      <c r="F872" s="3">
        <v>21</v>
      </c>
      <c r="G872" s="3">
        <v>37.729999999999997</v>
      </c>
    </row>
    <row r="873" spans="1:7" x14ac:dyDescent="0.3">
      <c r="A873" s="6">
        <v>39065</v>
      </c>
      <c r="B873" s="3">
        <v>37.5</v>
      </c>
      <c r="C873" s="3">
        <v>37.5</v>
      </c>
      <c r="D873" s="3">
        <v>37</v>
      </c>
      <c r="E873" s="3">
        <v>37.200000000000003</v>
      </c>
      <c r="F873" s="3">
        <v>61</v>
      </c>
      <c r="G873" s="3">
        <v>37.200000000000003</v>
      </c>
    </row>
    <row r="874" spans="1:7" x14ac:dyDescent="0.3">
      <c r="A874" s="6">
        <v>39066</v>
      </c>
      <c r="B874" s="3">
        <v>37.5</v>
      </c>
      <c r="C874" s="3">
        <v>38</v>
      </c>
      <c r="D874" s="3">
        <v>37.5</v>
      </c>
      <c r="E874" s="3">
        <v>37.9</v>
      </c>
      <c r="F874" s="3">
        <v>32</v>
      </c>
      <c r="G874" s="3">
        <v>37.9</v>
      </c>
    </row>
    <row r="875" spans="1:7" x14ac:dyDescent="0.3">
      <c r="A875" s="6">
        <v>39069</v>
      </c>
      <c r="B875" s="3">
        <v>37</v>
      </c>
      <c r="C875" s="3">
        <v>37</v>
      </c>
      <c r="D875" s="3">
        <v>36.5</v>
      </c>
      <c r="E875" s="3">
        <v>36.5</v>
      </c>
      <c r="F875" s="3">
        <v>11</v>
      </c>
      <c r="G875" s="3">
        <v>36.5</v>
      </c>
    </row>
    <row r="876" spans="1:7" x14ac:dyDescent="0.3">
      <c r="A876" s="6">
        <v>39070</v>
      </c>
      <c r="B876" s="3">
        <v>35.799999999999997</v>
      </c>
      <c r="C876" s="3">
        <v>37.5</v>
      </c>
      <c r="D876" s="3">
        <v>35.75</v>
      </c>
      <c r="E876" s="3">
        <v>36.25</v>
      </c>
      <c r="F876" s="3">
        <v>69</v>
      </c>
      <c r="G876" s="3">
        <v>36.25</v>
      </c>
    </row>
    <row r="877" spans="1:7" x14ac:dyDescent="0.3">
      <c r="A877" s="6">
        <v>39071</v>
      </c>
      <c r="B877" s="3">
        <v>36.25</v>
      </c>
      <c r="C877" s="3">
        <v>36.25</v>
      </c>
      <c r="D877" s="3">
        <v>36</v>
      </c>
      <c r="E877" s="3">
        <v>36</v>
      </c>
      <c r="F877" s="3">
        <v>43</v>
      </c>
      <c r="G877" s="3">
        <v>36</v>
      </c>
    </row>
    <row r="878" spans="1:7" x14ac:dyDescent="0.3">
      <c r="A878" s="6">
        <v>39072</v>
      </c>
      <c r="B878" s="3">
        <v>35.75</v>
      </c>
      <c r="C878" s="3">
        <v>36</v>
      </c>
      <c r="D878" s="3">
        <v>35.25</v>
      </c>
      <c r="E878" s="3">
        <v>35.25</v>
      </c>
      <c r="F878" s="3">
        <v>55</v>
      </c>
      <c r="G878" s="3">
        <v>35.25</v>
      </c>
    </row>
    <row r="879" spans="1:7" x14ac:dyDescent="0.3">
      <c r="A879" s="6">
        <v>39078</v>
      </c>
      <c r="B879" s="3">
        <v>34.75</v>
      </c>
      <c r="C879" s="3">
        <v>35</v>
      </c>
      <c r="D879" s="3">
        <v>34.75</v>
      </c>
      <c r="E879" s="3">
        <v>35</v>
      </c>
      <c r="F879" s="3">
        <v>1</v>
      </c>
      <c r="G879" s="3">
        <v>35</v>
      </c>
    </row>
    <row r="880" spans="1:7" x14ac:dyDescent="0.3">
      <c r="A880" s="6">
        <v>39079</v>
      </c>
      <c r="B880" s="3">
        <v>35.340000000000003</v>
      </c>
      <c r="C880" s="3">
        <v>35.340000000000003</v>
      </c>
      <c r="D880" s="3">
        <v>35.340000000000003</v>
      </c>
      <c r="E880" s="3">
        <v>35.340000000000003</v>
      </c>
      <c r="F880" s="3">
        <v>7</v>
      </c>
      <c r="G880" s="3">
        <v>35.340000000000003</v>
      </c>
    </row>
    <row r="881" spans="1:7" x14ac:dyDescent="0.3">
      <c r="A881" s="6">
        <v>39080</v>
      </c>
      <c r="B881" s="3">
        <v>35</v>
      </c>
      <c r="C881" s="3">
        <v>35</v>
      </c>
      <c r="D881" s="3">
        <v>34.549999999999997</v>
      </c>
      <c r="E881" s="3">
        <v>34.6</v>
      </c>
      <c r="F881" s="3">
        <v>30</v>
      </c>
      <c r="G881" s="3">
        <v>34.549999999999997</v>
      </c>
    </row>
    <row r="882" spans="1:7" x14ac:dyDescent="0.3">
      <c r="A882" s="6">
        <v>39084</v>
      </c>
      <c r="B882" s="3">
        <v>29.75</v>
      </c>
      <c r="C882" s="3">
        <v>29.75</v>
      </c>
      <c r="D882" s="3">
        <v>29.75</v>
      </c>
      <c r="E882" s="3">
        <v>29.75</v>
      </c>
      <c r="F882" s="3">
        <v>2</v>
      </c>
      <c r="G882" s="3">
        <v>29.38</v>
      </c>
    </row>
    <row r="883" spans="1:7" x14ac:dyDescent="0.3">
      <c r="A883" s="6">
        <v>39085</v>
      </c>
      <c r="B883" s="3">
        <v>28.75</v>
      </c>
      <c r="C883" s="3">
        <v>28.75</v>
      </c>
      <c r="D883" s="3">
        <v>28.45</v>
      </c>
      <c r="E883" s="3">
        <v>28.45</v>
      </c>
      <c r="F883" s="3">
        <v>27</v>
      </c>
      <c r="G883" s="3">
        <v>28.45</v>
      </c>
    </row>
    <row r="884" spans="1:7" x14ac:dyDescent="0.3">
      <c r="A884" s="6">
        <v>39086</v>
      </c>
      <c r="B884" s="3">
        <v>27.5</v>
      </c>
      <c r="C884" s="3">
        <v>28.25</v>
      </c>
      <c r="D884" s="3">
        <v>27.5</v>
      </c>
      <c r="E884" s="3">
        <v>28.25</v>
      </c>
      <c r="F884" s="3">
        <v>34</v>
      </c>
      <c r="G884" s="3">
        <v>28.25</v>
      </c>
    </row>
    <row r="885" spans="1:7" x14ac:dyDescent="0.3">
      <c r="A885" s="6">
        <v>39087</v>
      </c>
      <c r="B885" s="3">
        <v>27.8</v>
      </c>
      <c r="C885" s="3">
        <v>27.8</v>
      </c>
      <c r="D885" s="3">
        <v>27.5</v>
      </c>
      <c r="E885" s="3">
        <v>27.5</v>
      </c>
      <c r="F885" s="3">
        <v>76</v>
      </c>
      <c r="G885" s="3">
        <v>27.5</v>
      </c>
    </row>
    <row r="886" spans="1:7" x14ac:dyDescent="0.3">
      <c r="A886" s="6">
        <v>39090</v>
      </c>
      <c r="B886" s="3">
        <v>25.85</v>
      </c>
      <c r="C886" s="3">
        <v>26</v>
      </c>
      <c r="D886" s="3">
        <v>25.75</v>
      </c>
      <c r="E886" s="3">
        <v>26</v>
      </c>
      <c r="F886" s="3">
        <v>133</v>
      </c>
      <c r="G886" s="3">
        <v>26</v>
      </c>
    </row>
    <row r="887" spans="1:7" x14ac:dyDescent="0.3">
      <c r="A887" s="6">
        <v>39091</v>
      </c>
      <c r="B887" s="3">
        <v>27</v>
      </c>
      <c r="C887" s="3">
        <v>27</v>
      </c>
      <c r="D887" s="3">
        <v>26.5</v>
      </c>
      <c r="E887" s="3">
        <v>26.5</v>
      </c>
      <c r="F887" s="3">
        <v>24</v>
      </c>
      <c r="G887" s="3">
        <v>26.5</v>
      </c>
    </row>
    <row r="888" spans="1:7" x14ac:dyDescent="0.3">
      <c r="A888" s="6">
        <v>39092</v>
      </c>
      <c r="B888" s="3">
        <v>26.5</v>
      </c>
      <c r="C888" s="3">
        <v>26.5</v>
      </c>
      <c r="D888" s="3">
        <v>25.6</v>
      </c>
      <c r="E888" s="3">
        <v>25.6</v>
      </c>
      <c r="F888" s="3">
        <v>156</v>
      </c>
      <c r="G888" s="3">
        <v>25.6</v>
      </c>
    </row>
    <row r="889" spans="1:7" x14ac:dyDescent="0.3">
      <c r="A889" s="6">
        <v>39093</v>
      </c>
      <c r="B889" s="3">
        <v>25.5</v>
      </c>
      <c r="C889" s="3">
        <v>25.5</v>
      </c>
      <c r="D889" s="3">
        <v>25.5</v>
      </c>
      <c r="E889" s="3">
        <v>25.5</v>
      </c>
      <c r="F889" s="3">
        <v>13</v>
      </c>
      <c r="G889" s="3">
        <v>25.93</v>
      </c>
    </row>
    <row r="890" spans="1:7" x14ac:dyDescent="0.3">
      <c r="A890" s="6">
        <v>39094</v>
      </c>
      <c r="B890" s="3">
        <v>27</v>
      </c>
      <c r="C890" s="3">
        <v>28</v>
      </c>
      <c r="D890" s="3">
        <v>27</v>
      </c>
      <c r="E890" s="3">
        <v>27.5</v>
      </c>
      <c r="F890" s="3">
        <v>19</v>
      </c>
      <c r="G890" s="3">
        <v>27.5</v>
      </c>
    </row>
    <row r="891" spans="1:7" x14ac:dyDescent="0.3">
      <c r="A891" s="6">
        <v>39097</v>
      </c>
      <c r="B891" s="3">
        <v>26.4</v>
      </c>
      <c r="C891" s="3">
        <v>26.4</v>
      </c>
      <c r="D891" s="3">
        <v>26</v>
      </c>
      <c r="E891" s="3">
        <v>26</v>
      </c>
      <c r="F891" s="3">
        <v>15</v>
      </c>
      <c r="G891" s="3">
        <v>26</v>
      </c>
    </row>
    <row r="892" spans="1:7" x14ac:dyDescent="0.3">
      <c r="A892" s="6">
        <v>39098</v>
      </c>
      <c r="B892" s="3">
        <v>27.4</v>
      </c>
      <c r="C892" s="3">
        <v>27.6</v>
      </c>
      <c r="D892" s="3">
        <v>27.4</v>
      </c>
      <c r="E892" s="3">
        <v>27.6</v>
      </c>
      <c r="F892" s="3">
        <v>21</v>
      </c>
      <c r="G892" s="3">
        <v>27.6</v>
      </c>
    </row>
    <row r="893" spans="1:7" x14ac:dyDescent="0.3">
      <c r="A893" s="6">
        <v>39099</v>
      </c>
      <c r="B893" s="3">
        <v>27</v>
      </c>
      <c r="C893" s="3">
        <v>27</v>
      </c>
      <c r="D893" s="3">
        <v>26.7</v>
      </c>
      <c r="E893" s="3">
        <v>26.7</v>
      </c>
      <c r="F893" s="3">
        <v>13</v>
      </c>
      <c r="G893" s="3">
        <v>26.7</v>
      </c>
    </row>
    <row r="894" spans="1:7" x14ac:dyDescent="0.3">
      <c r="A894" s="6">
        <v>39100</v>
      </c>
      <c r="B894" s="3">
        <v>26.88</v>
      </c>
      <c r="C894" s="3">
        <v>26.88</v>
      </c>
      <c r="D894" s="3">
        <v>26.88</v>
      </c>
      <c r="E894" s="3">
        <v>26.88</v>
      </c>
      <c r="F894" s="3">
        <v>0</v>
      </c>
      <c r="G894" s="3">
        <v>26.88</v>
      </c>
    </row>
    <row r="895" spans="1:7" x14ac:dyDescent="0.3">
      <c r="A895" s="6">
        <v>39101</v>
      </c>
      <c r="B895" s="3">
        <v>27.2</v>
      </c>
      <c r="C895" s="3">
        <v>27.5</v>
      </c>
      <c r="D895" s="3">
        <v>27.2</v>
      </c>
      <c r="E895" s="3">
        <v>27.5</v>
      </c>
      <c r="F895" s="3">
        <v>17</v>
      </c>
      <c r="G895" s="3">
        <v>27.3</v>
      </c>
    </row>
    <row r="896" spans="1:7" x14ac:dyDescent="0.3">
      <c r="A896" s="6">
        <v>39104</v>
      </c>
      <c r="B896" s="3">
        <v>26.25</v>
      </c>
      <c r="C896" s="3">
        <v>26.85</v>
      </c>
      <c r="D896" s="3">
        <v>26.25</v>
      </c>
      <c r="E896" s="3">
        <v>26.85</v>
      </c>
      <c r="F896" s="3">
        <v>44</v>
      </c>
      <c r="G896" s="3">
        <v>26.85</v>
      </c>
    </row>
    <row r="897" spans="1:7" x14ac:dyDescent="0.3">
      <c r="A897" s="6">
        <v>39105</v>
      </c>
      <c r="B897" s="3">
        <v>26.3</v>
      </c>
      <c r="C897" s="3">
        <v>26.6</v>
      </c>
      <c r="D897" s="3">
        <v>26.25</v>
      </c>
      <c r="E897" s="3">
        <v>26.25</v>
      </c>
      <c r="F897" s="3">
        <v>66</v>
      </c>
      <c r="G897" s="3">
        <v>26.25</v>
      </c>
    </row>
    <row r="898" spans="1:7" x14ac:dyDescent="0.3">
      <c r="A898" s="6">
        <v>39106</v>
      </c>
      <c r="B898" s="3">
        <v>27.5</v>
      </c>
      <c r="C898" s="3">
        <v>28.1</v>
      </c>
      <c r="D898" s="3">
        <v>27.5</v>
      </c>
      <c r="E898" s="3">
        <v>28.1</v>
      </c>
      <c r="F898" s="3">
        <v>50</v>
      </c>
      <c r="G898" s="3">
        <v>27.8</v>
      </c>
    </row>
    <row r="899" spans="1:7" x14ac:dyDescent="0.3">
      <c r="A899" s="6">
        <v>39107</v>
      </c>
      <c r="B899" s="3">
        <v>27.5</v>
      </c>
      <c r="C899" s="3">
        <v>27.75</v>
      </c>
      <c r="D899" s="3">
        <v>27.5</v>
      </c>
      <c r="E899" s="3">
        <v>27.7</v>
      </c>
      <c r="F899" s="3">
        <v>82</v>
      </c>
      <c r="G899" s="3">
        <v>27.7</v>
      </c>
    </row>
    <row r="900" spans="1:7" x14ac:dyDescent="0.3">
      <c r="A900" s="6">
        <v>39108</v>
      </c>
      <c r="B900" s="3">
        <v>27</v>
      </c>
      <c r="C900" s="3">
        <v>27</v>
      </c>
      <c r="D900" s="3">
        <v>27</v>
      </c>
      <c r="E900" s="3">
        <v>27</v>
      </c>
      <c r="F900" s="3">
        <v>1</v>
      </c>
      <c r="G900" s="3">
        <v>27</v>
      </c>
    </row>
    <row r="901" spans="1:7" x14ac:dyDescent="0.3">
      <c r="A901" s="6">
        <v>39111</v>
      </c>
      <c r="B901" s="3">
        <v>27.75</v>
      </c>
      <c r="C901" s="3">
        <v>27.75</v>
      </c>
      <c r="D901" s="3">
        <v>27.2</v>
      </c>
      <c r="E901" s="3">
        <v>27.5</v>
      </c>
      <c r="F901" s="3">
        <v>11</v>
      </c>
      <c r="G901" s="3">
        <v>27.2</v>
      </c>
    </row>
    <row r="902" spans="1:7" x14ac:dyDescent="0.3">
      <c r="A902" s="6">
        <v>39112</v>
      </c>
      <c r="B902" s="3">
        <v>28.39</v>
      </c>
      <c r="C902" s="3">
        <v>28.39</v>
      </c>
      <c r="D902" s="3">
        <v>28.39</v>
      </c>
      <c r="E902" s="3">
        <v>28.39</v>
      </c>
      <c r="F902" s="3">
        <v>2</v>
      </c>
      <c r="G902" s="3">
        <v>27.7</v>
      </c>
    </row>
    <row r="903" spans="1:7" x14ac:dyDescent="0.3">
      <c r="A903" s="6">
        <v>39113</v>
      </c>
      <c r="B903" s="3">
        <v>28</v>
      </c>
      <c r="C903" s="3">
        <v>28</v>
      </c>
      <c r="D903" s="3">
        <v>28</v>
      </c>
      <c r="E903" s="3">
        <v>28</v>
      </c>
      <c r="F903" s="3">
        <v>30</v>
      </c>
      <c r="G903" s="3">
        <v>28</v>
      </c>
    </row>
    <row r="904" spans="1:7" x14ac:dyDescent="0.3">
      <c r="A904" s="6">
        <v>39114</v>
      </c>
      <c r="B904" s="3">
        <v>26</v>
      </c>
      <c r="C904" s="3">
        <v>26</v>
      </c>
      <c r="D904" s="3">
        <v>26</v>
      </c>
      <c r="E904" s="3">
        <v>26</v>
      </c>
      <c r="F904" s="3">
        <v>5</v>
      </c>
      <c r="G904" s="3">
        <v>26</v>
      </c>
    </row>
    <row r="905" spans="1:7" x14ac:dyDescent="0.3">
      <c r="A905" s="6">
        <v>39115</v>
      </c>
      <c r="B905" s="3">
        <v>25</v>
      </c>
      <c r="C905" s="3">
        <v>25</v>
      </c>
      <c r="D905" s="3">
        <v>24.75</v>
      </c>
      <c r="E905" s="3">
        <v>24.75</v>
      </c>
      <c r="F905" s="3">
        <v>10</v>
      </c>
      <c r="G905" s="3">
        <v>25</v>
      </c>
    </row>
    <row r="906" spans="1:7" x14ac:dyDescent="0.3">
      <c r="A906" s="6">
        <v>39118</v>
      </c>
      <c r="B906" s="3">
        <v>27</v>
      </c>
      <c r="C906" s="3">
        <v>27</v>
      </c>
      <c r="D906" s="3">
        <v>27</v>
      </c>
      <c r="E906" s="3">
        <v>27</v>
      </c>
      <c r="F906" s="3">
        <v>10</v>
      </c>
      <c r="G906" s="3">
        <v>27</v>
      </c>
    </row>
    <row r="907" spans="1:7" x14ac:dyDescent="0.3">
      <c r="A907" s="6">
        <v>39119</v>
      </c>
      <c r="B907" s="3">
        <v>29</v>
      </c>
      <c r="C907" s="3">
        <v>29</v>
      </c>
      <c r="D907" s="3">
        <v>29</v>
      </c>
      <c r="E907" s="3">
        <v>29</v>
      </c>
      <c r="F907" s="3">
        <v>25</v>
      </c>
      <c r="G907" s="3">
        <v>29</v>
      </c>
    </row>
    <row r="908" spans="1:7" x14ac:dyDescent="0.3">
      <c r="A908" s="6">
        <v>39120</v>
      </c>
      <c r="B908" s="3">
        <v>26.7</v>
      </c>
      <c r="C908" s="3">
        <v>26.7</v>
      </c>
      <c r="D908" s="3">
        <v>26.7</v>
      </c>
      <c r="E908" s="3">
        <v>26.7</v>
      </c>
      <c r="F908" s="3">
        <v>0</v>
      </c>
      <c r="G908" s="3">
        <v>26.7</v>
      </c>
    </row>
    <row r="909" spans="1:7" x14ac:dyDescent="0.3">
      <c r="A909" s="6">
        <v>39121</v>
      </c>
      <c r="B909" s="3">
        <v>25</v>
      </c>
      <c r="C909" s="3">
        <v>26</v>
      </c>
      <c r="D909" s="3">
        <v>25</v>
      </c>
      <c r="E909" s="3">
        <v>26</v>
      </c>
      <c r="F909" s="3">
        <v>8</v>
      </c>
      <c r="G909" s="3">
        <v>26</v>
      </c>
    </row>
    <row r="910" spans="1:7" x14ac:dyDescent="0.3">
      <c r="A910" s="6">
        <v>39122</v>
      </c>
      <c r="B910" s="3">
        <v>26.8</v>
      </c>
      <c r="C910" s="3">
        <v>26.8</v>
      </c>
      <c r="D910" s="3">
        <v>26.8</v>
      </c>
      <c r="E910" s="3">
        <v>26.8</v>
      </c>
      <c r="F910" s="3">
        <v>0</v>
      </c>
      <c r="G910" s="3">
        <v>26.8</v>
      </c>
    </row>
    <row r="911" spans="1:7" x14ac:dyDescent="0.3">
      <c r="A911" s="6">
        <v>39125</v>
      </c>
      <c r="B911" s="3">
        <v>26.05</v>
      </c>
      <c r="C911" s="3">
        <v>26.05</v>
      </c>
      <c r="D911" s="3">
        <v>26.05</v>
      </c>
      <c r="E911" s="3">
        <v>26.05</v>
      </c>
      <c r="F911" s="3">
        <v>1</v>
      </c>
      <c r="G911" s="3">
        <v>26.85</v>
      </c>
    </row>
    <row r="912" spans="1:7" x14ac:dyDescent="0.3">
      <c r="A912" s="6">
        <v>39126</v>
      </c>
      <c r="B912" s="3">
        <v>26</v>
      </c>
      <c r="C912" s="3">
        <v>26</v>
      </c>
      <c r="D912" s="3">
        <v>25.75</v>
      </c>
      <c r="E912" s="3">
        <v>25.75</v>
      </c>
      <c r="F912" s="3">
        <v>48</v>
      </c>
      <c r="G912" s="3">
        <v>25.75</v>
      </c>
    </row>
    <row r="913" spans="1:7" x14ac:dyDescent="0.3">
      <c r="A913" s="6">
        <v>39127</v>
      </c>
      <c r="B913" s="3">
        <v>25.45</v>
      </c>
      <c r="C913" s="3">
        <v>25.45</v>
      </c>
      <c r="D913" s="3">
        <v>25.35</v>
      </c>
      <c r="E913" s="3">
        <v>25.4</v>
      </c>
      <c r="F913" s="3">
        <v>42</v>
      </c>
      <c r="G913" s="3">
        <v>25.4</v>
      </c>
    </row>
    <row r="914" spans="1:7" x14ac:dyDescent="0.3">
      <c r="A914" s="6">
        <v>39128</v>
      </c>
      <c r="B914" s="3">
        <v>26</v>
      </c>
      <c r="C914" s="3">
        <v>26</v>
      </c>
      <c r="D914" s="3">
        <v>26</v>
      </c>
      <c r="E914" s="3">
        <v>26</v>
      </c>
      <c r="F914" s="3">
        <v>1</v>
      </c>
      <c r="G914" s="3">
        <v>26.68</v>
      </c>
    </row>
    <row r="915" spans="1:7" x14ac:dyDescent="0.3">
      <c r="A915" s="6">
        <v>39129</v>
      </c>
      <c r="B915" s="3">
        <v>26.85</v>
      </c>
      <c r="C915" s="3">
        <v>26.85</v>
      </c>
      <c r="D915" s="3">
        <v>26.4</v>
      </c>
      <c r="E915" s="3">
        <v>26.5</v>
      </c>
      <c r="F915" s="3">
        <v>45</v>
      </c>
      <c r="G915" s="3">
        <v>26.5</v>
      </c>
    </row>
    <row r="916" spans="1:7" x14ac:dyDescent="0.3">
      <c r="A916" s="6">
        <v>39132</v>
      </c>
      <c r="B916" s="3">
        <v>27</v>
      </c>
      <c r="C916" s="3">
        <v>27</v>
      </c>
      <c r="D916" s="3">
        <v>26.75</v>
      </c>
      <c r="E916" s="3">
        <v>26.8</v>
      </c>
      <c r="F916" s="3">
        <v>6</v>
      </c>
      <c r="G916" s="3">
        <v>26.5</v>
      </c>
    </row>
    <row r="917" spans="1:7" x14ac:dyDescent="0.3">
      <c r="A917" s="6">
        <v>39133</v>
      </c>
      <c r="B917" s="3">
        <v>26.3</v>
      </c>
      <c r="C917" s="3">
        <v>26.3</v>
      </c>
      <c r="D917" s="3">
        <v>26.3</v>
      </c>
      <c r="E917" s="3">
        <v>26.3</v>
      </c>
      <c r="F917" s="3">
        <v>0</v>
      </c>
      <c r="G917" s="3">
        <v>25.9</v>
      </c>
    </row>
    <row r="918" spans="1:7" x14ac:dyDescent="0.3">
      <c r="A918" s="6">
        <v>39134</v>
      </c>
      <c r="B918" s="3">
        <v>26.2</v>
      </c>
      <c r="C918" s="3">
        <v>26.2</v>
      </c>
      <c r="D918" s="3">
        <v>26.1</v>
      </c>
      <c r="E918" s="3">
        <v>26.1</v>
      </c>
      <c r="F918" s="3">
        <v>24</v>
      </c>
      <c r="G918" s="3">
        <v>26.1</v>
      </c>
    </row>
    <row r="919" spans="1:7" x14ac:dyDescent="0.3">
      <c r="A919" s="6">
        <v>39135</v>
      </c>
      <c r="B919" s="3">
        <v>25.3</v>
      </c>
      <c r="C919" s="3">
        <v>25.3</v>
      </c>
      <c r="D919" s="3">
        <v>25.3</v>
      </c>
      <c r="E919" s="3">
        <v>25.3</v>
      </c>
      <c r="F919" s="3">
        <v>1</v>
      </c>
      <c r="G919" s="3">
        <v>25.65</v>
      </c>
    </row>
    <row r="920" spans="1:7" x14ac:dyDescent="0.3">
      <c r="A920" s="6">
        <v>39136</v>
      </c>
      <c r="B920" s="3">
        <v>25.75</v>
      </c>
      <c r="C920" s="3">
        <v>25.75</v>
      </c>
      <c r="D920" s="3">
        <v>25.7</v>
      </c>
      <c r="E920" s="3">
        <v>25.7</v>
      </c>
      <c r="F920" s="3">
        <v>15</v>
      </c>
      <c r="G920" s="3">
        <v>25.75</v>
      </c>
    </row>
    <row r="921" spans="1:7" x14ac:dyDescent="0.3">
      <c r="A921" s="6">
        <v>39139</v>
      </c>
      <c r="B921" s="3">
        <v>25.3</v>
      </c>
      <c r="C921" s="3">
        <v>25.75</v>
      </c>
      <c r="D921" s="3">
        <v>25.3</v>
      </c>
      <c r="E921" s="3">
        <v>25.75</v>
      </c>
      <c r="F921" s="3">
        <v>15</v>
      </c>
      <c r="G921" s="3">
        <v>25.75</v>
      </c>
    </row>
    <row r="922" spans="1:7" x14ac:dyDescent="0.3">
      <c r="A922" s="6">
        <v>39140</v>
      </c>
      <c r="B922" s="3">
        <v>25.35</v>
      </c>
      <c r="C922" s="3">
        <v>25.35</v>
      </c>
      <c r="D922" s="3">
        <v>25.25</v>
      </c>
      <c r="E922" s="3">
        <v>25.25</v>
      </c>
      <c r="F922" s="3">
        <v>7</v>
      </c>
      <c r="G922" s="3">
        <v>25.25</v>
      </c>
    </row>
    <row r="923" spans="1:7" x14ac:dyDescent="0.3">
      <c r="A923" s="6">
        <v>39141</v>
      </c>
      <c r="B923" s="3">
        <v>25.35</v>
      </c>
      <c r="C923" s="3">
        <v>25.35</v>
      </c>
      <c r="D923" s="3">
        <v>25.25</v>
      </c>
      <c r="E923" s="3">
        <v>25.3</v>
      </c>
      <c r="F923" s="3">
        <v>17</v>
      </c>
      <c r="G923" s="3">
        <v>25.3</v>
      </c>
    </row>
    <row r="924" spans="1:7" x14ac:dyDescent="0.3">
      <c r="A924" s="6">
        <v>39142</v>
      </c>
      <c r="B924" s="3">
        <v>24.5</v>
      </c>
      <c r="C924" s="3">
        <v>24.5</v>
      </c>
      <c r="D924" s="3">
        <v>24.5</v>
      </c>
      <c r="E924" s="3">
        <v>24.5</v>
      </c>
      <c r="F924" s="3">
        <v>12</v>
      </c>
      <c r="G924" s="3">
        <v>24.5</v>
      </c>
    </row>
    <row r="925" spans="1:7" x14ac:dyDescent="0.3">
      <c r="A925" s="6">
        <v>39143</v>
      </c>
      <c r="B925" s="3">
        <v>24</v>
      </c>
      <c r="C925" s="3">
        <v>24</v>
      </c>
      <c r="D925" s="3">
        <v>23.65</v>
      </c>
      <c r="E925" s="3">
        <v>23.65</v>
      </c>
      <c r="F925" s="3">
        <v>60</v>
      </c>
      <c r="G925" s="3">
        <v>23.65</v>
      </c>
    </row>
    <row r="926" spans="1:7" x14ac:dyDescent="0.3">
      <c r="A926" s="6">
        <v>39146</v>
      </c>
      <c r="B926" s="3">
        <v>22.75</v>
      </c>
      <c r="C926" s="3">
        <v>22.75</v>
      </c>
      <c r="D926" s="3">
        <v>22.75</v>
      </c>
      <c r="E926" s="3">
        <v>22.75</v>
      </c>
      <c r="F926" s="3">
        <v>12</v>
      </c>
      <c r="G926" s="3">
        <v>22.75</v>
      </c>
    </row>
    <row r="927" spans="1:7" x14ac:dyDescent="0.3">
      <c r="A927" s="6">
        <v>39147</v>
      </c>
      <c r="B927" s="3">
        <v>22.7</v>
      </c>
      <c r="C927" s="3">
        <v>23</v>
      </c>
      <c r="D927" s="3">
        <v>22.7</v>
      </c>
      <c r="E927" s="3">
        <v>22.8</v>
      </c>
      <c r="F927" s="3">
        <v>45</v>
      </c>
      <c r="G927" s="3">
        <v>22.8</v>
      </c>
    </row>
    <row r="928" spans="1:7" x14ac:dyDescent="0.3">
      <c r="A928" s="6">
        <v>39148</v>
      </c>
      <c r="B928" s="3">
        <v>22.5</v>
      </c>
      <c r="C928" s="3">
        <v>22.5</v>
      </c>
      <c r="D928" s="3">
        <v>22.5</v>
      </c>
      <c r="E928" s="3">
        <v>22.5</v>
      </c>
      <c r="F928" s="3">
        <v>3</v>
      </c>
      <c r="G928" s="3">
        <v>22.5</v>
      </c>
    </row>
    <row r="929" spans="1:7" x14ac:dyDescent="0.3">
      <c r="A929" s="6">
        <v>39149</v>
      </c>
      <c r="B929" s="3">
        <v>22.3</v>
      </c>
      <c r="C929" s="3">
        <v>22.5</v>
      </c>
      <c r="D929" s="3">
        <v>22.3</v>
      </c>
      <c r="E929" s="3">
        <v>22.4</v>
      </c>
      <c r="F929" s="3">
        <v>21</v>
      </c>
      <c r="G929" s="3">
        <v>22.4</v>
      </c>
    </row>
    <row r="930" spans="1:7" x14ac:dyDescent="0.3">
      <c r="A930" s="6">
        <v>39150</v>
      </c>
      <c r="B930" s="3">
        <v>22.1</v>
      </c>
      <c r="C930" s="3">
        <v>22.35</v>
      </c>
      <c r="D930" s="3">
        <v>22.1</v>
      </c>
      <c r="E930" s="3">
        <v>22.35</v>
      </c>
      <c r="F930" s="3">
        <v>6</v>
      </c>
      <c r="G930" s="3">
        <v>22.35</v>
      </c>
    </row>
    <row r="931" spans="1:7" x14ac:dyDescent="0.3">
      <c r="A931" s="6">
        <v>39153</v>
      </c>
      <c r="B931" s="3">
        <v>22.88</v>
      </c>
      <c r="C931" s="3">
        <v>22.88</v>
      </c>
      <c r="D931" s="3">
        <v>22.88</v>
      </c>
      <c r="E931" s="3">
        <v>22.88</v>
      </c>
      <c r="F931" s="3">
        <v>0</v>
      </c>
      <c r="G931" s="3">
        <v>22.88</v>
      </c>
    </row>
    <row r="932" spans="1:7" x14ac:dyDescent="0.3">
      <c r="A932" s="6">
        <v>39154</v>
      </c>
      <c r="B932" s="3">
        <v>23</v>
      </c>
      <c r="C932" s="3">
        <v>23</v>
      </c>
      <c r="D932" s="3">
        <v>23</v>
      </c>
      <c r="E932" s="3">
        <v>23</v>
      </c>
      <c r="F932" s="3">
        <v>16</v>
      </c>
      <c r="G932" s="3">
        <v>23</v>
      </c>
    </row>
    <row r="933" spans="1:7" x14ac:dyDescent="0.3">
      <c r="A933" s="6">
        <v>39155</v>
      </c>
      <c r="B933" s="3">
        <v>22.4</v>
      </c>
      <c r="C933" s="3">
        <v>22.6</v>
      </c>
      <c r="D933" s="3">
        <v>22.4</v>
      </c>
      <c r="E933" s="3">
        <v>22.6</v>
      </c>
      <c r="F933" s="3">
        <v>6</v>
      </c>
      <c r="G933" s="3">
        <v>22.65</v>
      </c>
    </row>
    <row r="934" spans="1:7" x14ac:dyDescent="0.3">
      <c r="A934" s="6">
        <v>39156</v>
      </c>
      <c r="B934" s="3">
        <v>23.5</v>
      </c>
      <c r="C934" s="3">
        <v>23.5</v>
      </c>
      <c r="D934" s="3">
        <v>23.4</v>
      </c>
      <c r="E934" s="3">
        <v>23.4</v>
      </c>
      <c r="F934" s="3">
        <v>17</v>
      </c>
      <c r="G934" s="3">
        <v>23.68</v>
      </c>
    </row>
    <row r="935" spans="1:7" x14ac:dyDescent="0.3">
      <c r="A935" s="6">
        <v>39157</v>
      </c>
      <c r="B935" s="3">
        <v>24.08</v>
      </c>
      <c r="C935" s="3">
        <v>24.08</v>
      </c>
      <c r="D935" s="3">
        <v>24.08</v>
      </c>
      <c r="E935" s="3">
        <v>24.08</v>
      </c>
      <c r="F935" s="3">
        <v>0</v>
      </c>
      <c r="G935" s="3">
        <v>24.08</v>
      </c>
    </row>
    <row r="936" spans="1:7" x14ac:dyDescent="0.3">
      <c r="A936" s="6">
        <v>39160</v>
      </c>
      <c r="B936" s="3">
        <v>24.25</v>
      </c>
      <c r="C936" s="3">
        <v>24.25</v>
      </c>
      <c r="D936" s="3">
        <v>24</v>
      </c>
      <c r="E936" s="3">
        <v>24</v>
      </c>
      <c r="F936" s="3">
        <v>25</v>
      </c>
      <c r="G936" s="3">
        <v>23.75</v>
      </c>
    </row>
    <row r="937" spans="1:7" x14ac:dyDescent="0.3">
      <c r="A937" s="6">
        <v>39161</v>
      </c>
      <c r="B937" s="3">
        <v>23.65</v>
      </c>
      <c r="C937" s="3">
        <v>23.65</v>
      </c>
      <c r="D937" s="3">
        <v>23.65</v>
      </c>
      <c r="E937" s="3">
        <v>23.65</v>
      </c>
      <c r="F937" s="3">
        <v>5</v>
      </c>
      <c r="G937" s="3">
        <v>23.65</v>
      </c>
    </row>
    <row r="938" spans="1:7" x14ac:dyDescent="0.3">
      <c r="A938" s="6">
        <v>39162</v>
      </c>
      <c r="B938" s="3">
        <v>23.68</v>
      </c>
      <c r="C938" s="3">
        <v>23.68</v>
      </c>
      <c r="D938" s="3">
        <v>23.68</v>
      </c>
      <c r="E938" s="3">
        <v>23.68</v>
      </c>
      <c r="F938" s="3">
        <v>0</v>
      </c>
      <c r="G938" s="3">
        <v>23.68</v>
      </c>
    </row>
    <row r="939" spans="1:7" x14ac:dyDescent="0.3">
      <c r="A939" s="6">
        <v>39163</v>
      </c>
      <c r="B939" s="3">
        <v>23.45</v>
      </c>
      <c r="C939" s="3">
        <v>23.45</v>
      </c>
      <c r="D939" s="3">
        <v>23.45</v>
      </c>
      <c r="E939" s="3">
        <v>23.45</v>
      </c>
      <c r="F939" s="3">
        <v>0</v>
      </c>
      <c r="G939" s="3">
        <v>23.45</v>
      </c>
    </row>
    <row r="940" spans="1:7" x14ac:dyDescent="0.3">
      <c r="A940" s="6">
        <v>39164</v>
      </c>
      <c r="B940" s="3">
        <v>23.5</v>
      </c>
      <c r="C940" s="3">
        <v>23.5</v>
      </c>
      <c r="D940" s="3">
        <v>23.35</v>
      </c>
      <c r="E940" s="3">
        <v>23.4</v>
      </c>
      <c r="F940" s="3">
        <v>27</v>
      </c>
      <c r="G940" s="3">
        <v>23.4</v>
      </c>
    </row>
    <row r="941" spans="1:7" x14ac:dyDescent="0.3">
      <c r="A941" s="6">
        <v>39167</v>
      </c>
      <c r="B941" s="3">
        <v>23.65</v>
      </c>
      <c r="C941" s="3">
        <v>23.65</v>
      </c>
      <c r="D941" s="3">
        <v>23.65</v>
      </c>
      <c r="E941" s="3">
        <v>23.65</v>
      </c>
      <c r="F941" s="3">
        <v>0</v>
      </c>
      <c r="G941" s="3">
        <v>23.65</v>
      </c>
    </row>
    <row r="942" spans="1:7" x14ac:dyDescent="0.3">
      <c r="A942" s="6">
        <v>39168</v>
      </c>
      <c r="B942" s="3">
        <v>23.5</v>
      </c>
      <c r="C942" s="3">
        <v>23.5</v>
      </c>
      <c r="D942" s="3">
        <v>23.5</v>
      </c>
      <c r="E942" s="3">
        <v>23.5</v>
      </c>
      <c r="F942" s="3">
        <v>0</v>
      </c>
      <c r="G942" s="3">
        <v>23.5</v>
      </c>
    </row>
    <row r="943" spans="1:7" x14ac:dyDescent="0.3">
      <c r="A943" s="6">
        <v>39169</v>
      </c>
      <c r="B943" s="3">
        <v>22.95</v>
      </c>
      <c r="C943" s="3">
        <v>23.05</v>
      </c>
      <c r="D943" s="3">
        <v>22.95</v>
      </c>
      <c r="E943" s="3">
        <v>23</v>
      </c>
      <c r="F943" s="3">
        <v>44</v>
      </c>
      <c r="G943" s="3">
        <v>23</v>
      </c>
    </row>
    <row r="944" spans="1:7" x14ac:dyDescent="0.3">
      <c r="A944" s="6">
        <v>39170</v>
      </c>
      <c r="B944" s="3">
        <v>23</v>
      </c>
      <c r="C944" s="3">
        <v>23</v>
      </c>
      <c r="D944" s="3">
        <v>23</v>
      </c>
      <c r="E944" s="3">
        <v>23</v>
      </c>
      <c r="F944" s="3">
        <v>8</v>
      </c>
      <c r="G944" s="3">
        <v>23</v>
      </c>
    </row>
    <row r="945" spans="1:7" x14ac:dyDescent="0.3">
      <c r="A945" s="6">
        <v>39171</v>
      </c>
      <c r="B945" s="3">
        <v>23</v>
      </c>
      <c r="C945" s="3">
        <v>23</v>
      </c>
      <c r="D945" s="3">
        <v>22.75</v>
      </c>
      <c r="E945" s="3">
        <v>22.85</v>
      </c>
      <c r="F945" s="3">
        <v>17</v>
      </c>
      <c r="G945" s="3">
        <v>22.85</v>
      </c>
    </row>
    <row r="946" spans="1:7" x14ac:dyDescent="0.3">
      <c r="A946" s="6">
        <v>39174</v>
      </c>
      <c r="B946" s="3">
        <v>26</v>
      </c>
      <c r="C946" s="3">
        <v>26</v>
      </c>
      <c r="D946" s="3">
        <v>26</v>
      </c>
      <c r="E946" s="3">
        <v>26</v>
      </c>
      <c r="F946" s="3">
        <v>5</v>
      </c>
      <c r="G946" s="3">
        <v>25</v>
      </c>
    </row>
    <row r="947" spans="1:7" x14ac:dyDescent="0.3">
      <c r="A947" s="6">
        <v>39175</v>
      </c>
      <c r="B947" s="3">
        <v>24.5</v>
      </c>
      <c r="C947" s="3">
        <v>24.7</v>
      </c>
      <c r="D947" s="3">
        <v>24.5</v>
      </c>
      <c r="E947" s="3">
        <v>24.7</v>
      </c>
      <c r="F947" s="3">
        <v>12</v>
      </c>
      <c r="G947" s="3">
        <v>24.7</v>
      </c>
    </row>
    <row r="948" spans="1:7" x14ac:dyDescent="0.3">
      <c r="A948" s="6">
        <v>39176</v>
      </c>
      <c r="B948" s="3">
        <v>24.38</v>
      </c>
      <c r="C948" s="3">
        <v>24.38</v>
      </c>
      <c r="D948" s="3">
        <v>24.38</v>
      </c>
      <c r="E948" s="3">
        <v>24.38</v>
      </c>
      <c r="F948" s="3">
        <v>0</v>
      </c>
      <c r="G948" s="3">
        <v>24.38</v>
      </c>
    </row>
    <row r="949" spans="1:7" x14ac:dyDescent="0.3">
      <c r="A949" s="6">
        <v>39182</v>
      </c>
      <c r="B949" s="3">
        <v>24.5</v>
      </c>
      <c r="C949" s="3">
        <v>24.5</v>
      </c>
      <c r="D949" s="3">
        <v>24.4</v>
      </c>
      <c r="E949" s="3">
        <v>24.4</v>
      </c>
      <c r="F949" s="3">
        <v>11</v>
      </c>
      <c r="G949" s="3">
        <v>24.4</v>
      </c>
    </row>
    <row r="950" spans="1:7" x14ac:dyDescent="0.3">
      <c r="A950" s="6">
        <v>39183</v>
      </c>
      <c r="B950" s="3">
        <v>24.9</v>
      </c>
      <c r="C950" s="3">
        <v>25.25</v>
      </c>
      <c r="D950" s="3">
        <v>24.9</v>
      </c>
      <c r="E950" s="3">
        <v>25.25</v>
      </c>
      <c r="F950" s="3">
        <v>16</v>
      </c>
      <c r="G950" s="3">
        <v>25.34</v>
      </c>
    </row>
    <row r="951" spans="1:7" x14ac:dyDescent="0.3">
      <c r="A951" s="6">
        <v>39184</v>
      </c>
      <c r="B951" s="3">
        <v>25.6</v>
      </c>
      <c r="C951" s="3">
        <v>25.6</v>
      </c>
      <c r="D951" s="3">
        <v>25</v>
      </c>
      <c r="E951" s="3">
        <v>25.25</v>
      </c>
      <c r="F951" s="3">
        <v>30</v>
      </c>
      <c r="G951" s="3">
        <v>25.33</v>
      </c>
    </row>
    <row r="952" spans="1:7" x14ac:dyDescent="0.3">
      <c r="A952" s="6">
        <v>39185</v>
      </c>
      <c r="B952" s="3">
        <v>25</v>
      </c>
      <c r="C952" s="3">
        <v>25.2</v>
      </c>
      <c r="D952" s="3">
        <v>25</v>
      </c>
      <c r="E952" s="3">
        <v>25.2</v>
      </c>
      <c r="F952" s="3">
        <v>18</v>
      </c>
      <c r="G952" s="3">
        <v>25.2</v>
      </c>
    </row>
    <row r="953" spans="1:7" x14ac:dyDescent="0.3">
      <c r="A953" s="6">
        <v>39188</v>
      </c>
      <c r="B953" s="3">
        <v>26.25</v>
      </c>
      <c r="C953" s="3">
        <v>26.25</v>
      </c>
      <c r="D953" s="3">
        <v>26.25</v>
      </c>
      <c r="E953" s="3">
        <v>26.25</v>
      </c>
      <c r="F953" s="3">
        <v>2</v>
      </c>
      <c r="G953" s="3">
        <v>26.25</v>
      </c>
    </row>
    <row r="954" spans="1:7" x14ac:dyDescent="0.3">
      <c r="A954" s="6">
        <v>39189</v>
      </c>
      <c r="B954" s="3">
        <v>26</v>
      </c>
      <c r="C954" s="3">
        <v>26.5</v>
      </c>
      <c r="D954" s="3">
        <v>26</v>
      </c>
      <c r="E954" s="3">
        <v>26.25</v>
      </c>
      <c r="F954" s="3">
        <v>22</v>
      </c>
      <c r="G954" s="3">
        <v>26.25</v>
      </c>
    </row>
    <row r="955" spans="1:7" x14ac:dyDescent="0.3">
      <c r="A955" s="6">
        <v>39190</v>
      </c>
      <c r="B955" s="3">
        <v>25.5</v>
      </c>
      <c r="C955" s="3">
        <v>25.5</v>
      </c>
      <c r="D955" s="3">
        <v>25.45</v>
      </c>
      <c r="E955" s="3">
        <v>25.45</v>
      </c>
      <c r="F955" s="3">
        <v>5</v>
      </c>
      <c r="G955" s="3">
        <v>25.45</v>
      </c>
    </row>
    <row r="956" spans="1:7" x14ac:dyDescent="0.3">
      <c r="A956" s="6">
        <v>39191</v>
      </c>
      <c r="B956" s="3">
        <v>25.35</v>
      </c>
      <c r="C956" s="3">
        <v>25.35</v>
      </c>
      <c r="D956" s="3">
        <v>25.25</v>
      </c>
      <c r="E956" s="3">
        <v>25.25</v>
      </c>
      <c r="F956" s="3">
        <v>15</v>
      </c>
      <c r="G956" s="3">
        <v>25.33</v>
      </c>
    </row>
    <row r="957" spans="1:7" x14ac:dyDescent="0.3">
      <c r="A957" s="6">
        <v>39192</v>
      </c>
      <c r="B957" s="3">
        <v>25</v>
      </c>
      <c r="C957" s="3">
        <v>25</v>
      </c>
      <c r="D957" s="3">
        <v>24.85</v>
      </c>
      <c r="E957" s="3">
        <v>24.85</v>
      </c>
      <c r="F957" s="3">
        <v>3</v>
      </c>
      <c r="G957" s="3">
        <v>25</v>
      </c>
    </row>
    <row r="958" spans="1:7" x14ac:dyDescent="0.3">
      <c r="A958" s="6">
        <v>39195</v>
      </c>
      <c r="B958" s="3">
        <v>25.5</v>
      </c>
      <c r="C958" s="3">
        <v>26</v>
      </c>
      <c r="D958" s="3">
        <v>25.5</v>
      </c>
      <c r="E958" s="3">
        <v>26</v>
      </c>
      <c r="F958" s="3">
        <v>14</v>
      </c>
      <c r="G958" s="3">
        <v>26</v>
      </c>
    </row>
    <row r="959" spans="1:7" x14ac:dyDescent="0.3">
      <c r="A959" s="6">
        <v>39196</v>
      </c>
      <c r="B959" s="3">
        <v>25.5</v>
      </c>
      <c r="C959" s="3">
        <v>26.2</v>
      </c>
      <c r="D959" s="3">
        <v>25.5</v>
      </c>
      <c r="E959" s="3">
        <v>25.55</v>
      </c>
      <c r="F959" s="3">
        <v>12</v>
      </c>
      <c r="G959" s="3">
        <v>25.55</v>
      </c>
    </row>
    <row r="960" spans="1:7" x14ac:dyDescent="0.3">
      <c r="A960" s="6">
        <v>39197</v>
      </c>
      <c r="B960" s="3">
        <v>24</v>
      </c>
      <c r="C960" s="3">
        <v>24</v>
      </c>
      <c r="D960" s="3">
        <v>24</v>
      </c>
      <c r="E960" s="3">
        <v>24</v>
      </c>
      <c r="F960" s="3">
        <v>0</v>
      </c>
      <c r="G960" s="3">
        <v>25.93</v>
      </c>
    </row>
    <row r="961" spans="1:7" x14ac:dyDescent="0.3">
      <c r="A961" s="6">
        <v>39198</v>
      </c>
      <c r="B961" s="3">
        <v>26.68</v>
      </c>
      <c r="C961" s="3">
        <v>26.68</v>
      </c>
      <c r="D961" s="3">
        <v>26.68</v>
      </c>
      <c r="E961" s="3">
        <v>26.68</v>
      </c>
      <c r="F961" s="3">
        <v>0</v>
      </c>
      <c r="G961" s="3">
        <v>26.68</v>
      </c>
    </row>
    <row r="962" spans="1:7" x14ac:dyDescent="0.3">
      <c r="A962" s="6">
        <v>39199</v>
      </c>
      <c r="B962" s="3">
        <v>26</v>
      </c>
      <c r="C962" s="3">
        <v>26</v>
      </c>
      <c r="D962" s="3">
        <v>26</v>
      </c>
      <c r="E962" s="3">
        <v>26</v>
      </c>
      <c r="F962" s="3">
        <v>6</v>
      </c>
      <c r="G962" s="3">
        <v>26</v>
      </c>
    </row>
    <row r="963" spans="1:7" x14ac:dyDescent="0.3">
      <c r="A963" s="6">
        <v>39202</v>
      </c>
      <c r="B963" s="3">
        <v>25.5</v>
      </c>
      <c r="C963" s="3">
        <v>25.7</v>
      </c>
      <c r="D963" s="3">
        <v>25.5</v>
      </c>
      <c r="E963" s="3">
        <v>25.7</v>
      </c>
      <c r="F963" s="3">
        <v>10</v>
      </c>
      <c r="G963" s="3">
        <v>25.75</v>
      </c>
    </row>
    <row r="964" spans="1:7" x14ac:dyDescent="0.3">
      <c r="A964" s="6">
        <v>39204</v>
      </c>
      <c r="B964" s="3">
        <v>29</v>
      </c>
      <c r="C964" s="3">
        <v>29</v>
      </c>
      <c r="D964" s="3">
        <v>29</v>
      </c>
      <c r="E964" s="3">
        <v>29</v>
      </c>
      <c r="F964" s="3">
        <v>6</v>
      </c>
      <c r="G964" s="3">
        <v>29</v>
      </c>
    </row>
    <row r="965" spans="1:7" x14ac:dyDescent="0.3">
      <c r="A965" s="6">
        <v>39205</v>
      </c>
      <c r="B965" s="3">
        <v>28.75</v>
      </c>
      <c r="C965" s="3">
        <v>28.75</v>
      </c>
      <c r="D965" s="3">
        <v>28.6</v>
      </c>
      <c r="E965" s="3">
        <v>28.6</v>
      </c>
      <c r="F965" s="3">
        <v>20</v>
      </c>
      <c r="G965" s="3">
        <v>28.6</v>
      </c>
    </row>
    <row r="966" spans="1:7" x14ac:dyDescent="0.3">
      <c r="A966" s="6">
        <v>39206</v>
      </c>
      <c r="B966" s="3">
        <v>29</v>
      </c>
      <c r="C966" s="3">
        <v>29.1</v>
      </c>
      <c r="D966" s="3">
        <v>29</v>
      </c>
      <c r="E966" s="3">
        <v>29.1</v>
      </c>
      <c r="F966" s="3">
        <v>25</v>
      </c>
      <c r="G966" s="3">
        <v>29.1</v>
      </c>
    </row>
    <row r="967" spans="1:7" x14ac:dyDescent="0.3">
      <c r="A967" s="6">
        <v>39209</v>
      </c>
      <c r="B967" s="3">
        <v>28.85</v>
      </c>
      <c r="C967" s="3">
        <v>29.1</v>
      </c>
      <c r="D967" s="3">
        <v>28.65</v>
      </c>
      <c r="E967" s="3">
        <v>28.65</v>
      </c>
      <c r="F967" s="3">
        <v>35</v>
      </c>
      <c r="G967" s="3">
        <v>28.85</v>
      </c>
    </row>
    <row r="968" spans="1:7" x14ac:dyDescent="0.3">
      <c r="A968" s="6">
        <v>39210</v>
      </c>
      <c r="B968" s="3">
        <v>28.75</v>
      </c>
      <c r="C968" s="3">
        <v>28.8</v>
      </c>
      <c r="D968" s="3">
        <v>28.7</v>
      </c>
      <c r="E968" s="3">
        <v>28.7</v>
      </c>
      <c r="F968" s="3">
        <v>70</v>
      </c>
      <c r="G968" s="3">
        <v>28.7</v>
      </c>
    </row>
    <row r="969" spans="1:7" x14ac:dyDescent="0.3">
      <c r="A969" s="6">
        <v>39211</v>
      </c>
      <c r="B969" s="3">
        <v>28.95</v>
      </c>
      <c r="C969" s="3">
        <v>28.95</v>
      </c>
      <c r="D969" s="3">
        <v>28.8</v>
      </c>
      <c r="E969" s="3">
        <v>28.8</v>
      </c>
      <c r="F969" s="3">
        <v>30</v>
      </c>
      <c r="G969" s="3">
        <v>28.93</v>
      </c>
    </row>
    <row r="970" spans="1:7" x14ac:dyDescent="0.3">
      <c r="A970" s="6">
        <v>39212</v>
      </c>
      <c r="B970" s="3">
        <v>28.75</v>
      </c>
      <c r="C970" s="3">
        <v>28.75</v>
      </c>
      <c r="D970" s="3">
        <v>28.75</v>
      </c>
      <c r="E970" s="3">
        <v>28.75</v>
      </c>
      <c r="F970" s="3">
        <v>0</v>
      </c>
      <c r="G970" s="3">
        <v>28.75</v>
      </c>
    </row>
    <row r="971" spans="1:7" x14ac:dyDescent="0.3">
      <c r="A971" s="6">
        <v>39213</v>
      </c>
      <c r="B971" s="3">
        <v>29</v>
      </c>
      <c r="C971" s="3">
        <v>29</v>
      </c>
      <c r="D971" s="3">
        <v>29</v>
      </c>
      <c r="E971" s="3">
        <v>29</v>
      </c>
      <c r="F971" s="3">
        <v>11</v>
      </c>
      <c r="G971" s="3">
        <v>29</v>
      </c>
    </row>
    <row r="972" spans="1:7" x14ac:dyDescent="0.3">
      <c r="A972" s="6">
        <v>39216</v>
      </c>
      <c r="B972" s="3">
        <v>28.4</v>
      </c>
      <c r="C972" s="3">
        <v>28.4</v>
      </c>
      <c r="D972" s="3">
        <v>28.4</v>
      </c>
      <c r="E972" s="3">
        <v>28.4</v>
      </c>
      <c r="F972" s="3">
        <v>25</v>
      </c>
      <c r="G972" s="3">
        <v>28.4</v>
      </c>
    </row>
    <row r="973" spans="1:7" x14ac:dyDescent="0.3">
      <c r="A973" s="6">
        <v>39217</v>
      </c>
      <c r="B973" s="3">
        <v>28.3</v>
      </c>
      <c r="C973" s="3">
        <v>28.4</v>
      </c>
      <c r="D973" s="3">
        <v>28.3</v>
      </c>
      <c r="E973" s="3">
        <v>28.4</v>
      </c>
      <c r="F973" s="3">
        <v>37</v>
      </c>
      <c r="G973" s="3">
        <v>28.3</v>
      </c>
    </row>
    <row r="974" spans="1:7" x14ac:dyDescent="0.3">
      <c r="A974" s="6">
        <v>39218</v>
      </c>
      <c r="B974" s="3">
        <v>28.3</v>
      </c>
      <c r="C974" s="3">
        <v>28.3</v>
      </c>
      <c r="D974" s="3">
        <v>28.15</v>
      </c>
      <c r="E974" s="3">
        <v>28.3</v>
      </c>
      <c r="F974" s="3">
        <v>153</v>
      </c>
      <c r="G974" s="3">
        <v>28.3</v>
      </c>
    </row>
    <row r="975" spans="1:7" x14ac:dyDescent="0.3">
      <c r="A975" s="6">
        <v>39220</v>
      </c>
      <c r="B975" s="3">
        <v>28</v>
      </c>
      <c r="C975" s="3">
        <v>28</v>
      </c>
      <c r="D975" s="3">
        <v>28</v>
      </c>
      <c r="E975" s="3">
        <v>28</v>
      </c>
      <c r="F975" s="3">
        <v>22</v>
      </c>
      <c r="G975" s="3">
        <v>28</v>
      </c>
    </row>
    <row r="976" spans="1:7" x14ac:dyDescent="0.3">
      <c r="A976" s="6">
        <v>39223</v>
      </c>
      <c r="B976" s="3">
        <v>27.5</v>
      </c>
      <c r="C976" s="3">
        <v>27.5</v>
      </c>
      <c r="D976" s="3">
        <v>27.1</v>
      </c>
      <c r="E976" s="3">
        <v>27.1</v>
      </c>
      <c r="F976" s="3">
        <v>46</v>
      </c>
      <c r="G976" s="3">
        <v>27.1</v>
      </c>
    </row>
    <row r="977" spans="1:7" x14ac:dyDescent="0.3">
      <c r="A977" s="6">
        <v>39224</v>
      </c>
      <c r="B977" s="3">
        <v>27.1</v>
      </c>
      <c r="C977" s="3">
        <v>27.1</v>
      </c>
      <c r="D977" s="3">
        <v>26.5</v>
      </c>
      <c r="E977" s="3">
        <v>26.6</v>
      </c>
      <c r="F977" s="3">
        <v>39</v>
      </c>
      <c r="G977" s="3">
        <v>27.08</v>
      </c>
    </row>
    <row r="978" spans="1:7" x14ac:dyDescent="0.3">
      <c r="A978" s="6">
        <v>39225</v>
      </c>
      <c r="B978" s="3">
        <v>26.9</v>
      </c>
      <c r="C978" s="3">
        <v>26.9</v>
      </c>
      <c r="D978" s="3">
        <v>26.8</v>
      </c>
      <c r="E978" s="3">
        <v>26.8</v>
      </c>
      <c r="F978" s="3">
        <v>5</v>
      </c>
      <c r="G978" s="3">
        <v>26.93</v>
      </c>
    </row>
    <row r="979" spans="1:7" x14ac:dyDescent="0.3">
      <c r="A979" s="6">
        <v>39226</v>
      </c>
      <c r="B979" s="3">
        <v>26.75</v>
      </c>
      <c r="C979" s="3">
        <v>26.75</v>
      </c>
      <c r="D979" s="3">
        <v>26.5</v>
      </c>
      <c r="E979" s="3">
        <v>26.5</v>
      </c>
      <c r="F979" s="3">
        <v>19</v>
      </c>
      <c r="G979" s="3">
        <v>26.5</v>
      </c>
    </row>
    <row r="980" spans="1:7" x14ac:dyDescent="0.3">
      <c r="A980" s="6">
        <v>39227</v>
      </c>
      <c r="B980" s="3">
        <v>26.4</v>
      </c>
      <c r="C980" s="3">
        <v>26.4</v>
      </c>
      <c r="D980" s="3">
        <v>26.25</v>
      </c>
      <c r="E980" s="3">
        <v>26.4</v>
      </c>
      <c r="F980" s="3">
        <v>34</v>
      </c>
      <c r="G980" s="3">
        <v>26.4</v>
      </c>
    </row>
    <row r="981" spans="1:7" x14ac:dyDescent="0.3">
      <c r="A981" s="6">
        <v>39231</v>
      </c>
      <c r="B981" s="3">
        <v>27.35</v>
      </c>
      <c r="C981" s="3">
        <v>27.75</v>
      </c>
      <c r="D981" s="3">
        <v>27.35</v>
      </c>
      <c r="E981" s="3">
        <v>27.5</v>
      </c>
      <c r="F981" s="3">
        <v>39</v>
      </c>
      <c r="G981" s="3">
        <v>27.78</v>
      </c>
    </row>
    <row r="982" spans="1:7" x14ac:dyDescent="0.3">
      <c r="A982" s="6">
        <v>39232</v>
      </c>
      <c r="B982" s="3">
        <v>27.8</v>
      </c>
      <c r="C982" s="3">
        <v>27.8</v>
      </c>
      <c r="D982" s="3">
        <v>26.95</v>
      </c>
      <c r="E982" s="3">
        <v>27</v>
      </c>
      <c r="F982" s="3">
        <v>20</v>
      </c>
      <c r="G982" s="3">
        <v>26.95</v>
      </c>
    </row>
    <row r="983" spans="1:7" x14ac:dyDescent="0.3">
      <c r="A983" s="6">
        <v>39233</v>
      </c>
      <c r="B983" s="3">
        <v>27.25</v>
      </c>
      <c r="C983" s="3">
        <v>27.75</v>
      </c>
      <c r="D983" s="3">
        <v>27.25</v>
      </c>
      <c r="E983" s="3">
        <v>27.75</v>
      </c>
      <c r="F983" s="3">
        <v>25</v>
      </c>
      <c r="G983" s="3">
        <v>27.75</v>
      </c>
    </row>
    <row r="984" spans="1:7" x14ac:dyDescent="0.3">
      <c r="A984" s="6">
        <v>39234</v>
      </c>
      <c r="B984" s="3">
        <v>29.9</v>
      </c>
      <c r="C984" s="3">
        <v>29.9</v>
      </c>
      <c r="D984" s="3">
        <v>29.5</v>
      </c>
      <c r="E984" s="3">
        <v>29.69</v>
      </c>
      <c r="F984" s="3">
        <v>22</v>
      </c>
      <c r="G984" s="3">
        <v>29.69</v>
      </c>
    </row>
    <row r="985" spans="1:7" x14ac:dyDescent="0.3">
      <c r="A985" s="6">
        <v>39237</v>
      </c>
      <c r="B985" s="3">
        <v>30.8</v>
      </c>
      <c r="C985" s="3">
        <v>30.9</v>
      </c>
      <c r="D985" s="3">
        <v>30.45</v>
      </c>
      <c r="E985" s="3">
        <v>30.65</v>
      </c>
      <c r="F985" s="3">
        <v>54</v>
      </c>
      <c r="G985" s="3">
        <v>30.5</v>
      </c>
    </row>
    <row r="986" spans="1:7" x14ac:dyDescent="0.3">
      <c r="A986" s="6">
        <v>39238</v>
      </c>
      <c r="B986" s="3">
        <v>30.5</v>
      </c>
      <c r="C986" s="3">
        <v>30.8</v>
      </c>
      <c r="D986" s="3">
        <v>30.3</v>
      </c>
      <c r="E986" s="3">
        <v>30.3</v>
      </c>
      <c r="F986" s="3">
        <v>30</v>
      </c>
      <c r="G986" s="3">
        <v>30.3</v>
      </c>
    </row>
    <row r="987" spans="1:7" x14ac:dyDescent="0.3">
      <c r="A987" s="6">
        <v>39239</v>
      </c>
      <c r="B987" s="3">
        <v>30.3</v>
      </c>
      <c r="C987" s="3">
        <v>30.7</v>
      </c>
      <c r="D987" s="3">
        <v>30.2</v>
      </c>
      <c r="E987" s="3">
        <v>30.6</v>
      </c>
      <c r="F987" s="3">
        <v>50</v>
      </c>
      <c r="G987" s="3">
        <v>30.6</v>
      </c>
    </row>
    <row r="988" spans="1:7" x14ac:dyDescent="0.3">
      <c r="A988" s="6">
        <v>39240</v>
      </c>
      <c r="B988" s="3">
        <v>30.25</v>
      </c>
      <c r="C988" s="3">
        <v>30.25</v>
      </c>
      <c r="D988" s="3">
        <v>30</v>
      </c>
      <c r="E988" s="3">
        <v>30.05</v>
      </c>
      <c r="F988" s="3">
        <v>17</v>
      </c>
      <c r="G988" s="3">
        <v>30.05</v>
      </c>
    </row>
    <row r="989" spans="1:7" x14ac:dyDescent="0.3">
      <c r="A989" s="6">
        <v>39241</v>
      </c>
      <c r="B989" s="3">
        <v>30</v>
      </c>
      <c r="C989" s="3">
        <v>30.15</v>
      </c>
      <c r="D989" s="3">
        <v>30</v>
      </c>
      <c r="E989" s="3">
        <v>30.15</v>
      </c>
      <c r="F989" s="3">
        <v>38</v>
      </c>
      <c r="G989" s="3">
        <v>30.15</v>
      </c>
    </row>
    <row r="990" spans="1:7" x14ac:dyDescent="0.3">
      <c r="A990" s="6">
        <v>39244</v>
      </c>
      <c r="B990" s="3">
        <v>31</v>
      </c>
      <c r="C990" s="3">
        <v>32.5</v>
      </c>
      <c r="D990" s="3">
        <v>31</v>
      </c>
      <c r="E990" s="3">
        <v>32.4</v>
      </c>
      <c r="F990" s="3">
        <v>54</v>
      </c>
      <c r="G990" s="3">
        <v>32.5</v>
      </c>
    </row>
    <row r="991" spans="1:7" x14ac:dyDescent="0.3">
      <c r="A991" s="6">
        <v>39245</v>
      </c>
      <c r="B991" s="3">
        <v>32.700000000000003</v>
      </c>
      <c r="C991" s="3">
        <v>34.200000000000003</v>
      </c>
      <c r="D991" s="3">
        <v>32.700000000000003</v>
      </c>
      <c r="E991" s="3">
        <v>34.049999999999997</v>
      </c>
      <c r="F991" s="3">
        <v>41</v>
      </c>
      <c r="G991" s="3">
        <v>34.049999999999997</v>
      </c>
    </row>
    <row r="992" spans="1:7" x14ac:dyDescent="0.3">
      <c r="A992" s="6">
        <v>39246</v>
      </c>
      <c r="B992" s="3">
        <v>34.299999999999997</v>
      </c>
      <c r="C992" s="3">
        <v>35.049999999999997</v>
      </c>
      <c r="D992" s="3">
        <v>33.75</v>
      </c>
      <c r="E992" s="3">
        <v>34</v>
      </c>
      <c r="F992" s="3">
        <v>101</v>
      </c>
      <c r="G992" s="3">
        <v>34</v>
      </c>
    </row>
    <row r="993" spans="1:7" x14ac:dyDescent="0.3">
      <c r="A993" s="6">
        <v>39247</v>
      </c>
      <c r="B993" s="3">
        <v>34.6</v>
      </c>
      <c r="C993" s="3">
        <v>34.6</v>
      </c>
      <c r="D993" s="3">
        <v>34.15</v>
      </c>
      <c r="E993" s="3">
        <v>34.15</v>
      </c>
      <c r="F993" s="3">
        <v>62</v>
      </c>
      <c r="G993" s="3">
        <v>34.5</v>
      </c>
    </row>
    <row r="994" spans="1:7" x14ac:dyDescent="0.3">
      <c r="A994" s="6">
        <v>39248</v>
      </c>
      <c r="B994" s="3">
        <v>34.1</v>
      </c>
      <c r="C994" s="3">
        <v>34.51</v>
      </c>
      <c r="D994" s="3">
        <v>34</v>
      </c>
      <c r="E994" s="3">
        <v>34.51</v>
      </c>
      <c r="F994" s="3">
        <v>58</v>
      </c>
      <c r="G994" s="3">
        <v>34.79</v>
      </c>
    </row>
    <row r="995" spans="1:7" x14ac:dyDescent="0.3">
      <c r="A995" s="6">
        <v>39251</v>
      </c>
      <c r="B995" s="3">
        <v>33.4</v>
      </c>
      <c r="C995" s="3">
        <v>33.75</v>
      </c>
      <c r="D995" s="3">
        <v>33.4</v>
      </c>
      <c r="E995" s="3">
        <v>33.5</v>
      </c>
      <c r="F995" s="3">
        <v>18</v>
      </c>
      <c r="G995" s="3">
        <v>33.5</v>
      </c>
    </row>
    <row r="996" spans="1:7" x14ac:dyDescent="0.3">
      <c r="A996" s="6">
        <v>39252</v>
      </c>
      <c r="B996" s="3">
        <v>33.049999999999997</v>
      </c>
      <c r="C996" s="3">
        <v>33.049999999999997</v>
      </c>
      <c r="D996" s="3">
        <v>32.5</v>
      </c>
      <c r="E996" s="3">
        <v>32.5</v>
      </c>
      <c r="F996" s="3">
        <v>44</v>
      </c>
      <c r="G996" s="3">
        <v>32.700000000000003</v>
      </c>
    </row>
    <row r="997" spans="1:7" x14ac:dyDescent="0.3">
      <c r="A997" s="6">
        <v>39253</v>
      </c>
      <c r="B997" s="3">
        <v>33</v>
      </c>
      <c r="C997" s="3">
        <v>33.1</v>
      </c>
      <c r="D997" s="3">
        <v>32.9</v>
      </c>
      <c r="E997" s="3">
        <v>33.1</v>
      </c>
      <c r="F997" s="3">
        <v>22</v>
      </c>
      <c r="G997" s="3">
        <v>33.1</v>
      </c>
    </row>
    <row r="998" spans="1:7" x14ac:dyDescent="0.3">
      <c r="A998" s="6">
        <v>39254</v>
      </c>
      <c r="B998" s="3">
        <v>34</v>
      </c>
      <c r="C998" s="3">
        <v>34.75</v>
      </c>
      <c r="D998" s="3">
        <v>34</v>
      </c>
      <c r="E998" s="3">
        <v>34.75</v>
      </c>
      <c r="F998" s="3">
        <v>20</v>
      </c>
      <c r="G998" s="3">
        <v>34.75</v>
      </c>
    </row>
    <row r="999" spans="1:7" x14ac:dyDescent="0.3">
      <c r="A999" s="6">
        <v>39255</v>
      </c>
      <c r="B999" s="3">
        <v>35</v>
      </c>
      <c r="C999" s="3">
        <v>36.25</v>
      </c>
      <c r="D999" s="3">
        <v>35</v>
      </c>
      <c r="E999" s="3">
        <v>36.25</v>
      </c>
      <c r="F999" s="3">
        <v>35</v>
      </c>
      <c r="G999" s="3">
        <v>36.25</v>
      </c>
    </row>
    <row r="1000" spans="1:7" x14ac:dyDescent="0.3">
      <c r="A1000" s="6">
        <v>39258</v>
      </c>
      <c r="B1000" s="3">
        <v>35</v>
      </c>
      <c r="C1000" s="3">
        <v>35</v>
      </c>
      <c r="D1000" s="3">
        <v>35</v>
      </c>
      <c r="E1000" s="3">
        <v>35</v>
      </c>
      <c r="F1000" s="3">
        <v>20</v>
      </c>
      <c r="G1000" s="3">
        <v>35</v>
      </c>
    </row>
    <row r="1001" spans="1:7" x14ac:dyDescent="0.3">
      <c r="A1001" s="6">
        <v>39259</v>
      </c>
      <c r="B1001" s="3">
        <v>34.85</v>
      </c>
      <c r="C1001" s="3">
        <v>36</v>
      </c>
      <c r="D1001" s="3">
        <v>34.85</v>
      </c>
      <c r="E1001" s="3">
        <v>35.9</v>
      </c>
      <c r="F1001" s="3">
        <v>20</v>
      </c>
      <c r="G1001" s="3">
        <v>36</v>
      </c>
    </row>
    <row r="1002" spans="1:7" x14ac:dyDescent="0.3">
      <c r="A1002" s="6">
        <v>39260</v>
      </c>
      <c r="B1002" s="3">
        <v>36.700000000000003</v>
      </c>
      <c r="C1002" s="3">
        <v>36.700000000000003</v>
      </c>
      <c r="D1002" s="3">
        <v>36.700000000000003</v>
      </c>
      <c r="E1002" s="3">
        <v>36.700000000000003</v>
      </c>
      <c r="F1002" s="3">
        <v>3</v>
      </c>
      <c r="G1002" s="3">
        <v>35.380000000000003</v>
      </c>
    </row>
    <row r="1003" spans="1:7" x14ac:dyDescent="0.3">
      <c r="A1003" s="6">
        <v>39261</v>
      </c>
      <c r="B1003" s="3">
        <v>35.799999999999997</v>
      </c>
      <c r="C1003" s="3">
        <v>35.799999999999997</v>
      </c>
      <c r="D1003" s="3">
        <v>35.1</v>
      </c>
      <c r="E1003" s="3">
        <v>35.1</v>
      </c>
      <c r="F1003" s="3">
        <v>20</v>
      </c>
      <c r="G1003" s="3">
        <v>35.15</v>
      </c>
    </row>
    <row r="1004" spans="1:7" x14ac:dyDescent="0.3">
      <c r="A1004" s="6">
        <v>39262</v>
      </c>
      <c r="B1004" s="3">
        <v>35</v>
      </c>
      <c r="C1004" s="3">
        <v>35</v>
      </c>
      <c r="D1004" s="3">
        <v>34.630000000000003</v>
      </c>
      <c r="E1004" s="3">
        <v>35</v>
      </c>
      <c r="F1004" s="3">
        <v>30</v>
      </c>
      <c r="G1004" s="3">
        <v>35</v>
      </c>
    </row>
    <row r="1005" spans="1:7" x14ac:dyDescent="0.3">
      <c r="A1005" s="6">
        <v>39265</v>
      </c>
      <c r="B1005" s="3">
        <v>42.5</v>
      </c>
      <c r="C1005" s="3">
        <v>42.5</v>
      </c>
      <c r="D1005" s="3">
        <v>42.5</v>
      </c>
      <c r="E1005" s="3">
        <v>42.5</v>
      </c>
      <c r="F1005" s="3">
        <v>1</v>
      </c>
      <c r="G1005" s="3">
        <v>42.13</v>
      </c>
    </row>
    <row r="1006" spans="1:7" x14ac:dyDescent="0.3">
      <c r="A1006" s="6">
        <v>39266</v>
      </c>
      <c r="B1006" s="3">
        <v>41.15</v>
      </c>
      <c r="C1006" s="3">
        <v>41.15</v>
      </c>
      <c r="D1006" s="3">
        <v>40.5</v>
      </c>
      <c r="E1006" s="3">
        <v>40.5</v>
      </c>
      <c r="F1006" s="3">
        <v>17</v>
      </c>
      <c r="G1006" s="3">
        <v>39.9</v>
      </c>
    </row>
    <row r="1007" spans="1:7" x14ac:dyDescent="0.3">
      <c r="A1007" s="6">
        <v>39267</v>
      </c>
      <c r="B1007" s="3">
        <v>37.85</v>
      </c>
      <c r="C1007" s="3">
        <v>37.85</v>
      </c>
      <c r="D1007" s="3">
        <v>37.85</v>
      </c>
      <c r="E1007" s="3">
        <v>37.85</v>
      </c>
      <c r="F1007" s="3">
        <v>0</v>
      </c>
      <c r="G1007" s="3">
        <v>37.85</v>
      </c>
    </row>
    <row r="1008" spans="1:7" x14ac:dyDescent="0.3">
      <c r="A1008" s="6">
        <v>39268</v>
      </c>
      <c r="B1008" s="3">
        <v>38.25</v>
      </c>
      <c r="C1008" s="3">
        <v>38.25</v>
      </c>
      <c r="D1008" s="3">
        <v>38.25</v>
      </c>
      <c r="E1008" s="3">
        <v>38.25</v>
      </c>
      <c r="F1008" s="3">
        <v>6</v>
      </c>
      <c r="G1008" s="3">
        <v>38.25</v>
      </c>
    </row>
    <row r="1009" spans="1:7" x14ac:dyDescent="0.3">
      <c r="A1009" s="6">
        <v>39269</v>
      </c>
      <c r="B1009" s="3">
        <v>38.68</v>
      </c>
      <c r="C1009" s="3">
        <v>38.68</v>
      </c>
      <c r="D1009" s="3">
        <v>38.68</v>
      </c>
      <c r="E1009" s="3">
        <v>38.68</v>
      </c>
      <c r="F1009" s="3">
        <v>0</v>
      </c>
      <c r="G1009" s="3">
        <v>38.68</v>
      </c>
    </row>
    <row r="1010" spans="1:7" x14ac:dyDescent="0.3">
      <c r="A1010" s="6">
        <v>39272</v>
      </c>
      <c r="B1010" s="3">
        <v>38.25</v>
      </c>
      <c r="C1010" s="3">
        <v>38.25</v>
      </c>
      <c r="D1010" s="3">
        <v>38.15</v>
      </c>
      <c r="E1010" s="3">
        <v>38.15</v>
      </c>
      <c r="F1010" s="3">
        <v>1</v>
      </c>
      <c r="G1010" s="3">
        <v>38.25</v>
      </c>
    </row>
    <row r="1011" spans="1:7" x14ac:dyDescent="0.3">
      <c r="A1011" s="6">
        <v>39273</v>
      </c>
      <c r="B1011" s="3">
        <v>38</v>
      </c>
      <c r="C1011" s="3">
        <v>38</v>
      </c>
      <c r="D1011" s="3">
        <v>38</v>
      </c>
      <c r="E1011" s="3">
        <v>38</v>
      </c>
      <c r="F1011" s="3">
        <v>12</v>
      </c>
      <c r="G1011" s="3">
        <v>38</v>
      </c>
    </row>
    <row r="1012" spans="1:7" x14ac:dyDescent="0.3">
      <c r="A1012" s="6">
        <v>39274</v>
      </c>
      <c r="B1012" s="3">
        <v>37.65</v>
      </c>
      <c r="C1012" s="3">
        <v>37.65</v>
      </c>
      <c r="D1012" s="3">
        <v>37.6</v>
      </c>
      <c r="E1012" s="3">
        <v>37.6</v>
      </c>
      <c r="F1012" s="3">
        <v>20</v>
      </c>
      <c r="G1012" s="3">
        <v>36.700000000000003</v>
      </c>
    </row>
    <row r="1013" spans="1:7" x14ac:dyDescent="0.3">
      <c r="A1013" s="6">
        <v>39275</v>
      </c>
      <c r="B1013" s="3">
        <v>36.380000000000003</v>
      </c>
      <c r="C1013" s="3">
        <v>36.380000000000003</v>
      </c>
      <c r="D1013" s="3">
        <v>36.380000000000003</v>
      </c>
      <c r="E1013" s="3">
        <v>36.380000000000003</v>
      </c>
      <c r="F1013" s="3">
        <v>0</v>
      </c>
      <c r="G1013" s="3">
        <v>36.380000000000003</v>
      </c>
    </row>
    <row r="1014" spans="1:7" x14ac:dyDescent="0.3">
      <c r="A1014" s="6">
        <v>39276</v>
      </c>
      <c r="B1014" s="3">
        <v>35.83</v>
      </c>
      <c r="C1014" s="3">
        <v>35.83</v>
      </c>
      <c r="D1014" s="3">
        <v>35.83</v>
      </c>
      <c r="E1014" s="3">
        <v>35.83</v>
      </c>
      <c r="F1014" s="3">
        <v>0</v>
      </c>
      <c r="G1014" s="3">
        <v>35.83</v>
      </c>
    </row>
    <row r="1015" spans="1:7" x14ac:dyDescent="0.3">
      <c r="A1015" s="6">
        <v>39279</v>
      </c>
      <c r="B1015" s="3">
        <v>37.380000000000003</v>
      </c>
      <c r="C1015" s="3">
        <v>37.380000000000003</v>
      </c>
      <c r="D1015" s="3">
        <v>37.380000000000003</v>
      </c>
      <c r="E1015" s="3">
        <v>37.380000000000003</v>
      </c>
      <c r="F1015" s="3">
        <v>0</v>
      </c>
      <c r="G1015" s="3">
        <v>37.380000000000003</v>
      </c>
    </row>
    <row r="1016" spans="1:7" x14ac:dyDescent="0.3">
      <c r="A1016" s="6">
        <v>39280</v>
      </c>
      <c r="B1016" s="3">
        <v>37.1</v>
      </c>
      <c r="C1016" s="3">
        <v>37.85</v>
      </c>
      <c r="D1016" s="3">
        <v>37.1</v>
      </c>
      <c r="E1016" s="3">
        <v>37.85</v>
      </c>
      <c r="F1016" s="3">
        <v>18</v>
      </c>
      <c r="G1016" s="3">
        <v>37.85</v>
      </c>
    </row>
    <row r="1017" spans="1:7" x14ac:dyDescent="0.3">
      <c r="A1017" s="6">
        <v>39281</v>
      </c>
      <c r="B1017" s="3">
        <v>36.75</v>
      </c>
      <c r="C1017" s="3">
        <v>36.75</v>
      </c>
      <c r="D1017" s="3">
        <v>36.75</v>
      </c>
      <c r="E1017" s="3">
        <v>36.75</v>
      </c>
      <c r="F1017" s="3">
        <v>5</v>
      </c>
      <c r="G1017" s="3">
        <v>36.75</v>
      </c>
    </row>
    <row r="1018" spans="1:7" x14ac:dyDescent="0.3">
      <c r="A1018" s="6">
        <v>39282</v>
      </c>
      <c r="B1018" s="3">
        <v>37.380000000000003</v>
      </c>
      <c r="C1018" s="3">
        <v>37.380000000000003</v>
      </c>
      <c r="D1018" s="3">
        <v>37.380000000000003</v>
      </c>
      <c r="E1018" s="3">
        <v>37.380000000000003</v>
      </c>
      <c r="F1018" s="3">
        <v>0</v>
      </c>
      <c r="G1018" s="3">
        <v>37.380000000000003</v>
      </c>
    </row>
    <row r="1019" spans="1:7" x14ac:dyDescent="0.3">
      <c r="A1019" s="6">
        <v>39283</v>
      </c>
      <c r="B1019" s="3">
        <v>37.83</v>
      </c>
      <c r="C1019" s="3">
        <v>37.83</v>
      </c>
      <c r="D1019" s="3">
        <v>37.83</v>
      </c>
      <c r="E1019" s="3">
        <v>37.83</v>
      </c>
      <c r="F1019" s="3">
        <v>0</v>
      </c>
      <c r="G1019" s="3">
        <v>37.83</v>
      </c>
    </row>
    <row r="1020" spans="1:7" x14ac:dyDescent="0.3">
      <c r="A1020" s="6">
        <v>39286</v>
      </c>
      <c r="B1020" s="3">
        <v>37</v>
      </c>
      <c r="C1020" s="3">
        <v>37</v>
      </c>
      <c r="D1020" s="3">
        <v>37</v>
      </c>
      <c r="E1020" s="3">
        <v>37</v>
      </c>
      <c r="F1020" s="3">
        <v>10</v>
      </c>
      <c r="G1020" s="3">
        <v>37</v>
      </c>
    </row>
    <row r="1021" spans="1:7" x14ac:dyDescent="0.3">
      <c r="A1021" s="6">
        <v>39287</v>
      </c>
      <c r="B1021" s="3">
        <v>36.5</v>
      </c>
      <c r="C1021" s="3">
        <v>37</v>
      </c>
      <c r="D1021" s="3">
        <v>36.5</v>
      </c>
      <c r="E1021" s="3">
        <v>37</v>
      </c>
      <c r="F1021" s="3">
        <v>16</v>
      </c>
      <c r="G1021" s="3">
        <v>37</v>
      </c>
    </row>
    <row r="1022" spans="1:7" x14ac:dyDescent="0.3">
      <c r="A1022" s="6">
        <v>39288</v>
      </c>
      <c r="B1022" s="3">
        <v>37.15</v>
      </c>
      <c r="C1022" s="3">
        <v>37.15</v>
      </c>
      <c r="D1022" s="3">
        <v>37.15</v>
      </c>
      <c r="E1022" s="3">
        <v>37.15</v>
      </c>
      <c r="F1022" s="3">
        <v>0</v>
      </c>
      <c r="G1022" s="3">
        <v>37.15</v>
      </c>
    </row>
    <row r="1023" spans="1:7" x14ac:dyDescent="0.3">
      <c r="A1023" s="6">
        <v>39289</v>
      </c>
      <c r="B1023" s="3">
        <v>37.200000000000003</v>
      </c>
      <c r="C1023" s="3">
        <v>37.200000000000003</v>
      </c>
      <c r="D1023" s="3">
        <v>37</v>
      </c>
      <c r="E1023" s="3">
        <v>37.200000000000003</v>
      </c>
      <c r="F1023" s="3">
        <v>5</v>
      </c>
      <c r="G1023" s="3">
        <v>36.950000000000003</v>
      </c>
    </row>
    <row r="1024" spans="1:7" x14ac:dyDescent="0.3">
      <c r="A1024" s="6">
        <v>39290</v>
      </c>
      <c r="B1024" s="3">
        <v>37.799999999999997</v>
      </c>
      <c r="C1024" s="3">
        <v>37.799999999999997</v>
      </c>
      <c r="D1024" s="3">
        <v>37.799999999999997</v>
      </c>
      <c r="E1024" s="3">
        <v>37.799999999999997</v>
      </c>
      <c r="F1024" s="3">
        <v>3</v>
      </c>
      <c r="G1024" s="3">
        <v>37.799999999999997</v>
      </c>
    </row>
    <row r="1025" spans="1:7" x14ac:dyDescent="0.3">
      <c r="A1025" s="6">
        <v>39293</v>
      </c>
      <c r="B1025" s="3">
        <v>38.5</v>
      </c>
      <c r="C1025" s="3">
        <v>38.6</v>
      </c>
      <c r="D1025" s="3">
        <v>38.5</v>
      </c>
      <c r="E1025" s="3">
        <v>38.6</v>
      </c>
      <c r="F1025" s="3">
        <v>67</v>
      </c>
      <c r="G1025" s="3">
        <v>38.6</v>
      </c>
    </row>
    <row r="1026" spans="1:7" x14ac:dyDescent="0.3">
      <c r="A1026" s="6">
        <v>39294</v>
      </c>
      <c r="B1026" s="3">
        <v>39.54</v>
      </c>
      <c r="C1026" s="3">
        <v>39.9</v>
      </c>
      <c r="D1026" s="3">
        <v>39.54</v>
      </c>
      <c r="E1026" s="3">
        <v>39.549999999999997</v>
      </c>
      <c r="F1026" s="3">
        <v>76</v>
      </c>
      <c r="G1026" s="3">
        <v>39.6</v>
      </c>
    </row>
    <row r="1027" spans="1:7" x14ac:dyDescent="0.3">
      <c r="A1027" s="6">
        <v>39295</v>
      </c>
      <c r="B1027" s="3">
        <v>43.85</v>
      </c>
      <c r="C1027" s="3">
        <v>43.85</v>
      </c>
      <c r="D1027" s="3">
        <v>43</v>
      </c>
      <c r="E1027" s="3">
        <v>43</v>
      </c>
      <c r="F1027" s="3">
        <v>31</v>
      </c>
      <c r="G1027" s="3">
        <v>43</v>
      </c>
    </row>
    <row r="1028" spans="1:7" x14ac:dyDescent="0.3">
      <c r="A1028" s="6">
        <v>39296</v>
      </c>
      <c r="B1028" s="3">
        <v>44</v>
      </c>
      <c r="C1028" s="3">
        <v>44.45</v>
      </c>
      <c r="D1028" s="3">
        <v>43.95</v>
      </c>
      <c r="E1028" s="3">
        <v>44.45</v>
      </c>
      <c r="F1028" s="3">
        <v>124</v>
      </c>
      <c r="G1028" s="3">
        <v>44.43</v>
      </c>
    </row>
    <row r="1029" spans="1:7" x14ac:dyDescent="0.3">
      <c r="A1029" s="6">
        <v>39297</v>
      </c>
      <c r="B1029" s="3">
        <v>44</v>
      </c>
      <c r="C1029" s="3">
        <v>44.25</v>
      </c>
      <c r="D1029" s="3">
        <v>44</v>
      </c>
      <c r="E1029" s="3">
        <v>44.25</v>
      </c>
      <c r="F1029" s="3">
        <v>15</v>
      </c>
      <c r="G1029" s="3">
        <v>44.25</v>
      </c>
    </row>
    <row r="1030" spans="1:7" x14ac:dyDescent="0.3">
      <c r="A1030" s="6">
        <v>39300</v>
      </c>
      <c r="B1030" s="3">
        <v>43.4</v>
      </c>
      <c r="C1030" s="3">
        <v>43.4</v>
      </c>
      <c r="D1030" s="3">
        <v>43.2</v>
      </c>
      <c r="E1030" s="3">
        <v>43.2</v>
      </c>
      <c r="F1030" s="3">
        <v>15</v>
      </c>
      <c r="G1030" s="3">
        <v>43.2</v>
      </c>
    </row>
    <row r="1031" spans="1:7" x14ac:dyDescent="0.3">
      <c r="A1031" s="6">
        <v>39301</v>
      </c>
      <c r="B1031" s="3">
        <v>42.7</v>
      </c>
      <c r="C1031" s="3">
        <v>42.7</v>
      </c>
      <c r="D1031" s="3">
        <v>42.65</v>
      </c>
      <c r="E1031" s="3">
        <v>42.7</v>
      </c>
      <c r="F1031" s="3">
        <v>37</v>
      </c>
      <c r="G1031" s="3">
        <v>42.7</v>
      </c>
    </row>
    <row r="1032" spans="1:7" x14ac:dyDescent="0.3">
      <c r="A1032" s="6">
        <v>39302</v>
      </c>
      <c r="B1032" s="3">
        <v>42</v>
      </c>
      <c r="C1032" s="3">
        <v>42.7</v>
      </c>
      <c r="D1032" s="3">
        <v>42</v>
      </c>
      <c r="E1032" s="3">
        <v>42.65</v>
      </c>
      <c r="F1032" s="3">
        <v>132</v>
      </c>
      <c r="G1032" s="3">
        <v>42.43</v>
      </c>
    </row>
    <row r="1033" spans="1:7" x14ac:dyDescent="0.3">
      <c r="A1033" s="6">
        <v>39303</v>
      </c>
      <c r="B1033" s="3">
        <v>42.65</v>
      </c>
      <c r="C1033" s="3">
        <v>42.75</v>
      </c>
      <c r="D1033" s="3">
        <v>42</v>
      </c>
      <c r="E1033" s="3">
        <v>42.35</v>
      </c>
      <c r="F1033" s="3">
        <v>138</v>
      </c>
      <c r="G1033" s="3">
        <v>42.35</v>
      </c>
    </row>
    <row r="1034" spans="1:7" x14ac:dyDescent="0.3">
      <c r="A1034" s="6">
        <v>39304</v>
      </c>
      <c r="B1034" s="3">
        <v>42.75</v>
      </c>
      <c r="C1034" s="3">
        <v>42.9</v>
      </c>
      <c r="D1034" s="3">
        <v>42.5</v>
      </c>
      <c r="E1034" s="3">
        <v>42.7</v>
      </c>
      <c r="F1034" s="3">
        <v>270</v>
      </c>
      <c r="G1034" s="3">
        <v>42.7</v>
      </c>
    </row>
    <row r="1035" spans="1:7" x14ac:dyDescent="0.3">
      <c r="A1035" s="6">
        <v>39307</v>
      </c>
      <c r="B1035" s="3">
        <v>43.03</v>
      </c>
      <c r="C1035" s="3">
        <v>43.03</v>
      </c>
      <c r="D1035" s="3">
        <v>43.03</v>
      </c>
      <c r="E1035" s="3">
        <v>43.03</v>
      </c>
      <c r="F1035" s="3">
        <v>0</v>
      </c>
      <c r="G1035" s="3">
        <v>43.03</v>
      </c>
    </row>
    <row r="1036" spans="1:7" x14ac:dyDescent="0.3">
      <c r="A1036" s="6">
        <v>39308</v>
      </c>
      <c r="B1036" s="3">
        <v>42.75</v>
      </c>
      <c r="C1036" s="3">
        <v>42.95</v>
      </c>
      <c r="D1036" s="3">
        <v>42.65</v>
      </c>
      <c r="E1036" s="3">
        <v>42.75</v>
      </c>
      <c r="F1036" s="3">
        <v>293</v>
      </c>
      <c r="G1036" s="3">
        <v>42.7</v>
      </c>
    </row>
    <row r="1037" spans="1:7" x14ac:dyDescent="0.3">
      <c r="A1037" s="6">
        <v>39309</v>
      </c>
      <c r="B1037" s="3">
        <v>42.25</v>
      </c>
      <c r="C1037" s="3">
        <v>42.3</v>
      </c>
      <c r="D1037" s="3">
        <v>41.9</v>
      </c>
      <c r="E1037" s="3">
        <v>42</v>
      </c>
      <c r="F1037" s="3">
        <v>85</v>
      </c>
      <c r="G1037" s="3">
        <v>42</v>
      </c>
    </row>
    <row r="1038" spans="1:7" x14ac:dyDescent="0.3">
      <c r="A1038" s="6">
        <v>39310</v>
      </c>
      <c r="B1038" s="3">
        <v>42.2</v>
      </c>
      <c r="C1038" s="3">
        <v>42.2</v>
      </c>
      <c r="D1038" s="3">
        <v>41.25</v>
      </c>
      <c r="E1038" s="3">
        <v>41.75</v>
      </c>
      <c r="F1038" s="3">
        <v>221</v>
      </c>
      <c r="G1038" s="3">
        <v>41.75</v>
      </c>
    </row>
    <row r="1039" spans="1:7" x14ac:dyDescent="0.3">
      <c r="A1039" s="6">
        <v>39311</v>
      </c>
      <c r="B1039" s="3">
        <v>41.5</v>
      </c>
      <c r="C1039" s="3">
        <v>41.6</v>
      </c>
      <c r="D1039" s="3">
        <v>41.15</v>
      </c>
      <c r="E1039" s="3">
        <v>41.4</v>
      </c>
      <c r="F1039" s="3">
        <v>113</v>
      </c>
      <c r="G1039" s="3">
        <v>41.4</v>
      </c>
    </row>
    <row r="1040" spans="1:7" x14ac:dyDescent="0.3">
      <c r="A1040" s="6">
        <v>39314</v>
      </c>
      <c r="B1040" s="3">
        <v>41.5</v>
      </c>
      <c r="C1040" s="3">
        <v>41.75</v>
      </c>
      <c r="D1040" s="3">
        <v>41.2</v>
      </c>
      <c r="E1040" s="3">
        <v>41.25</v>
      </c>
      <c r="F1040" s="3">
        <v>167</v>
      </c>
      <c r="G1040" s="3">
        <v>41.13</v>
      </c>
    </row>
    <row r="1041" spans="1:7" x14ac:dyDescent="0.3">
      <c r="A1041" s="6">
        <v>39315</v>
      </c>
      <c r="B1041" s="3">
        <v>41.55</v>
      </c>
      <c r="C1041" s="3">
        <v>41.9</v>
      </c>
      <c r="D1041" s="3">
        <v>41.55</v>
      </c>
      <c r="E1041" s="3">
        <v>41.8</v>
      </c>
      <c r="F1041" s="3">
        <v>107</v>
      </c>
      <c r="G1041" s="3">
        <v>41.8</v>
      </c>
    </row>
    <row r="1042" spans="1:7" x14ac:dyDescent="0.3">
      <c r="A1042" s="6">
        <v>39316</v>
      </c>
      <c r="B1042" s="3">
        <v>41.65</v>
      </c>
      <c r="C1042" s="3">
        <v>41.8</v>
      </c>
      <c r="D1042" s="3">
        <v>41.25</v>
      </c>
      <c r="E1042" s="3">
        <v>41.35</v>
      </c>
      <c r="F1042" s="3">
        <v>81</v>
      </c>
      <c r="G1042" s="3">
        <v>41.2</v>
      </c>
    </row>
    <row r="1043" spans="1:7" x14ac:dyDescent="0.3">
      <c r="A1043" s="6">
        <v>39317</v>
      </c>
      <c r="B1043" s="3">
        <v>40.4</v>
      </c>
      <c r="C1043" s="3">
        <v>40.5</v>
      </c>
      <c r="D1043" s="3">
        <v>40</v>
      </c>
      <c r="E1043" s="3">
        <v>40</v>
      </c>
      <c r="F1043" s="3">
        <v>183</v>
      </c>
      <c r="G1043" s="3">
        <v>40</v>
      </c>
    </row>
    <row r="1044" spans="1:7" x14ac:dyDescent="0.3">
      <c r="A1044" s="6">
        <v>39318</v>
      </c>
      <c r="B1044" s="3">
        <v>40</v>
      </c>
      <c r="C1044" s="3">
        <v>40.299999999999997</v>
      </c>
      <c r="D1044" s="3">
        <v>39.75</v>
      </c>
      <c r="E1044" s="3">
        <v>40.299999999999997</v>
      </c>
      <c r="F1044" s="3">
        <v>112</v>
      </c>
      <c r="G1044" s="3">
        <v>40.299999999999997</v>
      </c>
    </row>
    <row r="1045" spans="1:7" x14ac:dyDescent="0.3">
      <c r="A1045" s="6">
        <v>39321</v>
      </c>
      <c r="B1045" s="3">
        <v>40.9</v>
      </c>
      <c r="C1045" s="3">
        <v>41.3</v>
      </c>
      <c r="D1045" s="3">
        <v>40.9</v>
      </c>
      <c r="E1045" s="3">
        <v>41.15</v>
      </c>
      <c r="F1045" s="3">
        <v>70</v>
      </c>
      <c r="G1045" s="3">
        <v>41.15</v>
      </c>
    </row>
    <row r="1046" spans="1:7" x14ac:dyDescent="0.3">
      <c r="A1046" s="6">
        <v>39322</v>
      </c>
      <c r="B1046" s="3">
        <v>41.3</v>
      </c>
      <c r="C1046" s="3">
        <v>41.95</v>
      </c>
      <c r="D1046" s="3">
        <v>41</v>
      </c>
      <c r="E1046" s="3">
        <v>41.85</v>
      </c>
      <c r="F1046" s="3">
        <v>322</v>
      </c>
      <c r="G1046" s="3">
        <v>41.85</v>
      </c>
    </row>
    <row r="1047" spans="1:7" x14ac:dyDescent="0.3">
      <c r="A1047" s="6">
        <v>39323</v>
      </c>
      <c r="B1047" s="3">
        <v>42</v>
      </c>
      <c r="C1047" s="3">
        <v>42.2</v>
      </c>
      <c r="D1047" s="3">
        <v>41.8</v>
      </c>
      <c r="E1047" s="3">
        <v>41.8</v>
      </c>
      <c r="F1047" s="3">
        <v>151</v>
      </c>
      <c r="G1047" s="3">
        <v>41.9</v>
      </c>
    </row>
    <row r="1048" spans="1:7" x14ac:dyDescent="0.3">
      <c r="A1048" s="6">
        <v>39324</v>
      </c>
      <c r="B1048" s="3">
        <v>42.05</v>
      </c>
      <c r="C1048" s="3">
        <v>42.05</v>
      </c>
      <c r="D1048" s="3">
        <v>41.6</v>
      </c>
      <c r="E1048" s="3">
        <v>41.7</v>
      </c>
      <c r="F1048" s="3">
        <v>209</v>
      </c>
      <c r="G1048" s="3">
        <v>41.7</v>
      </c>
    </row>
    <row r="1049" spans="1:7" x14ac:dyDescent="0.3">
      <c r="A1049" s="6">
        <v>39325</v>
      </c>
      <c r="B1049" s="3">
        <v>41.65</v>
      </c>
      <c r="C1049" s="3">
        <v>42.05</v>
      </c>
      <c r="D1049" s="3">
        <v>41.65</v>
      </c>
      <c r="E1049" s="3">
        <v>41.95</v>
      </c>
      <c r="F1049" s="3">
        <v>171</v>
      </c>
      <c r="G1049" s="3">
        <v>42.05</v>
      </c>
    </row>
    <row r="1050" spans="1:7" x14ac:dyDescent="0.3">
      <c r="A1050" s="6">
        <v>39328</v>
      </c>
      <c r="B1050" s="3">
        <v>48.83</v>
      </c>
      <c r="C1050" s="3">
        <v>48.83</v>
      </c>
      <c r="D1050" s="3">
        <v>48.83</v>
      </c>
      <c r="E1050" s="3">
        <v>48.83</v>
      </c>
      <c r="F1050" s="3">
        <v>0</v>
      </c>
      <c r="G1050" s="3">
        <v>48.83</v>
      </c>
    </row>
    <row r="1051" spans="1:7" x14ac:dyDescent="0.3">
      <c r="A1051" s="6">
        <v>39329</v>
      </c>
      <c r="B1051" s="3">
        <v>48.83</v>
      </c>
      <c r="C1051" s="3">
        <v>48.83</v>
      </c>
      <c r="D1051" s="3">
        <v>48.83</v>
      </c>
      <c r="E1051" s="3">
        <v>48.83</v>
      </c>
      <c r="F1051" s="3">
        <v>0</v>
      </c>
      <c r="G1051" s="3">
        <v>48.83</v>
      </c>
    </row>
    <row r="1052" spans="1:7" x14ac:dyDescent="0.3">
      <c r="A1052" s="6">
        <v>39330</v>
      </c>
      <c r="B1052" s="3">
        <v>48.7</v>
      </c>
      <c r="C1052" s="3">
        <v>48.7</v>
      </c>
      <c r="D1052" s="3">
        <v>48.7</v>
      </c>
      <c r="E1052" s="3">
        <v>48.7</v>
      </c>
      <c r="F1052" s="3">
        <v>3</v>
      </c>
      <c r="G1052" s="3">
        <v>48.7</v>
      </c>
    </row>
    <row r="1053" spans="1:7" x14ac:dyDescent="0.3">
      <c r="A1053" s="6">
        <v>39331</v>
      </c>
      <c r="B1053" s="3">
        <v>48.65</v>
      </c>
      <c r="C1053" s="3">
        <v>49.2</v>
      </c>
      <c r="D1053" s="3">
        <v>48.5</v>
      </c>
      <c r="E1053" s="3">
        <v>49.2</v>
      </c>
      <c r="F1053" s="3">
        <v>55</v>
      </c>
      <c r="G1053" s="3">
        <v>48.95</v>
      </c>
    </row>
    <row r="1054" spans="1:7" x14ac:dyDescent="0.3">
      <c r="A1054" s="6">
        <v>39332</v>
      </c>
      <c r="B1054" s="3">
        <v>48.95</v>
      </c>
      <c r="C1054" s="3">
        <v>48.95</v>
      </c>
      <c r="D1054" s="3">
        <v>48.95</v>
      </c>
      <c r="E1054" s="3">
        <v>48.95</v>
      </c>
      <c r="F1054" s="3">
        <v>2</v>
      </c>
      <c r="G1054" s="3">
        <v>48.95</v>
      </c>
    </row>
    <row r="1055" spans="1:7" x14ac:dyDescent="0.3">
      <c r="A1055" s="6">
        <v>39335</v>
      </c>
      <c r="B1055" s="3">
        <v>48.05</v>
      </c>
      <c r="C1055" s="3">
        <v>48.05</v>
      </c>
      <c r="D1055" s="3">
        <v>47.95</v>
      </c>
      <c r="E1055" s="3">
        <v>47.95</v>
      </c>
      <c r="F1055" s="3">
        <v>16</v>
      </c>
      <c r="G1055" s="3">
        <v>47.5</v>
      </c>
    </row>
    <row r="1056" spans="1:7" x14ac:dyDescent="0.3">
      <c r="A1056" s="6">
        <v>39336</v>
      </c>
      <c r="B1056" s="3">
        <v>48.1</v>
      </c>
      <c r="C1056" s="3">
        <v>48.1</v>
      </c>
      <c r="D1056" s="3">
        <v>48.1</v>
      </c>
      <c r="E1056" s="3">
        <v>48.1</v>
      </c>
      <c r="F1056" s="3">
        <v>2</v>
      </c>
      <c r="G1056" s="3">
        <v>47.65</v>
      </c>
    </row>
    <row r="1057" spans="1:7" x14ac:dyDescent="0.3">
      <c r="A1057" s="6">
        <v>39337</v>
      </c>
      <c r="B1057" s="3">
        <v>48.05</v>
      </c>
      <c r="C1057" s="3">
        <v>49.74</v>
      </c>
      <c r="D1057" s="3">
        <v>47.8</v>
      </c>
      <c r="E1057" s="3">
        <v>48.1</v>
      </c>
      <c r="F1057" s="3">
        <v>25</v>
      </c>
      <c r="G1057" s="3">
        <v>48</v>
      </c>
    </row>
    <row r="1058" spans="1:7" x14ac:dyDescent="0.3">
      <c r="A1058" s="6">
        <v>39338</v>
      </c>
      <c r="B1058" s="3">
        <v>47.75</v>
      </c>
      <c r="C1058" s="3">
        <v>47.75</v>
      </c>
      <c r="D1058" s="3">
        <v>47.75</v>
      </c>
      <c r="E1058" s="3">
        <v>47.75</v>
      </c>
      <c r="F1058" s="3">
        <v>0</v>
      </c>
      <c r="G1058" s="3">
        <v>47.75</v>
      </c>
    </row>
    <row r="1059" spans="1:7" x14ac:dyDescent="0.3">
      <c r="A1059" s="6">
        <v>39339</v>
      </c>
      <c r="B1059" s="3">
        <v>48.7</v>
      </c>
      <c r="C1059" s="3">
        <v>49</v>
      </c>
      <c r="D1059" s="3">
        <v>48.65</v>
      </c>
      <c r="E1059" s="3">
        <v>49</v>
      </c>
      <c r="F1059" s="3">
        <v>28</v>
      </c>
      <c r="G1059" s="3">
        <v>49</v>
      </c>
    </row>
    <row r="1060" spans="1:7" x14ac:dyDescent="0.3">
      <c r="A1060" s="6">
        <v>39342</v>
      </c>
      <c r="B1060" s="3">
        <v>48.9</v>
      </c>
      <c r="C1060" s="3">
        <v>48.9</v>
      </c>
      <c r="D1060" s="3">
        <v>48.9</v>
      </c>
      <c r="E1060" s="3">
        <v>48.9</v>
      </c>
      <c r="F1060" s="3">
        <v>2</v>
      </c>
      <c r="G1060" s="3">
        <v>48.9</v>
      </c>
    </row>
    <row r="1061" spans="1:7" x14ac:dyDescent="0.3">
      <c r="A1061" s="6">
        <v>39343</v>
      </c>
      <c r="B1061" s="3">
        <v>48.45</v>
      </c>
      <c r="C1061" s="3">
        <v>48.5</v>
      </c>
      <c r="D1061" s="3">
        <v>48.45</v>
      </c>
      <c r="E1061" s="3">
        <v>48.5</v>
      </c>
      <c r="F1061" s="3">
        <v>10</v>
      </c>
      <c r="G1061" s="3">
        <v>48.73</v>
      </c>
    </row>
    <row r="1062" spans="1:7" x14ac:dyDescent="0.3">
      <c r="A1062" s="6">
        <v>39344</v>
      </c>
      <c r="B1062" s="3">
        <v>49</v>
      </c>
      <c r="C1062" s="3">
        <v>49</v>
      </c>
      <c r="D1062" s="3">
        <v>48.75</v>
      </c>
      <c r="E1062" s="3">
        <v>48.75</v>
      </c>
      <c r="F1062" s="3">
        <v>31</v>
      </c>
      <c r="G1062" s="3">
        <v>48.75</v>
      </c>
    </row>
    <row r="1063" spans="1:7" x14ac:dyDescent="0.3">
      <c r="A1063" s="6">
        <v>39345</v>
      </c>
      <c r="B1063" s="3">
        <v>49</v>
      </c>
      <c r="C1063" s="3">
        <v>49</v>
      </c>
      <c r="D1063" s="3">
        <v>49</v>
      </c>
      <c r="E1063" s="3">
        <v>49</v>
      </c>
      <c r="F1063" s="3">
        <v>6</v>
      </c>
      <c r="G1063" s="3">
        <v>49.18</v>
      </c>
    </row>
    <row r="1064" spans="1:7" x14ac:dyDescent="0.3">
      <c r="A1064" s="6">
        <v>39346</v>
      </c>
      <c r="B1064" s="3">
        <v>49.95</v>
      </c>
      <c r="C1064" s="3">
        <v>50</v>
      </c>
      <c r="D1064" s="3">
        <v>49.95</v>
      </c>
      <c r="E1064" s="3">
        <v>50</v>
      </c>
      <c r="F1064" s="3">
        <v>20</v>
      </c>
      <c r="G1064" s="3">
        <v>50</v>
      </c>
    </row>
    <row r="1065" spans="1:7" x14ac:dyDescent="0.3">
      <c r="A1065" s="6">
        <v>39349</v>
      </c>
      <c r="B1065" s="3">
        <v>50.05</v>
      </c>
      <c r="C1065" s="3">
        <v>50.05</v>
      </c>
      <c r="D1065" s="3">
        <v>50.05</v>
      </c>
      <c r="E1065" s="3">
        <v>50.05</v>
      </c>
      <c r="F1065" s="3">
        <v>1</v>
      </c>
      <c r="G1065" s="3">
        <v>49.7</v>
      </c>
    </row>
    <row r="1066" spans="1:7" x14ac:dyDescent="0.3">
      <c r="A1066" s="6">
        <v>39350</v>
      </c>
      <c r="B1066" s="3">
        <v>49.9</v>
      </c>
      <c r="C1066" s="3">
        <v>49.9</v>
      </c>
      <c r="D1066" s="3">
        <v>49.8</v>
      </c>
      <c r="E1066" s="3">
        <v>49.8</v>
      </c>
      <c r="F1066" s="3">
        <v>6</v>
      </c>
      <c r="G1066" s="3">
        <v>49.8</v>
      </c>
    </row>
    <row r="1067" spans="1:7" x14ac:dyDescent="0.3">
      <c r="A1067" s="6">
        <v>39351</v>
      </c>
      <c r="B1067" s="3">
        <v>49.9</v>
      </c>
      <c r="C1067" s="3">
        <v>49.9</v>
      </c>
      <c r="D1067" s="3">
        <v>49.9</v>
      </c>
      <c r="E1067" s="3">
        <v>49.9</v>
      </c>
      <c r="F1067" s="3">
        <v>1</v>
      </c>
      <c r="G1067" s="3">
        <v>50</v>
      </c>
    </row>
    <row r="1068" spans="1:7" x14ac:dyDescent="0.3">
      <c r="A1068" s="6">
        <v>39352</v>
      </c>
      <c r="B1068" s="3">
        <v>50</v>
      </c>
      <c r="C1068" s="3">
        <v>50.05</v>
      </c>
      <c r="D1068" s="3">
        <v>50</v>
      </c>
      <c r="E1068" s="3">
        <v>50.05</v>
      </c>
      <c r="F1068" s="3">
        <v>3</v>
      </c>
      <c r="G1068" s="3">
        <v>50.05</v>
      </c>
    </row>
    <row r="1069" spans="1:7" x14ac:dyDescent="0.3">
      <c r="A1069" s="6">
        <v>39353</v>
      </c>
      <c r="B1069" s="3">
        <v>50.25</v>
      </c>
      <c r="C1069" s="3">
        <v>50.35</v>
      </c>
      <c r="D1069" s="3">
        <v>50.25</v>
      </c>
      <c r="E1069" s="3">
        <v>50.25</v>
      </c>
      <c r="F1069" s="3">
        <v>9</v>
      </c>
      <c r="G1069" s="3">
        <v>50.25</v>
      </c>
    </row>
    <row r="1070" spans="1:7" x14ac:dyDescent="0.3">
      <c r="A1070" s="6">
        <v>39356</v>
      </c>
      <c r="B1070" s="3">
        <v>51.5</v>
      </c>
      <c r="C1070" s="3">
        <v>51.5</v>
      </c>
      <c r="D1070" s="3">
        <v>51.5</v>
      </c>
      <c r="E1070" s="3">
        <v>51.5</v>
      </c>
      <c r="F1070" s="3">
        <v>0</v>
      </c>
      <c r="G1070" s="3">
        <v>51.5</v>
      </c>
    </row>
    <row r="1071" spans="1:7" x14ac:dyDescent="0.3">
      <c r="A1071" s="6">
        <v>39357</v>
      </c>
      <c r="B1071" s="3">
        <v>50.83</v>
      </c>
      <c r="C1071" s="3">
        <v>50.83</v>
      </c>
      <c r="D1071" s="3">
        <v>50.83</v>
      </c>
      <c r="E1071" s="3">
        <v>50.83</v>
      </c>
      <c r="F1071" s="3">
        <v>0</v>
      </c>
      <c r="G1071" s="3">
        <v>50.83</v>
      </c>
    </row>
    <row r="1072" spans="1:7" x14ac:dyDescent="0.3">
      <c r="A1072" s="6">
        <v>39358</v>
      </c>
      <c r="B1072" s="3">
        <v>50</v>
      </c>
      <c r="C1072" s="3">
        <v>50.3</v>
      </c>
      <c r="D1072" s="3">
        <v>50</v>
      </c>
      <c r="E1072" s="3">
        <v>50.3</v>
      </c>
      <c r="F1072" s="3">
        <v>8</v>
      </c>
      <c r="G1072" s="3">
        <v>50.23</v>
      </c>
    </row>
    <row r="1073" spans="1:7" x14ac:dyDescent="0.3">
      <c r="A1073" s="6">
        <v>39359</v>
      </c>
      <c r="B1073" s="3">
        <v>50.1</v>
      </c>
      <c r="C1073" s="3">
        <v>50.15</v>
      </c>
      <c r="D1073" s="3">
        <v>50.1</v>
      </c>
      <c r="E1073" s="3">
        <v>50.15</v>
      </c>
      <c r="F1073" s="3">
        <v>6</v>
      </c>
      <c r="G1073" s="3">
        <v>50.4</v>
      </c>
    </row>
    <row r="1074" spans="1:7" x14ac:dyDescent="0.3">
      <c r="A1074" s="6">
        <v>39360</v>
      </c>
      <c r="B1074" s="3">
        <v>50.6</v>
      </c>
      <c r="C1074" s="3">
        <v>50.6</v>
      </c>
      <c r="D1074" s="3">
        <v>50.6</v>
      </c>
      <c r="E1074" s="3">
        <v>50.6</v>
      </c>
      <c r="F1074" s="3">
        <v>1</v>
      </c>
      <c r="G1074" s="3">
        <v>50.6</v>
      </c>
    </row>
    <row r="1075" spans="1:7" x14ac:dyDescent="0.3">
      <c r="A1075" s="6">
        <v>39363</v>
      </c>
      <c r="B1075" s="3">
        <v>50.88</v>
      </c>
      <c r="C1075" s="3">
        <v>50.88</v>
      </c>
      <c r="D1075" s="3">
        <v>50.88</v>
      </c>
      <c r="E1075" s="3">
        <v>50.88</v>
      </c>
      <c r="F1075" s="3">
        <v>0</v>
      </c>
      <c r="G1075" s="3">
        <v>50.88</v>
      </c>
    </row>
    <row r="1076" spans="1:7" x14ac:dyDescent="0.3">
      <c r="A1076" s="6">
        <v>39364</v>
      </c>
      <c r="B1076" s="3">
        <v>51</v>
      </c>
      <c r="C1076" s="3">
        <v>51.15</v>
      </c>
      <c r="D1076" s="3">
        <v>51</v>
      </c>
      <c r="E1076" s="3">
        <v>51.15</v>
      </c>
      <c r="F1076" s="3">
        <v>6</v>
      </c>
      <c r="G1076" s="3">
        <v>51.2</v>
      </c>
    </row>
    <row r="1077" spans="1:7" x14ac:dyDescent="0.3">
      <c r="A1077" s="6">
        <v>39365</v>
      </c>
      <c r="B1077" s="3">
        <v>52.5</v>
      </c>
      <c r="C1077" s="3">
        <v>52.5</v>
      </c>
      <c r="D1077" s="3">
        <v>52.5</v>
      </c>
      <c r="E1077" s="3">
        <v>52.5</v>
      </c>
      <c r="F1077" s="3">
        <v>5</v>
      </c>
      <c r="G1077" s="3">
        <v>52.5</v>
      </c>
    </row>
    <row r="1078" spans="1:7" x14ac:dyDescent="0.3">
      <c r="A1078" s="6">
        <v>39366</v>
      </c>
      <c r="B1078" s="3">
        <v>53</v>
      </c>
      <c r="C1078" s="3">
        <v>53</v>
      </c>
      <c r="D1078" s="3">
        <v>53</v>
      </c>
      <c r="E1078" s="3">
        <v>53</v>
      </c>
      <c r="F1078" s="3">
        <v>5</v>
      </c>
      <c r="G1078" s="3">
        <v>52.83</v>
      </c>
    </row>
    <row r="1079" spans="1:7" x14ac:dyDescent="0.3">
      <c r="A1079" s="6">
        <v>39367</v>
      </c>
      <c r="B1079" s="3">
        <v>53.75</v>
      </c>
      <c r="C1079" s="3">
        <v>54.6</v>
      </c>
      <c r="D1079" s="3">
        <v>53.75</v>
      </c>
      <c r="E1079" s="3">
        <v>54.6</v>
      </c>
      <c r="F1079" s="3">
        <v>21</v>
      </c>
      <c r="G1079" s="3">
        <v>54.5</v>
      </c>
    </row>
    <row r="1080" spans="1:7" x14ac:dyDescent="0.3">
      <c r="A1080" s="6">
        <v>39370</v>
      </c>
      <c r="B1080" s="3">
        <v>54.75</v>
      </c>
      <c r="C1080" s="3">
        <v>55.1</v>
      </c>
      <c r="D1080" s="3">
        <v>54.75</v>
      </c>
      <c r="E1080" s="3">
        <v>55.1</v>
      </c>
      <c r="F1080" s="3">
        <v>16</v>
      </c>
      <c r="G1080" s="3">
        <v>55.1</v>
      </c>
    </row>
    <row r="1081" spans="1:7" x14ac:dyDescent="0.3">
      <c r="A1081" s="6">
        <v>39371</v>
      </c>
      <c r="B1081" s="3">
        <v>55.5</v>
      </c>
      <c r="C1081" s="3">
        <v>55.5</v>
      </c>
      <c r="D1081" s="3">
        <v>55</v>
      </c>
      <c r="E1081" s="3">
        <v>55</v>
      </c>
      <c r="F1081" s="3">
        <v>2</v>
      </c>
      <c r="G1081" s="3">
        <v>55</v>
      </c>
    </row>
    <row r="1082" spans="1:7" x14ac:dyDescent="0.3">
      <c r="A1082" s="6">
        <v>39372</v>
      </c>
      <c r="B1082" s="3">
        <v>55</v>
      </c>
      <c r="C1082" s="3">
        <v>56</v>
      </c>
      <c r="D1082" s="3">
        <v>55</v>
      </c>
      <c r="E1082" s="3">
        <v>56</v>
      </c>
      <c r="F1082" s="3">
        <v>17</v>
      </c>
      <c r="G1082" s="3">
        <v>55.55</v>
      </c>
    </row>
    <row r="1083" spans="1:7" x14ac:dyDescent="0.3">
      <c r="A1083" s="6">
        <v>39373</v>
      </c>
      <c r="B1083" s="3">
        <v>56.95</v>
      </c>
      <c r="C1083" s="3">
        <v>57.5</v>
      </c>
      <c r="D1083" s="3">
        <v>56.95</v>
      </c>
      <c r="E1083" s="3">
        <v>57.5</v>
      </c>
      <c r="F1083" s="3">
        <v>11</v>
      </c>
      <c r="G1083" s="3">
        <v>57.25</v>
      </c>
    </row>
    <row r="1084" spans="1:7" x14ac:dyDescent="0.3">
      <c r="A1084" s="6">
        <v>39374</v>
      </c>
      <c r="B1084" s="3">
        <v>60</v>
      </c>
      <c r="C1084" s="3">
        <v>61.25</v>
      </c>
      <c r="D1084" s="3">
        <v>60</v>
      </c>
      <c r="E1084" s="3">
        <v>61.25</v>
      </c>
      <c r="F1084" s="3">
        <v>37</v>
      </c>
      <c r="G1084" s="3">
        <v>61</v>
      </c>
    </row>
    <row r="1085" spans="1:7" x14ac:dyDescent="0.3">
      <c r="A1085" s="6">
        <v>39377</v>
      </c>
      <c r="B1085" s="3">
        <v>61.3</v>
      </c>
      <c r="C1085" s="3">
        <v>61.3</v>
      </c>
      <c r="D1085" s="3">
        <v>58.55</v>
      </c>
      <c r="E1085" s="3">
        <v>58.55</v>
      </c>
      <c r="F1085" s="3">
        <v>14</v>
      </c>
      <c r="G1085" s="3">
        <v>58.55</v>
      </c>
    </row>
    <row r="1086" spans="1:7" x14ac:dyDescent="0.3">
      <c r="A1086" s="6">
        <v>39378</v>
      </c>
      <c r="B1086" s="3">
        <v>57.2</v>
      </c>
      <c r="C1086" s="3">
        <v>59.1</v>
      </c>
      <c r="D1086" s="3">
        <v>57.2</v>
      </c>
      <c r="E1086" s="3">
        <v>58</v>
      </c>
      <c r="F1086" s="3">
        <v>8</v>
      </c>
      <c r="G1086" s="3">
        <v>57.63</v>
      </c>
    </row>
    <row r="1087" spans="1:7" x14ac:dyDescent="0.3">
      <c r="A1087" s="6">
        <v>39379</v>
      </c>
      <c r="B1087" s="3">
        <v>59.75</v>
      </c>
      <c r="C1087" s="3">
        <v>59.75</v>
      </c>
      <c r="D1087" s="3">
        <v>59.75</v>
      </c>
      <c r="E1087" s="3">
        <v>59.75</v>
      </c>
      <c r="F1087" s="3">
        <v>7</v>
      </c>
      <c r="G1087" s="3">
        <v>59.78</v>
      </c>
    </row>
    <row r="1088" spans="1:7" x14ac:dyDescent="0.3">
      <c r="A1088" s="6">
        <v>39380</v>
      </c>
      <c r="B1088" s="3">
        <v>61.5</v>
      </c>
      <c r="C1088" s="3">
        <v>61.5</v>
      </c>
      <c r="D1088" s="3">
        <v>61.5</v>
      </c>
      <c r="E1088" s="3">
        <v>61.5</v>
      </c>
      <c r="F1088" s="3">
        <v>5</v>
      </c>
      <c r="G1088" s="3">
        <v>60.8</v>
      </c>
    </row>
    <row r="1089" spans="1:7" x14ac:dyDescent="0.3">
      <c r="A1089" s="6">
        <v>39381</v>
      </c>
      <c r="B1089" s="3">
        <v>60.7</v>
      </c>
      <c r="C1089" s="3">
        <v>60.7</v>
      </c>
      <c r="D1089" s="3">
        <v>60.7</v>
      </c>
      <c r="E1089" s="3">
        <v>60.7</v>
      </c>
      <c r="F1089" s="3">
        <v>1</v>
      </c>
      <c r="G1089" s="3">
        <v>60.15</v>
      </c>
    </row>
    <row r="1090" spans="1:7" x14ac:dyDescent="0.3">
      <c r="A1090" s="6">
        <v>39384</v>
      </c>
      <c r="B1090" s="3">
        <v>60.25</v>
      </c>
      <c r="C1090" s="3">
        <v>60.5</v>
      </c>
      <c r="D1090" s="3">
        <v>60.15</v>
      </c>
      <c r="E1090" s="3">
        <v>60.25</v>
      </c>
      <c r="F1090" s="3">
        <v>71</v>
      </c>
      <c r="G1090" s="3">
        <v>60.25</v>
      </c>
    </row>
    <row r="1091" spans="1:7" x14ac:dyDescent="0.3">
      <c r="A1091" s="6">
        <v>39385</v>
      </c>
      <c r="B1091" s="3">
        <v>59</v>
      </c>
      <c r="C1091" s="3">
        <v>59.25</v>
      </c>
      <c r="D1091" s="3">
        <v>57.7</v>
      </c>
      <c r="E1091" s="3">
        <v>58.3</v>
      </c>
      <c r="F1091" s="3">
        <v>70</v>
      </c>
      <c r="G1091" s="3">
        <v>58</v>
      </c>
    </row>
    <row r="1092" spans="1:7" x14ac:dyDescent="0.3">
      <c r="A1092" s="6">
        <v>39386</v>
      </c>
      <c r="B1092" s="3">
        <v>58</v>
      </c>
      <c r="C1092" s="3">
        <v>58.5</v>
      </c>
      <c r="D1092" s="3">
        <v>58</v>
      </c>
      <c r="E1092" s="3">
        <v>58.5</v>
      </c>
      <c r="F1092" s="3">
        <v>18</v>
      </c>
      <c r="G1092" s="3">
        <v>58.5</v>
      </c>
    </row>
    <row r="1093" spans="1:7" x14ac:dyDescent="0.3">
      <c r="A1093" s="6">
        <v>39387</v>
      </c>
      <c r="B1093" s="3">
        <v>54</v>
      </c>
      <c r="C1093" s="3">
        <v>54</v>
      </c>
      <c r="D1093" s="3">
        <v>54</v>
      </c>
      <c r="E1093" s="3">
        <v>54</v>
      </c>
      <c r="F1093" s="3">
        <v>2</v>
      </c>
      <c r="G1093" s="3">
        <v>54</v>
      </c>
    </row>
    <row r="1094" spans="1:7" x14ac:dyDescent="0.3">
      <c r="A1094" s="6">
        <v>39388</v>
      </c>
      <c r="B1094" s="3">
        <v>54.05</v>
      </c>
      <c r="C1094" s="3">
        <v>54.05</v>
      </c>
      <c r="D1094" s="3">
        <v>54.05</v>
      </c>
      <c r="E1094" s="3">
        <v>54.05</v>
      </c>
      <c r="F1094" s="3">
        <v>0</v>
      </c>
      <c r="G1094" s="3">
        <v>54.05</v>
      </c>
    </row>
    <row r="1095" spans="1:7" x14ac:dyDescent="0.3">
      <c r="A1095" s="6">
        <v>39391</v>
      </c>
      <c r="B1095" s="3">
        <v>51.85</v>
      </c>
      <c r="C1095" s="3">
        <v>51.85</v>
      </c>
      <c r="D1095" s="3">
        <v>51.85</v>
      </c>
      <c r="E1095" s="3">
        <v>51.85</v>
      </c>
      <c r="F1095" s="3">
        <v>0</v>
      </c>
      <c r="G1095" s="3">
        <v>51.85</v>
      </c>
    </row>
    <row r="1096" spans="1:7" x14ac:dyDescent="0.3">
      <c r="A1096" s="6">
        <v>39392</v>
      </c>
      <c r="B1096" s="3">
        <v>51.05</v>
      </c>
      <c r="C1096" s="3">
        <v>53</v>
      </c>
      <c r="D1096" s="3">
        <v>51.05</v>
      </c>
      <c r="E1096" s="3">
        <v>53</v>
      </c>
      <c r="F1096" s="3">
        <v>18</v>
      </c>
      <c r="G1096" s="3">
        <v>53</v>
      </c>
    </row>
    <row r="1097" spans="1:7" x14ac:dyDescent="0.3">
      <c r="A1097" s="6">
        <v>39393</v>
      </c>
      <c r="B1097" s="3">
        <v>53.1</v>
      </c>
      <c r="C1097" s="3">
        <v>53.1</v>
      </c>
      <c r="D1097" s="3">
        <v>53.1</v>
      </c>
      <c r="E1097" s="3">
        <v>53.1</v>
      </c>
      <c r="F1097" s="3">
        <v>5</v>
      </c>
      <c r="G1097" s="3">
        <v>52.95</v>
      </c>
    </row>
    <row r="1098" spans="1:7" x14ac:dyDescent="0.3">
      <c r="A1098" s="6">
        <v>39394</v>
      </c>
      <c r="B1098" s="3">
        <v>53.9</v>
      </c>
      <c r="C1098" s="3">
        <v>53.9</v>
      </c>
      <c r="D1098" s="3">
        <v>53.9</v>
      </c>
      <c r="E1098" s="3">
        <v>53.9</v>
      </c>
      <c r="F1098" s="3">
        <v>0</v>
      </c>
      <c r="G1098" s="3">
        <v>53.9</v>
      </c>
    </row>
    <row r="1099" spans="1:7" x14ac:dyDescent="0.3">
      <c r="A1099" s="6">
        <v>39395</v>
      </c>
      <c r="B1099" s="3">
        <v>54.48</v>
      </c>
      <c r="C1099" s="3">
        <v>54.48</v>
      </c>
      <c r="D1099" s="3">
        <v>54.48</v>
      </c>
      <c r="E1099" s="3">
        <v>54.48</v>
      </c>
      <c r="F1099" s="3">
        <v>0</v>
      </c>
      <c r="G1099" s="3">
        <v>54.48</v>
      </c>
    </row>
    <row r="1100" spans="1:7" x14ac:dyDescent="0.3">
      <c r="A1100" s="6">
        <v>39398</v>
      </c>
      <c r="B1100" s="3">
        <v>54.2</v>
      </c>
      <c r="C1100" s="3">
        <v>54.2</v>
      </c>
      <c r="D1100" s="3">
        <v>53.35</v>
      </c>
      <c r="E1100" s="3">
        <v>53.35</v>
      </c>
      <c r="F1100" s="3">
        <v>8</v>
      </c>
      <c r="G1100" s="3">
        <v>53.35</v>
      </c>
    </row>
    <row r="1101" spans="1:7" x14ac:dyDescent="0.3">
      <c r="A1101" s="6">
        <v>39399</v>
      </c>
      <c r="B1101" s="3">
        <v>52.5</v>
      </c>
      <c r="C1101" s="3">
        <v>52.9</v>
      </c>
      <c r="D1101" s="3">
        <v>52.5</v>
      </c>
      <c r="E1101" s="3">
        <v>52.9</v>
      </c>
      <c r="F1101" s="3">
        <v>8</v>
      </c>
      <c r="G1101" s="3">
        <v>52.9</v>
      </c>
    </row>
    <row r="1102" spans="1:7" x14ac:dyDescent="0.3">
      <c r="A1102" s="6">
        <v>39400</v>
      </c>
      <c r="B1102" s="3">
        <v>53.25</v>
      </c>
      <c r="C1102" s="3">
        <v>53.25</v>
      </c>
      <c r="D1102" s="3">
        <v>53.25</v>
      </c>
      <c r="E1102" s="3">
        <v>53.25</v>
      </c>
      <c r="F1102" s="3">
        <v>10</v>
      </c>
      <c r="G1102" s="3">
        <v>52.98</v>
      </c>
    </row>
    <row r="1103" spans="1:7" x14ac:dyDescent="0.3">
      <c r="A1103" s="6">
        <v>39401</v>
      </c>
      <c r="B1103" s="3">
        <v>52.06</v>
      </c>
      <c r="C1103" s="3">
        <v>53.38</v>
      </c>
      <c r="D1103" s="3">
        <v>52.06</v>
      </c>
      <c r="E1103" s="3">
        <v>53.35</v>
      </c>
      <c r="F1103" s="3">
        <v>14</v>
      </c>
      <c r="G1103" s="3">
        <v>52.5</v>
      </c>
    </row>
    <row r="1104" spans="1:7" x14ac:dyDescent="0.3">
      <c r="A1104" s="6">
        <v>39402</v>
      </c>
      <c r="B1104" s="3">
        <v>53</v>
      </c>
      <c r="C1104" s="3">
        <v>53</v>
      </c>
      <c r="D1104" s="3">
        <v>53</v>
      </c>
      <c r="E1104" s="3">
        <v>53</v>
      </c>
      <c r="F1104" s="3">
        <v>5</v>
      </c>
      <c r="G1104" s="3">
        <v>53</v>
      </c>
    </row>
    <row r="1105" spans="1:7" x14ac:dyDescent="0.3">
      <c r="A1105" s="6">
        <v>39405</v>
      </c>
      <c r="B1105" s="3">
        <v>52.95</v>
      </c>
      <c r="C1105" s="3">
        <v>53.4</v>
      </c>
      <c r="D1105" s="3">
        <v>52.9</v>
      </c>
      <c r="E1105" s="3">
        <v>53.4</v>
      </c>
      <c r="F1105" s="3">
        <v>8</v>
      </c>
      <c r="G1105" s="3">
        <v>53.4</v>
      </c>
    </row>
    <row r="1106" spans="1:7" x14ac:dyDescent="0.3">
      <c r="A1106" s="6">
        <v>39406</v>
      </c>
      <c r="B1106" s="3">
        <v>54.15</v>
      </c>
      <c r="C1106" s="3">
        <v>54.15</v>
      </c>
      <c r="D1106" s="3">
        <v>54.15</v>
      </c>
      <c r="E1106" s="3">
        <v>54.15</v>
      </c>
      <c r="F1106" s="3">
        <v>5</v>
      </c>
      <c r="G1106" s="3">
        <v>54.15</v>
      </c>
    </row>
    <row r="1107" spans="1:7" x14ac:dyDescent="0.3">
      <c r="A1107" s="6">
        <v>39407</v>
      </c>
      <c r="B1107" s="3">
        <v>53.78</v>
      </c>
      <c r="C1107" s="3">
        <v>53.78</v>
      </c>
      <c r="D1107" s="3">
        <v>53.78</v>
      </c>
      <c r="E1107" s="3">
        <v>53.78</v>
      </c>
      <c r="F1107" s="3">
        <v>0</v>
      </c>
      <c r="G1107" s="3">
        <v>53.78</v>
      </c>
    </row>
    <row r="1108" spans="1:7" x14ac:dyDescent="0.3">
      <c r="A1108" s="6">
        <v>39408</v>
      </c>
      <c r="B1108" s="3">
        <v>53.55</v>
      </c>
      <c r="C1108" s="3">
        <v>53.55</v>
      </c>
      <c r="D1108" s="3">
        <v>53.5</v>
      </c>
      <c r="E1108" s="3">
        <v>53.5</v>
      </c>
      <c r="F1108" s="3">
        <v>2</v>
      </c>
      <c r="G1108" s="3">
        <v>53.5</v>
      </c>
    </row>
    <row r="1109" spans="1:7" x14ac:dyDescent="0.3">
      <c r="A1109" s="6">
        <v>39409</v>
      </c>
      <c r="B1109" s="3">
        <v>53.63</v>
      </c>
      <c r="C1109" s="3">
        <v>53.63</v>
      </c>
      <c r="D1109" s="3">
        <v>53.63</v>
      </c>
      <c r="E1109" s="3">
        <v>53.63</v>
      </c>
      <c r="F1109" s="3">
        <v>0</v>
      </c>
      <c r="G1109" s="3">
        <v>53.63</v>
      </c>
    </row>
    <row r="1110" spans="1:7" x14ac:dyDescent="0.3">
      <c r="A1110" s="6">
        <v>39412</v>
      </c>
      <c r="B1110" s="3">
        <v>53.55</v>
      </c>
      <c r="C1110" s="3">
        <v>54</v>
      </c>
      <c r="D1110" s="3">
        <v>53.55</v>
      </c>
      <c r="E1110" s="3">
        <v>54</v>
      </c>
      <c r="F1110" s="3">
        <v>13</v>
      </c>
      <c r="G1110" s="3">
        <v>54</v>
      </c>
    </row>
    <row r="1111" spans="1:7" x14ac:dyDescent="0.3">
      <c r="A1111" s="6">
        <v>39413</v>
      </c>
      <c r="B1111" s="3">
        <v>53.25</v>
      </c>
      <c r="C1111" s="3">
        <v>53.25</v>
      </c>
      <c r="D1111" s="3">
        <v>53.25</v>
      </c>
      <c r="E1111" s="3">
        <v>53.25</v>
      </c>
      <c r="F1111" s="3">
        <v>4</v>
      </c>
      <c r="G1111" s="3">
        <v>53.25</v>
      </c>
    </row>
    <row r="1112" spans="1:7" x14ac:dyDescent="0.3">
      <c r="A1112" s="6">
        <v>39414</v>
      </c>
      <c r="B1112" s="3">
        <v>53.08</v>
      </c>
      <c r="C1112" s="3">
        <v>53.08</v>
      </c>
      <c r="D1112" s="3">
        <v>53.08</v>
      </c>
      <c r="E1112" s="3">
        <v>53.08</v>
      </c>
      <c r="F1112" s="3">
        <v>0</v>
      </c>
      <c r="G1112" s="3">
        <v>53.08</v>
      </c>
    </row>
    <row r="1113" spans="1:7" x14ac:dyDescent="0.3">
      <c r="A1113" s="6">
        <v>39415</v>
      </c>
      <c r="B1113" s="3">
        <v>51.55</v>
      </c>
      <c r="C1113" s="3">
        <v>51.85</v>
      </c>
      <c r="D1113" s="3">
        <v>51.1</v>
      </c>
      <c r="E1113" s="3">
        <v>51.15</v>
      </c>
      <c r="F1113" s="3">
        <v>72</v>
      </c>
      <c r="G1113" s="3">
        <v>51.58</v>
      </c>
    </row>
    <row r="1114" spans="1:7" x14ac:dyDescent="0.3">
      <c r="A1114" s="6">
        <v>39416</v>
      </c>
      <c r="B1114" s="3">
        <v>50.5</v>
      </c>
      <c r="C1114" s="3">
        <v>50.5</v>
      </c>
      <c r="D1114" s="3">
        <v>49.75</v>
      </c>
      <c r="E1114" s="3">
        <v>49.75</v>
      </c>
      <c r="F1114" s="3">
        <v>30</v>
      </c>
      <c r="G1114" s="3">
        <v>49.8</v>
      </c>
    </row>
    <row r="1115" spans="1:7" x14ac:dyDescent="0.3">
      <c r="A1115" s="6">
        <v>39419</v>
      </c>
      <c r="B1115" s="3">
        <v>48.7</v>
      </c>
      <c r="C1115" s="3">
        <v>49</v>
      </c>
      <c r="D1115" s="3">
        <v>48.7</v>
      </c>
      <c r="E1115" s="3">
        <v>49</v>
      </c>
      <c r="F1115" s="3">
        <v>6</v>
      </c>
      <c r="G1115" s="3">
        <v>49</v>
      </c>
    </row>
    <row r="1116" spans="1:7" x14ac:dyDescent="0.3">
      <c r="A1116" s="6">
        <v>39420</v>
      </c>
      <c r="B1116" s="3">
        <v>49.9</v>
      </c>
      <c r="C1116" s="3">
        <v>50.5</v>
      </c>
      <c r="D1116" s="3">
        <v>49.9</v>
      </c>
      <c r="E1116" s="3">
        <v>50</v>
      </c>
      <c r="F1116" s="3">
        <v>14</v>
      </c>
      <c r="G1116" s="3">
        <v>50</v>
      </c>
    </row>
    <row r="1117" spans="1:7" x14ac:dyDescent="0.3">
      <c r="A1117" s="6">
        <v>39421</v>
      </c>
      <c r="B1117" s="3">
        <v>50</v>
      </c>
      <c r="C1117" s="3">
        <v>50.4</v>
      </c>
      <c r="D1117" s="3">
        <v>49.7</v>
      </c>
      <c r="E1117" s="3">
        <v>49.75</v>
      </c>
      <c r="F1117" s="3">
        <v>33</v>
      </c>
      <c r="G1117" s="3">
        <v>49.75</v>
      </c>
    </row>
    <row r="1118" spans="1:7" x14ac:dyDescent="0.3">
      <c r="A1118" s="6">
        <v>39422</v>
      </c>
      <c r="B1118" s="3">
        <v>49</v>
      </c>
      <c r="C1118" s="3">
        <v>49</v>
      </c>
      <c r="D1118" s="3">
        <v>48.95</v>
      </c>
      <c r="E1118" s="3">
        <v>48.95</v>
      </c>
      <c r="F1118" s="3">
        <v>8</v>
      </c>
      <c r="G1118" s="3">
        <v>48.95</v>
      </c>
    </row>
    <row r="1119" spans="1:7" x14ac:dyDescent="0.3">
      <c r="A1119" s="6">
        <v>39423</v>
      </c>
      <c r="B1119" s="3">
        <v>50.25</v>
      </c>
      <c r="C1119" s="3">
        <v>50.25</v>
      </c>
      <c r="D1119" s="3">
        <v>50.25</v>
      </c>
      <c r="E1119" s="3">
        <v>50.25</v>
      </c>
      <c r="F1119" s="3">
        <v>0</v>
      </c>
      <c r="G1119" s="3">
        <v>50.25</v>
      </c>
    </row>
    <row r="1120" spans="1:7" x14ac:dyDescent="0.3">
      <c r="A1120" s="6">
        <v>39426</v>
      </c>
      <c r="B1120" s="3">
        <v>50.5</v>
      </c>
      <c r="C1120" s="3">
        <v>50.51</v>
      </c>
      <c r="D1120" s="3">
        <v>50.5</v>
      </c>
      <c r="E1120" s="3">
        <v>50.51</v>
      </c>
      <c r="F1120" s="3">
        <v>6</v>
      </c>
      <c r="G1120" s="3">
        <v>50.5</v>
      </c>
    </row>
    <row r="1121" spans="1:7" x14ac:dyDescent="0.3">
      <c r="A1121" s="6">
        <v>39427</v>
      </c>
      <c r="B1121" s="3">
        <v>50.55</v>
      </c>
      <c r="C1121" s="3">
        <v>50.55</v>
      </c>
      <c r="D1121" s="3">
        <v>50.4</v>
      </c>
      <c r="E1121" s="3">
        <v>50.5</v>
      </c>
      <c r="F1121" s="3">
        <v>30</v>
      </c>
      <c r="G1121" s="3">
        <v>50.5</v>
      </c>
    </row>
    <row r="1122" spans="1:7" x14ac:dyDescent="0.3">
      <c r="A1122" s="6">
        <v>39428</v>
      </c>
      <c r="B1122" s="3">
        <v>50.25</v>
      </c>
      <c r="C1122" s="3">
        <v>50.25</v>
      </c>
      <c r="D1122" s="3">
        <v>49.15</v>
      </c>
      <c r="E1122" s="3">
        <v>49.75</v>
      </c>
      <c r="F1122" s="3">
        <v>42</v>
      </c>
      <c r="G1122" s="3">
        <v>49.75</v>
      </c>
    </row>
    <row r="1123" spans="1:7" x14ac:dyDescent="0.3">
      <c r="A1123" s="6">
        <v>39429</v>
      </c>
      <c r="B1123" s="3">
        <v>51</v>
      </c>
      <c r="C1123" s="3">
        <v>51</v>
      </c>
      <c r="D1123" s="3">
        <v>50.5</v>
      </c>
      <c r="E1123" s="3">
        <v>50.5</v>
      </c>
      <c r="F1123" s="3">
        <v>18</v>
      </c>
      <c r="G1123" s="3">
        <v>50.76</v>
      </c>
    </row>
    <row r="1124" spans="1:7" x14ac:dyDescent="0.3">
      <c r="A1124" s="6">
        <v>39430</v>
      </c>
      <c r="B1124" s="3">
        <v>50.4</v>
      </c>
      <c r="C1124" s="3">
        <v>50.4</v>
      </c>
      <c r="D1124" s="3">
        <v>50.4</v>
      </c>
      <c r="E1124" s="3">
        <v>50.4</v>
      </c>
      <c r="F1124" s="3">
        <v>5</v>
      </c>
      <c r="G1124" s="3">
        <v>50.4</v>
      </c>
    </row>
    <row r="1125" spans="1:7" x14ac:dyDescent="0.3">
      <c r="A1125" s="6">
        <v>39433</v>
      </c>
      <c r="B1125" s="3">
        <v>50.35</v>
      </c>
      <c r="C1125" s="3">
        <v>50.35</v>
      </c>
      <c r="D1125" s="3">
        <v>50.35</v>
      </c>
      <c r="E1125" s="3">
        <v>50.35</v>
      </c>
      <c r="F1125" s="3">
        <v>2</v>
      </c>
      <c r="G1125" s="3">
        <v>50.15</v>
      </c>
    </row>
    <row r="1126" spans="1:7" x14ac:dyDescent="0.3">
      <c r="A1126" s="6">
        <v>39434</v>
      </c>
      <c r="B1126" s="3">
        <v>50.1</v>
      </c>
      <c r="C1126" s="3">
        <v>50.1</v>
      </c>
      <c r="D1126" s="3">
        <v>49.45</v>
      </c>
      <c r="E1126" s="3">
        <v>49.45</v>
      </c>
      <c r="F1126" s="3">
        <v>29</v>
      </c>
      <c r="G1126" s="3">
        <v>49.3</v>
      </c>
    </row>
    <row r="1127" spans="1:7" x14ac:dyDescent="0.3">
      <c r="A1127" s="6">
        <v>39435</v>
      </c>
      <c r="B1127" s="3">
        <v>48.85</v>
      </c>
      <c r="C1127" s="3">
        <v>49.05</v>
      </c>
      <c r="D1127" s="3">
        <v>48.75</v>
      </c>
      <c r="E1127" s="3">
        <v>49.05</v>
      </c>
      <c r="F1127" s="3">
        <v>18</v>
      </c>
      <c r="G1127" s="3">
        <v>49.05</v>
      </c>
    </row>
    <row r="1128" spans="1:7" x14ac:dyDescent="0.3">
      <c r="A1128" s="6">
        <v>39436</v>
      </c>
      <c r="B1128" s="3">
        <v>49.05</v>
      </c>
      <c r="C1128" s="3">
        <v>49.05</v>
      </c>
      <c r="D1128" s="3">
        <v>49</v>
      </c>
      <c r="E1128" s="3">
        <v>49.05</v>
      </c>
      <c r="F1128" s="3">
        <v>9</v>
      </c>
      <c r="G1128" s="3">
        <v>49.05</v>
      </c>
    </row>
    <row r="1129" spans="1:7" x14ac:dyDescent="0.3">
      <c r="A1129" s="6">
        <v>39437</v>
      </c>
      <c r="B1129" s="3">
        <v>49</v>
      </c>
      <c r="C1129" s="3">
        <v>49.15</v>
      </c>
      <c r="D1129" s="3">
        <v>48.9</v>
      </c>
      <c r="E1129" s="3">
        <v>49.15</v>
      </c>
      <c r="F1129" s="3">
        <v>13</v>
      </c>
      <c r="G1129" s="3">
        <v>49.15</v>
      </c>
    </row>
    <row r="1130" spans="1:7" x14ac:dyDescent="0.3">
      <c r="A1130" s="6">
        <v>39443</v>
      </c>
      <c r="B1130" s="3">
        <v>50.08</v>
      </c>
      <c r="C1130" s="3">
        <v>50.08</v>
      </c>
      <c r="D1130" s="3">
        <v>50.08</v>
      </c>
      <c r="E1130" s="3">
        <v>50.08</v>
      </c>
      <c r="F1130" s="3">
        <v>0</v>
      </c>
      <c r="G1130" s="3">
        <v>50.08</v>
      </c>
    </row>
    <row r="1131" spans="1:7" x14ac:dyDescent="0.3">
      <c r="A1131" s="6">
        <v>39444</v>
      </c>
      <c r="B1131" s="3">
        <v>50.1</v>
      </c>
      <c r="C1131" s="3">
        <v>50.1</v>
      </c>
      <c r="D1131" s="3">
        <v>49.6</v>
      </c>
      <c r="E1131" s="3">
        <v>49.6</v>
      </c>
      <c r="F1131" s="3">
        <v>33</v>
      </c>
      <c r="G1131" s="3">
        <v>49.6</v>
      </c>
    </row>
    <row r="1132" spans="1:7" x14ac:dyDescent="0.3">
      <c r="A1132" s="6">
        <v>39449</v>
      </c>
      <c r="B1132" s="3">
        <v>48.08</v>
      </c>
      <c r="C1132" s="3">
        <v>48.08</v>
      </c>
      <c r="D1132" s="3">
        <v>48.08</v>
      </c>
      <c r="E1132" s="3">
        <v>48.08</v>
      </c>
      <c r="F1132" s="3">
        <v>0</v>
      </c>
      <c r="G1132" s="3">
        <v>48.08</v>
      </c>
    </row>
    <row r="1133" spans="1:7" x14ac:dyDescent="0.3">
      <c r="A1133" s="6">
        <v>39450</v>
      </c>
      <c r="B1133" s="3">
        <v>48.66</v>
      </c>
      <c r="C1133" s="3">
        <v>48.66</v>
      </c>
      <c r="D1133" s="3">
        <v>48.6</v>
      </c>
      <c r="E1133" s="3">
        <v>48.6</v>
      </c>
      <c r="F1133" s="3">
        <v>25</v>
      </c>
      <c r="G1133" s="3">
        <v>48.28</v>
      </c>
    </row>
    <row r="1134" spans="1:7" x14ac:dyDescent="0.3">
      <c r="A1134" s="6">
        <v>39451</v>
      </c>
      <c r="B1134" s="3">
        <v>48.5</v>
      </c>
      <c r="C1134" s="3">
        <v>48.5</v>
      </c>
      <c r="D1134" s="3">
        <v>48.5</v>
      </c>
      <c r="E1134" s="3">
        <v>48.5</v>
      </c>
      <c r="F1134" s="3">
        <v>10</v>
      </c>
      <c r="G1134" s="3">
        <v>48.5</v>
      </c>
    </row>
    <row r="1135" spans="1:7" x14ac:dyDescent="0.3">
      <c r="A1135" s="6">
        <v>39454</v>
      </c>
      <c r="B1135" s="3">
        <v>48.2</v>
      </c>
      <c r="C1135" s="3">
        <v>48.2</v>
      </c>
      <c r="D1135" s="3">
        <v>48.2</v>
      </c>
      <c r="E1135" s="3">
        <v>48.2</v>
      </c>
      <c r="F1135" s="3">
        <v>1</v>
      </c>
      <c r="G1135" s="3">
        <v>48.2</v>
      </c>
    </row>
    <row r="1136" spans="1:7" x14ac:dyDescent="0.3">
      <c r="A1136" s="6">
        <v>39455</v>
      </c>
      <c r="B1136" s="3">
        <v>49.6</v>
      </c>
      <c r="C1136" s="3">
        <v>49.6</v>
      </c>
      <c r="D1136" s="3">
        <v>49.15</v>
      </c>
      <c r="E1136" s="3">
        <v>49.15</v>
      </c>
      <c r="F1136" s="3">
        <v>15</v>
      </c>
      <c r="G1136" s="3">
        <v>49.58</v>
      </c>
    </row>
    <row r="1137" spans="1:7" x14ac:dyDescent="0.3">
      <c r="A1137" s="6">
        <v>39456</v>
      </c>
      <c r="B1137" s="3">
        <v>49.4</v>
      </c>
      <c r="C1137" s="3">
        <v>49.95</v>
      </c>
      <c r="D1137" s="3">
        <v>49.4</v>
      </c>
      <c r="E1137" s="3">
        <v>49.45</v>
      </c>
      <c r="F1137" s="3">
        <v>16</v>
      </c>
      <c r="G1137" s="3">
        <v>49.45</v>
      </c>
    </row>
    <row r="1138" spans="1:7" x14ac:dyDescent="0.3">
      <c r="A1138" s="6">
        <v>39457</v>
      </c>
      <c r="B1138" s="3">
        <v>49.75</v>
      </c>
      <c r="C1138" s="3">
        <v>49.75</v>
      </c>
      <c r="D1138" s="3">
        <v>49.3</v>
      </c>
      <c r="E1138" s="3">
        <v>49.3</v>
      </c>
      <c r="F1138" s="3">
        <v>8</v>
      </c>
      <c r="G1138" s="3">
        <v>49.3</v>
      </c>
    </row>
    <row r="1139" spans="1:7" x14ac:dyDescent="0.3">
      <c r="A1139" s="6">
        <v>39458</v>
      </c>
      <c r="B1139" s="3">
        <v>49.3</v>
      </c>
      <c r="C1139" s="3">
        <v>49.8</v>
      </c>
      <c r="D1139" s="3">
        <v>49.3</v>
      </c>
      <c r="E1139" s="3">
        <v>49.4</v>
      </c>
      <c r="F1139" s="3">
        <v>25</v>
      </c>
      <c r="G1139" s="3">
        <v>49.4</v>
      </c>
    </row>
    <row r="1140" spans="1:7" x14ac:dyDescent="0.3">
      <c r="A1140" s="6">
        <v>39461</v>
      </c>
      <c r="B1140" s="3">
        <v>48.4</v>
      </c>
      <c r="C1140" s="3">
        <v>48.4</v>
      </c>
      <c r="D1140" s="3">
        <v>48.25</v>
      </c>
      <c r="E1140" s="3">
        <v>48.25</v>
      </c>
      <c r="F1140" s="3">
        <v>7</v>
      </c>
      <c r="G1140" s="3">
        <v>48.25</v>
      </c>
    </row>
    <row r="1141" spans="1:7" x14ac:dyDescent="0.3">
      <c r="A1141" s="6">
        <v>39462</v>
      </c>
      <c r="B1141" s="3">
        <v>48.15</v>
      </c>
      <c r="C1141" s="3">
        <v>48.15</v>
      </c>
      <c r="D1141" s="3">
        <v>48.15</v>
      </c>
      <c r="E1141" s="3">
        <v>48.15</v>
      </c>
      <c r="F1141" s="3">
        <v>5</v>
      </c>
      <c r="G1141" s="3">
        <v>48.15</v>
      </c>
    </row>
    <row r="1142" spans="1:7" x14ac:dyDescent="0.3">
      <c r="A1142" s="6">
        <v>39463</v>
      </c>
      <c r="B1142" s="3">
        <v>47</v>
      </c>
      <c r="C1142" s="3">
        <v>47.05</v>
      </c>
      <c r="D1142" s="3">
        <v>47</v>
      </c>
      <c r="E1142" s="3">
        <v>47.05</v>
      </c>
      <c r="F1142" s="3">
        <v>10</v>
      </c>
      <c r="G1142" s="3">
        <v>47.25</v>
      </c>
    </row>
    <row r="1143" spans="1:7" x14ac:dyDescent="0.3">
      <c r="A1143" s="6">
        <v>39464</v>
      </c>
      <c r="B1143" s="3">
        <v>46.45</v>
      </c>
      <c r="C1143" s="3">
        <v>46.45</v>
      </c>
      <c r="D1143" s="3">
        <v>46.2</v>
      </c>
      <c r="E1143" s="3">
        <v>46.2</v>
      </c>
      <c r="F1143" s="3">
        <v>10</v>
      </c>
      <c r="G1143" s="3">
        <v>46.2</v>
      </c>
    </row>
    <row r="1144" spans="1:7" x14ac:dyDescent="0.3">
      <c r="A1144" s="6">
        <v>39465</v>
      </c>
      <c r="B1144" s="3">
        <v>45.2</v>
      </c>
      <c r="C1144" s="3">
        <v>45.2</v>
      </c>
      <c r="D1144" s="3">
        <v>44.45</v>
      </c>
      <c r="E1144" s="3">
        <v>44.45</v>
      </c>
      <c r="F1144" s="3">
        <v>27</v>
      </c>
      <c r="G1144" s="3">
        <v>44.45</v>
      </c>
    </row>
    <row r="1145" spans="1:7" x14ac:dyDescent="0.3">
      <c r="A1145" s="6">
        <v>39468</v>
      </c>
      <c r="B1145" s="3">
        <v>41.75</v>
      </c>
      <c r="C1145" s="3">
        <v>41.75</v>
      </c>
      <c r="D1145" s="3">
        <v>41.75</v>
      </c>
      <c r="E1145" s="3">
        <v>41.75</v>
      </c>
      <c r="F1145" s="3">
        <v>1</v>
      </c>
      <c r="G1145" s="3">
        <v>41.75</v>
      </c>
    </row>
    <row r="1146" spans="1:7" x14ac:dyDescent="0.3">
      <c r="A1146" s="6">
        <v>39469</v>
      </c>
      <c r="B1146" s="3">
        <v>40</v>
      </c>
      <c r="C1146" s="3">
        <v>41.3</v>
      </c>
      <c r="D1146" s="3">
        <v>40</v>
      </c>
      <c r="E1146" s="3">
        <v>41.3</v>
      </c>
      <c r="F1146" s="3">
        <v>17</v>
      </c>
      <c r="G1146" s="3">
        <v>41.3</v>
      </c>
    </row>
    <row r="1147" spans="1:7" x14ac:dyDescent="0.3">
      <c r="A1147" s="6">
        <v>39470</v>
      </c>
      <c r="B1147" s="3">
        <v>42.55</v>
      </c>
      <c r="C1147" s="3">
        <v>42.55</v>
      </c>
      <c r="D1147" s="3">
        <v>40.65</v>
      </c>
      <c r="E1147" s="3">
        <v>40.65</v>
      </c>
      <c r="F1147" s="3">
        <v>19</v>
      </c>
      <c r="G1147" s="3">
        <v>40.03</v>
      </c>
    </row>
    <row r="1148" spans="1:7" x14ac:dyDescent="0.3">
      <c r="A1148" s="6">
        <v>39471</v>
      </c>
      <c r="B1148" s="3">
        <v>40.35</v>
      </c>
      <c r="C1148" s="3">
        <v>40.35</v>
      </c>
      <c r="D1148" s="3">
        <v>40.35</v>
      </c>
      <c r="E1148" s="3">
        <v>40.35</v>
      </c>
      <c r="F1148" s="3">
        <v>4</v>
      </c>
      <c r="G1148" s="3">
        <v>40.35</v>
      </c>
    </row>
    <row r="1149" spans="1:7" x14ac:dyDescent="0.3">
      <c r="A1149" s="6">
        <v>39472</v>
      </c>
      <c r="B1149" s="3">
        <v>42</v>
      </c>
      <c r="C1149" s="3">
        <v>42</v>
      </c>
      <c r="D1149" s="3">
        <v>42</v>
      </c>
      <c r="E1149" s="3">
        <v>42</v>
      </c>
      <c r="F1149" s="3">
        <v>2</v>
      </c>
      <c r="G1149" s="3">
        <v>42</v>
      </c>
    </row>
    <row r="1150" spans="1:7" x14ac:dyDescent="0.3">
      <c r="A1150" s="6">
        <v>39475</v>
      </c>
      <c r="B1150" s="3">
        <v>40.130000000000003</v>
      </c>
      <c r="C1150" s="3">
        <v>40.130000000000003</v>
      </c>
      <c r="D1150" s="3">
        <v>40.130000000000003</v>
      </c>
      <c r="E1150" s="3">
        <v>40.130000000000003</v>
      </c>
      <c r="F1150" s="3">
        <v>0</v>
      </c>
      <c r="G1150" s="3">
        <v>40.130000000000003</v>
      </c>
    </row>
    <row r="1151" spans="1:7" x14ac:dyDescent="0.3">
      <c r="A1151" s="6">
        <v>39476</v>
      </c>
      <c r="B1151" s="3">
        <v>40.75</v>
      </c>
      <c r="C1151" s="3">
        <v>40.75</v>
      </c>
      <c r="D1151" s="3">
        <v>40.75</v>
      </c>
      <c r="E1151" s="3">
        <v>40.75</v>
      </c>
      <c r="F1151" s="3">
        <v>1</v>
      </c>
      <c r="G1151" s="3">
        <v>40.75</v>
      </c>
    </row>
    <row r="1152" spans="1:7" x14ac:dyDescent="0.3">
      <c r="A1152" s="6">
        <v>39477</v>
      </c>
      <c r="B1152" s="3">
        <v>40.68</v>
      </c>
      <c r="C1152" s="3">
        <v>40.68</v>
      </c>
      <c r="D1152" s="3">
        <v>40.68</v>
      </c>
      <c r="E1152" s="3">
        <v>40.68</v>
      </c>
      <c r="F1152" s="3">
        <v>0</v>
      </c>
      <c r="G1152" s="3">
        <v>40.68</v>
      </c>
    </row>
    <row r="1153" spans="1:7" x14ac:dyDescent="0.3">
      <c r="A1153" s="6">
        <v>39478</v>
      </c>
      <c r="B1153" s="3">
        <v>40.15</v>
      </c>
      <c r="C1153" s="3">
        <v>40.15</v>
      </c>
      <c r="D1153" s="3">
        <v>39.75</v>
      </c>
      <c r="E1153" s="3">
        <v>39.75</v>
      </c>
      <c r="F1153" s="3">
        <v>11</v>
      </c>
      <c r="G1153" s="3">
        <v>39.9</v>
      </c>
    </row>
    <row r="1154" spans="1:7" x14ac:dyDescent="0.3">
      <c r="A1154" s="6">
        <v>39479</v>
      </c>
      <c r="B1154" s="3">
        <v>40.1</v>
      </c>
      <c r="C1154" s="3">
        <v>41.1</v>
      </c>
      <c r="D1154" s="3">
        <v>40</v>
      </c>
      <c r="E1154" s="3">
        <v>41.1</v>
      </c>
      <c r="F1154" s="3">
        <v>61</v>
      </c>
      <c r="G1154" s="3">
        <v>41.35</v>
      </c>
    </row>
    <row r="1155" spans="1:7" x14ac:dyDescent="0.3">
      <c r="A1155" s="6">
        <v>39482</v>
      </c>
      <c r="B1155" s="3">
        <v>41.25</v>
      </c>
      <c r="C1155" s="3">
        <v>41.25</v>
      </c>
      <c r="D1155" s="3">
        <v>41.25</v>
      </c>
      <c r="E1155" s="3">
        <v>41.25</v>
      </c>
      <c r="F1155" s="3">
        <v>10</v>
      </c>
      <c r="G1155" s="3">
        <v>41.25</v>
      </c>
    </row>
    <row r="1156" spans="1:7" x14ac:dyDescent="0.3">
      <c r="A1156" s="6">
        <v>39483</v>
      </c>
      <c r="B1156" s="3">
        <v>41.15</v>
      </c>
      <c r="C1156" s="3">
        <v>41.3</v>
      </c>
      <c r="D1156" s="3">
        <v>41.1</v>
      </c>
      <c r="E1156" s="3">
        <v>41.3</v>
      </c>
      <c r="F1156" s="3">
        <v>24</v>
      </c>
      <c r="G1156" s="3">
        <v>40.33</v>
      </c>
    </row>
    <row r="1157" spans="1:7" x14ac:dyDescent="0.3">
      <c r="A1157" s="6">
        <v>39484</v>
      </c>
      <c r="B1157" s="3">
        <v>40.5</v>
      </c>
      <c r="C1157" s="3">
        <v>41.25</v>
      </c>
      <c r="D1157" s="3">
        <v>40.5</v>
      </c>
      <c r="E1157" s="3">
        <v>41.25</v>
      </c>
      <c r="F1157" s="3">
        <v>26</v>
      </c>
      <c r="G1157" s="3">
        <v>41.05</v>
      </c>
    </row>
    <row r="1158" spans="1:7" x14ac:dyDescent="0.3">
      <c r="A1158" s="6">
        <v>39485</v>
      </c>
      <c r="B1158" s="3">
        <v>41.7</v>
      </c>
      <c r="C1158" s="3">
        <v>42</v>
      </c>
      <c r="D1158" s="3">
        <v>41.65</v>
      </c>
      <c r="E1158" s="3">
        <v>41.65</v>
      </c>
      <c r="F1158" s="3">
        <v>24</v>
      </c>
      <c r="G1158" s="3">
        <v>41.65</v>
      </c>
    </row>
    <row r="1159" spans="1:7" x14ac:dyDescent="0.3">
      <c r="A1159" s="6">
        <v>39486</v>
      </c>
      <c r="B1159" s="3">
        <v>42.5</v>
      </c>
      <c r="C1159" s="3">
        <v>42.5</v>
      </c>
      <c r="D1159" s="3">
        <v>42.15</v>
      </c>
      <c r="E1159" s="3">
        <v>42.45</v>
      </c>
      <c r="F1159" s="3">
        <v>29</v>
      </c>
      <c r="G1159" s="3">
        <v>42.45</v>
      </c>
    </row>
    <row r="1160" spans="1:7" x14ac:dyDescent="0.3">
      <c r="A1160" s="6">
        <v>39489</v>
      </c>
      <c r="B1160" s="3">
        <v>42.5</v>
      </c>
      <c r="C1160" s="3">
        <v>42.75</v>
      </c>
      <c r="D1160" s="3">
        <v>42.5</v>
      </c>
      <c r="E1160" s="3">
        <v>42.75</v>
      </c>
      <c r="F1160" s="3">
        <v>33</v>
      </c>
      <c r="G1160" s="3">
        <v>42.75</v>
      </c>
    </row>
    <row r="1161" spans="1:7" x14ac:dyDescent="0.3">
      <c r="A1161" s="6">
        <v>39490</v>
      </c>
      <c r="B1161" s="3">
        <v>41.25</v>
      </c>
      <c r="C1161" s="3">
        <v>41.25</v>
      </c>
      <c r="D1161" s="3">
        <v>41.25</v>
      </c>
      <c r="E1161" s="3">
        <v>41.25</v>
      </c>
      <c r="F1161" s="3">
        <v>5</v>
      </c>
      <c r="G1161" s="3">
        <v>41.25</v>
      </c>
    </row>
    <row r="1162" spans="1:7" x14ac:dyDescent="0.3">
      <c r="A1162" s="6">
        <v>39491</v>
      </c>
      <c r="B1162" s="3">
        <v>41.25</v>
      </c>
      <c r="C1162" s="3">
        <v>41.25</v>
      </c>
      <c r="D1162" s="3">
        <v>40.75</v>
      </c>
      <c r="E1162" s="3">
        <v>40.75</v>
      </c>
      <c r="F1162" s="3">
        <v>7</v>
      </c>
      <c r="G1162" s="3">
        <v>40.75</v>
      </c>
    </row>
    <row r="1163" spans="1:7" x14ac:dyDescent="0.3">
      <c r="A1163" s="6">
        <v>39492</v>
      </c>
      <c r="B1163" s="3">
        <v>40.700000000000003</v>
      </c>
      <c r="C1163" s="3">
        <v>41</v>
      </c>
      <c r="D1163" s="3">
        <v>40.450000000000003</v>
      </c>
      <c r="E1163" s="3">
        <v>40.950000000000003</v>
      </c>
      <c r="F1163" s="3">
        <v>31</v>
      </c>
      <c r="G1163" s="3">
        <v>40.950000000000003</v>
      </c>
    </row>
    <row r="1164" spans="1:7" x14ac:dyDescent="0.3">
      <c r="A1164" s="6">
        <v>39493</v>
      </c>
      <c r="B1164" s="3">
        <v>41</v>
      </c>
      <c r="C1164" s="3">
        <v>41.5</v>
      </c>
      <c r="D1164" s="3">
        <v>41</v>
      </c>
      <c r="E1164" s="3">
        <v>41.5</v>
      </c>
      <c r="F1164" s="3">
        <v>21</v>
      </c>
      <c r="G1164" s="3">
        <v>41.65</v>
      </c>
    </row>
    <row r="1165" spans="1:7" x14ac:dyDescent="0.3">
      <c r="A1165" s="6">
        <v>39496</v>
      </c>
      <c r="B1165" s="3">
        <v>41.25</v>
      </c>
      <c r="C1165" s="3">
        <v>41.6</v>
      </c>
      <c r="D1165" s="3">
        <v>41.25</v>
      </c>
      <c r="E1165" s="3">
        <v>41.6</v>
      </c>
      <c r="F1165" s="3">
        <v>6</v>
      </c>
      <c r="G1165" s="3">
        <v>41.8</v>
      </c>
    </row>
    <row r="1166" spans="1:7" x14ac:dyDescent="0.3">
      <c r="A1166" s="6">
        <v>39497</v>
      </c>
      <c r="B1166" s="3">
        <v>40.799999999999997</v>
      </c>
      <c r="C1166" s="3">
        <v>40.799999999999997</v>
      </c>
      <c r="D1166" s="3">
        <v>40.799999999999997</v>
      </c>
      <c r="E1166" s="3">
        <v>40.799999999999997</v>
      </c>
      <c r="F1166" s="3">
        <v>3</v>
      </c>
      <c r="G1166" s="3">
        <v>40.799999999999997</v>
      </c>
    </row>
    <row r="1167" spans="1:7" x14ac:dyDescent="0.3">
      <c r="A1167" s="6">
        <v>39498</v>
      </c>
      <c r="B1167" s="3">
        <v>40.4</v>
      </c>
      <c r="C1167" s="3">
        <v>40.4</v>
      </c>
      <c r="D1167" s="3">
        <v>39.450000000000003</v>
      </c>
      <c r="E1167" s="3">
        <v>39.450000000000003</v>
      </c>
      <c r="F1167" s="3">
        <v>51</v>
      </c>
      <c r="G1167" s="3">
        <v>39.450000000000003</v>
      </c>
    </row>
    <row r="1168" spans="1:7" x14ac:dyDescent="0.3">
      <c r="A1168" s="6">
        <v>39499</v>
      </c>
      <c r="B1168" s="3">
        <v>39.75</v>
      </c>
      <c r="C1168" s="3">
        <v>39.799999999999997</v>
      </c>
      <c r="D1168" s="3">
        <v>39.15</v>
      </c>
      <c r="E1168" s="3">
        <v>39.15</v>
      </c>
      <c r="F1168" s="3">
        <v>13</v>
      </c>
      <c r="G1168" s="3">
        <v>39.15</v>
      </c>
    </row>
    <row r="1169" spans="1:7" x14ac:dyDescent="0.3">
      <c r="A1169" s="6">
        <v>39500</v>
      </c>
      <c r="B1169" s="3">
        <v>39</v>
      </c>
      <c r="C1169" s="3">
        <v>39</v>
      </c>
      <c r="D1169" s="3">
        <v>38.5</v>
      </c>
      <c r="E1169" s="3">
        <v>38.5</v>
      </c>
      <c r="F1169" s="3">
        <v>36</v>
      </c>
      <c r="G1169" s="3">
        <v>38.5</v>
      </c>
    </row>
    <row r="1170" spans="1:7" x14ac:dyDescent="0.3">
      <c r="A1170" s="6">
        <v>39503</v>
      </c>
      <c r="B1170" s="3">
        <v>37</v>
      </c>
      <c r="C1170" s="3">
        <v>37</v>
      </c>
      <c r="D1170" s="3">
        <v>35.9</v>
      </c>
      <c r="E1170" s="3">
        <v>36</v>
      </c>
      <c r="F1170" s="3">
        <v>81</v>
      </c>
      <c r="G1170" s="3">
        <v>35.450000000000003</v>
      </c>
    </row>
    <row r="1171" spans="1:7" x14ac:dyDescent="0.3">
      <c r="A1171" s="6">
        <v>39504</v>
      </c>
      <c r="B1171" s="3">
        <v>35</v>
      </c>
      <c r="C1171" s="3">
        <v>35</v>
      </c>
      <c r="D1171" s="3">
        <v>33.25</v>
      </c>
      <c r="E1171" s="3">
        <v>33.25</v>
      </c>
      <c r="F1171" s="3">
        <v>65</v>
      </c>
      <c r="G1171" s="3">
        <v>33.25</v>
      </c>
    </row>
    <row r="1172" spans="1:7" x14ac:dyDescent="0.3">
      <c r="A1172" s="6">
        <v>39505</v>
      </c>
      <c r="B1172" s="3">
        <v>35.25</v>
      </c>
      <c r="C1172" s="3">
        <v>35.35</v>
      </c>
      <c r="D1172" s="3">
        <v>35.25</v>
      </c>
      <c r="E1172" s="3">
        <v>35.35</v>
      </c>
      <c r="F1172" s="3">
        <v>25</v>
      </c>
      <c r="G1172" s="3">
        <v>35.549999999999997</v>
      </c>
    </row>
    <row r="1173" spans="1:7" x14ac:dyDescent="0.3">
      <c r="A1173" s="6">
        <v>39506</v>
      </c>
      <c r="B1173" s="3">
        <v>35.700000000000003</v>
      </c>
      <c r="C1173" s="3">
        <v>35.700000000000003</v>
      </c>
      <c r="D1173" s="3">
        <v>35.700000000000003</v>
      </c>
      <c r="E1173" s="3">
        <v>35.700000000000003</v>
      </c>
      <c r="F1173" s="3">
        <v>21</v>
      </c>
      <c r="G1173" s="3">
        <v>36.200000000000003</v>
      </c>
    </row>
    <row r="1174" spans="1:7" x14ac:dyDescent="0.3">
      <c r="A1174" s="6">
        <v>39507</v>
      </c>
      <c r="B1174" s="3">
        <v>34.1</v>
      </c>
      <c r="C1174" s="3">
        <v>34.1</v>
      </c>
      <c r="D1174" s="3">
        <v>34.1</v>
      </c>
      <c r="E1174" s="3">
        <v>34.1</v>
      </c>
      <c r="F1174" s="3">
        <v>0</v>
      </c>
      <c r="G1174" s="3">
        <v>34.1</v>
      </c>
    </row>
    <row r="1175" spans="1:7" x14ac:dyDescent="0.3">
      <c r="A1175" s="6">
        <v>39510</v>
      </c>
      <c r="B1175" s="3">
        <v>32.200000000000003</v>
      </c>
      <c r="C1175" s="3">
        <v>32.200000000000003</v>
      </c>
      <c r="D1175" s="3">
        <v>31</v>
      </c>
      <c r="E1175" s="3">
        <v>31</v>
      </c>
      <c r="F1175" s="3">
        <v>10</v>
      </c>
      <c r="G1175" s="3">
        <v>31</v>
      </c>
    </row>
    <row r="1176" spans="1:7" x14ac:dyDescent="0.3">
      <c r="A1176" s="6">
        <v>39511</v>
      </c>
      <c r="B1176" s="3">
        <v>30.15</v>
      </c>
      <c r="C1176" s="3">
        <v>30.15</v>
      </c>
      <c r="D1176" s="3">
        <v>30</v>
      </c>
      <c r="E1176" s="3">
        <v>30</v>
      </c>
      <c r="F1176" s="3">
        <v>2</v>
      </c>
      <c r="G1176" s="3">
        <v>30</v>
      </c>
    </row>
    <row r="1177" spans="1:7" x14ac:dyDescent="0.3">
      <c r="A1177" s="6">
        <v>39512</v>
      </c>
      <c r="B1177" s="3">
        <v>29.45</v>
      </c>
      <c r="C1177" s="3">
        <v>29.45</v>
      </c>
      <c r="D1177" s="3">
        <v>29.45</v>
      </c>
      <c r="E1177" s="3">
        <v>29.45</v>
      </c>
      <c r="F1177" s="3">
        <v>0</v>
      </c>
      <c r="G1177" s="3">
        <v>29.45</v>
      </c>
    </row>
    <row r="1178" spans="1:7" x14ac:dyDescent="0.3">
      <c r="A1178" s="6">
        <v>39513</v>
      </c>
      <c r="B1178" s="3">
        <v>32.35</v>
      </c>
      <c r="C1178" s="3">
        <v>32.35</v>
      </c>
      <c r="D1178" s="3">
        <v>32.35</v>
      </c>
      <c r="E1178" s="3">
        <v>32.35</v>
      </c>
      <c r="F1178" s="3">
        <v>10</v>
      </c>
      <c r="G1178" s="3">
        <v>31.73</v>
      </c>
    </row>
    <row r="1179" spans="1:7" x14ac:dyDescent="0.3">
      <c r="A1179" s="6">
        <v>39514</v>
      </c>
      <c r="B1179" s="3">
        <v>32.25</v>
      </c>
      <c r="C1179" s="3">
        <v>32.25</v>
      </c>
      <c r="D1179" s="3">
        <v>32.25</v>
      </c>
      <c r="E1179" s="3">
        <v>32.25</v>
      </c>
      <c r="F1179" s="3">
        <v>6</v>
      </c>
      <c r="G1179" s="3">
        <v>31.88</v>
      </c>
    </row>
    <row r="1180" spans="1:7" x14ac:dyDescent="0.3">
      <c r="A1180" s="6">
        <v>39517</v>
      </c>
      <c r="B1180" s="3">
        <v>31.45</v>
      </c>
      <c r="C1180" s="3">
        <v>31.45</v>
      </c>
      <c r="D1180" s="3">
        <v>31.45</v>
      </c>
      <c r="E1180" s="3">
        <v>31.45</v>
      </c>
      <c r="F1180" s="3">
        <v>0</v>
      </c>
      <c r="G1180" s="3">
        <v>31.45</v>
      </c>
    </row>
    <row r="1181" spans="1:7" x14ac:dyDescent="0.3">
      <c r="A1181" s="6">
        <v>39518</v>
      </c>
      <c r="B1181" s="3">
        <v>32.25</v>
      </c>
      <c r="C1181" s="3">
        <v>32.25</v>
      </c>
      <c r="D1181" s="3">
        <v>32.25</v>
      </c>
      <c r="E1181" s="3">
        <v>32.25</v>
      </c>
      <c r="F1181" s="3">
        <v>10</v>
      </c>
      <c r="G1181" s="3">
        <v>32.25</v>
      </c>
    </row>
    <row r="1182" spans="1:7" x14ac:dyDescent="0.3">
      <c r="A1182" s="6">
        <v>39519</v>
      </c>
      <c r="B1182" s="3">
        <v>32.299999999999997</v>
      </c>
      <c r="C1182" s="3">
        <v>32.549999999999997</v>
      </c>
      <c r="D1182" s="3">
        <v>32.299999999999997</v>
      </c>
      <c r="E1182" s="3">
        <v>32.549999999999997</v>
      </c>
      <c r="F1182" s="3">
        <v>18</v>
      </c>
      <c r="G1182" s="3">
        <v>32.549999999999997</v>
      </c>
    </row>
    <row r="1183" spans="1:7" x14ac:dyDescent="0.3">
      <c r="A1183" s="6">
        <v>39520</v>
      </c>
      <c r="B1183" s="3">
        <v>32</v>
      </c>
      <c r="C1183" s="3">
        <v>32.75</v>
      </c>
      <c r="D1183" s="3">
        <v>31.6</v>
      </c>
      <c r="E1183" s="3">
        <v>31.6</v>
      </c>
      <c r="F1183" s="3">
        <v>24</v>
      </c>
      <c r="G1183" s="3">
        <v>31.9</v>
      </c>
    </row>
    <row r="1184" spans="1:7" x14ac:dyDescent="0.3">
      <c r="A1184" s="6">
        <v>39521</v>
      </c>
      <c r="B1184" s="3">
        <v>32.6</v>
      </c>
      <c r="C1184" s="3">
        <v>32.6</v>
      </c>
      <c r="D1184" s="3">
        <v>32.6</v>
      </c>
      <c r="E1184" s="3">
        <v>32.6</v>
      </c>
      <c r="F1184" s="3">
        <v>1</v>
      </c>
      <c r="G1184" s="3">
        <v>32.6</v>
      </c>
    </row>
    <row r="1185" spans="1:7" x14ac:dyDescent="0.3">
      <c r="A1185" s="6">
        <v>39524</v>
      </c>
      <c r="B1185" s="3">
        <v>30.7</v>
      </c>
      <c r="C1185" s="3">
        <v>30.7</v>
      </c>
      <c r="D1185" s="3">
        <v>30.7</v>
      </c>
      <c r="E1185" s="3">
        <v>30.7</v>
      </c>
      <c r="F1185" s="3">
        <v>0</v>
      </c>
      <c r="G1185" s="3">
        <v>30.7</v>
      </c>
    </row>
    <row r="1186" spans="1:7" x14ac:dyDescent="0.3">
      <c r="A1186" s="6">
        <v>39525</v>
      </c>
      <c r="B1186" s="3">
        <v>30.9</v>
      </c>
      <c r="C1186" s="3">
        <v>31</v>
      </c>
      <c r="D1186" s="3">
        <v>30.9</v>
      </c>
      <c r="E1186" s="3">
        <v>31</v>
      </c>
      <c r="F1186" s="3">
        <v>7</v>
      </c>
      <c r="G1186" s="3">
        <v>31</v>
      </c>
    </row>
    <row r="1187" spans="1:7" x14ac:dyDescent="0.3">
      <c r="A1187" s="6">
        <v>39526</v>
      </c>
      <c r="B1187" s="3">
        <v>32.35</v>
      </c>
      <c r="C1187" s="3">
        <v>32.5</v>
      </c>
      <c r="D1187" s="3">
        <v>32.299999999999997</v>
      </c>
      <c r="E1187" s="3">
        <v>32.299999999999997</v>
      </c>
      <c r="F1187" s="3">
        <v>20</v>
      </c>
      <c r="G1187" s="3">
        <v>32.299999999999997</v>
      </c>
    </row>
    <row r="1188" spans="1:7" x14ac:dyDescent="0.3">
      <c r="A1188" s="6">
        <v>39532</v>
      </c>
      <c r="B1188" s="3">
        <v>31.25</v>
      </c>
      <c r="C1188" s="3">
        <v>31.25</v>
      </c>
      <c r="D1188" s="3">
        <v>29.7</v>
      </c>
      <c r="E1188" s="3">
        <v>29.7</v>
      </c>
      <c r="F1188" s="3">
        <v>11</v>
      </c>
      <c r="G1188" s="3">
        <v>30.18</v>
      </c>
    </row>
    <row r="1189" spans="1:7" x14ac:dyDescent="0.3">
      <c r="A1189" s="6">
        <v>39533</v>
      </c>
      <c r="B1189" s="3">
        <v>30</v>
      </c>
      <c r="C1189" s="3">
        <v>30</v>
      </c>
      <c r="D1189" s="3">
        <v>29.1</v>
      </c>
      <c r="E1189" s="3">
        <v>29.3</v>
      </c>
      <c r="F1189" s="3">
        <v>18</v>
      </c>
      <c r="G1189" s="3">
        <v>29.45</v>
      </c>
    </row>
    <row r="1190" spans="1:7" x14ac:dyDescent="0.3">
      <c r="A1190" s="6">
        <v>39534</v>
      </c>
      <c r="B1190" s="3">
        <v>28.6</v>
      </c>
      <c r="C1190" s="3">
        <v>28.6</v>
      </c>
      <c r="D1190" s="3">
        <v>28.6</v>
      </c>
      <c r="E1190" s="3">
        <v>28.6</v>
      </c>
      <c r="F1190" s="3">
        <v>1</v>
      </c>
      <c r="G1190" s="3">
        <v>28.6</v>
      </c>
    </row>
    <row r="1191" spans="1:7" x14ac:dyDescent="0.3">
      <c r="A1191" s="6">
        <v>39535</v>
      </c>
      <c r="B1191" s="3">
        <v>28</v>
      </c>
      <c r="C1191" s="3">
        <v>28.15</v>
      </c>
      <c r="D1191" s="3">
        <v>27</v>
      </c>
      <c r="E1191" s="3">
        <v>27.25</v>
      </c>
      <c r="F1191" s="3">
        <v>34</v>
      </c>
      <c r="G1191" s="3">
        <v>27.1</v>
      </c>
    </row>
    <row r="1192" spans="1:7" x14ac:dyDescent="0.3">
      <c r="A1192" s="6">
        <v>39538</v>
      </c>
      <c r="B1192" s="3">
        <v>31.2</v>
      </c>
      <c r="C1192" s="3">
        <v>31.5</v>
      </c>
      <c r="D1192" s="3">
        <v>31.2</v>
      </c>
      <c r="E1192" s="3">
        <v>31.5</v>
      </c>
      <c r="F1192" s="3">
        <v>12</v>
      </c>
      <c r="G1192" s="3">
        <v>31.2</v>
      </c>
    </row>
    <row r="1193" spans="1:7" x14ac:dyDescent="0.3">
      <c r="A1193" s="6">
        <v>39539</v>
      </c>
      <c r="B1193" s="3">
        <v>37.25</v>
      </c>
      <c r="C1193" s="3">
        <v>37.299999999999997</v>
      </c>
      <c r="D1193" s="3">
        <v>37.25</v>
      </c>
      <c r="E1193" s="3">
        <v>37.299999999999997</v>
      </c>
      <c r="F1193" s="3">
        <v>11</v>
      </c>
      <c r="G1193" s="3">
        <v>37.4</v>
      </c>
    </row>
    <row r="1194" spans="1:7" x14ac:dyDescent="0.3">
      <c r="A1194" s="6">
        <v>39540</v>
      </c>
      <c r="B1194" s="3">
        <v>36.299999999999997</v>
      </c>
      <c r="C1194" s="3">
        <v>37.049999999999997</v>
      </c>
      <c r="D1194" s="3">
        <v>36.299999999999997</v>
      </c>
      <c r="E1194" s="3">
        <v>37.049999999999997</v>
      </c>
      <c r="F1194" s="3">
        <v>11</v>
      </c>
      <c r="G1194" s="3">
        <v>37.299999999999997</v>
      </c>
    </row>
    <row r="1195" spans="1:7" x14ac:dyDescent="0.3">
      <c r="A1195" s="6">
        <v>39541</v>
      </c>
      <c r="B1195" s="3">
        <v>37.5</v>
      </c>
      <c r="C1195" s="3">
        <v>37.5</v>
      </c>
      <c r="D1195" s="3">
        <v>37.5</v>
      </c>
      <c r="E1195" s="3">
        <v>37.5</v>
      </c>
      <c r="F1195" s="3">
        <v>10</v>
      </c>
      <c r="G1195" s="3">
        <v>37.5</v>
      </c>
    </row>
    <row r="1196" spans="1:7" x14ac:dyDescent="0.3">
      <c r="A1196" s="6">
        <v>39542</v>
      </c>
      <c r="B1196" s="3">
        <v>36.25</v>
      </c>
      <c r="C1196" s="3">
        <v>36.25</v>
      </c>
      <c r="D1196" s="3">
        <v>35.9</v>
      </c>
      <c r="E1196" s="3">
        <v>36.25</v>
      </c>
      <c r="F1196" s="3">
        <v>17</v>
      </c>
      <c r="G1196" s="3">
        <v>36.25</v>
      </c>
    </row>
    <row r="1197" spans="1:7" x14ac:dyDescent="0.3">
      <c r="A1197" s="6">
        <v>39545</v>
      </c>
      <c r="B1197" s="3">
        <v>38.299999999999997</v>
      </c>
      <c r="C1197" s="3">
        <v>40.200000000000003</v>
      </c>
      <c r="D1197" s="3">
        <v>38.299999999999997</v>
      </c>
      <c r="E1197" s="3">
        <v>40.200000000000003</v>
      </c>
      <c r="F1197" s="3">
        <v>33</v>
      </c>
      <c r="G1197" s="3">
        <v>40.35</v>
      </c>
    </row>
    <row r="1198" spans="1:7" x14ac:dyDescent="0.3">
      <c r="A1198" s="6">
        <v>39546</v>
      </c>
      <c r="B1198" s="3">
        <v>40.75</v>
      </c>
      <c r="C1198" s="3">
        <v>42</v>
      </c>
      <c r="D1198" s="3">
        <v>40.75</v>
      </c>
      <c r="E1198" s="3">
        <v>42</v>
      </c>
      <c r="F1198" s="3">
        <v>7</v>
      </c>
      <c r="G1198" s="3">
        <v>42</v>
      </c>
    </row>
    <row r="1199" spans="1:7" x14ac:dyDescent="0.3">
      <c r="A1199" s="6">
        <v>39547</v>
      </c>
      <c r="B1199" s="3">
        <v>42.65</v>
      </c>
      <c r="C1199" s="3">
        <v>42.65</v>
      </c>
      <c r="D1199" s="3">
        <v>42.65</v>
      </c>
      <c r="E1199" s="3">
        <v>42.65</v>
      </c>
      <c r="F1199" s="3">
        <v>5</v>
      </c>
      <c r="G1199" s="3">
        <v>41.08</v>
      </c>
    </row>
    <row r="1200" spans="1:7" x14ac:dyDescent="0.3">
      <c r="A1200" s="6">
        <v>39548</v>
      </c>
      <c r="B1200" s="3">
        <v>42.3</v>
      </c>
      <c r="C1200" s="3">
        <v>42.3</v>
      </c>
      <c r="D1200" s="3">
        <v>41</v>
      </c>
      <c r="E1200" s="3">
        <v>41</v>
      </c>
      <c r="F1200" s="3">
        <v>11</v>
      </c>
      <c r="G1200" s="3">
        <v>41</v>
      </c>
    </row>
    <row r="1201" spans="1:7" x14ac:dyDescent="0.3">
      <c r="A1201" s="6">
        <v>39549</v>
      </c>
      <c r="B1201" s="3">
        <v>39.5</v>
      </c>
      <c r="C1201" s="3">
        <v>39.6</v>
      </c>
      <c r="D1201" s="3">
        <v>39.5</v>
      </c>
      <c r="E1201" s="3">
        <v>39.6</v>
      </c>
      <c r="F1201" s="3">
        <v>17</v>
      </c>
      <c r="G1201" s="3">
        <v>39.6</v>
      </c>
    </row>
    <row r="1202" spans="1:7" x14ac:dyDescent="0.3">
      <c r="A1202" s="6">
        <v>39552</v>
      </c>
      <c r="B1202" s="3">
        <v>41.5</v>
      </c>
      <c r="C1202" s="3">
        <v>41.5</v>
      </c>
      <c r="D1202" s="3">
        <v>41.5</v>
      </c>
      <c r="E1202" s="3">
        <v>41.5</v>
      </c>
      <c r="F1202" s="3">
        <v>2</v>
      </c>
      <c r="G1202" s="3">
        <v>40.35</v>
      </c>
    </row>
    <row r="1203" spans="1:7" x14ac:dyDescent="0.3">
      <c r="A1203" s="6">
        <v>39553</v>
      </c>
      <c r="B1203" s="3">
        <v>41.25</v>
      </c>
      <c r="C1203" s="3">
        <v>41.25</v>
      </c>
      <c r="D1203" s="3">
        <v>41.25</v>
      </c>
      <c r="E1203" s="3">
        <v>41.25</v>
      </c>
      <c r="F1203" s="3">
        <v>7</v>
      </c>
      <c r="G1203" s="3">
        <v>41.88</v>
      </c>
    </row>
    <row r="1204" spans="1:7" x14ac:dyDescent="0.3">
      <c r="A1204" s="6">
        <v>39554</v>
      </c>
      <c r="B1204" s="3">
        <v>41.6</v>
      </c>
      <c r="C1204" s="3">
        <v>43.5</v>
      </c>
      <c r="D1204" s="3">
        <v>41.6</v>
      </c>
      <c r="E1204" s="3">
        <v>43.5</v>
      </c>
      <c r="F1204" s="3">
        <v>25</v>
      </c>
      <c r="G1204" s="3">
        <v>43</v>
      </c>
    </row>
    <row r="1205" spans="1:7" x14ac:dyDescent="0.3">
      <c r="A1205" s="6">
        <v>39555</v>
      </c>
      <c r="B1205" s="3">
        <v>42.5</v>
      </c>
      <c r="C1205" s="3">
        <v>42.5</v>
      </c>
      <c r="D1205" s="3">
        <v>42.5</v>
      </c>
      <c r="E1205" s="3">
        <v>42.5</v>
      </c>
      <c r="F1205" s="3">
        <v>0</v>
      </c>
      <c r="G1205" s="3">
        <v>42.5</v>
      </c>
    </row>
    <row r="1206" spans="1:7" x14ac:dyDescent="0.3">
      <c r="A1206" s="6">
        <v>39556</v>
      </c>
      <c r="B1206" s="3">
        <v>41.48</v>
      </c>
      <c r="C1206" s="3">
        <v>41.48</v>
      </c>
      <c r="D1206" s="3">
        <v>41.48</v>
      </c>
      <c r="E1206" s="3">
        <v>41.48</v>
      </c>
      <c r="F1206" s="3">
        <v>0</v>
      </c>
      <c r="G1206" s="3">
        <v>41.48</v>
      </c>
    </row>
    <row r="1207" spans="1:7" x14ac:dyDescent="0.3">
      <c r="A1207" s="6">
        <v>39559</v>
      </c>
      <c r="B1207" s="3">
        <v>40.299999999999997</v>
      </c>
      <c r="C1207" s="3">
        <v>40.299999999999997</v>
      </c>
      <c r="D1207" s="3">
        <v>38.9</v>
      </c>
      <c r="E1207" s="3">
        <v>38.9</v>
      </c>
      <c r="F1207" s="3">
        <v>41</v>
      </c>
      <c r="G1207" s="3">
        <v>38.1</v>
      </c>
    </row>
    <row r="1208" spans="1:7" x14ac:dyDescent="0.3">
      <c r="A1208" s="6">
        <v>39560</v>
      </c>
      <c r="B1208" s="3">
        <v>38</v>
      </c>
      <c r="C1208" s="3">
        <v>38</v>
      </c>
      <c r="D1208" s="3">
        <v>37.25</v>
      </c>
      <c r="E1208" s="3">
        <v>37.25</v>
      </c>
      <c r="F1208" s="3">
        <v>21</v>
      </c>
      <c r="G1208" s="3">
        <v>37.25</v>
      </c>
    </row>
    <row r="1209" spans="1:7" x14ac:dyDescent="0.3">
      <c r="A1209" s="6">
        <v>39561</v>
      </c>
      <c r="B1209" s="3">
        <v>37</v>
      </c>
      <c r="C1209" s="3">
        <v>37</v>
      </c>
      <c r="D1209" s="3">
        <v>37</v>
      </c>
      <c r="E1209" s="3">
        <v>37</v>
      </c>
      <c r="F1209" s="3">
        <v>0</v>
      </c>
      <c r="G1209" s="3">
        <v>37</v>
      </c>
    </row>
    <row r="1210" spans="1:7" x14ac:dyDescent="0.3">
      <c r="A1210" s="6">
        <v>39562</v>
      </c>
      <c r="B1210" s="3">
        <v>37.68</v>
      </c>
      <c r="C1210" s="3">
        <v>37.68</v>
      </c>
      <c r="D1210" s="3">
        <v>37.68</v>
      </c>
      <c r="E1210" s="3">
        <v>37.68</v>
      </c>
      <c r="F1210" s="3">
        <v>0</v>
      </c>
      <c r="G1210" s="3">
        <v>37.68</v>
      </c>
    </row>
    <row r="1211" spans="1:7" x14ac:dyDescent="0.3">
      <c r="A1211" s="6">
        <v>39563</v>
      </c>
      <c r="B1211" s="3">
        <v>38</v>
      </c>
      <c r="C1211" s="3">
        <v>38</v>
      </c>
      <c r="D1211" s="3">
        <v>37.85</v>
      </c>
      <c r="E1211" s="3">
        <v>37.950000000000003</v>
      </c>
      <c r="F1211" s="3">
        <v>31</v>
      </c>
      <c r="G1211" s="3">
        <v>37.479999999999997</v>
      </c>
    </row>
    <row r="1212" spans="1:7" x14ac:dyDescent="0.3">
      <c r="A1212" s="6">
        <v>39566</v>
      </c>
      <c r="B1212" s="3">
        <v>40.33</v>
      </c>
      <c r="C1212" s="3">
        <v>40.33</v>
      </c>
      <c r="D1212" s="3">
        <v>40.33</v>
      </c>
      <c r="E1212" s="3">
        <v>40.33</v>
      </c>
      <c r="F1212" s="3">
        <v>0</v>
      </c>
      <c r="G1212" s="3">
        <v>40.33</v>
      </c>
    </row>
    <row r="1213" spans="1:7" x14ac:dyDescent="0.3">
      <c r="A1213" s="6">
        <v>39567</v>
      </c>
      <c r="B1213" s="3">
        <v>41</v>
      </c>
      <c r="C1213" s="3">
        <v>41</v>
      </c>
      <c r="D1213" s="3">
        <v>39.5</v>
      </c>
      <c r="E1213" s="3">
        <v>40.4</v>
      </c>
      <c r="F1213" s="3">
        <v>72</v>
      </c>
      <c r="G1213" s="3">
        <v>40.5</v>
      </c>
    </row>
    <row r="1214" spans="1:7" x14ac:dyDescent="0.3">
      <c r="A1214" s="6">
        <v>39568</v>
      </c>
      <c r="B1214" s="3">
        <v>40.5</v>
      </c>
      <c r="C1214" s="3">
        <v>40.5</v>
      </c>
      <c r="D1214" s="3">
        <v>38.950000000000003</v>
      </c>
      <c r="E1214" s="3">
        <v>38.950000000000003</v>
      </c>
      <c r="F1214" s="3">
        <v>13</v>
      </c>
      <c r="G1214" s="3">
        <v>39.6</v>
      </c>
    </row>
    <row r="1215" spans="1:7" x14ac:dyDescent="0.3">
      <c r="A1215" s="6">
        <v>39570</v>
      </c>
      <c r="B1215" s="3">
        <v>46.7</v>
      </c>
      <c r="C1215" s="3">
        <v>47.1</v>
      </c>
      <c r="D1215" s="3">
        <v>46.5</v>
      </c>
      <c r="E1215" s="3">
        <v>47.1</v>
      </c>
      <c r="F1215" s="3">
        <v>57</v>
      </c>
      <c r="G1215" s="3">
        <v>47.5</v>
      </c>
    </row>
    <row r="1216" spans="1:7" x14ac:dyDescent="0.3">
      <c r="A1216" s="6">
        <v>39573</v>
      </c>
      <c r="B1216" s="3">
        <v>49</v>
      </c>
      <c r="C1216" s="3">
        <v>49</v>
      </c>
      <c r="D1216" s="3">
        <v>49</v>
      </c>
      <c r="E1216" s="3">
        <v>49</v>
      </c>
      <c r="F1216" s="3">
        <v>5</v>
      </c>
      <c r="G1216" s="3">
        <v>49</v>
      </c>
    </row>
    <row r="1217" spans="1:7" x14ac:dyDescent="0.3">
      <c r="A1217" s="6">
        <v>39574</v>
      </c>
      <c r="B1217" s="3">
        <v>49</v>
      </c>
      <c r="C1217" s="3">
        <v>49</v>
      </c>
      <c r="D1217" s="3">
        <v>49</v>
      </c>
      <c r="E1217" s="3">
        <v>49</v>
      </c>
      <c r="F1217" s="3">
        <v>2</v>
      </c>
      <c r="G1217" s="3">
        <v>49</v>
      </c>
    </row>
    <row r="1218" spans="1:7" x14ac:dyDescent="0.3">
      <c r="A1218" s="6">
        <v>39575</v>
      </c>
      <c r="B1218" s="3">
        <v>49.25</v>
      </c>
      <c r="C1218" s="3">
        <v>49.25</v>
      </c>
      <c r="D1218" s="3">
        <v>49.25</v>
      </c>
      <c r="E1218" s="3">
        <v>49.25</v>
      </c>
      <c r="F1218" s="3">
        <v>12</v>
      </c>
      <c r="G1218" s="3">
        <v>49.25</v>
      </c>
    </row>
    <row r="1219" spans="1:7" x14ac:dyDescent="0.3">
      <c r="A1219" s="6">
        <v>39576</v>
      </c>
      <c r="B1219" s="3">
        <v>49.25</v>
      </c>
      <c r="C1219" s="3">
        <v>49.25</v>
      </c>
      <c r="D1219" s="3">
        <v>48.75</v>
      </c>
      <c r="E1219" s="3">
        <v>49</v>
      </c>
      <c r="F1219" s="3">
        <v>17</v>
      </c>
      <c r="G1219" s="3">
        <v>49</v>
      </c>
    </row>
    <row r="1220" spans="1:7" x14ac:dyDescent="0.3">
      <c r="A1220" s="6">
        <v>39577</v>
      </c>
      <c r="B1220" s="3">
        <v>50.1</v>
      </c>
      <c r="C1220" s="3">
        <v>51</v>
      </c>
      <c r="D1220" s="3">
        <v>50.1</v>
      </c>
      <c r="E1220" s="3">
        <v>51</v>
      </c>
      <c r="F1220" s="3">
        <v>2</v>
      </c>
      <c r="G1220" s="3">
        <v>51</v>
      </c>
    </row>
    <row r="1221" spans="1:7" x14ac:dyDescent="0.3">
      <c r="A1221" s="6">
        <v>39581</v>
      </c>
      <c r="B1221" s="3">
        <v>51</v>
      </c>
      <c r="C1221" s="3">
        <v>51</v>
      </c>
      <c r="D1221" s="3">
        <v>51</v>
      </c>
      <c r="E1221" s="3">
        <v>51</v>
      </c>
      <c r="F1221" s="3">
        <v>1</v>
      </c>
      <c r="G1221" s="3">
        <v>51</v>
      </c>
    </row>
    <row r="1222" spans="1:7" x14ac:dyDescent="0.3">
      <c r="A1222" s="6">
        <v>39582</v>
      </c>
      <c r="B1222" s="3">
        <v>53.25</v>
      </c>
      <c r="C1222" s="3">
        <v>53.25</v>
      </c>
      <c r="D1222" s="3">
        <v>52</v>
      </c>
      <c r="E1222" s="3">
        <v>53.05</v>
      </c>
      <c r="F1222" s="3">
        <v>30</v>
      </c>
      <c r="G1222" s="3">
        <v>52.98</v>
      </c>
    </row>
    <row r="1223" spans="1:7" x14ac:dyDescent="0.3">
      <c r="A1223" s="6">
        <v>39583</v>
      </c>
      <c r="B1223" s="3">
        <v>52.75</v>
      </c>
      <c r="C1223" s="3">
        <v>52.75</v>
      </c>
      <c r="D1223" s="3">
        <v>52.7</v>
      </c>
      <c r="E1223" s="3">
        <v>52.7</v>
      </c>
      <c r="F1223" s="3">
        <v>10</v>
      </c>
      <c r="G1223" s="3">
        <v>52.25</v>
      </c>
    </row>
    <row r="1224" spans="1:7" x14ac:dyDescent="0.3">
      <c r="A1224" s="6">
        <v>39584</v>
      </c>
      <c r="B1224" s="3">
        <v>52.95</v>
      </c>
      <c r="C1224" s="3">
        <v>54</v>
      </c>
      <c r="D1224" s="3">
        <v>52.95</v>
      </c>
      <c r="E1224" s="3">
        <v>54</v>
      </c>
      <c r="F1224" s="3">
        <v>33</v>
      </c>
      <c r="G1224" s="3">
        <v>54</v>
      </c>
    </row>
    <row r="1225" spans="1:7" x14ac:dyDescent="0.3">
      <c r="A1225" s="6">
        <v>39587</v>
      </c>
      <c r="B1225" s="3">
        <v>56.5</v>
      </c>
      <c r="C1225" s="3">
        <v>57.7</v>
      </c>
      <c r="D1225" s="3">
        <v>56.35</v>
      </c>
      <c r="E1225" s="3">
        <v>57</v>
      </c>
      <c r="F1225" s="3">
        <v>43</v>
      </c>
      <c r="G1225" s="3">
        <v>57</v>
      </c>
    </row>
    <row r="1226" spans="1:7" x14ac:dyDescent="0.3">
      <c r="A1226" s="6">
        <v>39588</v>
      </c>
      <c r="B1226" s="3">
        <v>56.6</v>
      </c>
      <c r="C1226" s="3">
        <v>56.6</v>
      </c>
      <c r="D1226" s="3">
        <v>54.8</v>
      </c>
      <c r="E1226" s="3">
        <v>55.4</v>
      </c>
      <c r="F1226" s="3">
        <v>23</v>
      </c>
      <c r="G1226" s="3">
        <v>55.75</v>
      </c>
    </row>
    <row r="1227" spans="1:7" x14ac:dyDescent="0.3">
      <c r="A1227" s="6">
        <v>39589</v>
      </c>
      <c r="B1227" s="3">
        <v>56.75</v>
      </c>
      <c r="C1227" s="3">
        <v>56.75</v>
      </c>
      <c r="D1227" s="3">
        <v>54.5</v>
      </c>
      <c r="E1227" s="3">
        <v>54.5</v>
      </c>
      <c r="F1227" s="3">
        <v>8</v>
      </c>
      <c r="G1227" s="3">
        <v>54.5</v>
      </c>
    </row>
    <row r="1228" spans="1:7" x14ac:dyDescent="0.3">
      <c r="A1228" s="6">
        <v>39590</v>
      </c>
      <c r="B1228" s="3">
        <v>56</v>
      </c>
      <c r="C1228" s="3">
        <v>56</v>
      </c>
      <c r="D1228" s="3">
        <v>55</v>
      </c>
      <c r="E1228" s="3">
        <v>55</v>
      </c>
      <c r="F1228" s="3">
        <v>44</v>
      </c>
      <c r="G1228" s="3">
        <v>55.6</v>
      </c>
    </row>
    <row r="1229" spans="1:7" x14ac:dyDescent="0.3">
      <c r="A1229" s="6">
        <v>39591</v>
      </c>
      <c r="B1229" s="3">
        <v>56.3</v>
      </c>
      <c r="C1229" s="3">
        <v>56.3</v>
      </c>
      <c r="D1229" s="3">
        <v>56</v>
      </c>
      <c r="E1229" s="3">
        <v>56.15</v>
      </c>
      <c r="F1229" s="3">
        <v>46</v>
      </c>
      <c r="G1229" s="3">
        <v>56.15</v>
      </c>
    </row>
    <row r="1230" spans="1:7" x14ac:dyDescent="0.3">
      <c r="A1230" s="6">
        <v>39594</v>
      </c>
      <c r="B1230" s="3">
        <v>58.38</v>
      </c>
      <c r="C1230" s="3">
        <v>58.38</v>
      </c>
      <c r="D1230" s="3">
        <v>58.38</v>
      </c>
      <c r="E1230" s="3">
        <v>58.38</v>
      </c>
      <c r="F1230" s="3">
        <v>0</v>
      </c>
      <c r="G1230" s="3">
        <v>58.38</v>
      </c>
    </row>
    <row r="1231" spans="1:7" x14ac:dyDescent="0.3">
      <c r="A1231" s="6">
        <v>39595</v>
      </c>
      <c r="B1231" s="3">
        <v>58</v>
      </c>
      <c r="C1231" s="3">
        <v>58</v>
      </c>
      <c r="D1231" s="3">
        <v>58</v>
      </c>
      <c r="E1231" s="3">
        <v>58</v>
      </c>
      <c r="F1231" s="3">
        <v>2</v>
      </c>
      <c r="G1231" s="3">
        <v>58</v>
      </c>
    </row>
    <row r="1232" spans="1:7" x14ac:dyDescent="0.3">
      <c r="A1232" s="6">
        <v>39596</v>
      </c>
      <c r="B1232" s="3">
        <v>56.25</v>
      </c>
      <c r="C1232" s="3">
        <v>56.25</v>
      </c>
      <c r="D1232" s="3">
        <v>54.6</v>
      </c>
      <c r="E1232" s="3">
        <v>54.6</v>
      </c>
      <c r="F1232" s="3">
        <v>39</v>
      </c>
      <c r="G1232" s="3">
        <v>54.6</v>
      </c>
    </row>
    <row r="1233" spans="1:7" x14ac:dyDescent="0.3">
      <c r="A1233" s="6">
        <v>39597</v>
      </c>
      <c r="B1233" s="3">
        <v>56.5</v>
      </c>
      <c r="C1233" s="3">
        <v>56.5</v>
      </c>
      <c r="D1233" s="3">
        <v>55.5</v>
      </c>
      <c r="E1233" s="3">
        <v>55.9</v>
      </c>
      <c r="F1233" s="3">
        <v>13</v>
      </c>
      <c r="G1233" s="3">
        <v>55.9</v>
      </c>
    </row>
    <row r="1234" spans="1:7" x14ac:dyDescent="0.3">
      <c r="A1234" s="6">
        <v>39598</v>
      </c>
      <c r="B1234" s="3">
        <v>56.25</v>
      </c>
      <c r="C1234" s="3">
        <v>57.75</v>
      </c>
      <c r="D1234" s="3">
        <v>56.25</v>
      </c>
      <c r="E1234" s="3">
        <v>57.05</v>
      </c>
      <c r="F1234" s="3">
        <v>15</v>
      </c>
      <c r="G1234" s="3">
        <v>57.05</v>
      </c>
    </row>
    <row r="1235" spans="1:7" x14ac:dyDescent="0.3">
      <c r="A1235" s="6">
        <v>39601</v>
      </c>
      <c r="B1235" s="3">
        <v>60.1</v>
      </c>
      <c r="C1235" s="3">
        <v>60.75</v>
      </c>
      <c r="D1235" s="3">
        <v>60.1</v>
      </c>
      <c r="E1235" s="3">
        <v>60.75</v>
      </c>
      <c r="F1235" s="3">
        <v>39</v>
      </c>
      <c r="G1235" s="3">
        <v>60.83</v>
      </c>
    </row>
    <row r="1236" spans="1:7" x14ac:dyDescent="0.3">
      <c r="A1236" s="6">
        <v>39602</v>
      </c>
      <c r="B1236" s="3">
        <v>60.41</v>
      </c>
      <c r="C1236" s="3">
        <v>60.8</v>
      </c>
      <c r="D1236" s="3">
        <v>60.41</v>
      </c>
      <c r="E1236" s="3">
        <v>60.8</v>
      </c>
      <c r="F1236" s="3">
        <v>31</v>
      </c>
      <c r="G1236" s="3">
        <v>60.8</v>
      </c>
    </row>
    <row r="1237" spans="1:7" x14ac:dyDescent="0.3">
      <c r="A1237" s="6">
        <v>39603</v>
      </c>
      <c r="B1237" s="3">
        <v>60.5</v>
      </c>
      <c r="C1237" s="3">
        <v>61.4</v>
      </c>
      <c r="D1237" s="3">
        <v>60.5</v>
      </c>
      <c r="E1237" s="3">
        <v>61.4</v>
      </c>
      <c r="F1237" s="3">
        <v>26</v>
      </c>
      <c r="G1237" s="3">
        <v>61.4</v>
      </c>
    </row>
    <row r="1238" spans="1:7" x14ac:dyDescent="0.3">
      <c r="A1238" s="6">
        <v>39604</v>
      </c>
      <c r="B1238" s="3">
        <v>61</v>
      </c>
      <c r="C1238" s="3">
        <v>61</v>
      </c>
      <c r="D1238" s="3">
        <v>58.5</v>
      </c>
      <c r="E1238" s="3">
        <v>58.5</v>
      </c>
      <c r="F1238" s="3">
        <v>51</v>
      </c>
      <c r="G1238" s="3">
        <v>58.5</v>
      </c>
    </row>
    <row r="1239" spans="1:7" x14ac:dyDescent="0.3">
      <c r="A1239" s="6">
        <v>39605</v>
      </c>
      <c r="B1239" s="3">
        <v>60.25</v>
      </c>
      <c r="C1239" s="3">
        <v>60.75</v>
      </c>
      <c r="D1239" s="3">
        <v>60.25</v>
      </c>
      <c r="E1239" s="3">
        <v>60.75</v>
      </c>
      <c r="F1239" s="3">
        <v>12</v>
      </c>
      <c r="G1239" s="3">
        <v>60.75</v>
      </c>
    </row>
    <row r="1240" spans="1:7" x14ac:dyDescent="0.3">
      <c r="A1240" s="6">
        <v>39608</v>
      </c>
      <c r="B1240" s="3">
        <v>59.5</v>
      </c>
      <c r="C1240" s="3">
        <v>59.65</v>
      </c>
      <c r="D1240" s="3">
        <v>59.5</v>
      </c>
      <c r="E1240" s="3">
        <v>59.65</v>
      </c>
      <c r="F1240" s="3">
        <v>6</v>
      </c>
      <c r="G1240" s="3">
        <v>59.65</v>
      </c>
    </row>
    <row r="1241" spans="1:7" x14ac:dyDescent="0.3">
      <c r="A1241" s="6">
        <v>39609</v>
      </c>
      <c r="B1241" s="3">
        <v>59.15</v>
      </c>
      <c r="C1241" s="3">
        <v>61.25</v>
      </c>
      <c r="D1241" s="3">
        <v>58.4</v>
      </c>
      <c r="E1241" s="3">
        <v>60.75</v>
      </c>
      <c r="F1241" s="3">
        <v>57</v>
      </c>
      <c r="G1241" s="3">
        <v>60.75</v>
      </c>
    </row>
    <row r="1242" spans="1:7" x14ac:dyDescent="0.3">
      <c r="A1242" s="6">
        <v>39610</v>
      </c>
      <c r="B1242" s="3">
        <v>60</v>
      </c>
      <c r="C1242" s="3">
        <v>60.25</v>
      </c>
      <c r="D1242" s="3">
        <v>60</v>
      </c>
      <c r="E1242" s="3">
        <v>60.25</v>
      </c>
      <c r="F1242" s="3">
        <v>8</v>
      </c>
      <c r="G1242" s="3">
        <v>60.25</v>
      </c>
    </row>
    <row r="1243" spans="1:7" x14ac:dyDescent="0.3">
      <c r="A1243" s="6">
        <v>39611</v>
      </c>
      <c r="B1243" s="3">
        <v>60.5</v>
      </c>
      <c r="C1243" s="3">
        <v>61.7</v>
      </c>
      <c r="D1243" s="3">
        <v>60</v>
      </c>
      <c r="E1243" s="3">
        <v>61.4</v>
      </c>
      <c r="F1243" s="3">
        <v>32</v>
      </c>
      <c r="G1243" s="3">
        <v>61.3</v>
      </c>
    </row>
    <row r="1244" spans="1:7" x14ac:dyDescent="0.3">
      <c r="A1244" s="6">
        <v>39612</v>
      </c>
      <c r="B1244" s="3">
        <v>61.4</v>
      </c>
      <c r="C1244" s="3">
        <v>61.6</v>
      </c>
      <c r="D1244" s="3">
        <v>60.9</v>
      </c>
      <c r="E1244" s="3">
        <v>61.5</v>
      </c>
      <c r="F1244" s="3">
        <v>36</v>
      </c>
      <c r="G1244" s="3">
        <v>60.88</v>
      </c>
    </row>
    <row r="1245" spans="1:7" x14ac:dyDescent="0.3">
      <c r="A1245" s="6">
        <v>39615</v>
      </c>
      <c r="B1245" s="3">
        <v>62</v>
      </c>
      <c r="C1245" s="3">
        <v>62.5</v>
      </c>
      <c r="D1245" s="3">
        <v>62</v>
      </c>
      <c r="E1245" s="3">
        <v>62.5</v>
      </c>
      <c r="F1245" s="3">
        <v>8</v>
      </c>
      <c r="G1245" s="3">
        <v>62.5</v>
      </c>
    </row>
    <row r="1246" spans="1:7" x14ac:dyDescent="0.3">
      <c r="A1246" s="6">
        <v>39616</v>
      </c>
      <c r="B1246" s="3">
        <v>62.35</v>
      </c>
      <c r="C1246" s="3">
        <v>62.35</v>
      </c>
      <c r="D1246" s="3">
        <v>62.2</v>
      </c>
      <c r="E1246" s="3">
        <v>62.2</v>
      </c>
      <c r="F1246" s="3">
        <v>5</v>
      </c>
      <c r="G1246" s="3">
        <v>62.2</v>
      </c>
    </row>
    <row r="1247" spans="1:7" x14ac:dyDescent="0.3">
      <c r="A1247" s="6">
        <v>39617</v>
      </c>
      <c r="B1247" s="3">
        <v>62</v>
      </c>
      <c r="C1247" s="3">
        <v>62.8</v>
      </c>
      <c r="D1247" s="3">
        <v>62</v>
      </c>
      <c r="E1247" s="3">
        <v>62.8</v>
      </c>
      <c r="F1247" s="3">
        <v>14</v>
      </c>
      <c r="G1247" s="3">
        <v>63.03</v>
      </c>
    </row>
    <row r="1248" spans="1:7" x14ac:dyDescent="0.3">
      <c r="A1248" s="6">
        <v>39618</v>
      </c>
      <c r="B1248" s="3">
        <v>63</v>
      </c>
      <c r="C1248" s="3">
        <v>64</v>
      </c>
      <c r="D1248" s="3">
        <v>63</v>
      </c>
      <c r="E1248" s="3">
        <v>64</v>
      </c>
      <c r="F1248" s="3">
        <v>11</v>
      </c>
      <c r="G1248" s="3">
        <v>64.25</v>
      </c>
    </row>
    <row r="1249" spans="1:7" x14ac:dyDescent="0.3">
      <c r="A1249" s="6">
        <v>39619</v>
      </c>
      <c r="B1249" s="3">
        <v>62.75</v>
      </c>
      <c r="C1249" s="3">
        <v>62.75</v>
      </c>
      <c r="D1249" s="3">
        <v>62</v>
      </c>
      <c r="E1249" s="3">
        <v>62</v>
      </c>
      <c r="F1249" s="3">
        <v>18</v>
      </c>
      <c r="G1249" s="3">
        <v>63.55</v>
      </c>
    </row>
    <row r="1250" spans="1:7" x14ac:dyDescent="0.3">
      <c r="A1250" s="6">
        <v>39622</v>
      </c>
      <c r="B1250" s="3">
        <v>62.9</v>
      </c>
      <c r="C1250" s="3">
        <v>63.5</v>
      </c>
      <c r="D1250" s="3">
        <v>62</v>
      </c>
      <c r="E1250" s="3">
        <v>63</v>
      </c>
      <c r="F1250" s="3">
        <v>11</v>
      </c>
      <c r="G1250" s="3">
        <v>63.5</v>
      </c>
    </row>
    <row r="1251" spans="1:7" x14ac:dyDescent="0.3">
      <c r="A1251" s="6">
        <v>39623</v>
      </c>
      <c r="B1251" s="3">
        <v>63.75</v>
      </c>
      <c r="C1251" s="3">
        <v>63.75</v>
      </c>
      <c r="D1251" s="3">
        <v>63</v>
      </c>
      <c r="E1251" s="3">
        <v>63.05</v>
      </c>
      <c r="F1251" s="3">
        <v>28</v>
      </c>
      <c r="G1251" s="3">
        <v>63.05</v>
      </c>
    </row>
    <row r="1252" spans="1:7" x14ac:dyDescent="0.3">
      <c r="A1252" s="6">
        <v>39624</v>
      </c>
      <c r="B1252" s="3">
        <v>63.9</v>
      </c>
      <c r="C1252" s="3">
        <v>63.9</v>
      </c>
      <c r="D1252" s="3">
        <v>63.2</v>
      </c>
      <c r="E1252" s="3">
        <v>63.2</v>
      </c>
      <c r="F1252" s="3">
        <v>8</v>
      </c>
      <c r="G1252" s="3">
        <v>63.2</v>
      </c>
    </row>
    <row r="1253" spans="1:7" x14ac:dyDescent="0.3">
      <c r="A1253" s="6">
        <v>39625</v>
      </c>
      <c r="B1253" s="3">
        <v>62.75</v>
      </c>
      <c r="C1253" s="3">
        <v>62.75</v>
      </c>
      <c r="D1253" s="3">
        <v>62.75</v>
      </c>
      <c r="E1253" s="3">
        <v>62.75</v>
      </c>
      <c r="F1253" s="3">
        <v>2</v>
      </c>
      <c r="G1253" s="3">
        <v>63.7</v>
      </c>
    </row>
    <row r="1254" spans="1:7" x14ac:dyDescent="0.3">
      <c r="A1254" s="6">
        <v>39626</v>
      </c>
      <c r="B1254" s="3">
        <v>68</v>
      </c>
      <c r="C1254" s="3">
        <v>68</v>
      </c>
      <c r="D1254" s="3">
        <v>67.7</v>
      </c>
      <c r="E1254" s="3">
        <v>68</v>
      </c>
      <c r="F1254" s="3">
        <v>21</v>
      </c>
      <c r="G1254" s="3">
        <v>68</v>
      </c>
    </row>
    <row r="1255" spans="1:7" x14ac:dyDescent="0.3">
      <c r="A1255" s="6">
        <v>39629</v>
      </c>
      <c r="B1255" s="3">
        <v>69.2</v>
      </c>
      <c r="C1255" s="3">
        <v>69.3</v>
      </c>
      <c r="D1255" s="3">
        <v>69.2</v>
      </c>
      <c r="E1255" s="3">
        <v>69.25</v>
      </c>
      <c r="F1255" s="3">
        <v>7</v>
      </c>
      <c r="G1255" s="3">
        <v>69.25</v>
      </c>
    </row>
    <row r="1256" spans="1:7" x14ac:dyDescent="0.3">
      <c r="A1256" s="6">
        <v>39630</v>
      </c>
      <c r="B1256" s="3">
        <v>76</v>
      </c>
      <c r="C1256" s="3">
        <v>76</v>
      </c>
      <c r="D1256" s="3">
        <v>76</v>
      </c>
      <c r="E1256" s="3">
        <v>76</v>
      </c>
      <c r="F1256" s="3">
        <v>5</v>
      </c>
      <c r="G1256" s="3">
        <v>77.5</v>
      </c>
    </row>
    <row r="1257" spans="1:7" x14ac:dyDescent="0.3">
      <c r="A1257" s="6">
        <v>39631</v>
      </c>
      <c r="B1257" s="3">
        <v>76.599999999999994</v>
      </c>
      <c r="C1257" s="3">
        <v>76.599999999999994</v>
      </c>
      <c r="D1257" s="3">
        <v>68.849999999999994</v>
      </c>
      <c r="E1257" s="3">
        <v>69.5</v>
      </c>
      <c r="F1257" s="3">
        <v>106</v>
      </c>
      <c r="G1257" s="3">
        <v>71.28</v>
      </c>
    </row>
    <row r="1258" spans="1:7" x14ac:dyDescent="0.3">
      <c r="A1258" s="6">
        <v>39632</v>
      </c>
      <c r="B1258" s="3">
        <v>73.5</v>
      </c>
      <c r="C1258" s="3">
        <v>73.5</v>
      </c>
      <c r="D1258" s="3">
        <v>71.25</v>
      </c>
      <c r="E1258" s="3">
        <v>72.25</v>
      </c>
      <c r="F1258" s="3">
        <v>23</v>
      </c>
      <c r="G1258" s="3">
        <v>72.75</v>
      </c>
    </row>
    <row r="1259" spans="1:7" x14ac:dyDescent="0.3">
      <c r="A1259" s="6">
        <v>39633</v>
      </c>
      <c r="B1259" s="3">
        <v>74.25</v>
      </c>
      <c r="C1259" s="3">
        <v>74.25</v>
      </c>
      <c r="D1259" s="3">
        <v>73.5</v>
      </c>
      <c r="E1259" s="3">
        <v>74</v>
      </c>
      <c r="F1259" s="3">
        <v>7</v>
      </c>
      <c r="G1259" s="3">
        <v>74</v>
      </c>
    </row>
    <row r="1260" spans="1:7" x14ac:dyDescent="0.3">
      <c r="A1260" s="6">
        <v>39636</v>
      </c>
      <c r="B1260" s="3">
        <v>72</v>
      </c>
      <c r="C1260" s="3">
        <v>72</v>
      </c>
      <c r="D1260" s="3">
        <v>71.260000000000005</v>
      </c>
      <c r="E1260" s="3">
        <v>71.260000000000005</v>
      </c>
      <c r="F1260" s="3">
        <v>2</v>
      </c>
      <c r="G1260" s="3">
        <v>72.73</v>
      </c>
    </row>
    <row r="1261" spans="1:7" x14ac:dyDescent="0.3">
      <c r="A1261" s="6">
        <v>39637</v>
      </c>
      <c r="B1261" s="3">
        <v>71.75</v>
      </c>
      <c r="C1261" s="3">
        <v>71.75</v>
      </c>
      <c r="D1261" s="3">
        <v>66.7</v>
      </c>
      <c r="E1261" s="3">
        <v>66.7</v>
      </c>
      <c r="F1261" s="3">
        <v>30</v>
      </c>
      <c r="G1261" s="3">
        <v>67</v>
      </c>
    </row>
    <row r="1262" spans="1:7" x14ac:dyDescent="0.3">
      <c r="A1262" s="6">
        <v>39638</v>
      </c>
      <c r="B1262" s="3">
        <v>66.25</v>
      </c>
      <c r="C1262" s="3">
        <v>68.25</v>
      </c>
      <c r="D1262" s="3">
        <v>66.25</v>
      </c>
      <c r="E1262" s="3">
        <v>67.75</v>
      </c>
      <c r="F1262" s="3">
        <v>34</v>
      </c>
      <c r="G1262" s="3">
        <v>67.75</v>
      </c>
    </row>
    <row r="1263" spans="1:7" x14ac:dyDescent="0.3">
      <c r="A1263" s="6">
        <v>39639</v>
      </c>
      <c r="B1263" s="3">
        <v>63.9</v>
      </c>
      <c r="C1263" s="3">
        <v>63.9</v>
      </c>
      <c r="D1263" s="3">
        <v>63.5</v>
      </c>
      <c r="E1263" s="3">
        <v>63.5</v>
      </c>
      <c r="F1263" s="3">
        <v>5</v>
      </c>
      <c r="G1263" s="3">
        <v>66.03</v>
      </c>
    </row>
    <row r="1264" spans="1:7" x14ac:dyDescent="0.3">
      <c r="A1264" s="6">
        <v>39640</v>
      </c>
      <c r="B1264" s="3">
        <v>66.75</v>
      </c>
      <c r="C1264" s="3">
        <v>66.75</v>
      </c>
      <c r="D1264" s="3">
        <v>66.75</v>
      </c>
      <c r="E1264" s="3">
        <v>66.75</v>
      </c>
      <c r="F1264" s="3">
        <v>1</v>
      </c>
      <c r="G1264" s="3">
        <v>66.75</v>
      </c>
    </row>
    <row r="1265" spans="1:7" x14ac:dyDescent="0.3">
      <c r="A1265" s="6">
        <v>39643</v>
      </c>
      <c r="B1265" s="3">
        <v>65.55</v>
      </c>
      <c r="C1265" s="3">
        <v>65.900000000000006</v>
      </c>
      <c r="D1265" s="3">
        <v>65.5</v>
      </c>
      <c r="E1265" s="3">
        <v>65.900000000000006</v>
      </c>
      <c r="F1265" s="3">
        <v>21</v>
      </c>
      <c r="G1265" s="3">
        <v>66.88</v>
      </c>
    </row>
    <row r="1266" spans="1:7" x14ac:dyDescent="0.3">
      <c r="A1266" s="6">
        <v>39644</v>
      </c>
      <c r="B1266" s="3">
        <v>66.75</v>
      </c>
      <c r="C1266" s="3">
        <v>66.75</v>
      </c>
      <c r="D1266" s="3">
        <v>66.25</v>
      </c>
      <c r="E1266" s="3">
        <v>66.25</v>
      </c>
      <c r="F1266" s="3">
        <v>4</v>
      </c>
      <c r="G1266" s="3">
        <v>65.63</v>
      </c>
    </row>
    <row r="1267" spans="1:7" x14ac:dyDescent="0.3">
      <c r="A1267" s="6">
        <v>39645</v>
      </c>
      <c r="B1267" s="3">
        <v>67</v>
      </c>
      <c r="C1267" s="3">
        <v>67</v>
      </c>
      <c r="D1267" s="3">
        <v>67</v>
      </c>
      <c r="E1267" s="3">
        <v>67</v>
      </c>
      <c r="F1267" s="3">
        <v>5</v>
      </c>
      <c r="G1267" s="3">
        <v>69.38</v>
      </c>
    </row>
    <row r="1268" spans="1:7" x14ac:dyDescent="0.3">
      <c r="A1268" s="6">
        <v>39646</v>
      </c>
      <c r="B1268" s="3">
        <v>70</v>
      </c>
      <c r="C1268" s="3">
        <v>70</v>
      </c>
      <c r="D1268" s="3">
        <v>68.75</v>
      </c>
      <c r="E1268" s="3">
        <v>68.75</v>
      </c>
      <c r="F1268" s="3">
        <v>9</v>
      </c>
      <c r="G1268" s="3">
        <v>69.400000000000006</v>
      </c>
    </row>
    <row r="1269" spans="1:7" x14ac:dyDescent="0.3">
      <c r="A1269" s="6">
        <v>39647</v>
      </c>
      <c r="B1269" s="3">
        <v>66.5</v>
      </c>
      <c r="C1269" s="3">
        <v>66.5</v>
      </c>
      <c r="D1269" s="3">
        <v>65.849999999999994</v>
      </c>
      <c r="E1269" s="3">
        <v>65.849999999999994</v>
      </c>
      <c r="F1269" s="3">
        <v>32</v>
      </c>
      <c r="G1269" s="3">
        <v>65.849999999999994</v>
      </c>
    </row>
    <row r="1270" spans="1:7" x14ac:dyDescent="0.3">
      <c r="A1270" s="6">
        <v>39650</v>
      </c>
      <c r="B1270" s="3">
        <v>68</v>
      </c>
      <c r="C1270" s="3">
        <v>70</v>
      </c>
      <c r="D1270" s="3">
        <v>68</v>
      </c>
      <c r="E1270" s="3">
        <v>70</v>
      </c>
      <c r="F1270" s="3">
        <v>24</v>
      </c>
      <c r="G1270" s="3">
        <v>70</v>
      </c>
    </row>
    <row r="1271" spans="1:7" x14ac:dyDescent="0.3">
      <c r="A1271" s="6">
        <v>39651</v>
      </c>
      <c r="B1271" s="3">
        <v>70</v>
      </c>
      <c r="C1271" s="3">
        <v>70</v>
      </c>
      <c r="D1271" s="3">
        <v>70</v>
      </c>
      <c r="E1271" s="3">
        <v>70</v>
      </c>
      <c r="F1271" s="3">
        <v>2</v>
      </c>
      <c r="G1271" s="3">
        <v>70</v>
      </c>
    </row>
    <row r="1272" spans="1:7" x14ac:dyDescent="0.3">
      <c r="A1272" s="6">
        <v>39652</v>
      </c>
      <c r="B1272" s="3">
        <v>67.75</v>
      </c>
      <c r="C1272" s="3">
        <v>68.5</v>
      </c>
      <c r="D1272" s="3">
        <v>67.25</v>
      </c>
      <c r="E1272" s="3">
        <v>67.25</v>
      </c>
      <c r="F1272" s="3">
        <v>51</v>
      </c>
      <c r="G1272" s="3">
        <v>67.5</v>
      </c>
    </row>
    <row r="1273" spans="1:7" x14ac:dyDescent="0.3">
      <c r="A1273" s="6">
        <v>39653</v>
      </c>
      <c r="B1273" s="3">
        <v>68</v>
      </c>
      <c r="C1273" s="3">
        <v>68</v>
      </c>
      <c r="D1273" s="3">
        <v>68</v>
      </c>
      <c r="E1273" s="3">
        <v>68</v>
      </c>
      <c r="F1273" s="3">
        <v>5</v>
      </c>
      <c r="G1273" s="3">
        <v>68</v>
      </c>
    </row>
    <row r="1274" spans="1:7" x14ac:dyDescent="0.3">
      <c r="A1274" s="6">
        <v>39654</v>
      </c>
      <c r="B1274" s="3">
        <v>68</v>
      </c>
      <c r="C1274" s="3">
        <v>68</v>
      </c>
      <c r="D1274" s="3">
        <v>68</v>
      </c>
      <c r="E1274" s="3">
        <v>68</v>
      </c>
      <c r="F1274" s="3">
        <v>2</v>
      </c>
      <c r="G1274" s="3">
        <v>69.5</v>
      </c>
    </row>
    <row r="1275" spans="1:7" x14ac:dyDescent="0.3">
      <c r="A1275" s="6">
        <v>39657</v>
      </c>
      <c r="B1275" s="3">
        <v>66.75</v>
      </c>
      <c r="C1275" s="3">
        <v>66.75</v>
      </c>
      <c r="D1275" s="3">
        <v>66.5</v>
      </c>
      <c r="E1275" s="3">
        <v>66.5</v>
      </c>
      <c r="F1275" s="3">
        <v>4</v>
      </c>
      <c r="G1275" s="3">
        <v>66.5</v>
      </c>
    </row>
    <row r="1276" spans="1:7" x14ac:dyDescent="0.3">
      <c r="A1276" s="6">
        <v>39658</v>
      </c>
      <c r="B1276" s="3">
        <v>65.5</v>
      </c>
      <c r="C1276" s="3">
        <v>65.5</v>
      </c>
      <c r="D1276" s="3">
        <v>64.5</v>
      </c>
      <c r="E1276" s="3">
        <v>64.5</v>
      </c>
      <c r="F1276" s="3">
        <v>10</v>
      </c>
      <c r="G1276" s="3">
        <v>64.5</v>
      </c>
    </row>
    <row r="1277" spans="1:7" x14ac:dyDescent="0.3">
      <c r="A1277" s="6">
        <v>39659</v>
      </c>
      <c r="B1277" s="3">
        <v>64.5</v>
      </c>
      <c r="C1277" s="3">
        <v>64.760000000000005</v>
      </c>
      <c r="D1277" s="3">
        <v>63.8</v>
      </c>
      <c r="E1277" s="3">
        <v>63.85</v>
      </c>
      <c r="F1277" s="3">
        <v>61</v>
      </c>
      <c r="G1277" s="3">
        <v>63.85</v>
      </c>
    </row>
    <row r="1278" spans="1:7" x14ac:dyDescent="0.3">
      <c r="A1278" s="6">
        <v>39660</v>
      </c>
      <c r="B1278" s="3">
        <v>65.099999999999994</v>
      </c>
      <c r="C1278" s="3">
        <v>65.150000000000006</v>
      </c>
      <c r="D1278" s="3">
        <v>65.099999999999994</v>
      </c>
      <c r="E1278" s="3">
        <v>65.099999999999994</v>
      </c>
      <c r="F1278" s="3">
        <v>29</v>
      </c>
      <c r="G1278" s="3">
        <v>65.099999999999994</v>
      </c>
    </row>
    <row r="1279" spans="1:7" x14ac:dyDescent="0.3">
      <c r="A1279" s="6">
        <v>39661</v>
      </c>
      <c r="B1279" s="3">
        <v>65.95</v>
      </c>
      <c r="C1279" s="3">
        <v>65.95</v>
      </c>
      <c r="D1279" s="3">
        <v>65.95</v>
      </c>
      <c r="E1279" s="3">
        <v>65.95</v>
      </c>
      <c r="F1279" s="3">
        <v>0</v>
      </c>
      <c r="G1279" s="3">
        <v>65.95</v>
      </c>
    </row>
    <row r="1280" spans="1:7" x14ac:dyDescent="0.3">
      <c r="A1280" s="6">
        <v>39664</v>
      </c>
      <c r="B1280" s="3">
        <v>63.5</v>
      </c>
      <c r="C1280" s="3">
        <v>63.85</v>
      </c>
      <c r="D1280" s="3">
        <v>63.5</v>
      </c>
      <c r="E1280" s="3">
        <v>63.85</v>
      </c>
      <c r="F1280" s="3">
        <v>17</v>
      </c>
      <c r="G1280" s="3">
        <v>63.85</v>
      </c>
    </row>
    <row r="1281" spans="1:7" x14ac:dyDescent="0.3">
      <c r="A1281" s="6">
        <v>39665</v>
      </c>
      <c r="B1281" s="3">
        <v>63</v>
      </c>
      <c r="C1281" s="3">
        <v>63.5</v>
      </c>
      <c r="D1281" s="3">
        <v>62.75</v>
      </c>
      <c r="E1281" s="3">
        <v>63.4</v>
      </c>
      <c r="F1281" s="3">
        <v>22</v>
      </c>
      <c r="G1281" s="3">
        <v>63.4</v>
      </c>
    </row>
    <row r="1282" spans="1:7" x14ac:dyDescent="0.3">
      <c r="A1282" s="6">
        <v>39666</v>
      </c>
      <c r="B1282" s="3">
        <v>63.5</v>
      </c>
      <c r="C1282" s="3">
        <v>63.5</v>
      </c>
      <c r="D1282" s="3">
        <v>63.5</v>
      </c>
      <c r="E1282" s="3">
        <v>63.5</v>
      </c>
      <c r="F1282" s="3">
        <v>5</v>
      </c>
      <c r="G1282" s="3">
        <v>65.75</v>
      </c>
    </row>
    <row r="1283" spans="1:7" x14ac:dyDescent="0.3">
      <c r="A1283" s="6">
        <v>39667</v>
      </c>
      <c r="B1283" s="3">
        <v>66</v>
      </c>
      <c r="C1283" s="3">
        <v>66</v>
      </c>
      <c r="D1283" s="3">
        <v>65.849999999999994</v>
      </c>
      <c r="E1283" s="3">
        <v>65.849999999999994</v>
      </c>
      <c r="F1283" s="3">
        <v>13</v>
      </c>
      <c r="G1283" s="3">
        <v>65.849999999999994</v>
      </c>
    </row>
    <row r="1284" spans="1:7" x14ac:dyDescent="0.3">
      <c r="A1284" s="6">
        <v>39668</v>
      </c>
      <c r="B1284" s="3">
        <v>64</v>
      </c>
      <c r="C1284" s="3">
        <v>64</v>
      </c>
      <c r="D1284" s="3">
        <v>64</v>
      </c>
      <c r="E1284" s="3">
        <v>64</v>
      </c>
      <c r="F1284" s="3">
        <v>1</v>
      </c>
      <c r="G1284" s="3">
        <v>65.48</v>
      </c>
    </row>
    <row r="1285" spans="1:7" x14ac:dyDescent="0.3">
      <c r="A1285" s="6">
        <v>39671</v>
      </c>
      <c r="B1285" s="3">
        <v>66.599999999999994</v>
      </c>
      <c r="C1285" s="3">
        <v>66.599999999999994</v>
      </c>
      <c r="D1285" s="3">
        <v>66</v>
      </c>
      <c r="E1285" s="3">
        <v>66</v>
      </c>
      <c r="F1285" s="3">
        <v>18</v>
      </c>
      <c r="G1285" s="3">
        <v>66.650000000000006</v>
      </c>
    </row>
    <row r="1286" spans="1:7" x14ac:dyDescent="0.3">
      <c r="A1286" s="6">
        <v>39672</v>
      </c>
      <c r="B1286" s="3">
        <v>67.349999999999994</v>
      </c>
      <c r="C1286" s="3">
        <v>68</v>
      </c>
      <c r="D1286" s="3">
        <v>67.349999999999994</v>
      </c>
      <c r="E1286" s="3">
        <v>68</v>
      </c>
      <c r="F1286" s="3">
        <v>31</v>
      </c>
      <c r="G1286" s="3">
        <v>68</v>
      </c>
    </row>
    <row r="1287" spans="1:7" x14ac:dyDescent="0.3">
      <c r="A1287" s="6">
        <v>39673</v>
      </c>
      <c r="B1287" s="3">
        <v>69.25</v>
      </c>
      <c r="C1287" s="3">
        <v>69.5</v>
      </c>
      <c r="D1287" s="3">
        <v>69</v>
      </c>
      <c r="E1287" s="3">
        <v>69.5</v>
      </c>
      <c r="F1287" s="3">
        <v>134</v>
      </c>
      <c r="G1287" s="3">
        <v>69.349999999999994</v>
      </c>
    </row>
    <row r="1288" spans="1:7" x14ac:dyDescent="0.3">
      <c r="A1288" s="6">
        <v>39674</v>
      </c>
      <c r="B1288" s="3">
        <v>69.400000000000006</v>
      </c>
      <c r="C1288" s="3">
        <v>70</v>
      </c>
      <c r="D1288" s="3">
        <v>69.400000000000006</v>
      </c>
      <c r="E1288" s="3">
        <v>70</v>
      </c>
      <c r="F1288" s="3">
        <v>65</v>
      </c>
      <c r="G1288" s="3">
        <v>70</v>
      </c>
    </row>
    <row r="1289" spans="1:7" x14ac:dyDescent="0.3">
      <c r="A1289" s="6">
        <v>39675</v>
      </c>
      <c r="B1289" s="3">
        <v>71</v>
      </c>
      <c r="C1289" s="3">
        <v>71</v>
      </c>
      <c r="D1289" s="3">
        <v>70</v>
      </c>
      <c r="E1289" s="3">
        <v>70.400000000000006</v>
      </c>
      <c r="F1289" s="3">
        <v>31</v>
      </c>
      <c r="G1289" s="3">
        <v>70.400000000000006</v>
      </c>
    </row>
    <row r="1290" spans="1:7" x14ac:dyDescent="0.3">
      <c r="A1290" s="6">
        <v>39678</v>
      </c>
      <c r="B1290" s="3">
        <v>71.75</v>
      </c>
      <c r="C1290" s="3">
        <v>73.349999999999994</v>
      </c>
      <c r="D1290" s="3">
        <v>71.75</v>
      </c>
      <c r="E1290" s="3">
        <v>73.349999999999994</v>
      </c>
      <c r="F1290" s="3">
        <v>67</v>
      </c>
      <c r="G1290" s="3">
        <v>73.349999999999994</v>
      </c>
    </row>
    <row r="1291" spans="1:7" x14ac:dyDescent="0.3">
      <c r="A1291" s="6">
        <v>39679</v>
      </c>
      <c r="B1291" s="3">
        <v>74.5</v>
      </c>
      <c r="C1291" s="3">
        <v>74.5</v>
      </c>
      <c r="D1291" s="3">
        <v>73.75</v>
      </c>
      <c r="E1291" s="3">
        <v>74.099999999999994</v>
      </c>
      <c r="F1291" s="3">
        <v>127</v>
      </c>
      <c r="G1291" s="3">
        <v>74.25</v>
      </c>
    </row>
    <row r="1292" spans="1:7" x14ac:dyDescent="0.3">
      <c r="A1292" s="6">
        <v>39680</v>
      </c>
      <c r="B1292" s="3">
        <v>75</v>
      </c>
      <c r="C1292" s="3">
        <v>76.25</v>
      </c>
      <c r="D1292" s="3">
        <v>75</v>
      </c>
      <c r="E1292" s="3">
        <v>75.5</v>
      </c>
      <c r="F1292" s="3">
        <v>46</v>
      </c>
      <c r="G1292" s="3">
        <v>75.8</v>
      </c>
    </row>
    <row r="1293" spans="1:7" x14ac:dyDescent="0.3">
      <c r="A1293" s="6">
        <v>39681</v>
      </c>
      <c r="B1293" s="3">
        <v>75.5</v>
      </c>
      <c r="C1293" s="3">
        <v>75.5</v>
      </c>
      <c r="D1293" s="3">
        <v>75</v>
      </c>
      <c r="E1293" s="3">
        <v>75.5</v>
      </c>
      <c r="F1293" s="3">
        <v>65</v>
      </c>
      <c r="G1293" s="3">
        <v>75.5</v>
      </c>
    </row>
    <row r="1294" spans="1:7" x14ac:dyDescent="0.3">
      <c r="A1294" s="6">
        <v>39682</v>
      </c>
      <c r="B1294" s="3">
        <v>76.3</v>
      </c>
      <c r="C1294" s="3">
        <v>76.3</v>
      </c>
      <c r="D1294" s="3">
        <v>75.5</v>
      </c>
      <c r="E1294" s="3">
        <v>76.099999999999994</v>
      </c>
      <c r="F1294" s="3">
        <v>48</v>
      </c>
      <c r="G1294" s="3">
        <v>76.099999999999994</v>
      </c>
    </row>
    <row r="1295" spans="1:7" x14ac:dyDescent="0.3">
      <c r="A1295" s="6">
        <v>39685</v>
      </c>
      <c r="B1295" s="3">
        <v>74.75</v>
      </c>
      <c r="C1295" s="3">
        <v>74.75</v>
      </c>
      <c r="D1295" s="3">
        <v>74</v>
      </c>
      <c r="E1295" s="3">
        <v>74</v>
      </c>
      <c r="F1295" s="3">
        <v>115</v>
      </c>
      <c r="G1295" s="3">
        <v>74.010000000000005</v>
      </c>
    </row>
    <row r="1296" spans="1:7" x14ac:dyDescent="0.3">
      <c r="A1296" s="6">
        <v>39686</v>
      </c>
      <c r="B1296" s="3">
        <v>75.150000000000006</v>
      </c>
      <c r="C1296" s="3">
        <v>76.25</v>
      </c>
      <c r="D1296" s="3">
        <v>75.150000000000006</v>
      </c>
      <c r="E1296" s="3">
        <v>75.75</v>
      </c>
      <c r="F1296" s="3">
        <v>82</v>
      </c>
      <c r="G1296" s="3">
        <v>75.75</v>
      </c>
    </row>
    <row r="1297" spans="1:7" x14ac:dyDescent="0.3">
      <c r="A1297" s="6">
        <v>39687</v>
      </c>
      <c r="B1297" s="3">
        <v>75.75</v>
      </c>
      <c r="C1297" s="3">
        <v>75.95</v>
      </c>
      <c r="D1297" s="3">
        <v>75.7</v>
      </c>
      <c r="E1297" s="3">
        <v>75.900000000000006</v>
      </c>
      <c r="F1297" s="3">
        <v>200</v>
      </c>
      <c r="G1297" s="3">
        <v>75.8</v>
      </c>
    </row>
    <row r="1298" spans="1:7" x14ac:dyDescent="0.3">
      <c r="A1298" s="6">
        <v>39688</v>
      </c>
      <c r="B1298" s="3">
        <v>76.599999999999994</v>
      </c>
      <c r="C1298" s="3">
        <v>77</v>
      </c>
      <c r="D1298" s="3">
        <v>76.599999999999994</v>
      </c>
      <c r="E1298" s="3">
        <v>77</v>
      </c>
      <c r="F1298" s="3">
        <v>119</v>
      </c>
      <c r="G1298" s="3">
        <v>77</v>
      </c>
    </row>
    <row r="1299" spans="1:7" x14ac:dyDescent="0.3">
      <c r="A1299" s="6">
        <v>39689</v>
      </c>
      <c r="B1299" s="3">
        <v>76.099999999999994</v>
      </c>
      <c r="C1299" s="3">
        <v>76.5</v>
      </c>
      <c r="D1299" s="3">
        <v>75.599999999999994</v>
      </c>
      <c r="E1299" s="3">
        <v>76.5</v>
      </c>
      <c r="F1299" s="3">
        <v>35</v>
      </c>
      <c r="G1299" s="3">
        <v>76.25</v>
      </c>
    </row>
    <row r="1300" spans="1:7" x14ac:dyDescent="0.3">
      <c r="A1300" s="6">
        <v>39692</v>
      </c>
      <c r="B1300" s="3">
        <v>77.5</v>
      </c>
      <c r="C1300" s="3">
        <v>77.5</v>
      </c>
      <c r="D1300" s="3">
        <v>77</v>
      </c>
      <c r="E1300" s="3">
        <v>77</v>
      </c>
      <c r="F1300" s="3">
        <v>17</v>
      </c>
      <c r="G1300" s="3">
        <v>77</v>
      </c>
    </row>
    <row r="1301" spans="1:7" x14ac:dyDescent="0.3">
      <c r="A1301" s="6">
        <v>39693</v>
      </c>
      <c r="B1301" s="3">
        <v>76</v>
      </c>
      <c r="C1301" s="3">
        <v>76.25</v>
      </c>
      <c r="D1301" s="3">
        <v>75.900000000000006</v>
      </c>
      <c r="E1301" s="3">
        <v>75.900000000000006</v>
      </c>
      <c r="F1301" s="3">
        <v>31</v>
      </c>
      <c r="G1301" s="3">
        <v>75.900000000000006</v>
      </c>
    </row>
    <row r="1302" spans="1:7" x14ac:dyDescent="0.3">
      <c r="A1302" s="6">
        <v>39694</v>
      </c>
      <c r="B1302" s="3">
        <v>78</v>
      </c>
      <c r="C1302" s="3">
        <v>78.5</v>
      </c>
      <c r="D1302" s="3">
        <v>78</v>
      </c>
      <c r="E1302" s="3">
        <v>78.5</v>
      </c>
      <c r="F1302" s="3">
        <v>25</v>
      </c>
      <c r="G1302" s="3">
        <v>78.5</v>
      </c>
    </row>
    <row r="1303" spans="1:7" x14ac:dyDescent="0.3">
      <c r="A1303" s="6">
        <v>39695</v>
      </c>
      <c r="B1303" s="3">
        <v>79.5</v>
      </c>
      <c r="C1303" s="3">
        <v>79.5</v>
      </c>
      <c r="D1303" s="3">
        <v>79.25</v>
      </c>
      <c r="E1303" s="3">
        <v>79.25</v>
      </c>
      <c r="F1303" s="3">
        <v>43</v>
      </c>
      <c r="G1303" s="3">
        <v>79.33</v>
      </c>
    </row>
    <row r="1304" spans="1:7" x14ac:dyDescent="0.3">
      <c r="A1304" s="6">
        <v>39696</v>
      </c>
      <c r="B1304" s="3">
        <v>77.5</v>
      </c>
      <c r="C1304" s="3">
        <v>77.5</v>
      </c>
      <c r="D1304" s="3">
        <v>76.900000000000006</v>
      </c>
      <c r="E1304" s="3">
        <v>76.900000000000006</v>
      </c>
      <c r="F1304" s="3">
        <v>51</v>
      </c>
      <c r="G1304" s="3">
        <v>77</v>
      </c>
    </row>
    <row r="1305" spans="1:7" x14ac:dyDescent="0.3">
      <c r="A1305" s="6">
        <v>39699</v>
      </c>
      <c r="B1305" s="3">
        <v>79</v>
      </c>
      <c r="C1305" s="3">
        <v>79</v>
      </c>
      <c r="D1305" s="3">
        <v>79</v>
      </c>
      <c r="E1305" s="3">
        <v>79</v>
      </c>
      <c r="F1305" s="3">
        <v>10</v>
      </c>
      <c r="G1305" s="3">
        <v>78.3</v>
      </c>
    </row>
    <row r="1306" spans="1:7" x14ac:dyDescent="0.3">
      <c r="A1306" s="6">
        <v>39700</v>
      </c>
      <c r="B1306" s="3">
        <v>77.3</v>
      </c>
      <c r="C1306" s="3">
        <v>77.3</v>
      </c>
      <c r="D1306" s="3">
        <v>74.5</v>
      </c>
      <c r="E1306" s="3">
        <v>74.5</v>
      </c>
      <c r="F1306" s="3">
        <v>55</v>
      </c>
      <c r="G1306" s="3">
        <v>74.930000000000007</v>
      </c>
    </row>
    <row r="1307" spans="1:7" x14ac:dyDescent="0.3">
      <c r="A1307" s="6">
        <v>39701</v>
      </c>
      <c r="B1307" s="3">
        <v>76</v>
      </c>
      <c r="C1307" s="3">
        <v>76</v>
      </c>
      <c r="D1307" s="3">
        <v>72.5</v>
      </c>
      <c r="E1307" s="3">
        <v>72.5</v>
      </c>
      <c r="F1307" s="3">
        <v>0</v>
      </c>
      <c r="G1307" s="3">
        <v>73</v>
      </c>
    </row>
    <row r="1308" spans="1:7" x14ac:dyDescent="0.3">
      <c r="A1308" s="6">
        <v>39702</v>
      </c>
      <c r="B1308" s="3">
        <v>76</v>
      </c>
      <c r="C1308" s="3">
        <v>76</v>
      </c>
      <c r="D1308" s="3">
        <v>71.75</v>
      </c>
      <c r="E1308" s="3">
        <v>71.75</v>
      </c>
      <c r="F1308" s="3">
        <v>13</v>
      </c>
      <c r="G1308" s="3">
        <v>71.5</v>
      </c>
    </row>
    <row r="1309" spans="1:7" x14ac:dyDescent="0.3">
      <c r="A1309" s="6">
        <v>39703</v>
      </c>
      <c r="B1309" s="3">
        <v>73.5</v>
      </c>
      <c r="C1309" s="3">
        <v>73.900000000000006</v>
      </c>
      <c r="D1309" s="3">
        <v>73.5</v>
      </c>
      <c r="E1309" s="3">
        <v>73.900000000000006</v>
      </c>
      <c r="F1309" s="3">
        <v>13</v>
      </c>
      <c r="G1309" s="3">
        <v>73.900000000000006</v>
      </c>
    </row>
    <row r="1310" spans="1:7" x14ac:dyDescent="0.3">
      <c r="A1310" s="6">
        <v>39706</v>
      </c>
      <c r="B1310" s="3">
        <v>71.75</v>
      </c>
      <c r="C1310" s="3">
        <v>72</v>
      </c>
      <c r="D1310" s="3">
        <v>71.5</v>
      </c>
      <c r="E1310" s="3">
        <v>71.5</v>
      </c>
      <c r="F1310" s="3">
        <v>30</v>
      </c>
      <c r="G1310" s="3">
        <v>72</v>
      </c>
    </row>
    <row r="1311" spans="1:7" x14ac:dyDescent="0.3">
      <c r="A1311" s="6">
        <v>39707</v>
      </c>
      <c r="B1311" s="3">
        <v>69.5</v>
      </c>
      <c r="C1311" s="3">
        <v>70</v>
      </c>
      <c r="D1311" s="3">
        <v>69.5</v>
      </c>
      <c r="E1311" s="3">
        <v>69.55</v>
      </c>
      <c r="F1311" s="3">
        <v>37</v>
      </c>
      <c r="G1311" s="3">
        <v>69.650000000000006</v>
      </c>
    </row>
    <row r="1312" spans="1:7" x14ac:dyDescent="0.3">
      <c r="A1312" s="6">
        <v>39708</v>
      </c>
      <c r="B1312" s="3">
        <v>71.5</v>
      </c>
      <c r="C1312" s="3">
        <v>71.5</v>
      </c>
      <c r="D1312" s="3">
        <v>71.5</v>
      </c>
      <c r="E1312" s="3">
        <v>71.5</v>
      </c>
      <c r="F1312" s="3">
        <v>9</v>
      </c>
      <c r="G1312" s="3">
        <v>71.13</v>
      </c>
    </row>
    <row r="1313" spans="1:7" x14ac:dyDescent="0.3">
      <c r="A1313" s="6">
        <v>39709</v>
      </c>
      <c r="B1313" s="3">
        <v>73.900000000000006</v>
      </c>
      <c r="C1313" s="3">
        <v>75.05</v>
      </c>
      <c r="D1313" s="3">
        <v>73.900000000000006</v>
      </c>
      <c r="E1313" s="3">
        <v>74</v>
      </c>
      <c r="F1313" s="3">
        <v>50</v>
      </c>
      <c r="G1313" s="3">
        <v>73</v>
      </c>
    </row>
    <row r="1314" spans="1:7" x14ac:dyDescent="0.3">
      <c r="A1314" s="6">
        <v>39710</v>
      </c>
      <c r="B1314" s="3">
        <v>77.2</v>
      </c>
      <c r="C1314" s="3">
        <v>78</v>
      </c>
      <c r="D1314" s="3">
        <v>77.099999999999994</v>
      </c>
      <c r="E1314" s="3">
        <v>78</v>
      </c>
      <c r="F1314" s="3">
        <v>33</v>
      </c>
      <c r="G1314" s="3">
        <v>78</v>
      </c>
    </row>
    <row r="1315" spans="1:7" x14ac:dyDescent="0.3">
      <c r="A1315" s="6">
        <v>39713</v>
      </c>
      <c r="B1315" s="3">
        <v>78.5</v>
      </c>
      <c r="C1315" s="3">
        <v>78.5</v>
      </c>
      <c r="D1315" s="3">
        <v>78.5</v>
      </c>
      <c r="E1315" s="3">
        <v>78.5</v>
      </c>
      <c r="F1315" s="3">
        <v>10</v>
      </c>
      <c r="G1315" s="3">
        <v>77.13</v>
      </c>
    </row>
    <row r="1316" spans="1:7" x14ac:dyDescent="0.3">
      <c r="A1316" s="6">
        <v>39714</v>
      </c>
      <c r="B1316" s="3">
        <v>78</v>
      </c>
      <c r="C1316" s="3">
        <v>78.849999999999994</v>
      </c>
      <c r="D1316" s="3">
        <v>77.95</v>
      </c>
      <c r="E1316" s="3">
        <v>77.95</v>
      </c>
      <c r="F1316" s="3">
        <v>53</v>
      </c>
      <c r="G1316" s="3">
        <v>77.95</v>
      </c>
    </row>
    <row r="1317" spans="1:7" x14ac:dyDescent="0.3">
      <c r="A1317" s="6">
        <v>39715</v>
      </c>
      <c r="B1317" s="3">
        <v>76</v>
      </c>
      <c r="C1317" s="3">
        <v>76</v>
      </c>
      <c r="D1317" s="3">
        <v>75.5</v>
      </c>
      <c r="E1317" s="3">
        <v>76</v>
      </c>
      <c r="F1317" s="3">
        <v>32</v>
      </c>
      <c r="G1317" s="3">
        <v>76</v>
      </c>
    </row>
    <row r="1318" spans="1:7" x14ac:dyDescent="0.3">
      <c r="A1318" s="6">
        <v>39716</v>
      </c>
      <c r="B1318" s="3">
        <v>73.5</v>
      </c>
      <c r="C1318" s="3">
        <v>73.5</v>
      </c>
      <c r="D1318" s="3">
        <v>72.5</v>
      </c>
      <c r="E1318" s="3">
        <v>72.849999999999994</v>
      </c>
      <c r="F1318" s="3">
        <v>45</v>
      </c>
      <c r="G1318" s="3">
        <v>71.900000000000006</v>
      </c>
    </row>
    <row r="1319" spans="1:7" x14ac:dyDescent="0.3">
      <c r="A1319" s="6">
        <v>39717</v>
      </c>
      <c r="B1319" s="3">
        <v>72.5</v>
      </c>
      <c r="C1319" s="3">
        <v>72.5</v>
      </c>
      <c r="D1319" s="3">
        <v>71.900000000000006</v>
      </c>
      <c r="E1319" s="3">
        <v>71.900000000000006</v>
      </c>
      <c r="F1319" s="3">
        <v>4</v>
      </c>
      <c r="G1319" s="3">
        <v>71.83</v>
      </c>
    </row>
    <row r="1320" spans="1:7" x14ac:dyDescent="0.3">
      <c r="A1320" s="6">
        <v>39720</v>
      </c>
      <c r="B1320" s="3">
        <v>70.25</v>
      </c>
      <c r="C1320" s="3">
        <v>70.25</v>
      </c>
      <c r="D1320" s="3">
        <v>68.95</v>
      </c>
      <c r="E1320" s="3">
        <v>68.95</v>
      </c>
      <c r="F1320" s="3">
        <v>13</v>
      </c>
      <c r="G1320" s="3">
        <v>67.98</v>
      </c>
    </row>
    <row r="1321" spans="1:7" x14ac:dyDescent="0.3">
      <c r="A1321" s="6">
        <v>39721</v>
      </c>
      <c r="B1321" s="3">
        <v>65</v>
      </c>
      <c r="C1321" s="3">
        <v>68.349999999999994</v>
      </c>
      <c r="D1321" s="3">
        <v>65</v>
      </c>
      <c r="E1321" s="3">
        <v>68.349999999999994</v>
      </c>
      <c r="F1321" s="3">
        <v>84</v>
      </c>
      <c r="G1321" s="3">
        <v>68.349999999999994</v>
      </c>
    </row>
    <row r="1322" spans="1:7" x14ac:dyDescent="0.3">
      <c r="A1322" s="6">
        <v>39722</v>
      </c>
      <c r="B1322" s="3">
        <v>70</v>
      </c>
      <c r="C1322" s="3">
        <v>70</v>
      </c>
      <c r="D1322" s="3">
        <v>70</v>
      </c>
      <c r="E1322" s="3">
        <v>70</v>
      </c>
      <c r="F1322" s="3">
        <v>5</v>
      </c>
      <c r="G1322" s="3">
        <v>70</v>
      </c>
    </row>
    <row r="1323" spans="1:7" x14ac:dyDescent="0.3">
      <c r="A1323" s="6">
        <v>39723</v>
      </c>
      <c r="B1323" s="3">
        <v>72</v>
      </c>
      <c r="C1323" s="3">
        <v>72</v>
      </c>
      <c r="D1323" s="3">
        <v>72</v>
      </c>
      <c r="E1323" s="3">
        <v>72</v>
      </c>
      <c r="F1323" s="3">
        <v>2</v>
      </c>
      <c r="G1323" s="3">
        <v>72</v>
      </c>
    </row>
    <row r="1324" spans="1:7" x14ac:dyDescent="0.3">
      <c r="A1324" s="6">
        <v>39724</v>
      </c>
      <c r="B1324" s="3">
        <v>71.5</v>
      </c>
      <c r="C1324" s="3">
        <v>71.5</v>
      </c>
      <c r="D1324" s="3">
        <v>71.2</v>
      </c>
      <c r="E1324" s="3">
        <v>71.2</v>
      </c>
      <c r="F1324" s="3">
        <v>7</v>
      </c>
      <c r="G1324" s="3">
        <v>69.98</v>
      </c>
    </row>
    <row r="1325" spans="1:7" x14ac:dyDescent="0.3">
      <c r="A1325" s="6">
        <v>39727</v>
      </c>
      <c r="B1325" s="3">
        <v>69</v>
      </c>
      <c r="C1325" s="3">
        <v>69</v>
      </c>
      <c r="D1325" s="3">
        <v>68</v>
      </c>
      <c r="E1325" s="3">
        <v>68</v>
      </c>
      <c r="F1325" s="3">
        <v>6</v>
      </c>
      <c r="G1325" s="3">
        <v>69.13</v>
      </c>
    </row>
    <row r="1326" spans="1:7" x14ac:dyDescent="0.3">
      <c r="A1326" s="6">
        <v>39728</v>
      </c>
      <c r="B1326" s="3">
        <v>68.75</v>
      </c>
      <c r="C1326" s="3">
        <v>68.75</v>
      </c>
      <c r="D1326" s="3">
        <v>68.7</v>
      </c>
      <c r="E1326" s="3">
        <v>68.7</v>
      </c>
      <c r="F1326" s="3">
        <v>6</v>
      </c>
      <c r="G1326" s="3">
        <v>68.7</v>
      </c>
    </row>
    <row r="1327" spans="1:7" x14ac:dyDescent="0.3">
      <c r="A1327" s="6">
        <v>39729</v>
      </c>
      <c r="B1327" s="3">
        <v>67</v>
      </c>
      <c r="C1327" s="3">
        <v>67</v>
      </c>
      <c r="D1327" s="3">
        <v>67</v>
      </c>
      <c r="E1327" s="3">
        <v>67</v>
      </c>
      <c r="F1327" s="3">
        <v>8</v>
      </c>
      <c r="G1327" s="3">
        <v>66.28</v>
      </c>
    </row>
    <row r="1328" spans="1:7" x14ac:dyDescent="0.3">
      <c r="A1328" s="6">
        <v>39730</v>
      </c>
      <c r="B1328" s="3">
        <v>67.75</v>
      </c>
      <c r="C1328" s="3">
        <v>68.5</v>
      </c>
      <c r="D1328" s="3">
        <v>67.75</v>
      </c>
      <c r="E1328" s="3">
        <v>68.5</v>
      </c>
      <c r="F1328" s="3">
        <v>6</v>
      </c>
      <c r="G1328" s="3">
        <v>67.599999999999994</v>
      </c>
    </row>
    <row r="1329" spans="1:7" x14ac:dyDescent="0.3">
      <c r="A1329" s="6">
        <v>39731</v>
      </c>
      <c r="B1329" s="3">
        <v>64.5</v>
      </c>
      <c r="C1329" s="3">
        <v>64.5</v>
      </c>
      <c r="D1329" s="3">
        <v>63.5</v>
      </c>
      <c r="E1329" s="3">
        <v>64.150000000000006</v>
      </c>
      <c r="F1329" s="3">
        <v>42</v>
      </c>
      <c r="G1329" s="3">
        <v>62.75</v>
      </c>
    </row>
    <row r="1330" spans="1:7" x14ac:dyDescent="0.3">
      <c r="A1330" s="6">
        <v>39734</v>
      </c>
      <c r="B1330" s="3">
        <v>63.25</v>
      </c>
      <c r="C1330" s="3">
        <v>63.25</v>
      </c>
      <c r="D1330" s="3">
        <v>61.65</v>
      </c>
      <c r="E1330" s="3">
        <v>61.65</v>
      </c>
      <c r="F1330" s="3">
        <v>8</v>
      </c>
      <c r="G1330" s="3">
        <v>61.38</v>
      </c>
    </row>
    <row r="1331" spans="1:7" x14ac:dyDescent="0.3">
      <c r="A1331" s="6">
        <v>39735</v>
      </c>
      <c r="B1331" s="3">
        <v>62.5</v>
      </c>
      <c r="C1331" s="3">
        <v>62.5</v>
      </c>
      <c r="D1331" s="3">
        <v>62.5</v>
      </c>
      <c r="E1331" s="3">
        <v>62.5</v>
      </c>
      <c r="F1331" s="3">
        <v>5</v>
      </c>
      <c r="G1331" s="3">
        <v>62.23</v>
      </c>
    </row>
    <row r="1332" spans="1:7" x14ac:dyDescent="0.3">
      <c r="A1332" s="6">
        <v>39736</v>
      </c>
      <c r="B1332" s="3">
        <v>62</v>
      </c>
      <c r="C1332" s="3">
        <v>62</v>
      </c>
      <c r="D1332" s="3">
        <v>60</v>
      </c>
      <c r="E1332" s="3">
        <v>60</v>
      </c>
      <c r="F1332" s="3">
        <v>23</v>
      </c>
      <c r="G1332" s="3">
        <v>60</v>
      </c>
    </row>
    <row r="1333" spans="1:7" x14ac:dyDescent="0.3">
      <c r="A1333" s="6">
        <v>39737</v>
      </c>
      <c r="B1333" s="3">
        <v>56.75</v>
      </c>
      <c r="C1333" s="3">
        <v>57.5</v>
      </c>
      <c r="D1333" s="3">
        <v>56</v>
      </c>
      <c r="E1333" s="3">
        <v>57</v>
      </c>
      <c r="F1333" s="3">
        <v>24</v>
      </c>
      <c r="G1333" s="3">
        <v>57</v>
      </c>
    </row>
    <row r="1334" spans="1:7" x14ac:dyDescent="0.3">
      <c r="A1334" s="6">
        <v>39738</v>
      </c>
      <c r="B1334" s="3">
        <v>57</v>
      </c>
      <c r="C1334" s="3">
        <v>57</v>
      </c>
      <c r="D1334" s="3">
        <v>56.5</v>
      </c>
      <c r="E1334" s="3">
        <v>56.5</v>
      </c>
      <c r="F1334" s="3">
        <v>7</v>
      </c>
      <c r="G1334" s="3">
        <v>56.5</v>
      </c>
    </row>
    <row r="1335" spans="1:7" x14ac:dyDescent="0.3">
      <c r="A1335" s="6">
        <v>39741</v>
      </c>
      <c r="B1335" s="3">
        <v>55</v>
      </c>
      <c r="C1335" s="3">
        <v>56.9</v>
      </c>
      <c r="D1335" s="3">
        <v>55</v>
      </c>
      <c r="E1335" s="3">
        <v>56.9</v>
      </c>
      <c r="F1335" s="3">
        <v>14</v>
      </c>
      <c r="G1335" s="3">
        <v>57.05</v>
      </c>
    </row>
    <row r="1336" spans="1:7" x14ac:dyDescent="0.3">
      <c r="A1336" s="6">
        <v>39742</v>
      </c>
      <c r="B1336" s="3">
        <v>59</v>
      </c>
      <c r="C1336" s="3">
        <v>59.75</v>
      </c>
      <c r="D1336" s="3">
        <v>59</v>
      </c>
      <c r="E1336" s="3">
        <v>59.75</v>
      </c>
      <c r="F1336" s="3">
        <v>7</v>
      </c>
      <c r="G1336" s="3">
        <v>59.75</v>
      </c>
    </row>
    <row r="1337" spans="1:7" x14ac:dyDescent="0.3">
      <c r="A1337" s="6">
        <v>39743</v>
      </c>
      <c r="B1337" s="3">
        <v>59.75</v>
      </c>
      <c r="C1337" s="3">
        <v>59.75</v>
      </c>
      <c r="D1337" s="3">
        <v>59</v>
      </c>
      <c r="E1337" s="3">
        <v>59</v>
      </c>
      <c r="F1337" s="3">
        <v>10</v>
      </c>
      <c r="G1337" s="3">
        <v>59</v>
      </c>
    </row>
    <row r="1338" spans="1:7" x14ac:dyDescent="0.3">
      <c r="A1338" s="6">
        <v>39744</v>
      </c>
      <c r="B1338" s="3">
        <v>57.5</v>
      </c>
      <c r="C1338" s="3">
        <v>57.5</v>
      </c>
      <c r="D1338" s="3">
        <v>56.51</v>
      </c>
      <c r="E1338" s="3">
        <v>56.51</v>
      </c>
      <c r="F1338" s="3">
        <v>21</v>
      </c>
      <c r="G1338" s="3">
        <v>58.45</v>
      </c>
    </row>
    <row r="1339" spans="1:7" x14ac:dyDescent="0.3">
      <c r="A1339" s="6">
        <v>39745</v>
      </c>
      <c r="B1339" s="3">
        <v>58</v>
      </c>
      <c r="C1339" s="3">
        <v>58.5</v>
      </c>
      <c r="D1339" s="3">
        <v>57.25</v>
      </c>
      <c r="E1339" s="3">
        <v>58.5</v>
      </c>
      <c r="F1339" s="3">
        <v>53</v>
      </c>
      <c r="G1339" s="3">
        <v>58.25</v>
      </c>
    </row>
    <row r="1340" spans="1:7" x14ac:dyDescent="0.3">
      <c r="A1340" s="6">
        <v>39748</v>
      </c>
      <c r="B1340" s="3">
        <v>55</v>
      </c>
      <c r="C1340" s="3">
        <v>55.1</v>
      </c>
      <c r="D1340" s="3">
        <v>54.25</v>
      </c>
      <c r="E1340" s="3">
        <v>54.25</v>
      </c>
      <c r="F1340" s="3">
        <v>25</v>
      </c>
      <c r="G1340" s="3">
        <v>55.53</v>
      </c>
    </row>
    <row r="1341" spans="1:7" x14ac:dyDescent="0.3">
      <c r="A1341" s="6">
        <v>39749</v>
      </c>
      <c r="B1341" s="3">
        <v>55</v>
      </c>
      <c r="C1341" s="3">
        <v>56.1</v>
      </c>
      <c r="D1341" s="3">
        <v>55</v>
      </c>
      <c r="E1341" s="3">
        <v>55.55</v>
      </c>
      <c r="F1341" s="3">
        <v>32</v>
      </c>
      <c r="G1341" s="3">
        <v>55.55</v>
      </c>
    </row>
    <row r="1342" spans="1:7" x14ac:dyDescent="0.3">
      <c r="A1342" s="6">
        <v>39750</v>
      </c>
      <c r="B1342" s="3">
        <v>57</v>
      </c>
      <c r="C1342" s="3">
        <v>59.15</v>
      </c>
      <c r="D1342" s="3">
        <v>56.75</v>
      </c>
      <c r="E1342" s="3">
        <v>59.15</v>
      </c>
      <c r="F1342" s="3">
        <v>25</v>
      </c>
      <c r="G1342" s="3">
        <v>59.15</v>
      </c>
    </row>
    <row r="1343" spans="1:7" x14ac:dyDescent="0.3">
      <c r="A1343" s="6">
        <v>39751</v>
      </c>
      <c r="B1343" s="3">
        <v>59.35</v>
      </c>
      <c r="C1343" s="3">
        <v>59.5</v>
      </c>
      <c r="D1343" s="3">
        <v>57.5</v>
      </c>
      <c r="E1343" s="3">
        <v>57.5</v>
      </c>
      <c r="F1343" s="3">
        <v>36</v>
      </c>
      <c r="G1343" s="3">
        <v>58.35</v>
      </c>
    </row>
    <row r="1344" spans="1:7" x14ac:dyDescent="0.3">
      <c r="A1344" s="6">
        <v>39752</v>
      </c>
      <c r="B1344" s="3">
        <v>58.35</v>
      </c>
      <c r="C1344" s="3">
        <v>58.45</v>
      </c>
      <c r="D1344" s="3">
        <v>57.75</v>
      </c>
      <c r="E1344" s="3">
        <v>57.75</v>
      </c>
      <c r="F1344" s="3">
        <v>22</v>
      </c>
      <c r="G1344" s="3">
        <v>58.78</v>
      </c>
    </row>
    <row r="1345" spans="1:7" x14ac:dyDescent="0.3">
      <c r="A1345" s="6">
        <v>39755</v>
      </c>
      <c r="B1345" s="3">
        <v>52.5</v>
      </c>
      <c r="C1345" s="3">
        <v>52.5</v>
      </c>
      <c r="D1345" s="3">
        <v>52.25</v>
      </c>
      <c r="E1345" s="3">
        <v>52.25</v>
      </c>
      <c r="F1345" s="3">
        <v>30</v>
      </c>
      <c r="G1345" s="3">
        <v>52.25</v>
      </c>
    </row>
    <row r="1346" spans="1:7" x14ac:dyDescent="0.3">
      <c r="A1346" s="6">
        <v>39756</v>
      </c>
      <c r="B1346" s="3">
        <v>52</v>
      </c>
      <c r="C1346" s="3">
        <v>52.05</v>
      </c>
      <c r="D1346" s="3">
        <v>52</v>
      </c>
      <c r="E1346" s="3">
        <v>52.05</v>
      </c>
      <c r="F1346" s="3">
        <v>23</v>
      </c>
      <c r="G1346" s="3">
        <v>52</v>
      </c>
    </row>
    <row r="1347" spans="1:7" x14ac:dyDescent="0.3">
      <c r="A1347" s="6">
        <v>39757</v>
      </c>
      <c r="B1347" s="3">
        <v>53</v>
      </c>
      <c r="C1347" s="3">
        <v>54</v>
      </c>
      <c r="D1347" s="3">
        <v>53</v>
      </c>
      <c r="E1347" s="3">
        <v>54</v>
      </c>
      <c r="F1347" s="3">
        <v>10</v>
      </c>
      <c r="G1347" s="3">
        <v>54</v>
      </c>
    </row>
    <row r="1348" spans="1:7" x14ac:dyDescent="0.3">
      <c r="A1348" s="6">
        <v>39758</v>
      </c>
      <c r="B1348" s="3">
        <v>52.75</v>
      </c>
      <c r="C1348" s="3">
        <v>53.75</v>
      </c>
      <c r="D1348" s="3">
        <v>52</v>
      </c>
      <c r="E1348" s="3">
        <v>52.75</v>
      </c>
      <c r="F1348" s="3">
        <v>29</v>
      </c>
      <c r="G1348" s="3">
        <v>52.75</v>
      </c>
    </row>
    <row r="1349" spans="1:7" x14ac:dyDescent="0.3">
      <c r="A1349" s="6">
        <v>39759</v>
      </c>
      <c r="B1349" s="3">
        <v>53.5</v>
      </c>
      <c r="C1349" s="3">
        <v>53.5</v>
      </c>
      <c r="D1349" s="3">
        <v>52.75</v>
      </c>
      <c r="E1349" s="3">
        <v>53</v>
      </c>
      <c r="F1349" s="3">
        <v>23</v>
      </c>
      <c r="G1349" s="3">
        <v>53.25</v>
      </c>
    </row>
    <row r="1350" spans="1:7" x14ac:dyDescent="0.3">
      <c r="A1350" s="6">
        <v>39762</v>
      </c>
      <c r="B1350" s="3">
        <v>53.2</v>
      </c>
      <c r="C1350" s="3">
        <v>54</v>
      </c>
      <c r="D1350" s="3">
        <v>53.2</v>
      </c>
      <c r="E1350" s="3">
        <v>54</v>
      </c>
      <c r="F1350" s="3">
        <v>25</v>
      </c>
      <c r="G1350" s="3">
        <v>53.68</v>
      </c>
    </row>
    <row r="1351" spans="1:7" x14ac:dyDescent="0.3">
      <c r="A1351" s="6">
        <v>39763</v>
      </c>
      <c r="B1351" s="3">
        <v>52.25</v>
      </c>
      <c r="C1351" s="3">
        <v>52.35</v>
      </c>
      <c r="D1351" s="3">
        <v>52</v>
      </c>
      <c r="E1351" s="3">
        <v>52</v>
      </c>
      <c r="F1351" s="3">
        <v>12</v>
      </c>
      <c r="G1351" s="3">
        <v>52</v>
      </c>
    </row>
    <row r="1352" spans="1:7" x14ac:dyDescent="0.3">
      <c r="A1352" s="6">
        <v>39764</v>
      </c>
      <c r="B1352" s="3">
        <v>52.4</v>
      </c>
      <c r="C1352" s="3">
        <v>52.9</v>
      </c>
      <c r="D1352" s="3">
        <v>52.1</v>
      </c>
      <c r="E1352" s="3">
        <v>52.1</v>
      </c>
      <c r="F1352" s="3">
        <v>56</v>
      </c>
      <c r="G1352" s="3">
        <v>52.35</v>
      </c>
    </row>
    <row r="1353" spans="1:7" x14ac:dyDescent="0.3">
      <c r="A1353" s="6">
        <v>39765</v>
      </c>
      <c r="B1353" s="3">
        <v>51.2</v>
      </c>
      <c r="C1353" s="3">
        <v>51.2</v>
      </c>
      <c r="D1353" s="3">
        <v>48</v>
      </c>
      <c r="E1353" s="3">
        <v>48.49</v>
      </c>
      <c r="F1353" s="3">
        <v>99</v>
      </c>
      <c r="G1353" s="3">
        <v>48.18</v>
      </c>
    </row>
    <row r="1354" spans="1:7" x14ac:dyDescent="0.3">
      <c r="A1354" s="6">
        <v>39766</v>
      </c>
      <c r="B1354" s="3">
        <v>48.5</v>
      </c>
      <c r="C1354" s="3">
        <v>48.5</v>
      </c>
      <c r="D1354" s="3">
        <v>47.5</v>
      </c>
      <c r="E1354" s="3">
        <v>47.5</v>
      </c>
      <c r="F1354" s="3">
        <v>49</v>
      </c>
      <c r="G1354" s="3">
        <v>47.5</v>
      </c>
    </row>
    <row r="1355" spans="1:7" x14ac:dyDescent="0.3">
      <c r="A1355" s="6">
        <v>39769</v>
      </c>
      <c r="B1355" s="3">
        <v>46.5</v>
      </c>
      <c r="C1355" s="3">
        <v>46.75</v>
      </c>
      <c r="D1355" s="3">
        <v>45.5</v>
      </c>
      <c r="E1355" s="3">
        <v>46</v>
      </c>
      <c r="F1355" s="3">
        <v>40</v>
      </c>
      <c r="G1355" s="3">
        <v>45.73</v>
      </c>
    </row>
    <row r="1356" spans="1:7" x14ac:dyDescent="0.3">
      <c r="A1356" s="6">
        <v>39770</v>
      </c>
      <c r="B1356" s="3">
        <v>44</v>
      </c>
      <c r="C1356" s="3">
        <v>45</v>
      </c>
      <c r="D1356" s="3">
        <v>43.5</v>
      </c>
      <c r="E1356" s="3">
        <v>44.5</v>
      </c>
      <c r="F1356" s="3">
        <v>96</v>
      </c>
      <c r="G1356" s="3">
        <v>44.75</v>
      </c>
    </row>
    <row r="1357" spans="1:7" x14ac:dyDescent="0.3">
      <c r="A1357" s="6">
        <v>39771</v>
      </c>
      <c r="B1357" s="3">
        <v>43.3</v>
      </c>
      <c r="C1357" s="3">
        <v>43.5</v>
      </c>
      <c r="D1357" s="3">
        <v>43.25</v>
      </c>
      <c r="E1357" s="3">
        <v>43.25</v>
      </c>
      <c r="F1357" s="3">
        <v>39</v>
      </c>
      <c r="G1357" s="3">
        <v>43.25</v>
      </c>
    </row>
    <row r="1358" spans="1:7" x14ac:dyDescent="0.3">
      <c r="A1358" s="6">
        <v>39772</v>
      </c>
      <c r="B1358" s="3">
        <v>41</v>
      </c>
      <c r="C1358" s="3">
        <v>41</v>
      </c>
      <c r="D1358" s="3">
        <v>40.75</v>
      </c>
      <c r="E1358" s="3">
        <v>40.799999999999997</v>
      </c>
      <c r="F1358" s="3">
        <v>19</v>
      </c>
      <c r="G1358" s="3">
        <v>40.799999999999997</v>
      </c>
    </row>
    <row r="1359" spans="1:7" x14ac:dyDescent="0.3">
      <c r="A1359" s="6">
        <v>39773</v>
      </c>
      <c r="B1359" s="3">
        <v>41.5</v>
      </c>
      <c r="C1359" s="3">
        <v>43.5</v>
      </c>
      <c r="D1359" s="3">
        <v>41.5</v>
      </c>
      <c r="E1359" s="3">
        <v>43.2</v>
      </c>
      <c r="F1359" s="3">
        <v>5</v>
      </c>
      <c r="G1359" s="3">
        <v>42.95</v>
      </c>
    </row>
    <row r="1360" spans="1:7" x14ac:dyDescent="0.3">
      <c r="A1360" s="6">
        <v>39776</v>
      </c>
      <c r="B1360" s="3">
        <v>41.5</v>
      </c>
      <c r="C1360" s="3">
        <v>41.5</v>
      </c>
      <c r="D1360" s="3">
        <v>40.5</v>
      </c>
      <c r="E1360" s="3">
        <v>40.5</v>
      </c>
      <c r="F1360" s="3">
        <v>41</v>
      </c>
      <c r="G1360" s="3">
        <v>40.880000000000003</v>
      </c>
    </row>
    <row r="1361" spans="1:7" x14ac:dyDescent="0.3">
      <c r="A1361" s="6">
        <v>39777</v>
      </c>
      <c r="B1361" s="3">
        <v>41.5</v>
      </c>
      <c r="C1361" s="3">
        <v>41.7</v>
      </c>
      <c r="D1361" s="3">
        <v>40.75</v>
      </c>
      <c r="E1361" s="3">
        <v>40.75</v>
      </c>
      <c r="F1361" s="3">
        <v>35</v>
      </c>
      <c r="G1361" s="3">
        <v>41.5</v>
      </c>
    </row>
    <row r="1362" spans="1:7" x14ac:dyDescent="0.3">
      <c r="A1362" s="6">
        <v>39778</v>
      </c>
      <c r="B1362" s="3">
        <v>43</v>
      </c>
      <c r="C1362" s="3">
        <v>44.25</v>
      </c>
      <c r="D1362" s="3">
        <v>43</v>
      </c>
      <c r="E1362" s="3">
        <v>44.15</v>
      </c>
      <c r="F1362" s="3">
        <v>110</v>
      </c>
      <c r="G1362" s="3">
        <v>44.25</v>
      </c>
    </row>
    <row r="1363" spans="1:7" x14ac:dyDescent="0.3">
      <c r="A1363" s="6">
        <v>39779</v>
      </c>
      <c r="B1363" s="3">
        <v>45</v>
      </c>
      <c r="C1363" s="3">
        <v>46</v>
      </c>
      <c r="D1363" s="3">
        <v>44.95</v>
      </c>
      <c r="E1363" s="3">
        <v>46</v>
      </c>
      <c r="F1363" s="3">
        <v>158</v>
      </c>
      <c r="G1363" s="3">
        <v>46</v>
      </c>
    </row>
    <row r="1364" spans="1:7" x14ac:dyDescent="0.3">
      <c r="A1364" s="6">
        <v>39780</v>
      </c>
      <c r="B1364" s="3">
        <v>45.6</v>
      </c>
      <c r="C1364" s="3">
        <v>46</v>
      </c>
      <c r="D1364" s="3">
        <v>45.5</v>
      </c>
      <c r="E1364" s="3">
        <v>45.5</v>
      </c>
      <c r="F1364" s="3">
        <v>36</v>
      </c>
      <c r="G1364" s="3">
        <v>45.5</v>
      </c>
    </row>
    <row r="1365" spans="1:7" x14ac:dyDescent="0.3">
      <c r="A1365" s="6">
        <v>39783</v>
      </c>
      <c r="B1365" s="3">
        <v>43.15</v>
      </c>
      <c r="C1365" s="3">
        <v>43.25</v>
      </c>
      <c r="D1365" s="3">
        <v>40.4</v>
      </c>
      <c r="E1365" s="3">
        <v>40.4</v>
      </c>
      <c r="F1365" s="3">
        <v>77</v>
      </c>
      <c r="G1365" s="3">
        <v>40.549999999999997</v>
      </c>
    </row>
    <row r="1366" spans="1:7" x14ac:dyDescent="0.3">
      <c r="A1366" s="6">
        <v>39784</v>
      </c>
      <c r="B1366" s="3">
        <v>41.55</v>
      </c>
      <c r="C1366" s="3">
        <v>42.24</v>
      </c>
      <c r="D1366" s="3">
        <v>41.25</v>
      </c>
      <c r="E1366" s="3">
        <v>41.6</v>
      </c>
      <c r="F1366" s="3">
        <v>44</v>
      </c>
      <c r="G1366" s="3">
        <v>41.75</v>
      </c>
    </row>
    <row r="1367" spans="1:7" x14ac:dyDescent="0.3">
      <c r="A1367" s="6">
        <v>39785</v>
      </c>
      <c r="B1367" s="3">
        <v>40.15</v>
      </c>
      <c r="C1367" s="3">
        <v>40.85</v>
      </c>
      <c r="D1367" s="3">
        <v>40.15</v>
      </c>
      <c r="E1367" s="3">
        <v>40.65</v>
      </c>
      <c r="F1367" s="3">
        <v>69</v>
      </c>
      <c r="G1367" s="3">
        <v>40.65</v>
      </c>
    </row>
    <row r="1368" spans="1:7" x14ac:dyDescent="0.3">
      <c r="A1368" s="6">
        <v>39786</v>
      </c>
      <c r="B1368" s="3">
        <v>40</v>
      </c>
      <c r="C1368" s="3">
        <v>40</v>
      </c>
      <c r="D1368" s="3">
        <v>39.9</v>
      </c>
      <c r="E1368" s="3">
        <v>39.9</v>
      </c>
      <c r="F1368" s="3">
        <v>26</v>
      </c>
      <c r="G1368" s="3">
        <v>39.9</v>
      </c>
    </row>
    <row r="1369" spans="1:7" x14ac:dyDescent="0.3">
      <c r="A1369" s="6">
        <v>39787</v>
      </c>
      <c r="B1369" s="3">
        <v>39.25</v>
      </c>
      <c r="C1369" s="3">
        <v>39.65</v>
      </c>
      <c r="D1369" s="3">
        <v>39</v>
      </c>
      <c r="E1369" s="3">
        <v>39.01</v>
      </c>
      <c r="F1369" s="3">
        <v>74</v>
      </c>
      <c r="G1369" s="3">
        <v>39.01</v>
      </c>
    </row>
    <row r="1370" spans="1:7" x14ac:dyDescent="0.3">
      <c r="A1370" s="6">
        <v>39790</v>
      </c>
      <c r="B1370" s="3">
        <v>39.75</v>
      </c>
      <c r="C1370" s="3">
        <v>40</v>
      </c>
      <c r="D1370" s="3">
        <v>39.75</v>
      </c>
      <c r="E1370" s="3">
        <v>40</v>
      </c>
      <c r="F1370" s="3">
        <v>14</v>
      </c>
      <c r="G1370" s="3">
        <v>39.229999999999997</v>
      </c>
    </row>
    <row r="1371" spans="1:7" x14ac:dyDescent="0.3">
      <c r="A1371" s="6">
        <v>39791</v>
      </c>
      <c r="B1371" s="3">
        <v>40.299999999999997</v>
      </c>
      <c r="C1371" s="3">
        <v>40.700000000000003</v>
      </c>
      <c r="D1371" s="3">
        <v>39.6</v>
      </c>
      <c r="E1371" s="3">
        <v>39.65</v>
      </c>
      <c r="F1371" s="3">
        <v>8</v>
      </c>
      <c r="G1371" s="3">
        <v>39.65</v>
      </c>
    </row>
    <row r="1372" spans="1:7" x14ac:dyDescent="0.3">
      <c r="A1372" s="6">
        <v>39792</v>
      </c>
      <c r="B1372" s="3">
        <v>39.75</v>
      </c>
      <c r="C1372" s="3">
        <v>41.25</v>
      </c>
      <c r="D1372" s="3">
        <v>39.75</v>
      </c>
      <c r="E1372" s="3">
        <v>40.75</v>
      </c>
      <c r="F1372" s="3">
        <v>33</v>
      </c>
      <c r="G1372" s="3">
        <v>40.65</v>
      </c>
    </row>
    <row r="1373" spans="1:7" x14ac:dyDescent="0.3">
      <c r="A1373" s="6">
        <v>39793</v>
      </c>
      <c r="B1373" s="3">
        <v>42</v>
      </c>
      <c r="C1373" s="3">
        <v>42</v>
      </c>
      <c r="D1373" s="3">
        <v>41.25</v>
      </c>
      <c r="E1373" s="3">
        <v>41.35</v>
      </c>
      <c r="F1373" s="3">
        <v>14</v>
      </c>
      <c r="G1373" s="3">
        <v>41.35</v>
      </c>
    </row>
    <row r="1374" spans="1:7" x14ac:dyDescent="0.3">
      <c r="A1374" s="6">
        <v>39794</v>
      </c>
      <c r="B1374" s="3">
        <v>40.799999999999997</v>
      </c>
      <c r="C1374" s="3">
        <v>40.799999999999997</v>
      </c>
      <c r="D1374" s="3">
        <v>40.200000000000003</v>
      </c>
      <c r="E1374" s="3">
        <v>40.200000000000003</v>
      </c>
      <c r="F1374" s="3">
        <v>7</v>
      </c>
      <c r="G1374" s="3">
        <v>40.200000000000003</v>
      </c>
    </row>
    <row r="1375" spans="1:7" x14ac:dyDescent="0.3">
      <c r="A1375" s="6">
        <v>39797</v>
      </c>
      <c r="B1375" s="3">
        <v>40</v>
      </c>
      <c r="C1375" s="3">
        <v>40.1</v>
      </c>
      <c r="D1375" s="3">
        <v>39.85</v>
      </c>
      <c r="E1375" s="3">
        <v>40</v>
      </c>
      <c r="F1375" s="3">
        <v>28</v>
      </c>
      <c r="G1375" s="3">
        <v>40</v>
      </c>
    </row>
    <row r="1376" spans="1:7" x14ac:dyDescent="0.3">
      <c r="A1376" s="6">
        <v>39798</v>
      </c>
      <c r="B1376" s="3">
        <v>39.15</v>
      </c>
      <c r="C1376" s="3">
        <v>39.15</v>
      </c>
      <c r="D1376" s="3">
        <v>38</v>
      </c>
      <c r="E1376" s="3">
        <v>38</v>
      </c>
      <c r="F1376" s="3">
        <v>134</v>
      </c>
      <c r="G1376" s="3">
        <v>38.25</v>
      </c>
    </row>
    <row r="1377" spans="1:7" x14ac:dyDescent="0.3">
      <c r="A1377" s="6">
        <v>39799</v>
      </c>
      <c r="B1377" s="3">
        <v>38.5</v>
      </c>
      <c r="C1377" s="3">
        <v>38.5</v>
      </c>
      <c r="D1377" s="3">
        <v>37.75</v>
      </c>
      <c r="E1377" s="3">
        <v>37.75</v>
      </c>
      <c r="F1377" s="3">
        <v>15</v>
      </c>
      <c r="G1377" s="3">
        <v>38.03</v>
      </c>
    </row>
    <row r="1378" spans="1:7" x14ac:dyDescent="0.3">
      <c r="A1378" s="6">
        <v>39800</v>
      </c>
      <c r="B1378" s="3">
        <v>36.5</v>
      </c>
      <c r="C1378" s="3">
        <v>36.5</v>
      </c>
      <c r="D1378" s="3">
        <v>36.4</v>
      </c>
      <c r="E1378" s="3">
        <v>36.4</v>
      </c>
      <c r="F1378" s="3">
        <v>30</v>
      </c>
      <c r="G1378" s="3">
        <v>36.4</v>
      </c>
    </row>
    <row r="1379" spans="1:7" x14ac:dyDescent="0.3">
      <c r="A1379" s="6">
        <v>39801</v>
      </c>
      <c r="B1379" s="3">
        <v>37.51</v>
      </c>
      <c r="C1379" s="3">
        <v>38</v>
      </c>
      <c r="D1379" s="3">
        <v>37.5</v>
      </c>
      <c r="E1379" s="3">
        <v>37.5</v>
      </c>
      <c r="F1379" s="3">
        <v>26</v>
      </c>
      <c r="G1379" s="3">
        <v>37.5</v>
      </c>
    </row>
    <row r="1380" spans="1:7" x14ac:dyDescent="0.3">
      <c r="A1380" s="6">
        <v>39804</v>
      </c>
      <c r="B1380" s="3">
        <v>40.229999999999997</v>
      </c>
      <c r="C1380" s="3">
        <v>40.229999999999997</v>
      </c>
      <c r="D1380" s="3">
        <v>40.229999999999997</v>
      </c>
      <c r="E1380" s="3">
        <v>40.229999999999997</v>
      </c>
      <c r="F1380" s="3">
        <v>0</v>
      </c>
      <c r="G1380" s="3">
        <v>40.229999999999997</v>
      </c>
    </row>
    <row r="1381" spans="1:7" x14ac:dyDescent="0.3">
      <c r="A1381" s="6">
        <v>39805</v>
      </c>
      <c r="B1381" s="3">
        <v>40.450000000000003</v>
      </c>
      <c r="C1381" s="3">
        <v>40.450000000000003</v>
      </c>
      <c r="D1381" s="3">
        <v>40.450000000000003</v>
      </c>
      <c r="E1381" s="3">
        <v>40.450000000000003</v>
      </c>
      <c r="F1381" s="3">
        <v>0</v>
      </c>
      <c r="G1381" s="3">
        <v>40.450000000000003</v>
      </c>
    </row>
    <row r="1382" spans="1:7" x14ac:dyDescent="0.3">
      <c r="A1382" s="6">
        <v>39811</v>
      </c>
      <c r="B1382" s="3">
        <v>42.25</v>
      </c>
      <c r="C1382" s="3">
        <v>42.25</v>
      </c>
      <c r="D1382" s="3">
        <v>41.75</v>
      </c>
      <c r="E1382" s="3">
        <v>41.75</v>
      </c>
      <c r="F1382" s="3">
        <v>13</v>
      </c>
      <c r="G1382" s="3">
        <v>41.75</v>
      </c>
    </row>
    <row r="1383" spans="1:7" x14ac:dyDescent="0.3">
      <c r="A1383" s="6">
        <v>39812</v>
      </c>
      <c r="B1383" s="3">
        <v>40.18</v>
      </c>
      <c r="C1383" s="3">
        <v>40.18</v>
      </c>
      <c r="D1383" s="3">
        <v>40.18</v>
      </c>
      <c r="E1383" s="3">
        <v>40.18</v>
      </c>
      <c r="F1383" s="3">
        <v>0</v>
      </c>
      <c r="G1383" s="3">
        <v>40.18</v>
      </c>
    </row>
    <row r="1384" spans="1:7" x14ac:dyDescent="0.3">
      <c r="A1384" s="6">
        <v>39815</v>
      </c>
      <c r="B1384" s="3">
        <v>34.9</v>
      </c>
      <c r="C1384" s="3">
        <v>34.9</v>
      </c>
      <c r="D1384" s="3">
        <v>34.9</v>
      </c>
      <c r="E1384" s="3">
        <v>34.9</v>
      </c>
      <c r="F1384" s="3">
        <v>0</v>
      </c>
      <c r="G1384" s="3">
        <v>34.9</v>
      </c>
    </row>
    <row r="1385" spans="1:7" x14ac:dyDescent="0.3">
      <c r="A1385" s="6">
        <v>39818</v>
      </c>
      <c r="B1385" s="3">
        <v>34.5</v>
      </c>
      <c r="C1385" s="3">
        <v>34.5</v>
      </c>
      <c r="D1385" s="3">
        <v>34.5</v>
      </c>
      <c r="E1385" s="3">
        <v>34.5</v>
      </c>
      <c r="F1385" s="3">
        <v>3</v>
      </c>
      <c r="G1385" s="3">
        <v>34</v>
      </c>
    </row>
    <row r="1386" spans="1:7" x14ac:dyDescent="0.3">
      <c r="A1386" s="6">
        <v>39819</v>
      </c>
      <c r="B1386" s="3">
        <v>36</v>
      </c>
      <c r="C1386" s="3">
        <v>36.5</v>
      </c>
      <c r="D1386" s="3">
        <v>36</v>
      </c>
      <c r="E1386" s="3">
        <v>36.5</v>
      </c>
      <c r="F1386" s="3">
        <v>17</v>
      </c>
      <c r="G1386" s="3">
        <v>37.18</v>
      </c>
    </row>
    <row r="1387" spans="1:7" x14ac:dyDescent="0.3">
      <c r="A1387" s="6">
        <v>39820</v>
      </c>
      <c r="B1387" s="3">
        <v>37</v>
      </c>
      <c r="C1387" s="3">
        <v>37</v>
      </c>
      <c r="D1387" s="3">
        <v>36.75</v>
      </c>
      <c r="E1387" s="3">
        <v>36.75</v>
      </c>
      <c r="F1387" s="3">
        <v>9</v>
      </c>
      <c r="G1387" s="3">
        <v>36.43</v>
      </c>
    </row>
    <row r="1388" spans="1:7" x14ac:dyDescent="0.3">
      <c r="A1388" s="6">
        <v>39821</v>
      </c>
      <c r="B1388" s="3">
        <v>34.950000000000003</v>
      </c>
      <c r="C1388" s="3">
        <v>34.950000000000003</v>
      </c>
      <c r="D1388" s="3">
        <v>34.950000000000003</v>
      </c>
      <c r="E1388" s="3">
        <v>34.950000000000003</v>
      </c>
      <c r="F1388" s="3">
        <v>3</v>
      </c>
      <c r="G1388" s="3">
        <v>34.950000000000003</v>
      </c>
    </row>
    <row r="1389" spans="1:7" x14ac:dyDescent="0.3">
      <c r="A1389" s="6">
        <v>39822</v>
      </c>
      <c r="B1389" s="3">
        <v>34</v>
      </c>
      <c r="C1389" s="3">
        <v>34</v>
      </c>
      <c r="D1389" s="3">
        <v>34</v>
      </c>
      <c r="E1389" s="3">
        <v>34</v>
      </c>
      <c r="F1389" s="3">
        <v>2</v>
      </c>
      <c r="G1389" s="3">
        <v>35</v>
      </c>
    </row>
    <row r="1390" spans="1:7" x14ac:dyDescent="0.3">
      <c r="A1390" s="6">
        <v>39825</v>
      </c>
      <c r="B1390" s="3">
        <v>33.75</v>
      </c>
      <c r="C1390" s="3">
        <v>34</v>
      </c>
      <c r="D1390" s="3">
        <v>33.75</v>
      </c>
      <c r="E1390" s="3">
        <v>34</v>
      </c>
      <c r="F1390" s="3">
        <v>33</v>
      </c>
      <c r="G1390" s="3">
        <v>33.85</v>
      </c>
    </row>
    <row r="1391" spans="1:7" x14ac:dyDescent="0.3">
      <c r="A1391" s="6">
        <v>39826</v>
      </c>
      <c r="B1391" s="3">
        <v>35</v>
      </c>
      <c r="C1391" s="3">
        <v>35.25</v>
      </c>
      <c r="D1391" s="3">
        <v>35</v>
      </c>
      <c r="E1391" s="3">
        <v>35</v>
      </c>
      <c r="F1391" s="3">
        <v>25</v>
      </c>
      <c r="G1391" s="3">
        <v>35.15</v>
      </c>
    </row>
    <row r="1392" spans="1:7" x14ac:dyDescent="0.3">
      <c r="A1392" s="6">
        <v>39827</v>
      </c>
      <c r="B1392" s="3">
        <v>35.950000000000003</v>
      </c>
      <c r="C1392" s="3">
        <v>35.950000000000003</v>
      </c>
      <c r="D1392" s="3">
        <v>33.75</v>
      </c>
      <c r="E1392" s="3">
        <v>34</v>
      </c>
      <c r="F1392" s="3">
        <v>81</v>
      </c>
      <c r="G1392" s="3">
        <v>34.43</v>
      </c>
    </row>
    <row r="1393" spans="1:7" x14ac:dyDescent="0.3">
      <c r="A1393" s="6">
        <v>39828</v>
      </c>
      <c r="B1393" s="3">
        <v>34.25</v>
      </c>
      <c r="C1393" s="3">
        <v>34.25</v>
      </c>
      <c r="D1393" s="3">
        <v>34.25</v>
      </c>
      <c r="E1393" s="3">
        <v>34.25</v>
      </c>
      <c r="F1393" s="3">
        <v>9</v>
      </c>
      <c r="G1393" s="3">
        <v>34</v>
      </c>
    </row>
    <row r="1394" spans="1:7" x14ac:dyDescent="0.3">
      <c r="A1394" s="6">
        <v>39829</v>
      </c>
      <c r="B1394" s="3">
        <v>35.4</v>
      </c>
      <c r="C1394" s="3">
        <v>36</v>
      </c>
      <c r="D1394" s="3">
        <v>35.4</v>
      </c>
      <c r="E1394" s="3">
        <v>35.75</v>
      </c>
      <c r="F1394" s="3">
        <v>4</v>
      </c>
      <c r="G1394" s="3">
        <v>35.75</v>
      </c>
    </row>
    <row r="1395" spans="1:7" x14ac:dyDescent="0.3">
      <c r="A1395" s="6">
        <v>39832</v>
      </c>
      <c r="B1395" s="3">
        <v>34</v>
      </c>
      <c r="C1395" s="3">
        <v>34</v>
      </c>
      <c r="D1395" s="3">
        <v>32.9</v>
      </c>
      <c r="E1395" s="3">
        <v>33</v>
      </c>
      <c r="F1395" s="3">
        <v>42</v>
      </c>
      <c r="G1395" s="3">
        <v>33</v>
      </c>
    </row>
    <row r="1396" spans="1:7" x14ac:dyDescent="0.3">
      <c r="A1396" s="6">
        <v>39833</v>
      </c>
      <c r="B1396" s="3">
        <v>32.25</v>
      </c>
      <c r="C1396" s="3">
        <v>32.25</v>
      </c>
      <c r="D1396" s="3">
        <v>31</v>
      </c>
      <c r="E1396" s="3">
        <v>31</v>
      </c>
      <c r="F1396" s="3">
        <v>59</v>
      </c>
      <c r="G1396" s="3">
        <v>31.33</v>
      </c>
    </row>
    <row r="1397" spans="1:7" x14ac:dyDescent="0.3">
      <c r="A1397" s="6">
        <v>39834</v>
      </c>
      <c r="B1397" s="3">
        <v>30.5</v>
      </c>
      <c r="C1397" s="3">
        <v>31.75</v>
      </c>
      <c r="D1397" s="3">
        <v>30.5</v>
      </c>
      <c r="E1397" s="3">
        <v>31.75</v>
      </c>
      <c r="F1397" s="3">
        <v>35</v>
      </c>
      <c r="G1397" s="3">
        <v>31.75</v>
      </c>
    </row>
    <row r="1398" spans="1:7" x14ac:dyDescent="0.3">
      <c r="A1398" s="6">
        <v>39835</v>
      </c>
      <c r="B1398" s="3">
        <v>34</v>
      </c>
      <c r="C1398" s="3">
        <v>34</v>
      </c>
      <c r="D1398" s="3">
        <v>33</v>
      </c>
      <c r="E1398" s="3">
        <v>33.049999999999997</v>
      </c>
      <c r="F1398" s="3">
        <v>25</v>
      </c>
      <c r="G1398" s="3">
        <v>33.049999999999997</v>
      </c>
    </row>
    <row r="1399" spans="1:7" x14ac:dyDescent="0.3">
      <c r="A1399" s="6">
        <v>39836</v>
      </c>
      <c r="B1399" s="3">
        <v>34.4</v>
      </c>
      <c r="C1399" s="3">
        <v>34.5</v>
      </c>
      <c r="D1399" s="3">
        <v>34</v>
      </c>
      <c r="E1399" s="3">
        <v>34.049999999999997</v>
      </c>
      <c r="F1399" s="3">
        <v>26</v>
      </c>
      <c r="G1399" s="3">
        <v>34.049999999999997</v>
      </c>
    </row>
    <row r="1400" spans="1:7" x14ac:dyDescent="0.3">
      <c r="A1400" s="6">
        <v>39839</v>
      </c>
      <c r="B1400" s="3">
        <v>36.75</v>
      </c>
      <c r="C1400" s="3">
        <v>36.75</v>
      </c>
      <c r="D1400" s="3">
        <v>36.75</v>
      </c>
      <c r="E1400" s="3">
        <v>36.75</v>
      </c>
      <c r="F1400" s="3">
        <v>3</v>
      </c>
      <c r="G1400" s="3">
        <v>36.75</v>
      </c>
    </row>
    <row r="1401" spans="1:7" x14ac:dyDescent="0.3">
      <c r="A1401" s="6">
        <v>39840</v>
      </c>
      <c r="B1401" s="3">
        <v>36.25</v>
      </c>
      <c r="C1401" s="3">
        <v>36.799999999999997</v>
      </c>
      <c r="D1401" s="3">
        <v>35</v>
      </c>
      <c r="E1401" s="3">
        <v>35</v>
      </c>
      <c r="F1401" s="3">
        <v>15</v>
      </c>
      <c r="G1401" s="3">
        <v>35</v>
      </c>
    </row>
    <row r="1402" spans="1:7" x14ac:dyDescent="0.3">
      <c r="A1402" s="6">
        <v>39841</v>
      </c>
      <c r="B1402" s="3">
        <v>36.450000000000003</v>
      </c>
      <c r="C1402" s="3">
        <v>36.450000000000003</v>
      </c>
      <c r="D1402" s="3">
        <v>36.450000000000003</v>
      </c>
      <c r="E1402" s="3">
        <v>36.450000000000003</v>
      </c>
      <c r="F1402" s="3">
        <v>0</v>
      </c>
      <c r="G1402" s="3">
        <v>36.450000000000003</v>
      </c>
    </row>
    <row r="1403" spans="1:7" x14ac:dyDescent="0.3">
      <c r="A1403" s="6">
        <v>39842</v>
      </c>
      <c r="B1403" s="3">
        <v>36.299999999999997</v>
      </c>
      <c r="C1403" s="3">
        <v>36.299999999999997</v>
      </c>
      <c r="D1403" s="3">
        <v>35</v>
      </c>
      <c r="E1403" s="3">
        <v>35.549999999999997</v>
      </c>
      <c r="F1403" s="3">
        <v>63</v>
      </c>
      <c r="G1403" s="3">
        <v>35.5</v>
      </c>
    </row>
    <row r="1404" spans="1:7" x14ac:dyDescent="0.3">
      <c r="A1404" s="6">
        <v>39843</v>
      </c>
      <c r="B1404" s="3">
        <v>36.299999999999997</v>
      </c>
      <c r="C1404" s="3">
        <v>36.549999999999997</v>
      </c>
      <c r="D1404" s="3">
        <v>36.299999999999997</v>
      </c>
      <c r="E1404" s="3">
        <v>36.549999999999997</v>
      </c>
      <c r="F1404" s="3">
        <v>23</v>
      </c>
      <c r="G1404" s="3">
        <v>36.549999999999997</v>
      </c>
    </row>
    <row r="1405" spans="1:7" x14ac:dyDescent="0.3">
      <c r="A1405" s="6">
        <v>39846</v>
      </c>
      <c r="B1405" s="3">
        <v>33.75</v>
      </c>
      <c r="C1405" s="3">
        <v>33.75</v>
      </c>
      <c r="D1405" s="3">
        <v>33.5</v>
      </c>
      <c r="E1405" s="3">
        <v>33.5</v>
      </c>
      <c r="F1405" s="3">
        <v>15</v>
      </c>
      <c r="G1405" s="3">
        <v>33.83</v>
      </c>
    </row>
    <row r="1406" spans="1:7" x14ac:dyDescent="0.3">
      <c r="A1406" s="6">
        <v>39847</v>
      </c>
      <c r="B1406" s="3">
        <v>33.5</v>
      </c>
      <c r="C1406" s="3">
        <v>33.5</v>
      </c>
      <c r="D1406" s="3">
        <v>33.25</v>
      </c>
      <c r="E1406" s="3">
        <v>33.25</v>
      </c>
      <c r="F1406" s="3">
        <v>20</v>
      </c>
      <c r="G1406" s="3">
        <v>33.35</v>
      </c>
    </row>
    <row r="1407" spans="1:7" x14ac:dyDescent="0.3">
      <c r="A1407" s="6">
        <v>39848</v>
      </c>
      <c r="B1407" s="3">
        <v>33.1</v>
      </c>
      <c r="C1407" s="3">
        <v>33.1</v>
      </c>
      <c r="D1407" s="3">
        <v>33.1</v>
      </c>
      <c r="E1407" s="3">
        <v>33.1</v>
      </c>
      <c r="F1407" s="3">
        <v>3</v>
      </c>
      <c r="G1407" s="3">
        <v>33.1</v>
      </c>
    </row>
    <row r="1408" spans="1:7" x14ac:dyDescent="0.3">
      <c r="A1408" s="6">
        <v>39849</v>
      </c>
      <c r="B1408" s="3">
        <v>33.75</v>
      </c>
      <c r="C1408" s="3">
        <v>34.5</v>
      </c>
      <c r="D1408" s="3">
        <v>33.75</v>
      </c>
      <c r="E1408" s="3">
        <v>34.5</v>
      </c>
      <c r="F1408" s="3">
        <v>65</v>
      </c>
      <c r="G1408" s="3">
        <v>34.5</v>
      </c>
    </row>
    <row r="1409" spans="1:7" x14ac:dyDescent="0.3">
      <c r="A1409" s="6">
        <v>39850</v>
      </c>
      <c r="B1409" s="3">
        <v>35</v>
      </c>
      <c r="C1409" s="3">
        <v>35</v>
      </c>
      <c r="D1409" s="3">
        <v>35</v>
      </c>
      <c r="E1409" s="3">
        <v>35</v>
      </c>
      <c r="F1409" s="3">
        <v>5</v>
      </c>
      <c r="G1409" s="3">
        <v>35</v>
      </c>
    </row>
    <row r="1410" spans="1:7" x14ac:dyDescent="0.3">
      <c r="A1410" s="6">
        <v>39853</v>
      </c>
      <c r="B1410" s="3">
        <v>36.200000000000003</v>
      </c>
      <c r="C1410" s="3">
        <v>37.5</v>
      </c>
      <c r="D1410" s="3">
        <v>36.200000000000003</v>
      </c>
      <c r="E1410" s="3">
        <v>37.5</v>
      </c>
      <c r="F1410" s="3">
        <v>40</v>
      </c>
      <c r="G1410" s="3">
        <v>37.5</v>
      </c>
    </row>
    <row r="1411" spans="1:7" x14ac:dyDescent="0.3">
      <c r="A1411" s="6">
        <v>39854</v>
      </c>
      <c r="B1411" s="3">
        <v>36.5</v>
      </c>
      <c r="C1411" s="3">
        <v>36.799999999999997</v>
      </c>
      <c r="D1411" s="3">
        <v>36.4</v>
      </c>
      <c r="E1411" s="3">
        <v>36.450000000000003</v>
      </c>
      <c r="F1411" s="3">
        <v>26</v>
      </c>
      <c r="G1411" s="3">
        <v>36.83</v>
      </c>
    </row>
    <row r="1412" spans="1:7" x14ac:dyDescent="0.3">
      <c r="A1412" s="6">
        <v>39855</v>
      </c>
      <c r="B1412" s="3">
        <v>35.65</v>
      </c>
      <c r="C1412" s="3">
        <v>35.65</v>
      </c>
      <c r="D1412" s="3">
        <v>35.65</v>
      </c>
      <c r="E1412" s="3">
        <v>35.65</v>
      </c>
      <c r="F1412" s="3">
        <v>0</v>
      </c>
      <c r="G1412" s="3">
        <v>35.65</v>
      </c>
    </row>
    <row r="1413" spans="1:7" x14ac:dyDescent="0.3">
      <c r="A1413" s="6">
        <v>39856</v>
      </c>
      <c r="B1413" s="3">
        <v>34.4</v>
      </c>
      <c r="C1413" s="3">
        <v>34.4</v>
      </c>
      <c r="D1413" s="3">
        <v>33.75</v>
      </c>
      <c r="E1413" s="3">
        <v>33.75</v>
      </c>
      <c r="F1413" s="3">
        <v>39</v>
      </c>
      <c r="G1413" s="3">
        <v>33.75</v>
      </c>
    </row>
    <row r="1414" spans="1:7" x14ac:dyDescent="0.3">
      <c r="A1414" s="6">
        <v>39857</v>
      </c>
      <c r="B1414" s="3">
        <v>34.15</v>
      </c>
      <c r="C1414" s="3">
        <v>34.15</v>
      </c>
      <c r="D1414" s="3">
        <v>34.049999999999997</v>
      </c>
      <c r="E1414" s="3">
        <v>34.049999999999997</v>
      </c>
      <c r="F1414" s="3">
        <v>40</v>
      </c>
      <c r="G1414" s="3">
        <v>34.049999999999997</v>
      </c>
    </row>
    <row r="1415" spans="1:7" x14ac:dyDescent="0.3">
      <c r="A1415" s="6">
        <v>39860</v>
      </c>
      <c r="B1415" s="3">
        <v>33.15</v>
      </c>
      <c r="C1415" s="3">
        <v>33.15</v>
      </c>
      <c r="D1415" s="3">
        <v>32.15</v>
      </c>
      <c r="E1415" s="3">
        <v>32.15</v>
      </c>
      <c r="F1415" s="3">
        <v>11</v>
      </c>
      <c r="G1415" s="3">
        <v>32.5</v>
      </c>
    </row>
    <row r="1416" spans="1:7" x14ac:dyDescent="0.3">
      <c r="A1416" s="6">
        <v>39861</v>
      </c>
      <c r="B1416" s="3">
        <v>30.5</v>
      </c>
      <c r="C1416" s="3">
        <v>30.99</v>
      </c>
      <c r="D1416" s="3">
        <v>30.5</v>
      </c>
      <c r="E1416" s="3">
        <v>30.7</v>
      </c>
      <c r="F1416" s="3">
        <v>31</v>
      </c>
      <c r="G1416" s="3">
        <v>30.7</v>
      </c>
    </row>
    <row r="1417" spans="1:7" x14ac:dyDescent="0.3">
      <c r="A1417" s="6">
        <v>39862</v>
      </c>
      <c r="B1417" s="3">
        <v>31.05</v>
      </c>
      <c r="C1417" s="3">
        <v>31.5</v>
      </c>
      <c r="D1417" s="3">
        <v>30.6</v>
      </c>
      <c r="E1417" s="3">
        <v>31.5</v>
      </c>
      <c r="F1417" s="3">
        <v>19</v>
      </c>
      <c r="G1417" s="3">
        <v>31.5</v>
      </c>
    </row>
    <row r="1418" spans="1:7" x14ac:dyDescent="0.3">
      <c r="A1418" s="6">
        <v>39863</v>
      </c>
      <c r="B1418" s="3">
        <v>31.25</v>
      </c>
      <c r="C1418" s="3">
        <v>31.25</v>
      </c>
      <c r="D1418" s="3">
        <v>30.75</v>
      </c>
      <c r="E1418" s="3">
        <v>30.75</v>
      </c>
      <c r="F1418" s="3">
        <v>7</v>
      </c>
      <c r="G1418" s="3">
        <v>30.75</v>
      </c>
    </row>
    <row r="1419" spans="1:7" x14ac:dyDescent="0.3">
      <c r="A1419" s="6">
        <v>39864</v>
      </c>
      <c r="B1419" s="3">
        <v>31</v>
      </c>
      <c r="C1419" s="3">
        <v>31</v>
      </c>
      <c r="D1419" s="3">
        <v>31</v>
      </c>
      <c r="E1419" s="3">
        <v>31</v>
      </c>
      <c r="F1419" s="3">
        <v>4</v>
      </c>
      <c r="G1419" s="3">
        <v>31</v>
      </c>
    </row>
    <row r="1420" spans="1:7" x14ac:dyDescent="0.3">
      <c r="A1420" s="6">
        <v>39867</v>
      </c>
      <c r="B1420" s="3">
        <v>28.5</v>
      </c>
      <c r="C1420" s="3">
        <v>28.5</v>
      </c>
      <c r="D1420" s="3">
        <v>28.5</v>
      </c>
      <c r="E1420" s="3">
        <v>28.5</v>
      </c>
      <c r="F1420" s="3">
        <v>10</v>
      </c>
      <c r="G1420" s="3">
        <v>28.5</v>
      </c>
    </row>
    <row r="1421" spans="1:7" x14ac:dyDescent="0.3">
      <c r="A1421" s="6">
        <v>39868</v>
      </c>
      <c r="B1421" s="3">
        <v>27.25</v>
      </c>
      <c r="C1421" s="3">
        <v>27.25</v>
      </c>
      <c r="D1421" s="3">
        <v>27.1</v>
      </c>
      <c r="E1421" s="3">
        <v>27.1</v>
      </c>
      <c r="F1421" s="3">
        <v>6</v>
      </c>
      <c r="G1421" s="3">
        <v>27.1</v>
      </c>
    </row>
    <row r="1422" spans="1:7" x14ac:dyDescent="0.3">
      <c r="A1422" s="6">
        <v>39869</v>
      </c>
      <c r="B1422" s="3">
        <v>27.1</v>
      </c>
      <c r="C1422" s="3">
        <v>27.1</v>
      </c>
      <c r="D1422" s="3">
        <v>25.75</v>
      </c>
      <c r="E1422" s="3">
        <v>26</v>
      </c>
      <c r="F1422" s="3">
        <v>56</v>
      </c>
      <c r="G1422" s="3">
        <v>26</v>
      </c>
    </row>
    <row r="1423" spans="1:7" x14ac:dyDescent="0.3">
      <c r="A1423" s="6">
        <v>39870</v>
      </c>
      <c r="B1423" s="3">
        <v>26.75</v>
      </c>
      <c r="C1423" s="3">
        <v>26.75</v>
      </c>
      <c r="D1423" s="3">
        <v>26.75</v>
      </c>
      <c r="E1423" s="3">
        <v>26.75</v>
      </c>
      <c r="F1423" s="3">
        <v>3</v>
      </c>
      <c r="G1423" s="3">
        <v>26.75</v>
      </c>
    </row>
    <row r="1424" spans="1:7" x14ac:dyDescent="0.3">
      <c r="A1424" s="6">
        <v>39871</v>
      </c>
      <c r="B1424" s="3">
        <v>26.5</v>
      </c>
      <c r="C1424" s="3">
        <v>26.5</v>
      </c>
      <c r="D1424" s="3">
        <v>26.05</v>
      </c>
      <c r="E1424" s="3">
        <v>26.05</v>
      </c>
      <c r="F1424" s="3">
        <v>42</v>
      </c>
      <c r="G1424" s="3">
        <v>26.05</v>
      </c>
    </row>
    <row r="1425" spans="1:7" x14ac:dyDescent="0.3">
      <c r="A1425" s="6">
        <v>39874</v>
      </c>
      <c r="B1425" s="3">
        <v>24.5</v>
      </c>
      <c r="C1425" s="3">
        <v>24.5</v>
      </c>
      <c r="D1425" s="3">
        <v>24.5</v>
      </c>
      <c r="E1425" s="3">
        <v>24.5</v>
      </c>
      <c r="F1425" s="3">
        <v>0</v>
      </c>
      <c r="G1425" s="3">
        <v>24.5</v>
      </c>
    </row>
    <row r="1426" spans="1:7" x14ac:dyDescent="0.3">
      <c r="A1426" s="6">
        <v>39875</v>
      </c>
      <c r="B1426" s="3">
        <v>24.8</v>
      </c>
      <c r="C1426" s="3">
        <v>25.25</v>
      </c>
      <c r="D1426" s="3">
        <v>24.8</v>
      </c>
      <c r="E1426" s="3">
        <v>25.25</v>
      </c>
      <c r="F1426" s="3">
        <v>3</v>
      </c>
      <c r="G1426" s="3">
        <v>25.25</v>
      </c>
    </row>
    <row r="1427" spans="1:7" x14ac:dyDescent="0.3">
      <c r="A1427" s="6">
        <v>39876</v>
      </c>
      <c r="B1427" s="3">
        <v>26.6</v>
      </c>
      <c r="C1427" s="3">
        <v>27</v>
      </c>
      <c r="D1427" s="3">
        <v>26.6</v>
      </c>
      <c r="E1427" s="3">
        <v>27</v>
      </c>
      <c r="F1427" s="3">
        <v>21</v>
      </c>
      <c r="G1427" s="3">
        <v>27</v>
      </c>
    </row>
    <row r="1428" spans="1:7" x14ac:dyDescent="0.3">
      <c r="A1428" s="6">
        <v>39877</v>
      </c>
      <c r="B1428" s="3">
        <v>27.53</v>
      </c>
      <c r="C1428" s="3">
        <v>27.53</v>
      </c>
      <c r="D1428" s="3">
        <v>27.53</v>
      </c>
      <c r="E1428" s="3">
        <v>27.53</v>
      </c>
      <c r="F1428" s="3">
        <v>0</v>
      </c>
      <c r="G1428" s="3">
        <v>27.53</v>
      </c>
    </row>
    <row r="1429" spans="1:7" x14ac:dyDescent="0.3">
      <c r="A1429" s="6">
        <v>39878</v>
      </c>
      <c r="B1429" s="3">
        <v>27.7</v>
      </c>
      <c r="C1429" s="3">
        <v>27.7</v>
      </c>
      <c r="D1429" s="3">
        <v>27.7</v>
      </c>
      <c r="E1429" s="3">
        <v>27.7</v>
      </c>
      <c r="F1429" s="3">
        <v>0</v>
      </c>
      <c r="G1429" s="3">
        <v>27.7</v>
      </c>
    </row>
    <row r="1430" spans="1:7" x14ac:dyDescent="0.3">
      <c r="A1430" s="6">
        <v>39881</v>
      </c>
      <c r="B1430" s="3">
        <v>28.4</v>
      </c>
      <c r="C1430" s="3">
        <v>28.4</v>
      </c>
      <c r="D1430" s="3">
        <v>28.4</v>
      </c>
      <c r="E1430" s="3">
        <v>28.4</v>
      </c>
      <c r="F1430" s="3">
        <v>1</v>
      </c>
      <c r="G1430" s="3">
        <v>29.38</v>
      </c>
    </row>
    <row r="1431" spans="1:7" x14ac:dyDescent="0.3">
      <c r="A1431" s="6">
        <v>39882</v>
      </c>
      <c r="B1431" s="3">
        <v>28.9</v>
      </c>
      <c r="C1431" s="3">
        <v>29.6</v>
      </c>
      <c r="D1431" s="3">
        <v>28.9</v>
      </c>
      <c r="E1431" s="3">
        <v>29.5</v>
      </c>
      <c r="F1431" s="3">
        <v>29</v>
      </c>
      <c r="G1431" s="3">
        <v>29.5</v>
      </c>
    </row>
    <row r="1432" spans="1:7" x14ac:dyDescent="0.3">
      <c r="A1432" s="6">
        <v>39883</v>
      </c>
      <c r="B1432" s="3">
        <v>28.15</v>
      </c>
      <c r="C1432" s="3">
        <v>28.15</v>
      </c>
      <c r="D1432" s="3">
        <v>28.15</v>
      </c>
      <c r="E1432" s="3">
        <v>28.15</v>
      </c>
      <c r="F1432" s="3">
        <v>12</v>
      </c>
      <c r="G1432" s="3">
        <v>28.15</v>
      </c>
    </row>
    <row r="1433" spans="1:7" x14ac:dyDescent="0.3">
      <c r="A1433" s="6">
        <v>39884</v>
      </c>
      <c r="B1433" s="3">
        <v>27.08</v>
      </c>
      <c r="C1433" s="3">
        <v>27.08</v>
      </c>
      <c r="D1433" s="3">
        <v>27.08</v>
      </c>
      <c r="E1433" s="3">
        <v>27.08</v>
      </c>
      <c r="F1433" s="3">
        <v>0</v>
      </c>
      <c r="G1433" s="3">
        <v>27.08</v>
      </c>
    </row>
    <row r="1434" spans="1:7" x14ac:dyDescent="0.3">
      <c r="A1434" s="6">
        <v>39885</v>
      </c>
      <c r="B1434" s="3">
        <v>28</v>
      </c>
      <c r="C1434" s="3">
        <v>28</v>
      </c>
      <c r="D1434" s="3">
        <v>28</v>
      </c>
      <c r="E1434" s="3">
        <v>28</v>
      </c>
      <c r="F1434" s="3">
        <v>5</v>
      </c>
      <c r="G1434" s="3">
        <v>28</v>
      </c>
    </row>
    <row r="1435" spans="1:7" x14ac:dyDescent="0.3">
      <c r="A1435" s="6">
        <v>39888</v>
      </c>
      <c r="B1435" s="3">
        <v>27.75</v>
      </c>
      <c r="C1435" s="3">
        <v>27.75</v>
      </c>
      <c r="D1435" s="3">
        <v>27.75</v>
      </c>
      <c r="E1435" s="3">
        <v>27.75</v>
      </c>
      <c r="F1435" s="3">
        <v>7</v>
      </c>
      <c r="G1435" s="3">
        <v>27.75</v>
      </c>
    </row>
    <row r="1436" spans="1:7" x14ac:dyDescent="0.3">
      <c r="A1436" s="6">
        <v>39889</v>
      </c>
      <c r="B1436" s="3">
        <v>27.6</v>
      </c>
      <c r="C1436" s="3">
        <v>27.7</v>
      </c>
      <c r="D1436" s="3">
        <v>27.6</v>
      </c>
      <c r="E1436" s="3">
        <v>27.7</v>
      </c>
      <c r="F1436" s="3">
        <v>4</v>
      </c>
      <c r="G1436" s="3">
        <v>28.08</v>
      </c>
    </row>
    <row r="1437" spans="1:7" x14ac:dyDescent="0.3">
      <c r="A1437" s="6">
        <v>39890</v>
      </c>
      <c r="B1437" s="3">
        <v>28.25</v>
      </c>
      <c r="C1437" s="3">
        <v>28.25</v>
      </c>
      <c r="D1437" s="3">
        <v>28.25</v>
      </c>
      <c r="E1437" s="3">
        <v>28.25</v>
      </c>
      <c r="F1437" s="3">
        <v>0</v>
      </c>
      <c r="G1437" s="3">
        <v>28.25</v>
      </c>
    </row>
    <row r="1438" spans="1:7" x14ac:dyDescent="0.3">
      <c r="A1438" s="6">
        <v>39891</v>
      </c>
      <c r="B1438" s="3">
        <v>29.5</v>
      </c>
      <c r="C1438" s="3">
        <v>29.5</v>
      </c>
      <c r="D1438" s="3">
        <v>29.5</v>
      </c>
      <c r="E1438" s="3">
        <v>29.5</v>
      </c>
      <c r="F1438" s="3">
        <v>1</v>
      </c>
      <c r="G1438" s="3">
        <v>30.08</v>
      </c>
    </row>
    <row r="1439" spans="1:7" x14ac:dyDescent="0.3">
      <c r="A1439" s="6">
        <v>39892</v>
      </c>
      <c r="B1439" s="3">
        <v>30.85</v>
      </c>
      <c r="C1439" s="3">
        <v>30.85</v>
      </c>
      <c r="D1439" s="3">
        <v>30.85</v>
      </c>
      <c r="E1439" s="3">
        <v>30.85</v>
      </c>
      <c r="F1439" s="3">
        <v>0</v>
      </c>
      <c r="G1439" s="3">
        <v>30.85</v>
      </c>
    </row>
    <row r="1440" spans="1:7" x14ac:dyDescent="0.3">
      <c r="A1440" s="6">
        <v>39895</v>
      </c>
      <c r="B1440" s="3">
        <v>30.75</v>
      </c>
      <c r="C1440" s="3">
        <v>32.1</v>
      </c>
      <c r="D1440" s="3">
        <v>30.75</v>
      </c>
      <c r="E1440" s="3">
        <v>32.1</v>
      </c>
      <c r="F1440" s="3">
        <v>10</v>
      </c>
      <c r="G1440" s="3">
        <v>32.1</v>
      </c>
    </row>
    <row r="1441" spans="1:7" x14ac:dyDescent="0.3">
      <c r="A1441" s="6">
        <v>39896</v>
      </c>
      <c r="B1441" s="3">
        <v>31.5</v>
      </c>
      <c r="C1441" s="3">
        <v>31.5</v>
      </c>
      <c r="D1441" s="3">
        <v>31.5</v>
      </c>
      <c r="E1441" s="3">
        <v>31.5</v>
      </c>
      <c r="F1441" s="3">
        <v>0</v>
      </c>
      <c r="G1441" s="3">
        <v>31.5</v>
      </c>
    </row>
    <row r="1442" spans="1:7" x14ac:dyDescent="0.3">
      <c r="A1442" s="6">
        <v>39897</v>
      </c>
      <c r="B1442" s="3">
        <v>31.38</v>
      </c>
      <c r="C1442" s="3">
        <v>31.38</v>
      </c>
      <c r="D1442" s="3">
        <v>31.38</v>
      </c>
      <c r="E1442" s="3">
        <v>31.38</v>
      </c>
      <c r="F1442" s="3">
        <v>0</v>
      </c>
      <c r="G1442" s="3">
        <v>31.38</v>
      </c>
    </row>
    <row r="1443" spans="1:7" x14ac:dyDescent="0.3">
      <c r="A1443" s="6">
        <v>39898</v>
      </c>
      <c r="B1443" s="3">
        <v>32.75</v>
      </c>
      <c r="C1443" s="3">
        <v>32.75</v>
      </c>
      <c r="D1443" s="3">
        <v>32.75</v>
      </c>
      <c r="E1443" s="3">
        <v>32.75</v>
      </c>
      <c r="F1443" s="3">
        <v>0</v>
      </c>
      <c r="G1443" s="3">
        <v>32.75</v>
      </c>
    </row>
    <row r="1444" spans="1:7" x14ac:dyDescent="0.3">
      <c r="A1444" s="6">
        <v>39899</v>
      </c>
      <c r="B1444" s="3">
        <v>31.25</v>
      </c>
      <c r="C1444" s="3">
        <v>32</v>
      </c>
      <c r="D1444" s="3">
        <v>31.25</v>
      </c>
      <c r="E1444" s="3">
        <v>32</v>
      </c>
      <c r="F1444" s="3">
        <v>15</v>
      </c>
      <c r="G1444" s="3">
        <v>31.53</v>
      </c>
    </row>
    <row r="1445" spans="1:7" x14ac:dyDescent="0.3">
      <c r="A1445" s="6">
        <v>39902</v>
      </c>
      <c r="B1445" s="3">
        <v>30</v>
      </c>
      <c r="C1445" s="3">
        <v>30</v>
      </c>
      <c r="D1445" s="3">
        <v>29.55</v>
      </c>
      <c r="E1445" s="3">
        <v>29.55</v>
      </c>
      <c r="F1445" s="3">
        <v>12</v>
      </c>
      <c r="G1445" s="3">
        <v>29.43</v>
      </c>
    </row>
    <row r="1446" spans="1:7" x14ac:dyDescent="0.3">
      <c r="A1446" s="6">
        <v>39903</v>
      </c>
      <c r="B1446" s="3">
        <v>29.2</v>
      </c>
      <c r="C1446" s="3">
        <v>30.25</v>
      </c>
      <c r="D1446" s="3">
        <v>29.2</v>
      </c>
      <c r="E1446" s="3">
        <v>29.75</v>
      </c>
      <c r="F1446" s="3">
        <v>53</v>
      </c>
      <c r="G1446" s="3">
        <v>29.73</v>
      </c>
    </row>
    <row r="1447" spans="1:7" x14ac:dyDescent="0.3">
      <c r="A1447" s="6">
        <v>39904</v>
      </c>
      <c r="B1447" s="3">
        <v>31.63</v>
      </c>
      <c r="C1447" s="3">
        <v>31.63</v>
      </c>
      <c r="D1447" s="3">
        <v>31.63</v>
      </c>
      <c r="E1447" s="3">
        <v>31.63</v>
      </c>
      <c r="F1447" s="3">
        <v>0</v>
      </c>
      <c r="G1447" s="3">
        <v>31.63</v>
      </c>
    </row>
    <row r="1448" spans="1:7" x14ac:dyDescent="0.3">
      <c r="A1448" s="6">
        <v>39905</v>
      </c>
      <c r="B1448" s="3">
        <v>32.5</v>
      </c>
      <c r="C1448" s="3">
        <v>32.5</v>
      </c>
      <c r="D1448" s="3">
        <v>32.5</v>
      </c>
      <c r="E1448" s="3">
        <v>32.5</v>
      </c>
      <c r="F1448" s="3">
        <v>1</v>
      </c>
      <c r="G1448" s="3">
        <v>33.630000000000003</v>
      </c>
    </row>
    <row r="1449" spans="1:7" x14ac:dyDescent="0.3">
      <c r="A1449" s="6">
        <v>39906</v>
      </c>
      <c r="B1449" s="3">
        <v>34.549999999999997</v>
      </c>
      <c r="C1449" s="3">
        <v>34.549999999999997</v>
      </c>
      <c r="D1449" s="3">
        <v>34.549999999999997</v>
      </c>
      <c r="E1449" s="3">
        <v>34.549999999999997</v>
      </c>
      <c r="F1449" s="3">
        <v>0</v>
      </c>
      <c r="G1449" s="3">
        <v>34.549999999999997</v>
      </c>
    </row>
    <row r="1450" spans="1:7" x14ac:dyDescent="0.3">
      <c r="A1450" s="6">
        <v>39909</v>
      </c>
      <c r="B1450" s="3">
        <v>35</v>
      </c>
      <c r="C1450" s="3">
        <v>35</v>
      </c>
      <c r="D1450" s="3">
        <v>35</v>
      </c>
      <c r="E1450" s="3">
        <v>35</v>
      </c>
      <c r="F1450" s="3">
        <v>1</v>
      </c>
      <c r="G1450" s="3">
        <v>35</v>
      </c>
    </row>
    <row r="1451" spans="1:7" x14ac:dyDescent="0.3">
      <c r="A1451" s="6">
        <v>39910</v>
      </c>
      <c r="B1451" s="3">
        <v>34.9</v>
      </c>
      <c r="C1451" s="3">
        <v>34.9</v>
      </c>
      <c r="D1451" s="3">
        <v>33.549999999999997</v>
      </c>
      <c r="E1451" s="3">
        <v>34</v>
      </c>
      <c r="F1451" s="3">
        <v>34</v>
      </c>
      <c r="G1451" s="3">
        <v>34</v>
      </c>
    </row>
    <row r="1452" spans="1:7" x14ac:dyDescent="0.3">
      <c r="A1452" s="6">
        <v>39911</v>
      </c>
      <c r="B1452" s="3">
        <v>32.799999999999997</v>
      </c>
      <c r="C1452" s="3">
        <v>32.799999999999997</v>
      </c>
      <c r="D1452" s="3">
        <v>32.799999999999997</v>
      </c>
      <c r="E1452" s="3">
        <v>32.799999999999997</v>
      </c>
      <c r="F1452" s="3">
        <v>5</v>
      </c>
      <c r="G1452" s="3">
        <v>34.4</v>
      </c>
    </row>
    <row r="1453" spans="1:7" x14ac:dyDescent="0.3">
      <c r="A1453" s="6">
        <v>39917</v>
      </c>
      <c r="B1453" s="3">
        <v>36</v>
      </c>
      <c r="C1453" s="3">
        <v>36</v>
      </c>
      <c r="D1453" s="3">
        <v>36</v>
      </c>
      <c r="E1453" s="3">
        <v>36</v>
      </c>
      <c r="F1453" s="3">
        <v>2</v>
      </c>
      <c r="G1453" s="3">
        <v>36</v>
      </c>
    </row>
    <row r="1454" spans="1:7" x14ac:dyDescent="0.3">
      <c r="A1454" s="6">
        <v>39918</v>
      </c>
      <c r="B1454" s="3">
        <v>35.5</v>
      </c>
      <c r="C1454" s="3">
        <v>35.5</v>
      </c>
      <c r="D1454" s="3">
        <v>34.85</v>
      </c>
      <c r="E1454" s="3">
        <v>34.85</v>
      </c>
      <c r="F1454" s="3">
        <v>24</v>
      </c>
      <c r="G1454" s="3">
        <v>35.049999999999997</v>
      </c>
    </row>
    <row r="1455" spans="1:7" x14ac:dyDescent="0.3">
      <c r="A1455" s="6">
        <v>39919</v>
      </c>
      <c r="B1455" s="3">
        <v>35.65</v>
      </c>
      <c r="C1455" s="3">
        <v>35.75</v>
      </c>
      <c r="D1455" s="3">
        <v>35.6</v>
      </c>
      <c r="E1455" s="3">
        <v>35.75</v>
      </c>
      <c r="F1455" s="3">
        <v>12</v>
      </c>
      <c r="G1455" s="3">
        <v>36.15</v>
      </c>
    </row>
    <row r="1456" spans="1:7" x14ac:dyDescent="0.3">
      <c r="A1456" s="6">
        <v>39920</v>
      </c>
      <c r="B1456" s="3">
        <v>37.1</v>
      </c>
      <c r="C1456" s="3">
        <v>37.1</v>
      </c>
      <c r="D1456" s="3">
        <v>37.1</v>
      </c>
      <c r="E1456" s="3">
        <v>37.1</v>
      </c>
      <c r="F1456" s="3">
        <v>1</v>
      </c>
      <c r="G1456" s="3">
        <v>37.1</v>
      </c>
    </row>
    <row r="1457" spans="1:7" x14ac:dyDescent="0.3">
      <c r="A1457" s="6">
        <v>39923</v>
      </c>
      <c r="B1457" s="3">
        <v>36</v>
      </c>
      <c r="C1457" s="3">
        <v>36</v>
      </c>
      <c r="D1457" s="3">
        <v>36</v>
      </c>
      <c r="E1457" s="3">
        <v>36</v>
      </c>
      <c r="F1457" s="3">
        <v>1</v>
      </c>
      <c r="G1457" s="3">
        <v>36</v>
      </c>
    </row>
    <row r="1458" spans="1:7" x14ac:dyDescent="0.3">
      <c r="A1458" s="6">
        <v>39924</v>
      </c>
      <c r="B1458" s="3">
        <v>35.25</v>
      </c>
      <c r="C1458" s="3">
        <v>35.25</v>
      </c>
      <c r="D1458" s="3">
        <v>35.25</v>
      </c>
      <c r="E1458" s="3">
        <v>35.25</v>
      </c>
      <c r="F1458" s="3">
        <v>1</v>
      </c>
      <c r="G1458" s="3">
        <v>35.25</v>
      </c>
    </row>
    <row r="1459" spans="1:7" x14ac:dyDescent="0.3">
      <c r="A1459" s="6">
        <v>39925</v>
      </c>
      <c r="B1459" s="3">
        <v>35.75</v>
      </c>
      <c r="C1459" s="3">
        <v>35.75</v>
      </c>
      <c r="D1459" s="3">
        <v>35.700000000000003</v>
      </c>
      <c r="E1459" s="3">
        <v>35.700000000000003</v>
      </c>
      <c r="F1459" s="3">
        <v>3</v>
      </c>
      <c r="G1459" s="3">
        <v>35.700000000000003</v>
      </c>
    </row>
    <row r="1460" spans="1:7" x14ac:dyDescent="0.3">
      <c r="A1460" s="6">
        <v>39926</v>
      </c>
      <c r="B1460" s="3">
        <v>35.380000000000003</v>
      </c>
      <c r="C1460" s="3">
        <v>35.380000000000003</v>
      </c>
      <c r="D1460" s="3">
        <v>35.380000000000003</v>
      </c>
      <c r="E1460" s="3">
        <v>35.380000000000003</v>
      </c>
      <c r="F1460" s="3">
        <v>0</v>
      </c>
      <c r="G1460" s="3">
        <v>35.380000000000003</v>
      </c>
    </row>
    <row r="1461" spans="1:7" x14ac:dyDescent="0.3">
      <c r="A1461" s="6">
        <v>39927</v>
      </c>
      <c r="B1461" s="3">
        <v>34.9</v>
      </c>
      <c r="C1461" s="3">
        <v>35.25</v>
      </c>
      <c r="D1461" s="3">
        <v>34.9</v>
      </c>
      <c r="E1461" s="3">
        <v>35.25</v>
      </c>
      <c r="F1461" s="3">
        <v>5</v>
      </c>
      <c r="G1461" s="3">
        <v>36.1</v>
      </c>
    </row>
    <row r="1462" spans="1:7" x14ac:dyDescent="0.3">
      <c r="A1462" s="6">
        <v>39930</v>
      </c>
      <c r="B1462" s="3">
        <v>34.85</v>
      </c>
      <c r="C1462" s="3">
        <v>34.85</v>
      </c>
      <c r="D1462" s="3">
        <v>34.6</v>
      </c>
      <c r="E1462" s="3">
        <v>34.6</v>
      </c>
      <c r="F1462" s="3">
        <v>16</v>
      </c>
      <c r="G1462" s="3">
        <v>34</v>
      </c>
    </row>
    <row r="1463" spans="1:7" x14ac:dyDescent="0.3">
      <c r="A1463" s="6">
        <v>39931</v>
      </c>
      <c r="B1463" s="3">
        <v>34</v>
      </c>
      <c r="C1463" s="3">
        <v>34.200000000000003</v>
      </c>
      <c r="D1463" s="3">
        <v>33.700000000000003</v>
      </c>
      <c r="E1463" s="3">
        <v>34.200000000000003</v>
      </c>
      <c r="F1463" s="3">
        <v>32</v>
      </c>
      <c r="G1463" s="3">
        <v>34.200000000000003</v>
      </c>
    </row>
    <row r="1464" spans="1:7" x14ac:dyDescent="0.3">
      <c r="A1464" s="6">
        <v>39932</v>
      </c>
      <c r="B1464" s="3">
        <v>34.4</v>
      </c>
      <c r="C1464" s="3">
        <v>34.4</v>
      </c>
      <c r="D1464" s="3">
        <v>34.4</v>
      </c>
      <c r="E1464" s="3">
        <v>34.4</v>
      </c>
      <c r="F1464" s="3">
        <v>1</v>
      </c>
      <c r="G1464" s="3">
        <v>34.4</v>
      </c>
    </row>
    <row r="1465" spans="1:7" x14ac:dyDescent="0.3">
      <c r="A1465" s="6">
        <v>39933</v>
      </c>
      <c r="B1465" s="3">
        <v>35.1</v>
      </c>
      <c r="C1465" s="3">
        <v>35.1</v>
      </c>
      <c r="D1465" s="3">
        <v>35.1</v>
      </c>
      <c r="E1465" s="3">
        <v>35.1</v>
      </c>
      <c r="F1465" s="3">
        <v>1</v>
      </c>
      <c r="G1465" s="3">
        <v>35.4</v>
      </c>
    </row>
    <row r="1466" spans="1:7" x14ac:dyDescent="0.3">
      <c r="A1466" s="6">
        <v>39937</v>
      </c>
      <c r="B1466" s="3">
        <v>35.700000000000003</v>
      </c>
      <c r="C1466" s="3">
        <v>35.700000000000003</v>
      </c>
      <c r="D1466" s="3">
        <v>35.700000000000003</v>
      </c>
      <c r="E1466" s="3">
        <v>35.700000000000003</v>
      </c>
      <c r="F1466" s="3">
        <v>6</v>
      </c>
      <c r="G1466" s="3">
        <v>35.700000000000003</v>
      </c>
    </row>
    <row r="1467" spans="1:7" x14ac:dyDescent="0.3">
      <c r="A1467" s="6">
        <v>39938</v>
      </c>
      <c r="B1467" s="3">
        <v>36</v>
      </c>
      <c r="C1467" s="3">
        <v>36.25</v>
      </c>
      <c r="D1467" s="3">
        <v>36</v>
      </c>
      <c r="E1467" s="3">
        <v>36.25</v>
      </c>
      <c r="F1467" s="3">
        <v>9</v>
      </c>
      <c r="G1467" s="3">
        <v>36.25</v>
      </c>
    </row>
    <row r="1468" spans="1:7" x14ac:dyDescent="0.3">
      <c r="A1468" s="6">
        <v>39940</v>
      </c>
      <c r="B1468" s="3">
        <v>38.4</v>
      </c>
      <c r="C1468" s="3">
        <v>38.4</v>
      </c>
      <c r="D1468" s="3">
        <v>37.9</v>
      </c>
      <c r="E1468" s="3">
        <v>38.1</v>
      </c>
      <c r="F1468" s="3">
        <v>35</v>
      </c>
      <c r="G1468" s="3">
        <v>38.1</v>
      </c>
    </row>
    <row r="1469" spans="1:7" x14ac:dyDescent="0.3">
      <c r="A1469" s="6">
        <v>39941</v>
      </c>
      <c r="B1469" s="3">
        <v>38.25</v>
      </c>
      <c r="C1469" s="3">
        <v>38.25</v>
      </c>
      <c r="D1469" s="3">
        <v>38</v>
      </c>
      <c r="E1469" s="3">
        <v>38</v>
      </c>
      <c r="F1469" s="3">
        <v>6</v>
      </c>
      <c r="G1469" s="3">
        <v>38.25</v>
      </c>
    </row>
    <row r="1470" spans="1:7" x14ac:dyDescent="0.3">
      <c r="A1470" s="6">
        <v>39944</v>
      </c>
      <c r="B1470" s="3">
        <v>38.299999999999997</v>
      </c>
      <c r="C1470" s="3">
        <v>38.299999999999997</v>
      </c>
      <c r="D1470" s="3">
        <v>38.299999999999997</v>
      </c>
      <c r="E1470" s="3">
        <v>38.299999999999997</v>
      </c>
      <c r="F1470" s="3">
        <v>4</v>
      </c>
      <c r="G1470" s="3">
        <v>38.299999999999997</v>
      </c>
    </row>
    <row r="1471" spans="1:7" x14ac:dyDescent="0.3">
      <c r="A1471" s="6">
        <v>39945</v>
      </c>
      <c r="B1471" s="3">
        <v>38.75</v>
      </c>
      <c r="C1471" s="3">
        <v>39.25</v>
      </c>
      <c r="D1471" s="3">
        <v>38.75</v>
      </c>
      <c r="E1471" s="3">
        <v>39</v>
      </c>
      <c r="F1471" s="3">
        <v>21</v>
      </c>
      <c r="G1471" s="3">
        <v>39</v>
      </c>
    </row>
    <row r="1472" spans="1:7" x14ac:dyDescent="0.3">
      <c r="A1472" s="6">
        <v>39946</v>
      </c>
      <c r="B1472" s="3">
        <v>39.5</v>
      </c>
      <c r="C1472" s="3">
        <v>39.5</v>
      </c>
      <c r="D1472" s="3">
        <v>39.25</v>
      </c>
      <c r="E1472" s="3">
        <v>39.25</v>
      </c>
      <c r="F1472" s="3">
        <v>6</v>
      </c>
      <c r="G1472" s="3">
        <v>39.25</v>
      </c>
    </row>
    <row r="1473" spans="1:7" x14ac:dyDescent="0.3">
      <c r="A1473" s="6">
        <v>39947</v>
      </c>
      <c r="B1473" s="3">
        <v>39.049999999999997</v>
      </c>
      <c r="C1473" s="3">
        <v>39.200000000000003</v>
      </c>
      <c r="D1473" s="3">
        <v>39.049999999999997</v>
      </c>
      <c r="E1473" s="3">
        <v>39.200000000000003</v>
      </c>
      <c r="F1473" s="3">
        <v>6</v>
      </c>
      <c r="G1473" s="3">
        <v>39.200000000000003</v>
      </c>
    </row>
    <row r="1474" spans="1:7" x14ac:dyDescent="0.3">
      <c r="A1474" s="6">
        <v>39948</v>
      </c>
      <c r="B1474" s="3">
        <v>39</v>
      </c>
      <c r="C1474" s="3">
        <v>39.5</v>
      </c>
      <c r="D1474" s="3">
        <v>38.89</v>
      </c>
      <c r="E1474" s="3">
        <v>39.5</v>
      </c>
      <c r="F1474" s="3">
        <v>18</v>
      </c>
      <c r="G1474" s="3">
        <v>39.5</v>
      </c>
    </row>
    <row r="1475" spans="1:7" x14ac:dyDescent="0.3">
      <c r="A1475" s="6">
        <v>39951</v>
      </c>
      <c r="B1475" s="3">
        <v>39</v>
      </c>
      <c r="C1475" s="3">
        <v>39</v>
      </c>
      <c r="D1475" s="3">
        <v>38.200000000000003</v>
      </c>
      <c r="E1475" s="3">
        <v>38.200000000000003</v>
      </c>
      <c r="F1475" s="3">
        <v>9</v>
      </c>
      <c r="G1475" s="3">
        <v>38.200000000000003</v>
      </c>
    </row>
    <row r="1476" spans="1:7" x14ac:dyDescent="0.3">
      <c r="A1476" s="6">
        <v>39952</v>
      </c>
      <c r="B1476" s="3">
        <v>38.299999999999997</v>
      </c>
      <c r="C1476" s="3">
        <v>38.299999999999997</v>
      </c>
      <c r="D1476" s="3">
        <v>38.200000000000003</v>
      </c>
      <c r="E1476" s="3">
        <v>38.200000000000003</v>
      </c>
      <c r="F1476" s="3">
        <v>2</v>
      </c>
      <c r="G1476" s="3">
        <v>38.200000000000003</v>
      </c>
    </row>
    <row r="1477" spans="1:7" x14ac:dyDescent="0.3">
      <c r="A1477" s="6">
        <v>39953</v>
      </c>
      <c r="B1477" s="3">
        <v>38.1</v>
      </c>
      <c r="C1477" s="3">
        <v>38.15</v>
      </c>
      <c r="D1477" s="3">
        <v>38</v>
      </c>
      <c r="E1477" s="3">
        <v>38</v>
      </c>
      <c r="F1477" s="3">
        <v>14</v>
      </c>
      <c r="G1477" s="3">
        <v>38</v>
      </c>
    </row>
    <row r="1478" spans="1:7" x14ac:dyDescent="0.3">
      <c r="A1478" s="6">
        <v>39955</v>
      </c>
      <c r="B1478" s="3">
        <v>38</v>
      </c>
      <c r="C1478" s="3">
        <v>38</v>
      </c>
      <c r="D1478" s="3">
        <v>37.799999999999997</v>
      </c>
      <c r="E1478" s="3">
        <v>37.9</v>
      </c>
      <c r="F1478" s="3">
        <v>5</v>
      </c>
      <c r="G1478" s="3">
        <v>37.9</v>
      </c>
    </row>
    <row r="1479" spans="1:7" x14ac:dyDescent="0.3">
      <c r="A1479" s="6">
        <v>39958</v>
      </c>
      <c r="B1479" s="3">
        <v>38</v>
      </c>
      <c r="C1479" s="3">
        <v>38.299999999999997</v>
      </c>
      <c r="D1479" s="3">
        <v>38</v>
      </c>
      <c r="E1479" s="3">
        <v>38.15</v>
      </c>
      <c r="F1479" s="3">
        <v>8</v>
      </c>
      <c r="G1479" s="3">
        <v>38.15</v>
      </c>
    </row>
    <row r="1480" spans="1:7" x14ac:dyDescent="0.3">
      <c r="A1480" s="6">
        <v>39959</v>
      </c>
      <c r="B1480" s="3">
        <v>37.799999999999997</v>
      </c>
      <c r="C1480" s="3">
        <v>37.799999999999997</v>
      </c>
      <c r="D1480" s="3">
        <v>37.5</v>
      </c>
      <c r="E1480" s="3">
        <v>37.5</v>
      </c>
      <c r="F1480" s="3">
        <v>22</v>
      </c>
      <c r="G1480" s="3">
        <v>37.5</v>
      </c>
    </row>
    <row r="1481" spans="1:7" x14ac:dyDescent="0.3">
      <c r="A1481" s="6">
        <v>39960</v>
      </c>
      <c r="B1481" s="3">
        <v>38.200000000000003</v>
      </c>
      <c r="C1481" s="3">
        <v>38.5</v>
      </c>
      <c r="D1481" s="3">
        <v>38.200000000000003</v>
      </c>
      <c r="E1481" s="3">
        <v>38.5</v>
      </c>
      <c r="F1481" s="3">
        <v>29</v>
      </c>
      <c r="G1481" s="3">
        <v>38.5</v>
      </c>
    </row>
    <row r="1482" spans="1:7" x14ac:dyDescent="0.3">
      <c r="A1482" s="6">
        <v>39961</v>
      </c>
      <c r="B1482" s="3">
        <v>38.83</v>
      </c>
      <c r="C1482" s="3">
        <v>38.83</v>
      </c>
      <c r="D1482" s="3">
        <v>38.83</v>
      </c>
      <c r="E1482" s="3">
        <v>38.83</v>
      </c>
      <c r="F1482" s="3">
        <v>0</v>
      </c>
      <c r="G1482" s="3">
        <v>38.83</v>
      </c>
    </row>
    <row r="1483" spans="1:7" x14ac:dyDescent="0.3">
      <c r="A1483" s="6">
        <v>39962</v>
      </c>
      <c r="B1483" s="3">
        <v>39.1</v>
      </c>
      <c r="C1483" s="3">
        <v>39.1</v>
      </c>
      <c r="D1483" s="3">
        <v>38.5</v>
      </c>
      <c r="E1483" s="3">
        <v>38.5</v>
      </c>
      <c r="F1483" s="3">
        <v>18</v>
      </c>
      <c r="G1483" s="3">
        <v>38.5</v>
      </c>
    </row>
    <row r="1484" spans="1:7" x14ac:dyDescent="0.3">
      <c r="A1484" s="6">
        <v>39966</v>
      </c>
      <c r="B1484" s="3">
        <v>39.299999999999997</v>
      </c>
      <c r="C1484" s="3">
        <v>39.5</v>
      </c>
      <c r="D1484" s="3">
        <v>39.299999999999997</v>
      </c>
      <c r="E1484" s="3">
        <v>39.46</v>
      </c>
      <c r="F1484" s="3">
        <v>6</v>
      </c>
      <c r="G1484" s="3">
        <v>39.630000000000003</v>
      </c>
    </row>
    <row r="1485" spans="1:7" x14ac:dyDescent="0.3">
      <c r="A1485" s="6">
        <v>39967</v>
      </c>
      <c r="B1485" s="3">
        <v>39.25</v>
      </c>
      <c r="C1485" s="3">
        <v>39.25</v>
      </c>
      <c r="D1485" s="3">
        <v>39.15</v>
      </c>
      <c r="E1485" s="3">
        <v>39.25</v>
      </c>
      <c r="F1485" s="3">
        <v>19</v>
      </c>
      <c r="G1485" s="3">
        <v>39.380000000000003</v>
      </c>
    </row>
    <row r="1486" spans="1:7" x14ac:dyDescent="0.3">
      <c r="A1486" s="6">
        <v>39968</v>
      </c>
      <c r="B1486" s="3">
        <v>39.299999999999997</v>
      </c>
      <c r="C1486" s="3">
        <v>39.4</v>
      </c>
      <c r="D1486" s="3">
        <v>39.299999999999997</v>
      </c>
      <c r="E1486" s="3">
        <v>39.35</v>
      </c>
      <c r="F1486" s="3">
        <v>30</v>
      </c>
      <c r="G1486" s="3">
        <v>39.380000000000003</v>
      </c>
    </row>
    <row r="1487" spans="1:7" x14ac:dyDescent="0.3">
      <c r="A1487" s="6">
        <v>39969</v>
      </c>
      <c r="B1487" s="3">
        <v>40.049999999999997</v>
      </c>
      <c r="C1487" s="3">
        <v>40.049999999999997</v>
      </c>
      <c r="D1487" s="3">
        <v>40.049999999999997</v>
      </c>
      <c r="E1487" s="3">
        <v>40.049999999999997</v>
      </c>
      <c r="F1487" s="3">
        <v>2</v>
      </c>
      <c r="G1487" s="3">
        <v>39.85</v>
      </c>
    </row>
    <row r="1488" spans="1:7" x14ac:dyDescent="0.3">
      <c r="A1488" s="6">
        <v>39972</v>
      </c>
      <c r="B1488" s="3">
        <v>39.35</v>
      </c>
      <c r="C1488" s="3">
        <v>39.35</v>
      </c>
      <c r="D1488" s="3">
        <v>39.35</v>
      </c>
      <c r="E1488" s="3">
        <v>39.35</v>
      </c>
      <c r="F1488" s="3">
        <v>5</v>
      </c>
      <c r="G1488" s="3">
        <v>39.35</v>
      </c>
    </row>
    <row r="1489" spans="1:7" x14ac:dyDescent="0.3">
      <c r="A1489" s="6">
        <v>39973</v>
      </c>
      <c r="B1489" s="3">
        <v>39.1</v>
      </c>
      <c r="C1489" s="3">
        <v>39.1</v>
      </c>
      <c r="D1489" s="3">
        <v>39.1</v>
      </c>
      <c r="E1489" s="3">
        <v>39.1</v>
      </c>
      <c r="F1489" s="3">
        <v>1</v>
      </c>
      <c r="G1489" s="3">
        <v>39.229999999999997</v>
      </c>
    </row>
    <row r="1490" spans="1:7" x14ac:dyDescent="0.3">
      <c r="A1490" s="6">
        <v>39974</v>
      </c>
      <c r="B1490" s="3">
        <v>39</v>
      </c>
      <c r="C1490" s="3">
        <v>39</v>
      </c>
      <c r="D1490" s="3">
        <v>39</v>
      </c>
      <c r="E1490" s="3">
        <v>39</v>
      </c>
      <c r="F1490" s="3">
        <v>2</v>
      </c>
      <c r="G1490" s="3">
        <v>39</v>
      </c>
    </row>
    <row r="1491" spans="1:7" x14ac:dyDescent="0.3">
      <c r="A1491" s="6">
        <v>39975</v>
      </c>
      <c r="B1491" s="3">
        <v>38</v>
      </c>
      <c r="C1491" s="3">
        <v>38.049999999999997</v>
      </c>
      <c r="D1491" s="3">
        <v>38</v>
      </c>
      <c r="E1491" s="3">
        <v>38.049999999999997</v>
      </c>
      <c r="F1491" s="3">
        <v>3</v>
      </c>
      <c r="G1491" s="3">
        <v>38.799999999999997</v>
      </c>
    </row>
    <row r="1492" spans="1:7" x14ac:dyDescent="0.3">
      <c r="A1492" s="6">
        <v>39976</v>
      </c>
      <c r="B1492" s="3">
        <v>38.200000000000003</v>
      </c>
      <c r="C1492" s="3">
        <v>38.200000000000003</v>
      </c>
      <c r="D1492" s="3">
        <v>38</v>
      </c>
      <c r="E1492" s="3">
        <v>38</v>
      </c>
      <c r="F1492" s="3">
        <v>16</v>
      </c>
      <c r="G1492" s="3">
        <v>38</v>
      </c>
    </row>
    <row r="1493" spans="1:7" x14ac:dyDescent="0.3">
      <c r="A1493" s="6">
        <v>39979</v>
      </c>
      <c r="B1493" s="3">
        <v>38</v>
      </c>
      <c r="C1493" s="3">
        <v>38</v>
      </c>
      <c r="D1493" s="3">
        <v>37.15</v>
      </c>
      <c r="E1493" s="3">
        <v>37.15</v>
      </c>
      <c r="F1493" s="3">
        <v>12</v>
      </c>
      <c r="G1493" s="3">
        <v>37.15</v>
      </c>
    </row>
    <row r="1494" spans="1:7" x14ac:dyDescent="0.3">
      <c r="A1494" s="6">
        <v>39980</v>
      </c>
      <c r="B1494" s="3">
        <v>37.75</v>
      </c>
      <c r="C1494" s="3">
        <v>37.76</v>
      </c>
      <c r="D1494" s="3">
        <v>37.700000000000003</v>
      </c>
      <c r="E1494" s="3">
        <v>37.75</v>
      </c>
      <c r="F1494" s="3">
        <v>9</v>
      </c>
      <c r="G1494" s="3">
        <v>37.75</v>
      </c>
    </row>
    <row r="1495" spans="1:7" x14ac:dyDescent="0.3">
      <c r="A1495" s="6">
        <v>39981</v>
      </c>
      <c r="B1495" s="3">
        <v>37.799999999999997</v>
      </c>
      <c r="C1495" s="3">
        <v>37.799999999999997</v>
      </c>
      <c r="D1495" s="3">
        <v>37.200000000000003</v>
      </c>
      <c r="E1495" s="3">
        <v>37.200000000000003</v>
      </c>
      <c r="F1495" s="3">
        <v>21</v>
      </c>
      <c r="G1495" s="3">
        <v>37.200000000000003</v>
      </c>
    </row>
    <row r="1496" spans="1:7" x14ac:dyDescent="0.3">
      <c r="A1496" s="6">
        <v>39982</v>
      </c>
      <c r="B1496" s="3">
        <v>37.450000000000003</v>
      </c>
      <c r="C1496" s="3">
        <v>37.549999999999997</v>
      </c>
      <c r="D1496" s="3">
        <v>37.450000000000003</v>
      </c>
      <c r="E1496" s="3">
        <v>37.549999999999997</v>
      </c>
      <c r="F1496" s="3">
        <v>8</v>
      </c>
      <c r="G1496" s="3">
        <v>37.549999999999997</v>
      </c>
    </row>
    <row r="1497" spans="1:7" x14ac:dyDescent="0.3">
      <c r="A1497" s="6">
        <v>39983</v>
      </c>
      <c r="B1497" s="3">
        <v>37.979999999999997</v>
      </c>
      <c r="C1497" s="3">
        <v>37.979999999999997</v>
      </c>
      <c r="D1497" s="3">
        <v>37.979999999999997</v>
      </c>
      <c r="E1497" s="3">
        <v>37.979999999999997</v>
      </c>
      <c r="F1497" s="3">
        <v>0</v>
      </c>
      <c r="G1497" s="3">
        <v>37.979999999999997</v>
      </c>
    </row>
    <row r="1498" spans="1:7" x14ac:dyDescent="0.3">
      <c r="A1498" s="6">
        <v>39986</v>
      </c>
      <c r="B1498" s="3">
        <v>38</v>
      </c>
      <c r="C1498" s="3">
        <v>38</v>
      </c>
      <c r="D1498" s="3">
        <v>36.75</v>
      </c>
      <c r="E1498" s="3">
        <v>36.75</v>
      </c>
      <c r="F1498" s="3">
        <v>68</v>
      </c>
      <c r="G1498" s="3">
        <v>36.75</v>
      </c>
    </row>
    <row r="1499" spans="1:7" x14ac:dyDescent="0.3">
      <c r="A1499" s="6">
        <v>39987</v>
      </c>
      <c r="B1499" s="3">
        <v>37</v>
      </c>
      <c r="C1499" s="3">
        <v>38.200000000000003</v>
      </c>
      <c r="D1499" s="3">
        <v>37</v>
      </c>
      <c r="E1499" s="3">
        <v>38.200000000000003</v>
      </c>
      <c r="F1499" s="3">
        <v>21</v>
      </c>
      <c r="G1499" s="3">
        <v>38.049999999999997</v>
      </c>
    </row>
    <row r="1500" spans="1:7" x14ac:dyDescent="0.3">
      <c r="A1500" s="6">
        <v>39988</v>
      </c>
      <c r="B1500" s="3">
        <v>38.5</v>
      </c>
      <c r="C1500" s="3">
        <v>38.5</v>
      </c>
      <c r="D1500" s="3">
        <v>38.5</v>
      </c>
      <c r="E1500" s="3">
        <v>38.5</v>
      </c>
      <c r="F1500" s="3">
        <v>0</v>
      </c>
      <c r="G1500" s="3">
        <v>38.5</v>
      </c>
    </row>
    <row r="1501" spans="1:7" x14ac:dyDescent="0.3">
      <c r="A1501" s="6">
        <v>39989</v>
      </c>
      <c r="B1501" s="3">
        <v>39</v>
      </c>
      <c r="C1501" s="3">
        <v>39.049999999999997</v>
      </c>
      <c r="D1501" s="3">
        <v>38.950000000000003</v>
      </c>
      <c r="E1501" s="3">
        <v>39.049999999999997</v>
      </c>
      <c r="F1501" s="3">
        <v>18</v>
      </c>
      <c r="G1501" s="3">
        <v>38.950000000000003</v>
      </c>
    </row>
    <row r="1502" spans="1:7" x14ac:dyDescent="0.3">
      <c r="A1502" s="6">
        <v>39990</v>
      </c>
      <c r="B1502" s="3">
        <v>39.6</v>
      </c>
      <c r="C1502" s="3">
        <v>39.9</v>
      </c>
      <c r="D1502" s="3">
        <v>39.6</v>
      </c>
      <c r="E1502" s="3">
        <v>39.9</v>
      </c>
      <c r="F1502" s="3">
        <v>21</v>
      </c>
      <c r="G1502" s="3">
        <v>39.9</v>
      </c>
    </row>
    <row r="1503" spans="1:7" x14ac:dyDescent="0.3">
      <c r="A1503" s="6">
        <v>39993</v>
      </c>
      <c r="B1503" s="3">
        <v>40</v>
      </c>
      <c r="C1503" s="3">
        <v>41.3</v>
      </c>
      <c r="D1503" s="3">
        <v>40</v>
      </c>
      <c r="E1503" s="3">
        <v>41.2</v>
      </c>
      <c r="F1503" s="3">
        <v>22</v>
      </c>
      <c r="G1503" s="3">
        <v>41.3</v>
      </c>
    </row>
    <row r="1504" spans="1:7" x14ac:dyDescent="0.3">
      <c r="A1504" s="6">
        <v>39994</v>
      </c>
      <c r="B1504" s="3">
        <v>41.15</v>
      </c>
      <c r="C1504" s="3">
        <v>41.15</v>
      </c>
      <c r="D1504" s="3">
        <v>40.6</v>
      </c>
      <c r="E1504" s="3">
        <v>40.65</v>
      </c>
      <c r="F1504" s="3">
        <v>14</v>
      </c>
      <c r="G1504" s="3">
        <v>40.6</v>
      </c>
    </row>
    <row r="1505" spans="1:7" x14ac:dyDescent="0.3">
      <c r="A1505" s="6">
        <v>39995</v>
      </c>
      <c r="B1505" s="3">
        <v>41.6</v>
      </c>
      <c r="C1505" s="3">
        <v>41.6</v>
      </c>
      <c r="D1505" s="3">
        <v>41.35</v>
      </c>
      <c r="E1505" s="3">
        <v>41.35</v>
      </c>
      <c r="F1505" s="3">
        <v>94</v>
      </c>
      <c r="G1505" s="3">
        <v>41.35</v>
      </c>
    </row>
    <row r="1506" spans="1:7" x14ac:dyDescent="0.3">
      <c r="A1506" s="6">
        <v>39996</v>
      </c>
      <c r="B1506" s="3">
        <v>40.85</v>
      </c>
      <c r="C1506" s="3">
        <v>40.85</v>
      </c>
      <c r="D1506" s="3">
        <v>39.9</v>
      </c>
      <c r="E1506" s="3">
        <v>40</v>
      </c>
      <c r="F1506" s="3">
        <v>64</v>
      </c>
      <c r="G1506" s="3">
        <v>40</v>
      </c>
    </row>
    <row r="1507" spans="1:7" x14ac:dyDescent="0.3">
      <c r="A1507" s="6">
        <v>39997</v>
      </c>
      <c r="B1507" s="3">
        <v>39.6</v>
      </c>
      <c r="C1507" s="3">
        <v>39.6</v>
      </c>
      <c r="D1507" s="3">
        <v>39.35</v>
      </c>
      <c r="E1507" s="3">
        <v>39.4</v>
      </c>
      <c r="F1507" s="3">
        <v>5</v>
      </c>
      <c r="G1507" s="3">
        <v>39.33</v>
      </c>
    </row>
    <row r="1508" spans="1:7" x14ac:dyDescent="0.3">
      <c r="A1508" s="6">
        <v>40001</v>
      </c>
      <c r="B1508" s="3">
        <v>37.9</v>
      </c>
      <c r="C1508" s="3">
        <v>38.700000000000003</v>
      </c>
      <c r="D1508" s="3">
        <v>37.9</v>
      </c>
      <c r="E1508" s="3">
        <v>38.450000000000003</v>
      </c>
      <c r="F1508" s="3">
        <v>12</v>
      </c>
      <c r="G1508" s="3">
        <v>38.450000000000003</v>
      </c>
    </row>
    <row r="1509" spans="1:7" x14ac:dyDescent="0.3">
      <c r="A1509" s="6">
        <v>40002</v>
      </c>
      <c r="B1509" s="3">
        <v>38</v>
      </c>
      <c r="C1509" s="3">
        <v>38</v>
      </c>
      <c r="D1509" s="3">
        <v>37.950000000000003</v>
      </c>
      <c r="E1509" s="3">
        <v>38</v>
      </c>
      <c r="F1509" s="3">
        <v>10</v>
      </c>
      <c r="G1509" s="3">
        <v>38</v>
      </c>
    </row>
    <row r="1510" spans="1:7" x14ac:dyDescent="0.3">
      <c r="A1510" s="6">
        <v>40003</v>
      </c>
      <c r="B1510" s="3">
        <v>38</v>
      </c>
      <c r="C1510" s="3">
        <v>38.299999999999997</v>
      </c>
      <c r="D1510" s="3">
        <v>38</v>
      </c>
      <c r="E1510" s="3">
        <v>38.049999999999997</v>
      </c>
      <c r="F1510" s="3">
        <v>30</v>
      </c>
      <c r="G1510" s="3">
        <v>38.1</v>
      </c>
    </row>
    <row r="1511" spans="1:7" x14ac:dyDescent="0.3">
      <c r="A1511" s="6">
        <v>40004</v>
      </c>
      <c r="B1511" s="3">
        <v>38</v>
      </c>
      <c r="C1511" s="3">
        <v>38</v>
      </c>
      <c r="D1511" s="3">
        <v>38</v>
      </c>
      <c r="E1511" s="3">
        <v>38</v>
      </c>
      <c r="F1511" s="3">
        <v>2</v>
      </c>
      <c r="G1511" s="3">
        <v>38.53</v>
      </c>
    </row>
    <row r="1512" spans="1:7" x14ac:dyDescent="0.3">
      <c r="A1512" s="6">
        <v>40007</v>
      </c>
      <c r="B1512" s="3">
        <v>37.799999999999997</v>
      </c>
      <c r="C1512" s="3">
        <v>38.15</v>
      </c>
      <c r="D1512" s="3">
        <v>37.549999999999997</v>
      </c>
      <c r="E1512" s="3">
        <v>38.15</v>
      </c>
      <c r="F1512" s="3">
        <v>29</v>
      </c>
      <c r="G1512" s="3">
        <v>38.15</v>
      </c>
    </row>
    <row r="1513" spans="1:7" x14ac:dyDescent="0.3">
      <c r="A1513" s="6">
        <v>40008</v>
      </c>
      <c r="B1513" s="3">
        <v>38.65</v>
      </c>
      <c r="C1513" s="3">
        <v>38.65</v>
      </c>
      <c r="D1513" s="3">
        <v>38.65</v>
      </c>
      <c r="E1513" s="3">
        <v>38.65</v>
      </c>
      <c r="F1513" s="3">
        <v>3</v>
      </c>
      <c r="G1513" s="3">
        <v>38.65</v>
      </c>
    </row>
    <row r="1514" spans="1:7" x14ac:dyDescent="0.3">
      <c r="A1514" s="6">
        <v>40009</v>
      </c>
      <c r="B1514" s="3">
        <v>39</v>
      </c>
      <c r="C1514" s="3">
        <v>39.25</v>
      </c>
      <c r="D1514" s="3">
        <v>39</v>
      </c>
      <c r="E1514" s="3">
        <v>39.25</v>
      </c>
      <c r="F1514" s="3">
        <v>11</v>
      </c>
      <c r="G1514" s="3">
        <v>39.15</v>
      </c>
    </row>
    <row r="1515" spans="1:7" x14ac:dyDescent="0.3">
      <c r="A1515" s="6">
        <v>40010</v>
      </c>
      <c r="B1515" s="3">
        <v>39.200000000000003</v>
      </c>
      <c r="C1515" s="3">
        <v>39.200000000000003</v>
      </c>
      <c r="D1515" s="3">
        <v>39</v>
      </c>
      <c r="E1515" s="3">
        <v>39.049999999999997</v>
      </c>
      <c r="F1515" s="3">
        <v>11</v>
      </c>
      <c r="G1515" s="3">
        <v>39.049999999999997</v>
      </c>
    </row>
    <row r="1516" spans="1:7" x14ac:dyDescent="0.3">
      <c r="A1516" s="6">
        <v>40011</v>
      </c>
      <c r="B1516" s="3">
        <v>39</v>
      </c>
      <c r="C1516" s="3">
        <v>39</v>
      </c>
      <c r="D1516" s="3">
        <v>39</v>
      </c>
      <c r="E1516" s="3">
        <v>39</v>
      </c>
      <c r="F1516" s="3">
        <v>1</v>
      </c>
      <c r="G1516" s="3">
        <v>39</v>
      </c>
    </row>
    <row r="1517" spans="1:7" x14ac:dyDescent="0.3">
      <c r="A1517" s="6">
        <v>40015</v>
      </c>
      <c r="B1517" s="3">
        <v>38.4</v>
      </c>
      <c r="C1517" s="3">
        <v>38.4</v>
      </c>
      <c r="D1517" s="3">
        <v>38.4</v>
      </c>
      <c r="E1517" s="3">
        <v>38.4</v>
      </c>
      <c r="F1517" s="3">
        <v>0</v>
      </c>
      <c r="G1517" s="3">
        <v>38.4</v>
      </c>
    </row>
    <row r="1518" spans="1:7" x14ac:dyDescent="0.3">
      <c r="A1518" s="6">
        <v>40016</v>
      </c>
      <c r="B1518" s="3">
        <v>38.049999999999997</v>
      </c>
      <c r="C1518" s="3">
        <v>38.049999999999997</v>
      </c>
      <c r="D1518" s="3">
        <v>38.049999999999997</v>
      </c>
      <c r="E1518" s="3">
        <v>38.049999999999997</v>
      </c>
      <c r="F1518" s="3">
        <v>0</v>
      </c>
      <c r="G1518" s="3">
        <v>38.049999999999997</v>
      </c>
    </row>
    <row r="1519" spans="1:7" x14ac:dyDescent="0.3">
      <c r="A1519" s="6">
        <v>40017</v>
      </c>
      <c r="B1519" s="3">
        <v>37.450000000000003</v>
      </c>
      <c r="C1519" s="3">
        <v>37.450000000000003</v>
      </c>
      <c r="D1519" s="3">
        <v>37.450000000000003</v>
      </c>
      <c r="E1519" s="3">
        <v>37.450000000000003</v>
      </c>
      <c r="F1519" s="3">
        <v>0</v>
      </c>
      <c r="G1519" s="3">
        <v>37.450000000000003</v>
      </c>
    </row>
    <row r="1520" spans="1:7" x14ac:dyDescent="0.3">
      <c r="A1520" s="6">
        <v>40018</v>
      </c>
      <c r="B1520" s="3">
        <v>37.380000000000003</v>
      </c>
      <c r="C1520" s="3">
        <v>37.380000000000003</v>
      </c>
      <c r="D1520" s="3">
        <v>37.380000000000003</v>
      </c>
      <c r="E1520" s="3">
        <v>37.380000000000003</v>
      </c>
      <c r="F1520" s="3">
        <v>0</v>
      </c>
      <c r="G1520" s="3">
        <v>37.380000000000003</v>
      </c>
    </row>
    <row r="1521" spans="1:7" x14ac:dyDescent="0.3">
      <c r="A1521" s="6">
        <v>40021</v>
      </c>
      <c r="B1521" s="3">
        <v>36.799999999999997</v>
      </c>
      <c r="C1521" s="3">
        <v>36.799999999999997</v>
      </c>
      <c r="D1521" s="3">
        <v>36.1</v>
      </c>
      <c r="E1521" s="3">
        <v>36.1</v>
      </c>
      <c r="F1521" s="3">
        <v>7</v>
      </c>
      <c r="G1521" s="3">
        <v>36.33</v>
      </c>
    </row>
    <row r="1522" spans="1:7" x14ac:dyDescent="0.3">
      <c r="A1522" s="6">
        <v>40022</v>
      </c>
      <c r="B1522" s="3">
        <v>35.85</v>
      </c>
      <c r="C1522" s="3">
        <v>35.9</v>
      </c>
      <c r="D1522" s="3">
        <v>35.85</v>
      </c>
      <c r="E1522" s="3">
        <v>35.9</v>
      </c>
      <c r="F1522" s="3">
        <v>2</v>
      </c>
      <c r="G1522" s="3">
        <v>36.380000000000003</v>
      </c>
    </row>
    <row r="1523" spans="1:7" x14ac:dyDescent="0.3">
      <c r="A1523" s="6">
        <v>40023</v>
      </c>
      <c r="B1523" s="3">
        <v>36.25</v>
      </c>
      <c r="C1523" s="3">
        <v>36.25</v>
      </c>
      <c r="D1523" s="3">
        <v>35.75</v>
      </c>
      <c r="E1523" s="3">
        <v>35.75</v>
      </c>
      <c r="F1523" s="3">
        <v>29</v>
      </c>
      <c r="G1523" s="3">
        <v>35.75</v>
      </c>
    </row>
    <row r="1524" spans="1:7" x14ac:dyDescent="0.3">
      <c r="A1524" s="6">
        <v>40024</v>
      </c>
      <c r="B1524" s="3">
        <v>36.25</v>
      </c>
      <c r="C1524" s="3">
        <v>36.25</v>
      </c>
      <c r="D1524" s="3">
        <v>36.25</v>
      </c>
      <c r="E1524" s="3">
        <v>36.25</v>
      </c>
      <c r="F1524" s="3">
        <v>1</v>
      </c>
      <c r="G1524" s="3">
        <v>36.25</v>
      </c>
    </row>
    <row r="1525" spans="1:7" x14ac:dyDescent="0.3">
      <c r="A1525" s="6">
        <v>40025</v>
      </c>
      <c r="B1525" s="3">
        <v>36.299999999999997</v>
      </c>
      <c r="C1525" s="3">
        <v>36.299999999999997</v>
      </c>
      <c r="D1525" s="3">
        <v>36.299999999999997</v>
      </c>
      <c r="E1525" s="3">
        <v>36.299999999999997</v>
      </c>
      <c r="F1525" s="3">
        <v>3</v>
      </c>
      <c r="G1525" s="3">
        <v>36.9</v>
      </c>
    </row>
    <row r="1526" spans="1:7" x14ac:dyDescent="0.3">
      <c r="A1526" s="6">
        <v>40028</v>
      </c>
      <c r="B1526" s="3">
        <v>38.299999999999997</v>
      </c>
      <c r="C1526" s="3">
        <v>38.299999999999997</v>
      </c>
      <c r="D1526" s="3">
        <v>38.1</v>
      </c>
      <c r="E1526" s="3">
        <v>38.1</v>
      </c>
      <c r="F1526" s="3">
        <v>64</v>
      </c>
      <c r="G1526" s="3">
        <v>38.15</v>
      </c>
    </row>
    <row r="1527" spans="1:7" x14ac:dyDescent="0.3">
      <c r="A1527" s="6">
        <v>40029</v>
      </c>
      <c r="B1527" s="3">
        <v>38</v>
      </c>
      <c r="C1527" s="3">
        <v>38</v>
      </c>
      <c r="D1527" s="3">
        <v>37.75</v>
      </c>
      <c r="E1527" s="3">
        <v>37.75</v>
      </c>
      <c r="F1527" s="3">
        <v>78</v>
      </c>
      <c r="G1527" s="3">
        <v>37.799999999999997</v>
      </c>
    </row>
    <row r="1528" spans="1:7" x14ac:dyDescent="0.3">
      <c r="A1528" s="6">
        <v>40030</v>
      </c>
      <c r="B1528" s="3">
        <v>37.6</v>
      </c>
      <c r="C1528" s="3">
        <v>38.1</v>
      </c>
      <c r="D1528" s="3">
        <v>37.6</v>
      </c>
      <c r="E1528" s="3">
        <v>38</v>
      </c>
      <c r="F1528" s="3">
        <v>47</v>
      </c>
      <c r="G1528" s="3">
        <v>38.1</v>
      </c>
    </row>
    <row r="1529" spans="1:7" x14ac:dyDescent="0.3">
      <c r="A1529" s="6">
        <v>40031</v>
      </c>
      <c r="B1529" s="3">
        <v>38.25</v>
      </c>
      <c r="C1529" s="3">
        <v>38.25</v>
      </c>
      <c r="D1529" s="3">
        <v>38.25</v>
      </c>
      <c r="E1529" s="3">
        <v>38.25</v>
      </c>
      <c r="F1529" s="3">
        <v>6</v>
      </c>
      <c r="G1529" s="3">
        <v>38.25</v>
      </c>
    </row>
    <row r="1530" spans="1:7" x14ac:dyDescent="0.3">
      <c r="A1530" s="6">
        <v>40032</v>
      </c>
      <c r="B1530" s="3">
        <v>37.85</v>
      </c>
      <c r="C1530" s="3">
        <v>37.85</v>
      </c>
      <c r="D1530" s="3">
        <v>37.5</v>
      </c>
      <c r="E1530" s="3">
        <v>37.549999999999997</v>
      </c>
      <c r="F1530" s="3">
        <v>44</v>
      </c>
      <c r="G1530" s="3">
        <v>37.68</v>
      </c>
    </row>
    <row r="1531" spans="1:7" x14ac:dyDescent="0.3">
      <c r="A1531" s="6">
        <v>40035</v>
      </c>
      <c r="B1531" s="3">
        <v>38.25</v>
      </c>
      <c r="C1531" s="3">
        <v>38.25</v>
      </c>
      <c r="D1531" s="3">
        <v>38.25</v>
      </c>
      <c r="E1531" s="3">
        <v>38.25</v>
      </c>
      <c r="F1531" s="3">
        <v>1</v>
      </c>
      <c r="G1531" s="3">
        <v>38.1</v>
      </c>
    </row>
    <row r="1532" spans="1:7" x14ac:dyDescent="0.3">
      <c r="A1532" s="6">
        <v>40036</v>
      </c>
      <c r="B1532" s="3">
        <v>38</v>
      </c>
      <c r="C1532" s="3">
        <v>38</v>
      </c>
      <c r="D1532" s="3">
        <v>37.6</v>
      </c>
      <c r="E1532" s="3">
        <v>37.6</v>
      </c>
      <c r="F1532" s="3">
        <v>84</v>
      </c>
      <c r="G1532" s="3">
        <v>37.6</v>
      </c>
    </row>
    <row r="1533" spans="1:7" x14ac:dyDescent="0.3">
      <c r="A1533" s="6">
        <v>40037</v>
      </c>
      <c r="B1533" s="3">
        <v>37.15</v>
      </c>
      <c r="C1533" s="3">
        <v>37.4</v>
      </c>
      <c r="D1533" s="3">
        <v>37.15</v>
      </c>
      <c r="E1533" s="3">
        <v>37.25</v>
      </c>
      <c r="F1533" s="3">
        <v>25</v>
      </c>
      <c r="G1533" s="3">
        <v>37.25</v>
      </c>
    </row>
    <row r="1534" spans="1:7" x14ac:dyDescent="0.3">
      <c r="A1534" s="6">
        <v>40038</v>
      </c>
      <c r="B1534" s="3">
        <v>37.700000000000003</v>
      </c>
      <c r="C1534" s="3">
        <v>37.75</v>
      </c>
      <c r="D1534" s="3">
        <v>37.700000000000003</v>
      </c>
      <c r="E1534" s="3">
        <v>37.700000000000003</v>
      </c>
      <c r="F1534" s="3">
        <v>5</v>
      </c>
      <c r="G1534" s="3">
        <v>37.299999999999997</v>
      </c>
    </row>
    <row r="1535" spans="1:7" x14ac:dyDescent="0.3">
      <c r="A1535" s="6">
        <v>40039</v>
      </c>
      <c r="B1535" s="3">
        <v>38</v>
      </c>
      <c r="C1535" s="3">
        <v>38.4</v>
      </c>
      <c r="D1535" s="3">
        <v>38</v>
      </c>
      <c r="E1535" s="3">
        <v>38.4</v>
      </c>
      <c r="F1535" s="3">
        <v>25</v>
      </c>
      <c r="G1535" s="3">
        <v>38.4</v>
      </c>
    </row>
    <row r="1536" spans="1:7" x14ac:dyDescent="0.3">
      <c r="A1536" s="6">
        <v>40042</v>
      </c>
      <c r="B1536" s="3">
        <v>37.799999999999997</v>
      </c>
      <c r="C1536" s="3">
        <v>37.799999999999997</v>
      </c>
      <c r="D1536" s="3">
        <v>37.5</v>
      </c>
      <c r="E1536" s="3">
        <v>37.5</v>
      </c>
      <c r="F1536" s="3">
        <v>9</v>
      </c>
      <c r="G1536" s="3">
        <v>37.5</v>
      </c>
    </row>
    <row r="1537" spans="1:7" x14ac:dyDescent="0.3">
      <c r="A1537" s="6">
        <v>40043</v>
      </c>
      <c r="B1537" s="3">
        <v>37.15</v>
      </c>
      <c r="C1537" s="3">
        <v>37.15</v>
      </c>
      <c r="D1537" s="3">
        <v>36.799999999999997</v>
      </c>
      <c r="E1537" s="3">
        <v>36.799999999999997</v>
      </c>
      <c r="F1537" s="3">
        <v>37</v>
      </c>
      <c r="G1537" s="3">
        <v>36.799999999999997</v>
      </c>
    </row>
    <row r="1538" spans="1:7" x14ac:dyDescent="0.3">
      <c r="A1538" s="6">
        <v>40044</v>
      </c>
      <c r="B1538" s="3">
        <v>37.200000000000003</v>
      </c>
      <c r="C1538" s="3">
        <v>37.25</v>
      </c>
      <c r="D1538" s="3">
        <v>37.049999999999997</v>
      </c>
      <c r="E1538" s="3">
        <v>37.1</v>
      </c>
      <c r="F1538" s="3">
        <v>30</v>
      </c>
      <c r="G1538" s="3">
        <v>36.9</v>
      </c>
    </row>
    <row r="1539" spans="1:7" x14ac:dyDescent="0.3">
      <c r="A1539" s="6">
        <v>40045</v>
      </c>
      <c r="B1539" s="3">
        <v>37</v>
      </c>
      <c r="C1539" s="3">
        <v>37.299999999999997</v>
      </c>
      <c r="D1539" s="3">
        <v>36.799999999999997</v>
      </c>
      <c r="E1539" s="3">
        <v>37.299999999999997</v>
      </c>
      <c r="F1539" s="3">
        <v>84</v>
      </c>
      <c r="G1539" s="3">
        <v>37.299999999999997</v>
      </c>
    </row>
    <row r="1540" spans="1:7" x14ac:dyDescent="0.3">
      <c r="A1540" s="6">
        <v>40046</v>
      </c>
      <c r="B1540" s="3">
        <v>37.299999999999997</v>
      </c>
      <c r="C1540" s="3">
        <v>37.75</v>
      </c>
      <c r="D1540" s="3">
        <v>37.299999999999997</v>
      </c>
      <c r="E1540" s="3">
        <v>37.75</v>
      </c>
      <c r="F1540" s="3">
        <v>24</v>
      </c>
      <c r="G1540" s="3">
        <v>37.75</v>
      </c>
    </row>
    <row r="1541" spans="1:7" x14ac:dyDescent="0.3">
      <c r="A1541" s="6">
        <v>40049</v>
      </c>
      <c r="B1541" s="3">
        <v>37.15</v>
      </c>
      <c r="C1541" s="3">
        <v>37.200000000000003</v>
      </c>
      <c r="D1541" s="3">
        <v>37.15</v>
      </c>
      <c r="E1541" s="3">
        <v>37.200000000000003</v>
      </c>
      <c r="F1541" s="3">
        <v>16</v>
      </c>
      <c r="G1541" s="3">
        <v>37.200000000000003</v>
      </c>
    </row>
    <row r="1542" spans="1:7" x14ac:dyDescent="0.3">
      <c r="A1542" s="6">
        <v>40050</v>
      </c>
      <c r="B1542" s="3">
        <v>36.700000000000003</v>
      </c>
      <c r="C1542" s="3">
        <v>36.700000000000003</v>
      </c>
      <c r="D1542" s="3">
        <v>36.4</v>
      </c>
      <c r="E1542" s="3">
        <v>36.6</v>
      </c>
      <c r="F1542" s="3">
        <v>87</v>
      </c>
      <c r="G1542" s="3">
        <v>36.6</v>
      </c>
    </row>
    <row r="1543" spans="1:7" x14ac:dyDescent="0.3">
      <c r="A1543" s="6">
        <v>40051</v>
      </c>
      <c r="B1543" s="3">
        <v>36.299999999999997</v>
      </c>
      <c r="C1543" s="3">
        <v>36.35</v>
      </c>
      <c r="D1543" s="3">
        <v>36.049999999999997</v>
      </c>
      <c r="E1543" s="3">
        <v>36.049999999999997</v>
      </c>
      <c r="F1543" s="3">
        <v>95</v>
      </c>
      <c r="G1543" s="3">
        <v>36.15</v>
      </c>
    </row>
    <row r="1544" spans="1:7" x14ac:dyDescent="0.3">
      <c r="A1544" s="6">
        <v>40052</v>
      </c>
      <c r="B1544" s="3">
        <v>35.5</v>
      </c>
      <c r="C1544" s="3">
        <v>35.5</v>
      </c>
      <c r="D1544" s="3">
        <v>35.5</v>
      </c>
      <c r="E1544" s="3">
        <v>35.5</v>
      </c>
      <c r="F1544" s="3">
        <v>4</v>
      </c>
      <c r="G1544" s="3">
        <v>35.5</v>
      </c>
    </row>
    <row r="1545" spans="1:7" x14ac:dyDescent="0.3">
      <c r="A1545" s="6">
        <v>40053</v>
      </c>
      <c r="B1545" s="3">
        <v>35.450000000000003</v>
      </c>
      <c r="C1545" s="3">
        <v>35.5</v>
      </c>
      <c r="D1545" s="3">
        <v>35.4</v>
      </c>
      <c r="E1545" s="3">
        <v>35.4</v>
      </c>
      <c r="F1545" s="3">
        <v>16</v>
      </c>
      <c r="G1545" s="3">
        <v>35.4</v>
      </c>
    </row>
    <row r="1546" spans="1:7" x14ac:dyDescent="0.3">
      <c r="A1546" s="6">
        <v>40056</v>
      </c>
      <c r="B1546" s="3">
        <v>35.56</v>
      </c>
      <c r="C1546" s="3">
        <v>35.65</v>
      </c>
      <c r="D1546" s="3">
        <v>35.56</v>
      </c>
      <c r="E1546" s="3">
        <v>35.6</v>
      </c>
      <c r="F1546" s="3">
        <v>25</v>
      </c>
      <c r="G1546" s="3">
        <v>35.6</v>
      </c>
    </row>
    <row r="1547" spans="1:7" x14ac:dyDescent="0.3">
      <c r="A1547" s="6">
        <v>40057</v>
      </c>
      <c r="B1547" s="3">
        <v>37.299999999999997</v>
      </c>
      <c r="C1547" s="3">
        <v>37.299999999999997</v>
      </c>
      <c r="D1547" s="3">
        <v>37.299999999999997</v>
      </c>
      <c r="E1547" s="3">
        <v>37.299999999999997</v>
      </c>
      <c r="F1547" s="3">
        <v>9</v>
      </c>
      <c r="G1547" s="3">
        <v>37.299999999999997</v>
      </c>
    </row>
    <row r="1548" spans="1:7" x14ac:dyDescent="0.3">
      <c r="A1548" s="6">
        <v>40058</v>
      </c>
      <c r="B1548" s="3">
        <v>37</v>
      </c>
      <c r="C1548" s="3">
        <v>37</v>
      </c>
      <c r="D1548" s="3">
        <v>36.85</v>
      </c>
      <c r="E1548" s="3">
        <v>36.85</v>
      </c>
      <c r="F1548" s="3">
        <v>11</v>
      </c>
      <c r="G1548" s="3">
        <v>36.85</v>
      </c>
    </row>
    <row r="1549" spans="1:7" x14ac:dyDescent="0.3">
      <c r="A1549" s="6">
        <v>40059</v>
      </c>
      <c r="B1549" s="3">
        <v>37.4</v>
      </c>
      <c r="C1549" s="3">
        <v>37.5</v>
      </c>
      <c r="D1549" s="3">
        <v>37.4</v>
      </c>
      <c r="E1549" s="3">
        <v>37.5</v>
      </c>
      <c r="F1549" s="3">
        <v>11</v>
      </c>
      <c r="G1549" s="3">
        <v>37.5</v>
      </c>
    </row>
    <row r="1550" spans="1:7" x14ac:dyDescent="0.3">
      <c r="A1550" s="6">
        <v>40060</v>
      </c>
      <c r="B1550" s="3">
        <v>37.4</v>
      </c>
      <c r="C1550" s="3">
        <v>37.4</v>
      </c>
      <c r="D1550" s="3">
        <v>37.4</v>
      </c>
      <c r="E1550" s="3">
        <v>37.4</v>
      </c>
      <c r="F1550" s="3">
        <v>7</v>
      </c>
      <c r="G1550" s="3">
        <v>37.4</v>
      </c>
    </row>
    <row r="1551" spans="1:7" x14ac:dyDescent="0.3">
      <c r="A1551" s="6">
        <v>40063</v>
      </c>
      <c r="B1551" s="3">
        <v>37.4</v>
      </c>
      <c r="C1551" s="3">
        <v>37.4</v>
      </c>
      <c r="D1551" s="3">
        <v>37.4</v>
      </c>
      <c r="E1551" s="3">
        <v>37.4</v>
      </c>
      <c r="F1551" s="3">
        <v>2</v>
      </c>
      <c r="G1551" s="3">
        <v>37.15</v>
      </c>
    </row>
    <row r="1552" spans="1:7" x14ac:dyDescent="0.3">
      <c r="A1552" s="6">
        <v>40064</v>
      </c>
      <c r="B1552" s="3">
        <v>37.58</v>
      </c>
      <c r="C1552" s="3">
        <v>37.58</v>
      </c>
      <c r="D1552" s="3">
        <v>37.58</v>
      </c>
      <c r="E1552" s="3">
        <v>37.58</v>
      </c>
      <c r="F1552" s="3">
        <v>0</v>
      </c>
      <c r="G1552" s="3">
        <v>37.58</v>
      </c>
    </row>
    <row r="1553" spans="1:7" x14ac:dyDescent="0.3">
      <c r="A1553" s="6">
        <v>40065</v>
      </c>
      <c r="B1553" s="3">
        <v>37.450000000000003</v>
      </c>
      <c r="C1553" s="3">
        <v>37.450000000000003</v>
      </c>
      <c r="D1553" s="3">
        <v>37.450000000000003</v>
      </c>
      <c r="E1553" s="3">
        <v>37.450000000000003</v>
      </c>
      <c r="F1553" s="3">
        <v>5</v>
      </c>
      <c r="G1553" s="3">
        <v>37.450000000000003</v>
      </c>
    </row>
    <row r="1554" spans="1:7" x14ac:dyDescent="0.3">
      <c r="A1554" s="6">
        <v>40066</v>
      </c>
      <c r="B1554" s="3">
        <v>37.15</v>
      </c>
      <c r="C1554" s="3">
        <v>37.15</v>
      </c>
      <c r="D1554" s="3">
        <v>36.85</v>
      </c>
      <c r="E1554" s="3">
        <v>36.85</v>
      </c>
      <c r="F1554" s="3">
        <v>14</v>
      </c>
      <c r="G1554" s="3">
        <v>36.85</v>
      </c>
    </row>
    <row r="1555" spans="1:7" x14ac:dyDescent="0.3">
      <c r="A1555" s="6">
        <v>40067</v>
      </c>
      <c r="B1555" s="3">
        <v>36.6</v>
      </c>
      <c r="C1555" s="3">
        <v>36.6</v>
      </c>
      <c r="D1555" s="3">
        <v>36.5</v>
      </c>
      <c r="E1555" s="3">
        <v>36.5</v>
      </c>
      <c r="F1555" s="3">
        <v>43</v>
      </c>
      <c r="G1555" s="3">
        <v>36.68</v>
      </c>
    </row>
    <row r="1556" spans="1:7" x14ac:dyDescent="0.3">
      <c r="A1556" s="6">
        <v>40070</v>
      </c>
      <c r="B1556" s="3">
        <v>36.25</v>
      </c>
      <c r="C1556" s="3">
        <v>36.25</v>
      </c>
      <c r="D1556" s="3">
        <v>35.299999999999997</v>
      </c>
      <c r="E1556" s="3">
        <v>35.299999999999997</v>
      </c>
      <c r="F1556" s="3">
        <v>17</v>
      </c>
      <c r="G1556" s="3">
        <v>35.299999999999997</v>
      </c>
    </row>
    <row r="1557" spans="1:7" x14ac:dyDescent="0.3">
      <c r="A1557" s="6">
        <v>40071</v>
      </c>
      <c r="B1557" s="3">
        <v>35.75</v>
      </c>
      <c r="C1557" s="3">
        <v>35.75</v>
      </c>
      <c r="D1557" s="3">
        <v>35.75</v>
      </c>
      <c r="E1557" s="3">
        <v>35.75</v>
      </c>
      <c r="F1557" s="3">
        <v>2</v>
      </c>
      <c r="G1557" s="3">
        <v>35.479999999999997</v>
      </c>
    </row>
    <row r="1558" spans="1:7" x14ac:dyDescent="0.3">
      <c r="A1558" s="6">
        <v>40072</v>
      </c>
      <c r="B1558" s="3">
        <v>35.1</v>
      </c>
      <c r="C1558" s="3">
        <v>35.1</v>
      </c>
      <c r="D1558" s="3">
        <v>34.9</v>
      </c>
      <c r="E1558" s="3">
        <v>35</v>
      </c>
      <c r="F1558" s="3">
        <v>36</v>
      </c>
      <c r="G1558" s="3">
        <v>35</v>
      </c>
    </row>
    <row r="1559" spans="1:7" x14ac:dyDescent="0.3">
      <c r="A1559" s="6">
        <v>40073</v>
      </c>
      <c r="B1559" s="3">
        <v>35.1</v>
      </c>
      <c r="C1559" s="3">
        <v>35.1</v>
      </c>
      <c r="D1559" s="3">
        <v>34.700000000000003</v>
      </c>
      <c r="E1559" s="3">
        <v>34.799999999999997</v>
      </c>
      <c r="F1559" s="3">
        <v>134</v>
      </c>
      <c r="G1559" s="3">
        <v>34.799999999999997</v>
      </c>
    </row>
    <row r="1560" spans="1:7" x14ac:dyDescent="0.3">
      <c r="A1560" s="6">
        <v>40074</v>
      </c>
      <c r="B1560" s="3">
        <v>35.299999999999997</v>
      </c>
      <c r="C1560" s="3">
        <v>35.299999999999997</v>
      </c>
      <c r="D1560" s="3">
        <v>35.1</v>
      </c>
      <c r="E1560" s="3">
        <v>35.1</v>
      </c>
      <c r="F1560" s="3">
        <v>8</v>
      </c>
      <c r="G1560" s="3">
        <v>35.1</v>
      </c>
    </row>
    <row r="1561" spans="1:7" x14ac:dyDescent="0.3">
      <c r="A1561" s="6">
        <v>40077</v>
      </c>
      <c r="B1561" s="3">
        <v>34.4</v>
      </c>
      <c r="C1561" s="3">
        <v>34.4</v>
      </c>
      <c r="D1561" s="3">
        <v>34.15</v>
      </c>
      <c r="E1561" s="3">
        <v>34.25</v>
      </c>
      <c r="F1561" s="3">
        <v>118</v>
      </c>
      <c r="G1561" s="3">
        <v>34.15</v>
      </c>
    </row>
    <row r="1562" spans="1:7" x14ac:dyDescent="0.3">
      <c r="A1562" s="6">
        <v>40078</v>
      </c>
      <c r="B1562" s="3">
        <v>34.299999999999997</v>
      </c>
      <c r="C1562" s="3">
        <v>34.35</v>
      </c>
      <c r="D1562" s="3">
        <v>34.25</v>
      </c>
      <c r="E1562" s="3">
        <v>34.35</v>
      </c>
      <c r="F1562" s="3">
        <v>10</v>
      </c>
      <c r="G1562" s="3">
        <v>34.35</v>
      </c>
    </row>
    <row r="1563" spans="1:7" x14ac:dyDescent="0.3">
      <c r="A1563" s="6">
        <v>40079</v>
      </c>
      <c r="B1563" s="3">
        <v>34.9</v>
      </c>
      <c r="C1563" s="3">
        <v>34.9</v>
      </c>
      <c r="D1563" s="3">
        <v>34.25</v>
      </c>
      <c r="E1563" s="3">
        <v>34.35</v>
      </c>
      <c r="F1563" s="3">
        <v>53</v>
      </c>
      <c r="G1563" s="3">
        <v>34.35</v>
      </c>
    </row>
    <row r="1564" spans="1:7" x14ac:dyDescent="0.3">
      <c r="A1564" s="6">
        <v>40080</v>
      </c>
      <c r="B1564" s="3">
        <v>34</v>
      </c>
      <c r="C1564" s="3">
        <v>34</v>
      </c>
      <c r="D1564" s="3">
        <v>34</v>
      </c>
      <c r="E1564" s="3">
        <v>34</v>
      </c>
      <c r="F1564" s="3">
        <v>34</v>
      </c>
      <c r="G1564" s="3">
        <v>34</v>
      </c>
    </row>
    <row r="1565" spans="1:7" x14ac:dyDescent="0.3">
      <c r="A1565" s="6">
        <v>40081</v>
      </c>
      <c r="B1565" s="3">
        <v>34</v>
      </c>
      <c r="C1565" s="3">
        <v>34</v>
      </c>
      <c r="D1565" s="3">
        <v>33.4</v>
      </c>
      <c r="E1565" s="3">
        <v>33.4</v>
      </c>
      <c r="F1565" s="3">
        <v>32</v>
      </c>
      <c r="G1565" s="3">
        <v>33.4</v>
      </c>
    </row>
    <row r="1566" spans="1:7" x14ac:dyDescent="0.3">
      <c r="A1566" s="6">
        <v>40084</v>
      </c>
      <c r="B1566" s="3">
        <v>33.83</v>
      </c>
      <c r="C1566" s="3">
        <v>33.83</v>
      </c>
      <c r="D1566" s="3">
        <v>33.83</v>
      </c>
      <c r="E1566" s="3">
        <v>33.83</v>
      </c>
      <c r="F1566" s="3">
        <v>0</v>
      </c>
      <c r="G1566" s="3">
        <v>33.83</v>
      </c>
    </row>
    <row r="1567" spans="1:7" x14ac:dyDescent="0.3">
      <c r="A1567" s="6">
        <v>40085</v>
      </c>
      <c r="B1567" s="3">
        <v>34.1</v>
      </c>
      <c r="C1567" s="3">
        <v>34.1</v>
      </c>
      <c r="D1567" s="3">
        <v>34</v>
      </c>
      <c r="E1567" s="3">
        <v>34</v>
      </c>
      <c r="F1567" s="3">
        <v>9</v>
      </c>
      <c r="G1567" s="3">
        <v>33.729999999999997</v>
      </c>
    </row>
    <row r="1568" spans="1:7" x14ac:dyDescent="0.3">
      <c r="A1568" s="6">
        <v>40086</v>
      </c>
      <c r="B1568" s="3">
        <v>34.03</v>
      </c>
      <c r="C1568" s="3">
        <v>34.03</v>
      </c>
      <c r="D1568" s="3">
        <v>34.03</v>
      </c>
      <c r="E1568" s="3">
        <v>34.03</v>
      </c>
      <c r="F1568" s="3">
        <v>0</v>
      </c>
      <c r="G1568" s="3">
        <v>34.03</v>
      </c>
    </row>
    <row r="1569" spans="1:7" x14ac:dyDescent="0.3">
      <c r="A1569" s="6">
        <v>40087</v>
      </c>
      <c r="B1569" s="3">
        <v>34.5</v>
      </c>
      <c r="C1569" s="3">
        <v>34.5</v>
      </c>
      <c r="D1569" s="3">
        <v>34.5</v>
      </c>
      <c r="E1569" s="3">
        <v>34.5</v>
      </c>
      <c r="F1569" s="3">
        <v>2</v>
      </c>
      <c r="G1569" s="3">
        <v>34.5</v>
      </c>
    </row>
    <row r="1570" spans="1:7" x14ac:dyDescent="0.3">
      <c r="A1570" s="6">
        <v>40088</v>
      </c>
      <c r="B1570" s="3">
        <v>33.5</v>
      </c>
      <c r="C1570" s="3">
        <v>33.5</v>
      </c>
      <c r="D1570" s="3">
        <v>33.5</v>
      </c>
      <c r="E1570" s="3">
        <v>33.5</v>
      </c>
      <c r="F1570" s="3">
        <v>1</v>
      </c>
      <c r="G1570" s="3">
        <v>33.5</v>
      </c>
    </row>
    <row r="1571" spans="1:7" x14ac:dyDescent="0.3">
      <c r="A1571" s="6">
        <v>40091</v>
      </c>
      <c r="B1571" s="3">
        <v>33.65</v>
      </c>
      <c r="C1571" s="3">
        <v>33.65</v>
      </c>
      <c r="D1571" s="3">
        <v>33.65</v>
      </c>
      <c r="E1571" s="3">
        <v>33.65</v>
      </c>
      <c r="F1571" s="3">
        <v>18</v>
      </c>
      <c r="G1571" s="3">
        <v>33.65</v>
      </c>
    </row>
    <row r="1572" spans="1:7" x14ac:dyDescent="0.3">
      <c r="A1572" s="6">
        <v>40092</v>
      </c>
      <c r="B1572" s="3">
        <v>34.35</v>
      </c>
      <c r="C1572" s="3">
        <v>34.35</v>
      </c>
      <c r="D1572" s="3">
        <v>34.35</v>
      </c>
      <c r="E1572" s="3">
        <v>34.35</v>
      </c>
      <c r="F1572" s="3">
        <v>12</v>
      </c>
      <c r="G1572" s="3">
        <v>34.35</v>
      </c>
    </row>
    <row r="1573" spans="1:7" x14ac:dyDescent="0.3">
      <c r="A1573" s="6">
        <v>40093</v>
      </c>
      <c r="B1573" s="3">
        <v>34.799999999999997</v>
      </c>
      <c r="C1573" s="3">
        <v>35.549999999999997</v>
      </c>
      <c r="D1573" s="3">
        <v>34.799999999999997</v>
      </c>
      <c r="E1573" s="3">
        <v>35.549999999999997</v>
      </c>
      <c r="F1573" s="3">
        <v>8</v>
      </c>
      <c r="G1573" s="3">
        <v>35.5</v>
      </c>
    </row>
    <row r="1574" spans="1:7" x14ac:dyDescent="0.3">
      <c r="A1574" s="6">
        <v>40094</v>
      </c>
      <c r="B1574" s="3">
        <v>35.5</v>
      </c>
      <c r="C1574" s="3">
        <v>35.5</v>
      </c>
      <c r="D1574" s="3">
        <v>35.5</v>
      </c>
      <c r="E1574" s="3">
        <v>35.5</v>
      </c>
      <c r="F1574" s="3">
        <v>3</v>
      </c>
      <c r="G1574" s="3">
        <v>35.78</v>
      </c>
    </row>
    <row r="1575" spans="1:7" x14ac:dyDescent="0.3">
      <c r="A1575" s="6">
        <v>40095</v>
      </c>
      <c r="B1575" s="3">
        <v>36</v>
      </c>
      <c r="C1575" s="3">
        <v>36.1</v>
      </c>
      <c r="D1575" s="3">
        <v>36</v>
      </c>
      <c r="E1575" s="3">
        <v>36.1</v>
      </c>
      <c r="F1575" s="3">
        <v>4</v>
      </c>
      <c r="G1575" s="3">
        <v>36.1</v>
      </c>
    </row>
    <row r="1576" spans="1:7" x14ac:dyDescent="0.3">
      <c r="A1576" s="6">
        <v>40098</v>
      </c>
      <c r="B1576" s="3">
        <v>36.9</v>
      </c>
      <c r="C1576" s="3">
        <v>36.9</v>
      </c>
      <c r="D1576" s="3">
        <v>36.9</v>
      </c>
      <c r="E1576" s="3">
        <v>36.9</v>
      </c>
      <c r="F1576" s="3">
        <v>0</v>
      </c>
      <c r="G1576" s="3">
        <v>36.9</v>
      </c>
    </row>
    <row r="1577" spans="1:7" x14ac:dyDescent="0.3">
      <c r="A1577" s="6">
        <v>40099</v>
      </c>
      <c r="B1577" s="3">
        <v>36.799999999999997</v>
      </c>
      <c r="C1577" s="3">
        <v>36.9</v>
      </c>
      <c r="D1577" s="3">
        <v>36.799999999999997</v>
      </c>
      <c r="E1577" s="3">
        <v>36.9</v>
      </c>
      <c r="F1577" s="3">
        <v>9</v>
      </c>
      <c r="G1577" s="3">
        <v>36.68</v>
      </c>
    </row>
    <row r="1578" spans="1:7" x14ac:dyDescent="0.3">
      <c r="A1578" s="6">
        <v>40100</v>
      </c>
      <c r="B1578" s="3">
        <v>37.1</v>
      </c>
      <c r="C1578" s="3">
        <v>37.75</v>
      </c>
      <c r="D1578" s="3">
        <v>37.1</v>
      </c>
      <c r="E1578" s="3">
        <v>37.75</v>
      </c>
      <c r="F1578" s="3">
        <v>25</v>
      </c>
      <c r="G1578" s="3">
        <v>37.53</v>
      </c>
    </row>
    <row r="1579" spans="1:7" x14ac:dyDescent="0.3">
      <c r="A1579" s="6">
        <v>40101</v>
      </c>
      <c r="B1579" s="3">
        <v>37.5</v>
      </c>
      <c r="C1579" s="3">
        <v>37.5</v>
      </c>
      <c r="D1579" s="3">
        <v>36.549999999999997</v>
      </c>
      <c r="E1579" s="3">
        <v>37</v>
      </c>
      <c r="F1579" s="3">
        <v>30</v>
      </c>
      <c r="G1579" s="3">
        <v>36.69</v>
      </c>
    </row>
    <row r="1580" spans="1:7" x14ac:dyDescent="0.3">
      <c r="A1580" s="6">
        <v>40102</v>
      </c>
      <c r="B1580" s="3">
        <v>37.450000000000003</v>
      </c>
      <c r="C1580" s="3">
        <v>37.799999999999997</v>
      </c>
      <c r="D1580" s="3">
        <v>37.450000000000003</v>
      </c>
      <c r="E1580" s="3">
        <v>37.700000000000003</v>
      </c>
      <c r="F1580" s="3">
        <v>14</v>
      </c>
      <c r="G1580" s="3">
        <v>37.799999999999997</v>
      </c>
    </row>
    <row r="1581" spans="1:7" x14ac:dyDescent="0.3">
      <c r="A1581" s="6">
        <v>40105</v>
      </c>
      <c r="B1581" s="3">
        <v>38.200000000000003</v>
      </c>
      <c r="C1581" s="3">
        <v>38.200000000000003</v>
      </c>
      <c r="D1581" s="3">
        <v>37.799999999999997</v>
      </c>
      <c r="E1581" s="3">
        <v>37.799999999999997</v>
      </c>
      <c r="F1581" s="3">
        <v>15</v>
      </c>
      <c r="G1581" s="3">
        <v>37.799999999999997</v>
      </c>
    </row>
    <row r="1582" spans="1:7" x14ac:dyDescent="0.3">
      <c r="A1582" s="6">
        <v>40106</v>
      </c>
      <c r="B1582" s="3">
        <v>39</v>
      </c>
      <c r="C1582" s="3">
        <v>40.49</v>
      </c>
      <c r="D1582" s="3">
        <v>39</v>
      </c>
      <c r="E1582" s="3">
        <v>39.5</v>
      </c>
      <c r="F1582" s="3">
        <v>148</v>
      </c>
      <c r="G1582" s="3">
        <v>39.700000000000003</v>
      </c>
    </row>
    <row r="1583" spans="1:7" x14ac:dyDescent="0.3">
      <c r="A1583" s="6">
        <v>40107</v>
      </c>
      <c r="B1583" s="3">
        <v>40</v>
      </c>
      <c r="C1583" s="3">
        <v>40</v>
      </c>
      <c r="D1583" s="3">
        <v>39.75</v>
      </c>
      <c r="E1583" s="3">
        <v>39.75</v>
      </c>
      <c r="F1583" s="3">
        <v>8</v>
      </c>
      <c r="G1583" s="3">
        <v>39.75</v>
      </c>
    </row>
    <row r="1584" spans="1:7" x14ac:dyDescent="0.3">
      <c r="A1584" s="6">
        <v>40108</v>
      </c>
      <c r="B1584" s="3">
        <v>39.75</v>
      </c>
      <c r="C1584" s="3">
        <v>39.75</v>
      </c>
      <c r="D1584" s="3">
        <v>38.5</v>
      </c>
      <c r="E1584" s="3">
        <v>38.549999999999997</v>
      </c>
      <c r="F1584" s="3">
        <v>51</v>
      </c>
      <c r="G1584" s="3">
        <v>38.549999999999997</v>
      </c>
    </row>
    <row r="1585" spans="1:7" x14ac:dyDescent="0.3">
      <c r="A1585" s="6">
        <v>40109</v>
      </c>
      <c r="B1585" s="3">
        <v>38.799999999999997</v>
      </c>
      <c r="C1585" s="3">
        <v>38.799999999999997</v>
      </c>
      <c r="D1585" s="3">
        <v>38.5</v>
      </c>
      <c r="E1585" s="3">
        <v>38.5</v>
      </c>
      <c r="F1585" s="3">
        <v>4</v>
      </c>
      <c r="G1585" s="3">
        <v>38.5</v>
      </c>
    </row>
    <row r="1586" spans="1:7" x14ac:dyDescent="0.3">
      <c r="A1586" s="6">
        <v>40112</v>
      </c>
      <c r="B1586" s="3">
        <v>38</v>
      </c>
      <c r="C1586" s="3">
        <v>38</v>
      </c>
      <c r="D1586" s="3">
        <v>38</v>
      </c>
      <c r="E1586" s="3">
        <v>38</v>
      </c>
      <c r="F1586" s="3">
        <v>3</v>
      </c>
      <c r="G1586" s="3">
        <v>38</v>
      </c>
    </row>
    <row r="1587" spans="1:7" x14ac:dyDescent="0.3">
      <c r="A1587" s="6">
        <v>40113</v>
      </c>
      <c r="B1587" s="3">
        <v>37.43</v>
      </c>
      <c r="C1587" s="3">
        <v>37.43</v>
      </c>
      <c r="D1587" s="3">
        <v>37.43</v>
      </c>
      <c r="E1587" s="3">
        <v>37.43</v>
      </c>
      <c r="F1587" s="3">
        <v>0</v>
      </c>
      <c r="G1587" s="3">
        <v>37.43</v>
      </c>
    </row>
    <row r="1588" spans="1:7" x14ac:dyDescent="0.3">
      <c r="A1588" s="6">
        <v>40114</v>
      </c>
      <c r="B1588" s="3">
        <v>38.200000000000003</v>
      </c>
      <c r="C1588" s="3">
        <v>38.200000000000003</v>
      </c>
      <c r="D1588" s="3">
        <v>38.200000000000003</v>
      </c>
      <c r="E1588" s="3">
        <v>38.200000000000003</v>
      </c>
      <c r="F1588" s="3">
        <v>5</v>
      </c>
      <c r="G1588" s="3">
        <v>38.1</v>
      </c>
    </row>
    <row r="1589" spans="1:7" x14ac:dyDescent="0.3">
      <c r="A1589" s="6">
        <v>40115</v>
      </c>
      <c r="B1589" s="3">
        <v>38.700000000000003</v>
      </c>
      <c r="C1589" s="3">
        <v>39.200000000000003</v>
      </c>
      <c r="D1589" s="3">
        <v>38.700000000000003</v>
      </c>
      <c r="E1589" s="3">
        <v>39.200000000000003</v>
      </c>
      <c r="F1589" s="3">
        <v>11</v>
      </c>
      <c r="G1589" s="3">
        <v>39</v>
      </c>
    </row>
    <row r="1590" spans="1:7" x14ac:dyDescent="0.3">
      <c r="A1590" s="6">
        <v>40116</v>
      </c>
      <c r="B1590" s="3">
        <v>39.5</v>
      </c>
      <c r="C1590" s="3">
        <v>39.85</v>
      </c>
      <c r="D1590" s="3">
        <v>39.4</v>
      </c>
      <c r="E1590" s="3">
        <v>39.4</v>
      </c>
      <c r="F1590" s="3">
        <v>85</v>
      </c>
      <c r="G1590" s="3">
        <v>39.299999999999997</v>
      </c>
    </row>
    <row r="1591" spans="1:7" x14ac:dyDescent="0.3">
      <c r="A1591" s="6">
        <v>40119</v>
      </c>
      <c r="B1591" s="3">
        <v>38.049999999999997</v>
      </c>
      <c r="C1591" s="3">
        <v>38.049999999999997</v>
      </c>
      <c r="D1591" s="3">
        <v>38.049999999999997</v>
      </c>
      <c r="E1591" s="3">
        <v>38.049999999999997</v>
      </c>
      <c r="F1591" s="3">
        <v>0</v>
      </c>
      <c r="G1591" s="3">
        <v>38.049999999999997</v>
      </c>
    </row>
    <row r="1592" spans="1:7" x14ac:dyDescent="0.3">
      <c r="A1592" s="6">
        <v>40120</v>
      </c>
      <c r="B1592" s="3">
        <v>37.299999999999997</v>
      </c>
      <c r="C1592" s="3">
        <v>37.299999999999997</v>
      </c>
      <c r="D1592" s="3">
        <v>37.299999999999997</v>
      </c>
      <c r="E1592" s="3">
        <v>37.299999999999997</v>
      </c>
      <c r="F1592" s="3">
        <v>2</v>
      </c>
      <c r="G1592" s="3">
        <v>37.299999999999997</v>
      </c>
    </row>
    <row r="1593" spans="1:7" x14ac:dyDescent="0.3">
      <c r="A1593" s="6">
        <v>40121</v>
      </c>
      <c r="B1593" s="3">
        <v>37.4</v>
      </c>
      <c r="C1593" s="3">
        <v>37.4</v>
      </c>
      <c r="D1593" s="3">
        <v>36.4</v>
      </c>
      <c r="E1593" s="3">
        <v>36.65</v>
      </c>
      <c r="F1593" s="3">
        <v>73</v>
      </c>
      <c r="G1593" s="3">
        <v>36.5</v>
      </c>
    </row>
    <row r="1594" spans="1:7" x14ac:dyDescent="0.3">
      <c r="A1594" s="6">
        <v>40122</v>
      </c>
      <c r="B1594" s="3">
        <v>37.1</v>
      </c>
      <c r="C1594" s="3">
        <v>37.1</v>
      </c>
      <c r="D1594" s="3">
        <v>37.1</v>
      </c>
      <c r="E1594" s="3">
        <v>37.1</v>
      </c>
      <c r="F1594" s="3">
        <v>0</v>
      </c>
      <c r="G1594" s="3">
        <v>37.1</v>
      </c>
    </row>
    <row r="1595" spans="1:7" x14ac:dyDescent="0.3">
      <c r="A1595" s="6">
        <v>40123</v>
      </c>
      <c r="B1595" s="3">
        <v>37.43</v>
      </c>
      <c r="C1595" s="3">
        <v>37.43</v>
      </c>
      <c r="D1595" s="3">
        <v>37.43</v>
      </c>
      <c r="E1595" s="3">
        <v>37.43</v>
      </c>
      <c r="F1595" s="3">
        <v>0</v>
      </c>
      <c r="G1595" s="3">
        <v>37.43</v>
      </c>
    </row>
    <row r="1596" spans="1:7" x14ac:dyDescent="0.3">
      <c r="A1596" s="6">
        <v>40126</v>
      </c>
      <c r="B1596" s="3">
        <v>36.65</v>
      </c>
      <c r="C1596" s="3">
        <v>36.65</v>
      </c>
      <c r="D1596" s="3">
        <v>36.65</v>
      </c>
      <c r="E1596" s="3">
        <v>36.65</v>
      </c>
      <c r="F1596" s="3">
        <v>0</v>
      </c>
      <c r="G1596" s="3">
        <v>36.65</v>
      </c>
    </row>
    <row r="1597" spans="1:7" x14ac:dyDescent="0.3">
      <c r="A1597" s="6">
        <v>40127</v>
      </c>
      <c r="B1597" s="3">
        <v>36</v>
      </c>
      <c r="C1597" s="3">
        <v>36.35</v>
      </c>
      <c r="D1597" s="3">
        <v>36</v>
      </c>
      <c r="E1597" s="3">
        <v>36.25</v>
      </c>
      <c r="F1597" s="3">
        <v>29</v>
      </c>
      <c r="G1597" s="3">
        <v>36.28</v>
      </c>
    </row>
    <row r="1598" spans="1:7" x14ac:dyDescent="0.3">
      <c r="A1598" s="6">
        <v>40128</v>
      </c>
      <c r="B1598" s="3">
        <v>36</v>
      </c>
      <c r="C1598" s="3">
        <v>36.1</v>
      </c>
      <c r="D1598" s="3">
        <v>36</v>
      </c>
      <c r="E1598" s="3">
        <v>36.049999999999997</v>
      </c>
      <c r="F1598" s="3">
        <v>26</v>
      </c>
      <c r="G1598" s="3">
        <v>36.049999999999997</v>
      </c>
    </row>
    <row r="1599" spans="1:7" x14ac:dyDescent="0.3">
      <c r="A1599" s="6">
        <v>40129</v>
      </c>
      <c r="B1599" s="3">
        <v>35.229999999999997</v>
      </c>
      <c r="C1599" s="3">
        <v>35.229999999999997</v>
      </c>
      <c r="D1599" s="3">
        <v>35.229999999999997</v>
      </c>
      <c r="E1599" s="3">
        <v>35.229999999999997</v>
      </c>
      <c r="F1599" s="3">
        <v>0</v>
      </c>
      <c r="G1599" s="3">
        <v>35.229999999999997</v>
      </c>
    </row>
    <row r="1600" spans="1:7" x14ac:dyDescent="0.3">
      <c r="A1600" s="6">
        <v>40130</v>
      </c>
      <c r="B1600" s="3">
        <v>34.25</v>
      </c>
      <c r="C1600" s="3">
        <v>34.25</v>
      </c>
      <c r="D1600" s="3">
        <v>34</v>
      </c>
      <c r="E1600" s="3">
        <v>34.15</v>
      </c>
      <c r="F1600" s="3">
        <v>100</v>
      </c>
      <c r="G1600" s="3">
        <v>34.15</v>
      </c>
    </row>
    <row r="1601" spans="1:7" x14ac:dyDescent="0.3">
      <c r="A1601" s="6">
        <v>40133</v>
      </c>
      <c r="B1601" s="3">
        <v>33.9</v>
      </c>
      <c r="C1601" s="3">
        <v>33.9</v>
      </c>
      <c r="D1601" s="3">
        <v>33.75</v>
      </c>
      <c r="E1601" s="3">
        <v>33.75</v>
      </c>
      <c r="F1601" s="3">
        <v>4</v>
      </c>
      <c r="G1601" s="3">
        <v>33.85</v>
      </c>
    </row>
    <row r="1602" spans="1:7" x14ac:dyDescent="0.3">
      <c r="A1602" s="6">
        <v>40134</v>
      </c>
      <c r="B1602" s="3">
        <v>34.5</v>
      </c>
      <c r="C1602" s="3">
        <v>34.5</v>
      </c>
      <c r="D1602" s="3">
        <v>34.5</v>
      </c>
      <c r="E1602" s="3">
        <v>34.5</v>
      </c>
      <c r="F1602" s="3">
        <v>1</v>
      </c>
      <c r="G1602" s="3">
        <v>34.25</v>
      </c>
    </row>
    <row r="1603" spans="1:7" x14ac:dyDescent="0.3">
      <c r="A1603" s="6">
        <v>40135</v>
      </c>
      <c r="B1603" s="3">
        <v>34.78</v>
      </c>
      <c r="C1603" s="3">
        <v>34.78</v>
      </c>
      <c r="D1603" s="3">
        <v>34.78</v>
      </c>
      <c r="E1603" s="3">
        <v>34.78</v>
      </c>
      <c r="F1603" s="3">
        <v>0</v>
      </c>
      <c r="G1603" s="3">
        <v>34.78</v>
      </c>
    </row>
    <row r="1604" spans="1:7" x14ac:dyDescent="0.3">
      <c r="A1604" s="6">
        <v>40136</v>
      </c>
      <c r="B1604" s="3">
        <v>34.729999999999997</v>
      </c>
      <c r="C1604" s="3">
        <v>34.729999999999997</v>
      </c>
      <c r="D1604" s="3">
        <v>34.729999999999997</v>
      </c>
      <c r="E1604" s="3">
        <v>34.729999999999997</v>
      </c>
      <c r="F1604" s="3">
        <v>0</v>
      </c>
      <c r="G1604" s="3">
        <v>34.729999999999997</v>
      </c>
    </row>
    <row r="1605" spans="1:7" x14ac:dyDescent="0.3">
      <c r="A1605" s="6">
        <v>40137</v>
      </c>
      <c r="B1605" s="3">
        <v>34.450000000000003</v>
      </c>
      <c r="C1605" s="3">
        <v>34.700000000000003</v>
      </c>
      <c r="D1605" s="3">
        <v>34.450000000000003</v>
      </c>
      <c r="E1605" s="3">
        <v>34.700000000000003</v>
      </c>
      <c r="F1605" s="3">
        <v>40</v>
      </c>
      <c r="G1605" s="3">
        <v>34.5</v>
      </c>
    </row>
    <row r="1606" spans="1:7" x14ac:dyDescent="0.3">
      <c r="A1606" s="6">
        <v>40140</v>
      </c>
      <c r="B1606" s="3">
        <v>34.299999999999997</v>
      </c>
      <c r="C1606" s="3">
        <v>34.4</v>
      </c>
      <c r="D1606" s="3">
        <v>34.299999999999997</v>
      </c>
      <c r="E1606" s="3">
        <v>34.4</v>
      </c>
      <c r="F1606" s="3">
        <v>13</v>
      </c>
      <c r="G1606" s="3">
        <v>34.4</v>
      </c>
    </row>
    <row r="1607" spans="1:7" x14ac:dyDescent="0.3">
      <c r="A1607" s="6">
        <v>40141</v>
      </c>
      <c r="B1607" s="3">
        <v>34.25</v>
      </c>
      <c r="C1607" s="3">
        <v>34.450000000000003</v>
      </c>
      <c r="D1607" s="3">
        <v>34.25</v>
      </c>
      <c r="E1607" s="3">
        <v>34.450000000000003</v>
      </c>
      <c r="F1607" s="3">
        <v>25</v>
      </c>
      <c r="G1607" s="3">
        <v>34.450000000000003</v>
      </c>
    </row>
    <row r="1608" spans="1:7" x14ac:dyDescent="0.3">
      <c r="A1608" s="6">
        <v>40142</v>
      </c>
      <c r="B1608" s="3">
        <v>33.4</v>
      </c>
      <c r="C1608" s="3">
        <v>33.4</v>
      </c>
      <c r="D1608" s="3">
        <v>33.299999999999997</v>
      </c>
      <c r="E1608" s="3">
        <v>33.299999999999997</v>
      </c>
      <c r="F1608" s="3">
        <v>12</v>
      </c>
      <c r="G1608" s="3">
        <v>33.299999999999997</v>
      </c>
    </row>
    <row r="1609" spans="1:7" x14ac:dyDescent="0.3">
      <c r="A1609" s="6">
        <v>40143</v>
      </c>
      <c r="B1609" s="3">
        <v>33.9</v>
      </c>
      <c r="C1609" s="3">
        <v>33.9</v>
      </c>
      <c r="D1609" s="3">
        <v>33.9</v>
      </c>
      <c r="E1609" s="3">
        <v>33.9</v>
      </c>
      <c r="F1609" s="3">
        <v>0</v>
      </c>
      <c r="G1609" s="3">
        <v>33.9</v>
      </c>
    </row>
    <row r="1610" spans="1:7" x14ac:dyDescent="0.3">
      <c r="A1610" s="6">
        <v>40144</v>
      </c>
      <c r="B1610" s="3">
        <v>34</v>
      </c>
      <c r="C1610" s="3">
        <v>34.700000000000003</v>
      </c>
      <c r="D1610" s="3">
        <v>34</v>
      </c>
      <c r="E1610" s="3">
        <v>34.700000000000003</v>
      </c>
      <c r="F1610" s="3">
        <v>35</v>
      </c>
      <c r="G1610" s="3">
        <v>34.479999999999997</v>
      </c>
    </row>
    <row r="1611" spans="1:7" x14ac:dyDescent="0.3">
      <c r="A1611" s="6">
        <v>40147</v>
      </c>
      <c r="B1611" s="3">
        <v>34.200000000000003</v>
      </c>
      <c r="C1611" s="3">
        <v>34.200000000000003</v>
      </c>
      <c r="D1611" s="3">
        <v>34.200000000000003</v>
      </c>
      <c r="E1611" s="3">
        <v>34.200000000000003</v>
      </c>
      <c r="F1611" s="3">
        <v>5</v>
      </c>
      <c r="G1611" s="3">
        <v>34.1</v>
      </c>
    </row>
    <row r="1612" spans="1:7" x14ac:dyDescent="0.3">
      <c r="A1612" s="6">
        <v>40148</v>
      </c>
      <c r="B1612" s="3">
        <v>34</v>
      </c>
      <c r="C1612" s="3">
        <v>34.5</v>
      </c>
      <c r="D1612" s="3">
        <v>34</v>
      </c>
      <c r="E1612" s="3">
        <v>34.5</v>
      </c>
      <c r="F1612" s="3">
        <v>25</v>
      </c>
      <c r="G1612" s="3">
        <v>34.5</v>
      </c>
    </row>
    <row r="1613" spans="1:7" x14ac:dyDescent="0.3">
      <c r="A1613" s="6">
        <v>40149</v>
      </c>
      <c r="B1613" s="3">
        <v>34</v>
      </c>
      <c r="C1613" s="3">
        <v>34</v>
      </c>
      <c r="D1613" s="3">
        <v>34</v>
      </c>
      <c r="E1613" s="3">
        <v>34</v>
      </c>
      <c r="F1613" s="3">
        <v>1</v>
      </c>
      <c r="G1613" s="3">
        <v>34</v>
      </c>
    </row>
    <row r="1614" spans="1:7" x14ac:dyDescent="0.3">
      <c r="A1614" s="6">
        <v>40150</v>
      </c>
      <c r="B1614" s="3">
        <v>34.700000000000003</v>
      </c>
      <c r="C1614" s="3">
        <v>34.75</v>
      </c>
      <c r="D1614" s="3">
        <v>34.6</v>
      </c>
      <c r="E1614" s="3">
        <v>34.75</v>
      </c>
      <c r="F1614" s="3">
        <v>28</v>
      </c>
      <c r="G1614" s="3">
        <v>34.58</v>
      </c>
    </row>
    <row r="1615" spans="1:7" x14ac:dyDescent="0.3">
      <c r="A1615" s="6">
        <v>40151</v>
      </c>
      <c r="B1615" s="3">
        <v>34.9</v>
      </c>
      <c r="C1615" s="3">
        <v>34.950000000000003</v>
      </c>
      <c r="D1615" s="3">
        <v>34.9</v>
      </c>
      <c r="E1615" s="3">
        <v>34.9</v>
      </c>
      <c r="F1615" s="3">
        <v>8</v>
      </c>
      <c r="G1615" s="3">
        <v>34.9</v>
      </c>
    </row>
    <row r="1616" spans="1:7" x14ac:dyDescent="0.3">
      <c r="A1616" s="6">
        <v>40154</v>
      </c>
      <c r="B1616" s="3">
        <v>35.9</v>
      </c>
      <c r="C1616" s="3">
        <v>36.25</v>
      </c>
      <c r="D1616" s="3">
        <v>35.9</v>
      </c>
      <c r="E1616" s="3">
        <v>36.1</v>
      </c>
      <c r="F1616" s="3">
        <v>60</v>
      </c>
      <c r="G1616" s="3">
        <v>36.1</v>
      </c>
    </row>
    <row r="1617" spans="1:7" x14ac:dyDescent="0.3">
      <c r="A1617" s="6">
        <v>40155</v>
      </c>
      <c r="B1617" s="3">
        <v>36.25</v>
      </c>
      <c r="C1617" s="3">
        <v>36.35</v>
      </c>
      <c r="D1617" s="3">
        <v>35.75</v>
      </c>
      <c r="E1617" s="3">
        <v>35.75</v>
      </c>
      <c r="F1617" s="3">
        <v>38</v>
      </c>
      <c r="G1617" s="3">
        <v>35.75</v>
      </c>
    </row>
    <row r="1618" spans="1:7" x14ac:dyDescent="0.3">
      <c r="A1618" s="6">
        <v>40156</v>
      </c>
      <c r="B1618" s="3">
        <v>35.65</v>
      </c>
      <c r="C1618" s="3">
        <v>35.700000000000003</v>
      </c>
      <c r="D1618" s="3">
        <v>35.4</v>
      </c>
      <c r="E1618" s="3">
        <v>35.4</v>
      </c>
      <c r="F1618" s="3">
        <v>27</v>
      </c>
      <c r="G1618" s="3">
        <v>35.4</v>
      </c>
    </row>
    <row r="1619" spans="1:7" x14ac:dyDescent="0.3">
      <c r="A1619" s="6">
        <v>40157</v>
      </c>
      <c r="B1619" s="3">
        <v>35.68</v>
      </c>
      <c r="C1619" s="3">
        <v>35.68</v>
      </c>
      <c r="D1619" s="3">
        <v>35.68</v>
      </c>
      <c r="E1619" s="3">
        <v>35.68</v>
      </c>
      <c r="F1619" s="3">
        <v>0</v>
      </c>
      <c r="G1619" s="3">
        <v>35.68</v>
      </c>
    </row>
    <row r="1620" spans="1:7" x14ac:dyDescent="0.3">
      <c r="A1620" s="6">
        <v>40158</v>
      </c>
      <c r="B1620" s="3">
        <v>36.4</v>
      </c>
      <c r="C1620" s="3">
        <v>36.4</v>
      </c>
      <c r="D1620" s="3">
        <v>36</v>
      </c>
      <c r="E1620" s="3">
        <v>36</v>
      </c>
      <c r="F1620" s="3">
        <v>15</v>
      </c>
      <c r="G1620" s="3">
        <v>36.18</v>
      </c>
    </row>
    <row r="1621" spans="1:7" x14ac:dyDescent="0.3">
      <c r="A1621" s="6">
        <v>40161</v>
      </c>
      <c r="B1621" s="3">
        <v>36.5</v>
      </c>
      <c r="C1621" s="3">
        <v>37.090000000000003</v>
      </c>
      <c r="D1621" s="3">
        <v>36.5</v>
      </c>
      <c r="E1621" s="3">
        <v>36.75</v>
      </c>
      <c r="F1621" s="3">
        <v>54</v>
      </c>
      <c r="G1621" s="3">
        <v>36.65</v>
      </c>
    </row>
    <row r="1622" spans="1:7" x14ac:dyDescent="0.3">
      <c r="A1622" s="6">
        <v>40162</v>
      </c>
      <c r="B1622" s="3">
        <v>37.1</v>
      </c>
      <c r="C1622" s="3">
        <v>37.1</v>
      </c>
      <c r="D1622" s="3">
        <v>36.4</v>
      </c>
      <c r="E1622" s="3">
        <v>36.4</v>
      </c>
      <c r="F1622" s="3">
        <v>52</v>
      </c>
      <c r="G1622" s="3">
        <v>36.4</v>
      </c>
    </row>
    <row r="1623" spans="1:7" x14ac:dyDescent="0.3">
      <c r="A1623" s="6">
        <v>40163</v>
      </c>
      <c r="B1623" s="3">
        <v>36.6</v>
      </c>
      <c r="C1623" s="3">
        <v>36.6</v>
      </c>
      <c r="D1623" s="3">
        <v>36.35</v>
      </c>
      <c r="E1623" s="3">
        <v>36.35</v>
      </c>
      <c r="F1623" s="3">
        <v>22</v>
      </c>
      <c r="G1623" s="3">
        <v>36.4</v>
      </c>
    </row>
    <row r="1624" spans="1:7" x14ac:dyDescent="0.3">
      <c r="A1624" s="6">
        <v>40164</v>
      </c>
      <c r="B1624" s="3">
        <v>36.1</v>
      </c>
      <c r="C1624" s="3">
        <v>36.1</v>
      </c>
      <c r="D1624" s="3">
        <v>36.1</v>
      </c>
      <c r="E1624" s="3">
        <v>36.1</v>
      </c>
      <c r="F1624" s="3">
        <v>12</v>
      </c>
      <c r="G1624" s="3">
        <v>36.33</v>
      </c>
    </row>
    <row r="1625" spans="1:7" x14ac:dyDescent="0.3">
      <c r="A1625" s="6">
        <v>40165</v>
      </c>
      <c r="B1625" s="3">
        <v>36.93</v>
      </c>
      <c r="C1625" s="3">
        <v>36.93</v>
      </c>
      <c r="D1625" s="3">
        <v>36.93</v>
      </c>
      <c r="E1625" s="3">
        <v>36.93</v>
      </c>
      <c r="F1625" s="3">
        <v>0</v>
      </c>
      <c r="G1625" s="3">
        <v>36.93</v>
      </c>
    </row>
    <row r="1626" spans="1:7" x14ac:dyDescent="0.3">
      <c r="A1626" s="6">
        <v>40168</v>
      </c>
      <c r="B1626" s="3">
        <v>37.1</v>
      </c>
      <c r="C1626" s="3">
        <v>37.4</v>
      </c>
      <c r="D1626" s="3">
        <v>37.1</v>
      </c>
      <c r="E1626" s="3">
        <v>37.4</v>
      </c>
      <c r="F1626" s="3">
        <v>27</v>
      </c>
      <c r="G1626" s="3">
        <v>37.18</v>
      </c>
    </row>
    <row r="1627" spans="1:7" x14ac:dyDescent="0.3">
      <c r="A1627" s="6">
        <v>40169</v>
      </c>
      <c r="B1627" s="3">
        <v>38</v>
      </c>
      <c r="C1627" s="3">
        <v>38.1</v>
      </c>
      <c r="D1627" s="3">
        <v>38</v>
      </c>
      <c r="E1627" s="3">
        <v>38.1</v>
      </c>
      <c r="F1627" s="3">
        <v>27</v>
      </c>
      <c r="G1627" s="3">
        <v>38.450000000000003</v>
      </c>
    </row>
    <row r="1628" spans="1:7" x14ac:dyDescent="0.3">
      <c r="A1628" s="6">
        <v>40170</v>
      </c>
      <c r="B1628" s="3">
        <v>38.85</v>
      </c>
      <c r="C1628" s="3">
        <v>39.25</v>
      </c>
      <c r="D1628" s="3">
        <v>38.85</v>
      </c>
      <c r="E1628" s="3">
        <v>39.25</v>
      </c>
      <c r="F1628" s="3">
        <v>57</v>
      </c>
      <c r="G1628" s="3">
        <v>39.25</v>
      </c>
    </row>
    <row r="1629" spans="1:7" x14ac:dyDescent="0.3">
      <c r="A1629" s="6">
        <v>40175</v>
      </c>
      <c r="B1629" s="3">
        <v>39.700000000000003</v>
      </c>
      <c r="C1629" s="3">
        <v>39.75</v>
      </c>
      <c r="D1629" s="3">
        <v>39.700000000000003</v>
      </c>
      <c r="E1629" s="3">
        <v>39.75</v>
      </c>
      <c r="F1629" s="3">
        <v>15</v>
      </c>
      <c r="G1629" s="3">
        <v>40.049999999999997</v>
      </c>
    </row>
    <row r="1630" spans="1:7" x14ac:dyDescent="0.3">
      <c r="A1630" s="6">
        <v>40176</v>
      </c>
      <c r="B1630" s="3">
        <v>39.25</v>
      </c>
      <c r="C1630" s="3">
        <v>39.25</v>
      </c>
      <c r="D1630" s="3">
        <v>39.25</v>
      </c>
      <c r="E1630" s="3">
        <v>39.25</v>
      </c>
      <c r="F1630" s="3">
        <v>16</v>
      </c>
      <c r="G1630" s="3">
        <v>39.25</v>
      </c>
    </row>
    <row r="1631" spans="1:7" x14ac:dyDescent="0.3">
      <c r="A1631" s="6">
        <v>40177</v>
      </c>
      <c r="B1631" s="3">
        <v>40.299999999999997</v>
      </c>
      <c r="C1631" s="3">
        <v>40.35</v>
      </c>
      <c r="D1631" s="3">
        <v>40.299999999999997</v>
      </c>
      <c r="E1631" s="3">
        <v>40.35</v>
      </c>
      <c r="F1631" s="3">
        <v>7</v>
      </c>
      <c r="G1631" s="3">
        <v>40.6</v>
      </c>
    </row>
    <row r="1632" spans="1:7" x14ac:dyDescent="0.3">
      <c r="A1632" s="6">
        <v>40182</v>
      </c>
      <c r="B1632" s="3">
        <v>41.05</v>
      </c>
      <c r="C1632" s="3">
        <v>41.05</v>
      </c>
      <c r="D1632" s="3">
        <v>41.05</v>
      </c>
      <c r="E1632" s="3">
        <v>41.05</v>
      </c>
      <c r="F1632" s="3">
        <v>10</v>
      </c>
      <c r="G1632" s="3">
        <v>40.9</v>
      </c>
    </row>
    <row r="1633" spans="1:7" x14ac:dyDescent="0.3">
      <c r="A1633" s="6">
        <v>40183</v>
      </c>
      <c r="B1633" s="3">
        <v>42</v>
      </c>
      <c r="C1633" s="3">
        <v>42.45</v>
      </c>
      <c r="D1633" s="3">
        <v>41.95</v>
      </c>
      <c r="E1633" s="3">
        <v>42.45</v>
      </c>
      <c r="F1633" s="3">
        <v>149</v>
      </c>
      <c r="G1633" s="3">
        <v>42.45</v>
      </c>
    </row>
    <row r="1634" spans="1:7" x14ac:dyDescent="0.3">
      <c r="A1634" s="6">
        <v>40184</v>
      </c>
      <c r="B1634" s="3">
        <v>41.6</v>
      </c>
      <c r="C1634" s="3">
        <v>42.5</v>
      </c>
      <c r="D1634" s="3">
        <v>41.6</v>
      </c>
      <c r="E1634" s="3">
        <v>42.5</v>
      </c>
      <c r="F1634" s="3">
        <v>71</v>
      </c>
      <c r="G1634" s="3">
        <v>42.88</v>
      </c>
    </row>
    <row r="1635" spans="1:7" x14ac:dyDescent="0.3">
      <c r="A1635" s="6">
        <v>40185</v>
      </c>
      <c r="B1635" s="3">
        <v>42.25</v>
      </c>
      <c r="C1635" s="3">
        <v>44.35</v>
      </c>
      <c r="D1635" s="3">
        <v>42.25</v>
      </c>
      <c r="E1635" s="3">
        <v>44.3</v>
      </c>
      <c r="F1635" s="3">
        <v>194</v>
      </c>
      <c r="G1635" s="3">
        <v>44.3</v>
      </c>
    </row>
    <row r="1636" spans="1:7" x14ac:dyDescent="0.3">
      <c r="A1636" s="6">
        <v>40186</v>
      </c>
      <c r="B1636" s="3">
        <v>44.15</v>
      </c>
      <c r="C1636" s="3">
        <v>44.15</v>
      </c>
      <c r="D1636" s="3">
        <v>43.4</v>
      </c>
      <c r="E1636" s="3">
        <v>43.4</v>
      </c>
      <c r="F1636" s="3">
        <v>88</v>
      </c>
      <c r="G1636" s="3">
        <v>43.45</v>
      </c>
    </row>
    <row r="1637" spans="1:7" x14ac:dyDescent="0.3">
      <c r="A1637" s="6">
        <v>40189</v>
      </c>
      <c r="B1637" s="3">
        <v>45</v>
      </c>
      <c r="C1637" s="3">
        <v>45.55</v>
      </c>
      <c r="D1637" s="3">
        <v>44.35</v>
      </c>
      <c r="E1637" s="3">
        <v>44.5</v>
      </c>
      <c r="F1637" s="3">
        <v>212</v>
      </c>
      <c r="G1637" s="3">
        <v>44.35</v>
      </c>
    </row>
    <row r="1638" spans="1:7" x14ac:dyDescent="0.3">
      <c r="A1638" s="6">
        <v>40190</v>
      </c>
      <c r="B1638" s="3">
        <v>43.25</v>
      </c>
      <c r="C1638" s="3">
        <v>43.25</v>
      </c>
      <c r="D1638" s="3">
        <v>42</v>
      </c>
      <c r="E1638" s="3">
        <v>42.46</v>
      </c>
      <c r="F1638" s="3">
        <v>126</v>
      </c>
      <c r="G1638" s="3">
        <v>42.45</v>
      </c>
    </row>
    <row r="1639" spans="1:7" x14ac:dyDescent="0.3">
      <c r="A1639" s="6">
        <v>40191</v>
      </c>
      <c r="B1639" s="3">
        <v>42.7</v>
      </c>
      <c r="C1639" s="3">
        <v>43</v>
      </c>
      <c r="D1639" s="3">
        <v>42.7</v>
      </c>
      <c r="E1639" s="3">
        <v>43</v>
      </c>
      <c r="F1639" s="3">
        <v>36</v>
      </c>
      <c r="G1639" s="3">
        <v>43</v>
      </c>
    </row>
    <row r="1640" spans="1:7" x14ac:dyDescent="0.3">
      <c r="A1640" s="6">
        <v>40192</v>
      </c>
      <c r="B1640" s="3">
        <v>42.95</v>
      </c>
      <c r="C1640" s="3">
        <v>42.95</v>
      </c>
      <c r="D1640" s="3">
        <v>40.5</v>
      </c>
      <c r="E1640" s="3">
        <v>40.5</v>
      </c>
      <c r="F1640" s="3">
        <v>280</v>
      </c>
      <c r="G1640" s="3">
        <v>40.549999999999997</v>
      </c>
    </row>
    <row r="1641" spans="1:7" x14ac:dyDescent="0.3">
      <c r="A1641" s="6">
        <v>40193</v>
      </c>
      <c r="B1641" s="3">
        <v>40.700000000000003</v>
      </c>
      <c r="C1641" s="3">
        <v>41</v>
      </c>
      <c r="D1641" s="3">
        <v>40</v>
      </c>
      <c r="E1641" s="3">
        <v>41</v>
      </c>
      <c r="F1641" s="3">
        <v>37</v>
      </c>
      <c r="G1641" s="3">
        <v>41</v>
      </c>
    </row>
    <row r="1642" spans="1:7" x14ac:dyDescent="0.3">
      <c r="A1642" s="6">
        <v>40196</v>
      </c>
      <c r="B1642" s="3">
        <v>42</v>
      </c>
      <c r="C1642" s="3">
        <v>42</v>
      </c>
      <c r="D1642" s="3">
        <v>42</v>
      </c>
      <c r="E1642" s="3">
        <v>42</v>
      </c>
      <c r="F1642" s="3">
        <v>49</v>
      </c>
      <c r="G1642" s="3">
        <v>42.8</v>
      </c>
    </row>
    <row r="1643" spans="1:7" x14ac:dyDescent="0.3">
      <c r="A1643" s="6">
        <v>40197</v>
      </c>
      <c r="B1643" s="3">
        <v>43</v>
      </c>
      <c r="C1643" s="3">
        <v>43.45</v>
      </c>
      <c r="D1643" s="3">
        <v>43</v>
      </c>
      <c r="E1643" s="3">
        <v>43.45</v>
      </c>
      <c r="F1643" s="3">
        <v>51</v>
      </c>
      <c r="G1643" s="3">
        <v>43.45</v>
      </c>
    </row>
    <row r="1644" spans="1:7" x14ac:dyDescent="0.3">
      <c r="A1644" s="6">
        <v>40198</v>
      </c>
      <c r="B1644" s="3">
        <v>42.75</v>
      </c>
      <c r="C1644" s="3">
        <v>42.75</v>
      </c>
      <c r="D1644" s="3">
        <v>41.9</v>
      </c>
      <c r="E1644" s="3">
        <v>42.3</v>
      </c>
      <c r="F1644" s="3">
        <v>26</v>
      </c>
      <c r="G1644" s="3">
        <v>42.3</v>
      </c>
    </row>
    <row r="1645" spans="1:7" x14ac:dyDescent="0.3">
      <c r="A1645" s="6">
        <v>40199</v>
      </c>
      <c r="B1645" s="3">
        <v>41</v>
      </c>
      <c r="C1645" s="3">
        <v>41</v>
      </c>
      <c r="D1645" s="3">
        <v>40.25</v>
      </c>
      <c r="E1645" s="3">
        <v>40.299999999999997</v>
      </c>
      <c r="F1645" s="3">
        <v>23</v>
      </c>
      <c r="G1645" s="3">
        <v>40.03</v>
      </c>
    </row>
    <row r="1646" spans="1:7" x14ac:dyDescent="0.3">
      <c r="A1646" s="6">
        <v>40200</v>
      </c>
      <c r="B1646" s="3">
        <v>40</v>
      </c>
      <c r="C1646" s="3">
        <v>40.700000000000003</v>
      </c>
      <c r="D1646" s="3">
        <v>40</v>
      </c>
      <c r="E1646" s="3">
        <v>40.700000000000003</v>
      </c>
      <c r="F1646" s="3">
        <v>31</v>
      </c>
      <c r="G1646" s="3">
        <v>40.700000000000003</v>
      </c>
    </row>
    <row r="1647" spans="1:7" x14ac:dyDescent="0.3">
      <c r="A1647" s="6">
        <v>40203</v>
      </c>
      <c r="B1647" s="3">
        <v>42</v>
      </c>
      <c r="C1647" s="3">
        <v>43.35</v>
      </c>
      <c r="D1647" s="3">
        <v>42</v>
      </c>
      <c r="E1647" s="3">
        <v>43.35</v>
      </c>
      <c r="F1647" s="3">
        <v>44</v>
      </c>
      <c r="G1647" s="3">
        <v>42.43</v>
      </c>
    </row>
    <row r="1648" spans="1:7" x14ac:dyDescent="0.3">
      <c r="A1648" s="6">
        <v>40204</v>
      </c>
      <c r="B1648" s="3">
        <v>44</v>
      </c>
      <c r="C1648" s="3">
        <v>44</v>
      </c>
      <c r="D1648" s="3">
        <v>43.9</v>
      </c>
      <c r="E1648" s="3">
        <v>43.9</v>
      </c>
      <c r="F1648" s="3">
        <v>67</v>
      </c>
      <c r="G1648" s="3">
        <v>43.7</v>
      </c>
    </row>
    <row r="1649" spans="1:7" x14ac:dyDescent="0.3">
      <c r="A1649" s="6">
        <v>40205</v>
      </c>
      <c r="B1649" s="3">
        <v>43.95</v>
      </c>
      <c r="C1649" s="3">
        <v>44.5</v>
      </c>
      <c r="D1649" s="3">
        <v>43.95</v>
      </c>
      <c r="E1649" s="3">
        <v>44.5</v>
      </c>
      <c r="F1649" s="3">
        <v>51</v>
      </c>
      <c r="G1649" s="3">
        <v>44.5</v>
      </c>
    </row>
    <row r="1650" spans="1:7" x14ac:dyDescent="0.3">
      <c r="A1650" s="6">
        <v>40206</v>
      </c>
      <c r="B1650" s="3">
        <v>45.25</v>
      </c>
      <c r="C1650" s="3">
        <v>45.85</v>
      </c>
      <c r="D1650" s="3">
        <v>44.75</v>
      </c>
      <c r="E1650" s="3">
        <v>44.75</v>
      </c>
      <c r="F1650" s="3">
        <v>97</v>
      </c>
      <c r="G1650" s="3">
        <v>44.75</v>
      </c>
    </row>
    <row r="1651" spans="1:7" x14ac:dyDescent="0.3">
      <c r="A1651" s="6">
        <v>40207</v>
      </c>
      <c r="B1651" s="3">
        <v>44.01</v>
      </c>
      <c r="C1651" s="3">
        <v>46</v>
      </c>
      <c r="D1651" s="3">
        <v>44.01</v>
      </c>
      <c r="E1651" s="3">
        <v>46</v>
      </c>
      <c r="F1651" s="3">
        <v>62</v>
      </c>
      <c r="G1651" s="3">
        <v>46</v>
      </c>
    </row>
    <row r="1652" spans="1:7" x14ac:dyDescent="0.3">
      <c r="A1652" s="6">
        <v>40210</v>
      </c>
      <c r="B1652" s="3">
        <v>44.7</v>
      </c>
      <c r="C1652" s="3">
        <v>44.7</v>
      </c>
      <c r="D1652" s="3">
        <v>44.7</v>
      </c>
      <c r="E1652" s="3">
        <v>44.7</v>
      </c>
      <c r="F1652" s="3">
        <v>3</v>
      </c>
      <c r="G1652" s="3">
        <v>45.5</v>
      </c>
    </row>
    <row r="1653" spans="1:7" x14ac:dyDescent="0.3">
      <c r="A1653" s="6">
        <v>40211</v>
      </c>
      <c r="B1653" s="3">
        <v>44.5</v>
      </c>
      <c r="C1653" s="3">
        <v>44.5</v>
      </c>
      <c r="D1653" s="3">
        <v>43.1</v>
      </c>
      <c r="E1653" s="3">
        <v>43.1</v>
      </c>
      <c r="F1653" s="3">
        <v>47</v>
      </c>
      <c r="G1653" s="3">
        <v>43.1</v>
      </c>
    </row>
    <row r="1654" spans="1:7" x14ac:dyDescent="0.3">
      <c r="A1654" s="6">
        <v>40212</v>
      </c>
      <c r="B1654" s="3">
        <v>44</v>
      </c>
      <c r="C1654" s="3">
        <v>44</v>
      </c>
      <c r="D1654" s="3">
        <v>43</v>
      </c>
      <c r="E1654" s="3">
        <v>43</v>
      </c>
      <c r="F1654" s="3">
        <v>19</v>
      </c>
      <c r="G1654" s="3">
        <v>43.45</v>
      </c>
    </row>
    <row r="1655" spans="1:7" x14ac:dyDescent="0.3">
      <c r="A1655" s="6">
        <v>40213</v>
      </c>
      <c r="B1655" s="3">
        <v>43</v>
      </c>
      <c r="C1655" s="3">
        <v>43.25</v>
      </c>
      <c r="D1655" s="3">
        <v>42.9</v>
      </c>
      <c r="E1655" s="3">
        <v>43.05</v>
      </c>
      <c r="F1655" s="3">
        <v>125</v>
      </c>
      <c r="G1655" s="3">
        <v>43.3</v>
      </c>
    </row>
    <row r="1656" spans="1:7" x14ac:dyDescent="0.3">
      <c r="A1656" s="6">
        <v>40214</v>
      </c>
      <c r="B1656" s="3">
        <v>43.75</v>
      </c>
      <c r="C1656" s="3">
        <v>44.9</v>
      </c>
      <c r="D1656" s="3">
        <v>43.75</v>
      </c>
      <c r="E1656" s="3">
        <v>44.59</v>
      </c>
      <c r="F1656" s="3">
        <v>151</v>
      </c>
      <c r="G1656" s="3">
        <v>44.59</v>
      </c>
    </row>
    <row r="1657" spans="1:7" x14ac:dyDescent="0.3">
      <c r="A1657" s="6">
        <v>40217</v>
      </c>
      <c r="B1657" s="3">
        <v>44</v>
      </c>
      <c r="C1657" s="3">
        <v>44</v>
      </c>
      <c r="D1657" s="3">
        <v>42.8</v>
      </c>
      <c r="E1657" s="3">
        <v>42.8</v>
      </c>
      <c r="F1657" s="3">
        <v>80</v>
      </c>
      <c r="G1657" s="3">
        <v>42.8</v>
      </c>
    </row>
    <row r="1658" spans="1:7" x14ac:dyDescent="0.3">
      <c r="A1658" s="6">
        <v>40218</v>
      </c>
      <c r="B1658" s="3">
        <v>43.35</v>
      </c>
      <c r="C1658" s="3">
        <v>43.35</v>
      </c>
      <c r="D1658" s="3">
        <v>42.35</v>
      </c>
      <c r="E1658" s="3">
        <v>42.45</v>
      </c>
      <c r="F1658" s="3">
        <v>65</v>
      </c>
      <c r="G1658" s="3">
        <v>42.58</v>
      </c>
    </row>
    <row r="1659" spans="1:7" x14ac:dyDescent="0.3">
      <c r="A1659" s="6">
        <v>40219</v>
      </c>
      <c r="B1659" s="3">
        <v>44</v>
      </c>
      <c r="C1659" s="3">
        <v>44.35</v>
      </c>
      <c r="D1659" s="3">
        <v>44</v>
      </c>
      <c r="E1659" s="3">
        <v>44.35</v>
      </c>
      <c r="F1659" s="3">
        <v>6</v>
      </c>
      <c r="G1659" s="3">
        <v>44.35</v>
      </c>
    </row>
    <row r="1660" spans="1:7" x14ac:dyDescent="0.3">
      <c r="A1660" s="6">
        <v>40220</v>
      </c>
      <c r="B1660" s="3">
        <v>45.1</v>
      </c>
      <c r="C1660" s="3">
        <v>45.45</v>
      </c>
      <c r="D1660" s="3">
        <v>44.9</v>
      </c>
      <c r="E1660" s="3">
        <v>45.45</v>
      </c>
      <c r="F1660" s="3">
        <v>100</v>
      </c>
      <c r="G1660" s="3">
        <v>45.45</v>
      </c>
    </row>
    <row r="1661" spans="1:7" x14ac:dyDescent="0.3">
      <c r="A1661" s="6">
        <v>40221</v>
      </c>
      <c r="B1661" s="3">
        <v>46.3</v>
      </c>
      <c r="C1661" s="3">
        <v>46.5</v>
      </c>
      <c r="D1661" s="3">
        <v>46.3</v>
      </c>
      <c r="E1661" s="3">
        <v>46.5</v>
      </c>
      <c r="F1661" s="3">
        <v>69</v>
      </c>
      <c r="G1661" s="3">
        <v>46.08</v>
      </c>
    </row>
    <row r="1662" spans="1:7" x14ac:dyDescent="0.3">
      <c r="A1662" s="6">
        <v>40224</v>
      </c>
      <c r="B1662" s="3">
        <v>44.85</v>
      </c>
      <c r="C1662" s="3">
        <v>45.6</v>
      </c>
      <c r="D1662" s="3">
        <v>44.7</v>
      </c>
      <c r="E1662" s="3">
        <v>44.75</v>
      </c>
      <c r="F1662" s="3">
        <v>191</v>
      </c>
      <c r="G1662" s="3">
        <v>45.03</v>
      </c>
    </row>
    <row r="1663" spans="1:7" x14ac:dyDescent="0.3">
      <c r="A1663" s="6">
        <v>40225</v>
      </c>
      <c r="B1663" s="3">
        <v>45.9</v>
      </c>
      <c r="C1663" s="3">
        <v>47.05</v>
      </c>
      <c r="D1663" s="3">
        <v>45.9</v>
      </c>
      <c r="E1663" s="3">
        <v>47.05</v>
      </c>
      <c r="F1663" s="3">
        <v>130</v>
      </c>
      <c r="G1663" s="3">
        <v>47.05</v>
      </c>
    </row>
    <row r="1664" spans="1:7" x14ac:dyDescent="0.3">
      <c r="A1664" s="6">
        <v>40226</v>
      </c>
      <c r="B1664" s="3">
        <v>46.7</v>
      </c>
      <c r="C1664" s="3">
        <v>47</v>
      </c>
      <c r="D1664" s="3">
        <v>45.9</v>
      </c>
      <c r="E1664" s="3">
        <v>46.25</v>
      </c>
      <c r="F1664" s="3">
        <v>99</v>
      </c>
      <c r="G1664" s="3">
        <v>46.7</v>
      </c>
    </row>
    <row r="1665" spans="1:7" x14ac:dyDescent="0.3">
      <c r="A1665" s="6">
        <v>40227</v>
      </c>
      <c r="B1665" s="3">
        <v>46</v>
      </c>
      <c r="C1665" s="3">
        <v>47.35</v>
      </c>
      <c r="D1665" s="3">
        <v>46</v>
      </c>
      <c r="E1665" s="3">
        <v>47.3</v>
      </c>
      <c r="F1665" s="3">
        <v>89</v>
      </c>
      <c r="G1665" s="3">
        <v>47.3</v>
      </c>
    </row>
    <row r="1666" spans="1:7" x14ac:dyDescent="0.3">
      <c r="A1666" s="6">
        <v>40228</v>
      </c>
      <c r="B1666" s="3">
        <v>47.4</v>
      </c>
      <c r="C1666" s="3">
        <v>48.6</v>
      </c>
      <c r="D1666" s="3">
        <v>47.3</v>
      </c>
      <c r="E1666" s="3">
        <v>48.2</v>
      </c>
      <c r="F1666" s="3">
        <v>77</v>
      </c>
      <c r="G1666" s="3">
        <v>48.2</v>
      </c>
    </row>
    <row r="1667" spans="1:7" x14ac:dyDescent="0.3">
      <c r="A1667" s="6">
        <v>40231</v>
      </c>
      <c r="B1667" s="3">
        <v>50</v>
      </c>
      <c r="C1667" s="3">
        <v>50</v>
      </c>
      <c r="D1667" s="3">
        <v>49.35</v>
      </c>
      <c r="E1667" s="3">
        <v>49.7</v>
      </c>
      <c r="F1667" s="3">
        <v>65</v>
      </c>
      <c r="G1667" s="3">
        <v>49.3</v>
      </c>
    </row>
    <row r="1668" spans="1:7" x14ac:dyDescent="0.3">
      <c r="A1668" s="6">
        <v>40232</v>
      </c>
      <c r="B1668" s="3">
        <v>49.5</v>
      </c>
      <c r="C1668" s="3">
        <v>49.65</v>
      </c>
      <c r="D1668" s="3">
        <v>48.5</v>
      </c>
      <c r="E1668" s="3">
        <v>49.3</v>
      </c>
      <c r="F1668" s="3">
        <v>66</v>
      </c>
      <c r="G1668" s="3">
        <v>49.3</v>
      </c>
    </row>
    <row r="1669" spans="1:7" x14ac:dyDescent="0.3">
      <c r="A1669" s="6">
        <v>40233</v>
      </c>
      <c r="B1669" s="3">
        <v>48.8</v>
      </c>
      <c r="C1669" s="3">
        <v>49.5</v>
      </c>
      <c r="D1669" s="3">
        <v>48.8</v>
      </c>
      <c r="E1669" s="3">
        <v>49.5</v>
      </c>
      <c r="F1669" s="3">
        <v>23</v>
      </c>
      <c r="G1669" s="3">
        <v>49.5</v>
      </c>
    </row>
    <row r="1670" spans="1:7" x14ac:dyDescent="0.3">
      <c r="A1670" s="6">
        <v>40234</v>
      </c>
      <c r="B1670" s="3">
        <v>50.4</v>
      </c>
      <c r="C1670" s="3">
        <v>50.74</v>
      </c>
      <c r="D1670" s="3">
        <v>48.75</v>
      </c>
      <c r="E1670" s="3">
        <v>48.75</v>
      </c>
      <c r="F1670" s="3">
        <v>67</v>
      </c>
      <c r="G1670" s="3">
        <v>49.15</v>
      </c>
    </row>
    <row r="1671" spans="1:7" x14ac:dyDescent="0.3">
      <c r="A1671" s="6">
        <v>40235</v>
      </c>
      <c r="B1671" s="3">
        <v>48.25</v>
      </c>
      <c r="C1671" s="3">
        <v>48.25</v>
      </c>
      <c r="D1671" s="3">
        <v>47.3</v>
      </c>
      <c r="E1671" s="3">
        <v>47.3</v>
      </c>
      <c r="F1671" s="3">
        <v>108</v>
      </c>
      <c r="G1671" s="3">
        <v>47.36</v>
      </c>
    </row>
    <row r="1672" spans="1:7" x14ac:dyDescent="0.3">
      <c r="A1672" s="6">
        <v>40238</v>
      </c>
      <c r="B1672" s="3">
        <v>44</v>
      </c>
      <c r="C1672" s="3">
        <v>44</v>
      </c>
      <c r="D1672" s="3">
        <v>43.4</v>
      </c>
      <c r="E1672" s="3">
        <v>43.4</v>
      </c>
      <c r="F1672" s="3">
        <v>20</v>
      </c>
      <c r="G1672" s="3">
        <v>43.7</v>
      </c>
    </row>
    <row r="1673" spans="1:7" x14ac:dyDescent="0.3">
      <c r="A1673" s="6">
        <v>40239</v>
      </c>
      <c r="B1673" s="3">
        <v>43.5</v>
      </c>
      <c r="C1673" s="3">
        <v>43.7</v>
      </c>
      <c r="D1673" s="3">
        <v>43.5</v>
      </c>
      <c r="E1673" s="3">
        <v>43.55</v>
      </c>
      <c r="F1673" s="3">
        <v>24</v>
      </c>
      <c r="G1673" s="3">
        <v>43.38</v>
      </c>
    </row>
    <row r="1674" spans="1:7" x14ac:dyDescent="0.3">
      <c r="A1674" s="6">
        <v>40240</v>
      </c>
      <c r="B1674" s="3">
        <v>42.75</v>
      </c>
      <c r="C1674" s="3">
        <v>43.4</v>
      </c>
      <c r="D1674" s="3">
        <v>42.75</v>
      </c>
      <c r="E1674" s="3">
        <v>43.4</v>
      </c>
      <c r="F1674" s="3">
        <v>6</v>
      </c>
      <c r="G1674" s="3">
        <v>43.25</v>
      </c>
    </row>
    <row r="1675" spans="1:7" x14ac:dyDescent="0.3">
      <c r="A1675" s="6">
        <v>40241</v>
      </c>
      <c r="B1675" s="3">
        <v>43.7</v>
      </c>
      <c r="C1675" s="3">
        <v>43.7</v>
      </c>
      <c r="D1675" s="3">
        <v>43</v>
      </c>
      <c r="E1675" s="3">
        <v>43</v>
      </c>
      <c r="F1675" s="3">
        <v>16</v>
      </c>
      <c r="G1675" s="3">
        <v>43</v>
      </c>
    </row>
    <row r="1676" spans="1:7" x14ac:dyDescent="0.3">
      <c r="A1676" s="6">
        <v>40242</v>
      </c>
      <c r="B1676" s="3">
        <v>41.95</v>
      </c>
      <c r="C1676" s="3">
        <v>41.95</v>
      </c>
      <c r="D1676" s="3">
        <v>41.95</v>
      </c>
      <c r="E1676" s="3">
        <v>41.95</v>
      </c>
      <c r="F1676" s="3">
        <v>30</v>
      </c>
      <c r="G1676" s="3">
        <v>44.78</v>
      </c>
    </row>
    <row r="1677" spans="1:7" x14ac:dyDescent="0.3">
      <c r="A1677" s="6">
        <v>40245</v>
      </c>
      <c r="B1677" s="3">
        <v>43.15</v>
      </c>
      <c r="C1677" s="3">
        <v>43.15</v>
      </c>
      <c r="D1677" s="3">
        <v>43.1</v>
      </c>
      <c r="E1677" s="3">
        <v>43.1</v>
      </c>
      <c r="F1677" s="3">
        <v>16</v>
      </c>
      <c r="G1677" s="3">
        <v>43.15</v>
      </c>
    </row>
    <row r="1678" spans="1:7" x14ac:dyDescent="0.3">
      <c r="A1678" s="6">
        <v>40246</v>
      </c>
      <c r="B1678" s="3">
        <v>41.75</v>
      </c>
      <c r="C1678" s="3">
        <v>44.04</v>
      </c>
      <c r="D1678" s="3">
        <v>41.6</v>
      </c>
      <c r="E1678" s="3">
        <v>42.2</v>
      </c>
      <c r="F1678" s="3">
        <v>44</v>
      </c>
      <c r="G1678" s="3">
        <v>41.9</v>
      </c>
    </row>
    <row r="1679" spans="1:7" x14ac:dyDescent="0.3">
      <c r="A1679" s="6">
        <v>40247</v>
      </c>
      <c r="B1679" s="3">
        <v>43.25</v>
      </c>
      <c r="C1679" s="3">
        <v>43.25</v>
      </c>
      <c r="D1679" s="3">
        <v>42.8</v>
      </c>
      <c r="E1679" s="3">
        <v>43.15</v>
      </c>
      <c r="F1679" s="3">
        <v>32</v>
      </c>
      <c r="G1679" s="3">
        <v>43.1</v>
      </c>
    </row>
    <row r="1680" spans="1:7" x14ac:dyDescent="0.3">
      <c r="A1680" s="6">
        <v>40248</v>
      </c>
      <c r="B1680" s="3">
        <v>43.75</v>
      </c>
      <c r="C1680" s="3">
        <v>44</v>
      </c>
      <c r="D1680" s="3">
        <v>43.5</v>
      </c>
      <c r="E1680" s="3">
        <v>44</v>
      </c>
      <c r="F1680" s="3">
        <v>6</v>
      </c>
      <c r="G1680" s="3">
        <v>43.5</v>
      </c>
    </row>
    <row r="1681" spans="1:7" x14ac:dyDescent="0.3">
      <c r="A1681" s="6">
        <v>40249</v>
      </c>
      <c r="B1681" s="3">
        <v>45.2</v>
      </c>
      <c r="C1681" s="3">
        <v>45.2</v>
      </c>
      <c r="D1681" s="3">
        <v>44.35</v>
      </c>
      <c r="E1681" s="3">
        <v>44.35</v>
      </c>
      <c r="F1681" s="3">
        <v>17</v>
      </c>
      <c r="G1681" s="3">
        <v>44.51</v>
      </c>
    </row>
    <row r="1682" spans="1:7" x14ac:dyDescent="0.3">
      <c r="A1682" s="6">
        <v>40252</v>
      </c>
      <c r="B1682" s="3">
        <v>43</v>
      </c>
      <c r="C1682" s="3">
        <v>43</v>
      </c>
      <c r="D1682" s="3">
        <v>43</v>
      </c>
      <c r="E1682" s="3">
        <v>43</v>
      </c>
      <c r="F1682" s="3">
        <v>1</v>
      </c>
      <c r="G1682" s="3">
        <v>42.55</v>
      </c>
    </row>
    <row r="1683" spans="1:7" x14ac:dyDescent="0.3">
      <c r="A1683" s="6">
        <v>40253</v>
      </c>
      <c r="B1683" s="3">
        <v>42.5</v>
      </c>
      <c r="C1683" s="3">
        <v>43.49</v>
      </c>
      <c r="D1683" s="3">
        <v>42.2</v>
      </c>
      <c r="E1683" s="3">
        <v>42.34</v>
      </c>
      <c r="F1683" s="3">
        <v>22</v>
      </c>
      <c r="G1683" s="3">
        <v>42</v>
      </c>
    </row>
    <row r="1684" spans="1:7" x14ac:dyDescent="0.3">
      <c r="A1684" s="6">
        <v>40254</v>
      </c>
      <c r="B1684" s="3">
        <v>42</v>
      </c>
      <c r="C1684" s="3">
        <v>42</v>
      </c>
      <c r="D1684" s="3">
        <v>41.6</v>
      </c>
      <c r="E1684" s="3">
        <v>41.6</v>
      </c>
      <c r="F1684" s="3">
        <v>13</v>
      </c>
      <c r="G1684" s="3">
        <v>41.6</v>
      </c>
    </row>
    <row r="1685" spans="1:7" x14ac:dyDescent="0.3">
      <c r="A1685" s="6">
        <v>40255</v>
      </c>
      <c r="B1685" s="3">
        <v>42.3</v>
      </c>
      <c r="C1685" s="3">
        <v>43</v>
      </c>
      <c r="D1685" s="3">
        <v>41.95</v>
      </c>
      <c r="E1685" s="3">
        <v>43</v>
      </c>
      <c r="F1685" s="3">
        <v>28</v>
      </c>
      <c r="G1685" s="3">
        <v>42.9</v>
      </c>
    </row>
    <row r="1686" spans="1:7" x14ac:dyDescent="0.3">
      <c r="A1686" s="6">
        <v>40256</v>
      </c>
      <c r="B1686" s="3">
        <v>43</v>
      </c>
      <c r="C1686" s="3">
        <v>43</v>
      </c>
      <c r="D1686" s="3">
        <v>43</v>
      </c>
      <c r="E1686" s="3">
        <v>43</v>
      </c>
      <c r="F1686" s="3">
        <v>8</v>
      </c>
      <c r="G1686" s="3">
        <v>43</v>
      </c>
    </row>
    <row r="1687" spans="1:7" x14ac:dyDescent="0.3">
      <c r="A1687" s="6">
        <v>40259</v>
      </c>
      <c r="B1687" s="3">
        <v>42</v>
      </c>
      <c r="C1687" s="3">
        <v>42</v>
      </c>
      <c r="D1687" s="3">
        <v>40.5</v>
      </c>
      <c r="E1687" s="3">
        <v>40.549999999999997</v>
      </c>
      <c r="F1687" s="3">
        <v>71</v>
      </c>
      <c r="G1687" s="3">
        <v>40.549999999999997</v>
      </c>
    </row>
    <row r="1688" spans="1:7" x14ac:dyDescent="0.3">
      <c r="A1688" s="6">
        <v>40260</v>
      </c>
      <c r="B1688" s="3">
        <v>39.6</v>
      </c>
      <c r="C1688" s="3">
        <v>39.6</v>
      </c>
      <c r="D1688" s="3">
        <v>38.6</v>
      </c>
      <c r="E1688" s="3">
        <v>38.6</v>
      </c>
      <c r="F1688" s="3">
        <v>47</v>
      </c>
      <c r="G1688" s="3">
        <v>38.799999999999997</v>
      </c>
    </row>
    <row r="1689" spans="1:7" x14ac:dyDescent="0.3">
      <c r="A1689" s="6">
        <v>40261</v>
      </c>
      <c r="B1689" s="3">
        <v>38.25</v>
      </c>
      <c r="C1689" s="3">
        <v>39.35</v>
      </c>
      <c r="D1689" s="3">
        <v>38.25</v>
      </c>
      <c r="E1689" s="3">
        <v>39.299999999999997</v>
      </c>
      <c r="F1689" s="3">
        <v>71</v>
      </c>
      <c r="G1689" s="3">
        <v>39.35</v>
      </c>
    </row>
    <row r="1690" spans="1:7" x14ac:dyDescent="0.3">
      <c r="A1690" s="6">
        <v>40262</v>
      </c>
      <c r="B1690" s="3">
        <v>38.5</v>
      </c>
      <c r="C1690" s="3">
        <v>38.65</v>
      </c>
      <c r="D1690" s="3">
        <v>38.5</v>
      </c>
      <c r="E1690" s="3">
        <v>38.65</v>
      </c>
      <c r="F1690" s="3">
        <v>16</v>
      </c>
      <c r="G1690" s="3">
        <v>38.65</v>
      </c>
    </row>
    <row r="1691" spans="1:7" x14ac:dyDescent="0.3">
      <c r="A1691" s="6">
        <v>40263</v>
      </c>
      <c r="B1691" s="3">
        <v>39.35</v>
      </c>
      <c r="C1691" s="3">
        <v>39.4</v>
      </c>
      <c r="D1691" s="3">
        <v>39.200000000000003</v>
      </c>
      <c r="E1691" s="3">
        <v>39.299999999999997</v>
      </c>
      <c r="F1691" s="3">
        <v>36</v>
      </c>
      <c r="G1691" s="3">
        <v>39.299999999999997</v>
      </c>
    </row>
    <row r="1692" spans="1:7" x14ac:dyDescent="0.3">
      <c r="A1692" s="6">
        <v>40266</v>
      </c>
      <c r="B1692" s="3">
        <v>38.299999999999997</v>
      </c>
      <c r="C1692" s="3">
        <v>38.299999999999997</v>
      </c>
      <c r="D1692" s="3">
        <v>37.75</v>
      </c>
      <c r="E1692" s="3">
        <v>37.75</v>
      </c>
      <c r="F1692" s="3">
        <v>21</v>
      </c>
      <c r="G1692" s="3">
        <v>37.9</v>
      </c>
    </row>
    <row r="1693" spans="1:7" x14ac:dyDescent="0.3">
      <c r="A1693" s="6">
        <v>40267</v>
      </c>
      <c r="B1693" s="3">
        <v>37.6</v>
      </c>
      <c r="C1693" s="3">
        <v>37.6</v>
      </c>
      <c r="D1693" s="3">
        <v>37.6</v>
      </c>
      <c r="E1693" s="3">
        <v>37.6</v>
      </c>
      <c r="F1693" s="3">
        <v>0</v>
      </c>
      <c r="G1693" s="3">
        <v>37.6</v>
      </c>
    </row>
    <row r="1694" spans="1:7" x14ac:dyDescent="0.3">
      <c r="A1694" s="6">
        <v>40268</v>
      </c>
      <c r="B1694" s="3">
        <v>39.5</v>
      </c>
      <c r="C1694" s="3">
        <v>39.5</v>
      </c>
      <c r="D1694" s="3">
        <v>39.5</v>
      </c>
      <c r="E1694" s="3">
        <v>39.85</v>
      </c>
      <c r="F1694" s="3">
        <v>1</v>
      </c>
      <c r="G1694" s="3">
        <v>39.85</v>
      </c>
    </row>
    <row r="1695" spans="1:7" x14ac:dyDescent="0.3">
      <c r="A1695" s="6">
        <v>40274</v>
      </c>
      <c r="B1695" s="3">
        <v>44.5</v>
      </c>
      <c r="C1695" s="3">
        <v>45.25</v>
      </c>
      <c r="D1695" s="3">
        <v>44.5</v>
      </c>
      <c r="E1695" s="3">
        <v>45</v>
      </c>
      <c r="F1695" s="3">
        <v>69</v>
      </c>
      <c r="G1695" s="3">
        <v>45.1</v>
      </c>
    </row>
    <row r="1696" spans="1:7" x14ac:dyDescent="0.3">
      <c r="A1696" s="6">
        <v>40275</v>
      </c>
      <c r="B1696" s="3">
        <v>44.6</v>
      </c>
      <c r="C1696" s="3">
        <v>44.8</v>
      </c>
      <c r="D1696" s="3">
        <v>44.6</v>
      </c>
      <c r="E1696" s="3">
        <v>44.6</v>
      </c>
      <c r="F1696" s="3">
        <v>17</v>
      </c>
      <c r="G1696" s="3">
        <v>44.38</v>
      </c>
    </row>
    <row r="1697" spans="1:7" x14ac:dyDescent="0.3">
      <c r="A1697" s="6">
        <v>40276</v>
      </c>
      <c r="B1697" s="3">
        <v>44</v>
      </c>
      <c r="C1697" s="3">
        <v>44.5</v>
      </c>
      <c r="D1697" s="3">
        <v>43.75</v>
      </c>
      <c r="E1697" s="3">
        <v>43.75</v>
      </c>
      <c r="F1697" s="3">
        <v>45</v>
      </c>
      <c r="G1697" s="3">
        <v>43.75</v>
      </c>
    </row>
    <row r="1698" spans="1:7" x14ac:dyDescent="0.3">
      <c r="A1698" s="6">
        <v>40277</v>
      </c>
      <c r="B1698" s="3">
        <v>44.75</v>
      </c>
      <c r="C1698" s="3">
        <v>45</v>
      </c>
      <c r="D1698" s="3">
        <v>44.75</v>
      </c>
      <c r="E1698" s="3">
        <v>45</v>
      </c>
      <c r="F1698" s="3">
        <v>40</v>
      </c>
      <c r="G1698" s="3">
        <v>45</v>
      </c>
    </row>
    <row r="1699" spans="1:7" x14ac:dyDescent="0.3">
      <c r="A1699" s="6">
        <v>40280</v>
      </c>
      <c r="B1699" s="3">
        <v>43.7</v>
      </c>
      <c r="C1699" s="3">
        <v>43.75</v>
      </c>
      <c r="D1699" s="3">
        <v>43.55</v>
      </c>
      <c r="E1699" s="3">
        <v>43.55</v>
      </c>
      <c r="F1699" s="3">
        <v>12</v>
      </c>
      <c r="G1699" s="3">
        <v>43.43</v>
      </c>
    </row>
    <row r="1700" spans="1:7" x14ac:dyDescent="0.3">
      <c r="A1700" s="6">
        <v>40281</v>
      </c>
      <c r="B1700" s="3">
        <v>43</v>
      </c>
      <c r="C1700" s="3">
        <v>43.5</v>
      </c>
      <c r="D1700" s="3">
        <v>43</v>
      </c>
      <c r="E1700" s="3">
        <v>43.45</v>
      </c>
      <c r="F1700" s="3">
        <v>73</v>
      </c>
      <c r="G1700" s="3">
        <v>43.5</v>
      </c>
    </row>
    <row r="1701" spans="1:7" x14ac:dyDescent="0.3">
      <c r="A1701" s="6">
        <v>40282</v>
      </c>
      <c r="B1701" s="3">
        <v>44</v>
      </c>
      <c r="C1701" s="3">
        <v>44</v>
      </c>
      <c r="D1701" s="3">
        <v>43.4</v>
      </c>
      <c r="E1701" s="3">
        <v>43.4</v>
      </c>
      <c r="F1701" s="3">
        <v>39</v>
      </c>
      <c r="G1701" s="3">
        <v>43.5</v>
      </c>
    </row>
    <row r="1702" spans="1:7" x14ac:dyDescent="0.3">
      <c r="A1702" s="6">
        <v>40283</v>
      </c>
      <c r="B1702" s="3">
        <v>43.25</v>
      </c>
      <c r="C1702" s="3">
        <v>43.25</v>
      </c>
      <c r="D1702" s="3">
        <v>43.25</v>
      </c>
      <c r="E1702" s="3">
        <v>43.25</v>
      </c>
      <c r="F1702" s="3">
        <v>5</v>
      </c>
      <c r="G1702" s="3">
        <v>43.53</v>
      </c>
    </row>
    <row r="1703" spans="1:7" x14ac:dyDescent="0.3">
      <c r="A1703" s="6">
        <v>40284</v>
      </c>
      <c r="B1703" s="3">
        <v>43.1</v>
      </c>
      <c r="C1703" s="3">
        <v>44</v>
      </c>
      <c r="D1703" s="3">
        <v>43.1</v>
      </c>
      <c r="E1703" s="3">
        <v>43.75</v>
      </c>
      <c r="F1703" s="3">
        <v>44</v>
      </c>
      <c r="G1703" s="3">
        <v>43.75</v>
      </c>
    </row>
    <row r="1704" spans="1:7" x14ac:dyDescent="0.3">
      <c r="A1704" s="6">
        <v>40287</v>
      </c>
      <c r="B1704" s="3">
        <v>43.25</v>
      </c>
      <c r="C1704" s="3">
        <v>43.25</v>
      </c>
      <c r="D1704" s="3">
        <v>43.25</v>
      </c>
      <c r="E1704" s="3">
        <v>43.25</v>
      </c>
      <c r="F1704" s="3">
        <v>4</v>
      </c>
      <c r="G1704" s="3">
        <v>43.25</v>
      </c>
    </row>
    <row r="1705" spans="1:7" x14ac:dyDescent="0.3">
      <c r="A1705" s="6">
        <v>40288</v>
      </c>
      <c r="B1705" s="3">
        <v>44.2</v>
      </c>
      <c r="C1705" s="3">
        <v>44.5</v>
      </c>
      <c r="D1705" s="3">
        <v>44.2</v>
      </c>
      <c r="E1705" s="3">
        <v>44.5</v>
      </c>
      <c r="F1705" s="3">
        <v>16</v>
      </c>
      <c r="G1705" s="3">
        <v>44.28</v>
      </c>
    </row>
    <row r="1706" spans="1:7" x14ac:dyDescent="0.3">
      <c r="A1706" s="6">
        <v>40289</v>
      </c>
      <c r="B1706" s="3">
        <v>45</v>
      </c>
      <c r="C1706" s="3">
        <v>45.3</v>
      </c>
      <c r="D1706" s="3">
        <v>44.95</v>
      </c>
      <c r="E1706" s="3">
        <v>45.3</v>
      </c>
      <c r="F1706" s="3">
        <v>31</v>
      </c>
      <c r="G1706" s="3">
        <v>45.63</v>
      </c>
    </row>
    <row r="1707" spans="1:7" x14ac:dyDescent="0.3">
      <c r="A1707" s="6">
        <v>40290</v>
      </c>
      <c r="B1707" s="3">
        <v>44.6</v>
      </c>
      <c r="C1707" s="3">
        <v>44.7</v>
      </c>
      <c r="D1707" s="3">
        <v>44.55</v>
      </c>
      <c r="E1707" s="3">
        <v>44.55</v>
      </c>
      <c r="F1707" s="3">
        <v>14</v>
      </c>
      <c r="G1707" s="3">
        <v>44.55</v>
      </c>
    </row>
    <row r="1708" spans="1:7" x14ac:dyDescent="0.3">
      <c r="A1708" s="6">
        <v>40291</v>
      </c>
      <c r="B1708" s="3">
        <v>44.75</v>
      </c>
      <c r="C1708" s="3">
        <v>44.9</v>
      </c>
      <c r="D1708" s="3">
        <v>44.75</v>
      </c>
      <c r="E1708" s="3">
        <v>44.9</v>
      </c>
      <c r="F1708" s="3">
        <v>20</v>
      </c>
      <c r="G1708" s="3">
        <v>44.9</v>
      </c>
    </row>
    <row r="1709" spans="1:7" x14ac:dyDescent="0.3">
      <c r="A1709" s="6">
        <v>40294</v>
      </c>
      <c r="B1709" s="3">
        <v>45.5</v>
      </c>
      <c r="C1709" s="3">
        <v>46.5</v>
      </c>
      <c r="D1709" s="3">
        <v>45.5</v>
      </c>
      <c r="E1709" s="3">
        <v>46.4</v>
      </c>
      <c r="F1709" s="3">
        <v>32</v>
      </c>
      <c r="G1709" s="3">
        <v>46.5</v>
      </c>
    </row>
    <row r="1710" spans="1:7" x14ac:dyDescent="0.3">
      <c r="A1710" s="6">
        <v>40295</v>
      </c>
      <c r="B1710" s="3">
        <v>45.8</v>
      </c>
      <c r="C1710" s="3">
        <v>47.3</v>
      </c>
      <c r="D1710" s="3">
        <v>45.5</v>
      </c>
      <c r="E1710" s="3">
        <v>47.15</v>
      </c>
      <c r="F1710" s="3">
        <v>118</v>
      </c>
      <c r="G1710" s="3">
        <v>47.4</v>
      </c>
    </row>
    <row r="1711" spans="1:7" x14ac:dyDescent="0.3">
      <c r="A1711" s="6">
        <v>40296</v>
      </c>
      <c r="B1711" s="3">
        <v>46.7</v>
      </c>
      <c r="C1711" s="3">
        <v>47.6</v>
      </c>
      <c r="D1711" s="3">
        <v>46.7</v>
      </c>
      <c r="E1711" s="3">
        <v>47.2</v>
      </c>
      <c r="F1711" s="3">
        <v>66</v>
      </c>
      <c r="G1711" s="3">
        <v>47.18</v>
      </c>
    </row>
    <row r="1712" spans="1:7" x14ac:dyDescent="0.3">
      <c r="A1712" s="6">
        <v>40297</v>
      </c>
      <c r="B1712" s="3">
        <v>47.7</v>
      </c>
      <c r="C1712" s="3">
        <v>47.8</v>
      </c>
      <c r="D1712" s="3">
        <v>47.5</v>
      </c>
      <c r="E1712" s="3">
        <v>47.75</v>
      </c>
      <c r="F1712" s="3">
        <v>14</v>
      </c>
      <c r="G1712" s="3">
        <v>47.75</v>
      </c>
    </row>
    <row r="1713" spans="1:7" x14ac:dyDescent="0.3">
      <c r="A1713" s="6">
        <v>40298</v>
      </c>
      <c r="B1713" s="3">
        <v>48.5</v>
      </c>
      <c r="C1713" s="3">
        <v>49</v>
      </c>
      <c r="D1713" s="3">
        <v>48.5</v>
      </c>
      <c r="E1713" s="3">
        <v>49</v>
      </c>
      <c r="F1713" s="3">
        <v>11</v>
      </c>
      <c r="G1713" s="3">
        <v>49</v>
      </c>
    </row>
    <row r="1714" spans="1:7" x14ac:dyDescent="0.3">
      <c r="A1714" s="6">
        <v>40301</v>
      </c>
      <c r="B1714" s="3">
        <v>52.3</v>
      </c>
      <c r="C1714" s="3">
        <v>52.65</v>
      </c>
      <c r="D1714" s="3">
        <v>52.3</v>
      </c>
      <c r="E1714" s="3">
        <v>52.64</v>
      </c>
      <c r="F1714" s="3">
        <v>44</v>
      </c>
      <c r="G1714" s="3">
        <v>52.35</v>
      </c>
    </row>
    <row r="1715" spans="1:7" x14ac:dyDescent="0.3">
      <c r="A1715" s="6">
        <v>40302</v>
      </c>
      <c r="B1715" s="3">
        <v>51</v>
      </c>
      <c r="C1715" s="3">
        <v>52.74</v>
      </c>
      <c r="D1715" s="3">
        <v>51</v>
      </c>
      <c r="E1715" s="3">
        <v>51.3</v>
      </c>
      <c r="F1715" s="3">
        <v>48</v>
      </c>
      <c r="G1715" s="3">
        <v>51.19</v>
      </c>
    </row>
    <row r="1716" spans="1:7" x14ac:dyDescent="0.3">
      <c r="A1716" s="6">
        <v>40303</v>
      </c>
      <c r="B1716" s="3">
        <v>50.25</v>
      </c>
      <c r="C1716" s="3">
        <v>50.35</v>
      </c>
      <c r="D1716" s="3">
        <v>49.45</v>
      </c>
      <c r="E1716" s="3">
        <v>49.45</v>
      </c>
      <c r="F1716" s="3">
        <v>108</v>
      </c>
      <c r="G1716" s="3">
        <v>49.5</v>
      </c>
    </row>
    <row r="1717" spans="1:7" x14ac:dyDescent="0.3">
      <c r="A1717" s="6">
        <v>40304</v>
      </c>
      <c r="B1717" s="3">
        <v>49.65</v>
      </c>
      <c r="C1717" s="3">
        <v>51.25</v>
      </c>
      <c r="D1717" s="3">
        <v>49.65</v>
      </c>
      <c r="E1717" s="3">
        <v>51.15</v>
      </c>
      <c r="F1717" s="3">
        <v>121</v>
      </c>
      <c r="G1717" s="3">
        <v>50.75</v>
      </c>
    </row>
    <row r="1718" spans="1:7" x14ac:dyDescent="0.3">
      <c r="A1718" s="6">
        <v>40305</v>
      </c>
      <c r="B1718" s="3">
        <v>50.95</v>
      </c>
      <c r="C1718" s="3">
        <v>51.95</v>
      </c>
      <c r="D1718" s="3">
        <v>50.8</v>
      </c>
      <c r="E1718" s="3">
        <v>51.85</v>
      </c>
      <c r="F1718" s="3">
        <v>62</v>
      </c>
      <c r="G1718" s="3">
        <v>51.75</v>
      </c>
    </row>
    <row r="1719" spans="1:7" x14ac:dyDescent="0.3">
      <c r="A1719" s="6">
        <v>40308</v>
      </c>
      <c r="B1719" s="3">
        <v>50.5</v>
      </c>
      <c r="C1719" s="3">
        <v>50.5</v>
      </c>
      <c r="D1719" s="3">
        <v>49.9</v>
      </c>
      <c r="E1719" s="3">
        <v>49.9</v>
      </c>
      <c r="F1719" s="3">
        <v>64</v>
      </c>
      <c r="G1719" s="3">
        <v>49.9</v>
      </c>
    </row>
    <row r="1720" spans="1:7" x14ac:dyDescent="0.3">
      <c r="A1720" s="6">
        <v>40309</v>
      </c>
      <c r="B1720" s="3">
        <v>49</v>
      </c>
      <c r="C1720" s="3">
        <v>49</v>
      </c>
      <c r="D1720" s="3">
        <v>48</v>
      </c>
      <c r="E1720" s="3">
        <v>48.1</v>
      </c>
      <c r="F1720" s="3">
        <v>45</v>
      </c>
      <c r="G1720" s="3">
        <v>48.05</v>
      </c>
    </row>
    <row r="1721" spans="1:7" x14ac:dyDescent="0.3">
      <c r="A1721" s="6">
        <v>40310</v>
      </c>
      <c r="B1721" s="3">
        <v>48.65</v>
      </c>
      <c r="C1721" s="3">
        <v>48.65</v>
      </c>
      <c r="D1721" s="3">
        <v>47.76</v>
      </c>
      <c r="E1721" s="3">
        <v>47.76</v>
      </c>
      <c r="F1721" s="3">
        <v>7</v>
      </c>
      <c r="G1721" s="3">
        <v>48.03</v>
      </c>
    </row>
    <row r="1722" spans="1:7" x14ac:dyDescent="0.3">
      <c r="A1722" s="6">
        <v>40312</v>
      </c>
      <c r="B1722" s="3">
        <v>46.9</v>
      </c>
      <c r="C1722" s="3">
        <v>47.1</v>
      </c>
      <c r="D1722" s="3">
        <v>46.9</v>
      </c>
      <c r="E1722" s="3">
        <v>47.1</v>
      </c>
      <c r="F1722" s="3">
        <v>13</v>
      </c>
      <c r="G1722" s="3">
        <v>47.1</v>
      </c>
    </row>
    <row r="1723" spans="1:7" x14ac:dyDescent="0.3">
      <c r="A1723" s="6">
        <v>40316</v>
      </c>
      <c r="B1723" s="3">
        <v>47.7</v>
      </c>
      <c r="C1723" s="3">
        <v>48.25</v>
      </c>
      <c r="D1723" s="3">
        <v>47.7</v>
      </c>
      <c r="E1723" s="3">
        <v>48.15</v>
      </c>
      <c r="F1723" s="3">
        <v>72</v>
      </c>
      <c r="G1723" s="3">
        <v>48.5</v>
      </c>
    </row>
    <row r="1724" spans="1:7" x14ac:dyDescent="0.3">
      <c r="A1724" s="6">
        <v>40317</v>
      </c>
      <c r="B1724" s="3">
        <v>48.6</v>
      </c>
      <c r="C1724" s="3">
        <v>49.29</v>
      </c>
      <c r="D1724" s="3">
        <v>48.6</v>
      </c>
      <c r="E1724" s="3">
        <v>49.29</v>
      </c>
      <c r="F1724" s="3">
        <v>72</v>
      </c>
      <c r="G1724" s="3">
        <v>49.25</v>
      </c>
    </row>
    <row r="1725" spans="1:7" x14ac:dyDescent="0.3">
      <c r="A1725" s="6">
        <v>40318</v>
      </c>
      <c r="B1725" s="3">
        <v>49.05</v>
      </c>
      <c r="C1725" s="3">
        <v>49.05</v>
      </c>
      <c r="D1725" s="3">
        <v>48.45</v>
      </c>
      <c r="E1725" s="3">
        <v>48.7</v>
      </c>
      <c r="F1725" s="3">
        <v>73</v>
      </c>
      <c r="G1725" s="3">
        <v>48.5</v>
      </c>
    </row>
    <row r="1726" spans="1:7" x14ac:dyDescent="0.3">
      <c r="A1726" s="6">
        <v>40319</v>
      </c>
      <c r="B1726" s="3">
        <v>49</v>
      </c>
      <c r="C1726" s="3">
        <v>49.85</v>
      </c>
      <c r="D1726" s="3">
        <v>49</v>
      </c>
      <c r="E1726" s="3">
        <v>49.84</v>
      </c>
      <c r="F1726" s="3">
        <v>84</v>
      </c>
      <c r="G1726" s="3">
        <v>49.85</v>
      </c>
    </row>
    <row r="1727" spans="1:7" x14ac:dyDescent="0.3">
      <c r="A1727" s="6">
        <v>40323</v>
      </c>
      <c r="B1727" s="3">
        <v>49.55</v>
      </c>
      <c r="C1727" s="3">
        <v>50.4</v>
      </c>
      <c r="D1727" s="3">
        <v>49.55</v>
      </c>
      <c r="E1727" s="3">
        <v>50</v>
      </c>
      <c r="F1727" s="3">
        <v>115</v>
      </c>
      <c r="G1727" s="3">
        <v>50</v>
      </c>
    </row>
    <row r="1728" spans="1:7" x14ac:dyDescent="0.3">
      <c r="A1728" s="6">
        <v>40324</v>
      </c>
      <c r="B1728" s="3">
        <v>51.64</v>
      </c>
      <c r="C1728" s="3">
        <v>51.64</v>
      </c>
      <c r="D1728" s="3">
        <v>51</v>
      </c>
      <c r="E1728" s="3">
        <v>51.21</v>
      </c>
      <c r="F1728" s="3">
        <v>73</v>
      </c>
      <c r="G1728" s="3">
        <v>51.21</v>
      </c>
    </row>
    <row r="1729" spans="1:7" x14ac:dyDescent="0.3">
      <c r="A1729" s="6">
        <v>40325</v>
      </c>
      <c r="B1729" s="3">
        <v>52</v>
      </c>
      <c r="C1729" s="3">
        <v>52.25</v>
      </c>
      <c r="D1729" s="3">
        <v>51.3</v>
      </c>
      <c r="E1729" s="3">
        <v>51.95</v>
      </c>
      <c r="F1729" s="3">
        <v>107</v>
      </c>
      <c r="G1729" s="3">
        <v>51.85</v>
      </c>
    </row>
    <row r="1730" spans="1:7" x14ac:dyDescent="0.3">
      <c r="A1730" s="6">
        <v>40326</v>
      </c>
      <c r="B1730" s="3">
        <v>51.58</v>
      </c>
      <c r="C1730" s="3">
        <v>51.6</v>
      </c>
      <c r="D1730" s="3">
        <v>51.25</v>
      </c>
      <c r="E1730" s="3">
        <v>51.6</v>
      </c>
      <c r="F1730" s="3">
        <v>45</v>
      </c>
      <c r="G1730" s="3">
        <v>51.6</v>
      </c>
    </row>
    <row r="1731" spans="1:7" x14ac:dyDescent="0.3">
      <c r="A1731" s="6">
        <v>40329</v>
      </c>
      <c r="B1731" s="3">
        <v>50.3</v>
      </c>
      <c r="C1731" s="3">
        <v>50.3</v>
      </c>
      <c r="D1731" s="3">
        <v>49.5</v>
      </c>
      <c r="E1731" s="3">
        <v>49.5</v>
      </c>
      <c r="F1731" s="3">
        <v>65</v>
      </c>
      <c r="G1731" s="3">
        <v>49.63</v>
      </c>
    </row>
    <row r="1732" spans="1:7" x14ac:dyDescent="0.3">
      <c r="A1732" s="6">
        <v>40330</v>
      </c>
      <c r="B1732" s="3">
        <v>50</v>
      </c>
      <c r="C1732" s="3">
        <v>50.65</v>
      </c>
      <c r="D1732" s="3">
        <v>49.8</v>
      </c>
      <c r="E1732" s="3">
        <v>50.65</v>
      </c>
      <c r="F1732" s="3">
        <v>34</v>
      </c>
      <c r="G1732" s="3">
        <v>50.65</v>
      </c>
    </row>
    <row r="1733" spans="1:7" x14ac:dyDescent="0.3">
      <c r="A1733" s="6">
        <v>40331</v>
      </c>
      <c r="B1733" s="3">
        <v>51.1</v>
      </c>
      <c r="C1733" s="3">
        <v>51.1</v>
      </c>
      <c r="D1733" s="3">
        <v>51.1</v>
      </c>
      <c r="E1733" s="3">
        <v>51.1</v>
      </c>
      <c r="F1733" s="3">
        <v>15</v>
      </c>
      <c r="G1733" s="3">
        <v>51.1</v>
      </c>
    </row>
    <row r="1734" spans="1:7" x14ac:dyDescent="0.3">
      <c r="A1734" s="6">
        <v>40332</v>
      </c>
      <c r="B1734" s="3">
        <v>51.8</v>
      </c>
      <c r="C1734" s="3">
        <v>51.8</v>
      </c>
      <c r="D1734" s="3">
        <v>51.7</v>
      </c>
      <c r="E1734" s="3">
        <v>51.7</v>
      </c>
      <c r="F1734" s="3">
        <v>5</v>
      </c>
      <c r="G1734" s="3">
        <v>51.7</v>
      </c>
    </row>
    <row r="1735" spans="1:7" x14ac:dyDescent="0.3">
      <c r="A1735" s="6">
        <v>40333</v>
      </c>
      <c r="B1735" s="3">
        <v>52.16</v>
      </c>
      <c r="C1735" s="3">
        <v>52.7</v>
      </c>
      <c r="D1735" s="3">
        <v>52.16</v>
      </c>
      <c r="E1735" s="3">
        <v>52.21</v>
      </c>
      <c r="F1735" s="3">
        <v>36</v>
      </c>
      <c r="G1735" s="3">
        <v>51.93</v>
      </c>
    </row>
    <row r="1736" spans="1:7" x14ac:dyDescent="0.3">
      <c r="A1736" s="6">
        <v>40336</v>
      </c>
      <c r="B1736" s="3">
        <v>51.25</v>
      </c>
      <c r="C1736" s="3">
        <v>52.4</v>
      </c>
      <c r="D1736" s="3">
        <v>51.25</v>
      </c>
      <c r="E1736" s="3">
        <v>52.35</v>
      </c>
      <c r="F1736" s="3">
        <v>37</v>
      </c>
      <c r="G1736" s="3">
        <v>52.4</v>
      </c>
    </row>
    <row r="1737" spans="1:7" x14ac:dyDescent="0.3">
      <c r="A1737" s="6">
        <v>40337</v>
      </c>
      <c r="B1737" s="3">
        <v>52.7</v>
      </c>
      <c r="C1737" s="3">
        <v>52.7</v>
      </c>
      <c r="D1737" s="3">
        <v>52.7</v>
      </c>
      <c r="E1737" s="3">
        <v>52.7</v>
      </c>
      <c r="F1737" s="3">
        <v>13</v>
      </c>
      <c r="G1737" s="3">
        <v>52.53</v>
      </c>
    </row>
    <row r="1738" spans="1:7" x14ac:dyDescent="0.3">
      <c r="A1738" s="6">
        <v>40338</v>
      </c>
      <c r="B1738" s="3">
        <v>52.15</v>
      </c>
      <c r="C1738" s="3">
        <v>52.8</v>
      </c>
      <c r="D1738" s="3">
        <v>51.86</v>
      </c>
      <c r="E1738" s="3">
        <v>52.75</v>
      </c>
      <c r="F1738" s="3">
        <v>48</v>
      </c>
      <c r="G1738" s="3">
        <v>52.58</v>
      </c>
    </row>
    <row r="1739" spans="1:7" x14ac:dyDescent="0.3">
      <c r="A1739" s="6">
        <v>40339</v>
      </c>
      <c r="B1739" s="3">
        <v>52</v>
      </c>
      <c r="C1739" s="3">
        <v>52</v>
      </c>
      <c r="D1739" s="3">
        <v>51.4</v>
      </c>
      <c r="E1739" s="3">
        <v>51.85</v>
      </c>
      <c r="F1739" s="3">
        <v>64</v>
      </c>
      <c r="G1739" s="3">
        <v>51.33</v>
      </c>
    </row>
    <row r="1740" spans="1:7" x14ac:dyDescent="0.3">
      <c r="A1740" s="6">
        <v>40340</v>
      </c>
      <c r="B1740" s="3">
        <v>50.95</v>
      </c>
      <c r="C1740" s="3">
        <v>51.93</v>
      </c>
      <c r="D1740" s="3">
        <v>50.95</v>
      </c>
      <c r="E1740" s="3">
        <v>51.55</v>
      </c>
      <c r="F1740" s="3">
        <v>45</v>
      </c>
      <c r="G1740" s="3">
        <v>51.55</v>
      </c>
    </row>
    <row r="1741" spans="1:7" x14ac:dyDescent="0.3">
      <c r="A1741" s="6">
        <v>40343</v>
      </c>
      <c r="B1741" s="3">
        <v>52.03</v>
      </c>
      <c r="C1741" s="3">
        <v>52.03</v>
      </c>
      <c r="D1741" s="3">
        <v>52.03</v>
      </c>
      <c r="E1741" s="3">
        <v>52.03</v>
      </c>
      <c r="F1741" s="3">
        <v>4</v>
      </c>
      <c r="G1741" s="3">
        <v>52.03</v>
      </c>
    </row>
    <row r="1742" spans="1:7" x14ac:dyDescent="0.3">
      <c r="A1742" s="6">
        <v>40344</v>
      </c>
      <c r="B1742" s="3">
        <v>52.75</v>
      </c>
      <c r="C1742" s="3">
        <v>53.11</v>
      </c>
      <c r="D1742" s="3">
        <v>52.75</v>
      </c>
      <c r="E1742" s="3">
        <v>53</v>
      </c>
      <c r="F1742" s="3">
        <v>52</v>
      </c>
      <c r="G1742" s="3">
        <v>53</v>
      </c>
    </row>
    <row r="1743" spans="1:7" x14ac:dyDescent="0.3">
      <c r="A1743" s="6">
        <v>40345</v>
      </c>
      <c r="B1743" s="3">
        <v>53.25</v>
      </c>
      <c r="C1743" s="3">
        <v>53.5</v>
      </c>
      <c r="D1743" s="3">
        <v>52.66</v>
      </c>
      <c r="E1743" s="3">
        <v>52.72</v>
      </c>
      <c r="F1743" s="3">
        <v>115</v>
      </c>
      <c r="G1743" s="3">
        <v>52.55</v>
      </c>
    </row>
    <row r="1744" spans="1:7" x14ac:dyDescent="0.3">
      <c r="A1744" s="6">
        <v>40346</v>
      </c>
      <c r="B1744" s="3">
        <v>52.82</v>
      </c>
      <c r="C1744" s="3">
        <v>52.82</v>
      </c>
      <c r="D1744" s="3">
        <v>52.4</v>
      </c>
      <c r="E1744" s="3">
        <v>52.4</v>
      </c>
      <c r="F1744" s="3">
        <v>7</v>
      </c>
      <c r="G1744" s="3">
        <v>52.23</v>
      </c>
    </row>
    <row r="1745" spans="1:7" x14ac:dyDescent="0.3">
      <c r="A1745" s="6">
        <v>40347</v>
      </c>
      <c r="B1745" s="3">
        <v>51.61</v>
      </c>
      <c r="C1745" s="3">
        <v>51.61</v>
      </c>
      <c r="D1745" s="3">
        <v>51.6</v>
      </c>
      <c r="E1745" s="3">
        <v>51.6</v>
      </c>
      <c r="F1745" s="3">
        <v>15</v>
      </c>
      <c r="G1745" s="3">
        <v>51.73</v>
      </c>
    </row>
    <row r="1746" spans="1:7" x14ac:dyDescent="0.3">
      <c r="A1746" s="6">
        <v>40350</v>
      </c>
      <c r="B1746" s="3">
        <v>52.65</v>
      </c>
      <c r="C1746" s="3">
        <v>52.65</v>
      </c>
      <c r="D1746" s="3">
        <v>52.65</v>
      </c>
      <c r="E1746" s="3">
        <v>52.65</v>
      </c>
      <c r="F1746" s="3">
        <v>0</v>
      </c>
      <c r="G1746" s="3">
        <v>52.65</v>
      </c>
    </row>
    <row r="1747" spans="1:7" x14ac:dyDescent="0.3">
      <c r="A1747" s="6">
        <v>40351</v>
      </c>
      <c r="B1747" s="3">
        <v>51.5</v>
      </c>
      <c r="C1747" s="3">
        <v>51.5</v>
      </c>
      <c r="D1747" s="3">
        <v>51.5</v>
      </c>
      <c r="E1747" s="3">
        <v>51.5</v>
      </c>
      <c r="F1747" s="3">
        <v>1</v>
      </c>
      <c r="G1747" s="3">
        <v>51.05</v>
      </c>
    </row>
    <row r="1748" spans="1:7" x14ac:dyDescent="0.3">
      <c r="A1748" s="6">
        <v>40352</v>
      </c>
      <c r="B1748" s="3">
        <v>50.75</v>
      </c>
      <c r="C1748" s="3">
        <v>50.8</v>
      </c>
      <c r="D1748" s="3">
        <v>50.16</v>
      </c>
      <c r="E1748" s="3">
        <v>50.4</v>
      </c>
      <c r="F1748" s="3">
        <v>98</v>
      </c>
      <c r="G1748" s="3">
        <v>50.2</v>
      </c>
    </row>
    <row r="1749" spans="1:7" x14ac:dyDescent="0.3">
      <c r="A1749" s="6">
        <v>40353</v>
      </c>
      <c r="B1749" s="3">
        <v>49.8</v>
      </c>
      <c r="C1749" s="3">
        <v>49.8</v>
      </c>
      <c r="D1749" s="3">
        <v>49.8</v>
      </c>
      <c r="E1749" s="3">
        <v>49.8</v>
      </c>
      <c r="F1749" s="3">
        <v>3</v>
      </c>
      <c r="G1749" s="3">
        <v>49.43</v>
      </c>
    </row>
    <row r="1750" spans="1:7" x14ac:dyDescent="0.3">
      <c r="A1750" s="6">
        <v>40354</v>
      </c>
      <c r="B1750" s="3">
        <v>49.9</v>
      </c>
      <c r="C1750" s="3">
        <v>49.9</v>
      </c>
      <c r="D1750" s="3">
        <v>49.9</v>
      </c>
      <c r="E1750" s="3">
        <v>49.9</v>
      </c>
      <c r="F1750" s="3">
        <v>1</v>
      </c>
      <c r="G1750" s="3">
        <v>49.9</v>
      </c>
    </row>
    <row r="1751" spans="1:7" x14ac:dyDescent="0.3">
      <c r="A1751" s="6">
        <v>40357</v>
      </c>
      <c r="B1751" s="3">
        <v>50.12</v>
      </c>
      <c r="C1751" s="3">
        <v>50.12</v>
      </c>
      <c r="D1751" s="3">
        <v>50.12</v>
      </c>
      <c r="E1751" s="3">
        <v>50.12</v>
      </c>
      <c r="F1751" s="3">
        <v>0</v>
      </c>
      <c r="G1751" s="3">
        <v>50.12</v>
      </c>
    </row>
    <row r="1752" spans="1:7" x14ac:dyDescent="0.3">
      <c r="A1752" s="6">
        <v>40358</v>
      </c>
      <c r="B1752" s="3">
        <v>49.15</v>
      </c>
      <c r="C1752" s="3">
        <v>49.15</v>
      </c>
      <c r="D1752" s="3">
        <v>49.15</v>
      </c>
      <c r="E1752" s="3">
        <v>49.15</v>
      </c>
      <c r="F1752" s="3">
        <v>20</v>
      </c>
      <c r="G1752" s="3">
        <v>48.74</v>
      </c>
    </row>
    <row r="1753" spans="1:7" x14ac:dyDescent="0.3">
      <c r="A1753" s="6">
        <v>40359</v>
      </c>
      <c r="B1753" s="3">
        <v>49</v>
      </c>
      <c r="C1753" s="3">
        <v>49.65</v>
      </c>
      <c r="D1753" s="3">
        <v>49</v>
      </c>
      <c r="E1753" s="3">
        <v>49.1</v>
      </c>
      <c r="F1753" s="3">
        <v>34</v>
      </c>
      <c r="G1753" s="3">
        <v>49.1</v>
      </c>
    </row>
    <row r="1754" spans="1:7" x14ac:dyDescent="0.3">
      <c r="A1754" s="6">
        <v>40360</v>
      </c>
      <c r="B1754" s="3">
        <v>49.3</v>
      </c>
      <c r="C1754" s="3">
        <v>49.4</v>
      </c>
      <c r="D1754" s="3">
        <v>48.75</v>
      </c>
      <c r="E1754" s="3">
        <v>48.75</v>
      </c>
      <c r="F1754" s="3">
        <v>42</v>
      </c>
      <c r="G1754" s="3">
        <v>48.75</v>
      </c>
    </row>
    <row r="1755" spans="1:7" x14ac:dyDescent="0.3">
      <c r="A1755" s="6">
        <v>40361</v>
      </c>
      <c r="B1755" s="3">
        <v>47.9</v>
      </c>
      <c r="C1755" s="3">
        <v>48</v>
      </c>
      <c r="D1755" s="3">
        <v>47.55</v>
      </c>
      <c r="E1755" s="3">
        <v>47.55</v>
      </c>
      <c r="F1755" s="3">
        <v>53</v>
      </c>
      <c r="G1755" s="3">
        <v>47.8</v>
      </c>
    </row>
    <row r="1756" spans="1:7" x14ac:dyDescent="0.3">
      <c r="A1756" s="6">
        <v>40364</v>
      </c>
      <c r="B1756" s="3">
        <v>48.6</v>
      </c>
      <c r="C1756" s="3">
        <v>48.6</v>
      </c>
      <c r="D1756" s="3">
        <v>48</v>
      </c>
      <c r="E1756" s="3">
        <v>48</v>
      </c>
      <c r="F1756" s="3">
        <v>8</v>
      </c>
      <c r="G1756" s="3">
        <v>48</v>
      </c>
    </row>
    <row r="1757" spans="1:7" x14ac:dyDescent="0.3">
      <c r="A1757" s="6">
        <v>40365</v>
      </c>
      <c r="B1757" s="3">
        <v>48.1</v>
      </c>
      <c r="C1757" s="3">
        <v>48.1</v>
      </c>
      <c r="D1757" s="3">
        <v>47.7</v>
      </c>
      <c r="E1757" s="3">
        <v>47.75</v>
      </c>
      <c r="F1757" s="3">
        <v>14</v>
      </c>
      <c r="G1757" s="3">
        <v>47.75</v>
      </c>
    </row>
    <row r="1758" spans="1:7" x14ac:dyDescent="0.3">
      <c r="A1758" s="6">
        <v>40366</v>
      </c>
      <c r="B1758" s="3">
        <v>47.15</v>
      </c>
      <c r="C1758" s="3">
        <v>47.45</v>
      </c>
      <c r="D1758" s="3">
        <v>47.15</v>
      </c>
      <c r="E1758" s="3">
        <v>47.25</v>
      </c>
      <c r="F1758" s="3">
        <v>9</v>
      </c>
      <c r="G1758" s="3">
        <v>48.25</v>
      </c>
    </row>
    <row r="1759" spans="1:7" x14ac:dyDescent="0.3">
      <c r="A1759" s="6">
        <v>40367</v>
      </c>
      <c r="B1759" s="3">
        <v>47.8</v>
      </c>
      <c r="C1759" s="3">
        <v>47.8</v>
      </c>
      <c r="D1759" s="3">
        <v>47.75</v>
      </c>
      <c r="E1759" s="3">
        <v>47.75</v>
      </c>
      <c r="F1759" s="3">
        <v>14</v>
      </c>
      <c r="G1759" s="3">
        <v>48.43</v>
      </c>
    </row>
    <row r="1760" spans="1:7" x14ac:dyDescent="0.3">
      <c r="A1760" s="6">
        <v>40368</v>
      </c>
      <c r="B1760" s="3">
        <v>49.1</v>
      </c>
      <c r="C1760" s="3">
        <v>49.4</v>
      </c>
      <c r="D1760" s="3">
        <v>49.1</v>
      </c>
      <c r="E1760" s="3">
        <v>49.4</v>
      </c>
      <c r="F1760" s="3">
        <v>6</v>
      </c>
      <c r="G1760" s="3">
        <v>49.1</v>
      </c>
    </row>
    <row r="1761" spans="1:7" x14ac:dyDescent="0.3">
      <c r="A1761" s="6">
        <v>40371</v>
      </c>
      <c r="B1761" s="3">
        <v>48.1</v>
      </c>
      <c r="C1761" s="3">
        <v>48.1</v>
      </c>
      <c r="D1761" s="3">
        <v>48</v>
      </c>
      <c r="E1761" s="3">
        <v>48</v>
      </c>
      <c r="F1761" s="3">
        <v>15</v>
      </c>
      <c r="G1761" s="3">
        <v>48</v>
      </c>
    </row>
    <row r="1762" spans="1:7" x14ac:dyDescent="0.3">
      <c r="A1762" s="6">
        <v>40372</v>
      </c>
      <c r="B1762" s="3">
        <v>47.5</v>
      </c>
      <c r="C1762" s="3">
        <v>47.7</v>
      </c>
      <c r="D1762" s="3">
        <v>47.45</v>
      </c>
      <c r="E1762" s="3">
        <v>47.65</v>
      </c>
      <c r="F1762" s="3">
        <v>23</v>
      </c>
      <c r="G1762" s="3">
        <v>47.7</v>
      </c>
    </row>
    <row r="1763" spans="1:7" x14ac:dyDescent="0.3">
      <c r="A1763" s="6">
        <v>40373</v>
      </c>
      <c r="B1763" s="3">
        <v>47.3</v>
      </c>
      <c r="C1763" s="3">
        <v>47.35</v>
      </c>
      <c r="D1763" s="3">
        <v>47.15</v>
      </c>
      <c r="E1763" s="3">
        <v>47.35</v>
      </c>
      <c r="F1763" s="3">
        <v>7</v>
      </c>
      <c r="G1763" s="3">
        <v>47.1</v>
      </c>
    </row>
    <row r="1764" spans="1:7" x14ac:dyDescent="0.3">
      <c r="A1764" s="6">
        <v>40374</v>
      </c>
      <c r="B1764" s="3">
        <v>47.7</v>
      </c>
      <c r="C1764" s="3">
        <v>47.75</v>
      </c>
      <c r="D1764" s="3">
        <v>47.7</v>
      </c>
      <c r="E1764" s="3">
        <v>47.7</v>
      </c>
      <c r="F1764" s="3">
        <v>22</v>
      </c>
      <c r="G1764" s="3">
        <v>47.75</v>
      </c>
    </row>
    <row r="1765" spans="1:7" x14ac:dyDescent="0.3">
      <c r="A1765" s="6">
        <v>40375</v>
      </c>
      <c r="B1765" s="3">
        <v>47.5</v>
      </c>
      <c r="C1765" s="3">
        <v>47.6</v>
      </c>
      <c r="D1765" s="3">
        <v>47.4</v>
      </c>
      <c r="E1765" s="3">
        <v>47.45</v>
      </c>
      <c r="F1765" s="3">
        <v>37</v>
      </c>
      <c r="G1765" s="3">
        <v>47.45</v>
      </c>
    </row>
    <row r="1766" spans="1:7" x14ac:dyDescent="0.3">
      <c r="A1766" s="6">
        <v>40378</v>
      </c>
      <c r="B1766" s="3">
        <v>46</v>
      </c>
      <c r="C1766" s="3">
        <v>46</v>
      </c>
      <c r="D1766" s="3">
        <v>45.65</v>
      </c>
      <c r="E1766" s="3">
        <v>45.65</v>
      </c>
      <c r="F1766" s="3">
        <v>6</v>
      </c>
      <c r="G1766" s="3">
        <v>45.65</v>
      </c>
    </row>
    <row r="1767" spans="1:7" x14ac:dyDescent="0.3">
      <c r="A1767" s="6">
        <v>40379</v>
      </c>
      <c r="B1767" s="3">
        <v>45.45</v>
      </c>
      <c r="C1767" s="3">
        <v>45.45</v>
      </c>
      <c r="D1767" s="3">
        <v>45.45</v>
      </c>
      <c r="E1767" s="3">
        <v>45.45</v>
      </c>
      <c r="F1767" s="3">
        <v>10</v>
      </c>
      <c r="G1767" s="3">
        <v>45.45</v>
      </c>
    </row>
    <row r="1768" spans="1:7" x14ac:dyDescent="0.3">
      <c r="A1768" s="6">
        <v>40380</v>
      </c>
      <c r="B1768" s="3">
        <v>46</v>
      </c>
      <c r="C1768" s="3">
        <v>46</v>
      </c>
      <c r="D1768" s="3">
        <v>46</v>
      </c>
      <c r="E1768" s="3">
        <v>46</v>
      </c>
      <c r="F1768" s="3">
        <v>14</v>
      </c>
      <c r="G1768" s="3">
        <v>45.55</v>
      </c>
    </row>
    <row r="1769" spans="1:7" x14ac:dyDescent="0.3">
      <c r="A1769" s="6">
        <v>40381</v>
      </c>
      <c r="B1769" s="3">
        <v>47.05</v>
      </c>
      <c r="C1769" s="3">
        <v>47.65</v>
      </c>
      <c r="D1769" s="3">
        <v>47.05</v>
      </c>
      <c r="E1769" s="3">
        <v>47.65</v>
      </c>
      <c r="F1769" s="3">
        <v>16</v>
      </c>
      <c r="G1769" s="3">
        <v>47.25</v>
      </c>
    </row>
    <row r="1770" spans="1:7" x14ac:dyDescent="0.3">
      <c r="A1770" s="6">
        <v>40382</v>
      </c>
      <c r="B1770" s="3">
        <v>47.4</v>
      </c>
      <c r="C1770" s="3">
        <v>47.4</v>
      </c>
      <c r="D1770" s="3">
        <v>46.3</v>
      </c>
      <c r="E1770" s="3">
        <v>46.3</v>
      </c>
      <c r="F1770" s="3">
        <v>13</v>
      </c>
      <c r="G1770" s="3">
        <v>46.3</v>
      </c>
    </row>
    <row r="1771" spans="1:7" x14ac:dyDescent="0.3">
      <c r="A1771" s="6">
        <v>40385</v>
      </c>
      <c r="B1771" s="3">
        <v>45.3</v>
      </c>
      <c r="C1771" s="3">
        <v>45.3</v>
      </c>
      <c r="D1771" s="3">
        <v>45.3</v>
      </c>
      <c r="E1771" s="3">
        <v>45.3</v>
      </c>
      <c r="F1771" s="3">
        <v>9</v>
      </c>
      <c r="G1771" s="3">
        <v>45.3</v>
      </c>
    </row>
    <row r="1772" spans="1:7" x14ac:dyDescent="0.3">
      <c r="A1772" s="6">
        <v>40386</v>
      </c>
      <c r="B1772" s="3">
        <v>45.5</v>
      </c>
      <c r="C1772" s="3">
        <v>45.5</v>
      </c>
      <c r="D1772" s="3">
        <v>45.5</v>
      </c>
      <c r="E1772" s="3">
        <v>45.5</v>
      </c>
      <c r="F1772" s="3">
        <v>0</v>
      </c>
      <c r="G1772" s="3">
        <v>45.5</v>
      </c>
    </row>
    <row r="1773" spans="1:7" x14ac:dyDescent="0.3">
      <c r="A1773" s="6">
        <v>40387</v>
      </c>
      <c r="B1773" s="3">
        <v>44.85</v>
      </c>
      <c r="C1773" s="3">
        <v>44.85</v>
      </c>
      <c r="D1773" s="3">
        <v>44</v>
      </c>
      <c r="E1773" s="3">
        <v>44</v>
      </c>
      <c r="F1773" s="3">
        <v>12</v>
      </c>
      <c r="G1773" s="3">
        <v>44.24</v>
      </c>
    </row>
    <row r="1774" spans="1:7" x14ac:dyDescent="0.3">
      <c r="A1774" s="6">
        <v>40388</v>
      </c>
      <c r="B1774" s="3">
        <v>45.15</v>
      </c>
      <c r="C1774" s="3">
        <v>45.15</v>
      </c>
      <c r="D1774" s="3">
        <v>45.15</v>
      </c>
      <c r="E1774" s="3">
        <v>45.15</v>
      </c>
      <c r="F1774" s="3">
        <v>0</v>
      </c>
      <c r="G1774" s="3">
        <v>45.15</v>
      </c>
    </row>
    <row r="1775" spans="1:7" x14ac:dyDescent="0.3">
      <c r="A1775" s="6">
        <v>40389</v>
      </c>
      <c r="B1775" s="3">
        <v>45.15</v>
      </c>
      <c r="C1775" s="3">
        <v>45.15</v>
      </c>
      <c r="D1775" s="3">
        <v>45</v>
      </c>
      <c r="E1775" s="3">
        <v>45</v>
      </c>
      <c r="F1775" s="3">
        <v>3</v>
      </c>
      <c r="G1775" s="3">
        <v>45</v>
      </c>
    </row>
    <row r="1776" spans="1:7" x14ac:dyDescent="0.3">
      <c r="A1776" s="6">
        <v>40392</v>
      </c>
      <c r="B1776" s="3">
        <v>45.98</v>
      </c>
      <c r="C1776" s="3">
        <v>45.98</v>
      </c>
      <c r="D1776" s="3">
        <v>45.98</v>
      </c>
      <c r="E1776" s="3">
        <v>45.98</v>
      </c>
      <c r="F1776" s="3">
        <v>0</v>
      </c>
      <c r="G1776" s="3">
        <v>45.98</v>
      </c>
    </row>
    <row r="1777" spans="1:7" x14ac:dyDescent="0.3">
      <c r="A1777" s="6">
        <v>40393</v>
      </c>
      <c r="B1777" s="3">
        <v>46.03</v>
      </c>
      <c r="C1777" s="3">
        <v>46.03</v>
      </c>
      <c r="D1777" s="3">
        <v>46.03</v>
      </c>
      <c r="E1777" s="3">
        <v>46.03</v>
      </c>
      <c r="F1777" s="3">
        <v>0</v>
      </c>
      <c r="G1777" s="3">
        <v>46.03</v>
      </c>
    </row>
    <row r="1778" spans="1:7" x14ac:dyDescent="0.3">
      <c r="A1778" s="6">
        <v>40394</v>
      </c>
      <c r="B1778" s="3">
        <v>46.6</v>
      </c>
      <c r="C1778" s="3">
        <v>46.6</v>
      </c>
      <c r="D1778" s="3">
        <v>46.6</v>
      </c>
      <c r="E1778" s="3">
        <v>46.6</v>
      </c>
      <c r="F1778" s="3">
        <v>2</v>
      </c>
      <c r="G1778" s="3">
        <v>46.25</v>
      </c>
    </row>
    <row r="1779" spans="1:7" x14ac:dyDescent="0.3">
      <c r="A1779" s="6">
        <v>40395</v>
      </c>
      <c r="B1779" s="3">
        <v>46.1</v>
      </c>
      <c r="C1779" s="3">
        <v>46.3</v>
      </c>
      <c r="D1779" s="3">
        <v>46</v>
      </c>
      <c r="E1779" s="3">
        <v>46.05</v>
      </c>
      <c r="F1779" s="3">
        <v>18</v>
      </c>
      <c r="G1779" s="3">
        <v>46.17</v>
      </c>
    </row>
    <row r="1780" spans="1:7" x14ac:dyDescent="0.3">
      <c r="A1780" s="6">
        <v>40396</v>
      </c>
      <c r="B1780" s="3">
        <v>46.35</v>
      </c>
      <c r="C1780" s="3">
        <v>46.6</v>
      </c>
      <c r="D1780" s="3">
        <v>46.01</v>
      </c>
      <c r="E1780" s="3">
        <v>46.01</v>
      </c>
      <c r="F1780" s="3">
        <v>15</v>
      </c>
      <c r="G1780" s="3">
        <v>47.18</v>
      </c>
    </row>
    <row r="1781" spans="1:7" x14ac:dyDescent="0.3">
      <c r="A1781" s="6">
        <v>40399</v>
      </c>
      <c r="B1781" s="3">
        <v>48.33</v>
      </c>
      <c r="C1781" s="3">
        <v>48.33</v>
      </c>
      <c r="D1781" s="3">
        <v>48.33</v>
      </c>
      <c r="E1781" s="3">
        <v>48.33</v>
      </c>
      <c r="F1781" s="3">
        <v>0</v>
      </c>
      <c r="G1781" s="3">
        <v>48.33</v>
      </c>
    </row>
    <row r="1782" spans="1:7" x14ac:dyDescent="0.3">
      <c r="A1782" s="6">
        <v>40400</v>
      </c>
      <c r="B1782" s="3">
        <v>48.2</v>
      </c>
      <c r="C1782" s="3">
        <v>48.5</v>
      </c>
      <c r="D1782" s="3">
        <v>47.6</v>
      </c>
      <c r="E1782" s="3">
        <v>47.7</v>
      </c>
      <c r="F1782" s="3">
        <v>19</v>
      </c>
      <c r="G1782" s="3">
        <v>47.7</v>
      </c>
    </row>
    <row r="1783" spans="1:7" x14ac:dyDescent="0.3">
      <c r="A1783" s="6">
        <v>40401</v>
      </c>
      <c r="B1783" s="3">
        <v>47.55</v>
      </c>
      <c r="C1783" s="3">
        <v>47.55</v>
      </c>
      <c r="D1783" s="3">
        <v>47.55</v>
      </c>
      <c r="E1783" s="3">
        <v>47.55</v>
      </c>
      <c r="F1783" s="3">
        <v>10</v>
      </c>
      <c r="G1783" s="3">
        <v>47.55</v>
      </c>
    </row>
    <row r="1784" spans="1:7" x14ac:dyDescent="0.3">
      <c r="A1784" s="6">
        <v>40402</v>
      </c>
      <c r="B1784" s="3">
        <v>48.05</v>
      </c>
      <c r="C1784" s="3">
        <v>48.05</v>
      </c>
      <c r="D1784" s="3">
        <v>48</v>
      </c>
      <c r="E1784" s="3">
        <v>48</v>
      </c>
      <c r="F1784" s="3">
        <v>21</v>
      </c>
      <c r="G1784" s="3">
        <v>48</v>
      </c>
    </row>
    <row r="1785" spans="1:7" x14ac:dyDescent="0.3">
      <c r="A1785" s="6">
        <v>40403</v>
      </c>
      <c r="B1785" s="3">
        <v>48</v>
      </c>
      <c r="C1785" s="3">
        <v>48</v>
      </c>
      <c r="D1785" s="3">
        <v>48</v>
      </c>
      <c r="E1785" s="3">
        <v>48</v>
      </c>
      <c r="F1785" s="3">
        <v>5</v>
      </c>
      <c r="G1785" s="3">
        <v>48</v>
      </c>
    </row>
    <row r="1786" spans="1:7" x14ac:dyDescent="0.3">
      <c r="A1786" s="6">
        <v>40406</v>
      </c>
      <c r="B1786" s="3">
        <v>47.7</v>
      </c>
      <c r="C1786" s="3">
        <v>47.7</v>
      </c>
      <c r="D1786" s="3">
        <v>47.7</v>
      </c>
      <c r="E1786" s="3">
        <v>47.7</v>
      </c>
      <c r="F1786" s="3">
        <v>0</v>
      </c>
      <c r="G1786" s="3">
        <v>47.7</v>
      </c>
    </row>
    <row r="1787" spans="1:7" x14ac:dyDescent="0.3">
      <c r="A1787" s="6">
        <v>40407</v>
      </c>
      <c r="B1787" s="3">
        <v>47.4</v>
      </c>
      <c r="C1787" s="3">
        <v>47.7</v>
      </c>
      <c r="D1787" s="3">
        <v>47.3</v>
      </c>
      <c r="E1787" s="3">
        <v>47.7</v>
      </c>
      <c r="F1787" s="3">
        <v>60</v>
      </c>
      <c r="G1787" s="3">
        <v>47.53</v>
      </c>
    </row>
    <row r="1788" spans="1:7" x14ac:dyDescent="0.3">
      <c r="A1788" s="6">
        <v>40408</v>
      </c>
      <c r="B1788" s="3">
        <v>47.5</v>
      </c>
      <c r="C1788" s="3">
        <v>47.5</v>
      </c>
      <c r="D1788" s="3">
        <v>46.75</v>
      </c>
      <c r="E1788" s="3">
        <v>46.75</v>
      </c>
      <c r="F1788" s="3">
        <v>26</v>
      </c>
      <c r="G1788" s="3">
        <v>46.75</v>
      </c>
    </row>
    <row r="1789" spans="1:7" x14ac:dyDescent="0.3">
      <c r="A1789" s="6">
        <v>40409</v>
      </c>
      <c r="B1789" s="3">
        <v>47.5</v>
      </c>
      <c r="C1789" s="3">
        <v>47.5</v>
      </c>
      <c r="D1789" s="3">
        <v>47.35</v>
      </c>
      <c r="E1789" s="3">
        <v>47.4</v>
      </c>
      <c r="F1789" s="3">
        <v>17</v>
      </c>
      <c r="G1789" s="3">
        <v>47.35</v>
      </c>
    </row>
    <row r="1790" spans="1:7" x14ac:dyDescent="0.3">
      <c r="A1790" s="6">
        <v>40410</v>
      </c>
      <c r="B1790" s="3">
        <v>47.8</v>
      </c>
      <c r="C1790" s="3">
        <v>47.8</v>
      </c>
      <c r="D1790" s="3">
        <v>47.8</v>
      </c>
      <c r="E1790" s="3">
        <v>47.8</v>
      </c>
      <c r="F1790" s="3">
        <v>3</v>
      </c>
      <c r="G1790" s="3">
        <v>47.73</v>
      </c>
    </row>
    <row r="1791" spans="1:7" x14ac:dyDescent="0.3">
      <c r="A1791" s="6">
        <v>40413</v>
      </c>
      <c r="B1791" s="3">
        <v>48.75</v>
      </c>
      <c r="C1791" s="3">
        <v>48.75</v>
      </c>
      <c r="D1791" s="3">
        <v>48.55</v>
      </c>
      <c r="E1791" s="3">
        <v>48.55</v>
      </c>
      <c r="F1791" s="3">
        <v>12</v>
      </c>
      <c r="G1791" s="3">
        <v>48.5</v>
      </c>
    </row>
    <row r="1792" spans="1:7" x14ac:dyDescent="0.3">
      <c r="A1792" s="6">
        <v>40414</v>
      </c>
      <c r="B1792" s="3">
        <v>49</v>
      </c>
      <c r="C1792" s="3">
        <v>49.1</v>
      </c>
      <c r="D1792" s="3">
        <v>48.9</v>
      </c>
      <c r="E1792" s="3">
        <v>49.1</v>
      </c>
      <c r="F1792" s="3">
        <v>43</v>
      </c>
      <c r="G1792" s="3">
        <v>49.1</v>
      </c>
    </row>
    <row r="1793" spans="1:7" x14ac:dyDescent="0.3">
      <c r="A1793" s="6">
        <v>40415</v>
      </c>
      <c r="B1793" s="3">
        <v>49.8</v>
      </c>
      <c r="C1793" s="3">
        <v>50.05</v>
      </c>
      <c r="D1793" s="3">
        <v>49.8</v>
      </c>
      <c r="E1793" s="3">
        <v>49.9</v>
      </c>
      <c r="F1793" s="3">
        <v>88</v>
      </c>
      <c r="G1793" s="3">
        <v>49.85</v>
      </c>
    </row>
    <row r="1794" spans="1:7" x14ac:dyDescent="0.3">
      <c r="A1794" s="6">
        <v>40416</v>
      </c>
      <c r="B1794" s="3">
        <v>49.9</v>
      </c>
      <c r="C1794" s="3">
        <v>49.9</v>
      </c>
      <c r="D1794" s="3">
        <v>49.65</v>
      </c>
      <c r="E1794" s="3">
        <v>49.65</v>
      </c>
      <c r="F1794" s="3">
        <v>3</v>
      </c>
      <c r="G1794" s="3">
        <v>49.65</v>
      </c>
    </row>
    <row r="1795" spans="1:7" x14ac:dyDescent="0.3">
      <c r="A1795" s="6">
        <v>40417</v>
      </c>
      <c r="B1795" s="3">
        <v>49.9</v>
      </c>
      <c r="C1795" s="3">
        <v>50.2</v>
      </c>
      <c r="D1795" s="3">
        <v>49.9</v>
      </c>
      <c r="E1795" s="3">
        <v>50.2</v>
      </c>
      <c r="F1795" s="3">
        <v>63</v>
      </c>
      <c r="G1795" s="3">
        <v>50.2</v>
      </c>
    </row>
    <row r="1796" spans="1:7" x14ac:dyDescent="0.3">
      <c r="A1796" s="6">
        <v>40420</v>
      </c>
      <c r="B1796" s="3">
        <v>51.2</v>
      </c>
      <c r="C1796" s="3">
        <v>52.09</v>
      </c>
      <c r="D1796" s="3">
        <v>51.1</v>
      </c>
      <c r="E1796" s="3">
        <v>51.9</v>
      </c>
      <c r="F1796" s="3">
        <v>44</v>
      </c>
      <c r="G1796" s="3">
        <v>51.9</v>
      </c>
    </row>
    <row r="1797" spans="1:7" x14ac:dyDescent="0.3">
      <c r="A1797" s="6">
        <v>40421</v>
      </c>
      <c r="B1797" s="3">
        <v>52.5</v>
      </c>
      <c r="C1797" s="3">
        <v>52.6</v>
      </c>
      <c r="D1797" s="3">
        <v>51.4</v>
      </c>
      <c r="E1797" s="3">
        <v>51.4</v>
      </c>
      <c r="F1797" s="3">
        <v>37</v>
      </c>
      <c r="G1797" s="3">
        <v>51.73</v>
      </c>
    </row>
    <row r="1798" spans="1:7" x14ac:dyDescent="0.3">
      <c r="A1798" s="6">
        <v>40422</v>
      </c>
      <c r="B1798" s="3">
        <v>52.03</v>
      </c>
      <c r="C1798" s="3">
        <v>52.03</v>
      </c>
      <c r="D1798" s="3">
        <v>52.03</v>
      </c>
      <c r="E1798" s="3">
        <v>52.03</v>
      </c>
      <c r="F1798" s="3">
        <v>0</v>
      </c>
      <c r="G1798" s="3">
        <v>52.03</v>
      </c>
    </row>
    <row r="1799" spans="1:7" x14ac:dyDescent="0.3">
      <c r="A1799" s="6">
        <v>40423</v>
      </c>
      <c r="B1799" s="3">
        <v>52.75</v>
      </c>
      <c r="C1799" s="3">
        <v>52.75</v>
      </c>
      <c r="D1799" s="3">
        <v>52.75</v>
      </c>
      <c r="E1799" s="3">
        <v>52.75</v>
      </c>
      <c r="F1799" s="3">
        <v>0</v>
      </c>
      <c r="G1799" s="3">
        <v>52.75</v>
      </c>
    </row>
    <row r="1800" spans="1:7" x14ac:dyDescent="0.3">
      <c r="A1800" s="6">
        <v>40424</v>
      </c>
      <c r="B1800" s="3">
        <v>53</v>
      </c>
      <c r="C1800" s="3">
        <v>53</v>
      </c>
      <c r="D1800" s="3">
        <v>53</v>
      </c>
      <c r="E1800" s="3">
        <v>53</v>
      </c>
      <c r="F1800" s="3">
        <v>4</v>
      </c>
      <c r="G1800" s="3">
        <v>53</v>
      </c>
    </row>
    <row r="1801" spans="1:7" x14ac:dyDescent="0.3">
      <c r="A1801" s="6">
        <v>40427</v>
      </c>
      <c r="B1801" s="3">
        <v>51.6</v>
      </c>
      <c r="C1801" s="3">
        <v>51.6</v>
      </c>
      <c r="D1801" s="3">
        <v>51.6</v>
      </c>
      <c r="E1801" s="3">
        <v>51.6</v>
      </c>
      <c r="F1801" s="3">
        <v>5</v>
      </c>
      <c r="G1801" s="3">
        <v>51.15</v>
      </c>
    </row>
    <row r="1802" spans="1:7" x14ac:dyDescent="0.3">
      <c r="A1802" s="6">
        <v>40428</v>
      </c>
      <c r="B1802" s="3">
        <v>51.88</v>
      </c>
      <c r="C1802" s="3">
        <v>51.88</v>
      </c>
      <c r="D1802" s="3">
        <v>51.88</v>
      </c>
      <c r="E1802" s="3">
        <v>51.88</v>
      </c>
      <c r="F1802" s="3">
        <v>0</v>
      </c>
      <c r="G1802" s="3">
        <v>51.88</v>
      </c>
    </row>
    <row r="1803" spans="1:7" x14ac:dyDescent="0.3">
      <c r="A1803" s="6">
        <v>40429</v>
      </c>
      <c r="B1803" s="3">
        <v>52</v>
      </c>
      <c r="C1803" s="3">
        <v>52</v>
      </c>
      <c r="D1803" s="3">
        <v>52</v>
      </c>
      <c r="E1803" s="3">
        <v>52</v>
      </c>
      <c r="F1803" s="3">
        <v>7</v>
      </c>
      <c r="G1803" s="3">
        <v>52</v>
      </c>
    </row>
    <row r="1804" spans="1:7" x14ac:dyDescent="0.3">
      <c r="A1804" s="6">
        <v>40430</v>
      </c>
      <c r="B1804" s="3">
        <v>51.75</v>
      </c>
      <c r="C1804" s="3">
        <v>53.54</v>
      </c>
      <c r="D1804" s="3">
        <v>51.5</v>
      </c>
      <c r="E1804" s="3">
        <v>52.49</v>
      </c>
      <c r="F1804" s="3">
        <v>14</v>
      </c>
      <c r="G1804" s="3">
        <v>51.23</v>
      </c>
    </row>
    <row r="1805" spans="1:7" x14ac:dyDescent="0.3">
      <c r="A1805" s="6">
        <v>40431</v>
      </c>
      <c r="B1805" s="3">
        <v>50.6</v>
      </c>
      <c r="C1805" s="3">
        <v>50.6</v>
      </c>
      <c r="D1805" s="3">
        <v>50.6</v>
      </c>
      <c r="E1805" s="3">
        <v>50.6</v>
      </c>
      <c r="F1805" s="3">
        <v>1</v>
      </c>
      <c r="G1805" s="3">
        <v>50.6</v>
      </c>
    </row>
    <row r="1806" spans="1:7" x14ac:dyDescent="0.3">
      <c r="A1806" s="6">
        <v>40434</v>
      </c>
      <c r="B1806" s="3">
        <v>49.9</v>
      </c>
      <c r="C1806" s="3">
        <v>49.9</v>
      </c>
      <c r="D1806" s="3">
        <v>49.9</v>
      </c>
      <c r="E1806" s="3">
        <v>49.9</v>
      </c>
      <c r="F1806" s="3">
        <v>0</v>
      </c>
      <c r="G1806" s="3">
        <v>49.9</v>
      </c>
    </row>
    <row r="1807" spans="1:7" x14ac:dyDescent="0.3">
      <c r="A1807" s="6">
        <v>40435</v>
      </c>
      <c r="B1807" s="3">
        <v>50.3</v>
      </c>
      <c r="C1807" s="3">
        <v>50.3</v>
      </c>
      <c r="D1807" s="3">
        <v>50.3</v>
      </c>
      <c r="E1807" s="3">
        <v>50.3</v>
      </c>
      <c r="F1807" s="3">
        <v>2</v>
      </c>
      <c r="G1807" s="3">
        <v>50.3</v>
      </c>
    </row>
    <row r="1808" spans="1:7" x14ac:dyDescent="0.3">
      <c r="A1808" s="6">
        <v>40436</v>
      </c>
      <c r="B1808" s="3">
        <v>51.8</v>
      </c>
      <c r="C1808" s="3">
        <v>52</v>
      </c>
      <c r="D1808" s="3">
        <v>51.8</v>
      </c>
      <c r="E1808" s="3">
        <v>52</v>
      </c>
      <c r="F1808" s="3">
        <v>21</v>
      </c>
      <c r="G1808" s="3">
        <v>51.95</v>
      </c>
    </row>
    <row r="1809" spans="1:7" x14ac:dyDescent="0.3">
      <c r="A1809" s="6">
        <v>40437</v>
      </c>
      <c r="B1809" s="3">
        <v>52.3</v>
      </c>
      <c r="C1809" s="3">
        <v>52.3</v>
      </c>
      <c r="D1809" s="3">
        <v>52</v>
      </c>
      <c r="E1809" s="3">
        <v>52</v>
      </c>
      <c r="F1809" s="3">
        <v>13</v>
      </c>
      <c r="G1809" s="3">
        <v>52</v>
      </c>
    </row>
    <row r="1810" spans="1:7" x14ac:dyDescent="0.3">
      <c r="A1810" s="6">
        <v>40438</v>
      </c>
      <c r="B1810" s="3">
        <v>52.4</v>
      </c>
      <c r="C1810" s="3">
        <v>52.4</v>
      </c>
      <c r="D1810" s="3">
        <v>52.4</v>
      </c>
      <c r="E1810" s="3">
        <v>52.4</v>
      </c>
      <c r="F1810" s="3">
        <v>0</v>
      </c>
      <c r="G1810" s="3">
        <v>52.4</v>
      </c>
    </row>
    <row r="1811" spans="1:7" x14ac:dyDescent="0.3">
      <c r="A1811" s="6">
        <v>40441</v>
      </c>
      <c r="B1811" s="3">
        <v>53.1</v>
      </c>
      <c r="C1811" s="3">
        <v>53.1</v>
      </c>
      <c r="D1811" s="3">
        <v>52.8</v>
      </c>
      <c r="E1811" s="3">
        <v>52.8</v>
      </c>
      <c r="F1811" s="3">
        <v>27</v>
      </c>
      <c r="G1811" s="3">
        <v>52.8</v>
      </c>
    </row>
    <row r="1812" spans="1:7" x14ac:dyDescent="0.3">
      <c r="A1812" s="6">
        <v>40442</v>
      </c>
      <c r="B1812" s="3">
        <v>52.7</v>
      </c>
      <c r="C1812" s="3">
        <v>52.7</v>
      </c>
      <c r="D1812" s="3">
        <v>52.5</v>
      </c>
      <c r="E1812" s="3">
        <v>52.5</v>
      </c>
      <c r="F1812" s="3">
        <v>21</v>
      </c>
      <c r="G1812" s="3">
        <v>51.9</v>
      </c>
    </row>
    <row r="1813" spans="1:7" x14ac:dyDescent="0.3">
      <c r="A1813" s="6">
        <v>40443</v>
      </c>
      <c r="B1813" s="3">
        <v>52</v>
      </c>
      <c r="C1813" s="3">
        <v>52.25</v>
      </c>
      <c r="D1813" s="3">
        <v>52</v>
      </c>
      <c r="E1813" s="3">
        <v>52.25</v>
      </c>
      <c r="F1813" s="3">
        <v>14</v>
      </c>
      <c r="G1813" s="3">
        <v>52.25</v>
      </c>
    </row>
    <row r="1814" spans="1:7" x14ac:dyDescent="0.3">
      <c r="A1814" s="6">
        <v>40444</v>
      </c>
      <c r="B1814" s="3">
        <v>52.15</v>
      </c>
      <c r="C1814" s="3">
        <v>52.15</v>
      </c>
      <c r="D1814" s="3">
        <v>52.15</v>
      </c>
      <c r="E1814" s="3">
        <v>52.15</v>
      </c>
      <c r="F1814" s="3">
        <v>6</v>
      </c>
      <c r="G1814" s="3">
        <v>52.15</v>
      </c>
    </row>
    <row r="1815" spans="1:7" x14ac:dyDescent="0.3">
      <c r="A1815" s="6">
        <v>40445</v>
      </c>
      <c r="B1815" s="3">
        <v>52.5</v>
      </c>
      <c r="C1815" s="3">
        <v>52.5</v>
      </c>
      <c r="D1815" s="3">
        <v>52.2</v>
      </c>
      <c r="E1815" s="3">
        <v>52.2</v>
      </c>
      <c r="F1815" s="3">
        <v>35</v>
      </c>
      <c r="G1815" s="3">
        <v>52.2</v>
      </c>
    </row>
    <row r="1816" spans="1:7" x14ac:dyDescent="0.3">
      <c r="A1816" s="6">
        <v>40448</v>
      </c>
      <c r="B1816" s="3">
        <v>50.8</v>
      </c>
      <c r="C1816" s="3">
        <v>50.8</v>
      </c>
      <c r="D1816" s="3">
        <v>49.9</v>
      </c>
      <c r="E1816" s="3">
        <v>49.9</v>
      </c>
      <c r="F1816" s="3">
        <v>35</v>
      </c>
      <c r="G1816" s="3">
        <v>49.9</v>
      </c>
    </row>
    <row r="1817" spans="1:7" x14ac:dyDescent="0.3">
      <c r="A1817" s="6">
        <v>40449</v>
      </c>
      <c r="B1817" s="3">
        <v>49.75</v>
      </c>
      <c r="C1817" s="3">
        <v>50.25</v>
      </c>
      <c r="D1817" s="3">
        <v>49.36</v>
      </c>
      <c r="E1817" s="3">
        <v>49.36</v>
      </c>
      <c r="F1817" s="3">
        <v>60</v>
      </c>
      <c r="G1817" s="3">
        <v>50.18</v>
      </c>
    </row>
    <row r="1818" spans="1:7" x14ac:dyDescent="0.3">
      <c r="A1818" s="6">
        <v>40450</v>
      </c>
      <c r="B1818" s="3">
        <v>50.6</v>
      </c>
      <c r="C1818" s="3">
        <v>50.85</v>
      </c>
      <c r="D1818" s="3">
        <v>50.15</v>
      </c>
      <c r="E1818" s="3">
        <v>50.25</v>
      </c>
      <c r="F1818" s="3">
        <v>53</v>
      </c>
      <c r="G1818" s="3">
        <v>50.15</v>
      </c>
    </row>
    <row r="1819" spans="1:7" x14ac:dyDescent="0.3">
      <c r="A1819" s="6">
        <v>40451</v>
      </c>
      <c r="B1819" s="3">
        <v>51</v>
      </c>
      <c r="C1819" s="3">
        <v>51</v>
      </c>
      <c r="D1819" s="3">
        <v>51</v>
      </c>
      <c r="E1819" s="3">
        <v>51</v>
      </c>
      <c r="F1819" s="3">
        <v>8</v>
      </c>
      <c r="G1819" s="3">
        <v>51.33</v>
      </c>
    </row>
    <row r="1820" spans="1:7" x14ac:dyDescent="0.3">
      <c r="A1820" s="6">
        <v>40452</v>
      </c>
      <c r="B1820" s="3">
        <v>52.9</v>
      </c>
      <c r="C1820" s="3">
        <v>52.9</v>
      </c>
      <c r="D1820" s="3">
        <v>52.2</v>
      </c>
      <c r="E1820" s="3">
        <v>52.85</v>
      </c>
      <c r="F1820" s="3">
        <v>9</v>
      </c>
      <c r="G1820" s="3">
        <v>52.2</v>
      </c>
    </row>
    <row r="1821" spans="1:7" x14ac:dyDescent="0.3">
      <c r="A1821" s="6">
        <v>40455</v>
      </c>
      <c r="B1821" s="3">
        <v>52.6</v>
      </c>
      <c r="C1821" s="3">
        <v>52.8</v>
      </c>
      <c r="D1821" s="3">
        <v>52.6</v>
      </c>
      <c r="E1821" s="3">
        <v>52.8</v>
      </c>
      <c r="F1821" s="3">
        <v>30</v>
      </c>
      <c r="G1821" s="3">
        <v>52.8</v>
      </c>
    </row>
    <row r="1822" spans="1:7" x14ac:dyDescent="0.3">
      <c r="A1822" s="6">
        <v>40456</v>
      </c>
      <c r="B1822" s="3">
        <v>52.5</v>
      </c>
      <c r="C1822" s="3">
        <v>52.5</v>
      </c>
      <c r="D1822" s="3">
        <v>52.3</v>
      </c>
      <c r="E1822" s="3">
        <v>52.5</v>
      </c>
      <c r="F1822" s="3">
        <v>10</v>
      </c>
      <c r="G1822" s="3">
        <v>52.5</v>
      </c>
    </row>
    <row r="1823" spans="1:7" x14ac:dyDescent="0.3">
      <c r="A1823" s="6">
        <v>40457</v>
      </c>
      <c r="B1823" s="3">
        <v>52.35</v>
      </c>
      <c r="C1823" s="3">
        <v>52.35</v>
      </c>
      <c r="D1823" s="3">
        <v>52</v>
      </c>
      <c r="E1823" s="3">
        <v>52.15</v>
      </c>
      <c r="F1823" s="3">
        <v>17</v>
      </c>
      <c r="G1823" s="3">
        <v>52.15</v>
      </c>
    </row>
    <row r="1824" spans="1:7" x14ac:dyDescent="0.3">
      <c r="A1824" s="6">
        <v>40458</v>
      </c>
      <c r="B1824" s="3">
        <v>52</v>
      </c>
      <c r="C1824" s="3">
        <v>52.1</v>
      </c>
      <c r="D1824" s="3">
        <v>52</v>
      </c>
      <c r="E1824" s="3">
        <v>52.1</v>
      </c>
      <c r="F1824" s="3">
        <v>15</v>
      </c>
      <c r="G1824" s="3">
        <v>52.1</v>
      </c>
    </row>
    <row r="1825" spans="1:7" x14ac:dyDescent="0.3">
      <c r="A1825" s="6">
        <v>40459</v>
      </c>
      <c r="B1825" s="3">
        <v>51.8</v>
      </c>
      <c r="C1825" s="3">
        <v>52.1</v>
      </c>
      <c r="D1825" s="3">
        <v>51.8</v>
      </c>
      <c r="E1825" s="3">
        <v>52.1</v>
      </c>
      <c r="F1825" s="3">
        <v>11</v>
      </c>
      <c r="G1825" s="3">
        <v>52.1</v>
      </c>
    </row>
    <row r="1826" spans="1:7" x14ac:dyDescent="0.3">
      <c r="A1826" s="6">
        <v>40462</v>
      </c>
      <c r="B1826" s="3">
        <v>52.6</v>
      </c>
      <c r="C1826" s="3">
        <v>52.85</v>
      </c>
      <c r="D1826" s="3">
        <v>52.6</v>
      </c>
      <c r="E1826" s="3">
        <v>52.85</v>
      </c>
      <c r="F1826" s="3">
        <v>21</v>
      </c>
      <c r="G1826" s="3">
        <v>52.85</v>
      </c>
    </row>
    <row r="1827" spans="1:7" x14ac:dyDescent="0.3">
      <c r="A1827" s="6">
        <v>40463</v>
      </c>
      <c r="B1827" s="3">
        <v>52.9</v>
      </c>
      <c r="C1827" s="3">
        <v>52.9</v>
      </c>
      <c r="D1827" s="3">
        <v>52.7</v>
      </c>
      <c r="E1827" s="3">
        <v>52.7</v>
      </c>
      <c r="F1827" s="3">
        <v>45</v>
      </c>
      <c r="G1827" s="3">
        <v>52.8</v>
      </c>
    </row>
    <row r="1828" spans="1:7" x14ac:dyDescent="0.3">
      <c r="A1828" s="6">
        <v>40464</v>
      </c>
      <c r="B1828" s="3">
        <v>52.8</v>
      </c>
      <c r="C1828" s="3">
        <v>52.8</v>
      </c>
      <c r="D1828" s="3">
        <v>52.55</v>
      </c>
      <c r="E1828" s="3">
        <v>52.55</v>
      </c>
      <c r="F1828" s="3">
        <v>23</v>
      </c>
      <c r="G1828" s="3">
        <v>52.55</v>
      </c>
    </row>
    <row r="1829" spans="1:7" x14ac:dyDescent="0.3">
      <c r="A1829" s="6">
        <v>40465</v>
      </c>
      <c r="B1829" s="3">
        <v>52</v>
      </c>
      <c r="C1829" s="3">
        <v>53.25</v>
      </c>
      <c r="D1829" s="3">
        <v>51.95</v>
      </c>
      <c r="E1829" s="3">
        <v>52</v>
      </c>
      <c r="F1829" s="3">
        <v>13</v>
      </c>
      <c r="G1829" s="3">
        <v>51.48</v>
      </c>
    </row>
    <row r="1830" spans="1:7" x14ac:dyDescent="0.3">
      <c r="A1830" s="6">
        <v>40466</v>
      </c>
      <c r="B1830" s="3">
        <v>52.5</v>
      </c>
      <c r="C1830" s="3">
        <v>52.5</v>
      </c>
      <c r="D1830" s="3">
        <v>52.5</v>
      </c>
      <c r="E1830" s="3">
        <v>52.5</v>
      </c>
      <c r="F1830" s="3">
        <v>15</v>
      </c>
      <c r="G1830" s="3">
        <v>52.23</v>
      </c>
    </row>
    <row r="1831" spans="1:7" x14ac:dyDescent="0.3">
      <c r="A1831" s="6">
        <v>40469</v>
      </c>
      <c r="B1831" s="3">
        <v>52</v>
      </c>
      <c r="C1831" s="3">
        <v>52.3</v>
      </c>
      <c r="D1831" s="3">
        <v>52</v>
      </c>
      <c r="E1831" s="3">
        <v>52.3</v>
      </c>
      <c r="F1831" s="3">
        <v>11</v>
      </c>
      <c r="G1831" s="3">
        <v>52.3</v>
      </c>
    </row>
    <row r="1832" spans="1:7" x14ac:dyDescent="0.3">
      <c r="A1832" s="6">
        <v>40470</v>
      </c>
      <c r="B1832" s="3">
        <v>52</v>
      </c>
      <c r="C1832" s="3">
        <v>52</v>
      </c>
      <c r="D1832" s="3">
        <v>51.25</v>
      </c>
      <c r="E1832" s="3">
        <v>51.3</v>
      </c>
      <c r="F1832" s="3">
        <v>78</v>
      </c>
      <c r="G1832" s="3">
        <v>51.3</v>
      </c>
    </row>
    <row r="1833" spans="1:7" x14ac:dyDescent="0.3">
      <c r="A1833" s="6">
        <v>40471</v>
      </c>
      <c r="B1833" s="3">
        <v>51.5</v>
      </c>
      <c r="C1833" s="3">
        <v>51.5</v>
      </c>
      <c r="D1833" s="3">
        <v>51.5</v>
      </c>
      <c r="E1833" s="3">
        <v>51.5</v>
      </c>
      <c r="F1833" s="3">
        <v>5</v>
      </c>
      <c r="G1833" s="3">
        <v>51.5</v>
      </c>
    </row>
    <row r="1834" spans="1:7" x14ac:dyDescent="0.3">
      <c r="A1834" s="6">
        <v>40472</v>
      </c>
      <c r="B1834" s="3">
        <v>51.4</v>
      </c>
      <c r="C1834" s="3">
        <v>51.6</v>
      </c>
      <c r="D1834" s="3">
        <v>51.4</v>
      </c>
      <c r="E1834" s="3">
        <v>51.6</v>
      </c>
      <c r="F1834" s="3">
        <v>8</v>
      </c>
      <c r="G1834" s="3">
        <v>51.53</v>
      </c>
    </row>
    <row r="1835" spans="1:7" x14ac:dyDescent="0.3">
      <c r="A1835" s="6">
        <v>40473</v>
      </c>
      <c r="B1835" s="3">
        <v>51.1</v>
      </c>
      <c r="C1835" s="3">
        <v>51.45</v>
      </c>
      <c r="D1835" s="3">
        <v>51</v>
      </c>
      <c r="E1835" s="3">
        <v>51.45</v>
      </c>
      <c r="F1835" s="3">
        <v>9</v>
      </c>
      <c r="G1835" s="3">
        <v>51.75</v>
      </c>
    </row>
    <row r="1836" spans="1:7" x14ac:dyDescent="0.3">
      <c r="A1836" s="6">
        <v>40476</v>
      </c>
      <c r="B1836" s="3">
        <v>51.15</v>
      </c>
      <c r="C1836" s="3">
        <v>51.3</v>
      </c>
      <c r="D1836" s="3">
        <v>51.15</v>
      </c>
      <c r="E1836" s="3">
        <v>51.3</v>
      </c>
      <c r="F1836" s="3">
        <v>73</v>
      </c>
      <c r="G1836" s="3">
        <v>51.3</v>
      </c>
    </row>
    <row r="1837" spans="1:7" x14ac:dyDescent="0.3">
      <c r="A1837" s="6">
        <v>40477</v>
      </c>
      <c r="B1837" s="3">
        <v>51.05</v>
      </c>
      <c r="C1837" s="3">
        <v>51.05</v>
      </c>
      <c r="D1837" s="3">
        <v>50.75</v>
      </c>
      <c r="E1837" s="3">
        <v>50.9</v>
      </c>
      <c r="F1837" s="3">
        <v>44</v>
      </c>
      <c r="G1837" s="3">
        <v>50.9</v>
      </c>
    </row>
    <row r="1838" spans="1:7" x14ac:dyDescent="0.3">
      <c r="A1838" s="6">
        <v>40478</v>
      </c>
      <c r="B1838" s="3">
        <v>50.4</v>
      </c>
      <c r="C1838" s="3">
        <v>50.4</v>
      </c>
      <c r="D1838" s="3">
        <v>49.3</v>
      </c>
      <c r="E1838" s="3">
        <v>50</v>
      </c>
      <c r="F1838" s="3">
        <v>47</v>
      </c>
      <c r="G1838" s="3">
        <v>50</v>
      </c>
    </row>
    <row r="1839" spans="1:7" x14ac:dyDescent="0.3">
      <c r="A1839" s="6">
        <v>40479</v>
      </c>
      <c r="B1839" s="3">
        <v>49.55</v>
      </c>
      <c r="C1839" s="3">
        <v>49.75</v>
      </c>
      <c r="D1839" s="3">
        <v>49.45</v>
      </c>
      <c r="E1839" s="3">
        <v>49.75</v>
      </c>
      <c r="F1839" s="3">
        <v>22</v>
      </c>
      <c r="G1839" s="3">
        <v>49.75</v>
      </c>
    </row>
    <row r="1840" spans="1:7" x14ac:dyDescent="0.3">
      <c r="A1840" s="6">
        <v>40480</v>
      </c>
      <c r="B1840" s="3">
        <v>49.75</v>
      </c>
      <c r="C1840" s="3">
        <v>49.75</v>
      </c>
      <c r="D1840" s="3">
        <v>49.6</v>
      </c>
      <c r="E1840" s="3">
        <v>49.6</v>
      </c>
      <c r="F1840" s="3">
        <v>27</v>
      </c>
      <c r="G1840" s="3">
        <v>49.6</v>
      </c>
    </row>
    <row r="1841" spans="1:7" x14ac:dyDescent="0.3">
      <c r="A1841" s="6">
        <v>40483</v>
      </c>
      <c r="B1841" s="3">
        <v>48.2</v>
      </c>
      <c r="C1841" s="3">
        <v>48.35</v>
      </c>
      <c r="D1841" s="3">
        <v>48.2</v>
      </c>
      <c r="E1841" s="3">
        <v>48.25</v>
      </c>
      <c r="F1841" s="3">
        <v>27</v>
      </c>
      <c r="G1841" s="3">
        <v>48.25</v>
      </c>
    </row>
    <row r="1842" spans="1:7" x14ac:dyDescent="0.3">
      <c r="A1842" s="6">
        <v>40484</v>
      </c>
      <c r="B1842" s="3">
        <v>48.15</v>
      </c>
      <c r="C1842" s="3">
        <v>48.35</v>
      </c>
      <c r="D1842" s="3">
        <v>48.15</v>
      </c>
      <c r="E1842" s="3">
        <v>48.25</v>
      </c>
      <c r="F1842" s="3">
        <v>80</v>
      </c>
      <c r="G1842" s="3">
        <v>48.4</v>
      </c>
    </row>
    <row r="1843" spans="1:7" x14ac:dyDescent="0.3">
      <c r="A1843" s="6">
        <v>40485</v>
      </c>
      <c r="B1843" s="3">
        <v>49</v>
      </c>
      <c r="C1843" s="3">
        <v>49.1</v>
      </c>
      <c r="D1843" s="3">
        <v>49</v>
      </c>
      <c r="E1843" s="3">
        <v>49.1</v>
      </c>
      <c r="F1843" s="3">
        <v>30</v>
      </c>
      <c r="G1843" s="3">
        <v>49.1</v>
      </c>
    </row>
    <row r="1844" spans="1:7" x14ac:dyDescent="0.3">
      <c r="A1844" s="6">
        <v>40486</v>
      </c>
      <c r="B1844" s="3">
        <v>48.95</v>
      </c>
      <c r="C1844" s="3">
        <v>49.2</v>
      </c>
      <c r="D1844" s="3">
        <v>48.75</v>
      </c>
      <c r="E1844" s="3">
        <v>49.1</v>
      </c>
      <c r="F1844" s="3">
        <v>105</v>
      </c>
      <c r="G1844" s="3">
        <v>49.1</v>
      </c>
    </row>
    <row r="1845" spans="1:7" x14ac:dyDescent="0.3">
      <c r="A1845" s="6">
        <v>40487</v>
      </c>
      <c r="B1845" s="3">
        <v>49.4</v>
      </c>
      <c r="C1845" s="3">
        <v>49.55</v>
      </c>
      <c r="D1845" s="3">
        <v>49.4</v>
      </c>
      <c r="E1845" s="3">
        <v>49.55</v>
      </c>
      <c r="F1845" s="3">
        <v>95</v>
      </c>
      <c r="G1845" s="3">
        <v>49.55</v>
      </c>
    </row>
    <row r="1846" spans="1:7" x14ac:dyDescent="0.3">
      <c r="A1846" s="6">
        <v>40490</v>
      </c>
      <c r="B1846" s="3">
        <v>49</v>
      </c>
      <c r="C1846" s="3">
        <v>49</v>
      </c>
      <c r="D1846" s="3">
        <v>48.9</v>
      </c>
      <c r="E1846" s="3">
        <v>48.9</v>
      </c>
      <c r="F1846" s="3">
        <v>14</v>
      </c>
      <c r="G1846" s="3">
        <v>48.9</v>
      </c>
    </row>
    <row r="1847" spans="1:7" x14ac:dyDescent="0.3">
      <c r="A1847" s="6">
        <v>40491</v>
      </c>
      <c r="B1847" s="3">
        <v>48.55</v>
      </c>
      <c r="C1847" s="3">
        <v>49.05</v>
      </c>
      <c r="D1847" s="3">
        <v>48.55</v>
      </c>
      <c r="E1847" s="3">
        <v>49</v>
      </c>
      <c r="F1847" s="3">
        <v>60</v>
      </c>
      <c r="G1847" s="3">
        <v>49</v>
      </c>
    </row>
    <row r="1848" spans="1:7" x14ac:dyDescent="0.3">
      <c r="A1848" s="6">
        <v>40492</v>
      </c>
      <c r="B1848" s="3">
        <v>49.6</v>
      </c>
      <c r="C1848" s="3">
        <v>50.5</v>
      </c>
      <c r="D1848" s="3">
        <v>49.6</v>
      </c>
      <c r="E1848" s="3">
        <v>50.5</v>
      </c>
      <c r="F1848" s="3">
        <v>154</v>
      </c>
      <c r="G1848" s="3">
        <v>50.25</v>
      </c>
    </row>
    <row r="1849" spans="1:7" x14ac:dyDescent="0.3">
      <c r="A1849" s="6">
        <v>40493</v>
      </c>
      <c r="B1849" s="3">
        <v>51.4</v>
      </c>
      <c r="C1849" s="3">
        <v>51.85</v>
      </c>
      <c r="D1849" s="3">
        <v>51.4</v>
      </c>
      <c r="E1849" s="3">
        <v>51.85</v>
      </c>
      <c r="F1849" s="3">
        <v>16</v>
      </c>
      <c r="G1849" s="3">
        <v>51.6</v>
      </c>
    </row>
    <row r="1850" spans="1:7" x14ac:dyDescent="0.3">
      <c r="A1850" s="6">
        <v>40494</v>
      </c>
      <c r="B1850" s="3">
        <v>52.25</v>
      </c>
      <c r="C1850" s="3">
        <v>53.5</v>
      </c>
      <c r="D1850" s="3">
        <v>52.25</v>
      </c>
      <c r="E1850" s="3">
        <v>53.5</v>
      </c>
      <c r="F1850" s="3">
        <v>61</v>
      </c>
      <c r="G1850" s="3">
        <v>53.4</v>
      </c>
    </row>
    <row r="1851" spans="1:7" x14ac:dyDescent="0.3">
      <c r="A1851" s="6">
        <v>40497</v>
      </c>
      <c r="B1851" s="3">
        <v>56.45</v>
      </c>
      <c r="C1851" s="3">
        <v>58</v>
      </c>
      <c r="D1851" s="3">
        <v>56.45</v>
      </c>
      <c r="E1851" s="3">
        <v>57.75</v>
      </c>
      <c r="F1851" s="3">
        <v>57</v>
      </c>
      <c r="G1851" s="3">
        <v>57.75</v>
      </c>
    </row>
    <row r="1852" spans="1:7" x14ac:dyDescent="0.3">
      <c r="A1852" s="6">
        <v>40498</v>
      </c>
      <c r="B1852" s="3">
        <v>57.75</v>
      </c>
      <c r="C1852" s="3">
        <v>58.14</v>
      </c>
      <c r="D1852" s="3">
        <v>57</v>
      </c>
      <c r="E1852" s="3">
        <v>57</v>
      </c>
      <c r="F1852" s="3">
        <v>63</v>
      </c>
      <c r="G1852" s="3">
        <v>57</v>
      </c>
    </row>
    <row r="1853" spans="1:7" x14ac:dyDescent="0.3">
      <c r="A1853" s="6">
        <v>40499</v>
      </c>
      <c r="B1853" s="3">
        <v>58.2</v>
      </c>
      <c r="C1853" s="3">
        <v>58.5</v>
      </c>
      <c r="D1853" s="3">
        <v>58</v>
      </c>
      <c r="E1853" s="3">
        <v>58</v>
      </c>
      <c r="F1853" s="3">
        <v>30</v>
      </c>
      <c r="G1853" s="3">
        <v>58</v>
      </c>
    </row>
    <row r="1854" spans="1:7" x14ac:dyDescent="0.3">
      <c r="A1854" s="6">
        <v>40500</v>
      </c>
      <c r="B1854" s="3">
        <v>57</v>
      </c>
      <c r="C1854" s="3">
        <v>57</v>
      </c>
      <c r="D1854" s="3">
        <v>57</v>
      </c>
      <c r="E1854" s="3">
        <v>57</v>
      </c>
      <c r="F1854" s="3">
        <v>10</v>
      </c>
      <c r="G1854" s="3">
        <v>57</v>
      </c>
    </row>
    <row r="1855" spans="1:7" x14ac:dyDescent="0.3">
      <c r="A1855" s="6">
        <v>40501</v>
      </c>
      <c r="B1855" s="3">
        <v>58.8</v>
      </c>
      <c r="C1855" s="3">
        <v>59</v>
      </c>
      <c r="D1855" s="3">
        <v>58.8</v>
      </c>
      <c r="E1855" s="3">
        <v>59</v>
      </c>
      <c r="F1855" s="3">
        <v>34</v>
      </c>
      <c r="G1855" s="3">
        <v>59</v>
      </c>
    </row>
    <row r="1856" spans="1:7" x14ac:dyDescent="0.3">
      <c r="A1856" s="6">
        <v>40504</v>
      </c>
      <c r="B1856" s="3">
        <v>60.95</v>
      </c>
      <c r="C1856" s="3">
        <v>61.2</v>
      </c>
      <c r="D1856" s="3">
        <v>60</v>
      </c>
      <c r="E1856" s="3">
        <v>61</v>
      </c>
      <c r="F1856" s="3">
        <v>32</v>
      </c>
      <c r="G1856" s="3">
        <v>61</v>
      </c>
    </row>
    <row r="1857" spans="1:7" x14ac:dyDescent="0.3">
      <c r="A1857" s="6">
        <v>40505</v>
      </c>
      <c r="B1857" s="3">
        <v>60.5</v>
      </c>
      <c r="C1857" s="3">
        <v>61.5</v>
      </c>
      <c r="D1857" s="3">
        <v>60.5</v>
      </c>
      <c r="E1857" s="3">
        <v>61.25</v>
      </c>
      <c r="F1857" s="3">
        <v>30</v>
      </c>
      <c r="G1857" s="3">
        <v>61.25</v>
      </c>
    </row>
    <row r="1858" spans="1:7" x14ac:dyDescent="0.3">
      <c r="A1858" s="6">
        <v>40506</v>
      </c>
      <c r="B1858" s="3">
        <v>62.3</v>
      </c>
      <c r="C1858" s="3">
        <v>62.75</v>
      </c>
      <c r="D1858" s="3">
        <v>62.3</v>
      </c>
      <c r="E1858" s="3">
        <v>62.75</v>
      </c>
      <c r="F1858" s="3">
        <v>13</v>
      </c>
      <c r="G1858" s="3">
        <v>62.75</v>
      </c>
    </row>
    <row r="1859" spans="1:7" x14ac:dyDescent="0.3">
      <c r="A1859" s="6">
        <v>40507</v>
      </c>
      <c r="B1859" s="3">
        <v>64</v>
      </c>
      <c r="C1859" s="3">
        <v>64.5</v>
      </c>
      <c r="D1859" s="3">
        <v>64</v>
      </c>
      <c r="E1859" s="3">
        <v>64.5</v>
      </c>
      <c r="F1859" s="3">
        <v>14</v>
      </c>
      <c r="G1859" s="3">
        <v>64.5</v>
      </c>
    </row>
    <row r="1860" spans="1:7" x14ac:dyDescent="0.3">
      <c r="A1860" s="6">
        <v>40508</v>
      </c>
      <c r="B1860" s="3">
        <v>64</v>
      </c>
      <c r="C1860" s="3">
        <v>64</v>
      </c>
      <c r="D1860" s="3">
        <v>63.3</v>
      </c>
      <c r="E1860" s="3">
        <v>63.3</v>
      </c>
      <c r="F1860" s="3">
        <v>49</v>
      </c>
      <c r="G1860" s="3">
        <v>63.3</v>
      </c>
    </row>
    <row r="1861" spans="1:7" x14ac:dyDescent="0.3">
      <c r="A1861" s="6">
        <v>40511</v>
      </c>
      <c r="B1861" s="3">
        <v>62</v>
      </c>
      <c r="C1861" s="3">
        <v>62</v>
      </c>
      <c r="D1861" s="3">
        <v>62</v>
      </c>
      <c r="E1861" s="3">
        <v>62</v>
      </c>
      <c r="F1861" s="3">
        <v>10</v>
      </c>
      <c r="G1861" s="3">
        <v>62</v>
      </c>
    </row>
    <row r="1862" spans="1:7" x14ac:dyDescent="0.3">
      <c r="A1862" s="6">
        <v>40512</v>
      </c>
      <c r="B1862" s="3">
        <v>60.5</v>
      </c>
      <c r="C1862" s="3">
        <v>60.5</v>
      </c>
      <c r="D1862" s="3">
        <v>59.3</v>
      </c>
      <c r="E1862" s="3">
        <v>60</v>
      </c>
      <c r="F1862" s="3">
        <v>112</v>
      </c>
      <c r="G1862" s="3">
        <v>60</v>
      </c>
    </row>
    <row r="1863" spans="1:7" x14ac:dyDescent="0.3">
      <c r="A1863" s="6">
        <v>40513</v>
      </c>
      <c r="B1863" s="3">
        <v>59.4</v>
      </c>
      <c r="C1863" s="3">
        <v>59.4</v>
      </c>
      <c r="D1863" s="3">
        <v>59</v>
      </c>
      <c r="E1863" s="3">
        <v>59</v>
      </c>
      <c r="F1863" s="3">
        <v>23</v>
      </c>
      <c r="G1863" s="3">
        <v>59</v>
      </c>
    </row>
    <row r="1864" spans="1:7" x14ac:dyDescent="0.3">
      <c r="A1864" s="6">
        <v>40514</v>
      </c>
      <c r="B1864" s="3">
        <v>59.7</v>
      </c>
      <c r="C1864" s="3">
        <v>60</v>
      </c>
      <c r="D1864" s="3">
        <v>59.6</v>
      </c>
      <c r="E1864" s="3">
        <v>60</v>
      </c>
      <c r="F1864" s="3">
        <v>22</v>
      </c>
      <c r="G1864" s="3">
        <v>60</v>
      </c>
    </row>
    <row r="1865" spans="1:7" x14ac:dyDescent="0.3">
      <c r="A1865" s="6">
        <v>40515</v>
      </c>
      <c r="B1865" s="3">
        <v>63.5</v>
      </c>
      <c r="C1865" s="3">
        <v>63.5</v>
      </c>
      <c r="D1865" s="3">
        <v>61.9</v>
      </c>
      <c r="E1865" s="3">
        <v>61.9</v>
      </c>
      <c r="F1865" s="3">
        <v>85</v>
      </c>
      <c r="G1865" s="3">
        <v>61.9</v>
      </c>
    </row>
    <row r="1866" spans="1:7" x14ac:dyDescent="0.3">
      <c r="A1866" s="6">
        <v>40518</v>
      </c>
      <c r="B1866" s="3">
        <v>65.5</v>
      </c>
      <c r="C1866" s="3">
        <v>66.5</v>
      </c>
      <c r="D1866" s="3">
        <v>65.5</v>
      </c>
      <c r="E1866" s="3">
        <v>66.5</v>
      </c>
      <c r="F1866" s="3">
        <v>15</v>
      </c>
      <c r="G1866" s="3">
        <v>66.5</v>
      </c>
    </row>
    <row r="1867" spans="1:7" x14ac:dyDescent="0.3">
      <c r="A1867" s="6">
        <v>40519</v>
      </c>
      <c r="B1867" s="3">
        <v>65.5</v>
      </c>
      <c r="C1867" s="3">
        <v>67.5</v>
      </c>
      <c r="D1867" s="3">
        <v>65.5</v>
      </c>
      <c r="E1867" s="3">
        <v>67.400000000000006</v>
      </c>
      <c r="F1867" s="3">
        <v>18</v>
      </c>
      <c r="G1867" s="3">
        <v>67.400000000000006</v>
      </c>
    </row>
    <row r="1868" spans="1:7" x14ac:dyDescent="0.3">
      <c r="A1868" s="6">
        <v>40520</v>
      </c>
      <c r="B1868" s="3">
        <v>69.900000000000006</v>
      </c>
      <c r="C1868" s="3">
        <v>70.25</v>
      </c>
      <c r="D1868" s="3">
        <v>69</v>
      </c>
      <c r="E1868" s="3">
        <v>69</v>
      </c>
      <c r="F1868" s="3">
        <v>41</v>
      </c>
      <c r="G1868" s="3">
        <v>69.25</v>
      </c>
    </row>
    <row r="1869" spans="1:7" x14ac:dyDescent="0.3">
      <c r="A1869" s="6">
        <v>40521</v>
      </c>
      <c r="B1869" s="3">
        <v>69</v>
      </c>
      <c r="C1869" s="3">
        <v>69.099999999999994</v>
      </c>
      <c r="D1869" s="3">
        <v>66</v>
      </c>
      <c r="E1869" s="3">
        <v>66</v>
      </c>
      <c r="F1869" s="3">
        <v>80</v>
      </c>
      <c r="G1869" s="3">
        <v>66.099999999999994</v>
      </c>
    </row>
    <row r="1870" spans="1:7" x14ac:dyDescent="0.3">
      <c r="A1870" s="6">
        <v>40522</v>
      </c>
      <c r="B1870" s="3">
        <v>65.25</v>
      </c>
      <c r="C1870" s="3">
        <v>67</v>
      </c>
      <c r="D1870" s="3">
        <v>65.25</v>
      </c>
      <c r="E1870" s="3">
        <v>67</v>
      </c>
      <c r="F1870" s="3">
        <v>32</v>
      </c>
      <c r="G1870" s="3">
        <v>67</v>
      </c>
    </row>
    <row r="1871" spans="1:7" x14ac:dyDescent="0.3">
      <c r="A1871" s="6">
        <v>40525</v>
      </c>
      <c r="B1871" s="3">
        <v>68.25</v>
      </c>
      <c r="C1871" s="3">
        <v>68.25</v>
      </c>
      <c r="D1871" s="3">
        <v>67.69</v>
      </c>
      <c r="E1871" s="3">
        <v>67.69</v>
      </c>
      <c r="F1871" s="3">
        <v>21</v>
      </c>
      <c r="G1871" s="3">
        <v>67.75</v>
      </c>
    </row>
    <row r="1872" spans="1:7" x14ac:dyDescent="0.3">
      <c r="A1872" s="6">
        <v>40526</v>
      </c>
      <c r="B1872" s="3">
        <v>65.349999999999994</v>
      </c>
      <c r="C1872" s="3">
        <v>65.5</v>
      </c>
      <c r="D1872" s="3">
        <v>62</v>
      </c>
      <c r="E1872" s="3">
        <v>62</v>
      </c>
      <c r="F1872" s="3">
        <v>98</v>
      </c>
      <c r="G1872" s="3">
        <v>62</v>
      </c>
    </row>
    <row r="1873" spans="1:7" x14ac:dyDescent="0.3">
      <c r="A1873" s="6">
        <v>40527</v>
      </c>
      <c r="B1873" s="3">
        <v>61.75</v>
      </c>
      <c r="C1873" s="3">
        <v>62.35</v>
      </c>
      <c r="D1873" s="3">
        <v>61.19</v>
      </c>
      <c r="E1873" s="3">
        <v>62.3</v>
      </c>
      <c r="F1873" s="3">
        <v>53</v>
      </c>
      <c r="G1873" s="3">
        <v>62.3</v>
      </c>
    </row>
    <row r="1874" spans="1:7" x14ac:dyDescent="0.3">
      <c r="A1874" s="6">
        <v>40528</v>
      </c>
      <c r="B1874" s="3">
        <v>66</v>
      </c>
      <c r="C1874" s="3">
        <v>66</v>
      </c>
      <c r="D1874" s="3">
        <v>65.099999999999994</v>
      </c>
      <c r="E1874" s="3">
        <v>65.5</v>
      </c>
      <c r="F1874" s="3">
        <v>35</v>
      </c>
      <c r="G1874" s="3">
        <v>65.5</v>
      </c>
    </row>
    <row r="1875" spans="1:7" x14ac:dyDescent="0.3">
      <c r="A1875" s="6">
        <v>40529</v>
      </c>
      <c r="B1875" s="3">
        <v>65.650000000000006</v>
      </c>
      <c r="C1875" s="3">
        <v>65.849999999999994</v>
      </c>
      <c r="D1875" s="3">
        <v>65.5</v>
      </c>
      <c r="E1875" s="3">
        <v>65.849999999999994</v>
      </c>
      <c r="F1875" s="3">
        <v>109</v>
      </c>
      <c r="G1875" s="3">
        <v>65.75</v>
      </c>
    </row>
    <row r="1876" spans="1:7" x14ac:dyDescent="0.3">
      <c r="A1876" s="6">
        <v>40532</v>
      </c>
      <c r="B1876" s="3">
        <v>63</v>
      </c>
      <c r="C1876" s="3">
        <v>63.74</v>
      </c>
      <c r="D1876" s="3">
        <v>61.5</v>
      </c>
      <c r="E1876" s="3">
        <v>61.5</v>
      </c>
      <c r="F1876" s="3">
        <v>79</v>
      </c>
      <c r="G1876" s="3">
        <v>61.5</v>
      </c>
    </row>
    <row r="1877" spans="1:7" x14ac:dyDescent="0.3">
      <c r="A1877" s="6">
        <v>40533</v>
      </c>
      <c r="B1877" s="3">
        <v>63.25</v>
      </c>
      <c r="C1877" s="3">
        <v>64</v>
      </c>
      <c r="D1877" s="3">
        <v>62.75</v>
      </c>
      <c r="E1877" s="3">
        <v>63.8</v>
      </c>
      <c r="F1877" s="3">
        <v>41</v>
      </c>
      <c r="G1877" s="3">
        <v>64</v>
      </c>
    </row>
    <row r="1878" spans="1:7" x14ac:dyDescent="0.3">
      <c r="A1878" s="6">
        <v>40534</v>
      </c>
      <c r="B1878" s="3">
        <v>66</v>
      </c>
      <c r="C1878" s="3">
        <v>66.8</v>
      </c>
      <c r="D1878" s="3">
        <v>66</v>
      </c>
      <c r="E1878" s="3">
        <v>66</v>
      </c>
      <c r="F1878" s="3">
        <v>154</v>
      </c>
      <c r="G1878" s="3">
        <v>66</v>
      </c>
    </row>
    <row r="1879" spans="1:7" x14ac:dyDescent="0.3">
      <c r="A1879" s="6">
        <v>40535</v>
      </c>
      <c r="B1879" s="3">
        <v>66.3</v>
      </c>
      <c r="C1879" s="3">
        <v>67</v>
      </c>
      <c r="D1879" s="3">
        <v>66</v>
      </c>
      <c r="E1879" s="3">
        <v>66</v>
      </c>
      <c r="F1879" s="3">
        <v>35</v>
      </c>
      <c r="G1879" s="3">
        <v>65.17</v>
      </c>
    </row>
    <row r="1880" spans="1:7" x14ac:dyDescent="0.3">
      <c r="A1880" s="6">
        <v>40539</v>
      </c>
      <c r="B1880" s="3">
        <v>67.5</v>
      </c>
      <c r="C1880" s="3">
        <v>68.099999999999994</v>
      </c>
      <c r="D1880" s="3">
        <v>67.5</v>
      </c>
      <c r="E1880" s="3">
        <v>68.099999999999994</v>
      </c>
      <c r="F1880" s="3">
        <v>19</v>
      </c>
      <c r="G1880" s="3">
        <v>68.099999999999994</v>
      </c>
    </row>
    <row r="1881" spans="1:7" x14ac:dyDescent="0.3">
      <c r="A1881" s="6">
        <v>40540</v>
      </c>
      <c r="B1881" s="3">
        <v>68</v>
      </c>
      <c r="C1881" s="3">
        <v>70</v>
      </c>
      <c r="D1881" s="3">
        <v>68</v>
      </c>
      <c r="E1881" s="3">
        <v>70</v>
      </c>
      <c r="F1881" s="3">
        <v>35</v>
      </c>
      <c r="G1881" s="3">
        <v>69.400000000000006</v>
      </c>
    </row>
    <row r="1882" spans="1:7" x14ac:dyDescent="0.3">
      <c r="A1882" s="6">
        <v>40541</v>
      </c>
      <c r="B1882" s="3">
        <v>72.25</v>
      </c>
      <c r="C1882" s="3">
        <v>73.25</v>
      </c>
      <c r="D1882" s="3">
        <v>72.25</v>
      </c>
      <c r="E1882" s="3">
        <v>73.25</v>
      </c>
      <c r="F1882" s="3">
        <v>76</v>
      </c>
      <c r="G1882" s="3">
        <v>73.2</v>
      </c>
    </row>
    <row r="1883" spans="1:7" x14ac:dyDescent="0.3">
      <c r="A1883" s="6">
        <v>40542</v>
      </c>
      <c r="B1883" s="3">
        <v>74</v>
      </c>
      <c r="C1883" s="3">
        <v>75.5</v>
      </c>
      <c r="D1883" s="3">
        <v>74</v>
      </c>
      <c r="E1883" s="3">
        <v>74.8</v>
      </c>
      <c r="F1883" s="3">
        <v>261</v>
      </c>
      <c r="G1883" s="3">
        <v>74.599999999999994</v>
      </c>
    </row>
    <row r="1884" spans="1:7" x14ac:dyDescent="0.3">
      <c r="A1884" s="6">
        <v>40546</v>
      </c>
      <c r="B1884" s="3">
        <v>54.5</v>
      </c>
      <c r="C1884" s="3">
        <v>54.5</v>
      </c>
      <c r="D1884" s="3">
        <v>53.5</v>
      </c>
      <c r="E1884" s="3">
        <v>53.75</v>
      </c>
      <c r="F1884" s="3">
        <v>45</v>
      </c>
      <c r="G1884" s="3">
        <v>53.5</v>
      </c>
    </row>
    <row r="1885" spans="1:7" x14ac:dyDescent="0.3">
      <c r="A1885" s="6">
        <v>40547</v>
      </c>
      <c r="B1885" s="3">
        <v>52</v>
      </c>
      <c r="C1885" s="3">
        <v>53</v>
      </c>
      <c r="D1885" s="3">
        <v>52</v>
      </c>
      <c r="E1885" s="3">
        <v>53</v>
      </c>
      <c r="F1885" s="3">
        <v>24</v>
      </c>
      <c r="G1885" s="3">
        <v>53</v>
      </c>
    </row>
    <row r="1886" spans="1:7" x14ac:dyDescent="0.3">
      <c r="A1886" s="6">
        <v>40548</v>
      </c>
      <c r="B1886" s="3">
        <v>51</v>
      </c>
      <c r="C1886" s="3">
        <v>51.75</v>
      </c>
      <c r="D1886" s="3">
        <v>50</v>
      </c>
      <c r="E1886" s="3">
        <v>50</v>
      </c>
      <c r="F1886" s="3">
        <v>60</v>
      </c>
      <c r="G1886" s="3">
        <v>50</v>
      </c>
    </row>
    <row r="1887" spans="1:7" x14ac:dyDescent="0.3">
      <c r="A1887" s="6">
        <v>40549</v>
      </c>
      <c r="B1887" s="3">
        <v>51.5</v>
      </c>
      <c r="C1887" s="3">
        <v>52.95</v>
      </c>
      <c r="D1887" s="3">
        <v>51.5</v>
      </c>
      <c r="E1887" s="3">
        <v>52.25</v>
      </c>
      <c r="F1887" s="3">
        <v>53</v>
      </c>
      <c r="G1887" s="3">
        <v>52.5</v>
      </c>
    </row>
    <row r="1888" spans="1:7" x14ac:dyDescent="0.3">
      <c r="A1888" s="6">
        <v>40550</v>
      </c>
      <c r="B1888" s="3">
        <v>51.51</v>
      </c>
      <c r="C1888" s="3">
        <v>52</v>
      </c>
      <c r="D1888" s="3">
        <v>51.25</v>
      </c>
      <c r="E1888" s="3">
        <v>52</v>
      </c>
      <c r="F1888" s="3">
        <v>40</v>
      </c>
      <c r="G1888" s="3">
        <v>52</v>
      </c>
    </row>
    <row r="1889" spans="1:7" x14ac:dyDescent="0.3">
      <c r="A1889" s="6">
        <v>40553</v>
      </c>
      <c r="B1889" s="3">
        <v>52.5</v>
      </c>
      <c r="C1889" s="3">
        <v>53.5</v>
      </c>
      <c r="D1889" s="3">
        <v>51.85</v>
      </c>
      <c r="E1889" s="3">
        <v>53.5</v>
      </c>
      <c r="F1889" s="3">
        <v>65</v>
      </c>
      <c r="G1889" s="3">
        <v>53.5</v>
      </c>
    </row>
    <row r="1890" spans="1:7" x14ac:dyDescent="0.3">
      <c r="A1890" s="6">
        <v>40554</v>
      </c>
      <c r="B1890" s="3">
        <v>54</v>
      </c>
      <c r="C1890" s="3">
        <v>54.75</v>
      </c>
      <c r="D1890" s="3">
        <v>54</v>
      </c>
      <c r="E1890" s="3">
        <v>54.75</v>
      </c>
      <c r="F1890" s="3">
        <v>41</v>
      </c>
      <c r="G1890" s="3">
        <v>54.75</v>
      </c>
    </row>
    <row r="1891" spans="1:7" x14ac:dyDescent="0.3">
      <c r="A1891" s="6">
        <v>40555</v>
      </c>
      <c r="B1891" s="3">
        <v>54</v>
      </c>
      <c r="C1891" s="3">
        <v>54</v>
      </c>
      <c r="D1891" s="3">
        <v>51.75</v>
      </c>
      <c r="E1891" s="3">
        <v>52.5</v>
      </c>
      <c r="F1891" s="3">
        <v>188</v>
      </c>
      <c r="G1891" s="3">
        <v>52.5</v>
      </c>
    </row>
    <row r="1892" spans="1:7" x14ac:dyDescent="0.3">
      <c r="A1892" s="6">
        <v>40556</v>
      </c>
      <c r="B1892" s="3">
        <v>51.25</v>
      </c>
      <c r="C1892" s="3">
        <v>52.44</v>
      </c>
      <c r="D1892" s="3">
        <v>50.76</v>
      </c>
      <c r="E1892" s="3">
        <v>50.9</v>
      </c>
      <c r="F1892" s="3">
        <v>207</v>
      </c>
      <c r="G1892" s="3">
        <v>50.9</v>
      </c>
    </row>
    <row r="1893" spans="1:7" x14ac:dyDescent="0.3">
      <c r="A1893" s="6">
        <v>40557</v>
      </c>
      <c r="B1893" s="3">
        <v>50.8</v>
      </c>
      <c r="C1893" s="3">
        <v>51.65</v>
      </c>
      <c r="D1893" s="3">
        <v>50.75</v>
      </c>
      <c r="E1893" s="3">
        <v>50.75</v>
      </c>
      <c r="F1893" s="3">
        <v>163</v>
      </c>
      <c r="G1893" s="3">
        <v>50.43</v>
      </c>
    </row>
    <row r="1894" spans="1:7" x14ac:dyDescent="0.3">
      <c r="A1894" s="6">
        <v>40560</v>
      </c>
      <c r="B1894" s="3">
        <v>51</v>
      </c>
      <c r="C1894" s="3">
        <v>51.2</v>
      </c>
      <c r="D1894" s="3">
        <v>49</v>
      </c>
      <c r="E1894" s="3">
        <v>49</v>
      </c>
      <c r="F1894" s="3">
        <v>140</v>
      </c>
      <c r="G1894" s="3">
        <v>49.4</v>
      </c>
    </row>
    <row r="1895" spans="1:7" x14ac:dyDescent="0.3">
      <c r="A1895" s="6">
        <v>40561</v>
      </c>
      <c r="B1895" s="3">
        <v>50.35</v>
      </c>
      <c r="C1895" s="3">
        <v>50.35</v>
      </c>
      <c r="D1895" s="3">
        <v>49.1</v>
      </c>
      <c r="E1895" s="3">
        <v>50</v>
      </c>
      <c r="F1895" s="3">
        <v>52</v>
      </c>
      <c r="G1895" s="3">
        <v>50</v>
      </c>
    </row>
    <row r="1896" spans="1:7" x14ac:dyDescent="0.3">
      <c r="A1896" s="6">
        <v>40562</v>
      </c>
      <c r="B1896" s="3">
        <v>51</v>
      </c>
      <c r="C1896" s="3">
        <v>51.8</v>
      </c>
      <c r="D1896" s="3">
        <v>50.5</v>
      </c>
      <c r="E1896" s="3">
        <v>51.8</v>
      </c>
      <c r="F1896" s="3">
        <v>19</v>
      </c>
      <c r="G1896" s="3">
        <v>51.8</v>
      </c>
    </row>
    <row r="1897" spans="1:7" x14ac:dyDescent="0.3">
      <c r="A1897" s="6">
        <v>40563</v>
      </c>
      <c r="B1897" s="3">
        <v>52</v>
      </c>
      <c r="C1897" s="3">
        <v>53</v>
      </c>
      <c r="D1897" s="3">
        <v>52</v>
      </c>
      <c r="E1897" s="3">
        <v>52.65</v>
      </c>
      <c r="F1897" s="3">
        <v>62</v>
      </c>
      <c r="G1897" s="3">
        <v>53</v>
      </c>
    </row>
    <row r="1898" spans="1:7" x14ac:dyDescent="0.3">
      <c r="A1898" s="6">
        <v>40564</v>
      </c>
      <c r="B1898" s="3">
        <v>51.5</v>
      </c>
      <c r="C1898" s="3">
        <v>52</v>
      </c>
      <c r="D1898" s="3">
        <v>50.3</v>
      </c>
      <c r="E1898" s="3">
        <v>51.5</v>
      </c>
      <c r="F1898" s="3">
        <v>38</v>
      </c>
      <c r="G1898" s="3">
        <v>51.5</v>
      </c>
    </row>
    <row r="1899" spans="1:7" x14ac:dyDescent="0.3">
      <c r="A1899" s="6">
        <v>40567</v>
      </c>
      <c r="B1899" s="3">
        <v>52.25</v>
      </c>
      <c r="C1899" s="3">
        <v>52.25</v>
      </c>
      <c r="D1899" s="3">
        <v>52</v>
      </c>
      <c r="E1899" s="3">
        <v>52</v>
      </c>
      <c r="F1899" s="3">
        <v>17</v>
      </c>
      <c r="G1899" s="3">
        <v>52.25</v>
      </c>
    </row>
    <row r="1900" spans="1:7" x14ac:dyDescent="0.3">
      <c r="A1900" s="6">
        <v>40568</v>
      </c>
      <c r="B1900" s="3">
        <v>50.95</v>
      </c>
      <c r="C1900" s="3">
        <v>50.95</v>
      </c>
      <c r="D1900" s="3">
        <v>49</v>
      </c>
      <c r="E1900" s="3">
        <v>49.25</v>
      </c>
      <c r="F1900" s="3">
        <v>117</v>
      </c>
      <c r="G1900" s="3">
        <v>49.33</v>
      </c>
    </row>
    <row r="1901" spans="1:7" x14ac:dyDescent="0.3">
      <c r="A1901" s="6">
        <v>40569</v>
      </c>
      <c r="B1901" s="3">
        <v>49.5</v>
      </c>
      <c r="C1901" s="3">
        <v>49.5</v>
      </c>
      <c r="D1901" s="3">
        <v>47.56</v>
      </c>
      <c r="E1901" s="3">
        <v>48.2</v>
      </c>
      <c r="F1901" s="3">
        <v>39</v>
      </c>
      <c r="G1901" s="3">
        <v>48.4</v>
      </c>
    </row>
    <row r="1902" spans="1:7" x14ac:dyDescent="0.3">
      <c r="A1902" s="6">
        <v>40570</v>
      </c>
      <c r="B1902" s="3">
        <v>48.6</v>
      </c>
      <c r="C1902" s="3">
        <v>49</v>
      </c>
      <c r="D1902" s="3">
        <v>48.5</v>
      </c>
      <c r="E1902" s="3">
        <v>48.95</v>
      </c>
      <c r="F1902" s="3">
        <v>8</v>
      </c>
      <c r="G1902" s="3">
        <v>48.9</v>
      </c>
    </row>
    <row r="1903" spans="1:7" x14ac:dyDescent="0.3">
      <c r="A1903" s="6">
        <v>40571</v>
      </c>
      <c r="B1903" s="3">
        <v>49</v>
      </c>
      <c r="C1903" s="3">
        <v>49</v>
      </c>
      <c r="D1903" s="3">
        <v>47.61</v>
      </c>
      <c r="E1903" s="3">
        <v>48.5</v>
      </c>
      <c r="F1903" s="3">
        <v>73</v>
      </c>
      <c r="G1903" s="3">
        <v>48.5</v>
      </c>
    </row>
    <row r="1904" spans="1:7" x14ac:dyDescent="0.3">
      <c r="A1904" s="6">
        <v>40574</v>
      </c>
      <c r="B1904" s="3">
        <v>48.6</v>
      </c>
      <c r="C1904" s="3">
        <v>48.6</v>
      </c>
      <c r="D1904" s="3">
        <v>48.6</v>
      </c>
      <c r="E1904" s="3">
        <v>48.6</v>
      </c>
      <c r="F1904" s="3">
        <v>2</v>
      </c>
      <c r="G1904" s="3">
        <v>48.6</v>
      </c>
    </row>
    <row r="1905" spans="1:7" x14ac:dyDescent="0.3">
      <c r="A1905" s="6">
        <v>40575</v>
      </c>
      <c r="B1905" s="3">
        <v>47.8</v>
      </c>
      <c r="C1905" s="3">
        <v>47.8</v>
      </c>
      <c r="D1905" s="3">
        <v>47.3</v>
      </c>
      <c r="E1905" s="3">
        <v>47.3</v>
      </c>
      <c r="F1905" s="3">
        <v>33</v>
      </c>
      <c r="G1905" s="3">
        <v>47.3</v>
      </c>
    </row>
    <row r="1906" spans="1:7" x14ac:dyDescent="0.3">
      <c r="A1906" s="6">
        <v>40576</v>
      </c>
      <c r="B1906" s="3">
        <v>49</v>
      </c>
      <c r="C1906" s="3">
        <v>49.9</v>
      </c>
      <c r="D1906" s="3">
        <v>49</v>
      </c>
      <c r="E1906" s="3">
        <v>49.8</v>
      </c>
      <c r="F1906" s="3">
        <v>69</v>
      </c>
      <c r="G1906" s="3">
        <v>49.9</v>
      </c>
    </row>
    <row r="1907" spans="1:7" x14ac:dyDescent="0.3">
      <c r="A1907" s="6">
        <v>40577</v>
      </c>
      <c r="B1907" s="3">
        <v>51</v>
      </c>
      <c r="C1907" s="3">
        <v>52.25</v>
      </c>
      <c r="D1907" s="3">
        <v>51</v>
      </c>
      <c r="E1907" s="3">
        <v>51.7</v>
      </c>
      <c r="F1907" s="3">
        <v>103</v>
      </c>
      <c r="G1907" s="3">
        <v>51.8</v>
      </c>
    </row>
    <row r="1908" spans="1:7" x14ac:dyDescent="0.3">
      <c r="A1908" s="6">
        <v>40578</v>
      </c>
      <c r="B1908" s="3">
        <v>52.25</v>
      </c>
      <c r="C1908" s="3">
        <v>52.34</v>
      </c>
      <c r="D1908" s="3">
        <v>51.5</v>
      </c>
      <c r="E1908" s="3">
        <v>51.7</v>
      </c>
      <c r="F1908" s="3">
        <v>67</v>
      </c>
      <c r="G1908" s="3">
        <v>51.95</v>
      </c>
    </row>
    <row r="1909" spans="1:7" x14ac:dyDescent="0.3">
      <c r="A1909" s="6">
        <v>40581</v>
      </c>
      <c r="B1909" s="3">
        <v>51.7</v>
      </c>
      <c r="C1909" s="3">
        <v>52</v>
      </c>
      <c r="D1909" s="3">
        <v>51.5</v>
      </c>
      <c r="E1909" s="3">
        <v>51.69</v>
      </c>
      <c r="F1909" s="3">
        <v>23</v>
      </c>
      <c r="G1909" s="3">
        <v>51.15</v>
      </c>
    </row>
    <row r="1910" spans="1:7" x14ac:dyDescent="0.3">
      <c r="A1910" s="6">
        <v>40582</v>
      </c>
      <c r="B1910" s="3">
        <v>48.5</v>
      </c>
      <c r="C1910" s="3">
        <v>48.5</v>
      </c>
      <c r="D1910" s="3">
        <v>48.5</v>
      </c>
      <c r="E1910" s="3">
        <v>48.5</v>
      </c>
      <c r="F1910" s="3">
        <v>6</v>
      </c>
      <c r="G1910" s="3">
        <v>49.38</v>
      </c>
    </row>
    <row r="1911" spans="1:7" x14ac:dyDescent="0.3">
      <c r="A1911" s="6">
        <v>40583</v>
      </c>
      <c r="B1911" s="3">
        <v>50.99</v>
      </c>
      <c r="C1911" s="3">
        <v>50.99</v>
      </c>
      <c r="D1911" s="3">
        <v>48.01</v>
      </c>
      <c r="E1911" s="3">
        <v>48.5</v>
      </c>
      <c r="F1911" s="3">
        <v>21</v>
      </c>
      <c r="G1911" s="3">
        <v>48.5</v>
      </c>
    </row>
    <row r="1912" spans="1:7" x14ac:dyDescent="0.3">
      <c r="A1912" s="6">
        <v>40584</v>
      </c>
      <c r="B1912" s="3">
        <v>47.75</v>
      </c>
      <c r="C1912" s="3">
        <v>49</v>
      </c>
      <c r="D1912" s="3">
        <v>47.75</v>
      </c>
      <c r="E1912" s="3">
        <v>48.35</v>
      </c>
      <c r="F1912" s="3">
        <v>17</v>
      </c>
      <c r="G1912" s="3">
        <v>48.35</v>
      </c>
    </row>
    <row r="1913" spans="1:7" x14ac:dyDescent="0.3">
      <c r="A1913" s="6">
        <v>40585</v>
      </c>
      <c r="B1913" s="3">
        <v>50.45</v>
      </c>
      <c r="C1913" s="3">
        <v>50.5</v>
      </c>
      <c r="D1913" s="3">
        <v>50</v>
      </c>
      <c r="E1913" s="3">
        <v>50.3</v>
      </c>
      <c r="F1913" s="3">
        <v>50</v>
      </c>
      <c r="G1913" s="3">
        <v>50.3</v>
      </c>
    </row>
    <row r="1914" spans="1:7" x14ac:dyDescent="0.3">
      <c r="A1914" s="6">
        <v>40588</v>
      </c>
      <c r="B1914" s="3">
        <v>50.75</v>
      </c>
      <c r="C1914" s="3">
        <v>50.75</v>
      </c>
      <c r="D1914" s="3">
        <v>49</v>
      </c>
      <c r="E1914" s="3">
        <v>49</v>
      </c>
      <c r="F1914" s="3">
        <v>12</v>
      </c>
      <c r="G1914" s="3">
        <v>49.58</v>
      </c>
    </row>
    <row r="1915" spans="1:7" x14ac:dyDescent="0.3">
      <c r="A1915" s="6">
        <v>40589</v>
      </c>
      <c r="B1915" s="3">
        <v>50.25</v>
      </c>
      <c r="C1915" s="3">
        <v>50.7</v>
      </c>
      <c r="D1915" s="3">
        <v>50.25</v>
      </c>
      <c r="E1915" s="3">
        <v>50.55</v>
      </c>
      <c r="F1915" s="3">
        <v>34</v>
      </c>
      <c r="G1915" s="3">
        <v>50.55</v>
      </c>
    </row>
    <row r="1916" spans="1:7" x14ac:dyDescent="0.3">
      <c r="A1916" s="6">
        <v>40590</v>
      </c>
      <c r="B1916" s="3">
        <v>50.5</v>
      </c>
      <c r="C1916" s="3">
        <v>50.74</v>
      </c>
      <c r="D1916" s="3">
        <v>50.15</v>
      </c>
      <c r="E1916" s="3">
        <v>50.15</v>
      </c>
      <c r="F1916" s="3">
        <v>15</v>
      </c>
      <c r="G1916" s="3">
        <v>50.15</v>
      </c>
    </row>
    <row r="1917" spans="1:7" x14ac:dyDescent="0.3">
      <c r="A1917" s="6">
        <v>40591</v>
      </c>
      <c r="B1917" s="3">
        <v>50.85</v>
      </c>
      <c r="C1917" s="3">
        <v>50.85</v>
      </c>
      <c r="D1917" s="3">
        <v>50.85</v>
      </c>
      <c r="E1917" s="3">
        <v>50.85</v>
      </c>
      <c r="F1917" s="3">
        <v>0</v>
      </c>
      <c r="G1917" s="3">
        <v>50.85</v>
      </c>
    </row>
    <row r="1918" spans="1:7" x14ac:dyDescent="0.3">
      <c r="A1918" s="6">
        <v>40592</v>
      </c>
      <c r="B1918" s="3">
        <v>48.68</v>
      </c>
      <c r="C1918" s="3">
        <v>48.68</v>
      </c>
      <c r="D1918" s="3">
        <v>48.68</v>
      </c>
      <c r="E1918" s="3">
        <v>48.68</v>
      </c>
      <c r="F1918" s="3">
        <v>0</v>
      </c>
      <c r="G1918" s="3">
        <v>48.68</v>
      </c>
    </row>
    <row r="1919" spans="1:7" x14ac:dyDescent="0.3">
      <c r="A1919" s="6">
        <v>40595</v>
      </c>
      <c r="B1919" s="3">
        <v>48.98</v>
      </c>
      <c r="C1919" s="3">
        <v>48.98</v>
      </c>
      <c r="D1919" s="3">
        <v>48.98</v>
      </c>
      <c r="E1919" s="3">
        <v>48.98</v>
      </c>
      <c r="F1919" s="3">
        <v>0</v>
      </c>
      <c r="G1919" s="3">
        <v>48.98</v>
      </c>
    </row>
    <row r="1920" spans="1:7" x14ac:dyDescent="0.3">
      <c r="A1920" s="6">
        <v>40596</v>
      </c>
      <c r="B1920" s="3">
        <v>50.25</v>
      </c>
      <c r="C1920" s="3">
        <v>50.6</v>
      </c>
      <c r="D1920" s="3">
        <v>50.25</v>
      </c>
      <c r="E1920" s="3">
        <v>50.6</v>
      </c>
      <c r="F1920" s="3">
        <v>6</v>
      </c>
      <c r="G1920" s="3">
        <v>50.6</v>
      </c>
    </row>
    <row r="1921" spans="1:7" x14ac:dyDescent="0.3">
      <c r="A1921" s="6">
        <v>40597</v>
      </c>
      <c r="B1921" s="3">
        <v>50.7</v>
      </c>
      <c r="C1921" s="3">
        <v>50.85</v>
      </c>
      <c r="D1921" s="3">
        <v>50.65</v>
      </c>
      <c r="E1921" s="3">
        <v>50.65</v>
      </c>
      <c r="F1921" s="3">
        <v>25</v>
      </c>
      <c r="G1921" s="3">
        <v>50.65</v>
      </c>
    </row>
    <row r="1922" spans="1:7" x14ac:dyDescent="0.3">
      <c r="A1922" s="6">
        <v>40598</v>
      </c>
      <c r="B1922" s="3">
        <v>51.9</v>
      </c>
      <c r="C1922" s="3">
        <v>51.9</v>
      </c>
      <c r="D1922" s="3">
        <v>51.4</v>
      </c>
      <c r="E1922" s="3">
        <v>51.4</v>
      </c>
      <c r="F1922" s="3">
        <v>6</v>
      </c>
      <c r="G1922" s="3">
        <v>51.4</v>
      </c>
    </row>
    <row r="1923" spans="1:7" x14ac:dyDescent="0.3">
      <c r="A1923" s="6">
        <v>40599</v>
      </c>
      <c r="B1923" s="3">
        <v>51.75</v>
      </c>
      <c r="C1923" s="3">
        <v>51.75</v>
      </c>
      <c r="D1923" s="3">
        <v>51.65</v>
      </c>
      <c r="E1923" s="3">
        <v>51.65</v>
      </c>
      <c r="F1923" s="3">
        <v>11</v>
      </c>
      <c r="G1923" s="3">
        <v>51.65</v>
      </c>
    </row>
    <row r="1924" spans="1:7" x14ac:dyDescent="0.3">
      <c r="A1924" s="6">
        <v>40602</v>
      </c>
      <c r="B1924" s="3">
        <v>50.25</v>
      </c>
      <c r="C1924" s="3">
        <v>50.25</v>
      </c>
      <c r="D1924" s="3">
        <v>50.15</v>
      </c>
      <c r="E1924" s="3">
        <v>50.15</v>
      </c>
      <c r="F1924" s="3">
        <v>62</v>
      </c>
      <c r="G1924" s="3">
        <v>50.15</v>
      </c>
    </row>
    <row r="1925" spans="1:7" x14ac:dyDescent="0.3">
      <c r="A1925" s="6">
        <v>40603</v>
      </c>
      <c r="B1925" s="3">
        <v>48</v>
      </c>
      <c r="C1925" s="3">
        <v>48.25</v>
      </c>
      <c r="D1925" s="3">
        <v>48</v>
      </c>
      <c r="E1925" s="3">
        <v>48</v>
      </c>
      <c r="F1925" s="3">
        <v>19</v>
      </c>
      <c r="G1925" s="3">
        <v>48.28</v>
      </c>
    </row>
    <row r="1926" spans="1:7" x14ac:dyDescent="0.3">
      <c r="A1926" s="6">
        <v>40604</v>
      </c>
      <c r="B1926" s="3">
        <v>48.2</v>
      </c>
      <c r="C1926" s="3">
        <v>48.2</v>
      </c>
      <c r="D1926" s="3">
        <v>48.2</v>
      </c>
      <c r="E1926" s="3">
        <v>48.2</v>
      </c>
      <c r="F1926" s="3">
        <v>9</v>
      </c>
      <c r="G1926" s="3">
        <v>48.2</v>
      </c>
    </row>
    <row r="1927" spans="1:7" x14ac:dyDescent="0.3">
      <c r="A1927" s="6">
        <v>40605</v>
      </c>
      <c r="B1927" s="3">
        <v>48.8</v>
      </c>
      <c r="C1927" s="3">
        <v>49.05</v>
      </c>
      <c r="D1927" s="3">
        <v>48.8</v>
      </c>
      <c r="E1927" s="3">
        <v>49</v>
      </c>
      <c r="F1927" s="3">
        <v>27</v>
      </c>
      <c r="G1927" s="3">
        <v>49.05</v>
      </c>
    </row>
    <row r="1928" spans="1:7" x14ac:dyDescent="0.3">
      <c r="A1928" s="6">
        <v>40606</v>
      </c>
      <c r="B1928" s="3">
        <v>49.95</v>
      </c>
      <c r="C1928" s="3">
        <v>49.95</v>
      </c>
      <c r="D1928" s="3">
        <v>49.95</v>
      </c>
      <c r="E1928" s="3">
        <v>49.95</v>
      </c>
      <c r="F1928" s="3">
        <v>0</v>
      </c>
      <c r="G1928" s="3">
        <v>49.95</v>
      </c>
    </row>
    <row r="1929" spans="1:7" x14ac:dyDescent="0.3">
      <c r="A1929" s="6">
        <v>40609</v>
      </c>
      <c r="B1929" s="3">
        <v>50</v>
      </c>
      <c r="C1929" s="3">
        <v>50.55</v>
      </c>
      <c r="D1929" s="3">
        <v>50</v>
      </c>
      <c r="E1929" s="3">
        <v>50.55</v>
      </c>
      <c r="F1929" s="3">
        <v>24</v>
      </c>
      <c r="G1929" s="3">
        <v>50.55</v>
      </c>
    </row>
    <row r="1930" spans="1:7" x14ac:dyDescent="0.3">
      <c r="A1930" s="6">
        <v>40610</v>
      </c>
      <c r="B1930" s="3">
        <v>50</v>
      </c>
      <c r="C1930" s="3">
        <v>50.25</v>
      </c>
      <c r="D1930" s="3">
        <v>50</v>
      </c>
      <c r="E1930" s="3">
        <v>50.1</v>
      </c>
      <c r="F1930" s="3">
        <v>32</v>
      </c>
      <c r="G1930" s="3">
        <v>50.25</v>
      </c>
    </row>
    <row r="1931" spans="1:7" x14ac:dyDescent="0.3">
      <c r="A1931" s="6">
        <v>40611</v>
      </c>
      <c r="B1931" s="3">
        <v>49.75</v>
      </c>
      <c r="C1931" s="3">
        <v>49.75</v>
      </c>
      <c r="D1931" s="3">
        <v>49.75</v>
      </c>
      <c r="E1931" s="3">
        <v>49.75</v>
      </c>
      <c r="F1931" s="3">
        <v>1</v>
      </c>
      <c r="G1931" s="3">
        <v>49.75</v>
      </c>
    </row>
    <row r="1932" spans="1:7" x14ac:dyDescent="0.3">
      <c r="A1932" s="6">
        <v>40612</v>
      </c>
      <c r="B1932" s="3">
        <v>49.75</v>
      </c>
      <c r="C1932" s="3">
        <v>49.75</v>
      </c>
      <c r="D1932" s="3">
        <v>49.75</v>
      </c>
      <c r="E1932" s="3">
        <v>49.75</v>
      </c>
      <c r="F1932" s="3">
        <v>2</v>
      </c>
      <c r="G1932" s="3">
        <v>50.06</v>
      </c>
    </row>
    <row r="1933" spans="1:7" x14ac:dyDescent="0.3">
      <c r="A1933" s="6">
        <v>40613</v>
      </c>
      <c r="B1933" s="3">
        <v>50.81</v>
      </c>
      <c r="C1933" s="3">
        <v>50.81</v>
      </c>
      <c r="D1933" s="3">
        <v>50.51</v>
      </c>
      <c r="E1933" s="3">
        <v>50.6</v>
      </c>
      <c r="F1933" s="3">
        <v>20</v>
      </c>
      <c r="G1933" s="3">
        <v>50.6</v>
      </c>
    </row>
    <row r="1934" spans="1:7" x14ac:dyDescent="0.3">
      <c r="A1934" s="6">
        <v>40616</v>
      </c>
      <c r="B1934" s="3">
        <v>51.4</v>
      </c>
      <c r="C1934" s="3">
        <v>53.4</v>
      </c>
      <c r="D1934" s="3">
        <v>51.4</v>
      </c>
      <c r="E1934" s="3">
        <v>53.4</v>
      </c>
      <c r="F1934" s="3">
        <v>20</v>
      </c>
      <c r="G1934" s="3">
        <v>53.4</v>
      </c>
    </row>
    <row r="1935" spans="1:7" x14ac:dyDescent="0.3">
      <c r="A1935" s="6">
        <v>40617</v>
      </c>
      <c r="B1935" s="3">
        <v>53.5</v>
      </c>
      <c r="C1935" s="3">
        <v>56.5</v>
      </c>
      <c r="D1935" s="3">
        <v>53.5</v>
      </c>
      <c r="E1935" s="3">
        <v>56.5</v>
      </c>
      <c r="F1935" s="3">
        <v>22</v>
      </c>
      <c r="G1935" s="3">
        <v>56.3</v>
      </c>
    </row>
    <row r="1936" spans="1:7" x14ac:dyDescent="0.3">
      <c r="A1936" s="6">
        <v>40618</v>
      </c>
      <c r="B1936" s="3">
        <v>54.5</v>
      </c>
      <c r="C1936" s="3">
        <v>54.5</v>
      </c>
      <c r="D1936" s="3">
        <v>54.5</v>
      </c>
      <c r="E1936" s="3">
        <v>54.5</v>
      </c>
      <c r="F1936" s="3">
        <v>7</v>
      </c>
      <c r="G1936" s="3">
        <v>54.5</v>
      </c>
    </row>
    <row r="1937" spans="1:7" x14ac:dyDescent="0.3">
      <c r="A1937" s="6">
        <v>40619</v>
      </c>
      <c r="B1937" s="3">
        <v>54.25</v>
      </c>
      <c r="C1937" s="3">
        <v>54.25</v>
      </c>
      <c r="D1937" s="3">
        <v>54.25</v>
      </c>
      <c r="E1937" s="3">
        <v>54.25</v>
      </c>
      <c r="F1937" s="3">
        <v>2</v>
      </c>
      <c r="G1937" s="3">
        <v>54.25</v>
      </c>
    </row>
    <row r="1938" spans="1:7" x14ac:dyDescent="0.3">
      <c r="A1938" s="6">
        <v>40620</v>
      </c>
      <c r="B1938" s="3">
        <v>54.75</v>
      </c>
      <c r="C1938" s="3">
        <v>54.75</v>
      </c>
      <c r="D1938" s="3">
        <v>54.75</v>
      </c>
      <c r="E1938" s="3">
        <v>54.75</v>
      </c>
      <c r="F1938" s="3">
        <v>0</v>
      </c>
      <c r="G1938" s="3">
        <v>54.75</v>
      </c>
    </row>
    <row r="1939" spans="1:7" x14ac:dyDescent="0.3">
      <c r="A1939" s="6">
        <v>40623</v>
      </c>
      <c r="B1939" s="3">
        <v>53</v>
      </c>
      <c r="C1939" s="3">
        <v>53</v>
      </c>
      <c r="D1939" s="3">
        <v>53</v>
      </c>
      <c r="E1939" s="3">
        <v>53</v>
      </c>
      <c r="F1939" s="3">
        <v>0</v>
      </c>
      <c r="G1939" s="3">
        <v>53</v>
      </c>
    </row>
    <row r="1940" spans="1:7" x14ac:dyDescent="0.3">
      <c r="A1940" s="6">
        <v>40624</v>
      </c>
      <c r="B1940" s="3">
        <v>51.9</v>
      </c>
      <c r="C1940" s="3">
        <v>51.9</v>
      </c>
      <c r="D1940" s="3">
        <v>51</v>
      </c>
      <c r="E1940" s="3">
        <v>51.1</v>
      </c>
      <c r="F1940" s="3">
        <v>30</v>
      </c>
      <c r="G1940" s="3">
        <v>51.1</v>
      </c>
    </row>
    <row r="1941" spans="1:7" x14ac:dyDescent="0.3">
      <c r="A1941" s="6">
        <v>40625</v>
      </c>
      <c r="B1941" s="3">
        <v>51.7</v>
      </c>
      <c r="C1941" s="3">
        <v>52.25</v>
      </c>
      <c r="D1941" s="3">
        <v>51.7</v>
      </c>
      <c r="E1941" s="3">
        <v>52.25</v>
      </c>
      <c r="F1941" s="3">
        <v>29</v>
      </c>
      <c r="G1941" s="3">
        <v>52.25</v>
      </c>
    </row>
    <row r="1942" spans="1:7" x14ac:dyDescent="0.3">
      <c r="A1942" s="6">
        <v>40626</v>
      </c>
      <c r="B1942" s="3">
        <v>51.75</v>
      </c>
      <c r="C1942" s="3">
        <v>51.75</v>
      </c>
      <c r="D1942" s="3">
        <v>51.6</v>
      </c>
      <c r="E1942" s="3">
        <v>51.7</v>
      </c>
      <c r="F1942" s="3">
        <v>29</v>
      </c>
      <c r="G1942" s="3">
        <v>51.7</v>
      </c>
    </row>
    <row r="1943" spans="1:7" x14ac:dyDescent="0.3">
      <c r="A1943" s="6">
        <v>40627</v>
      </c>
      <c r="B1943" s="3">
        <v>52.63</v>
      </c>
      <c r="C1943" s="3">
        <v>52.63</v>
      </c>
      <c r="D1943" s="3">
        <v>52.63</v>
      </c>
      <c r="E1943" s="3">
        <v>52.63</v>
      </c>
      <c r="F1943" s="3">
        <v>0</v>
      </c>
      <c r="G1943" s="3">
        <v>52.63</v>
      </c>
    </row>
    <row r="1944" spans="1:7" x14ac:dyDescent="0.3">
      <c r="A1944" s="6">
        <v>40630</v>
      </c>
      <c r="B1944" s="3">
        <v>52.15</v>
      </c>
      <c r="C1944" s="3">
        <v>52.15</v>
      </c>
      <c r="D1944" s="3">
        <v>52.15</v>
      </c>
      <c r="E1944" s="3">
        <v>52.15</v>
      </c>
      <c r="F1944" s="3">
        <v>2</v>
      </c>
      <c r="G1944" s="3">
        <v>52.15</v>
      </c>
    </row>
    <row r="1945" spans="1:7" x14ac:dyDescent="0.3">
      <c r="A1945" s="6">
        <v>40631</v>
      </c>
      <c r="B1945" s="3">
        <v>52.4</v>
      </c>
      <c r="C1945" s="3">
        <v>52.4</v>
      </c>
      <c r="D1945" s="3">
        <v>52</v>
      </c>
      <c r="E1945" s="3">
        <v>52.1</v>
      </c>
      <c r="F1945" s="3">
        <v>21</v>
      </c>
      <c r="G1945" s="3">
        <v>52.1</v>
      </c>
    </row>
    <row r="1946" spans="1:7" x14ac:dyDescent="0.3">
      <c r="A1946" s="6">
        <v>40632</v>
      </c>
      <c r="B1946" s="3">
        <v>51.4</v>
      </c>
      <c r="C1946" s="3">
        <v>51.4</v>
      </c>
      <c r="D1946" s="3">
        <v>51</v>
      </c>
      <c r="E1946" s="3">
        <v>51</v>
      </c>
      <c r="F1946" s="3">
        <v>4</v>
      </c>
      <c r="G1946" s="3">
        <v>51</v>
      </c>
    </row>
    <row r="1947" spans="1:7" x14ac:dyDescent="0.3">
      <c r="A1947" s="6">
        <v>40633</v>
      </c>
      <c r="B1947" s="3">
        <v>52.05</v>
      </c>
      <c r="C1947" s="3">
        <v>53</v>
      </c>
      <c r="D1947" s="3">
        <v>52</v>
      </c>
      <c r="E1947" s="3">
        <v>52.75</v>
      </c>
      <c r="F1947" s="3">
        <v>49</v>
      </c>
      <c r="G1947" s="3">
        <v>52.75</v>
      </c>
    </row>
    <row r="1948" spans="1:7" x14ac:dyDescent="0.3">
      <c r="A1948" s="6">
        <v>40634</v>
      </c>
      <c r="B1948" s="3">
        <v>54.75</v>
      </c>
      <c r="C1948" s="3">
        <v>54.75</v>
      </c>
      <c r="D1948" s="3">
        <v>54.75</v>
      </c>
      <c r="E1948" s="3">
        <v>54.75</v>
      </c>
      <c r="F1948" s="3">
        <v>0</v>
      </c>
      <c r="G1948" s="3">
        <v>54.75</v>
      </c>
    </row>
    <row r="1949" spans="1:7" x14ac:dyDescent="0.3">
      <c r="A1949" s="6">
        <v>40637</v>
      </c>
      <c r="B1949" s="3">
        <v>54.73</v>
      </c>
      <c r="C1949" s="3">
        <v>54.73</v>
      </c>
      <c r="D1949" s="3">
        <v>54.73</v>
      </c>
      <c r="E1949" s="3">
        <v>54.73</v>
      </c>
      <c r="F1949" s="3">
        <v>0</v>
      </c>
      <c r="G1949" s="3">
        <v>54.73</v>
      </c>
    </row>
    <row r="1950" spans="1:7" x14ac:dyDescent="0.3">
      <c r="A1950" s="6">
        <v>40638</v>
      </c>
      <c r="B1950" s="3">
        <v>53.4</v>
      </c>
      <c r="C1950" s="3">
        <v>53.4</v>
      </c>
      <c r="D1950" s="3">
        <v>53.4</v>
      </c>
      <c r="E1950" s="3">
        <v>53.4</v>
      </c>
      <c r="F1950" s="3">
        <v>0</v>
      </c>
      <c r="G1950" s="3">
        <v>53.4</v>
      </c>
    </row>
    <row r="1951" spans="1:7" x14ac:dyDescent="0.3">
      <c r="A1951" s="6">
        <v>40639</v>
      </c>
      <c r="B1951" s="3">
        <v>52.9</v>
      </c>
      <c r="C1951" s="3">
        <v>53.4</v>
      </c>
      <c r="D1951" s="3">
        <v>52.9</v>
      </c>
      <c r="E1951" s="3">
        <v>53.4</v>
      </c>
      <c r="F1951" s="3">
        <v>3</v>
      </c>
      <c r="G1951" s="3">
        <v>53.4</v>
      </c>
    </row>
    <row r="1952" spans="1:7" x14ac:dyDescent="0.3">
      <c r="A1952" s="6">
        <v>40640</v>
      </c>
      <c r="B1952" s="3">
        <v>52.9</v>
      </c>
      <c r="C1952" s="3">
        <v>52.9</v>
      </c>
      <c r="D1952" s="3">
        <v>52.3</v>
      </c>
      <c r="E1952" s="3">
        <v>52.4</v>
      </c>
      <c r="F1952" s="3">
        <v>14</v>
      </c>
      <c r="G1952" s="3">
        <v>52.4</v>
      </c>
    </row>
    <row r="1953" spans="1:7" x14ac:dyDescent="0.3">
      <c r="A1953" s="6">
        <v>40641</v>
      </c>
      <c r="B1953" s="3">
        <v>52.75</v>
      </c>
      <c r="C1953" s="3">
        <v>52.75</v>
      </c>
      <c r="D1953" s="3">
        <v>52.75</v>
      </c>
      <c r="E1953" s="3">
        <v>52.75</v>
      </c>
      <c r="F1953" s="3">
        <v>5</v>
      </c>
      <c r="G1953" s="3">
        <v>52.75</v>
      </c>
    </row>
    <row r="1954" spans="1:7" x14ac:dyDescent="0.3">
      <c r="A1954" s="6">
        <v>40644</v>
      </c>
      <c r="B1954" s="3">
        <v>54.5</v>
      </c>
      <c r="C1954" s="3">
        <v>55</v>
      </c>
      <c r="D1954" s="3">
        <v>54.5</v>
      </c>
      <c r="E1954" s="3">
        <v>55</v>
      </c>
      <c r="F1954" s="3">
        <v>9</v>
      </c>
      <c r="G1954" s="3">
        <v>53.73</v>
      </c>
    </row>
    <row r="1955" spans="1:7" x14ac:dyDescent="0.3">
      <c r="A1955" s="6">
        <v>40645</v>
      </c>
      <c r="B1955" s="3">
        <v>55</v>
      </c>
      <c r="C1955" s="3">
        <v>55</v>
      </c>
      <c r="D1955" s="3">
        <v>55</v>
      </c>
      <c r="E1955" s="3">
        <v>55</v>
      </c>
      <c r="F1955" s="3">
        <v>5</v>
      </c>
      <c r="G1955" s="3">
        <v>54.63</v>
      </c>
    </row>
    <row r="1956" spans="1:7" x14ac:dyDescent="0.3">
      <c r="A1956" s="6">
        <v>40646</v>
      </c>
      <c r="B1956" s="3">
        <v>54.7</v>
      </c>
      <c r="C1956" s="3">
        <v>54.7</v>
      </c>
      <c r="D1956" s="3">
        <v>54.55</v>
      </c>
      <c r="E1956" s="3">
        <v>54.7</v>
      </c>
      <c r="F1956" s="3">
        <v>6</v>
      </c>
      <c r="G1956" s="3">
        <v>54.55</v>
      </c>
    </row>
    <row r="1957" spans="1:7" x14ac:dyDescent="0.3">
      <c r="A1957" s="6">
        <v>40647</v>
      </c>
      <c r="B1957" s="3">
        <v>54.33</v>
      </c>
      <c r="C1957" s="3">
        <v>54.33</v>
      </c>
      <c r="D1957" s="3">
        <v>54.33</v>
      </c>
      <c r="E1957" s="3">
        <v>54.33</v>
      </c>
      <c r="F1957" s="3">
        <v>0</v>
      </c>
      <c r="G1957" s="3">
        <v>54.33</v>
      </c>
    </row>
    <row r="1958" spans="1:7" x14ac:dyDescent="0.3">
      <c r="A1958" s="6">
        <v>40648</v>
      </c>
      <c r="B1958" s="3">
        <v>54.2</v>
      </c>
      <c r="C1958" s="3">
        <v>54.2</v>
      </c>
      <c r="D1958" s="3">
        <v>54.2</v>
      </c>
      <c r="E1958" s="3">
        <v>54.2</v>
      </c>
      <c r="F1958" s="3">
        <v>1</v>
      </c>
      <c r="G1958" s="3">
        <v>54.2</v>
      </c>
    </row>
    <row r="1959" spans="1:7" x14ac:dyDescent="0.3">
      <c r="A1959" s="6">
        <v>40651</v>
      </c>
      <c r="B1959" s="3">
        <v>55.5</v>
      </c>
      <c r="C1959" s="3">
        <v>55.5</v>
      </c>
      <c r="D1959" s="3">
        <v>55.5</v>
      </c>
      <c r="E1959" s="3">
        <v>55.5</v>
      </c>
      <c r="F1959" s="3">
        <v>2</v>
      </c>
      <c r="G1959" s="3">
        <v>55.5</v>
      </c>
    </row>
    <row r="1960" spans="1:7" x14ac:dyDescent="0.3">
      <c r="A1960" s="6">
        <v>40652</v>
      </c>
      <c r="B1960" s="3">
        <v>55.03</v>
      </c>
      <c r="C1960" s="3">
        <v>55.03</v>
      </c>
      <c r="D1960" s="3">
        <v>55.03</v>
      </c>
      <c r="E1960" s="3">
        <v>55.03</v>
      </c>
      <c r="F1960" s="3">
        <v>0</v>
      </c>
      <c r="G1960" s="3">
        <v>55.03</v>
      </c>
    </row>
    <row r="1961" spans="1:7" x14ac:dyDescent="0.3">
      <c r="A1961" s="6">
        <v>40653</v>
      </c>
      <c r="B1961" s="3">
        <v>55.63</v>
      </c>
      <c r="C1961" s="3">
        <v>55.63</v>
      </c>
      <c r="D1961" s="3">
        <v>55.63</v>
      </c>
      <c r="E1961" s="3">
        <v>55.63</v>
      </c>
      <c r="F1961" s="3">
        <v>0</v>
      </c>
      <c r="G1961" s="3">
        <v>55.63</v>
      </c>
    </row>
    <row r="1962" spans="1:7" x14ac:dyDescent="0.3">
      <c r="A1962" s="6">
        <v>40659</v>
      </c>
      <c r="B1962" s="3">
        <v>55.75</v>
      </c>
      <c r="C1962" s="3">
        <v>55.75</v>
      </c>
      <c r="D1962" s="3">
        <v>55.75</v>
      </c>
      <c r="E1962" s="3">
        <v>55.75</v>
      </c>
      <c r="F1962" s="3">
        <v>0</v>
      </c>
      <c r="G1962" s="3">
        <v>55.75</v>
      </c>
    </row>
    <row r="1963" spans="1:7" x14ac:dyDescent="0.3">
      <c r="A1963" s="6">
        <v>40660</v>
      </c>
      <c r="B1963" s="3">
        <v>55.8</v>
      </c>
      <c r="C1963" s="3">
        <v>55.8</v>
      </c>
      <c r="D1963" s="3">
        <v>55.5</v>
      </c>
      <c r="E1963" s="3">
        <v>55.6</v>
      </c>
      <c r="F1963" s="3">
        <v>32</v>
      </c>
      <c r="G1963" s="3">
        <v>55.6</v>
      </c>
    </row>
    <row r="1964" spans="1:7" x14ac:dyDescent="0.3">
      <c r="A1964" s="6">
        <v>40661</v>
      </c>
      <c r="B1964" s="3">
        <v>56.4</v>
      </c>
      <c r="C1964" s="3">
        <v>56.6</v>
      </c>
      <c r="D1964" s="3">
        <v>56.35</v>
      </c>
      <c r="E1964" s="3">
        <v>56.6</v>
      </c>
      <c r="F1964" s="3">
        <v>10</v>
      </c>
      <c r="G1964" s="3">
        <v>56.6</v>
      </c>
    </row>
    <row r="1965" spans="1:7" x14ac:dyDescent="0.3">
      <c r="A1965" s="6">
        <v>40662</v>
      </c>
      <c r="B1965" s="3">
        <v>56.1</v>
      </c>
      <c r="C1965" s="3">
        <v>56.1</v>
      </c>
      <c r="D1965" s="3">
        <v>56.1</v>
      </c>
      <c r="E1965" s="3">
        <v>56.1</v>
      </c>
      <c r="F1965" s="3">
        <v>6</v>
      </c>
      <c r="G1965" s="3">
        <v>56.05</v>
      </c>
    </row>
    <row r="1966" spans="1:7" x14ac:dyDescent="0.3">
      <c r="A1966" s="6">
        <v>40665</v>
      </c>
      <c r="B1966" s="3">
        <v>60.2</v>
      </c>
      <c r="C1966" s="3">
        <v>60.2</v>
      </c>
      <c r="D1966" s="3">
        <v>60.2</v>
      </c>
      <c r="E1966" s="3">
        <v>60.2</v>
      </c>
      <c r="F1966" s="3">
        <v>14</v>
      </c>
      <c r="G1966" s="3">
        <v>60.2</v>
      </c>
    </row>
    <row r="1967" spans="1:7" x14ac:dyDescent="0.3">
      <c r="A1967" s="6">
        <v>40666</v>
      </c>
      <c r="B1967" s="3">
        <v>59.6</v>
      </c>
      <c r="C1967" s="3">
        <v>59.6</v>
      </c>
      <c r="D1967" s="3">
        <v>59.25</v>
      </c>
      <c r="E1967" s="3">
        <v>59.25</v>
      </c>
      <c r="F1967" s="3">
        <v>52</v>
      </c>
      <c r="G1967" s="3">
        <v>59.25</v>
      </c>
    </row>
    <row r="1968" spans="1:7" x14ac:dyDescent="0.3">
      <c r="A1968" s="6">
        <v>40667</v>
      </c>
      <c r="B1968" s="3">
        <v>59.3</v>
      </c>
      <c r="C1968" s="3">
        <v>59.3</v>
      </c>
      <c r="D1968" s="3">
        <v>59.25</v>
      </c>
      <c r="E1968" s="3">
        <v>59.25</v>
      </c>
      <c r="F1968" s="3">
        <v>6</v>
      </c>
      <c r="G1968" s="3">
        <v>59.08</v>
      </c>
    </row>
    <row r="1969" spans="1:7" x14ac:dyDescent="0.3">
      <c r="A1969" s="6">
        <v>40668</v>
      </c>
      <c r="B1969" s="3">
        <v>58.26</v>
      </c>
      <c r="C1969" s="3">
        <v>58.26</v>
      </c>
      <c r="D1969" s="3">
        <v>58.25</v>
      </c>
      <c r="E1969" s="3">
        <v>58.25</v>
      </c>
      <c r="F1969" s="3">
        <v>6</v>
      </c>
      <c r="G1969" s="3">
        <v>58.25</v>
      </c>
    </row>
    <row r="1970" spans="1:7" x14ac:dyDescent="0.3">
      <c r="A1970" s="6">
        <v>40669</v>
      </c>
      <c r="B1970" s="3">
        <v>58</v>
      </c>
      <c r="C1970" s="3">
        <v>58</v>
      </c>
      <c r="D1970" s="3">
        <v>58</v>
      </c>
      <c r="E1970" s="3">
        <v>58</v>
      </c>
      <c r="F1970" s="3">
        <v>2</v>
      </c>
      <c r="G1970" s="3">
        <v>58</v>
      </c>
    </row>
    <row r="1971" spans="1:7" x14ac:dyDescent="0.3">
      <c r="A1971" s="6">
        <v>40672</v>
      </c>
      <c r="B1971" s="3">
        <v>58.5</v>
      </c>
      <c r="C1971" s="3">
        <v>58.5</v>
      </c>
      <c r="D1971" s="3">
        <v>58.4</v>
      </c>
      <c r="E1971" s="3">
        <v>58.45</v>
      </c>
      <c r="F1971" s="3">
        <v>71</v>
      </c>
      <c r="G1971" s="3">
        <v>58.58</v>
      </c>
    </row>
    <row r="1972" spans="1:7" x14ac:dyDescent="0.3">
      <c r="A1972" s="6">
        <v>40673</v>
      </c>
      <c r="B1972" s="3">
        <v>58.91</v>
      </c>
      <c r="C1972" s="3">
        <v>58.91</v>
      </c>
      <c r="D1972" s="3">
        <v>58.9</v>
      </c>
      <c r="E1972" s="3">
        <v>58.9</v>
      </c>
      <c r="F1972" s="3">
        <v>3</v>
      </c>
      <c r="G1972" s="3">
        <v>58.9</v>
      </c>
    </row>
    <row r="1973" spans="1:7" x14ac:dyDescent="0.3">
      <c r="A1973" s="6">
        <v>40674</v>
      </c>
      <c r="B1973" s="3">
        <v>60.05</v>
      </c>
      <c r="C1973" s="3">
        <v>60.05</v>
      </c>
      <c r="D1973" s="3">
        <v>59.75</v>
      </c>
      <c r="E1973" s="3">
        <v>59.79</v>
      </c>
      <c r="F1973" s="3">
        <v>35</v>
      </c>
      <c r="G1973" s="3">
        <v>59.75</v>
      </c>
    </row>
    <row r="1974" spans="1:7" x14ac:dyDescent="0.3">
      <c r="A1974" s="6">
        <v>40675</v>
      </c>
      <c r="B1974" s="3">
        <v>59.35</v>
      </c>
      <c r="C1974" s="3">
        <v>59.5</v>
      </c>
      <c r="D1974" s="3">
        <v>59.3</v>
      </c>
      <c r="E1974" s="3">
        <v>59.5</v>
      </c>
      <c r="F1974" s="3">
        <v>41</v>
      </c>
      <c r="G1974" s="3">
        <v>59.63</v>
      </c>
    </row>
    <row r="1975" spans="1:7" x14ac:dyDescent="0.3">
      <c r="A1975" s="6">
        <v>40676</v>
      </c>
      <c r="B1975" s="3">
        <v>60.1</v>
      </c>
      <c r="C1975" s="3">
        <v>60.2</v>
      </c>
      <c r="D1975" s="3">
        <v>60</v>
      </c>
      <c r="E1975" s="3">
        <v>60</v>
      </c>
      <c r="F1975" s="3">
        <v>28</v>
      </c>
      <c r="G1975" s="3">
        <v>60</v>
      </c>
    </row>
    <row r="1976" spans="1:7" x14ac:dyDescent="0.3">
      <c r="A1976" s="6">
        <v>40679</v>
      </c>
      <c r="B1976" s="3">
        <v>58.5</v>
      </c>
      <c r="C1976" s="3">
        <v>58.5</v>
      </c>
      <c r="D1976" s="3">
        <v>58.5</v>
      </c>
      <c r="E1976" s="3">
        <v>58.5</v>
      </c>
      <c r="F1976" s="3">
        <v>3</v>
      </c>
      <c r="G1976" s="3">
        <v>58.5</v>
      </c>
    </row>
    <row r="1977" spans="1:7" x14ac:dyDescent="0.3">
      <c r="A1977" s="6">
        <v>40681</v>
      </c>
      <c r="B1977" s="3">
        <v>57.5</v>
      </c>
      <c r="C1977" s="3">
        <v>57.6</v>
      </c>
      <c r="D1977" s="3">
        <v>56.8</v>
      </c>
      <c r="E1977" s="3">
        <v>57</v>
      </c>
      <c r="F1977" s="3">
        <v>145</v>
      </c>
      <c r="G1977" s="3">
        <v>57</v>
      </c>
    </row>
    <row r="1978" spans="1:7" x14ac:dyDescent="0.3">
      <c r="A1978" s="6">
        <v>40682</v>
      </c>
      <c r="B1978" s="3">
        <v>56.75</v>
      </c>
      <c r="C1978" s="3">
        <v>57</v>
      </c>
      <c r="D1978" s="3">
        <v>56.7</v>
      </c>
      <c r="E1978" s="3">
        <v>56.7</v>
      </c>
      <c r="F1978" s="3">
        <v>41</v>
      </c>
      <c r="G1978" s="3">
        <v>56.8</v>
      </c>
    </row>
    <row r="1979" spans="1:7" x14ac:dyDescent="0.3">
      <c r="A1979" s="6">
        <v>40683</v>
      </c>
      <c r="B1979" s="3">
        <v>57.15</v>
      </c>
      <c r="C1979" s="3">
        <v>58.05</v>
      </c>
      <c r="D1979" s="3">
        <v>57.15</v>
      </c>
      <c r="E1979" s="3">
        <v>58</v>
      </c>
      <c r="F1979" s="3">
        <v>35</v>
      </c>
      <c r="G1979" s="3">
        <v>58</v>
      </c>
    </row>
    <row r="1980" spans="1:7" x14ac:dyDescent="0.3">
      <c r="A1980" s="6">
        <v>40686</v>
      </c>
      <c r="B1980" s="3">
        <v>56.35</v>
      </c>
      <c r="C1980" s="3">
        <v>56.35</v>
      </c>
      <c r="D1980" s="3">
        <v>55.6</v>
      </c>
      <c r="E1980" s="3">
        <v>55.75</v>
      </c>
      <c r="F1980" s="3">
        <v>59</v>
      </c>
      <c r="G1980" s="3">
        <v>55.75</v>
      </c>
    </row>
    <row r="1981" spans="1:7" x14ac:dyDescent="0.3">
      <c r="A1981" s="6">
        <v>40687</v>
      </c>
      <c r="B1981" s="3">
        <v>55.75</v>
      </c>
      <c r="C1981" s="3">
        <v>56.25</v>
      </c>
      <c r="D1981" s="3">
        <v>55.75</v>
      </c>
      <c r="E1981" s="3">
        <v>56.25</v>
      </c>
      <c r="F1981" s="3">
        <v>20</v>
      </c>
      <c r="G1981" s="3">
        <v>56.25</v>
      </c>
    </row>
    <row r="1982" spans="1:7" x14ac:dyDescent="0.3">
      <c r="A1982" s="6">
        <v>40688</v>
      </c>
      <c r="B1982" s="3">
        <v>56.2</v>
      </c>
      <c r="C1982" s="3">
        <v>56.6</v>
      </c>
      <c r="D1982" s="3">
        <v>56.2</v>
      </c>
      <c r="E1982" s="3">
        <v>56.5</v>
      </c>
      <c r="F1982" s="3">
        <v>7</v>
      </c>
      <c r="G1982" s="3">
        <v>56.6</v>
      </c>
    </row>
    <row r="1983" spans="1:7" x14ac:dyDescent="0.3">
      <c r="A1983" s="6">
        <v>40689</v>
      </c>
      <c r="B1983" s="3">
        <v>57.1</v>
      </c>
      <c r="C1983" s="3">
        <v>57.1</v>
      </c>
      <c r="D1983" s="3">
        <v>56.15</v>
      </c>
      <c r="E1983" s="3">
        <v>56.15</v>
      </c>
      <c r="F1983" s="3">
        <v>13</v>
      </c>
      <c r="G1983" s="3">
        <v>56.15</v>
      </c>
    </row>
    <row r="1984" spans="1:7" x14ac:dyDescent="0.3">
      <c r="A1984" s="6">
        <v>40690</v>
      </c>
      <c r="B1984" s="3">
        <v>56</v>
      </c>
      <c r="C1984" s="3">
        <v>57.19</v>
      </c>
      <c r="D1984" s="3">
        <v>56</v>
      </c>
      <c r="E1984" s="3">
        <v>57.1</v>
      </c>
      <c r="F1984" s="3">
        <v>60</v>
      </c>
      <c r="G1984" s="3">
        <v>57.1</v>
      </c>
    </row>
    <row r="1985" spans="1:7" x14ac:dyDescent="0.3">
      <c r="A1985" s="6">
        <v>40693</v>
      </c>
      <c r="B1985" s="3">
        <v>57.45</v>
      </c>
      <c r="C1985" s="3">
        <v>58</v>
      </c>
      <c r="D1985" s="3">
        <v>57.45</v>
      </c>
      <c r="E1985" s="3">
        <v>58</v>
      </c>
      <c r="F1985" s="3">
        <v>66</v>
      </c>
      <c r="G1985" s="3">
        <v>58</v>
      </c>
    </row>
    <row r="1986" spans="1:7" x14ac:dyDescent="0.3">
      <c r="A1986" s="6">
        <v>40694</v>
      </c>
      <c r="B1986" s="3">
        <v>57.5</v>
      </c>
      <c r="C1986" s="3">
        <v>57.65</v>
      </c>
      <c r="D1986" s="3">
        <v>57.25</v>
      </c>
      <c r="E1986" s="3">
        <v>57.25</v>
      </c>
      <c r="F1986" s="3">
        <v>44</v>
      </c>
      <c r="G1986" s="3">
        <v>57.25</v>
      </c>
    </row>
    <row r="1987" spans="1:7" x14ac:dyDescent="0.3">
      <c r="A1987" s="6">
        <v>40695</v>
      </c>
      <c r="B1987" s="3">
        <v>57.25</v>
      </c>
      <c r="C1987" s="3">
        <v>57.25</v>
      </c>
      <c r="D1987" s="3">
        <v>57</v>
      </c>
      <c r="E1987" s="3">
        <v>57</v>
      </c>
      <c r="F1987" s="3">
        <v>23</v>
      </c>
      <c r="G1987" s="3">
        <v>57</v>
      </c>
    </row>
    <row r="1988" spans="1:7" x14ac:dyDescent="0.3">
      <c r="A1988" s="6">
        <v>40697</v>
      </c>
      <c r="B1988" s="3">
        <v>56.13</v>
      </c>
      <c r="C1988" s="3">
        <v>56.13</v>
      </c>
      <c r="D1988" s="3">
        <v>56.13</v>
      </c>
      <c r="E1988" s="3">
        <v>56.13</v>
      </c>
      <c r="F1988" s="3">
        <v>0</v>
      </c>
      <c r="G1988" s="3">
        <v>56.13</v>
      </c>
    </row>
    <row r="1989" spans="1:7" x14ac:dyDescent="0.3">
      <c r="A1989" s="6">
        <v>40700</v>
      </c>
      <c r="B1989" s="3">
        <v>55.4</v>
      </c>
      <c r="C1989" s="3">
        <v>56</v>
      </c>
      <c r="D1989" s="3">
        <v>55.4</v>
      </c>
      <c r="E1989" s="3">
        <v>56</v>
      </c>
      <c r="F1989" s="3">
        <v>7</v>
      </c>
      <c r="G1989" s="3">
        <v>56</v>
      </c>
    </row>
    <row r="1990" spans="1:7" x14ac:dyDescent="0.3">
      <c r="A1990" s="6">
        <v>40701</v>
      </c>
      <c r="B1990" s="3">
        <v>55.35</v>
      </c>
      <c r="C1990" s="3">
        <v>55.4</v>
      </c>
      <c r="D1990" s="3">
        <v>55.35</v>
      </c>
      <c r="E1990" s="3">
        <v>55.35</v>
      </c>
      <c r="F1990" s="3">
        <v>12</v>
      </c>
      <c r="G1990" s="3">
        <v>55.35</v>
      </c>
    </row>
    <row r="1991" spans="1:7" x14ac:dyDescent="0.3">
      <c r="A1991" s="6">
        <v>40702</v>
      </c>
      <c r="B1991" s="3">
        <v>55</v>
      </c>
      <c r="C1991" s="3">
        <v>55</v>
      </c>
      <c r="D1991" s="3">
        <v>54.1</v>
      </c>
      <c r="E1991" s="3">
        <v>54.2</v>
      </c>
      <c r="F1991" s="3">
        <v>11</v>
      </c>
      <c r="G1991" s="3">
        <v>54.2</v>
      </c>
    </row>
    <row r="1992" spans="1:7" x14ac:dyDescent="0.3">
      <c r="A1992" s="6">
        <v>40703</v>
      </c>
      <c r="B1992" s="3">
        <v>53.6</v>
      </c>
      <c r="C1992" s="3">
        <v>53.75</v>
      </c>
      <c r="D1992" s="3">
        <v>53.6</v>
      </c>
      <c r="E1992" s="3">
        <v>53.75</v>
      </c>
      <c r="F1992" s="3">
        <v>14</v>
      </c>
      <c r="G1992" s="3">
        <v>53.75</v>
      </c>
    </row>
    <row r="1993" spans="1:7" x14ac:dyDescent="0.3">
      <c r="A1993" s="6">
        <v>40704</v>
      </c>
      <c r="B1993" s="3">
        <v>53.3</v>
      </c>
      <c r="C1993" s="3">
        <v>53.3</v>
      </c>
      <c r="D1993" s="3">
        <v>53.3</v>
      </c>
      <c r="E1993" s="3">
        <v>53.3</v>
      </c>
      <c r="F1993" s="3">
        <v>30</v>
      </c>
      <c r="G1993" s="3">
        <v>53.3</v>
      </c>
    </row>
    <row r="1994" spans="1:7" x14ac:dyDescent="0.3">
      <c r="A1994" s="6">
        <v>40708</v>
      </c>
      <c r="B1994" s="3">
        <v>53.78</v>
      </c>
      <c r="C1994" s="3">
        <v>54</v>
      </c>
      <c r="D1994" s="3">
        <v>53.54</v>
      </c>
      <c r="E1994" s="3">
        <v>54</v>
      </c>
      <c r="F1994" s="3">
        <v>39</v>
      </c>
      <c r="G1994" s="3">
        <v>54</v>
      </c>
    </row>
    <row r="1995" spans="1:7" x14ac:dyDescent="0.3">
      <c r="A1995" s="6">
        <v>40709</v>
      </c>
      <c r="B1995" s="3">
        <v>53.5</v>
      </c>
      <c r="C1995" s="3">
        <v>53.5</v>
      </c>
      <c r="D1995" s="3">
        <v>52.3</v>
      </c>
      <c r="E1995" s="3">
        <v>52.35</v>
      </c>
      <c r="F1995" s="3">
        <v>21</v>
      </c>
      <c r="G1995" s="3">
        <v>52.7</v>
      </c>
    </row>
    <row r="1996" spans="1:7" x14ac:dyDescent="0.3">
      <c r="A1996" s="6">
        <v>40710</v>
      </c>
      <c r="B1996" s="3">
        <v>52.2</v>
      </c>
      <c r="C1996" s="3">
        <v>52.25</v>
      </c>
      <c r="D1996" s="3">
        <v>52.2</v>
      </c>
      <c r="E1996" s="3">
        <v>52.25</v>
      </c>
      <c r="F1996" s="3">
        <v>26</v>
      </c>
      <c r="G1996" s="3">
        <v>52.45</v>
      </c>
    </row>
    <row r="1997" spans="1:7" x14ac:dyDescent="0.3">
      <c r="A1997" s="6">
        <v>40711</v>
      </c>
      <c r="B1997" s="3">
        <v>51.5</v>
      </c>
      <c r="C1997" s="3">
        <v>51.5</v>
      </c>
      <c r="D1997" s="3">
        <v>51</v>
      </c>
      <c r="E1997" s="3">
        <v>51</v>
      </c>
      <c r="F1997" s="3">
        <v>19</v>
      </c>
      <c r="G1997" s="3">
        <v>51.5</v>
      </c>
    </row>
    <row r="1998" spans="1:7" x14ac:dyDescent="0.3">
      <c r="A1998" s="6">
        <v>40714</v>
      </c>
      <c r="B1998" s="3">
        <v>51.15</v>
      </c>
      <c r="C1998" s="3">
        <v>51.5</v>
      </c>
      <c r="D1998" s="3">
        <v>51.05</v>
      </c>
      <c r="E1998" s="3">
        <v>51.5</v>
      </c>
      <c r="F1998" s="3">
        <v>16</v>
      </c>
      <c r="G1998" s="3">
        <v>51.98</v>
      </c>
    </row>
    <row r="1999" spans="1:7" x14ac:dyDescent="0.3">
      <c r="A1999" s="6">
        <v>40715</v>
      </c>
      <c r="B1999" s="3">
        <v>52</v>
      </c>
      <c r="C1999" s="3">
        <v>52</v>
      </c>
      <c r="D1999" s="3">
        <v>51.25</v>
      </c>
      <c r="E1999" s="3">
        <v>51.25</v>
      </c>
      <c r="F1999" s="3">
        <v>31</v>
      </c>
      <c r="G1999" s="3">
        <v>51.25</v>
      </c>
    </row>
    <row r="2000" spans="1:7" x14ac:dyDescent="0.3">
      <c r="A2000" s="6">
        <v>40716</v>
      </c>
      <c r="B2000" s="3">
        <v>51.05</v>
      </c>
      <c r="C2000" s="3">
        <v>51.05</v>
      </c>
      <c r="D2000" s="3">
        <v>49.9</v>
      </c>
      <c r="E2000" s="3">
        <v>50.05</v>
      </c>
      <c r="F2000" s="3">
        <v>35</v>
      </c>
      <c r="G2000" s="3">
        <v>50.3</v>
      </c>
    </row>
    <row r="2001" spans="1:7" x14ac:dyDescent="0.3">
      <c r="A2001" s="6">
        <v>40717</v>
      </c>
      <c r="B2001" s="3">
        <v>50.4</v>
      </c>
      <c r="C2001" s="3">
        <v>50.4</v>
      </c>
      <c r="D2001" s="3">
        <v>49.5</v>
      </c>
      <c r="E2001" s="3">
        <v>50.4</v>
      </c>
      <c r="F2001" s="3">
        <v>35</v>
      </c>
      <c r="G2001" s="3">
        <v>49.8</v>
      </c>
    </row>
    <row r="2002" spans="1:7" x14ac:dyDescent="0.3">
      <c r="A2002" s="6">
        <v>40718</v>
      </c>
      <c r="B2002" s="3">
        <v>49.3</v>
      </c>
      <c r="C2002" s="3">
        <v>49.3</v>
      </c>
      <c r="D2002" s="3">
        <v>49.1</v>
      </c>
      <c r="E2002" s="3">
        <v>49.1</v>
      </c>
      <c r="F2002" s="3">
        <v>3</v>
      </c>
      <c r="G2002" s="3">
        <v>48.9</v>
      </c>
    </row>
    <row r="2003" spans="1:7" x14ac:dyDescent="0.3">
      <c r="A2003" s="6">
        <v>40721</v>
      </c>
      <c r="B2003" s="3">
        <v>47.75</v>
      </c>
      <c r="C2003" s="3">
        <v>47.95</v>
      </c>
      <c r="D2003" s="3">
        <v>47.75</v>
      </c>
      <c r="E2003" s="3">
        <v>47.9</v>
      </c>
      <c r="F2003" s="3">
        <v>34</v>
      </c>
      <c r="G2003" s="3">
        <v>47.9</v>
      </c>
    </row>
    <row r="2004" spans="1:7" x14ac:dyDescent="0.3">
      <c r="A2004" s="6">
        <v>40722</v>
      </c>
      <c r="B2004" s="3">
        <v>48.1</v>
      </c>
      <c r="C2004" s="3">
        <v>48.5</v>
      </c>
      <c r="D2004" s="3">
        <v>48.1</v>
      </c>
      <c r="E2004" s="3">
        <v>48.5</v>
      </c>
      <c r="F2004" s="3">
        <v>48</v>
      </c>
      <c r="G2004" s="3">
        <v>48.88</v>
      </c>
    </row>
    <row r="2005" spans="1:7" x14ac:dyDescent="0.3">
      <c r="A2005" s="6">
        <v>40723</v>
      </c>
      <c r="B2005" s="3">
        <v>48.85</v>
      </c>
      <c r="C2005" s="3">
        <v>48.85</v>
      </c>
      <c r="D2005" s="3">
        <v>48.8</v>
      </c>
      <c r="E2005" s="3">
        <v>48.8</v>
      </c>
      <c r="F2005" s="3">
        <v>25</v>
      </c>
      <c r="G2005" s="3">
        <v>48.8</v>
      </c>
    </row>
    <row r="2006" spans="1:7" x14ac:dyDescent="0.3">
      <c r="A2006" s="6">
        <v>40724</v>
      </c>
      <c r="B2006" s="3">
        <v>49</v>
      </c>
      <c r="C2006" s="3">
        <v>49</v>
      </c>
      <c r="D2006" s="3">
        <v>48.9</v>
      </c>
      <c r="E2006" s="3">
        <v>49</v>
      </c>
      <c r="F2006" s="3">
        <v>40</v>
      </c>
      <c r="G2006" s="3">
        <v>49</v>
      </c>
    </row>
    <row r="2007" spans="1:7" x14ac:dyDescent="0.3">
      <c r="A2007" s="6">
        <v>40725</v>
      </c>
      <c r="B2007" s="3">
        <v>49.2</v>
      </c>
      <c r="C2007" s="3">
        <v>49.5</v>
      </c>
      <c r="D2007" s="3">
        <v>48.75</v>
      </c>
      <c r="E2007" s="3">
        <v>49.5</v>
      </c>
      <c r="F2007" s="3">
        <v>70</v>
      </c>
      <c r="G2007" s="3">
        <v>49.5</v>
      </c>
    </row>
    <row r="2008" spans="1:7" x14ac:dyDescent="0.3">
      <c r="A2008" s="6">
        <v>40728</v>
      </c>
      <c r="B2008" s="3">
        <v>49</v>
      </c>
      <c r="C2008" s="3">
        <v>50.1</v>
      </c>
      <c r="D2008" s="3">
        <v>49</v>
      </c>
      <c r="E2008" s="3">
        <v>50.1</v>
      </c>
      <c r="F2008" s="3">
        <v>41</v>
      </c>
      <c r="G2008" s="3">
        <v>49.83</v>
      </c>
    </row>
    <row r="2009" spans="1:7" x14ac:dyDescent="0.3">
      <c r="A2009" s="6">
        <v>40729</v>
      </c>
      <c r="B2009" s="3">
        <v>51</v>
      </c>
      <c r="C2009" s="3">
        <v>52.5</v>
      </c>
      <c r="D2009" s="3">
        <v>51</v>
      </c>
      <c r="E2009" s="3">
        <v>52.5</v>
      </c>
      <c r="F2009" s="3">
        <v>28</v>
      </c>
      <c r="G2009" s="3">
        <v>52.05</v>
      </c>
    </row>
    <row r="2010" spans="1:7" x14ac:dyDescent="0.3">
      <c r="A2010" s="6">
        <v>40730</v>
      </c>
      <c r="B2010" s="3">
        <v>51.9</v>
      </c>
      <c r="C2010" s="3">
        <v>52.15</v>
      </c>
      <c r="D2010" s="3">
        <v>51.9</v>
      </c>
      <c r="E2010" s="3">
        <v>52.15</v>
      </c>
      <c r="F2010" s="3">
        <v>43</v>
      </c>
      <c r="G2010" s="3">
        <v>52.15</v>
      </c>
    </row>
    <row r="2011" spans="1:7" x14ac:dyDescent="0.3">
      <c r="A2011" s="6">
        <v>40731</v>
      </c>
      <c r="B2011" s="3">
        <v>50.85</v>
      </c>
      <c r="C2011" s="3">
        <v>51.6</v>
      </c>
      <c r="D2011" s="3">
        <v>50.85</v>
      </c>
      <c r="E2011" s="3">
        <v>51.6</v>
      </c>
      <c r="F2011" s="3">
        <v>12</v>
      </c>
      <c r="G2011" s="3">
        <v>51.18</v>
      </c>
    </row>
    <row r="2012" spans="1:7" x14ac:dyDescent="0.3">
      <c r="A2012" s="6">
        <v>40732</v>
      </c>
      <c r="B2012" s="3">
        <v>51.5</v>
      </c>
      <c r="C2012" s="3">
        <v>51.5</v>
      </c>
      <c r="D2012" s="3">
        <v>50.25</v>
      </c>
      <c r="E2012" s="3">
        <v>50.65</v>
      </c>
      <c r="F2012" s="3">
        <v>39</v>
      </c>
      <c r="G2012" s="3">
        <v>50.65</v>
      </c>
    </row>
    <row r="2013" spans="1:7" x14ac:dyDescent="0.3">
      <c r="A2013" s="6">
        <v>40735</v>
      </c>
      <c r="B2013" s="3">
        <v>50</v>
      </c>
      <c r="C2013" s="3">
        <v>50</v>
      </c>
      <c r="D2013" s="3">
        <v>49.85</v>
      </c>
      <c r="E2013" s="3">
        <v>49.85</v>
      </c>
      <c r="F2013" s="3">
        <v>4</v>
      </c>
      <c r="G2013" s="3">
        <v>49.85</v>
      </c>
    </row>
    <row r="2014" spans="1:7" x14ac:dyDescent="0.3">
      <c r="A2014" s="6">
        <v>40736</v>
      </c>
      <c r="B2014" s="3">
        <v>50.25</v>
      </c>
      <c r="C2014" s="3">
        <v>50.75</v>
      </c>
      <c r="D2014" s="3">
        <v>50.25</v>
      </c>
      <c r="E2014" s="3">
        <v>50.75</v>
      </c>
      <c r="F2014" s="3">
        <v>28</v>
      </c>
      <c r="G2014" s="3">
        <v>50.75</v>
      </c>
    </row>
    <row r="2015" spans="1:7" x14ac:dyDescent="0.3">
      <c r="A2015" s="6">
        <v>40737</v>
      </c>
      <c r="B2015" s="3">
        <v>51</v>
      </c>
      <c r="C2015" s="3">
        <v>51</v>
      </c>
      <c r="D2015" s="3">
        <v>50.35</v>
      </c>
      <c r="E2015" s="3">
        <v>50.35</v>
      </c>
      <c r="F2015" s="3">
        <v>4</v>
      </c>
      <c r="G2015" s="3">
        <v>50.35</v>
      </c>
    </row>
    <row r="2016" spans="1:7" x14ac:dyDescent="0.3">
      <c r="A2016" s="6">
        <v>40738</v>
      </c>
      <c r="B2016" s="3">
        <v>49.8</v>
      </c>
      <c r="C2016" s="3">
        <v>50.6</v>
      </c>
      <c r="D2016" s="3">
        <v>49.5</v>
      </c>
      <c r="E2016" s="3">
        <v>50</v>
      </c>
      <c r="F2016" s="3">
        <v>29</v>
      </c>
      <c r="G2016" s="3">
        <v>50</v>
      </c>
    </row>
    <row r="2017" spans="1:7" x14ac:dyDescent="0.3">
      <c r="A2017" s="6">
        <v>40739</v>
      </c>
      <c r="B2017" s="3">
        <v>50.8</v>
      </c>
      <c r="C2017" s="3">
        <v>50.8</v>
      </c>
      <c r="D2017" s="3">
        <v>50.8</v>
      </c>
      <c r="E2017" s="3">
        <v>50.8</v>
      </c>
      <c r="F2017" s="3">
        <v>0</v>
      </c>
      <c r="G2017" s="3">
        <v>50.8</v>
      </c>
    </row>
    <row r="2018" spans="1:7" x14ac:dyDescent="0.3">
      <c r="A2018" s="6">
        <v>40742</v>
      </c>
      <c r="B2018" s="3">
        <v>49</v>
      </c>
      <c r="C2018" s="3">
        <v>49</v>
      </c>
      <c r="D2018" s="3">
        <v>48.95</v>
      </c>
      <c r="E2018" s="3">
        <v>48.95</v>
      </c>
      <c r="F2018" s="3">
        <v>3</v>
      </c>
      <c r="G2018" s="3">
        <v>48.95</v>
      </c>
    </row>
    <row r="2019" spans="1:7" x14ac:dyDescent="0.3">
      <c r="A2019" s="6">
        <v>40743</v>
      </c>
      <c r="B2019" s="3">
        <v>50</v>
      </c>
      <c r="C2019" s="3">
        <v>50.05</v>
      </c>
      <c r="D2019" s="3">
        <v>50</v>
      </c>
      <c r="E2019" s="3">
        <v>50.05</v>
      </c>
      <c r="F2019" s="3">
        <v>10</v>
      </c>
      <c r="G2019" s="3">
        <v>50</v>
      </c>
    </row>
    <row r="2020" spans="1:7" x14ac:dyDescent="0.3">
      <c r="A2020" s="6">
        <v>40744</v>
      </c>
      <c r="B2020" s="3">
        <v>50.5</v>
      </c>
      <c r="C2020" s="3">
        <v>50.5</v>
      </c>
      <c r="D2020" s="3">
        <v>50.5</v>
      </c>
      <c r="E2020" s="3">
        <v>50.5</v>
      </c>
      <c r="F2020" s="3">
        <v>0</v>
      </c>
      <c r="G2020" s="3">
        <v>50.5</v>
      </c>
    </row>
    <row r="2021" spans="1:7" x14ac:dyDescent="0.3">
      <c r="A2021" s="6">
        <v>40745</v>
      </c>
      <c r="B2021" s="3">
        <v>51.35</v>
      </c>
      <c r="C2021" s="3">
        <v>51.35</v>
      </c>
      <c r="D2021" s="3">
        <v>51.35</v>
      </c>
      <c r="E2021" s="3">
        <v>51.35</v>
      </c>
      <c r="F2021" s="3">
        <v>1</v>
      </c>
      <c r="G2021" s="3">
        <v>51.35</v>
      </c>
    </row>
    <row r="2022" spans="1:7" x14ac:dyDescent="0.3">
      <c r="A2022" s="6">
        <v>40746</v>
      </c>
      <c r="B2022" s="3">
        <v>50.35</v>
      </c>
      <c r="C2022" s="3">
        <v>50.4</v>
      </c>
      <c r="D2022" s="3">
        <v>49.95</v>
      </c>
      <c r="E2022" s="3">
        <v>49.95</v>
      </c>
      <c r="F2022" s="3">
        <v>21</v>
      </c>
      <c r="G2022" s="3">
        <v>49.95</v>
      </c>
    </row>
    <row r="2023" spans="1:7" x14ac:dyDescent="0.3">
      <c r="A2023" s="6">
        <v>40749</v>
      </c>
      <c r="B2023" s="3">
        <v>50.15</v>
      </c>
      <c r="C2023" s="3">
        <v>50.15</v>
      </c>
      <c r="D2023" s="3">
        <v>50.15</v>
      </c>
      <c r="E2023" s="3">
        <v>50.15</v>
      </c>
      <c r="F2023" s="3">
        <v>2</v>
      </c>
      <c r="G2023" s="3">
        <v>50.15</v>
      </c>
    </row>
    <row r="2024" spans="1:7" x14ac:dyDescent="0.3">
      <c r="A2024" s="6">
        <v>40750</v>
      </c>
      <c r="B2024" s="3">
        <v>50.35</v>
      </c>
      <c r="C2024" s="3">
        <v>50.35</v>
      </c>
      <c r="D2024" s="3">
        <v>50</v>
      </c>
      <c r="E2024" s="3">
        <v>50.1</v>
      </c>
      <c r="F2024" s="3">
        <v>23</v>
      </c>
      <c r="G2024" s="3">
        <v>50.1</v>
      </c>
    </row>
    <row r="2025" spans="1:7" x14ac:dyDescent="0.3">
      <c r="A2025" s="6">
        <v>40751</v>
      </c>
      <c r="B2025" s="3">
        <v>50.6</v>
      </c>
      <c r="C2025" s="3">
        <v>50.6</v>
      </c>
      <c r="D2025" s="3">
        <v>50</v>
      </c>
      <c r="E2025" s="3">
        <v>50.4</v>
      </c>
      <c r="F2025" s="3">
        <v>32</v>
      </c>
      <c r="G2025" s="3">
        <v>50.35</v>
      </c>
    </row>
    <row r="2026" spans="1:7" x14ac:dyDescent="0.3">
      <c r="A2026" s="6">
        <v>40752</v>
      </c>
      <c r="B2026" s="3">
        <v>51.13</v>
      </c>
      <c r="C2026" s="3">
        <v>51.13</v>
      </c>
      <c r="D2026" s="3">
        <v>51.13</v>
      </c>
      <c r="E2026" s="3">
        <v>51.13</v>
      </c>
      <c r="F2026" s="3">
        <v>0</v>
      </c>
      <c r="G2026" s="3">
        <v>51.13</v>
      </c>
    </row>
    <row r="2027" spans="1:7" x14ac:dyDescent="0.3">
      <c r="A2027" s="6">
        <v>40753</v>
      </c>
      <c r="B2027" s="3">
        <v>50.7</v>
      </c>
      <c r="C2027" s="3">
        <v>50.7</v>
      </c>
      <c r="D2027" s="3">
        <v>50.7</v>
      </c>
      <c r="E2027" s="3">
        <v>50.7</v>
      </c>
      <c r="F2027" s="3">
        <v>1</v>
      </c>
      <c r="G2027" s="3">
        <v>50.7</v>
      </c>
    </row>
    <row r="2028" spans="1:7" x14ac:dyDescent="0.3">
      <c r="A2028" s="6">
        <v>40756</v>
      </c>
      <c r="B2028" s="3">
        <v>51.5</v>
      </c>
      <c r="C2028" s="3">
        <v>51.5</v>
      </c>
      <c r="D2028" s="3">
        <v>51.5</v>
      </c>
      <c r="E2028" s="3">
        <v>51.5</v>
      </c>
      <c r="F2028" s="3">
        <v>2</v>
      </c>
      <c r="G2028" s="3">
        <v>51.5</v>
      </c>
    </row>
    <row r="2029" spans="1:7" x14ac:dyDescent="0.3">
      <c r="A2029" s="6">
        <v>40757</v>
      </c>
      <c r="B2029" s="3">
        <v>50.75</v>
      </c>
      <c r="C2029" s="3">
        <v>51.1</v>
      </c>
      <c r="D2029" s="3">
        <v>50.75</v>
      </c>
      <c r="E2029" s="3">
        <v>50.95</v>
      </c>
      <c r="F2029" s="3">
        <v>136</v>
      </c>
      <c r="G2029" s="3">
        <v>50.95</v>
      </c>
    </row>
    <row r="2030" spans="1:7" x14ac:dyDescent="0.3">
      <c r="A2030" s="6">
        <v>40758</v>
      </c>
      <c r="B2030" s="3">
        <v>50.4</v>
      </c>
      <c r="C2030" s="3">
        <v>50.45</v>
      </c>
      <c r="D2030" s="3">
        <v>50.3</v>
      </c>
      <c r="E2030" s="3">
        <v>50.3</v>
      </c>
      <c r="F2030" s="3">
        <v>33</v>
      </c>
      <c r="G2030" s="3">
        <v>50.3</v>
      </c>
    </row>
    <row r="2031" spans="1:7" x14ac:dyDescent="0.3">
      <c r="A2031" s="6">
        <v>40759</v>
      </c>
      <c r="B2031" s="3">
        <v>50.01</v>
      </c>
      <c r="C2031" s="3">
        <v>50.2</v>
      </c>
      <c r="D2031" s="3">
        <v>49.74</v>
      </c>
      <c r="E2031" s="3">
        <v>50</v>
      </c>
      <c r="F2031" s="3">
        <v>118</v>
      </c>
      <c r="G2031" s="3">
        <v>49.75</v>
      </c>
    </row>
    <row r="2032" spans="1:7" x14ac:dyDescent="0.3">
      <c r="A2032" s="6">
        <v>40760</v>
      </c>
      <c r="B2032" s="3">
        <v>49</v>
      </c>
      <c r="C2032" s="3">
        <v>49.2</v>
      </c>
      <c r="D2032" s="3">
        <v>49</v>
      </c>
      <c r="E2032" s="3">
        <v>49</v>
      </c>
      <c r="F2032" s="3">
        <v>14</v>
      </c>
      <c r="G2032" s="3">
        <v>49</v>
      </c>
    </row>
    <row r="2033" spans="1:7" x14ac:dyDescent="0.3">
      <c r="A2033" s="6">
        <v>40763</v>
      </c>
      <c r="B2033" s="3">
        <v>48.35</v>
      </c>
      <c r="C2033" s="3">
        <v>48.75</v>
      </c>
      <c r="D2033" s="3">
        <v>48.35</v>
      </c>
      <c r="E2033" s="3">
        <v>48.65</v>
      </c>
      <c r="F2033" s="3">
        <v>50</v>
      </c>
      <c r="G2033" s="3">
        <v>48.65</v>
      </c>
    </row>
    <row r="2034" spans="1:7" x14ac:dyDescent="0.3">
      <c r="A2034" s="6">
        <v>40764</v>
      </c>
      <c r="B2034" s="3">
        <v>48.4</v>
      </c>
      <c r="C2034" s="3">
        <v>49</v>
      </c>
      <c r="D2034" s="3">
        <v>48.4</v>
      </c>
      <c r="E2034" s="3">
        <v>49</v>
      </c>
      <c r="F2034" s="3">
        <v>31</v>
      </c>
      <c r="G2034" s="3">
        <v>49</v>
      </c>
    </row>
    <row r="2035" spans="1:7" x14ac:dyDescent="0.3">
      <c r="A2035" s="6">
        <v>40765</v>
      </c>
      <c r="B2035" s="3">
        <v>49.2</v>
      </c>
      <c r="C2035" s="3">
        <v>49.2</v>
      </c>
      <c r="D2035" s="3">
        <v>48.75</v>
      </c>
      <c r="E2035" s="3">
        <v>48.8</v>
      </c>
      <c r="F2035" s="3">
        <v>53</v>
      </c>
      <c r="G2035" s="3">
        <v>48.8</v>
      </c>
    </row>
    <row r="2036" spans="1:7" x14ac:dyDescent="0.3">
      <c r="A2036" s="6">
        <v>40766</v>
      </c>
      <c r="B2036" s="3">
        <v>49.7</v>
      </c>
      <c r="C2036" s="3">
        <v>49.8</v>
      </c>
      <c r="D2036" s="3">
        <v>49.7</v>
      </c>
      <c r="E2036" s="3">
        <v>49.7</v>
      </c>
      <c r="F2036" s="3">
        <v>30</v>
      </c>
      <c r="G2036" s="3">
        <v>49.7</v>
      </c>
    </row>
    <row r="2037" spans="1:7" x14ac:dyDescent="0.3">
      <c r="A2037" s="6">
        <v>40767</v>
      </c>
      <c r="B2037" s="3">
        <v>50.1</v>
      </c>
      <c r="C2037" s="3">
        <v>50.35</v>
      </c>
      <c r="D2037" s="3">
        <v>50.1</v>
      </c>
      <c r="E2037" s="3">
        <v>50.3</v>
      </c>
      <c r="F2037" s="3">
        <v>33</v>
      </c>
      <c r="G2037" s="3">
        <v>50.3</v>
      </c>
    </row>
    <row r="2038" spans="1:7" x14ac:dyDescent="0.3">
      <c r="A2038" s="6">
        <v>40770</v>
      </c>
      <c r="B2038" s="3">
        <v>50</v>
      </c>
      <c r="C2038" s="3">
        <v>50</v>
      </c>
      <c r="D2038" s="3">
        <v>49.9</v>
      </c>
      <c r="E2038" s="3">
        <v>50</v>
      </c>
      <c r="F2038" s="3">
        <v>82</v>
      </c>
      <c r="G2038" s="3">
        <v>50</v>
      </c>
    </row>
    <row r="2039" spans="1:7" x14ac:dyDescent="0.3">
      <c r="A2039" s="6">
        <v>40771</v>
      </c>
      <c r="B2039" s="3">
        <v>50</v>
      </c>
      <c r="C2039" s="3">
        <v>50</v>
      </c>
      <c r="D2039" s="3">
        <v>49.4</v>
      </c>
      <c r="E2039" s="3">
        <v>49.4</v>
      </c>
      <c r="F2039" s="3">
        <v>19</v>
      </c>
      <c r="G2039" s="3">
        <v>49.4</v>
      </c>
    </row>
    <row r="2040" spans="1:7" x14ac:dyDescent="0.3">
      <c r="A2040" s="6">
        <v>40772</v>
      </c>
      <c r="B2040" s="3">
        <v>50</v>
      </c>
      <c r="C2040" s="3">
        <v>50.35</v>
      </c>
      <c r="D2040" s="3">
        <v>50</v>
      </c>
      <c r="E2040" s="3">
        <v>50.35</v>
      </c>
      <c r="F2040" s="3">
        <v>20</v>
      </c>
      <c r="G2040" s="3">
        <v>50.43</v>
      </c>
    </row>
    <row r="2041" spans="1:7" x14ac:dyDescent="0.3">
      <c r="A2041" s="6">
        <v>40773</v>
      </c>
      <c r="B2041" s="3">
        <v>49.9</v>
      </c>
      <c r="C2041" s="3">
        <v>49.9</v>
      </c>
      <c r="D2041" s="3">
        <v>49.5</v>
      </c>
      <c r="E2041" s="3">
        <v>49.5</v>
      </c>
      <c r="F2041" s="3">
        <v>12</v>
      </c>
      <c r="G2041" s="3">
        <v>49.5</v>
      </c>
    </row>
    <row r="2042" spans="1:7" x14ac:dyDescent="0.3">
      <c r="A2042" s="6">
        <v>40774</v>
      </c>
      <c r="B2042" s="3">
        <v>49</v>
      </c>
      <c r="C2042" s="3">
        <v>49.15</v>
      </c>
      <c r="D2042" s="3">
        <v>48.8</v>
      </c>
      <c r="E2042" s="3">
        <v>49</v>
      </c>
      <c r="F2042" s="3">
        <v>43</v>
      </c>
      <c r="G2042" s="3">
        <v>49</v>
      </c>
    </row>
    <row r="2043" spans="1:7" x14ac:dyDescent="0.3">
      <c r="A2043" s="6">
        <v>40777</v>
      </c>
      <c r="B2043" s="3">
        <v>50.1</v>
      </c>
      <c r="C2043" s="3">
        <v>50.1</v>
      </c>
      <c r="D2043" s="3">
        <v>49.75</v>
      </c>
      <c r="E2043" s="3">
        <v>49.75</v>
      </c>
      <c r="F2043" s="3">
        <v>2</v>
      </c>
      <c r="G2043" s="3">
        <v>49.75</v>
      </c>
    </row>
    <row r="2044" spans="1:7" x14ac:dyDescent="0.3">
      <c r="A2044" s="6">
        <v>40778</v>
      </c>
      <c r="B2044" s="3">
        <v>50.55</v>
      </c>
      <c r="C2044" s="3">
        <v>50.55</v>
      </c>
      <c r="D2044" s="3">
        <v>50.11</v>
      </c>
      <c r="E2044" s="3">
        <v>50.5</v>
      </c>
      <c r="F2044" s="3">
        <v>55</v>
      </c>
      <c r="G2044" s="3">
        <v>50.5</v>
      </c>
    </row>
    <row r="2045" spans="1:7" x14ac:dyDescent="0.3">
      <c r="A2045" s="6">
        <v>40779</v>
      </c>
      <c r="B2045" s="3">
        <v>50.4</v>
      </c>
      <c r="C2045" s="3">
        <v>50.4</v>
      </c>
      <c r="D2045" s="3">
        <v>50.1</v>
      </c>
      <c r="E2045" s="3">
        <v>50.4</v>
      </c>
      <c r="F2045" s="3">
        <v>14</v>
      </c>
      <c r="G2045" s="3">
        <v>50.1</v>
      </c>
    </row>
    <row r="2046" spans="1:7" x14ac:dyDescent="0.3">
      <c r="A2046" s="6">
        <v>40780</v>
      </c>
      <c r="B2046" s="3">
        <v>50.5</v>
      </c>
      <c r="C2046" s="3">
        <v>51.6</v>
      </c>
      <c r="D2046" s="3">
        <v>50.5</v>
      </c>
      <c r="E2046" s="3">
        <v>51.55</v>
      </c>
      <c r="F2046" s="3">
        <v>86</v>
      </c>
      <c r="G2046" s="3">
        <v>51.55</v>
      </c>
    </row>
    <row r="2047" spans="1:7" x14ac:dyDescent="0.3">
      <c r="A2047" s="6">
        <v>40781</v>
      </c>
      <c r="B2047" s="3">
        <v>50.75</v>
      </c>
      <c r="C2047" s="3">
        <v>51.25</v>
      </c>
      <c r="D2047" s="3">
        <v>50.75</v>
      </c>
      <c r="E2047" s="3">
        <v>51.25</v>
      </c>
      <c r="F2047" s="3">
        <v>15</v>
      </c>
      <c r="G2047" s="3">
        <v>51.25</v>
      </c>
    </row>
    <row r="2048" spans="1:7" x14ac:dyDescent="0.3">
      <c r="A2048" s="6">
        <v>40784</v>
      </c>
      <c r="B2048" s="3">
        <v>51.35</v>
      </c>
      <c r="C2048" s="3">
        <v>51.4</v>
      </c>
      <c r="D2048" s="3">
        <v>51.25</v>
      </c>
      <c r="E2048" s="3">
        <v>51.4</v>
      </c>
      <c r="F2048" s="3">
        <v>20</v>
      </c>
      <c r="G2048" s="3">
        <v>51.4</v>
      </c>
    </row>
    <row r="2049" spans="1:7" x14ac:dyDescent="0.3">
      <c r="A2049" s="6">
        <v>40785</v>
      </c>
      <c r="B2049" s="3">
        <v>51.75</v>
      </c>
      <c r="C2049" s="3">
        <v>51.75</v>
      </c>
      <c r="D2049" s="3">
        <v>51.15</v>
      </c>
      <c r="E2049" s="3">
        <v>51.75</v>
      </c>
      <c r="F2049" s="3">
        <v>24</v>
      </c>
      <c r="G2049" s="3">
        <v>51.75</v>
      </c>
    </row>
    <row r="2050" spans="1:7" x14ac:dyDescent="0.3">
      <c r="A2050" s="6">
        <v>40786</v>
      </c>
      <c r="B2050" s="3">
        <v>52.5</v>
      </c>
      <c r="C2050" s="3">
        <v>52.5</v>
      </c>
      <c r="D2050" s="3">
        <v>52</v>
      </c>
      <c r="E2050" s="3">
        <v>52.1</v>
      </c>
      <c r="F2050" s="3">
        <v>42</v>
      </c>
      <c r="G2050" s="3">
        <v>51.78</v>
      </c>
    </row>
    <row r="2051" spans="1:7" x14ac:dyDescent="0.3">
      <c r="A2051" s="6">
        <v>40787</v>
      </c>
      <c r="B2051" s="3">
        <v>53.35</v>
      </c>
      <c r="C2051" s="3">
        <v>53.35</v>
      </c>
      <c r="D2051" s="3">
        <v>53.2</v>
      </c>
      <c r="E2051" s="3">
        <v>53.2</v>
      </c>
      <c r="F2051" s="3">
        <v>11</v>
      </c>
      <c r="G2051" s="3">
        <v>53.2</v>
      </c>
    </row>
    <row r="2052" spans="1:7" x14ac:dyDescent="0.3">
      <c r="A2052" s="6">
        <v>40788</v>
      </c>
      <c r="B2052" s="3">
        <v>52.3</v>
      </c>
      <c r="C2052" s="3">
        <v>52.3</v>
      </c>
      <c r="D2052" s="3">
        <v>52</v>
      </c>
      <c r="E2052" s="3">
        <v>52</v>
      </c>
      <c r="F2052" s="3">
        <v>10</v>
      </c>
      <c r="G2052" s="3">
        <v>51.45</v>
      </c>
    </row>
    <row r="2053" spans="1:7" x14ac:dyDescent="0.3">
      <c r="A2053" s="6">
        <v>40791</v>
      </c>
      <c r="B2053" s="3">
        <v>50.75</v>
      </c>
      <c r="C2053" s="3">
        <v>50.75</v>
      </c>
      <c r="D2053" s="3">
        <v>50.4</v>
      </c>
      <c r="E2053" s="3">
        <v>50.75</v>
      </c>
      <c r="F2053" s="3">
        <v>18</v>
      </c>
      <c r="G2053" s="3">
        <v>50.75</v>
      </c>
    </row>
    <row r="2054" spans="1:7" x14ac:dyDescent="0.3">
      <c r="A2054" s="6">
        <v>40792</v>
      </c>
      <c r="B2054" s="3">
        <v>50.35</v>
      </c>
      <c r="C2054" s="3">
        <v>50.35</v>
      </c>
      <c r="D2054" s="3">
        <v>50.3</v>
      </c>
      <c r="E2054" s="3">
        <v>50.3</v>
      </c>
      <c r="F2054" s="3">
        <v>2</v>
      </c>
      <c r="G2054" s="3">
        <v>50.55</v>
      </c>
    </row>
    <row r="2055" spans="1:7" x14ac:dyDescent="0.3">
      <c r="A2055" s="6">
        <v>40793</v>
      </c>
      <c r="B2055" s="3">
        <v>50.6</v>
      </c>
      <c r="C2055" s="3">
        <v>51</v>
      </c>
      <c r="D2055" s="3">
        <v>50.6</v>
      </c>
      <c r="E2055" s="3">
        <v>51</v>
      </c>
      <c r="F2055" s="3">
        <v>36</v>
      </c>
      <c r="G2055" s="3">
        <v>51</v>
      </c>
    </row>
    <row r="2056" spans="1:7" x14ac:dyDescent="0.3">
      <c r="A2056" s="6">
        <v>40794</v>
      </c>
      <c r="B2056" s="3">
        <v>50.9</v>
      </c>
      <c r="C2056" s="3">
        <v>50.9</v>
      </c>
      <c r="D2056" s="3">
        <v>50.8</v>
      </c>
      <c r="E2056" s="3">
        <v>50.8</v>
      </c>
      <c r="F2056" s="3">
        <v>25</v>
      </c>
      <c r="G2056" s="3">
        <v>50.8</v>
      </c>
    </row>
    <row r="2057" spans="1:7" x14ac:dyDescent="0.3">
      <c r="A2057" s="6">
        <v>40795</v>
      </c>
      <c r="B2057" s="3">
        <v>50.1</v>
      </c>
      <c r="C2057" s="3">
        <v>50.1</v>
      </c>
      <c r="D2057" s="3">
        <v>50</v>
      </c>
      <c r="E2057" s="3">
        <v>50</v>
      </c>
      <c r="F2057" s="3">
        <v>20</v>
      </c>
      <c r="G2057" s="3">
        <v>50</v>
      </c>
    </row>
    <row r="2058" spans="1:7" x14ac:dyDescent="0.3">
      <c r="A2058" s="6">
        <v>40798</v>
      </c>
      <c r="B2058" s="3">
        <v>49</v>
      </c>
      <c r="C2058" s="3">
        <v>49.3</v>
      </c>
      <c r="D2058" s="3">
        <v>49</v>
      </c>
      <c r="E2058" s="3">
        <v>49.3</v>
      </c>
      <c r="F2058" s="3">
        <v>10</v>
      </c>
      <c r="G2058" s="3">
        <v>49.3</v>
      </c>
    </row>
    <row r="2059" spans="1:7" x14ac:dyDescent="0.3">
      <c r="A2059" s="6">
        <v>40799</v>
      </c>
      <c r="B2059" s="3">
        <v>49.15</v>
      </c>
      <c r="C2059" s="3">
        <v>49.6</v>
      </c>
      <c r="D2059" s="3">
        <v>49.1</v>
      </c>
      <c r="E2059" s="3">
        <v>49.4</v>
      </c>
      <c r="F2059" s="3">
        <v>12</v>
      </c>
      <c r="G2059" s="3">
        <v>49.43</v>
      </c>
    </row>
    <row r="2060" spans="1:7" x14ac:dyDescent="0.3">
      <c r="A2060" s="6">
        <v>40800</v>
      </c>
      <c r="B2060" s="3">
        <v>49.2</v>
      </c>
      <c r="C2060" s="3">
        <v>49.2</v>
      </c>
      <c r="D2060" s="3">
        <v>48.6</v>
      </c>
      <c r="E2060" s="3">
        <v>48.6</v>
      </c>
      <c r="F2060" s="3">
        <v>16</v>
      </c>
      <c r="G2060" s="3">
        <v>48.6</v>
      </c>
    </row>
    <row r="2061" spans="1:7" x14ac:dyDescent="0.3">
      <c r="A2061" s="6">
        <v>40801</v>
      </c>
      <c r="B2061" s="3">
        <v>48.7</v>
      </c>
      <c r="C2061" s="3">
        <v>49</v>
      </c>
      <c r="D2061" s="3">
        <v>48.7</v>
      </c>
      <c r="E2061" s="3">
        <v>49</v>
      </c>
      <c r="F2061" s="3">
        <v>2</v>
      </c>
      <c r="G2061" s="3">
        <v>49</v>
      </c>
    </row>
    <row r="2062" spans="1:7" x14ac:dyDescent="0.3">
      <c r="A2062" s="6">
        <v>40802</v>
      </c>
      <c r="B2062" s="3">
        <v>48.8</v>
      </c>
      <c r="C2062" s="3">
        <v>48.8</v>
      </c>
      <c r="D2062" s="3">
        <v>48.8</v>
      </c>
      <c r="E2062" s="3">
        <v>48.8</v>
      </c>
      <c r="F2062" s="3">
        <v>0</v>
      </c>
      <c r="G2062" s="3">
        <v>48.8</v>
      </c>
    </row>
    <row r="2063" spans="1:7" x14ac:dyDescent="0.3">
      <c r="A2063" s="6">
        <v>40805</v>
      </c>
      <c r="B2063" s="3">
        <v>49.8</v>
      </c>
      <c r="C2063" s="3">
        <v>49.8</v>
      </c>
      <c r="D2063" s="3">
        <v>49.8</v>
      </c>
      <c r="E2063" s="3">
        <v>49.8</v>
      </c>
      <c r="F2063" s="3">
        <v>3</v>
      </c>
      <c r="G2063" s="3">
        <v>49.8</v>
      </c>
    </row>
    <row r="2064" spans="1:7" x14ac:dyDescent="0.3">
      <c r="A2064" s="6">
        <v>40806</v>
      </c>
      <c r="B2064" s="3">
        <v>50.5</v>
      </c>
      <c r="C2064" s="3">
        <v>50.6</v>
      </c>
      <c r="D2064" s="3">
        <v>50.5</v>
      </c>
      <c r="E2064" s="3">
        <v>50.6</v>
      </c>
      <c r="F2064" s="3">
        <v>3</v>
      </c>
      <c r="G2064" s="3">
        <v>50.6</v>
      </c>
    </row>
    <row r="2065" spans="1:7" x14ac:dyDescent="0.3">
      <c r="A2065" s="6">
        <v>40807</v>
      </c>
      <c r="B2065" s="3">
        <v>50.7</v>
      </c>
      <c r="C2065" s="3">
        <v>50.7</v>
      </c>
      <c r="D2065" s="3">
        <v>50.25</v>
      </c>
      <c r="E2065" s="3">
        <v>50.25</v>
      </c>
      <c r="F2065" s="3">
        <v>6</v>
      </c>
      <c r="G2065" s="3">
        <v>50.68</v>
      </c>
    </row>
    <row r="2066" spans="1:7" x14ac:dyDescent="0.3">
      <c r="A2066" s="6">
        <v>40808</v>
      </c>
      <c r="B2066" s="3">
        <v>51.15</v>
      </c>
      <c r="C2066" s="3">
        <v>51.15</v>
      </c>
      <c r="D2066" s="3">
        <v>50.8</v>
      </c>
      <c r="E2066" s="3">
        <v>50.8</v>
      </c>
      <c r="F2066" s="3">
        <v>8</v>
      </c>
      <c r="G2066" s="3">
        <v>50.8</v>
      </c>
    </row>
    <row r="2067" spans="1:7" x14ac:dyDescent="0.3">
      <c r="A2067" s="6">
        <v>40809</v>
      </c>
      <c r="B2067" s="3">
        <v>51</v>
      </c>
      <c r="C2067" s="3">
        <v>51</v>
      </c>
      <c r="D2067" s="3">
        <v>50</v>
      </c>
      <c r="E2067" s="3">
        <v>50</v>
      </c>
      <c r="F2067" s="3">
        <v>78</v>
      </c>
      <c r="G2067" s="3">
        <v>50</v>
      </c>
    </row>
    <row r="2068" spans="1:7" x14ac:dyDescent="0.3">
      <c r="A2068" s="6">
        <v>40812</v>
      </c>
      <c r="B2068" s="3">
        <v>48</v>
      </c>
      <c r="C2068" s="3">
        <v>48</v>
      </c>
      <c r="D2068" s="3">
        <v>48</v>
      </c>
      <c r="E2068" s="3">
        <v>48</v>
      </c>
      <c r="F2068" s="3">
        <v>23</v>
      </c>
      <c r="G2068" s="3">
        <v>48</v>
      </c>
    </row>
    <row r="2069" spans="1:7" x14ac:dyDescent="0.3">
      <c r="A2069" s="6">
        <v>40813</v>
      </c>
      <c r="B2069" s="3">
        <v>47.95</v>
      </c>
      <c r="C2069" s="3">
        <v>47.95</v>
      </c>
      <c r="D2069" s="3">
        <v>47.6</v>
      </c>
      <c r="E2069" s="3">
        <v>47.8</v>
      </c>
      <c r="F2069" s="3">
        <v>26</v>
      </c>
      <c r="G2069" s="3">
        <v>47.8</v>
      </c>
    </row>
    <row r="2070" spans="1:7" x14ac:dyDescent="0.3">
      <c r="A2070" s="6">
        <v>40814</v>
      </c>
      <c r="B2070" s="3">
        <v>47.7</v>
      </c>
      <c r="C2070" s="3">
        <v>48.5</v>
      </c>
      <c r="D2070" s="3">
        <v>47.7</v>
      </c>
      <c r="E2070" s="3">
        <v>48.45</v>
      </c>
      <c r="F2070" s="3">
        <v>53</v>
      </c>
      <c r="G2070" s="3">
        <v>48.1</v>
      </c>
    </row>
    <row r="2071" spans="1:7" x14ac:dyDescent="0.3">
      <c r="A2071" s="6">
        <v>40815</v>
      </c>
      <c r="B2071" s="3">
        <v>48.1</v>
      </c>
      <c r="C2071" s="3">
        <v>48.1</v>
      </c>
      <c r="D2071" s="3">
        <v>48.1</v>
      </c>
      <c r="E2071" s="3">
        <v>48.1</v>
      </c>
      <c r="F2071" s="3">
        <v>10</v>
      </c>
      <c r="G2071" s="3">
        <v>49.35</v>
      </c>
    </row>
    <row r="2072" spans="1:7" x14ac:dyDescent="0.3">
      <c r="A2072" s="6">
        <v>40816</v>
      </c>
      <c r="B2072" s="3">
        <v>48.35</v>
      </c>
      <c r="C2072" s="3">
        <v>48.35</v>
      </c>
      <c r="D2072" s="3">
        <v>48.15</v>
      </c>
      <c r="E2072" s="3">
        <v>48.15</v>
      </c>
      <c r="F2072" s="3">
        <v>19</v>
      </c>
      <c r="G2072" s="3">
        <v>48.15</v>
      </c>
    </row>
    <row r="2073" spans="1:7" x14ac:dyDescent="0.3">
      <c r="A2073" s="6">
        <v>40819</v>
      </c>
      <c r="B2073" s="3">
        <v>46.8</v>
      </c>
      <c r="C2073" s="3">
        <v>46.8</v>
      </c>
      <c r="D2073" s="3">
        <v>46.3</v>
      </c>
      <c r="E2073" s="3">
        <v>46.3</v>
      </c>
      <c r="F2073" s="3">
        <v>12</v>
      </c>
      <c r="G2073" s="3">
        <v>45.75</v>
      </c>
    </row>
    <row r="2074" spans="1:7" x14ac:dyDescent="0.3">
      <c r="A2074" s="6">
        <v>40820</v>
      </c>
      <c r="B2074" s="3">
        <v>45.75</v>
      </c>
      <c r="C2074" s="3">
        <v>45.75</v>
      </c>
      <c r="D2074" s="3">
        <v>45.6</v>
      </c>
      <c r="E2074" s="3">
        <v>45.7</v>
      </c>
      <c r="F2074" s="3">
        <v>32</v>
      </c>
      <c r="G2074" s="3">
        <v>46.38</v>
      </c>
    </row>
    <row r="2075" spans="1:7" x14ac:dyDescent="0.3">
      <c r="A2075" s="6">
        <v>40821</v>
      </c>
      <c r="B2075" s="3">
        <v>45.7</v>
      </c>
      <c r="C2075" s="3">
        <v>46.6</v>
      </c>
      <c r="D2075" s="3">
        <v>45.7</v>
      </c>
      <c r="E2075" s="3">
        <v>46.6</v>
      </c>
      <c r="F2075" s="3">
        <v>16</v>
      </c>
      <c r="G2075" s="3">
        <v>46.6</v>
      </c>
    </row>
    <row r="2076" spans="1:7" x14ac:dyDescent="0.3">
      <c r="A2076" s="6">
        <v>40822</v>
      </c>
      <c r="B2076" s="3">
        <v>47.5</v>
      </c>
      <c r="C2076" s="3">
        <v>47.5</v>
      </c>
      <c r="D2076" s="3">
        <v>46.4</v>
      </c>
      <c r="E2076" s="3">
        <v>46.4</v>
      </c>
      <c r="F2076" s="3">
        <v>11</v>
      </c>
      <c r="G2076" s="3">
        <v>46.4</v>
      </c>
    </row>
    <row r="2077" spans="1:7" x14ac:dyDescent="0.3">
      <c r="A2077" s="6">
        <v>40823</v>
      </c>
      <c r="B2077" s="3">
        <v>46.88</v>
      </c>
      <c r="C2077" s="3">
        <v>46.88</v>
      </c>
      <c r="D2077" s="3">
        <v>46.88</v>
      </c>
      <c r="E2077" s="3">
        <v>46.88</v>
      </c>
      <c r="F2077" s="3">
        <v>0</v>
      </c>
      <c r="G2077" s="3">
        <v>46.88</v>
      </c>
    </row>
    <row r="2078" spans="1:7" x14ac:dyDescent="0.3">
      <c r="A2078" s="6">
        <v>40826</v>
      </c>
      <c r="B2078" s="3">
        <v>47.5</v>
      </c>
      <c r="C2078" s="3">
        <v>48.6</v>
      </c>
      <c r="D2078" s="3">
        <v>47.5</v>
      </c>
      <c r="E2078" s="3">
        <v>48.4</v>
      </c>
      <c r="F2078" s="3">
        <v>22</v>
      </c>
      <c r="G2078" s="3">
        <v>48.4</v>
      </c>
    </row>
    <row r="2079" spans="1:7" x14ac:dyDescent="0.3">
      <c r="A2079" s="6">
        <v>40827</v>
      </c>
      <c r="B2079" s="3">
        <v>48.75</v>
      </c>
      <c r="C2079" s="3">
        <v>49</v>
      </c>
      <c r="D2079" s="3">
        <v>48.75</v>
      </c>
      <c r="E2079" s="3">
        <v>49</v>
      </c>
      <c r="F2079" s="3">
        <v>4</v>
      </c>
      <c r="G2079" s="3">
        <v>49</v>
      </c>
    </row>
    <row r="2080" spans="1:7" x14ac:dyDescent="0.3">
      <c r="A2080" s="6">
        <v>40828</v>
      </c>
      <c r="B2080" s="3">
        <v>49.5</v>
      </c>
      <c r="C2080" s="3">
        <v>49.5</v>
      </c>
      <c r="D2080" s="3">
        <v>48.9</v>
      </c>
      <c r="E2080" s="3">
        <v>48.95</v>
      </c>
      <c r="F2080" s="3">
        <v>26</v>
      </c>
      <c r="G2080" s="3">
        <v>48.95</v>
      </c>
    </row>
    <row r="2081" spans="1:7" x14ac:dyDescent="0.3">
      <c r="A2081" s="6">
        <v>40829</v>
      </c>
      <c r="B2081" s="3">
        <v>48.5</v>
      </c>
      <c r="C2081" s="3">
        <v>48.5</v>
      </c>
      <c r="D2081" s="3">
        <v>48</v>
      </c>
      <c r="E2081" s="3">
        <v>48</v>
      </c>
      <c r="F2081" s="3">
        <v>13</v>
      </c>
      <c r="G2081" s="3">
        <v>48</v>
      </c>
    </row>
    <row r="2082" spans="1:7" x14ac:dyDescent="0.3">
      <c r="A2082" s="6">
        <v>40830</v>
      </c>
      <c r="B2082" s="3">
        <v>48.1</v>
      </c>
      <c r="C2082" s="3">
        <v>48.1</v>
      </c>
      <c r="D2082" s="3">
        <v>48.1</v>
      </c>
      <c r="E2082" s="3">
        <v>48.1</v>
      </c>
      <c r="F2082" s="3">
        <v>2</v>
      </c>
      <c r="G2082" s="3">
        <v>47.9</v>
      </c>
    </row>
    <row r="2083" spans="1:7" x14ac:dyDescent="0.3">
      <c r="A2083" s="6">
        <v>40833</v>
      </c>
      <c r="B2083" s="3">
        <v>49.25</v>
      </c>
      <c r="C2083" s="3">
        <v>49.3</v>
      </c>
      <c r="D2083" s="3">
        <v>49.25</v>
      </c>
      <c r="E2083" s="3">
        <v>49.3</v>
      </c>
      <c r="F2083" s="3">
        <v>2</v>
      </c>
      <c r="G2083" s="3">
        <v>49.3</v>
      </c>
    </row>
    <row r="2084" spans="1:7" x14ac:dyDescent="0.3">
      <c r="A2084" s="6">
        <v>40834</v>
      </c>
      <c r="B2084" s="3">
        <v>50.3</v>
      </c>
      <c r="C2084" s="3">
        <v>50.3</v>
      </c>
      <c r="D2084" s="3">
        <v>50.3</v>
      </c>
      <c r="E2084" s="3">
        <v>50.3</v>
      </c>
      <c r="F2084" s="3">
        <v>1</v>
      </c>
      <c r="G2084" s="3">
        <v>50.3</v>
      </c>
    </row>
    <row r="2085" spans="1:7" x14ac:dyDescent="0.3">
      <c r="A2085" s="6">
        <v>40835</v>
      </c>
      <c r="B2085" s="3">
        <v>49.45</v>
      </c>
      <c r="C2085" s="3">
        <v>49.45</v>
      </c>
      <c r="D2085" s="3">
        <v>48.7</v>
      </c>
      <c r="E2085" s="3">
        <v>48.75</v>
      </c>
      <c r="F2085" s="3">
        <v>39</v>
      </c>
      <c r="G2085" s="3">
        <v>48.75</v>
      </c>
    </row>
    <row r="2086" spans="1:7" x14ac:dyDescent="0.3">
      <c r="A2086" s="6">
        <v>40836</v>
      </c>
      <c r="B2086" s="3">
        <v>48.5</v>
      </c>
      <c r="C2086" s="3">
        <v>48.5</v>
      </c>
      <c r="D2086" s="3">
        <v>48</v>
      </c>
      <c r="E2086" s="3">
        <v>48</v>
      </c>
      <c r="F2086" s="3">
        <v>9</v>
      </c>
      <c r="G2086" s="3">
        <v>48</v>
      </c>
    </row>
    <row r="2087" spans="1:7" x14ac:dyDescent="0.3">
      <c r="A2087" s="6">
        <v>40837</v>
      </c>
      <c r="B2087" s="3">
        <v>48</v>
      </c>
      <c r="C2087" s="3">
        <v>48</v>
      </c>
      <c r="D2087" s="3">
        <v>48</v>
      </c>
      <c r="E2087" s="3">
        <v>48</v>
      </c>
      <c r="F2087" s="3">
        <v>1</v>
      </c>
      <c r="G2087" s="3">
        <v>48.38</v>
      </c>
    </row>
    <row r="2088" spans="1:7" x14ac:dyDescent="0.3">
      <c r="A2088" s="6">
        <v>40840</v>
      </c>
      <c r="B2088" s="3">
        <v>46.75</v>
      </c>
      <c r="C2088" s="3">
        <v>46.75</v>
      </c>
      <c r="D2088" s="3">
        <v>46.4</v>
      </c>
      <c r="E2088" s="3">
        <v>46.4</v>
      </c>
      <c r="F2088" s="3">
        <v>23</v>
      </c>
      <c r="G2088" s="3">
        <v>46.73</v>
      </c>
    </row>
    <row r="2089" spans="1:7" x14ac:dyDescent="0.3">
      <c r="A2089" s="6">
        <v>40841</v>
      </c>
      <c r="B2089" s="3">
        <v>46.7</v>
      </c>
      <c r="C2089" s="3">
        <v>46.8</v>
      </c>
      <c r="D2089" s="3">
        <v>46.7</v>
      </c>
      <c r="E2089" s="3">
        <v>46.8</v>
      </c>
      <c r="F2089" s="3">
        <v>5</v>
      </c>
      <c r="G2089" s="3">
        <v>46.8</v>
      </c>
    </row>
    <row r="2090" spans="1:7" x14ac:dyDescent="0.3">
      <c r="A2090" s="6">
        <v>40842</v>
      </c>
      <c r="B2090" s="3">
        <v>46.4</v>
      </c>
      <c r="C2090" s="3">
        <v>46.4</v>
      </c>
      <c r="D2090" s="3">
        <v>46.4</v>
      </c>
      <c r="E2090" s="3">
        <v>46.4</v>
      </c>
      <c r="F2090" s="3">
        <v>5</v>
      </c>
      <c r="G2090" s="3">
        <v>46.9</v>
      </c>
    </row>
    <row r="2091" spans="1:7" x14ac:dyDescent="0.3">
      <c r="A2091" s="6">
        <v>40843</v>
      </c>
      <c r="B2091" s="3">
        <v>46.55</v>
      </c>
      <c r="C2091" s="3">
        <v>47.2</v>
      </c>
      <c r="D2091" s="3">
        <v>46.55</v>
      </c>
      <c r="E2091" s="3">
        <v>47.2</v>
      </c>
      <c r="F2091" s="3">
        <v>19</v>
      </c>
      <c r="G2091" s="3">
        <v>47.18</v>
      </c>
    </row>
    <row r="2092" spans="1:7" x14ac:dyDescent="0.3">
      <c r="A2092" s="6">
        <v>40844</v>
      </c>
      <c r="B2092" s="3">
        <v>48.34</v>
      </c>
      <c r="C2092" s="3">
        <v>48.35</v>
      </c>
      <c r="D2092" s="3">
        <v>47.8</v>
      </c>
      <c r="E2092" s="3">
        <v>48</v>
      </c>
      <c r="F2092" s="3">
        <v>16</v>
      </c>
      <c r="G2092" s="3">
        <v>48</v>
      </c>
    </row>
    <row r="2093" spans="1:7" x14ac:dyDescent="0.3">
      <c r="A2093" s="6">
        <v>40847</v>
      </c>
      <c r="B2093" s="3">
        <v>48.8</v>
      </c>
      <c r="C2093" s="3">
        <v>48.8</v>
      </c>
      <c r="D2093" s="3">
        <v>48.8</v>
      </c>
      <c r="E2093" s="3">
        <v>48.8</v>
      </c>
      <c r="F2093" s="3">
        <v>2</v>
      </c>
      <c r="G2093" s="3">
        <v>48.8</v>
      </c>
    </row>
    <row r="2094" spans="1:7" x14ac:dyDescent="0.3">
      <c r="A2094" s="6">
        <v>40848</v>
      </c>
      <c r="B2094" s="3">
        <v>45.5</v>
      </c>
      <c r="C2094" s="3">
        <v>45.5</v>
      </c>
      <c r="D2094" s="3">
        <v>44.8</v>
      </c>
      <c r="E2094" s="3">
        <v>44.85</v>
      </c>
      <c r="F2094" s="3">
        <v>31</v>
      </c>
      <c r="G2094" s="3">
        <v>45.1</v>
      </c>
    </row>
    <row r="2095" spans="1:7" x14ac:dyDescent="0.3">
      <c r="A2095" s="6">
        <v>40849</v>
      </c>
      <c r="B2095" s="3">
        <v>45</v>
      </c>
      <c r="C2095" s="3">
        <v>45</v>
      </c>
      <c r="D2095" s="3">
        <v>45</v>
      </c>
      <c r="E2095" s="3">
        <v>45</v>
      </c>
      <c r="F2095" s="3">
        <v>5</v>
      </c>
      <c r="G2095" s="3">
        <v>45.18</v>
      </c>
    </row>
    <row r="2096" spans="1:7" x14ac:dyDescent="0.3">
      <c r="A2096" s="6">
        <v>40850</v>
      </c>
      <c r="B2096" s="3">
        <v>45.25</v>
      </c>
      <c r="C2096" s="3">
        <v>45.25</v>
      </c>
      <c r="D2096" s="3">
        <v>45</v>
      </c>
      <c r="E2096" s="3">
        <v>45.25</v>
      </c>
      <c r="F2096" s="3">
        <v>46</v>
      </c>
      <c r="G2096" s="3">
        <v>45.25</v>
      </c>
    </row>
    <row r="2097" spans="1:7" x14ac:dyDescent="0.3">
      <c r="A2097" s="6">
        <v>40851</v>
      </c>
      <c r="B2097" s="3">
        <v>45.8</v>
      </c>
      <c r="C2097" s="3">
        <v>45.8</v>
      </c>
      <c r="D2097" s="3">
        <v>45.6</v>
      </c>
      <c r="E2097" s="3">
        <v>45.8</v>
      </c>
      <c r="F2097" s="3">
        <v>67</v>
      </c>
      <c r="G2097" s="3">
        <v>45.8</v>
      </c>
    </row>
    <row r="2098" spans="1:7" x14ac:dyDescent="0.3">
      <c r="A2098" s="6">
        <v>40854</v>
      </c>
      <c r="B2098" s="3">
        <v>47.7</v>
      </c>
      <c r="C2098" s="3">
        <v>48.1</v>
      </c>
      <c r="D2098" s="3">
        <v>47.7</v>
      </c>
      <c r="E2098" s="3">
        <v>48.1</v>
      </c>
      <c r="F2098" s="3">
        <v>26</v>
      </c>
      <c r="G2098" s="3">
        <v>48.58</v>
      </c>
    </row>
    <row r="2099" spans="1:7" x14ac:dyDescent="0.3">
      <c r="A2099" s="6">
        <v>40855</v>
      </c>
      <c r="B2099" s="3">
        <v>48</v>
      </c>
      <c r="C2099" s="3">
        <v>48.2</v>
      </c>
      <c r="D2099" s="3">
        <v>47.9</v>
      </c>
      <c r="E2099" s="3">
        <v>48.2</v>
      </c>
      <c r="F2099" s="3">
        <v>84</v>
      </c>
      <c r="G2099" s="3">
        <v>48.2</v>
      </c>
    </row>
    <row r="2100" spans="1:7" x14ac:dyDescent="0.3">
      <c r="A2100" s="6">
        <v>40856</v>
      </c>
      <c r="B2100" s="3">
        <v>47.85</v>
      </c>
      <c r="C2100" s="3">
        <v>47.85</v>
      </c>
      <c r="D2100" s="3">
        <v>47.25</v>
      </c>
      <c r="E2100" s="3">
        <v>47.25</v>
      </c>
      <c r="F2100" s="3">
        <v>27</v>
      </c>
      <c r="G2100" s="3">
        <v>47.25</v>
      </c>
    </row>
    <row r="2101" spans="1:7" x14ac:dyDescent="0.3">
      <c r="A2101" s="6">
        <v>40857</v>
      </c>
      <c r="B2101" s="3">
        <v>47</v>
      </c>
      <c r="C2101" s="3">
        <v>47.05</v>
      </c>
      <c r="D2101" s="3">
        <v>46.7</v>
      </c>
      <c r="E2101" s="3">
        <v>47.05</v>
      </c>
      <c r="F2101" s="3">
        <v>110</v>
      </c>
      <c r="G2101" s="3">
        <v>47.05</v>
      </c>
    </row>
    <row r="2102" spans="1:7" x14ac:dyDescent="0.3">
      <c r="A2102" s="6">
        <v>40858</v>
      </c>
      <c r="B2102" s="3">
        <v>46.55</v>
      </c>
      <c r="C2102" s="3">
        <v>46.75</v>
      </c>
      <c r="D2102" s="3">
        <v>46.5</v>
      </c>
      <c r="E2102" s="3">
        <v>46.5</v>
      </c>
      <c r="F2102" s="3">
        <v>102</v>
      </c>
      <c r="G2102" s="3">
        <v>46.6</v>
      </c>
    </row>
    <row r="2103" spans="1:7" x14ac:dyDescent="0.3">
      <c r="A2103" s="6">
        <v>40861</v>
      </c>
      <c r="B2103" s="3">
        <v>46</v>
      </c>
      <c r="C2103" s="3">
        <v>46</v>
      </c>
      <c r="D2103" s="3">
        <v>45.6</v>
      </c>
      <c r="E2103" s="3">
        <v>45.9</v>
      </c>
      <c r="F2103" s="3">
        <v>8</v>
      </c>
      <c r="G2103" s="3">
        <v>45.9</v>
      </c>
    </row>
    <row r="2104" spans="1:7" x14ac:dyDescent="0.3">
      <c r="A2104" s="6">
        <v>40862</v>
      </c>
      <c r="B2104" s="3">
        <v>46</v>
      </c>
      <c r="C2104" s="3">
        <v>46</v>
      </c>
      <c r="D2104" s="3">
        <v>45.25</v>
      </c>
      <c r="E2104" s="3">
        <v>45.25</v>
      </c>
      <c r="F2104" s="3">
        <v>12</v>
      </c>
      <c r="G2104" s="3">
        <v>45.25</v>
      </c>
    </row>
    <row r="2105" spans="1:7" x14ac:dyDescent="0.3">
      <c r="A2105" s="6">
        <v>40863</v>
      </c>
      <c r="B2105" s="3">
        <v>45.38</v>
      </c>
      <c r="C2105" s="3">
        <v>45.38</v>
      </c>
      <c r="D2105" s="3">
        <v>45.38</v>
      </c>
      <c r="E2105" s="3">
        <v>45.38</v>
      </c>
      <c r="F2105" s="3">
        <v>0</v>
      </c>
      <c r="G2105" s="3">
        <v>45.38</v>
      </c>
    </row>
    <row r="2106" spans="1:7" x14ac:dyDescent="0.3">
      <c r="A2106" s="6">
        <v>40864</v>
      </c>
      <c r="B2106" s="3">
        <v>45.2</v>
      </c>
      <c r="C2106" s="3">
        <v>45.22</v>
      </c>
      <c r="D2106" s="3">
        <v>44.95</v>
      </c>
      <c r="E2106" s="3">
        <v>45.01</v>
      </c>
      <c r="F2106" s="3">
        <v>231</v>
      </c>
      <c r="G2106" s="3">
        <v>45.01</v>
      </c>
    </row>
    <row r="2107" spans="1:7" x14ac:dyDescent="0.3">
      <c r="A2107" s="6">
        <v>40865</v>
      </c>
      <c r="B2107" s="3">
        <v>44.4</v>
      </c>
      <c r="C2107" s="3">
        <v>44.5</v>
      </c>
      <c r="D2107" s="3">
        <v>44.3</v>
      </c>
      <c r="E2107" s="3">
        <v>44.3</v>
      </c>
      <c r="F2107" s="3">
        <v>14</v>
      </c>
      <c r="G2107" s="3">
        <v>44.3</v>
      </c>
    </row>
    <row r="2108" spans="1:7" x14ac:dyDescent="0.3">
      <c r="A2108" s="6">
        <v>40868</v>
      </c>
      <c r="B2108" s="3">
        <v>43.15</v>
      </c>
      <c r="C2108" s="3">
        <v>43.15</v>
      </c>
      <c r="D2108" s="3">
        <v>43.1</v>
      </c>
      <c r="E2108" s="3">
        <v>43.1</v>
      </c>
      <c r="F2108" s="3">
        <v>20</v>
      </c>
      <c r="G2108" s="3">
        <v>43.33</v>
      </c>
    </row>
    <row r="2109" spans="1:7" x14ac:dyDescent="0.3">
      <c r="A2109" s="6">
        <v>40869</v>
      </c>
      <c r="B2109" s="3">
        <v>42.7</v>
      </c>
      <c r="C2109" s="3">
        <v>43.2</v>
      </c>
      <c r="D2109" s="3">
        <v>42.7</v>
      </c>
      <c r="E2109" s="3">
        <v>43.2</v>
      </c>
      <c r="F2109" s="3">
        <v>8</v>
      </c>
      <c r="G2109" s="3">
        <v>43.2</v>
      </c>
    </row>
    <row r="2110" spans="1:7" x14ac:dyDescent="0.3">
      <c r="A2110" s="6">
        <v>40870</v>
      </c>
      <c r="B2110" s="3">
        <v>42.75</v>
      </c>
      <c r="C2110" s="3">
        <v>42.75</v>
      </c>
      <c r="D2110" s="3">
        <v>42.69</v>
      </c>
      <c r="E2110" s="3">
        <v>42.7</v>
      </c>
      <c r="F2110" s="3">
        <v>18</v>
      </c>
      <c r="G2110" s="3">
        <v>42.7</v>
      </c>
    </row>
    <row r="2111" spans="1:7" x14ac:dyDescent="0.3">
      <c r="A2111" s="6">
        <v>40871</v>
      </c>
      <c r="B2111" s="3">
        <v>42.5</v>
      </c>
      <c r="C2111" s="3">
        <v>42.5</v>
      </c>
      <c r="D2111" s="3">
        <v>42.5</v>
      </c>
      <c r="E2111" s="3">
        <v>42.5</v>
      </c>
      <c r="F2111" s="3">
        <v>11</v>
      </c>
      <c r="G2111" s="3">
        <v>42.5</v>
      </c>
    </row>
    <row r="2112" spans="1:7" x14ac:dyDescent="0.3">
      <c r="A2112" s="6">
        <v>40872</v>
      </c>
      <c r="B2112" s="3">
        <v>41.9</v>
      </c>
      <c r="C2112" s="3">
        <v>42</v>
      </c>
      <c r="D2112" s="3">
        <v>41.75</v>
      </c>
      <c r="E2112" s="3">
        <v>42</v>
      </c>
      <c r="F2112" s="3">
        <v>16</v>
      </c>
      <c r="G2112" s="3">
        <v>42</v>
      </c>
    </row>
    <row r="2113" spans="1:7" x14ac:dyDescent="0.3">
      <c r="A2113" s="6">
        <v>40875</v>
      </c>
      <c r="B2113" s="3">
        <v>41.8</v>
      </c>
      <c r="C2113" s="3">
        <v>41.8</v>
      </c>
      <c r="D2113" s="3">
        <v>41.8</v>
      </c>
      <c r="E2113" s="3">
        <v>41.8</v>
      </c>
      <c r="F2113" s="3">
        <v>1</v>
      </c>
      <c r="G2113" s="3">
        <v>41.8</v>
      </c>
    </row>
    <row r="2114" spans="1:7" x14ac:dyDescent="0.3">
      <c r="A2114" s="6">
        <v>40876</v>
      </c>
      <c r="B2114" s="3">
        <v>41.35</v>
      </c>
      <c r="C2114" s="3">
        <v>41.35</v>
      </c>
      <c r="D2114" s="3">
        <v>41.3</v>
      </c>
      <c r="E2114" s="3">
        <v>41.3</v>
      </c>
      <c r="F2114" s="3">
        <v>13</v>
      </c>
      <c r="G2114" s="3">
        <v>41.3</v>
      </c>
    </row>
    <row r="2115" spans="1:7" x14ac:dyDescent="0.3">
      <c r="A2115" s="6">
        <v>40877</v>
      </c>
      <c r="B2115" s="3">
        <v>41.75</v>
      </c>
      <c r="C2115" s="3">
        <v>42.65</v>
      </c>
      <c r="D2115" s="3">
        <v>41.75</v>
      </c>
      <c r="E2115" s="3">
        <v>42.65</v>
      </c>
      <c r="F2115" s="3">
        <v>30</v>
      </c>
      <c r="G2115" s="3">
        <v>42.65</v>
      </c>
    </row>
    <row r="2116" spans="1:7" x14ac:dyDescent="0.3">
      <c r="A2116" s="6">
        <v>40878</v>
      </c>
      <c r="B2116" s="3">
        <v>40.450000000000003</v>
      </c>
      <c r="C2116" s="3">
        <v>40.450000000000003</v>
      </c>
      <c r="D2116" s="3">
        <v>40.450000000000003</v>
      </c>
      <c r="E2116" s="3">
        <v>40.450000000000003</v>
      </c>
      <c r="F2116" s="3">
        <v>1</v>
      </c>
      <c r="G2116" s="3">
        <v>40.200000000000003</v>
      </c>
    </row>
    <row r="2117" spans="1:7" x14ac:dyDescent="0.3">
      <c r="A2117" s="6">
        <v>40879</v>
      </c>
      <c r="B2117" s="3">
        <v>40</v>
      </c>
      <c r="C2117" s="3">
        <v>40</v>
      </c>
      <c r="D2117" s="3">
        <v>39.75</v>
      </c>
      <c r="E2117" s="3">
        <v>39.75</v>
      </c>
      <c r="F2117" s="3">
        <v>25</v>
      </c>
      <c r="G2117" s="3">
        <v>39.75</v>
      </c>
    </row>
    <row r="2118" spans="1:7" x14ac:dyDescent="0.3">
      <c r="A2118" s="6">
        <v>40882</v>
      </c>
      <c r="B2118" s="3">
        <v>39.9</v>
      </c>
      <c r="C2118" s="3">
        <v>40</v>
      </c>
      <c r="D2118" s="3">
        <v>39.9</v>
      </c>
      <c r="E2118" s="3">
        <v>40</v>
      </c>
      <c r="F2118" s="3">
        <v>15</v>
      </c>
      <c r="G2118" s="3">
        <v>39.9</v>
      </c>
    </row>
    <row r="2119" spans="1:7" x14ac:dyDescent="0.3">
      <c r="A2119" s="6">
        <v>40883</v>
      </c>
      <c r="B2119" s="3">
        <v>39</v>
      </c>
      <c r="C2119" s="3">
        <v>39.1</v>
      </c>
      <c r="D2119" s="3">
        <v>39</v>
      </c>
      <c r="E2119" s="3">
        <v>39.1</v>
      </c>
      <c r="F2119" s="3">
        <v>18</v>
      </c>
      <c r="G2119" s="3">
        <v>38.93</v>
      </c>
    </row>
    <row r="2120" spans="1:7" x14ac:dyDescent="0.3">
      <c r="A2120" s="6">
        <v>40884</v>
      </c>
      <c r="B2120" s="3">
        <v>39.049999999999997</v>
      </c>
      <c r="C2120" s="3">
        <v>39.049999999999997</v>
      </c>
      <c r="D2120" s="3">
        <v>37.86</v>
      </c>
      <c r="E2120" s="3">
        <v>38.9</v>
      </c>
      <c r="F2120" s="3">
        <v>285</v>
      </c>
      <c r="G2120" s="3">
        <v>38.9</v>
      </c>
    </row>
    <row r="2121" spans="1:7" x14ac:dyDescent="0.3">
      <c r="A2121" s="6">
        <v>40885</v>
      </c>
      <c r="B2121" s="3">
        <v>38.700000000000003</v>
      </c>
      <c r="C2121" s="3">
        <v>38.700000000000003</v>
      </c>
      <c r="D2121" s="3">
        <v>38.700000000000003</v>
      </c>
      <c r="E2121" s="3">
        <v>38.700000000000003</v>
      </c>
      <c r="F2121" s="3">
        <v>5</v>
      </c>
      <c r="G2121" s="3">
        <v>38.700000000000003</v>
      </c>
    </row>
    <row r="2122" spans="1:7" x14ac:dyDescent="0.3">
      <c r="A2122" s="6">
        <v>40886</v>
      </c>
      <c r="B2122" s="3">
        <v>38.4</v>
      </c>
      <c r="C2122" s="3">
        <v>38.4</v>
      </c>
      <c r="D2122" s="3">
        <v>37.700000000000003</v>
      </c>
      <c r="E2122" s="3">
        <v>37.75</v>
      </c>
      <c r="F2122" s="3">
        <v>36</v>
      </c>
      <c r="G2122" s="3">
        <v>37.880000000000003</v>
      </c>
    </row>
    <row r="2123" spans="1:7" x14ac:dyDescent="0.3">
      <c r="A2123" s="6">
        <v>40889</v>
      </c>
      <c r="B2123" s="3">
        <v>37.9</v>
      </c>
      <c r="C2123" s="3">
        <v>37.9</v>
      </c>
      <c r="D2123" s="3">
        <v>37.9</v>
      </c>
      <c r="E2123" s="3">
        <v>37.9</v>
      </c>
      <c r="F2123" s="3">
        <v>3</v>
      </c>
      <c r="G2123" s="3">
        <v>37.9</v>
      </c>
    </row>
    <row r="2124" spans="1:7" x14ac:dyDescent="0.3">
      <c r="A2124" s="6">
        <v>40890</v>
      </c>
      <c r="B2124" s="3">
        <v>38.200000000000003</v>
      </c>
      <c r="C2124" s="3">
        <v>38.200000000000003</v>
      </c>
      <c r="D2124" s="3">
        <v>38.200000000000003</v>
      </c>
      <c r="E2124" s="3">
        <v>38.200000000000003</v>
      </c>
      <c r="F2124" s="3">
        <v>5</v>
      </c>
      <c r="G2124" s="3">
        <v>38.200000000000003</v>
      </c>
    </row>
    <row r="2125" spans="1:7" x14ac:dyDescent="0.3">
      <c r="A2125" s="6">
        <v>40891</v>
      </c>
      <c r="B2125" s="3">
        <v>37.85</v>
      </c>
      <c r="C2125" s="3">
        <v>37.85</v>
      </c>
      <c r="D2125" s="3">
        <v>37.299999999999997</v>
      </c>
      <c r="E2125" s="3">
        <v>37.299999999999997</v>
      </c>
      <c r="F2125" s="3">
        <v>56</v>
      </c>
      <c r="G2125" s="3">
        <v>37.299999999999997</v>
      </c>
    </row>
    <row r="2126" spans="1:7" x14ac:dyDescent="0.3">
      <c r="A2126" s="6">
        <v>40892</v>
      </c>
      <c r="B2126" s="3">
        <v>37.4</v>
      </c>
      <c r="C2126" s="3">
        <v>37.4</v>
      </c>
      <c r="D2126" s="3">
        <v>37.25</v>
      </c>
      <c r="E2126" s="3">
        <v>37.299999999999997</v>
      </c>
      <c r="F2126" s="3">
        <v>36</v>
      </c>
      <c r="G2126" s="3">
        <v>37.299999999999997</v>
      </c>
    </row>
    <row r="2127" spans="1:7" x14ac:dyDescent="0.3">
      <c r="A2127" s="6">
        <v>40893</v>
      </c>
      <c r="B2127" s="3">
        <v>36.299999999999997</v>
      </c>
      <c r="C2127" s="3">
        <v>36.299999999999997</v>
      </c>
      <c r="D2127" s="3">
        <v>35.81</v>
      </c>
      <c r="E2127" s="3">
        <v>35.9</v>
      </c>
      <c r="F2127" s="3">
        <v>57</v>
      </c>
      <c r="G2127" s="3">
        <v>35.549999999999997</v>
      </c>
    </row>
    <row r="2128" spans="1:7" x14ac:dyDescent="0.3">
      <c r="A2128" s="6">
        <v>40896</v>
      </c>
      <c r="B2128" s="3">
        <v>34.4</v>
      </c>
      <c r="C2128" s="3">
        <v>34.4</v>
      </c>
      <c r="D2128" s="3">
        <v>34.4</v>
      </c>
      <c r="E2128" s="3">
        <v>34.4</v>
      </c>
      <c r="F2128" s="3">
        <v>2</v>
      </c>
      <c r="G2128" s="3">
        <v>34.4</v>
      </c>
    </row>
    <row r="2129" spans="1:7" x14ac:dyDescent="0.3">
      <c r="A2129" s="6">
        <v>40897</v>
      </c>
      <c r="B2129" s="3">
        <v>34.9</v>
      </c>
      <c r="C2129" s="3">
        <v>35.799999999999997</v>
      </c>
      <c r="D2129" s="3">
        <v>34.9</v>
      </c>
      <c r="E2129" s="3">
        <v>35.799999999999997</v>
      </c>
      <c r="F2129" s="3">
        <v>50</v>
      </c>
      <c r="G2129" s="3">
        <v>35.700000000000003</v>
      </c>
    </row>
    <row r="2130" spans="1:7" x14ac:dyDescent="0.3">
      <c r="A2130" s="6">
        <v>40898</v>
      </c>
      <c r="B2130" s="3">
        <v>34.9</v>
      </c>
      <c r="C2130" s="3">
        <v>35</v>
      </c>
      <c r="D2130" s="3">
        <v>34.9</v>
      </c>
      <c r="E2130" s="3">
        <v>34.9</v>
      </c>
      <c r="F2130" s="3">
        <v>23</v>
      </c>
      <c r="G2130" s="3">
        <v>34.450000000000003</v>
      </c>
    </row>
    <row r="2131" spans="1:7" x14ac:dyDescent="0.3">
      <c r="A2131" s="6">
        <v>40899</v>
      </c>
      <c r="B2131" s="3">
        <v>34.200000000000003</v>
      </c>
      <c r="C2131" s="3">
        <v>35.4</v>
      </c>
      <c r="D2131" s="3">
        <v>34.200000000000003</v>
      </c>
      <c r="E2131" s="3">
        <v>35.25</v>
      </c>
      <c r="F2131" s="3">
        <v>50</v>
      </c>
      <c r="G2131" s="3">
        <v>35.200000000000003</v>
      </c>
    </row>
    <row r="2132" spans="1:7" x14ac:dyDescent="0.3">
      <c r="A2132" s="6">
        <v>40900</v>
      </c>
      <c r="B2132" s="3">
        <v>35.6</v>
      </c>
      <c r="C2132" s="3">
        <v>35.6</v>
      </c>
      <c r="D2132" s="3">
        <v>35.35</v>
      </c>
      <c r="E2132" s="3">
        <v>35.35</v>
      </c>
      <c r="F2132" s="3">
        <v>96</v>
      </c>
      <c r="G2132" s="3">
        <v>35.35</v>
      </c>
    </row>
    <row r="2133" spans="1:7" x14ac:dyDescent="0.3">
      <c r="A2133" s="6">
        <v>40904</v>
      </c>
      <c r="B2133" s="3">
        <v>36</v>
      </c>
      <c r="C2133" s="3">
        <v>36</v>
      </c>
      <c r="D2133" s="3">
        <v>36</v>
      </c>
      <c r="E2133" s="3">
        <v>36</v>
      </c>
      <c r="F2133" s="3">
        <v>2</v>
      </c>
      <c r="G2133" s="3">
        <v>36</v>
      </c>
    </row>
    <row r="2134" spans="1:7" x14ac:dyDescent="0.3">
      <c r="A2134" s="6">
        <v>40905</v>
      </c>
      <c r="B2134" s="3">
        <v>36</v>
      </c>
      <c r="C2134" s="3">
        <v>36</v>
      </c>
      <c r="D2134" s="3">
        <v>35.380000000000003</v>
      </c>
      <c r="E2134" s="3">
        <v>35.380000000000003</v>
      </c>
      <c r="F2134" s="3">
        <v>33</v>
      </c>
      <c r="G2134" s="3">
        <v>35.32</v>
      </c>
    </row>
    <row r="2135" spans="1:7" x14ac:dyDescent="0.3">
      <c r="A2135" s="6">
        <v>40906</v>
      </c>
      <c r="B2135" s="3">
        <v>35.25</v>
      </c>
      <c r="C2135" s="3">
        <v>35.25</v>
      </c>
      <c r="D2135" s="3">
        <v>34.75</v>
      </c>
      <c r="E2135" s="3">
        <v>34.75</v>
      </c>
      <c r="F2135" s="3">
        <v>11</v>
      </c>
      <c r="G2135" s="3">
        <v>34.75</v>
      </c>
    </row>
    <row r="2136" spans="1:7" x14ac:dyDescent="0.3">
      <c r="A2136" s="6">
        <v>40907</v>
      </c>
      <c r="B2136" s="3">
        <v>34.25</v>
      </c>
      <c r="C2136" s="3">
        <v>34.299999999999997</v>
      </c>
      <c r="D2136" s="3">
        <v>34.25</v>
      </c>
      <c r="E2136" s="3">
        <v>34.299999999999997</v>
      </c>
      <c r="F2136" s="3">
        <v>2</v>
      </c>
      <c r="G2136" s="3">
        <v>34.299999999999997</v>
      </c>
    </row>
    <row r="2137" spans="1:7" x14ac:dyDescent="0.3">
      <c r="A2137" s="6">
        <v>40910</v>
      </c>
      <c r="B2137" s="3">
        <v>29.75</v>
      </c>
      <c r="C2137" s="3">
        <v>29.75</v>
      </c>
      <c r="D2137" s="3">
        <v>29.75</v>
      </c>
      <c r="E2137" s="3">
        <v>29.75</v>
      </c>
      <c r="F2137" s="3">
        <v>0</v>
      </c>
      <c r="G2137" s="3">
        <v>29.75</v>
      </c>
    </row>
    <row r="2138" spans="1:7" x14ac:dyDescent="0.3">
      <c r="A2138" s="6">
        <v>40911</v>
      </c>
      <c r="B2138" s="3">
        <v>29.85</v>
      </c>
      <c r="C2138" s="3">
        <v>29.85</v>
      </c>
      <c r="D2138" s="3">
        <v>29.8</v>
      </c>
      <c r="E2138" s="3">
        <v>29.8</v>
      </c>
      <c r="F2138" s="3">
        <v>4</v>
      </c>
      <c r="G2138" s="3">
        <v>29.8</v>
      </c>
    </row>
    <row r="2139" spans="1:7" x14ac:dyDescent="0.3">
      <c r="A2139" s="6">
        <v>40912</v>
      </c>
      <c r="B2139" s="3">
        <v>31</v>
      </c>
      <c r="C2139" s="3">
        <v>31</v>
      </c>
      <c r="D2139" s="3">
        <v>30.9</v>
      </c>
      <c r="E2139" s="3">
        <v>30.9</v>
      </c>
      <c r="F2139" s="3">
        <v>65</v>
      </c>
      <c r="G2139" s="3">
        <v>30.9</v>
      </c>
    </row>
    <row r="2140" spans="1:7" x14ac:dyDescent="0.3">
      <c r="A2140" s="6">
        <v>40913</v>
      </c>
      <c r="B2140" s="3">
        <v>31.1</v>
      </c>
      <c r="C2140" s="3">
        <v>31.4</v>
      </c>
      <c r="D2140" s="3">
        <v>31.1</v>
      </c>
      <c r="E2140" s="3">
        <v>31.4</v>
      </c>
      <c r="F2140" s="3">
        <v>11</v>
      </c>
      <c r="G2140" s="3">
        <v>31.45</v>
      </c>
    </row>
    <row r="2141" spans="1:7" x14ac:dyDescent="0.3">
      <c r="A2141" s="6">
        <v>40914</v>
      </c>
      <c r="B2141" s="3">
        <v>30.75</v>
      </c>
      <c r="C2141" s="3">
        <v>30.75</v>
      </c>
      <c r="D2141" s="3">
        <v>30.75</v>
      </c>
      <c r="E2141" s="3">
        <v>30.75</v>
      </c>
      <c r="F2141" s="3">
        <v>0</v>
      </c>
      <c r="G2141" s="3">
        <v>30.75</v>
      </c>
    </row>
    <row r="2142" spans="1:7" x14ac:dyDescent="0.3">
      <c r="A2142" s="6">
        <v>40917</v>
      </c>
      <c r="B2142" s="3">
        <v>32.130000000000003</v>
      </c>
      <c r="C2142" s="3">
        <v>32.130000000000003</v>
      </c>
      <c r="D2142" s="3">
        <v>32.130000000000003</v>
      </c>
      <c r="E2142" s="3">
        <v>32.130000000000003</v>
      </c>
      <c r="F2142" s="3">
        <v>0</v>
      </c>
      <c r="G2142" s="3">
        <v>32.130000000000003</v>
      </c>
    </row>
    <row r="2143" spans="1:7" x14ac:dyDescent="0.3">
      <c r="A2143" s="6">
        <v>40918</v>
      </c>
      <c r="B2143" s="3">
        <v>31.5</v>
      </c>
      <c r="C2143" s="3">
        <v>31.55</v>
      </c>
      <c r="D2143" s="3">
        <v>31.5</v>
      </c>
      <c r="E2143" s="3">
        <v>31.5</v>
      </c>
      <c r="F2143" s="3">
        <v>35</v>
      </c>
      <c r="G2143" s="3">
        <v>31.5</v>
      </c>
    </row>
    <row r="2144" spans="1:7" x14ac:dyDescent="0.3">
      <c r="A2144" s="6">
        <v>40919</v>
      </c>
      <c r="B2144" s="3">
        <v>32.85</v>
      </c>
      <c r="C2144" s="3">
        <v>32.85</v>
      </c>
      <c r="D2144" s="3">
        <v>32.299999999999997</v>
      </c>
      <c r="E2144" s="3">
        <v>32.299999999999997</v>
      </c>
      <c r="F2144" s="3">
        <v>27</v>
      </c>
      <c r="G2144" s="3">
        <v>32.299999999999997</v>
      </c>
    </row>
    <row r="2145" spans="1:7" x14ac:dyDescent="0.3">
      <c r="A2145" s="6">
        <v>40920</v>
      </c>
      <c r="B2145" s="3">
        <v>31.7</v>
      </c>
      <c r="C2145" s="3">
        <v>31.7</v>
      </c>
      <c r="D2145" s="3">
        <v>31.7</v>
      </c>
      <c r="E2145" s="3">
        <v>31.7</v>
      </c>
      <c r="F2145" s="3">
        <v>7</v>
      </c>
      <c r="G2145" s="3">
        <v>31.7</v>
      </c>
    </row>
    <row r="2146" spans="1:7" x14ac:dyDescent="0.3">
      <c r="A2146" s="6">
        <v>40921</v>
      </c>
      <c r="B2146" s="3">
        <v>32.299999999999997</v>
      </c>
      <c r="C2146" s="3">
        <v>32.299999999999997</v>
      </c>
      <c r="D2146" s="3">
        <v>32.25</v>
      </c>
      <c r="E2146" s="3">
        <v>32.299999999999997</v>
      </c>
      <c r="F2146" s="3">
        <v>18</v>
      </c>
      <c r="G2146" s="3">
        <v>32.299999999999997</v>
      </c>
    </row>
    <row r="2147" spans="1:7" x14ac:dyDescent="0.3">
      <c r="A2147" s="6">
        <v>40924</v>
      </c>
      <c r="B2147" s="3">
        <v>32.5</v>
      </c>
      <c r="C2147" s="3">
        <v>32.5</v>
      </c>
      <c r="D2147" s="3">
        <v>32.299999999999997</v>
      </c>
      <c r="E2147" s="3">
        <v>32.299999999999997</v>
      </c>
      <c r="F2147" s="3">
        <v>5</v>
      </c>
      <c r="G2147" s="3">
        <v>32.229999999999997</v>
      </c>
    </row>
    <row r="2148" spans="1:7" x14ac:dyDescent="0.3">
      <c r="A2148" s="6">
        <v>40925</v>
      </c>
      <c r="B2148" s="3">
        <v>30.75</v>
      </c>
      <c r="C2148" s="3">
        <v>30.75</v>
      </c>
      <c r="D2148" s="3">
        <v>30.75</v>
      </c>
      <c r="E2148" s="3">
        <v>30.75</v>
      </c>
      <c r="F2148" s="3">
        <v>0</v>
      </c>
      <c r="G2148" s="3">
        <v>30.75</v>
      </c>
    </row>
    <row r="2149" spans="1:7" x14ac:dyDescent="0.3">
      <c r="A2149" s="6">
        <v>40926</v>
      </c>
      <c r="B2149" s="3">
        <v>31.35</v>
      </c>
      <c r="C2149" s="3">
        <v>31.35</v>
      </c>
      <c r="D2149" s="3">
        <v>31.35</v>
      </c>
      <c r="E2149" s="3">
        <v>31.35</v>
      </c>
      <c r="F2149" s="3">
        <v>2</v>
      </c>
      <c r="G2149" s="3">
        <v>31.35</v>
      </c>
    </row>
    <row r="2150" spans="1:7" x14ac:dyDescent="0.3">
      <c r="A2150" s="6">
        <v>40927</v>
      </c>
      <c r="B2150" s="3">
        <v>31.88</v>
      </c>
      <c r="C2150" s="3">
        <v>31.88</v>
      </c>
      <c r="D2150" s="3">
        <v>31.88</v>
      </c>
      <c r="E2150" s="3">
        <v>31.88</v>
      </c>
      <c r="F2150" s="3">
        <v>0</v>
      </c>
      <c r="G2150" s="3">
        <v>31.88</v>
      </c>
    </row>
    <row r="2151" spans="1:7" x14ac:dyDescent="0.3">
      <c r="A2151" s="6">
        <v>40928</v>
      </c>
      <c r="B2151" s="3">
        <v>32.65</v>
      </c>
      <c r="C2151" s="3">
        <v>32.799999999999997</v>
      </c>
      <c r="D2151" s="3">
        <v>32.5</v>
      </c>
      <c r="E2151" s="3">
        <v>32.5</v>
      </c>
      <c r="F2151" s="3">
        <v>23</v>
      </c>
      <c r="G2151" s="3">
        <v>32.08</v>
      </c>
    </row>
    <row r="2152" spans="1:7" x14ac:dyDescent="0.3">
      <c r="A2152" s="6">
        <v>40931</v>
      </c>
      <c r="B2152" s="3">
        <v>31.73</v>
      </c>
      <c r="C2152" s="3">
        <v>31.73</v>
      </c>
      <c r="D2152" s="3">
        <v>31.73</v>
      </c>
      <c r="E2152" s="3">
        <v>31.73</v>
      </c>
      <c r="F2152" s="3">
        <v>0</v>
      </c>
      <c r="G2152" s="3">
        <v>31.73</v>
      </c>
    </row>
    <row r="2153" spans="1:7" x14ac:dyDescent="0.3">
      <c r="A2153" s="6">
        <v>40932</v>
      </c>
      <c r="B2153" s="3">
        <v>32.75</v>
      </c>
      <c r="C2153" s="3">
        <v>32.75</v>
      </c>
      <c r="D2153" s="3">
        <v>32.75</v>
      </c>
      <c r="E2153" s="3">
        <v>32.75</v>
      </c>
      <c r="F2153" s="3">
        <v>14</v>
      </c>
      <c r="G2153" s="3">
        <v>32.75</v>
      </c>
    </row>
    <row r="2154" spans="1:7" x14ac:dyDescent="0.3">
      <c r="A2154" s="6">
        <v>40933</v>
      </c>
      <c r="B2154" s="3">
        <v>33.9</v>
      </c>
      <c r="C2154" s="3">
        <v>34.299999999999997</v>
      </c>
      <c r="D2154" s="3">
        <v>33.799999999999997</v>
      </c>
      <c r="E2154" s="3">
        <v>33.799999999999997</v>
      </c>
      <c r="F2154" s="3">
        <v>32</v>
      </c>
      <c r="G2154" s="3">
        <v>33.53</v>
      </c>
    </row>
    <row r="2155" spans="1:7" x14ac:dyDescent="0.3">
      <c r="A2155" s="6">
        <v>40934</v>
      </c>
      <c r="B2155" s="3">
        <v>33.5</v>
      </c>
      <c r="C2155" s="3">
        <v>33.700000000000003</v>
      </c>
      <c r="D2155" s="3">
        <v>33.5</v>
      </c>
      <c r="E2155" s="3">
        <v>33.700000000000003</v>
      </c>
      <c r="F2155" s="3">
        <v>5</v>
      </c>
      <c r="G2155" s="3">
        <v>33.700000000000003</v>
      </c>
    </row>
    <row r="2156" spans="1:7" x14ac:dyDescent="0.3">
      <c r="A2156" s="6">
        <v>40935</v>
      </c>
      <c r="B2156" s="3">
        <v>34.5</v>
      </c>
      <c r="C2156" s="3">
        <v>35.15</v>
      </c>
      <c r="D2156" s="3">
        <v>34.5</v>
      </c>
      <c r="E2156" s="3">
        <v>35.15</v>
      </c>
      <c r="F2156" s="3">
        <v>24</v>
      </c>
      <c r="G2156" s="3">
        <v>35.08</v>
      </c>
    </row>
    <row r="2157" spans="1:7" x14ac:dyDescent="0.3">
      <c r="A2157" s="6">
        <v>40938</v>
      </c>
      <c r="B2157" s="3">
        <v>35.5</v>
      </c>
      <c r="C2157" s="3">
        <v>36.5</v>
      </c>
      <c r="D2157" s="3">
        <v>35.5</v>
      </c>
      <c r="E2157" s="3">
        <v>36.35</v>
      </c>
      <c r="F2157" s="3">
        <v>28</v>
      </c>
      <c r="G2157" s="3">
        <v>36.35</v>
      </c>
    </row>
    <row r="2158" spans="1:7" x14ac:dyDescent="0.3">
      <c r="A2158" s="6">
        <v>40939</v>
      </c>
      <c r="B2158" s="3">
        <v>36.450000000000003</v>
      </c>
      <c r="C2158" s="3">
        <v>36.450000000000003</v>
      </c>
      <c r="D2158" s="3">
        <v>35.9</v>
      </c>
      <c r="E2158" s="3">
        <v>35.9</v>
      </c>
      <c r="F2158" s="3">
        <v>5</v>
      </c>
      <c r="G2158" s="3">
        <v>35.9</v>
      </c>
    </row>
    <row r="2159" spans="1:7" x14ac:dyDescent="0.3">
      <c r="A2159" s="6">
        <v>40940</v>
      </c>
      <c r="B2159" s="3">
        <v>37</v>
      </c>
      <c r="C2159" s="3">
        <v>37</v>
      </c>
      <c r="D2159" s="3">
        <v>37</v>
      </c>
      <c r="E2159" s="3">
        <v>37</v>
      </c>
      <c r="F2159" s="3">
        <v>3</v>
      </c>
      <c r="G2159" s="3">
        <v>36.630000000000003</v>
      </c>
    </row>
    <row r="2160" spans="1:7" x14ac:dyDescent="0.3">
      <c r="A2160" s="6">
        <v>40941</v>
      </c>
      <c r="B2160" s="3">
        <v>37.5</v>
      </c>
      <c r="C2160" s="3">
        <v>37.5</v>
      </c>
      <c r="D2160" s="3">
        <v>37.5</v>
      </c>
      <c r="E2160" s="3">
        <v>37.5</v>
      </c>
      <c r="F2160" s="3">
        <v>1</v>
      </c>
      <c r="G2160" s="3">
        <v>37.5</v>
      </c>
    </row>
    <row r="2161" spans="1:7" x14ac:dyDescent="0.3">
      <c r="A2161" s="6">
        <v>40942</v>
      </c>
      <c r="B2161" s="3">
        <v>38.4</v>
      </c>
      <c r="C2161" s="3">
        <v>38.65</v>
      </c>
      <c r="D2161" s="3">
        <v>38.4</v>
      </c>
      <c r="E2161" s="3">
        <v>38.65</v>
      </c>
      <c r="F2161" s="3">
        <v>4</v>
      </c>
      <c r="G2161" s="3">
        <v>38.65</v>
      </c>
    </row>
    <row r="2162" spans="1:7" x14ac:dyDescent="0.3">
      <c r="A2162" s="6">
        <v>40945</v>
      </c>
      <c r="B2162" s="3">
        <v>37</v>
      </c>
      <c r="C2162" s="3">
        <v>37</v>
      </c>
      <c r="D2162" s="3">
        <v>37</v>
      </c>
      <c r="E2162" s="3">
        <v>37</v>
      </c>
      <c r="F2162" s="3">
        <v>7</v>
      </c>
      <c r="G2162" s="3">
        <v>36.43</v>
      </c>
    </row>
    <row r="2163" spans="1:7" x14ac:dyDescent="0.3">
      <c r="A2163" s="6">
        <v>40946</v>
      </c>
      <c r="B2163" s="3">
        <v>37.4</v>
      </c>
      <c r="C2163" s="3">
        <v>38.49</v>
      </c>
      <c r="D2163" s="3">
        <v>37.4</v>
      </c>
      <c r="E2163" s="3">
        <v>38.36</v>
      </c>
      <c r="F2163" s="3">
        <v>105</v>
      </c>
      <c r="G2163" s="3">
        <v>38.36</v>
      </c>
    </row>
    <row r="2164" spans="1:7" x14ac:dyDescent="0.3">
      <c r="A2164" s="6">
        <v>40947</v>
      </c>
      <c r="B2164" s="3">
        <v>36.85</v>
      </c>
      <c r="C2164" s="3">
        <v>37</v>
      </c>
      <c r="D2164" s="3">
        <v>36.75</v>
      </c>
      <c r="E2164" s="3">
        <v>36.75</v>
      </c>
      <c r="F2164" s="3">
        <v>16</v>
      </c>
      <c r="G2164" s="3">
        <v>36.75</v>
      </c>
    </row>
    <row r="2165" spans="1:7" x14ac:dyDescent="0.3">
      <c r="A2165" s="6">
        <v>40948</v>
      </c>
      <c r="B2165" s="3">
        <v>36.93</v>
      </c>
      <c r="C2165" s="3">
        <v>36.93</v>
      </c>
      <c r="D2165" s="3">
        <v>36.93</v>
      </c>
      <c r="E2165" s="3">
        <v>36.93</v>
      </c>
      <c r="F2165" s="3">
        <v>0</v>
      </c>
      <c r="G2165" s="3">
        <v>36.93</v>
      </c>
    </row>
    <row r="2166" spans="1:7" x14ac:dyDescent="0.3">
      <c r="A2166" s="6">
        <v>40949</v>
      </c>
      <c r="B2166" s="3">
        <v>36.15</v>
      </c>
      <c r="C2166" s="3">
        <v>36.15</v>
      </c>
      <c r="D2166" s="3">
        <v>35.5</v>
      </c>
      <c r="E2166" s="3">
        <v>35.61</v>
      </c>
      <c r="F2166" s="3">
        <v>9</v>
      </c>
      <c r="G2166" s="3">
        <v>35.61</v>
      </c>
    </row>
    <row r="2167" spans="1:7" x14ac:dyDescent="0.3">
      <c r="A2167" s="6">
        <v>40952</v>
      </c>
      <c r="B2167" s="3">
        <v>34.299999999999997</v>
      </c>
      <c r="C2167" s="3">
        <v>34.299999999999997</v>
      </c>
      <c r="D2167" s="3">
        <v>34.299999999999997</v>
      </c>
      <c r="E2167" s="3">
        <v>34.299999999999997</v>
      </c>
      <c r="F2167" s="3">
        <v>0</v>
      </c>
      <c r="G2167" s="3">
        <v>34.299999999999997</v>
      </c>
    </row>
    <row r="2168" spans="1:7" x14ac:dyDescent="0.3">
      <c r="A2168" s="6">
        <v>40953</v>
      </c>
      <c r="B2168" s="3">
        <v>34.15</v>
      </c>
      <c r="C2168" s="3">
        <v>34.15</v>
      </c>
      <c r="D2168" s="3">
        <v>34.15</v>
      </c>
      <c r="E2168" s="3">
        <v>34.15</v>
      </c>
      <c r="F2168" s="3">
        <v>0</v>
      </c>
      <c r="G2168" s="3">
        <v>34.15</v>
      </c>
    </row>
    <row r="2169" spans="1:7" x14ac:dyDescent="0.3">
      <c r="A2169" s="6">
        <v>40954</v>
      </c>
      <c r="B2169" s="3">
        <v>34.1</v>
      </c>
      <c r="C2169" s="3">
        <v>34.799999999999997</v>
      </c>
      <c r="D2169" s="3">
        <v>34.1</v>
      </c>
      <c r="E2169" s="3">
        <v>34.799999999999997</v>
      </c>
      <c r="F2169" s="3">
        <v>11</v>
      </c>
      <c r="G2169" s="3">
        <v>34.799999999999997</v>
      </c>
    </row>
    <row r="2170" spans="1:7" x14ac:dyDescent="0.3">
      <c r="A2170" s="6">
        <v>40955</v>
      </c>
      <c r="B2170" s="3">
        <v>34</v>
      </c>
      <c r="C2170" s="3">
        <v>34.35</v>
      </c>
      <c r="D2170" s="3">
        <v>34</v>
      </c>
      <c r="E2170" s="3">
        <v>34.35</v>
      </c>
      <c r="F2170" s="3">
        <v>25</v>
      </c>
      <c r="G2170" s="3">
        <v>34.35</v>
      </c>
    </row>
    <row r="2171" spans="1:7" x14ac:dyDescent="0.3">
      <c r="A2171" s="6">
        <v>40956</v>
      </c>
      <c r="B2171" s="3">
        <v>33.5</v>
      </c>
      <c r="C2171" s="3">
        <v>33.5</v>
      </c>
      <c r="D2171" s="3">
        <v>33.200000000000003</v>
      </c>
      <c r="E2171" s="3">
        <v>33.200000000000003</v>
      </c>
      <c r="F2171" s="3">
        <v>15</v>
      </c>
      <c r="G2171" s="3">
        <v>33.200000000000003</v>
      </c>
    </row>
    <row r="2172" spans="1:7" x14ac:dyDescent="0.3">
      <c r="A2172" s="6">
        <v>40959</v>
      </c>
      <c r="B2172" s="3">
        <v>33.200000000000003</v>
      </c>
      <c r="C2172" s="3">
        <v>33.200000000000003</v>
      </c>
      <c r="D2172" s="3">
        <v>33.200000000000003</v>
      </c>
      <c r="E2172" s="3">
        <v>33.200000000000003</v>
      </c>
      <c r="F2172" s="3">
        <v>10</v>
      </c>
      <c r="G2172" s="3">
        <v>33.200000000000003</v>
      </c>
    </row>
    <row r="2173" spans="1:7" x14ac:dyDescent="0.3">
      <c r="A2173" s="6">
        <v>40960</v>
      </c>
      <c r="B2173" s="3">
        <v>32.6</v>
      </c>
      <c r="C2173" s="3">
        <v>32.6</v>
      </c>
      <c r="D2173" s="3">
        <v>32.6</v>
      </c>
      <c r="E2173" s="3">
        <v>32.6</v>
      </c>
      <c r="F2173" s="3">
        <v>1</v>
      </c>
      <c r="G2173" s="3">
        <v>32.6</v>
      </c>
    </row>
    <row r="2174" spans="1:7" x14ac:dyDescent="0.3">
      <c r="A2174" s="6">
        <v>40961</v>
      </c>
      <c r="B2174" s="3">
        <v>33</v>
      </c>
      <c r="C2174" s="3">
        <v>33</v>
      </c>
      <c r="D2174" s="3">
        <v>33</v>
      </c>
      <c r="E2174" s="3">
        <v>33</v>
      </c>
      <c r="F2174" s="3">
        <v>10</v>
      </c>
      <c r="G2174" s="3">
        <v>33</v>
      </c>
    </row>
    <row r="2175" spans="1:7" x14ac:dyDescent="0.3">
      <c r="A2175" s="6">
        <v>40962</v>
      </c>
      <c r="B2175" s="3">
        <v>32.75</v>
      </c>
      <c r="C2175" s="3">
        <v>34.1</v>
      </c>
      <c r="D2175" s="3">
        <v>32.75</v>
      </c>
      <c r="E2175" s="3">
        <v>34.1</v>
      </c>
      <c r="F2175" s="3">
        <v>11</v>
      </c>
      <c r="G2175" s="3">
        <v>34.1</v>
      </c>
    </row>
    <row r="2176" spans="1:7" x14ac:dyDescent="0.3">
      <c r="A2176" s="6">
        <v>40963</v>
      </c>
      <c r="B2176" s="3">
        <v>34</v>
      </c>
      <c r="C2176" s="3">
        <v>35</v>
      </c>
      <c r="D2176" s="3">
        <v>34</v>
      </c>
      <c r="E2176" s="3">
        <v>35</v>
      </c>
      <c r="F2176" s="3">
        <v>27</v>
      </c>
      <c r="G2176" s="3">
        <v>35</v>
      </c>
    </row>
    <row r="2177" spans="1:7" x14ac:dyDescent="0.3">
      <c r="A2177" s="6">
        <v>40966</v>
      </c>
      <c r="B2177" s="3">
        <v>35.5</v>
      </c>
      <c r="C2177" s="3">
        <v>36.75</v>
      </c>
      <c r="D2177" s="3">
        <v>35.5</v>
      </c>
      <c r="E2177" s="3">
        <v>36.5</v>
      </c>
      <c r="F2177" s="3">
        <v>127</v>
      </c>
      <c r="G2177" s="3">
        <v>36.5</v>
      </c>
    </row>
    <row r="2178" spans="1:7" x14ac:dyDescent="0.3">
      <c r="A2178" s="6">
        <v>40967</v>
      </c>
      <c r="B2178" s="3">
        <v>35.4</v>
      </c>
      <c r="C2178" s="3">
        <v>35.4</v>
      </c>
      <c r="D2178" s="3">
        <v>34.65</v>
      </c>
      <c r="E2178" s="3">
        <v>34.75</v>
      </c>
      <c r="F2178" s="3">
        <v>41</v>
      </c>
      <c r="G2178" s="3">
        <v>34.75</v>
      </c>
    </row>
    <row r="2179" spans="1:7" x14ac:dyDescent="0.3">
      <c r="A2179" s="6">
        <v>40968</v>
      </c>
      <c r="B2179" s="3">
        <v>34.75</v>
      </c>
      <c r="C2179" s="3">
        <v>35.25</v>
      </c>
      <c r="D2179" s="3">
        <v>34.5</v>
      </c>
      <c r="E2179" s="3">
        <v>35.090000000000003</v>
      </c>
      <c r="F2179" s="3">
        <v>23</v>
      </c>
      <c r="G2179" s="3">
        <v>34.75</v>
      </c>
    </row>
    <row r="2180" spans="1:7" x14ac:dyDescent="0.3">
      <c r="A2180" s="6">
        <v>40969</v>
      </c>
      <c r="B2180" s="3">
        <v>32.83</v>
      </c>
      <c r="C2180" s="3">
        <v>32.83</v>
      </c>
      <c r="D2180" s="3">
        <v>32.83</v>
      </c>
      <c r="E2180" s="3">
        <v>32.83</v>
      </c>
      <c r="F2180" s="3">
        <v>0</v>
      </c>
      <c r="G2180" s="3">
        <v>32.83</v>
      </c>
    </row>
    <row r="2181" spans="1:7" x14ac:dyDescent="0.3">
      <c r="A2181" s="6">
        <v>40970</v>
      </c>
      <c r="B2181" s="3">
        <v>31.76</v>
      </c>
      <c r="C2181" s="3">
        <v>31.9</v>
      </c>
      <c r="D2181" s="3">
        <v>31.76</v>
      </c>
      <c r="E2181" s="3">
        <v>31.9</v>
      </c>
      <c r="F2181" s="3">
        <v>5</v>
      </c>
      <c r="G2181" s="3">
        <v>31.9</v>
      </c>
    </row>
    <row r="2182" spans="1:7" x14ac:dyDescent="0.3">
      <c r="A2182" s="6">
        <v>40973</v>
      </c>
      <c r="B2182" s="3">
        <v>31.75</v>
      </c>
      <c r="C2182" s="3">
        <v>31.75</v>
      </c>
      <c r="D2182" s="3">
        <v>31.75</v>
      </c>
      <c r="E2182" s="3">
        <v>31.75</v>
      </c>
      <c r="F2182" s="3">
        <v>1</v>
      </c>
      <c r="G2182" s="3">
        <v>31.75</v>
      </c>
    </row>
    <row r="2183" spans="1:7" x14ac:dyDescent="0.3">
      <c r="A2183" s="6">
        <v>40974</v>
      </c>
      <c r="B2183" s="3">
        <v>31.13</v>
      </c>
      <c r="C2183" s="3">
        <v>31.13</v>
      </c>
      <c r="D2183" s="3">
        <v>31.13</v>
      </c>
      <c r="E2183" s="3">
        <v>31.13</v>
      </c>
      <c r="F2183" s="3">
        <v>0</v>
      </c>
      <c r="G2183" s="3">
        <v>31.13</v>
      </c>
    </row>
    <row r="2184" spans="1:7" x14ac:dyDescent="0.3">
      <c r="A2184" s="6">
        <v>40975</v>
      </c>
      <c r="B2184" s="3">
        <v>31.2</v>
      </c>
      <c r="C2184" s="3">
        <v>31.2</v>
      </c>
      <c r="D2184" s="3">
        <v>31.2</v>
      </c>
      <c r="E2184" s="3">
        <v>31.2</v>
      </c>
      <c r="F2184" s="3">
        <v>3</v>
      </c>
      <c r="G2184" s="3">
        <v>30.93</v>
      </c>
    </row>
    <row r="2185" spans="1:7" x14ac:dyDescent="0.3">
      <c r="A2185" s="6">
        <v>40976</v>
      </c>
      <c r="B2185" s="3">
        <v>31.25</v>
      </c>
      <c r="C2185" s="3">
        <v>31.25</v>
      </c>
      <c r="D2185" s="3">
        <v>31.25</v>
      </c>
      <c r="E2185" s="3">
        <v>31.25</v>
      </c>
      <c r="F2185" s="3">
        <v>0</v>
      </c>
      <c r="G2185" s="3">
        <v>31.25</v>
      </c>
    </row>
    <row r="2186" spans="1:7" x14ac:dyDescent="0.3">
      <c r="A2186" s="6">
        <v>40977</v>
      </c>
      <c r="B2186" s="3">
        <v>30.5</v>
      </c>
      <c r="C2186" s="3">
        <v>30.5</v>
      </c>
      <c r="D2186" s="3">
        <v>30.5</v>
      </c>
      <c r="E2186" s="3">
        <v>30.5</v>
      </c>
      <c r="F2186" s="3">
        <v>3</v>
      </c>
      <c r="G2186" s="3">
        <v>30.5</v>
      </c>
    </row>
    <row r="2187" spans="1:7" x14ac:dyDescent="0.3">
      <c r="A2187" s="6">
        <v>40980</v>
      </c>
      <c r="B2187" s="3">
        <v>29.53</v>
      </c>
      <c r="C2187" s="3">
        <v>29.53</v>
      </c>
      <c r="D2187" s="3">
        <v>29.53</v>
      </c>
      <c r="E2187" s="3">
        <v>29.53</v>
      </c>
      <c r="F2187" s="3">
        <v>0</v>
      </c>
      <c r="G2187" s="3">
        <v>29.53</v>
      </c>
    </row>
    <row r="2188" spans="1:7" x14ac:dyDescent="0.3">
      <c r="A2188" s="6">
        <v>40981</v>
      </c>
      <c r="B2188" s="3">
        <v>29.5</v>
      </c>
      <c r="C2188" s="3">
        <v>29.5</v>
      </c>
      <c r="D2188" s="3">
        <v>29.36</v>
      </c>
      <c r="E2188" s="3">
        <v>29.36</v>
      </c>
      <c r="F2188" s="3">
        <v>8</v>
      </c>
      <c r="G2188" s="3">
        <v>29.5</v>
      </c>
    </row>
    <row r="2189" spans="1:7" x14ac:dyDescent="0.3">
      <c r="A2189" s="6">
        <v>40982</v>
      </c>
      <c r="B2189" s="3">
        <v>29.03</v>
      </c>
      <c r="C2189" s="3">
        <v>29.4</v>
      </c>
      <c r="D2189" s="3">
        <v>28.9</v>
      </c>
      <c r="E2189" s="3">
        <v>29.4</v>
      </c>
      <c r="F2189" s="3">
        <v>5</v>
      </c>
      <c r="G2189" s="3">
        <v>29.18</v>
      </c>
    </row>
    <row r="2190" spans="1:7" x14ac:dyDescent="0.3">
      <c r="A2190" s="6">
        <v>40983</v>
      </c>
      <c r="B2190" s="3">
        <v>29.8</v>
      </c>
      <c r="C2190" s="3">
        <v>29.8</v>
      </c>
      <c r="D2190" s="3">
        <v>29.4</v>
      </c>
      <c r="E2190" s="3">
        <v>29.6</v>
      </c>
      <c r="F2190" s="3">
        <v>43</v>
      </c>
      <c r="G2190" s="3">
        <v>29.6</v>
      </c>
    </row>
    <row r="2191" spans="1:7" x14ac:dyDescent="0.3">
      <c r="A2191" s="6">
        <v>40984</v>
      </c>
      <c r="B2191" s="3">
        <v>29.6</v>
      </c>
      <c r="C2191" s="3">
        <v>29.6</v>
      </c>
      <c r="D2191" s="3">
        <v>29.6</v>
      </c>
      <c r="E2191" s="3">
        <v>29.6</v>
      </c>
      <c r="F2191" s="3">
        <v>25</v>
      </c>
      <c r="G2191" s="3">
        <v>29.6</v>
      </c>
    </row>
    <row r="2192" spans="1:7" x14ac:dyDescent="0.3">
      <c r="A2192" s="6">
        <v>40987</v>
      </c>
      <c r="B2192" s="3">
        <v>28.88</v>
      </c>
      <c r="C2192" s="3">
        <v>28.88</v>
      </c>
      <c r="D2192" s="3">
        <v>28.88</v>
      </c>
      <c r="E2192" s="3">
        <v>28.88</v>
      </c>
      <c r="F2192" s="3">
        <v>0</v>
      </c>
      <c r="G2192" s="3">
        <v>28.88</v>
      </c>
    </row>
    <row r="2193" spans="1:7" x14ac:dyDescent="0.3">
      <c r="A2193" s="6">
        <v>40988</v>
      </c>
      <c r="B2193" s="3">
        <v>27.75</v>
      </c>
      <c r="C2193" s="3">
        <v>27.75</v>
      </c>
      <c r="D2193" s="3">
        <v>27.75</v>
      </c>
      <c r="E2193" s="3">
        <v>27.75</v>
      </c>
      <c r="F2193" s="3">
        <v>5</v>
      </c>
      <c r="G2193" s="3">
        <v>27.75</v>
      </c>
    </row>
    <row r="2194" spans="1:7" x14ac:dyDescent="0.3">
      <c r="A2194" s="6">
        <v>40989</v>
      </c>
      <c r="B2194" s="3">
        <v>27.2</v>
      </c>
      <c r="C2194" s="3">
        <v>27.56</v>
      </c>
      <c r="D2194" s="3">
        <v>27.2</v>
      </c>
      <c r="E2194" s="3">
        <v>27.56</v>
      </c>
      <c r="F2194" s="3">
        <v>19</v>
      </c>
      <c r="G2194" s="3">
        <v>27.8</v>
      </c>
    </row>
    <row r="2195" spans="1:7" x14ac:dyDescent="0.3">
      <c r="A2195" s="6">
        <v>40990</v>
      </c>
      <c r="B2195" s="3">
        <v>27.44</v>
      </c>
      <c r="C2195" s="3">
        <v>27.44</v>
      </c>
      <c r="D2195" s="3">
        <v>27.44</v>
      </c>
      <c r="E2195" s="3">
        <v>27.44</v>
      </c>
      <c r="F2195" s="3">
        <v>4</v>
      </c>
      <c r="G2195" s="3">
        <v>27.44</v>
      </c>
    </row>
    <row r="2196" spans="1:7" x14ac:dyDescent="0.3">
      <c r="A2196" s="6">
        <v>40991</v>
      </c>
      <c r="B2196" s="3">
        <v>27.3</v>
      </c>
      <c r="C2196" s="3">
        <v>27.3</v>
      </c>
      <c r="D2196" s="3">
        <v>27.11</v>
      </c>
      <c r="E2196" s="3">
        <v>27.11</v>
      </c>
      <c r="F2196" s="3">
        <v>36</v>
      </c>
      <c r="G2196" s="3">
        <v>27.11</v>
      </c>
    </row>
    <row r="2197" spans="1:7" x14ac:dyDescent="0.3">
      <c r="A2197" s="6">
        <v>40994</v>
      </c>
      <c r="B2197" s="3">
        <v>26.5</v>
      </c>
      <c r="C2197" s="3">
        <v>26.5</v>
      </c>
      <c r="D2197" s="3">
        <v>26.5</v>
      </c>
      <c r="E2197" s="3">
        <v>26.5</v>
      </c>
      <c r="F2197" s="3">
        <v>4</v>
      </c>
      <c r="G2197" s="3">
        <v>26.5</v>
      </c>
    </row>
    <row r="2198" spans="1:7" x14ac:dyDescent="0.3">
      <c r="A2198" s="6">
        <v>40995</v>
      </c>
      <c r="B2198" s="3">
        <v>26.75</v>
      </c>
      <c r="C2198" s="3">
        <v>26.75</v>
      </c>
      <c r="D2198" s="3">
        <v>26.75</v>
      </c>
      <c r="E2198" s="3">
        <v>26.75</v>
      </c>
      <c r="F2198" s="3">
        <v>9</v>
      </c>
      <c r="G2198" s="3">
        <v>26.75</v>
      </c>
    </row>
    <row r="2199" spans="1:7" x14ac:dyDescent="0.3">
      <c r="A2199" s="6">
        <v>40996</v>
      </c>
      <c r="B2199" s="3">
        <v>27.25</v>
      </c>
      <c r="C2199" s="3">
        <v>27.25</v>
      </c>
      <c r="D2199" s="3">
        <v>27.1</v>
      </c>
      <c r="E2199" s="3">
        <v>27.1</v>
      </c>
      <c r="F2199" s="3">
        <v>16</v>
      </c>
      <c r="G2199" s="3">
        <v>27.1</v>
      </c>
    </row>
    <row r="2200" spans="1:7" x14ac:dyDescent="0.3">
      <c r="A2200" s="6">
        <v>40997</v>
      </c>
      <c r="B2200" s="3">
        <v>27.5</v>
      </c>
      <c r="C2200" s="3">
        <v>27.5</v>
      </c>
      <c r="D2200" s="3">
        <v>27.5</v>
      </c>
      <c r="E2200" s="3">
        <v>27.5</v>
      </c>
      <c r="F2200" s="3">
        <v>9</v>
      </c>
      <c r="G2200" s="3">
        <v>27.5</v>
      </c>
    </row>
    <row r="2201" spans="1:7" x14ac:dyDescent="0.3">
      <c r="A2201" s="6">
        <v>40998</v>
      </c>
      <c r="B2201" s="3">
        <v>27.3</v>
      </c>
      <c r="C2201" s="3">
        <v>27.3</v>
      </c>
      <c r="D2201" s="3">
        <v>27.25</v>
      </c>
      <c r="E2201" s="3">
        <v>27.3</v>
      </c>
      <c r="F2201" s="3">
        <v>6</v>
      </c>
      <c r="G2201" s="3">
        <v>27.3</v>
      </c>
    </row>
    <row r="2202" spans="1:7" x14ac:dyDescent="0.3">
      <c r="A2202" s="6">
        <v>41001</v>
      </c>
      <c r="B2202" s="3">
        <v>29.88</v>
      </c>
      <c r="C2202" s="3">
        <v>29.88</v>
      </c>
      <c r="D2202" s="3">
        <v>29.88</v>
      </c>
      <c r="E2202" s="3">
        <v>29.88</v>
      </c>
      <c r="F2202" s="3">
        <v>0</v>
      </c>
      <c r="G2202" s="3">
        <v>29.88</v>
      </c>
    </row>
    <row r="2203" spans="1:7" x14ac:dyDescent="0.3">
      <c r="A2203" s="6">
        <v>41002</v>
      </c>
      <c r="B2203" s="3">
        <v>30.25</v>
      </c>
      <c r="C2203" s="3">
        <v>31.5</v>
      </c>
      <c r="D2203" s="3">
        <v>30.25</v>
      </c>
      <c r="E2203" s="3">
        <v>31.5</v>
      </c>
      <c r="F2203" s="3">
        <v>30</v>
      </c>
      <c r="G2203" s="3">
        <v>31.18</v>
      </c>
    </row>
    <row r="2204" spans="1:7" x14ac:dyDescent="0.3">
      <c r="A2204" s="6">
        <v>41003</v>
      </c>
      <c r="B2204" s="3">
        <v>32.4</v>
      </c>
      <c r="C2204" s="3">
        <v>32.4</v>
      </c>
      <c r="D2204" s="3">
        <v>32.25</v>
      </c>
      <c r="E2204" s="3">
        <v>32.25</v>
      </c>
      <c r="F2204" s="3">
        <v>11</v>
      </c>
      <c r="G2204" s="3">
        <v>32.25</v>
      </c>
    </row>
    <row r="2205" spans="1:7" x14ac:dyDescent="0.3">
      <c r="A2205" s="6">
        <v>41009</v>
      </c>
      <c r="B2205" s="3">
        <v>31.1</v>
      </c>
      <c r="C2205" s="3">
        <v>31.1</v>
      </c>
      <c r="D2205" s="3">
        <v>31.1</v>
      </c>
      <c r="E2205" s="3">
        <v>31.1</v>
      </c>
      <c r="F2205" s="3">
        <v>0</v>
      </c>
      <c r="G2205" s="3">
        <v>31.1</v>
      </c>
    </row>
    <row r="2206" spans="1:7" x14ac:dyDescent="0.3">
      <c r="A2206" s="6">
        <v>41010</v>
      </c>
      <c r="B2206" s="3">
        <v>31</v>
      </c>
      <c r="C2206" s="3">
        <v>31</v>
      </c>
      <c r="D2206" s="3">
        <v>30.75</v>
      </c>
      <c r="E2206" s="3">
        <v>30.8</v>
      </c>
      <c r="F2206" s="3">
        <v>59</v>
      </c>
      <c r="G2206" s="3">
        <v>30.8</v>
      </c>
    </row>
    <row r="2207" spans="1:7" x14ac:dyDescent="0.3">
      <c r="A2207" s="6">
        <v>41011</v>
      </c>
      <c r="B2207" s="3">
        <v>30.9</v>
      </c>
      <c r="C2207" s="3">
        <v>31.1</v>
      </c>
      <c r="D2207" s="3">
        <v>30.9</v>
      </c>
      <c r="E2207" s="3">
        <v>31.1</v>
      </c>
      <c r="F2207" s="3">
        <v>40</v>
      </c>
      <c r="G2207" s="3">
        <v>31.1</v>
      </c>
    </row>
    <row r="2208" spans="1:7" x14ac:dyDescent="0.3">
      <c r="A2208" s="6">
        <v>41012</v>
      </c>
      <c r="B2208" s="3">
        <v>31.5</v>
      </c>
      <c r="C2208" s="3">
        <v>31.5</v>
      </c>
      <c r="D2208" s="3">
        <v>31.45</v>
      </c>
      <c r="E2208" s="3">
        <v>31.5</v>
      </c>
      <c r="F2208" s="3">
        <v>15</v>
      </c>
      <c r="G2208" s="3">
        <v>31.5</v>
      </c>
    </row>
    <row r="2209" spans="1:7" x14ac:dyDescent="0.3">
      <c r="A2209" s="6">
        <v>41015</v>
      </c>
      <c r="B2209" s="3">
        <v>31.45</v>
      </c>
      <c r="C2209" s="3">
        <v>31.45</v>
      </c>
      <c r="D2209" s="3">
        <v>31.45</v>
      </c>
      <c r="E2209" s="3">
        <v>31.45</v>
      </c>
      <c r="F2209" s="3">
        <v>10</v>
      </c>
      <c r="G2209" s="3">
        <v>31.45</v>
      </c>
    </row>
    <row r="2210" spans="1:7" x14ac:dyDescent="0.3">
      <c r="A2210" s="6">
        <v>41016</v>
      </c>
      <c r="B2210" s="3">
        <v>31.75</v>
      </c>
      <c r="C2210" s="3">
        <v>31.75</v>
      </c>
      <c r="D2210" s="3">
        <v>31.5</v>
      </c>
      <c r="E2210" s="3">
        <v>31.5</v>
      </c>
      <c r="F2210" s="3">
        <v>16</v>
      </c>
      <c r="G2210" s="3">
        <v>31.78</v>
      </c>
    </row>
    <row r="2211" spans="1:7" x14ac:dyDescent="0.3">
      <c r="A2211" s="6">
        <v>41017</v>
      </c>
      <c r="B2211" s="3">
        <v>31.15</v>
      </c>
      <c r="C2211" s="3">
        <v>31.15</v>
      </c>
      <c r="D2211" s="3">
        <v>31.15</v>
      </c>
      <c r="E2211" s="3">
        <v>31.15</v>
      </c>
      <c r="F2211" s="3">
        <v>2</v>
      </c>
      <c r="G2211" s="3">
        <v>31.15</v>
      </c>
    </row>
    <row r="2212" spans="1:7" x14ac:dyDescent="0.3">
      <c r="A2212" s="6">
        <v>41018</v>
      </c>
      <c r="B2212" s="3">
        <v>30.5</v>
      </c>
      <c r="C2212" s="3">
        <v>30.55</v>
      </c>
      <c r="D2212" s="3">
        <v>30.5</v>
      </c>
      <c r="E2212" s="3">
        <v>30.55</v>
      </c>
      <c r="F2212" s="3">
        <v>21</v>
      </c>
      <c r="G2212" s="3">
        <v>30.55</v>
      </c>
    </row>
    <row r="2213" spans="1:7" x14ac:dyDescent="0.3">
      <c r="A2213" s="6">
        <v>41019</v>
      </c>
      <c r="B2213" s="3">
        <v>30.75</v>
      </c>
      <c r="C2213" s="3">
        <v>30.8</v>
      </c>
      <c r="D2213" s="3">
        <v>30.75</v>
      </c>
      <c r="E2213" s="3">
        <v>30.8</v>
      </c>
      <c r="F2213" s="3">
        <v>12</v>
      </c>
      <c r="G2213" s="3">
        <v>30.8</v>
      </c>
    </row>
    <row r="2214" spans="1:7" x14ac:dyDescent="0.3">
      <c r="A2214" s="6">
        <v>41022</v>
      </c>
      <c r="B2214" s="3">
        <v>30.9</v>
      </c>
      <c r="C2214" s="3">
        <v>30.9</v>
      </c>
      <c r="D2214" s="3">
        <v>30.85</v>
      </c>
      <c r="E2214" s="3">
        <v>30.85</v>
      </c>
      <c r="F2214" s="3">
        <v>6</v>
      </c>
      <c r="G2214" s="3">
        <v>30.85</v>
      </c>
    </row>
    <row r="2215" spans="1:7" x14ac:dyDescent="0.3">
      <c r="A2215" s="6">
        <v>41023</v>
      </c>
      <c r="B2215" s="3">
        <v>31.7</v>
      </c>
      <c r="C2215" s="3">
        <v>31.7</v>
      </c>
      <c r="D2215" s="3">
        <v>31.5</v>
      </c>
      <c r="E2215" s="3">
        <v>31.5</v>
      </c>
      <c r="F2215" s="3">
        <v>4</v>
      </c>
      <c r="G2215" s="3">
        <v>31.5</v>
      </c>
    </row>
    <row r="2216" spans="1:7" x14ac:dyDescent="0.3">
      <c r="A2216" s="6">
        <v>41024</v>
      </c>
      <c r="B2216" s="3">
        <v>32</v>
      </c>
      <c r="C2216" s="3">
        <v>32.25</v>
      </c>
      <c r="D2216" s="3">
        <v>32</v>
      </c>
      <c r="E2216" s="3">
        <v>32.049999999999997</v>
      </c>
      <c r="F2216" s="3">
        <v>30</v>
      </c>
      <c r="G2216" s="3">
        <v>32.1</v>
      </c>
    </row>
    <row r="2217" spans="1:7" x14ac:dyDescent="0.3">
      <c r="A2217" s="6">
        <v>41025</v>
      </c>
      <c r="B2217" s="3">
        <v>32</v>
      </c>
      <c r="C2217" s="3">
        <v>32</v>
      </c>
      <c r="D2217" s="3">
        <v>32</v>
      </c>
      <c r="E2217" s="3">
        <v>32</v>
      </c>
      <c r="F2217" s="3">
        <v>8</v>
      </c>
      <c r="G2217" s="3">
        <v>32</v>
      </c>
    </row>
    <row r="2218" spans="1:7" x14ac:dyDescent="0.3">
      <c r="A2218" s="6">
        <v>41026</v>
      </c>
      <c r="B2218" s="3">
        <v>32.35</v>
      </c>
      <c r="C2218" s="3">
        <v>32.35</v>
      </c>
      <c r="D2218" s="3">
        <v>32.35</v>
      </c>
      <c r="E2218" s="3">
        <v>32.35</v>
      </c>
      <c r="F2218" s="3">
        <v>1</v>
      </c>
      <c r="G2218" s="3">
        <v>32.35</v>
      </c>
    </row>
    <row r="2219" spans="1:7" x14ac:dyDescent="0.3">
      <c r="A2219" s="6">
        <v>41029</v>
      </c>
      <c r="B2219" s="3">
        <v>31.5</v>
      </c>
      <c r="C2219" s="3">
        <v>31.5</v>
      </c>
      <c r="D2219" s="3">
        <v>31.45</v>
      </c>
      <c r="E2219" s="3">
        <v>31.45</v>
      </c>
      <c r="F2219" s="3">
        <v>20</v>
      </c>
      <c r="G2219" s="3">
        <v>31.35</v>
      </c>
    </row>
    <row r="2220" spans="1:7" x14ac:dyDescent="0.3">
      <c r="A2220" s="6">
        <v>41031</v>
      </c>
      <c r="B2220" s="3">
        <v>34.25</v>
      </c>
      <c r="C2220" s="3">
        <v>34.5</v>
      </c>
      <c r="D2220" s="3">
        <v>34.25</v>
      </c>
      <c r="E2220" s="3">
        <v>34.25</v>
      </c>
      <c r="F2220" s="3">
        <v>7</v>
      </c>
      <c r="G2220" s="3">
        <v>34.25</v>
      </c>
    </row>
    <row r="2221" spans="1:7" x14ac:dyDescent="0.3">
      <c r="A2221" s="6">
        <v>41032</v>
      </c>
      <c r="B2221" s="3">
        <v>33.5</v>
      </c>
      <c r="C2221" s="3">
        <v>34.049999999999997</v>
      </c>
      <c r="D2221" s="3">
        <v>33.25</v>
      </c>
      <c r="E2221" s="3">
        <v>34.049999999999997</v>
      </c>
      <c r="F2221" s="3">
        <v>23</v>
      </c>
      <c r="G2221" s="3">
        <v>34.049999999999997</v>
      </c>
    </row>
    <row r="2222" spans="1:7" x14ac:dyDescent="0.3">
      <c r="A2222" s="6">
        <v>41033</v>
      </c>
      <c r="B2222" s="3">
        <v>33.700000000000003</v>
      </c>
      <c r="C2222" s="3">
        <v>33.700000000000003</v>
      </c>
      <c r="D2222" s="3">
        <v>33.700000000000003</v>
      </c>
      <c r="E2222" s="3">
        <v>33.700000000000003</v>
      </c>
      <c r="F2222" s="3">
        <v>2</v>
      </c>
      <c r="G2222" s="3">
        <v>33.700000000000003</v>
      </c>
    </row>
    <row r="2223" spans="1:7" x14ac:dyDescent="0.3">
      <c r="A2223" s="6">
        <v>41036</v>
      </c>
      <c r="B2223" s="3">
        <v>33.6</v>
      </c>
      <c r="C2223" s="3">
        <v>33.700000000000003</v>
      </c>
      <c r="D2223" s="3">
        <v>33.6</v>
      </c>
      <c r="E2223" s="3">
        <v>33.65</v>
      </c>
      <c r="F2223" s="3">
        <v>6</v>
      </c>
      <c r="G2223" s="3">
        <v>33.700000000000003</v>
      </c>
    </row>
    <row r="2224" spans="1:7" x14ac:dyDescent="0.3">
      <c r="A2224" s="6">
        <v>41037</v>
      </c>
      <c r="B2224" s="3">
        <v>33.35</v>
      </c>
      <c r="C2224" s="3">
        <v>33.4</v>
      </c>
      <c r="D2224" s="3">
        <v>33.35</v>
      </c>
      <c r="E2224" s="3">
        <v>33.35</v>
      </c>
      <c r="F2224" s="3">
        <v>24</v>
      </c>
      <c r="G2224" s="3">
        <v>32.93</v>
      </c>
    </row>
    <row r="2225" spans="1:7" x14ac:dyDescent="0.3">
      <c r="A2225" s="6">
        <v>41038</v>
      </c>
      <c r="B2225" s="3">
        <v>33.200000000000003</v>
      </c>
      <c r="C2225" s="3">
        <v>33.200000000000003</v>
      </c>
      <c r="D2225" s="3">
        <v>32.799999999999997</v>
      </c>
      <c r="E2225" s="3">
        <v>33</v>
      </c>
      <c r="F2225" s="3">
        <v>31</v>
      </c>
      <c r="G2225" s="3">
        <v>33</v>
      </c>
    </row>
    <row r="2226" spans="1:7" x14ac:dyDescent="0.3">
      <c r="A2226" s="6">
        <v>41039</v>
      </c>
      <c r="B2226" s="3">
        <v>33</v>
      </c>
      <c r="C2226" s="3">
        <v>33</v>
      </c>
      <c r="D2226" s="3">
        <v>33</v>
      </c>
      <c r="E2226" s="3">
        <v>33</v>
      </c>
      <c r="F2226" s="3">
        <v>0</v>
      </c>
      <c r="G2226" s="3">
        <v>33</v>
      </c>
    </row>
    <row r="2227" spans="1:7" x14ac:dyDescent="0.3">
      <c r="A2227" s="6">
        <v>41040</v>
      </c>
      <c r="B2227" s="3">
        <v>32.6</v>
      </c>
      <c r="C2227" s="3">
        <v>32.6</v>
      </c>
      <c r="D2227" s="3">
        <v>32.6</v>
      </c>
      <c r="E2227" s="3">
        <v>32.6</v>
      </c>
      <c r="F2227" s="3">
        <v>5</v>
      </c>
      <c r="G2227" s="3">
        <v>32.6</v>
      </c>
    </row>
    <row r="2228" spans="1:7" x14ac:dyDescent="0.3">
      <c r="A2228" s="6">
        <v>41043</v>
      </c>
      <c r="B2228" s="3">
        <v>32.549999999999997</v>
      </c>
      <c r="C2228" s="3">
        <v>32.549999999999997</v>
      </c>
      <c r="D2228" s="3">
        <v>32.549999999999997</v>
      </c>
      <c r="E2228" s="3">
        <v>32.549999999999997</v>
      </c>
      <c r="F2228" s="3">
        <v>5</v>
      </c>
      <c r="G2228" s="3">
        <v>32.35</v>
      </c>
    </row>
    <row r="2229" spans="1:7" x14ac:dyDescent="0.3">
      <c r="A2229" s="6">
        <v>41044</v>
      </c>
      <c r="B2229" s="3">
        <v>33</v>
      </c>
      <c r="C2229" s="3">
        <v>33.25</v>
      </c>
      <c r="D2229" s="3">
        <v>33</v>
      </c>
      <c r="E2229" s="3">
        <v>33.25</v>
      </c>
      <c r="F2229" s="3">
        <v>16</v>
      </c>
      <c r="G2229" s="3">
        <v>33.1</v>
      </c>
    </row>
    <row r="2230" spans="1:7" x14ac:dyDescent="0.3">
      <c r="A2230" s="6">
        <v>41045</v>
      </c>
      <c r="B2230" s="3">
        <v>32.700000000000003</v>
      </c>
      <c r="C2230" s="3">
        <v>33.049999999999997</v>
      </c>
      <c r="D2230" s="3">
        <v>32.65</v>
      </c>
      <c r="E2230" s="3">
        <v>33.049999999999997</v>
      </c>
      <c r="F2230" s="3">
        <v>9</v>
      </c>
      <c r="G2230" s="3">
        <v>33.049999999999997</v>
      </c>
    </row>
    <row r="2231" spans="1:7" x14ac:dyDescent="0.3">
      <c r="A2231" s="6">
        <v>41047</v>
      </c>
      <c r="B2231" s="3">
        <v>34</v>
      </c>
      <c r="C2231" s="3">
        <v>34</v>
      </c>
      <c r="D2231" s="3">
        <v>34</v>
      </c>
      <c r="E2231" s="3">
        <v>34</v>
      </c>
      <c r="F2231" s="3">
        <v>13</v>
      </c>
      <c r="G2231" s="3">
        <v>33.799999999999997</v>
      </c>
    </row>
    <row r="2232" spans="1:7" x14ac:dyDescent="0.3">
      <c r="A2232" s="6">
        <v>41050</v>
      </c>
      <c r="B2232" s="3">
        <v>34.5</v>
      </c>
      <c r="C2232" s="3">
        <v>35</v>
      </c>
      <c r="D2232" s="3">
        <v>34.5</v>
      </c>
      <c r="E2232" s="3">
        <v>34.700000000000003</v>
      </c>
      <c r="F2232" s="3">
        <v>7</v>
      </c>
      <c r="G2232" s="3">
        <v>34.700000000000003</v>
      </c>
    </row>
    <row r="2233" spans="1:7" x14ac:dyDescent="0.3">
      <c r="A2233" s="6">
        <v>41051</v>
      </c>
      <c r="B2233" s="3">
        <v>34.5</v>
      </c>
      <c r="C2233" s="3">
        <v>34.5</v>
      </c>
      <c r="D2233" s="3">
        <v>34.35</v>
      </c>
      <c r="E2233" s="3">
        <v>34.35</v>
      </c>
      <c r="F2233" s="3">
        <v>3</v>
      </c>
      <c r="G2233" s="3">
        <v>34.130000000000003</v>
      </c>
    </row>
    <row r="2234" spans="1:7" x14ac:dyDescent="0.3">
      <c r="A2234" s="6">
        <v>41052</v>
      </c>
      <c r="B2234" s="3">
        <v>34.049999999999997</v>
      </c>
      <c r="C2234" s="3">
        <v>34.049999999999997</v>
      </c>
      <c r="D2234" s="3">
        <v>33.85</v>
      </c>
      <c r="E2234" s="3">
        <v>33.85</v>
      </c>
      <c r="F2234" s="3">
        <v>7</v>
      </c>
      <c r="G2234" s="3">
        <v>33.85</v>
      </c>
    </row>
    <row r="2235" spans="1:7" x14ac:dyDescent="0.3">
      <c r="A2235" s="6">
        <v>41053</v>
      </c>
      <c r="B2235" s="3">
        <v>33.5</v>
      </c>
      <c r="C2235" s="3">
        <v>33.75</v>
      </c>
      <c r="D2235" s="3">
        <v>33.5</v>
      </c>
      <c r="E2235" s="3">
        <v>33.75</v>
      </c>
      <c r="F2235" s="3">
        <v>13</v>
      </c>
      <c r="G2235" s="3">
        <v>33.75</v>
      </c>
    </row>
    <row r="2236" spans="1:7" x14ac:dyDescent="0.3">
      <c r="A2236" s="6">
        <v>41054</v>
      </c>
      <c r="B2236" s="3">
        <v>34.6</v>
      </c>
      <c r="C2236" s="3">
        <v>34.6</v>
      </c>
      <c r="D2236" s="3">
        <v>34.4</v>
      </c>
      <c r="E2236" s="3">
        <v>34.4</v>
      </c>
      <c r="F2236" s="3">
        <v>12</v>
      </c>
      <c r="G2236" s="3">
        <v>34.5</v>
      </c>
    </row>
    <row r="2237" spans="1:7" x14ac:dyDescent="0.3">
      <c r="A2237" s="6">
        <v>41058</v>
      </c>
      <c r="B2237" s="3">
        <v>33.9</v>
      </c>
      <c r="C2237" s="3">
        <v>33.9</v>
      </c>
      <c r="D2237" s="3">
        <v>33.9</v>
      </c>
      <c r="E2237" s="3">
        <v>33.9</v>
      </c>
      <c r="F2237" s="3">
        <v>1</v>
      </c>
      <c r="G2237" s="3">
        <v>33.9</v>
      </c>
    </row>
    <row r="2238" spans="1:7" x14ac:dyDescent="0.3">
      <c r="A2238" s="6">
        <v>41059</v>
      </c>
      <c r="B2238" s="3">
        <v>33.299999999999997</v>
      </c>
      <c r="C2238" s="3">
        <v>33.4</v>
      </c>
      <c r="D2238" s="3">
        <v>33.25</v>
      </c>
      <c r="E2238" s="3">
        <v>33.25</v>
      </c>
      <c r="F2238" s="3">
        <v>53</v>
      </c>
      <c r="G2238" s="3">
        <v>33.15</v>
      </c>
    </row>
    <row r="2239" spans="1:7" x14ac:dyDescent="0.3">
      <c r="A2239" s="6">
        <v>41060</v>
      </c>
      <c r="B2239" s="3">
        <v>32.700000000000003</v>
      </c>
      <c r="C2239" s="3">
        <v>32.700000000000003</v>
      </c>
      <c r="D2239" s="3">
        <v>32.5</v>
      </c>
      <c r="E2239" s="3">
        <v>32.65</v>
      </c>
      <c r="F2239" s="3">
        <v>45</v>
      </c>
      <c r="G2239" s="3">
        <v>32.65</v>
      </c>
    </row>
    <row r="2240" spans="1:7" x14ac:dyDescent="0.3">
      <c r="A2240" s="6">
        <v>41061</v>
      </c>
      <c r="B2240" s="3">
        <v>33.58</v>
      </c>
      <c r="C2240" s="3">
        <v>33.58</v>
      </c>
      <c r="D2240" s="3">
        <v>33.58</v>
      </c>
      <c r="E2240" s="3">
        <v>33.58</v>
      </c>
      <c r="F2240" s="3">
        <v>0</v>
      </c>
      <c r="G2240" s="3">
        <v>33.58</v>
      </c>
    </row>
    <row r="2241" spans="1:7" x14ac:dyDescent="0.3">
      <c r="A2241" s="6">
        <v>41064</v>
      </c>
      <c r="B2241" s="3">
        <v>33.880000000000003</v>
      </c>
      <c r="C2241" s="3">
        <v>33.880000000000003</v>
      </c>
      <c r="D2241" s="3">
        <v>33.880000000000003</v>
      </c>
      <c r="E2241" s="3">
        <v>33.880000000000003</v>
      </c>
      <c r="F2241" s="3">
        <v>0</v>
      </c>
      <c r="G2241" s="3">
        <v>33.880000000000003</v>
      </c>
    </row>
    <row r="2242" spans="1:7" x14ac:dyDescent="0.3">
      <c r="A2242" s="6">
        <v>41065</v>
      </c>
      <c r="B2242" s="3">
        <v>34</v>
      </c>
      <c r="C2242" s="3">
        <v>34</v>
      </c>
      <c r="D2242" s="3">
        <v>34</v>
      </c>
      <c r="E2242" s="3">
        <v>34</v>
      </c>
      <c r="F2242" s="3">
        <v>1</v>
      </c>
      <c r="G2242" s="3">
        <v>34</v>
      </c>
    </row>
    <row r="2243" spans="1:7" x14ac:dyDescent="0.3">
      <c r="A2243" s="6">
        <v>41066</v>
      </c>
      <c r="B2243" s="3">
        <v>34</v>
      </c>
      <c r="C2243" s="3">
        <v>34</v>
      </c>
      <c r="D2243" s="3">
        <v>33.799999999999997</v>
      </c>
      <c r="E2243" s="3">
        <v>33.799999999999997</v>
      </c>
      <c r="F2243" s="3">
        <v>16</v>
      </c>
      <c r="G2243" s="3">
        <v>33.799999999999997</v>
      </c>
    </row>
    <row r="2244" spans="1:7" x14ac:dyDescent="0.3">
      <c r="A2244" s="6">
        <v>41067</v>
      </c>
      <c r="B2244" s="3">
        <v>33.65</v>
      </c>
      <c r="C2244" s="3">
        <v>33.65</v>
      </c>
      <c r="D2244" s="3">
        <v>33.65</v>
      </c>
      <c r="E2244" s="3">
        <v>33.65</v>
      </c>
      <c r="F2244" s="3">
        <v>5</v>
      </c>
      <c r="G2244" s="3">
        <v>33.65</v>
      </c>
    </row>
    <row r="2245" spans="1:7" x14ac:dyDescent="0.3">
      <c r="A2245" s="6">
        <v>41068</v>
      </c>
      <c r="B2245" s="3">
        <v>33.700000000000003</v>
      </c>
      <c r="C2245" s="3">
        <v>33.700000000000003</v>
      </c>
      <c r="D2245" s="3">
        <v>33.700000000000003</v>
      </c>
      <c r="E2245" s="3">
        <v>33.700000000000003</v>
      </c>
      <c r="F2245" s="3">
        <v>2</v>
      </c>
      <c r="G2245" s="3">
        <v>33.33</v>
      </c>
    </row>
    <row r="2246" spans="1:7" x14ac:dyDescent="0.3">
      <c r="A2246" s="6">
        <v>41071</v>
      </c>
      <c r="B2246" s="3">
        <v>33.5</v>
      </c>
      <c r="C2246" s="3">
        <v>33.5</v>
      </c>
      <c r="D2246" s="3">
        <v>33.4</v>
      </c>
      <c r="E2246" s="3">
        <v>33.4</v>
      </c>
      <c r="F2246" s="3">
        <v>32</v>
      </c>
      <c r="G2246" s="3">
        <v>33.4</v>
      </c>
    </row>
    <row r="2247" spans="1:7" x14ac:dyDescent="0.3">
      <c r="A2247" s="6">
        <v>41072</v>
      </c>
      <c r="B2247" s="3">
        <v>33.200000000000003</v>
      </c>
      <c r="C2247" s="3">
        <v>33.200000000000003</v>
      </c>
      <c r="D2247" s="3">
        <v>33.200000000000003</v>
      </c>
      <c r="E2247" s="3">
        <v>33.200000000000003</v>
      </c>
      <c r="F2247" s="3">
        <v>5</v>
      </c>
      <c r="G2247" s="3">
        <v>33.33</v>
      </c>
    </row>
    <row r="2248" spans="1:7" x14ac:dyDescent="0.3">
      <c r="A2248" s="6">
        <v>41073</v>
      </c>
      <c r="B2248" s="3">
        <v>33.4</v>
      </c>
      <c r="C2248" s="3">
        <v>33.54</v>
      </c>
      <c r="D2248" s="3">
        <v>33.4</v>
      </c>
      <c r="E2248" s="3">
        <v>33.46</v>
      </c>
      <c r="F2248" s="3">
        <v>22</v>
      </c>
      <c r="G2248" s="3">
        <v>33.69</v>
      </c>
    </row>
    <row r="2249" spans="1:7" x14ac:dyDescent="0.3">
      <c r="A2249" s="6">
        <v>41074</v>
      </c>
      <c r="B2249" s="3">
        <v>33.799999999999997</v>
      </c>
      <c r="C2249" s="3">
        <v>33.799999999999997</v>
      </c>
      <c r="D2249" s="3">
        <v>33.799999999999997</v>
      </c>
      <c r="E2249" s="3">
        <v>33.799999999999997</v>
      </c>
      <c r="F2249" s="3">
        <v>0</v>
      </c>
      <c r="G2249" s="3">
        <v>33.799999999999997</v>
      </c>
    </row>
    <row r="2250" spans="1:7" x14ac:dyDescent="0.3">
      <c r="A2250" s="6">
        <v>41075</v>
      </c>
      <c r="B2250" s="3">
        <v>34.200000000000003</v>
      </c>
      <c r="C2250" s="3">
        <v>34.299999999999997</v>
      </c>
      <c r="D2250" s="3">
        <v>34.18</v>
      </c>
      <c r="E2250" s="3">
        <v>34.200000000000003</v>
      </c>
      <c r="F2250" s="3">
        <v>19</v>
      </c>
      <c r="G2250" s="3">
        <v>34.200000000000003</v>
      </c>
    </row>
    <row r="2251" spans="1:7" x14ac:dyDescent="0.3">
      <c r="A2251" s="6">
        <v>41078</v>
      </c>
      <c r="B2251" s="3">
        <v>33.5</v>
      </c>
      <c r="C2251" s="3">
        <v>33.5</v>
      </c>
      <c r="D2251" s="3">
        <v>33.5</v>
      </c>
      <c r="E2251" s="3">
        <v>33.5</v>
      </c>
      <c r="F2251" s="3">
        <v>0</v>
      </c>
      <c r="G2251" s="3">
        <v>33.5</v>
      </c>
    </row>
    <row r="2252" spans="1:7" x14ac:dyDescent="0.3">
      <c r="A2252" s="6">
        <v>41079</v>
      </c>
      <c r="B2252" s="3">
        <v>33.83</v>
      </c>
      <c r="C2252" s="3">
        <v>33.83</v>
      </c>
      <c r="D2252" s="3">
        <v>33.83</v>
      </c>
      <c r="E2252" s="3">
        <v>33.83</v>
      </c>
      <c r="F2252" s="3">
        <v>0</v>
      </c>
      <c r="G2252" s="3">
        <v>33.83</v>
      </c>
    </row>
    <row r="2253" spans="1:7" x14ac:dyDescent="0.3">
      <c r="A2253" s="6">
        <v>41080</v>
      </c>
      <c r="B2253" s="3">
        <v>33.5</v>
      </c>
      <c r="C2253" s="3">
        <v>33.5</v>
      </c>
      <c r="D2253" s="3">
        <v>33.450000000000003</v>
      </c>
      <c r="E2253" s="3">
        <v>33.450000000000003</v>
      </c>
      <c r="F2253" s="3">
        <v>4</v>
      </c>
      <c r="G2253" s="3">
        <v>33.33</v>
      </c>
    </row>
    <row r="2254" spans="1:7" x14ac:dyDescent="0.3">
      <c r="A2254" s="6">
        <v>41081</v>
      </c>
      <c r="B2254" s="3">
        <v>33.299999999999997</v>
      </c>
      <c r="C2254" s="3">
        <v>33.5</v>
      </c>
      <c r="D2254" s="3">
        <v>33.299999999999997</v>
      </c>
      <c r="E2254" s="3">
        <v>33.450000000000003</v>
      </c>
      <c r="F2254" s="3">
        <v>8</v>
      </c>
      <c r="G2254" s="3">
        <v>33.450000000000003</v>
      </c>
    </row>
    <row r="2255" spans="1:7" x14ac:dyDescent="0.3">
      <c r="A2255" s="6">
        <v>41082</v>
      </c>
      <c r="B2255" s="3">
        <v>33.6</v>
      </c>
      <c r="C2255" s="3">
        <v>33.799999999999997</v>
      </c>
      <c r="D2255" s="3">
        <v>33.6</v>
      </c>
      <c r="E2255" s="3">
        <v>33.799999999999997</v>
      </c>
      <c r="F2255" s="3">
        <v>3</v>
      </c>
      <c r="G2255" s="3">
        <v>33.5</v>
      </c>
    </row>
    <row r="2256" spans="1:7" x14ac:dyDescent="0.3">
      <c r="A2256" s="6">
        <v>41085</v>
      </c>
      <c r="B2256" s="3">
        <v>33.25</v>
      </c>
      <c r="C2256" s="3">
        <v>33.25</v>
      </c>
      <c r="D2256" s="3">
        <v>33.25</v>
      </c>
      <c r="E2256" s="3">
        <v>33.25</v>
      </c>
      <c r="F2256" s="3">
        <v>10</v>
      </c>
      <c r="G2256" s="3">
        <v>33.380000000000003</v>
      </c>
    </row>
    <row r="2257" spans="1:7" x14ac:dyDescent="0.3">
      <c r="A2257" s="6">
        <v>41086</v>
      </c>
      <c r="B2257" s="3">
        <v>34</v>
      </c>
      <c r="C2257" s="3">
        <v>34.19</v>
      </c>
      <c r="D2257" s="3">
        <v>34</v>
      </c>
      <c r="E2257" s="3">
        <v>34.15</v>
      </c>
      <c r="F2257" s="3">
        <v>12</v>
      </c>
      <c r="G2257" s="3">
        <v>34.15</v>
      </c>
    </row>
    <row r="2258" spans="1:7" x14ac:dyDescent="0.3">
      <c r="A2258" s="6">
        <v>41087</v>
      </c>
      <c r="B2258" s="3">
        <v>33.85</v>
      </c>
      <c r="C2258" s="3">
        <v>33.85</v>
      </c>
      <c r="D2258" s="3">
        <v>33.799999999999997</v>
      </c>
      <c r="E2258" s="3">
        <v>33.799999999999997</v>
      </c>
      <c r="F2258" s="3">
        <v>4</v>
      </c>
      <c r="G2258" s="3">
        <v>33.799999999999997</v>
      </c>
    </row>
    <row r="2259" spans="1:7" x14ac:dyDescent="0.3">
      <c r="A2259" s="6">
        <v>41088</v>
      </c>
      <c r="B2259" s="3">
        <v>34.1</v>
      </c>
      <c r="C2259" s="3">
        <v>34.549999999999997</v>
      </c>
      <c r="D2259" s="3">
        <v>34.1</v>
      </c>
      <c r="E2259" s="3">
        <v>34.549999999999997</v>
      </c>
      <c r="F2259" s="3">
        <v>17</v>
      </c>
      <c r="G2259" s="3">
        <v>34.549999999999997</v>
      </c>
    </row>
    <row r="2260" spans="1:7" x14ac:dyDescent="0.3">
      <c r="A2260" s="6">
        <v>41089</v>
      </c>
      <c r="B2260" s="3">
        <v>34.549999999999997</v>
      </c>
      <c r="C2260" s="3">
        <v>35.25</v>
      </c>
      <c r="D2260" s="3">
        <v>34.549999999999997</v>
      </c>
      <c r="E2260" s="3">
        <v>34.9</v>
      </c>
      <c r="F2260" s="3">
        <v>39</v>
      </c>
      <c r="G2260" s="3">
        <v>34.9</v>
      </c>
    </row>
    <row r="2261" spans="1:7" x14ac:dyDescent="0.3">
      <c r="A2261" s="6">
        <v>41092</v>
      </c>
      <c r="B2261" s="3">
        <v>41</v>
      </c>
      <c r="C2261" s="3">
        <v>41.25</v>
      </c>
      <c r="D2261" s="3">
        <v>40.450000000000003</v>
      </c>
      <c r="E2261" s="3">
        <v>40.5</v>
      </c>
      <c r="F2261" s="3">
        <v>39</v>
      </c>
      <c r="G2261" s="3">
        <v>40.200000000000003</v>
      </c>
    </row>
    <row r="2262" spans="1:7" x14ac:dyDescent="0.3">
      <c r="A2262" s="6">
        <v>41093</v>
      </c>
      <c r="B2262" s="3">
        <v>40.25</v>
      </c>
      <c r="C2262" s="3">
        <v>40.25</v>
      </c>
      <c r="D2262" s="3">
        <v>40.25</v>
      </c>
      <c r="E2262" s="3">
        <v>40.25</v>
      </c>
      <c r="F2262" s="3">
        <v>0</v>
      </c>
      <c r="G2262" s="3">
        <v>40.25</v>
      </c>
    </row>
    <row r="2263" spans="1:7" x14ac:dyDescent="0.3">
      <c r="A2263" s="6">
        <v>41094</v>
      </c>
      <c r="B2263" s="3">
        <v>39.75</v>
      </c>
      <c r="C2263" s="3">
        <v>39.75</v>
      </c>
      <c r="D2263" s="3">
        <v>39.4</v>
      </c>
      <c r="E2263" s="3">
        <v>39.4</v>
      </c>
      <c r="F2263" s="3">
        <v>8</v>
      </c>
      <c r="G2263" s="3">
        <v>39.4</v>
      </c>
    </row>
    <row r="2264" spans="1:7" x14ac:dyDescent="0.3">
      <c r="A2264" s="6">
        <v>41095</v>
      </c>
      <c r="B2264" s="3">
        <v>39</v>
      </c>
      <c r="C2264" s="3">
        <v>39</v>
      </c>
      <c r="D2264" s="3">
        <v>38.75</v>
      </c>
      <c r="E2264" s="3">
        <v>38.75</v>
      </c>
      <c r="F2264" s="3">
        <v>7</v>
      </c>
      <c r="G2264" s="3">
        <v>38.75</v>
      </c>
    </row>
    <row r="2265" spans="1:7" x14ac:dyDescent="0.3">
      <c r="A2265" s="6">
        <v>41096</v>
      </c>
      <c r="B2265" s="3">
        <v>38.4</v>
      </c>
      <c r="C2265" s="3">
        <v>38.549999999999997</v>
      </c>
      <c r="D2265" s="3">
        <v>38.4</v>
      </c>
      <c r="E2265" s="3">
        <v>38.4</v>
      </c>
      <c r="F2265" s="3">
        <v>7</v>
      </c>
      <c r="G2265" s="3">
        <v>38.4</v>
      </c>
    </row>
    <row r="2266" spans="1:7" x14ac:dyDescent="0.3">
      <c r="A2266" s="6">
        <v>41099</v>
      </c>
      <c r="B2266" s="3">
        <v>37.1</v>
      </c>
      <c r="C2266" s="3">
        <v>37.299999999999997</v>
      </c>
      <c r="D2266" s="3">
        <v>37.1</v>
      </c>
      <c r="E2266" s="3">
        <v>37.299999999999997</v>
      </c>
      <c r="F2266" s="3">
        <v>15</v>
      </c>
      <c r="G2266" s="3">
        <v>37.299999999999997</v>
      </c>
    </row>
    <row r="2267" spans="1:7" x14ac:dyDescent="0.3">
      <c r="A2267" s="6">
        <v>41100</v>
      </c>
      <c r="B2267" s="3">
        <v>37.35</v>
      </c>
      <c r="C2267" s="3">
        <v>37.35</v>
      </c>
      <c r="D2267" s="3">
        <v>37.35</v>
      </c>
      <c r="E2267" s="3">
        <v>37.35</v>
      </c>
      <c r="F2267" s="3">
        <v>0</v>
      </c>
      <c r="G2267" s="3">
        <v>37.35</v>
      </c>
    </row>
    <row r="2268" spans="1:7" x14ac:dyDescent="0.3">
      <c r="A2268" s="6">
        <v>41101</v>
      </c>
      <c r="B2268" s="3">
        <v>37.5</v>
      </c>
      <c r="C2268" s="3">
        <v>37.65</v>
      </c>
      <c r="D2268" s="3">
        <v>37</v>
      </c>
      <c r="E2268" s="3">
        <v>37</v>
      </c>
      <c r="F2268" s="3">
        <v>13</v>
      </c>
      <c r="G2268" s="3">
        <v>37</v>
      </c>
    </row>
    <row r="2269" spans="1:7" x14ac:dyDescent="0.3">
      <c r="A2269" s="6">
        <v>41102</v>
      </c>
      <c r="B2269" s="3">
        <v>36.700000000000003</v>
      </c>
      <c r="C2269" s="3">
        <v>36.700000000000003</v>
      </c>
      <c r="D2269" s="3">
        <v>36.700000000000003</v>
      </c>
      <c r="E2269" s="3">
        <v>36.700000000000003</v>
      </c>
      <c r="F2269" s="3">
        <v>1</v>
      </c>
      <c r="G2269" s="3">
        <v>37</v>
      </c>
    </row>
    <row r="2270" spans="1:7" x14ac:dyDescent="0.3">
      <c r="A2270" s="6">
        <v>41103</v>
      </c>
      <c r="B2270" s="3">
        <v>37.450000000000003</v>
      </c>
      <c r="C2270" s="3">
        <v>37.799999999999997</v>
      </c>
      <c r="D2270" s="3">
        <v>37.450000000000003</v>
      </c>
      <c r="E2270" s="3">
        <v>37.799999999999997</v>
      </c>
      <c r="F2270" s="3">
        <v>14</v>
      </c>
      <c r="G2270" s="3">
        <v>37.65</v>
      </c>
    </row>
    <row r="2271" spans="1:7" x14ac:dyDescent="0.3">
      <c r="A2271" s="6">
        <v>41106</v>
      </c>
      <c r="B2271" s="3">
        <v>38.03</v>
      </c>
      <c r="C2271" s="3">
        <v>38.03</v>
      </c>
      <c r="D2271" s="3">
        <v>38.03</v>
      </c>
      <c r="E2271" s="3">
        <v>38.03</v>
      </c>
      <c r="F2271" s="3">
        <v>0</v>
      </c>
      <c r="G2271" s="3">
        <v>38.03</v>
      </c>
    </row>
    <row r="2272" spans="1:7" x14ac:dyDescent="0.3">
      <c r="A2272" s="6">
        <v>41107</v>
      </c>
      <c r="B2272" s="3">
        <v>39.049999999999997</v>
      </c>
      <c r="C2272" s="3">
        <v>39.049999999999997</v>
      </c>
      <c r="D2272" s="3">
        <v>39.049999999999997</v>
      </c>
      <c r="E2272" s="3">
        <v>39.049999999999997</v>
      </c>
      <c r="F2272" s="3">
        <v>0</v>
      </c>
      <c r="G2272" s="3">
        <v>39.049999999999997</v>
      </c>
    </row>
    <row r="2273" spans="1:7" x14ac:dyDescent="0.3">
      <c r="A2273" s="6">
        <v>41108</v>
      </c>
      <c r="B2273" s="3">
        <v>39.25</v>
      </c>
      <c r="C2273" s="3">
        <v>39.25</v>
      </c>
      <c r="D2273" s="3">
        <v>39</v>
      </c>
      <c r="E2273" s="3">
        <v>39</v>
      </c>
      <c r="F2273" s="3">
        <v>18</v>
      </c>
      <c r="G2273" s="3">
        <v>38.9</v>
      </c>
    </row>
    <row r="2274" spans="1:7" x14ac:dyDescent="0.3">
      <c r="A2274" s="6">
        <v>41109</v>
      </c>
      <c r="B2274" s="3">
        <v>39.5</v>
      </c>
      <c r="C2274" s="3">
        <v>39.5</v>
      </c>
      <c r="D2274" s="3">
        <v>39.35</v>
      </c>
      <c r="E2274" s="3">
        <v>39.35</v>
      </c>
      <c r="F2274" s="3">
        <v>15</v>
      </c>
      <c r="G2274" s="3">
        <v>39.35</v>
      </c>
    </row>
    <row r="2275" spans="1:7" x14ac:dyDescent="0.3">
      <c r="A2275" s="6">
        <v>41110</v>
      </c>
      <c r="B2275" s="3">
        <v>40.25</v>
      </c>
      <c r="C2275" s="3">
        <v>41</v>
      </c>
      <c r="D2275" s="3">
        <v>40.25</v>
      </c>
      <c r="E2275" s="3">
        <v>41</v>
      </c>
      <c r="F2275" s="3">
        <v>13</v>
      </c>
      <c r="G2275" s="3">
        <v>40.9</v>
      </c>
    </row>
    <row r="2276" spans="1:7" x14ac:dyDescent="0.3">
      <c r="A2276" s="6">
        <v>41113</v>
      </c>
      <c r="B2276" s="3">
        <v>39.5</v>
      </c>
      <c r="C2276" s="3">
        <v>39.5</v>
      </c>
      <c r="D2276" s="3">
        <v>39</v>
      </c>
      <c r="E2276" s="3">
        <v>39</v>
      </c>
      <c r="F2276" s="3">
        <v>27</v>
      </c>
      <c r="G2276" s="3">
        <v>39</v>
      </c>
    </row>
    <row r="2277" spans="1:7" x14ac:dyDescent="0.3">
      <c r="A2277" s="6">
        <v>41114</v>
      </c>
      <c r="B2277" s="3">
        <v>38.25</v>
      </c>
      <c r="C2277" s="3">
        <v>38.25</v>
      </c>
      <c r="D2277" s="3">
        <v>38.25</v>
      </c>
      <c r="E2277" s="3">
        <v>38.25</v>
      </c>
      <c r="F2277" s="3">
        <v>2</v>
      </c>
      <c r="G2277" s="3">
        <v>38.25</v>
      </c>
    </row>
    <row r="2278" spans="1:7" x14ac:dyDescent="0.3">
      <c r="A2278" s="6">
        <v>41115</v>
      </c>
      <c r="B2278" s="3">
        <v>38.5</v>
      </c>
      <c r="C2278" s="3">
        <v>38.65</v>
      </c>
      <c r="D2278" s="3">
        <v>38.5</v>
      </c>
      <c r="E2278" s="3">
        <v>38.65</v>
      </c>
      <c r="F2278" s="3">
        <v>8</v>
      </c>
      <c r="G2278" s="3">
        <v>38.65</v>
      </c>
    </row>
    <row r="2279" spans="1:7" x14ac:dyDescent="0.3">
      <c r="A2279" s="6">
        <v>41116</v>
      </c>
      <c r="B2279" s="3">
        <v>39</v>
      </c>
      <c r="C2279" s="3">
        <v>39</v>
      </c>
      <c r="D2279" s="3">
        <v>39</v>
      </c>
      <c r="E2279" s="3">
        <v>39</v>
      </c>
      <c r="F2279" s="3">
        <v>10</v>
      </c>
      <c r="G2279" s="3">
        <v>39</v>
      </c>
    </row>
    <row r="2280" spans="1:7" x14ac:dyDescent="0.3">
      <c r="A2280" s="6">
        <v>41117</v>
      </c>
      <c r="B2280" s="3">
        <v>39.200000000000003</v>
      </c>
      <c r="C2280" s="3">
        <v>39.200000000000003</v>
      </c>
      <c r="D2280" s="3">
        <v>39.200000000000003</v>
      </c>
      <c r="E2280" s="3">
        <v>39.200000000000003</v>
      </c>
      <c r="F2280" s="3">
        <v>1</v>
      </c>
      <c r="G2280" s="3">
        <v>39.200000000000003</v>
      </c>
    </row>
    <row r="2281" spans="1:7" x14ac:dyDescent="0.3">
      <c r="A2281" s="6">
        <v>41120</v>
      </c>
      <c r="B2281" s="3">
        <v>39</v>
      </c>
      <c r="C2281" s="3">
        <v>39</v>
      </c>
      <c r="D2281" s="3">
        <v>39</v>
      </c>
      <c r="E2281" s="3">
        <v>39</v>
      </c>
      <c r="F2281" s="3">
        <v>0</v>
      </c>
      <c r="G2281" s="3">
        <v>39</v>
      </c>
    </row>
    <row r="2282" spans="1:7" x14ac:dyDescent="0.3">
      <c r="A2282" s="6">
        <v>41121</v>
      </c>
      <c r="B2282" s="3">
        <v>39.9</v>
      </c>
      <c r="C2282" s="3">
        <v>39.9</v>
      </c>
      <c r="D2282" s="3">
        <v>39.6</v>
      </c>
      <c r="E2282" s="3">
        <v>39.6</v>
      </c>
      <c r="F2282" s="3">
        <v>51</v>
      </c>
      <c r="G2282" s="3">
        <v>39.65</v>
      </c>
    </row>
    <row r="2283" spans="1:7" x14ac:dyDescent="0.3">
      <c r="A2283" s="6">
        <v>41122</v>
      </c>
      <c r="B2283" s="3">
        <v>42</v>
      </c>
      <c r="C2283" s="3">
        <v>42</v>
      </c>
      <c r="D2283" s="3">
        <v>41.8</v>
      </c>
      <c r="E2283" s="3">
        <v>41.85</v>
      </c>
      <c r="F2283" s="3">
        <v>30</v>
      </c>
      <c r="G2283" s="3">
        <v>41.85</v>
      </c>
    </row>
    <row r="2284" spans="1:7" x14ac:dyDescent="0.3">
      <c r="A2284" s="6">
        <v>41123</v>
      </c>
      <c r="B2284" s="3">
        <v>41.4</v>
      </c>
      <c r="C2284" s="3">
        <v>41.8</v>
      </c>
      <c r="D2284" s="3">
        <v>41.4</v>
      </c>
      <c r="E2284" s="3">
        <v>41.7</v>
      </c>
      <c r="F2284" s="3">
        <v>12</v>
      </c>
      <c r="G2284" s="3">
        <v>41.6</v>
      </c>
    </row>
    <row r="2285" spans="1:7" x14ac:dyDescent="0.3">
      <c r="A2285" s="6">
        <v>41124</v>
      </c>
      <c r="B2285" s="3">
        <v>42.45</v>
      </c>
      <c r="C2285" s="3">
        <v>42.45</v>
      </c>
      <c r="D2285" s="3">
        <v>42.45</v>
      </c>
      <c r="E2285" s="3">
        <v>42.45</v>
      </c>
      <c r="F2285" s="3">
        <v>1</v>
      </c>
      <c r="G2285" s="3">
        <v>42.2</v>
      </c>
    </row>
    <row r="2286" spans="1:7" x14ac:dyDescent="0.3">
      <c r="A2286" s="6">
        <v>41127</v>
      </c>
      <c r="B2286" s="3">
        <v>42.6</v>
      </c>
      <c r="C2286" s="3">
        <v>42.7</v>
      </c>
      <c r="D2286" s="3">
        <v>42.5</v>
      </c>
      <c r="E2286" s="3">
        <v>42.5</v>
      </c>
      <c r="F2286" s="3">
        <v>13</v>
      </c>
      <c r="G2286" s="3">
        <v>42.13</v>
      </c>
    </row>
    <row r="2287" spans="1:7" x14ac:dyDescent="0.3">
      <c r="A2287" s="6">
        <v>41128</v>
      </c>
      <c r="B2287" s="3">
        <v>42.75</v>
      </c>
      <c r="C2287" s="3">
        <v>43.3</v>
      </c>
      <c r="D2287" s="3">
        <v>42.75</v>
      </c>
      <c r="E2287" s="3">
        <v>43.3</v>
      </c>
      <c r="F2287" s="3">
        <v>7</v>
      </c>
      <c r="G2287" s="3">
        <v>42.88</v>
      </c>
    </row>
    <row r="2288" spans="1:7" x14ac:dyDescent="0.3">
      <c r="A2288" s="6">
        <v>41129</v>
      </c>
      <c r="B2288" s="3">
        <v>43</v>
      </c>
      <c r="C2288" s="3">
        <v>43.7</v>
      </c>
      <c r="D2288" s="3">
        <v>42.85</v>
      </c>
      <c r="E2288" s="3">
        <v>43.5</v>
      </c>
      <c r="F2288" s="3">
        <v>41</v>
      </c>
      <c r="G2288" s="3">
        <v>43.58</v>
      </c>
    </row>
    <row r="2289" spans="1:7" x14ac:dyDescent="0.3">
      <c r="A2289" s="6">
        <v>41130</v>
      </c>
      <c r="B2289" s="3">
        <v>43.45</v>
      </c>
      <c r="C2289" s="3">
        <v>43.45</v>
      </c>
      <c r="D2289" s="3">
        <v>42.6</v>
      </c>
      <c r="E2289" s="3">
        <v>42.6</v>
      </c>
      <c r="F2289" s="3">
        <v>31</v>
      </c>
      <c r="G2289" s="3">
        <v>42.6</v>
      </c>
    </row>
    <row r="2290" spans="1:7" x14ac:dyDescent="0.3">
      <c r="A2290" s="6">
        <v>41131</v>
      </c>
      <c r="B2290" s="3">
        <v>42</v>
      </c>
      <c r="C2290" s="3">
        <v>42.7</v>
      </c>
      <c r="D2290" s="3">
        <v>42</v>
      </c>
      <c r="E2290" s="3">
        <v>42.7</v>
      </c>
      <c r="F2290" s="3">
        <v>45</v>
      </c>
      <c r="G2290" s="3">
        <v>42.7</v>
      </c>
    </row>
    <row r="2291" spans="1:7" x14ac:dyDescent="0.3">
      <c r="A2291" s="6">
        <v>41134</v>
      </c>
      <c r="B2291" s="3">
        <v>43.75</v>
      </c>
      <c r="C2291" s="3">
        <v>44.75</v>
      </c>
      <c r="D2291" s="3">
        <v>43.75</v>
      </c>
      <c r="E2291" s="3">
        <v>44.2</v>
      </c>
      <c r="F2291" s="3">
        <v>49</v>
      </c>
      <c r="G2291" s="3">
        <v>44.3</v>
      </c>
    </row>
    <row r="2292" spans="1:7" x14ac:dyDescent="0.3">
      <c r="A2292" s="6">
        <v>41135</v>
      </c>
      <c r="B2292" s="3">
        <v>43.9</v>
      </c>
      <c r="C2292" s="3">
        <v>44</v>
      </c>
      <c r="D2292" s="3">
        <v>43.35</v>
      </c>
      <c r="E2292" s="3">
        <v>43.75</v>
      </c>
      <c r="F2292" s="3">
        <v>43</v>
      </c>
      <c r="G2292" s="3">
        <v>43.75</v>
      </c>
    </row>
    <row r="2293" spans="1:7" x14ac:dyDescent="0.3">
      <c r="A2293" s="6">
        <v>41136</v>
      </c>
      <c r="B2293" s="3">
        <v>43.5</v>
      </c>
      <c r="C2293" s="3">
        <v>43.75</v>
      </c>
      <c r="D2293" s="3">
        <v>43.4</v>
      </c>
      <c r="E2293" s="3">
        <v>43.55</v>
      </c>
      <c r="F2293" s="3">
        <v>45</v>
      </c>
      <c r="G2293" s="3">
        <v>43.55</v>
      </c>
    </row>
    <row r="2294" spans="1:7" x14ac:dyDescent="0.3">
      <c r="A2294" s="6">
        <v>41137</v>
      </c>
      <c r="B2294" s="3">
        <v>43.25</v>
      </c>
      <c r="C2294" s="3">
        <v>43.25</v>
      </c>
      <c r="D2294" s="3">
        <v>42.85</v>
      </c>
      <c r="E2294" s="3">
        <v>42.85</v>
      </c>
      <c r="F2294" s="3">
        <v>29</v>
      </c>
      <c r="G2294" s="3">
        <v>42.85</v>
      </c>
    </row>
    <row r="2295" spans="1:7" x14ac:dyDescent="0.3">
      <c r="A2295" s="6">
        <v>41138</v>
      </c>
      <c r="B2295" s="3">
        <v>43.15</v>
      </c>
      <c r="C2295" s="3">
        <v>43.15</v>
      </c>
      <c r="D2295" s="3">
        <v>43.15</v>
      </c>
      <c r="E2295" s="3">
        <v>43.15</v>
      </c>
      <c r="F2295" s="3">
        <v>3</v>
      </c>
      <c r="G2295" s="3">
        <v>43.15</v>
      </c>
    </row>
    <row r="2296" spans="1:7" x14ac:dyDescent="0.3">
      <c r="A2296" s="6">
        <v>41141</v>
      </c>
      <c r="B2296" s="3">
        <v>42.8</v>
      </c>
      <c r="C2296" s="3">
        <v>42.8</v>
      </c>
      <c r="D2296" s="3">
        <v>42.8</v>
      </c>
      <c r="E2296" s="3">
        <v>42.8</v>
      </c>
      <c r="F2296" s="3">
        <v>2</v>
      </c>
      <c r="G2296" s="3">
        <v>42.8</v>
      </c>
    </row>
    <row r="2297" spans="1:7" x14ac:dyDescent="0.3">
      <c r="A2297" s="6">
        <v>41142</v>
      </c>
      <c r="B2297" s="3">
        <v>42.5</v>
      </c>
      <c r="C2297" s="3">
        <v>42.6</v>
      </c>
      <c r="D2297" s="3">
        <v>42.3</v>
      </c>
      <c r="E2297" s="3">
        <v>42.35</v>
      </c>
      <c r="F2297" s="3">
        <v>15</v>
      </c>
      <c r="G2297" s="3">
        <v>42.65</v>
      </c>
    </row>
    <row r="2298" spans="1:7" x14ac:dyDescent="0.3">
      <c r="A2298" s="6">
        <v>41143</v>
      </c>
      <c r="B2298" s="3">
        <v>43</v>
      </c>
      <c r="C2298" s="3">
        <v>43.9</v>
      </c>
      <c r="D2298" s="3">
        <v>43</v>
      </c>
      <c r="E2298" s="3">
        <v>43.62</v>
      </c>
      <c r="F2298" s="3">
        <v>103</v>
      </c>
      <c r="G2298" s="3">
        <v>43.62</v>
      </c>
    </row>
    <row r="2299" spans="1:7" x14ac:dyDescent="0.3">
      <c r="A2299" s="6">
        <v>41144</v>
      </c>
      <c r="B2299" s="3">
        <v>44</v>
      </c>
      <c r="C2299" s="3">
        <v>44</v>
      </c>
      <c r="D2299" s="3">
        <v>43.7</v>
      </c>
      <c r="E2299" s="3">
        <v>43.7</v>
      </c>
      <c r="F2299" s="3">
        <v>21</v>
      </c>
      <c r="G2299" s="3">
        <v>43.7</v>
      </c>
    </row>
    <row r="2300" spans="1:7" x14ac:dyDescent="0.3">
      <c r="A2300" s="6">
        <v>41145</v>
      </c>
      <c r="B2300" s="3">
        <v>43</v>
      </c>
      <c r="C2300" s="3">
        <v>43.3</v>
      </c>
      <c r="D2300" s="3">
        <v>43</v>
      </c>
      <c r="E2300" s="3">
        <v>43.3</v>
      </c>
      <c r="F2300" s="3">
        <v>12</v>
      </c>
      <c r="G2300" s="3">
        <v>43.3</v>
      </c>
    </row>
    <row r="2301" spans="1:7" x14ac:dyDescent="0.3">
      <c r="A2301" s="6">
        <v>41148</v>
      </c>
      <c r="B2301" s="3">
        <v>42.7</v>
      </c>
      <c r="C2301" s="3">
        <v>42.9</v>
      </c>
      <c r="D2301" s="3">
        <v>42.7</v>
      </c>
      <c r="E2301" s="3">
        <v>42.9</v>
      </c>
      <c r="F2301" s="3">
        <v>44</v>
      </c>
      <c r="G2301" s="3">
        <v>42.9</v>
      </c>
    </row>
    <row r="2302" spans="1:7" x14ac:dyDescent="0.3">
      <c r="A2302" s="6">
        <v>41149</v>
      </c>
      <c r="B2302" s="3">
        <v>43</v>
      </c>
      <c r="C2302" s="3">
        <v>43.1</v>
      </c>
      <c r="D2302" s="3">
        <v>42.85</v>
      </c>
      <c r="E2302" s="3">
        <v>43.1</v>
      </c>
      <c r="F2302" s="3">
        <v>8</v>
      </c>
      <c r="G2302" s="3">
        <v>42.73</v>
      </c>
    </row>
    <row r="2303" spans="1:7" x14ac:dyDescent="0.3">
      <c r="A2303" s="6">
        <v>41150</v>
      </c>
      <c r="B2303" s="3">
        <v>42.1</v>
      </c>
      <c r="C2303" s="3">
        <v>42.4</v>
      </c>
      <c r="D2303" s="3">
        <v>42</v>
      </c>
      <c r="E2303" s="3">
        <v>42.4</v>
      </c>
      <c r="F2303" s="3">
        <v>43</v>
      </c>
      <c r="G2303" s="3">
        <v>42.25</v>
      </c>
    </row>
    <row r="2304" spans="1:7" x14ac:dyDescent="0.3">
      <c r="A2304" s="6">
        <v>41151</v>
      </c>
      <c r="B2304" s="3">
        <v>42.2</v>
      </c>
      <c r="C2304" s="3">
        <v>42.55</v>
      </c>
      <c r="D2304" s="3">
        <v>42</v>
      </c>
      <c r="E2304" s="3">
        <v>42</v>
      </c>
      <c r="F2304" s="3">
        <v>30</v>
      </c>
      <c r="G2304" s="3">
        <v>42.05</v>
      </c>
    </row>
    <row r="2305" spans="1:7" x14ac:dyDescent="0.3">
      <c r="A2305" s="6">
        <v>41152</v>
      </c>
      <c r="B2305" s="3">
        <v>42.1</v>
      </c>
      <c r="C2305" s="3">
        <v>42.1</v>
      </c>
      <c r="D2305" s="3">
        <v>41.9</v>
      </c>
      <c r="E2305" s="3">
        <v>41.9</v>
      </c>
      <c r="F2305" s="3">
        <v>2</v>
      </c>
      <c r="G2305" s="3">
        <v>41.9</v>
      </c>
    </row>
    <row r="2306" spans="1:7" x14ac:dyDescent="0.3">
      <c r="A2306" s="6">
        <v>41155</v>
      </c>
      <c r="B2306" s="3">
        <v>43.45</v>
      </c>
      <c r="C2306" s="3">
        <v>43.45</v>
      </c>
      <c r="D2306" s="3">
        <v>43.45</v>
      </c>
      <c r="E2306" s="3">
        <v>43.45</v>
      </c>
      <c r="F2306" s="3">
        <v>0</v>
      </c>
      <c r="G2306" s="3">
        <v>43.45</v>
      </c>
    </row>
    <row r="2307" spans="1:7" x14ac:dyDescent="0.3">
      <c r="A2307" s="6">
        <v>41156</v>
      </c>
      <c r="B2307" s="3">
        <v>43.75</v>
      </c>
      <c r="C2307" s="3">
        <v>43.75</v>
      </c>
      <c r="D2307" s="3">
        <v>43.75</v>
      </c>
      <c r="E2307" s="3">
        <v>43.75</v>
      </c>
      <c r="F2307" s="3">
        <v>0</v>
      </c>
      <c r="G2307" s="3">
        <v>43.75</v>
      </c>
    </row>
    <row r="2308" spans="1:7" x14ac:dyDescent="0.3">
      <c r="A2308" s="6">
        <v>41157</v>
      </c>
      <c r="B2308" s="3">
        <v>43.75</v>
      </c>
      <c r="C2308" s="3">
        <v>43.75</v>
      </c>
      <c r="D2308" s="3">
        <v>43.6</v>
      </c>
      <c r="E2308" s="3">
        <v>43.65</v>
      </c>
      <c r="F2308" s="3">
        <v>7</v>
      </c>
      <c r="G2308" s="3">
        <v>43.65</v>
      </c>
    </row>
    <row r="2309" spans="1:7" x14ac:dyDescent="0.3">
      <c r="A2309" s="6">
        <v>41158</v>
      </c>
      <c r="B2309" s="3">
        <v>43.75</v>
      </c>
      <c r="C2309" s="3">
        <v>44</v>
      </c>
      <c r="D2309" s="3">
        <v>43.75</v>
      </c>
      <c r="E2309" s="3">
        <v>44</v>
      </c>
      <c r="F2309" s="3">
        <v>7</v>
      </c>
      <c r="G2309" s="3">
        <v>44</v>
      </c>
    </row>
    <row r="2310" spans="1:7" x14ac:dyDescent="0.3">
      <c r="A2310" s="6">
        <v>41159</v>
      </c>
      <c r="B2310" s="3">
        <v>44.1</v>
      </c>
      <c r="C2310" s="3">
        <v>44.4</v>
      </c>
      <c r="D2310" s="3">
        <v>44.1</v>
      </c>
      <c r="E2310" s="3">
        <v>44.12</v>
      </c>
      <c r="F2310" s="3">
        <v>9</v>
      </c>
      <c r="G2310" s="3">
        <v>44.12</v>
      </c>
    </row>
    <row r="2311" spans="1:7" x14ac:dyDescent="0.3">
      <c r="A2311" s="6">
        <v>41162</v>
      </c>
      <c r="B2311" s="3">
        <v>44.4</v>
      </c>
      <c r="C2311" s="3">
        <v>44.5</v>
      </c>
      <c r="D2311" s="3">
        <v>44</v>
      </c>
      <c r="E2311" s="3">
        <v>44.1</v>
      </c>
      <c r="F2311" s="3">
        <v>13</v>
      </c>
      <c r="G2311" s="3">
        <v>44</v>
      </c>
    </row>
    <row r="2312" spans="1:7" x14ac:dyDescent="0.3">
      <c r="A2312" s="6">
        <v>41163</v>
      </c>
      <c r="B2312" s="3">
        <v>43.7</v>
      </c>
      <c r="C2312" s="3">
        <v>43.7</v>
      </c>
      <c r="D2312" s="3">
        <v>43.55</v>
      </c>
      <c r="E2312" s="3">
        <v>43.55</v>
      </c>
      <c r="F2312" s="3">
        <v>8</v>
      </c>
      <c r="G2312" s="3">
        <v>43.55</v>
      </c>
    </row>
    <row r="2313" spans="1:7" x14ac:dyDescent="0.3">
      <c r="A2313" s="6">
        <v>41164</v>
      </c>
      <c r="B2313" s="3">
        <v>43.35</v>
      </c>
      <c r="C2313" s="3">
        <v>43.35</v>
      </c>
      <c r="D2313" s="3">
        <v>43.25</v>
      </c>
      <c r="E2313" s="3">
        <v>43.3</v>
      </c>
      <c r="F2313" s="3">
        <v>22</v>
      </c>
      <c r="G2313" s="3">
        <v>43.3</v>
      </c>
    </row>
    <row r="2314" spans="1:7" x14ac:dyDescent="0.3">
      <c r="A2314" s="6">
        <v>41165</v>
      </c>
      <c r="B2314" s="3">
        <v>43.4</v>
      </c>
      <c r="C2314" s="3">
        <v>43.4</v>
      </c>
      <c r="D2314" s="3">
        <v>43.2</v>
      </c>
      <c r="E2314" s="3">
        <v>43.35</v>
      </c>
      <c r="F2314" s="3">
        <v>14</v>
      </c>
      <c r="G2314" s="3">
        <v>43.35</v>
      </c>
    </row>
    <row r="2315" spans="1:7" x14ac:dyDescent="0.3">
      <c r="A2315" s="6">
        <v>41166</v>
      </c>
      <c r="B2315" s="3">
        <v>43.25</v>
      </c>
      <c r="C2315" s="3">
        <v>43.25</v>
      </c>
      <c r="D2315" s="3">
        <v>43.1</v>
      </c>
      <c r="E2315" s="3">
        <v>43.1</v>
      </c>
      <c r="F2315" s="3">
        <v>11</v>
      </c>
      <c r="G2315" s="3">
        <v>43.1</v>
      </c>
    </row>
    <row r="2316" spans="1:7" x14ac:dyDescent="0.3">
      <c r="A2316" s="6">
        <v>41169</v>
      </c>
      <c r="B2316" s="3">
        <v>42.9</v>
      </c>
      <c r="C2316" s="3">
        <v>42.9</v>
      </c>
      <c r="D2316" s="3">
        <v>42.9</v>
      </c>
      <c r="E2316" s="3">
        <v>42.9</v>
      </c>
      <c r="F2316" s="3">
        <v>4</v>
      </c>
      <c r="G2316" s="3">
        <v>42.9</v>
      </c>
    </row>
    <row r="2317" spans="1:7" x14ac:dyDescent="0.3">
      <c r="A2317" s="6">
        <v>41170</v>
      </c>
      <c r="B2317" s="3">
        <v>42.95</v>
      </c>
      <c r="C2317" s="3">
        <v>42.95</v>
      </c>
      <c r="D2317" s="3">
        <v>42.75</v>
      </c>
      <c r="E2317" s="3">
        <v>42.85</v>
      </c>
      <c r="F2317" s="3">
        <v>9</v>
      </c>
      <c r="G2317" s="3">
        <v>42.85</v>
      </c>
    </row>
    <row r="2318" spans="1:7" x14ac:dyDescent="0.3">
      <c r="A2318" s="6">
        <v>41171</v>
      </c>
      <c r="B2318" s="3">
        <v>42.95</v>
      </c>
      <c r="C2318" s="3">
        <v>42.95</v>
      </c>
      <c r="D2318" s="3">
        <v>42.45</v>
      </c>
      <c r="E2318" s="3">
        <v>42.45</v>
      </c>
      <c r="F2318" s="3">
        <v>17</v>
      </c>
      <c r="G2318" s="3">
        <v>42.2</v>
      </c>
    </row>
    <row r="2319" spans="1:7" x14ac:dyDescent="0.3">
      <c r="A2319" s="6">
        <v>41172</v>
      </c>
      <c r="B2319" s="3">
        <v>42.45</v>
      </c>
      <c r="C2319" s="3">
        <v>42.45</v>
      </c>
      <c r="D2319" s="3">
        <v>42.4</v>
      </c>
      <c r="E2319" s="3">
        <v>42.4</v>
      </c>
      <c r="F2319" s="3">
        <v>4</v>
      </c>
      <c r="G2319" s="3">
        <v>42.4</v>
      </c>
    </row>
    <row r="2320" spans="1:7" x14ac:dyDescent="0.3">
      <c r="A2320" s="6">
        <v>41173</v>
      </c>
      <c r="B2320" s="3">
        <v>42.25</v>
      </c>
      <c r="C2320" s="3">
        <v>42.5</v>
      </c>
      <c r="D2320" s="3">
        <v>42.1</v>
      </c>
      <c r="E2320" s="3">
        <v>42.1</v>
      </c>
      <c r="F2320" s="3">
        <v>13</v>
      </c>
      <c r="G2320" s="3">
        <v>41.78</v>
      </c>
    </row>
    <row r="2321" spans="1:7" x14ac:dyDescent="0.3">
      <c r="A2321" s="6">
        <v>41176</v>
      </c>
      <c r="B2321" s="3">
        <v>41.7</v>
      </c>
      <c r="C2321" s="3">
        <v>41.7</v>
      </c>
      <c r="D2321" s="3">
        <v>41.25</v>
      </c>
      <c r="E2321" s="3">
        <v>41.3</v>
      </c>
      <c r="F2321" s="3">
        <v>54</v>
      </c>
      <c r="G2321" s="3">
        <v>41.3</v>
      </c>
    </row>
    <row r="2322" spans="1:7" x14ac:dyDescent="0.3">
      <c r="A2322" s="6">
        <v>41177</v>
      </c>
      <c r="B2322" s="3">
        <v>41.25</v>
      </c>
      <c r="C2322" s="3">
        <v>41.65</v>
      </c>
      <c r="D2322" s="3">
        <v>41.25</v>
      </c>
      <c r="E2322" s="3">
        <v>41.65</v>
      </c>
      <c r="F2322" s="3">
        <v>15</v>
      </c>
      <c r="G2322" s="3">
        <v>41.65</v>
      </c>
    </row>
    <row r="2323" spans="1:7" x14ac:dyDescent="0.3">
      <c r="A2323" s="6">
        <v>41178</v>
      </c>
      <c r="B2323" s="3">
        <v>42</v>
      </c>
      <c r="C2323" s="3">
        <v>42</v>
      </c>
      <c r="D2323" s="3">
        <v>41.95</v>
      </c>
      <c r="E2323" s="3">
        <v>42</v>
      </c>
      <c r="F2323" s="3">
        <v>15</v>
      </c>
      <c r="G2323" s="3">
        <v>41.48</v>
      </c>
    </row>
    <row r="2324" spans="1:7" x14ac:dyDescent="0.3">
      <c r="A2324" s="6">
        <v>41179</v>
      </c>
      <c r="B2324" s="3">
        <v>41.78</v>
      </c>
      <c r="C2324" s="3">
        <v>41.78</v>
      </c>
      <c r="D2324" s="3">
        <v>41.78</v>
      </c>
      <c r="E2324" s="3">
        <v>41.78</v>
      </c>
      <c r="F2324" s="3">
        <v>0</v>
      </c>
      <c r="G2324" s="3">
        <v>41.78</v>
      </c>
    </row>
    <row r="2325" spans="1:7" x14ac:dyDescent="0.3">
      <c r="A2325" s="6">
        <v>41180</v>
      </c>
      <c r="B2325" s="3">
        <v>42.3</v>
      </c>
      <c r="C2325" s="3">
        <v>42.5</v>
      </c>
      <c r="D2325" s="3">
        <v>42.3</v>
      </c>
      <c r="E2325" s="3">
        <v>42.4</v>
      </c>
      <c r="F2325" s="3">
        <v>14</v>
      </c>
      <c r="G2325" s="3">
        <v>42.4</v>
      </c>
    </row>
    <row r="2326" spans="1:7" x14ac:dyDescent="0.3">
      <c r="A2326" s="6">
        <v>41183</v>
      </c>
      <c r="B2326" s="3">
        <v>42.93</v>
      </c>
      <c r="C2326" s="3">
        <v>42.93</v>
      </c>
      <c r="D2326" s="3">
        <v>42.93</v>
      </c>
      <c r="E2326" s="3">
        <v>42.93</v>
      </c>
      <c r="F2326" s="3">
        <v>0</v>
      </c>
      <c r="G2326" s="3">
        <v>42.93</v>
      </c>
    </row>
    <row r="2327" spans="1:7" x14ac:dyDescent="0.3">
      <c r="A2327" s="6">
        <v>41184</v>
      </c>
      <c r="B2327" s="3">
        <v>43</v>
      </c>
      <c r="C2327" s="3">
        <v>43</v>
      </c>
      <c r="D2327" s="3">
        <v>43</v>
      </c>
      <c r="E2327" s="3">
        <v>43</v>
      </c>
      <c r="F2327" s="3">
        <v>5</v>
      </c>
      <c r="G2327" s="3">
        <v>43</v>
      </c>
    </row>
    <row r="2328" spans="1:7" x14ac:dyDescent="0.3">
      <c r="A2328" s="6">
        <v>41185</v>
      </c>
      <c r="B2328" s="3">
        <v>43.1</v>
      </c>
      <c r="C2328" s="3">
        <v>43.15</v>
      </c>
      <c r="D2328" s="3">
        <v>43.1</v>
      </c>
      <c r="E2328" s="3">
        <v>43.15</v>
      </c>
      <c r="F2328" s="3">
        <v>8</v>
      </c>
      <c r="G2328" s="3">
        <v>43.48</v>
      </c>
    </row>
    <row r="2329" spans="1:7" x14ac:dyDescent="0.3">
      <c r="A2329" s="6">
        <v>41186</v>
      </c>
      <c r="B2329" s="3">
        <v>43.1</v>
      </c>
      <c r="C2329" s="3">
        <v>43.4</v>
      </c>
      <c r="D2329" s="3">
        <v>43.1</v>
      </c>
      <c r="E2329" s="3">
        <v>43.4</v>
      </c>
      <c r="F2329" s="3">
        <v>7</v>
      </c>
      <c r="G2329" s="3">
        <v>43.93</v>
      </c>
    </row>
    <row r="2330" spans="1:7" x14ac:dyDescent="0.3">
      <c r="A2330" s="6">
        <v>41187</v>
      </c>
      <c r="B2330" s="3">
        <v>44.25</v>
      </c>
      <c r="C2330" s="3">
        <v>44.25</v>
      </c>
      <c r="D2330" s="3">
        <v>44.25</v>
      </c>
      <c r="E2330" s="3">
        <v>44.25</v>
      </c>
      <c r="F2330" s="3">
        <v>4</v>
      </c>
      <c r="G2330" s="3">
        <v>44.25</v>
      </c>
    </row>
    <row r="2331" spans="1:7" x14ac:dyDescent="0.3">
      <c r="A2331" s="6">
        <v>41190</v>
      </c>
      <c r="B2331" s="3">
        <v>44.75</v>
      </c>
      <c r="C2331" s="3">
        <v>44.75</v>
      </c>
      <c r="D2331" s="3">
        <v>44.7</v>
      </c>
      <c r="E2331" s="3">
        <v>44.75</v>
      </c>
      <c r="F2331" s="3">
        <v>17</v>
      </c>
      <c r="G2331" s="3">
        <v>44.75</v>
      </c>
    </row>
    <row r="2332" spans="1:7" x14ac:dyDescent="0.3">
      <c r="A2332" s="6">
        <v>41191</v>
      </c>
      <c r="B2332" s="3">
        <v>44.9</v>
      </c>
      <c r="C2332" s="3">
        <v>44.9</v>
      </c>
      <c r="D2332" s="3">
        <v>44.9</v>
      </c>
      <c r="E2332" s="3">
        <v>44.9</v>
      </c>
      <c r="F2332" s="3">
        <v>8</v>
      </c>
      <c r="G2332" s="3">
        <v>44.9</v>
      </c>
    </row>
    <row r="2333" spans="1:7" x14ac:dyDescent="0.3">
      <c r="A2333" s="6">
        <v>41192</v>
      </c>
      <c r="B2333" s="3">
        <v>44.7</v>
      </c>
      <c r="C2333" s="3">
        <v>44.7</v>
      </c>
      <c r="D2333" s="3">
        <v>44.6</v>
      </c>
      <c r="E2333" s="3">
        <v>44.6</v>
      </c>
      <c r="F2333" s="3">
        <v>2</v>
      </c>
      <c r="G2333" s="3">
        <v>44.6</v>
      </c>
    </row>
    <row r="2334" spans="1:7" x14ac:dyDescent="0.3">
      <c r="A2334" s="6">
        <v>41193</v>
      </c>
      <c r="B2334" s="3">
        <v>44.15</v>
      </c>
      <c r="C2334" s="3">
        <v>44.15</v>
      </c>
      <c r="D2334" s="3">
        <v>43.3</v>
      </c>
      <c r="E2334" s="3">
        <v>43.4</v>
      </c>
      <c r="F2334" s="3">
        <v>34</v>
      </c>
      <c r="G2334" s="3">
        <v>43.4</v>
      </c>
    </row>
    <row r="2335" spans="1:7" x14ac:dyDescent="0.3">
      <c r="A2335" s="6">
        <v>41194</v>
      </c>
      <c r="B2335" s="3">
        <v>43.6</v>
      </c>
      <c r="C2335" s="3">
        <v>43.6</v>
      </c>
      <c r="D2335" s="3">
        <v>43.6</v>
      </c>
      <c r="E2335" s="3">
        <v>43.6</v>
      </c>
      <c r="F2335" s="3">
        <v>2</v>
      </c>
      <c r="G2335" s="3">
        <v>43.6</v>
      </c>
    </row>
    <row r="2336" spans="1:7" x14ac:dyDescent="0.3">
      <c r="A2336" s="6">
        <v>41197</v>
      </c>
      <c r="B2336" s="3">
        <v>43.2</v>
      </c>
      <c r="C2336" s="3">
        <v>43.2</v>
      </c>
      <c r="D2336" s="3">
        <v>42.8</v>
      </c>
      <c r="E2336" s="3">
        <v>42.85</v>
      </c>
      <c r="F2336" s="3">
        <v>17</v>
      </c>
      <c r="G2336" s="3">
        <v>42.85</v>
      </c>
    </row>
    <row r="2337" spans="1:7" x14ac:dyDescent="0.3">
      <c r="A2337" s="6">
        <v>41198</v>
      </c>
      <c r="B2337" s="3">
        <v>43.25</v>
      </c>
      <c r="C2337" s="3">
        <v>43.25</v>
      </c>
      <c r="D2337" s="3">
        <v>43.1</v>
      </c>
      <c r="E2337" s="3">
        <v>43.1</v>
      </c>
      <c r="F2337" s="3">
        <v>5</v>
      </c>
      <c r="G2337" s="3">
        <v>43.1</v>
      </c>
    </row>
    <row r="2338" spans="1:7" x14ac:dyDescent="0.3">
      <c r="A2338" s="6">
        <v>41199</v>
      </c>
      <c r="B2338" s="3">
        <v>43.5</v>
      </c>
      <c r="C2338" s="3">
        <v>43.6</v>
      </c>
      <c r="D2338" s="3">
        <v>43.5</v>
      </c>
      <c r="E2338" s="3">
        <v>43.6</v>
      </c>
      <c r="F2338" s="3">
        <v>11</v>
      </c>
      <c r="G2338" s="3">
        <v>43.6</v>
      </c>
    </row>
    <row r="2339" spans="1:7" x14ac:dyDescent="0.3">
      <c r="A2339" s="6">
        <v>41200</v>
      </c>
      <c r="B2339" s="3">
        <v>43.6</v>
      </c>
      <c r="C2339" s="3">
        <v>43.6</v>
      </c>
      <c r="D2339" s="3">
        <v>43.6</v>
      </c>
      <c r="E2339" s="3">
        <v>43.6</v>
      </c>
      <c r="F2339" s="3">
        <v>1</v>
      </c>
      <c r="G2339" s="3">
        <v>43.6</v>
      </c>
    </row>
    <row r="2340" spans="1:7" x14ac:dyDescent="0.3">
      <c r="A2340" s="6">
        <v>41201</v>
      </c>
      <c r="B2340" s="3">
        <v>44.5</v>
      </c>
      <c r="C2340" s="3">
        <v>44.5</v>
      </c>
      <c r="D2340" s="3">
        <v>44.3</v>
      </c>
      <c r="E2340" s="3">
        <v>44.45</v>
      </c>
      <c r="F2340" s="3">
        <v>21</v>
      </c>
      <c r="G2340" s="3">
        <v>45</v>
      </c>
    </row>
    <row r="2341" spans="1:7" x14ac:dyDescent="0.3">
      <c r="A2341" s="6">
        <v>41204</v>
      </c>
      <c r="B2341" s="3">
        <v>44.7</v>
      </c>
      <c r="C2341" s="3">
        <v>44.7</v>
      </c>
      <c r="D2341" s="3">
        <v>44.5</v>
      </c>
      <c r="E2341" s="3">
        <v>44.5</v>
      </c>
      <c r="F2341" s="3">
        <v>31</v>
      </c>
      <c r="G2341" s="3">
        <v>44.5</v>
      </c>
    </row>
    <row r="2342" spans="1:7" x14ac:dyDescent="0.3">
      <c r="A2342" s="6">
        <v>41205</v>
      </c>
      <c r="B2342" s="3">
        <v>43.9</v>
      </c>
      <c r="C2342" s="3">
        <v>43.9</v>
      </c>
      <c r="D2342" s="3">
        <v>43.8</v>
      </c>
      <c r="E2342" s="3">
        <v>43.88</v>
      </c>
      <c r="F2342" s="3">
        <v>19</v>
      </c>
      <c r="G2342" s="3">
        <v>43.88</v>
      </c>
    </row>
    <row r="2343" spans="1:7" x14ac:dyDescent="0.3">
      <c r="A2343" s="6">
        <v>41206</v>
      </c>
      <c r="B2343" s="3">
        <v>43.65</v>
      </c>
      <c r="C2343" s="3">
        <v>43.65</v>
      </c>
      <c r="D2343" s="3">
        <v>43.05</v>
      </c>
      <c r="E2343" s="3">
        <v>43.05</v>
      </c>
      <c r="F2343" s="3">
        <v>16</v>
      </c>
      <c r="G2343" s="3">
        <v>43.05</v>
      </c>
    </row>
    <row r="2344" spans="1:7" x14ac:dyDescent="0.3">
      <c r="A2344" s="6">
        <v>41207</v>
      </c>
      <c r="B2344" s="3">
        <v>42.9</v>
      </c>
      <c r="C2344" s="3">
        <v>43.15</v>
      </c>
      <c r="D2344" s="3">
        <v>42.8</v>
      </c>
      <c r="E2344" s="3">
        <v>43.15</v>
      </c>
      <c r="F2344" s="3">
        <v>41</v>
      </c>
      <c r="G2344" s="3">
        <v>43.15</v>
      </c>
    </row>
    <row r="2345" spans="1:7" x14ac:dyDescent="0.3">
      <c r="A2345" s="6">
        <v>41208</v>
      </c>
      <c r="B2345" s="3">
        <v>43.65</v>
      </c>
      <c r="C2345" s="3">
        <v>43.65</v>
      </c>
      <c r="D2345" s="3">
        <v>43.65</v>
      </c>
      <c r="E2345" s="3">
        <v>43.65</v>
      </c>
      <c r="F2345" s="3">
        <v>4</v>
      </c>
      <c r="G2345" s="3">
        <v>43.45</v>
      </c>
    </row>
    <row r="2346" spans="1:7" x14ac:dyDescent="0.3">
      <c r="A2346" s="6">
        <v>41211</v>
      </c>
      <c r="B2346" s="3">
        <v>43</v>
      </c>
      <c r="C2346" s="3">
        <v>43</v>
      </c>
      <c r="D2346" s="3">
        <v>42.4</v>
      </c>
      <c r="E2346" s="3">
        <v>42.45</v>
      </c>
      <c r="F2346" s="3">
        <v>82</v>
      </c>
      <c r="G2346" s="3">
        <v>42.4</v>
      </c>
    </row>
    <row r="2347" spans="1:7" x14ac:dyDescent="0.3">
      <c r="A2347" s="6">
        <v>41212</v>
      </c>
      <c r="B2347" s="3">
        <v>42.8</v>
      </c>
      <c r="C2347" s="3">
        <v>43.09</v>
      </c>
      <c r="D2347" s="3">
        <v>42.7</v>
      </c>
      <c r="E2347" s="3">
        <v>42.8</v>
      </c>
      <c r="F2347" s="3">
        <v>17</v>
      </c>
      <c r="G2347" s="3">
        <v>43.09</v>
      </c>
    </row>
    <row r="2348" spans="1:7" x14ac:dyDescent="0.3">
      <c r="A2348" s="6">
        <v>41213</v>
      </c>
      <c r="B2348" s="3">
        <v>42.55</v>
      </c>
      <c r="C2348" s="3">
        <v>42.55</v>
      </c>
      <c r="D2348" s="3">
        <v>42.5</v>
      </c>
      <c r="E2348" s="3">
        <v>42.5</v>
      </c>
      <c r="F2348" s="3">
        <v>13</v>
      </c>
      <c r="G2348" s="3">
        <v>42.5</v>
      </c>
    </row>
    <row r="2349" spans="1:7" x14ac:dyDescent="0.3">
      <c r="A2349" s="6">
        <v>41214</v>
      </c>
      <c r="B2349" s="3">
        <v>37.4</v>
      </c>
      <c r="C2349" s="3">
        <v>37.75</v>
      </c>
      <c r="D2349" s="3">
        <v>37.35</v>
      </c>
      <c r="E2349" s="3">
        <v>37.75</v>
      </c>
      <c r="F2349" s="3">
        <v>32</v>
      </c>
      <c r="G2349" s="3">
        <v>37.729999999999997</v>
      </c>
    </row>
    <row r="2350" spans="1:7" x14ac:dyDescent="0.3">
      <c r="A2350" s="6">
        <v>41215</v>
      </c>
      <c r="B2350" s="3">
        <v>38.1</v>
      </c>
      <c r="C2350" s="3">
        <v>38.19</v>
      </c>
      <c r="D2350" s="3">
        <v>38.1</v>
      </c>
      <c r="E2350" s="3">
        <v>38.19</v>
      </c>
      <c r="F2350" s="3">
        <v>36</v>
      </c>
      <c r="G2350" s="3">
        <v>38.049999999999997</v>
      </c>
    </row>
    <row r="2351" spans="1:7" x14ac:dyDescent="0.3">
      <c r="A2351" s="6">
        <v>41218</v>
      </c>
      <c r="B2351" s="3">
        <v>37.700000000000003</v>
      </c>
      <c r="C2351" s="3">
        <v>37.700000000000003</v>
      </c>
      <c r="D2351" s="3">
        <v>37.700000000000003</v>
      </c>
      <c r="E2351" s="3">
        <v>37.700000000000003</v>
      </c>
      <c r="F2351" s="3">
        <v>0</v>
      </c>
      <c r="G2351" s="3">
        <v>37.700000000000003</v>
      </c>
    </row>
    <row r="2352" spans="1:7" x14ac:dyDescent="0.3">
      <c r="A2352" s="6">
        <v>41219</v>
      </c>
      <c r="B2352" s="3">
        <v>37.76</v>
      </c>
      <c r="C2352" s="3">
        <v>38.049999999999997</v>
      </c>
      <c r="D2352" s="3">
        <v>37.76</v>
      </c>
      <c r="E2352" s="3">
        <v>38.04</v>
      </c>
      <c r="F2352" s="3">
        <v>112</v>
      </c>
      <c r="G2352" s="3">
        <v>38.020000000000003</v>
      </c>
    </row>
    <row r="2353" spans="1:7" x14ac:dyDescent="0.3">
      <c r="A2353" s="6">
        <v>41220</v>
      </c>
      <c r="B2353" s="3">
        <v>38</v>
      </c>
      <c r="C2353" s="3">
        <v>38</v>
      </c>
      <c r="D2353" s="3">
        <v>38</v>
      </c>
      <c r="E2353" s="3">
        <v>38</v>
      </c>
      <c r="F2353" s="3">
        <v>126</v>
      </c>
      <c r="G2353" s="3">
        <v>38</v>
      </c>
    </row>
    <row r="2354" spans="1:7" x14ac:dyDescent="0.3">
      <c r="A2354" s="6">
        <v>41221</v>
      </c>
      <c r="B2354" s="3">
        <v>37.5</v>
      </c>
      <c r="C2354" s="3">
        <v>38.1</v>
      </c>
      <c r="D2354" s="3">
        <v>37.5</v>
      </c>
      <c r="E2354" s="3">
        <v>38.1</v>
      </c>
      <c r="F2354" s="3">
        <v>58</v>
      </c>
      <c r="G2354" s="3">
        <v>38.06</v>
      </c>
    </row>
    <row r="2355" spans="1:7" x14ac:dyDescent="0.3">
      <c r="A2355" s="6">
        <v>41222</v>
      </c>
      <c r="B2355" s="3">
        <v>38.200000000000003</v>
      </c>
      <c r="C2355" s="3">
        <v>38.200000000000003</v>
      </c>
      <c r="D2355" s="3">
        <v>38.200000000000003</v>
      </c>
      <c r="E2355" s="3">
        <v>38.200000000000003</v>
      </c>
      <c r="F2355" s="3">
        <v>10</v>
      </c>
      <c r="G2355" s="3">
        <v>38.200000000000003</v>
      </c>
    </row>
    <row r="2356" spans="1:7" x14ac:dyDescent="0.3">
      <c r="A2356" s="6">
        <v>41225</v>
      </c>
      <c r="B2356" s="3">
        <v>38.4</v>
      </c>
      <c r="C2356" s="3">
        <v>39.049999999999997</v>
      </c>
      <c r="D2356" s="3">
        <v>38.4</v>
      </c>
      <c r="E2356" s="3">
        <v>39.04</v>
      </c>
      <c r="F2356" s="3">
        <v>62</v>
      </c>
      <c r="G2356" s="3">
        <v>39.04</v>
      </c>
    </row>
    <row r="2357" spans="1:7" x14ac:dyDescent="0.3">
      <c r="A2357" s="6">
        <v>41226</v>
      </c>
      <c r="B2357" s="3">
        <v>38.799999999999997</v>
      </c>
      <c r="C2357" s="3">
        <v>38.799999999999997</v>
      </c>
      <c r="D2357" s="3">
        <v>38.799999999999997</v>
      </c>
      <c r="E2357" s="3">
        <v>38.799999999999997</v>
      </c>
      <c r="F2357" s="3">
        <v>2</v>
      </c>
      <c r="G2357" s="3">
        <v>38.979999999999997</v>
      </c>
    </row>
    <row r="2358" spans="1:7" x14ac:dyDescent="0.3">
      <c r="A2358" s="6">
        <v>41227</v>
      </c>
      <c r="B2358" s="3">
        <v>38.950000000000003</v>
      </c>
      <c r="C2358" s="3">
        <v>38.950000000000003</v>
      </c>
      <c r="D2358" s="3">
        <v>38.6</v>
      </c>
      <c r="E2358" s="3">
        <v>38.700000000000003</v>
      </c>
      <c r="F2358" s="3">
        <v>4</v>
      </c>
      <c r="G2358" s="3">
        <v>38.700000000000003</v>
      </c>
    </row>
    <row r="2359" spans="1:7" x14ac:dyDescent="0.3">
      <c r="A2359" s="6">
        <v>41228</v>
      </c>
      <c r="B2359" s="3">
        <v>38.9</v>
      </c>
      <c r="C2359" s="3">
        <v>39</v>
      </c>
      <c r="D2359" s="3">
        <v>38.6</v>
      </c>
      <c r="E2359" s="3">
        <v>38.6</v>
      </c>
      <c r="F2359" s="3">
        <v>5</v>
      </c>
      <c r="G2359" s="3">
        <v>38.6</v>
      </c>
    </row>
    <row r="2360" spans="1:7" x14ac:dyDescent="0.3">
      <c r="A2360" s="6">
        <v>41229</v>
      </c>
      <c r="B2360" s="3">
        <v>38.4</v>
      </c>
      <c r="C2360" s="3">
        <v>38.549999999999997</v>
      </c>
      <c r="D2360" s="3">
        <v>38.4</v>
      </c>
      <c r="E2360" s="3">
        <v>38.549999999999997</v>
      </c>
      <c r="F2360" s="3">
        <v>14</v>
      </c>
      <c r="G2360" s="3">
        <v>38.549999999999997</v>
      </c>
    </row>
    <row r="2361" spans="1:7" x14ac:dyDescent="0.3">
      <c r="A2361" s="6">
        <v>41232</v>
      </c>
      <c r="B2361" s="3">
        <v>38.75</v>
      </c>
      <c r="C2361" s="3">
        <v>38.75</v>
      </c>
      <c r="D2361" s="3">
        <v>38.75</v>
      </c>
      <c r="E2361" s="3">
        <v>38.75</v>
      </c>
      <c r="F2361" s="3">
        <v>16</v>
      </c>
      <c r="G2361" s="3">
        <v>38.83</v>
      </c>
    </row>
    <row r="2362" spans="1:7" x14ac:dyDescent="0.3">
      <c r="A2362" s="6">
        <v>41233</v>
      </c>
      <c r="B2362" s="3">
        <v>38</v>
      </c>
      <c r="C2362" s="3">
        <v>38.1</v>
      </c>
      <c r="D2362" s="3">
        <v>37.9</v>
      </c>
      <c r="E2362" s="3">
        <v>38</v>
      </c>
      <c r="F2362" s="3">
        <v>26</v>
      </c>
      <c r="G2362" s="3">
        <v>38</v>
      </c>
    </row>
    <row r="2363" spans="1:7" x14ac:dyDescent="0.3">
      <c r="A2363" s="6">
        <v>41234</v>
      </c>
      <c r="B2363" s="3">
        <v>38.049999999999997</v>
      </c>
      <c r="C2363" s="3">
        <v>38.1</v>
      </c>
      <c r="D2363" s="3">
        <v>38.049999999999997</v>
      </c>
      <c r="E2363" s="3">
        <v>38.1</v>
      </c>
      <c r="F2363" s="3">
        <v>19</v>
      </c>
      <c r="G2363" s="3">
        <v>38.1</v>
      </c>
    </row>
    <row r="2364" spans="1:7" x14ac:dyDescent="0.3">
      <c r="A2364" s="6">
        <v>41235</v>
      </c>
      <c r="B2364" s="3">
        <v>38</v>
      </c>
      <c r="C2364" s="3">
        <v>38.1</v>
      </c>
      <c r="D2364" s="3">
        <v>38</v>
      </c>
      <c r="E2364" s="3">
        <v>38.1</v>
      </c>
      <c r="F2364" s="3">
        <v>44</v>
      </c>
      <c r="G2364" s="3">
        <v>38.1</v>
      </c>
    </row>
    <row r="2365" spans="1:7" x14ac:dyDescent="0.3">
      <c r="A2365" s="6">
        <v>41236</v>
      </c>
      <c r="B2365" s="3">
        <v>38.200000000000003</v>
      </c>
      <c r="C2365" s="3">
        <v>38.200000000000003</v>
      </c>
      <c r="D2365" s="3">
        <v>38.200000000000003</v>
      </c>
      <c r="E2365" s="3">
        <v>38.200000000000003</v>
      </c>
      <c r="F2365" s="3">
        <v>5</v>
      </c>
      <c r="G2365" s="3">
        <v>38.4</v>
      </c>
    </row>
    <row r="2366" spans="1:7" x14ac:dyDescent="0.3">
      <c r="A2366" s="6">
        <v>41239</v>
      </c>
      <c r="B2366" s="3">
        <v>38.85</v>
      </c>
      <c r="C2366" s="3">
        <v>38.85</v>
      </c>
      <c r="D2366" s="3">
        <v>38.85</v>
      </c>
      <c r="E2366" s="3">
        <v>38.85</v>
      </c>
      <c r="F2366" s="3">
        <v>25</v>
      </c>
      <c r="G2366" s="3">
        <v>38.85</v>
      </c>
    </row>
    <row r="2367" spans="1:7" x14ac:dyDescent="0.3">
      <c r="A2367" s="6">
        <v>41240</v>
      </c>
      <c r="B2367" s="3">
        <v>39</v>
      </c>
      <c r="C2367" s="3">
        <v>39</v>
      </c>
      <c r="D2367" s="3">
        <v>38.950000000000003</v>
      </c>
      <c r="E2367" s="3">
        <v>39</v>
      </c>
      <c r="F2367" s="3">
        <v>72</v>
      </c>
      <c r="G2367" s="3">
        <v>39</v>
      </c>
    </row>
    <row r="2368" spans="1:7" x14ac:dyDescent="0.3">
      <c r="A2368" s="6">
        <v>41241</v>
      </c>
      <c r="B2368" s="3">
        <v>39</v>
      </c>
      <c r="C2368" s="3">
        <v>39</v>
      </c>
      <c r="D2368" s="3">
        <v>38.799999999999997</v>
      </c>
      <c r="E2368" s="3">
        <v>38.799999999999997</v>
      </c>
      <c r="F2368" s="3">
        <v>56</v>
      </c>
      <c r="G2368" s="3">
        <v>38.4</v>
      </c>
    </row>
    <row r="2369" spans="1:7" x14ac:dyDescent="0.3">
      <c r="A2369" s="6">
        <v>41242</v>
      </c>
      <c r="B2369" s="3">
        <v>38.15</v>
      </c>
      <c r="C2369" s="3">
        <v>38.15</v>
      </c>
      <c r="D2369" s="3">
        <v>37.79</v>
      </c>
      <c r="E2369" s="3">
        <v>37.79</v>
      </c>
      <c r="F2369" s="3">
        <v>20</v>
      </c>
      <c r="G2369" s="3">
        <v>37.799999999999997</v>
      </c>
    </row>
    <row r="2370" spans="1:7" x14ac:dyDescent="0.3">
      <c r="A2370" s="6">
        <v>41243</v>
      </c>
      <c r="B2370" s="3">
        <v>38.049999999999997</v>
      </c>
      <c r="C2370" s="3">
        <v>38.049999999999997</v>
      </c>
      <c r="D2370" s="3">
        <v>38</v>
      </c>
      <c r="E2370" s="3">
        <v>38</v>
      </c>
      <c r="F2370" s="3">
        <v>6</v>
      </c>
      <c r="G2370" s="3">
        <v>38</v>
      </c>
    </row>
    <row r="2371" spans="1:7" x14ac:dyDescent="0.3">
      <c r="A2371" s="6">
        <v>41246</v>
      </c>
      <c r="B2371" s="3">
        <v>37.35</v>
      </c>
      <c r="C2371" s="3">
        <v>37.85</v>
      </c>
      <c r="D2371" s="3">
        <v>37.35</v>
      </c>
      <c r="E2371" s="3">
        <v>37.85</v>
      </c>
      <c r="F2371" s="3">
        <v>25</v>
      </c>
      <c r="G2371" s="3">
        <v>37.85</v>
      </c>
    </row>
    <row r="2372" spans="1:7" x14ac:dyDescent="0.3">
      <c r="A2372" s="6">
        <v>41247</v>
      </c>
      <c r="B2372" s="3">
        <v>38</v>
      </c>
      <c r="C2372" s="3">
        <v>38.25</v>
      </c>
      <c r="D2372" s="3">
        <v>37.950000000000003</v>
      </c>
      <c r="E2372" s="3">
        <v>38.25</v>
      </c>
      <c r="F2372" s="3">
        <v>42</v>
      </c>
      <c r="G2372" s="3">
        <v>38.200000000000003</v>
      </c>
    </row>
    <row r="2373" spans="1:7" x14ac:dyDescent="0.3">
      <c r="A2373" s="6">
        <v>41248</v>
      </c>
      <c r="B2373" s="3">
        <v>38.35</v>
      </c>
      <c r="C2373" s="3">
        <v>38.4</v>
      </c>
      <c r="D2373" s="3">
        <v>38.25</v>
      </c>
      <c r="E2373" s="3">
        <v>38.4</v>
      </c>
      <c r="F2373" s="3">
        <v>14</v>
      </c>
      <c r="G2373" s="3">
        <v>38.4</v>
      </c>
    </row>
    <row r="2374" spans="1:7" x14ac:dyDescent="0.3">
      <c r="A2374" s="6">
        <v>41249</v>
      </c>
      <c r="B2374" s="3">
        <v>38.299999999999997</v>
      </c>
      <c r="C2374" s="3">
        <v>38.4</v>
      </c>
      <c r="D2374" s="3">
        <v>38.299999999999997</v>
      </c>
      <c r="E2374" s="3">
        <v>38.4</v>
      </c>
      <c r="F2374" s="3">
        <v>10</v>
      </c>
      <c r="G2374" s="3">
        <v>38.729999999999997</v>
      </c>
    </row>
    <row r="2375" spans="1:7" x14ac:dyDescent="0.3">
      <c r="A2375" s="6">
        <v>41250</v>
      </c>
      <c r="B2375" s="3">
        <v>38.25</v>
      </c>
      <c r="C2375" s="3">
        <v>38.35</v>
      </c>
      <c r="D2375" s="3">
        <v>38.200000000000003</v>
      </c>
      <c r="E2375" s="3">
        <v>38.35</v>
      </c>
      <c r="F2375" s="3">
        <v>45</v>
      </c>
      <c r="G2375" s="3">
        <v>38.35</v>
      </c>
    </row>
    <row r="2376" spans="1:7" x14ac:dyDescent="0.3">
      <c r="A2376" s="6">
        <v>41253</v>
      </c>
      <c r="B2376" s="3">
        <v>38</v>
      </c>
      <c r="C2376" s="3">
        <v>38</v>
      </c>
      <c r="D2376" s="3">
        <v>37.950000000000003</v>
      </c>
      <c r="E2376" s="3">
        <v>37.950000000000003</v>
      </c>
      <c r="F2376" s="3">
        <v>4</v>
      </c>
      <c r="G2376" s="3">
        <v>37.950000000000003</v>
      </c>
    </row>
    <row r="2377" spans="1:7" x14ac:dyDescent="0.3">
      <c r="A2377" s="6">
        <v>41254</v>
      </c>
      <c r="B2377" s="3">
        <v>37.85</v>
      </c>
      <c r="C2377" s="3">
        <v>37.85</v>
      </c>
      <c r="D2377" s="3">
        <v>37.450000000000003</v>
      </c>
      <c r="E2377" s="3">
        <v>37.450000000000003</v>
      </c>
      <c r="F2377" s="3">
        <v>19</v>
      </c>
      <c r="G2377" s="3">
        <v>37.450000000000003</v>
      </c>
    </row>
    <row r="2378" spans="1:7" x14ac:dyDescent="0.3">
      <c r="A2378" s="6">
        <v>41255</v>
      </c>
      <c r="B2378" s="3">
        <v>37.299999999999997</v>
      </c>
      <c r="C2378" s="3">
        <v>37.299999999999997</v>
      </c>
      <c r="D2378" s="3">
        <v>37.299999999999997</v>
      </c>
      <c r="E2378" s="3">
        <v>37.299999999999997</v>
      </c>
      <c r="F2378" s="3">
        <v>18</v>
      </c>
      <c r="G2378" s="3">
        <v>37.299999999999997</v>
      </c>
    </row>
    <row r="2379" spans="1:7" x14ac:dyDescent="0.3">
      <c r="A2379" s="6">
        <v>41256</v>
      </c>
      <c r="B2379" s="3">
        <v>36.85</v>
      </c>
      <c r="C2379" s="3">
        <v>36.85</v>
      </c>
      <c r="D2379" s="3">
        <v>36.4</v>
      </c>
      <c r="E2379" s="3">
        <v>36.4</v>
      </c>
      <c r="F2379" s="3">
        <v>65</v>
      </c>
      <c r="G2379" s="3">
        <v>36.4</v>
      </c>
    </row>
    <row r="2380" spans="1:7" x14ac:dyDescent="0.3">
      <c r="A2380" s="6">
        <v>41257</v>
      </c>
      <c r="B2380" s="3">
        <v>36.6</v>
      </c>
      <c r="C2380" s="3">
        <v>36.6</v>
      </c>
      <c r="D2380" s="3">
        <v>36.5</v>
      </c>
      <c r="E2380" s="3">
        <v>36.549999999999997</v>
      </c>
      <c r="F2380" s="3">
        <v>7</v>
      </c>
      <c r="G2380" s="3">
        <v>36.549999999999997</v>
      </c>
    </row>
    <row r="2381" spans="1:7" x14ac:dyDescent="0.3">
      <c r="A2381" s="6">
        <v>41260</v>
      </c>
      <c r="B2381" s="3">
        <v>36.299999999999997</v>
      </c>
      <c r="C2381" s="3">
        <v>36.799999999999997</v>
      </c>
      <c r="D2381" s="3">
        <v>35.950000000000003</v>
      </c>
      <c r="E2381" s="3">
        <v>36.549999999999997</v>
      </c>
      <c r="F2381" s="3">
        <v>120</v>
      </c>
      <c r="G2381" s="3">
        <v>36.6</v>
      </c>
    </row>
    <row r="2382" spans="1:7" x14ac:dyDescent="0.3">
      <c r="A2382" s="6">
        <v>41261</v>
      </c>
      <c r="B2382" s="3">
        <v>36.9</v>
      </c>
      <c r="C2382" s="3">
        <v>37.049999999999997</v>
      </c>
      <c r="D2382" s="3">
        <v>36.9</v>
      </c>
      <c r="E2382" s="3">
        <v>36.9</v>
      </c>
      <c r="F2382" s="3">
        <v>27</v>
      </c>
      <c r="G2382" s="3">
        <v>36.9</v>
      </c>
    </row>
    <row r="2383" spans="1:7" x14ac:dyDescent="0.3">
      <c r="A2383" s="6">
        <v>41262</v>
      </c>
      <c r="B2383" s="3">
        <v>36.75</v>
      </c>
      <c r="C2383" s="3">
        <v>37.5</v>
      </c>
      <c r="D2383" s="3">
        <v>36.75</v>
      </c>
      <c r="E2383" s="3">
        <v>37.5</v>
      </c>
      <c r="F2383" s="3">
        <v>23</v>
      </c>
      <c r="G2383" s="3">
        <v>37.5</v>
      </c>
    </row>
    <row r="2384" spans="1:7" x14ac:dyDescent="0.3">
      <c r="A2384" s="6">
        <v>41263</v>
      </c>
      <c r="B2384" s="3">
        <v>37.6</v>
      </c>
      <c r="C2384" s="3">
        <v>37.6</v>
      </c>
      <c r="D2384" s="3">
        <v>37.6</v>
      </c>
      <c r="E2384" s="3">
        <v>37.6</v>
      </c>
      <c r="F2384" s="3">
        <v>72</v>
      </c>
      <c r="G2384" s="3">
        <v>37.6</v>
      </c>
    </row>
    <row r="2385" spans="1:7" x14ac:dyDescent="0.3">
      <c r="A2385" s="6">
        <v>41264</v>
      </c>
      <c r="B2385" s="3">
        <v>37.799999999999997</v>
      </c>
      <c r="C2385" s="3">
        <v>38.35</v>
      </c>
      <c r="D2385" s="3">
        <v>37.799999999999997</v>
      </c>
      <c r="E2385" s="3">
        <v>38.35</v>
      </c>
      <c r="F2385" s="3">
        <v>44</v>
      </c>
      <c r="G2385" s="3">
        <v>38.15</v>
      </c>
    </row>
    <row r="2386" spans="1:7" x14ac:dyDescent="0.3">
      <c r="A2386" s="6">
        <v>41270</v>
      </c>
      <c r="B2386" s="3">
        <v>37.200000000000003</v>
      </c>
      <c r="C2386" s="3">
        <v>37.200000000000003</v>
      </c>
      <c r="D2386" s="3">
        <v>37.200000000000003</v>
      </c>
      <c r="E2386" s="3">
        <v>37.200000000000003</v>
      </c>
      <c r="F2386" s="3">
        <v>0</v>
      </c>
      <c r="G2386" s="3">
        <v>37.200000000000003</v>
      </c>
    </row>
    <row r="2387" spans="1:7" x14ac:dyDescent="0.3">
      <c r="A2387" s="6">
        <v>41271</v>
      </c>
      <c r="B2387" s="3">
        <v>37.35</v>
      </c>
      <c r="C2387" s="3">
        <v>37.35</v>
      </c>
      <c r="D2387" s="3">
        <v>37.35</v>
      </c>
      <c r="E2387" s="3">
        <v>37.35</v>
      </c>
      <c r="F2387" s="3">
        <v>1</v>
      </c>
      <c r="G2387" s="3">
        <v>37.35</v>
      </c>
    </row>
    <row r="2388" spans="1:7" x14ac:dyDescent="0.3">
      <c r="A2388" s="6">
        <v>41276</v>
      </c>
      <c r="B2388" s="3">
        <v>34.700000000000003</v>
      </c>
      <c r="C2388" s="3">
        <v>34.700000000000003</v>
      </c>
      <c r="D2388" s="3">
        <v>34.700000000000003</v>
      </c>
      <c r="E2388" s="3">
        <v>34.700000000000003</v>
      </c>
      <c r="F2388" s="3">
        <v>4</v>
      </c>
      <c r="G2388" s="3">
        <v>34.700000000000003</v>
      </c>
    </row>
    <row r="2389" spans="1:7" x14ac:dyDescent="0.3">
      <c r="A2389" s="6">
        <v>41277</v>
      </c>
      <c r="B2389" s="3">
        <v>35.049999999999997</v>
      </c>
      <c r="C2389" s="3">
        <v>35.049999999999997</v>
      </c>
      <c r="D2389" s="3">
        <v>35</v>
      </c>
      <c r="E2389" s="3">
        <v>35</v>
      </c>
      <c r="F2389" s="3">
        <v>12</v>
      </c>
      <c r="G2389" s="3">
        <v>35</v>
      </c>
    </row>
    <row r="2390" spans="1:7" x14ac:dyDescent="0.3">
      <c r="A2390" s="6">
        <v>41278</v>
      </c>
      <c r="B2390" s="3">
        <v>35.299999999999997</v>
      </c>
      <c r="C2390" s="3">
        <v>35.299999999999997</v>
      </c>
      <c r="D2390" s="3">
        <v>35.299999999999997</v>
      </c>
      <c r="E2390" s="3">
        <v>35.299999999999997</v>
      </c>
      <c r="F2390" s="3">
        <v>10</v>
      </c>
      <c r="G2390" s="3">
        <v>35.15</v>
      </c>
    </row>
    <row r="2391" spans="1:7" x14ac:dyDescent="0.3">
      <c r="A2391" s="6">
        <v>41281</v>
      </c>
      <c r="B2391" s="3">
        <v>36.5</v>
      </c>
      <c r="C2391" s="3">
        <v>36.6</v>
      </c>
      <c r="D2391" s="3">
        <v>36.5</v>
      </c>
      <c r="E2391" s="3">
        <v>36.549999999999997</v>
      </c>
      <c r="F2391" s="3">
        <v>19</v>
      </c>
      <c r="G2391" s="3">
        <v>36.549999999999997</v>
      </c>
    </row>
    <row r="2392" spans="1:7" x14ac:dyDescent="0.3">
      <c r="A2392" s="6">
        <v>41282</v>
      </c>
      <c r="B2392" s="3">
        <v>37</v>
      </c>
      <c r="C2392" s="3">
        <v>37.049999999999997</v>
      </c>
      <c r="D2392" s="3">
        <v>36.85</v>
      </c>
      <c r="E2392" s="3">
        <v>36.85</v>
      </c>
      <c r="F2392" s="3">
        <v>16</v>
      </c>
      <c r="G2392" s="3">
        <v>36.950000000000003</v>
      </c>
    </row>
    <row r="2393" spans="1:7" x14ac:dyDescent="0.3">
      <c r="A2393" s="6">
        <v>41283</v>
      </c>
      <c r="B2393" s="3">
        <v>37.049999999999997</v>
      </c>
      <c r="C2393" s="3">
        <v>37.049999999999997</v>
      </c>
      <c r="D2393" s="3">
        <v>36.65</v>
      </c>
      <c r="E2393" s="3">
        <v>36.65</v>
      </c>
      <c r="F2393" s="3">
        <v>15</v>
      </c>
      <c r="G2393" s="3">
        <v>36.65</v>
      </c>
    </row>
    <row r="2394" spans="1:7" x14ac:dyDescent="0.3">
      <c r="A2394" s="6">
        <v>41284</v>
      </c>
      <c r="B2394" s="3">
        <v>36.799999999999997</v>
      </c>
      <c r="C2394" s="3">
        <v>36.9</v>
      </c>
      <c r="D2394" s="3">
        <v>36.35</v>
      </c>
      <c r="E2394" s="3">
        <v>36.35</v>
      </c>
      <c r="F2394" s="3">
        <v>3</v>
      </c>
      <c r="G2394" s="3">
        <v>36.35</v>
      </c>
    </row>
    <row r="2395" spans="1:7" x14ac:dyDescent="0.3">
      <c r="A2395" s="6">
        <v>41285</v>
      </c>
      <c r="B2395" s="3">
        <v>36.5</v>
      </c>
      <c r="C2395" s="3">
        <v>36.85</v>
      </c>
      <c r="D2395" s="3">
        <v>36.5</v>
      </c>
      <c r="E2395" s="3">
        <v>36.799999999999997</v>
      </c>
      <c r="F2395" s="3">
        <v>28</v>
      </c>
      <c r="G2395" s="3">
        <v>36.799999999999997</v>
      </c>
    </row>
    <row r="2396" spans="1:7" x14ac:dyDescent="0.3">
      <c r="A2396" s="6">
        <v>41288</v>
      </c>
      <c r="B2396" s="3">
        <v>36.799999999999997</v>
      </c>
      <c r="C2396" s="3">
        <v>36.799999999999997</v>
      </c>
      <c r="D2396" s="3">
        <v>36.5</v>
      </c>
      <c r="E2396" s="3">
        <v>36.5</v>
      </c>
      <c r="F2396" s="3">
        <v>22</v>
      </c>
      <c r="G2396" s="3">
        <v>36.5</v>
      </c>
    </row>
    <row r="2397" spans="1:7" x14ac:dyDescent="0.3">
      <c r="A2397" s="6">
        <v>41289</v>
      </c>
      <c r="B2397" s="3">
        <v>36.799999999999997</v>
      </c>
      <c r="C2397" s="3">
        <v>37.1</v>
      </c>
      <c r="D2397" s="3">
        <v>36.799999999999997</v>
      </c>
      <c r="E2397" s="3">
        <v>37.1</v>
      </c>
      <c r="F2397" s="3">
        <v>11</v>
      </c>
      <c r="G2397" s="3">
        <v>37.1</v>
      </c>
    </row>
    <row r="2398" spans="1:7" x14ac:dyDescent="0.3">
      <c r="A2398" s="6">
        <v>41290</v>
      </c>
      <c r="B2398" s="3">
        <v>37.9</v>
      </c>
      <c r="C2398" s="3">
        <v>38</v>
      </c>
      <c r="D2398" s="3">
        <v>37.6</v>
      </c>
      <c r="E2398" s="3">
        <v>37.6</v>
      </c>
      <c r="F2398" s="3">
        <v>44</v>
      </c>
      <c r="G2398" s="3">
        <v>37.6</v>
      </c>
    </row>
    <row r="2399" spans="1:7" x14ac:dyDescent="0.3">
      <c r="A2399" s="6">
        <v>41291</v>
      </c>
      <c r="B2399" s="3">
        <v>36.799999999999997</v>
      </c>
      <c r="C2399" s="3">
        <v>36.799999999999997</v>
      </c>
      <c r="D2399" s="3">
        <v>36.4</v>
      </c>
      <c r="E2399" s="3">
        <v>36.6</v>
      </c>
      <c r="F2399" s="3">
        <v>16</v>
      </c>
      <c r="G2399" s="3">
        <v>36.6</v>
      </c>
    </row>
    <row r="2400" spans="1:7" x14ac:dyDescent="0.3">
      <c r="A2400" s="6">
        <v>41292</v>
      </c>
      <c r="B2400" s="3">
        <v>36.25</v>
      </c>
      <c r="C2400" s="3">
        <v>36.299999999999997</v>
      </c>
      <c r="D2400" s="3">
        <v>36.25</v>
      </c>
      <c r="E2400" s="3">
        <v>36.25</v>
      </c>
      <c r="F2400" s="3">
        <v>30</v>
      </c>
      <c r="G2400" s="3">
        <v>36.25</v>
      </c>
    </row>
    <row r="2401" spans="1:7" x14ac:dyDescent="0.3">
      <c r="A2401" s="6">
        <v>41295</v>
      </c>
      <c r="B2401" s="3">
        <v>35.33</v>
      </c>
      <c r="C2401" s="3">
        <v>35.33</v>
      </c>
      <c r="D2401" s="3">
        <v>35.33</v>
      </c>
      <c r="E2401" s="3">
        <v>35.33</v>
      </c>
      <c r="F2401" s="3">
        <v>0</v>
      </c>
      <c r="G2401" s="3">
        <v>35.33</v>
      </c>
    </row>
    <row r="2402" spans="1:7" x14ac:dyDescent="0.3">
      <c r="A2402" s="6">
        <v>41296</v>
      </c>
      <c r="B2402" s="3">
        <v>35.35</v>
      </c>
      <c r="C2402" s="3">
        <v>35.35</v>
      </c>
      <c r="D2402" s="3">
        <v>35.35</v>
      </c>
      <c r="E2402" s="3">
        <v>35.35</v>
      </c>
      <c r="F2402" s="3">
        <v>0</v>
      </c>
      <c r="G2402" s="3">
        <v>35.35</v>
      </c>
    </row>
    <row r="2403" spans="1:7" x14ac:dyDescent="0.3">
      <c r="A2403" s="6">
        <v>41297</v>
      </c>
      <c r="B2403" s="3">
        <v>35.5</v>
      </c>
      <c r="C2403" s="3">
        <v>35.5</v>
      </c>
      <c r="D2403" s="3">
        <v>35.5</v>
      </c>
      <c r="E2403" s="3">
        <v>35.5</v>
      </c>
      <c r="F2403" s="3">
        <v>1</v>
      </c>
      <c r="G2403" s="3">
        <v>35.5</v>
      </c>
    </row>
    <row r="2404" spans="1:7" x14ac:dyDescent="0.3">
      <c r="A2404" s="6">
        <v>41298</v>
      </c>
      <c r="B2404" s="3">
        <v>35.200000000000003</v>
      </c>
      <c r="C2404" s="3">
        <v>35.200000000000003</v>
      </c>
      <c r="D2404" s="3">
        <v>35</v>
      </c>
      <c r="E2404" s="3">
        <v>35</v>
      </c>
      <c r="F2404" s="3">
        <v>11</v>
      </c>
      <c r="G2404" s="3">
        <v>35</v>
      </c>
    </row>
    <row r="2405" spans="1:7" x14ac:dyDescent="0.3">
      <c r="A2405" s="6">
        <v>41299</v>
      </c>
      <c r="B2405" s="3">
        <v>34.9</v>
      </c>
      <c r="C2405" s="3">
        <v>34.9</v>
      </c>
      <c r="D2405" s="3">
        <v>34.4</v>
      </c>
      <c r="E2405" s="3">
        <v>34.4</v>
      </c>
      <c r="F2405" s="3">
        <v>43</v>
      </c>
      <c r="G2405" s="3">
        <v>34.4</v>
      </c>
    </row>
    <row r="2406" spans="1:7" x14ac:dyDescent="0.3">
      <c r="A2406" s="6">
        <v>41302</v>
      </c>
      <c r="B2406" s="3">
        <v>34.700000000000003</v>
      </c>
      <c r="C2406" s="3">
        <v>34.700000000000003</v>
      </c>
      <c r="D2406" s="3">
        <v>34.700000000000003</v>
      </c>
      <c r="E2406" s="3">
        <v>34.700000000000003</v>
      </c>
      <c r="F2406" s="3">
        <v>1</v>
      </c>
      <c r="G2406" s="3">
        <v>34.700000000000003</v>
      </c>
    </row>
    <row r="2407" spans="1:7" x14ac:dyDescent="0.3">
      <c r="A2407" s="6">
        <v>41303</v>
      </c>
      <c r="B2407" s="3">
        <v>34.25</v>
      </c>
      <c r="C2407" s="3">
        <v>34.25</v>
      </c>
      <c r="D2407" s="3">
        <v>34.25</v>
      </c>
      <c r="E2407" s="3">
        <v>34.25</v>
      </c>
      <c r="F2407" s="3">
        <v>0</v>
      </c>
      <c r="G2407" s="3">
        <v>34.25</v>
      </c>
    </row>
    <row r="2408" spans="1:7" x14ac:dyDescent="0.3">
      <c r="A2408" s="6">
        <v>41304</v>
      </c>
      <c r="B2408" s="3">
        <v>34.700000000000003</v>
      </c>
      <c r="C2408" s="3">
        <v>34.700000000000003</v>
      </c>
      <c r="D2408" s="3">
        <v>34.700000000000003</v>
      </c>
      <c r="E2408" s="3">
        <v>34.700000000000003</v>
      </c>
      <c r="F2408" s="3">
        <v>10</v>
      </c>
      <c r="G2408" s="3">
        <v>34.58</v>
      </c>
    </row>
    <row r="2409" spans="1:7" x14ac:dyDescent="0.3">
      <c r="A2409" s="6">
        <v>41305</v>
      </c>
      <c r="B2409" s="3">
        <v>34.5</v>
      </c>
      <c r="C2409" s="3">
        <v>34.6</v>
      </c>
      <c r="D2409" s="3">
        <v>34.35</v>
      </c>
      <c r="E2409" s="3">
        <v>34.35</v>
      </c>
      <c r="F2409" s="3">
        <v>28</v>
      </c>
      <c r="G2409" s="3">
        <v>34.15</v>
      </c>
    </row>
    <row r="2410" spans="1:7" x14ac:dyDescent="0.3">
      <c r="A2410" s="6">
        <v>41306</v>
      </c>
      <c r="B2410" s="3">
        <v>35.1</v>
      </c>
      <c r="C2410" s="3">
        <v>35.15</v>
      </c>
      <c r="D2410" s="3">
        <v>34.99</v>
      </c>
      <c r="E2410" s="3">
        <v>35.1</v>
      </c>
      <c r="F2410" s="3">
        <v>45</v>
      </c>
      <c r="G2410" s="3">
        <v>35.049999999999997</v>
      </c>
    </row>
    <row r="2411" spans="1:7" x14ac:dyDescent="0.3">
      <c r="A2411" s="6">
        <v>41309</v>
      </c>
      <c r="B2411" s="3">
        <v>35.35</v>
      </c>
      <c r="C2411" s="3">
        <v>35.35</v>
      </c>
      <c r="D2411" s="3">
        <v>35.25</v>
      </c>
      <c r="E2411" s="3">
        <v>35.25</v>
      </c>
      <c r="F2411" s="3">
        <v>12</v>
      </c>
      <c r="G2411" s="3">
        <v>35.4</v>
      </c>
    </row>
    <row r="2412" spans="1:7" x14ac:dyDescent="0.3">
      <c r="A2412" s="6">
        <v>41310</v>
      </c>
      <c r="B2412" s="3">
        <v>35.6</v>
      </c>
      <c r="C2412" s="3">
        <v>35.6</v>
      </c>
      <c r="D2412" s="3">
        <v>35.4</v>
      </c>
      <c r="E2412" s="3">
        <v>35.450000000000003</v>
      </c>
      <c r="F2412" s="3">
        <v>42</v>
      </c>
      <c r="G2412" s="3">
        <v>35.549999999999997</v>
      </c>
    </row>
    <row r="2413" spans="1:7" x14ac:dyDescent="0.3">
      <c r="A2413" s="6">
        <v>41311</v>
      </c>
      <c r="B2413" s="3">
        <v>35.799999999999997</v>
      </c>
      <c r="C2413" s="3">
        <v>35.85</v>
      </c>
      <c r="D2413" s="3">
        <v>35.6</v>
      </c>
      <c r="E2413" s="3">
        <v>35.65</v>
      </c>
      <c r="F2413" s="3">
        <v>138</v>
      </c>
      <c r="G2413" s="3">
        <v>35.65</v>
      </c>
    </row>
    <row r="2414" spans="1:7" x14ac:dyDescent="0.3">
      <c r="A2414" s="6">
        <v>41312</v>
      </c>
      <c r="B2414" s="3">
        <v>35.5</v>
      </c>
      <c r="C2414" s="3">
        <v>35.5</v>
      </c>
      <c r="D2414" s="3">
        <v>35.5</v>
      </c>
      <c r="E2414" s="3">
        <v>35.5</v>
      </c>
      <c r="F2414" s="3">
        <v>94</v>
      </c>
      <c r="G2414" s="3">
        <v>35.5</v>
      </c>
    </row>
    <row r="2415" spans="1:7" x14ac:dyDescent="0.3">
      <c r="A2415" s="6">
        <v>41313</v>
      </c>
      <c r="B2415" s="3">
        <v>36</v>
      </c>
      <c r="C2415" s="3">
        <v>36.25</v>
      </c>
      <c r="D2415" s="3">
        <v>36</v>
      </c>
      <c r="E2415" s="3">
        <v>36</v>
      </c>
      <c r="F2415" s="3">
        <v>102</v>
      </c>
      <c r="G2415" s="3">
        <v>36</v>
      </c>
    </row>
    <row r="2416" spans="1:7" x14ac:dyDescent="0.3">
      <c r="A2416" s="6">
        <v>41316</v>
      </c>
      <c r="B2416" s="3">
        <v>36</v>
      </c>
      <c r="C2416" s="3">
        <v>36</v>
      </c>
      <c r="D2416" s="3">
        <v>35.700000000000003</v>
      </c>
      <c r="E2416" s="3">
        <v>35.700000000000003</v>
      </c>
      <c r="F2416" s="3">
        <v>80</v>
      </c>
      <c r="G2416" s="3">
        <v>35.700000000000003</v>
      </c>
    </row>
    <row r="2417" spans="1:7" x14ac:dyDescent="0.3">
      <c r="A2417" s="6">
        <v>41317</v>
      </c>
      <c r="B2417" s="3">
        <v>36</v>
      </c>
      <c r="C2417" s="3">
        <v>36</v>
      </c>
      <c r="D2417" s="3">
        <v>36</v>
      </c>
      <c r="E2417" s="3">
        <v>36</v>
      </c>
      <c r="F2417" s="3">
        <v>16</v>
      </c>
      <c r="G2417" s="3">
        <v>36</v>
      </c>
    </row>
    <row r="2418" spans="1:7" x14ac:dyDescent="0.3">
      <c r="A2418" s="6">
        <v>41318</v>
      </c>
      <c r="B2418" s="3">
        <v>36.049999999999997</v>
      </c>
      <c r="C2418" s="3">
        <v>36.25</v>
      </c>
      <c r="D2418" s="3">
        <v>36</v>
      </c>
      <c r="E2418" s="3">
        <v>36.200000000000003</v>
      </c>
      <c r="F2418" s="3">
        <v>24</v>
      </c>
      <c r="G2418" s="3">
        <v>36.200000000000003</v>
      </c>
    </row>
    <row r="2419" spans="1:7" x14ac:dyDescent="0.3">
      <c r="A2419" s="6">
        <v>41319</v>
      </c>
      <c r="B2419" s="3">
        <v>36</v>
      </c>
      <c r="C2419" s="3">
        <v>36</v>
      </c>
      <c r="D2419" s="3">
        <v>36</v>
      </c>
      <c r="E2419" s="3">
        <v>36</v>
      </c>
      <c r="F2419" s="3">
        <v>4</v>
      </c>
      <c r="G2419" s="3">
        <v>36</v>
      </c>
    </row>
    <row r="2420" spans="1:7" x14ac:dyDescent="0.3">
      <c r="A2420" s="6">
        <v>41320</v>
      </c>
      <c r="B2420" s="3">
        <v>35.799999999999997</v>
      </c>
      <c r="C2420" s="3">
        <v>35.799999999999997</v>
      </c>
      <c r="D2420" s="3">
        <v>35.799999999999997</v>
      </c>
      <c r="E2420" s="3">
        <v>35.799999999999997</v>
      </c>
      <c r="F2420" s="3">
        <v>5</v>
      </c>
      <c r="G2420" s="3">
        <v>35.68</v>
      </c>
    </row>
    <row r="2421" spans="1:7" x14ac:dyDescent="0.3">
      <c r="A2421" s="6">
        <v>41323</v>
      </c>
      <c r="B2421" s="3">
        <v>35.799999999999997</v>
      </c>
      <c r="C2421" s="3">
        <v>35.799999999999997</v>
      </c>
      <c r="D2421" s="3">
        <v>35.799999999999997</v>
      </c>
      <c r="E2421" s="3">
        <v>35.799999999999997</v>
      </c>
      <c r="F2421" s="3">
        <v>8</v>
      </c>
      <c r="G2421" s="3">
        <v>35.799999999999997</v>
      </c>
    </row>
    <row r="2422" spans="1:7" x14ac:dyDescent="0.3">
      <c r="A2422" s="6">
        <v>41324</v>
      </c>
      <c r="B2422" s="3">
        <v>35.25</v>
      </c>
      <c r="C2422" s="3">
        <v>35.25</v>
      </c>
      <c r="D2422" s="3">
        <v>35.25</v>
      </c>
      <c r="E2422" s="3">
        <v>35.25</v>
      </c>
      <c r="F2422" s="3">
        <v>7</v>
      </c>
      <c r="G2422" s="3">
        <v>35.25</v>
      </c>
    </row>
    <row r="2423" spans="1:7" x14ac:dyDescent="0.3">
      <c r="A2423" s="6">
        <v>41325</v>
      </c>
      <c r="B2423" s="3">
        <v>35.549999999999997</v>
      </c>
      <c r="C2423" s="3">
        <v>35.6</v>
      </c>
      <c r="D2423" s="3">
        <v>35.549999999999997</v>
      </c>
      <c r="E2423" s="3">
        <v>35.6</v>
      </c>
      <c r="F2423" s="3">
        <v>16</v>
      </c>
      <c r="G2423" s="3">
        <v>35.6</v>
      </c>
    </row>
    <row r="2424" spans="1:7" x14ac:dyDescent="0.3">
      <c r="A2424" s="6">
        <v>41326</v>
      </c>
      <c r="B2424" s="3">
        <v>35.799999999999997</v>
      </c>
      <c r="C2424" s="3">
        <v>35.799999999999997</v>
      </c>
      <c r="D2424" s="3">
        <v>35.799999999999997</v>
      </c>
      <c r="E2424" s="3">
        <v>35.799999999999997</v>
      </c>
      <c r="F2424" s="3">
        <v>25</v>
      </c>
      <c r="G2424" s="3">
        <v>35.68</v>
      </c>
    </row>
    <row r="2425" spans="1:7" x14ac:dyDescent="0.3">
      <c r="A2425" s="6">
        <v>41327</v>
      </c>
      <c r="B2425" s="3">
        <v>35.799999999999997</v>
      </c>
      <c r="C2425" s="3">
        <v>35.9</v>
      </c>
      <c r="D2425" s="3">
        <v>35.799999999999997</v>
      </c>
      <c r="E2425" s="3">
        <v>35.9</v>
      </c>
      <c r="F2425" s="3">
        <v>23</v>
      </c>
      <c r="G2425" s="3">
        <v>35.950000000000003</v>
      </c>
    </row>
    <row r="2426" spans="1:7" x14ac:dyDescent="0.3">
      <c r="A2426" s="6">
        <v>41330</v>
      </c>
      <c r="B2426" s="3">
        <v>35.700000000000003</v>
      </c>
      <c r="C2426" s="3">
        <v>35.75</v>
      </c>
      <c r="D2426" s="3">
        <v>35.700000000000003</v>
      </c>
      <c r="E2426" s="3">
        <v>35.75</v>
      </c>
      <c r="F2426" s="3">
        <v>6</v>
      </c>
      <c r="G2426" s="3">
        <v>35.880000000000003</v>
      </c>
    </row>
    <row r="2427" spans="1:7" x14ac:dyDescent="0.3">
      <c r="A2427" s="6">
        <v>41331</v>
      </c>
      <c r="B2427" s="3">
        <v>35.65</v>
      </c>
      <c r="C2427" s="3">
        <v>35.950000000000003</v>
      </c>
      <c r="D2427" s="3">
        <v>35.65</v>
      </c>
      <c r="E2427" s="3">
        <v>35.950000000000003</v>
      </c>
      <c r="F2427" s="3">
        <v>44</v>
      </c>
      <c r="G2427" s="3">
        <v>35.93</v>
      </c>
    </row>
    <row r="2428" spans="1:7" x14ac:dyDescent="0.3">
      <c r="A2428" s="6">
        <v>41332</v>
      </c>
      <c r="B2428" s="3">
        <v>36.1</v>
      </c>
      <c r="C2428" s="3">
        <v>36.1</v>
      </c>
      <c r="D2428" s="3">
        <v>36.1</v>
      </c>
      <c r="E2428" s="3">
        <v>36.1</v>
      </c>
      <c r="F2428" s="3">
        <v>30</v>
      </c>
      <c r="G2428" s="3">
        <v>36.1</v>
      </c>
    </row>
    <row r="2429" spans="1:7" x14ac:dyDescent="0.3">
      <c r="A2429" s="6">
        <v>41333</v>
      </c>
      <c r="B2429" s="3">
        <v>36.200000000000003</v>
      </c>
      <c r="C2429" s="3">
        <v>36.5</v>
      </c>
      <c r="D2429" s="3">
        <v>36.200000000000003</v>
      </c>
      <c r="E2429" s="3">
        <v>36.35</v>
      </c>
      <c r="F2429" s="3">
        <v>37</v>
      </c>
      <c r="G2429" s="3">
        <v>36.35</v>
      </c>
    </row>
    <row r="2430" spans="1:7" x14ac:dyDescent="0.3">
      <c r="A2430" s="6">
        <v>41334</v>
      </c>
      <c r="B2430" s="3">
        <v>34.380000000000003</v>
      </c>
      <c r="C2430" s="3">
        <v>34.380000000000003</v>
      </c>
      <c r="D2430" s="3">
        <v>34.380000000000003</v>
      </c>
      <c r="E2430" s="3">
        <v>34.380000000000003</v>
      </c>
      <c r="F2430" s="3">
        <v>0</v>
      </c>
      <c r="G2430" s="3">
        <v>34.380000000000003</v>
      </c>
    </row>
    <row r="2431" spans="1:7" x14ac:dyDescent="0.3">
      <c r="A2431" s="6">
        <v>41337</v>
      </c>
      <c r="B2431" s="3">
        <v>35</v>
      </c>
      <c r="C2431" s="3">
        <v>35</v>
      </c>
      <c r="D2431" s="3">
        <v>34.75</v>
      </c>
      <c r="E2431" s="3">
        <v>34.75</v>
      </c>
      <c r="F2431" s="3">
        <v>30</v>
      </c>
      <c r="G2431" s="3">
        <v>34.75</v>
      </c>
    </row>
    <row r="2432" spans="1:7" x14ac:dyDescent="0.3">
      <c r="A2432" s="6">
        <v>41338</v>
      </c>
      <c r="B2432" s="3">
        <v>34.85</v>
      </c>
      <c r="C2432" s="3">
        <v>34.85</v>
      </c>
      <c r="D2432" s="3">
        <v>34.65</v>
      </c>
      <c r="E2432" s="3">
        <v>34.65</v>
      </c>
      <c r="F2432" s="3">
        <v>15</v>
      </c>
      <c r="G2432" s="3">
        <v>34.65</v>
      </c>
    </row>
    <row r="2433" spans="1:7" x14ac:dyDescent="0.3">
      <c r="A2433" s="6">
        <v>41339</v>
      </c>
      <c r="B2433" s="3">
        <v>34.75</v>
      </c>
      <c r="C2433" s="3">
        <v>34.85</v>
      </c>
      <c r="D2433" s="3">
        <v>34.75</v>
      </c>
      <c r="E2433" s="3">
        <v>34.85</v>
      </c>
      <c r="F2433" s="3">
        <v>6</v>
      </c>
      <c r="G2433" s="3">
        <v>34.75</v>
      </c>
    </row>
    <row r="2434" spans="1:7" x14ac:dyDescent="0.3">
      <c r="A2434" s="6">
        <v>41340</v>
      </c>
      <c r="B2434" s="3">
        <v>34.75</v>
      </c>
      <c r="C2434" s="3">
        <v>34.75</v>
      </c>
      <c r="D2434" s="3">
        <v>34.65</v>
      </c>
      <c r="E2434" s="3">
        <v>34.700000000000003</v>
      </c>
      <c r="F2434" s="3">
        <v>41</v>
      </c>
      <c r="G2434" s="3">
        <v>34.65</v>
      </c>
    </row>
    <row r="2435" spans="1:7" x14ac:dyDescent="0.3">
      <c r="A2435" s="6">
        <v>41341</v>
      </c>
      <c r="B2435" s="3">
        <v>34.5</v>
      </c>
      <c r="C2435" s="3">
        <v>34.5</v>
      </c>
      <c r="D2435" s="3">
        <v>34.5</v>
      </c>
      <c r="E2435" s="3">
        <v>34.5</v>
      </c>
      <c r="F2435" s="3">
        <v>6</v>
      </c>
      <c r="G2435" s="3">
        <v>34.5</v>
      </c>
    </row>
    <row r="2436" spans="1:7" x14ac:dyDescent="0.3">
      <c r="A2436" s="6">
        <v>41344</v>
      </c>
      <c r="B2436" s="3">
        <v>34.65</v>
      </c>
      <c r="C2436" s="3">
        <v>34.65</v>
      </c>
      <c r="D2436" s="3">
        <v>34.450000000000003</v>
      </c>
      <c r="E2436" s="3">
        <v>34.5</v>
      </c>
      <c r="F2436" s="3">
        <v>25</v>
      </c>
      <c r="G2436" s="3">
        <v>34.549999999999997</v>
      </c>
    </row>
    <row r="2437" spans="1:7" x14ac:dyDescent="0.3">
      <c r="A2437" s="6">
        <v>41345</v>
      </c>
      <c r="B2437" s="3">
        <v>34.479999999999997</v>
      </c>
      <c r="C2437" s="3">
        <v>34.479999999999997</v>
      </c>
      <c r="D2437" s="3">
        <v>34.479999999999997</v>
      </c>
      <c r="E2437" s="3">
        <v>34.479999999999997</v>
      </c>
      <c r="F2437" s="3">
        <v>0</v>
      </c>
      <c r="G2437" s="3">
        <v>34.479999999999997</v>
      </c>
    </row>
    <row r="2438" spans="1:7" x14ac:dyDescent="0.3">
      <c r="A2438" s="6">
        <v>41346</v>
      </c>
      <c r="B2438" s="3">
        <v>34.700000000000003</v>
      </c>
      <c r="C2438" s="3">
        <v>34.75</v>
      </c>
      <c r="D2438" s="3">
        <v>34.6</v>
      </c>
      <c r="E2438" s="3">
        <v>34.6</v>
      </c>
      <c r="F2438" s="3">
        <v>24</v>
      </c>
      <c r="G2438" s="3">
        <v>34.6</v>
      </c>
    </row>
    <row r="2439" spans="1:7" x14ac:dyDescent="0.3">
      <c r="A2439" s="6">
        <v>41347</v>
      </c>
      <c r="B2439" s="3">
        <v>34.700000000000003</v>
      </c>
      <c r="C2439" s="3">
        <v>34.9</v>
      </c>
      <c r="D2439" s="3">
        <v>34.700000000000003</v>
      </c>
      <c r="E2439" s="3">
        <v>34.85</v>
      </c>
      <c r="F2439" s="3">
        <v>41</v>
      </c>
      <c r="G2439" s="3">
        <v>34.9</v>
      </c>
    </row>
    <row r="2440" spans="1:7" x14ac:dyDescent="0.3">
      <c r="A2440" s="6">
        <v>41348</v>
      </c>
      <c r="B2440" s="3">
        <v>35</v>
      </c>
      <c r="C2440" s="3">
        <v>35.1</v>
      </c>
      <c r="D2440" s="3">
        <v>35</v>
      </c>
      <c r="E2440" s="3">
        <v>35.1</v>
      </c>
      <c r="F2440" s="3">
        <v>14</v>
      </c>
      <c r="G2440" s="3">
        <v>35.049999999999997</v>
      </c>
    </row>
    <row r="2441" spans="1:7" x14ac:dyDescent="0.3">
      <c r="A2441" s="6">
        <v>41351</v>
      </c>
      <c r="B2441" s="3">
        <v>35.25</v>
      </c>
      <c r="C2441" s="3">
        <v>35.25</v>
      </c>
      <c r="D2441" s="3">
        <v>35.1</v>
      </c>
      <c r="E2441" s="3">
        <v>35.1</v>
      </c>
      <c r="F2441" s="3">
        <v>23</v>
      </c>
      <c r="G2441" s="3">
        <v>35.15</v>
      </c>
    </row>
    <row r="2442" spans="1:7" x14ac:dyDescent="0.3">
      <c r="A2442" s="6">
        <v>41352</v>
      </c>
      <c r="B2442" s="3">
        <v>35.35</v>
      </c>
      <c r="C2442" s="3">
        <v>35.35</v>
      </c>
      <c r="D2442" s="3">
        <v>35.35</v>
      </c>
      <c r="E2442" s="3">
        <v>35.35</v>
      </c>
      <c r="F2442" s="3">
        <v>9</v>
      </c>
      <c r="G2442" s="3">
        <v>35.35</v>
      </c>
    </row>
    <row r="2443" spans="1:7" x14ac:dyDescent="0.3">
      <c r="A2443" s="6">
        <v>41353</v>
      </c>
      <c r="B2443" s="3">
        <v>35.299999999999997</v>
      </c>
      <c r="C2443" s="3">
        <v>35.35</v>
      </c>
      <c r="D2443" s="3">
        <v>35.15</v>
      </c>
      <c r="E2443" s="3">
        <v>35.25</v>
      </c>
      <c r="F2443" s="3">
        <v>16</v>
      </c>
      <c r="G2443" s="3">
        <v>35.479999999999997</v>
      </c>
    </row>
    <row r="2444" spans="1:7" x14ac:dyDescent="0.3">
      <c r="A2444" s="6">
        <v>41354</v>
      </c>
      <c r="B2444" s="3">
        <v>35.950000000000003</v>
      </c>
      <c r="C2444" s="3">
        <v>36</v>
      </c>
      <c r="D2444" s="3">
        <v>35.85</v>
      </c>
      <c r="E2444" s="3">
        <v>35.950000000000003</v>
      </c>
      <c r="F2444" s="3">
        <v>55</v>
      </c>
      <c r="G2444" s="3">
        <v>35.950000000000003</v>
      </c>
    </row>
    <row r="2445" spans="1:7" x14ac:dyDescent="0.3">
      <c r="A2445" s="6">
        <v>41355</v>
      </c>
      <c r="B2445" s="3">
        <v>36.549999999999997</v>
      </c>
      <c r="C2445" s="3">
        <v>36.65</v>
      </c>
      <c r="D2445" s="3">
        <v>36.549999999999997</v>
      </c>
      <c r="E2445" s="3">
        <v>36.65</v>
      </c>
      <c r="F2445" s="3">
        <v>4</v>
      </c>
      <c r="G2445" s="3">
        <v>36.65</v>
      </c>
    </row>
    <row r="2446" spans="1:7" x14ac:dyDescent="0.3">
      <c r="A2446" s="6">
        <v>41358</v>
      </c>
      <c r="B2446" s="3">
        <v>37.799999999999997</v>
      </c>
      <c r="C2446" s="3">
        <v>37.799999999999997</v>
      </c>
      <c r="D2446" s="3">
        <v>37.549999999999997</v>
      </c>
      <c r="E2446" s="3">
        <v>37.729999999999997</v>
      </c>
      <c r="F2446" s="3">
        <v>25</v>
      </c>
      <c r="G2446" s="3">
        <v>37.729999999999997</v>
      </c>
    </row>
    <row r="2447" spans="1:7" x14ac:dyDescent="0.3">
      <c r="A2447" s="6">
        <v>41359</v>
      </c>
      <c r="B2447" s="3">
        <v>37.950000000000003</v>
      </c>
      <c r="C2447" s="3">
        <v>38.4</v>
      </c>
      <c r="D2447" s="3">
        <v>37.950000000000003</v>
      </c>
      <c r="E2447" s="3">
        <v>38.200000000000003</v>
      </c>
      <c r="F2447" s="3">
        <v>30</v>
      </c>
      <c r="G2447" s="3">
        <v>38.200000000000003</v>
      </c>
    </row>
    <row r="2448" spans="1:7" x14ac:dyDescent="0.3">
      <c r="A2448" s="6">
        <v>41360</v>
      </c>
      <c r="B2448" s="3">
        <v>38.299999999999997</v>
      </c>
      <c r="C2448" s="3">
        <v>38.299999999999997</v>
      </c>
      <c r="D2448" s="3">
        <v>37.85</v>
      </c>
      <c r="E2448" s="3">
        <v>38.299999999999997</v>
      </c>
      <c r="F2448" s="3">
        <v>67</v>
      </c>
      <c r="G2448" s="3">
        <v>38.299999999999997</v>
      </c>
    </row>
    <row r="2449" spans="1:7" x14ac:dyDescent="0.3">
      <c r="A2449" s="6">
        <v>41366</v>
      </c>
      <c r="B2449" s="3">
        <v>39</v>
      </c>
      <c r="C2449" s="3">
        <v>39</v>
      </c>
      <c r="D2449" s="3">
        <v>38.25</v>
      </c>
      <c r="E2449" s="3">
        <v>38.25</v>
      </c>
      <c r="F2449" s="3">
        <v>96</v>
      </c>
      <c r="G2449" s="3">
        <v>38.1</v>
      </c>
    </row>
    <row r="2450" spans="1:7" x14ac:dyDescent="0.3">
      <c r="A2450" s="6">
        <v>41367</v>
      </c>
      <c r="B2450" s="3">
        <v>39</v>
      </c>
      <c r="C2450" s="3">
        <v>39.25</v>
      </c>
      <c r="D2450" s="3">
        <v>39</v>
      </c>
      <c r="E2450" s="3">
        <v>39.049999999999997</v>
      </c>
      <c r="F2450" s="3">
        <v>30</v>
      </c>
      <c r="G2450" s="3">
        <v>39.049999999999997</v>
      </c>
    </row>
    <row r="2451" spans="1:7" x14ac:dyDescent="0.3">
      <c r="A2451" s="6">
        <v>41368</v>
      </c>
      <c r="B2451" s="3">
        <v>38.549999999999997</v>
      </c>
      <c r="C2451" s="3">
        <v>38.700000000000003</v>
      </c>
      <c r="D2451" s="3">
        <v>38.549999999999997</v>
      </c>
      <c r="E2451" s="3">
        <v>38.700000000000003</v>
      </c>
      <c r="F2451" s="3">
        <v>17</v>
      </c>
      <c r="G2451" s="3">
        <v>39.1</v>
      </c>
    </row>
    <row r="2452" spans="1:7" x14ac:dyDescent="0.3">
      <c r="A2452" s="6">
        <v>41369</v>
      </c>
      <c r="B2452" s="3">
        <v>39.450000000000003</v>
      </c>
      <c r="C2452" s="3">
        <v>40</v>
      </c>
      <c r="D2452" s="3">
        <v>39.450000000000003</v>
      </c>
      <c r="E2452" s="3">
        <v>39.950000000000003</v>
      </c>
      <c r="F2452" s="3">
        <v>46</v>
      </c>
      <c r="G2452" s="3">
        <v>39.880000000000003</v>
      </c>
    </row>
    <row r="2453" spans="1:7" x14ac:dyDescent="0.3">
      <c r="A2453" s="6">
        <v>41372</v>
      </c>
      <c r="B2453" s="3">
        <v>39.450000000000003</v>
      </c>
      <c r="C2453" s="3">
        <v>39.450000000000003</v>
      </c>
      <c r="D2453" s="3">
        <v>39.450000000000003</v>
      </c>
      <c r="E2453" s="3">
        <v>39.450000000000003</v>
      </c>
      <c r="F2453" s="3">
        <v>0</v>
      </c>
      <c r="G2453" s="3">
        <v>39.450000000000003</v>
      </c>
    </row>
    <row r="2454" spans="1:7" x14ac:dyDescent="0.3">
      <c r="A2454" s="6">
        <v>41373</v>
      </c>
      <c r="B2454" s="3">
        <v>38.5</v>
      </c>
      <c r="C2454" s="3">
        <v>38.5</v>
      </c>
      <c r="D2454" s="3">
        <v>38</v>
      </c>
      <c r="E2454" s="3">
        <v>38</v>
      </c>
      <c r="F2454" s="3">
        <v>44</v>
      </c>
      <c r="G2454" s="3">
        <v>37.85</v>
      </c>
    </row>
    <row r="2455" spans="1:7" x14ac:dyDescent="0.3">
      <c r="A2455" s="6">
        <v>41374</v>
      </c>
      <c r="B2455" s="3">
        <v>38.200000000000003</v>
      </c>
      <c r="C2455" s="3">
        <v>38.200000000000003</v>
      </c>
      <c r="D2455" s="3">
        <v>38.200000000000003</v>
      </c>
      <c r="E2455" s="3">
        <v>38.200000000000003</v>
      </c>
      <c r="F2455" s="3">
        <v>0</v>
      </c>
      <c r="G2455" s="3">
        <v>38.200000000000003</v>
      </c>
    </row>
    <row r="2456" spans="1:7" x14ac:dyDescent="0.3">
      <c r="A2456" s="6">
        <v>41375</v>
      </c>
      <c r="B2456" s="3">
        <v>38.1</v>
      </c>
      <c r="C2456" s="3">
        <v>38.299999999999997</v>
      </c>
      <c r="D2456" s="3">
        <v>38.1</v>
      </c>
      <c r="E2456" s="3">
        <v>38.1</v>
      </c>
      <c r="F2456" s="3">
        <v>22</v>
      </c>
      <c r="G2456" s="3">
        <v>38.1</v>
      </c>
    </row>
    <row r="2457" spans="1:7" x14ac:dyDescent="0.3">
      <c r="A2457" s="6">
        <v>41376</v>
      </c>
      <c r="B2457" s="3">
        <v>38.85</v>
      </c>
      <c r="C2457" s="3">
        <v>38.950000000000003</v>
      </c>
      <c r="D2457" s="3">
        <v>38.85</v>
      </c>
      <c r="E2457" s="3">
        <v>38.85</v>
      </c>
      <c r="F2457" s="3">
        <v>20</v>
      </c>
      <c r="G2457" s="3">
        <v>38.950000000000003</v>
      </c>
    </row>
    <row r="2458" spans="1:7" x14ac:dyDescent="0.3">
      <c r="A2458" s="6">
        <v>41379</v>
      </c>
      <c r="B2458" s="3">
        <v>37.5</v>
      </c>
      <c r="C2458" s="3">
        <v>37.5</v>
      </c>
      <c r="D2458" s="3">
        <v>37.4</v>
      </c>
      <c r="E2458" s="3">
        <v>37.4</v>
      </c>
      <c r="F2458" s="3">
        <v>9</v>
      </c>
      <c r="G2458" s="3">
        <v>37.4</v>
      </c>
    </row>
    <row r="2459" spans="1:7" x14ac:dyDescent="0.3">
      <c r="A2459" s="6">
        <v>41380</v>
      </c>
      <c r="B2459" s="3">
        <v>36.35</v>
      </c>
      <c r="C2459" s="3">
        <v>36.35</v>
      </c>
      <c r="D2459" s="3">
        <v>36</v>
      </c>
      <c r="E2459" s="3">
        <v>36.1</v>
      </c>
      <c r="F2459" s="3">
        <v>29</v>
      </c>
      <c r="G2459" s="3">
        <v>35.85</v>
      </c>
    </row>
    <row r="2460" spans="1:7" x14ac:dyDescent="0.3">
      <c r="A2460" s="6">
        <v>41381</v>
      </c>
      <c r="B2460" s="3">
        <v>35.25</v>
      </c>
      <c r="C2460" s="3">
        <v>35.25</v>
      </c>
      <c r="D2460" s="3">
        <v>35</v>
      </c>
      <c r="E2460" s="3">
        <v>35.25</v>
      </c>
      <c r="F2460" s="3">
        <v>16</v>
      </c>
      <c r="G2460" s="3">
        <v>35.25</v>
      </c>
    </row>
    <row r="2461" spans="1:7" x14ac:dyDescent="0.3">
      <c r="A2461" s="6">
        <v>41382</v>
      </c>
      <c r="B2461" s="3">
        <v>35.1</v>
      </c>
      <c r="C2461" s="3">
        <v>35.1</v>
      </c>
      <c r="D2461" s="3">
        <v>35.1</v>
      </c>
      <c r="E2461" s="3">
        <v>35.1</v>
      </c>
      <c r="F2461" s="3">
        <v>1</v>
      </c>
      <c r="G2461" s="3">
        <v>35.33</v>
      </c>
    </row>
    <row r="2462" spans="1:7" x14ac:dyDescent="0.3">
      <c r="A2462" s="6">
        <v>41383</v>
      </c>
      <c r="B2462" s="3">
        <v>36.25</v>
      </c>
      <c r="C2462" s="3">
        <v>36.25</v>
      </c>
      <c r="D2462" s="3">
        <v>36.25</v>
      </c>
      <c r="E2462" s="3">
        <v>36.25</v>
      </c>
      <c r="F2462" s="3">
        <v>7</v>
      </c>
      <c r="G2462" s="3">
        <v>36.35</v>
      </c>
    </row>
    <row r="2463" spans="1:7" x14ac:dyDescent="0.3">
      <c r="A2463" s="6">
        <v>41386</v>
      </c>
      <c r="B2463" s="3">
        <v>36.25</v>
      </c>
      <c r="C2463" s="3">
        <v>36.25</v>
      </c>
      <c r="D2463" s="3">
        <v>36.25</v>
      </c>
      <c r="E2463" s="3">
        <v>36.25</v>
      </c>
      <c r="F2463" s="3">
        <v>1</v>
      </c>
      <c r="G2463" s="3">
        <v>36.75</v>
      </c>
    </row>
    <row r="2464" spans="1:7" x14ac:dyDescent="0.3">
      <c r="A2464" s="6">
        <v>41387</v>
      </c>
      <c r="B2464" s="3">
        <v>36.5</v>
      </c>
      <c r="C2464" s="3">
        <v>37.25</v>
      </c>
      <c r="D2464" s="3">
        <v>36.5</v>
      </c>
      <c r="E2464" s="3">
        <v>37.25</v>
      </c>
      <c r="F2464" s="3">
        <v>6</v>
      </c>
      <c r="G2464" s="3">
        <v>37.25</v>
      </c>
    </row>
    <row r="2465" spans="1:7" x14ac:dyDescent="0.3">
      <c r="A2465" s="6">
        <v>41388</v>
      </c>
      <c r="B2465" s="3">
        <v>37.53</v>
      </c>
      <c r="C2465" s="3">
        <v>37.53</v>
      </c>
      <c r="D2465" s="3">
        <v>37.53</v>
      </c>
      <c r="E2465" s="3">
        <v>37.53</v>
      </c>
      <c r="F2465" s="3">
        <v>0</v>
      </c>
      <c r="G2465" s="3">
        <v>37.53</v>
      </c>
    </row>
    <row r="2466" spans="1:7" x14ac:dyDescent="0.3">
      <c r="A2466" s="6">
        <v>41389</v>
      </c>
      <c r="B2466" s="3">
        <v>37</v>
      </c>
      <c r="C2466" s="3">
        <v>37</v>
      </c>
      <c r="D2466" s="3">
        <v>37</v>
      </c>
      <c r="E2466" s="3">
        <v>37</v>
      </c>
      <c r="F2466" s="3">
        <v>0</v>
      </c>
      <c r="G2466" s="3">
        <v>37</v>
      </c>
    </row>
    <row r="2467" spans="1:7" x14ac:dyDescent="0.3">
      <c r="A2467" s="6">
        <v>41390</v>
      </c>
      <c r="B2467" s="3">
        <v>37</v>
      </c>
      <c r="C2467" s="3">
        <v>37</v>
      </c>
      <c r="D2467" s="3">
        <v>37</v>
      </c>
      <c r="E2467" s="3">
        <v>37</v>
      </c>
      <c r="F2467" s="3">
        <v>2</v>
      </c>
      <c r="G2467" s="3">
        <v>37</v>
      </c>
    </row>
    <row r="2468" spans="1:7" x14ac:dyDescent="0.3">
      <c r="A2468" s="6">
        <v>41393</v>
      </c>
      <c r="B2468" s="3">
        <v>37.549999999999997</v>
      </c>
      <c r="C2468" s="3">
        <v>37.549999999999997</v>
      </c>
      <c r="D2468" s="3">
        <v>37.549999999999997</v>
      </c>
      <c r="E2468" s="3">
        <v>37.549999999999997</v>
      </c>
      <c r="F2468" s="3">
        <v>0</v>
      </c>
      <c r="G2468" s="3">
        <v>37.549999999999997</v>
      </c>
    </row>
    <row r="2469" spans="1:7" x14ac:dyDescent="0.3">
      <c r="A2469" s="6">
        <v>41394</v>
      </c>
      <c r="B2469" s="3">
        <v>37.700000000000003</v>
      </c>
      <c r="C2469" s="3">
        <v>37.700000000000003</v>
      </c>
      <c r="D2469" s="3">
        <v>37.700000000000003</v>
      </c>
      <c r="E2469" s="3">
        <v>37.700000000000003</v>
      </c>
      <c r="F2469" s="3">
        <v>5</v>
      </c>
      <c r="G2469" s="3">
        <v>37.700000000000003</v>
      </c>
    </row>
    <row r="2470" spans="1:7" x14ac:dyDescent="0.3">
      <c r="A2470" s="6">
        <v>41396</v>
      </c>
      <c r="B2470" s="3">
        <v>39.4</v>
      </c>
      <c r="C2470" s="3">
        <v>39.5</v>
      </c>
      <c r="D2470" s="3">
        <v>39.4</v>
      </c>
      <c r="E2470" s="3">
        <v>39.5</v>
      </c>
      <c r="F2470" s="3">
        <v>16</v>
      </c>
      <c r="G2470" s="3">
        <v>39.5</v>
      </c>
    </row>
    <row r="2471" spans="1:7" x14ac:dyDescent="0.3">
      <c r="A2471" s="6">
        <v>41397</v>
      </c>
      <c r="B2471" s="3">
        <v>38.549999999999997</v>
      </c>
      <c r="C2471" s="3">
        <v>38.799999999999997</v>
      </c>
      <c r="D2471" s="3">
        <v>38.549999999999997</v>
      </c>
      <c r="E2471" s="3">
        <v>38.75</v>
      </c>
      <c r="F2471" s="3">
        <v>10</v>
      </c>
      <c r="G2471" s="3">
        <v>38.75</v>
      </c>
    </row>
    <row r="2472" spans="1:7" x14ac:dyDescent="0.3">
      <c r="A2472" s="6">
        <v>41400</v>
      </c>
      <c r="B2472" s="3">
        <v>38.799999999999997</v>
      </c>
      <c r="C2472" s="3">
        <v>38.799999999999997</v>
      </c>
      <c r="D2472" s="3">
        <v>38.5</v>
      </c>
      <c r="E2472" s="3">
        <v>38.5</v>
      </c>
      <c r="F2472" s="3">
        <v>2</v>
      </c>
      <c r="G2472" s="3">
        <v>38.200000000000003</v>
      </c>
    </row>
    <row r="2473" spans="1:7" x14ac:dyDescent="0.3">
      <c r="A2473" s="6">
        <v>41401</v>
      </c>
      <c r="B2473" s="3">
        <v>38.5</v>
      </c>
      <c r="C2473" s="3">
        <v>38.65</v>
      </c>
      <c r="D2473" s="3">
        <v>38.5</v>
      </c>
      <c r="E2473" s="3">
        <v>38.65</v>
      </c>
      <c r="F2473" s="3">
        <v>30</v>
      </c>
      <c r="G2473" s="3">
        <v>38.549999999999997</v>
      </c>
    </row>
    <row r="2474" spans="1:7" x14ac:dyDescent="0.3">
      <c r="A2474" s="6">
        <v>41402</v>
      </c>
      <c r="B2474" s="3">
        <v>38.4</v>
      </c>
      <c r="C2474" s="3">
        <v>38.450000000000003</v>
      </c>
      <c r="D2474" s="3">
        <v>38.4</v>
      </c>
      <c r="E2474" s="3">
        <v>38.450000000000003</v>
      </c>
      <c r="F2474" s="3">
        <v>55</v>
      </c>
      <c r="G2474" s="3">
        <v>38.58</v>
      </c>
    </row>
    <row r="2475" spans="1:7" x14ac:dyDescent="0.3">
      <c r="A2475" s="6">
        <v>41404</v>
      </c>
      <c r="B2475" s="3">
        <v>38.01</v>
      </c>
      <c r="C2475" s="3">
        <v>38.01</v>
      </c>
      <c r="D2475" s="3">
        <v>37.799999999999997</v>
      </c>
      <c r="E2475" s="3">
        <v>37.85</v>
      </c>
      <c r="F2475" s="3">
        <v>14</v>
      </c>
      <c r="G2475" s="3">
        <v>37.85</v>
      </c>
    </row>
    <row r="2476" spans="1:7" x14ac:dyDescent="0.3">
      <c r="A2476" s="6">
        <v>41407</v>
      </c>
      <c r="B2476" s="3">
        <v>37.75</v>
      </c>
      <c r="C2476" s="3">
        <v>37.950000000000003</v>
      </c>
      <c r="D2476" s="3">
        <v>37.75</v>
      </c>
      <c r="E2476" s="3">
        <v>37.950000000000003</v>
      </c>
      <c r="F2476" s="3">
        <v>19</v>
      </c>
      <c r="G2476" s="3">
        <v>37.950000000000003</v>
      </c>
    </row>
    <row r="2477" spans="1:7" x14ac:dyDescent="0.3">
      <c r="A2477" s="6">
        <v>41408</v>
      </c>
      <c r="B2477" s="3">
        <v>38.200000000000003</v>
      </c>
      <c r="C2477" s="3">
        <v>38.549999999999997</v>
      </c>
      <c r="D2477" s="3">
        <v>38.200000000000003</v>
      </c>
      <c r="E2477" s="3">
        <v>38.549999999999997</v>
      </c>
      <c r="F2477" s="3">
        <v>25</v>
      </c>
      <c r="G2477" s="3">
        <v>38.549999999999997</v>
      </c>
    </row>
    <row r="2478" spans="1:7" x14ac:dyDescent="0.3">
      <c r="A2478" s="6">
        <v>41409</v>
      </c>
      <c r="B2478" s="3">
        <v>38.4</v>
      </c>
      <c r="C2478" s="3">
        <v>38.4</v>
      </c>
      <c r="D2478" s="3">
        <v>38.25</v>
      </c>
      <c r="E2478" s="3">
        <v>38.25</v>
      </c>
      <c r="F2478" s="3">
        <v>23</v>
      </c>
      <c r="G2478" s="3">
        <v>38.200000000000003</v>
      </c>
    </row>
    <row r="2479" spans="1:7" x14ac:dyDescent="0.3">
      <c r="A2479" s="6">
        <v>41410</v>
      </c>
      <c r="B2479" s="3">
        <v>38.1</v>
      </c>
      <c r="C2479" s="3">
        <v>38.1</v>
      </c>
      <c r="D2479" s="3">
        <v>38</v>
      </c>
      <c r="E2479" s="3">
        <v>38.1</v>
      </c>
      <c r="F2479" s="3">
        <v>56</v>
      </c>
      <c r="G2479" s="3">
        <v>38.1</v>
      </c>
    </row>
    <row r="2480" spans="1:7" x14ac:dyDescent="0.3">
      <c r="A2480" s="6">
        <v>41415</v>
      </c>
      <c r="B2480" s="3">
        <v>37.950000000000003</v>
      </c>
      <c r="C2480" s="3">
        <v>37.950000000000003</v>
      </c>
      <c r="D2480" s="3">
        <v>37.950000000000003</v>
      </c>
      <c r="E2480" s="3">
        <v>37.950000000000003</v>
      </c>
      <c r="F2480" s="3">
        <v>0</v>
      </c>
      <c r="G2480" s="3">
        <v>37.950000000000003</v>
      </c>
    </row>
    <row r="2481" spans="1:7" x14ac:dyDescent="0.3">
      <c r="A2481" s="6">
        <v>41416</v>
      </c>
      <c r="B2481" s="3">
        <v>38.15</v>
      </c>
      <c r="C2481" s="3">
        <v>38.15</v>
      </c>
      <c r="D2481" s="3">
        <v>38.15</v>
      </c>
      <c r="E2481" s="3">
        <v>38.15</v>
      </c>
      <c r="F2481" s="3">
        <v>0</v>
      </c>
      <c r="G2481" s="3">
        <v>38.15</v>
      </c>
    </row>
    <row r="2482" spans="1:7" x14ac:dyDescent="0.3">
      <c r="A2482" s="6">
        <v>41417</v>
      </c>
      <c r="B2482" s="3">
        <v>37.85</v>
      </c>
      <c r="C2482" s="3">
        <v>37.85</v>
      </c>
      <c r="D2482" s="3">
        <v>37.700000000000003</v>
      </c>
      <c r="E2482" s="3">
        <v>37.700000000000003</v>
      </c>
      <c r="F2482" s="3">
        <v>7</v>
      </c>
      <c r="G2482" s="3">
        <v>37.700000000000003</v>
      </c>
    </row>
    <row r="2483" spans="1:7" x14ac:dyDescent="0.3">
      <c r="A2483" s="6">
        <v>41418</v>
      </c>
      <c r="B2483" s="3">
        <v>37.85</v>
      </c>
      <c r="C2483" s="3">
        <v>37.85</v>
      </c>
      <c r="D2483" s="3">
        <v>37.700000000000003</v>
      </c>
      <c r="E2483" s="3">
        <v>37.799999999999997</v>
      </c>
      <c r="F2483" s="3">
        <v>38</v>
      </c>
      <c r="G2483" s="3">
        <v>37.799999999999997</v>
      </c>
    </row>
    <row r="2484" spans="1:7" x14ac:dyDescent="0.3">
      <c r="A2484" s="6">
        <v>41421</v>
      </c>
      <c r="B2484" s="3">
        <v>38.5</v>
      </c>
      <c r="C2484" s="3">
        <v>38.65</v>
      </c>
      <c r="D2484" s="3">
        <v>38.35</v>
      </c>
      <c r="E2484" s="3">
        <v>38.65</v>
      </c>
      <c r="F2484" s="3">
        <v>19</v>
      </c>
      <c r="G2484" s="3">
        <v>38.65</v>
      </c>
    </row>
    <row r="2485" spans="1:7" x14ac:dyDescent="0.3">
      <c r="A2485" s="6">
        <v>41422</v>
      </c>
      <c r="B2485" s="3">
        <v>38.51</v>
      </c>
      <c r="C2485" s="3">
        <v>38.6</v>
      </c>
      <c r="D2485" s="3">
        <v>38.5</v>
      </c>
      <c r="E2485" s="3">
        <v>38.6</v>
      </c>
      <c r="F2485" s="3">
        <v>40</v>
      </c>
      <c r="G2485" s="3">
        <v>38.5</v>
      </c>
    </row>
    <row r="2486" spans="1:7" x14ac:dyDescent="0.3">
      <c r="A2486" s="6">
        <v>41423</v>
      </c>
      <c r="B2486" s="3">
        <v>38.4</v>
      </c>
      <c r="C2486" s="3">
        <v>38.4</v>
      </c>
      <c r="D2486" s="3">
        <v>38.200000000000003</v>
      </c>
      <c r="E2486" s="3">
        <v>38.299999999999997</v>
      </c>
      <c r="F2486" s="3">
        <v>103</v>
      </c>
      <c r="G2486" s="3">
        <v>38.299999999999997</v>
      </c>
    </row>
    <row r="2487" spans="1:7" x14ac:dyDescent="0.3">
      <c r="A2487" s="6">
        <v>41424</v>
      </c>
      <c r="B2487" s="3">
        <v>38.5</v>
      </c>
      <c r="C2487" s="3">
        <v>38.5</v>
      </c>
      <c r="D2487" s="3">
        <v>38.450000000000003</v>
      </c>
      <c r="E2487" s="3">
        <v>38.450000000000003</v>
      </c>
      <c r="F2487" s="3">
        <v>7</v>
      </c>
      <c r="G2487" s="3">
        <v>38.450000000000003</v>
      </c>
    </row>
    <row r="2488" spans="1:7" x14ac:dyDescent="0.3">
      <c r="A2488" s="6">
        <v>41425</v>
      </c>
      <c r="B2488" s="3">
        <v>38.549999999999997</v>
      </c>
      <c r="C2488" s="3">
        <v>38.549999999999997</v>
      </c>
      <c r="D2488" s="3">
        <v>38.549999999999997</v>
      </c>
      <c r="E2488" s="3">
        <v>38.549999999999997</v>
      </c>
      <c r="F2488" s="3">
        <v>0</v>
      </c>
      <c r="G2488" s="3">
        <v>38.549999999999997</v>
      </c>
    </row>
    <row r="2489" spans="1:7" x14ac:dyDescent="0.3">
      <c r="A2489" s="6">
        <v>41428</v>
      </c>
      <c r="B2489" s="3">
        <v>39</v>
      </c>
      <c r="C2489" s="3">
        <v>39</v>
      </c>
      <c r="D2489" s="3">
        <v>39</v>
      </c>
      <c r="E2489" s="3">
        <v>39</v>
      </c>
      <c r="F2489" s="3">
        <v>3</v>
      </c>
      <c r="G2489" s="3">
        <v>39</v>
      </c>
    </row>
    <row r="2490" spans="1:7" x14ac:dyDescent="0.3">
      <c r="A2490" s="6">
        <v>41429</v>
      </c>
      <c r="B2490" s="3">
        <v>38.549999999999997</v>
      </c>
      <c r="C2490" s="3">
        <v>38.549999999999997</v>
      </c>
      <c r="D2490" s="3">
        <v>38.549999999999997</v>
      </c>
      <c r="E2490" s="3">
        <v>38.549999999999997</v>
      </c>
      <c r="F2490" s="3">
        <v>0</v>
      </c>
      <c r="G2490" s="3">
        <v>38.549999999999997</v>
      </c>
    </row>
    <row r="2491" spans="1:7" x14ac:dyDescent="0.3">
      <c r="A2491" s="6">
        <v>41430</v>
      </c>
      <c r="B2491" s="3">
        <v>38.75</v>
      </c>
      <c r="C2491" s="3">
        <v>38.75</v>
      </c>
      <c r="D2491" s="3">
        <v>38.75</v>
      </c>
      <c r="E2491" s="3">
        <v>38.75</v>
      </c>
      <c r="F2491" s="3">
        <v>6</v>
      </c>
      <c r="G2491" s="3">
        <v>38.520000000000003</v>
      </c>
    </row>
    <row r="2492" spans="1:7" x14ac:dyDescent="0.3">
      <c r="A2492" s="6">
        <v>41431</v>
      </c>
      <c r="B2492" s="3">
        <v>38.4</v>
      </c>
      <c r="C2492" s="3">
        <v>38.4</v>
      </c>
      <c r="D2492" s="3">
        <v>38.4</v>
      </c>
      <c r="E2492" s="3">
        <v>38.4</v>
      </c>
      <c r="F2492" s="3">
        <v>0</v>
      </c>
      <c r="G2492" s="3">
        <v>38.4</v>
      </c>
    </row>
    <row r="2493" spans="1:7" x14ac:dyDescent="0.3">
      <c r="A2493" s="6">
        <v>41432</v>
      </c>
      <c r="B2493" s="3">
        <v>38.4</v>
      </c>
      <c r="C2493" s="3">
        <v>38.4</v>
      </c>
      <c r="D2493" s="3">
        <v>38</v>
      </c>
      <c r="E2493" s="3">
        <v>38</v>
      </c>
      <c r="F2493" s="3">
        <v>16</v>
      </c>
      <c r="G2493" s="3">
        <v>38</v>
      </c>
    </row>
    <row r="2494" spans="1:7" x14ac:dyDescent="0.3">
      <c r="A2494" s="6">
        <v>41435</v>
      </c>
      <c r="B2494" s="3">
        <v>36.880000000000003</v>
      </c>
      <c r="C2494" s="3">
        <v>36.880000000000003</v>
      </c>
      <c r="D2494" s="3">
        <v>36.880000000000003</v>
      </c>
      <c r="E2494" s="3">
        <v>36.880000000000003</v>
      </c>
      <c r="F2494" s="3">
        <v>0</v>
      </c>
      <c r="G2494" s="3">
        <v>36.880000000000003</v>
      </c>
    </row>
    <row r="2495" spans="1:7" x14ac:dyDescent="0.3">
      <c r="A2495" s="6">
        <v>41436</v>
      </c>
      <c r="B2495" s="3">
        <v>36.25</v>
      </c>
      <c r="C2495" s="3">
        <v>36.25</v>
      </c>
      <c r="D2495" s="3">
        <v>36.049999999999997</v>
      </c>
      <c r="E2495" s="3">
        <v>36.049999999999997</v>
      </c>
      <c r="F2495" s="3">
        <v>21</v>
      </c>
      <c r="G2495" s="3">
        <v>36.049999999999997</v>
      </c>
    </row>
    <row r="2496" spans="1:7" x14ac:dyDescent="0.3">
      <c r="A2496" s="6">
        <v>41437</v>
      </c>
      <c r="B2496" s="3">
        <v>36.1</v>
      </c>
      <c r="C2496" s="3">
        <v>36.200000000000003</v>
      </c>
      <c r="D2496" s="3">
        <v>36</v>
      </c>
      <c r="E2496" s="3">
        <v>36</v>
      </c>
      <c r="F2496" s="3">
        <v>15</v>
      </c>
      <c r="G2496" s="3">
        <v>36</v>
      </c>
    </row>
    <row r="2497" spans="1:7" x14ac:dyDescent="0.3">
      <c r="A2497" s="6">
        <v>41438</v>
      </c>
      <c r="B2497" s="3">
        <v>35.450000000000003</v>
      </c>
      <c r="C2497" s="3">
        <v>35.450000000000003</v>
      </c>
      <c r="D2497" s="3">
        <v>35.35</v>
      </c>
      <c r="E2497" s="3">
        <v>35.35</v>
      </c>
      <c r="F2497" s="3">
        <v>17</v>
      </c>
      <c r="G2497" s="3">
        <v>35.35</v>
      </c>
    </row>
    <row r="2498" spans="1:7" x14ac:dyDescent="0.3">
      <c r="A2498" s="6">
        <v>41439</v>
      </c>
      <c r="B2498" s="3">
        <v>35.5</v>
      </c>
      <c r="C2498" s="3">
        <v>35.799999999999997</v>
      </c>
      <c r="D2498" s="3">
        <v>35.299999999999997</v>
      </c>
      <c r="E2498" s="3">
        <v>35.799999999999997</v>
      </c>
      <c r="F2498" s="3">
        <v>17</v>
      </c>
      <c r="G2498" s="3">
        <v>35.85</v>
      </c>
    </row>
    <row r="2499" spans="1:7" x14ac:dyDescent="0.3">
      <c r="A2499" s="6">
        <v>41442</v>
      </c>
      <c r="B2499" s="3">
        <v>35.299999999999997</v>
      </c>
      <c r="C2499" s="3">
        <v>35.299999999999997</v>
      </c>
      <c r="D2499" s="3">
        <v>35.299999999999997</v>
      </c>
      <c r="E2499" s="3">
        <v>35.299999999999997</v>
      </c>
      <c r="F2499" s="3">
        <v>0</v>
      </c>
      <c r="G2499" s="3">
        <v>35.299999999999997</v>
      </c>
    </row>
    <row r="2500" spans="1:7" x14ac:dyDescent="0.3">
      <c r="A2500" s="6">
        <v>41443</v>
      </c>
      <c r="B2500" s="3">
        <v>35</v>
      </c>
      <c r="C2500" s="3">
        <v>35</v>
      </c>
      <c r="D2500" s="3">
        <v>34.9</v>
      </c>
      <c r="E2500" s="3">
        <v>35</v>
      </c>
      <c r="F2500" s="3">
        <v>16</v>
      </c>
      <c r="G2500" s="3">
        <v>35</v>
      </c>
    </row>
    <row r="2501" spans="1:7" x14ac:dyDescent="0.3">
      <c r="A2501" s="6">
        <v>41444</v>
      </c>
      <c r="B2501" s="3">
        <v>35.380000000000003</v>
      </c>
      <c r="C2501" s="3">
        <v>35.380000000000003</v>
      </c>
      <c r="D2501" s="3">
        <v>35.380000000000003</v>
      </c>
      <c r="E2501" s="3">
        <v>35.380000000000003</v>
      </c>
      <c r="F2501" s="3">
        <v>0</v>
      </c>
      <c r="G2501" s="3">
        <v>35.380000000000003</v>
      </c>
    </row>
    <row r="2502" spans="1:7" x14ac:dyDescent="0.3">
      <c r="A2502" s="6">
        <v>41445</v>
      </c>
      <c r="B2502" s="3">
        <v>34.700000000000003</v>
      </c>
      <c r="C2502" s="3">
        <v>34.9</v>
      </c>
      <c r="D2502" s="3">
        <v>34.700000000000003</v>
      </c>
      <c r="E2502" s="3">
        <v>34.9</v>
      </c>
      <c r="F2502" s="3">
        <v>63</v>
      </c>
      <c r="G2502" s="3">
        <v>35.299999999999997</v>
      </c>
    </row>
    <row r="2503" spans="1:7" x14ac:dyDescent="0.3">
      <c r="A2503" s="6">
        <v>41446</v>
      </c>
      <c r="B2503" s="3">
        <v>34.25</v>
      </c>
      <c r="C2503" s="3">
        <v>34.25</v>
      </c>
      <c r="D2503" s="3">
        <v>34.25</v>
      </c>
      <c r="E2503" s="3">
        <v>34.25</v>
      </c>
      <c r="F2503" s="3">
        <v>0</v>
      </c>
      <c r="G2503" s="3">
        <v>34.25</v>
      </c>
    </row>
    <row r="2504" spans="1:7" x14ac:dyDescent="0.3">
      <c r="A2504" s="6">
        <v>41449</v>
      </c>
      <c r="B2504" s="3">
        <v>34.6</v>
      </c>
      <c r="C2504" s="3">
        <v>34.799999999999997</v>
      </c>
      <c r="D2504" s="3">
        <v>34.6</v>
      </c>
      <c r="E2504" s="3">
        <v>34.799999999999997</v>
      </c>
      <c r="F2504" s="3">
        <v>46</v>
      </c>
      <c r="G2504" s="3">
        <v>34.799999999999997</v>
      </c>
    </row>
    <row r="2505" spans="1:7" x14ac:dyDescent="0.3">
      <c r="A2505" s="6">
        <v>41450</v>
      </c>
      <c r="B2505" s="3">
        <v>34.75</v>
      </c>
      <c r="C2505" s="3">
        <v>34.75</v>
      </c>
      <c r="D2505" s="3">
        <v>34.700000000000003</v>
      </c>
      <c r="E2505" s="3">
        <v>34.700000000000003</v>
      </c>
      <c r="F2505" s="3">
        <v>7</v>
      </c>
      <c r="G2505" s="3">
        <v>34.85</v>
      </c>
    </row>
    <row r="2506" spans="1:7" x14ac:dyDescent="0.3">
      <c r="A2506" s="6">
        <v>41451</v>
      </c>
      <c r="B2506" s="3">
        <v>35.5</v>
      </c>
      <c r="C2506" s="3">
        <v>36</v>
      </c>
      <c r="D2506" s="3">
        <v>35.5</v>
      </c>
      <c r="E2506" s="3">
        <v>35.799999999999997</v>
      </c>
      <c r="F2506" s="3">
        <v>77</v>
      </c>
      <c r="G2506" s="3">
        <v>35.799999999999997</v>
      </c>
    </row>
    <row r="2507" spans="1:7" x14ac:dyDescent="0.3">
      <c r="A2507" s="6">
        <v>41452</v>
      </c>
      <c r="B2507" s="3">
        <v>35.299999999999997</v>
      </c>
      <c r="C2507" s="3">
        <v>35.299999999999997</v>
      </c>
      <c r="D2507" s="3">
        <v>35</v>
      </c>
      <c r="E2507" s="3">
        <v>35</v>
      </c>
      <c r="F2507" s="3">
        <v>6</v>
      </c>
      <c r="G2507" s="3">
        <v>35</v>
      </c>
    </row>
    <row r="2508" spans="1:7" x14ac:dyDescent="0.3">
      <c r="A2508" s="6">
        <v>41453</v>
      </c>
      <c r="B2508" s="3">
        <v>34.700000000000003</v>
      </c>
      <c r="C2508" s="3">
        <v>34.700000000000003</v>
      </c>
      <c r="D2508" s="3">
        <v>34.700000000000003</v>
      </c>
      <c r="E2508" s="3">
        <v>34.700000000000003</v>
      </c>
      <c r="F2508" s="3">
        <v>2</v>
      </c>
      <c r="G2508" s="3">
        <v>35.08</v>
      </c>
    </row>
    <row r="2509" spans="1:7" x14ac:dyDescent="0.3">
      <c r="A2509" s="6">
        <v>41456</v>
      </c>
      <c r="B2509" s="3">
        <v>38.5</v>
      </c>
      <c r="C2509" s="3">
        <v>38.5</v>
      </c>
      <c r="D2509" s="3">
        <v>38.5</v>
      </c>
      <c r="E2509" s="3">
        <v>38.5</v>
      </c>
      <c r="F2509" s="3">
        <v>1</v>
      </c>
      <c r="G2509" s="3">
        <v>38.5</v>
      </c>
    </row>
    <row r="2510" spans="1:7" x14ac:dyDescent="0.3">
      <c r="A2510" s="6">
        <v>41457</v>
      </c>
      <c r="B2510" s="3">
        <v>38.25</v>
      </c>
      <c r="C2510" s="3">
        <v>38.25</v>
      </c>
      <c r="D2510" s="3">
        <v>38.25</v>
      </c>
      <c r="E2510" s="3">
        <v>38.25</v>
      </c>
      <c r="F2510" s="3">
        <v>0</v>
      </c>
      <c r="G2510" s="3">
        <v>38.25</v>
      </c>
    </row>
    <row r="2511" spans="1:7" x14ac:dyDescent="0.3">
      <c r="A2511" s="6">
        <v>41458</v>
      </c>
      <c r="B2511" s="3">
        <v>38.25</v>
      </c>
      <c r="C2511" s="3">
        <v>38.25</v>
      </c>
      <c r="D2511" s="3">
        <v>38.25</v>
      </c>
      <c r="E2511" s="3">
        <v>38.25</v>
      </c>
      <c r="F2511" s="3">
        <v>0</v>
      </c>
      <c r="G2511" s="3">
        <v>38.25</v>
      </c>
    </row>
    <row r="2512" spans="1:7" x14ac:dyDescent="0.3">
      <c r="A2512" s="6">
        <v>41459</v>
      </c>
      <c r="B2512" s="3">
        <v>37.5</v>
      </c>
      <c r="C2512" s="3">
        <v>37.5</v>
      </c>
      <c r="D2512" s="3">
        <v>37.5</v>
      </c>
      <c r="E2512" s="3">
        <v>37.5</v>
      </c>
      <c r="F2512" s="3">
        <v>2</v>
      </c>
      <c r="G2512" s="3">
        <v>37.9</v>
      </c>
    </row>
    <row r="2513" spans="1:7" x14ac:dyDescent="0.3">
      <c r="A2513" s="6">
        <v>41460</v>
      </c>
      <c r="B2513" s="3">
        <v>38.43</v>
      </c>
      <c r="C2513" s="3">
        <v>38.43</v>
      </c>
      <c r="D2513" s="3">
        <v>38.43</v>
      </c>
      <c r="E2513" s="3">
        <v>38.43</v>
      </c>
      <c r="F2513" s="3">
        <v>0</v>
      </c>
      <c r="G2513" s="3">
        <v>38.43</v>
      </c>
    </row>
    <row r="2514" spans="1:7" x14ac:dyDescent="0.3">
      <c r="A2514" s="6">
        <v>41463</v>
      </c>
      <c r="B2514" s="3">
        <v>37.5</v>
      </c>
      <c r="C2514" s="3">
        <v>37.5</v>
      </c>
      <c r="D2514" s="3">
        <v>37.25</v>
      </c>
      <c r="E2514" s="3">
        <v>37.25</v>
      </c>
      <c r="F2514" s="3">
        <v>3</v>
      </c>
      <c r="G2514" s="3">
        <v>37.25</v>
      </c>
    </row>
    <row r="2515" spans="1:7" x14ac:dyDescent="0.3">
      <c r="A2515" s="6">
        <v>41464</v>
      </c>
      <c r="B2515" s="3">
        <v>37</v>
      </c>
      <c r="C2515" s="3">
        <v>37</v>
      </c>
      <c r="D2515" s="3">
        <v>37</v>
      </c>
      <c r="E2515" s="3">
        <v>37</v>
      </c>
      <c r="F2515" s="3">
        <v>2</v>
      </c>
      <c r="G2515" s="3">
        <v>37</v>
      </c>
    </row>
    <row r="2516" spans="1:7" x14ac:dyDescent="0.3">
      <c r="A2516" s="6">
        <v>41465</v>
      </c>
      <c r="B2516" s="3">
        <v>37.15</v>
      </c>
      <c r="C2516" s="3">
        <v>37.15</v>
      </c>
      <c r="D2516" s="3">
        <v>37.15</v>
      </c>
      <c r="E2516" s="3">
        <v>37.15</v>
      </c>
      <c r="F2516" s="3">
        <v>1</v>
      </c>
      <c r="G2516" s="3">
        <v>37.15</v>
      </c>
    </row>
    <row r="2517" spans="1:7" x14ac:dyDescent="0.3">
      <c r="A2517" s="6">
        <v>41466</v>
      </c>
      <c r="B2517" s="3">
        <v>37.75</v>
      </c>
      <c r="C2517" s="3">
        <v>37.75</v>
      </c>
      <c r="D2517" s="3">
        <v>37.75</v>
      </c>
      <c r="E2517" s="3">
        <v>37.75</v>
      </c>
      <c r="F2517" s="3">
        <v>2</v>
      </c>
      <c r="G2517" s="3">
        <v>38.049999999999997</v>
      </c>
    </row>
    <row r="2518" spans="1:7" x14ac:dyDescent="0.3">
      <c r="A2518" s="6">
        <v>41467</v>
      </c>
      <c r="B2518" s="3">
        <v>37.85</v>
      </c>
      <c r="C2518" s="3">
        <v>37.85</v>
      </c>
      <c r="D2518" s="3">
        <v>37.85</v>
      </c>
      <c r="E2518" s="3">
        <v>37.85</v>
      </c>
      <c r="F2518" s="3">
        <v>13</v>
      </c>
      <c r="G2518" s="3">
        <v>37.42</v>
      </c>
    </row>
    <row r="2519" spans="1:7" x14ac:dyDescent="0.3">
      <c r="A2519" s="6">
        <v>41470</v>
      </c>
      <c r="B2519" s="3">
        <v>38.200000000000003</v>
      </c>
      <c r="C2519" s="3">
        <v>38.200000000000003</v>
      </c>
      <c r="D2519" s="3">
        <v>38.200000000000003</v>
      </c>
      <c r="E2519" s="3">
        <v>38.200000000000003</v>
      </c>
      <c r="F2519" s="3">
        <v>2</v>
      </c>
      <c r="G2519" s="3">
        <v>38.200000000000003</v>
      </c>
    </row>
    <row r="2520" spans="1:7" x14ac:dyDescent="0.3">
      <c r="A2520" s="6">
        <v>41471</v>
      </c>
      <c r="B2520" s="3">
        <v>39.200000000000003</v>
      </c>
      <c r="C2520" s="3">
        <v>39.200000000000003</v>
      </c>
      <c r="D2520" s="3">
        <v>39.200000000000003</v>
      </c>
      <c r="E2520" s="3">
        <v>39.200000000000003</v>
      </c>
      <c r="F2520" s="3">
        <v>0</v>
      </c>
      <c r="G2520" s="3">
        <v>39.200000000000003</v>
      </c>
    </row>
    <row r="2521" spans="1:7" x14ac:dyDescent="0.3">
      <c r="A2521" s="6">
        <v>41472</v>
      </c>
      <c r="B2521" s="3">
        <v>39.299999999999997</v>
      </c>
      <c r="C2521" s="3">
        <v>39.299999999999997</v>
      </c>
      <c r="D2521" s="3">
        <v>39.200000000000003</v>
      </c>
      <c r="E2521" s="3">
        <v>39.25</v>
      </c>
      <c r="F2521" s="3">
        <v>11</v>
      </c>
      <c r="G2521" s="3">
        <v>39.380000000000003</v>
      </c>
    </row>
    <row r="2522" spans="1:7" x14ac:dyDescent="0.3">
      <c r="A2522" s="6">
        <v>41473</v>
      </c>
      <c r="B2522" s="3">
        <v>40</v>
      </c>
      <c r="C2522" s="3">
        <v>40.200000000000003</v>
      </c>
      <c r="D2522" s="3">
        <v>39.700000000000003</v>
      </c>
      <c r="E2522" s="3">
        <v>39.700000000000003</v>
      </c>
      <c r="F2522" s="3">
        <v>66</v>
      </c>
      <c r="G2522" s="3">
        <v>39.700000000000003</v>
      </c>
    </row>
    <row r="2523" spans="1:7" x14ac:dyDescent="0.3">
      <c r="A2523" s="6">
        <v>41474</v>
      </c>
      <c r="B2523" s="3">
        <v>39.700000000000003</v>
      </c>
      <c r="C2523" s="3">
        <v>39.700000000000003</v>
      </c>
      <c r="D2523" s="3">
        <v>39.700000000000003</v>
      </c>
      <c r="E2523" s="3">
        <v>39.700000000000003</v>
      </c>
      <c r="F2523" s="3">
        <v>0</v>
      </c>
      <c r="G2523" s="3">
        <v>39.700000000000003</v>
      </c>
    </row>
    <row r="2524" spans="1:7" x14ac:dyDescent="0.3">
      <c r="A2524" s="6">
        <v>41477</v>
      </c>
      <c r="B2524" s="3">
        <v>38.9</v>
      </c>
      <c r="C2524" s="3">
        <v>38.9</v>
      </c>
      <c r="D2524" s="3">
        <v>38.4</v>
      </c>
      <c r="E2524" s="3">
        <v>38.4</v>
      </c>
      <c r="F2524" s="3">
        <v>2</v>
      </c>
      <c r="G2524" s="3">
        <v>38.549999999999997</v>
      </c>
    </row>
    <row r="2525" spans="1:7" x14ac:dyDescent="0.3">
      <c r="A2525" s="6">
        <v>41478</v>
      </c>
      <c r="B2525" s="3">
        <v>38.549999999999997</v>
      </c>
      <c r="C2525" s="3">
        <v>38.799999999999997</v>
      </c>
      <c r="D2525" s="3">
        <v>38.5</v>
      </c>
      <c r="E2525" s="3">
        <v>38.799999999999997</v>
      </c>
      <c r="F2525" s="3">
        <v>18</v>
      </c>
      <c r="G2525" s="3">
        <v>38.799999999999997</v>
      </c>
    </row>
    <row r="2526" spans="1:7" x14ac:dyDescent="0.3">
      <c r="A2526" s="6">
        <v>41479</v>
      </c>
      <c r="B2526" s="3">
        <v>39.1</v>
      </c>
      <c r="C2526" s="3">
        <v>39.1</v>
      </c>
      <c r="D2526" s="3">
        <v>39.1</v>
      </c>
      <c r="E2526" s="3">
        <v>39.1</v>
      </c>
      <c r="F2526" s="3">
        <v>1</v>
      </c>
      <c r="G2526" s="3">
        <v>39.1</v>
      </c>
    </row>
    <row r="2527" spans="1:7" x14ac:dyDescent="0.3">
      <c r="A2527" s="6">
        <v>41480</v>
      </c>
      <c r="B2527" s="3">
        <v>38.85</v>
      </c>
      <c r="C2527" s="3">
        <v>38.9</v>
      </c>
      <c r="D2527" s="3">
        <v>38.700000000000003</v>
      </c>
      <c r="E2527" s="3">
        <v>38.9</v>
      </c>
      <c r="F2527" s="3">
        <v>35</v>
      </c>
      <c r="G2527" s="3">
        <v>38.9</v>
      </c>
    </row>
    <row r="2528" spans="1:7" x14ac:dyDescent="0.3">
      <c r="A2528" s="6">
        <v>41481</v>
      </c>
      <c r="B2528" s="3">
        <v>38.700000000000003</v>
      </c>
      <c r="C2528" s="3">
        <v>38.700000000000003</v>
      </c>
      <c r="D2528" s="3">
        <v>38.700000000000003</v>
      </c>
      <c r="E2528" s="3">
        <v>38.700000000000003</v>
      </c>
      <c r="F2528" s="3">
        <v>0</v>
      </c>
      <c r="G2528" s="3">
        <v>38.700000000000003</v>
      </c>
    </row>
    <row r="2529" spans="1:7" x14ac:dyDescent="0.3">
      <c r="A2529" s="6">
        <v>41484</v>
      </c>
      <c r="B2529" s="3">
        <v>38.75</v>
      </c>
      <c r="C2529" s="3">
        <v>38.75</v>
      </c>
      <c r="D2529" s="3">
        <v>38.75</v>
      </c>
      <c r="E2529" s="3">
        <v>38.75</v>
      </c>
      <c r="F2529" s="3">
        <v>0</v>
      </c>
      <c r="G2529" s="3">
        <v>38.75</v>
      </c>
    </row>
    <row r="2530" spans="1:7" x14ac:dyDescent="0.3">
      <c r="A2530" s="6">
        <v>41485</v>
      </c>
      <c r="B2530" s="3">
        <v>38.65</v>
      </c>
      <c r="C2530" s="3">
        <v>38.65</v>
      </c>
      <c r="D2530" s="3">
        <v>38.25</v>
      </c>
      <c r="E2530" s="3">
        <v>38.450000000000003</v>
      </c>
      <c r="F2530" s="3">
        <v>74</v>
      </c>
      <c r="G2530" s="3">
        <v>38.4</v>
      </c>
    </row>
    <row r="2531" spans="1:7" x14ac:dyDescent="0.3">
      <c r="A2531" s="6">
        <v>41486</v>
      </c>
      <c r="B2531" s="3">
        <v>38</v>
      </c>
      <c r="C2531" s="3">
        <v>38</v>
      </c>
      <c r="D2531" s="3">
        <v>37.9</v>
      </c>
      <c r="E2531" s="3">
        <v>38</v>
      </c>
      <c r="F2531" s="3">
        <v>20</v>
      </c>
      <c r="G2531" s="3">
        <v>38</v>
      </c>
    </row>
    <row r="2532" spans="1:7" x14ac:dyDescent="0.3">
      <c r="A2532" s="6">
        <v>41487</v>
      </c>
      <c r="B2532" s="3">
        <v>38.5</v>
      </c>
      <c r="C2532" s="3">
        <v>38.549999999999997</v>
      </c>
      <c r="D2532" s="3">
        <v>38.4</v>
      </c>
      <c r="E2532" s="3">
        <v>38.5</v>
      </c>
      <c r="F2532" s="3">
        <v>44</v>
      </c>
      <c r="G2532" s="3">
        <v>38.4</v>
      </c>
    </row>
    <row r="2533" spans="1:7" x14ac:dyDescent="0.3">
      <c r="A2533" s="6">
        <v>41488</v>
      </c>
      <c r="B2533" s="3">
        <v>38.65</v>
      </c>
      <c r="C2533" s="3">
        <v>38.65</v>
      </c>
      <c r="D2533" s="3">
        <v>38.65</v>
      </c>
      <c r="E2533" s="3">
        <v>38.65</v>
      </c>
      <c r="F2533" s="3">
        <v>0</v>
      </c>
      <c r="G2533" s="3">
        <v>38.65</v>
      </c>
    </row>
    <row r="2534" spans="1:7" x14ac:dyDescent="0.3">
      <c r="A2534" s="6">
        <v>41491</v>
      </c>
      <c r="B2534" s="3">
        <v>38.25</v>
      </c>
      <c r="C2534" s="3">
        <v>38.25</v>
      </c>
      <c r="D2534" s="3">
        <v>38</v>
      </c>
      <c r="E2534" s="3">
        <v>38</v>
      </c>
      <c r="F2534" s="3">
        <v>25</v>
      </c>
      <c r="G2534" s="3">
        <v>38.049999999999997</v>
      </c>
    </row>
    <row r="2535" spans="1:7" x14ac:dyDescent="0.3">
      <c r="A2535" s="6">
        <v>41492</v>
      </c>
      <c r="B2535" s="3">
        <v>38</v>
      </c>
      <c r="C2535" s="3">
        <v>38.25</v>
      </c>
      <c r="D2535" s="3">
        <v>38</v>
      </c>
      <c r="E2535" s="3">
        <v>38.25</v>
      </c>
      <c r="F2535" s="3">
        <v>21</v>
      </c>
      <c r="G2535" s="3">
        <v>38.25</v>
      </c>
    </row>
    <row r="2536" spans="1:7" x14ac:dyDescent="0.3">
      <c r="A2536" s="6">
        <v>41493</v>
      </c>
      <c r="B2536" s="3">
        <v>38</v>
      </c>
      <c r="C2536" s="3">
        <v>38.1</v>
      </c>
      <c r="D2536" s="3">
        <v>38</v>
      </c>
      <c r="E2536" s="3">
        <v>38.1</v>
      </c>
      <c r="F2536" s="3">
        <v>10</v>
      </c>
      <c r="G2536" s="3">
        <v>38.08</v>
      </c>
    </row>
    <row r="2537" spans="1:7" x14ac:dyDescent="0.3">
      <c r="A2537" s="6">
        <v>41494</v>
      </c>
      <c r="B2537" s="3">
        <v>37.950000000000003</v>
      </c>
      <c r="C2537" s="3">
        <v>38</v>
      </c>
      <c r="D2537" s="3">
        <v>37.700000000000003</v>
      </c>
      <c r="E2537" s="3">
        <v>38</v>
      </c>
      <c r="F2537" s="3">
        <v>19</v>
      </c>
      <c r="G2537" s="3">
        <v>38</v>
      </c>
    </row>
    <row r="2538" spans="1:7" x14ac:dyDescent="0.3">
      <c r="A2538" s="6">
        <v>41495</v>
      </c>
      <c r="B2538" s="3">
        <v>38.6</v>
      </c>
      <c r="C2538" s="3">
        <v>38.6</v>
      </c>
      <c r="D2538" s="3">
        <v>38.6</v>
      </c>
      <c r="E2538" s="3">
        <v>38.6</v>
      </c>
      <c r="F2538" s="3">
        <v>12</v>
      </c>
      <c r="G2538" s="3">
        <v>38.6</v>
      </c>
    </row>
    <row r="2539" spans="1:7" x14ac:dyDescent="0.3">
      <c r="A2539" s="6">
        <v>41498</v>
      </c>
      <c r="B2539" s="3">
        <v>38.58</v>
      </c>
      <c r="C2539" s="3">
        <v>38.58</v>
      </c>
      <c r="D2539" s="3">
        <v>38.58</v>
      </c>
      <c r="E2539" s="3">
        <v>38.58</v>
      </c>
      <c r="F2539" s="3">
        <v>0</v>
      </c>
      <c r="G2539" s="3">
        <v>38.58</v>
      </c>
    </row>
    <row r="2540" spans="1:7" x14ac:dyDescent="0.3">
      <c r="A2540" s="6">
        <v>41499</v>
      </c>
      <c r="B2540" s="3">
        <v>38.799999999999997</v>
      </c>
      <c r="C2540" s="3">
        <v>39.1</v>
      </c>
      <c r="D2540" s="3">
        <v>38.799999999999997</v>
      </c>
      <c r="E2540" s="3">
        <v>38.9</v>
      </c>
      <c r="F2540" s="3">
        <v>101</v>
      </c>
      <c r="G2540" s="3">
        <v>38.9</v>
      </c>
    </row>
    <row r="2541" spans="1:7" x14ac:dyDescent="0.3">
      <c r="A2541" s="6">
        <v>41500</v>
      </c>
      <c r="B2541" s="3">
        <v>39.299999999999997</v>
      </c>
      <c r="C2541" s="3">
        <v>39.5</v>
      </c>
      <c r="D2541" s="3">
        <v>39.299999999999997</v>
      </c>
      <c r="E2541" s="3">
        <v>39.5</v>
      </c>
      <c r="F2541" s="3">
        <v>14</v>
      </c>
      <c r="G2541" s="3">
        <v>39.380000000000003</v>
      </c>
    </row>
    <row r="2542" spans="1:7" x14ac:dyDescent="0.3">
      <c r="A2542" s="6">
        <v>41501</v>
      </c>
      <c r="B2542" s="3">
        <v>39.950000000000003</v>
      </c>
      <c r="C2542" s="3">
        <v>40.25</v>
      </c>
      <c r="D2542" s="3">
        <v>39.9</v>
      </c>
      <c r="E2542" s="3">
        <v>40.25</v>
      </c>
      <c r="F2542" s="3">
        <v>32</v>
      </c>
      <c r="G2542" s="3">
        <v>40.25</v>
      </c>
    </row>
    <row r="2543" spans="1:7" x14ac:dyDescent="0.3">
      <c r="A2543" s="6">
        <v>41502</v>
      </c>
      <c r="B2543" s="3">
        <v>39.799999999999997</v>
      </c>
      <c r="C2543" s="3">
        <v>39.799999999999997</v>
      </c>
      <c r="D2543" s="3">
        <v>39.35</v>
      </c>
      <c r="E2543" s="3">
        <v>39.450000000000003</v>
      </c>
      <c r="F2543" s="3">
        <v>44</v>
      </c>
      <c r="G2543" s="3">
        <v>39.450000000000003</v>
      </c>
    </row>
    <row r="2544" spans="1:7" x14ac:dyDescent="0.3">
      <c r="A2544" s="6">
        <v>41505</v>
      </c>
      <c r="B2544" s="3">
        <v>39.25</v>
      </c>
      <c r="C2544" s="3">
        <v>39.25</v>
      </c>
      <c r="D2544" s="3">
        <v>39.25</v>
      </c>
      <c r="E2544" s="3">
        <v>39.25</v>
      </c>
      <c r="F2544" s="3">
        <v>2</v>
      </c>
      <c r="G2544" s="3">
        <v>39.25</v>
      </c>
    </row>
    <row r="2545" spans="1:7" x14ac:dyDescent="0.3">
      <c r="A2545" s="6">
        <v>41506</v>
      </c>
      <c r="B2545" s="3">
        <v>39</v>
      </c>
      <c r="C2545" s="3">
        <v>39</v>
      </c>
      <c r="D2545" s="3">
        <v>38.85</v>
      </c>
      <c r="E2545" s="3">
        <v>38.85</v>
      </c>
      <c r="F2545" s="3">
        <v>35</v>
      </c>
      <c r="G2545" s="3">
        <v>38.85</v>
      </c>
    </row>
    <row r="2546" spans="1:7" x14ac:dyDescent="0.3">
      <c r="A2546" s="6">
        <v>41507</v>
      </c>
      <c r="B2546" s="3">
        <v>39.4</v>
      </c>
      <c r="C2546" s="3">
        <v>39.5</v>
      </c>
      <c r="D2546" s="3">
        <v>39.299999999999997</v>
      </c>
      <c r="E2546" s="3">
        <v>39.299999999999997</v>
      </c>
      <c r="F2546" s="3">
        <v>36</v>
      </c>
      <c r="G2546" s="3">
        <v>39.35</v>
      </c>
    </row>
    <row r="2547" spans="1:7" x14ac:dyDescent="0.3">
      <c r="A2547" s="6">
        <v>41508</v>
      </c>
      <c r="B2547" s="3">
        <v>39.6</v>
      </c>
      <c r="C2547" s="3">
        <v>39.85</v>
      </c>
      <c r="D2547" s="3">
        <v>39.6</v>
      </c>
      <c r="E2547" s="3">
        <v>39.799999999999997</v>
      </c>
      <c r="F2547" s="3">
        <v>22</v>
      </c>
      <c r="G2547" s="3">
        <v>39.799999999999997</v>
      </c>
    </row>
    <row r="2548" spans="1:7" x14ac:dyDescent="0.3">
      <c r="A2548" s="6">
        <v>41509</v>
      </c>
      <c r="B2548" s="3">
        <v>39.6</v>
      </c>
      <c r="C2548" s="3">
        <v>39.6</v>
      </c>
      <c r="D2548" s="3">
        <v>39.6</v>
      </c>
      <c r="E2548" s="3">
        <v>39.6</v>
      </c>
      <c r="F2548" s="3">
        <v>0</v>
      </c>
      <c r="G2548" s="3">
        <v>39.6</v>
      </c>
    </row>
    <row r="2549" spans="1:7" x14ac:dyDescent="0.3">
      <c r="A2549" s="6">
        <v>41512</v>
      </c>
      <c r="B2549" s="3">
        <v>39.4</v>
      </c>
      <c r="C2549" s="3">
        <v>39.4</v>
      </c>
      <c r="D2549" s="3">
        <v>39.35</v>
      </c>
      <c r="E2549" s="3">
        <v>39.35</v>
      </c>
      <c r="F2549" s="3">
        <v>28</v>
      </c>
      <c r="G2549" s="3">
        <v>39.35</v>
      </c>
    </row>
    <row r="2550" spans="1:7" x14ac:dyDescent="0.3">
      <c r="A2550" s="6">
        <v>41513</v>
      </c>
      <c r="B2550" s="3">
        <v>39</v>
      </c>
      <c r="C2550" s="3">
        <v>39.200000000000003</v>
      </c>
      <c r="D2550" s="3">
        <v>38.9</v>
      </c>
      <c r="E2550" s="3">
        <v>38.9</v>
      </c>
      <c r="F2550" s="3">
        <v>91</v>
      </c>
      <c r="G2550" s="3">
        <v>39.03</v>
      </c>
    </row>
    <row r="2551" spans="1:7" x14ac:dyDescent="0.3">
      <c r="A2551" s="6">
        <v>41514</v>
      </c>
      <c r="B2551" s="3">
        <v>39.1</v>
      </c>
      <c r="C2551" s="3">
        <v>39.1</v>
      </c>
      <c r="D2551" s="3">
        <v>38.9</v>
      </c>
      <c r="E2551" s="3">
        <v>38.9</v>
      </c>
      <c r="F2551" s="3">
        <v>21</v>
      </c>
      <c r="G2551" s="3">
        <v>38.9</v>
      </c>
    </row>
    <row r="2552" spans="1:7" x14ac:dyDescent="0.3">
      <c r="A2552" s="6">
        <v>41515</v>
      </c>
      <c r="B2552" s="3">
        <v>38.75</v>
      </c>
      <c r="C2552" s="3">
        <v>39.049999999999997</v>
      </c>
      <c r="D2552" s="3">
        <v>38.75</v>
      </c>
      <c r="E2552" s="3">
        <v>38.950000000000003</v>
      </c>
      <c r="F2552" s="3">
        <v>84</v>
      </c>
      <c r="G2552" s="3">
        <v>38.950000000000003</v>
      </c>
    </row>
    <row r="2553" spans="1:7" x14ac:dyDescent="0.3">
      <c r="A2553" s="6">
        <v>41516</v>
      </c>
      <c r="B2553" s="3">
        <v>39.200000000000003</v>
      </c>
      <c r="C2553" s="3">
        <v>39.299999999999997</v>
      </c>
      <c r="D2553" s="3">
        <v>39.200000000000003</v>
      </c>
      <c r="E2553" s="3">
        <v>39.200000000000003</v>
      </c>
      <c r="F2553" s="3">
        <v>11</v>
      </c>
      <c r="G2553" s="3">
        <v>39.200000000000003</v>
      </c>
    </row>
    <row r="2554" spans="1:7" x14ac:dyDescent="0.3">
      <c r="A2554" s="6">
        <v>41519</v>
      </c>
      <c r="B2554" s="3">
        <v>41.9</v>
      </c>
      <c r="C2554" s="3">
        <v>42.15</v>
      </c>
      <c r="D2554" s="3">
        <v>41.9</v>
      </c>
      <c r="E2554" s="3">
        <v>42.15</v>
      </c>
      <c r="F2554" s="3">
        <v>12</v>
      </c>
      <c r="G2554" s="3">
        <v>42.15</v>
      </c>
    </row>
    <row r="2555" spans="1:7" x14ac:dyDescent="0.3">
      <c r="A2555" s="6">
        <v>41520</v>
      </c>
      <c r="B2555" s="3">
        <v>42.35</v>
      </c>
      <c r="C2555" s="3">
        <v>42.35</v>
      </c>
      <c r="D2555" s="3">
        <v>42.1</v>
      </c>
      <c r="E2555" s="3">
        <v>42.1</v>
      </c>
      <c r="F2555" s="3">
        <v>33</v>
      </c>
      <c r="G2555" s="3">
        <v>42.1</v>
      </c>
    </row>
    <row r="2556" spans="1:7" x14ac:dyDescent="0.3">
      <c r="A2556" s="6">
        <v>41521</v>
      </c>
      <c r="B2556" s="3">
        <v>42</v>
      </c>
      <c r="C2556" s="3">
        <v>42.2</v>
      </c>
      <c r="D2556" s="3">
        <v>42</v>
      </c>
      <c r="E2556" s="3">
        <v>42.2</v>
      </c>
      <c r="F2556" s="3">
        <v>6</v>
      </c>
      <c r="G2556" s="3">
        <v>42.2</v>
      </c>
    </row>
    <row r="2557" spans="1:7" x14ac:dyDescent="0.3">
      <c r="A2557" s="6">
        <v>41522</v>
      </c>
      <c r="B2557" s="3">
        <v>41.95</v>
      </c>
      <c r="C2557" s="3">
        <v>41.95</v>
      </c>
      <c r="D2557" s="3">
        <v>41.95</v>
      </c>
      <c r="E2557" s="3">
        <v>41.95</v>
      </c>
      <c r="F2557" s="3">
        <v>0</v>
      </c>
      <c r="G2557" s="3">
        <v>41.95</v>
      </c>
    </row>
    <row r="2558" spans="1:7" x14ac:dyDescent="0.3">
      <c r="A2558" s="6">
        <v>41523</v>
      </c>
      <c r="B2558" s="3">
        <v>42.8</v>
      </c>
      <c r="C2558" s="3">
        <v>43.1</v>
      </c>
      <c r="D2558" s="3">
        <v>42.8</v>
      </c>
      <c r="E2558" s="3">
        <v>43.1</v>
      </c>
      <c r="F2558" s="3">
        <v>19</v>
      </c>
      <c r="G2558" s="3">
        <v>43.1</v>
      </c>
    </row>
    <row r="2559" spans="1:7" x14ac:dyDescent="0.3">
      <c r="A2559" s="6">
        <v>41526</v>
      </c>
      <c r="B2559" s="3">
        <v>43.1</v>
      </c>
      <c r="C2559" s="3">
        <v>43.1</v>
      </c>
      <c r="D2559" s="3">
        <v>42.9</v>
      </c>
      <c r="E2559" s="3">
        <v>42.9</v>
      </c>
      <c r="F2559" s="3">
        <v>97</v>
      </c>
      <c r="G2559" s="3">
        <v>42.9</v>
      </c>
    </row>
    <row r="2560" spans="1:7" x14ac:dyDescent="0.3">
      <c r="A2560" s="6">
        <v>41527</v>
      </c>
      <c r="B2560" s="3">
        <v>42.85</v>
      </c>
      <c r="C2560" s="3">
        <v>42.85</v>
      </c>
      <c r="D2560" s="3">
        <v>42.75</v>
      </c>
      <c r="E2560" s="3">
        <v>42.75</v>
      </c>
      <c r="F2560" s="3">
        <v>37</v>
      </c>
      <c r="G2560" s="3">
        <v>42.75</v>
      </c>
    </row>
    <row r="2561" spans="1:7" x14ac:dyDescent="0.3">
      <c r="A2561" s="6">
        <v>41528</v>
      </c>
      <c r="B2561" s="3">
        <v>42.6</v>
      </c>
      <c r="C2561" s="3">
        <v>42.6</v>
      </c>
      <c r="D2561" s="3">
        <v>42.6</v>
      </c>
      <c r="E2561" s="3">
        <v>42.6</v>
      </c>
      <c r="F2561" s="3">
        <v>10</v>
      </c>
      <c r="G2561" s="3">
        <v>42.6</v>
      </c>
    </row>
    <row r="2562" spans="1:7" x14ac:dyDescent="0.3">
      <c r="A2562" s="6">
        <v>41529</v>
      </c>
      <c r="B2562" s="3">
        <v>43.1</v>
      </c>
      <c r="C2562" s="3">
        <v>43.1</v>
      </c>
      <c r="D2562" s="3">
        <v>42.95</v>
      </c>
      <c r="E2562" s="3">
        <v>42.95</v>
      </c>
      <c r="F2562" s="3">
        <v>51</v>
      </c>
      <c r="G2562" s="3">
        <v>42.95</v>
      </c>
    </row>
    <row r="2563" spans="1:7" x14ac:dyDescent="0.3">
      <c r="A2563" s="6">
        <v>41530</v>
      </c>
      <c r="B2563" s="3">
        <v>42.75</v>
      </c>
      <c r="C2563" s="3">
        <v>42.9</v>
      </c>
      <c r="D2563" s="3">
        <v>42.65</v>
      </c>
      <c r="E2563" s="3">
        <v>42.9</v>
      </c>
      <c r="F2563" s="3">
        <v>12</v>
      </c>
      <c r="G2563" s="3">
        <v>42.9</v>
      </c>
    </row>
    <row r="2564" spans="1:7" x14ac:dyDescent="0.3">
      <c r="A2564" s="6">
        <v>41533</v>
      </c>
      <c r="B2564" s="3">
        <v>43.05</v>
      </c>
      <c r="C2564" s="3">
        <v>43.05</v>
      </c>
      <c r="D2564" s="3">
        <v>43.05</v>
      </c>
      <c r="E2564" s="3">
        <v>43.05</v>
      </c>
      <c r="F2564" s="3">
        <v>5</v>
      </c>
      <c r="G2564" s="3">
        <v>43.05</v>
      </c>
    </row>
    <row r="2565" spans="1:7" x14ac:dyDescent="0.3">
      <c r="A2565" s="6">
        <v>41534</v>
      </c>
      <c r="B2565" s="3">
        <v>43.2</v>
      </c>
      <c r="C2565" s="3">
        <v>43.3</v>
      </c>
      <c r="D2565" s="3">
        <v>43.2</v>
      </c>
      <c r="E2565" s="3">
        <v>43.3</v>
      </c>
      <c r="F2565" s="3">
        <v>10</v>
      </c>
      <c r="G2565" s="3">
        <v>42.55</v>
      </c>
    </row>
    <row r="2566" spans="1:7" x14ac:dyDescent="0.3">
      <c r="A2566" s="6">
        <v>41535</v>
      </c>
      <c r="B2566" s="3">
        <v>43.95</v>
      </c>
      <c r="C2566" s="3">
        <v>43.95</v>
      </c>
      <c r="D2566" s="3">
        <v>43.95</v>
      </c>
      <c r="E2566" s="3">
        <v>43.95</v>
      </c>
      <c r="F2566" s="3">
        <v>0</v>
      </c>
      <c r="G2566" s="3">
        <v>43.95</v>
      </c>
    </row>
    <row r="2567" spans="1:7" x14ac:dyDescent="0.3">
      <c r="A2567" s="6">
        <v>41536</v>
      </c>
      <c r="B2567" s="3">
        <v>43.4</v>
      </c>
      <c r="C2567" s="3">
        <v>43.4</v>
      </c>
      <c r="D2567" s="3">
        <v>43.35</v>
      </c>
      <c r="E2567" s="3">
        <v>43.35</v>
      </c>
      <c r="F2567" s="3">
        <v>13</v>
      </c>
      <c r="G2567" s="3">
        <v>43.25</v>
      </c>
    </row>
    <row r="2568" spans="1:7" x14ac:dyDescent="0.3">
      <c r="A2568" s="6">
        <v>41537</v>
      </c>
      <c r="B2568" s="3">
        <v>43.2</v>
      </c>
      <c r="C2568" s="3">
        <v>43.2</v>
      </c>
      <c r="D2568" s="3">
        <v>42.94</v>
      </c>
      <c r="E2568" s="3">
        <v>42.94</v>
      </c>
      <c r="F2568" s="3">
        <v>10</v>
      </c>
      <c r="G2568" s="3">
        <v>42.78</v>
      </c>
    </row>
    <row r="2569" spans="1:7" x14ac:dyDescent="0.3">
      <c r="A2569" s="6">
        <v>41540</v>
      </c>
      <c r="B2569" s="3">
        <v>43.65</v>
      </c>
      <c r="C2569" s="3">
        <v>44.4</v>
      </c>
      <c r="D2569" s="3">
        <v>43.65</v>
      </c>
      <c r="E2569" s="3">
        <v>44.4</v>
      </c>
      <c r="F2569" s="3">
        <v>9</v>
      </c>
      <c r="G2569" s="3">
        <v>44.4</v>
      </c>
    </row>
    <row r="2570" spans="1:7" x14ac:dyDescent="0.3">
      <c r="A2570" s="6">
        <v>41541</v>
      </c>
      <c r="B2570" s="3">
        <v>44.65</v>
      </c>
      <c r="C2570" s="3">
        <v>44.65</v>
      </c>
      <c r="D2570" s="3">
        <v>44.6</v>
      </c>
      <c r="E2570" s="3">
        <v>44.6</v>
      </c>
      <c r="F2570" s="3">
        <v>9</v>
      </c>
      <c r="G2570" s="3">
        <v>43.95</v>
      </c>
    </row>
    <row r="2571" spans="1:7" x14ac:dyDescent="0.3">
      <c r="A2571" s="6">
        <v>41542</v>
      </c>
      <c r="B2571" s="3">
        <v>43.9</v>
      </c>
      <c r="C2571" s="3">
        <v>43.9</v>
      </c>
      <c r="D2571" s="3">
        <v>43.9</v>
      </c>
      <c r="E2571" s="3">
        <v>43.9</v>
      </c>
      <c r="F2571" s="3">
        <v>3</v>
      </c>
      <c r="G2571" s="3">
        <v>43.9</v>
      </c>
    </row>
    <row r="2572" spans="1:7" x14ac:dyDescent="0.3">
      <c r="A2572" s="6">
        <v>41543</v>
      </c>
      <c r="B2572" s="3">
        <v>44.5</v>
      </c>
      <c r="C2572" s="3">
        <v>44.55</v>
      </c>
      <c r="D2572" s="3">
        <v>44.45</v>
      </c>
      <c r="E2572" s="3">
        <v>44.45</v>
      </c>
      <c r="F2572" s="3">
        <v>28</v>
      </c>
      <c r="G2572" s="3">
        <v>44.45</v>
      </c>
    </row>
    <row r="2573" spans="1:7" x14ac:dyDescent="0.3">
      <c r="A2573" s="6">
        <v>41544</v>
      </c>
      <c r="B2573" s="3">
        <v>44.8</v>
      </c>
      <c r="C2573" s="3">
        <v>44.8</v>
      </c>
      <c r="D2573" s="3">
        <v>44.8</v>
      </c>
      <c r="E2573" s="3">
        <v>44.8</v>
      </c>
      <c r="F2573" s="3">
        <v>3</v>
      </c>
      <c r="G2573" s="3">
        <v>44.8</v>
      </c>
    </row>
    <row r="2574" spans="1:7" x14ac:dyDescent="0.3">
      <c r="A2574" s="6">
        <v>41547</v>
      </c>
      <c r="B2574" s="3">
        <v>44.65</v>
      </c>
      <c r="C2574" s="3">
        <v>44.65</v>
      </c>
      <c r="D2574" s="3">
        <v>44.65</v>
      </c>
      <c r="E2574" s="3">
        <v>44.65</v>
      </c>
      <c r="F2574" s="3">
        <v>0</v>
      </c>
      <c r="G2574" s="3">
        <v>44.65</v>
      </c>
    </row>
    <row r="2575" spans="1:7" x14ac:dyDescent="0.3">
      <c r="A2575" s="6">
        <v>41548</v>
      </c>
      <c r="B2575" s="3">
        <v>44.8</v>
      </c>
      <c r="C2575" s="3">
        <v>44.85</v>
      </c>
      <c r="D2575" s="3">
        <v>44.7</v>
      </c>
      <c r="E2575" s="3">
        <v>44.7</v>
      </c>
      <c r="F2575" s="3">
        <v>28</v>
      </c>
      <c r="G2575" s="3">
        <v>44.38</v>
      </c>
    </row>
    <row r="2576" spans="1:7" x14ac:dyDescent="0.3">
      <c r="A2576" s="6">
        <v>41549</v>
      </c>
      <c r="B2576" s="3">
        <v>45</v>
      </c>
      <c r="C2576" s="3">
        <v>45.2</v>
      </c>
      <c r="D2576" s="3">
        <v>45</v>
      </c>
      <c r="E2576" s="3">
        <v>45.07</v>
      </c>
      <c r="F2576" s="3">
        <v>24</v>
      </c>
      <c r="G2576" s="3">
        <v>45.07</v>
      </c>
    </row>
    <row r="2577" spans="1:7" x14ac:dyDescent="0.3">
      <c r="A2577" s="6">
        <v>41550</v>
      </c>
      <c r="B2577" s="3">
        <v>44.93</v>
      </c>
      <c r="C2577" s="3">
        <v>44.93</v>
      </c>
      <c r="D2577" s="3">
        <v>44.93</v>
      </c>
      <c r="E2577" s="3">
        <v>44.93</v>
      </c>
      <c r="F2577" s="3">
        <v>0</v>
      </c>
      <c r="G2577" s="3">
        <v>44.93</v>
      </c>
    </row>
    <row r="2578" spans="1:7" x14ac:dyDescent="0.3">
      <c r="A2578" s="6">
        <v>41551</v>
      </c>
      <c r="B2578" s="3">
        <v>45.25</v>
      </c>
      <c r="C2578" s="3">
        <v>45.25</v>
      </c>
      <c r="D2578" s="3">
        <v>45.1</v>
      </c>
      <c r="E2578" s="3">
        <v>45.15</v>
      </c>
      <c r="F2578" s="3">
        <v>27</v>
      </c>
      <c r="G2578" s="3">
        <v>45.15</v>
      </c>
    </row>
    <row r="2579" spans="1:7" x14ac:dyDescent="0.3">
      <c r="A2579" s="6">
        <v>41554</v>
      </c>
      <c r="B2579" s="3">
        <v>45.63</v>
      </c>
      <c r="C2579" s="3">
        <v>45.63</v>
      </c>
      <c r="D2579" s="3">
        <v>45.63</v>
      </c>
      <c r="E2579" s="3">
        <v>45.63</v>
      </c>
      <c r="F2579" s="3">
        <v>0</v>
      </c>
      <c r="G2579" s="3">
        <v>45.63</v>
      </c>
    </row>
    <row r="2580" spans="1:7" x14ac:dyDescent="0.3">
      <c r="A2580" s="6">
        <v>41555</v>
      </c>
      <c r="B2580" s="3">
        <v>45.2</v>
      </c>
      <c r="C2580" s="3">
        <v>45.3</v>
      </c>
      <c r="D2580" s="3">
        <v>45.2</v>
      </c>
      <c r="E2580" s="3">
        <v>45.3</v>
      </c>
      <c r="F2580" s="3">
        <v>6</v>
      </c>
      <c r="G2580" s="3">
        <v>45.3</v>
      </c>
    </row>
    <row r="2581" spans="1:7" x14ac:dyDescent="0.3">
      <c r="A2581" s="6">
        <v>41556</v>
      </c>
      <c r="B2581" s="3">
        <v>45.6</v>
      </c>
      <c r="C2581" s="3">
        <v>45.95</v>
      </c>
      <c r="D2581" s="3">
        <v>45.6</v>
      </c>
      <c r="E2581" s="3">
        <v>45.9</v>
      </c>
      <c r="F2581" s="3">
        <v>20</v>
      </c>
      <c r="G2581" s="3">
        <v>45.9</v>
      </c>
    </row>
    <row r="2582" spans="1:7" x14ac:dyDescent="0.3">
      <c r="A2582" s="6">
        <v>41557</v>
      </c>
      <c r="B2582" s="3">
        <v>45.7</v>
      </c>
      <c r="C2582" s="3">
        <v>45.7</v>
      </c>
      <c r="D2582" s="3">
        <v>45.1</v>
      </c>
      <c r="E2582" s="3">
        <v>45.3</v>
      </c>
      <c r="F2582" s="3">
        <v>38</v>
      </c>
      <c r="G2582" s="3">
        <v>45.1</v>
      </c>
    </row>
    <row r="2583" spans="1:7" x14ac:dyDescent="0.3">
      <c r="A2583" s="6">
        <v>41558</v>
      </c>
      <c r="B2583" s="3">
        <v>44.4</v>
      </c>
      <c r="C2583" s="3">
        <v>44.6</v>
      </c>
      <c r="D2583" s="3">
        <v>44.4</v>
      </c>
      <c r="E2583" s="3">
        <v>44.4</v>
      </c>
      <c r="F2583" s="3">
        <v>7</v>
      </c>
      <c r="G2583" s="3">
        <v>44.4</v>
      </c>
    </row>
    <row r="2584" spans="1:7" x14ac:dyDescent="0.3">
      <c r="A2584" s="6">
        <v>41561</v>
      </c>
      <c r="B2584" s="3">
        <v>44.5</v>
      </c>
      <c r="C2584" s="3">
        <v>44.7</v>
      </c>
      <c r="D2584" s="3">
        <v>44.5</v>
      </c>
      <c r="E2584" s="3">
        <v>44.7</v>
      </c>
      <c r="F2584" s="3">
        <v>8</v>
      </c>
      <c r="G2584" s="3">
        <v>44.7</v>
      </c>
    </row>
    <row r="2585" spans="1:7" x14ac:dyDescent="0.3">
      <c r="A2585" s="6">
        <v>41562</v>
      </c>
      <c r="B2585" s="3">
        <v>44.5</v>
      </c>
      <c r="C2585" s="3">
        <v>44.7</v>
      </c>
      <c r="D2585" s="3">
        <v>44.5</v>
      </c>
      <c r="E2585" s="3">
        <v>44.7</v>
      </c>
      <c r="F2585" s="3">
        <v>21</v>
      </c>
      <c r="G2585" s="3">
        <v>44.5</v>
      </c>
    </row>
    <row r="2586" spans="1:7" x14ac:dyDescent="0.3">
      <c r="A2586" s="6">
        <v>41563</v>
      </c>
      <c r="B2586" s="3">
        <v>43.9</v>
      </c>
      <c r="C2586" s="3">
        <v>44.1</v>
      </c>
      <c r="D2586" s="3">
        <v>43.9</v>
      </c>
      <c r="E2586" s="3">
        <v>44.1</v>
      </c>
      <c r="F2586" s="3">
        <v>8</v>
      </c>
      <c r="G2586" s="3">
        <v>44.1</v>
      </c>
    </row>
    <row r="2587" spans="1:7" x14ac:dyDescent="0.3">
      <c r="A2587" s="6">
        <v>41564</v>
      </c>
      <c r="B2587" s="3">
        <v>43.8</v>
      </c>
      <c r="C2587" s="3">
        <v>43.95</v>
      </c>
      <c r="D2587" s="3">
        <v>43.8</v>
      </c>
      <c r="E2587" s="3">
        <v>43.9</v>
      </c>
      <c r="F2587" s="3">
        <v>5</v>
      </c>
      <c r="G2587" s="3">
        <v>43.9</v>
      </c>
    </row>
    <row r="2588" spans="1:7" x14ac:dyDescent="0.3">
      <c r="A2588" s="6">
        <v>41565</v>
      </c>
      <c r="B2588" s="3">
        <v>43.7</v>
      </c>
      <c r="C2588" s="3">
        <v>43.7</v>
      </c>
      <c r="D2588" s="3">
        <v>43.45</v>
      </c>
      <c r="E2588" s="3">
        <v>43.45</v>
      </c>
      <c r="F2588" s="3">
        <v>10</v>
      </c>
      <c r="G2588" s="3">
        <v>43.45</v>
      </c>
    </row>
    <row r="2589" spans="1:7" x14ac:dyDescent="0.3">
      <c r="A2589" s="6">
        <v>41568</v>
      </c>
      <c r="B2589" s="3">
        <v>43</v>
      </c>
      <c r="C2589" s="3">
        <v>43</v>
      </c>
      <c r="D2589" s="3">
        <v>42.6</v>
      </c>
      <c r="E2589" s="3">
        <v>42.6</v>
      </c>
      <c r="F2589" s="3">
        <v>20</v>
      </c>
      <c r="G2589" s="3">
        <v>42.6</v>
      </c>
    </row>
    <row r="2590" spans="1:7" x14ac:dyDescent="0.3">
      <c r="A2590" s="6">
        <v>41569</v>
      </c>
      <c r="B2590" s="3">
        <v>42.6</v>
      </c>
      <c r="C2590" s="3">
        <v>42.9</v>
      </c>
      <c r="D2590" s="3">
        <v>42.6</v>
      </c>
      <c r="E2590" s="3">
        <v>42.7</v>
      </c>
      <c r="F2590" s="3">
        <v>25</v>
      </c>
      <c r="G2590" s="3">
        <v>42.8</v>
      </c>
    </row>
    <row r="2591" spans="1:7" x14ac:dyDescent="0.3">
      <c r="A2591" s="6">
        <v>41570</v>
      </c>
      <c r="B2591" s="3">
        <v>42.3</v>
      </c>
      <c r="C2591" s="3">
        <v>42.35</v>
      </c>
      <c r="D2591" s="3">
        <v>42.2</v>
      </c>
      <c r="E2591" s="3">
        <v>42.35</v>
      </c>
      <c r="F2591" s="3">
        <v>22</v>
      </c>
      <c r="G2591" s="3">
        <v>42.35</v>
      </c>
    </row>
    <row r="2592" spans="1:7" x14ac:dyDescent="0.3">
      <c r="A2592" s="6">
        <v>41571</v>
      </c>
      <c r="B2592" s="3">
        <v>41.8</v>
      </c>
      <c r="C2592" s="3">
        <v>41.8</v>
      </c>
      <c r="D2592" s="3">
        <v>41.35</v>
      </c>
      <c r="E2592" s="3">
        <v>41.35</v>
      </c>
      <c r="F2592" s="3">
        <v>55</v>
      </c>
      <c r="G2592" s="3">
        <v>41.35</v>
      </c>
    </row>
    <row r="2593" spans="1:7" x14ac:dyDescent="0.3">
      <c r="A2593" s="6">
        <v>41572</v>
      </c>
      <c r="B2593" s="3">
        <v>41.4</v>
      </c>
      <c r="C2593" s="3">
        <v>41.6</v>
      </c>
      <c r="D2593" s="3">
        <v>41.4</v>
      </c>
      <c r="E2593" s="3">
        <v>41.6</v>
      </c>
      <c r="F2593" s="3">
        <v>17</v>
      </c>
      <c r="G2593" s="3">
        <v>41.65</v>
      </c>
    </row>
    <row r="2594" spans="1:7" x14ac:dyDescent="0.3">
      <c r="A2594" s="6">
        <v>41575</v>
      </c>
      <c r="B2594" s="3">
        <v>41.2</v>
      </c>
      <c r="C2594" s="3">
        <v>41.6</v>
      </c>
      <c r="D2594" s="3">
        <v>41.2</v>
      </c>
      <c r="E2594" s="3">
        <v>41.5</v>
      </c>
      <c r="F2594" s="3">
        <v>35</v>
      </c>
      <c r="G2594" s="3">
        <v>41.5</v>
      </c>
    </row>
    <row r="2595" spans="1:7" x14ac:dyDescent="0.3">
      <c r="A2595" s="6">
        <v>41576</v>
      </c>
      <c r="B2595" s="3">
        <v>41.5</v>
      </c>
      <c r="C2595" s="3">
        <v>41.5</v>
      </c>
      <c r="D2595" s="3">
        <v>41</v>
      </c>
      <c r="E2595" s="3">
        <v>41.15</v>
      </c>
      <c r="F2595" s="3">
        <v>142</v>
      </c>
      <c r="G2595" s="3">
        <v>41.15</v>
      </c>
    </row>
    <row r="2596" spans="1:7" x14ac:dyDescent="0.3">
      <c r="A2596" s="6">
        <v>41577</v>
      </c>
      <c r="B2596" s="3">
        <v>41.25</v>
      </c>
      <c r="C2596" s="3">
        <v>41.25</v>
      </c>
      <c r="D2596" s="3">
        <v>40.6</v>
      </c>
      <c r="E2596" s="3">
        <v>40.6</v>
      </c>
      <c r="F2596" s="3">
        <v>60</v>
      </c>
      <c r="G2596" s="3">
        <v>40.6</v>
      </c>
    </row>
    <row r="2597" spans="1:7" x14ac:dyDescent="0.3">
      <c r="A2597" s="6">
        <v>41578</v>
      </c>
      <c r="B2597" s="3">
        <v>40.299999999999997</v>
      </c>
      <c r="C2597" s="3">
        <v>40.299999999999997</v>
      </c>
      <c r="D2597" s="3">
        <v>40</v>
      </c>
      <c r="E2597" s="3">
        <v>40.25</v>
      </c>
      <c r="F2597" s="3">
        <v>90</v>
      </c>
      <c r="G2597" s="3">
        <v>40.25</v>
      </c>
    </row>
    <row r="2598" spans="1:7" x14ac:dyDescent="0.3">
      <c r="A2598" s="6">
        <v>41579</v>
      </c>
      <c r="B2598" s="3">
        <v>37.4</v>
      </c>
      <c r="C2598" s="3">
        <v>37.5</v>
      </c>
      <c r="D2598" s="3">
        <v>37.35</v>
      </c>
      <c r="E2598" s="3">
        <v>37.5</v>
      </c>
      <c r="F2598" s="3">
        <v>5</v>
      </c>
      <c r="G2598" s="3">
        <v>37.5</v>
      </c>
    </row>
    <row r="2599" spans="1:7" x14ac:dyDescent="0.3">
      <c r="A2599" s="6">
        <v>41582</v>
      </c>
      <c r="B2599" s="3">
        <v>38.75</v>
      </c>
      <c r="C2599" s="3">
        <v>38.75</v>
      </c>
      <c r="D2599" s="3">
        <v>38.6</v>
      </c>
      <c r="E2599" s="3">
        <v>38.75</v>
      </c>
      <c r="F2599" s="3">
        <v>17</v>
      </c>
      <c r="G2599" s="3">
        <v>38.549999999999997</v>
      </c>
    </row>
    <row r="2600" spans="1:7" x14ac:dyDescent="0.3">
      <c r="A2600" s="6">
        <v>41583</v>
      </c>
      <c r="B2600" s="3">
        <v>39</v>
      </c>
      <c r="C2600" s="3">
        <v>39.15</v>
      </c>
      <c r="D2600" s="3">
        <v>39</v>
      </c>
      <c r="E2600" s="3">
        <v>39.15</v>
      </c>
      <c r="F2600" s="3">
        <v>60</v>
      </c>
      <c r="G2600" s="3">
        <v>39.15</v>
      </c>
    </row>
    <row r="2601" spans="1:7" x14ac:dyDescent="0.3">
      <c r="A2601" s="6">
        <v>41584</v>
      </c>
      <c r="B2601" s="3">
        <v>38.6</v>
      </c>
      <c r="C2601" s="3">
        <v>38.6</v>
      </c>
      <c r="D2601" s="3">
        <v>38.6</v>
      </c>
      <c r="E2601" s="3">
        <v>38.6</v>
      </c>
      <c r="F2601" s="3">
        <v>6</v>
      </c>
      <c r="G2601" s="3">
        <v>38.6</v>
      </c>
    </row>
    <row r="2602" spans="1:7" x14ac:dyDescent="0.3">
      <c r="A2602" s="6">
        <v>41585</v>
      </c>
      <c r="B2602" s="3">
        <v>38.1</v>
      </c>
      <c r="C2602" s="3">
        <v>38.1</v>
      </c>
      <c r="D2602" s="3">
        <v>37.950000000000003</v>
      </c>
      <c r="E2602" s="3">
        <v>38.1</v>
      </c>
      <c r="F2602" s="3">
        <v>13</v>
      </c>
      <c r="G2602" s="3">
        <v>38.299999999999997</v>
      </c>
    </row>
    <row r="2603" spans="1:7" x14ac:dyDescent="0.3">
      <c r="A2603" s="6">
        <v>41586</v>
      </c>
      <c r="B2603" s="3">
        <v>38.950000000000003</v>
      </c>
      <c r="C2603" s="3">
        <v>38.950000000000003</v>
      </c>
      <c r="D2603" s="3">
        <v>38.85</v>
      </c>
      <c r="E2603" s="3">
        <v>38.85</v>
      </c>
      <c r="F2603" s="3">
        <v>11</v>
      </c>
      <c r="G2603" s="3">
        <v>38.85</v>
      </c>
    </row>
    <row r="2604" spans="1:7" x14ac:dyDescent="0.3">
      <c r="A2604" s="6">
        <v>41589</v>
      </c>
      <c r="B2604" s="3">
        <v>39.200000000000003</v>
      </c>
      <c r="C2604" s="3">
        <v>39.25</v>
      </c>
      <c r="D2604" s="3">
        <v>39.200000000000003</v>
      </c>
      <c r="E2604" s="3">
        <v>39.25</v>
      </c>
      <c r="F2604" s="3">
        <v>35</v>
      </c>
      <c r="G2604" s="3">
        <v>39.25</v>
      </c>
    </row>
    <row r="2605" spans="1:7" x14ac:dyDescent="0.3">
      <c r="A2605" s="6">
        <v>41590</v>
      </c>
      <c r="B2605" s="3">
        <v>39.85</v>
      </c>
      <c r="C2605" s="3">
        <v>39.85</v>
      </c>
      <c r="D2605" s="3">
        <v>39.5</v>
      </c>
      <c r="E2605" s="3">
        <v>39.6</v>
      </c>
      <c r="F2605" s="3">
        <v>37</v>
      </c>
      <c r="G2605" s="3">
        <v>39.6</v>
      </c>
    </row>
    <row r="2606" spans="1:7" x14ac:dyDescent="0.3">
      <c r="A2606" s="6">
        <v>41591</v>
      </c>
      <c r="B2606" s="3">
        <v>39.700000000000003</v>
      </c>
      <c r="C2606" s="3">
        <v>39.799999999999997</v>
      </c>
      <c r="D2606" s="3">
        <v>39.700000000000003</v>
      </c>
      <c r="E2606" s="3">
        <v>39.799999999999997</v>
      </c>
      <c r="F2606" s="3">
        <v>21</v>
      </c>
      <c r="G2606" s="3">
        <v>39.799999999999997</v>
      </c>
    </row>
    <row r="2607" spans="1:7" x14ac:dyDescent="0.3">
      <c r="A2607" s="6">
        <v>41592</v>
      </c>
      <c r="B2607" s="3">
        <v>40.1</v>
      </c>
      <c r="C2607" s="3">
        <v>40.200000000000003</v>
      </c>
      <c r="D2607" s="3">
        <v>40.1</v>
      </c>
      <c r="E2607" s="3">
        <v>40.200000000000003</v>
      </c>
      <c r="F2607" s="3">
        <v>16</v>
      </c>
      <c r="G2607" s="3">
        <v>40.200000000000003</v>
      </c>
    </row>
    <row r="2608" spans="1:7" x14ac:dyDescent="0.3">
      <c r="A2608" s="6">
        <v>41593</v>
      </c>
      <c r="B2608" s="3">
        <v>40.4</v>
      </c>
      <c r="C2608" s="3">
        <v>40.4</v>
      </c>
      <c r="D2608" s="3">
        <v>40.1</v>
      </c>
      <c r="E2608" s="3">
        <v>40.1</v>
      </c>
      <c r="F2608" s="3">
        <v>10</v>
      </c>
      <c r="G2608" s="3">
        <v>39.93</v>
      </c>
    </row>
    <row r="2609" spans="1:7" x14ac:dyDescent="0.3">
      <c r="A2609" s="6">
        <v>41596</v>
      </c>
      <c r="B2609" s="3">
        <v>40.6</v>
      </c>
      <c r="C2609" s="3">
        <v>40.6</v>
      </c>
      <c r="D2609" s="3">
        <v>40.6</v>
      </c>
      <c r="E2609" s="3">
        <v>40.6</v>
      </c>
      <c r="F2609" s="3">
        <v>5</v>
      </c>
      <c r="G2609" s="3">
        <v>40.5</v>
      </c>
    </row>
    <row r="2610" spans="1:7" x14ac:dyDescent="0.3">
      <c r="A2610" s="6">
        <v>41597</v>
      </c>
      <c r="B2610" s="3">
        <v>40.5</v>
      </c>
      <c r="C2610" s="3">
        <v>40.5</v>
      </c>
      <c r="D2610" s="3">
        <v>40.299999999999997</v>
      </c>
      <c r="E2610" s="3">
        <v>40.299999999999997</v>
      </c>
      <c r="F2610" s="3">
        <v>14</v>
      </c>
      <c r="G2610" s="3">
        <v>40.299999999999997</v>
      </c>
    </row>
    <row r="2611" spans="1:7" x14ac:dyDescent="0.3">
      <c r="A2611" s="6">
        <v>41598</v>
      </c>
      <c r="B2611" s="3">
        <v>39</v>
      </c>
      <c r="C2611" s="3">
        <v>39.130000000000003</v>
      </c>
      <c r="D2611" s="3">
        <v>38.700000000000003</v>
      </c>
      <c r="E2611" s="3">
        <v>38.799999999999997</v>
      </c>
      <c r="F2611" s="3">
        <v>25</v>
      </c>
      <c r="G2611" s="3">
        <v>38.979999999999997</v>
      </c>
    </row>
    <row r="2612" spans="1:7" x14ac:dyDescent="0.3">
      <c r="A2612" s="6">
        <v>41599</v>
      </c>
      <c r="B2612" s="3">
        <v>38.700000000000003</v>
      </c>
      <c r="C2612" s="3">
        <v>38.700000000000003</v>
      </c>
      <c r="D2612" s="3">
        <v>38.450000000000003</v>
      </c>
      <c r="E2612" s="3">
        <v>38.450000000000003</v>
      </c>
      <c r="F2612" s="3">
        <v>13</v>
      </c>
      <c r="G2612" s="3">
        <v>38.450000000000003</v>
      </c>
    </row>
    <row r="2613" spans="1:7" x14ac:dyDescent="0.3">
      <c r="A2613" s="6">
        <v>41600</v>
      </c>
      <c r="B2613" s="3">
        <v>38.450000000000003</v>
      </c>
      <c r="C2613" s="3">
        <v>38.450000000000003</v>
      </c>
      <c r="D2613" s="3">
        <v>38.450000000000003</v>
      </c>
      <c r="E2613" s="3">
        <v>38.450000000000003</v>
      </c>
      <c r="F2613" s="3">
        <v>10</v>
      </c>
      <c r="G2613" s="3">
        <v>38.75</v>
      </c>
    </row>
    <row r="2614" spans="1:7" x14ac:dyDescent="0.3">
      <c r="A2614" s="6">
        <v>41603</v>
      </c>
      <c r="B2614" s="3">
        <v>38.200000000000003</v>
      </c>
      <c r="C2614" s="3">
        <v>38.200000000000003</v>
      </c>
      <c r="D2614" s="3">
        <v>38</v>
      </c>
      <c r="E2614" s="3">
        <v>38</v>
      </c>
      <c r="F2614" s="3">
        <v>23</v>
      </c>
      <c r="G2614" s="3">
        <v>38</v>
      </c>
    </row>
    <row r="2615" spans="1:7" x14ac:dyDescent="0.3">
      <c r="A2615" s="6">
        <v>41604</v>
      </c>
      <c r="B2615" s="3">
        <v>38</v>
      </c>
      <c r="C2615" s="3">
        <v>38.1</v>
      </c>
      <c r="D2615" s="3">
        <v>37.75</v>
      </c>
      <c r="E2615" s="3">
        <v>37.9</v>
      </c>
      <c r="F2615" s="3">
        <v>47</v>
      </c>
      <c r="G2615" s="3">
        <v>37.9</v>
      </c>
    </row>
    <row r="2616" spans="1:7" x14ac:dyDescent="0.3">
      <c r="A2616" s="6">
        <v>41605</v>
      </c>
      <c r="B2616" s="3">
        <v>37.9</v>
      </c>
      <c r="C2616" s="3">
        <v>38</v>
      </c>
      <c r="D2616" s="3">
        <v>37.85</v>
      </c>
      <c r="E2616" s="3">
        <v>37.9</v>
      </c>
      <c r="F2616" s="3">
        <v>25</v>
      </c>
      <c r="G2616" s="3">
        <v>38.049999999999997</v>
      </c>
    </row>
    <row r="2617" spans="1:7" x14ac:dyDescent="0.3">
      <c r="A2617" s="6">
        <v>41606</v>
      </c>
      <c r="B2617" s="3">
        <v>37.549999999999997</v>
      </c>
      <c r="C2617" s="3">
        <v>37.549999999999997</v>
      </c>
      <c r="D2617" s="3">
        <v>37.4</v>
      </c>
      <c r="E2617" s="3">
        <v>37.5</v>
      </c>
      <c r="F2617" s="3">
        <v>42</v>
      </c>
      <c r="G2617" s="3">
        <v>37.5</v>
      </c>
    </row>
    <row r="2618" spans="1:7" x14ac:dyDescent="0.3">
      <c r="A2618" s="6">
        <v>41607</v>
      </c>
      <c r="B2618" s="3">
        <v>37.83</v>
      </c>
      <c r="C2618" s="3">
        <v>37.9</v>
      </c>
      <c r="D2618" s="3">
        <v>37.4</v>
      </c>
      <c r="E2618" s="3">
        <v>37.4</v>
      </c>
      <c r="F2618" s="3">
        <v>35</v>
      </c>
      <c r="G2618" s="3">
        <v>37.4</v>
      </c>
    </row>
    <row r="2619" spans="1:7" x14ac:dyDescent="0.3">
      <c r="A2619" s="6">
        <v>41610</v>
      </c>
      <c r="B2619" s="3">
        <v>36.4</v>
      </c>
      <c r="C2619" s="3">
        <v>36.4</v>
      </c>
      <c r="D2619" s="3">
        <v>36.4</v>
      </c>
      <c r="E2619" s="3">
        <v>36.4</v>
      </c>
      <c r="F2619" s="3">
        <v>5</v>
      </c>
      <c r="G2619" s="3">
        <v>36.4</v>
      </c>
    </row>
    <row r="2620" spans="1:7" x14ac:dyDescent="0.3">
      <c r="A2620" s="6">
        <v>41611</v>
      </c>
      <c r="B2620" s="3">
        <v>37</v>
      </c>
      <c r="C2620" s="3">
        <v>37</v>
      </c>
      <c r="D2620" s="3">
        <v>36.700000000000003</v>
      </c>
      <c r="E2620" s="3">
        <v>36.75</v>
      </c>
      <c r="F2620" s="3">
        <v>40</v>
      </c>
      <c r="G2620" s="3">
        <v>36.93</v>
      </c>
    </row>
    <row r="2621" spans="1:7" x14ac:dyDescent="0.3">
      <c r="A2621" s="6">
        <v>41612</v>
      </c>
      <c r="B2621" s="3">
        <v>36.25</v>
      </c>
      <c r="C2621" s="3">
        <v>36.4</v>
      </c>
      <c r="D2621" s="3">
        <v>36.25</v>
      </c>
      <c r="E2621" s="3">
        <v>36.4</v>
      </c>
      <c r="F2621" s="3">
        <v>5</v>
      </c>
      <c r="G2621" s="3">
        <v>36.4</v>
      </c>
    </row>
    <row r="2622" spans="1:7" x14ac:dyDescent="0.3">
      <c r="A2622" s="6">
        <v>41613</v>
      </c>
      <c r="B2622" s="3">
        <v>36.4</v>
      </c>
      <c r="C2622" s="3">
        <v>36.450000000000003</v>
      </c>
      <c r="D2622" s="3">
        <v>36.4</v>
      </c>
      <c r="E2622" s="3">
        <v>36.4</v>
      </c>
      <c r="F2622" s="3">
        <v>11</v>
      </c>
      <c r="G2622" s="3">
        <v>36.24</v>
      </c>
    </row>
    <row r="2623" spans="1:7" x14ac:dyDescent="0.3">
      <c r="A2623" s="6">
        <v>41614</v>
      </c>
      <c r="B2623" s="3">
        <v>35.85</v>
      </c>
      <c r="C2623" s="3">
        <v>35.85</v>
      </c>
      <c r="D2623" s="3">
        <v>35.5</v>
      </c>
      <c r="E2623" s="3">
        <v>35.5</v>
      </c>
      <c r="F2623" s="3">
        <v>27</v>
      </c>
      <c r="G2623" s="3">
        <v>35.5</v>
      </c>
    </row>
    <row r="2624" spans="1:7" x14ac:dyDescent="0.3">
      <c r="A2624" s="6">
        <v>41617</v>
      </c>
      <c r="B2624" s="3">
        <v>35</v>
      </c>
      <c r="C2624" s="3">
        <v>35</v>
      </c>
      <c r="D2624" s="3">
        <v>34.75</v>
      </c>
      <c r="E2624" s="3">
        <v>34.85</v>
      </c>
      <c r="F2624" s="3">
        <v>46</v>
      </c>
      <c r="G2624" s="3">
        <v>34.85</v>
      </c>
    </row>
    <row r="2625" spans="1:7" x14ac:dyDescent="0.3">
      <c r="A2625" s="6">
        <v>41618</v>
      </c>
      <c r="B2625" s="3">
        <v>34.6</v>
      </c>
      <c r="C2625" s="3">
        <v>34.6</v>
      </c>
      <c r="D2625" s="3">
        <v>34.54</v>
      </c>
      <c r="E2625" s="3">
        <v>34.54</v>
      </c>
      <c r="F2625" s="3">
        <v>13</v>
      </c>
      <c r="G2625" s="3">
        <v>34.200000000000003</v>
      </c>
    </row>
    <row r="2626" spans="1:7" x14ac:dyDescent="0.3">
      <c r="A2626" s="6">
        <v>41619</v>
      </c>
      <c r="B2626" s="3">
        <v>33.450000000000003</v>
      </c>
      <c r="C2626" s="3">
        <v>33.450000000000003</v>
      </c>
      <c r="D2626" s="3">
        <v>33.299999999999997</v>
      </c>
      <c r="E2626" s="3">
        <v>33.4</v>
      </c>
      <c r="F2626" s="3">
        <v>20</v>
      </c>
      <c r="G2626" s="3">
        <v>33.4</v>
      </c>
    </row>
    <row r="2627" spans="1:7" x14ac:dyDescent="0.3">
      <c r="A2627" s="6">
        <v>41620</v>
      </c>
      <c r="B2627" s="3">
        <v>32.700000000000003</v>
      </c>
      <c r="C2627" s="3">
        <v>32.85</v>
      </c>
      <c r="D2627" s="3">
        <v>32.700000000000003</v>
      </c>
      <c r="E2627" s="3">
        <v>32.75</v>
      </c>
      <c r="F2627" s="3">
        <v>25</v>
      </c>
      <c r="G2627" s="3">
        <v>32.75</v>
      </c>
    </row>
    <row r="2628" spans="1:7" x14ac:dyDescent="0.3">
      <c r="A2628" s="6">
        <v>41621</v>
      </c>
      <c r="B2628" s="3">
        <v>32.5</v>
      </c>
      <c r="C2628" s="3">
        <v>32.6</v>
      </c>
      <c r="D2628" s="3">
        <v>32.450000000000003</v>
      </c>
      <c r="E2628" s="3">
        <v>32.450000000000003</v>
      </c>
      <c r="F2628" s="3">
        <v>26</v>
      </c>
      <c r="G2628" s="3">
        <v>32.450000000000003</v>
      </c>
    </row>
    <row r="2629" spans="1:7" x14ac:dyDescent="0.3">
      <c r="A2629" s="6">
        <v>41624</v>
      </c>
      <c r="B2629" s="3">
        <v>32.15</v>
      </c>
      <c r="C2629" s="3">
        <v>33.340000000000003</v>
      </c>
      <c r="D2629" s="3">
        <v>32.15</v>
      </c>
      <c r="E2629" s="3">
        <v>33.340000000000003</v>
      </c>
      <c r="F2629" s="3">
        <v>22</v>
      </c>
      <c r="G2629" s="3">
        <v>33.049999999999997</v>
      </c>
    </row>
    <row r="2630" spans="1:7" x14ac:dyDescent="0.3">
      <c r="A2630" s="6">
        <v>41625</v>
      </c>
      <c r="B2630" s="3">
        <v>33.5</v>
      </c>
      <c r="C2630" s="3">
        <v>33.5</v>
      </c>
      <c r="D2630" s="3">
        <v>33</v>
      </c>
      <c r="E2630" s="3">
        <v>33.049999999999997</v>
      </c>
      <c r="F2630" s="3">
        <v>22</v>
      </c>
      <c r="G2630" s="3">
        <v>32.78</v>
      </c>
    </row>
    <row r="2631" spans="1:7" x14ac:dyDescent="0.3">
      <c r="A2631" s="6">
        <v>41626</v>
      </c>
      <c r="B2631" s="3">
        <v>32.6</v>
      </c>
      <c r="C2631" s="3">
        <v>32.6</v>
      </c>
      <c r="D2631" s="3">
        <v>32.4</v>
      </c>
      <c r="E2631" s="3">
        <v>32.4</v>
      </c>
      <c r="F2631" s="3">
        <v>19</v>
      </c>
      <c r="G2631" s="3">
        <v>32.119999999999997</v>
      </c>
    </row>
    <row r="2632" spans="1:7" x14ac:dyDescent="0.3">
      <c r="A2632" s="6">
        <v>41627</v>
      </c>
      <c r="B2632" s="3">
        <v>32.25</v>
      </c>
      <c r="C2632" s="3">
        <v>32.35</v>
      </c>
      <c r="D2632" s="3">
        <v>32</v>
      </c>
      <c r="E2632" s="3">
        <v>32.200000000000003</v>
      </c>
      <c r="F2632" s="3">
        <v>32</v>
      </c>
      <c r="G2632" s="3">
        <v>32.200000000000003</v>
      </c>
    </row>
    <row r="2633" spans="1:7" x14ac:dyDescent="0.3">
      <c r="A2633" s="6">
        <v>41628</v>
      </c>
      <c r="B2633" s="3">
        <v>31.9</v>
      </c>
      <c r="C2633" s="3">
        <v>32.15</v>
      </c>
      <c r="D2633" s="3">
        <v>31.9</v>
      </c>
      <c r="E2633" s="3">
        <v>32.049999999999997</v>
      </c>
      <c r="F2633" s="3">
        <v>17</v>
      </c>
      <c r="G2633" s="3">
        <v>32.049999999999997</v>
      </c>
    </row>
    <row r="2634" spans="1:7" x14ac:dyDescent="0.3">
      <c r="A2634" s="6">
        <v>41631</v>
      </c>
      <c r="B2634" s="3">
        <v>32.01</v>
      </c>
      <c r="C2634" s="3">
        <v>32.01</v>
      </c>
      <c r="D2634" s="3">
        <v>32.01</v>
      </c>
      <c r="E2634" s="3">
        <v>32.01</v>
      </c>
      <c r="F2634" s="3">
        <v>0</v>
      </c>
      <c r="G2634" s="3">
        <v>32.01</v>
      </c>
    </row>
    <row r="2635" spans="1:7" x14ac:dyDescent="0.3">
      <c r="A2635" s="6">
        <v>41635</v>
      </c>
      <c r="B2635" s="3">
        <v>32.299999999999997</v>
      </c>
      <c r="C2635" s="3">
        <v>32.299999999999997</v>
      </c>
      <c r="D2635" s="3">
        <v>32.299999999999997</v>
      </c>
      <c r="E2635" s="3">
        <v>32.299999999999997</v>
      </c>
      <c r="F2635" s="3">
        <v>6</v>
      </c>
      <c r="G2635" s="3">
        <v>32.299999999999997</v>
      </c>
    </row>
    <row r="2636" spans="1:7" x14ac:dyDescent="0.3">
      <c r="A2636" s="6">
        <v>41638</v>
      </c>
      <c r="B2636" s="3">
        <v>31.8</v>
      </c>
      <c r="C2636" s="3">
        <v>31.8</v>
      </c>
      <c r="D2636" s="3">
        <v>31.3</v>
      </c>
      <c r="E2636" s="3">
        <v>31.3</v>
      </c>
      <c r="F2636" s="3">
        <v>11</v>
      </c>
      <c r="G2636" s="3">
        <v>31.3</v>
      </c>
    </row>
    <row r="2637" spans="1:7" x14ac:dyDescent="0.3">
      <c r="A2637" s="6">
        <v>41641</v>
      </c>
      <c r="B2637" s="3">
        <v>27.9</v>
      </c>
      <c r="C2637" s="3">
        <v>28</v>
      </c>
      <c r="D2637" s="3">
        <v>27.85</v>
      </c>
      <c r="E2637" s="3">
        <v>28</v>
      </c>
      <c r="F2637" s="3">
        <v>6</v>
      </c>
      <c r="G2637" s="3">
        <v>27.58</v>
      </c>
    </row>
    <row r="2638" spans="1:7" x14ac:dyDescent="0.3">
      <c r="A2638" s="6">
        <v>41642</v>
      </c>
      <c r="B2638" s="3">
        <v>28.4</v>
      </c>
      <c r="C2638" s="3">
        <v>28.55</v>
      </c>
      <c r="D2638" s="3">
        <v>28.4</v>
      </c>
      <c r="E2638" s="3">
        <v>28.55</v>
      </c>
      <c r="F2638" s="3">
        <v>20</v>
      </c>
      <c r="G2638" s="3">
        <v>28.47</v>
      </c>
    </row>
    <row r="2639" spans="1:7" x14ac:dyDescent="0.3">
      <c r="A2639" s="6">
        <v>41645</v>
      </c>
      <c r="B2639" s="3">
        <v>29.15</v>
      </c>
      <c r="C2639" s="3">
        <v>29.15</v>
      </c>
      <c r="D2639" s="3">
        <v>29.15</v>
      </c>
      <c r="E2639" s="3">
        <v>29.15</v>
      </c>
      <c r="F2639" s="3">
        <v>8</v>
      </c>
      <c r="G2639" s="3">
        <v>29.15</v>
      </c>
    </row>
    <row r="2640" spans="1:7" x14ac:dyDescent="0.3">
      <c r="A2640" s="6">
        <v>41646</v>
      </c>
      <c r="B2640" s="3">
        <v>29.25</v>
      </c>
      <c r="C2640" s="3">
        <v>29.5</v>
      </c>
      <c r="D2640" s="3">
        <v>29.25</v>
      </c>
      <c r="E2640" s="3">
        <v>29.5</v>
      </c>
      <c r="F2640" s="3">
        <v>20</v>
      </c>
      <c r="G2640" s="3">
        <v>29.5</v>
      </c>
    </row>
    <row r="2641" spans="1:7" x14ac:dyDescent="0.3">
      <c r="A2641" s="6">
        <v>41647</v>
      </c>
      <c r="B2641" s="3">
        <v>30.2</v>
      </c>
      <c r="C2641" s="3">
        <v>30.4</v>
      </c>
      <c r="D2641" s="3">
        <v>30.1</v>
      </c>
      <c r="E2641" s="3">
        <v>30.3</v>
      </c>
      <c r="F2641" s="3">
        <v>82</v>
      </c>
      <c r="G2641" s="3">
        <v>30.3</v>
      </c>
    </row>
    <row r="2642" spans="1:7" x14ac:dyDescent="0.3">
      <c r="A2642" s="6">
        <v>41648</v>
      </c>
      <c r="B2642" s="3">
        <v>30.7</v>
      </c>
      <c r="C2642" s="3">
        <v>30.75</v>
      </c>
      <c r="D2642" s="3">
        <v>30.2</v>
      </c>
      <c r="E2642" s="3">
        <v>30.2</v>
      </c>
      <c r="F2642" s="3">
        <v>76</v>
      </c>
      <c r="G2642" s="3">
        <v>30.25</v>
      </c>
    </row>
    <row r="2643" spans="1:7" x14ac:dyDescent="0.3">
      <c r="A2643" s="6">
        <v>41649</v>
      </c>
      <c r="B2643" s="3">
        <v>29.95</v>
      </c>
      <c r="C2643" s="3">
        <v>29.95</v>
      </c>
      <c r="D2643" s="3">
        <v>29.45</v>
      </c>
      <c r="E2643" s="3">
        <v>29.45</v>
      </c>
      <c r="F2643" s="3">
        <v>13</v>
      </c>
      <c r="G2643" s="3">
        <v>29.45</v>
      </c>
    </row>
    <row r="2644" spans="1:7" x14ac:dyDescent="0.3">
      <c r="A2644" s="6">
        <v>41652</v>
      </c>
      <c r="B2644" s="3">
        <v>29.6</v>
      </c>
      <c r="C2644" s="3">
        <v>29.6</v>
      </c>
      <c r="D2644" s="3">
        <v>29.25</v>
      </c>
      <c r="E2644" s="3">
        <v>29.4</v>
      </c>
      <c r="F2644" s="3">
        <v>20</v>
      </c>
      <c r="G2644" s="3">
        <v>29.18</v>
      </c>
    </row>
    <row r="2645" spans="1:7" x14ac:dyDescent="0.3">
      <c r="A2645" s="6">
        <v>41653</v>
      </c>
      <c r="B2645" s="3">
        <v>29.95</v>
      </c>
      <c r="C2645" s="3">
        <v>29.95</v>
      </c>
      <c r="D2645" s="3">
        <v>29.9</v>
      </c>
      <c r="E2645" s="3">
        <v>29.9</v>
      </c>
      <c r="F2645" s="3">
        <v>17</v>
      </c>
      <c r="G2645" s="3">
        <v>29.9</v>
      </c>
    </row>
    <row r="2646" spans="1:7" x14ac:dyDescent="0.3">
      <c r="A2646" s="6">
        <v>41654</v>
      </c>
      <c r="B2646" s="3">
        <v>29.75</v>
      </c>
      <c r="C2646" s="3">
        <v>29.75</v>
      </c>
      <c r="D2646" s="3">
        <v>29.6</v>
      </c>
      <c r="E2646" s="3">
        <v>29.6</v>
      </c>
      <c r="F2646" s="3">
        <v>8</v>
      </c>
      <c r="G2646" s="3">
        <v>29.6</v>
      </c>
    </row>
    <row r="2647" spans="1:7" x14ac:dyDescent="0.3">
      <c r="A2647" s="6">
        <v>41655</v>
      </c>
      <c r="B2647" s="3">
        <v>30.1</v>
      </c>
      <c r="C2647" s="3">
        <v>30.6</v>
      </c>
      <c r="D2647" s="3">
        <v>30.1</v>
      </c>
      <c r="E2647" s="3">
        <v>30.6</v>
      </c>
      <c r="F2647" s="3">
        <v>131</v>
      </c>
      <c r="G2647" s="3">
        <v>30.6</v>
      </c>
    </row>
    <row r="2648" spans="1:7" x14ac:dyDescent="0.3">
      <c r="A2648" s="6">
        <v>41656</v>
      </c>
      <c r="B2648" s="3">
        <v>31</v>
      </c>
      <c r="C2648" s="3">
        <v>31</v>
      </c>
      <c r="D2648" s="3">
        <v>31</v>
      </c>
      <c r="E2648" s="3">
        <v>31</v>
      </c>
      <c r="F2648" s="3">
        <v>9</v>
      </c>
      <c r="G2648" s="3">
        <v>31</v>
      </c>
    </row>
    <row r="2649" spans="1:7" x14ac:dyDescent="0.3">
      <c r="A2649" s="6">
        <v>41659</v>
      </c>
      <c r="B2649" s="3">
        <v>30.7</v>
      </c>
      <c r="C2649" s="3">
        <v>31.05</v>
      </c>
      <c r="D2649" s="3">
        <v>30.7</v>
      </c>
      <c r="E2649" s="3">
        <v>31</v>
      </c>
      <c r="F2649" s="3">
        <v>27</v>
      </c>
      <c r="G2649" s="3">
        <v>31</v>
      </c>
    </row>
    <row r="2650" spans="1:7" x14ac:dyDescent="0.3">
      <c r="A2650" s="6">
        <v>41660</v>
      </c>
      <c r="B2650" s="3">
        <v>31</v>
      </c>
      <c r="C2650" s="3">
        <v>31</v>
      </c>
      <c r="D2650" s="3">
        <v>31</v>
      </c>
      <c r="E2650" s="3">
        <v>31</v>
      </c>
      <c r="F2650" s="3">
        <v>40</v>
      </c>
      <c r="G2650" s="3">
        <v>30.9</v>
      </c>
    </row>
    <row r="2651" spans="1:7" x14ac:dyDescent="0.3">
      <c r="A2651" s="6">
        <v>41661</v>
      </c>
      <c r="B2651" s="3">
        <v>30.5</v>
      </c>
      <c r="C2651" s="3">
        <v>30.5</v>
      </c>
      <c r="D2651" s="3">
        <v>30.15</v>
      </c>
      <c r="E2651" s="3">
        <v>30.15</v>
      </c>
      <c r="F2651" s="3">
        <v>13</v>
      </c>
      <c r="G2651" s="3">
        <v>30.15</v>
      </c>
    </row>
    <row r="2652" spans="1:7" x14ac:dyDescent="0.3">
      <c r="A2652" s="6">
        <v>41662</v>
      </c>
      <c r="B2652" s="3">
        <v>30.4</v>
      </c>
      <c r="C2652" s="3">
        <v>30.85</v>
      </c>
      <c r="D2652" s="3">
        <v>30.4</v>
      </c>
      <c r="E2652" s="3">
        <v>30.65</v>
      </c>
      <c r="F2652" s="3">
        <v>72</v>
      </c>
      <c r="G2652" s="3">
        <v>30.65</v>
      </c>
    </row>
    <row r="2653" spans="1:7" x14ac:dyDescent="0.3">
      <c r="A2653" s="6">
        <v>41663</v>
      </c>
      <c r="B2653" s="3">
        <v>31</v>
      </c>
      <c r="C2653" s="3">
        <v>31.3</v>
      </c>
      <c r="D2653" s="3">
        <v>30.85</v>
      </c>
      <c r="E2653" s="3">
        <v>31.3</v>
      </c>
      <c r="F2653" s="3">
        <v>112</v>
      </c>
      <c r="G2653" s="3">
        <v>31.08</v>
      </c>
    </row>
    <row r="2654" spans="1:7" x14ac:dyDescent="0.3">
      <c r="A2654" s="6">
        <v>41666</v>
      </c>
      <c r="B2654" s="3">
        <v>30.4</v>
      </c>
      <c r="C2654" s="3">
        <v>30.4</v>
      </c>
      <c r="D2654" s="3">
        <v>29.55</v>
      </c>
      <c r="E2654" s="3">
        <v>29.55</v>
      </c>
      <c r="F2654" s="3">
        <v>19</v>
      </c>
      <c r="G2654" s="3">
        <v>29.6</v>
      </c>
    </row>
    <row r="2655" spans="1:7" x14ac:dyDescent="0.3">
      <c r="A2655" s="6">
        <v>41667</v>
      </c>
      <c r="B2655" s="3">
        <v>29</v>
      </c>
      <c r="C2655" s="3">
        <v>29.3</v>
      </c>
      <c r="D2655" s="3">
        <v>29</v>
      </c>
      <c r="E2655" s="3">
        <v>29.3</v>
      </c>
      <c r="F2655" s="3">
        <v>44</v>
      </c>
      <c r="G2655" s="3">
        <v>29.3</v>
      </c>
    </row>
    <row r="2656" spans="1:7" x14ac:dyDescent="0.3">
      <c r="A2656" s="6">
        <v>41668</v>
      </c>
      <c r="B2656" s="3">
        <v>29.3</v>
      </c>
      <c r="C2656" s="3">
        <v>29.3</v>
      </c>
      <c r="D2656" s="3">
        <v>29.15</v>
      </c>
      <c r="E2656" s="3">
        <v>29.25</v>
      </c>
      <c r="F2656" s="3">
        <v>42</v>
      </c>
      <c r="G2656" s="3">
        <v>29.25</v>
      </c>
    </row>
    <row r="2657" spans="1:7" x14ac:dyDescent="0.3">
      <c r="A2657" s="6">
        <v>41669</v>
      </c>
      <c r="B2657" s="3">
        <v>29</v>
      </c>
      <c r="C2657" s="3">
        <v>29</v>
      </c>
      <c r="D2657" s="3">
        <v>29</v>
      </c>
      <c r="E2657" s="3">
        <v>29</v>
      </c>
      <c r="F2657" s="3">
        <v>4</v>
      </c>
      <c r="G2657" s="3">
        <v>29</v>
      </c>
    </row>
    <row r="2658" spans="1:7" x14ac:dyDescent="0.3">
      <c r="A2658" s="6">
        <v>41670</v>
      </c>
      <c r="B2658" s="3">
        <v>28.6</v>
      </c>
      <c r="C2658" s="3">
        <v>28.65</v>
      </c>
      <c r="D2658" s="3">
        <v>28.6</v>
      </c>
      <c r="E2658" s="3">
        <v>28.6</v>
      </c>
      <c r="F2658" s="3">
        <v>7</v>
      </c>
      <c r="G2658" s="3">
        <v>28.6</v>
      </c>
    </row>
    <row r="2659" spans="1:7" x14ac:dyDescent="0.3">
      <c r="A2659" s="6">
        <v>41673</v>
      </c>
      <c r="B2659" s="3">
        <v>28.5</v>
      </c>
      <c r="C2659" s="3">
        <v>28.5</v>
      </c>
      <c r="D2659" s="3">
        <v>28.5</v>
      </c>
      <c r="E2659" s="3">
        <v>28.5</v>
      </c>
      <c r="F2659" s="3">
        <v>10</v>
      </c>
      <c r="G2659" s="3">
        <v>28.63</v>
      </c>
    </row>
    <row r="2660" spans="1:7" x14ac:dyDescent="0.3">
      <c r="A2660" s="6">
        <v>41674</v>
      </c>
      <c r="B2660" s="3">
        <v>28.9</v>
      </c>
      <c r="C2660" s="3">
        <v>28.9</v>
      </c>
      <c r="D2660" s="3">
        <v>28.9</v>
      </c>
      <c r="E2660" s="3">
        <v>28.9</v>
      </c>
      <c r="F2660" s="3">
        <v>2</v>
      </c>
      <c r="G2660" s="3">
        <v>29.08</v>
      </c>
    </row>
    <row r="2661" spans="1:7" x14ac:dyDescent="0.3">
      <c r="A2661" s="6">
        <v>41675</v>
      </c>
      <c r="B2661" s="3">
        <v>28.8</v>
      </c>
      <c r="C2661" s="3">
        <v>29.2</v>
      </c>
      <c r="D2661" s="3">
        <v>28.8</v>
      </c>
      <c r="E2661" s="3">
        <v>29.2</v>
      </c>
      <c r="F2661" s="3">
        <v>34</v>
      </c>
      <c r="G2661" s="3">
        <v>29.2</v>
      </c>
    </row>
    <row r="2662" spans="1:7" x14ac:dyDescent="0.3">
      <c r="A2662" s="6">
        <v>41676</v>
      </c>
      <c r="B2662" s="3">
        <v>29</v>
      </c>
      <c r="C2662" s="3">
        <v>29.5</v>
      </c>
      <c r="D2662" s="3">
        <v>29</v>
      </c>
      <c r="E2662" s="3">
        <v>29.5</v>
      </c>
      <c r="F2662" s="3">
        <v>41</v>
      </c>
      <c r="G2662" s="3">
        <v>29.5</v>
      </c>
    </row>
    <row r="2663" spans="1:7" x14ac:dyDescent="0.3">
      <c r="A2663" s="6">
        <v>41677</v>
      </c>
      <c r="B2663" s="3">
        <v>28.85</v>
      </c>
      <c r="C2663" s="3">
        <v>28.85</v>
      </c>
      <c r="D2663" s="3">
        <v>28.85</v>
      </c>
      <c r="E2663" s="3">
        <v>28.85</v>
      </c>
      <c r="F2663" s="3">
        <v>1</v>
      </c>
      <c r="G2663" s="3">
        <v>28.85</v>
      </c>
    </row>
    <row r="2664" spans="1:7" x14ac:dyDescent="0.3">
      <c r="A2664" s="6">
        <v>41680</v>
      </c>
      <c r="B2664" s="3">
        <v>29.2</v>
      </c>
      <c r="C2664" s="3">
        <v>29.2</v>
      </c>
      <c r="D2664" s="3">
        <v>29.1</v>
      </c>
      <c r="E2664" s="3">
        <v>29.1</v>
      </c>
      <c r="F2664" s="3">
        <v>17</v>
      </c>
      <c r="G2664" s="3">
        <v>28.98</v>
      </c>
    </row>
    <row r="2665" spans="1:7" x14ac:dyDescent="0.3">
      <c r="A2665" s="6">
        <v>41681</v>
      </c>
      <c r="B2665" s="3">
        <v>28.85</v>
      </c>
      <c r="C2665" s="3">
        <v>28.85</v>
      </c>
      <c r="D2665" s="3">
        <v>28.85</v>
      </c>
      <c r="E2665" s="3">
        <v>28.85</v>
      </c>
      <c r="F2665" s="3">
        <v>11</v>
      </c>
      <c r="G2665" s="3">
        <v>28.85</v>
      </c>
    </row>
    <row r="2666" spans="1:7" x14ac:dyDescent="0.3">
      <c r="A2666" s="6">
        <v>41682</v>
      </c>
      <c r="B2666" s="3">
        <v>28.9</v>
      </c>
      <c r="C2666" s="3">
        <v>28.9</v>
      </c>
      <c r="D2666" s="3">
        <v>28.7</v>
      </c>
      <c r="E2666" s="3">
        <v>28.7</v>
      </c>
      <c r="F2666" s="3">
        <v>66</v>
      </c>
      <c r="G2666" s="3">
        <v>28.7</v>
      </c>
    </row>
    <row r="2667" spans="1:7" x14ac:dyDescent="0.3">
      <c r="A2667" s="6">
        <v>41683</v>
      </c>
      <c r="B2667" s="3">
        <v>28.15</v>
      </c>
      <c r="C2667" s="3">
        <v>28.15</v>
      </c>
      <c r="D2667" s="3">
        <v>28.15</v>
      </c>
      <c r="E2667" s="3">
        <v>28.15</v>
      </c>
      <c r="F2667" s="3">
        <v>0</v>
      </c>
      <c r="G2667" s="3">
        <v>28.15</v>
      </c>
    </row>
    <row r="2668" spans="1:7" x14ac:dyDescent="0.3">
      <c r="A2668" s="6">
        <v>41684</v>
      </c>
      <c r="B2668" s="3">
        <v>27.8</v>
      </c>
      <c r="C2668" s="3">
        <v>27.95</v>
      </c>
      <c r="D2668" s="3">
        <v>27.8</v>
      </c>
      <c r="E2668" s="3">
        <v>27.95</v>
      </c>
      <c r="F2668" s="3">
        <v>15</v>
      </c>
      <c r="G2668" s="3">
        <v>27.95</v>
      </c>
    </row>
    <row r="2669" spans="1:7" x14ac:dyDescent="0.3">
      <c r="A2669" s="6">
        <v>41687</v>
      </c>
      <c r="B2669" s="3">
        <v>27.73</v>
      </c>
      <c r="C2669" s="3">
        <v>27.73</v>
      </c>
      <c r="D2669" s="3">
        <v>27.73</v>
      </c>
      <c r="E2669" s="3">
        <v>27.73</v>
      </c>
      <c r="F2669" s="3">
        <v>0</v>
      </c>
      <c r="G2669" s="3">
        <v>27.73</v>
      </c>
    </row>
    <row r="2670" spans="1:7" x14ac:dyDescent="0.3">
      <c r="A2670" s="6">
        <v>41688</v>
      </c>
      <c r="B2670" s="3">
        <v>28</v>
      </c>
      <c r="C2670" s="3">
        <v>28</v>
      </c>
      <c r="D2670" s="3">
        <v>27.98</v>
      </c>
      <c r="E2670" s="3">
        <v>27.98</v>
      </c>
      <c r="F2670" s="3">
        <v>4</v>
      </c>
      <c r="G2670" s="3">
        <v>27.98</v>
      </c>
    </row>
    <row r="2671" spans="1:7" x14ac:dyDescent="0.3">
      <c r="A2671" s="6">
        <v>41689</v>
      </c>
      <c r="B2671" s="3">
        <v>28.4</v>
      </c>
      <c r="C2671" s="3">
        <v>28.4</v>
      </c>
      <c r="D2671" s="3">
        <v>28.15</v>
      </c>
      <c r="E2671" s="3">
        <v>28.15</v>
      </c>
      <c r="F2671" s="3">
        <v>21</v>
      </c>
      <c r="G2671" s="3">
        <v>28.15</v>
      </c>
    </row>
    <row r="2672" spans="1:7" x14ac:dyDescent="0.3">
      <c r="A2672" s="6">
        <v>41690</v>
      </c>
      <c r="B2672" s="3">
        <v>27.85</v>
      </c>
      <c r="C2672" s="3">
        <v>27.85</v>
      </c>
      <c r="D2672" s="3">
        <v>27.85</v>
      </c>
      <c r="E2672" s="3">
        <v>27.85</v>
      </c>
      <c r="F2672" s="3">
        <v>5</v>
      </c>
      <c r="G2672" s="3">
        <v>27.85</v>
      </c>
    </row>
    <row r="2673" spans="1:7" x14ac:dyDescent="0.3">
      <c r="A2673" s="6">
        <v>41691</v>
      </c>
      <c r="B2673" s="3">
        <v>27.55</v>
      </c>
      <c r="C2673" s="3">
        <v>27.55</v>
      </c>
      <c r="D2673" s="3">
        <v>27.55</v>
      </c>
      <c r="E2673" s="3">
        <v>27.55</v>
      </c>
      <c r="F2673" s="3">
        <v>5</v>
      </c>
      <c r="G2673" s="3">
        <v>27.55</v>
      </c>
    </row>
    <row r="2674" spans="1:7" x14ac:dyDescent="0.3">
      <c r="A2674" s="6">
        <v>41694</v>
      </c>
      <c r="B2674" s="3">
        <v>27.8</v>
      </c>
      <c r="C2674" s="3">
        <v>27.8</v>
      </c>
      <c r="D2674" s="3">
        <v>27.75</v>
      </c>
      <c r="E2674" s="3">
        <v>27.75</v>
      </c>
      <c r="F2674" s="3">
        <v>15</v>
      </c>
      <c r="G2674" s="3">
        <v>27.75</v>
      </c>
    </row>
    <row r="2675" spans="1:7" x14ac:dyDescent="0.3">
      <c r="A2675" s="6">
        <v>41695</v>
      </c>
      <c r="B2675" s="3">
        <v>27.5</v>
      </c>
      <c r="C2675" s="3">
        <v>27.5</v>
      </c>
      <c r="D2675" s="3">
        <v>26.9</v>
      </c>
      <c r="E2675" s="3">
        <v>26.9</v>
      </c>
      <c r="F2675" s="3">
        <v>167</v>
      </c>
      <c r="G2675" s="3">
        <v>27</v>
      </c>
    </row>
    <row r="2676" spans="1:7" x14ac:dyDescent="0.3">
      <c r="A2676" s="6">
        <v>41696</v>
      </c>
      <c r="B2676" s="3">
        <v>26.6</v>
      </c>
      <c r="C2676" s="3">
        <v>26.6</v>
      </c>
      <c r="D2676" s="3">
        <v>26.6</v>
      </c>
      <c r="E2676" s="3">
        <v>26.6</v>
      </c>
      <c r="F2676" s="3">
        <v>4</v>
      </c>
      <c r="G2676" s="3">
        <v>26.6</v>
      </c>
    </row>
    <row r="2677" spans="1:7" x14ac:dyDescent="0.3">
      <c r="A2677" s="6">
        <v>41697</v>
      </c>
      <c r="B2677" s="3">
        <v>27</v>
      </c>
      <c r="C2677" s="3">
        <v>27</v>
      </c>
      <c r="D2677" s="3">
        <v>27</v>
      </c>
      <c r="E2677" s="3">
        <v>27</v>
      </c>
      <c r="F2677" s="3">
        <v>33</v>
      </c>
      <c r="G2677" s="3">
        <v>27</v>
      </c>
    </row>
    <row r="2678" spans="1:7" x14ac:dyDescent="0.3">
      <c r="A2678" s="6">
        <v>41698</v>
      </c>
      <c r="B2678" s="3">
        <v>26.85</v>
      </c>
      <c r="C2678" s="3">
        <v>26.85</v>
      </c>
      <c r="D2678" s="3">
        <v>26.7</v>
      </c>
      <c r="E2678" s="3">
        <v>26.7</v>
      </c>
      <c r="F2678" s="3">
        <v>6</v>
      </c>
      <c r="G2678" s="3">
        <v>26.83</v>
      </c>
    </row>
    <row r="2679" spans="1:7" x14ac:dyDescent="0.3">
      <c r="A2679" s="6">
        <v>41701</v>
      </c>
      <c r="B2679" s="3">
        <v>24.15</v>
      </c>
      <c r="C2679" s="3">
        <v>24.15</v>
      </c>
      <c r="D2679" s="3">
        <v>24.15</v>
      </c>
      <c r="E2679" s="3">
        <v>24.15</v>
      </c>
      <c r="F2679" s="3">
        <v>6</v>
      </c>
      <c r="G2679" s="3">
        <v>24.15</v>
      </c>
    </row>
    <row r="2680" spans="1:7" x14ac:dyDescent="0.3">
      <c r="A2680" s="6">
        <v>41702</v>
      </c>
      <c r="B2680" s="3">
        <v>23.8</v>
      </c>
      <c r="C2680" s="3">
        <v>23.8</v>
      </c>
      <c r="D2680" s="3">
        <v>23.8</v>
      </c>
      <c r="E2680" s="3">
        <v>23.8</v>
      </c>
      <c r="F2680" s="3">
        <v>3</v>
      </c>
      <c r="G2680" s="3">
        <v>24.2</v>
      </c>
    </row>
    <row r="2681" spans="1:7" x14ac:dyDescent="0.3">
      <c r="A2681" s="6">
        <v>41703</v>
      </c>
      <c r="B2681" s="3">
        <v>23.55</v>
      </c>
      <c r="C2681" s="3">
        <v>23.55</v>
      </c>
      <c r="D2681" s="3">
        <v>23.14</v>
      </c>
      <c r="E2681" s="3">
        <v>23.2</v>
      </c>
      <c r="F2681" s="3">
        <v>27</v>
      </c>
      <c r="G2681" s="3">
        <v>23.28</v>
      </c>
    </row>
    <row r="2682" spans="1:7" x14ac:dyDescent="0.3">
      <c r="A2682" s="6">
        <v>41704</v>
      </c>
      <c r="B2682" s="3">
        <v>23</v>
      </c>
      <c r="C2682" s="3">
        <v>23</v>
      </c>
      <c r="D2682" s="3">
        <v>22.9</v>
      </c>
      <c r="E2682" s="3">
        <v>22.9</v>
      </c>
      <c r="F2682" s="3">
        <v>3</v>
      </c>
      <c r="G2682" s="3">
        <v>22.98</v>
      </c>
    </row>
    <row r="2683" spans="1:7" x14ac:dyDescent="0.3">
      <c r="A2683" s="6">
        <v>41705</v>
      </c>
      <c r="B2683" s="3">
        <v>23</v>
      </c>
      <c r="C2683" s="3">
        <v>23</v>
      </c>
      <c r="D2683" s="3">
        <v>22.95</v>
      </c>
      <c r="E2683" s="3">
        <v>22.95</v>
      </c>
      <c r="F2683" s="3">
        <v>6</v>
      </c>
      <c r="G2683" s="3">
        <v>22.95</v>
      </c>
    </row>
    <row r="2684" spans="1:7" x14ac:dyDescent="0.3">
      <c r="A2684" s="6">
        <v>41708</v>
      </c>
      <c r="B2684" s="3">
        <v>23.55</v>
      </c>
      <c r="C2684" s="3">
        <v>23.55</v>
      </c>
      <c r="D2684" s="3">
        <v>23.55</v>
      </c>
      <c r="E2684" s="3">
        <v>23.55</v>
      </c>
      <c r="F2684" s="3">
        <v>1</v>
      </c>
      <c r="G2684" s="3">
        <v>22.95</v>
      </c>
    </row>
    <row r="2685" spans="1:7" x14ac:dyDescent="0.3">
      <c r="A2685" s="6">
        <v>41709</v>
      </c>
      <c r="B2685" s="3">
        <v>22.4</v>
      </c>
      <c r="C2685" s="3">
        <v>22.4</v>
      </c>
      <c r="D2685" s="3">
        <v>22.4</v>
      </c>
      <c r="E2685" s="3">
        <v>22.4</v>
      </c>
      <c r="F2685" s="3">
        <v>10</v>
      </c>
      <c r="G2685" s="3">
        <v>21.99</v>
      </c>
    </row>
    <row r="2686" spans="1:7" x14ac:dyDescent="0.3">
      <c r="A2686" s="6">
        <v>41710</v>
      </c>
      <c r="B2686" s="3">
        <v>21.7</v>
      </c>
      <c r="C2686" s="3">
        <v>22.15</v>
      </c>
      <c r="D2686" s="3">
        <v>21.7</v>
      </c>
      <c r="E2686" s="3">
        <v>22.15</v>
      </c>
      <c r="F2686" s="3">
        <v>9</v>
      </c>
      <c r="G2686" s="3">
        <v>22.15</v>
      </c>
    </row>
    <row r="2687" spans="1:7" x14ac:dyDescent="0.3">
      <c r="A2687" s="6">
        <v>41711</v>
      </c>
      <c r="B2687" s="3">
        <v>22.15</v>
      </c>
      <c r="C2687" s="3">
        <v>22.15</v>
      </c>
      <c r="D2687" s="3">
        <v>21.97</v>
      </c>
      <c r="E2687" s="3">
        <v>22</v>
      </c>
      <c r="F2687" s="3">
        <v>5</v>
      </c>
      <c r="G2687" s="3">
        <v>22</v>
      </c>
    </row>
    <row r="2688" spans="1:7" x14ac:dyDescent="0.3">
      <c r="A2688" s="6">
        <v>41712</v>
      </c>
      <c r="B2688" s="3">
        <v>21.95</v>
      </c>
      <c r="C2688" s="3">
        <v>21.95</v>
      </c>
      <c r="D2688" s="3">
        <v>21.85</v>
      </c>
      <c r="E2688" s="3">
        <v>21.85</v>
      </c>
      <c r="F2688" s="3">
        <v>5</v>
      </c>
      <c r="G2688" s="3">
        <v>22.03</v>
      </c>
    </row>
    <row r="2689" spans="1:7" x14ac:dyDescent="0.3">
      <c r="A2689" s="6">
        <v>41715</v>
      </c>
      <c r="B2689" s="3">
        <v>22.05</v>
      </c>
      <c r="C2689" s="3">
        <v>22.05</v>
      </c>
      <c r="D2689" s="3">
        <v>22</v>
      </c>
      <c r="E2689" s="3">
        <v>22</v>
      </c>
      <c r="F2689" s="3">
        <v>2</v>
      </c>
      <c r="G2689" s="3">
        <v>22</v>
      </c>
    </row>
    <row r="2690" spans="1:7" x14ac:dyDescent="0.3">
      <c r="A2690" s="6">
        <v>41716</v>
      </c>
      <c r="B2690" s="3">
        <v>22.25</v>
      </c>
      <c r="C2690" s="3">
        <v>22.3</v>
      </c>
      <c r="D2690" s="3">
        <v>22.25</v>
      </c>
      <c r="E2690" s="3">
        <v>22.3</v>
      </c>
      <c r="F2690" s="3">
        <v>9</v>
      </c>
      <c r="G2690" s="3">
        <v>22.3</v>
      </c>
    </row>
    <row r="2691" spans="1:7" x14ac:dyDescent="0.3">
      <c r="A2691" s="6">
        <v>41717</v>
      </c>
      <c r="B2691" s="3">
        <v>21.83</v>
      </c>
      <c r="C2691" s="3">
        <v>21.83</v>
      </c>
      <c r="D2691" s="3">
        <v>21.83</v>
      </c>
      <c r="E2691" s="3">
        <v>21.83</v>
      </c>
      <c r="F2691" s="3">
        <v>0</v>
      </c>
      <c r="G2691" s="3">
        <v>21.83</v>
      </c>
    </row>
    <row r="2692" spans="1:7" x14ac:dyDescent="0.3">
      <c r="A2692" s="6">
        <v>41718</v>
      </c>
      <c r="B2692" s="3">
        <v>22.1</v>
      </c>
      <c r="C2692" s="3">
        <v>22.5</v>
      </c>
      <c r="D2692" s="3">
        <v>22.1</v>
      </c>
      <c r="E2692" s="3">
        <v>22.45</v>
      </c>
      <c r="F2692" s="3">
        <v>86</v>
      </c>
      <c r="G2692" s="3">
        <v>22.55</v>
      </c>
    </row>
    <row r="2693" spans="1:7" x14ac:dyDescent="0.3">
      <c r="A2693" s="6">
        <v>41719</v>
      </c>
      <c r="B2693" s="3">
        <v>23.5</v>
      </c>
      <c r="C2693" s="3">
        <v>23.75</v>
      </c>
      <c r="D2693" s="3">
        <v>23.5</v>
      </c>
      <c r="E2693" s="3">
        <v>23.75</v>
      </c>
      <c r="F2693" s="3">
        <v>38</v>
      </c>
      <c r="G2693" s="3">
        <v>23.75</v>
      </c>
    </row>
    <row r="2694" spans="1:7" x14ac:dyDescent="0.3">
      <c r="A2694" s="6">
        <v>41722</v>
      </c>
      <c r="B2694" s="3">
        <v>24</v>
      </c>
      <c r="C2694" s="3">
        <v>24.05</v>
      </c>
      <c r="D2694" s="3">
        <v>24</v>
      </c>
      <c r="E2694" s="3">
        <v>24.05</v>
      </c>
      <c r="F2694" s="3">
        <v>22</v>
      </c>
      <c r="G2694" s="3">
        <v>24.05</v>
      </c>
    </row>
    <row r="2695" spans="1:7" x14ac:dyDescent="0.3">
      <c r="A2695" s="6">
        <v>41723</v>
      </c>
      <c r="B2695" s="3">
        <v>24</v>
      </c>
      <c r="C2695" s="3">
        <v>24.2</v>
      </c>
      <c r="D2695" s="3">
        <v>24</v>
      </c>
      <c r="E2695" s="3">
        <v>24.2</v>
      </c>
      <c r="F2695" s="3">
        <v>67</v>
      </c>
      <c r="G2695" s="3">
        <v>24.2</v>
      </c>
    </row>
    <row r="2696" spans="1:7" x14ac:dyDescent="0.3">
      <c r="A2696" s="6">
        <v>41724</v>
      </c>
      <c r="B2696" s="3">
        <v>23.65</v>
      </c>
      <c r="C2696" s="3">
        <v>23.65</v>
      </c>
      <c r="D2696" s="3">
        <v>23.45</v>
      </c>
      <c r="E2696" s="3">
        <v>23.45</v>
      </c>
      <c r="F2696" s="3">
        <v>13</v>
      </c>
      <c r="G2696" s="3">
        <v>23.45</v>
      </c>
    </row>
    <row r="2697" spans="1:7" x14ac:dyDescent="0.3">
      <c r="A2697" s="6">
        <v>41725</v>
      </c>
      <c r="B2697" s="3">
        <v>23.45</v>
      </c>
      <c r="C2697" s="3">
        <v>23.45</v>
      </c>
      <c r="D2697" s="3">
        <v>23.2</v>
      </c>
      <c r="E2697" s="3">
        <v>23.45</v>
      </c>
      <c r="F2697" s="3">
        <v>28</v>
      </c>
      <c r="G2697" s="3">
        <v>23.55</v>
      </c>
    </row>
    <row r="2698" spans="1:7" x14ac:dyDescent="0.3">
      <c r="A2698" s="6">
        <v>41726</v>
      </c>
      <c r="B2698" s="3">
        <v>22.8</v>
      </c>
      <c r="C2698" s="3">
        <v>22.8</v>
      </c>
      <c r="D2698" s="3">
        <v>22.55</v>
      </c>
      <c r="E2698" s="3">
        <v>22.55</v>
      </c>
      <c r="F2698" s="3">
        <v>8</v>
      </c>
      <c r="G2698" s="3">
        <v>22.55</v>
      </c>
    </row>
    <row r="2699" spans="1:7" x14ac:dyDescent="0.3">
      <c r="A2699" s="6">
        <v>41729</v>
      </c>
      <c r="B2699" s="3">
        <v>22.25</v>
      </c>
      <c r="C2699" s="3">
        <v>22.25</v>
      </c>
      <c r="D2699" s="3">
        <v>22.25</v>
      </c>
      <c r="E2699" s="3">
        <v>22.25</v>
      </c>
      <c r="F2699" s="3">
        <v>0</v>
      </c>
      <c r="G2699" s="3">
        <v>22.25</v>
      </c>
    </row>
    <row r="2700" spans="1:7" x14ac:dyDescent="0.3">
      <c r="A2700" s="6">
        <v>41730</v>
      </c>
      <c r="B2700" s="3">
        <v>24.4</v>
      </c>
      <c r="C2700" s="3">
        <v>24.5</v>
      </c>
      <c r="D2700" s="3">
        <v>24.4</v>
      </c>
      <c r="E2700" s="3">
        <v>24.5</v>
      </c>
      <c r="F2700" s="3">
        <v>10</v>
      </c>
      <c r="G2700" s="3">
        <v>24.65</v>
      </c>
    </row>
    <row r="2701" spans="1:7" x14ac:dyDescent="0.3">
      <c r="A2701" s="6">
        <v>41731</v>
      </c>
      <c r="B2701" s="3">
        <v>24.33</v>
      </c>
      <c r="C2701" s="3">
        <v>24.33</v>
      </c>
      <c r="D2701" s="3">
        <v>24.33</v>
      </c>
      <c r="E2701" s="3">
        <v>24.33</v>
      </c>
      <c r="F2701" s="3">
        <v>0</v>
      </c>
      <c r="G2701" s="3">
        <v>24.33</v>
      </c>
    </row>
    <row r="2702" spans="1:7" x14ac:dyDescent="0.3">
      <c r="A2702" s="6">
        <v>41732</v>
      </c>
      <c r="B2702" s="3">
        <v>24.4</v>
      </c>
      <c r="C2702" s="3">
        <v>24.4</v>
      </c>
      <c r="D2702" s="3">
        <v>24.4</v>
      </c>
      <c r="E2702" s="3">
        <v>24.4</v>
      </c>
      <c r="F2702" s="3">
        <v>36</v>
      </c>
      <c r="G2702" s="3">
        <v>24.4</v>
      </c>
    </row>
    <row r="2703" spans="1:7" x14ac:dyDescent="0.3">
      <c r="A2703" s="6">
        <v>41733</v>
      </c>
      <c r="B2703" s="3">
        <v>23.9</v>
      </c>
      <c r="C2703" s="3">
        <v>24.1</v>
      </c>
      <c r="D2703" s="3">
        <v>23.85</v>
      </c>
      <c r="E2703" s="3">
        <v>23.85</v>
      </c>
      <c r="F2703" s="3">
        <v>29</v>
      </c>
      <c r="G2703" s="3">
        <v>23.93</v>
      </c>
    </row>
    <row r="2704" spans="1:7" x14ac:dyDescent="0.3">
      <c r="A2704" s="6">
        <v>41736</v>
      </c>
      <c r="B2704" s="3">
        <v>24.4</v>
      </c>
      <c r="C2704" s="3">
        <v>24.4</v>
      </c>
      <c r="D2704" s="3">
        <v>24.4</v>
      </c>
      <c r="E2704" s="3">
        <v>24.4</v>
      </c>
      <c r="F2704" s="3">
        <v>0</v>
      </c>
      <c r="G2704" s="3">
        <v>24.4</v>
      </c>
    </row>
    <row r="2705" spans="1:7" x14ac:dyDescent="0.3">
      <c r="A2705" s="6">
        <v>41737</v>
      </c>
      <c r="B2705" s="3">
        <v>23.95</v>
      </c>
      <c r="C2705" s="3">
        <v>23.95</v>
      </c>
      <c r="D2705" s="3">
        <v>23.5</v>
      </c>
      <c r="E2705" s="3">
        <v>23.55</v>
      </c>
      <c r="F2705" s="3">
        <v>15</v>
      </c>
      <c r="G2705" s="3">
        <v>23.55</v>
      </c>
    </row>
    <row r="2706" spans="1:7" x14ac:dyDescent="0.3">
      <c r="A2706" s="6">
        <v>41738</v>
      </c>
      <c r="B2706" s="3">
        <v>23.3</v>
      </c>
      <c r="C2706" s="3">
        <v>23.3</v>
      </c>
      <c r="D2706" s="3">
        <v>23</v>
      </c>
      <c r="E2706" s="3">
        <v>23.2</v>
      </c>
      <c r="F2706" s="3">
        <v>12</v>
      </c>
      <c r="G2706" s="3">
        <v>23.08</v>
      </c>
    </row>
    <row r="2707" spans="1:7" x14ac:dyDescent="0.3">
      <c r="A2707" s="6">
        <v>41739</v>
      </c>
      <c r="B2707" s="3">
        <v>23</v>
      </c>
      <c r="C2707" s="3">
        <v>23.1</v>
      </c>
      <c r="D2707" s="3">
        <v>23</v>
      </c>
      <c r="E2707" s="3">
        <v>23.1</v>
      </c>
      <c r="F2707" s="3">
        <v>7</v>
      </c>
      <c r="G2707" s="3">
        <v>23.1</v>
      </c>
    </row>
    <row r="2708" spans="1:7" x14ac:dyDescent="0.3">
      <c r="A2708" s="6">
        <v>41740</v>
      </c>
      <c r="B2708" s="3">
        <v>23.3</v>
      </c>
      <c r="C2708" s="3">
        <v>23.3</v>
      </c>
      <c r="D2708" s="3">
        <v>23.15</v>
      </c>
      <c r="E2708" s="3">
        <v>23.15</v>
      </c>
      <c r="F2708" s="3">
        <v>6</v>
      </c>
      <c r="G2708" s="3">
        <v>23.15</v>
      </c>
    </row>
    <row r="2709" spans="1:7" x14ac:dyDescent="0.3">
      <c r="A2709" s="6">
        <v>41743</v>
      </c>
      <c r="B2709" s="3">
        <v>23.9</v>
      </c>
      <c r="C2709" s="3">
        <v>24</v>
      </c>
      <c r="D2709" s="3">
        <v>23.9</v>
      </c>
      <c r="E2709" s="3">
        <v>24</v>
      </c>
      <c r="F2709" s="3">
        <v>10</v>
      </c>
      <c r="G2709" s="3">
        <v>24</v>
      </c>
    </row>
    <row r="2710" spans="1:7" x14ac:dyDescent="0.3">
      <c r="A2710" s="6">
        <v>41744</v>
      </c>
      <c r="B2710" s="3">
        <v>24</v>
      </c>
      <c r="C2710" s="3">
        <v>24.3</v>
      </c>
      <c r="D2710" s="3">
        <v>24</v>
      </c>
      <c r="E2710" s="3">
        <v>24.3</v>
      </c>
      <c r="F2710" s="3">
        <v>15</v>
      </c>
      <c r="G2710" s="3">
        <v>24.85</v>
      </c>
    </row>
    <row r="2711" spans="1:7" x14ac:dyDescent="0.3">
      <c r="A2711" s="6">
        <v>41745</v>
      </c>
      <c r="B2711" s="3">
        <v>25.1</v>
      </c>
      <c r="C2711" s="3">
        <v>25.1</v>
      </c>
      <c r="D2711" s="3">
        <v>25</v>
      </c>
      <c r="E2711" s="3">
        <v>25</v>
      </c>
      <c r="F2711" s="3">
        <v>40</v>
      </c>
      <c r="G2711" s="3">
        <v>25</v>
      </c>
    </row>
    <row r="2712" spans="1:7" x14ac:dyDescent="0.3">
      <c r="A2712" s="6">
        <v>41751</v>
      </c>
      <c r="B2712" s="3">
        <v>24.73</v>
      </c>
      <c r="C2712" s="3">
        <v>24.73</v>
      </c>
      <c r="D2712" s="3">
        <v>24.73</v>
      </c>
      <c r="E2712" s="3">
        <v>24.73</v>
      </c>
      <c r="F2712" s="3">
        <v>0</v>
      </c>
      <c r="G2712" s="3">
        <v>24.73</v>
      </c>
    </row>
    <row r="2713" spans="1:7" x14ac:dyDescent="0.3">
      <c r="A2713" s="6">
        <v>41752</v>
      </c>
      <c r="B2713" s="3">
        <v>24.7</v>
      </c>
      <c r="C2713" s="3">
        <v>25</v>
      </c>
      <c r="D2713" s="3">
        <v>24.7</v>
      </c>
      <c r="E2713" s="3">
        <v>25</v>
      </c>
      <c r="F2713" s="3">
        <v>31</v>
      </c>
      <c r="G2713" s="3">
        <v>25</v>
      </c>
    </row>
    <row r="2714" spans="1:7" x14ac:dyDescent="0.3">
      <c r="A2714" s="6">
        <v>41753</v>
      </c>
      <c r="B2714" s="3">
        <v>25.6</v>
      </c>
      <c r="C2714" s="3">
        <v>26.15</v>
      </c>
      <c r="D2714" s="3">
        <v>25.6</v>
      </c>
      <c r="E2714" s="3">
        <v>26.15</v>
      </c>
      <c r="F2714" s="3">
        <v>28</v>
      </c>
      <c r="G2714" s="3">
        <v>26.15</v>
      </c>
    </row>
    <row r="2715" spans="1:7" x14ac:dyDescent="0.3">
      <c r="A2715" s="6">
        <v>41754</v>
      </c>
      <c r="B2715" s="3">
        <v>25.85</v>
      </c>
      <c r="C2715" s="3">
        <v>26.15</v>
      </c>
      <c r="D2715" s="3">
        <v>25.85</v>
      </c>
      <c r="E2715" s="3">
        <v>26.15</v>
      </c>
      <c r="F2715" s="3">
        <v>26</v>
      </c>
      <c r="G2715" s="3">
        <v>26.15</v>
      </c>
    </row>
    <row r="2716" spans="1:7" x14ac:dyDescent="0.3">
      <c r="A2716" s="6">
        <v>41757</v>
      </c>
      <c r="B2716" s="3">
        <v>26.7</v>
      </c>
      <c r="C2716" s="3">
        <v>26.85</v>
      </c>
      <c r="D2716" s="3">
        <v>26.7</v>
      </c>
      <c r="E2716" s="3">
        <v>26.7</v>
      </c>
      <c r="F2716" s="3">
        <v>23</v>
      </c>
      <c r="G2716" s="3">
        <v>26.85</v>
      </c>
    </row>
    <row r="2717" spans="1:7" x14ac:dyDescent="0.3">
      <c r="A2717" s="6">
        <v>41758</v>
      </c>
      <c r="B2717" s="3">
        <v>26.6</v>
      </c>
      <c r="C2717" s="3">
        <v>26.6</v>
      </c>
      <c r="D2717" s="3">
        <v>26.6</v>
      </c>
      <c r="E2717" s="3">
        <v>26.6</v>
      </c>
      <c r="F2717" s="3">
        <v>1</v>
      </c>
      <c r="G2717" s="3">
        <v>26.6</v>
      </c>
    </row>
    <row r="2718" spans="1:7" x14ac:dyDescent="0.3">
      <c r="A2718" s="6">
        <v>41759</v>
      </c>
      <c r="B2718" s="3">
        <v>27.1</v>
      </c>
      <c r="C2718" s="3">
        <v>27.2</v>
      </c>
      <c r="D2718" s="3">
        <v>26.85</v>
      </c>
      <c r="E2718" s="3">
        <v>26.9</v>
      </c>
      <c r="F2718" s="3">
        <v>29</v>
      </c>
      <c r="G2718" s="3">
        <v>26.85</v>
      </c>
    </row>
    <row r="2719" spans="1:7" x14ac:dyDescent="0.3">
      <c r="A2719" s="6">
        <v>41761</v>
      </c>
      <c r="B2719" s="3">
        <v>29.1</v>
      </c>
      <c r="C2719" s="3">
        <v>29.1</v>
      </c>
      <c r="D2719" s="3">
        <v>29.07</v>
      </c>
      <c r="E2719" s="3">
        <v>29.07</v>
      </c>
      <c r="F2719" s="3">
        <v>5</v>
      </c>
      <c r="G2719" s="3">
        <v>28.9</v>
      </c>
    </row>
    <row r="2720" spans="1:7" x14ac:dyDescent="0.3">
      <c r="A2720" s="6">
        <v>41764</v>
      </c>
      <c r="B2720" s="3">
        <v>27.9</v>
      </c>
      <c r="C2720" s="3">
        <v>28.1</v>
      </c>
      <c r="D2720" s="3">
        <v>27.8</v>
      </c>
      <c r="E2720" s="3">
        <v>27.89</v>
      </c>
      <c r="F2720" s="3">
        <v>36</v>
      </c>
      <c r="G2720" s="3">
        <v>27.93</v>
      </c>
    </row>
    <row r="2721" spans="1:7" x14ac:dyDescent="0.3">
      <c r="A2721" s="6">
        <v>41765</v>
      </c>
      <c r="B2721" s="3">
        <v>28.25</v>
      </c>
      <c r="C2721" s="3">
        <v>28.25</v>
      </c>
      <c r="D2721" s="3">
        <v>28.2</v>
      </c>
      <c r="E2721" s="3">
        <v>28.2</v>
      </c>
      <c r="F2721" s="3">
        <v>29</v>
      </c>
      <c r="G2721" s="3">
        <v>28.2</v>
      </c>
    </row>
    <row r="2722" spans="1:7" x14ac:dyDescent="0.3">
      <c r="A2722" s="6">
        <v>41766</v>
      </c>
      <c r="B2722" s="3">
        <v>28.45</v>
      </c>
      <c r="C2722" s="3">
        <v>28.65</v>
      </c>
      <c r="D2722" s="3">
        <v>28.45</v>
      </c>
      <c r="E2722" s="3">
        <v>28.6</v>
      </c>
      <c r="F2722" s="3">
        <v>5</v>
      </c>
      <c r="G2722" s="3">
        <v>28.48</v>
      </c>
    </row>
    <row r="2723" spans="1:7" x14ac:dyDescent="0.3">
      <c r="A2723" s="6">
        <v>41767</v>
      </c>
      <c r="B2723" s="3">
        <v>28.25</v>
      </c>
      <c r="C2723" s="3">
        <v>28.25</v>
      </c>
      <c r="D2723" s="3">
        <v>28.25</v>
      </c>
      <c r="E2723" s="3">
        <v>28.25</v>
      </c>
      <c r="F2723" s="3">
        <v>5</v>
      </c>
      <c r="G2723" s="3">
        <v>28.25</v>
      </c>
    </row>
    <row r="2724" spans="1:7" x14ac:dyDescent="0.3">
      <c r="A2724" s="6">
        <v>41768</v>
      </c>
      <c r="B2724" s="3">
        <v>28.1</v>
      </c>
      <c r="C2724" s="3">
        <v>28.1</v>
      </c>
      <c r="D2724" s="3">
        <v>28.1</v>
      </c>
      <c r="E2724" s="3">
        <v>28.1</v>
      </c>
      <c r="F2724" s="3">
        <v>18</v>
      </c>
      <c r="G2724" s="3">
        <v>28.1</v>
      </c>
    </row>
    <row r="2725" spans="1:7" x14ac:dyDescent="0.3">
      <c r="A2725" s="6">
        <v>41771</v>
      </c>
      <c r="B2725" s="3">
        <v>28.9</v>
      </c>
      <c r="C2725" s="3">
        <v>29</v>
      </c>
      <c r="D2725" s="3">
        <v>28.9</v>
      </c>
      <c r="E2725" s="3">
        <v>28.94</v>
      </c>
      <c r="F2725" s="3">
        <v>26</v>
      </c>
      <c r="G2725" s="3">
        <v>28.85</v>
      </c>
    </row>
    <row r="2726" spans="1:7" x14ac:dyDescent="0.3">
      <c r="A2726" s="6">
        <v>41772</v>
      </c>
      <c r="B2726" s="3">
        <v>28.8</v>
      </c>
      <c r="C2726" s="3">
        <v>28.9</v>
      </c>
      <c r="D2726" s="3">
        <v>28.55</v>
      </c>
      <c r="E2726" s="3">
        <v>28.7</v>
      </c>
      <c r="F2726" s="3">
        <v>48</v>
      </c>
      <c r="G2726" s="3">
        <v>28.6</v>
      </c>
    </row>
    <row r="2727" spans="1:7" x14ac:dyDescent="0.3">
      <c r="A2727" s="6">
        <v>41773</v>
      </c>
      <c r="B2727" s="3">
        <v>28.9</v>
      </c>
      <c r="C2727" s="3">
        <v>28.94</v>
      </c>
      <c r="D2727" s="3">
        <v>28.7</v>
      </c>
      <c r="E2727" s="3">
        <v>28.7</v>
      </c>
      <c r="F2727" s="3">
        <v>35</v>
      </c>
      <c r="G2727" s="3">
        <v>28.7</v>
      </c>
    </row>
    <row r="2728" spans="1:7" x14ac:dyDescent="0.3">
      <c r="A2728" s="6">
        <v>41774</v>
      </c>
      <c r="B2728" s="3">
        <v>28.53</v>
      </c>
      <c r="C2728" s="3">
        <v>28.7</v>
      </c>
      <c r="D2728" s="3">
        <v>28.5</v>
      </c>
      <c r="E2728" s="3">
        <v>28.7</v>
      </c>
      <c r="F2728" s="3">
        <v>25</v>
      </c>
      <c r="G2728" s="3">
        <v>28.7</v>
      </c>
    </row>
    <row r="2729" spans="1:7" x14ac:dyDescent="0.3">
      <c r="A2729" s="6">
        <v>41775</v>
      </c>
      <c r="B2729" s="3">
        <v>28.9</v>
      </c>
      <c r="C2729" s="3">
        <v>29</v>
      </c>
      <c r="D2729" s="3">
        <v>28.8</v>
      </c>
      <c r="E2729" s="3">
        <v>28.85</v>
      </c>
      <c r="F2729" s="3">
        <v>53</v>
      </c>
      <c r="G2729" s="3">
        <v>28.85</v>
      </c>
    </row>
    <row r="2730" spans="1:7" x14ac:dyDescent="0.3">
      <c r="A2730" s="6">
        <v>41778</v>
      </c>
      <c r="B2730" s="3">
        <v>28.75</v>
      </c>
      <c r="C2730" s="3">
        <v>28.83</v>
      </c>
      <c r="D2730" s="3">
        <v>28.75</v>
      </c>
      <c r="E2730" s="3">
        <v>28.8</v>
      </c>
      <c r="F2730" s="3">
        <v>13</v>
      </c>
      <c r="G2730" s="3">
        <v>28.83</v>
      </c>
    </row>
    <row r="2731" spans="1:7" x14ac:dyDescent="0.3">
      <c r="A2731" s="6">
        <v>41779</v>
      </c>
      <c r="B2731" s="3">
        <v>28.45</v>
      </c>
      <c r="C2731" s="3">
        <v>28.6</v>
      </c>
      <c r="D2731" s="3">
        <v>28.4</v>
      </c>
      <c r="E2731" s="3">
        <v>28.6</v>
      </c>
      <c r="F2731" s="3">
        <v>15</v>
      </c>
      <c r="G2731" s="3">
        <v>28.5</v>
      </c>
    </row>
    <row r="2732" spans="1:7" x14ac:dyDescent="0.3">
      <c r="A2732" s="6">
        <v>41780</v>
      </c>
      <c r="B2732" s="3">
        <v>28.7</v>
      </c>
      <c r="C2732" s="3">
        <v>28.75</v>
      </c>
      <c r="D2732" s="3">
        <v>28.7</v>
      </c>
      <c r="E2732" s="3">
        <v>28.75</v>
      </c>
      <c r="F2732" s="3">
        <v>4</v>
      </c>
      <c r="G2732" s="3">
        <v>28.75</v>
      </c>
    </row>
    <row r="2733" spans="1:7" x14ac:dyDescent="0.3">
      <c r="A2733" s="6">
        <v>41781</v>
      </c>
      <c r="B2733" s="3">
        <v>28.7</v>
      </c>
      <c r="C2733" s="3">
        <v>28.8</v>
      </c>
      <c r="D2733" s="3">
        <v>28.7</v>
      </c>
      <c r="E2733" s="3">
        <v>28.79</v>
      </c>
      <c r="F2733" s="3">
        <v>6</v>
      </c>
      <c r="G2733" s="3">
        <v>28.8</v>
      </c>
    </row>
    <row r="2734" spans="1:7" x14ac:dyDescent="0.3">
      <c r="A2734" s="6">
        <v>41782</v>
      </c>
      <c r="B2734" s="3">
        <v>29.1</v>
      </c>
      <c r="C2734" s="3">
        <v>29.1</v>
      </c>
      <c r="D2734" s="3">
        <v>29.1</v>
      </c>
      <c r="E2734" s="3">
        <v>29.1</v>
      </c>
      <c r="F2734" s="3">
        <v>1</v>
      </c>
      <c r="G2734" s="3">
        <v>29.1</v>
      </c>
    </row>
    <row r="2735" spans="1:7" x14ac:dyDescent="0.3">
      <c r="A2735" s="6">
        <v>41785</v>
      </c>
      <c r="B2735" s="3">
        <v>29.8</v>
      </c>
      <c r="C2735" s="3">
        <v>30.25</v>
      </c>
      <c r="D2735" s="3">
        <v>29.8</v>
      </c>
      <c r="E2735" s="3">
        <v>30.2</v>
      </c>
      <c r="F2735" s="3">
        <v>29</v>
      </c>
      <c r="G2735" s="3">
        <v>30.2</v>
      </c>
    </row>
    <row r="2736" spans="1:7" x14ac:dyDescent="0.3">
      <c r="A2736" s="6">
        <v>41786</v>
      </c>
      <c r="B2736" s="3">
        <v>30</v>
      </c>
      <c r="C2736" s="3">
        <v>30</v>
      </c>
      <c r="D2736" s="3">
        <v>29.95</v>
      </c>
      <c r="E2736" s="3">
        <v>29.95</v>
      </c>
      <c r="F2736" s="3">
        <v>24</v>
      </c>
      <c r="G2736" s="3">
        <v>29.95</v>
      </c>
    </row>
    <row r="2737" spans="1:7" x14ac:dyDescent="0.3">
      <c r="A2737" s="6">
        <v>41787</v>
      </c>
      <c r="B2737" s="3">
        <v>30.3</v>
      </c>
      <c r="C2737" s="3">
        <v>30.55</v>
      </c>
      <c r="D2737" s="3">
        <v>30.3</v>
      </c>
      <c r="E2737" s="3">
        <v>30.5</v>
      </c>
      <c r="F2737" s="3">
        <v>56</v>
      </c>
      <c r="G2737" s="3">
        <v>30.5</v>
      </c>
    </row>
    <row r="2738" spans="1:7" x14ac:dyDescent="0.3">
      <c r="A2738" s="6">
        <v>41789</v>
      </c>
      <c r="B2738" s="3">
        <v>29.5</v>
      </c>
      <c r="C2738" s="3">
        <v>29.5</v>
      </c>
      <c r="D2738" s="3">
        <v>29.5</v>
      </c>
      <c r="E2738" s="3">
        <v>29.5</v>
      </c>
      <c r="F2738" s="3">
        <v>0</v>
      </c>
      <c r="G2738" s="3">
        <v>29.5</v>
      </c>
    </row>
    <row r="2739" spans="1:7" x14ac:dyDescent="0.3">
      <c r="A2739" s="6">
        <v>41792</v>
      </c>
      <c r="B2739" s="3">
        <v>30.73</v>
      </c>
      <c r="C2739" s="3">
        <v>30.73</v>
      </c>
      <c r="D2739" s="3">
        <v>30.73</v>
      </c>
      <c r="E2739" s="3">
        <v>30.73</v>
      </c>
      <c r="F2739" s="3">
        <v>0</v>
      </c>
      <c r="G2739" s="3">
        <v>30.73</v>
      </c>
    </row>
    <row r="2740" spans="1:7" x14ac:dyDescent="0.3">
      <c r="A2740" s="6">
        <v>41793</v>
      </c>
      <c r="B2740" s="3">
        <v>30.2</v>
      </c>
      <c r="C2740" s="3">
        <v>30.25</v>
      </c>
      <c r="D2740" s="3">
        <v>30.15</v>
      </c>
      <c r="E2740" s="3">
        <v>30.15</v>
      </c>
      <c r="F2740" s="3">
        <v>10</v>
      </c>
      <c r="G2740" s="3">
        <v>30.15</v>
      </c>
    </row>
    <row r="2741" spans="1:7" x14ac:dyDescent="0.3">
      <c r="A2741" s="6">
        <v>41794</v>
      </c>
      <c r="B2741" s="3">
        <v>30.25</v>
      </c>
      <c r="C2741" s="3">
        <v>30.25</v>
      </c>
      <c r="D2741" s="3">
        <v>30.05</v>
      </c>
      <c r="E2741" s="3">
        <v>30.05</v>
      </c>
      <c r="F2741" s="3">
        <v>4</v>
      </c>
      <c r="G2741" s="3">
        <v>30.33</v>
      </c>
    </row>
    <row r="2742" spans="1:7" x14ac:dyDescent="0.3">
      <c r="A2742" s="6">
        <v>41795</v>
      </c>
      <c r="B2742" s="3">
        <v>30.3</v>
      </c>
      <c r="C2742" s="3">
        <v>30.3</v>
      </c>
      <c r="D2742" s="3">
        <v>30.3</v>
      </c>
      <c r="E2742" s="3">
        <v>30.3</v>
      </c>
      <c r="F2742" s="3">
        <v>0</v>
      </c>
      <c r="G2742" s="3">
        <v>30.3</v>
      </c>
    </row>
    <row r="2743" spans="1:7" x14ac:dyDescent="0.3">
      <c r="A2743" s="6">
        <v>41796</v>
      </c>
      <c r="B2743" s="3">
        <v>29.98</v>
      </c>
      <c r="C2743" s="3">
        <v>29.98</v>
      </c>
      <c r="D2743" s="3">
        <v>29.98</v>
      </c>
      <c r="E2743" s="3">
        <v>29.98</v>
      </c>
      <c r="F2743" s="3">
        <v>0</v>
      </c>
      <c r="G2743" s="3">
        <v>29.98</v>
      </c>
    </row>
    <row r="2744" spans="1:7" x14ac:dyDescent="0.3">
      <c r="A2744" s="6">
        <v>41800</v>
      </c>
      <c r="B2744" s="3">
        <v>29.85</v>
      </c>
      <c r="C2744" s="3">
        <v>29.85</v>
      </c>
      <c r="D2744" s="3">
        <v>29.85</v>
      </c>
      <c r="E2744" s="3">
        <v>29.85</v>
      </c>
      <c r="F2744" s="3">
        <v>10</v>
      </c>
      <c r="G2744" s="3">
        <v>29.85</v>
      </c>
    </row>
    <row r="2745" spans="1:7" x14ac:dyDescent="0.3">
      <c r="A2745" s="6">
        <v>41801</v>
      </c>
      <c r="B2745" s="3">
        <v>29.65</v>
      </c>
      <c r="C2745" s="3">
        <v>29.7</v>
      </c>
      <c r="D2745" s="3">
        <v>29.65</v>
      </c>
      <c r="E2745" s="3">
        <v>29.7</v>
      </c>
      <c r="F2745" s="3">
        <v>15</v>
      </c>
      <c r="G2745" s="3">
        <v>29.85</v>
      </c>
    </row>
    <row r="2746" spans="1:7" x14ac:dyDescent="0.3">
      <c r="A2746" s="6">
        <v>41802</v>
      </c>
      <c r="B2746" s="3">
        <v>29.9</v>
      </c>
      <c r="C2746" s="3">
        <v>29.9</v>
      </c>
      <c r="D2746" s="3">
        <v>29.9</v>
      </c>
      <c r="E2746" s="3">
        <v>29.9</v>
      </c>
      <c r="F2746" s="3">
        <v>15</v>
      </c>
      <c r="G2746" s="3">
        <v>29.9</v>
      </c>
    </row>
    <row r="2747" spans="1:7" x14ac:dyDescent="0.3">
      <c r="A2747" s="6">
        <v>41803</v>
      </c>
      <c r="B2747" s="3">
        <v>30.15</v>
      </c>
      <c r="C2747" s="3">
        <v>30.15</v>
      </c>
      <c r="D2747" s="3">
        <v>30.15</v>
      </c>
      <c r="E2747" s="3">
        <v>30.15</v>
      </c>
      <c r="F2747" s="3">
        <v>30</v>
      </c>
      <c r="G2747" s="3">
        <v>30.25</v>
      </c>
    </row>
    <row r="2748" spans="1:7" x14ac:dyDescent="0.3">
      <c r="A2748" s="6">
        <v>41806</v>
      </c>
      <c r="B2748" s="3">
        <v>30.4</v>
      </c>
      <c r="C2748" s="3">
        <v>30.5</v>
      </c>
      <c r="D2748" s="3">
        <v>30.4</v>
      </c>
      <c r="E2748" s="3">
        <v>30.4</v>
      </c>
      <c r="F2748" s="3">
        <v>15</v>
      </c>
      <c r="G2748" s="3">
        <v>30.5</v>
      </c>
    </row>
    <row r="2749" spans="1:7" x14ac:dyDescent="0.3">
      <c r="A2749" s="6">
        <v>41807</v>
      </c>
      <c r="B2749" s="3">
        <v>30.55</v>
      </c>
      <c r="C2749" s="3">
        <v>30.95</v>
      </c>
      <c r="D2749" s="3">
        <v>30.55</v>
      </c>
      <c r="E2749" s="3">
        <v>30.95</v>
      </c>
      <c r="F2749" s="3">
        <v>2</v>
      </c>
      <c r="G2749" s="3">
        <v>30.75</v>
      </c>
    </row>
    <row r="2750" spans="1:7" x14ac:dyDescent="0.3">
      <c r="A2750" s="6">
        <v>41808</v>
      </c>
      <c r="B2750" s="3">
        <v>30.5</v>
      </c>
      <c r="C2750" s="3">
        <v>30.5</v>
      </c>
      <c r="D2750" s="3">
        <v>30.5</v>
      </c>
      <c r="E2750" s="3">
        <v>30.5</v>
      </c>
      <c r="F2750" s="3">
        <v>8</v>
      </c>
      <c r="G2750" s="3">
        <v>30.75</v>
      </c>
    </row>
    <row r="2751" spans="1:7" x14ac:dyDescent="0.3">
      <c r="A2751" s="6">
        <v>41809</v>
      </c>
      <c r="B2751" s="3">
        <v>30.25</v>
      </c>
      <c r="C2751" s="3">
        <v>30.25</v>
      </c>
      <c r="D2751" s="3">
        <v>29.85</v>
      </c>
      <c r="E2751" s="3">
        <v>29.9</v>
      </c>
      <c r="F2751" s="3">
        <v>13</v>
      </c>
      <c r="G2751" s="3">
        <v>30.35</v>
      </c>
    </row>
    <row r="2752" spans="1:7" x14ac:dyDescent="0.3">
      <c r="A2752" s="6">
        <v>41810</v>
      </c>
      <c r="B2752" s="3">
        <v>30.5</v>
      </c>
      <c r="C2752" s="3">
        <v>30.5</v>
      </c>
      <c r="D2752" s="3">
        <v>30.5</v>
      </c>
      <c r="E2752" s="3">
        <v>30.5</v>
      </c>
      <c r="F2752" s="3">
        <v>7</v>
      </c>
      <c r="G2752" s="3">
        <v>30.5</v>
      </c>
    </row>
    <row r="2753" spans="1:7" x14ac:dyDescent="0.3">
      <c r="A2753" s="6">
        <v>41813</v>
      </c>
      <c r="B2753" s="3">
        <v>30.9</v>
      </c>
      <c r="C2753" s="3">
        <v>30.9</v>
      </c>
      <c r="D2753" s="3">
        <v>30.85</v>
      </c>
      <c r="E2753" s="3">
        <v>30.85</v>
      </c>
      <c r="F2753" s="3">
        <v>8</v>
      </c>
      <c r="G2753" s="3">
        <v>30.85</v>
      </c>
    </row>
    <row r="2754" spans="1:7" x14ac:dyDescent="0.3">
      <c r="A2754" s="6">
        <v>41814</v>
      </c>
      <c r="B2754" s="3">
        <v>30.8</v>
      </c>
      <c r="C2754" s="3">
        <v>30.8</v>
      </c>
      <c r="D2754" s="3">
        <v>30.2</v>
      </c>
      <c r="E2754" s="3">
        <v>30.5</v>
      </c>
      <c r="F2754" s="3">
        <v>7</v>
      </c>
      <c r="G2754" s="3">
        <v>30.5</v>
      </c>
    </row>
    <row r="2755" spans="1:7" x14ac:dyDescent="0.3">
      <c r="A2755" s="6">
        <v>41815</v>
      </c>
      <c r="B2755" s="3">
        <v>30.2</v>
      </c>
      <c r="C2755" s="3">
        <v>30.5</v>
      </c>
      <c r="D2755" s="3">
        <v>30.2</v>
      </c>
      <c r="E2755" s="3">
        <v>30.45</v>
      </c>
      <c r="F2755" s="3">
        <v>29</v>
      </c>
      <c r="G2755" s="3">
        <v>30.5</v>
      </c>
    </row>
    <row r="2756" spans="1:7" x14ac:dyDescent="0.3">
      <c r="A2756" s="6">
        <v>41816</v>
      </c>
      <c r="B2756" s="3">
        <v>29.8</v>
      </c>
      <c r="C2756" s="3">
        <v>29.8</v>
      </c>
      <c r="D2756" s="3">
        <v>29.7</v>
      </c>
      <c r="E2756" s="3">
        <v>29.7</v>
      </c>
      <c r="F2756" s="3">
        <v>8</v>
      </c>
      <c r="G2756" s="3">
        <v>29.7</v>
      </c>
    </row>
    <row r="2757" spans="1:7" x14ac:dyDescent="0.3">
      <c r="A2757" s="6">
        <v>41817</v>
      </c>
      <c r="B2757" s="3">
        <v>29.7</v>
      </c>
      <c r="C2757" s="3">
        <v>29.75</v>
      </c>
      <c r="D2757" s="3">
        <v>29.7</v>
      </c>
      <c r="E2757" s="3">
        <v>29.75</v>
      </c>
      <c r="F2757" s="3">
        <v>3</v>
      </c>
      <c r="G2757" s="3">
        <v>29.75</v>
      </c>
    </row>
    <row r="2758" spans="1:7" x14ac:dyDescent="0.3">
      <c r="A2758" s="6">
        <v>41820</v>
      </c>
      <c r="B2758" s="3">
        <v>30</v>
      </c>
      <c r="C2758" s="3">
        <v>30</v>
      </c>
      <c r="D2758" s="3">
        <v>30</v>
      </c>
      <c r="E2758" s="3">
        <v>30</v>
      </c>
      <c r="F2758" s="3">
        <v>5</v>
      </c>
      <c r="G2758" s="3">
        <v>30.28</v>
      </c>
    </row>
    <row r="2759" spans="1:7" x14ac:dyDescent="0.3">
      <c r="A2759" s="6">
        <v>41821</v>
      </c>
      <c r="B2759" s="3">
        <v>33</v>
      </c>
      <c r="C2759" s="3">
        <v>33</v>
      </c>
      <c r="D2759" s="3">
        <v>33</v>
      </c>
      <c r="E2759" s="3">
        <v>33</v>
      </c>
      <c r="F2759" s="3">
        <v>3</v>
      </c>
      <c r="G2759" s="3">
        <v>33.15</v>
      </c>
    </row>
    <row r="2760" spans="1:7" x14ac:dyDescent="0.3">
      <c r="A2760" s="6">
        <v>41822</v>
      </c>
      <c r="B2760" s="3">
        <v>33.1</v>
      </c>
      <c r="C2760" s="3">
        <v>33.1</v>
      </c>
      <c r="D2760" s="3">
        <v>33</v>
      </c>
      <c r="E2760" s="3">
        <v>33</v>
      </c>
      <c r="F2760" s="3">
        <v>10</v>
      </c>
      <c r="G2760" s="3">
        <v>32.85</v>
      </c>
    </row>
    <row r="2761" spans="1:7" x14ac:dyDescent="0.3">
      <c r="A2761" s="6">
        <v>41823</v>
      </c>
      <c r="B2761" s="3">
        <v>32.5</v>
      </c>
      <c r="C2761" s="3">
        <v>32.6</v>
      </c>
      <c r="D2761" s="3">
        <v>32.5</v>
      </c>
      <c r="E2761" s="3">
        <v>32.6</v>
      </c>
      <c r="F2761" s="3">
        <v>11</v>
      </c>
      <c r="G2761" s="3">
        <v>32.6</v>
      </c>
    </row>
    <row r="2762" spans="1:7" x14ac:dyDescent="0.3">
      <c r="A2762" s="6">
        <v>41824</v>
      </c>
      <c r="B2762" s="3">
        <v>32.6</v>
      </c>
      <c r="C2762" s="3">
        <v>32.6</v>
      </c>
      <c r="D2762" s="3">
        <v>32.6</v>
      </c>
      <c r="E2762" s="3">
        <v>32.6</v>
      </c>
      <c r="F2762" s="3">
        <v>0</v>
      </c>
      <c r="G2762" s="3">
        <v>32.6</v>
      </c>
    </row>
    <row r="2763" spans="1:7" x14ac:dyDescent="0.3">
      <c r="A2763" s="6">
        <v>41827</v>
      </c>
      <c r="B2763" s="3">
        <v>33.549999999999997</v>
      </c>
      <c r="C2763" s="3">
        <v>33.549999999999997</v>
      </c>
      <c r="D2763" s="3">
        <v>33.549999999999997</v>
      </c>
      <c r="E2763" s="3">
        <v>33.549999999999997</v>
      </c>
      <c r="F2763" s="3">
        <v>8</v>
      </c>
      <c r="G2763" s="3">
        <v>33.549999999999997</v>
      </c>
    </row>
    <row r="2764" spans="1:7" x14ac:dyDescent="0.3">
      <c r="A2764" s="6">
        <v>41828</v>
      </c>
      <c r="B2764" s="3">
        <v>33.450000000000003</v>
      </c>
      <c r="C2764" s="3">
        <v>33.450000000000003</v>
      </c>
      <c r="D2764" s="3">
        <v>33.299999999999997</v>
      </c>
      <c r="E2764" s="3">
        <v>33.299999999999997</v>
      </c>
      <c r="F2764" s="3">
        <v>11</v>
      </c>
      <c r="G2764" s="3">
        <v>33.299999999999997</v>
      </c>
    </row>
    <row r="2765" spans="1:7" x14ac:dyDescent="0.3">
      <c r="A2765" s="6">
        <v>41829</v>
      </c>
      <c r="B2765" s="3">
        <v>33.549999999999997</v>
      </c>
      <c r="C2765" s="3">
        <v>33.549999999999997</v>
      </c>
      <c r="D2765" s="3">
        <v>33.549999999999997</v>
      </c>
      <c r="E2765" s="3">
        <v>33.549999999999997</v>
      </c>
      <c r="F2765" s="3">
        <v>0</v>
      </c>
      <c r="G2765" s="3">
        <v>33.549999999999997</v>
      </c>
    </row>
    <row r="2766" spans="1:7" x14ac:dyDescent="0.3">
      <c r="A2766" s="6">
        <v>41830</v>
      </c>
      <c r="B2766" s="3">
        <v>34.049999999999997</v>
      </c>
      <c r="C2766" s="3">
        <v>34.049999999999997</v>
      </c>
      <c r="D2766" s="3">
        <v>34</v>
      </c>
      <c r="E2766" s="3">
        <v>34</v>
      </c>
      <c r="F2766" s="3">
        <v>7</v>
      </c>
      <c r="G2766" s="3">
        <v>34</v>
      </c>
    </row>
    <row r="2767" spans="1:7" x14ac:dyDescent="0.3">
      <c r="A2767" s="6">
        <v>41831</v>
      </c>
      <c r="B2767" s="3">
        <v>34.04</v>
      </c>
      <c r="C2767" s="3">
        <v>34.04</v>
      </c>
      <c r="D2767" s="3">
        <v>34.04</v>
      </c>
      <c r="E2767" s="3">
        <v>34.04</v>
      </c>
      <c r="F2767" s="3">
        <v>0</v>
      </c>
      <c r="G2767" s="3">
        <v>34.04</v>
      </c>
    </row>
    <row r="2768" spans="1:7" x14ac:dyDescent="0.3">
      <c r="A2768" s="6">
        <v>41834</v>
      </c>
      <c r="B2768" s="3">
        <v>34.5</v>
      </c>
      <c r="C2768" s="3">
        <v>34.5</v>
      </c>
      <c r="D2768" s="3">
        <v>34.5</v>
      </c>
      <c r="E2768" s="3">
        <v>34.5</v>
      </c>
      <c r="F2768" s="3">
        <v>15</v>
      </c>
      <c r="G2768" s="3">
        <v>34.5</v>
      </c>
    </row>
    <row r="2769" spans="1:7" x14ac:dyDescent="0.3">
      <c r="A2769" s="6">
        <v>41835</v>
      </c>
      <c r="B2769" s="3">
        <v>34.85</v>
      </c>
      <c r="C2769" s="3">
        <v>34.85</v>
      </c>
      <c r="D2769" s="3">
        <v>34.35</v>
      </c>
      <c r="E2769" s="3">
        <v>34.35</v>
      </c>
      <c r="F2769" s="3">
        <v>9</v>
      </c>
      <c r="G2769" s="3">
        <v>34.35</v>
      </c>
    </row>
    <row r="2770" spans="1:7" x14ac:dyDescent="0.3">
      <c r="A2770" s="6">
        <v>41836</v>
      </c>
      <c r="B2770" s="3">
        <v>34.700000000000003</v>
      </c>
      <c r="C2770" s="3">
        <v>34.700000000000003</v>
      </c>
      <c r="D2770" s="3">
        <v>34.35</v>
      </c>
      <c r="E2770" s="3">
        <v>34.35</v>
      </c>
      <c r="F2770" s="3">
        <v>9</v>
      </c>
      <c r="G2770" s="3">
        <v>34.35</v>
      </c>
    </row>
    <row r="2771" spans="1:7" x14ac:dyDescent="0.3">
      <c r="A2771" s="6">
        <v>41837</v>
      </c>
      <c r="B2771" s="3">
        <v>34.5</v>
      </c>
      <c r="C2771" s="3">
        <v>34.5</v>
      </c>
      <c r="D2771" s="3">
        <v>34.5</v>
      </c>
      <c r="E2771" s="3">
        <v>34.5</v>
      </c>
      <c r="F2771" s="3">
        <v>2</v>
      </c>
      <c r="G2771" s="3">
        <v>34.5</v>
      </c>
    </row>
    <row r="2772" spans="1:7" x14ac:dyDescent="0.3">
      <c r="A2772" s="6">
        <v>41838</v>
      </c>
      <c r="B2772" s="3">
        <v>34.4</v>
      </c>
      <c r="C2772" s="3">
        <v>34.4</v>
      </c>
      <c r="D2772" s="3">
        <v>34.4</v>
      </c>
      <c r="E2772" s="3">
        <v>34.4</v>
      </c>
      <c r="F2772" s="3">
        <v>20</v>
      </c>
      <c r="G2772" s="3">
        <v>34.4</v>
      </c>
    </row>
    <row r="2773" spans="1:7" x14ac:dyDescent="0.3">
      <c r="A2773" s="6">
        <v>41841</v>
      </c>
      <c r="B2773" s="3">
        <v>33.83</v>
      </c>
      <c r="C2773" s="3">
        <v>33.83</v>
      </c>
      <c r="D2773" s="3">
        <v>33.83</v>
      </c>
      <c r="E2773" s="3">
        <v>33.83</v>
      </c>
      <c r="F2773" s="3">
        <v>0</v>
      </c>
      <c r="G2773" s="3">
        <v>33.83</v>
      </c>
    </row>
    <row r="2774" spans="1:7" x14ac:dyDescent="0.3">
      <c r="A2774" s="6">
        <v>41842</v>
      </c>
      <c r="B2774" s="3">
        <v>34.17</v>
      </c>
      <c r="C2774" s="3">
        <v>34.17</v>
      </c>
      <c r="D2774" s="3">
        <v>34.17</v>
      </c>
      <c r="E2774" s="3">
        <v>34.17</v>
      </c>
      <c r="F2774" s="3">
        <v>0</v>
      </c>
      <c r="G2774" s="3">
        <v>34.17</v>
      </c>
    </row>
    <row r="2775" spans="1:7" x14ac:dyDescent="0.3">
      <c r="A2775" s="6">
        <v>41843</v>
      </c>
      <c r="B2775" s="3">
        <v>34.5</v>
      </c>
      <c r="C2775" s="3">
        <v>34.5</v>
      </c>
      <c r="D2775" s="3">
        <v>34.5</v>
      </c>
      <c r="E2775" s="3">
        <v>34.5</v>
      </c>
      <c r="F2775" s="3">
        <v>12</v>
      </c>
      <c r="G2775" s="3">
        <v>34.5</v>
      </c>
    </row>
    <row r="2776" spans="1:7" x14ac:dyDescent="0.3">
      <c r="A2776" s="6">
        <v>41844</v>
      </c>
      <c r="B2776" s="3">
        <v>34.700000000000003</v>
      </c>
      <c r="C2776" s="3">
        <v>34.700000000000003</v>
      </c>
      <c r="D2776" s="3">
        <v>34.299999999999997</v>
      </c>
      <c r="E2776" s="3">
        <v>34.4</v>
      </c>
      <c r="F2776" s="3">
        <v>22</v>
      </c>
      <c r="G2776" s="3">
        <v>34.770000000000003</v>
      </c>
    </row>
    <row r="2777" spans="1:7" x14ac:dyDescent="0.3">
      <c r="A2777" s="6">
        <v>41845</v>
      </c>
      <c r="B2777" s="3">
        <v>35</v>
      </c>
      <c r="C2777" s="3">
        <v>35.25</v>
      </c>
      <c r="D2777" s="3">
        <v>35</v>
      </c>
      <c r="E2777" s="3">
        <v>35.25</v>
      </c>
      <c r="F2777" s="3">
        <v>7</v>
      </c>
      <c r="G2777" s="3">
        <v>35.25</v>
      </c>
    </row>
    <row r="2778" spans="1:7" x14ac:dyDescent="0.3">
      <c r="A2778" s="6">
        <v>41848</v>
      </c>
      <c r="B2778" s="3">
        <v>34.75</v>
      </c>
      <c r="C2778" s="3">
        <v>34.799999999999997</v>
      </c>
      <c r="D2778" s="3">
        <v>34.75</v>
      </c>
      <c r="E2778" s="3">
        <v>34.799999999999997</v>
      </c>
      <c r="F2778" s="3">
        <v>12</v>
      </c>
      <c r="G2778" s="3">
        <v>35.18</v>
      </c>
    </row>
    <row r="2779" spans="1:7" x14ac:dyDescent="0.3">
      <c r="A2779" s="6">
        <v>41849</v>
      </c>
      <c r="B2779" s="3">
        <v>34.799999999999997</v>
      </c>
      <c r="C2779" s="3">
        <v>34.799999999999997</v>
      </c>
      <c r="D2779" s="3">
        <v>34.549999999999997</v>
      </c>
      <c r="E2779" s="3">
        <v>34.65</v>
      </c>
      <c r="F2779" s="3">
        <v>33</v>
      </c>
      <c r="G2779" s="3">
        <v>34.65</v>
      </c>
    </row>
    <row r="2780" spans="1:7" x14ac:dyDescent="0.3">
      <c r="A2780" s="6">
        <v>41850</v>
      </c>
      <c r="B2780" s="3">
        <v>34.549999999999997</v>
      </c>
      <c r="C2780" s="3">
        <v>34.549999999999997</v>
      </c>
      <c r="D2780" s="3">
        <v>34.549999999999997</v>
      </c>
      <c r="E2780" s="3">
        <v>34.549999999999997</v>
      </c>
      <c r="F2780" s="3">
        <v>2</v>
      </c>
      <c r="G2780" s="3">
        <v>34.549999999999997</v>
      </c>
    </row>
    <row r="2781" spans="1:7" x14ac:dyDescent="0.3">
      <c r="A2781" s="6">
        <v>41851</v>
      </c>
      <c r="B2781" s="3">
        <v>34.9</v>
      </c>
      <c r="C2781" s="3">
        <v>35.049999999999997</v>
      </c>
      <c r="D2781" s="3">
        <v>34.9</v>
      </c>
      <c r="E2781" s="3">
        <v>35.04</v>
      </c>
      <c r="F2781" s="3">
        <v>24</v>
      </c>
      <c r="G2781" s="3">
        <v>35.04</v>
      </c>
    </row>
    <row r="2782" spans="1:7" x14ac:dyDescent="0.3">
      <c r="A2782" s="6">
        <v>41852</v>
      </c>
      <c r="B2782" s="3">
        <v>36.5</v>
      </c>
      <c r="C2782" s="3">
        <v>36.6</v>
      </c>
      <c r="D2782" s="3">
        <v>36.450000000000003</v>
      </c>
      <c r="E2782" s="3">
        <v>36.6</v>
      </c>
      <c r="F2782" s="3">
        <v>10</v>
      </c>
      <c r="G2782" s="3">
        <v>36.6</v>
      </c>
    </row>
    <row r="2783" spans="1:7" x14ac:dyDescent="0.3">
      <c r="A2783" s="6">
        <v>41855</v>
      </c>
      <c r="B2783" s="3">
        <v>35.950000000000003</v>
      </c>
      <c r="C2783" s="3">
        <v>36.049999999999997</v>
      </c>
      <c r="D2783" s="3">
        <v>35.85</v>
      </c>
      <c r="E2783" s="3">
        <v>35.85</v>
      </c>
      <c r="F2783" s="3">
        <v>18</v>
      </c>
      <c r="G2783" s="3">
        <v>35.85</v>
      </c>
    </row>
    <row r="2784" spans="1:7" x14ac:dyDescent="0.3">
      <c r="A2784" s="6">
        <v>41856</v>
      </c>
      <c r="B2784" s="3">
        <v>35.5</v>
      </c>
      <c r="C2784" s="3">
        <v>35.5</v>
      </c>
      <c r="D2784" s="3">
        <v>35.25</v>
      </c>
      <c r="E2784" s="3">
        <v>35.25</v>
      </c>
      <c r="F2784" s="3">
        <v>16</v>
      </c>
      <c r="G2784" s="3">
        <v>35.25</v>
      </c>
    </row>
    <row r="2785" spans="1:7" x14ac:dyDescent="0.3">
      <c r="A2785" s="6">
        <v>41857</v>
      </c>
      <c r="B2785" s="3">
        <v>35.4</v>
      </c>
      <c r="C2785" s="3">
        <v>35.4</v>
      </c>
      <c r="D2785" s="3">
        <v>35.4</v>
      </c>
      <c r="E2785" s="3">
        <v>35.4</v>
      </c>
      <c r="F2785" s="3">
        <v>19</v>
      </c>
      <c r="G2785" s="3">
        <v>34.99</v>
      </c>
    </row>
    <row r="2786" spans="1:7" x14ac:dyDescent="0.3">
      <c r="A2786" s="6">
        <v>41858</v>
      </c>
      <c r="B2786" s="3">
        <v>35</v>
      </c>
      <c r="C2786" s="3">
        <v>35.17</v>
      </c>
      <c r="D2786" s="3">
        <v>35</v>
      </c>
      <c r="E2786" s="3">
        <v>35.1</v>
      </c>
      <c r="F2786" s="3">
        <v>34</v>
      </c>
      <c r="G2786" s="3">
        <v>35.1</v>
      </c>
    </row>
    <row r="2787" spans="1:7" x14ac:dyDescent="0.3">
      <c r="A2787" s="6">
        <v>41859</v>
      </c>
      <c r="B2787" s="3">
        <v>35.35</v>
      </c>
      <c r="C2787" s="3">
        <v>35.450000000000003</v>
      </c>
      <c r="D2787" s="3">
        <v>35.35</v>
      </c>
      <c r="E2787" s="3">
        <v>35.4</v>
      </c>
      <c r="F2787" s="3">
        <v>15</v>
      </c>
      <c r="G2787" s="3">
        <v>35.130000000000003</v>
      </c>
    </row>
    <row r="2788" spans="1:7" x14ac:dyDescent="0.3">
      <c r="A2788" s="6">
        <v>41862</v>
      </c>
      <c r="B2788" s="3">
        <v>35.15</v>
      </c>
      <c r="C2788" s="3">
        <v>35.15</v>
      </c>
      <c r="D2788" s="3">
        <v>35.049999999999997</v>
      </c>
      <c r="E2788" s="3">
        <v>35.1</v>
      </c>
      <c r="F2788" s="3">
        <v>15</v>
      </c>
      <c r="G2788" s="3">
        <v>35.1</v>
      </c>
    </row>
    <row r="2789" spans="1:7" x14ac:dyDescent="0.3">
      <c r="A2789" s="6">
        <v>41863</v>
      </c>
      <c r="B2789" s="3">
        <v>35.4</v>
      </c>
      <c r="C2789" s="3">
        <v>35.4</v>
      </c>
      <c r="D2789" s="3">
        <v>35.4</v>
      </c>
      <c r="E2789" s="3">
        <v>35.4</v>
      </c>
      <c r="F2789" s="3">
        <v>0</v>
      </c>
      <c r="G2789" s="3">
        <v>35.4</v>
      </c>
    </row>
    <row r="2790" spans="1:7" x14ac:dyDescent="0.3">
      <c r="A2790" s="6">
        <v>41864</v>
      </c>
      <c r="B2790" s="3">
        <v>35.799999999999997</v>
      </c>
      <c r="C2790" s="3">
        <v>35.799999999999997</v>
      </c>
      <c r="D2790" s="3">
        <v>35.799999999999997</v>
      </c>
      <c r="E2790" s="3">
        <v>35.799999999999997</v>
      </c>
      <c r="F2790" s="3">
        <v>3</v>
      </c>
      <c r="G2790" s="3">
        <v>35.65</v>
      </c>
    </row>
    <row r="2791" spans="1:7" x14ac:dyDescent="0.3">
      <c r="A2791" s="6">
        <v>41865</v>
      </c>
      <c r="B2791" s="3">
        <v>35.549999999999997</v>
      </c>
      <c r="C2791" s="3">
        <v>35.6</v>
      </c>
      <c r="D2791" s="3">
        <v>35.549999999999997</v>
      </c>
      <c r="E2791" s="3">
        <v>35.549999999999997</v>
      </c>
      <c r="F2791" s="3">
        <v>10</v>
      </c>
      <c r="G2791" s="3">
        <v>35.549999999999997</v>
      </c>
    </row>
    <row r="2792" spans="1:7" x14ac:dyDescent="0.3">
      <c r="A2792" s="6">
        <v>41866</v>
      </c>
      <c r="B2792" s="3">
        <v>35.5</v>
      </c>
      <c r="C2792" s="3">
        <v>35.5</v>
      </c>
      <c r="D2792" s="3">
        <v>35.5</v>
      </c>
      <c r="E2792" s="3">
        <v>35.5</v>
      </c>
      <c r="F2792" s="3">
        <v>5</v>
      </c>
      <c r="G2792" s="3">
        <v>35.5</v>
      </c>
    </row>
    <row r="2793" spans="1:7" x14ac:dyDescent="0.3">
      <c r="A2793" s="6">
        <v>41869</v>
      </c>
      <c r="B2793" s="3">
        <v>35.1</v>
      </c>
      <c r="C2793" s="3">
        <v>35.25</v>
      </c>
      <c r="D2793" s="3">
        <v>35</v>
      </c>
      <c r="E2793" s="3">
        <v>35.25</v>
      </c>
      <c r="F2793" s="3">
        <v>24</v>
      </c>
      <c r="G2793" s="3">
        <v>35.25</v>
      </c>
    </row>
    <row r="2794" spans="1:7" x14ac:dyDescent="0.3">
      <c r="A2794" s="6">
        <v>41870</v>
      </c>
      <c r="B2794" s="3">
        <v>34.9</v>
      </c>
      <c r="C2794" s="3">
        <v>34.950000000000003</v>
      </c>
      <c r="D2794" s="3">
        <v>34.549999999999997</v>
      </c>
      <c r="E2794" s="3">
        <v>34.549999999999997</v>
      </c>
      <c r="F2794" s="3">
        <v>21</v>
      </c>
      <c r="G2794" s="3">
        <v>34.729999999999997</v>
      </c>
    </row>
    <row r="2795" spans="1:7" x14ac:dyDescent="0.3">
      <c r="A2795" s="6">
        <v>41871</v>
      </c>
      <c r="B2795" s="3">
        <v>34.9</v>
      </c>
      <c r="C2795" s="3">
        <v>35.049999999999997</v>
      </c>
      <c r="D2795" s="3">
        <v>34.9</v>
      </c>
      <c r="E2795" s="3">
        <v>35.049999999999997</v>
      </c>
      <c r="F2795" s="3">
        <v>95</v>
      </c>
      <c r="G2795" s="3">
        <v>35.049999999999997</v>
      </c>
    </row>
    <row r="2796" spans="1:7" x14ac:dyDescent="0.3">
      <c r="A2796" s="6">
        <v>41872</v>
      </c>
      <c r="B2796" s="3">
        <v>35.299999999999997</v>
      </c>
      <c r="C2796" s="3">
        <v>35.4</v>
      </c>
      <c r="D2796" s="3">
        <v>35.299999999999997</v>
      </c>
      <c r="E2796" s="3">
        <v>35.4</v>
      </c>
      <c r="F2796" s="3">
        <v>75</v>
      </c>
      <c r="G2796" s="3">
        <v>35.18</v>
      </c>
    </row>
    <row r="2797" spans="1:7" x14ac:dyDescent="0.3">
      <c r="A2797" s="6">
        <v>41873</v>
      </c>
      <c r="B2797" s="3">
        <v>35.549999999999997</v>
      </c>
      <c r="C2797" s="3">
        <v>35.549999999999997</v>
      </c>
      <c r="D2797" s="3">
        <v>35.5</v>
      </c>
      <c r="E2797" s="3">
        <v>35.549999999999997</v>
      </c>
      <c r="F2797" s="3">
        <v>51</v>
      </c>
      <c r="G2797" s="3">
        <v>35.549999999999997</v>
      </c>
    </row>
    <row r="2798" spans="1:7" x14ac:dyDescent="0.3">
      <c r="A2798" s="6">
        <v>41876</v>
      </c>
      <c r="B2798" s="3">
        <v>36.200000000000003</v>
      </c>
      <c r="C2798" s="3">
        <v>36.200000000000003</v>
      </c>
      <c r="D2798" s="3">
        <v>36.200000000000003</v>
      </c>
      <c r="E2798" s="3">
        <v>36.200000000000003</v>
      </c>
      <c r="F2798" s="3">
        <v>3</v>
      </c>
      <c r="G2798" s="3">
        <v>36.03</v>
      </c>
    </row>
    <row r="2799" spans="1:7" x14ac:dyDescent="0.3">
      <c r="A2799" s="6">
        <v>41877</v>
      </c>
      <c r="B2799" s="3">
        <v>36.1</v>
      </c>
      <c r="C2799" s="3">
        <v>36.1</v>
      </c>
      <c r="D2799" s="3">
        <v>35.950000000000003</v>
      </c>
      <c r="E2799" s="3">
        <v>35.950000000000003</v>
      </c>
      <c r="F2799" s="3">
        <v>36</v>
      </c>
      <c r="G2799" s="3">
        <v>35.75</v>
      </c>
    </row>
    <row r="2800" spans="1:7" x14ac:dyDescent="0.3">
      <c r="A2800" s="6">
        <v>41878</v>
      </c>
      <c r="B2800" s="3">
        <v>35.9</v>
      </c>
      <c r="C2800" s="3">
        <v>35.9</v>
      </c>
      <c r="D2800" s="3">
        <v>35.700000000000003</v>
      </c>
      <c r="E2800" s="3">
        <v>35.75</v>
      </c>
      <c r="F2800" s="3">
        <v>20</v>
      </c>
      <c r="G2800" s="3">
        <v>35.75</v>
      </c>
    </row>
    <row r="2801" spans="1:7" x14ac:dyDescent="0.3">
      <c r="A2801" s="6">
        <v>41879</v>
      </c>
      <c r="B2801" s="3">
        <v>36</v>
      </c>
      <c r="C2801" s="3">
        <v>36.15</v>
      </c>
      <c r="D2801" s="3">
        <v>36</v>
      </c>
      <c r="E2801" s="3">
        <v>36.15</v>
      </c>
      <c r="F2801" s="3">
        <v>30</v>
      </c>
      <c r="G2801" s="3">
        <v>36.1</v>
      </c>
    </row>
    <row r="2802" spans="1:7" x14ac:dyDescent="0.3">
      <c r="A2802" s="6">
        <v>41880</v>
      </c>
      <c r="B2802" s="3">
        <v>36.35</v>
      </c>
      <c r="C2802" s="3">
        <v>36.5</v>
      </c>
      <c r="D2802" s="3">
        <v>36.35</v>
      </c>
      <c r="E2802" s="3">
        <v>36.5</v>
      </c>
      <c r="F2802" s="3">
        <v>43</v>
      </c>
      <c r="G2802" s="3">
        <v>36.5</v>
      </c>
    </row>
    <row r="2803" spans="1:7" x14ac:dyDescent="0.3">
      <c r="A2803" s="6">
        <v>41883</v>
      </c>
      <c r="B2803" s="3">
        <v>38.25</v>
      </c>
      <c r="C2803" s="3">
        <v>38.25</v>
      </c>
      <c r="D2803" s="3">
        <v>38.200000000000003</v>
      </c>
      <c r="E2803" s="3">
        <v>38.25</v>
      </c>
      <c r="F2803" s="3">
        <v>6</v>
      </c>
      <c r="G2803" s="3">
        <v>38.25</v>
      </c>
    </row>
    <row r="2804" spans="1:7" x14ac:dyDescent="0.3">
      <c r="A2804" s="6">
        <v>41884</v>
      </c>
      <c r="B2804" s="3">
        <v>38.200000000000003</v>
      </c>
      <c r="C2804" s="3">
        <v>38.200000000000003</v>
      </c>
      <c r="D2804" s="3">
        <v>38</v>
      </c>
      <c r="E2804" s="3">
        <v>38</v>
      </c>
      <c r="F2804" s="3">
        <v>26</v>
      </c>
      <c r="G2804" s="3">
        <v>38</v>
      </c>
    </row>
    <row r="2805" spans="1:7" x14ac:dyDescent="0.3">
      <c r="A2805" s="6">
        <v>41885</v>
      </c>
      <c r="B2805" s="3">
        <v>37.9</v>
      </c>
      <c r="C2805" s="3">
        <v>37.9</v>
      </c>
      <c r="D2805" s="3">
        <v>37.9</v>
      </c>
      <c r="E2805" s="3">
        <v>37.9</v>
      </c>
      <c r="F2805" s="3">
        <v>9</v>
      </c>
      <c r="G2805" s="3">
        <v>37.9</v>
      </c>
    </row>
    <row r="2806" spans="1:7" x14ac:dyDescent="0.3">
      <c r="A2806" s="6">
        <v>41886</v>
      </c>
      <c r="B2806" s="3">
        <v>38</v>
      </c>
      <c r="C2806" s="3">
        <v>38</v>
      </c>
      <c r="D2806" s="3">
        <v>37.700000000000003</v>
      </c>
      <c r="E2806" s="3">
        <v>37.9</v>
      </c>
      <c r="F2806" s="3">
        <v>20</v>
      </c>
      <c r="G2806" s="3">
        <v>37.9</v>
      </c>
    </row>
    <row r="2807" spans="1:7" x14ac:dyDescent="0.3">
      <c r="A2807" s="6">
        <v>41887</v>
      </c>
      <c r="B2807" s="3">
        <v>38.15</v>
      </c>
      <c r="C2807" s="3">
        <v>38.200000000000003</v>
      </c>
      <c r="D2807" s="3">
        <v>38.049999999999997</v>
      </c>
      <c r="E2807" s="3">
        <v>38.200000000000003</v>
      </c>
      <c r="F2807" s="3">
        <v>12</v>
      </c>
      <c r="G2807" s="3">
        <v>38.200000000000003</v>
      </c>
    </row>
    <row r="2808" spans="1:7" x14ac:dyDescent="0.3">
      <c r="A2808" s="6">
        <v>41890</v>
      </c>
      <c r="B2808" s="3">
        <v>38.299999999999997</v>
      </c>
      <c r="C2808" s="3">
        <v>38.299999999999997</v>
      </c>
      <c r="D2808" s="3">
        <v>38.299999999999997</v>
      </c>
      <c r="E2808" s="3">
        <v>38.299999999999997</v>
      </c>
      <c r="F2808" s="3">
        <v>8</v>
      </c>
      <c r="G2808" s="3">
        <v>38.299999999999997</v>
      </c>
    </row>
    <row r="2809" spans="1:7" x14ac:dyDescent="0.3">
      <c r="A2809" s="6">
        <v>41891</v>
      </c>
      <c r="B2809" s="3">
        <v>38.5</v>
      </c>
      <c r="C2809" s="3">
        <v>38.799999999999997</v>
      </c>
      <c r="D2809" s="3">
        <v>38.5</v>
      </c>
      <c r="E2809" s="3">
        <v>38.75</v>
      </c>
      <c r="F2809" s="3">
        <v>26</v>
      </c>
      <c r="G2809" s="3">
        <v>38.75</v>
      </c>
    </row>
    <row r="2810" spans="1:7" x14ac:dyDescent="0.3">
      <c r="A2810" s="6">
        <v>41892</v>
      </c>
      <c r="B2810" s="3">
        <v>38.9</v>
      </c>
      <c r="C2810" s="3">
        <v>38.9</v>
      </c>
      <c r="D2810" s="3">
        <v>38.6</v>
      </c>
      <c r="E2810" s="3">
        <v>38.6</v>
      </c>
      <c r="F2810" s="3">
        <v>13</v>
      </c>
      <c r="G2810" s="3">
        <v>38.6</v>
      </c>
    </row>
    <row r="2811" spans="1:7" x14ac:dyDescent="0.3">
      <c r="A2811" s="6">
        <v>41893</v>
      </c>
      <c r="B2811" s="3">
        <v>38.450000000000003</v>
      </c>
      <c r="C2811" s="3">
        <v>38.450000000000003</v>
      </c>
      <c r="D2811" s="3">
        <v>38.450000000000003</v>
      </c>
      <c r="E2811" s="3">
        <v>38.450000000000003</v>
      </c>
      <c r="F2811" s="3">
        <v>6</v>
      </c>
      <c r="G2811" s="3">
        <v>38.58</v>
      </c>
    </row>
    <row r="2812" spans="1:7" x14ac:dyDescent="0.3">
      <c r="A2812" s="6">
        <v>41894</v>
      </c>
      <c r="B2812" s="3">
        <v>38.35</v>
      </c>
      <c r="C2812" s="3">
        <v>38.450000000000003</v>
      </c>
      <c r="D2812" s="3">
        <v>38.25</v>
      </c>
      <c r="E2812" s="3">
        <v>38.25</v>
      </c>
      <c r="F2812" s="3">
        <v>37</v>
      </c>
      <c r="G2812" s="3">
        <v>38.25</v>
      </c>
    </row>
    <row r="2813" spans="1:7" x14ac:dyDescent="0.3">
      <c r="A2813" s="6">
        <v>41897</v>
      </c>
      <c r="B2813" s="3">
        <v>38.85</v>
      </c>
      <c r="C2813" s="3">
        <v>38.85</v>
      </c>
      <c r="D2813" s="3">
        <v>38.85</v>
      </c>
      <c r="E2813" s="3">
        <v>38.85</v>
      </c>
      <c r="F2813" s="3">
        <v>6</v>
      </c>
      <c r="G2813" s="3">
        <v>38.479999999999997</v>
      </c>
    </row>
    <row r="2814" spans="1:7" x14ac:dyDescent="0.3">
      <c r="A2814" s="6">
        <v>41898</v>
      </c>
      <c r="B2814" s="3">
        <v>38.15</v>
      </c>
      <c r="C2814" s="3">
        <v>38.15</v>
      </c>
      <c r="D2814" s="3">
        <v>37.799999999999997</v>
      </c>
      <c r="E2814" s="3">
        <v>37.799999999999997</v>
      </c>
      <c r="F2814" s="3">
        <v>25</v>
      </c>
      <c r="G2814" s="3">
        <v>37.799999999999997</v>
      </c>
    </row>
    <row r="2815" spans="1:7" x14ac:dyDescent="0.3">
      <c r="A2815" s="6">
        <v>41899</v>
      </c>
      <c r="B2815" s="3">
        <v>37.6</v>
      </c>
      <c r="C2815" s="3">
        <v>37.6</v>
      </c>
      <c r="D2815" s="3">
        <v>37.549999999999997</v>
      </c>
      <c r="E2815" s="3">
        <v>37.549999999999997</v>
      </c>
      <c r="F2815" s="3">
        <v>4</v>
      </c>
      <c r="G2815" s="3">
        <v>37.549999999999997</v>
      </c>
    </row>
    <row r="2816" spans="1:7" x14ac:dyDescent="0.3">
      <c r="A2816" s="6">
        <v>41900</v>
      </c>
      <c r="B2816" s="3">
        <v>37.5</v>
      </c>
      <c r="C2816" s="3">
        <v>37.5</v>
      </c>
      <c r="D2816" s="3">
        <v>37.5</v>
      </c>
      <c r="E2816" s="3">
        <v>37.5</v>
      </c>
      <c r="F2816" s="3">
        <v>2</v>
      </c>
      <c r="G2816" s="3">
        <v>37.5</v>
      </c>
    </row>
    <row r="2817" spans="1:7" x14ac:dyDescent="0.3">
      <c r="A2817" s="6">
        <v>41901</v>
      </c>
      <c r="B2817" s="3">
        <v>37.9</v>
      </c>
      <c r="C2817" s="3">
        <v>38.15</v>
      </c>
      <c r="D2817" s="3">
        <v>37.9</v>
      </c>
      <c r="E2817" s="3">
        <v>38.15</v>
      </c>
      <c r="F2817" s="3">
        <v>3</v>
      </c>
      <c r="G2817" s="3">
        <v>38</v>
      </c>
    </row>
    <row r="2818" spans="1:7" x14ac:dyDescent="0.3">
      <c r="A2818" s="6">
        <v>41904</v>
      </c>
      <c r="B2818" s="3">
        <v>38.6</v>
      </c>
      <c r="C2818" s="3">
        <v>38.65</v>
      </c>
      <c r="D2818" s="3">
        <v>38.6</v>
      </c>
      <c r="E2818" s="3">
        <v>38.6</v>
      </c>
      <c r="F2818" s="3">
        <v>9</v>
      </c>
      <c r="G2818" s="3">
        <v>38.6</v>
      </c>
    </row>
    <row r="2819" spans="1:7" x14ac:dyDescent="0.3">
      <c r="A2819" s="6">
        <v>41905</v>
      </c>
      <c r="B2819" s="3">
        <v>38.15</v>
      </c>
      <c r="C2819" s="3">
        <v>38.15</v>
      </c>
      <c r="D2819" s="3">
        <v>38.15</v>
      </c>
      <c r="E2819" s="3">
        <v>38.15</v>
      </c>
      <c r="F2819" s="3">
        <v>16</v>
      </c>
      <c r="G2819" s="3">
        <v>37.75</v>
      </c>
    </row>
    <row r="2820" spans="1:7" x14ac:dyDescent="0.3">
      <c r="A2820" s="6">
        <v>41906</v>
      </c>
      <c r="B2820" s="3">
        <v>37.6</v>
      </c>
      <c r="C2820" s="3">
        <v>38</v>
      </c>
      <c r="D2820" s="3">
        <v>37.6</v>
      </c>
      <c r="E2820" s="3">
        <v>38</v>
      </c>
      <c r="F2820" s="3">
        <v>5</v>
      </c>
      <c r="G2820" s="3">
        <v>37.880000000000003</v>
      </c>
    </row>
    <row r="2821" spans="1:7" x14ac:dyDescent="0.3">
      <c r="A2821" s="6">
        <v>41907</v>
      </c>
      <c r="B2821" s="3">
        <v>37.85</v>
      </c>
      <c r="C2821" s="3">
        <v>37.85</v>
      </c>
      <c r="D2821" s="3">
        <v>37.85</v>
      </c>
      <c r="E2821" s="3">
        <v>37.85</v>
      </c>
      <c r="F2821" s="3">
        <v>2</v>
      </c>
      <c r="G2821" s="3">
        <v>37.85</v>
      </c>
    </row>
    <row r="2822" spans="1:7" x14ac:dyDescent="0.3">
      <c r="A2822" s="6">
        <v>41908</v>
      </c>
      <c r="B2822" s="3">
        <v>37.799999999999997</v>
      </c>
      <c r="C2822" s="3">
        <v>38.1</v>
      </c>
      <c r="D2822" s="3">
        <v>37.799999999999997</v>
      </c>
      <c r="E2822" s="3">
        <v>38</v>
      </c>
      <c r="F2822" s="3">
        <v>20</v>
      </c>
      <c r="G2822" s="3">
        <v>38</v>
      </c>
    </row>
    <row r="2823" spans="1:7" x14ac:dyDescent="0.3">
      <c r="A2823" s="6">
        <v>41911</v>
      </c>
      <c r="B2823" s="3">
        <v>37.4</v>
      </c>
      <c r="C2823" s="3">
        <v>37.450000000000003</v>
      </c>
      <c r="D2823" s="3">
        <v>37.4</v>
      </c>
      <c r="E2823" s="3">
        <v>37.4</v>
      </c>
      <c r="F2823" s="3">
        <v>35</v>
      </c>
      <c r="G2823" s="3">
        <v>37.4</v>
      </c>
    </row>
    <row r="2824" spans="1:7" x14ac:dyDescent="0.3">
      <c r="A2824" s="6">
        <v>41912</v>
      </c>
      <c r="B2824" s="3">
        <v>37.299999999999997</v>
      </c>
      <c r="C2824" s="3">
        <v>37.299999999999997</v>
      </c>
      <c r="D2824" s="3">
        <v>37.299999999999997</v>
      </c>
      <c r="E2824" s="3">
        <v>37.299999999999997</v>
      </c>
      <c r="F2824" s="3">
        <v>1</v>
      </c>
      <c r="G2824" s="3">
        <v>37.299999999999997</v>
      </c>
    </row>
    <row r="2825" spans="1:7" x14ac:dyDescent="0.3">
      <c r="A2825" s="6">
        <v>41913</v>
      </c>
      <c r="B2825" s="3">
        <v>37.85</v>
      </c>
      <c r="C2825" s="3">
        <v>38</v>
      </c>
      <c r="D2825" s="3">
        <v>37.85</v>
      </c>
      <c r="E2825" s="3">
        <v>38</v>
      </c>
      <c r="F2825" s="3">
        <v>2</v>
      </c>
      <c r="G2825" s="3">
        <v>38</v>
      </c>
    </row>
    <row r="2826" spans="1:7" x14ac:dyDescent="0.3">
      <c r="A2826" s="6">
        <v>41914</v>
      </c>
      <c r="B2826" s="3">
        <v>37.65</v>
      </c>
      <c r="C2826" s="3">
        <v>37.65</v>
      </c>
      <c r="D2826" s="3">
        <v>37.549999999999997</v>
      </c>
      <c r="E2826" s="3">
        <v>37.549999999999997</v>
      </c>
      <c r="F2826" s="3">
        <v>4</v>
      </c>
      <c r="G2826" s="3">
        <v>37.549999999999997</v>
      </c>
    </row>
    <row r="2827" spans="1:7" x14ac:dyDescent="0.3">
      <c r="A2827" s="6">
        <v>41915</v>
      </c>
      <c r="B2827" s="3">
        <v>37.25</v>
      </c>
      <c r="C2827" s="3">
        <v>37.4</v>
      </c>
      <c r="D2827" s="3">
        <v>37.200000000000003</v>
      </c>
      <c r="E2827" s="3">
        <v>37.200000000000003</v>
      </c>
      <c r="F2827" s="3">
        <v>10</v>
      </c>
      <c r="G2827" s="3">
        <v>37.200000000000003</v>
      </c>
    </row>
    <row r="2828" spans="1:7" x14ac:dyDescent="0.3">
      <c r="A2828" s="6">
        <v>41918</v>
      </c>
      <c r="B2828" s="3">
        <v>37.200000000000003</v>
      </c>
      <c r="C2828" s="3">
        <v>37.200000000000003</v>
      </c>
      <c r="D2828" s="3">
        <v>36.6</v>
      </c>
      <c r="E2828" s="3">
        <v>36.6</v>
      </c>
      <c r="F2828" s="3">
        <v>36</v>
      </c>
      <c r="G2828" s="3">
        <v>36.6</v>
      </c>
    </row>
    <row r="2829" spans="1:7" x14ac:dyDescent="0.3">
      <c r="A2829" s="6">
        <v>41919</v>
      </c>
      <c r="B2829" s="3">
        <v>36.950000000000003</v>
      </c>
      <c r="C2829" s="3">
        <v>37.15</v>
      </c>
      <c r="D2829" s="3">
        <v>36.950000000000003</v>
      </c>
      <c r="E2829" s="3">
        <v>37</v>
      </c>
      <c r="F2829" s="3">
        <v>24</v>
      </c>
      <c r="G2829" s="3">
        <v>37</v>
      </c>
    </row>
    <row r="2830" spans="1:7" x14ac:dyDescent="0.3">
      <c r="A2830" s="6">
        <v>41920</v>
      </c>
      <c r="B2830" s="3">
        <v>36.950000000000003</v>
      </c>
      <c r="C2830" s="3">
        <v>36.950000000000003</v>
      </c>
      <c r="D2830" s="3">
        <v>36.950000000000003</v>
      </c>
      <c r="E2830" s="3">
        <v>36.950000000000003</v>
      </c>
      <c r="F2830" s="3">
        <v>5</v>
      </c>
      <c r="G2830" s="3">
        <v>37</v>
      </c>
    </row>
    <row r="2831" spans="1:7" x14ac:dyDescent="0.3">
      <c r="A2831" s="6">
        <v>41921</v>
      </c>
      <c r="B2831" s="3">
        <v>36.700000000000003</v>
      </c>
      <c r="C2831" s="3">
        <v>37</v>
      </c>
      <c r="D2831" s="3">
        <v>36.700000000000003</v>
      </c>
      <c r="E2831" s="3">
        <v>36.9</v>
      </c>
      <c r="F2831" s="3">
        <v>5</v>
      </c>
      <c r="G2831" s="3">
        <v>36.9</v>
      </c>
    </row>
    <row r="2832" spans="1:7" x14ac:dyDescent="0.3">
      <c r="A2832" s="6">
        <v>41922</v>
      </c>
      <c r="B2832" s="3">
        <v>37.1</v>
      </c>
      <c r="C2832" s="3">
        <v>37.25</v>
      </c>
      <c r="D2832" s="3">
        <v>37.1</v>
      </c>
      <c r="E2832" s="3">
        <v>37.25</v>
      </c>
      <c r="F2832" s="3">
        <v>11</v>
      </c>
      <c r="G2832" s="3">
        <v>37.25</v>
      </c>
    </row>
    <row r="2833" spans="1:7" x14ac:dyDescent="0.3">
      <c r="A2833" s="6">
        <v>41925</v>
      </c>
      <c r="B2833" s="3">
        <v>36.4</v>
      </c>
      <c r="C2833" s="3">
        <v>36.4</v>
      </c>
      <c r="D2833" s="3">
        <v>36.4</v>
      </c>
      <c r="E2833" s="3">
        <v>36.4</v>
      </c>
      <c r="F2833" s="3">
        <v>1</v>
      </c>
      <c r="G2833" s="3">
        <v>36.4</v>
      </c>
    </row>
    <row r="2834" spans="1:7" x14ac:dyDescent="0.3">
      <c r="A2834" s="6">
        <v>41926</v>
      </c>
      <c r="B2834" s="3">
        <v>35.799999999999997</v>
      </c>
      <c r="C2834" s="3">
        <v>35.799999999999997</v>
      </c>
      <c r="D2834" s="3">
        <v>35.799999999999997</v>
      </c>
      <c r="E2834" s="3">
        <v>35.799999999999997</v>
      </c>
      <c r="F2834" s="3">
        <v>5</v>
      </c>
      <c r="G2834" s="3">
        <v>35.799999999999997</v>
      </c>
    </row>
    <row r="2835" spans="1:7" x14ac:dyDescent="0.3">
      <c r="A2835" s="6">
        <v>41927</v>
      </c>
      <c r="B2835" s="3">
        <v>35.799999999999997</v>
      </c>
      <c r="C2835" s="3">
        <v>35.799999999999997</v>
      </c>
      <c r="D2835" s="3">
        <v>35.65</v>
      </c>
      <c r="E2835" s="3">
        <v>35.700000000000003</v>
      </c>
      <c r="F2835" s="3">
        <v>17</v>
      </c>
      <c r="G2835" s="3">
        <v>35.700000000000003</v>
      </c>
    </row>
    <row r="2836" spans="1:7" x14ac:dyDescent="0.3">
      <c r="A2836" s="6">
        <v>41928</v>
      </c>
      <c r="B2836" s="3">
        <v>35.700000000000003</v>
      </c>
      <c r="C2836" s="3">
        <v>35.700000000000003</v>
      </c>
      <c r="D2836" s="3">
        <v>35.4</v>
      </c>
      <c r="E2836" s="3">
        <v>35.549999999999997</v>
      </c>
      <c r="F2836" s="3">
        <v>131</v>
      </c>
      <c r="G2836" s="3">
        <v>35.450000000000003</v>
      </c>
    </row>
    <row r="2837" spans="1:7" x14ac:dyDescent="0.3">
      <c r="A2837" s="6">
        <v>41929</v>
      </c>
      <c r="B2837" s="3">
        <v>35.4</v>
      </c>
      <c r="C2837" s="3">
        <v>35.4</v>
      </c>
      <c r="D2837" s="3">
        <v>35.200000000000003</v>
      </c>
      <c r="E2837" s="3">
        <v>35.200000000000003</v>
      </c>
      <c r="F2837" s="3">
        <v>13</v>
      </c>
      <c r="G2837" s="3">
        <v>35.200000000000003</v>
      </c>
    </row>
    <row r="2838" spans="1:7" x14ac:dyDescent="0.3">
      <c r="A2838" s="6">
        <v>41932</v>
      </c>
      <c r="B2838" s="3">
        <v>34.5</v>
      </c>
      <c r="C2838" s="3">
        <v>34.75</v>
      </c>
      <c r="D2838" s="3">
        <v>34.5</v>
      </c>
      <c r="E2838" s="3">
        <v>34.75</v>
      </c>
      <c r="F2838" s="3">
        <v>23</v>
      </c>
      <c r="G2838" s="3">
        <v>35.15</v>
      </c>
    </row>
    <row r="2839" spans="1:7" x14ac:dyDescent="0.3">
      <c r="A2839" s="6">
        <v>41933</v>
      </c>
      <c r="B2839" s="3">
        <v>34.9</v>
      </c>
      <c r="C2839" s="3">
        <v>34.9</v>
      </c>
      <c r="D2839" s="3">
        <v>34.5</v>
      </c>
      <c r="E2839" s="3">
        <v>34.5</v>
      </c>
      <c r="F2839" s="3">
        <v>23</v>
      </c>
      <c r="G2839" s="3">
        <v>34.5</v>
      </c>
    </row>
    <row r="2840" spans="1:7" x14ac:dyDescent="0.3">
      <c r="A2840" s="6">
        <v>41934</v>
      </c>
      <c r="B2840" s="3">
        <v>34.200000000000003</v>
      </c>
      <c r="C2840" s="3">
        <v>34.42</v>
      </c>
      <c r="D2840" s="3">
        <v>34.049999999999997</v>
      </c>
      <c r="E2840" s="3">
        <v>34.35</v>
      </c>
      <c r="F2840" s="3">
        <v>101</v>
      </c>
      <c r="G2840" s="3">
        <v>34.35</v>
      </c>
    </row>
    <row r="2841" spans="1:7" x14ac:dyDescent="0.3">
      <c r="A2841" s="6">
        <v>41935</v>
      </c>
      <c r="B2841" s="3">
        <v>33.92</v>
      </c>
      <c r="C2841" s="3">
        <v>33.92</v>
      </c>
      <c r="D2841" s="3">
        <v>33.450000000000003</v>
      </c>
      <c r="E2841" s="3">
        <v>33.5</v>
      </c>
      <c r="F2841" s="3">
        <v>20</v>
      </c>
      <c r="G2841" s="3">
        <v>33.5</v>
      </c>
    </row>
    <row r="2842" spans="1:7" x14ac:dyDescent="0.3">
      <c r="A2842" s="6">
        <v>41936</v>
      </c>
      <c r="B2842" s="3">
        <v>33.549999999999997</v>
      </c>
      <c r="C2842" s="3">
        <v>33.549999999999997</v>
      </c>
      <c r="D2842" s="3">
        <v>33.369999999999997</v>
      </c>
      <c r="E2842" s="3">
        <v>33.369999999999997</v>
      </c>
      <c r="F2842" s="3">
        <v>25</v>
      </c>
      <c r="G2842" s="3">
        <v>33.369999999999997</v>
      </c>
    </row>
    <row r="2843" spans="1:7" x14ac:dyDescent="0.3">
      <c r="A2843" s="6">
        <v>41939</v>
      </c>
      <c r="B2843" s="3">
        <v>33.1</v>
      </c>
      <c r="C2843" s="3">
        <v>33.1</v>
      </c>
      <c r="D2843" s="3">
        <v>33.1</v>
      </c>
      <c r="E2843" s="3">
        <v>33.1</v>
      </c>
      <c r="F2843" s="3">
        <v>2</v>
      </c>
      <c r="G2843" s="3">
        <v>33.1</v>
      </c>
    </row>
    <row r="2844" spans="1:7" x14ac:dyDescent="0.3">
      <c r="A2844" s="6">
        <v>41940</v>
      </c>
      <c r="B2844" s="3">
        <v>33.15</v>
      </c>
      <c r="C2844" s="3">
        <v>33.6</v>
      </c>
      <c r="D2844" s="3">
        <v>33.15</v>
      </c>
      <c r="E2844" s="3">
        <v>33.549999999999997</v>
      </c>
      <c r="F2844" s="3">
        <v>16</v>
      </c>
      <c r="G2844" s="3">
        <v>33.549999999999997</v>
      </c>
    </row>
    <row r="2845" spans="1:7" x14ac:dyDescent="0.3">
      <c r="A2845" s="6">
        <v>41941</v>
      </c>
      <c r="B2845" s="3">
        <v>33.65</v>
      </c>
      <c r="C2845" s="3">
        <v>34</v>
      </c>
      <c r="D2845" s="3">
        <v>33.65</v>
      </c>
      <c r="E2845" s="3">
        <v>34</v>
      </c>
      <c r="F2845" s="3">
        <v>21</v>
      </c>
      <c r="G2845" s="3">
        <v>34</v>
      </c>
    </row>
    <row r="2846" spans="1:7" x14ac:dyDescent="0.3">
      <c r="A2846" s="6">
        <v>41942</v>
      </c>
      <c r="B2846" s="3">
        <v>34</v>
      </c>
      <c r="C2846" s="3">
        <v>34.1</v>
      </c>
      <c r="D2846" s="3">
        <v>34</v>
      </c>
      <c r="E2846" s="3">
        <v>34.1</v>
      </c>
      <c r="F2846" s="3">
        <v>22</v>
      </c>
      <c r="G2846" s="3">
        <v>34.1</v>
      </c>
    </row>
    <row r="2847" spans="1:7" x14ac:dyDescent="0.3">
      <c r="A2847" s="6">
        <v>41943</v>
      </c>
      <c r="B2847" s="3">
        <v>33.700000000000003</v>
      </c>
      <c r="C2847" s="3">
        <v>33.700000000000003</v>
      </c>
      <c r="D2847" s="3">
        <v>33.5</v>
      </c>
      <c r="E2847" s="3">
        <v>33.5</v>
      </c>
      <c r="F2847" s="3">
        <v>25</v>
      </c>
      <c r="G2847" s="3">
        <v>33.5</v>
      </c>
    </row>
    <row r="2848" spans="1:7" x14ac:dyDescent="0.3">
      <c r="A2848" s="6">
        <v>41946</v>
      </c>
      <c r="B2848" s="3">
        <v>31.7</v>
      </c>
      <c r="C2848" s="3">
        <v>31.7</v>
      </c>
      <c r="D2848" s="3">
        <v>31.7</v>
      </c>
      <c r="E2848" s="3">
        <v>31.7</v>
      </c>
      <c r="F2848" s="3">
        <v>20</v>
      </c>
      <c r="G2848" s="3">
        <v>31.7</v>
      </c>
    </row>
    <row r="2849" spans="1:7" x14ac:dyDescent="0.3">
      <c r="A2849" s="6">
        <v>41947</v>
      </c>
      <c r="B2849" s="3">
        <v>31.7</v>
      </c>
      <c r="C2849" s="3">
        <v>31.7</v>
      </c>
      <c r="D2849" s="3">
        <v>31.5</v>
      </c>
      <c r="E2849" s="3">
        <v>31.55</v>
      </c>
      <c r="F2849" s="3">
        <v>13</v>
      </c>
      <c r="G2849" s="3">
        <v>31.55</v>
      </c>
    </row>
    <row r="2850" spans="1:7" x14ac:dyDescent="0.3">
      <c r="A2850" s="6">
        <v>41948</v>
      </c>
      <c r="B2850" s="3">
        <v>31.95</v>
      </c>
      <c r="C2850" s="3">
        <v>31.95</v>
      </c>
      <c r="D2850" s="3">
        <v>31.8</v>
      </c>
      <c r="E2850" s="3">
        <v>31.8</v>
      </c>
      <c r="F2850" s="3">
        <v>20</v>
      </c>
      <c r="G2850" s="3">
        <v>31.8</v>
      </c>
    </row>
    <row r="2851" spans="1:7" x14ac:dyDescent="0.3">
      <c r="A2851" s="6">
        <v>41949</v>
      </c>
      <c r="B2851" s="3">
        <v>31.65</v>
      </c>
      <c r="C2851" s="3">
        <v>31.8</v>
      </c>
      <c r="D2851" s="3">
        <v>31.65</v>
      </c>
      <c r="E2851" s="3">
        <v>31.8</v>
      </c>
      <c r="F2851" s="3">
        <v>23</v>
      </c>
      <c r="G2851" s="3">
        <v>31.8</v>
      </c>
    </row>
    <row r="2852" spans="1:7" x14ac:dyDescent="0.3">
      <c r="A2852" s="6">
        <v>41950</v>
      </c>
      <c r="B2852" s="3">
        <v>32.1</v>
      </c>
      <c r="C2852" s="3">
        <v>32.1</v>
      </c>
      <c r="D2852" s="3">
        <v>32.1</v>
      </c>
      <c r="E2852" s="3">
        <v>32.1</v>
      </c>
      <c r="F2852" s="3">
        <v>5</v>
      </c>
      <c r="G2852" s="3">
        <v>32.229999999999997</v>
      </c>
    </row>
    <row r="2853" spans="1:7" x14ac:dyDescent="0.3">
      <c r="A2853" s="6">
        <v>41953</v>
      </c>
      <c r="B2853" s="3">
        <v>33.15</v>
      </c>
      <c r="C2853" s="3">
        <v>33.15</v>
      </c>
      <c r="D2853" s="3">
        <v>33.15</v>
      </c>
      <c r="E2853" s="3">
        <v>33.15</v>
      </c>
      <c r="F2853" s="3">
        <v>15</v>
      </c>
      <c r="G2853" s="3">
        <v>33.15</v>
      </c>
    </row>
    <row r="2854" spans="1:7" x14ac:dyDescent="0.3">
      <c r="A2854" s="6">
        <v>41954</v>
      </c>
      <c r="B2854" s="3">
        <v>32.65</v>
      </c>
      <c r="C2854" s="3">
        <v>32.65</v>
      </c>
      <c r="D2854" s="3">
        <v>32.65</v>
      </c>
      <c r="E2854" s="3">
        <v>32.65</v>
      </c>
      <c r="F2854" s="3">
        <v>5</v>
      </c>
      <c r="G2854" s="3">
        <v>32.65</v>
      </c>
    </row>
    <row r="2855" spans="1:7" x14ac:dyDescent="0.3">
      <c r="A2855" s="6">
        <v>41955</v>
      </c>
      <c r="B2855" s="3">
        <v>32.5</v>
      </c>
      <c r="C2855" s="3">
        <v>32.5</v>
      </c>
      <c r="D2855" s="3">
        <v>32.5</v>
      </c>
      <c r="E2855" s="3">
        <v>32.5</v>
      </c>
      <c r="F2855" s="3">
        <v>1</v>
      </c>
      <c r="G2855" s="3">
        <v>32.5</v>
      </c>
    </row>
    <row r="2856" spans="1:7" x14ac:dyDescent="0.3">
      <c r="A2856" s="6">
        <v>41956</v>
      </c>
      <c r="B2856" s="3">
        <v>31.75</v>
      </c>
      <c r="C2856" s="3">
        <v>31.75</v>
      </c>
      <c r="D2856" s="3">
        <v>31.75</v>
      </c>
      <c r="E2856" s="3">
        <v>31.75</v>
      </c>
      <c r="F2856" s="3">
        <v>2</v>
      </c>
      <c r="G2856" s="3">
        <v>31.75</v>
      </c>
    </row>
    <row r="2857" spans="1:7" x14ac:dyDescent="0.3">
      <c r="A2857" s="6">
        <v>41957</v>
      </c>
      <c r="B2857" s="3">
        <v>31.8</v>
      </c>
      <c r="C2857" s="3">
        <v>32</v>
      </c>
      <c r="D2857" s="3">
        <v>31.8</v>
      </c>
      <c r="E2857" s="3">
        <v>32</v>
      </c>
      <c r="F2857" s="3">
        <v>24</v>
      </c>
      <c r="G2857" s="3">
        <v>32</v>
      </c>
    </row>
    <row r="2858" spans="1:7" x14ac:dyDescent="0.3">
      <c r="A2858" s="6">
        <v>41960</v>
      </c>
      <c r="B2858" s="3">
        <v>32.799999999999997</v>
      </c>
      <c r="C2858" s="3">
        <v>32.799999999999997</v>
      </c>
      <c r="D2858" s="3">
        <v>32.799999999999997</v>
      </c>
      <c r="E2858" s="3">
        <v>32.799999999999997</v>
      </c>
      <c r="F2858" s="3">
        <v>1</v>
      </c>
      <c r="G2858" s="3">
        <v>32.799999999999997</v>
      </c>
    </row>
    <row r="2859" spans="1:7" x14ac:dyDescent="0.3">
      <c r="A2859" s="6">
        <v>41961</v>
      </c>
      <c r="B2859" s="3">
        <v>33.200000000000003</v>
      </c>
      <c r="C2859" s="3">
        <v>33.299999999999997</v>
      </c>
      <c r="D2859" s="3">
        <v>33.200000000000003</v>
      </c>
      <c r="E2859" s="3">
        <v>33.25</v>
      </c>
      <c r="F2859" s="3">
        <v>16</v>
      </c>
      <c r="G2859" s="3">
        <v>33.25</v>
      </c>
    </row>
    <row r="2860" spans="1:7" x14ac:dyDescent="0.3">
      <c r="A2860" s="6">
        <v>41962</v>
      </c>
      <c r="B2860" s="3">
        <v>32.9</v>
      </c>
      <c r="C2860" s="3">
        <v>33.15</v>
      </c>
      <c r="D2860" s="3">
        <v>32.9</v>
      </c>
      <c r="E2860" s="3">
        <v>33.15</v>
      </c>
      <c r="F2860" s="3">
        <v>40</v>
      </c>
      <c r="G2860" s="3">
        <v>33.15</v>
      </c>
    </row>
    <row r="2861" spans="1:7" x14ac:dyDescent="0.3">
      <c r="A2861" s="6">
        <v>41963</v>
      </c>
      <c r="B2861" s="3">
        <v>33.75</v>
      </c>
      <c r="C2861" s="3">
        <v>33.75</v>
      </c>
      <c r="D2861" s="3">
        <v>33.35</v>
      </c>
      <c r="E2861" s="3">
        <v>33.5</v>
      </c>
      <c r="F2861" s="3">
        <v>4</v>
      </c>
      <c r="G2861" s="3">
        <v>33.75</v>
      </c>
    </row>
    <row r="2862" spans="1:7" x14ac:dyDescent="0.3">
      <c r="A2862" s="6">
        <v>41964</v>
      </c>
      <c r="B2862" s="3">
        <v>33.450000000000003</v>
      </c>
      <c r="C2862" s="3">
        <v>33.5</v>
      </c>
      <c r="D2862" s="3">
        <v>33.450000000000003</v>
      </c>
      <c r="E2862" s="3">
        <v>33.5</v>
      </c>
      <c r="F2862" s="3">
        <v>3</v>
      </c>
      <c r="G2862" s="3">
        <v>33.5</v>
      </c>
    </row>
    <row r="2863" spans="1:7" x14ac:dyDescent="0.3">
      <c r="A2863" s="6">
        <v>41967</v>
      </c>
      <c r="B2863" s="3">
        <v>33.9</v>
      </c>
      <c r="C2863" s="3">
        <v>34.049999999999997</v>
      </c>
      <c r="D2863" s="3">
        <v>33.9</v>
      </c>
      <c r="E2863" s="3">
        <v>34.049999999999997</v>
      </c>
      <c r="F2863" s="3">
        <v>3</v>
      </c>
      <c r="G2863" s="3">
        <v>34.049999999999997</v>
      </c>
    </row>
    <row r="2864" spans="1:7" x14ac:dyDescent="0.3">
      <c r="A2864" s="6">
        <v>41968</v>
      </c>
      <c r="B2864" s="3">
        <v>34</v>
      </c>
      <c r="C2864" s="3">
        <v>34.049999999999997</v>
      </c>
      <c r="D2864" s="3">
        <v>34</v>
      </c>
      <c r="E2864" s="3">
        <v>34</v>
      </c>
      <c r="F2864" s="3">
        <v>3</v>
      </c>
      <c r="G2864" s="3">
        <v>34</v>
      </c>
    </row>
    <row r="2865" spans="1:7" x14ac:dyDescent="0.3">
      <c r="A2865" s="6">
        <v>41969</v>
      </c>
      <c r="B2865" s="3">
        <v>34.25</v>
      </c>
      <c r="C2865" s="3">
        <v>34.25</v>
      </c>
      <c r="D2865" s="3">
        <v>33.700000000000003</v>
      </c>
      <c r="E2865" s="3">
        <v>33.700000000000003</v>
      </c>
      <c r="F2865" s="3">
        <v>83</v>
      </c>
      <c r="G2865" s="3">
        <v>33.700000000000003</v>
      </c>
    </row>
    <row r="2866" spans="1:7" x14ac:dyDescent="0.3">
      <c r="A2866" s="6">
        <v>41970</v>
      </c>
      <c r="B2866" s="3">
        <v>33.4</v>
      </c>
      <c r="C2866" s="3">
        <v>33.4</v>
      </c>
      <c r="D2866" s="3">
        <v>33.4</v>
      </c>
      <c r="E2866" s="3">
        <v>33.4</v>
      </c>
      <c r="F2866" s="3">
        <v>1</v>
      </c>
      <c r="G2866" s="3">
        <v>33.4</v>
      </c>
    </row>
    <row r="2867" spans="1:7" x14ac:dyDescent="0.3">
      <c r="A2867" s="6">
        <v>41971</v>
      </c>
      <c r="B2867" s="3">
        <v>33</v>
      </c>
      <c r="C2867" s="3">
        <v>33</v>
      </c>
      <c r="D2867" s="3">
        <v>33</v>
      </c>
      <c r="E2867" s="3">
        <v>33</v>
      </c>
      <c r="F2867" s="3">
        <v>5</v>
      </c>
      <c r="G2867" s="3">
        <v>33</v>
      </c>
    </row>
    <row r="2868" spans="1:7" x14ac:dyDescent="0.3">
      <c r="A2868" s="6">
        <v>41974</v>
      </c>
      <c r="B2868" s="3">
        <v>32</v>
      </c>
      <c r="C2868" s="3">
        <v>32.1</v>
      </c>
      <c r="D2868" s="3">
        <v>32</v>
      </c>
      <c r="E2868" s="3">
        <v>32.1</v>
      </c>
      <c r="F2868" s="3">
        <v>7</v>
      </c>
      <c r="G2868" s="3">
        <v>32.1</v>
      </c>
    </row>
    <row r="2869" spans="1:7" x14ac:dyDescent="0.3">
      <c r="A2869" s="6">
        <v>41975</v>
      </c>
      <c r="B2869" s="3">
        <v>31.9</v>
      </c>
      <c r="C2869" s="3">
        <v>32.049999999999997</v>
      </c>
      <c r="D2869" s="3">
        <v>31.9</v>
      </c>
      <c r="E2869" s="3">
        <v>32.049999999999997</v>
      </c>
      <c r="F2869" s="3">
        <v>24</v>
      </c>
      <c r="G2869" s="3">
        <v>32.08</v>
      </c>
    </row>
    <row r="2870" spans="1:7" x14ac:dyDescent="0.3">
      <c r="A2870" s="6">
        <v>41976</v>
      </c>
      <c r="B2870" s="3">
        <v>31.9</v>
      </c>
      <c r="C2870" s="3">
        <v>32.15</v>
      </c>
      <c r="D2870" s="3">
        <v>31.9</v>
      </c>
      <c r="E2870" s="3">
        <v>32.049999999999997</v>
      </c>
      <c r="F2870" s="3">
        <v>27</v>
      </c>
      <c r="G2870" s="3">
        <v>32.049999999999997</v>
      </c>
    </row>
    <row r="2871" spans="1:7" x14ac:dyDescent="0.3">
      <c r="A2871" s="6">
        <v>41977</v>
      </c>
      <c r="B2871" s="3">
        <v>32.200000000000003</v>
      </c>
      <c r="C2871" s="3">
        <v>32.299999999999997</v>
      </c>
      <c r="D2871" s="3">
        <v>31.8</v>
      </c>
      <c r="E2871" s="3">
        <v>31.8</v>
      </c>
      <c r="F2871" s="3">
        <v>19</v>
      </c>
      <c r="G2871" s="3">
        <v>31.75</v>
      </c>
    </row>
    <row r="2872" spans="1:7" x14ac:dyDescent="0.3">
      <c r="A2872" s="6">
        <v>41978</v>
      </c>
      <c r="B2872" s="3">
        <v>32</v>
      </c>
      <c r="C2872" s="3">
        <v>32.299999999999997</v>
      </c>
      <c r="D2872" s="3">
        <v>31.9</v>
      </c>
      <c r="E2872" s="3">
        <v>32.299999999999997</v>
      </c>
      <c r="F2872" s="3">
        <v>17</v>
      </c>
      <c r="G2872" s="3">
        <v>32.299999999999997</v>
      </c>
    </row>
    <row r="2873" spans="1:7" x14ac:dyDescent="0.3">
      <c r="A2873" s="6">
        <v>41981</v>
      </c>
      <c r="B2873" s="3">
        <v>31.7</v>
      </c>
      <c r="C2873" s="3">
        <v>31.7</v>
      </c>
      <c r="D2873" s="3">
        <v>31.6</v>
      </c>
      <c r="E2873" s="3">
        <v>31.6</v>
      </c>
      <c r="F2873" s="3">
        <v>9</v>
      </c>
      <c r="G2873" s="3">
        <v>31.6</v>
      </c>
    </row>
    <row r="2874" spans="1:7" x14ac:dyDescent="0.3">
      <c r="A2874" s="6">
        <v>41982</v>
      </c>
      <c r="B2874" s="3">
        <v>31.3</v>
      </c>
      <c r="C2874" s="3">
        <v>31.3</v>
      </c>
      <c r="D2874" s="3">
        <v>31.3</v>
      </c>
      <c r="E2874" s="3">
        <v>31.3</v>
      </c>
      <c r="F2874" s="3">
        <v>13</v>
      </c>
      <c r="G2874" s="3">
        <v>31.3</v>
      </c>
    </row>
    <row r="2875" spans="1:7" x14ac:dyDescent="0.3">
      <c r="A2875" s="6">
        <v>41983</v>
      </c>
      <c r="B2875" s="3">
        <v>31.3</v>
      </c>
      <c r="C2875" s="3">
        <v>31.3</v>
      </c>
      <c r="D2875" s="3">
        <v>31</v>
      </c>
      <c r="E2875" s="3">
        <v>31</v>
      </c>
      <c r="F2875" s="3">
        <v>38</v>
      </c>
      <c r="G2875" s="3">
        <v>31</v>
      </c>
    </row>
    <row r="2876" spans="1:7" x14ac:dyDescent="0.3">
      <c r="A2876" s="6">
        <v>41984</v>
      </c>
      <c r="B2876" s="3">
        <v>31.5</v>
      </c>
      <c r="C2876" s="3">
        <v>31.5</v>
      </c>
      <c r="D2876" s="3">
        <v>31.1</v>
      </c>
      <c r="E2876" s="3">
        <v>31.1</v>
      </c>
      <c r="F2876" s="3">
        <v>6</v>
      </c>
      <c r="G2876" s="3">
        <v>31.28</v>
      </c>
    </row>
    <row r="2877" spans="1:7" x14ac:dyDescent="0.3">
      <c r="A2877" s="6">
        <v>41985</v>
      </c>
      <c r="B2877" s="3">
        <v>31.55</v>
      </c>
      <c r="C2877" s="3">
        <v>31.65</v>
      </c>
      <c r="D2877" s="3">
        <v>31.55</v>
      </c>
      <c r="E2877" s="3">
        <v>31.65</v>
      </c>
      <c r="F2877" s="3">
        <v>4</v>
      </c>
      <c r="G2877" s="3">
        <v>31.65</v>
      </c>
    </row>
    <row r="2878" spans="1:7" x14ac:dyDescent="0.3">
      <c r="A2878" s="6">
        <v>41988</v>
      </c>
      <c r="B2878" s="3">
        <v>31.55</v>
      </c>
      <c r="C2878" s="3">
        <v>31.55</v>
      </c>
      <c r="D2878" s="3">
        <v>31.55</v>
      </c>
      <c r="E2878" s="3">
        <v>31.55</v>
      </c>
      <c r="F2878" s="3">
        <v>1</v>
      </c>
      <c r="G2878" s="3">
        <v>31.55</v>
      </c>
    </row>
    <row r="2879" spans="1:7" x14ac:dyDescent="0.3">
      <c r="A2879" s="6">
        <v>41989</v>
      </c>
      <c r="B2879" s="3">
        <v>31.9</v>
      </c>
      <c r="C2879" s="3">
        <v>31.9</v>
      </c>
      <c r="D2879" s="3">
        <v>31.75</v>
      </c>
      <c r="E2879" s="3">
        <v>31.75</v>
      </c>
      <c r="F2879" s="3">
        <v>4</v>
      </c>
      <c r="G2879" s="3">
        <v>31.45</v>
      </c>
    </row>
    <row r="2880" spans="1:7" x14ac:dyDescent="0.3">
      <c r="A2880" s="6">
        <v>41990</v>
      </c>
      <c r="B2880" s="3">
        <v>31.65</v>
      </c>
      <c r="C2880" s="3">
        <v>31.65</v>
      </c>
      <c r="D2880" s="3">
        <v>31.5</v>
      </c>
      <c r="E2880" s="3">
        <v>31.5</v>
      </c>
      <c r="F2880" s="3">
        <v>23</v>
      </c>
      <c r="G2880" s="3">
        <v>31.5</v>
      </c>
    </row>
    <row r="2881" spans="1:7" x14ac:dyDescent="0.3">
      <c r="A2881" s="6">
        <v>41991</v>
      </c>
      <c r="B2881" s="3">
        <v>31.7</v>
      </c>
      <c r="C2881" s="3">
        <v>31.7</v>
      </c>
      <c r="D2881" s="3">
        <v>31.7</v>
      </c>
      <c r="E2881" s="3">
        <v>31.7</v>
      </c>
      <c r="F2881" s="3">
        <v>5</v>
      </c>
      <c r="G2881" s="3">
        <v>31.7</v>
      </c>
    </row>
    <row r="2882" spans="1:7" x14ac:dyDescent="0.3">
      <c r="A2882" s="6">
        <v>41992</v>
      </c>
      <c r="B2882" s="3">
        <v>31.6</v>
      </c>
      <c r="C2882" s="3">
        <v>31.85</v>
      </c>
      <c r="D2882" s="3">
        <v>31.6</v>
      </c>
      <c r="E2882" s="3">
        <v>31.85</v>
      </c>
      <c r="F2882" s="3">
        <v>31</v>
      </c>
      <c r="G2882" s="3">
        <v>31.85</v>
      </c>
    </row>
    <row r="2883" spans="1:7" x14ac:dyDescent="0.3">
      <c r="A2883" s="6">
        <v>41995</v>
      </c>
      <c r="B2883" s="3">
        <v>31.4</v>
      </c>
      <c r="C2883" s="3">
        <v>31.6</v>
      </c>
      <c r="D2883" s="3">
        <v>31.4</v>
      </c>
      <c r="E2883" s="3">
        <v>31.6</v>
      </c>
      <c r="F2883" s="3">
        <v>9</v>
      </c>
      <c r="G2883" s="3">
        <v>31.6</v>
      </c>
    </row>
    <row r="2884" spans="1:7" x14ac:dyDescent="0.3">
      <c r="A2884" s="6">
        <v>41996</v>
      </c>
      <c r="B2884" s="3">
        <v>31.7</v>
      </c>
      <c r="C2884" s="3">
        <v>31.7</v>
      </c>
      <c r="D2884" s="3">
        <v>31.45</v>
      </c>
      <c r="E2884" s="3">
        <v>31.45</v>
      </c>
      <c r="F2884" s="3">
        <v>13</v>
      </c>
      <c r="G2884" s="3">
        <v>31.45</v>
      </c>
    </row>
    <row r="2885" spans="1:7" x14ac:dyDescent="0.3">
      <c r="A2885" s="6">
        <v>42002</v>
      </c>
      <c r="B2885" s="3">
        <v>30.5</v>
      </c>
      <c r="C2885" s="3">
        <v>30.5</v>
      </c>
      <c r="D2885" s="3">
        <v>30</v>
      </c>
      <c r="E2885" s="3">
        <v>30</v>
      </c>
      <c r="F2885" s="3">
        <v>14</v>
      </c>
      <c r="G2885" s="3">
        <v>30</v>
      </c>
    </row>
    <row r="2886" spans="1:7" x14ac:dyDescent="0.3">
      <c r="A2886" s="6">
        <v>42003</v>
      </c>
      <c r="B2886" s="3">
        <v>29.5</v>
      </c>
      <c r="C2886" s="3">
        <v>29.5</v>
      </c>
      <c r="D2886" s="3">
        <v>29.1</v>
      </c>
      <c r="E2886" s="3">
        <v>29.1</v>
      </c>
      <c r="F2886" s="3">
        <v>35</v>
      </c>
      <c r="G2886" s="3">
        <v>29.1</v>
      </c>
    </row>
    <row r="2887" spans="1:7" x14ac:dyDescent="0.3">
      <c r="A2887" s="6">
        <v>42006</v>
      </c>
      <c r="B2887" s="3">
        <v>26.25</v>
      </c>
      <c r="C2887" s="3">
        <v>26.25</v>
      </c>
      <c r="D2887" s="3">
        <v>26.15</v>
      </c>
      <c r="E2887" s="3">
        <v>26.15</v>
      </c>
      <c r="F2887" s="3">
        <v>2</v>
      </c>
      <c r="G2887" s="3">
        <v>26.15</v>
      </c>
    </row>
    <row r="2888" spans="1:7" x14ac:dyDescent="0.3">
      <c r="A2888" s="6">
        <v>42009</v>
      </c>
      <c r="B2888" s="3">
        <v>26.1</v>
      </c>
      <c r="C2888" s="3">
        <v>26.1</v>
      </c>
      <c r="D2888" s="3">
        <v>25.75</v>
      </c>
      <c r="E2888" s="3">
        <v>25.75</v>
      </c>
      <c r="F2888" s="3">
        <v>4</v>
      </c>
      <c r="G2888" s="3">
        <v>25.75</v>
      </c>
    </row>
    <row r="2889" spans="1:7" x14ac:dyDescent="0.3">
      <c r="A2889" s="6">
        <v>42010</v>
      </c>
      <c r="B2889" s="3">
        <v>25.53</v>
      </c>
      <c r="C2889" s="3">
        <v>25.53</v>
      </c>
      <c r="D2889" s="3">
        <v>25.53</v>
      </c>
      <c r="E2889" s="3">
        <v>25.53</v>
      </c>
      <c r="F2889" s="3">
        <v>0</v>
      </c>
      <c r="G2889" s="3">
        <v>25.53</v>
      </c>
    </row>
    <row r="2890" spans="1:7" x14ac:dyDescent="0.3">
      <c r="A2890" s="6">
        <v>42011</v>
      </c>
      <c r="B2890" s="3">
        <v>25.75</v>
      </c>
      <c r="C2890" s="3">
        <v>25.85</v>
      </c>
      <c r="D2890" s="3">
        <v>25.75</v>
      </c>
      <c r="E2890" s="3">
        <v>25.85</v>
      </c>
      <c r="F2890" s="3">
        <v>10</v>
      </c>
      <c r="G2890" s="3">
        <v>26.13</v>
      </c>
    </row>
    <row r="2891" spans="1:7" x14ac:dyDescent="0.3">
      <c r="A2891" s="6">
        <v>42012</v>
      </c>
      <c r="B2891" s="3">
        <v>26.15</v>
      </c>
      <c r="C2891" s="3">
        <v>26.2</v>
      </c>
      <c r="D2891" s="3">
        <v>26.1</v>
      </c>
      <c r="E2891" s="3">
        <v>26.1</v>
      </c>
      <c r="F2891" s="3">
        <v>35</v>
      </c>
      <c r="G2891" s="3">
        <v>25.78</v>
      </c>
    </row>
    <row r="2892" spans="1:7" x14ac:dyDescent="0.3">
      <c r="A2892" s="6">
        <v>42013</v>
      </c>
      <c r="B2892" s="3">
        <v>26.3</v>
      </c>
      <c r="C2892" s="3">
        <v>26.45</v>
      </c>
      <c r="D2892" s="3">
        <v>26.3</v>
      </c>
      <c r="E2892" s="3">
        <v>26.45</v>
      </c>
      <c r="F2892" s="3">
        <v>12</v>
      </c>
      <c r="G2892" s="3">
        <v>26.45</v>
      </c>
    </row>
    <row r="2893" spans="1:7" x14ac:dyDescent="0.3">
      <c r="A2893" s="6">
        <v>42016</v>
      </c>
      <c r="B2893" s="3">
        <v>26.3</v>
      </c>
      <c r="C2893" s="3">
        <v>26.3</v>
      </c>
      <c r="D2893" s="3">
        <v>26.29</v>
      </c>
      <c r="E2893" s="3">
        <v>26.29</v>
      </c>
      <c r="F2893" s="3">
        <v>15</v>
      </c>
      <c r="G2893" s="3">
        <v>25.9</v>
      </c>
    </row>
    <row r="2894" spans="1:7" x14ac:dyDescent="0.3">
      <c r="A2894" s="6">
        <v>42017</v>
      </c>
      <c r="B2894" s="3">
        <v>26.55</v>
      </c>
      <c r="C2894" s="3">
        <v>26.55</v>
      </c>
      <c r="D2894" s="3">
        <v>26.55</v>
      </c>
      <c r="E2894" s="3">
        <v>26.55</v>
      </c>
      <c r="F2894" s="3">
        <v>0</v>
      </c>
      <c r="G2894" s="3">
        <v>26.55</v>
      </c>
    </row>
    <row r="2895" spans="1:7" x14ac:dyDescent="0.3">
      <c r="A2895" s="6">
        <v>42018</v>
      </c>
      <c r="B2895" s="3">
        <v>26.7</v>
      </c>
      <c r="C2895" s="3">
        <v>27.1</v>
      </c>
      <c r="D2895" s="3">
        <v>26.65</v>
      </c>
      <c r="E2895" s="3">
        <v>27.1</v>
      </c>
      <c r="F2895" s="3">
        <v>4</v>
      </c>
      <c r="G2895" s="3">
        <v>26.68</v>
      </c>
    </row>
    <row r="2896" spans="1:7" x14ac:dyDescent="0.3">
      <c r="A2896" s="6">
        <v>42019</v>
      </c>
      <c r="B2896" s="3">
        <v>26.6</v>
      </c>
      <c r="C2896" s="3">
        <v>26.6</v>
      </c>
      <c r="D2896" s="3">
        <v>26.55</v>
      </c>
      <c r="E2896" s="3">
        <v>26.55</v>
      </c>
      <c r="F2896" s="3">
        <v>9</v>
      </c>
      <c r="G2896" s="3">
        <v>26.17</v>
      </c>
    </row>
    <row r="2897" spans="1:7" x14ac:dyDescent="0.3">
      <c r="A2897" s="6">
        <v>42020</v>
      </c>
      <c r="B2897" s="3">
        <v>26</v>
      </c>
      <c r="C2897" s="3">
        <v>26.15</v>
      </c>
      <c r="D2897" s="3">
        <v>26</v>
      </c>
      <c r="E2897" s="3">
        <v>26</v>
      </c>
      <c r="F2897" s="3">
        <v>5</v>
      </c>
      <c r="G2897" s="3">
        <v>26</v>
      </c>
    </row>
    <row r="2898" spans="1:7" x14ac:dyDescent="0.3">
      <c r="A2898" s="6">
        <v>42023</v>
      </c>
      <c r="B2898" s="3">
        <v>25.5</v>
      </c>
      <c r="C2898" s="3">
        <v>25.7</v>
      </c>
      <c r="D2898" s="3">
        <v>25.5</v>
      </c>
      <c r="E2898" s="3">
        <v>25.7</v>
      </c>
      <c r="F2898" s="3">
        <v>12</v>
      </c>
      <c r="G2898" s="3">
        <v>25.7</v>
      </c>
    </row>
    <row r="2899" spans="1:7" x14ac:dyDescent="0.3">
      <c r="A2899" s="6">
        <v>42024</v>
      </c>
      <c r="B2899" s="3">
        <v>25.8</v>
      </c>
      <c r="C2899" s="3">
        <v>26.15</v>
      </c>
      <c r="D2899" s="3">
        <v>25.8</v>
      </c>
      <c r="E2899" s="3">
        <v>26.05</v>
      </c>
      <c r="F2899" s="3">
        <v>65</v>
      </c>
      <c r="G2899" s="3">
        <v>26</v>
      </c>
    </row>
    <row r="2900" spans="1:7" x14ac:dyDescent="0.3">
      <c r="A2900" s="6">
        <v>42025</v>
      </c>
      <c r="B2900" s="3">
        <v>26.35</v>
      </c>
      <c r="C2900" s="3">
        <v>26.4</v>
      </c>
      <c r="D2900" s="3">
        <v>26.25</v>
      </c>
      <c r="E2900" s="3">
        <v>26.25</v>
      </c>
      <c r="F2900" s="3">
        <v>26</v>
      </c>
      <c r="G2900" s="3">
        <v>26.25</v>
      </c>
    </row>
    <row r="2901" spans="1:7" x14ac:dyDescent="0.3">
      <c r="A2901" s="6">
        <v>42026</v>
      </c>
      <c r="B2901" s="3">
        <v>26.3</v>
      </c>
      <c r="C2901" s="3">
        <v>26.45</v>
      </c>
      <c r="D2901" s="3">
        <v>26.11</v>
      </c>
      <c r="E2901" s="3">
        <v>26.11</v>
      </c>
      <c r="F2901" s="3">
        <v>33</v>
      </c>
      <c r="G2901" s="3">
        <v>26.19</v>
      </c>
    </row>
    <row r="2902" spans="1:7" x14ac:dyDescent="0.3">
      <c r="A2902" s="6">
        <v>42027</v>
      </c>
      <c r="B2902" s="3">
        <v>26.5</v>
      </c>
      <c r="C2902" s="3">
        <v>26.5</v>
      </c>
      <c r="D2902" s="3">
        <v>26.15</v>
      </c>
      <c r="E2902" s="3">
        <v>26.15</v>
      </c>
      <c r="F2902" s="3">
        <v>26</v>
      </c>
      <c r="G2902" s="3">
        <v>26.15</v>
      </c>
    </row>
    <row r="2903" spans="1:7" x14ac:dyDescent="0.3">
      <c r="A2903" s="6">
        <v>42030</v>
      </c>
      <c r="B2903" s="3">
        <v>25.75</v>
      </c>
      <c r="C2903" s="3">
        <v>25.75</v>
      </c>
      <c r="D2903" s="3">
        <v>25.65</v>
      </c>
      <c r="E2903" s="3">
        <v>25.7</v>
      </c>
      <c r="F2903" s="3">
        <v>4</v>
      </c>
      <c r="G2903" s="3">
        <v>25.65</v>
      </c>
    </row>
    <row r="2904" spans="1:7" x14ac:dyDescent="0.3">
      <c r="A2904" s="6">
        <v>42031</v>
      </c>
      <c r="B2904" s="3">
        <v>25.65</v>
      </c>
      <c r="C2904" s="3">
        <v>25.7</v>
      </c>
      <c r="D2904" s="3">
        <v>25.55</v>
      </c>
      <c r="E2904" s="3">
        <v>25.6</v>
      </c>
      <c r="F2904" s="3">
        <v>26</v>
      </c>
      <c r="G2904" s="3">
        <v>25.6</v>
      </c>
    </row>
    <row r="2905" spans="1:7" x14ac:dyDescent="0.3">
      <c r="A2905" s="6">
        <v>42032</v>
      </c>
      <c r="B2905" s="3">
        <v>26.05</v>
      </c>
      <c r="C2905" s="3">
        <v>26.05</v>
      </c>
      <c r="D2905" s="3">
        <v>26.05</v>
      </c>
      <c r="E2905" s="3">
        <v>26.05</v>
      </c>
      <c r="F2905" s="3">
        <v>7</v>
      </c>
      <c r="G2905" s="3">
        <v>26.05</v>
      </c>
    </row>
    <row r="2906" spans="1:7" x14ac:dyDescent="0.3">
      <c r="A2906" s="6">
        <v>42033</v>
      </c>
      <c r="B2906" s="3">
        <v>26.45</v>
      </c>
      <c r="C2906" s="3">
        <v>26.45</v>
      </c>
      <c r="D2906" s="3">
        <v>26.45</v>
      </c>
      <c r="E2906" s="3">
        <v>26.45</v>
      </c>
      <c r="F2906" s="3">
        <v>10</v>
      </c>
      <c r="G2906" s="3">
        <v>26.1</v>
      </c>
    </row>
    <row r="2907" spans="1:7" x14ac:dyDescent="0.3">
      <c r="A2907" s="6">
        <v>42034</v>
      </c>
      <c r="B2907" s="3">
        <v>25.85</v>
      </c>
      <c r="C2907" s="3">
        <v>25.9</v>
      </c>
      <c r="D2907" s="3">
        <v>25.85</v>
      </c>
      <c r="E2907" s="3">
        <v>25.9</v>
      </c>
      <c r="F2907" s="3">
        <v>17</v>
      </c>
      <c r="G2907" s="3">
        <v>26.08</v>
      </c>
    </row>
    <row r="2908" spans="1:7" x14ac:dyDescent="0.3">
      <c r="A2908" s="6">
        <v>42037</v>
      </c>
      <c r="B2908" s="3">
        <v>25.1</v>
      </c>
      <c r="C2908" s="3">
        <v>25.2</v>
      </c>
      <c r="D2908" s="3">
        <v>25.1</v>
      </c>
      <c r="E2908" s="3">
        <v>25.15</v>
      </c>
      <c r="F2908" s="3">
        <v>44</v>
      </c>
      <c r="G2908" s="3">
        <v>25.15</v>
      </c>
    </row>
    <row r="2909" spans="1:7" x14ac:dyDescent="0.3">
      <c r="A2909" s="6">
        <v>42038</v>
      </c>
      <c r="B2909" s="3">
        <v>24.7</v>
      </c>
      <c r="C2909" s="3">
        <v>24.84</v>
      </c>
      <c r="D2909" s="3">
        <v>24.7</v>
      </c>
      <c r="E2909" s="3">
        <v>24.84</v>
      </c>
      <c r="F2909" s="3">
        <v>16</v>
      </c>
      <c r="G2909" s="3">
        <v>24.84</v>
      </c>
    </row>
    <row r="2910" spans="1:7" x14ac:dyDescent="0.3">
      <c r="A2910" s="6">
        <v>42039</v>
      </c>
      <c r="B2910" s="3">
        <v>24.75</v>
      </c>
      <c r="C2910" s="3">
        <v>24.75</v>
      </c>
      <c r="D2910" s="3">
        <v>24.55</v>
      </c>
      <c r="E2910" s="3">
        <v>24.6</v>
      </c>
      <c r="F2910" s="3">
        <v>40</v>
      </c>
      <c r="G2910" s="3">
        <v>24.6</v>
      </c>
    </row>
    <row r="2911" spans="1:7" x14ac:dyDescent="0.3">
      <c r="A2911" s="6">
        <v>42040</v>
      </c>
      <c r="B2911" s="3">
        <v>24.75</v>
      </c>
      <c r="C2911" s="3">
        <v>24.95</v>
      </c>
      <c r="D2911" s="3">
        <v>24.75</v>
      </c>
      <c r="E2911" s="3">
        <v>24.95</v>
      </c>
      <c r="F2911" s="3">
        <v>21</v>
      </c>
      <c r="G2911" s="3">
        <v>24.95</v>
      </c>
    </row>
    <row r="2912" spans="1:7" x14ac:dyDescent="0.3">
      <c r="A2912" s="6">
        <v>42041</v>
      </c>
      <c r="B2912" s="3">
        <v>24.6</v>
      </c>
      <c r="C2912" s="3">
        <v>24.6</v>
      </c>
      <c r="D2912" s="3">
        <v>24.3</v>
      </c>
      <c r="E2912" s="3">
        <v>24.4</v>
      </c>
      <c r="F2912" s="3">
        <v>22</v>
      </c>
      <c r="G2912" s="3">
        <v>24.4</v>
      </c>
    </row>
    <row r="2913" spans="1:7" x14ac:dyDescent="0.3">
      <c r="A2913" s="6">
        <v>42044</v>
      </c>
      <c r="B2913" s="3">
        <v>24.2</v>
      </c>
      <c r="C2913" s="3">
        <v>24.5</v>
      </c>
      <c r="D2913" s="3">
        <v>24.2</v>
      </c>
      <c r="E2913" s="3">
        <v>24.5</v>
      </c>
      <c r="F2913" s="3">
        <v>31</v>
      </c>
      <c r="G2913" s="3">
        <v>24.5</v>
      </c>
    </row>
    <row r="2914" spans="1:7" x14ac:dyDescent="0.3">
      <c r="A2914" s="6">
        <v>42045</v>
      </c>
      <c r="B2914" s="3">
        <v>24.55</v>
      </c>
      <c r="C2914" s="3">
        <v>24.75</v>
      </c>
      <c r="D2914" s="3">
        <v>24.55</v>
      </c>
      <c r="E2914" s="3">
        <v>24.65</v>
      </c>
      <c r="F2914" s="3">
        <v>37</v>
      </c>
      <c r="G2914" s="3">
        <v>24.65</v>
      </c>
    </row>
    <row r="2915" spans="1:7" x14ac:dyDescent="0.3">
      <c r="A2915" s="6">
        <v>42046</v>
      </c>
      <c r="B2915" s="3">
        <v>24.65</v>
      </c>
      <c r="C2915" s="3">
        <v>24.75</v>
      </c>
      <c r="D2915" s="3">
        <v>24.65</v>
      </c>
      <c r="E2915" s="3">
        <v>24.65</v>
      </c>
      <c r="F2915" s="3">
        <v>17</v>
      </c>
      <c r="G2915" s="3">
        <v>24.65</v>
      </c>
    </row>
    <row r="2916" spans="1:7" x14ac:dyDescent="0.3">
      <c r="A2916" s="6">
        <v>42047</v>
      </c>
      <c r="B2916" s="3">
        <v>24.9</v>
      </c>
      <c r="C2916" s="3">
        <v>25.1</v>
      </c>
      <c r="D2916" s="3">
        <v>24.9</v>
      </c>
      <c r="E2916" s="3">
        <v>25.1</v>
      </c>
      <c r="F2916" s="3">
        <v>32</v>
      </c>
      <c r="G2916" s="3">
        <v>25.1</v>
      </c>
    </row>
    <row r="2917" spans="1:7" x14ac:dyDescent="0.3">
      <c r="A2917" s="6">
        <v>42048</v>
      </c>
      <c r="B2917" s="3">
        <v>24.9</v>
      </c>
      <c r="C2917" s="3">
        <v>25</v>
      </c>
      <c r="D2917" s="3">
        <v>24.9</v>
      </c>
      <c r="E2917" s="3">
        <v>24.9</v>
      </c>
      <c r="F2917" s="3">
        <v>25</v>
      </c>
      <c r="G2917" s="3">
        <v>24.9</v>
      </c>
    </row>
    <row r="2918" spans="1:7" x14ac:dyDescent="0.3">
      <c r="A2918" s="6">
        <v>42051</v>
      </c>
      <c r="B2918" s="3">
        <v>24.5</v>
      </c>
      <c r="C2918" s="3">
        <v>24.75</v>
      </c>
      <c r="D2918" s="3">
        <v>24.5</v>
      </c>
      <c r="E2918" s="3">
        <v>24.75</v>
      </c>
      <c r="F2918" s="3">
        <v>36</v>
      </c>
      <c r="G2918" s="3">
        <v>24.75</v>
      </c>
    </row>
    <row r="2919" spans="1:7" x14ac:dyDescent="0.3">
      <c r="A2919" s="6">
        <v>42052</v>
      </c>
      <c r="B2919" s="3">
        <v>24.65</v>
      </c>
      <c r="C2919" s="3">
        <v>24.65</v>
      </c>
      <c r="D2919" s="3">
        <v>24.65</v>
      </c>
      <c r="E2919" s="3">
        <v>24.65</v>
      </c>
      <c r="F2919" s="3">
        <v>5</v>
      </c>
      <c r="G2919" s="3">
        <v>24.8</v>
      </c>
    </row>
    <row r="2920" spans="1:7" x14ac:dyDescent="0.3">
      <c r="A2920" s="6">
        <v>42053</v>
      </c>
      <c r="B2920" s="3">
        <v>24.6</v>
      </c>
      <c r="C2920" s="3">
        <v>24.6</v>
      </c>
      <c r="D2920" s="3">
        <v>24.4</v>
      </c>
      <c r="E2920" s="3">
        <v>24.5</v>
      </c>
      <c r="F2920" s="3">
        <v>50</v>
      </c>
      <c r="G2920" s="3">
        <v>24.5</v>
      </c>
    </row>
    <row r="2921" spans="1:7" x14ac:dyDescent="0.3">
      <c r="A2921" s="6">
        <v>42054</v>
      </c>
      <c r="B2921" s="3">
        <v>24.1</v>
      </c>
      <c r="C2921" s="3">
        <v>24.15</v>
      </c>
      <c r="D2921" s="3">
        <v>24</v>
      </c>
      <c r="E2921" s="3">
        <v>24.15</v>
      </c>
      <c r="F2921" s="3">
        <v>27</v>
      </c>
      <c r="G2921" s="3">
        <v>24.15</v>
      </c>
    </row>
    <row r="2922" spans="1:7" x14ac:dyDescent="0.3">
      <c r="A2922" s="6">
        <v>42055</v>
      </c>
      <c r="B2922" s="3">
        <v>24.3</v>
      </c>
      <c r="C2922" s="3">
        <v>24.45</v>
      </c>
      <c r="D2922" s="3">
        <v>24.3</v>
      </c>
      <c r="E2922" s="3">
        <v>24.4</v>
      </c>
      <c r="F2922" s="3">
        <v>39</v>
      </c>
      <c r="G2922" s="3">
        <v>24.48</v>
      </c>
    </row>
    <row r="2923" spans="1:7" x14ac:dyDescent="0.3">
      <c r="A2923" s="6">
        <v>42058</v>
      </c>
      <c r="B2923" s="3">
        <v>24.25</v>
      </c>
      <c r="C2923" s="3">
        <v>24.3</v>
      </c>
      <c r="D2923" s="3">
        <v>24.25</v>
      </c>
      <c r="E2923" s="3">
        <v>24.25</v>
      </c>
      <c r="F2923" s="3">
        <v>12</v>
      </c>
      <c r="G2923" s="3">
        <v>24.2</v>
      </c>
    </row>
    <row r="2924" spans="1:7" x14ac:dyDescent="0.3">
      <c r="A2924" s="6">
        <v>42059</v>
      </c>
      <c r="B2924" s="3">
        <v>24.6</v>
      </c>
      <c r="C2924" s="3">
        <v>24.9</v>
      </c>
      <c r="D2924" s="3">
        <v>24.5</v>
      </c>
      <c r="E2924" s="3">
        <v>24.9</v>
      </c>
      <c r="F2924" s="3">
        <v>36</v>
      </c>
      <c r="G2924" s="3">
        <v>24.9</v>
      </c>
    </row>
    <row r="2925" spans="1:7" x14ac:dyDescent="0.3">
      <c r="A2925" s="6">
        <v>42060</v>
      </c>
      <c r="B2925" s="3">
        <v>25</v>
      </c>
      <c r="C2925" s="3">
        <v>25.6</v>
      </c>
      <c r="D2925" s="3">
        <v>25</v>
      </c>
      <c r="E2925" s="3">
        <v>25.6</v>
      </c>
      <c r="F2925" s="3">
        <v>166</v>
      </c>
      <c r="G2925" s="3">
        <v>25.6</v>
      </c>
    </row>
    <row r="2926" spans="1:7" x14ac:dyDescent="0.3">
      <c r="A2926" s="6">
        <v>42061</v>
      </c>
      <c r="B2926" s="3">
        <v>25.75</v>
      </c>
      <c r="C2926" s="3">
        <v>25.85</v>
      </c>
      <c r="D2926" s="3">
        <v>25.2</v>
      </c>
      <c r="E2926" s="3">
        <v>25.7</v>
      </c>
      <c r="F2926" s="3">
        <v>40</v>
      </c>
      <c r="G2926" s="3">
        <v>25.5</v>
      </c>
    </row>
    <row r="2927" spans="1:7" x14ac:dyDescent="0.3">
      <c r="A2927" s="6">
        <v>42062</v>
      </c>
      <c r="B2927" s="3">
        <v>25.1</v>
      </c>
      <c r="C2927" s="3">
        <v>25.1</v>
      </c>
      <c r="D2927" s="3">
        <v>24.75</v>
      </c>
      <c r="E2927" s="3">
        <v>24.75</v>
      </c>
      <c r="F2927" s="3">
        <v>33</v>
      </c>
      <c r="G2927" s="3">
        <v>24.75</v>
      </c>
    </row>
    <row r="2928" spans="1:7" x14ac:dyDescent="0.3">
      <c r="A2928" s="6">
        <v>42065</v>
      </c>
      <c r="B2928" s="3">
        <v>22.25</v>
      </c>
      <c r="C2928" s="3">
        <v>22.25</v>
      </c>
      <c r="D2928" s="3">
        <v>22.25</v>
      </c>
      <c r="E2928" s="3">
        <v>22.25</v>
      </c>
      <c r="F2928" s="3">
        <v>0</v>
      </c>
      <c r="G2928" s="3">
        <v>22.25</v>
      </c>
    </row>
    <row r="2929" spans="1:7" x14ac:dyDescent="0.3">
      <c r="A2929" s="6">
        <v>42066</v>
      </c>
      <c r="B2929" s="3">
        <v>22.64</v>
      </c>
      <c r="C2929" s="3">
        <v>22.64</v>
      </c>
      <c r="D2929" s="3">
        <v>22.64</v>
      </c>
      <c r="E2929" s="3">
        <v>22.64</v>
      </c>
      <c r="F2929" s="3">
        <v>0</v>
      </c>
      <c r="G2929" s="3">
        <v>22.64</v>
      </c>
    </row>
    <row r="2930" spans="1:7" x14ac:dyDescent="0.3">
      <c r="A2930" s="6">
        <v>42067</v>
      </c>
      <c r="B2930" s="3">
        <v>22.8</v>
      </c>
      <c r="C2930" s="3">
        <v>22.85</v>
      </c>
      <c r="D2930" s="3">
        <v>22.8</v>
      </c>
      <c r="E2930" s="3">
        <v>22.85</v>
      </c>
      <c r="F2930" s="3">
        <v>11</v>
      </c>
      <c r="G2930" s="3">
        <v>22.85</v>
      </c>
    </row>
    <row r="2931" spans="1:7" x14ac:dyDescent="0.3">
      <c r="A2931" s="6">
        <v>42068</v>
      </c>
      <c r="B2931" s="3">
        <v>22.4</v>
      </c>
      <c r="C2931" s="3">
        <v>22.4</v>
      </c>
      <c r="D2931" s="3">
        <v>22.4</v>
      </c>
      <c r="E2931" s="3">
        <v>22.4</v>
      </c>
      <c r="F2931" s="3">
        <v>1</v>
      </c>
      <c r="G2931" s="3">
        <v>22.4</v>
      </c>
    </row>
    <row r="2932" spans="1:7" x14ac:dyDescent="0.3">
      <c r="A2932" s="6">
        <v>42069</v>
      </c>
      <c r="B2932" s="3">
        <v>22.4</v>
      </c>
      <c r="C2932" s="3">
        <v>22.4</v>
      </c>
      <c r="D2932" s="3">
        <v>22.4</v>
      </c>
      <c r="E2932" s="3">
        <v>22.4</v>
      </c>
      <c r="F2932" s="3">
        <v>0</v>
      </c>
      <c r="G2932" s="3">
        <v>22.4</v>
      </c>
    </row>
    <row r="2933" spans="1:7" x14ac:dyDescent="0.3">
      <c r="A2933" s="6">
        <v>42072</v>
      </c>
      <c r="B2933" s="3">
        <v>22.85</v>
      </c>
      <c r="C2933" s="3">
        <v>22.85</v>
      </c>
      <c r="D2933" s="3">
        <v>22.85</v>
      </c>
      <c r="E2933" s="3">
        <v>22.85</v>
      </c>
      <c r="F2933" s="3">
        <v>0</v>
      </c>
      <c r="G2933" s="3">
        <v>22.85</v>
      </c>
    </row>
    <row r="2934" spans="1:7" x14ac:dyDescent="0.3">
      <c r="A2934" s="6">
        <v>42073</v>
      </c>
      <c r="B2934" s="3">
        <v>22.65</v>
      </c>
      <c r="C2934" s="3">
        <v>22.65</v>
      </c>
      <c r="D2934" s="3">
        <v>22.65</v>
      </c>
      <c r="E2934" s="3">
        <v>22.65</v>
      </c>
      <c r="F2934" s="3">
        <v>0</v>
      </c>
      <c r="G2934" s="3">
        <v>22.65</v>
      </c>
    </row>
    <row r="2935" spans="1:7" x14ac:dyDescent="0.3">
      <c r="A2935" s="6">
        <v>42074</v>
      </c>
      <c r="B2935" s="3">
        <v>22.8</v>
      </c>
      <c r="C2935" s="3">
        <v>22.85</v>
      </c>
      <c r="D2935" s="3">
        <v>22.8</v>
      </c>
      <c r="E2935" s="3">
        <v>22.8</v>
      </c>
      <c r="F2935" s="3">
        <v>30</v>
      </c>
      <c r="G2935" s="3">
        <v>22.8</v>
      </c>
    </row>
    <row r="2936" spans="1:7" x14ac:dyDescent="0.3">
      <c r="A2936" s="6">
        <v>42075</v>
      </c>
      <c r="B2936" s="3">
        <v>22.8</v>
      </c>
      <c r="C2936" s="3">
        <v>22.8</v>
      </c>
      <c r="D2936" s="3">
        <v>22.8</v>
      </c>
      <c r="E2936" s="3">
        <v>22.8</v>
      </c>
      <c r="F2936" s="3">
        <v>5</v>
      </c>
      <c r="G2936" s="3">
        <v>22.8</v>
      </c>
    </row>
    <row r="2937" spans="1:7" x14ac:dyDescent="0.3">
      <c r="A2937" s="6">
        <v>42076</v>
      </c>
      <c r="B2937" s="3">
        <v>22.7</v>
      </c>
      <c r="C2937" s="3">
        <v>22.7</v>
      </c>
      <c r="D2937" s="3">
        <v>22.7</v>
      </c>
      <c r="E2937" s="3">
        <v>22.7</v>
      </c>
      <c r="F2937" s="3">
        <v>25</v>
      </c>
      <c r="G2937" s="3">
        <v>22.3</v>
      </c>
    </row>
    <row r="2938" spans="1:7" x14ac:dyDescent="0.3">
      <c r="A2938" s="6">
        <v>42079</v>
      </c>
      <c r="B2938" s="3">
        <v>22.18</v>
      </c>
      <c r="C2938" s="3">
        <v>22.18</v>
      </c>
      <c r="D2938" s="3">
        <v>22.18</v>
      </c>
      <c r="E2938" s="3">
        <v>22.18</v>
      </c>
      <c r="F2938" s="3">
        <v>0</v>
      </c>
      <c r="G2938" s="3">
        <v>22.18</v>
      </c>
    </row>
    <row r="2939" spans="1:7" x14ac:dyDescent="0.3">
      <c r="A2939" s="6">
        <v>42080</v>
      </c>
      <c r="B2939" s="3">
        <v>22</v>
      </c>
      <c r="C2939" s="3">
        <v>22</v>
      </c>
      <c r="D2939" s="3">
        <v>22</v>
      </c>
      <c r="E2939" s="3">
        <v>22</v>
      </c>
      <c r="F2939" s="3">
        <v>1</v>
      </c>
      <c r="G2939" s="3">
        <v>22</v>
      </c>
    </row>
    <row r="2940" spans="1:7" x14ac:dyDescent="0.3">
      <c r="A2940" s="6">
        <v>42081</v>
      </c>
      <c r="B2940" s="3">
        <v>21.95</v>
      </c>
      <c r="C2940" s="3">
        <v>21.95</v>
      </c>
      <c r="D2940" s="3">
        <v>21.95</v>
      </c>
      <c r="E2940" s="3">
        <v>21.95</v>
      </c>
      <c r="F2940" s="3">
        <v>4</v>
      </c>
      <c r="G2940" s="3">
        <v>21.95</v>
      </c>
    </row>
    <row r="2941" spans="1:7" x14ac:dyDescent="0.3">
      <c r="A2941" s="6">
        <v>42082</v>
      </c>
      <c r="B2941" s="3">
        <v>21.35</v>
      </c>
      <c r="C2941" s="3">
        <v>21.55</v>
      </c>
      <c r="D2941" s="3">
        <v>21.35</v>
      </c>
      <c r="E2941" s="3">
        <v>21.4</v>
      </c>
      <c r="F2941" s="3">
        <v>18</v>
      </c>
      <c r="G2941" s="3">
        <v>21.5</v>
      </c>
    </row>
    <row r="2942" spans="1:7" x14ac:dyDescent="0.3">
      <c r="A2942" s="6">
        <v>42083</v>
      </c>
      <c r="B2942" s="3">
        <v>21.55</v>
      </c>
      <c r="C2942" s="3">
        <v>21.55</v>
      </c>
      <c r="D2942" s="3">
        <v>21.55</v>
      </c>
      <c r="E2942" s="3">
        <v>21.55</v>
      </c>
      <c r="F2942" s="3">
        <v>0</v>
      </c>
      <c r="G2942" s="3">
        <v>21.55</v>
      </c>
    </row>
    <row r="2943" spans="1:7" x14ac:dyDescent="0.3">
      <c r="A2943" s="6">
        <v>42086</v>
      </c>
      <c r="B2943" s="3">
        <v>21.2</v>
      </c>
      <c r="C2943" s="3">
        <v>21.2</v>
      </c>
      <c r="D2943" s="3">
        <v>21.15</v>
      </c>
      <c r="E2943" s="3">
        <v>21.15</v>
      </c>
      <c r="F2943" s="3">
        <v>4</v>
      </c>
      <c r="G2943" s="3">
        <v>21.15</v>
      </c>
    </row>
    <row r="2944" spans="1:7" x14ac:dyDescent="0.3">
      <c r="A2944" s="6">
        <v>42087</v>
      </c>
      <c r="B2944" s="3">
        <v>21.1</v>
      </c>
      <c r="C2944" s="3">
        <v>21.1</v>
      </c>
      <c r="D2944" s="3">
        <v>20.99</v>
      </c>
      <c r="E2944" s="3">
        <v>20.99</v>
      </c>
      <c r="F2944" s="3">
        <v>18</v>
      </c>
      <c r="G2944" s="3">
        <v>20.99</v>
      </c>
    </row>
    <row r="2945" spans="1:7" x14ac:dyDescent="0.3">
      <c r="A2945" s="6">
        <v>42088</v>
      </c>
      <c r="B2945" s="3">
        <v>20.8</v>
      </c>
      <c r="C2945" s="3">
        <v>20.8</v>
      </c>
      <c r="D2945" s="3">
        <v>20.8</v>
      </c>
      <c r="E2945" s="3">
        <v>20.8</v>
      </c>
      <c r="F2945" s="3">
        <v>2</v>
      </c>
      <c r="G2945" s="3">
        <v>20.8</v>
      </c>
    </row>
    <row r="2946" spans="1:7" x14ac:dyDescent="0.3">
      <c r="A2946" s="6">
        <v>42089</v>
      </c>
      <c r="B2946" s="3">
        <v>20.95</v>
      </c>
      <c r="C2946" s="3">
        <v>21.1</v>
      </c>
      <c r="D2946" s="3">
        <v>20.9</v>
      </c>
      <c r="E2946" s="3">
        <v>20.9</v>
      </c>
      <c r="F2946" s="3">
        <v>25</v>
      </c>
      <c r="G2946" s="3">
        <v>21.08</v>
      </c>
    </row>
    <row r="2947" spans="1:7" x14ac:dyDescent="0.3">
      <c r="A2947" s="6">
        <v>42090</v>
      </c>
      <c r="B2947" s="3">
        <v>21.3</v>
      </c>
      <c r="C2947" s="3">
        <v>21.45</v>
      </c>
      <c r="D2947" s="3">
        <v>21.3</v>
      </c>
      <c r="E2947" s="3">
        <v>21.45</v>
      </c>
      <c r="F2947" s="3">
        <v>12</v>
      </c>
      <c r="G2947" s="3">
        <v>21.45</v>
      </c>
    </row>
    <row r="2948" spans="1:7" x14ac:dyDescent="0.3">
      <c r="A2948" s="6">
        <v>42093</v>
      </c>
      <c r="B2948" s="3">
        <v>21.8</v>
      </c>
      <c r="C2948" s="3">
        <v>22.2</v>
      </c>
      <c r="D2948" s="3">
        <v>21.8</v>
      </c>
      <c r="E2948" s="3">
        <v>22.2</v>
      </c>
      <c r="F2948" s="3">
        <v>17</v>
      </c>
      <c r="G2948" s="3">
        <v>22.2</v>
      </c>
    </row>
    <row r="2949" spans="1:7" x14ac:dyDescent="0.3">
      <c r="A2949" s="6">
        <v>42094</v>
      </c>
      <c r="B2949" s="3">
        <v>22.15</v>
      </c>
      <c r="C2949" s="3">
        <v>22.15</v>
      </c>
      <c r="D2949" s="3">
        <v>22.15</v>
      </c>
      <c r="E2949" s="3">
        <v>22.15</v>
      </c>
      <c r="F2949" s="3">
        <v>0</v>
      </c>
      <c r="G2949" s="3">
        <v>22.15</v>
      </c>
    </row>
    <row r="2950" spans="1:7" x14ac:dyDescent="0.3">
      <c r="A2950" s="6">
        <v>42095</v>
      </c>
      <c r="B2950" s="3">
        <v>25.08</v>
      </c>
      <c r="C2950" s="3">
        <v>25.08</v>
      </c>
      <c r="D2950" s="3">
        <v>25.08</v>
      </c>
      <c r="E2950" s="3">
        <v>25.08</v>
      </c>
      <c r="F2950" s="3">
        <v>0</v>
      </c>
      <c r="G2950" s="3">
        <v>25.08</v>
      </c>
    </row>
    <row r="2951" spans="1:7" x14ac:dyDescent="0.3">
      <c r="A2951" s="6">
        <v>42101</v>
      </c>
      <c r="B2951" s="3">
        <v>24</v>
      </c>
      <c r="C2951" s="3">
        <v>24</v>
      </c>
      <c r="D2951" s="3">
        <v>24</v>
      </c>
      <c r="E2951" s="3">
        <v>24</v>
      </c>
      <c r="F2951" s="3">
        <v>15</v>
      </c>
      <c r="G2951" s="3">
        <v>24</v>
      </c>
    </row>
    <row r="2952" spans="1:7" x14ac:dyDescent="0.3">
      <c r="A2952" s="6">
        <v>42102</v>
      </c>
      <c r="B2952" s="3">
        <v>24.25</v>
      </c>
      <c r="C2952" s="3">
        <v>24.25</v>
      </c>
      <c r="D2952" s="3">
        <v>24.25</v>
      </c>
      <c r="E2952" s="3">
        <v>24.25</v>
      </c>
      <c r="F2952" s="3">
        <v>2</v>
      </c>
      <c r="G2952" s="3">
        <v>24.25</v>
      </c>
    </row>
    <row r="2953" spans="1:7" x14ac:dyDescent="0.3">
      <c r="A2953" s="6">
        <v>42103</v>
      </c>
      <c r="B2953" s="3">
        <v>24.25</v>
      </c>
      <c r="C2953" s="3">
        <v>24.25</v>
      </c>
      <c r="D2953" s="3">
        <v>24.25</v>
      </c>
      <c r="E2953" s="3">
        <v>24.25</v>
      </c>
      <c r="F2953" s="3">
        <v>2</v>
      </c>
      <c r="G2953" s="3">
        <v>24.25</v>
      </c>
    </row>
    <row r="2954" spans="1:7" x14ac:dyDescent="0.3">
      <c r="A2954" s="6">
        <v>42104</v>
      </c>
      <c r="B2954" s="3">
        <v>23.95</v>
      </c>
      <c r="C2954" s="3">
        <v>23.95</v>
      </c>
      <c r="D2954" s="3">
        <v>23.5</v>
      </c>
      <c r="E2954" s="3">
        <v>23.51</v>
      </c>
      <c r="F2954" s="3">
        <v>15</v>
      </c>
      <c r="G2954" s="3">
        <v>23.51</v>
      </c>
    </row>
    <row r="2955" spans="1:7" x14ac:dyDescent="0.3">
      <c r="A2955" s="6">
        <v>42107</v>
      </c>
      <c r="B2955" s="3">
        <v>23.8</v>
      </c>
      <c r="C2955" s="3">
        <v>23.8</v>
      </c>
      <c r="D2955" s="3">
        <v>23.8</v>
      </c>
      <c r="E2955" s="3">
        <v>23.8</v>
      </c>
      <c r="F2955" s="3">
        <v>0</v>
      </c>
      <c r="G2955" s="3">
        <v>23.8</v>
      </c>
    </row>
    <row r="2956" spans="1:7" x14ac:dyDescent="0.3">
      <c r="A2956" s="6">
        <v>42108</v>
      </c>
      <c r="B2956" s="3">
        <v>23.9</v>
      </c>
      <c r="C2956" s="3">
        <v>23.9</v>
      </c>
      <c r="D2956" s="3">
        <v>23.7</v>
      </c>
      <c r="E2956" s="3">
        <v>23.7</v>
      </c>
      <c r="F2956" s="3">
        <v>9</v>
      </c>
      <c r="G2956" s="3">
        <v>23.6</v>
      </c>
    </row>
    <row r="2957" spans="1:7" x14ac:dyDescent="0.3">
      <c r="A2957" s="6">
        <v>42109</v>
      </c>
      <c r="B2957" s="3">
        <v>23.6</v>
      </c>
      <c r="C2957" s="3">
        <v>23.6</v>
      </c>
      <c r="D2957" s="3">
        <v>23.6</v>
      </c>
      <c r="E2957" s="3">
        <v>23.6</v>
      </c>
      <c r="F2957" s="3">
        <v>0</v>
      </c>
      <c r="G2957" s="3">
        <v>23.6</v>
      </c>
    </row>
    <row r="2958" spans="1:7" x14ac:dyDescent="0.3">
      <c r="A2958" s="6">
        <v>42110</v>
      </c>
      <c r="B2958" s="3">
        <v>23.35</v>
      </c>
      <c r="C2958" s="3">
        <v>23.35</v>
      </c>
      <c r="D2958" s="3">
        <v>23.35</v>
      </c>
      <c r="E2958" s="3">
        <v>23.35</v>
      </c>
      <c r="F2958" s="3">
        <v>0</v>
      </c>
      <c r="G2958" s="3">
        <v>23.35</v>
      </c>
    </row>
    <row r="2959" spans="1:7" x14ac:dyDescent="0.3">
      <c r="A2959" s="6">
        <v>42111</v>
      </c>
      <c r="B2959" s="3">
        <v>23.25</v>
      </c>
      <c r="C2959" s="3">
        <v>23.25</v>
      </c>
      <c r="D2959" s="3">
        <v>23.25</v>
      </c>
      <c r="E2959" s="3">
        <v>23.25</v>
      </c>
      <c r="F2959" s="3">
        <v>0</v>
      </c>
      <c r="G2959" s="3">
        <v>23.25</v>
      </c>
    </row>
    <row r="2960" spans="1:7" x14ac:dyDescent="0.3">
      <c r="A2960" s="6">
        <v>42114</v>
      </c>
      <c r="B2960" s="3">
        <v>23.25</v>
      </c>
      <c r="C2960" s="3">
        <v>23.25</v>
      </c>
      <c r="D2960" s="3">
        <v>23.25</v>
      </c>
      <c r="E2960" s="3">
        <v>23.25</v>
      </c>
      <c r="F2960" s="3">
        <v>4</v>
      </c>
      <c r="G2960" s="3">
        <v>23.25</v>
      </c>
    </row>
    <row r="2961" spans="1:7" x14ac:dyDescent="0.3">
      <c r="A2961" s="6">
        <v>42115</v>
      </c>
      <c r="B2961" s="3">
        <v>23.2</v>
      </c>
      <c r="C2961" s="3">
        <v>23.2</v>
      </c>
      <c r="D2961" s="3">
        <v>23</v>
      </c>
      <c r="E2961" s="3">
        <v>23</v>
      </c>
      <c r="F2961" s="3">
        <v>12</v>
      </c>
      <c r="G2961" s="3">
        <v>23</v>
      </c>
    </row>
    <row r="2962" spans="1:7" x14ac:dyDescent="0.3">
      <c r="A2962" s="6">
        <v>42116</v>
      </c>
      <c r="B2962" s="3">
        <v>22.65</v>
      </c>
      <c r="C2962" s="3">
        <v>22.65</v>
      </c>
      <c r="D2962" s="3">
        <v>22.6</v>
      </c>
      <c r="E2962" s="3">
        <v>22.6</v>
      </c>
      <c r="F2962" s="3">
        <v>11</v>
      </c>
      <c r="G2962" s="3">
        <v>22.6</v>
      </c>
    </row>
    <row r="2963" spans="1:7" x14ac:dyDescent="0.3">
      <c r="A2963" s="6">
        <v>42117</v>
      </c>
      <c r="B2963" s="3">
        <v>22.8</v>
      </c>
      <c r="C2963" s="3">
        <v>23.1</v>
      </c>
      <c r="D2963" s="3">
        <v>22.8</v>
      </c>
      <c r="E2963" s="3">
        <v>23.1</v>
      </c>
      <c r="F2963" s="3">
        <v>16</v>
      </c>
      <c r="G2963" s="3">
        <v>23.1</v>
      </c>
    </row>
    <row r="2964" spans="1:7" x14ac:dyDescent="0.3">
      <c r="A2964" s="6">
        <v>42118</v>
      </c>
      <c r="B2964" s="3">
        <v>23.3</v>
      </c>
      <c r="C2964" s="3">
        <v>23.3</v>
      </c>
      <c r="D2964" s="3">
        <v>23.15</v>
      </c>
      <c r="E2964" s="3">
        <v>23.15</v>
      </c>
      <c r="F2964" s="3">
        <v>38</v>
      </c>
      <c r="G2964" s="3">
        <v>23.15</v>
      </c>
    </row>
    <row r="2965" spans="1:7" x14ac:dyDescent="0.3">
      <c r="A2965" s="6">
        <v>42121</v>
      </c>
      <c r="B2965" s="3">
        <v>23.5</v>
      </c>
      <c r="C2965" s="3">
        <v>23.5</v>
      </c>
      <c r="D2965" s="3">
        <v>23.4</v>
      </c>
      <c r="E2965" s="3">
        <v>23.5</v>
      </c>
      <c r="F2965" s="3">
        <v>34</v>
      </c>
      <c r="G2965" s="3">
        <v>23.5</v>
      </c>
    </row>
    <row r="2966" spans="1:7" x14ac:dyDescent="0.3">
      <c r="A2966" s="6">
        <v>42122</v>
      </c>
      <c r="B2966" s="3">
        <v>23.75</v>
      </c>
      <c r="C2966" s="3">
        <v>23.95</v>
      </c>
      <c r="D2966" s="3">
        <v>23.75</v>
      </c>
      <c r="E2966" s="3">
        <v>23.95</v>
      </c>
      <c r="F2966" s="3">
        <v>12</v>
      </c>
      <c r="G2966" s="3">
        <v>23.95</v>
      </c>
    </row>
    <row r="2967" spans="1:7" x14ac:dyDescent="0.3">
      <c r="A2967" s="6">
        <v>42123</v>
      </c>
      <c r="B2967" s="3">
        <v>24.2</v>
      </c>
      <c r="C2967" s="3">
        <v>24.3</v>
      </c>
      <c r="D2967" s="3">
        <v>24.05</v>
      </c>
      <c r="E2967" s="3">
        <v>24.2</v>
      </c>
      <c r="F2967" s="3">
        <v>32</v>
      </c>
      <c r="G2967" s="3">
        <v>24.2</v>
      </c>
    </row>
    <row r="2968" spans="1:7" x14ac:dyDescent="0.3">
      <c r="A2968" s="6">
        <v>42124</v>
      </c>
      <c r="B2968" s="3">
        <v>23.8</v>
      </c>
      <c r="C2968" s="3">
        <v>23.95</v>
      </c>
      <c r="D2968" s="3">
        <v>23.8</v>
      </c>
      <c r="E2968" s="3">
        <v>23.95</v>
      </c>
      <c r="F2968" s="3">
        <v>11</v>
      </c>
      <c r="G2968" s="3">
        <v>23.68</v>
      </c>
    </row>
    <row r="2969" spans="1:7" x14ac:dyDescent="0.3">
      <c r="A2969" s="6">
        <v>42128</v>
      </c>
      <c r="B2969" s="3">
        <v>24.2</v>
      </c>
      <c r="C2969" s="3">
        <v>25.5</v>
      </c>
      <c r="D2969" s="3">
        <v>24.2</v>
      </c>
      <c r="E2969" s="3">
        <v>25.5</v>
      </c>
      <c r="F2969" s="3">
        <v>12</v>
      </c>
      <c r="G2969" s="3">
        <v>24.2</v>
      </c>
    </row>
    <row r="2970" spans="1:7" x14ac:dyDescent="0.3">
      <c r="A2970" s="6">
        <v>42129</v>
      </c>
      <c r="B2970" s="3">
        <v>24.25</v>
      </c>
      <c r="C2970" s="3">
        <v>25.6</v>
      </c>
      <c r="D2970" s="3">
        <v>24.1</v>
      </c>
      <c r="E2970" s="3">
        <v>25.6</v>
      </c>
      <c r="F2970" s="3">
        <v>34</v>
      </c>
      <c r="G2970" s="3">
        <v>24.2</v>
      </c>
    </row>
    <row r="2971" spans="1:7" x14ac:dyDescent="0.3">
      <c r="A2971" s="6">
        <v>42130</v>
      </c>
      <c r="B2971" s="3">
        <v>23.95</v>
      </c>
      <c r="C2971" s="3">
        <v>25.3</v>
      </c>
      <c r="D2971" s="3">
        <v>23.65</v>
      </c>
      <c r="E2971" s="3">
        <v>25.3</v>
      </c>
      <c r="F2971" s="3">
        <v>34</v>
      </c>
      <c r="G2971" s="3">
        <v>23.7</v>
      </c>
    </row>
    <row r="2972" spans="1:7" x14ac:dyDescent="0.3">
      <c r="A2972" s="6">
        <v>42131</v>
      </c>
      <c r="B2972" s="3">
        <v>23.05</v>
      </c>
      <c r="C2972" s="3">
        <v>24.69</v>
      </c>
      <c r="D2972" s="3">
        <v>22.85</v>
      </c>
      <c r="E2972" s="3">
        <v>24.69</v>
      </c>
      <c r="F2972" s="3">
        <v>62</v>
      </c>
      <c r="G2972" s="3">
        <v>23</v>
      </c>
    </row>
    <row r="2973" spans="1:7" x14ac:dyDescent="0.3">
      <c r="A2973" s="6">
        <v>42132</v>
      </c>
      <c r="B2973" s="3">
        <v>23.25</v>
      </c>
      <c r="C2973" s="3">
        <v>24.7</v>
      </c>
      <c r="D2973" s="3">
        <v>22.95</v>
      </c>
      <c r="E2973" s="3">
        <v>24.65</v>
      </c>
      <c r="F2973" s="3">
        <v>18</v>
      </c>
      <c r="G2973" s="3">
        <v>22.95</v>
      </c>
    </row>
    <row r="2974" spans="1:7" x14ac:dyDescent="0.3">
      <c r="A2974" s="6">
        <v>42135</v>
      </c>
      <c r="B2974" s="3">
        <v>23.1</v>
      </c>
      <c r="C2974" s="3">
        <v>24.8</v>
      </c>
      <c r="D2974" s="3">
        <v>23.1</v>
      </c>
      <c r="E2974" s="3">
        <v>24.8</v>
      </c>
      <c r="F2974" s="3">
        <v>41</v>
      </c>
      <c r="G2974" s="3">
        <v>23.25</v>
      </c>
    </row>
    <row r="2975" spans="1:7" x14ac:dyDescent="0.3">
      <c r="A2975" s="6">
        <v>42136</v>
      </c>
      <c r="B2975" s="3">
        <v>23.1</v>
      </c>
      <c r="C2975" s="3">
        <v>24.58</v>
      </c>
      <c r="D2975" s="3">
        <v>22.9</v>
      </c>
      <c r="E2975" s="3">
        <v>24.58</v>
      </c>
      <c r="F2975" s="3">
        <v>23</v>
      </c>
      <c r="G2975" s="3">
        <v>22.9</v>
      </c>
    </row>
    <row r="2976" spans="1:7" x14ac:dyDescent="0.3">
      <c r="A2976" s="6">
        <v>42137</v>
      </c>
      <c r="B2976" s="3">
        <v>22.5</v>
      </c>
      <c r="C2976" s="3">
        <v>24.1</v>
      </c>
      <c r="D2976" s="3">
        <v>22.2</v>
      </c>
      <c r="E2976" s="3">
        <v>24</v>
      </c>
      <c r="F2976" s="3">
        <v>21</v>
      </c>
      <c r="G2976" s="3">
        <v>22.25</v>
      </c>
    </row>
    <row r="2977" spans="1:7" x14ac:dyDescent="0.3">
      <c r="A2977" s="6">
        <v>42139</v>
      </c>
      <c r="B2977" s="3">
        <v>24</v>
      </c>
      <c r="C2977" s="3">
        <v>24</v>
      </c>
      <c r="D2977" s="3">
        <v>22.3</v>
      </c>
      <c r="E2977" s="3">
        <v>22.3</v>
      </c>
      <c r="F2977" s="3">
        <v>5</v>
      </c>
      <c r="G2977" s="3">
        <v>24.15</v>
      </c>
    </row>
    <row r="2978" spans="1:7" x14ac:dyDescent="0.3">
      <c r="A2978" s="6">
        <v>42142</v>
      </c>
      <c r="B2978" s="3">
        <v>24.25</v>
      </c>
      <c r="C2978" s="3">
        <v>24.25</v>
      </c>
      <c r="D2978" s="3">
        <v>22.4</v>
      </c>
      <c r="E2978" s="3">
        <v>22.5</v>
      </c>
      <c r="F2978" s="3">
        <v>24</v>
      </c>
      <c r="G2978" s="3">
        <v>24.25</v>
      </c>
    </row>
    <row r="2979" spans="1:7" x14ac:dyDescent="0.3">
      <c r="A2979" s="6">
        <v>42143</v>
      </c>
      <c r="B2979" s="3">
        <v>22.75</v>
      </c>
      <c r="C2979" s="3">
        <v>24.6</v>
      </c>
      <c r="D2979" s="3">
        <v>22.7</v>
      </c>
      <c r="E2979" s="3">
        <v>24.6</v>
      </c>
      <c r="F2979" s="3">
        <v>13</v>
      </c>
      <c r="G2979" s="3">
        <v>22.8</v>
      </c>
    </row>
    <row r="2980" spans="1:7" x14ac:dyDescent="0.3">
      <c r="A2980" s="6">
        <v>42144</v>
      </c>
      <c r="B2980" s="3">
        <v>22.75</v>
      </c>
      <c r="C2980" s="3">
        <v>24.1</v>
      </c>
      <c r="D2980" s="3">
        <v>22.35</v>
      </c>
      <c r="E2980" s="3">
        <v>24.1</v>
      </c>
      <c r="F2980" s="3">
        <v>37</v>
      </c>
      <c r="G2980" s="3">
        <v>22.35</v>
      </c>
    </row>
    <row r="2981" spans="1:7" x14ac:dyDescent="0.3">
      <c r="A2981" s="6">
        <v>42145</v>
      </c>
      <c r="B2981" s="3">
        <v>22.15</v>
      </c>
      <c r="C2981" s="3">
        <v>23.85</v>
      </c>
      <c r="D2981" s="3">
        <v>21.3</v>
      </c>
      <c r="E2981" s="3">
        <v>23.5</v>
      </c>
      <c r="F2981" s="3">
        <v>67</v>
      </c>
      <c r="G2981" s="3">
        <v>21.45</v>
      </c>
    </row>
    <row r="2982" spans="1:7" x14ac:dyDescent="0.3">
      <c r="A2982" s="6">
        <v>42146</v>
      </c>
      <c r="B2982" s="3">
        <v>21.2</v>
      </c>
      <c r="C2982" s="3">
        <v>23.4</v>
      </c>
      <c r="D2982" s="3">
        <v>21</v>
      </c>
      <c r="E2982" s="3">
        <v>23.4</v>
      </c>
      <c r="F2982" s="3">
        <v>49</v>
      </c>
      <c r="G2982" s="3">
        <v>21.35</v>
      </c>
    </row>
    <row r="2983" spans="1:7" x14ac:dyDescent="0.3">
      <c r="A2983" s="6">
        <v>42150</v>
      </c>
      <c r="B2983" s="3">
        <v>23.98</v>
      </c>
      <c r="C2983" s="3">
        <v>23.98</v>
      </c>
      <c r="D2983" s="3">
        <v>22</v>
      </c>
      <c r="E2983" s="3">
        <v>22</v>
      </c>
      <c r="F2983" s="3">
        <v>16</v>
      </c>
      <c r="G2983" s="3">
        <v>23.98</v>
      </c>
    </row>
    <row r="2984" spans="1:7" x14ac:dyDescent="0.3">
      <c r="A2984" s="6">
        <v>42151</v>
      </c>
      <c r="B2984" s="3">
        <v>23.88</v>
      </c>
      <c r="C2984" s="3">
        <v>23.88</v>
      </c>
      <c r="D2984" s="3">
        <v>21.4</v>
      </c>
      <c r="E2984" s="3">
        <v>21.7</v>
      </c>
      <c r="F2984" s="3">
        <v>19</v>
      </c>
      <c r="G2984" s="3">
        <v>23.88</v>
      </c>
    </row>
    <row r="2985" spans="1:7" x14ac:dyDescent="0.3">
      <c r="A2985" s="6">
        <v>42152</v>
      </c>
      <c r="B2985" s="3">
        <v>23.9</v>
      </c>
      <c r="C2985" s="3">
        <v>23.9</v>
      </c>
      <c r="D2985" s="3">
        <v>21.35</v>
      </c>
      <c r="E2985" s="3">
        <v>21.59</v>
      </c>
      <c r="F2985" s="3">
        <v>96</v>
      </c>
      <c r="G2985" s="3">
        <v>23.9</v>
      </c>
    </row>
    <row r="2986" spans="1:7" x14ac:dyDescent="0.3">
      <c r="A2986" s="6">
        <v>42153</v>
      </c>
      <c r="B2986" s="3">
        <v>24.5</v>
      </c>
      <c r="C2986" s="3">
        <v>24.5</v>
      </c>
      <c r="D2986" s="3">
        <v>21.95</v>
      </c>
      <c r="E2986" s="3">
        <v>22.55</v>
      </c>
      <c r="F2986" s="3">
        <v>135</v>
      </c>
      <c r="G2986" s="3">
        <v>24.4</v>
      </c>
    </row>
    <row r="2987" spans="1:7" x14ac:dyDescent="0.3">
      <c r="A2987" s="6">
        <v>42156</v>
      </c>
      <c r="B2987" s="3">
        <v>26.75</v>
      </c>
      <c r="C2987" s="3">
        <v>26.75</v>
      </c>
      <c r="D2987" s="3">
        <v>26.5</v>
      </c>
      <c r="E2987" s="3">
        <v>26.5</v>
      </c>
      <c r="F2987" s="3">
        <v>21</v>
      </c>
      <c r="G2987" s="3">
        <v>26.5</v>
      </c>
    </row>
    <row r="2988" spans="1:7" x14ac:dyDescent="0.3">
      <c r="A2988" s="6">
        <v>42157</v>
      </c>
      <c r="B2988" s="3">
        <v>26.5</v>
      </c>
      <c r="C2988" s="3">
        <v>26.5</v>
      </c>
      <c r="D2988" s="3">
        <v>26.5</v>
      </c>
      <c r="E2988" s="3">
        <v>26.5</v>
      </c>
      <c r="F2988" s="3">
        <v>11</v>
      </c>
      <c r="G2988" s="3">
        <v>26.8</v>
      </c>
    </row>
    <row r="2989" spans="1:7" x14ac:dyDescent="0.3">
      <c r="A2989" s="6">
        <v>42158</v>
      </c>
      <c r="B2989" s="3">
        <v>26.45</v>
      </c>
      <c r="C2989" s="3">
        <v>26.5</v>
      </c>
      <c r="D2989" s="3">
        <v>26.45</v>
      </c>
      <c r="E2989" s="3">
        <v>26.5</v>
      </c>
      <c r="F2989" s="3">
        <v>13</v>
      </c>
      <c r="G2989" s="3">
        <v>26.5</v>
      </c>
    </row>
    <row r="2990" spans="1:7" x14ac:dyDescent="0.3">
      <c r="A2990" s="6">
        <v>42159</v>
      </c>
      <c r="B2990" s="3">
        <v>26.35</v>
      </c>
      <c r="C2990" s="3">
        <v>26.5</v>
      </c>
      <c r="D2990" s="3">
        <v>26.3</v>
      </c>
      <c r="E2990" s="3">
        <v>26.3</v>
      </c>
      <c r="F2990" s="3">
        <v>17</v>
      </c>
      <c r="G2990" s="3">
        <v>26.3</v>
      </c>
    </row>
    <row r="2991" spans="1:7" x14ac:dyDescent="0.3">
      <c r="A2991" s="6">
        <v>42160</v>
      </c>
      <c r="B2991" s="3">
        <v>25.75</v>
      </c>
      <c r="C2991" s="3">
        <v>25.75</v>
      </c>
      <c r="D2991" s="3">
        <v>25.75</v>
      </c>
      <c r="E2991" s="3">
        <v>25.75</v>
      </c>
      <c r="F2991" s="3">
        <v>5</v>
      </c>
      <c r="G2991" s="3">
        <v>25.75</v>
      </c>
    </row>
    <row r="2992" spans="1:7" x14ac:dyDescent="0.3">
      <c r="A2992" s="6">
        <v>42163</v>
      </c>
      <c r="B2992" s="3">
        <v>26.5</v>
      </c>
      <c r="C2992" s="3">
        <v>26.5</v>
      </c>
      <c r="D2992" s="3">
        <v>26</v>
      </c>
      <c r="E2992" s="3">
        <v>26</v>
      </c>
      <c r="F2992" s="3">
        <v>11</v>
      </c>
      <c r="G2992" s="3">
        <v>26</v>
      </c>
    </row>
    <row r="2993" spans="1:7" x14ac:dyDescent="0.3">
      <c r="A2993" s="6">
        <v>42164</v>
      </c>
      <c r="B2993" s="3">
        <v>26.3</v>
      </c>
      <c r="C2993" s="3">
        <v>26.3</v>
      </c>
      <c r="D2993" s="3">
        <v>26.2</v>
      </c>
      <c r="E2993" s="3">
        <v>26.3</v>
      </c>
      <c r="F2993" s="3">
        <v>8</v>
      </c>
      <c r="G2993" s="3">
        <v>26.3</v>
      </c>
    </row>
    <row r="2994" spans="1:7" x14ac:dyDescent="0.3">
      <c r="A2994" s="6">
        <v>42165</v>
      </c>
      <c r="B2994" s="3">
        <v>26.5</v>
      </c>
      <c r="C2994" s="3">
        <v>26.5</v>
      </c>
      <c r="D2994" s="3">
        <v>26.5</v>
      </c>
      <c r="E2994" s="3">
        <v>26.5</v>
      </c>
      <c r="F2994" s="3">
        <v>5</v>
      </c>
      <c r="G2994" s="3">
        <v>26.5</v>
      </c>
    </row>
    <row r="2995" spans="1:7" x14ac:dyDescent="0.3">
      <c r="A2995" s="6">
        <v>42166</v>
      </c>
      <c r="B2995" s="3">
        <v>26.6</v>
      </c>
      <c r="C2995" s="3">
        <v>26.6</v>
      </c>
      <c r="D2995" s="3">
        <v>26.2</v>
      </c>
      <c r="E2995" s="3">
        <v>26.2</v>
      </c>
      <c r="F2995" s="3">
        <v>25</v>
      </c>
      <c r="G2995" s="3">
        <v>26.2</v>
      </c>
    </row>
    <row r="2996" spans="1:7" x14ac:dyDescent="0.3">
      <c r="A2996" s="6">
        <v>42167</v>
      </c>
      <c r="B2996" s="3">
        <v>26.05</v>
      </c>
      <c r="C2996" s="3">
        <v>26.05</v>
      </c>
      <c r="D2996" s="3">
        <v>25.9</v>
      </c>
      <c r="E2996" s="3">
        <v>26</v>
      </c>
      <c r="F2996" s="3">
        <v>9</v>
      </c>
      <c r="G2996" s="3">
        <v>26</v>
      </c>
    </row>
    <row r="2997" spans="1:7" x14ac:dyDescent="0.3">
      <c r="A2997" s="6">
        <v>42170</v>
      </c>
      <c r="B2997" s="3">
        <v>26</v>
      </c>
      <c r="C2997" s="3">
        <v>26</v>
      </c>
      <c r="D2997" s="3">
        <v>25.75</v>
      </c>
      <c r="E2997" s="3">
        <v>25.75</v>
      </c>
      <c r="F2997" s="3">
        <v>15</v>
      </c>
      <c r="G2997" s="3">
        <v>25.75</v>
      </c>
    </row>
    <row r="2998" spans="1:7" x14ac:dyDescent="0.3">
      <c r="A2998" s="6">
        <v>42171</v>
      </c>
      <c r="B2998" s="3">
        <v>25.73</v>
      </c>
      <c r="C2998" s="3">
        <v>25.73</v>
      </c>
      <c r="D2998" s="3">
        <v>25.73</v>
      </c>
      <c r="E2998" s="3">
        <v>25.73</v>
      </c>
      <c r="F2998" s="3">
        <v>0</v>
      </c>
      <c r="G2998" s="3">
        <v>25.73</v>
      </c>
    </row>
    <row r="2999" spans="1:7" x14ac:dyDescent="0.3">
      <c r="A2999" s="6">
        <v>42172</v>
      </c>
      <c r="B2999" s="3">
        <v>26</v>
      </c>
      <c r="C2999" s="3">
        <v>26</v>
      </c>
      <c r="D2999" s="3">
        <v>25.4</v>
      </c>
      <c r="E2999" s="3">
        <v>25.6</v>
      </c>
      <c r="F2999" s="3">
        <v>22</v>
      </c>
      <c r="G2999" s="3">
        <v>25.53</v>
      </c>
    </row>
    <row r="3000" spans="1:7" x14ac:dyDescent="0.3">
      <c r="A3000" s="6">
        <v>42173</v>
      </c>
      <c r="B3000" s="3">
        <v>25.5</v>
      </c>
      <c r="C3000" s="3">
        <v>25.6</v>
      </c>
      <c r="D3000" s="3">
        <v>25.5</v>
      </c>
      <c r="E3000" s="3">
        <v>25.6</v>
      </c>
      <c r="F3000" s="3">
        <v>16</v>
      </c>
      <c r="G3000" s="3">
        <v>25.6</v>
      </c>
    </row>
    <row r="3001" spans="1:7" x14ac:dyDescent="0.3">
      <c r="A3001" s="6">
        <v>42174</v>
      </c>
      <c r="B3001" s="3">
        <v>25.83</v>
      </c>
      <c r="C3001" s="3">
        <v>25.83</v>
      </c>
      <c r="D3001" s="3">
        <v>25.83</v>
      </c>
      <c r="E3001" s="3">
        <v>25.83</v>
      </c>
      <c r="F3001" s="3">
        <v>0</v>
      </c>
      <c r="G3001" s="3">
        <v>25.83</v>
      </c>
    </row>
    <row r="3002" spans="1:7" x14ac:dyDescent="0.3">
      <c r="A3002" s="6">
        <v>42177</v>
      </c>
      <c r="B3002" s="3">
        <v>25.9</v>
      </c>
      <c r="C3002" s="3">
        <v>26.35</v>
      </c>
      <c r="D3002" s="3">
        <v>25.9</v>
      </c>
      <c r="E3002" s="3">
        <v>26.35</v>
      </c>
      <c r="F3002" s="3">
        <v>3</v>
      </c>
      <c r="G3002" s="3">
        <v>26.58</v>
      </c>
    </row>
    <row r="3003" spans="1:7" x14ac:dyDescent="0.3">
      <c r="A3003" s="6">
        <v>42178</v>
      </c>
      <c r="B3003" s="3">
        <v>26.52</v>
      </c>
      <c r="C3003" s="3">
        <v>26.52</v>
      </c>
      <c r="D3003" s="3">
        <v>26.52</v>
      </c>
      <c r="E3003" s="3">
        <v>26.52</v>
      </c>
      <c r="F3003" s="3">
        <v>0</v>
      </c>
      <c r="G3003" s="3">
        <v>26.52</v>
      </c>
    </row>
    <row r="3004" spans="1:7" x14ac:dyDescent="0.3">
      <c r="A3004" s="6">
        <v>42179</v>
      </c>
      <c r="B3004" s="3">
        <v>27.25</v>
      </c>
      <c r="C3004" s="3">
        <v>27.25</v>
      </c>
      <c r="D3004" s="3">
        <v>27.25</v>
      </c>
      <c r="E3004" s="3">
        <v>27.25</v>
      </c>
      <c r="F3004" s="3">
        <v>0</v>
      </c>
      <c r="G3004" s="3">
        <v>27.25</v>
      </c>
    </row>
    <row r="3005" spans="1:7" x14ac:dyDescent="0.3">
      <c r="A3005" s="6">
        <v>42180</v>
      </c>
      <c r="B3005" s="3">
        <v>28</v>
      </c>
      <c r="C3005" s="3">
        <v>28.1</v>
      </c>
      <c r="D3005" s="3">
        <v>28</v>
      </c>
      <c r="E3005" s="3">
        <v>28.1</v>
      </c>
      <c r="F3005" s="3">
        <v>5</v>
      </c>
      <c r="G3005" s="3">
        <v>28.48</v>
      </c>
    </row>
    <row r="3006" spans="1:7" x14ac:dyDescent="0.3">
      <c r="A3006" s="6">
        <v>42181</v>
      </c>
      <c r="B3006" s="3">
        <v>28.4</v>
      </c>
      <c r="C3006" s="3">
        <v>28.9</v>
      </c>
      <c r="D3006" s="3">
        <v>28.4</v>
      </c>
      <c r="E3006" s="3">
        <v>28.9</v>
      </c>
      <c r="F3006" s="3">
        <v>12</v>
      </c>
      <c r="G3006" s="3">
        <v>28.9</v>
      </c>
    </row>
    <row r="3007" spans="1:7" x14ac:dyDescent="0.3">
      <c r="A3007" s="6">
        <v>42184</v>
      </c>
      <c r="B3007" s="3">
        <v>28</v>
      </c>
      <c r="C3007" s="3">
        <v>28</v>
      </c>
      <c r="D3007" s="3">
        <v>28</v>
      </c>
      <c r="E3007" s="3">
        <v>28</v>
      </c>
      <c r="F3007" s="3">
        <v>6</v>
      </c>
      <c r="G3007" s="3">
        <v>28</v>
      </c>
    </row>
    <row r="3008" spans="1:7" x14ac:dyDescent="0.3">
      <c r="A3008" s="6">
        <v>42185</v>
      </c>
      <c r="B3008" s="3">
        <v>27.3</v>
      </c>
      <c r="C3008" s="3">
        <v>27.3</v>
      </c>
      <c r="D3008" s="3">
        <v>27.3</v>
      </c>
      <c r="E3008" s="3">
        <v>27.3</v>
      </c>
      <c r="F3008" s="3">
        <v>5</v>
      </c>
      <c r="G3008" s="3">
        <v>27.3</v>
      </c>
    </row>
    <row r="3009" spans="1:7" x14ac:dyDescent="0.3">
      <c r="A3009" s="6">
        <v>42186</v>
      </c>
      <c r="B3009" s="3">
        <v>28.4</v>
      </c>
      <c r="C3009" s="3">
        <v>28.4</v>
      </c>
      <c r="D3009" s="3">
        <v>27.85</v>
      </c>
      <c r="E3009" s="3">
        <v>27.85</v>
      </c>
      <c r="F3009" s="3">
        <v>12</v>
      </c>
      <c r="G3009" s="3">
        <v>27.85</v>
      </c>
    </row>
    <row r="3010" spans="1:7" x14ac:dyDescent="0.3">
      <c r="A3010" s="6">
        <v>42187</v>
      </c>
      <c r="B3010" s="3">
        <v>27.35</v>
      </c>
      <c r="C3010" s="3">
        <v>27.5</v>
      </c>
      <c r="D3010" s="3">
        <v>27.25</v>
      </c>
      <c r="E3010" s="3">
        <v>27.5</v>
      </c>
      <c r="F3010" s="3">
        <v>20</v>
      </c>
      <c r="G3010" s="3">
        <v>28.03</v>
      </c>
    </row>
    <row r="3011" spans="1:7" x14ac:dyDescent="0.3">
      <c r="A3011" s="6">
        <v>42188</v>
      </c>
      <c r="B3011" s="3">
        <v>28.25</v>
      </c>
      <c r="C3011" s="3">
        <v>28.25</v>
      </c>
      <c r="D3011" s="3">
        <v>28.25</v>
      </c>
      <c r="E3011" s="3">
        <v>28.25</v>
      </c>
      <c r="F3011" s="3">
        <v>10</v>
      </c>
      <c r="G3011" s="3">
        <v>28.25</v>
      </c>
    </row>
    <row r="3012" spans="1:7" x14ac:dyDescent="0.3">
      <c r="A3012" s="6">
        <v>42191</v>
      </c>
      <c r="B3012" s="3">
        <v>28.2</v>
      </c>
      <c r="C3012" s="3">
        <v>28.2</v>
      </c>
      <c r="D3012" s="3">
        <v>27.51</v>
      </c>
      <c r="E3012" s="3">
        <v>27.51</v>
      </c>
      <c r="F3012" s="3">
        <v>10</v>
      </c>
      <c r="G3012" s="3">
        <v>27.51</v>
      </c>
    </row>
    <row r="3013" spans="1:7" x14ac:dyDescent="0.3">
      <c r="A3013" s="6">
        <v>42192</v>
      </c>
      <c r="B3013" s="3">
        <v>27.45</v>
      </c>
      <c r="C3013" s="3">
        <v>27.45</v>
      </c>
      <c r="D3013" s="3">
        <v>27.45</v>
      </c>
      <c r="E3013" s="3">
        <v>27.45</v>
      </c>
      <c r="F3013" s="3">
        <v>3</v>
      </c>
      <c r="G3013" s="3">
        <v>27.45</v>
      </c>
    </row>
    <row r="3014" spans="1:7" x14ac:dyDescent="0.3">
      <c r="A3014" s="6">
        <v>42193</v>
      </c>
      <c r="B3014" s="3">
        <v>27.6</v>
      </c>
      <c r="C3014" s="3">
        <v>27.6</v>
      </c>
      <c r="D3014" s="3">
        <v>27.6</v>
      </c>
      <c r="E3014" s="3">
        <v>27.6</v>
      </c>
      <c r="F3014" s="3">
        <v>0</v>
      </c>
      <c r="G3014" s="3">
        <v>27.6</v>
      </c>
    </row>
    <row r="3015" spans="1:7" x14ac:dyDescent="0.3">
      <c r="A3015" s="6">
        <v>42194</v>
      </c>
      <c r="B3015" s="3">
        <v>27.6</v>
      </c>
      <c r="C3015" s="3">
        <v>27.95</v>
      </c>
      <c r="D3015" s="3">
        <v>27.6</v>
      </c>
      <c r="E3015" s="3">
        <v>27.95</v>
      </c>
      <c r="F3015" s="3">
        <v>11</v>
      </c>
      <c r="G3015" s="3">
        <v>27.95</v>
      </c>
    </row>
    <row r="3016" spans="1:7" x14ac:dyDescent="0.3">
      <c r="A3016" s="6">
        <v>42195</v>
      </c>
      <c r="B3016" s="3">
        <v>28.2</v>
      </c>
      <c r="C3016" s="3">
        <v>28.2</v>
      </c>
      <c r="D3016" s="3">
        <v>28.2</v>
      </c>
      <c r="E3016" s="3">
        <v>28.2</v>
      </c>
      <c r="F3016" s="3">
        <v>5</v>
      </c>
      <c r="G3016" s="3">
        <v>27.85</v>
      </c>
    </row>
    <row r="3017" spans="1:7" x14ac:dyDescent="0.3">
      <c r="A3017" s="6">
        <v>42198</v>
      </c>
      <c r="B3017" s="3">
        <v>27.7</v>
      </c>
      <c r="C3017" s="3">
        <v>27.9</v>
      </c>
      <c r="D3017" s="3">
        <v>27.7</v>
      </c>
      <c r="E3017" s="3">
        <v>27.9</v>
      </c>
      <c r="F3017" s="3">
        <v>5</v>
      </c>
      <c r="G3017" s="3">
        <v>27.9</v>
      </c>
    </row>
    <row r="3018" spans="1:7" x14ac:dyDescent="0.3">
      <c r="A3018" s="6">
        <v>42199</v>
      </c>
      <c r="B3018" s="3">
        <v>27.55</v>
      </c>
      <c r="C3018" s="3">
        <v>27.55</v>
      </c>
      <c r="D3018" s="3">
        <v>27.55</v>
      </c>
      <c r="E3018" s="3">
        <v>27.55</v>
      </c>
      <c r="F3018" s="3">
        <v>4</v>
      </c>
      <c r="G3018" s="3">
        <v>27.55</v>
      </c>
    </row>
    <row r="3019" spans="1:7" x14ac:dyDescent="0.3">
      <c r="A3019" s="6">
        <v>42200</v>
      </c>
      <c r="B3019" s="3">
        <v>27.68</v>
      </c>
      <c r="C3019" s="3">
        <v>27.68</v>
      </c>
      <c r="D3019" s="3">
        <v>27.68</v>
      </c>
      <c r="E3019" s="3">
        <v>27.68</v>
      </c>
      <c r="F3019" s="3">
        <v>0</v>
      </c>
      <c r="G3019" s="3">
        <v>27.68</v>
      </c>
    </row>
    <row r="3020" spans="1:7" x14ac:dyDescent="0.3">
      <c r="A3020" s="6">
        <v>42201</v>
      </c>
      <c r="B3020" s="3">
        <v>28.05</v>
      </c>
      <c r="C3020" s="3">
        <v>28.05</v>
      </c>
      <c r="D3020" s="3">
        <v>28.05</v>
      </c>
      <c r="E3020" s="3">
        <v>28.05</v>
      </c>
      <c r="F3020" s="3">
        <v>1</v>
      </c>
      <c r="G3020" s="3">
        <v>27.75</v>
      </c>
    </row>
    <row r="3021" spans="1:7" x14ac:dyDescent="0.3">
      <c r="A3021" s="6">
        <v>42202</v>
      </c>
      <c r="B3021" s="3">
        <v>28</v>
      </c>
      <c r="C3021" s="3">
        <v>28</v>
      </c>
      <c r="D3021" s="3">
        <v>28</v>
      </c>
      <c r="E3021" s="3">
        <v>28</v>
      </c>
      <c r="F3021" s="3">
        <v>1</v>
      </c>
      <c r="G3021" s="3">
        <v>28</v>
      </c>
    </row>
    <row r="3022" spans="1:7" x14ac:dyDescent="0.3">
      <c r="A3022" s="6">
        <v>42205</v>
      </c>
      <c r="B3022" s="3">
        <v>27.9</v>
      </c>
      <c r="C3022" s="3">
        <v>28</v>
      </c>
      <c r="D3022" s="3">
        <v>27.9</v>
      </c>
      <c r="E3022" s="3">
        <v>27.9</v>
      </c>
      <c r="F3022" s="3">
        <v>61</v>
      </c>
      <c r="G3022" s="3">
        <v>28</v>
      </c>
    </row>
    <row r="3023" spans="1:7" x14ac:dyDescent="0.3">
      <c r="A3023" s="6">
        <v>42206</v>
      </c>
      <c r="B3023" s="3">
        <v>28</v>
      </c>
      <c r="C3023" s="3">
        <v>28</v>
      </c>
      <c r="D3023" s="3">
        <v>27.7</v>
      </c>
      <c r="E3023" s="3">
        <v>27.7</v>
      </c>
      <c r="F3023" s="3">
        <v>28</v>
      </c>
      <c r="G3023" s="3">
        <v>27.7</v>
      </c>
    </row>
    <row r="3024" spans="1:7" x14ac:dyDescent="0.3">
      <c r="A3024" s="6">
        <v>42207</v>
      </c>
      <c r="B3024" s="3">
        <v>27.9</v>
      </c>
      <c r="C3024" s="3">
        <v>28</v>
      </c>
      <c r="D3024" s="3">
        <v>27.9</v>
      </c>
      <c r="E3024" s="3">
        <v>28</v>
      </c>
      <c r="F3024" s="3">
        <v>6</v>
      </c>
      <c r="G3024" s="3">
        <v>28</v>
      </c>
    </row>
    <row r="3025" spans="1:7" x14ac:dyDescent="0.3">
      <c r="A3025" s="6">
        <v>42208</v>
      </c>
      <c r="B3025" s="3">
        <v>28</v>
      </c>
      <c r="C3025" s="3">
        <v>28</v>
      </c>
      <c r="D3025" s="3">
        <v>28</v>
      </c>
      <c r="E3025" s="3">
        <v>28</v>
      </c>
      <c r="F3025" s="3">
        <v>5</v>
      </c>
      <c r="G3025" s="3">
        <v>28</v>
      </c>
    </row>
    <row r="3026" spans="1:7" x14ac:dyDescent="0.3">
      <c r="A3026" s="6">
        <v>42209</v>
      </c>
      <c r="B3026" s="3">
        <v>28.1</v>
      </c>
      <c r="C3026" s="3">
        <v>28.1</v>
      </c>
      <c r="D3026" s="3">
        <v>28.1</v>
      </c>
      <c r="E3026" s="3">
        <v>28.1</v>
      </c>
      <c r="F3026" s="3">
        <v>7</v>
      </c>
      <c r="G3026" s="3">
        <v>28.1</v>
      </c>
    </row>
    <row r="3027" spans="1:7" x14ac:dyDescent="0.3">
      <c r="A3027" s="6">
        <v>42212</v>
      </c>
      <c r="B3027" s="3">
        <v>28.2</v>
      </c>
      <c r="C3027" s="3">
        <v>28.2</v>
      </c>
      <c r="D3027" s="3">
        <v>28.2</v>
      </c>
      <c r="E3027" s="3">
        <v>28.2</v>
      </c>
      <c r="F3027" s="3">
        <v>20</v>
      </c>
      <c r="G3027" s="3">
        <v>28.2</v>
      </c>
    </row>
    <row r="3028" spans="1:7" x14ac:dyDescent="0.3">
      <c r="A3028" s="6">
        <v>42213</v>
      </c>
      <c r="B3028" s="3">
        <v>28</v>
      </c>
      <c r="C3028" s="3">
        <v>28</v>
      </c>
      <c r="D3028" s="3">
        <v>27.9</v>
      </c>
      <c r="E3028" s="3">
        <v>27.9</v>
      </c>
      <c r="F3028" s="3">
        <v>12</v>
      </c>
      <c r="G3028" s="3">
        <v>27.85</v>
      </c>
    </row>
    <row r="3029" spans="1:7" x14ac:dyDescent="0.3">
      <c r="A3029" s="6">
        <v>42214</v>
      </c>
      <c r="B3029" s="3">
        <v>27.75</v>
      </c>
      <c r="C3029" s="3">
        <v>27.9</v>
      </c>
      <c r="D3029" s="3">
        <v>27.75</v>
      </c>
      <c r="E3029" s="3">
        <v>27.9</v>
      </c>
      <c r="F3029" s="3">
        <v>26</v>
      </c>
      <c r="G3029" s="3">
        <v>27.9</v>
      </c>
    </row>
    <row r="3030" spans="1:7" x14ac:dyDescent="0.3">
      <c r="A3030" s="6">
        <v>42215</v>
      </c>
      <c r="B3030" s="3">
        <v>27.6</v>
      </c>
      <c r="C3030" s="3">
        <v>27.6</v>
      </c>
      <c r="D3030" s="3">
        <v>27.6</v>
      </c>
      <c r="E3030" s="3">
        <v>27.6</v>
      </c>
      <c r="F3030" s="3">
        <v>3</v>
      </c>
      <c r="G3030" s="3">
        <v>27.6</v>
      </c>
    </row>
    <row r="3031" spans="1:7" x14ac:dyDescent="0.3">
      <c r="A3031" s="6">
        <v>42216</v>
      </c>
      <c r="B3031" s="3">
        <v>27.1</v>
      </c>
      <c r="C3031" s="3">
        <v>27.1</v>
      </c>
      <c r="D3031" s="3">
        <v>26.75</v>
      </c>
      <c r="E3031" s="3">
        <v>26.75</v>
      </c>
      <c r="F3031" s="3">
        <v>18</v>
      </c>
      <c r="G3031" s="3">
        <v>26.75</v>
      </c>
    </row>
    <row r="3032" spans="1:7" x14ac:dyDescent="0.3">
      <c r="A3032" s="6">
        <v>42219</v>
      </c>
      <c r="B3032" s="3">
        <v>30</v>
      </c>
      <c r="C3032" s="3">
        <v>30</v>
      </c>
      <c r="D3032" s="3">
        <v>30</v>
      </c>
      <c r="E3032" s="3">
        <v>30</v>
      </c>
      <c r="F3032" s="3">
        <v>5</v>
      </c>
      <c r="G3032" s="3">
        <v>29.61</v>
      </c>
    </row>
    <row r="3033" spans="1:7" x14ac:dyDescent="0.3">
      <c r="A3033" s="6">
        <v>42220</v>
      </c>
      <c r="B3033" s="3">
        <v>29.38</v>
      </c>
      <c r="C3033" s="3">
        <v>29.38</v>
      </c>
      <c r="D3033" s="3">
        <v>29.38</v>
      </c>
      <c r="E3033" s="3">
        <v>29.38</v>
      </c>
      <c r="F3033" s="3">
        <v>0</v>
      </c>
      <c r="G3033" s="3">
        <v>29.38</v>
      </c>
    </row>
    <row r="3034" spans="1:7" x14ac:dyDescent="0.3">
      <c r="A3034" s="6">
        <v>42221</v>
      </c>
      <c r="B3034" s="3">
        <v>29.1</v>
      </c>
      <c r="C3034" s="3">
        <v>29.1</v>
      </c>
      <c r="D3034" s="3">
        <v>29.1</v>
      </c>
      <c r="E3034" s="3">
        <v>29.1</v>
      </c>
      <c r="F3034" s="3">
        <v>10</v>
      </c>
      <c r="G3034" s="3">
        <v>29.1</v>
      </c>
    </row>
    <row r="3035" spans="1:7" x14ac:dyDescent="0.3">
      <c r="A3035" s="6">
        <v>42222</v>
      </c>
      <c r="B3035" s="3">
        <v>29.3</v>
      </c>
      <c r="C3035" s="3">
        <v>29.3</v>
      </c>
      <c r="D3035" s="3">
        <v>29.1</v>
      </c>
      <c r="E3035" s="3">
        <v>29.1</v>
      </c>
      <c r="F3035" s="3">
        <v>13</v>
      </c>
      <c r="G3035" s="3">
        <v>29.1</v>
      </c>
    </row>
    <row r="3036" spans="1:7" x14ac:dyDescent="0.3">
      <c r="A3036" s="6">
        <v>42223</v>
      </c>
      <c r="B3036" s="3">
        <v>29.5</v>
      </c>
      <c r="C3036" s="3">
        <v>29.5</v>
      </c>
      <c r="D3036" s="3">
        <v>29.2</v>
      </c>
      <c r="E3036" s="3">
        <v>29.2</v>
      </c>
      <c r="F3036" s="3">
        <v>13</v>
      </c>
      <c r="G3036" s="3">
        <v>29.2</v>
      </c>
    </row>
    <row r="3037" spans="1:7" x14ac:dyDescent="0.3">
      <c r="A3037" s="6">
        <v>42226</v>
      </c>
      <c r="B3037" s="3">
        <v>29</v>
      </c>
      <c r="C3037" s="3">
        <v>29</v>
      </c>
      <c r="D3037" s="3">
        <v>29</v>
      </c>
      <c r="E3037" s="3">
        <v>29</v>
      </c>
      <c r="F3037" s="3">
        <v>0</v>
      </c>
      <c r="G3037" s="3">
        <v>29</v>
      </c>
    </row>
    <row r="3038" spans="1:7" x14ac:dyDescent="0.3">
      <c r="A3038" s="6">
        <v>42227</v>
      </c>
      <c r="B3038" s="3">
        <v>29</v>
      </c>
      <c r="C3038" s="3">
        <v>29</v>
      </c>
      <c r="D3038" s="3">
        <v>29</v>
      </c>
      <c r="E3038" s="3">
        <v>29</v>
      </c>
      <c r="F3038" s="3">
        <v>6</v>
      </c>
      <c r="G3038" s="3">
        <v>29.33</v>
      </c>
    </row>
    <row r="3039" spans="1:7" x14ac:dyDescent="0.3">
      <c r="A3039" s="6">
        <v>42228</v>
      </c>
      <c r="B3039" s="3">
        <v>30.1</v>
      </c>
      <c r="C3039" s="3">
        <v>30.25</v>
      </c>
      <c r="D3039" s="3">
        <v>30.1</v>
      </c>
      <c r="E3039" s="3">
        <v>30.25</v>
      </c>
      <c r="F3039" s="3">
        <v>15</v>
      </c>
      <c r="G3039" s="3">
        <v>30.25</v>
      </c>
    </row>
    <row r="3040" spans="1:7" x14ac:dyDescent="0.3">
      <c r="A3040" s="6">
        <v>42229</v>
      </c>
      <c r="B3040" s="3">
        <v>30.75</v>
      </c>
      <c r="C3040" s="3">
        <v>30.75</v>
      </c>
      <c r="D3040" s="3">
        <v>30.65</v>
      </c>
      <c r="E3040" s="3">
        <v>30.65</v>
      </c>
      <c r="F3040" s="3">
        <v>18</v>
      </c>
      <c r="G3040" s="3">
        <v>30.65</v>
      </c>
    </row>
    <row r="3041" spans="1:7" x14ac:dyDescent="0.3">
      <c r="A3041" s="6">
        <v>42230</v>
      </c>
      <c r="B3041" s="3">
        <v>30.35</v>
      </c>
      <c r="C3041" s="3">
        <v>30.35</v>
      </c>
      <c r="D3041" s="3">
        <v>30.35</v>
      </c>
      <c r="E3041" s="3">
        <v>30.35</v>
      </c>
      <c r="F3041" s="3">
        <v>10</v>
      </c>
      <c r="G3041" s="3">
        <v>30.35</v>
      </c>
    </row>
    <row r="3042" spans="1:7" x14ac:dyDescent="0.3">
      <c r="A3042" s="6">
        <v>42233</v>
      </c>
      <c r="B3042" s="3">
        <v>30.75</v>
      </c>
      <c r="C3042" s="3">
        <v>30.75</v>
      </c>
      <c r="D3042" s="3">
        <v>30.75</v>
      </c>
      <c r="E3042" s="3">
        <v>30.75</v>
      </c>
      <c r="F3042" s="3">
        <v>1</v>
      </c>
      <c r="G3042" s="3">
        <v>30.75</v>
      </c>
    </row>
    <row r="3043" spans="1:7" x14ac:dyDescent="0.3">
      <c r="A3043" s="6">
        <v>42234</v>
      </c>
      <c r="B3043" s="3">
        <v>30.05</v>
      </c>
      <c r="C3043" s="3">
        <v>30.05</v>
      </c>
      <c r="D3043" s="3">
        <v>30</v>
      </c>
      <c r="E3043" s="3">
        <v>30</v>
      </c>
      <c r="F3043" s="3">
        <v>4</v>
      </c>
      <c r="G3043" s="3">
        <v>30</v>
      </c>
    </row>
    <row r="3044" spans="1:7" x14ac:dyDescent="0.3">
      <c r="A3044" s="6">
        <v>42235</v>
      </c>
      <c r="B3044" s="3">
        <v>29.6</v>
      </c>
      <c r="C3044" s="3">
        <v>29.6</v>
      </c>
      <c r="D3044" s="3">
        <v>29.6</v>
      </c>
      <c r="E3044" s="3">
        <v>29.6</v>
      </c>
      <c r="F3044" s="3">
        <v>7</v>
      </c>
      <c r="G3044" s="3">
        <v>29.6</v>
      </c>
    </row>
    <row r="3045" spans="1:7" x14ac:dyDescent="0.3">
      <c r="A3045" s="6">
        <v>42236</v>
      </c>
      <c r="B3045" s="3">
        <v>29.6</v>
      </c>
      <c r="C3045" s="3">
        <v>29.6</v>
      </c>
      <c r="D3045" s="3">
        <v>29.3</v>
      </c>
      <c r="E3045" s="3">
        <v>29.3</v>
      </c>
      <c r="F3045" s="3">
        <v>93</v>
      </c>
      <c r="G3045" s="3">
        <v>29.3</v>
      </c>
    </row>
    <row r="3046" spans="1:7" x14ac:dyDescent="0.3">
      <c r="A3046" s="6">
        <v>42237</v>
      </c>
      <c r="B3046" s="3">
        <v>28.58</v>
      </c>
      <c r="C3046" s="3">
        <v>28.58</v>
      </c>
      <c r="D3046" s="3">
        <v>28.58</v>
      </c>
      <c r="E3046" s="3">
        <v>28.58</v>
      </c>
      <c r="F3046" s="3">
        <v>0</v>
      </c>
      <c r="G3046" s="3">
        <v>28.58</v>
      </c>
    </row>
    <row r="3047" spans="1:7" x14ac:dyDescent="0.3">
      <c r="A3047" s="6">
        <v>42240</v>
      </c>
      <c r="B3047" s="3">
        <v>28.1</v>
      </c>
      <c r="C3047" s="3">
        <v>28.15</v>
      </c>
      <c r="D3047" s="3">
        <v>28.1</v>
      </c>
      <c r="E3047" s="3">
        <v>28.15</v>
      </c>
      <c r="F3047" s="3">
        <v>18</v>
      </c>
      <c r="G3047" s="3">
        <v>28.15</v>
      </c>
    </row>
    <row r="3048" spans="1:7" x14ac:dyDescent="0.3">
      <c r="A3048" s="6">
        <v>42241</v>
      </c>
      <c r="B3048" s="3">
        <v>28.4</v>
      </c>
      <c r="C3048" s="3">
        <v>28.4</v>
      </c>
      <c r="D3048" s="3">
        <v>28.4</v>
      </c>
      <c r="E3048" s="3">
        <v>28.4</v>
      </c>
      <c r="F3048" s="3">
        <v>1</v>
      </c>
      <c r="G3048" s="3">
        <v>28.4</v>
      </c>
    </row>
    <row r="3049" spans="1:7" x14ac:dyDescent="0.3">
      <c r="A3049" s="6">
        <v>42242</v>
      </c>
      <c r="B3049" s="3">
        <v>28</v>
      </c>
      <c r="C3049" s="3">
        <v>28.2</v>
      </c>
      <c r="D3049" s="3">
        <v>27.9</v>
      </c>
      <c r="E3049" s="3">
        <v>27.9</v>
      </c>
      <c r="F3049" s="3">
        <v>34</v>
      </c>
      <c r="G3049" s="3">
        <v>27.9</v>
      </c>
    </row>
    <row r="3050" spans="1:7" x14ac:dyDescent="0.3">
      <c r="A3050" s="6">
        <v>42243</v>
      </c>
      <c r="B3050" s="3">
        <v>28.5</v>
      </c>
      <c r="C3050" s="3">
        <v>28.6</v>
      </c>
      <c r="D3050" s="3">
        <v>28.4</v>
      </c>
      <c r="E3050" s="3">
        <v>28.4</v>
      </c>
      <c r="F3050" s="3">
        <v>31</v>
      </c>
      <c r="G3050" s="3">
        <v>28.4</v>
      </c>
    </row>
    <row r="3051" spans="1:7" x14ac:dyDescent="0.3">
      <c r="A3051" s="6">
        <v>42244</v>
      </c>
      <c r="B3051" s="3">
        <v>29.2</v>
      </c>
      <c r="C3051" s="3">
        <v>29.2</v>
      </c>
      <c r="D3051" s="3">
        <v>29.2</v>
      </c>
      <c r="E3051" s="3">
        <v>29.2</v>
      </c>
      <c r="F3051" s="3">
        <v>0</v>
      </c>
      <c r="G3051" s="3">
        <v>29.2</v>
      </c>
    </row>
    <row r="3052" spans="1:7" x14ac:dyDescent="0.3">
      <c r="A3052" s="6">
        <v>42247</v>
      </c>
      <c r="B3052" s="3">
        <v>28.65</v>
      </c>
      <c r="C3052" s="3">
        <v>28.65</v>
      </c>
      <c r="D3052" s="3">
        <v>28.45</v>
      </c>
      <c r="E3052" s="3">
        <v>28.45</v>
      </c>
      <c r="F3052" s="3">
        <v>30</v>
      </c>
      <c r="G3052" s="3">
        <v>28.45</v>
      </c>
    </row>
    <row r="3053" spans="1:7" x14ac:dyDescent="0.3">
      <c r="A3053" s="6">
        <v>42248</v>
      </c>
      <c r="B3053" s="3">
        <v>28.9</v>
      </c>
      <c r="C3053" s="3">
        <v>28.9</v>
      </c>
      <c r="D3053" s="3">
        <v>28.9</v>
      </c>
      <c r="E3053" s="3">
        <v>28.9</v>
      </c>
      <c r="F3053" s="3">
        <v>0</v>
      </c>
      <c r="G3053" s="3">
        <v>28.9</v>
      </c>
    </row>
    <row r="3054" spans="1:7" x14ac:dyDescent="0.3">
      <c r="A3054" s="6">
        <v>42249</v>
      </c>
      <c r="B3054" s="3">
        <v>28.95</v>
      </c>
      <c r="C3054" s="3">
        <v>28.95</v>
      </c>
      <c r="D3054" s="3">
        <v>28.9</v>
      </c>
      <c r="E3054" s="3">
        <v>28.9</v>
      </c>
      <c r="F3054" s="3">
        <v>22</v>
      </c>
      <c r="G3054" s="3">
        <v>29.1</v>
      </c>
    </row>
    <row r="3055" spans="1:7" x14ac:dyDescent="0.3">
      <c r="A3055" s="6">
        <v>42250</v>
      </c>
      <c r="B3055" s="3">
        <v>29.25</v>
      </c>
      <c r="C3055" s="3">
        <v>29.35</v>
      </c>
      <c r="D3055" s="3">
        <v>29.05</v>
      </c>
      <c r="E3055" s="3">
        <v>29.35</v>
      </c>
      <c r="F3055" s="3">
        <v>32</v>
      </c>
      <c r="G3055" s="3">
        <v>29.35</v>
      </c>
    </row>
    <row r="3056" spans="1:7" x14ac:dyDescent="0.3">
      <c r="A3056" s="6">
        <v>42251</v>
      </c>
      <c r="B3056" s="3">
        <v>29.35</v>
      </c>
      <c r="C3056" s="3">
        <v>29.35</v>
      </c>
      <c r="D3056" s="3">
        <v>29.3</v>
      </c>
      <c r="E3056" s="3">
        <v>29.3</v>
      </c>
      <c r="F3056" s="3">
        <v>6</v>
      </c>
      <c r="G3056" s="3">
        <v>29.3</v>
      </c>
    </row>
    <row r="3057" spans="1:7" x14ac:dyDescent="0.3">
      <c r="A3057" s="6">
        <v>42254</v>
      </c>
      <c r="B3057" s="3">
        <v>28.5</v>
      </c>
      <c r="C3057" s="3">
        <v>28.5</v>
      </c>
      <c r="D3057" s="3">
        <v>28.5</v>
      </c>
      <c r="E3057" s="3">
        <v>28.5</v>
      </c>
      <c r="F3057" s="3">
        <v>0</v>
      </c>
      <c r="G3057" s="3">
        <v>28.5</v>
      </c>
    </row>
    <row r="3058" spans="1:7" x14ac:dyDescent="0.3">
      <c r="A3058" s="6">
        <v>42255</v>
      </c>
      <c r="B3058" s="3">
        <v>28.45</v>
      </c>
      <c r="C3058" s="3">
        <v>28.7</v>
      </c>
      <c r="D3058" s="3">
        <v>28.45</v>
      </c>
      <c r="E3058" s="3">
        <v>28.7</v>
      </c>
      <c r="F3058" s="3">
        <v>0</v>
      </c>
      <c r="G3058" s="3">
        <v>28.64</v>
      </c>
    </row>
    <row r="3059" spans="1:7" x14ac:dyDescent="0.3">
      <c r="A3059" s="6">
        <v>42256</v>
      </c>
      <c r="B3059" s="3">
        <v>28.7</v>
      </c>
      <c r="C3059" s="3">
        <v>28.7</v>
      </c>
      <c r="D3059" s="3">
        <v>28.7</v>
      </c>
      <c r="E3059" s="3">
        <v>28.7</v>
      </c>
      <c r="F3059" s="3">
        <v>0</v>
      </c>
      <c r="G3059" s="3">
        <v>28.7</v>
      </c>
    </row>
    <row r="3060" spans="1:7" x14ac:dyDescent="0.3">
      <c r="A3060" s="6">
        <v>42257</v>
      </c>
      <c r="B3060" s="3">
        <v>29.25</v>
      </c>
      <c r="C3060" s="3">
        <v>29.25</v>
      </c>
      <c r="D3060" s="3">
        <v>29.25</v>
      </c>
      <c r="E3060" s="3">
        <v>29.25</v>
      </c>
      <c r="F3060" s="3">
        <v>0</v>
      </c>
      <c r="G3060" s="3">
        <v>29.25</v>
      </c>
    </row>
    <row r="3061" spans="1:7" x14ac:dyDescent="0.3">
      <c r="A3061" s="6">
        <v>42258</v>
      </c>
      <c r="B3061" s="3">
        <v>28.45</v>
      </c>
      <c r="C3061" s="3">
        <v>28.45</v>
      </c>
      <c r="D3061" s="3">
        <v>28.45</v>
      </c>
      <c r="E3061" s="3">
        <v>28.45</v>
      </c>
      <c r="F3061" s="3">
        <v>0</v>
      </c>
      <c r="G3061" s="3">
        <v>28.45</v>
      </c>
    </row>
    <row r="3062" spans="1:7" x14ac:dyDescent="0.3">
      <c r="A3062" s="6">
        <v>42261</v>
      </c>
      <c r="B3062" s="3">
        <v>28.55</v>
      </c>
      <c r="C3062" s="3">
        <v>28.6</v>
      </c>
      <c r="D3062" s="3">
        <v>28.55</v>
      </c>
      <c r="E3062" s="3">
        <v>28.6</v>
      </c>
      <c r="F3062" s="3">
        <v>0</v>
      </c>
      <c r="G3062" s="3">
        <v>28.6</v>
      </c>
    </row>
    <row r="3063" spans="1:7" x14ac:dyDescent="0.3">
      <c r="A3063" s="6">
        <v>42262</v>
      </c>
      <c r="B3063" s="3">
        <v>28.85</v>
      </c>
      <c r="C3063" s="3">
        <v>28.85</v>
      </c>
      <c r="D3063" s="3">
        <v>28.85</v>
      </c>
      <c r="E3063" s="3">
        <v>28.85</v>
      </c>
      <c r="F3063" s="3">
        <v>0</v>
      </c>
      <c r="G3063" s="3">
        <v>28.35</v>
      </c>
    </row>
    <row r="3064" spans="1:7" x14ac:dyDescent="0.3">
      <c r="A3064" s="6">
        <v>42263</v>
      </c>
      <c r="B3064" s="3">
        <v>28.1</v>
      </c>
      <c r="C3064" s="3">
        <v>28.1</v>
      </c>
      <c r="D3064" s="3">
        <v>28.1</v>
      </c>
      <c r="E3064" s="3">
        <v>28.1</v>
      </c>
      <c r="F3064" s="3">
        <v>0</v>
      </c>
      <c r="G3064" s="3">
        <v>28.1</v>
      </c>
    </row>
    <row r="3065" spans="1:7" x14ac:dyDescent="0.3">
      <c r="A3065" s="6">
        <v>42264</v>
      </c>
      <c r="B3065" s="3">
        <v>28.3</v>
      </c>
      <c r="C3065" s="3">
        <v>28.4</v>
      </c>
      <c r="D3065" s="3">
        <v>28.3</v>
      </c>
      <c r="E3065" s="3">
        <v>28.4</v>
      </c>
      <c r="F3065" s="3">
        <v>0</v>
      </c>
      <c r="G3065" s="3">
        <v>28.23</v>
      </c>
    </row>
    <row r="3066" spans="1:7" x14ac:dyDescent="0.3">
      <c r="A3066" s="6">
        <v>42265</v>
      </c>
      <c r="B3066" s="3">
        <v>28.35</v>
      </c>
      <c r="C3066" s="3">
        <v>28.35</v>
      </c>
      <c r="D3066" s="3">
        <v>28.3</v>
      </c>
      <c r="E3066" s="3">
        <v>28.3</v>
      </c>
      <c r="F3066" s="3">
        <v>0</v>
      </c>
      <c r="G3066" s="3">
        <v>28.3</v>
      </c>
    </row>
    <row r="3067" spans="1:7" x14ac:dyDescent="0.3">
      <c r="A3067" s="6">
        <v>42268</v>
      </c>
      <c r="B3067" s="3">
        <v>27.78</v>
      </c>
      <c r="C3067" s="3">
        <v>27.78</v>
      </c>
      <c r="D3067" s="3">
        <v>27.78</v>
      </c>
      <c r="E3067" s="3">
        <v>27.78</v>
      </c>
      <c r="F3067" s="3">
        <v>0</v>
      </c>
      <c r="G3067" s="3">
        <v>27.78</v>
      </c>
    </row>
    <row r="3068" spans="1:7" x14ac:dyDescent="0.3">
      <c r="A3068" s="6">
        <v>42269</v>
      </c>
      <c r="B3068" s="3">
        <v>28</v>
      </c>
      <c r="C3068" s="3">
        <v>28</v>
      </c>
      <c r="D3068" s="3">
        <v>27.8</v>
      </c>
      <c r="E3068" s="3">
        <v>27.8</v>
      </c>
      <c r="F3068" s="3">
        <v>0</v>
      </c>
      <c r="G3068" s="3">
        <v>27.5</v>
      </c>
    </row>
    <row r="3069" spans="1:7" x14ac:dyDescent="0.3">
      <c r="A3069" s="6">
        <v>42270</v>
      </c>
      <c r="B3069" s="3">
        <v>27.9</v>
      </c>
      <c r="C3069" s="3">
        <v>27.9</v>
      </c>
      <c r="D3069" s="3">
        <v>27.9</v>
      </c>
      <c r="E3069" s="3">
        <v>27.9</v>
      </c>
      <c r="F3069" s="3">
        <v>0</v>
      </c>
      <c r="G3069" s="3">
        <v>27.9</v>
      </c>
    </row>
    <row r="3070" spans="1:7" x14ac:dyDescent="0.3">
      <c r="A3070" s="6">
        <v>42271</v>
      </c>
      <c r="B3070" s="3">
        <v>27.8</v>
      </c>
      <c r="C3070" s="3">
        <v>27.8</v>
      </c>
      <c r="D3070" s="3">
        <v>27.8</v>
      </c>
      <c r="E3070" s="3">
        <v>27.8</v>
      </c>
      <c r="F3070" s="3">
        <v>0</v>
      </c>
      <c r="G3070" s="3">
        <v>27.98</v>
      </c>
    </row>
    <row r="3071" spans="1:7" x14ac:dyDescent="0.3">
      <c r="A3071" s="6">
        <v>42272</v>
      </c>
      <c r="B3071" s="3">
        <v>28.25</v>
      </c>
      <c r="C3071" s="3">
        <v>28.3</v>
      </c>
      <c r="D3071" s="3">
        <v>28.25</v>
      </c>
      <c r="E3071" s="3">
        <v>28.3</v>
      </c>
      <c r="F3071" s="3">
        <v>40</v>
      </c>
      <c r="G3071" s="3">
        <v>28.18</v>
      </c>
    </row>
    <row r="3072" spans="1:7" x14ac:dyDescent="0.3">
      <c r="A3072" s="6">
        <v>42275</v>
      </c>
      <c r="B3072" s="3">
        <v>27.4</v>
      </c>
      <c r="C3072" s="3">
        <v>27.4</v>
      </c>
      <c r="D3072" s="3">
        <v>27.1</v>
      </c>
      <c r="E3072" s="3">
        <v>27.1</v>
      </c>
      <c r="F3072" s="3">
        <v>0</v>
      </c>
      <c r="G3072" s="3">
        <v>26.85</v>
      </c>
    </row>
    <row r="3073" spans="1:7" x14ac:dyDescent="0.3">
      <c r="A3073" s="6">
        <v>42276</v>
      </c>
      <c r="B3073" s="3">
        <v>26.9</v>
      </c>
      <c r="C3073" s="3">
        <v>26.9</v>
      </c>
      <c r="D3073" s="3">
        <v>26.9</v>
      </c>
      <c r="E3073" s="3">
        <v>26.9</v>
      </c>
      <c r="F3073" s="3">
        <v>0</v>
      </c>
      <c r="G3073" s="3">
        <v>26.68</v>
      </c>
    </row>
    <row r="3074" spans="1:7" x14ac:dyDescent="0.3">
      <c r="A3074" s="6">
        <v>42277</v>
      </c>
      <c r="B3074" s="3">
        <v>27.4</v>
      </c>
      <c r="C3074" s="3">
        <v>27.4</v>
      </c>
      <c r="D3074" s="3">
        <v>27.4</v>
      </c>
      <c r="E3074" s="3">
        <v>27.4</v>
      </c>
      <c r="F3074" s="3">
        <v>0</v>
      </c>
      <c r="G3074" s="3">
        <v>27.4</v>
      </c>
    </row>
    <row r="3075" spans="1:7" x14ac:dyDescent="0.3">
      <c r="A3075" s="6">
        <v>42278</v>
      </c>
      <c r="B3075" s="3">
        <v>27.6</v>
      </c>
      <c r="C3075" s="3">
        <v>27.6</v>
      </c>
      <c r="D3075" s="3">
        <v>27.4</v>
      </c>
      <c r="E3075" s="3">
        <v>27.4</v>
      </c>
      <c r="F3075" s="3">
        <v>0</v>
      </c>
      <c r="G3075" s="3">
        <v>27.4</v>
      </c>
    </row>
    <row r="3076" spans="1:7" x14ac:dyDescent="0.3">
      <c r="A3076" s="6">
        <v>42279</v>
      </c>
      <c r="B3076" s="3">
        <v>27.5</v>
      </c>
      <c r="C3076" s="3">
        <v>27.5</v>
      </c>
      <c r="D3076" s="3">
        <v>27.3</v>
      </c>
      <c r="E3076" s="3">
        <v>27.5</v>
      </c>
      <c r="F3076" s="3">
        <v>0</v>
      </c>
      <c r="G3076" s="3">
        <v>27.5</v>
      </c>
    </row>
    <row r="3077" spans="1:7" x14ac:dyDescent="0.3">
      <c r="A3077" s="6">
        <v>42282</v>
      </c>
      <c r="B3077" s="3">
        <v>28.3</v>
      </c>
      <c r="C3077" s="3">
        <v>28.3</v>
      </c>
      <c r="D3077" s="3">
        <v>28.3</v>
      </c>
      <c r="E3077" s="3">
        <v>28.3</v>
      </c>
      <c r="F3077" s="3">
        <v>0</v>
      </c>
      <c r="G3077" s="3">
        <v>28.28</v>
      </c>
    </row>
    <row r="3078" spans="1:7" x14ac:dyDescent="0.3">
      <c r="A3078" s="6">
        <v>42283</v>
      </c>
      <c r="B3078" s="3">
        <v>28.25</v>
      </c>
      <c r="C3078" s="3">
        <v>28.4</v>
      </c>
      <c r="D3078" s="3">
        <v>28.25</v>
      </c>
      <c r="E3078" s="3">
        <v>28.4</v>
      </c>
      <c r="F3078" s="3">
        <v>0</v>
      </c>
      <c r="G3078" s="3">
        <v>28.58</v>
      </c>
    </row>
    <row r="3079" spans="1:7" x14ac:dyDescent="0.3">
      <c r="A3079" s="6">
        <v>42284</v>
      </c>
      <c r="B3079" s="3">
        <v>29</v>
      </c>
      <c r="C3079" s="3">
        <v>29</v>
      </c>
      <c r="D3079" s="3">
        <v>28.8</v>
      </c>
      <c r="E3079" s="3">
        <v>28.8</v>
      </c>
      <c r="F3079" s="3">
        <v>0</v>
      </c>
      <c r="G3079" s="3">
        <v>28.8</v>
      </c>
    </row>
    <row r="3080" spans="1:7" x14ac:dyDescent="0.3">
      <c r="A3080" s="6">
        <v>42285</v>
      </c>
      <c r="B3080" s="3">
        <v>28.25</v>
      </c>
      <c r="C3080" s="3">
        <v>28.25</v>
      </c>
      <c r="D3080" s="3">
        <v>28.25</v>
      </c>
      <c r="E3080" s="3">
        <v>28.25</v>
      </c>
      <c r="F3080" s="3">
        <v>0</v>
      </c>
      <c r="G3080" s="3">
        <v>28.25</v>
      </c>
    </row>
    <row r="3081" spans="1:7" x14ac:dyDescent="0.3">
      <c r="A3081" s="6">
        <v>42286</v>
      </c>
      <c r="B3081" s="3">
        <v>28.35</v>
      </c>
      <c r="C3081" s="3">
        <v>28.35</v>
      </c>
      <c r="D3081" s="3">
        <v>28.35</v>
      </c>
      <c r="E3081" s="3">
        <v>28.35</v>
      </c>
      <c r="F3081" s="3">
        <v>0</v>
      </c>
      <c r="G3081" s="3">
        <v>28.35</v>
      </c>
    </row>
    <row r="3082" spans="1:7" x14ac:dyDescent="0.3">
      <c r="A3082" s="6">
        <v>42289</v>
      </c>
      <c r="B3082" s="3">
        <v>28.59</v>
      </c>
      <c r="C3082" s="3">
        <v>28.59</v>
      </c>
      <c r="D3082" s="3">
        <v>28.59</v>
      </c>
      <c r="E3082" s="3">
        <v>28.59</v>
      </c>
      <c r="F3082" s="3">
        <v>0</v>
      </c>
      <c r="G3082" s="3">
        <v>28.59</v>
      </c>
    </row>
    <row r="3083" spans="1:7" x14ac:dyDescent="0.3">
      <c r="A3083" s="6">
        <v>42290</v>
      </c>
      <c r="B3083" s="3">
        <v>27.85</v>
      </c>
      <c r="C3083" s="3">
        <v>27.85</v>
      </c>
      <c r="D3083" s="3">
        <v>27.85</v>
      </c>
      <c r="E3083" s="3">
        <v>27.85</v>
      </c>
      <c r="F3083" s="3">
        <v>0</v>
      </c>
      <c r="G3083" s="3">
        <v>27.75</v>
      </c>
    </row>
    <row r="3084" spans="1:7" x14ac:dyDescent="0.3">
      <c r="A3084" s="6">
        <v>42291</v>
      </c>
      <c r="B3084" s="3">
        <v>27.95</v>
      </c>
      <c r="C3084" s="3">
        <v>27.95</v>
      </c>
      <c r="D3084" s="3">
        <v>27.95</v>
      </c>
      <c r="E3084" s="3">
        <v>27.95</v>
      </c>
      <c r="F3084" s="3">
        <v>0</v>
      </c>
      <c r="G3084" s="3">
        <v>27.99</v>
      </c>
    </row>
    <row r="3085" spans="1:7" x14ac:dyDescent="0.3">
      <c r="A3085" s="6">
        <v>42292</v>
      </c>
      <c r="B3085" s="3">
        <v>27.55</v>
      </c>
      <c r="C3085" s="3">
        <v>27.55</v>
      </c>
      <c r="D3085" s="3">
        <v>27.55</v>
      </c>
      <c r="E3085" s="3">
        <v>27.55</v>
      </c>
      <c r="F3085" s="3">
        <v>0</v>
      </c>
      <c r="G3085" s="3">
        <v>27.18</v>
      </c>
    </row>
    <row r="3086" spans="1:7" x14ac:dyDescent="0.3">
      <c r="A3086" s="6">
        <v>42293</v>
      </c>
      <c r="B3086" s="3">
        <v>27.44</v>
      </c>
      <c r="C3086" s="3">
        <v>27.44</v>
      </c>
      <c r="D3086" s="3">
        <v>27.44</v>
      </c>
      <c r="E3086" s="3">
        <v>27.44</v>
      </c>
      <c r="F3086" s="3">
        <v>0</v>
      </c>
      <c r="G3086" s="3">
        <v>27.44</v>
      </c>
    </row>
    <row r="3087" spans="1:7" x14ac:dyDescent="0.3">
      <c r="A3087" s="6">
        <v>42296</v>
      </c>
      <c r="B3087" s="3">
        <v>28.4</v>
      </c>
      <c r="C3087" s="3">
        <v>28.45</v>
      </c>
      <c r="D3087" s="3">
        <v>28.4</v>
      </c>
      <c r="E3087" s="3">
        <v>28.45</v>
      </c>
      <c r="F3087" s="3">
        <v>0</v>
      </c>
      <c r="G3087" s="3">
        <v>28.25</v>
      </c>
    </row>
    <row r="3088" spans="1:7" x14ac:dyDescent="0.3">
      <c r="A3088" s="6">
        <v>42297</v>
      </c>
      <c r="B3088" s="3">
        <v>28.5</v>
      </c>
      <c r="C3088" s="3">
        <v>28.5</v>
      </c>
      <c r="D3088" s="3">
        <v>28.35</v>
      </c>
      <c r="E3088" s="3">
        <v>28.35</v>
      </c>
      <c r="F3088" s="3">
        <v>0</v>
      </c>
      <c r="G3088" s="3">
        <v>28.35</v>
      </c>
    </row>
    <row r="3089" spans="1:7" x14ac:dyDescent="0.3">
      <c r="A3089" s="6">
        <v>42298</v>
      </c>
      <c r="B3089" s="3">
        <v>28.5</v>
      </c>
      <c r="C3089" s="3">
        <v>28.5</v>
      </c>
      <c r="D3089" s="3">
        <v>28.5</v>
      </c>
      <c r="E3089" s="3">
        <v>28.5</v>
      </c>
      <c r="F3089" s="3">
        <v>0</v>
      </c>
      <c r="G3089" s="3">
        <v>28.53</v>
      </c>
    </row>
    <row r="3090" spans="1:7" x14ac:dyDescent="0.3">
      <c r="A3090" s="6">
        <v>42299</v>
      </c>
      <c r="B3090" s="3">
        <v>28.18</v>
      </c>
      <c r="C3090" s="3">
        <v>28.18</v>
      </c>
      <c r="D3090" s="3">
        <v>28.18</v>
      </c>
      <c r="E3090" s="3">
        <v>28.18</v>
      </c>
      <c r="F3090" s="3">
        <v>0</v>
      </c>
      <c r="G3090" s="3">
        <v>28.18</v>
      </c>
    </row>
    <row r="3091" spans="1:7" x14ac:dyDescent="0.3">
      <c r="A3091" s="6">
        <v>42300</v>
      </c>
      <c r="B3091" s="3">
        <v>28.4</v>
      </c>
      <c r="C3091" s="3">
        <v>28.4</v>
      </c>
      <c r="D3091" s="3">
        <v>28.4</v>
      </c>
      <c r="E3091" s="3">
        <v>28.4</v>
      </c>
      <c r="F3091" s="3">
        <v>0</v>
      </c>
      <c r="G3091" s="3">
        <v>28.25</v>
      </c>
    </row>
    <row r="3092" spans="1:7" x14ac:dyDescent="0.3">
      <c r="A3092" s="6">
        <v>42303</v>
      </c>
      <c r="B3092" s="3">
        <v>28.1</v>
      </c>
      <c r="C3092" s="3">
        <v>28.28</v>
      </c>
      <c r="D3092" s="3">
        <v>28.1</v>
      </c>
      <c r="E3092" s="3">
        <v>28.28</v>
      </c>
      <c r="F3092" s="3">
        <v>0</v>
      </c>
      <c r="G3092" s="3">
        <v>28.25</v>
      </c>
    </row>
    <row r="3093" spans="1:7" x14ac:dyDescent="0.3">
      <c r="A3093" s="6">
        <v>42304</v>
      </c>
      <c r="B3093" s="3">
        <v>28.7</v>
      </c>
      <c r="C3093" s="3">
        <v>28.7</v>
      </c>
      <c r="D3093" s="3">
        <v>28.55</v>
      </c>
      <c r="E3093" s="3">
        <v>28.55</v>
      </c>
      <c r="F3093" s="3">
        <v>0</v>
      </c>
      <c r="G3093" s="3">
        <v>28.37</v>
      </c>
    </row>
    <row r="3094" spans="1:7" x14ac:dyDescent="0.3">
      <c r="A3094" s="6">
        <v>42305</v>
      </c>
      <c r="B3094" s="3">
        <v>27.95</v>
      </c>
      <c r="C3094" s="3">
        <v>28.45</v>
      </c>
      <c r="D3094" s="3">
        <v>27.95</v>
      </c>
      <c r="E3094" s="3">
        <v>28.45</v>
      </c>
      <c r="F3094" s="3">
        <v>0</v>
      </c>
      <c r="G3094" s="3">
        <v>28.3</v>
      </c>
    </row>
    <row r="3095" spans="1:7" x14ac:dyDescent="0.3">
      <c r="A3095" s="6">
        <v>42306</v>
      </c>
      <c r="B3095" s="3">
        <v>28.75</v>
      </c>
      <c r="C3095" s="3">
        <v>28.75</v>
      </c>
      <c r="D3095" s="3">
        <v>28.6</v>
      </c>
      <c r="E3095" s="3">
        <v>28.65</v>
      </c>
      <c r="F3095" s="3">
        <v>0</v>
      </c>
      <c r="G3095" s="3">
        <v>28.65</v>
      </c>
    </row>
    <row r="3096" spans="1:7" x14ac:dyDescent="0.3">
      <c r="A3096" s="6">
        <v>42307</v>
      </c>
      <c r="B3096" s="3">
        <v>28.25</v>
      </c>
      <c r="C3096" s="3">
        <v>28.29</v>
      </c>
      <c r="D3096" s="3">
        <v>28.15</v>
      </c>
      <c r="E3096" s="3">
        <v>28.15</v>
      </c>
      <c r="F3096" s="3">
        <v>0</v>
      </c>
      <c r="G3096" s="3">
        <v>28.15</v>
      </c>
    </row>
    <row r="3097" spans="1:7" x14ac:dyDescent="0.3">
      <c r="A3097" s="6">
        <v>42310</v>
      </c>
      <c r="B3097" s="3">
        <v>23.05</v>
      </c>
      <c r="C3097" s="3">
        <v>23.05</v>
      </c>
      <c r="D3097" s="3">
        <v>23.05</v>
      </c>
      <c r="E3097" s="3">
        <v>23.05</v>
      </c>
      <c r="F3097" s="3">
        <v>0</v>
      </c>
      <c r="G3097" s="3">
        <v>22.83</v>
      </c>
    </row>
    <row r="3098" spans="1:7" x14ac:dyDescent="0.3">
      <c r="A3098" s="6">
        <v>42311</v>
      </c>
      <c r="B3098" s="3">
        <v>22.9</v>
      </c>
      <c r="C3098" s="3">
        <v>22.9</v>
      </c>
      <c r="D3098" s="3">
        <v>22.7</v>
      </c>
      <c r="E3098" s="3">
        <v>22.7</v>
      </c>
      <c r="F3098" s="3">
        <v>0</v>
      </c>
      <c r="G3098" s="3">
        <v>22.7</v>
      </c>
    </row>
    <row r="3099" spans="1:7" x14ac:dyDescent="0.3">
      <c r="A3099" s="6">
        <v>42312</v>
      </c>
      <c r="B3099" s="3">
        <v>22.75</v>
      </c>
      <c r="C3099" s="3">
        <v>22.9</v>
      </c>
      <c r="D3099" s="3">
        <v>22.75</v>
      </c>
      <c r="E3099" s="3">
        <v>22.9</v>
      </c>
      <c r="F3099" s="3">
        <v>0</v>
      </c>
      <c r="G3099" s="3">
        <v>22.75</v>
      </c>
    </row>
    <row r="3100" spans="1:7" x14ac:dyDescent="0.3">
      <c r="A3100" s="6">
        <v>42313</v>
      </c>
      <c r="B3100" s="3">
        <v>22.8</v>
      </c>
      <c r="C3100" s="3">
        <v>22.8</v>
      </c>
      <c r="D3100" s="3">
        <v>22.8</v>
      </c>
      <c r="E3100" s="3">
        <v>22.8</v>
      </c>
      <c r="F3100" s="3">
        <v>0</v>
      </c>
      <c r="G3100" s="3">
        <v>23</v>
      </c>
    </row>
    <row r="3101" spans="1:7" x14ac:dyDescent="0.3">
      <c r="A3101" s="6">
        <v>42314</v>
      </c>
      <c r="B3101" s="3">
        <v>22.95</v>
      </c>
      <c r="C3101" s="3">
        <v>22.95</v>
      </c>
      <c r="D3101" s="3">
        <v>22.95</v>
      </c>
      <c r="E3101" s="3">
        <v>22.95</v>
      </c>
      <c r="F3101" s="3">
        <v>0</v>
      </c>
      <c r="G3101" s="3">
        <v>22.95</v>
      </c>
    </row>
    <row r="3102" spans="1:7" x14ac:dyDescent="0.3">
      <c r="A3102" s="6">
        <v>42317</v>
      </c>
      <c r="B3102" s="3">
        <v>22.4</v>
      </c>
      <c r="C3102" s="3">
        <v>22.4</v>
      </c>
      <c r="D3102" s="3">
        <v>22.4</v>
      </c>
      <c r="E3102" s="3">
        <v>22.4</v>
      </c>
      <c r="F3102" s="3">
        <v>0</v>
      </c>
      <c r="G3102" s="3">
        <v>22.4</v>
      </c>
    </row>
    <row r="3103" spans="1:7" x14ac:dyDescent="0.3">
      <c r="A3103" s="6">
        <v>42318</v>
      </c>
      <c r="B3103" s="3">
        <v>22.5</v>
      </c>
      <c r="C3103" s="3">
        <v>22.5</v>
      </c>
      <c r="D3103" s="3">
        <v>22.3</v>
      </c>
      <c r="E3103" s="3">
        <v>22.45</v>
      </c>
      <c r="F3103" s="3">
        <v>0</v>
      </c>
      <c r="G3103" s="3">
        <v>22.1</v>
      </c>
    </row>
    <row r="3104" spans="1:7" x14ac:dyDescent="0.3">
      <c r="A3104" s="6">
        <v>42319</v>
      </c>
      <c r="B3104" s="3">
        <v>22.39</v>
      </c>
      <c r="C3104" s="3">
        <v>22.39</v>
      </c>
      <c r="D3104" s="3">
        <v>22</v>
      </c>
      <c r="E3104" s="3">
        <v>22</v>
      </c>
      <c r="F3104" s="3">
        <v>0</v>
      </c>
      <c r="G3104" s="3">
        <v>21.88</v>
      </c>
    </row>
    <row r="3105" spans="1:7" x14ac:dyDescent="0.3">
      <c r="A3105" s="6">
        <v>42320</v>
      </c>
      <c r="B3105" s="3">
        <v>21.78</v>
      </c>
      <c r="C3105" s="3">
        <v>21.78</v>
      </c>
      <c r="D3105" s="3">
        <v>21.54</v>
      </c>
      <c r="E3105" s="3">
        <v>21.78</v>
      </c>
      <c r="F3105" s="3">
        <v>0</v>
      </c>
      <c r="G3105" s="3">
        <v>21.88</v>
      </c>
    </row>
    <row r="3106" spans="1:7" x14ac:dyDescent="0.3">
      <c r="A3106" s="6">
        <v>42321</v>
      </c>
      <c r="B3106" s="3">
        <v>21.9</v>
      </c>
      <c r="C3106" s="3">
        <v>21.9</v>
      </c>
      <c r="D3106" s="3">
        <v>21.7</v>
      </c>
      <c r="E3106" s="3">
        <v>21.7</v>
      </c>
      <c r="F3106" s="3">
        <v>0</v>
      </c>
      <c r="G3106" s="3">
        <v>21.83</v>
      </c>
    </row>
    <row r="3107" spans="1:7" x14ac:dyDescent="0.3">
      <c r="A3107" s="6">
        <v>42324</v>
      </c>
      <c r="B3107" s="3">
        <v>22.05</v>
      </c>
      <c r="C3107" s="3">
        <v>22.05</v>
      </c>
      <c r="D3107" s="3">
        <v>22.05</v>
      </c>
      <c r="E3107" s="3">
        <v>22.05</v>
      </c>
      <c r="F3107" s="3">
        <v>0</v>
      </c>
      <c r="G3107" s="3">
        <v>22.05</v>
      </c>
    </row>
    <row r="3108" spans="1:7" x14ac:dyDescent="0.3">
      <c r="A3108" s="6">
        <v>42325</v>
      </c>
      <c r="B3108" s="3">
        <v>21.98</v>
      </c>
      <c r="C3108" s="3">
        <v>21.98</v>
      </c>
      <c r="D3108" s="3">
        <v>21.98</v>
      </c>
      <c r="E3108" s="3">
        <v>21.98</v>
      </c>
      <c r="F3108" s="3">
        <v>0</v>
      </c>
      <c r="G3108" s="3">
        <v>21.98</v>
      </c>
    </row>
    <row r="3109" spans="1:7" x14ac:dyDescent="0.3">
      <c r="A3109" s="6">
        <v>42326</v>
      </c>
      <c r="B3109" s="3">
        <v>21.93</v>
      </c>
      <c r="C3109" s="3">
        <v>21.93</v>
      </c>
      <c r="D3109" s="3">
        <v>21.93</v>
      </c>
      <c r="E3109" s="3">
        <v>21.93</v>
      </c>
      <c r="F3109" s="3">
        <v>0</v>
      </c>
      <c r="G3109" s="3">
        <v>21.93</v>
      </c>
    </row>
    <row r="3110" spans="1:7" x14ac:dyDescent="0.3">
      <c r="A3110" s="6">
        <v>42327</v>
      </c>
      <c r="B3110" s="3">
        <v>21.8</v>
      </c>
      <c r="C3110" s="3">
        <v>21.8</v>
      </c>
      <c r="D3110" s="3">
        <v>21.8</v>
      </c>
      <c r="E3110" s="3">
        <v>21.8</v>
      </c>
      <c r="F3110" s="3">
        <v>0</v>
      </c>
      <c r="G3110" s="3">
        <v>21.8</v>
      </c>
    </row>
    <row r="3111" spans="1:7" x14ac:dyDescent="0.3">
      <c r="A3111" s="6">
        <v>42328</v>
      </c>
      <c r="B3111" s="3">
        <v>21.5</v>
      </c>
      <c r="C3111" s="3">
        <v>21.5</v>
      </c>
      <c r="D3111" s="3">
        <v>21.5</v>
      </c>
      <c r="E3111" s="3">
        <v>21.5</v>
      </c>
      <c r="F3111" s="3">
        <v>0</v>
      </c>
      <c r="G3111" s="3">
        <v>21.5</v>
      </c>
    </row>
    <row r="3112" spans="1:7" x14ac:dyDescent="0.3">
      <c r="A3112" s="6">
        <v>42331</v>
      </c>
      <c r="B3112" s="3">
        <v>21.3</v>
      </c>
      <c r="C3112" s="3">
        <v>21.4</v>
      </c>
      <c r="D3112" s="3">
        <v>21.3</v>
      </c>
      <c r="E3112" s="3">
        <v>21.4</v>
      </c>
      <c r="F3112" s="3">
        <v>0</v>
      </c>
      <c r="G3112" s="3">
        <v>21.15</v>
      </c>
    </row>
    <row r="3113" spans="1:7" x14ac:dyDescent="0.3">
      <c r="A3113" s="6">
        <v>42332</v>
      </c>
      <c r="B3113" s="3">
        <v>21.35</v>
      </c>
      <c r="C3113" s="3">
        <v>21.35</v>
      </c>
      <c r="D3113" s="3">
        <v>21.35</v>
      </c>
      <c r="E3113" s="3">
        <v>21.35</v>
      </c>
      <c r="F3113" s="3">
        <v>0</v>
      </c>
      <c r="G3113" s="3">
        <v>21.35</v>
      </c>
    </row>
    <row r="3114" spans="1:7" x14ac:dyDescent="0.3">
      <c r="A3114" s="6">
        <v>42333</v>
      </c>
      <c r="B3114" s="3">
        <v>21</v>
      </c>
      <c r="C3114" s="3">
        <v>21</v>
      </c>
      <c r="D3114" s="3">
        <v>21</v>
      </c>
      <c r="E3114" s="3">
        <v>21</v>
      </c>
      <c r="F3114" s="3">
        <v>0</v>
      </c>
      <c r="G3114" s="3">
        <v>21</v>
      </c>
    </row>
    <row r="3115" spans="1:7" x14ac:dyDescent="0.3">
      <c r="A3115" s="6">
        <v>42334</v>
      </c>
      <c r="B3115" s="3">
        <v>20.51</v>
      </c>
      <c r="C3115" s="3">
        <v>20.51</v>
      </c>
      <c r="D3115" s="3">
        <v>20.51</v>
      </c>
      <c r="E3115" s="3">
        <v>20.51</v>
      </c>
      <c r="F3115" s="3">
        <v>0</v>
      </c>
      <c r="G3115" s="3">
        <v>20.63</v>
      </c>
    </row>
    <row r="3116" spans="1:7" x14ac:dyDescent="0.3">
      <c r="A3116" s="6">
        <v>42335</v>
      </c>
      <c r="B3116" s="3">
        <v>20.71</v>
      </c>
      <c r="C3116" s="3">
        <v>20.71</v>
      </c>
      <c r="D3116" s="3">
        <v>20.71</v>
      </c>
      <c r="E3116" s="3">
        <v>20.71</v>
      </c>
      <c r="F3116" s="3">
        <v>0</v>
      </c>
      <c r="G3116" s="3">
        <v>20.420000000000002</v>
      </c>
    </row>
    <row r="3117" spans="1:7" x14ac:dyDescent="0.3">
      <c r="A3117" s="6">
        <v>42338</v>
      </c>
      <c r="B3117" s="3">
        <v>20.54</v>
      </c>
      <c r="C3117" s="3">
        <v>20.54</v>
      </c>
      <c r="D3117" s="3">
        <v>20.54</v>
      </c>
      <c r="E3117" s="3">
        <v>20.54</v>
      </c>
      <c r="F3117" s="3">
        <v>0</v>
      </c>
      <c r="G3117" s="3">
        <v>20.54</v>
      </c>
    </row>
    <row r="3118" spans="1:7" x14ac:dyDescent="0.3">
      <c r="A3118" s="6">
        <v>42339</v>
      </c>
      <c r="B3118" s="3">
        <v>20.399999999999999</v>
      </c>
      <c r="C3118" s="3">
        <v>20.5</v>
      </c>
      <c r="D3118" s="3">
        <v>20.399999999999999</v>
      </c>
      <c r="E3118" s="3">
        <v>20.399999999999999</v>
      </c>
      <c r="F3118" s="3">
        <v>0</v>
      </c>
      <c r="G3118" s="3">
        <v>20.100000000000001</v>
      </c>
    </row>
    <row r="3119" spans="1:7" x14ac:dyDescent="0.3">
      <c r="A3119" s="6">
        <v>42340</v>
      </c>
      <c r="B3119" s="3">
        <v>20.45</v>
      </c>
      <c r="C3119" s="3">
        <v>20.45</v>
      </c>
      <c r="D3119" s="3">
        <v>20.2</v>
      </c>
      <c r="E3119" s="3">
        <v>20.2</v>
      </c>
      <c r="F3119" s="3">
        <v>0</v>
      </c>
      <c r="G3119" s="3">
        <v>19.899999999999999</v>
      </c>
    </row>
    <row r="3120" spans="1:7" x14ac:dyDescent="0.3">
      <c r="A3120" s="6">
        <v>42341</v>
      </c>
      <c r="B3120" s="3">
        <v>19.7</v>
      </c>
      <c r="C3120" s="3">
        <v>19.7</v>
      </c>
      <c r="D3120" s="3">
        <v>19.7</v>
      </c>
      <c r="E3120" s="3">
        <v>19.7</v>
      </c>
      <c r="F3120" s="3">
        <v>0</v>
      </c>
      <c r="G3120" s="3">
        <v>19.7</v>
      </c>
    </row>
    <row r="3121" spans="1:7" x14ac:dyDescent="0.3">
      <c r="A3121" s="6">
        <v>42342</v>
      </c>
      <c r="B3121" s="3">
        <v>19.7</v>
      </c>
      <c r="C3121" s="3">
        <v>19.7</v>
      </c>
      <c r="D3121" s="3">
        <v>19.600000000000001</v>
      </c>
      <c r="E3121" s="3">
        <v>19.600000000000001</v>
      </c>
      <c r="F3121" s="3">
        <v>0</v>
      </c>
      <c r="G3121" s="3">
        <v>19.600000000000001</v>
      </c>
    </row>
    <row r="3122" spans="1:7" x14ac:dyDescent="0.3">
      <c r="A3122" s="6">
        <v>42345</v>
      </c>
      <c r="B3122" s="3">
        <v>19.399999999999999</v>
      </c>
      <c r="C3122" s="3">
        <v>19.399999999999999</v>
      </c>
      <c r="D3122" s="3">
        <v>19.399999999999999</v>
      </c>
      <c r="E3122" s="3">
        <v>19.399999999999999</v>
      </c>
      <c r="F3122" s="3">
        <v>0</v>
      </c>
      <c r="G3122" s="3">
        <v>19</v>
      </c>
    </row>
    <row r="3123" spans="1:7" x14ac:dyDescent="0.3">
      <c r="A3123" s="6">
        <v>42346</v>
      </c>
      <c r="B3123" s="3">
        <v>18.899999999999999</v>
      </c>
      <c r="C3123" s="3">
        <v>18.899999999999999</v>
      </c>
      <c r="D3123" s="3">
        <v>18.61</v>
      </c>
      <c r="E3123" s="3">
        <v>18.61</v>
      </c>
      <c r="F3123" s="3">
        <v>0</v>
      </c>
      <c r="G3123" s="3">
        <v>18.61</v>
      </c>
    </row>
    <row r="3124" spans="1:7" x14ac:dyDescent="0.3">
      <c r="A3124" s="6">
        <v>42347</v>
      </c>
      <c r="B3124" s="3">
        <v>18.649999999999999</v>
      </c>
      <c r="C3124" s="3">
        <v>18.649999999999999</v>
      </c>
      <c r="D3124" s="3">
        <v>18.149999999999999</v>
      </c>
      <c r="E3124" s="3">
        <v>18.149999999999999</v>
      </c>
      <c r="F3124" s="3">
        <v>0</v>
      </c>
      <c r="G3124" s="3">
        <v>18.149999999999999</v>
      </c>
    </row>
    <row r="3125" spans="1:7" x14ac:dyDescent="0.3">
      <c r="A3125" s="6">
        <v>42348</v>
      </c>
      <c r="B3125" s="3">
        <v>18</v>
      </c>
      <c r="C3125" s="3">
        <v>18</v>
      </c>
      <c r="D3125" s="3">
        <v>17.8</v>
      </c>
      <c r="E3125" s="3">
        <v>17.850000000000001</v>
      </c>
      <c r="F3125" s="3">
        <v>31</v>
      </c>
      <c r="G3125" s="3">
        <v>17.55</v>
      </c>
    </row>
    <row r="3126" spans="1:7" x14ac:dyDescent="0.3">
      <c r="A3126" s="6">
        <v>42349</v>
      </c>
      <c r="B3126" s="3">
        <v>17.25</v>
      </c>
      <c r="C3126" s="3">
        <v>17.3</v>
      </c>
      <c r="D3126" s="3">
        <v>17.05</v>
      </c>
      <c r="E3126" s="3">
        <v>17.05</v>
      </c>
      <c r="F3126" s="3">
        <v>0</v>
      </c>
      <c r="G3126" s="3">
        <v>16.98</v>
      </c>
    </row>
    <row r="3127" spans="1:7" x14ac:dyDescent="0.3">
      <c r="A3127" s="6">
        <v>42352</v>
      </c>
      <c r="B3127" s="3">
        <v>16.100000000000001</v>
      </c>
      <c r="C3127" s="3">
        <v>16.149999999999999</v>
      </c>
      <c r="D3127" s="3">
        <v>16</v>
      </c>
      <c r="E3127" s="3">
        <v>16.149999999999999</v>
      </c>
      <c r="F3127" s="3">
        <v>0</v>
      </c>
      <c r="G3127" s="3">
        <v>16.149999999999999</v>
      </c>
    </row>
    <row r="3128" spans="1:7" x14ac:dyDescent="0.3">
      <c r="A3128" s="6">
        <v>42353</v>
      </c>
      <c r="B3128" s="3">
        <v>16.2</v>
      </c>
      <c r="C3128" s="3">
        <v>16.8</v>
      </c>
      <c r="D3128" s="3">
        <v>16.2</v>
      </c>
      <c r="E3128" s="3">
        <v>16.8</v>
      </c>
      <c r="F3128" s="3">
        <v>0</v>
      </c>
      <c r="G3128" s="3">
        <v>17.05</v>
      </c>
    </row>
    <row r="3129" spans="1:7" x14ac:dyDescent="0.3">
      <c r="A3129" s="6">
        <v>42354</v>
      </c>
      <c r="B3129" s="3">
        <v>17.100000000000001</v>
      </c>
      <c r="C3129" s="3">
        <v>17.5</v>
      </c>
      <c r="D3129" s="3">
        <v>17.100000000000001</v>
      </c>
      <c r="E3129" s="3">
        <v>17.45</v>
      </c>
      <c r="F3129" s="3">
        <v>0</v>
      </c>
      <c r="G3129" s="3">
        <v>17.45</v>
      </c>
    </row>
    <row r="3130" spans="1:7" x14ac:dyDescent="0.3">
      <c r="A3130" s="6">
        <v>42355</v>
      </c>
      <c r="B3130" s="3">
        <v>17.36</v>
      </c>
      <c r="C3130" s="3">
        <v>17.75</v>
      </c>
      <c r="D3130" s="3">
        <v>17.36</v>
      </c>
      <c r="E3130" s="3">
        <v>17.45</v>
      </c>
      <c r="F3130" s="3">
        <v>0</v>
      </c>
      <c r="G3130" s="3">
        <v>17.45</v>
      </c>
    </row>
    <row r="3131" spans="1:7" x14ac:dyDescent="0.3">
      <c r="A3131" s="6">
        <v>42356</v>
      </c>
      <c r="B3131" s="3">
        <v>17.25</v>
      </c>
      <c r="C3131" s="3">
        <v>17.25</v>
      </c>
      <c r="D3131" s="3">
        <v>16.8</v>
      </c>
      <c r="E3131" s="3">
        <v>17.149999999999999</v>
      </c>
      <c r="F3131" s="3">
        <v>0</v>
      </c>
      <c r="G3131" s="3">
        <v>16.98</v>
      </c>
    </row>
    <row r="3132" spans="1:7" x14ac:dyDescent="0.3">
      <c r="A3132" s="6">
        <v>42359</v>
      </c>
      <c r="B3132" s="3">
        <v>16.5</v>
      </c>
      <c r="C3132" s="3">
        <v>16.5</v>
      </c>
      <c r="D3132" s="3">
        <v>16.399999999999999</v>
      </c>
      <c r="E3132" s="3">
        <v>16.399999999999999</v>
      </c>
      <c r="F3132" s="3">
        <v>0</v>
      </c>
      <c r="G3132" s="3">
        <v>16.850000000000001</v>
      </c>
    </row>
    <row r="3133" spans="1:7" x14ac:dyDescent="0.3">
      <c r="A3133" s="6">
        <v>42360</v>
      </c>
      <c r="B3133" s="3">
        <v>16.75</v>
      </c>
      <c r="C3133" s="3">
        <v>16.75</v>
      </c>
      <c r="D3133" s="3">
        <v>16.600000000000001</v>
      </c>
      <c r="E3133" s="3">
        <v>16.600000000000001</v>
      </c>
      <c r="F3133" s="3">
        <v>0</v>
      </c>
      <c r="G3133" s="3">
        <v>16.600000000000001</v>
      </c>
    </row>
    <row r="3134" spans="1:7" x14ac:dyDescent="0.3">
      <c r="A3134" s="6">
        <v>42361</v>
      </c>
      <c r="B3134" s="3">
        <v>16.2</v>
      </c>
      <c r="C3134" s="3">
        <v>16.2</v>
      </c>
      <c r="D3134" s="3">
        <v>16.05</v>
      </c>
      <c r="E3134" s="3">
        <v>16.05</v>
      </c>
      <c r="F3134" s="3">
        <v>0</v>
      </c>
      <c r="G3134" s="3">
        <v>16.2</v>
      </c>
    </row>
    <row r="3135" spans="1:7" x14ac:dyDescent="0.3">
      <c r="A3135" s="6">
        <v>42366</v>
      </c>
      <c r="B3135" s="3">
        <v>18.3</v>
      </c>
      <c r="C3135" s="3">
        <v>18.3</v>
      </c>
      <c r="D3135" s="3">
        <v>18.3</v>
      </c>
      <c r="E3135" s="3">
        <v>18.3</v>
      </c>
      <c r="F3135" s="3">
        <v>0</v>
      </c>
      <c r="G3135" s="3">
        <v>18</v>
      </c>
    </row>
    <row r="3136" spans="1:7" x14ac:dyDescent="0.3">
      <c r="A3136" s="6">
        <v>42367</v>
      </c>
      <c r="B3136" s="3">
        <v>17.899999999999999</v>
      </c>
      <c r="C3136" s="3">
        <v>18.059999999999999</v>
      </c>
      <c r="D3136" s="3">
        <v>17.850000000000001</v>
      </c>
      <c r="E3136" s="3">
        <v>17.850000000000001</v>
      </c>
      <c r="F3136" s="3">
        <v>0</v>
      </c>
      <c r="G3136" s="3">
        <v>17.850000000000001</v>
      </c>
    </row>
    <row r="3137" spans="1:7" x14ac:dyDescent="0.3">
      <c r="A3137" s="6">
        <v>42368</v>
      </c>
      <c r="B3137" s="3">
        <v>17.75</v>
      </c>
      <c r="C3137" s="3">
        <v>17.899999999999999</v>
      </c>
      <c r="D3137" s="3">
        <v>17.75</v>
      </c>
      <c r="E3137" s="3">
        <v>17.899999999999999</v>
      </c>
      <c r="F3137" s="3">
        <v>0</v>
      </c>
      <c r="G3137" s="3">
        <v>17.75</v>
      </c>
    </row>
    <row r="3138" spans="1:7" x14ac:dyDescent="0.3">
      <c r="A3138" s="6">
        <v>42373</v>
      </c>
      <c r="B3138" s="3">
        <v>17.3</v>
      </c>
      <c r="C3138" s="3">
        <v>17.3</v>
      </c>
      <c r="D3138" s="3">
        <v>17.3</v>
      </c>
      <c r="E3138" s="3">
        <v>17.3</v>
      </c>
      <c r="F3138" s="3">
        <v>0</v>
      </c>
      <c r="G3138" s="3">
        <v>17.3</v>
      </c>
    </row>
    <row r="3139" spans="1:7" x14ac:dyDescent="0.3">
      <c r="A3139" s="6">
        <v>42374</v>
      </c>
      <c r="B3139" s="3">
        <v>17.100000000000001</v>
      </c>
      <c r="C3139" s="3">
        <v>17.100000000000001</v>
      </c>
      <c r="D3139" s="3">
        <v>17.100000000000001</v>
      </c>
      <c r="E3139" s="3">
        <v>17.100000000000001</v>
      </c>
      <c r="F3139" s="3">
        <v>0</v>
      </c>
      <c r="G3139" s="3">
        <v>17.100000000000001</v>
      </c>
    </row>
    <row r="3140" spans="1:7" x14ac:dyDescent="0.3">
      <c r="A3140" s="6">
        <v>42375</v>
      </c>
      <c r="B3140" s="3">
        <v>18.149999999999999</v>
      </c>
      <c r="C3140" s="3">
        <v>18.149999999999999</v>
      </c>
      <c r="D3140" s="3">
        <v>18.149999999999999</v>
      </c>
      <c r="E3140" s="3">
        <v>18.149999999999999</v>
      </c>
      <c r="F3140" s="3">
        <v>0</v>
      </c>
      <c r="G3140" s="3">
        <v>18.149999999999999</v>
      </c>
    </row>
    <row r="3141" spans="1:7" x14ac:dyDescent="0.3">
      <c r="A3141" s="6">
        <v>42376</v>
      </c>
      <c r="B3141" s="3">
        <v>18.25</v>
      </c>
      <c r="C3141" s="3">
        <v>18.25</v>
      </c>
      <c r="D3141" s="3">
        <v>18.25</v>
      </c>
      <c r="E3141" s="3">
        <v>18.25</v>
      </c>
      <c r="F3141" s="3">
        <v>0</v>
      </c>
      <c r="G3141" s="3">
        <v>18.25</v>
      </c>
    </row>
    <row r="3142" spans="1:7" x14ac:dyDescent="0.3">
      <c r="A3142" s="6">
        <v>42377</v>
      </c>
      <c r="B3142" s="3">
        <v>17.3</v>
      </c>
      <c r="C3142" s="3">
        <v>17.3</v>
      </c>
      <c r="D3142" s="3">
        <v>17.3</v>
      </c>
      <c r="E3142" s="3">
        <v>17.3</v>
      </c>
      <c r="F3142" s="3">
        <v>0</v>
      </c>
      <c r="G3142" s="3">
        <v>17.3</v>
      </c>
    </row>
    <row r="3143" spans="1:7" x14ac:dyDescent="0.3">
      <c r="A3143" s="6">
        <v>42380</v>
      </c>
      <c r="B3143" s="3">
        <v>16.45</v>
      </c>
      <c r="C3143" s="3">
        <v>16.45</v>
      </c>
      <c r="D3143" s="3">
        <v>16.45</v>
      </c>
      <c r="E3143" s="3">
        <v>16.45</v>
      </c>
      <c r="F3143" s="3">
        <v>0</v>
      </c>
      <c r="G3143" s="3">
        <v>16.45</v>
      </c>
    </row>
    <row r="3144" spans="1:7" x14ac:dyDescent="0.3">
      <c r="A3144" s="6">
        <v>42381</v>
      </c>
      <c r="B3144" s="3">
        <v>15.9</v>
      </c>
      <c r="C3144" s="3">
        <v>15.9</v>
      </c>
      <c r="D3144" s="3">
        <v>15.9</v>
      </c>
      <c r="E3144" s="3">
        <v>15.9</v>
      </c>
      <c r="F3144" s="3">
        <v>0</v>
      </c>
      <c r="G3144" s="3">
        <v>15.9</v>
      </c>
    </row>
    <row r="3145" spans="1:7" x14ac:dyDescent="0.3">
      <c r="A3145" s="6">
        <v>42382</v>
      </c>
      <c r="B3145" s="3">
        <v>16.7</v>
      </c>
      <c r="C3145" s="3">
        <v>16.7</v>
      </c>
      <c r="D3145" s="3">
        <v>16.7</v>
      </c>
      <c r="E3145" s="3">
        <v>16.7</v>
      </c>
      <c r="F3145" s="3">
        <v>0</v>
      </c>
      <c r="G3145" s="3">
        <v>16.7</v>
      </c>
    </row>
    <row r="3146" spans="1:7" x14ac:dyDescent="0.3">
      <c r="A3146" s="6">
        <v>42383</v>
      </c>
      <c r="B3146" s="3">
        <v>16.68</v>
      </c>
      <c r="C3146" s="3">
        <v>16.68</v>
      </c>
      <c r="D3146" s="3">
        <v>16.68</v>
      </c>
      <c r="E3146" s="3">
        <v>16.68</v>
      </c>
      <c r="F3146" s="3">
        <v>0</v>
      </c>
      <c r="G3146" s="3">
        <v>16.68</v>
      </c>
    </row>
    <row r="3147" spans="1:7" x14ac:dyDescent="0.3">
      <c r="A3147" s="6">
        <v>42384</v>
      </c>
      <c r="B3147" s="3">
        <v>16.149999999999999</v>
      </c>
      <c r="C3147" s="3">
        <v>16.149999999999999</v>
      </c>
      <c r="D3147" s="3">
        <v>16.149999999999999</v>
      </c>
      <c r="E3147" s="3">
        <v>16.149999999999999</v>
      </c>
      <c r="F3147" s="3">
        <v>0</v>
      </c>
      <c r="G3147" s="3">
        <v>16.149999999999999</v>
      </c>
    </row>
    <row r="3148" spans="1:7" x14ac:dyDescent="0.3">
      <c r="A3148" s="6">
        <v>42387</v>
      </c>
      <c r="B3148" s="3">
        <v>17.5</v>
      </c>
      <c r="C3148" s="3">
        <v>17.5</v>
      </c>
      <c r="D3148" s="3">
        <v>17.5</v>
      </c>
      <c r="E3148" s="3">
        <v>17.5</v>
      </c>
      <c r="F3148" s="3">
        <v>0</v>
      </c>
      <c r="G3148" s="3">
        <v>17.5</v>
      </c>
    </row>
    <row r="3149" spans="1:7" x14ac:dyDescent="0.3">
      <c r="A3149" s="6">
        <v>42388</v>
      </c>
      <c r="B3149" s="3">
        <v>17.149999999999999</v>
      </c>
      <c r="C3149" s="3">
        <v>17.149999999999999</v>
      </c>
      <c r="D3149" s="3">
        <v>17.149999999999999</v>
      </c>
      <c r="E3149" s="3">
        <v>17.149999999999999</v>
      </c>
      <c r="F3149" s="3">
        <v>0</v>
      </c>
      <c r="G3149" s="3">
        <v>17.149999999999999</v>
      </c>
    </row>
    <row r="3150" spans="1:7" x14ac:dyDescent="0.3">
      <c r="A3150" s="6">
        <v>42389</v>
      </c>
      <c r="B3150" s="3">
        <v>17.05</v>
      </c>
      <c r="C3150" s="3">
        <v>17.05</v>
      </c>
      <c r="D3150" s="3">
        <v>17.05</v>
      </c>
      <c r="E3150" s="3">
        <v>17.05</v>
      </c>
      <c r="F3150" s="3">
        <v>0</v>
      </c>
      <c r="G3150" s="3">
        <v>17.05</v>
      </c>
    </row>
    <row r="3151" spans="1:7" x14ac:dyDescent="0.3">
      <c r="A3151" s="6">
        <v>42390</v>
      </c>
      <c r="B3151" s="3">
        <v>16.45</v>
      </c>
      <c r="C3151" s="3">
        <v>16.45</v>
      </c>
      <c r="D3151" s="3">
        <v>16.45</v>
      </c>
      <c r="E3151" s="3">
        <v>16.45</v>
      </c>
      <c r="F3151" s="3">
        <v>0</v>
      </c>
      <c r="G3151" s="3">
        <v>16.45</v>
      </c>
    </row>
    <row r="3152" spans="1:7" x14ac:dyDescent="0.3">
      <c r="A3152" s="6">
        <v>42391</v>
      </c>
      <c r="B3152" s="3">
        <v>16.8</v>
      </c>
      <c r="C3152" s="3">
        <v>16.8</v>
      </c>
      <c r="D3152" s="3">
        <v>16.8</v>
      </c>
      <c r="E3152" s="3">
        <v>16.8</v>
      </c>
      <c r="F3152" s="3">
        <v>0</v>
      </c>
      <c r="G3152" s="3">
        <v>16.8</v>
      </c>
    </row>
    <row r="3153" spans="1:7" x14ac:dyDescent="0.3">
      <c r="A3153" s="6">
        <v>42394</v>
      </c>
      <c r="B3153" s="3">
        <v>15.65</v>
      </c>
      <c r="C3153" s="3">
        <v>15.65</v>
      </c>
      <c r="D3153" s="3">
        <v>15.65</v>
      </c>
      <c r="E3153" s="3">
        <v>15.65</v>
      </c>
      <c r="F3153" s="3">
        <v>0</v>
      </c>
      <c r="G3153" s="3">
        <v>15.65</v>
      </c>
    </row>
    <row r="3154" spans="1:7" x14ac:dyDescent="0.3">
      <c r="A3154" s="6">
        <v>42395</v>
      </c>
      <c r="B3154" s="3">
        <v>15.6</v>
      </c>
      <c r="C3154" s="3">
        <v>15.6</v>
      </c>
      <c r="D3154" s="3">
        <v>15.6</v>
      </c>
      <c r="E3154" s="3">
        <v>15.6</v>
      </c>
      <c r="F3154" s="3">
        <v>0</v>
      </c>
      <c r="G3154" s="3">
        <v>15.6</v>
      </c>
    </row>
    <row r="3155" spans="1:7" x14ac:dyDescent="0.3">
      <c r="A3155" s="6">
        <v>42396</v>
      </c>
      <c r="B3155" s="3">
        <v>15.9</v>
      </c>
      <c r="C3155" s="3">
        <v>15.9</v>
      </c>
      <c r="D3155" s="3">
        <v>15.9</v>
      </c>
      <c r="E3155" s="3">
        <v>15.9</v>
      </c>
      <c r="F3155" s="3">
        <v>0</v>
      </c>
      <c r="G3155" s="3">
        <v>15.9</v>
      </c>
    </row>
    <row r="3156" spans="1:7" x14ac:dyDescent="0.3">
      <c r="A3156" s="6">
        <v>42397</v>
      </c>
      <c r="B3156" s="3">
        <v>16.55</v>
      </c>
      <c r="C3156" s="3">
        <v>16.55</v>
      </c>
      <c r="D3156" s="3">
        <v>16.55</v>
      </c>
      <c r="E3156" s="3">
        <v>16.55</v>
      </c>
      <c r="F3156" s="3">
        <v>0</v>
      </c>
      <c r="G3156" s="3">
        <v>16.55</v>
      </c>
    </row>
    <row r="3157" spans="1:7" x14ac:dyDescent="0.3">
      <c r="A3157" s="6">
        <v>42398</v>
      </c>
      <c r="B3157" s="3">
        <v>17.04</v>
      </c>
      <c r="C3157" s="3">
        <v>17.04</v>
      </c>
      <c r="D3157" s="3">
        <v>17.04</v>
      </c>
      <c r="E3157" s="3">
        <v>17.04</v>
      </c>
      <c r="F3157" s="3">
        <v>0</v>
      </c>
      <c r="G3157" s="3">
        <v>17.04</v>
      </c>
    </row>
    <row r="3158" spans="1:7" x14ac:dyDescent="0.3">
      <c r="A3158" s="6">
        <v>42401</v>
      </c>
      <c r="B3158" s="3">
        <v>16.149999999999999</v>
      </c>
      <c r="C3158" s="3">
        <v>16.149999999999999</v>
      </c>
      <c r="D3158" s="3">
        <v>16.149999999999999</v>
      </c>
      <c r="E3158" s="3">
        <v>16.149999999999999</v>
      </c>
      <c r="F3158" s="3">
        <v>0</v>
      </c>
      <c r="G3158" s="3">
        <v>16.149999999999999</v>
      </c>
    </row>
    <row r="3159" spans="1:7" x14ac:dyDescent="0.3">
      <c r="A3159" s="6">
        <v>42402</v>
      </c>
      <c r="B3159" s="3">
        <v>15.6</v>
      </c>
      <c r="C3159" s="3">
        <v>15.6</v>
      </c>
      <c r="D3159" s="3">
        <v>15.6</v>
      </c>
      <c r="E3159" s="3">
        <v>15.6</v>
      </c>
      <c r="F3159" s="3">
        <v>0</v>
      </c>
      <c r="G3159" s="3">
        <v>15.6</v>
      </c>
    </row>
    <row r="3160" spans="1:7" x14ac:dyDescent="0.3">
      <c r="A3160" s="6">
        <v>42403</v>
      </c>
      <c r="B3160" s="3">
        <v>16.05</v>
      </c>
      <c r="C3160" s="3">
        <v>16.05</v>
      </c>
      <c r="D3160" s="3">
        <v>16.05</v>
      </c>
      <c r="E3160" s="3">
        <v>16.05</v>
      </c>
      <c r="F3160" s="3">
        <v>0</v>
      </c>
      <c r="G3160" s="3">
        <v>16.05</v>
      </c>
    </row>
    <row r="3161" spans="1:7" x14ac:dyDescent="0.3">
      <c r="A3161" s="6">
        <v>42404</v>
      </c>
      <c r="B3161" s="3">
        <v>15.9</v>
      </c>
      <c r="C3161" s="3">
        <v>15.9</v>
      </c>
      <c r="D3161" s="3">
        <v>15.9</v>
      </c>
      <c r="E3161" s="3">
        <v>15.9</v>
      </c>
      <c r="F3161" s="3">
        <v>0</v>
      </c>
      <c r="G3161" s="3">
        <v>15.9</v>
      </c>
    </row>
    <row r="3162" spans="1:7" x14ac:dyDescent="0.3">
      <c r="A3162" s="6">
        <v>42405</v>
      </c>
      <c r="B3162" s="3">
        <v>15.66</v>
      </c>
      <c r="C3162" s="3">
        <v>15.66</v>
      </c>
      <c r="D3162" s="3">
        <v>15.66</v>
      </c>
      <c r="E3162" s="3">
        <v>15.66</v>
      </c>
      <c r="F3162" s="3">
        <v>0</v>
      </c>
      <c r="G3162" s="3">
        <v>15.66</v>
      </c>
    </row>
    <row r="3163" spans="1:7" x14ac:dyDescent="0.3">
      <c r="A3163" s="6">
        <v>42408</v>
      </c>
      <c r="B3163" s="3">
        <v>15.38</v>
      </c>
      <c r="C3163" s="3">
        <v>15.38</v>
      </c>
      <c r="D3163" s="3">
        <v>15.38</v>
      </c>
      <c r="E3163" s="3">
        <v>15.38</v>
      </c>
      <c r="F3163" s="3">
        <v>0</v>
      </c>
      <c r="G3163" s="3">
        <v>15.38</v>
      </c>
    </row>
    <row r="3164" spans="1:7" x14ac:dyDescent="0.3">
      <c r="A3164" s="6">
        <v>42409</v>
      </c>
      <c r="B3164" s="3">
        <v>15.1</v>
      </c>
      <c r="C3164" s="3">
        <v>15.1</v>
      </c>
      <c r="D3164" s="3">
        <v>15.1</v>
      </c>
      <c r="E3164" s="3">
        <v>15.1</v>
      </c>
      <c r="F3164" s="3">
        <v>0</v>
      </c>
      <c r="G3164" s="3">
        <v>15.1</v>
      </c>
    </row>
    <row r="3165" spans="1:7" x14ac:dyDescent="0.3">
      <c r="A3165" s="6">
        <v>42410</v>
      </c>
      <c r="B3165" s="3">
        <v>14.38</v>
      </c>
      <c r="C3165" s="3">
        <v>14.38</v>
      </c>
      <c r="D3165" s="3">
        <v>14.38</v>
      </c>
      <c r="E3165" s="3">
        <v>14.38</v>
      </c>
      <c r="F3165" s="3">
        <v>0</v>
      </c>
      <c r="G3165" s="3">
        <v>14.38</v>
      </c>
    </row>
    <row r="3166" spans="1:7" x14ac:dyDescent="0.3">
      <c r="A3166" s="6">
        <v>42411</v>
      </c>
      <c r="B3166" s="3">
        <v>14.2</v>
      </c>
      <c r="C3166" s="3">
        <v>14.2</v>
      </c>
      <c r="D3166" s="3">
        <v>14.2</v>
      </c>
      <c r="E3166" s="3">
        <v>14.2</v>
      </c>
      <c r="F3166" s="3">
        <v>0</v>
      </c>
      <c r="G3166" s="3">
        <v>14.2</v>
      </c>
    </row>
    <row r="3167" spans="1:7" x14ac:dyDescent="0.3">
      <c r="A3167" s="6">
        <v>42412</v>
      </c>
      <c r="B3167" s="3">
        <v>14.4</v>
      </c>
      <c r="C3167" s="3">
        <v>14.4</v>
      </c>
      <c r="D3167" s="3">
        <v>14.4</v>
      </c>
      <c r="E3167" s="3">
        <v>14.4</v>
      </c>
      <c r="F3167" s="3">
        <v>0</v>
      </c>
      <c r="G3167" s="3">
        <v>14.4</v>
      </c>
    </row>
    <row r="3168" spans="1:7" x14ac:dyDescent="0.3">
      <c r="A3168" s="6">
        <v>42415</v>
      </c>
      <c r="B3168" s="3">
        <v>14.05</v>
      </c>
      <c r="C3168" s="3">
        <v>14.05</v>
      </c>
      <c r="D3168" s="3">
        <v>14.05</v>
      </c>
      <c r="E3168" s="3">
        <v>14.05</v>
      </c>
      <c r="F3168" s="3">
        <v>0</v>
      </c>
      <c r="G3168" s="3">
        <v>14.05</v>
      </c>
    </row>
    <row r="3169" spans="1:7" x14ac:dyDescent="0.3">
      <c r="A3169" s="6">
        <v>42416</v>
      </c>
      <c r="B3169" s="3">
        <v>14.4</v>
      </c>
      <c r="C3169" s="3">
        <v>14.4</v>
      </c>
      <c r="D3169" s="3">
        <v>14.4</v>
      </c>
      <c r="E3169" s="3">
        <v>14.4</v>
      </c>
      <c r="F3169" s="3">
        <v>0</v>
      </c>
      <c r="G3169" s="3">
        <v>14.4</v>
      </c>
    </row>
    <row r="3170" spans="1:7" x14ac:dyDescent="0.3">
      <c r="A3170" s="6">
        <v>42417</v>
      </c>
      <c r="B3170" s="3">
        <v>14.9</v>
      </c>
      <c r="C3170" s="3">
        <v>14.9</v>
      </c>
      <c r="D3170" s="3">
        <v>14.9</v>
      </c>
      <c r="E3170" s="3">
        <v>14.9</v>
      </c>
      <c r="F3170" s="3">
        <v>0</v>
      </c>
      <c r="G3170" s="3">
        <v>14.9</v>
      </c>
    </row>
    <row r="3171" spans="1:7" x14ac:dyDescent="0.3">
      <c r="A3171" s="6">
        <v>42418</v>
      </c>
      <c r="B3171" s="3">
        <v>15.7</v>
      </c>
      <c r="C3171" s="3">
        <v>15.7</v>
      </c>
      <c r="D3171" s="3">
        <v>15.7</v>
      </c>
      <c r="E3171" s="3">
        <v>15.7</v>
      </c>
      <c r="F3171" s="3">
        <v>0</v>
      </c>
      <c r="G3171" s="3">
        <v>15.7</v>
      </c>
    </row>
    <row r="3172" spans="1:7" x14ac:dyDescent="0.3">
      <c r="A3172" s="6">
        <v>42419</v>
      </c>
      <c r="B3172" s="3">
        <v>15.8</v>
      </c>
      <c r="C3172" s="3">
        <v>15.8</v>
      </c>
      <c r="D3172" s="3">
        <v>15.8</v>
      </c>
      <c r="E3172" s="3">
        <v>15.8</v>
      </c>
      <c r="F3172" s="3">
        <v>0</v>
      </c>
      <c r="G3172" s="3">
        <v>15.8</v>
      </c>
    </row>
    <row r="3173" spans="1:7" x14ac:dyDescent="0.3">
      <c r="A3173" s="6">
        <v>42422</v>
      </c>
      <c r="B3173" s="3">
        <v>16.45</v>
      </c>
      <c r="C3173" s="3">
        <v>16.45</v>
      </c>
      <c r="D3173" s="3">
        <v>16.45</v>
      </c>
      <c r="E3173" s="3">
        <v>16.45</v>
      </c>
      <c r="F3173" s="3">
        <v>0</v>
      </c>
      <c r="G3173" s="3">
        <v>16.45</v>
      </c>
    </row>
    <row r="3174" spans="1:7" x14ac:dyDescent="0.3">
      <c r="A3174" s="6">
        <v>42423</v>
      </c>
      <c r="B3174" s="3">
        <v>16.2</v>
      </c>
      <c r="C3174" s="3">
        <v>16.2</v>
      </c>
      <c r="D3174" s="3">
        <v>16.2</v>
      </c>
      <c r="E3174" s="3">
        <v>16.2</v>
      </c>
      <c r="F3174" s="3">
        <v>0</v>
      </c>
      <c r="G3174" s="3">
        <v>16.2</v>
      </c>
    </row>
    <row r="3175" spans="1:7" x14ac:dyDescent="0.3">
      <c r="A3175" s="6">
        <v>42424</v>
      </c>
      <c r="B3175" s="3">
        <v>15.81</v>
      </c>
      <c r="C3175" s="3">
        <v>15.81</v>
      </c>
      <c r="D3175" s="3">
        <v>15.81</v>
      </c>
      <c r="E3175" s="3">
        <v>15.81</v>
      </c>
      <c r="F3175" s="3">
        <v>0</v>
      </c>
      <c r="G3175" s="3">
        <v>15.81</v>
      </c>
    </row>
    <row r="3176" spans="1:7" x14ac:dyDescent="0.3">
      <c r="A3176" s="6">
        <v>42425</v>
      </c>
      <c r="B3176" s="3">
        <v>16.05</v>
      </c>
      <c r="C3176" s="3">
        <v>16.05</v>
      </c>
      <c r="D3176" s="3">
        <v>16.05</v>
      </c>
      <c r="E3176" s="3">
        <v>16.05</v>
      </c>
      <c r="F3176" s="3">
        <v>0</v>
      </c>
      <c r="G3176" s="3">
        <v>16.05</v>
      </c>
    </row>
    <row r="3177" spans="1:7" x14ac:dyDescent="0.3">
      <c r="A3177" s="6">
        <v>42426</v>
      </c>
      <c r="B3177" s="3">
        <v>16.350000000000001</v>
      </c>
      <c r="C3177" s="3">
        <v>16.350000000000001</v>
      </c>
      <c r="D3177" s="3">
        <v>16.350000000000001</v>
      </c>
      <c r="E3177" s="3">
        <v>16.350000000000001</v>
      </c>
      <c r="F3177" s="3">
        <v>0</v>
      </c>
      <c r="G3177" s="3">
        <v>16.350000000000001</v>
      </c>
    </row>
    <row r="3178" spans="1:7" x14ac:dyDescent="0.3">
      <c r="A3178" s="6">
        <v>42429</v>
      </c>
      <c r="B3178" s="3">
        <v>16.05</v>
      </c>
      <c r="C3178" s="3">
        <v>16.05</v>
      </c>
      <c r="D3178" s="3">
        <v>16.05</v>
      </c>
      <c r="E3178" s="3">
        <v>16.05</v>
      </c>
      <c r="F3178" s="3">
        <v>0</v>
      </c>
      <c r="G3178" s="3">
        <v>16.05</v>
      </c>
    </row>
    <row r="3179" spans="1:7" x14ac:dyDescent="0.3">
      <c r="A3179" s="6">
        <v>42430</v>
      </c>
      <c r="B3179" s="3">
        <v>14.4</v>
      </c>
      <c r="C3179" s="3">
        <v>14.4</v>
      </c>
      <c r="D3179" s="3">
        <v>14.4</v>
      </c>
      <c r="E3179" s="3">
        <v>14.4</v>
      </c>
      <c r="F3179" s="3">
        <v>0</v>
      </c>
      <c r="G3179" s="3">
        <v>14.4</v>
      </c>
    </row>
    <row r="3180" spans="1:7" x14ac:dyDescent="0.3">
      <c r="A3180" s="6">
        <v>42431</v>
      </c>
      <c r="B3180" s="3">
        <v>14.55</v>
      </c>
      <c r="C3180" s="3">
        <v>14.55</v>
      </c>
      <c r="D3180" s="3">
        <v>14.55</v>
      </c>
      <c r="E3180" s="3">
        <v>14.55</v>
      </c>
      <c r="F3180" s="3">
        <v>0</v>
      </c>
      <c r="G3180" s="3">
        <v>14.55</v>
      </c>
    </row>
    <row r="3181" spans="1:7" x14ac:dyDescent="0.3">
      <c r="A3181" s="6">
        <v>42432</v>
      </c>
      <c r="B3181" s="3">
        <v>14.35</v>
      </c>
      <c r="C3181" s="3">
        <v>14.35</v>
      </c>
      <c r="D3181" s="3">
        <v>14.35</v>
      </c>
      <c r="E3181" s="3">
        <v>14.35</v>
      </c>
      <c r="F3181" s="3">
        <v>0</v>
      </c>
      <c r="G3181" s="3">
        <v>14.35</v>
      </c>
    </row>
    <row r="3182" spans="1:7" x14ac:dyDescent="0.3">
      <c r="A3182" s="6">
        <v>42433</v>
      </c>
      <c r="B3182" s="3">
        <v>14.6</v>
      </c>
      <c r="C3182" s="3">
        <v>14.6</v>
      </c>
      <c r="D3182" s="3">
        <v>14.6</v>
      </c>
      <c r="E3182" s="3">
        <v>14.6</v>
      </c>
      <c r="F3182" s="3">
        <v>0</v>
      </c>
      <c r="G3182" s="3">
        <v>14.6</v>
      </c>
    </row>
    <row r="3183" spans="1:7" x14ac:dyDescent="0.3">
      <c r="A3183" s="6">
        <v>42436</v>
      </c>
      <c r="B3183" s="3">
        <v>15.2</v>
      </c>
      <c r="C3183" s="3">
        <v>15.2</v>
      </c>
      <c r="D3183" s="3">
        <v>15.2</v>
      </c>
      <c r="E3183" s="3">
        <v>15.2</v>
      </c>
      <c r="F3183" s="3">
        <v>0</v>
      </c>
      <c r="G3183" s="3">
        <v>15.2</v>
      </c>
    </row>
    <row r="3184" spans="1:7" x14ac:dyDescent="0.3">
      <c r="A3184" s="6">
        <v>42437</v>
      </c>
      <c r="B3184" s="3">
        <v>15.55</v>
      </c>
      <c r="C3184" s="3">
        <v>15.55</v>
      </c>
      <c r="D3184" s="3">
        <v>15.55</v>
      </c>
      <c r="E3184" s="3">
        <v>15.55</v>
      </c>
      <c r="F3184" s="3">
        <v>0</v>
      </c>
      <c r="G3184" s="3">
        <v>15.55</v>
      </c>
    </row>
    <row r="3185" spans="1:7" x14ac:dyDescent="0.3">
      <c r="A3185" s="6">
        <v>42438</v>
      </c>
      <c r="B3185" s="3">
        <v>15.6</v>
      </c>
      <c r="C3185" s="3">
        <v>15.6</v>
      </c>
      <c r="D3185" s="3">
        <v>15.6</v>
      </c>
      <c r="E3185" s="3">
        <v>15.6</v>
      </c>
      <c r="F3185" s="3">
        <v>0</v>
      </c>
      <c r="G3185" s="3">
        <v>15.6</v>
      </c>
    </row>
    <row r="3186" spans="1:7" x14ac:dyDescent="0.3">
      <c r="A3186" s="6">
        <v>42439</v>
      </c>
      <c r="B3186" s="3">
        <v>15.85</v>
      </c>
      <c r="C3186" s="3">
        <v>15.85</v>
      </c>
      <c r="D3186" s="3">
        <v>15.85</v>
      </c>
      <c r="E3186" s="3">
        <v>15.85</v>
      </c>
      <c r="F3186" s="3">
        <v>0</v>
      </c>
      <c r="G3186" s="3">
        <v>15.85</v>
      </c>
    </row>
    <row r="3187" spans="1:7" x14ac:dyDescent="0.3">
      <c r="A3187" s="6">
        <v>42440</v>
      </c>
      <c r="B3187" s="3">
        <v>16</v>
      </c>
      <c r="C3187" s="3">
        <v>16</v>
      </c>
      <c r="D3187" s="3">
        <v>16</v>
      </c>
      <c r="E3187" s="3">
        <v>16</v>
      </c>
      <c r="F3187" s="3">
        <v>0</v>
      </c>
      <c r="G3187" s="3">
        <v>16</v>
      </c>
    </row>
    <row r="3188" spans="1:7" x14ac:dyDescent="0.3">
      <c r="A3188" s="6">
        <v>42443</v>
      </c>
      <c r="B3188" s="3">
        <v>15.7</v>
      </c>
      <c r="C3188" s="3">
        <v>15.7</v>
      </c>
      <c r="D3188" s="3">
        <v>15.7</v>
      </c>
      <c r="E3188" s="3">
        <v>15.7</v>
      </c>
      <c r="F3188" s="3">
        <v>0</v>
      </c>
      <c r="G3188" s="3">
        <v>15.7</v>
      </c>
    </row>
    <row r="3189" spans="1:7" x14ac:dyDescent="0.3">
      <c r="A3189" s="6">
        <v>42444</v>
      </c>
      <c r="B3189" s="3">
        <v>15.65</v>
      </c>
      <c r="C3189" s="3">
        <v>15.65</v>
      </c>
      <c r="D3189" s="3">
        <v>15.65</v>
      </c>
      <c r="E3189" s="3">
        <v>15.65</v>
      </c>
      <c r="F3189" s="3">
        <v>0</v>
      </c>
      <c r="G3189" s="3">
        <v>15.65</v>
      </c>
    </row>
    <row r="3190" spans="1:7" x14ac:dyDescent="0.3">
      <c r="A3190" s="6">
        <v>42445</v>
      </c>
      <c r="B3190" s="3">
        <v>15.15</v>
      </c>
      <c r="C3190" s="3">
        <v>15.15</v>
      </c>
      <c r="D3190" s="3">
        <v>15.15</v>
      </c>
      <c r="E3190" s="3">
        <v>15.15</v>
      </c>
      <c r="F3190" s="3">
        <v>0</v>
      </c>
      <c r="G3190" s="3">
        <v>15.15</v>
      </c>
    </row>
    <row r="3191" spans="1:7" x14ac:dyDescent="0.3">
      <c r="A3191" s="6">
        <v>42446</v>
      </c>
      <c r="B3191" s="3">
        <v>15.4</v>
      </c>
      <c r="C3191" s="3">
        <v>15.4</v>
      </c>
      <c r="D3191" s="3">
        <v>15.4</v>
      </c>
      <c r="E3191" s="3">
        <v>15.4</v>
      </c>
      <c r="F3191" s="3">
        <v>0</v>
      </c>
      <c r="G3191" s="3">
        <v>15.4</v>
      </c>
    </row>
    <row r="3192" spans="1:7" x14ac:dyDescent="0.3">
      <c r="A3192" s="6">
        <v>42447</v>
      </c>
      <c r="B3192" s="3">
        <v>15.6</v>
      </c>
      <c r="C3192" s="3">
        <v>15.6</v>
      </c>
      <c r="D3192" s="3">
        <v>15.6</v>
      </c>
      <c r="E3192" s="3">
        <v>15.6</v>
      </c>
      <c r="F3192" s="3">
        <v>0</v>
      </c>
      <c r="G3192" s="3">
        <v>15.6</v>
      </c>
    </row>
    <row r="3193" spans="1:7" x14ac:dyDescent="0.3">
      <c r="A3193" s="6">
        <v>42450</v>
      </c>
      <c r="B3193" s="3">
        <v>15.45</v>
      </c>
      <c r="C3193" s="3">
        <v>15.45</v>
      </c>
      <c r="D3193" s="3">
        <v>15.45</v>
      </c>
      <c r="E3193" s="3">
        <v>15.45</v>
      </c>
      <c r="F3193" s="3">
        <v>0</v>
      </c>
      <c r="G3193" s="3">
        <v>15.45</v>
      </c>
    </row>
    <row r="3194" spans="1:7" x14ac:dyDescent="0.3">
      <c r="A3194" s="6">
        <v>42451</v>
      </c>
      <c r="B3194" s="3">
        <v>15.35</v>
      </c>
      <c r="C3194" s="3">
        <v>15.35</v>
      </c>
      <c r="D3194" s="3">
        <v>15.35</v>
      </c>
      <c r="E3194" s="3">
        <v>15.35</v>
      </c>
      <c r="F3194" s="3">
        <v>0</v>
      </c>
      <c r="G3194" s="3">
        <v>15.35</v>
      </c>
    </row>
    <row r="3195" spans="1:7" x14ac:dyDescent="0.3">
      <c r="A3195" s="6">
        <v>42452</v>
      </c>
      <c r="B3195" s="3">
        <v>15.65</v>
      </c>
      <c r="C3195" s="3">
        <v>15.65</v>
      </c>
      <c r="D3195" s="3">
        <v>15.65</v>
      </c>
      <c r="E3195" s="3">
        <v>15.65</v>
      </c>
      <c r="F3195" s="3">
        <v>0</v>
      </c>
      <c r="G3195" s="3">
        <v>15.65</v>
      </c>
    </row>
    <row r="3196" spans="1:7" x14ac:dyDescent="0.3">
      <c r="A3196" s="6">
        <v>42458</v>
      </c>
      <c r="B3196" s="3">
        <v>16.5</v>
      </c>
      <c r="C3196" s="3">
        <v>16.5</v>
      </c>
      <c r="D3196" s="3">
        <v>16.5</v>
      </c>
      <c r="E3196" s="3">
        <v>16.5</v>
      </c>
      <c r="F3196" s="3">
        <v>0</v>
      </c>
      <c r="G3196" s="3">
        <v>16.5</v>
      </c>
    </row>
    <row r="3197" spans="1:7" x14ac:dyDescent="0.3">
      <c r="A3197" s="6">
        <v>42459</v>
      </c>
      <c r="B3197" s="3">
        <v>16.95</v>
      </c>
      <c r="C3197" s="3">
        <v>16.95</v>
      </c>
      <c r="D3197" s="3">
        <v>16.95</v>
      </c>
      <c r="E3197" s="3">
        <v>16.95</v>
      </c>
      <c r="F3197" s="3">
        <v>0</v>
      </c>
      <c r="G3197" s="3">
        <v>16.95</v>
      </c>
    </row>
    <row r="3198" spans="1:7" x14ac:dyDescent="0.3">
      <c r="A3198" s="6">
        <v>42460</v>
      </c>
      <c r="B3198" s="3">
        <v>17</v>
      </c>
      <c r="C3198" s="3">
        <v>17</v>
      </c>
      <c r="D3198" s="3">
        <v>17</v>
      </c>
      <c r="E3198" s="3">
        <v>17</v>
      </c>
      <c r="F3198" s="3">
        <v>0</v>
      </c>
      <c r="G3198" s="3">
        <v>17</v>
      </c>
    </row>
    <row r="3199" spans="1:7" x14ac:dyDescent="0.3">
      <c r="A3199" s="6">
        <v>42461</v>
      </c>
      <c r="B3199" s="3">
        <v>18.079999999999998</v>
      </c>
      <c r="C3199" s="3">
        <v>18.079999999999998</v>
      </c>
      <c r="D3199" s="3">
        <v>18.079999999999998</v>
      </c>
      <c r="E3199" s="3">
        <v>18.079999999999998</v>
      </c>
      <c r="F3199" s="3">
        <v>0</v>
      </c>
      <c r="G3199" s="3">
        <v>18.079999999999998</v>
      </c>
    </row>
    <row r="3200" spans="1:7" x14ac:dyDescent="0.3">
      <c r="A3200" s="6">
        <v>42464</v>
      </c>
      <c r="B3200" s="3">
        <v>18.3</v>
      </c>
      <c r="C3200" s="3">
        <v>18.3</v>
      </c>
      <c r="D3200" s="3">
        <v>18.3</v>
      </c>
      <c r="E3200" s="3">
        <v>18.3</v>
      </c>
      <c r="F3200" s="3">
        <v>0</v>
      </c>
      <c r="G3200" s="3">
        <v>18.3</v>
      </c>
    </row>
    <row r="3201" spans="1:7" x14ac:dyDescent="0.3">
      <c r="A3201" s="6">
        <v>42465</v>
      </c>
      <c r="B3201" s="3">
        <v>17.95</v>
      </c>
      <c r="C3201" s="3">
        <v>17.95</v>
      </c>
      <c r="D3201" s="3">
        <v>17.95</v>
      </c>
      <c r="E3201" s="3">
        <v>17.95</v>
      </c>
      <c r="F3201" s="3">
        <v>0</v>
      </c>
      <c r="G3201" s="3">
        <v>17.95</v>
      </c>
    </row>
    <row r="3202" spans="1:7" x14ac:dyDescent="0.3">
      <c r="A3202" s="6">
        <v>42466</v>
      </c>
      <c r="B3202" s="3">
        <v>17.7</v>
      </c>
      <c r="C3202" s="3">
        <v>17.7</v>
      </c>
      <c r="D3202" s="3">
        <v>17.7</v>
      </c>
      <c r="E3202" s="3">
        <v>17.7</v>
      </c>
      <c r="F3202" s="3">
        <v>0</v>
      </c>
      <c r="G3202" s="3">
        <v>17.7</v>
      </c>
    </row>
    <row r="3203" spans="1:7" x14ac:dyDescent="0.3">
      <c r="A3203" s="6">
        <v>42467</v>
      </c>
      <c r="B3203" s="3">
        <v>17.55</v>
      </c>
      <c r="C3203" s="3">
        <v>17.55</v>
      </c>
      <c r="D3203" s="3">
        <v>17.55</v>
      </c>
      <c r="E3203" s="3">
        <v>17.55</v>
      </c>
      <c r="F3203" s="3">
        <v>0</v>
      </c>
      <c r="G3203" s="3">
        <v>17.55</v>
      </c>
    </row>
    <row r="3204" spans="1:7" x14ac:dyDescent="0.3">
      <c r="A3204" s="6">
        <v>42468</v>
      </c>
      <c r="B3204" s="3">
        <v>17.75</v>
      </c>
      <c r="C3204" s="3">
        <v>17.75</v>
      </c>
      <c r="D3204" s="3">
        <v>17.75</v>
      </c>
      <c r="E3204" s="3">
        <v>17.75</v>
      </c>
      <c r="F3204" s="3">
        <v>0</v>
      </c>
      <c r="G3204" s="3">
        <v>17.75</v>
      </c>
    </row>
    <row r="3205" spans="1:7" x14ac:dyDescent="0.3">
      <c r="A3205" s="6">
        <v>42471</v>
      </c>
      <c r="B3205" s="3">
        <v>18.25</v>
      </c>
      <c r="C3205" s="3">
        <v>18.25</v>
      </c>
      <c r="D3205" s="3">
        <v>18.25</v>
      </c>
      <c r="E3205" s="3">
        <v>18.25</v>
      </c>
      <c r="F3205" s="3">
        <v>0</v>
      </c>
      <c r="G3205" s="3">
        <v>18.25</v>
      </c>
    </row>
    <row r="3206" spans="1:7" x14ac:dyDescent="0.3">
      <c r="A3206" s="6">
        <v>42472</v>
      </c>
      <c r="B3206" s="3">
        <v>18.559999999999999</v>
      </c>
      <c r="C3206" s="3">
        <v>18.559999999999999</v>
      </c>
      <c r="D3206" s="3">
        <v>18.559999999999999</v>
      </c>
      <c r="E3206" s="3">
        <v>18.559999999999999</v>
      </c>
      <c r="F3206" s="3">
        <v>0</v>
      </c>
      <c r="G3206" s="3">
        <v>18.559999999999999</v>
      </c>
    </row>
    <row r="3207" spans="1:7" x14ac:dyDescent="0.3">
      <c r="A3207" s="6">
        <v>42473</v>
      </c>
      <c r="B3207" s="3">
        <v>18.23</v>
      </c>
      <c r="C3207" s="3">
        <v>18.23</v>
      </c>
      <c r="D3207" s="3">
        <v>18.23</v>
      </c>
      <c r="E3207" s="3">
        <v>18.23</v>
      </c>
      <c r="F3207" s="3">
        <v>0</v>
      </c>
      <c r="G3207" s="3">
        <v>18.23</v>
      </c>
    </row>
    <row r="3208" spans="1:7" x14ac:dyDescent="0.3">
      <c r="A3208" s="6">
        <v>42474</v>
      </c>
      <c r="B3208" s="3">
        <v>18.13</v>
      </c>
      <c r="C3208" s="3">
        <v>18.13</v>
      </c>
      <c r="D3208" s="3">
        <v>18.13</v>
      </c>
      <c r="E3208" s="3">
        <v>18.13</v>
      </c>
      <c r="F3208" s="3">
        <v>0</v>
      </c>
      <c r="G3208" s="3">
        <v>18.13</v>
      </c>
    </row>
    <row r="3209" spans="1:7" x14ac:dyDescent="0.3">
      <c r="A3209" s="6">
        <v>42475</v>
      </c>
      <c r="B3209" s="3">
        <v>18.309999999999999</v>
      </c>
      <c r="C3209" s="3">
        <v>18.309999999999999</v>
      </c>
      <c r="D3209" s="3">
        <v>18.309999999999999</v>
      </c>
      <c r="E3209" s="3">
        <v>18.309999999999999</v>
      </c>
      <c r="F3209" s="3">
        <v>0</v>
      </c>
      <c r="G3209" s="3">
        <v>18.309999999999999</v>
      </c>
    </row>
    <row r="3210" spans="1:7" x14ac:dyDescent="0.3">
      <c r="A3210" s="6">
        <v>42478</v>
      </c>
      <c r="B3210" s="3">
        <v>18.13</v>
      </c>
      <c r="C3210" s="3">
        <v>18.13</v>
      </c>
      <c r="D3210" s="3">
        <v>18.13</v>
      </c>
      <c r="E3210" s="3">
        <v>18.13</v>
      </c>
      <c r="F3210" s="3">
        <v>0</v>
      </c>
      <c r="G3210" s="3">
        <v>18.13</v>
      </c>
    </row>
    <row r="3211" spans="1:7" x14ac:dyDescent="0.3">
      <c r="A3211" s="6">
        <v>42479</v>
      </c>
      <c r="B3211" s="3">
        <v>17.8</v>
      </c>
      <c r="C3211" s="3">
        <v>17.8</v>
      </c>
      <c r="D3211" s="3">
        <v>17.8</v>
      </c>
      <c r="E3211" s="3">
        <v>17.8</v>
      </c>
      <c r="F3211" s="3">
        <v>0</v>
      </c>
      <c r="G3211" s="3">
        <v>17.8</v>
      </c>
    </row>
    <row r="3212" spans="1:7" x14ac:dyDescent="0.3">
      <c r="A3212" s="6">
        <v>42480</v>
      </c>
      <c r="B3212" s="3">
        <v>17.8</v>
      </c>
      <c r="C3212" s="3">
        <v>17.8</v>
      </c>
      <c r="D3212" s="3">
        <v>17.8</v>
      </c>
      <c r="E3212" s="3">
        <v>17.8</v>
      </c>
      <c r="F3212" s="3">
        <v>0</v>
      </c>
      <c r="G3212" s="3">
        <v>17.8</v>
      </c>
    </row>
    <row r="3213" spans="1:7" x14ac:dyDescent="0.3">
      <c r="A3213" s="6">
        <v>42481</v>
      </c>
      <c r="B3213" s="3">
        <v>18.28</v>
      </c>
      <c r="C3213" s="3">
        <v>18.28</v>
      </c>
      <c r="D3213" s="3">
        <v>18.28</v>
      </c>
      <c r="E3213" s="3">
        <v>18.28</v>
      </c>
      <c r="F3213" s="3">
        <v>0</v>
      </c>
      <c r="G3213" s="3">
        <v>18.28</v>
      </c>
    </row>
    <row r="3214" spans="1:7" x14ac:dyDescent="0.3">
      <c r="A3214" s="6">
        <v>42482</v>
      </c>
      <c r="B3214" s="3">
        <v>19.25</v>
      </c>
      <c r="C3214" s="3">
        <v>19.25</v>
      </c>
      <c r="D3214" s="3">
        <v>19.25</v>
      </c>
      <c r="E3214" s="3">
        <v>19.25</v>
      </c>
      <c r="F3214" s="3">
        <v>0</v>
      </c>
      <c r="G3214" s="3">
        <v>19.25</v>
      </c>
    </row>
    <row r="3215" spans="1:7" x14ac:dyDescent="0.3">
      <c r="A3215" s="6">
        <v>42485</v>
      </c>
      <c r="B3215" s="3">
        <v>19.399999999999999</v>
      </c>
      <c r="C3215" s="3">
        <v>19.399999999999999</v>
      </c>
      <c r="D3215" s="3">
        <v>19.399999999999999</v>
      </c>
      <c r="E3215" s="3">
        <v>19.399999999999999</v>
      </c>
      <c r="F3215" s="3">
        <v>0</v>
      </c>
      <c r="G3215" s="3">
        <v>19.399999999999999</v>
      </c>
    </row>
    <row r="3216" spans="1:7" x14ac:dyDescent="0.3">
      <c r="A3216" s="6">
        <v>42486</v>
      </c>
      <c r="B3216" s="3">
        <v>19.600000000000001</v>
      </c>
      <c r="C3216" s="3">
        <v>19.600000000000001</v>
      </c>
      <c r="D3216" s="3">
        <v>19.600000000000001</v>
      </c>
      <c r="E3216" s="3">
        <v>19.600000000000001</v>
      </c>
      <c r="F3216" s="3">
        <v>0</v>
      </c>
      <c r="G3216" s="3">
        <v>19.600000000000001</v>
      </c>
    </row>
    <row r="3217" spans="1:7" x14ac:dyDescent="0.3">
      <c r="A3217" s="6">
        <v>42487</v>
      </c>
      <c r="B3217" s="3">
        <v>19.5</v>
      </c>
      <c r="C3217" s="3">
        <v>19.5</v>
      </c>
      <c r="D3217" s="3">
        <v>19.5</v>
      </c>
      <c r="E3217" s="3">
        <v>19.5</v>
      </c>
      <c r="F3217" s="3">
        <v>0</v>
      </c>
      <c r="G3217" s="3">
        <v>19.5</v>
      </c>
    </row>
    <row r="3218" spans="1:7" x14ac:dyDescent="0.3">
      <c r="A3218" s="6">
        <v>42488</v>
      </c>
      <c r="B3218" s="3">
        <v>19.2</v>
      </c>
      <c r="C3218" s="3">
        <v>19.2</v>
      </c>
      <c r="D3218" s="3">
        <v>19.2</v>
      </c>
      <c r="E3218" s="3">
        <v>19.2</v>
      </c>
      <c r="F3218" s="3">
        <v>0</v>
      </c>
      <c r="G3218" s="3">
        <v>19.2</v>
      </c>
    </row>
    <row r="3219" spans="1:7" x14ac:dyDescent="0.3">
      <c r="A3219" s="6">
        <v>42489</v>
      </c>
      <c r="B3219" s="3">
        <v>19.350000000000001</v>
      </c>
      <c r="C3219" s="3">
        <v>19.350000000000001</v>
      </c>
      <c r="D3219" s="3">
        <v>19.350000000000001</v>
      </c>
      <c r="E3219" s="3">
        <v>19.350000000000001</v>
      </c>
      <c r="F3219" s="3">
        <v>0</v>
      </c>
      <c r="G3219" s="3">
        <v>19.350000000000001</v>
      </c>
    </row>
    <row r="3220" spans="1:7" x14ac:dyDescent="0.3">
      <c r="A3220" s="6">
        <v>42492</v>
      </c>
      <c r="B3220" s="3">
        <v>20.85</v>
      </c>
      <c r="C3220" s="3">
        <v>20.85</v>
      </c>
      <c r="D3220" s="3">
        <v>20.85</v>
      </c>
      <c r="E3220" s="3">
        <v>20.85</v>
      </c>
      <c r="F3220" s="3">
        <v>0</v>
      </c>
      <c r="G3220" s="3">
        <v>20.85</v>
      </c>
    </row>
    <row r="3221" spans="1:7" x14ac:dyDescent="0.3">
      <c r="A3221" s="6">
        <v>42493</v>
      </c>
      <c r="B3221" s="3">
        <v>20.9</v>
      </c>
      <c r="C3221" s="3">
        <v>20.9</v>
      </c>
      <c r="D3221" s="3">
        <v>20.9</v>
      </c>
      <c r="E3221" s="3">
        <v>20.9</v>
      </c>
      <c r="F3221" s="3">
        <v>0</v>
      </c>
      <c r="G3221" s="3">
        <v>20.9</v>
      </c>
    </row>
    <row r="3222" spans="1:7" x14ac:dyDescent="0.3">
      <c r="A3222" s="6">
        <v>42494</v>
      </c>
      <c r="B3222" s="3">
        <v>21.45</v>
      </c>
      <c r="C3222" s="3">
        <v>21.45</v>
      </c>
      <c r="D3222" s="3">
        <v>21.45</v>
      </c>
      <c r="E3222" s="3">
        <v>21.45</v>
      </c>
      <c r="F3222" s="3">
        <v>0</v>
      </c>
      <c r="G3222" s="3">
        <v>21.45</v>
      </c>
    </row>
    <row r="3223" spans="1:7" x14ac:dyDescent="0.3">
      <c r="A3223" s="6">
        <v>42496</v>
      </c>
      <c r="B3223" s="3">
        <v>21.65</v>
      </c>
      <c r="C3223" s="3">
        <v>21.65</v>
      </c>
      <c r="D3223" s="3">
        <v>21.65</v>
      </c>
      <c r="E3223" s="3">
        <v>21.65</v>
      </c>
      <c r="F3223" s="3">
        <v>0</v>
      </c>
      <c r="G3223" s="3">
        <v>21.65</v>
      </c>
    </row>
    <row r="3224" spans="1:7" x14ac:dyDescent="0.3">
      <c r="A3224" s="6">
        <v>42499</v>
      </c>
      <c r="B3224" s="3">
        <v>21.7</v>
      </c>
      <c r="C3224" s="3">
        <v>21.7</v>
      </c>
      <c r="D3224" s="3">
        <v>21.7</v>
      </c>
      <c r="E3224" s="3">
        <v>21.7</v>
      </c>
      <c r="F3224" s="3">
        <v>0</v>
      </c>
      <c r="G3224" s="3">
        <v>21.7</v>
      </c>
    </row>
    <row r="3225" spans="1:7" x14ac:dyDescent="0.3">
      <c r="A3225" s="6">
        <v>42500</v>
      </c>
      <c r="B3225" s="3">
        <v>21.9</v>
      </c>
      <c r="C3225" s="3">
        <v>21.9</v>
      </c>
      <c r="D3225" s="3">
        <v>21.9</v>
      </c>
      <c r="E3225" s="3">
        <v>21.9</v>
      </c>
      <c r="F3225" s="3">
        <v>0</v>
      </c>
      <c r="G3225" s="3">
        <v>21.9</v>
      </c>
    </row>
    <row r="3226" spans="1:7" x14ac:dyDescent="0.3">
      <c r="A3226" s="6">
        <v>42501</v>
      </c>
      <c r="B3226" s="3">
        <v>22.12</v>
      </c>
      <c r="C3226" s="3">
        <v>22.12</v>
      </c>
      <c r="D3226" s="3">
        <v>22.12</v>
      </c>
      <c r="E3226" s="3">
        <v>22.12</v>
      </c>
      <c r="F3226" s="3">
        <v>0</v>
      </c>
      <c r="G3226" s="3">
        <v>22.12</v>
      </c>
    </row>
    <row r="3227" spans="1:7" x14ac:dyDescent="0.3">
      <c r="A3227" s="6">
        <v>42502</v>
      </c>
      <c r="B3227" s="3">
        <v>22</v>
      </c>
      <c r="C3227" s="3">
        <v>22</v>
      </c>
      <c r="D3227" s="3">
        <v>22</v>
      </c>
      <c r="E3227" s="3">
        <v>22</v>
      </c>
      <c r="F3227" s="3">
        <v>0</v>
      </c>
      <c r="G3227" s="3">
        <v>22</v>
      </c>
    </row>
    <row r="3228" spans="1:7" x14ac:dyDescent="0.3">
      <c r="A3228" s="6">
        <v>42503</v>
      </c>
      <c r="B3228" s="3">
        <v>21.6</v>
      </c>
      <c r="C3228" s="3">
        <v>21.6</v>
      </c>
      <c r="D3228" s="3">
        <v>21.6</v>
      </c>
      <c r="E3228" s="3">
        <v>21.6</v>
      </c>
      <c r="F3228" s="3">
        <v>0</v>
      </c>
      <c r="G3228" s="3">
        <v>21.6</v>
      </c>
    </row>
    <row r="3229" spans="1:7" x14ac:dyDescent="0.3">
      <c r="A3229" s="6">
        <v>42508</v>
      </c>
      <c r="B3229" s="3">
        <v>22.6</v>
      </c>
      <c r="C3229" s="3">
        <v>22.6</v>
      </c>
      <c r="D3229" s="3">
        <v>22.6</v>
      </c>
      <c r="E3229" s="3">
        <v>22.6</v>
      </c>
      <c r="F3229" s="3">
        <v>0</v>
      </c>
      <c r="G3229" s="3">
        <v>22.6</v>
      </c>
    </row>
    <row r="3230" spans="1:7" x14ac:dyDescent="0.3">
      <c r="A3230" s="6">
        <v>42509</v>
      </c>
      <c r="B3230" s="3">
        <v>22.7</v>
      </c>
      <c r="C3230" s="3">
        <v>22.7</v>
      </c>
      <c r="D3230" s="3">
        <v>22.7</v>
      </c>
      <c r="E3230" s="3">
        <v>22.7</v>
      </c>
      <c r="F3230" s="3">
        <v>0</v>
      </c>
      <c r="G3230" s="3">
        <v>22.7</v>
      </c>
    </row>
    <row r="3231" spans="1:7" x14ac:dyDescent="0.3">
      <c r="A3231" s="6">
        <v>42510</v>
      </c>
      <c r="B3231" s="3">
        <v>22.75</v>
      </c>
      <c r="C3231" s="3">
        <v>22.75</v>
      </c>
      <c r="D3231" s="3">
        <v>22.75</v>
      </c>
      <c r="E3231" s="3">
        <v>22.75</v>
      </c>
      <c r="F3231" s="3">
        <v>0</v>
      </c>
      <c r="G3231" s="3">
        <v>22.75</v>
      </c>
    </row>
    <row r="3232" spans="1:7" x14ac:dyDescent="0.3">
      <c r="A3232" s="6">
        <v>42513</v>
      </c>
      <c r="B3232" s="3">
        <v>22.88</v>
      </c>
      <c r="C3232" s="3">
        <v>22.88</v>
      </c>
      <c r="D3232" s="3">
        <v>22.88</v>
      </c>
      <c r="E3232" s="3">
        <v>22.88</v>
      </c>
      <c r="F3232" s="3">
        <v>0</v>
      </c>
      <c r="G3232" s="3">
        <v>22.88</v>
      </c>
    </row>
    <row r="3233" spans="1:7" x14ac:dyDescent="0.3">
      <c r="A3233" s="6">
        <v>42514</v>
      </c>
      <c r="B3233" s="3">
        <v>23.48</v>
      </c>
      <c r="C3233" s="3">
        <v>23.48</v>
      </c>
      <c r="D3233" s="3">
        <v>23.48</v>
      </c>
      <c r="E3233" s="3">
        <v>23.48</v>
      </c>
      <c r="F3233" s="3">
        <v>0</v>
      </c>
      <c r="G3233" s="3">
        <v>23.48</v>
      </c>
    </row>
    <row r="3234" spans="1:7" x14ac:dyDescent="0.3">
      <c r="A3234" s="6">
        <v>42515</v>
      </c>
      <c r="B3234" s="3">
        <v>23.8</v>
      </c>
      <c r="C3234" s="3">
        <v>23.8</v>
      </c>
      <c r="D3234" s="3">
        <v>23.8</v>
      </c>
      <c r="E3234" s="3">
        <v>23.8</v>
      </c>
      <c r="F3234" s="3">
        <v>0</v>
      </c>
      <c r="G3234" s="3">
        <v>23.8</v>
      </c>
    </row>
    <row r="3235" spans="1:7" x14ac:dyDescent="0.3">
      <c r="A3235" s="6">
        <v>42516</v>
      </c>
      <c r="B3235" s="3">
        <v>23.8</v>
      </c>
      <c r="C3235" s="3">
        <v>23.8</v>
      </c>
      <c r="D3235" s="3">
        <v>23.8</v>
      </c>
      <c r="E3235" s="3">
        <v>23.8</v>
      </c>
      <c r="F3235" s="3">
        <v>0</v>
      </c>
      <c r="G3235" s="3">
        <v>23.8</v>
      </c>
    </row>
    <row r="3236" spans="1:7" x14ac:dyDescent="0.3">
      <c r="A3236" s="6">
        <v>42517</v>
      </c>
      <c r="B3236" s="3">
        <v>23.75</v>
      </c>
      <c r="C3236" s="3">
        <v>23.75</v>
      </c>
      <c r="D3236" s="3">
        <v>23.75</v>
      </c>
      <c r="E3236" s="3">
        <v>23.75</v>
      </c>
      <c r="F3236" s="3">
        <v>0</v>
      </c>
      <c r="G3236" s="3">
        <v>23.75</v>
      </c>
    </row>
    <row r="3237" spans="1:7" x14ac:dyDescent="0.3">
      <c r="A3237" s="6">
        <v>42520</v>
      </c>
      <c r="B3237" s="3">
        <v>22</v>
      </c>
      <c r="C3237" s="3">
        <v>22</v>
      </c>
      <c r="D3237" s="3">
        <v>22</v>
      </c>
      <c r="E3237" s="3">
        <v>22</v>
      </c>
      <c r="F3237" s="3">
        <v>0</v>
      </c>
      <c r="G3237" s="3">
        <v>22</v>
      </c>
    </row>
    <row r="3238" spans="1:7" x14ac:dyDescent="0.3">
      <c r="A3238" s="6">
        <v>42521</v>
      </c>
      <c r="B3238" s="3">
        <v>22.85</v>
      </c>
      <c r="C3238" s="3">
        <v>22.85</v>
      </c>
      <c r="D3238" s="3">
        <v>22.85</v>
      </c>
      <c r="E3238" s="3">
        <v>22.85</v>
      </c>
      <c r="F3238" s="3">
        <v>0</v>
      </c>
      <c r="G3238" s="3">
        <v>22.85</v>
      </c>
    </row>
    <row r="3239" spans="1:7" x14ac:dyDescent="0.3">
      <c r="A3239" s="6">
        <v>42522</v>
      </c>
      <c r="B3239" s="3">
        <v>23</v>
      </c>
      <c r="C3239" s="3">
        <v>23</v>
      </c>
      <c r="D3239" s="3">
        <v>23</v>
      </c>
      <c r="E3239" s="3">
        <v>23</v>
      </c>
      <c r="F3239" s="3">
        <v>0</v>
      </c>
      <c r="G3239" s="3">
        <v>23</v>
      </c>
    </row>
    <row r="3240" spans="1:7" x14ac:dyDescent="0.3">
      <c r="A3240" s="6">
        <v>42523</v>
      </c>
      <c r="B3240" s="3">
        <v>23.35</v>
      </c>
      <c r="C3240" s="3">
        <v>23.35</v>
      </c>
      <c r="D3240" s="3">
        <v>23.35</v>
      </c>
      <c r="E3240" s="3">
        <v>23.35</v>
      </c>
      <c r="F3240" s="3">
        <v>0</v>
      </c>
      <c r="G3240" s="3">
        <v>23.35</v>
      </c>
    </row>
    <row r="3241" spans="1:7" x14ac:dyDescent="0.3">
      <c r="A3241" s="6">
        <v>42524</v>
      </c>
      <c r="B3241" s="3">
        <v>24</v>
      </c>
      <c r="C3241" s="3">
        <v>24</v>
      </c>
      <c r="D3241" s="3">
        <v>24</v>
      </c>
      <c r="E3241" s="3">
        <v>24</v>
      </c>
      <c r="F3241" s="3">
        <v>0</v>
      </c>
      <c r="G3241" s="3">
        <v>24</v>
      </c>
    </row>
    <row r="3242" spans="1:7" x14ac:dyDescent="0.3">
      <c r="A3242" s="6">
        <v>42527</v>
      </c>
      <c r="B3242" s="3">
        <v>25.14</v>
      </c>
      <c r="C3242" s="3">
        <v>25.14</v>
      </c>
      <c r="D3242" s="3">
        <v>25.14</v>
      </c>
      <c r="E3242" s="3">
        <v>25.14</v>
      </c>
      <c r="F3242" s="3">
        <v>0</v>
      </c>
      <c r="G3242" s="3">
        <v>25.14</v>
      </c>
    </row>
    <row r="3243" spans="1:7" x14ac:dyDescent="0.3">
      <c r="A3243" s="6">
        <v>42528</v>
      </c>
      <c r="B3243" s="3">
        <v>24.85</v>
      </c>
      <c r="C3243" s="3">
        <v>24.85</v>
      </c>
      <c r="D3243" s="3">
        <v>24.85</v>
      </c>
      <c r="E3243" s="3">
        <v>24.85</v>
      </c>
      <c r="F3243" s="3">
        <v>0</v>
      </c>
      <c r="G3243" s="3">
        <v>24.85</v>
      </c>
    </row>
    <row r="3244" spans="1:7" x14ac:dyDescent="0.3">
      <c r="A3244" s="6">
        <v>42529</v>
      </c>
      <c r="B3244" s="3">
        <v>25</v>
      </c>
      <c r="C3244" s="3">
        <v>25</v>
      </c>
      <c r="D3244" s="3">
        <v>25</v>
      </c>
      <c r="E3244" s="3">
        <v>25</v>
      </c>
      <c r="F3244" s="3">
        <v>0</v>
      </c>
      <c r="G3244" s="3">
        <v>25</v>
      </c>
    </row>
    <row r="3245" spans="1:7" x14ac:dyDescent="0.3">
      <c r="A3245" s="6">
        <v>42530</v>
      </c>
      <c r="B3245" s="3">
        <v>24.45</v>
      </c>
      <c r="C3245" s="3">
        <v>24.45</v>
      </c>
      <c r="D3245" s="3">
        <v>24.45</v>
      </c>
      <c r="E3245" s="3">
        <v>24.45</v>
      </c>
      <c r="F3245" s="3">
        <v>0</v>
      </c>
      <c r="G3245" s="3">
        <v>24.45</v>
      </c>
    </row>
    <row r="3246" spans="1:7" x14ac:dyDescent="0.3">
      <c r="A3246" s="6">
        <v>42531</v>
      </c>
      <c r="B3246" s="3">
        <v>24.34</v>
      </c>
      <c r="C3246" s="3">
        <v>24.34</v>
      </c>
      <c r="D3246" s="3">
        <v>24.34</v>
      </c>
      <c r="E3246" s="3">
        <v>24.34</v>
      </c>
      <c r="F3246" s="3">
        <v>0</v>
      </c>
      <c r="G3246" s="3">
        <v>24.34</v>
      </c>
    </row>
    <row r="3247" spans="1:7" x14ac:dyDescent="0.3">
      <c r="A3247" s="6">
        <v>42534</v>
      </c>
      <c r="B3247" s="3">
        <v>24.97</v>
      </c>
      <c r="C3247" s="3">
        <v>24.97</v>
      </c>
      <c r="D3247" s="3">
        <v>24.97</v>
      </c>
      <c r="E3247" s="3">
        <v>24.97</v>
      </c>
      <c r="F3247" s="3">
        <v>0</v>
      </c>
      <c r="G3247" s="3">
        <v>24.97</v>
      </c>
    </row>
    <row r="3248" spans="1:7" x14ac:dyDescent="0.3">
      <c r="A3248" s="6">
        <v>42535</v>
      </c>
      <c r="B3248" s="3">
        <v>25.5</v>
      </c>
      <c r="C3248" s="3">
        <v>25.5</v>
      </c>
      <c r="D3248" s="3">
        <v>25.5</v>
      </c>
      <c r="E3248" s="3">
        <v>25.5</v>
      </c>
      <c r="F3248" s="3">
        <v>0</v>
      </c>
      <c r="G3248" s="3">
        <v>25.5</v>
      </c>
    </row>
    <row r="3249" spans="1:7" x14ac:dyDescent="0.3">
      <c r="A3249" s="6">
        <v>42536</v>
      </c>
      <c r="B3249" s="3">
        <v>25.75</v>
      </c>
      <c r="C3249" s="3">
        <v>25.75</v>
      </c>
      <c r="D3249" s="3">
        <v>25.75</v>
      </c>
      <c r="E3249" s="3">
        <v>25.75</v>
      </c>
      <c r="F3249" s="3">
        <v>0</v>
      </c>
      <c r="G3249" s="3">
        <v>25.75</v>
      </c>
    </row>
    <row r="3250" spans="1:7" x14ac:dyDescent="0.3">
      <c r="A3250" s="6">
        <v>42537</v>
      </c>
      <c r="B3250" s="3">
        <v>25.88</v>
      </c>
      <c r="C3250" s="3">
        <v>25.88</v>
      </c>
      <c r="D3250" s="3">
        <v>25.88</v>
      </c>
      <c r="E3250" s="3">
        <v>25.88</v>
      </c>
      <c r="F3250" s="3">
        <v>0</v>
      </c>
      <c r="G3250" s="3">
        <v>25.88</v>
      </c>
    </row>
    <row r="3251" spans="1:7" x14ac:dyDescent="0.3">
      <c r="A3251" s="6">
        <v>42538</v>
      </c>
      <c r="B3251" s="3">
        <v>25.4</v>
      </c>
      <c r="C3251" s="3">
        <v>25.4</v>
      </c>
      <c r="D3251" s="3">
        <v>25.4</v>
      </c>
      <c r="E3251" s="3">
        <v>25.4</v>
      </c>
      <c r="F3251" s="3">
        <v>0</v>
      </c>
      <c r="G3251" s="3">
        <v>25.4</v>
      </c>
    </row>
    <row r="3252" spans="1:7" x14ac:dyDescent="0.3">
      <c r="A3252" s="6">
        <v>42541</v>
      </c>
      <c r="B3252" s="3">
        <v>25.2</v>
      </c>
      <c r="C3252" s="3">
        <v>25.2</v>
      </c>
      <c r="D3252" s="3">
        <v>25.2</v>
      </c>
      <c r="E3252" s="3">
        <v>25.2</v>
      </c>
      <c r="F3252" s="3">
        <v>0</v>
      </c>
      <c r="G3252" s="3">
        <v>25.2</v>
      </c>
    </row>
    <row r="3253" spans="1:7" x14ac:dyDescent="0.3">
      <c r="A3253" s="6">
        <v>42542</v>
      </c>
      <c r="B3253" s="3">
        <v>24.1</v>
      </c>
      <c r="C3253" s="3">
        <v>24.1</v>
      </c>
      <c r="D3253" s="3">
        <v>24.1</v>
      </c>
      <c r="E3253" s="3">
        <v>24.1</v>
      </c>
      <c r="F3253" s="3">
        <v>0</v>
      </c>
      <c r="G3253" s="3">
        <v>24.1</v>
      </c>
    </row>
    <row r="3254" spans="1:7" x14ac:dyDescent="0.3">
      <c r="A3254" s="6">
        <v>42543</v>
      </c>
      <c r="B3254" s="3">
        <v>24.4</v>
      </c>
      <c r="C3254" s="3">
        <v>24.4</v>
      </c>
      <c r="D3254" s="3">
        <v>24.4</v>
      </c>
      <c r="E3254" s="3">
        <v>24.4</v>
      </c>
      <c r="F3254" s="3">
        <v>0</v>
      </c>
      <c r="G3254" s="3">
        <v>24.4</v>
      </c>
    </row>
    <row r="3255" spans="1:7" x14ac:dyDescent="0.3">
      <c r="A3255" s="6">
        <v>42544</v>
      </c>
      <c r="B3255" s="3">
        <v>24.35</v>
      </c>
      <c r="C3255" s="3">
        <v>24.35</v>
      </c>
      <c r="D3255" s="3">
        <v>24.35</v>
      </c>
      <c r="E3255" s="3">
        <v>24.35</v>
      </c>
      <c r="F3255" s="3">
        <v>0</v>
      </c>
      <c r="G3255" s="3">
        <v>24.35</v>
      </c>
    </row>
    <row r="3256" spans="1:7" x14ac:dyDescent="0.3">
      <c r="A3256" s="6">
        <v>42545</v>
      </c>
      <c r="B3256" s="3">
        <v>23.48</v>
      </c>
      <c r="C3256" s="3">
        <v>23.48</v>
      </c>
      <c r="D3256" s="3">
        <v>23.48</v>
      </c>
      <c r="E3256" s="3">
        <v>23.48</v>
      </c>
      <c r="F3256" s="3">
        <v>0</v>
      </c>
      <c r="G3256" s="3">
        <v>23.48</v>
      </c>
    </row>
    <row r="3257" spans="1:7" x14ac:dyDescent="0.3">
      <c r="A3257" s="6">
        <v>42548</v>
      </c>
      <c r="B3257" s="3">
        <v>22.8</v>
      </c>
      <c r="C3257" s="3">
        <v>22.8</v>
      </c>
      <c r="D3257" s="3">
        <v>22.8</v>
      </c>
      <c r="E3257" s="3">
        <v>22.8</v>
      </c>
      <c r="F3257" s="3">
        <v>0</v>
      </c>
      <c r="G3257" s="3">
        <v>22.8</v>
      </c>
    </row>
    <row r="3258" spans="1:7" x14ac:dyDescent="0.3">
      <c r="A3258" s="6">
        <v>42549</v>
      </c>
      <c r="B3258" s="3">
        <v>23</v>
      </c>
      <c r="C3258" s="3">
        <v>23</v>
      </c>
      <c r="D3258" s="3">
        <v>23</v>
      </c>
      <c r="E3258" s="3">
        <v>23</v>
      </c>
      <c r="F3258" s="3">
        <v>0</v>
      </c>
      <c r="G3258" s="3">
        <v>23</v>
      </c>
    </row>
    <row r="3259" spans="1:7" x14ac:dyDescent="0.3">
      <c r="A3259" s="6">
        <v>42550</v>
      </c>
      <c r="B3259" s="3">
        <v>23.2</v>
      </c>
      <c r="C3259" s="3">
        <v>23.2</v>
      </c>
      <c r="D3259" s="3">
        <v>23.2</v>
      </c>
      <c r="E3259" s="3">
        <v>23.2</v>
      </c>
      <c r="F3259" s="3">
        <v>0</v>
      </c>
      <c r="G3259" s="3">
        <v>23.2</v>
      </c>
    </row>
    <row r="3260" spans="1:7" x14ac:dyDescent="0.3">
      <c r="A3260" s="6">
        <v>42551</v>
      </c>
      <c r="B3260" s="3">
        <v>23.6</v>
      </c>
      <c r="C3260" s="3">
        <v>23.6</v>
      </c>
      <c r="D3260" s="3">
        <v>23.6</v>
      </c>
      <c r="E3260" s="3">
        <v>23.6</v>
      </c>
      <c r="F3260" s="3">
        <v>0</v>
      </c>
      <c r="G3260" s="3">
        <v>23.6</v>
      </c>
    </row>
    <row r="3261" spans="1:7" x14ac:dyDescent="0.3">
      <c r="A3261" s="6">
        <v>42552</v>
      </c>
      <c r="B3261" s="3">
        <v>27.08</v>
      </c>
      <c r="C3261" s="3">
        <v>27.08</v>
      </c>
      <c r="D3261" s="3">
        <v>27.08</v>
      </c>
      <c r="E3261" s="3">
        <v>27.08</v>
      </c>
      <c r="F3261" s="3">
        <v>0</v>
      </c>
      <c r="G3261" s="3">
        <v>27.08</v>
      </c>
    </row>
    <row r="3262" spans="1:7" x14ac:dyDescent="0.3">
      <c r="A3262" s="6">
        <v>42555</v>
      </c>
      <c r="B3262" s="3">
        <v>27.3</v>
      </c>
      <c r="C3262" s="3">
        <v>27.3</v>
      </c>
      <c r="D3262" s="3">
        <v>27.3</v>
      </c>
      <c r="E3262" s="3">
        <v>27.3</v>
      </c>
      <c r="F3262" s="3">
        <v>0</v>
      </c>
      <c r="G3262" s="3">
        <v>27.3</v>
      </c>
    </row>
    <row r="3263" spans="1:7" x14ac:dyDescent="0.3">
      <c r="A3263" s="6">
        <v>42556</v>
      </c>
      <c r="B3263" s="3">
        <v>27.2</v>
      </c>
      <c r="C3263" s="3">
        <v>27.2</v>
      </c>
      <c r="D3263" s="3">
        <v>27.2</v>
      </c>
      <c r="E3263" s="3">
        <v>27.2</v>
      </c>
      <c r="F3263" s="3">
        <v>0</v>
      </c>
      <c r="G3263" s="3">
        <v>27.2</v>
      </c>
    </row>
    <row r="3264" spans="1:7" x14ac:dyDescent="0.3">
      <c r="A3264" s="6">
        <v>42557</v>
      </c>
      <c r="B3264" s="3">
        <v>26.78</v>
      </c>
      <c r="C3264" s="3">
        <v>26.78</v>
      </c>
      <c r="D3264" s="3">
        <v>26.78</v>
      </c>
      <c r="E3264" s="3">
        <v>26.78</v>
      </c>
      <c r="F3264" s="3">
        <v>0</v>
      </c>
      <c r="G3264" s="3">
        <v>26.78</v>
      </c>
    </row>
    <row r="3265" spans="1:7" x14ac:dyDescent="0.3">
      <c r="A3265" s="6">
        <v>42558</v>
      </c>
      <c r="B3265" s="3">
        <v>26.82</v>
      </c>
      <c r="C3265" s="3">
        <v>26.82</v>
      </c>
      <c r="D3265" s="3">
        <v>26.82</v>
      </c>
      <c r="E3265" s="3">
        <v>26.82</v>
      </c>
      <c r="F3265" s="3">
        <v>0</v>
      </c>
      <c r="G3265" s="3">
        <v>26.82</v>
      </c>
    </row>
    <row r="3266" spans="1:7" x14ac:dyDescent="0.3">
      <c r="A3266" s="6">
        <v>42559</v>
      </c>
      <c r="B3266" s="3">
        <v>26.7</v>
      </c>
      <c r="C3266" s="3">
        <v>26.7</v>
      </c>
      <c r="D3266" s="3">
        <v>26.7</v>
      </c>
      <c r="E3266" s="3">
        <v>26.7</v>
      </c>
      <c r="F3266" s="3">
        <v>0</v>
      </c>
      <c r="G3266" s="3">
        <v>26.7</v>
      </c>
    </row>
    <row r="3267" spans="1:7" x14ac:dyDescent="0.3">
      <c r="A3267" s="6">
        <v>42562</v>
      </c>
      <c r="B3267" s="3">
        <v>27.28</v>
      </c>
      <c r="C3267" s="3">
        <v>27.28</v>
      </c>
      <c r="D3267" s="3">
        <v>27.28</v>
      </c>
      <c r="E3267" s="3">
        <v>27.28</v>
      </c>
      <c r="F3267" s="3">
        <v>0</v>
      </c>
      <c r="G3267" s="3">
        <v>27.28</v>
      </c>
    </row>
    <row r="3268" spans="1:7" x14ac:dyDescent="0.3">
      <c r="A3268" s="6">
        <v>42563</v>
      </c>
      <c r="B3268" s="3">
        <v>27.35</v>
      </c>
      <c r="C3268" s="3">
        <v>27.35</v>
      </c>
      <c r="D3268" s="3">
        <v>27.35</v>
      </c>
      <c r="E3268" s="3">
        <v>27.35</v>
      </c>
      <c r="F3268" s="3">
        <v>0</v>
      </c>
      <c r="G3268" s="3">
        <v>27.35</v>
      </c>
    </row>
    <row r="3269" spans="1:7" x14ac:dyDescent="0.3">
      <c r="A3269" s="6">
        <v>42564</v>
      </c>
      <c r="B3269" s="3">
        <v>27.45</v>
      </c>
      <c r="C3269" s="3">
        <v>27.45</v>
      </c>
      <c r="D3269" s="3">
        <v>27.45</v>
      </c>
      <c r="E3269" s="3">
        <v>27.45</v>
      </c>
      <c r="F3269" s="3">
        <v>0</v>
      </c>
      <c r="G3269" s="3">
        <v>27.45</v>
      </c>
    </row>
    <row r="3270" spans="1:7" x14ac:dyDescent="0.3">
      <c r="A3270" s="6">
        <v>42565</v>
      </c>
      <c r="B3270" s="3">
        <v>27.21</v>
      </c>
      <c r="C3270" s="3">
        <v>27.21</v>
      </c>
      <c r="D3270" s="3">
        <v>27.21</v>
      </c>
      <c r="E3270" s="3">
        <v>27.21</v>
      </c>
      <c r="F3270" s="3">
        <v>0</v>
      </c>
      <c r="G3270" s="3">
        <v>27.21</v>
      </c>
    </row>
    <row r="3271" spans="1:7" x14ac:dyDescent="0.3">
      <c r="A3271" s="6">
        <v>42566</v>
      </c>
      <c r="B3271" s="3">
        <v>27.33</v>
      </c>
      <c r="C3271" s="3">
        <v>27.33</v>
      </c>
      <c r="D3271" s="3">
        <v>27.33</v>
      </c>
      <c r="E3271" s="3">
        <v>27.33</v>
      </c>
      <c r="F3271" s="3">
        <v>0</v>
      </c>
      <c r="G3271" s="3">
        <v>27.33</v>
      </c>
    </row>
    <row r="3272" spans="1:7" x14ac:dyDescent="0.3">
      <c r="A3272" s="6">
        <v>42569</v>
      </c>
      <c r="B3272" s="3">
        <v>27.85</v>
      </c>
      <c r="C3272" s="3">
        <v>27.85</v>
      </c>
      <c r="D3272" s="3">
        <v>27.85</v>
      </c>
      <c r="E3272" s="3">
        <v>27.85</v>
      </c>
      <c r="F3272" s="3">
        <v>0</v>
      </c>
      <c r="G3272" s="3">
        <v>27.85</v>
      </c>
    </row>
    <row r="3273" spans="1:7" x14ac:dyDescent="0.3">
      <c r="A3273" s="6">
        <v>42570</v>
      </c>
      <c r="B3273" s="3">
        <v>27.9</v>
      </c>
      <c r="C3273" s="3">
        <v>27.9</v>
      </c>
      <c r="D3273" s="3">
        <v>27.9</v>
      </c>
      <c r="E3273" s="3">
        <v>27.9</v>
      </c>
      <c r="F3273" s="3">
        <v>0</v>
      </c>
      <c r="G3273" s="3">
        <v>27.9</v>
      </c>
    </row>
    <row r="3274" spans="1:7" x14ac:dyDescent="0.3">
      <c r="A3274" s="6">
        <v>42571</v>
      </c>
      <c r="B3274" s="3">
        <v>27.8</v>
      </c>
      <c r="C3274" s="3">
        <v>27.8</v>
      </c>
      <c r="D3274" s="3">
        <v>27.8</v>
      </c>
      <c r="E3274" s="3">
        <v>27.8</v>
      </c>
      <c r="F3274" s="3">
        <v>0</v>
      </c>
      <c r="G3274" s="3">
        <v>27.8</v>
      </c>
    </row>
    <row r="3275" spans="1:7" x14ac:dyDescent="0.3">
      <c r="A3275" s="6">
        <v>42572</v>
      </c>
      <c r="B3275" s="3">
        <v>27.75</v>
      </c>
      <c r="C3275" s="3">
        <v>27.75</v>
      </c>
      <c r="D3275" s="3">
        <v>27.75</v>
      </c>
      <c r="E3275" s="3">
        <v>27.75</v>
      </c>
      <c r="F3275" s="3">
        <v>0</v>
      </c>
      <c r="G3275" s="3">
        <v>27.75</v>
      </c>
    </row>
    <row r="3276" spans="1:7" x14ac:dyDescent="0.3">
      <c r="A3276" s="6">
        <v>42573</v>
      </c>
      <c r="B3276" s="3">
        <v>27.6</v>
      </c>
      <c r="C3276" s="3">
        <v>27.6</v>
      </c>
      <c r="D3276" s="3">
        <v>27.6</v>
      </c>
      <c r="E3276" s="3">
        <v>27.6</v>
      </c>
      <c r="F3276" s="3">
        <v>0</v>
      </c>
      <c r="G3276" s="3">
        <v>27.6</v>
      </c>
    </row>
    <row r="3277" spans="1:7" x14ac:dyDescent="0.3">
      <c r="A3277" s="6">
        <v>42576</v>
      </c>
      <c r="B3277" s="3">
        <v>27.1</v>
      </c>
      <c r="C3277" s="3">
        <v>27.1</v>
      </c>
      <c r="D3277" s="3">
        <v>27.1</v>
      </c>
      <c r="E3277" s="3">
        <v>27.1</v>
      </c>
      <c r="F3277" s="3">
        <v>0</v>
      </c>
      <c r="G3277" s="3">
        <v>27.1</v>
      </c>
    </row>
    <row r="3278" spans="1:7" x14ac:dyDescent="0.3">
      <c r="A3278" s="6">
        <v>42577</v>
      </c>
      <c r="B3278" s="3">
        <v>27.5</v>
      </c>
      <c r="C3278" s="3">
        <v>27.5</v>
      </c>
      <c r="D3278" s="3">
        <v>27.5</v>
      </c>
      <c r="E3278" s="3">
        <v>27.5</v>
      </c>
      <c r="F3278" s="3">
        <v>0</v>
      </c>
      <c r="G3278" s="3">
        <v>27.5</v>
      </c>
    </row>
    <row r="3279" spans="1:7" x14ac:dyDescent="0.3">
      <c r="A3279" s="6">
        <v>42578</v>
      </c>
      <c r="B3279" s="3">
        <v>26.75</v>
      </c>
      <c r="C3279" s="3">
        <v>26.75</v>
      </c>
      <c r="D3279" s="3">
        <v>26.75</v>
      </c>
      <c r="E3279" s="3">
        <v>26.75</v>
      </c>
      <c r="F3279" s="3">
        <v>0</v>
      </c>
      <c r="G3279" s="3">
        <v>26.75</v>
      </c>
    </row>
    <row r="3280" spans="1:7" x14ac:dyDescent="0.3">
      <c r="A3280" s="6">
        <v>42579</v>
      </c>
      <c r="B3280" s="3">
        <v>26.7</v>
      </c>
      <c r="C3280" s="3">
        <v>26.7</v>
      </c>
      <c r="D3280" s="3">
        <v>26.7</v>
      </c>
      <c r="E3280" s="3">
        <v>26.7</v>
      </c>
      <c r="F3280" s="3">
        <v>0</v>
      </c>
      <c r="G3280" s="3">
        <v>26.7</v>
      </c>
    </row>
    <row r="3281" spans="1:7" x14ac:dyDescent="0.3">
      <c r="A3281" s="6">
        <v>42580</v>
      </c>
      <c r="B3281" s="3">
        <v>26.2</v>
      </c>
      <c r="C3281" s="3">
        <v>26.2</v>
      </c>
      <c r="D3281" s="3">
        <v>26.2</v>
      </c>
      <c r="E3281" s="3">
        <v>26.2</v>
      </c>
      <c r="F3281" s="3">
        <v>0</v>
      </c>
      <c r="G3281" s="3">
        <v>26.2</v>
      </c>
    </row>
    <row r="3282" spans="1:7" x14ac:dyDescent="0.3">
      <c r="A3282" s="6">
        <v>42583</v>
      </c>
      <c r="B3282" s="3">
        <v>27.7</v>
      </c>
      <c r="C3282" s="3">
        <v>27.7</v>
      </c>
      <c r="D3282" s="3">
        <v>27.7</v>
      </c>
      <c r="E3282" s="3">
        <v>27.7</v>
      </c>
      <c r="F3282" s="3">
        <v>0</v>
      </c>
      <c r="G3282" s="3">
        <v>27.7</v>
      </c>
    </row>
    <row r="3283" spans="1:7" x14ac:dyDescent="0.3">
      <c r="A3283" s="6">
        <v>42584</v>
      </c>
      <c r="B3283" s="3">
        <v>27.73</v>
      </c>
      <c r="C3283" s="3">
        <v>27.73</v>
      </c>
      <c r="D3283" s="3">
        <v>27.73</v>
      </c>
      <c r="E3283" s="3">
        <v>27.73</v>
      </c>
      <c r="F3283" s="3">
        <v>0</v>
      </c>
      <c r="G3283" s="3">
        <v>27.73</v>
      </c>
    </row>
    <row r="3284" spans="1:7" x14ac:dyDescent="0.3">
      <c r="A3284" s="6">
        <v>42585</v>
      </c>
      <c r="B3284" s="3">
        <v>28</v>
      </c>
      <c r="C3284" s="3">
        <v>28</v>
      </c>
      <c r="D3284" s="3">
        <v>28</v>
      </c>
      <c r="E3284" s="3">
        <v>28</v>
      </c>
      <c r="F3284" s="3">
        <v>0</v>
      </c>
      <c r="G3284" s="3">
        <v>28</v>
      </c>
    </row>
    <row r="3285" spans="1:7" x14ac:dyDescent="0.3">
      <c r="A3285" s="6">
        <v>42586</v>
      </c>
      <c r="B3285" s="3">
        <v>28.2</v>
      </c>
      <c r="C3285" s="3">
        <v>28.2</v>
      </c>
      <c r="D3285" s="3">
        <v>28.2</v>
      </c>
      <c r="E3285" s="3">
        <v>28.2</v>
      </c>
      <c r="F3285" s="3">
        <v>0</v>
      </c>
      <c r="G3285" s="3">
        <v>28.2</v>
      </c>
    </row>
    <row r="3286" spans="1:7" x14ac:dyDescent="0.3">
      <c r="A3286" s="6">
        <v>42587</v>
      </c>
      <c r="B3286" s="3">
        <v>28</v>
      </c>
      <c r="C3286" s="3">
        <v>28</v>
      </c>
      <c r="D3286" s="3">
        <v>28</v>
      </c>
      <c r="E3286" s="3">
        <v>28</v>
      </c>
      <c r="F3286" s="3">
        <v>0</v>
      </c>
      <c r="G3286" s="3">
        <v>28</v>
      </c>
    </row>
    <row r="3287" spans="1:7" x14ac:dyDescent="0.3">
      <c r="A3287" s="6">
        <v>42590</v>
      </c>
      <c r="B3287" s="3">
        <v>28.1</v>
      </c>
      <c r="C3287" s="3">
        <v>28.1</v>
      </c>
      <c r="D3287" s="3">
        <v>28.1</v>
      </c>
      <c r="E3287" s="3">
        <v>28.1</v>
      </c>
      <c r="F3287" s="3">
        <v>0</v>
      </c>
      <c r="G3287" s="3">
        <v>28.1</v>
      </c>
    </row>
    <row r="3288" spans="1:7" x14ac:dyDescent="0.3">
      <c r="A3288" s="6">
        <v>42591</v>
      </c>
      <c r="B3288" s="3">
        <v>28</v>
      </c>
      <c r="C3288" s="3">
        <v>28</v>
      </c>
      <c r="D3288" s="3">
        <v>28</v>
      </c>
      <c r="E3288" s="3">
        <v>28</v>
      </c>
      <c r="F3288" s="3">
        <v>0</v>
      </c>
      <c r="G3288" s="3">
        <v>28</v>
      </c>
    </row>
    <row r="3289" spans="1:7" x14ac:dyDescent="0.3">
      <c r="A3289" s="6">
        <v>42592</v>
      </c>
      <c r="B3289" s="3">
        <v>28.3</v>
      </c>
      <c r="C3289" s="3">
        <v>28.3</v>
      </c>
      <c r="D3289" s="3">
        <v>28.3</v>
      </c>
      <c r="E3289" s="3">
        <v>28.3</v>
      </c>
      <c r="F3289" s="3">
        <v>0</v>
      </c>
      <c r="G3289" s="3">
        <v>28.3</v>
      </c>
    </row>
    <row r="3290" spans="1:7" x14ac:dyDescent="0.3">
      <c r="A3290" s="6">
        <v>42593</v>
      </c>
      <c r="B3290" s="3">
        <v>28</v>
      </c>
      <c r="C3290" s="3">
        <v>28</v>
      </c>
      <c r="D3290" s="3">
        <v>28</v>
      </c>
      <c r="E3290" s="3">
        <v>28</v>
      </c>
      <c r="F3290" s="3">
        <v>0</v>
      </c>
      <c r="G3290" s="3">
        <v>28</v>
      </c>
    </row>
    <row r="3291" spans="1:7" x14ac:dyDescent="0.3">
      <c r="A3291" s="6">
        <v>42594</v>
      </c>
      <c r="B3291" s="3">
        <v>28.15</v>
      </c>
      <c r="C3291" s="3">
        <v>28.15</v>
      </c>
      <c r="D3291" s="3">
        <v>28.15</v>
      </c>
      <c r="E3291" s="3">
        <v>28.15</v>
      </c>
      <c r="F3291" s="3">
        <v>0</v>
      </c>
      <c r="G3291" s="3">
        <v>28.15</v>
      </c>
    </row>
    <row r="3292" spans="1:7" x14ac:dyDescent="0.3">
      <c r="A3292" s="6">
        <v>42597</v>
      </c>
      <c r="B3292" s="3">
        <v>28.1</v>
      </c>
      <c r="C3292" s="3">
        <v>28.1</v>
      </c>
      <c r="D3292" s="3">
        <v>28.1</v>
      </c>
      <c r="E3292" s="3">
        <v>28.1</v>
      </c>
      <c r="F3292" s="3">
        <v>0</v>
      </c>
      <c r="G3292" s="3">
        <v>28.1</v>
      </c>
    </row>
    <row r="3293" spans="1:7" x14ac:dyDescent="0.3">
      <c r="A3293" s="6">
        <v>42598</v>
      </c>
      <c r="B3293" s="3">
        <v>27.9</v>
      </c>
      <c r="C3293" s="3">
        <v>27.9</v>
      </c>
      <c r="D3293" s="3">
        <v>27.9</v>
      </c>
      <c r="E3293" s="3">
        <v>27.9</v>
      </c>
      <c r="F3293" s="3">
        <v>0</v>
      </c>
      <c r="G3293" s="3">
        <v>27.9</v>
      </c>
    </row>
    <row r="3294" spans="1:7" x14ac:dyDescent="0.3">
      <c r="A3294" s="6">
        <v>42599</v>
      </c>
      <c r="B3294" s="3">
        <v>28.15</v>
      </c>
      <c r="C3294" s="3">
        <v>28.15</v>
      </c>
      <c r="D3294" s="3">
        <v>28.15</v>
      </c>
      <c r="E3294" s="3">
        <v>28.15</v>
      </c>
      <c r="F3294" s="3">
        <v>0</v>
      </c>
      <c r="G3294" s="3">
        <v>28.15</v>
      </c>
    </row>
    <row r="3295" spans="1:7" x14ac:dyDescent="0.3">
      <c r="A3295" s="6">
        <v>42600</v>
      </c>
      <c r="B3295" s="3">
        <v>28.1</v>
      </c>
      <c r="C3295" s="3">
        <v>28.1</v>
      </c>
      <c r="D3295" s="3">
        <v>28.1</v>
      </c>
      <c r="E3295" s="3">
        <v>28.1</v>
      </c>
      <c r="F3295" s="3">
        <v>0</v>
      </c>
      <c r="G3295" s="3">
        <v>28.1</v>
      </c>
    </row>
    <row r="3296" spans="1:7" x14ac:dyDescent="0.3">
      <c r="A3296" s="6">
        <v>42601</v>
      </c>
      <c r="B3296" s="3">
        <v>27.9</v>
      </c>
      <c r="C3296" s="3">
        <v>27.9</v>
      </c>
      <c r="D3296" s="3">
        <v>27.9</v>
      </c>
      <c r="E3296" s="3">
        <v>27.9</v>
      </c>
      <c r="F3296" s="3">
        <v>0</v>
      </c>
      <c r="G3296" s="3">
        <v>27.9</v>
      </c>
    </row>
    <row r="3297" spans="1:7" x14ac:dyDescent="0.3">
      <c r="A3297" s="6">
        <v>42604</v>
      </c>
      <c r="B3297" s="3">
        <v>27.27</v>
      </c>
      <c r="C3297" s="3">
        <v>27.27</v>
      </c>
      <c r="D3297" s="3">
        <v>27.27</v>
      </c>
      <c r="E3297" s="3">
        <v>27.27</v>
      </c>
      <c r="F3297" s="3">
        <v>0</v>
      </c>
      <c r="G3297" s="3">
        <v>27.27</v>
      </c>
    </row>
    <row r="3298" spans="1:7" x14ac:dyDescent="0.3">
      <c r="A3298" s="6">
        <v>42605</v>
      </c>
      <c r="B3298" s="3">
        <v>26.85</v>
      </c>
      <c r="C3298" s="3">
        <v>26.85</v>
      </c>
      <c r="D3298" s="3">
        <v>26.85</v>
      </c>
      <c r="E3298" s="3">
        <v>26.85</v>
      </c>
      <c r="F3298" s="3">
        <v>0</v>
      </c>
      <c r="G3298" s="3">
        <v>26.85</v>
      </c>
    </row>
    <row r="3299" spans="1:7" x14ac:dyDescent="0.3">
      <c r="A3299" s="6">
        <v>42606</v>
      </c>
      <c r="B3299" s="3">
        <v>27.18</v>
      </c>
      <c r="C3299" s="3">
        <v>27.18</v>
      </c>
      <c r="D3299" s="3">
        <v>27.18</v>
      </c>
      <c r="E3299" s="3">
        <v>27.18</v>
      </c>
      <c r="F3299" s="3">
        <v>0</v>
      </c>
      <c r="G3299" s="3">
        <v>27.18</v>
      </c>
    </row>
    <row r="3300" spans="1:7" x14ac:dyDescent="0.3">
      <c r="A3300" s="6">
        <v>42607</v>
      </c>
      <c r="B3300" s="3">
        <v>27.1</v>
      </c>
      <c r="C3300" s="3">
        <v>27.1</v>
      </c>
      <c r="D3300" s="3">
        <v>27.1</v>
      </c>
      <c r="E3300" s="3">
        <v>27.1</v>
      </c>
      <c r="F3300" s="3">
        <v>0</v>
      </c>
      <c r="G3300" s="3">
        <v>27.1</v>
      </c>
    </row>
    <row r="3301" spans="1:7" x14ac:dyDescent="0.3">
      <c r="A3301" s="6">
        <v>42608</v>
      </c>
      <c r="B3301" s="3">
        <v>27.18</v>
      </c>
      <c r="C3301" s="3">
        <v>27.18</v>
      </c>
      <c r="D3301" s="3">
        <v>27.18</v>
      </c>
      <c r="E3301" s="3">
        <v>27.18</v>
      </c>
      <c r="F3301" s="3">
        <v>0</v>
      </c>
      <c r="G3301" s="3">
        <v>27.18</v>
      </c>
    </row>
    <row r="3302" spans="1:7" x14ac:dyDescent="0.3">
      <c r="A3302" s="6">
        <v>42611</v>
      </c>
      <c r="B3302" s="3">
        <v>26.97</v>
      </c>
      <c r="C3302" s="3">
        <v>26.97</v>
      </c>
      <c r="D3302" s="3">
        <v>26.97</v>
      </c>
      <c r="E3302" s="3">
        <v>26.97</v>
      </c>
      <c r="F3302" s="3">
        <v>0</v>
      </c>
      <c r="G3302" s="3">
        <v>26.97</v>
      </c>
    </row>
    <row r="3303" spans="1:7" x14ac:dyDescent="0.3">
      <c r="A3303" s="6">
        <v>42612</v>
      </c>
      <c r="B3303" s="3">
        <v>27</v>
      </c>
      <c r="C3303" s="3">
        <v>27</v>
      </c>
      <c r="D3303" s="3">
        <v>27</v>
      </c>
      <c r="E3303" s="3">
        <v>27</v>
      </c>
      <c r="F3303" s="3">
        <v>0</v>
      </c>
      <c r="G3303" s="3">
        <v>27</v>
      </c>
    </row>
    <row r="3304" spans="1:7" x14ac:dyDescent="0.3">
      <c r="A3304" s="6">
        <v>42613</v>
      </c>
      <c r="B3304" s="3">
        <v>26.45</v>
      </c>
      <c r="C3304" s="3">
        <v>26.45</v>
      </c>
      <c r="D3304" s="3">
        <v>26.45</v>
      </c>
      <c r="E3304" s="3">
        <v>26.45</v>
      </c>
      <c r="F3304" s="3">
        <v>0</v>
      </c>
      <c r="G3304" s="3">
        <v>26.45</v>
      </c>
    </row>
    <row r="3305" spans="1:7" x14ac:dyDescent="0.3">
      <c r="A3305" s="6">
        <v>42614</v>
      </c>
      <c r="B3305" s="3">
        <v>29</v>
      </c>
      <c r="C3305" s="3">
        <v>29</v>
      </c>
      <c r="D3305" s="3">
        <v>29</v>
      </c>
      <c r="E3305" s="3">
        <v>29</v>
      </c>
      <c r="F3305" s="3">
        <v>0</v>
      </c>
      <c r="G3305" s="3">
        <v>29</v>
      </c>
    </row>
    <row r="3306" spans="1:7" x14ac:dyDescent="0.3">
      <c r="A3306" s="6">
        <v>42615</v>
      </c>
      <c r="B3306" s="3">
        <v>28.98</v>
      </c>
      <c r="C3306" s="3">
        <v>28.98</v>
      </c>
      <c r="D3306" s="3">
        <v>28.98</v>
      </c>
      <c r="E3306" s="3">
        <v>28.98</v>
      </c>
      <c r="F3306" s="3">
        <v>0</v>
      </c>
      <c r="G3306" s="3">
        <v>28.98</v>
      </c>
    </row>
    <row r="3307" spans="1:7" x14ac:dyDescent="0.3">
      <c r="A3307" s="6">
        <v>42618</v>
      </c>
      <c r="B3307" s="3">
        <v>29.02</v>
      </c>
      <c r="C3307" s="3">
        <v>29.02</v>
      </c>
      <c r="D3307" s="3">
        <v>29.02</v>
      </c>
      <c r="E3307" s="3">
        <v>29.02</v>
      </c>
      <c r="F3307" s="3">
        <v>0</v>
      </c>
      <c r="G3307" s="3">
        <v>29.02</v>
      </c>
    </row>
    <row r="3308" spans="1:7" x14ac:dyDescent="0.3">
      <c r="A3308" s="6">
        <v>42619</v>
      </c>
      <c r="B3308" s="3">
        <v>28.8</v>
      </c>
      <c r="C3308" s="3">
        <v>28.8</v>
      </c>
      <c r="D3308" s="3">
        <v>28.8</v>
      </c>
      <c r="E3308" s="3">
        <v>28.8</v>
      </c>
      <c r="F3308" s="3">
        <v>0</v>
      </c>
      <c r="G3308" s="3">
        <v>28.8</v>
      </c>
    </row>
    <row r="3309" spans="1:7" x14ac:dyDescent="0.3">
      <c r="A3309" s="6">
        <v>42620</v>
      </c>
      <c r="B3309" s="3">
        <v>28.35</v>
      </c>
      <c r="C3309" s="3">
        <v>28.35</v>
      </c>
      <c r="D3309" s="3">
        <v>28.35</v>
      </c>
      <c r="E3309" s="3">
        <v>28.35</v>
      </c>
      <c r="F3309" s="3">
        <v>0</v>
      </c>
      <c r="G3309" s="3">
        <v>28.35</v>
      </c>
    </row>
    <row r="3310" spans="1:7" x14ac:dyDescent="0.3">
      <c r="A3310" s="6">
        <v>42621</v>
      </c>
      <c r="B3310" s="3">
        <v>28.05</v>
      </c>
      <c r="C3310" s="3">
        <v>28.05</v>
      </c>
      <c r="D3310" s="3">
        <v>28.05</v>
      </c>
      <c r="E3310" s="3">
        <v>28.05</v>
      </c>
      <c r="F3310" s="3">
        <v>0</v>
      </c>
      <c r="G3310" s="3">
        <v>28.05</v>
      </c>
    </row>
    <row r="3311" spans="1:7" x14ac:dyDescent="0.3">
      <c r="A3311" s="6">
        <v>42622</v>
      </c>
      <c r="B3311" s="3">
        <v>28.2</v>
      </c>
      <c r="C3311" s="3">
        <v>28.2</v>
      </c>
      <c r="D3311" s="3">
        <v>28.2</v>
      </c>
      <c r="E3311" s="3">
        <v>28.2</v>
      </c>
      <c r="F3311" s="3">
        <v>0</v>
      </c>
      <c r="G3311" s="3">
        <v>28.2</v>
      </c>
    </row>
    <row r="3312" spans="1:7" x14ac:dyDescent="0.3">
      <c r="A3312" s="6">
        <v>42625</v>
      </c>
      <c r="B3312" s="3">
        <v>28.15</v>
      </c>
      <c r="C3312" s="3">
        <v>28.15</v>
      </c>
      <c r="D3312" s="3">
        <v>28.15</v>
      </c>
      <c r="E3312" s="3">
        <v>28.15</v>
      </c>
      <c r="F3312" s="3">
        <v>0</v>
      </c>
      <c r="G3312" s="3">
        <v>28.15</v>
      </c>
    </row>
    <row r="3313" spans="1:7" x14ac:dyDescent="0.3">
      <c r="A3313" s="6">
        <v>42626</v>
      </c>
      <c r="B3313" s="3">
        <v>27.83</v>
      </c>
      <c r="C3313" s="3">
        <v>27.83</v>
      </c>
      <c r="D3313" s="3">
        <v>27.83</v>
      </c>
      <c r="E3313" s="3">
        <v>27.83</v>
      </c>
      <c r="F3313" s="3">
        <v>0</v>
      </c>
      <c r="G3313" s="3">
        <v>27.83</v>
      </c>
    </row>
    <row r="3314" spans="1:7" x14ac:dyDescent="0.3">
      <c r="A3314" s="6">
        <v>42627</v>
      </c>
      <c r="B3314" s="3">
        <v>27.55</v>
      </c>
      <c r="C3314" s="3">
        <v>27.55</v>
      </c>
      <c r="D3314" s="3">
        <v>27.55</v>
      </c>
      <c r="E3314" s="3">
        <v>27.55</v>
      </c>
      <c r="F3314" s="3">
        <v>0</v>
      </c>
      <c r="G3314" s="3">
        <v>27.55</v>
      </c>
    </row>
    <row r="3315" spans="1:7" x14ac:dyDescent="0.3">
      <c r="A3315" s="6">
        <v>42628</v>
      </c>
      <c r="B3315" s="3">
        <v>28.2</v>
      </c>
      <c r="C3315" s="3">
        <v>28.2</v>
      </c>
      <c r="D3315" s="3">
        <v>28.2</v>
      </c>
      <c r="E3315" s="3">
        <v>28.2</v>
      </c>
      <c r="F3315" s="3">
        <v>0</v>
      </c>
      <c r="G3315" s="3">
        <v>28.2</v>
      </c>
    </row>
    <row r="3316" spans="1:7" x14ac:dyDescent="0.3">
      <c r="A3316" s="6">
        <v>42629</v>
      </c>
      <c r="B3316" s="3">
        <v>28.55</v>
      </c>
      <c r="C3316" s="3">
        <v>28.55</v>
      </c>
      <c r="D3316" s="3">
        <v>28.55</v>
      </c>
      <c r="E3316" s="3">
        <v>28.55</v>
      </c>
      <c r="F3316" s="3">
        <v>0</v>
      </c>
      <c r="G3316" s="3">
        <v>28.55</v>
      </c>
    </row>
    <row r="3317" spans="1:7" x14ac:dyDescent="0.3">
      <c r="A3317" s="6">
        <v>42632</v>
      </c>
      <c r="B3317" s="3">
        <v>28.85</v>
      </c>
      <c r="C3317" s="3">
        <v>28.85</v>
      </c>
      <c r="D3317" s="3">
        <v>28.85</v>
      </c>
      <c r="E3317" s="3">
        <v>28.85</v>
      </c>
      <c r="F3317" s="3">
        <v>0</v>
      </c>
      <c r="G3317" s="3">
        <v>28.85</v>
      </c>
    </row>
    <row r="3318" spans="1:7" x14ac:dyDescent="0.3">
      <c r="A3318" s="6">
        <v>42633</v>
      </c>
      <c r="B3318" s="3">
        <v>28.9</v>
      </c>
      <c r="C3318" s="3">
        <v>28.9</v>
      </c>
      <c r="D3318" s="3">
        <v>28.9</v>
      </c>
      <c r="E3318" s="3">
        <v>28.9</v>
      </c>
      <c r="F3318" s="3">
        <v>0</v>
      </c>
      <c r="G3318" s="3">
        <v>28.9</v>
      </c>
    </row>
    <row r="3319" spans="1:7" x14ac:dyDescent="0.3">
      <c r="A3319" s="6">
        <v>42634</v>
      </c>
      <c r="B3319" s="3">
        <v>29.58</v>
      </c>
      <c r="C3319" s="3">
        <v>29.58</v>
      </c>
      <c r="D3319" s="3">
        <v>29.58</v>
      </c>
      <c r="E3319" s="3">
        <v>29.58</v>
      </c>
      <c r="F3319" s="3">
        <v>0</v>
      </c>
      <c r="G3319" s="3">
        <v>29.58</v>
      </c>
    </row>
    <row r="3320" spans="1:7" x14ac:dyDescent="0.3">
      <c r="A3320" s="6">
        <v>42635</v>
      </c>
      <c r="B3320" s="3">
        <v>29.38</v>
      </c>
      <c r="C3320" s="3">
        <v>29.38</v>
      </c>
      <c r="D3320" s="3">
        <v>29.38</v>
      </c>
      <c r="E3320" s="3">
        <v>29.38</v>
      </c>
      <c r="F3320" s="3">
        <v>0</v>
      </c>
      <c r="G3320" s="3">
        <v>29.38</v>
      </c>
    </row>
    <row r="3321" spans="1:7" x14ac:dyDescent="0.3">
      <c r="A3321" s="6">
        <v>42636</v>
      </c>
      <c r="B3321" s="3">
        <v>30.55</v>
      </c>
      <c r="C3321" s="3">
        <v>30.55</v>
      </c>
      <c r="D3321" s="3">
        <v>30.55</v>
      </c>
      <c r="E3321" s="3">
        <v>30.55</v>
      </c>
      <c r="F3321" s="3">
        <v>0</v>
      </c>
      <c r="G3321" s="3">
        <v>30.55</v>
      </c>
    </row>
    <row r="3322" spans="1:7" x14ac:dyDescent="0.3">
      <c r="A3322" s="6">
        <v>42639</v>
      </c>
      <c r="B3322" s="3">
        <v>30.68</v>
      </c>
      <c r="C3322" s="3">
        <v>30.68</v>
      </c>
      <c r="D3322" s="3">
        <v>30.68</v>
      </c>
      <c r="E3322" s="3">
        <v>30.68</v>
      </c>
      <c r="F3322" s="3">
        <v>0</v>
      </c>
      <c r="G3322" s="3">
        <v>30.68</v>
      </c>
    </row>
    <row r="3323" spans="1:7" x14ac:dyDescent="0.3">
      <c r="A3323" s="6">
        <v>42640</v>
      </c>
      <c r="B3323" s="3">
        <v>30.73</v>
      </c>
      <c r="C3323" s="3">
        <v>30.73</v>
      </c>
      <c r="D3323" s="3">
        <v>30.73</v>
      </c>
      <c r="E3323" s="3">
        <v>30.73</v>
      </c>
      <c r="F3323" s="3">
        <v>0</v>
      </c>
      <c r="G3323" s="3">
        <v>30.73</v>
      </c>
    </row>
    <row r="3324" spans="1:7" x14ac:dyDescent="0.3">
      <c r="A3324" s="6">
        <v>42641</v>
      </c>
      <c r="B3324" s="3">
        <v>31.85</v>
      </c>
      <c r="C3324" s="3">
        <v>31.85</v>
      </c>
      <c r="D3324" s="3">
        <v>31.85</v>
      </c>
      <c r="E3324" s="3">
        <v>31.85</v>
      </c>
      <c r="F3324" s="3">
        <v>0</v>
      </c>
      <c r="G3324" s="3">
        <v>31.85</v>
      </c>
    </row>
    <row r="3325" spans="1:7" x14ac:dyDescent="0.3">
      <c r="A3325" s="6">
        <v>42642</v>
      </c>
      <c r="B3325" s="3">
        <v>31.85</v>
      </c>
      <c r="C3325" s="3">
        <v>31.85</v>
      </c>
      <c r="D3325" s="3">
        <v>31.85</v>
      </c>
      <c r="E3325" s="3">
        <v>31.85</v>
      </c>
      <c r="F3325" s="3">
        <v>0</v>
      </c>
      <c r="G3325" s="3">
        <v>31.85</v>
      </c>
    </row>
    <row r="3326" spans="1:7" x14ac:dyDescent="0.3">
      <c r="A3326" s="6">
        <v>42643</v>
      </c>
      <c r="B3326" s="3">
        <v>32.630000000000003</v>
      </c>
      <c r="C3326" s="3">
        <v>32.630000000000003</v>
      </c>
      <c r="D3326" s="3">
        <v>32.630000000000003</v>
      </c>
      <c r="E3326" s="3">
        <v>32.630000000000003</v>
      </c>
      <c r="F3326" s="3">
        <v>0</v>
      </c>
      <c r="G3326" s="3">
        <v>32.630000000000003</v>
      </c>
    </row>
    <row r="3327" spans="1:7" x14ac:dyDescent="0.3">
      <c r="A3327" s="6">
        <v>42646</v>
      </c>
      <c r="B3327" s="3">
        <v>33.9</v>
      </c>
      <c r="C3327" s="3">
        <v>33.9</v>
      </c>
      <c r="D3327" s="3">
        <v>33.9</v>
      </c>
      <c r="E3327" s="3">
        <v>33.9</v>
      </c>
      <c r="F3327" s="3">
        <v>0</v>
      </c>
      <c r="G3327" s="3">
        <v>33.9</v>
      </c>
    </row>
    <row r="3328" spans="1:7" x14ac:dyDescent="0.3">
      <c r="A3328" s="6">
        <v>42647</v>
      </c>
      <c r="B3328" s="3">
        <v>33.5</v>
      </c>
      <c r="C3328" s="3">
        <v>33.5</v>
      </c>
      <c r="D3328" s="3">
        <v>33.5</v>
      </c>
      <c r="E3328" s="3">
        <v>33.5</v>
      </c>
      <c r="F3328" s="3">
        <v>0</v>
      </c>
      <c r="G3328" s="3">
        <v>33.5</v>
      </c>
    </row>
    <row r="3329" spans="1:7" x14ac:dyDescent="0.3">
      <c r="A3329" s="6">
        <v>42648</v>
      </c>
      <c r="B3329" s="3">
        <v>34.299999999999997</v>
      </c>
      <c r="C3329" s="3">
        <v>34.299999999999997</v>
      </c>
      <c r="D3329" s="3">
        <v>34.299999999999997</v>
      </c>
      <c r="E3329" s="3">
        <v>34.299999999999997</v>
      </c>
      <c r="F3329" s="3">
        <v>0</v>
      </c>
      <c r="G3329" s="3">
        <v>34.299999999999997</v>
      </c>
    </row>
    <row r="3330" spans="1:7" x14ac:dyDescent="0.3">
      <c r="A3330" s="6">
        <v>42649</v>
      </c>
      <c r="B3330" s="3">
        <v>36.03</v>
      </c>
      <c r="C3330" s="3">
        <v>36.03</v>
      </c>
      <c r="D3330" s="3">
        <v>36.03</v>
      </c>
      <c r="E3330" s="3">
        <v>36.03</v>
      </c>
      <c r="F3330" s="3">
        <v>0</v>
      </c>
      <c r="G3330" s="3">
        <v>36.03</v>
      </c>
    </row>
    <row r="3331" spans="1:7" x14ac:dyDescent="0.3">
      <c r="A3331" s="6">
        <v>42650</v>
      </c>
      <c r="B3331" s="3">
        <v>36.380000000000003</v>
      </c>
      <c r="C3331" s="3">
        <v>36.380000000000003</v>
      </c>
      <c r="D3331" s="3">
        <v>36.380000000000003</v>
      </c>
      <c r="E3331" s="3">
        <v>36.380000000000003</v>
      </c>
      <c r="F3331" s="3">
        <v>0</v>
      </c>
      <c r="G3331" s="3">
        <v>36.380000000000003</v>
      </c>
    </row>
    <row r="3332" spans="1:7" x14ac:dyDescent="0.3">
      <c r="A3332" s="6">
        <v>42653</v>
      </c>
      <c r="B3332" s="3">
        <v>36.5</v>
      </c>
      <c r="C3332" s="3">
        <v>36.5</v>
      </c>
      <c r="D3332" s="3">
        <v>36.5</v>
      </c>
      <c r="E3332" s="3">
        <v>36.5</v>
      </c>
      <c r="F3332" s="3">
        <v>0</v>
      </c>
      <c r="G3332" s="3">
        <v>36.5</v>
      </c>
    </row>
    <row r="3333" spans="1:7" x14ac:dyDescent="0.3">
      <c r="A3333" s="6">
        <v>42654</v>
      </c>
      <c r="B3333" s="3">
        <v>36.15</v>
      </c>
      <c r="C3333" s="3">
        <v>36.15</v>
      </c>
      <c r="D3333" s="3">
        <v>36.15</v>
      </c>
      <c r="E3333" s="3">
        <v>36.15</v>
      </c>
      <c r="F3333" s="3">
        <v>0</v>
      </c>
      <c r="G3333" s="3">
        <v>36.15</v>
      </c>
    </row>
    <row r="3334" spans="1:7" x14ac:dyDescent="0.3">
      <c r="A3334" s="6">
        <v>42655</v>
      </c>
      <c r="B3334" s="3">
        <v>36.380000000000003</v>
      </c>
      <c r="C3334" s="3">
        <v>36.380000000000003</v>
      </c>
      <c r="D3334" s="3">
        <v>36.380000000000003</v>
      </c>
      <c r="E3334" s="3">
        <v>36.380000000000003</v>
      </c>
      <c r="F3334" s="3">
        <v>0</v>
      </c>
      <c r="G3334" s="3">
        <v>36.380000000000003</v>
      </c>
    </row>
    <row r="3335" spans="1:7" x14ac:dyDescent="0.3">
      <c r="A3335" s="6">
        <v>42656</v>
      </c>
      <c r="B3335" s="3">
        <v>36.880000000000003</v>
      </c>
      <c r="C3335" s="3">
        <v>36.880000000000003</v>
      </c>
      <c r="D3335" s="3">
        <v>36.880000000000003</v>
      </c>
      <c r="E3335" s="3">
        <v>36.880000000000003</v>
      </c>
      <c r="F3335" s="3">
        <v>0</v>
      </c>
      <c r="G3335" s="3">
        <v>36.880000000000003</v>
      </c>
    </row>
    <row r="3336" spans="1:7" x14ac:dyDescent="0.3">
      <c r="A3336" s="6">
        <v>42657</v>
      </c>
      <c r="B3336" s="3">
        <v>38.299999999999997</v>
      </c>
      <c r="C3336" s="3">
        <v>38.299999999999997</v>
      </c>
      <c r="D3336" s="3">
        <v>38.299999999999997</v>
      </c>
      <c r="E3336" s="3">
        <v>38.299999999999997</v>
      </c>
      <c r="F3336" s="3">
        <v>0</v>
      </c>
      <c r="G3336" s="3">
        <v>38.299999999999997</v>
      </c>
    </row>
    <row r="3337" spans="1:7" x14ac:dyDescent="0.3">
      <c r="A3337" s="6">
        <v>42660</v>
      </c>
      <c r="B3337" s="3">
        <v>39.78</v>
      </c>
      <c r="C3337" s="3">
        <v>39.78</v>
      </c>
      <c r="D3337" s="3">
        <v>39.78</v>
      </c>
      <c r="E3337" s="3">
        <v>39.78</v>
      </c>
      <c r="F3337" s="3">
        <v>0</v>
      </c>
      <c r="G3337" s="3">
        <v>39.78</v>
      </c>
    </row>
    <row r="3338" spans="1:7" x14ac:dyDescent="0.3">
      <c r="A3338" s="6">
        <v>42661</v>
      </c>
      <c r="B3338" s="3">
        <v>39.700000000000003</v>
      </c>
      <c r="C3338" s="3">
        <v>39.700000000000003</v>
      </c>
      <c r="D3338" s="3">
        <v>39.700000000000003</v>
      </c>
      <c r="E3338" s="3">
        <v>39.700000000000003</v>
      </c>
      <c r="F3338" s="3">
        <v>0</v>
      </c>
      <c r="G3338" s="3">
        <v>39.700000000000003</v>
      </c>
    </row>
    <row r="3339" spans="1:7" x14ac:dyDescent="0.3">
      <c r="A3339" s="6">
        <v>42662</v>
      </c>
      <c r="B3339" s="3">
        <v>38.9</v>
      </c>
      <c r="C3339" s="3">
        <v>38.9</v>
      </c>
      <c r="D3339" s="3">
        <v>38.9</v>
      </c>
      <c r="E3339" s="3">
        <v>38.9</v>
      </c>
      <c r="F3339" s="3">
        <v>0</v>
      </c>
      <c r="G3339" s="3">
        <v>38.9</v>
      </c>
    </row>
    <row r="3340" spans="1:7" x14ac:dyDescent="0.3">
      <c r="A3340" s="6">
        <v>42663</v>
      </c>
      <c r="B3340" s="3">
        <v>39.229999999999997</v>
      </c>
      <c r="C3340" s="3">
        <v>39.229999999999997</v>
      </c>
      <c r="D3340" s="3">
        <v>39.229999999999997</v>
      </c>
      <c r="E3340" s="3">
        <v>39.229999999999997</v>
      </c>
      <c r="F3340" s="3">
        <v>0</v>
      </c>
      <c r="G3340" s="3">
        <v>39.229999999999997</v>
      </c>
    </row>
    <row r="3341" spans="1:7" x14ac:dyDescent="0.3">
      <c r="A3341" s="6">
        <v>42664</v>
      </c>
      <c r="B3341" s="3">
        <v>39.25</v>
      </c>
      <c r="C3341" s="3">
        <v>39.25</v>
      </c>
      <c r="D3341" s="3">
        <v>39.25</v>
      </c>
      <c r="E3341" s="3">
        <v>39.25</v>
      </c>
      <c r="F3341" s="3">
        <v>0</v>
      </c>
      <c r="G3341" s="3">
        <v>39.25</v>
      </c>
    </row>
    <row r="3342" spans="1:7" x14ac:dyDescent="0.3">
      <c r="A3342" s="6">
        <v>42667</v>
      </c>
      <c r="B3342" s="3">
        <v>41.25</v>
      </c>
      <c r="C3342" s="3">
        <v>41.25</v>
      </c>
      <c r="D3342" s="3">
        <v>41.25</v>
      </c>
      <c r="E3342" s="3">
        <v>41.25</v>
      </c>
      <c r="F3342" s="3">
        <v>0</v>
      </c>
      <c r="G3342" s="3">
        <v>41.25</v>
      </c>
    </row>
    <row r="3343" spans="1:7" x14ac:dyDescent="0.3">
      <c r="A3343" s="6">
        <v>42668</v>
      </c>
      <c r="B3343" s="3">
        <v>41.5</v>
      </c>
      <c r="C3343" s="3">
        <v>41.5</v>
      </c>
      <c r="D3343" s="3">
        <v>41.5</v>
      </c>
      <c r="E3343" s="3">
        <v>41.5</v>
      </c>
      <c r="F3343" s="3">
        <v>0</v>
      </c>
      <c r="G3343" s="3">
        <v>41.5</v>
      </c>
    </row>
    <row r="3344" spans="1:7" x14ac:dyDescent="0.3">
      <c r="A3344" s="6">
        <v>42669</v>
      </c>
      <c r="B3344" s="3">
        <v>43.12</v>
      </c>
      <c r="C3344" s="3">
        <v>43.12</v>
      </c>
      <c r="D3344" s="3">
        <v>43.12</v>
      </c>
      <c r="E3344" s="3">
        <v>43.12</v>
      </c>
      <c r="F3344" s="3">
        <v>0</v>
      </c>
      <c r="G3344" s="3">
        <v>43.12</v>
      </c>
    </row>
    <row r="3345" spans="1:7" x14ac:dyDescent="0.3">
      <c r="A3345" s="6">
        <v>42670</v>
      </c>
      <c r="B3345" s="3">
        <v>43.23</v>
      </c>
      <c r="C3345" s="3">
        <v>43.23</v>
      </c>
      <c r="D3345" s="3">
        <v>43.23</v>
      </c>
      <c r="E3345" s="3">
        <v>43.23</v>
      </c>
      <c r="F3345" s="3">
        <v>0</v>
      </c>
      <c r="G3345" s="3">
        <v>43.23</v>
      </c>
    </row>
    <row r="3346" spans="1:7" x14ac:dyDescent="0.3">
      <c r="A3346" s="6">
        <v>42671</v>
      </c>
      <c r="B3346" s="3">
        <v>43.85</v>
      </c>
      <c r="C3346" s="3">
        <v>43.85</v>
      </c>
      <c r="D3346" s="3">
        <v>43.85</v>
      </c>
      <c r="E3346" s="3">
        <v>43.85</v>
      </c>
      <c r="F3346" s="3">
        <v>0</v>
      </c>
      <c r="G3346" s="3">
        <v>43.85</v>
      </c>
    </row>
    <row r="3347" spans="1:7" x14ac:dyDescent="0.3">
      <c r="A3347" s="6">
        <v>42674</v>
      </c>
      <c r="B3347" s="3">
        <v>43.72</v>
      </c>
      <c r="C3347" s="3">
        <v>43.72</v>
      </c>
      <c r="D3347" s="3">
        <v>43.72</v>
      </c>
      <c r="E3347" s="3">
        <v>43.72</v>
      </c>
      <c r="F3347" s="3">
        <v>0</v>
      </c>
      <c r="G3347" s="3">
        <v>43.72</v>
      </c>
    </row>
    <row r="3348" spans="1:7" x14ac:dyDescent="0.3">
      <c r="A3348" s="6">
        <v>42675</v>
      </c>
      <c r="B3348" s="3">
        <v>38.299999999999997</v>
      </c>
      <c r="C3348" s="3">
        <v>38.299999999999997</v>
      </c>
      <c r="D3348" s="3">
        <v>38.299999999999997</v>
      </c>
      <c r="E3348" s="3">
        <v>38.299999999999997</v>
      </c>
      <c r="F3348" s="3">
        <v>0</v>
      </c>
      <c r="G3348" s="3">
        <v>38.299999999999997</v>
      </c>
    </row>
    <row r="3349" spans="1:7" x14ac:dyDescent="0.3">
      <c r="A3349" s="6">
        <v>42676</v>
      </c>
      <c r="B3349" s="3">
        <v>38.6</v>
      </c>
      <c r="C3349" s="3">
        <v>38.6</v>
      </c>
      <c r="D3349" s="3">
        <v>38.6</v>
      </c>
      <c r="E3349" s="3">
        <v>38.6</v>
      </c>
      <c r="F3349" s="3">
        <v>0</v>
      </c>
      <c r="G3349" s="3">
        <v>38.6</v>
      </c>
    </row>
    <row r="3350" spans="1:7" x14ac:dyDescent="0.3">
      <c r="A3350" s="6">
        <v>42677</v>
      </c>
      <c r="B3350" s="3">
        <v>39.15</v>
      </c>
      <c r="C3350" s="3">
        <v>39.15</v>
      </c>
      <c r="D3350" s="3">
        <v>39.15</v>
      </c>
      <c r="E3350" s="3">
        <v>39.15</v>
      </c>
      <c r="F3350" s="3">
        <v>0</v>
      </c>
      <c r="G3350" s="3">
        <v>39.15</v>
      </c>
    </row>
    <row r="3351" spans="1:7" x14ac:dyDescent="0.3">
      <c r="A3351" s="6">
        <v>42678</v>
      </c>
      <c r="B3351" s="3">
        <v>38.630000000000003</v>
      </c>
      <c r="C3351" s="3">
        <v>38.630000000000003</v>
      </c>
      <c r="D3351" s="3">
        <v>38.630000000000003</v>
      </c>
      <c r="E3351" s="3">
        <v>38.630000000000003</v>
      </c>
      <c r="F3351" s="3">
        <v>0</v>
      </c>
      <c r="G3351" s="3">
        <v>38.630000000000003</v>
      </c>
    </row>
    <row r="3352" spans="1:7" x14ac:dyDescent="0.3">
      <c r="A3352" s="6">
        <v>42681</v>
      </c>
      <c r="B3352" s="3">
        <v>38.75</v>
      </c>
      <c r="C3352" s="3">
        <v>38.75</v>
      </c>
      <c r="D3352" s="3">
        <v>38.75</v>
      </c>
      <c r="E3352" s="3">
        <v>38.75</v>
      </c>
      <c r="F3352" s="3">
        <v>0</v>
      </c>
      <c r="G3352" s="3">
        <v>38.75</v>
      </c>
    </row>
    <row r="3353" spans="1:7" x14ac:dyDescent="0.3">
      <c r="A3353" s="6">
        <v>42682</v>
      </c>
      <c r="B3353" s="3">
        <v>37.950000000000003</v>
      </c>
      <c r="C3353" s="3">
        <v>37.950000000000003</v>
      </c>
      <c r="D3353" s="3">
        <v>37.950000000000003</v>
      </c>
      <c r="E3353" s="3">
        <v>37.950000000000003</v>
      </c>
      <c r="F3353" s="3">
        <v>0</v>
      </c>
      <c r="G3353" s="3">
        <v>37.950000000000003</v>
      </c>
    </row>
    <row r="3354" spans="1:7" x14ac:dyDescent="0.3">
      <c r="A3354" s="6">
        <v>42683</v>
      </c>
      <c r="B3354" s="3">
        <v>37.65</v>
      </c>
      <c r="C3354" s="3">
        <v>37.65</v>
      </c>
      <c r="D3354" s="3">
        <v>37.65</v>
      </c>
      <c r="E3354" s="3">
        <v>37.65</v>
      </c>
      <c r="F3354" s="3">
        <v>0</v>
      </c>
      <c r="G3354" s="3">
        <v>37.65</v>
      </c>
    </row>
    <row r="3355" spans="1:7" x14ac:dyDescent="0.3">
      <c r="A3355" s="6">
        <v>42684</v>
      </c>
      <c r="B3355" s="3">
        <v>36.950000000000003</v>
      </c>
      <c r="C3355" s="3">
        <v>36.950000000000003</v>
      </c>
      <c r="D3355" s="3">
        <v>36.950000000000003</v>
      </c>
      <c r="E3355" s="3">
        <v>36.950000000000003</v>
      </c>
      <c r="F3355" s="3">
        <v>0</v>
      </c>
      <c r="G3355" s="3">
        <v>36.950000000000003</v>
      </c>
    </row>
    <row r="3356" spans="1:7" x14ac:dyDescent="0.3">
      <c r="A3356" s="6">
        <v>42685</v>
      </c>
      <c r="B3356" s="3">
        <v>37.08</v>
      </c>
      <c r="C3356" s="3">
        <v>37.08</v>
      </c>
      <c r="D3356" s="3">
        <v>37.08</v>
      </c>
      <c r="E3356" s="3">
        <v>37.08</v>
      </c>
      <c r="F3356" s="3">
        <v>0</v>
      </c>
      <c r="G3356" s="3">
        <v>37.08</v>
      </c>
    </row>
    <row r="3357" spans="1:7" x14ac:dyDescent="0.3">
      <c r="A3357" s="6">
        <v>42688</v>
      </c>
      <c r="B3357" s="3">
        <v>35.9</v>
      </c>
      <c r="C3357" s="3">
        <v>35.9</v>
      </c>
      <c r="D3357" s="3">
        <v>35.9</v>
      </c>
      <c r="E3357" s="3">
        <v>35.9</v>
      </c>
      <c r="F3357" s="3">
        <v>0</v>
      </c>
      <c r="G3357" s="3">
        <v>35.9</v>
      </c>
    </row>
    <row r="3358" spans="1:7" x14ac:dyDescent="0.3">
      <c r="A3358" s="6">
        <v>42689</v>
      </c>
      <c r="B3358" s="3">
        <v>35.630000000000003</v>
      </c>
      <c r="C3358" s="3">
        <v>35.630000000000003</v>
      </c>
      <c r="D3358" s="3">
        <v>35.630000000000003</v>
      </c>
      <c r="E3358" s="3">
        <v>35.630000000000003</v>
      </c>
      <c r="F3358" s="3">
        <v>0</v>
      </c>
      <c r="G3358" s="3">
        <v>35.630000000000003</v>
      </c>
    </row>
    <row r="3359" spans="1:7" x14ac:dyDescent="0.3">
      <c r="A3359" s="6">
        <v>42690</v>
      </c>
      <c r="B3359" s="3">
        <v>35.03</v>
      </c>
      <c r="C3359" s="3">
        <v>35.03</v>
      </c>
      <c r="D3359" s="3">
        <v>35.03</v>
      </c>
      <c r="E3359" s="3">
        <v>35.03</v>
      </c>
      <c r="F3359" s="3">
        <v>0</v>
      </c>
      <c r="G3359" s="3">
        <v>35.03</v>
      </c>
    </row>
    <row r="3360" spans="1:7" x14ac:dyDescent="0.3">
      <c r="A3360" s="6">
        <v>42691</v>
      </c>
      <c r="B3360" s="3">
        <v>32.68</v>
      </c>
      <c r="C3360" s="3">
        <v>32.68</v>
      </c>
      <c r="D3360" s="3">
        <v>32.68</v>
      </c>
      <c r="E3360" s="3">
        <v>32.68</v>
      </c>
      <c r="F3360" s="3">
        <v>0</v>
      </c>
      <c r="G3360" s="3">
        <v>32.68</v>
      </c>
    </row>
    <row r="3361" spans="1:7" x14ac:dyDescent="0.3">
      <c r="A3361" s="6">
        <v>42692</v>
      </c>
      <c r="B3361" s="3">
        <v>32.75</v>
      </c>
      <c r="C3361" s="3">
        <v>32.75</v>
      </c>
      <c r="D3361" s="3">
        <v>32.75</v>
      </c>
      <c r="E3361" s="3">
        <v>32.75</v>
      </c>
      <c r="F3361" s="3">
        <v>0</v>
      </c>
      <c r="G3361" s="3">
        <v>32.75</v>
      </c>
    </row>
    <row r="3362" spans="1:7" x14ac:dyDescent="0.3">
      <c r="A3362" s="6">
        <v>42695</v>
      </c>
      <c r="B3362" s="3">
        <v>31.75</v>
      </c>
      <c r="C3362" s="3">
        <v>31.75</v>
      </c>
      <c r="D3362" s="3">
        <v>30.35</v>
      </c>
      <c r="E3362" s="3">
        <v>30.5</v>
      </c>
      <c r="F3362" s="3">
        <v>41</v>
      </c>
      <c r="G3362" s="3">
        <v>30.5</v>
      </c>
    </row>
    <row r="3363" spans="1:7" x14ac:dyDescent="0.3">
      <c r="A3363" s="6">
        <v>42696</v>
      </c>
      <c r="B3363" s="3">
        <v>31</v>
      </c>
      <c r="C3363" s="3">
        <v>31.6</v>
      </c>
      <c r="D3363" s="3">
        <v>31</v>
      </c>
      <c r="E3363" s="3">
        <v>31.6</v>
      </c>
      <c r="F3363" s="3">
        <v>20</v>
      </c>
      <c r="G3363" s="3">
        <v>31.6</v>
      </c>
    </row>
    <row r="3364" spans="1:7" x14ac:dyDescent="0.3">
      <c r="A3364" s="6">
        <v>42697</v>
      </c>
      <c r="B3364" s="3">
        <v>32</v>
      </c>
      <c r="C3364" s="3">
        <v>32</v>
      </c>
      <c r="D3364" s="3">
        <v>32</v>
      </c>
      <c r="E3364" s="3">
        <v>32</v>
      </c>
      <c r="F3364" s="3">
        <v>2</v>
      </c>
      <c r="G3364" s="3">
        <v>32</v>
      </c>
    </row>
    <row r="3365" spans="1:7" x14ac:dyDescent="0.3">
      <c r="A3365" s="6">
        <v>42698</v>
      </c>
      <c r="B3365" s="3">
        <v>32.21</v>
      </c>
      <c r="C3365" s="3">
        <v>32.21</v>
      </c>
      <c r="D3365" s="3">
        <v>32.21</v>
      </c>
      <c r="E3365" s="3">
        <v>32.21</v>
      </c>
      <c r="F3365" s="3">
        <v>1</v>
      </c>
      <c r="G3365" s="3">
        <v>32.21</v>
      </c>
    </row>
    <row r="3366" spans="1:7" x14ac:dyDescent="0.3">
      <c r="A3366" s="6">
        <v>42699</v>
      </c>
      <c r="B3366" s="3">
        <v>32.5</v>
      </c>
      <c r="C3366" s="3">
        <v>32.5</v>
      </c>
      <c r="D3366" s="3">
        <v>32.5</v>
      </c>
      <c r="E3366" s="3">
        <v>32.5</v>
      </c>
      <c r="F3366" s="3">
        <v>2</v>
      </c>
      <c r="G3366" s="3">
        <v>32.020000000000003</v>
      </c>
    </row>
    <row r="3367" spans="1:7" x14ac:dyDescent="0.3">
      <c r="A3367" s="6">
        <v>42702</v>
      </c>
      <c r="B3367" s="3">
        <v>30.3</v>
      </c>
      <c r="C3367" s="3">
        <v>30.3</v>
      </c>
      <c r="D3367" s="3">
        <v>29.7</v>
      </c>
      <c r="E3367" s="3">
        <v>29.8</v>
      </c>
      <c r="F3367" s="3">
        <v>12</v>
      </c>
      <c r="G3367" s="3">
        <v>30.2</v>
      </c>
    </row>
    <row r="3368" spans="1:7" x14ac:dyDescent="0.3">
      <c r="A3368" s="6">
        <v>42703</v>
      </c>
      <c r="B3368" s="3">
        <v>29.78</v>
      </c>
      <c r="C3368" s="3">
        <v>29.78</v>
      </c>
      <c r="D3368" s="3">
        <v>29.3</v>
      </c>
      <c r="E3368" s="3">
        <v>29.3</v>
      </c>
      <c r="F3368" s="3">
        <v>12</v>
      </c>
      <c r="G3368" s="3">
        <v>28.9</v>
      </c>
    </row>
    <row r="3369" spans="1:7" x14ac:dyDescent="0.3">
      <c r="A3369" s="6">
        <v>42704</v>
      </c>
      <c r="B3369" s="3">
        <v>27.9</v>
      </c>
      <c r="C3369" s="3">
        <v>28.69</v>
      </c>
      <c r="D3369" s="3">
        <v>27.9</v>
      </c>
      <c r="E3369" s="3">
        <v>28.5</v>
      </c>
      <c r="F3369" s="3">
        <v>63</v>
      </c>
      <c r="G3369" s="3">
        <v>28.5</v>
      </c>
    </row>
    <row r="3370" spans="1:7" x14ac:dyDescent="0.3">
      <c r="A3370" s="6">
        <v>42705</v>
      </c>
      <c r="B3370" s="3">
        <v>26.97</v>
      </c>
      <c r="C3370" s="3">
        <v>27</v>
      </c>
      <c r="D3370" s="3">
        <v>26.97</v>
      </c>
      <c r="E3370" s="3">
        <v>27</v>
      </c>
      <c r="F3370" s="3">
        <v>6</v>
      </c>
      <c r="G3370" s="3">
        <v>27.34</v>
      </c>
    </row>
    <row r="3371" spans="1:7" x14ac:dyDescent="0.3">
      <c r="A3371" s="6">
        <v>42706</v>
      </c>
      <c r="B3371" s="3">
        <v>26.67</v>
      </c>
      <c r="C3371" s="3">
        <v>26.7</v>
      </c>
      <c r="D3371" s="3">
        <v>26.62</v>
      </c>
      <c r="E3371" s="3">
        <v>26.7</v>
      </c>
      <c r="F3371" s="3">
        <v>9</v>
      </c>
      <c r="G3371" s="3">
        <v>26.39</v>
      </c>
    </row>
    <row r="3372" spans="1:7" x14ac:dyDescent="0.3">
      <c r="A3372" s="6">
        <v>42709</v>
      </c>
      <c r="B3372" s="3">
        <v>25.6</v>
      </c>
      <c r="C3372" s="3">
        <v>25.6</v>
      </c>
      <c r="D3372" s="3">
        <v>25.2</v>
      </c>
      <c r="E3372" s="3">
        <v>25.3</v>
      </c>
      <c r="F3372" s="3">
        <v>40</v>
      </c>
      <c r="G3372" s="3">
        <v>25.08</v>
      </c>
    </row>
    <row r="3373" spans="1:7" x14ac:dyDescent="0.3">
      <c r="A3373" s="6">
        <v>42710</v>
      </c>
      <c r="B3373" s="3">
        <v>24.5</v>
      </c>
      <c r="C3373" s="3">
        <v>24.5</v>
      </c>
      <c r="D3373" s="3">
        <v>24.4</v>
      </c>
      <c r="E3373" s="3">
        <v>24.4</v>
      </c>
      <c r="F3373" s="3">
        <v>13</v>
      </c>
      <c r="G3373" s="3">
        <v>24.4</v>
      </c>
    </row>
    <row r="3374" spans="1:7" x14ac:dyDescent="0.3">
      <c r="A3374" s="6">
        <v>42711</v>
      </c>
      <c r="B3374" s="3">
        <v>24.85</v>
      </c>
      <c r="C3374" s="3">
        <v>25.1</v>
      </c>
      <c r="D3374" s="3">
        <v>24.5</v>
      </c>
      <c r="E3374" s="3">
        <v>24.5</v>
      </c>
      <c r="F3374" s="3">
        <v>51</v>
      </c>
      <c r="G3374" s="3">
        <v>24.5</v>
      </c>
    </row>
    <row r="3375" spans="1:7" x14ac:dyDescent="0.3">
      <c r="A3375" s="6">
        <v>42712</v>
      </c>
      <c r="B3375" s="3">
        <v>25.3</v>
      </c>
      <c r="C3375" s="3">
        <v>25.65</v>
      </c>
      <c r="D3375" s="3">
        <v>25.3</v>
      </c>
      <c r="E3375" s="3">
        <v>25.65</v>
      </c>
      <c r="F3375" s="3">
        <v>15</v>
      </c>
      <c r="G3375" s="3">
        <v>26.09</v>
      </c>
    </row>
    <row r="3376" spans="1:7" x14ac:dyDescent="0.3">
      <c r="A3376" s="6">
        <v>42713</v>
      </c>
      <c r="B3376" s="3">
        <v>26.5</v>
      </c>
      <c r="C3376" s="3">
        <v>26.85</v>
      </c>
      <c r="D3376" s="3">
        <v>26.5</v>
      </c>
      <c r="E3376" s="3">
        <v>26.75</v>
      </c>
      <c r="F3376" s="3">
        <v>41</v>
      </c>
      <c r="G3376" s="3">
        <v>26.43</v>
      </c>
    </row>
    <row r="3377" spans="1:7" x14ac:dyDescent="0.3">
      <c r="A3377" s="6">
        <v>42716</v>
      </c>
      <c r="B3377" s="3">
        <v>27.5</v>
      </c>
      <c r="C3377" s="3">
        <v>27.65</v>
      </c>
      <c r="D3377" s="3">
        <v>27.5</v>
      </c>
      <c r="E3377" s="3">
        <v>27.65</v>
      </c>
      <c r="F3377" s="3">
        <v>14</v>
      </c>
      <c r="G3377" s="3">
        <v>27.5</v>
      </c>
    </row>
    <row r="3378" spans="1:7" x14ac:dyDescent="0.3">
      <c r="A3378" s="6">
        <v>42717</v>
      </c>
      <c r="B3378" s="3">
        <v>27.4</v>
      </c>
      <c r="C3378" s="3">
        <v>27.45</v>
      </c>
      <c r="D3378" s="3">
        <v>27.3</v>
      </c>
      <c r="E3378" s="3">
        <v>27.4</v>
      </c>
      <c r="F3378" s="3">
        <v>26</v>
      </c>
      <c r="G3378" s="3">
        <v>27.2</v>
      </c>
    </row>
    <row r="3379" spans="1:7" x14ac:dyDescent="0.3">
      <c r="A3379" s="6">
        <v>42718</v>
      </c>
      <c r="B3379" s="3">
        <v>26.7</v>
      </c>
      <c r="C3379" s="3">
        <v>26.7</v>
      </c>
      <c r="D3379" s="3">
        <v>26.35</v>
      </c>
      <c r="E3379" s="3">
        <v>26.45</v>
      </c>
      <c r="F3379" s="3">
        <v>67</v>
      </c>
      <c r="G3379" s="3">
        <v>26.7</v>
      </c>
    </row>
    <row r="3380" spans="1:7" x14ac:dyDescent="0.3">
      <c r="A3380" s="6">
        <v>42719</v>
      </c>
      <c r="B3380" s="3">
        <v>26.75</v>
      </c>
      <c r="C3380" s="3">
        <v>27.15</v>
      </c>
      <c r="D3380" s="3">
        <v>26.6</v>
      </c>
      <c r="E3380" s="3">
        <v>27.15</v>
      </c>
      <c r="F3380" s="3">
        <v>15</v>
      </c>
      <c r="G3380" s="3">
        <v>27.15</v>
      </c>
    </row>
    <row r="3381" spans="1:7" x14ac:dyDescent="0.3">
      <c r="A3381" s="6">
        <v>42720</v>
      </c>
      <c r="B3381" s="3">
        <v>27.35</v>
      </c>
      <c r="C3381" s="3">
        <v>27.65</v>
      </c>
      <c r="D3381" s="3">
        <v>27.35</v>
      </c>
      <c r="E3381" s="3">
        <v>27.65</v>
      </c>
      <c r="F3381" s="3">
        <v>13</v>
      </c>
      <c r="G3381" s="3">
        <v>27.35</v>
      </c>
    </row>
    <row r="3382" spans="1:7" x14ac:dyDescent="0.3">
      <c r="A3382" s="6">
        <v>42723</v>
      </c>
      <c r="B3382" s="3">
        <v>25.35</v>
      </c>
      <c r="C3382" s="3">
        <v>26</v>
      </c>
      <c r="D3382" s="3">
        <v>25.35</v>
      </c>
      <c r="E3382" s="3">
        <v>25.5</v>
      </c>
      <c r="F3382" s="3">
        <v>4</v>
      </c>
      <c r="G3382" s="3">
        <v>25.5</v>
      </c>
    </row>
    <row r="3383" spans="1:7" x14ac:dyDescent="0.3">
      <c r="A3383" s="6">
        <v>42724</v>
      </c>
      <c r="B3383" s="3">
        <v>24.9</v>
      </c>
      <c r="C3383" s="3">
        <v>25</v>
      </c>
      <c r="D3383" s="3">
        <v>24.68</v>
      </c>
      <c r="E3383" s="3">
        <v>25</v>
      </c>
      <c r="F3383" s="3">
        <v>28</v>
      </c>
      <c r="G3383" s="3">
        <v>25</v>
      </c>
    </row>
    <row r="3384" spans="1:7" x14ac:dyDescent="0.3">
      <c r="A3384" s="6">
        <v>42725</v>
      </c>
      <c r="B3384" s="3">
        <v>25.15</v>
      </c>
      <c r="C3384" s="3">
        <v>25.15</v>
      </c>
      <c r="D3384" s="3">
        <v>25.15</v>
      </c>
      <c r="E3384" s="3">
        <v>25.15</v>
      </c>
      <c r="F3384" s="3">
        <v>5</v>
      </c>
      <c r="G3384" s="3">
        <v>25.64</v>
      </c>
    </row>
    <row r="3385" spans="1:7" x14ac:dyDescent="0.3">
      <c r="A3385" s="6">
        <v>42726</v>
      </c>
      <c r="B3385" s="3">
        <v>26.05</v>
      </c>
      <c r="C3385" s="3">
        <v>26.35</v>
      </c>
      <c r="D3385" s="3">
        <v>26.05</v>
      </c>
      <c r="E3385" s="3">
        <v>26.35</v>
      </c>
      <c r="F3385" s="3">
        <v>9</v>
      </c>
      <c r="G3385" s="3">
        <v>26.72</v>
      </c>
    </row>
    <row r="3386" spans="1:7" x14ac:dyDescent="0.3">
      <c r="A3386" s="6">
        <v>42727</v>
      </c>
      <c r="B3386" s="3">
        <v>27.9</v>
      </c>
      <c r="C3386" s="3">
        <v>27.9</v>
      </c>
      <c r="D3386" s="3">
        <v>27.9</v>
      </c>
      <c r="E3386" s="3">
        <v>27.9</v>
      </c>
      <c r="F3386" s="3">
        <v>1</v>
      </c>
      <c r="G3386" s="3">
        <v>27.9</v>
      </c>
    </row>
    <row r="3387" spans="1:7" x14ac:dyDescent="0.3">
      <c r="A3387" s="6">
        <v>42731</v>
      </c>
      <c r="B3387" s="3">
        <v>28.8</v>
      </c>
      <c r="C3387" s="3">
        <v>28.95</v>
      </c>
      <c r="D3387" s="3">
        <v>28.72</v>
      </c>
      <c r="E3387" s="3">
        <v>28.88</v>
      </c>
      <c r="F3387" s="3">
        <v>22</v>
      </c>
      <c r="G3387" s="3">
        <v>28.88</v>
      </c>
    </row>
    <row r="3388" spans="1:7" x14ac:dyDescent="0.3">
      <c r="A3388" s="6">
        <v>42732</v>
      </c>
      <c r="B3388" s="3">
        <v>29.53</v>
      </c>
      <c r="C3388" s="3">
        <v>29.53</v>
      </c>
      <c r="D3388" s="3">
        <v>29.35</v>
      </c>
      <c r="E3388" s="3">
        <v>29.38</v>
      </c>
      <c r="F3388" s="3">
        <v>29</v>
      </c>
      <c r="G3388" s="3">
        <v>29.38</v>
      </c>
    </row>
    <row r="3389" spans="1:7" x14ac:dyDescent="0.3">
      <c r="A3389" s="6">
        <v>42733</v>
      </c>
      <c r="B3389" s="3">
        <v>30.1</v>
      </c>
      <c r="C3389" s="3">
        <v>30.5</v>
      </c>
      <c r="D3389" s="3">
        <v>30.1</v>
      </c>
      <c r="E3389" s="3">
        <v>30.5</v>
      </c>
      <c r="F3389" s="3">
        <v>28</v>
      </c>
      <c r="G3389" s="3">
        <v>30.5</v>
      </c>
    </row>
    <row r="3390" spans="1:7" x14ac:dyDescent="0.3">
      <c r="A3390" s="6">
        <v>42734</v>
      </c>
      <c r="B3390" s="3">
        <v>31.1</v>
      </c>
      <c r="C3390" s="3">
        <v>31.1</v>
      </c>
      <c r="D3390" s="3">
        <v>30.65</v>
      </c>
      <c r="E3390" s="3">
        <v>30.75</v>
      </c>
      <c r="F3390" s="3">
        <v>29</v>
      </c>
      <c r="G3390" s="3">
        <v>30.75</v>
      </c>
    </row>
    <row r="3391" spans="1:7" x14ac:dyDescent="0.3">
      <c r="A3391" s="6">
        <v>42737</v>
      </c>
      <c r="B3391" s="3">
        <v>23.1</v>
      </c>
      <c r="C3391" s="3">
        <v>23.13</v>
      </c>
      <c r="D3391" s="3">
        <v>22.85</v>
      </c>
      <c r="E3391" s="3">
        <v>23.13</v>
      </c>
      <c r="F3391" s="3">
        <v>44</v>
      </c>
      <c r="G3391" s="3">
        <v>22.85</v>
      </c>
    </row>
    <row r="3392" spans="1:7" x14ac:dyDescent="0.3">
      <c r="A3392" s="6">
        <v>42738</v>
      </c>
      <c r="B3392" s="3">
        <v>22.65</v>
      </c>
      <c r="C3392" s="3">
        <v>23.2</v>
      </c>
      <c r="D3392" s="3">
        <v>22.65</v>
      </c>
      <c r="E3392" s="3">
        <v>23.18</v>
      </c>
      <c r="F3392" s="3">
        <v>43</v>
      </c>
      <c r="G3392" s="3">
        <v>22.95</v>
      </c>
    </row>
    <row r="3393" spans="1:7" x14ac:dyDescent="0.3">
      <c r="A3393" s="6">
        <v>42739</v>
      </c>
      <c r="B3393" s="3">
        <v>23.4</v>
      </c>
      <c r="C3393" s="3">
        <v>23.8</v>
      </c>
      <c r="D3393" s="3">
        <v>23.25</v>
      </c>
      <c r="E3393" s="3">
        <v>23.8</v>
      </c>
      <c r="F3393" s="3">
        <v>40</v>
      </c>
      <c r="G3393" s="3">
        <v>23.7</v>
      </c>
    </row>
    <row r="3394" spans="1:7" x14ac:dyDescent="0.3">
      <c r="A3394" s="6">
        <v>42740</v>
      </c>
      <c r="B3394" s="3">
        <v>24.6</v>
      </c>
      <c r="C3394" s="3">
        <v>24.6</v>
      </c>
      <c r="D3394" s="3">
        <v>23</v>
      </c>
      <c r="E3394" s="3">
        <v>23.3</v>
      </c>
      <c r="F3394" s="3">
        <v>81</v>
      </c>
      <c r="G3394" s="3">
        <v>23.3</v>
      </c>
    </row>
    <row r="3395" spans="1:7" x14ac:dyDescent="0.3">
      <c r="A3395" s="6">
        <v>42741</v>
      </c>
      <c r="B3395" s="3">
        <v>22.5</v>
      </c>
      <c r="C3395" s="3">
        <v>22.5</v>
      </c>
      <c r="D3395" s="3">
        <v>21.75</v>
      </c>
      <c r="E3395" s="3">
        <v>21.75</v>
      </c>
      <c r="F3395" s="3">
        <v>10</v>
      </c>
      <c r="G3395" s="3">
        <v>21.75</v>
      </c>
    </row>
    <row r="3396" spans="1:7" x14ac:dyDescent="0.3">
      <c r="A3396" s="6">
        <v>42744</v>
      </c>
      <c r="B3396" s="3">
        <v>22</v>
      </c>
      <c r="C3396" s="3">
        <v>22</v>
      </c>
      <c r="D3396" s="3">
        <v>21.6</v>
      </c>
      <c r="E3396" s="3">
        <v>21.65</v>
      </c>
      <c r="F3396" s="3">
        <v>42</v>
      </c>
      <c r="G3396" s="3">
        <v>21.45</v>
      </c>
    </row>
    <row r="3397" spans="1:7" x14ac:dyDescent="0.3">
      <c r="A3397" s="6">
        <v>42745</v>
      </c>
      <c r="B3397" s="3">
        <v>22.5</v>
      </c>
      <c r="C3397" s="3">
        <v>22.85</v>
      </c>
      <c r="D3397" s="3">
        <v>22.5</v>
      </c>
      <c r="E3397" s="3">
        <v>22.7</v>
      </c>
      <c r="F3397" s="3">
        <v>26</v>
      </c>
      <c r="G3397" s="3">
        <v>22.7</v>
      </c>
    </row>
    <row r="3398" spans="1:7" x14ac:dyDescent="0.3">
      <c r="A3398" s="6">
        <v>42746</v>
      </c>
      <c r="B3398" s="3">
        <v>23.1</v>
      </c>
      <c r="C3398" s="3">
        <v>23.2</v>
      </c>
      <c r="D3398" s="3">
        <v>23.1</v>
      </c>
      <c r="E3398" s="3">
        <v>23.2</v>
      </c>
      <c r="F3398" s="3">
        <v>4</v>
      </c>
      <c r="G3398" s="3">
        <v>23.2</v>
      </c>
    </row>
    <row r="3399" spans="1:7" x14ac:dyDescent="0.3">
      <c r="A3399" s="6">
        <v>42747</v>
      </c>
      <c r="B3399" s="3">
        <v>23.6</v>
      </c>
      <c r="C3399" s="3">
        <v>23.9</v>
      </c>
      <c r="D3399" s="3">
        <v>23.5</v>
      </c>
      <c r="E3399" s="3">
        <v>23.85</v>
      </c>
      <c r="F3399" s="3">
        <v>36</v>
      </c>
      <c r="G3399" s="3">
        <v>23.85</v>
      </c>
    </row>
    <row r="3400" spans="1:7" x14ac:dyDescent="0.3">
      <c r="A3400" s="6">
        <v>42748</v>
      </c>
      <c r="B3400" s="3">
        <v>23.35</v>
      </c>
      <c r="C3400" s="3">
        <v>23.35</v>
      </c>
      <c r="D3400" s="3">
        <v>23.35</v>
      </c>
      <c r="E3400" s="3">
        <v>23.35</v>
      </c>
      <c r="F3400" s="3">
        <v>0</v>
      </c>
      <c r="G3400" s="3">
        <v>23.35</v>
      </c>
    </row>
    <row r="3401" spans="1:7" x14ac:dyDescent="0.3">
      <c r="A3401" s="6">
        <v>42751</v>
      </c>
      <c r="B3401" s="3">
        <v>21.9</v>
      </c>
      <c r="C3401" s="3">
        <v>21.9</v>
      </c>
      <c r="D3401" s="3">
        <v>21.25</v>
      </c>
      <c r="E3401" s="3">
        <v>21.25</v>
      </c>
      <c r="F3401" s="3">
        <v>6</v>
      </c>
      <c r="G3401" s="3">
        <v>21.25</v>
      </c>
    </row>
    <row r="3402" spans="1:7" x14ac:dyDescent="0.3">
      <c r="A3402" s="6">
        <v>42752</v>
      </c>
      <c r="B3402" s="3">
        <v>20.82</v>
      </c>
      <c r="C3402" s="3">
        <v>21.35</v>
      </c>
      <c r="D3402" s="3">
        <v>20.82</v>
      </c>
      <c r="E3402" s="3">
        <v>21.35</v>
      </c>
      <c r="F3402" s="3">
        <v>7</v>
      </c>
      <c r="G3402" s="3">
        <v>21.35</v>
      </c>
    </row>
    <row r="3403" spans="1:7" x14ac:dyDescent="0.3">
      <c r="A3403" s="6">
        <v>42753</v>
      </c>
      <c r="B3403" s="3">
        <v>20.9</v>
      </c>
      <c r="C3403" s="3">
        <v>21</v>
      </c>
      <c r="D3403" s="3">
        <v>20.9</v>
      </c>
      <c r="E3403" s="3">
        <v>20.9</v>
      </c>
      <c r="F3403" s="3">
        <v>32</v>
      </c>
      <c r="G3403" s="3">
        <v>21</v>
      </c>
    </row>
    <row r="3404" spans="1:7" x14ac:dyDescent="0.3">
      <c r="A3404" s="6">
        <v>42754</v>
      </c>
      <c r="B3404" s="3">
        <v>21.15</v>
      </c>
      <c r="C3404" s="3">
        <v>21.15</v>
      </c>
      <c r="D3404" s="3">
        <v>20.75</v>
      </c>
      <c r="E3404" s="3">
        <v>20.9</v>
      </c>
      <c r="F3404" s="3">
        <v>8</v>
      </c>
      <c r="G3404" s="3">
        <v>20.85</v>
      </c>
    </row>
    <row r="3405" spans="1:7" x14ac:dyDescent="0.3">
      <c r="A3405" s="6">
        <v>42755</v>
      </c>
      <c r="B3405" s="3">
        <v>21.8</v>
      </c>
      <c r="C3405" s="3">
        <v>21.83</v>
      </c>
      <c r="D3405" s="3">
        <v>21.8</v>
      </c>
      <c r="E3405" s="3">
        <v>21.8</v>
      </c>
      <c r="F3405" s="3">
        <v>15</v>
      </c>
      <c r="G3405" s="3">
        <v>21.8</v>
      </c>
    </row>
    <row r="3406" spans="1:7" x14ac:dyDescent="0.3">
      <c r="A3406" s="6">
        <v>42758</v>
      </c>
      <c r="B3406" s="3">
        <v>21.5</v>
      </c>
      <c r="C3406" s="3">
        <v>21.5</v>
      </c>
      <c r="D3406" s="3">
        <v>21.4</v>
      </c>
      <c r="E3406" s="3">
        <v>21.4</v>
      </c>
      <c r="F3406" s="3">
        <v>3</v>
      </c>
      <c r="G3406" s="3">
        <v>21.4</v>
      </c>
    </row>
    <row r="3407" spans="1:7" x14ac:dyDescent="0.3">
      <c r="A3407" s="6">
        <v>42759</v>
      </c>
      <c r="B3407" s="3">
        <v>21.85</v>
      </c>
      <c r="C3407" s="3">
        <v>22.05</v>
      </c>
      <c r="D3407" s="3">
        <v>21.85</v>
      </c>
      <c r="E3407" s="3">
        <v>22.05</v>
      </c>
      <c r="F3407" s="3">
        <v>45</v>
      </c>
      <c r="G3407" s="3">
        <v>22.05</v>
      </c>
    </row>
    <row r="3408" spans="1:7" x14ac:dyDescent="0.3">
      <c r="A3408" s="6">
        <v>42760</v>
      </c>
      <c r="B3408" s="3">
        <v>21.45</v>
      </c>
      <c r="C3408" s="3">
        <v>21.75</v>
      </c>
      <c r="D3408" s="3">
        <v>21.45</v>
      </c>
      <c r="E3408" s="3">
        <v>21.75</v>
      </c>
      <c r="F3408" s="3">
        <v>21</v>
      </c>
      <c r="G3408" s="3">
        <v>21.75</v>
      </c>
    </row>
    <row r="3409" spans="1:7" x14ac:dyDescent="0.3">
      <c r="A3409" s="6">
        <v>42761</v>
      </c>
      <c r="B3409" s="3">
        <v>21.7</v>
      </c>
      <c r="C3409" s="3">
        <v>21.95</v>
      </c>
      <c r="D3409" s="3">
        <v>21.7</v>
      </c>
      <c r="E3409" s="3">
        <v>21.8</v>
      </c>
      <c r="F3409" s="3">
        <v>45</v>
      </c>
      <c r="G3409" s="3">
        <v>21.9</v>
      </c>
    </row>
    <row r="3410" spans="1:7" x14ac:dyDescent="0.3">
      <c r="A3410" s="6">
        <v>42762</v>
      </c>
      <c r="B3410" s="3">
        <v>21.25</v>
      </c>
      <c r="C3410" s="3">
        <v>21.25</v>
      </c>
      <c r="D3410" s="3">
        <v>20.85</v>
      </c>
      <c r="E3410" s="3">
        <v>20.85</v>
      </c>
      <c r="F3410" s="3">
        <v>31</v>
      </c>
      <c r="G3410" s="3">
        <v>21</v>
      </c>
    </row>
    <row r="3411" spans="1:7" x14ac:dyDescent="0.3">
      <c r="A3411" s="6">
        <v>42765</v>
      </c>
      <c r="B3411" s="3">
        <v>22</v>
      </c>
      <c r="C3411" s="3">
        <v>22.8</v>
      </c>
      <c r="D3411" s="3">
        <v>21.85</v>
      </c>
      <c r="E3411" s="3">
        <v>22.6</v>
      </c>
      <c r="F3411" s="3">
        <v>82</v>
      </c>
      <c r="G3411" s="3">
        <v>22.72</v>
      </c>
    </row>
    <row r="3412" spans="1:7" x14ac:dyDescent="0.3">
      <c r="A3412" s="6">
        <v>42766</v>
      </c>
      <c r="B3412" s="3">
        <v>23.3</v>
      </c>
      <c r="C3412" s="3">
        <v>23.45</v>
      </c>
      <c r="D3412" s="3">
        <v>23.25</v>
      </c>
      <c r="E3412" s="3">
        <v>23.25</v>
      </c>
      <c r="F3412" s="3">
        <v>21</v>
      </c>
      <c r="G3412" s="3">
        <v>23.18</v>
      </c>
    </row>
    <row r="3413" spans="1:7" x14ac:dyDescent="0.3">
      <c r="A3413" s="6">
        <v>42767</v>
      </c>
      <c r="B3413" s="3">
        <v>24.25</v>
      </c>
      <c r="C3413" s="3">
        <v>24.35</v>
      </c>
      <c r="D3413" s="3">
        <v>24.1</v>
      </c>
      <c r="E3413" s="3">
        <v>24.15</v>
      </c>
      <c r="F3413" s="3">
        <v>70</v>
      </c>
      <c r="G3413" s="3">
        <v>24.15</v>
      </c>
    </row>
    <row r="3414" spans="1:7" x14ac:dyDescent="0.3">
      <c r="A3414" s="6">
        <v>42768</v>
      </c>
      <c r="B3414" s="3">
        <v>24.17</v>
      </c>
      <c r="C3414" s="3">
        <v>24.5</v>
      </c>
      <c r="D3414" s="3">
        <v>24.1</v>
      </c>
      <c r="E3414" s="3">
        <v>24.1</v>
      </c>
      <c r="F3414" s="3">
        <v>77</v>
      </c>
      <c r="G3414" s="3">
        <v>24.1</v>
      </c>
    </row>
    <row r="3415" spans="1:7" x14ac:dyDescent="0.3">
      <c r="A3415" s="6">
        <v>42769</v>
      </c>
      <c r="B3415" s="3">
        <v>24</v>
      </c>
      <c r="C3415" s="3">
        <v>24</v>
      </c>
      <c r="D3415" s="3">
        <v>24</v>
      </c>
      <c r="E3415" s="3">
        <v>24</v>
      </c>
      <c r="F3415" s="3">
        <v>4</v>
      </c>
      <c r="G3415" s="3">
        <v>23.88</v>
      </c>
    </row>
    <row r="3416" spans="1:7" x14ac:dyDescent="0.3">
      <c r="A3416" s="6">
        <v>42772</v>
      </c>
      <c r="B3416" s="3">
        <v>24.75</v>
      </c>
      <c r="C3416" s="3">
        <v>24.85</v>
      </c>
      <c r="D3416" s="3">
        <v>24.65</v>
      </c>
      <c r="E3416" s="3">
        <v>24.85</v>
      </c>
      <c r="F3416" s="3">
        <v>35</v>
      </c>
      <c r="G3416" s="3">
        <v>24.8</v>
      </c>
    </row>
    <row r="3417" spans="1:7" x14ac:dyDescent="0.3">
      <c r="A3417" s="6">
        <v>42773</v>
      </c>
      <c r="B3417" s="3">
        <v>24.65</v>
      </c>
      <c r="C3417" s="3">
        <v>24.68</v>
      </c>
      <c r="D3417" s="3">
        <v>24.3</v>
      </c>
      <c r="E3417" s="3">
        <v>24.3</v>
      </c>
      <c r="F3417" s="3">
        <v>22</v>
      </c>
      <c r="G3417" s="3">
        <v>24.3</v>
      </c>
    </row>
    <row r="3418" spans="1:7" x14ac:dyDescent="0.3">
      <c r="A3418" s="6">
        <v>42774</v>
      </c>
      <c r="B3418" s="3">
        <v>23.47</v>
      </c>
      <c r="C3418" s="3">
        <v>23.75</v>
      </c>
      <c r="D3418" s="3">
        <v>22.9</v>
      </c>
      <c r="E3418" s="3">
        <v>23.25</v>
      </c>
      <c r="F3418" s="3">
        <v>54</v>
      </c>
      <c r="G3418" s="3">
        <v>23.25</v>
      </c>
    </row>
    <row r="3419" spans="1:7" x14ac:dyDescent="0.3">
      <c r="A3419" s="6">
        <v>42775</v>
      </c>
      <c r="B3419" s="3">
        <v>22.1</v>
      </c>
      <c r="C3419" s="3">
        <v>22.65</v>
      </c>
      <c r="D3419" s="3">
        <v>22.1</v>
      </c>
      <c r="E3419" s="3">
        <v>22.65</v>
      </c>
      <c r="F3419" s="3">
        <v>35</v>
      </c>
      <c r="G3419" s="3">
        <v>22.77</v>
      </c>
    </row>
    <row r="3420" spans="1:7" x14ac:dyDescent="0.3">
      <c r="A3420" s="6">
        <v>42776</v>
      </c>
      <c r="B3420" s="3">
        <v>22.55</v>
      </c>
      <c r="C3420" s="3">
        <v>22.55</v>
      </c>
      <c r="D3420" s="3">
        <v>22.45</v>
      </c>
      <c r="E3420" s="3">
        <v>22.5</v>
      </c>
      <c r="F3420" s="3">
        <v>22</v>
      </c>
      <c r="G3420" s="3">
        <v>22.5</v>
      </c>
    </row>
    <row r="3421" spans="1:7" x14ac:dyDescent="0.3">
      <c r="A3421" s="6">
        <v>42779</v>
      </c>
      <c r="B3421" s="3">
        <v>22.75</v>
      </c>
      <c r="C3421" s="3">
        <v>22.8</v>
      </c>
      <c r="D3421" s="3">
        <v>22.3</v>
      </c>
      <c r="E3421" s="3">
        <v>22.7</v>
      </c>
      <c r="F3421" s="3">
        <v>17</v>
      </c>
      <c r="G3421" s="3">
        <v>22.7</v>
      </c>
    </row>
    <row r="3422" spans="1:7" x14ac:dyDescent="0.3">
      <c r="A3422" s="6">
        <v>42780</v>
      </c>
      <c r="B3422" s="3">
        <v>23</v>
      </c>
      <c r="C3422" s="3">
        <v>23</v>
      </c>
      <c r="D3422" s="3">
        <v>22.57</v>
      </c>
      <c r="E3422" s="3">
        <v>22.57</v>
      </c>
      <c r="F3422" s="3">
        <v>54</v>
      </c>
      <c r="G3422" s="3">
        <v>22.75</v>
      </c>
    </row>
    <row r="3423" spans="1:7" x14ac:dyDescent="0.3">
      <c r="A3423" s="6">
        <v>42781</v>
      </c>
      <c r="B3423" s="3">
        <v>23.1</v>
      </c>
      <c r="C3423" s="3">
        <v>23.1</v>
      </c>
      <c r="D3423" s="3">
        <v>22.8</v>
      </c>
      <c r="E3423" s="3">
        <v>23.05</v>
      </c>
      <c r="F3423" s="3">
        <v>15</v>
      </c>
      <c r="G3423" s="3">
        <v>23.05</v>
      </c>
    </row>
    <row r="3424" spans="1:7" x14ac:dyDescent="0.3">
      <c r="A3424" s="6">
        <v>42782</v>
      </c>
      <c r="B3424" s="3">
        <v>23.1</v>
      </c>
      <c r="C3424" s="3">
        <v>23.25</v>
      </c>
      <c r="D3424" s="3">
        <v>23.1</v>
      </c>
      <c r="E3424" s="3">
        <v>23.25</v>
      </c>
      <c r="F3424" s="3">
        <v>18</v>
      </c>
      <c r="G3424" s="3">
        <v>23.25</v>
      </c>
    </row>
    <row r="3425" spans="1:7" x14ac:dyDescent="0.3">
      <c r="A3425" s="6">
        <v>42783</v>
      </c>
      <c r="B3425" s="3">
        <v>23.5</v>
      </c>
      <c r="C3425" s="3">
        <v>23.79</v>
      </c>
      <c r="D3425" s="3">
        <v>23.5</v>
      </c>
      <c r="E3425" s="3">
        <v>23.79</v>
      </c>
      <c r="F3425" s="3">
        <v>30</v>
      </c>
      <c r="G3425" s="3">
        <v>23.79</v>
      </c>
    </row>
    <row r="3426" spans="1:7" x14ac:dyDescent="0.3">
      <c r="A3426" s="6">
        <v>42786</v>
      </c>
      <c r="B3426" s="3">
        <v>24.28</v>
      </c>
      <c r="C3426" s="3">
        <v>24.49</v>
      </c>
      <c r="D3426" s="3">
        <v>24.28</v>
      </c>
      <c r="E3426" s="3">
        <v>24.49</v>
      </c>
      <c r="F3426" s="3">
        <v>20</v>
      </c>
      <c r="G3426" s="3">
        <v>24.8</v>
      </c>
    </row>
    <row r="3427" spans="1:7" x14ac:dyDescent="0.3">
      <c r="A3427" s="6">
        <v>42787</v>
      </c>
      <c r="B3427" s="3">
        <v>24.95</v>
      </c>
      <c r="C3427" s="3">
        <v>24.95</v>
      </c>
      <c r="D3427" s="3">
        <v>24.95</v>
      </c>
      <c r="E3427" s="3">
        <v>24.95</v>
      </c>
      <c r="F3427" s="3">
        <v>11</v>
      </c>
      <c r="G3427" s="3">
        <v>24.8</v>
      </c>
    </row>
    <row r="3428" spans="1:7" x14ac:dyDescent="0.3">
      <c r="A3428" s="6">
        <v>42788</v>
      </c>
      <c r="B3428" s="3">
        <v>24.9</v>
      </c>
      <c r="C3428" s="3">
        <v>25.1</v>
      </c>
      <c r="D3428" s="3">
        <v>24.9</v>
      </c>
      <c r="E3428" s="3">
        <v>25.1</v>
      </c>
      <c r="F3428" s="3">
        <v>8</v>
      </c>
      <c r="G3428" s="3">
        <v>25.1</v>
      </c>
    </row>
    <row r="3429" spans="1:7" x14ac:dyDescent="0.3">
      <c r="A3429" s="6">
        <v>42789</v>
      </c>
      <c r="B3429" s="3">
        <v>25.2</v>
      </c>
      <c r="C3429" s="3">
        <v>25.35</v>
      </c>
      <c r="D3429" s="3">
        <v>25.2</v>
      </c>
      <c r="E3429" s="3">
        <v>25.2</v>
      </c>
      <c r="F3429" s="3">
        <v>11</v>
      </c>
      <c r="G3429" s="3">
        <v>25.2</v>
      </c>
    </row>
    <row r="3430" spans="1:7" x14ac:dyDescent="0.3">
      <c r="A3430" s="6">
        <v>42790</v>
      </c>
      <c r="B3430" s="3">
        <v>24.8</v>
      </c>
      <c r="C3430" s="3">
        <v>24.85</v>
      </c>
      <c r="D3430" s="3">
        <v>24.7</v>
      </c>
      <c r="E3430" s="3">
        <v>24.7</v>
      </c>
      <c r="F3430" s="3">
        <v>10</v>
      </c>
      <c r="G3430" s="3">
        <v>24.7</v>
      </c>
    </row>
    <row r="3431" spans="1:7" x14ac:dyDescent="0.3">
      <c r="A3431" s="6">
        <v>42793</v>
      </c>
      <c r="B3431" s="3">
        <v>24.5</v>
      </c>
      <c r="C3431" s="3">
        <v>24.5</v>
      </c>
      <c r="D3431" s="3">
        <v>24.5</v>
      </c>
      <c r="E3431" s="3">
        <v>24.5</v>
      </c>
      <c r="F3431" s="3">
        <v>3</v>
      </c>
      <c r="G3431" s="3">
        <v>24.5</v>
      </c>
    </row>
    <row r="3432" spans="1:7" x14ac:dyDescent="0.3">
      <c r="A3432" s="6">
        <v>42794</v>
      </c>
      <c r="B3432" s="3">
        <v>24.3</v>
      </c>
      <c r="C3432" s="3">
        <v>24.5</v>
      </c>
      <c r="D3432" s="3">
        <v>24.3</v>
      </c>
      <c r="E3432" s="3">
        <v>24.4</v>
      </c>
      <c r="F3432" s="3">
        <v>20</v>
      </c>
      <c r="G3432" s="3">
        <v>24.4</v>
      </c>
    </row>
    <row r="3433" spans="1:7" x14ac:dyDescent="0.3">
      <c r="A3433" s="6">
        <v>42795</v>
      </c>
      <c r="B3433" s="3">
        <v>23.3</v>
      </c>
      <c r="C3433" s="3">
        <v>23.3</v>
      </c>
      <c r="D3433" s="3">
        <v>23.3</v>
      </c>
      <c r="E3433" s="3">
        <v>23.3</v>
      </c>
      <c r="F3433" s="3">
        <v>0</v>
      </c>
      <c r="G3433" s="3">
        <v>23.3</v>
      </c>
    </row>
    <row r="3434" spans="1:7" x14ac:dyDescent="0.3">
      <c r="A3434" s="6">
        <v>42796</v>
      </c>
      <c r="B3434" s="3">
        <v>23.65</v>
      </c>
      <c r="C3434" s="3">
        <v>23.65</v>
      </c>
      <c r="D3434" s="3">
        <v>23.65</v>
      </c>
      <c r="E3434" s="3">
        <v>23.65</v>
      </c>
      <c r="F3434" s="3">
        <v>0</v>
      </c>
      <c r="G3434" s="3">
        <v>23.65</v>
      </c>
    </row>
    <row r="3435" spans="1:7" x14ac:dyDescent="0.3">
      <c r="A3435" s="6">
        <v>42797</v>
      </c>
      <c r="B3435" s="3">
        <v>23.8</v>
      </c>
      <c r="C3435" s="3">
        <v>23.8</v>
      </c>
      <c r="D3435" s="3">
        <v>23.6</v>
      </c>
      <c r="E3435" s="3">
        <v>23.6</v>
      </c>
      <c r="F3435" s="3">
        <v>15</v>
      </c>
      <c r="G3435" s="3">
        <v>23.6</v>
      </c>
    </row>
    <row r="3436" spans="1:7" x14ac:dyDescent="0.3">
      <c r="A3436" s="6">
        <v>42800</v>
      </c>
      <c r="B3436" s="3">
        <v>23.8</v>
      </c>
      <c r="C3436" s="3">
        <v>23.85</v>
      </c>
      <c r="D3436" s="3">
        <v>23.8</v>
      </c>
      <c r="E3436" s="3">
        <v>23.85</v>
      </c>
      <c r="F3436" s="3">
        <v>18</v>
      </c>
      <c r="G3436" s="3">
        <v>23.85</v>
      </c>
    </row>
    <row r="3437" spans="1:7" x14ac:dyDescent="0.3">
      <c r="A3437" s="6">
        <v>42801</v>
      </c>
      <c r="B3437" s="3">
        <v>24.25</v>
      </c>
      <c r="C3437" s="3">
        <v>24.3</v>
      </c>
      <c r="D3437" s="3">
        <v>24.15</v>
      </c>
      <c r="E3437" s="3">
        <v>24.3</v>
      </c>
      <c r="F3437" s="3">
        <v>44</v>
      </c>
      <c r="G3437" s="3">
        <v>24.3</v>
      </c>
    </row>
    <row r="3438" spans="1:7" x14ac:dyDescent="0.3">
      <c r="A3438" s="6">
        <v>42802</v>
      </c>
      <c r="B3438" s="3">
        <v>23.3</v>
      </c>
      <c r="C3438" s="3">
        <v>23.3</v>
      </c>
      <c r="D3438" s="3">
        <v>23.25</v>
      </c>
      <c r="E3438" s="3">
        <v>23.25</v>
      </c>
      <c r="F3438" s="3">
        <v>35</v>
      </c>
      <c r="G3438" s="3">
        <v>23.25</v>
      </c>
    </row>
    <row r="3439" spans="1:7" x14ac:dyDescent="0.3">
      <c r="A3439" s="6">
        <v>42803</v>
      </c>
      <c r="B3439" s="3">
        <v>23</v>
      </c>
      <c r="C3439" s="3">
        <v>23.3</v>
      </c>
      <c r="D3439" s="3">
        <v>23</v>
      </c>
      <c r="E3439" s="3">
        <v>23.3</v>
      </c>
      <c r="F3439" s="3">
        <v>13</v>
      </c>
      <c r="G3439" s="3">
        <v>23.3</v>
      </c>
    </row>
    <row r="3440" spans="1:7" x14ac:dyDescent="0.3">
      <c r="A3440" s="6">
        <v>42804</v>
      </c>
      <c r="B3440" s="3">
        <v>22.8</v>
      </c>
      <c r="C3440" s="3">
        <v>22.8</v>
      </c>
      <c r="D3440" s="3">
        <v>22.15</v>
      </c>
      <c r="E3440" s="3">
        <v>22.15</v>
      </c>
      <c r="F3440" s="3">
        <v>13</v>
      </c>
      <c r="G3440" s="3">
        <v>22.15</v>
      </c>
    </row>
    <row r="3441" spans="1:7" x14ac:dyDescent="0.3">
      <c r="A3441" s="6">
        <v>42807</v>
      </c>
      <c r="B3441" s="3">
        <v>22</v>
      </c>
      <c r="C3441" s="3">
        <v>22</v>
      </c>
      <c r="D3441" s="3">
        <v>22</v>
      </c>
      <c r="E3441" s="3">
        <v>22</v>
      </c>
      <c r="F3441" s="3">
        <v>0</v>
      </c>
      <c r="G3441" s="3">
        <v>22</v>
      </c>
    </row>
    <row r="3442" spans="1:7" x14ac:dyDescent="0.3">
      <c r="A3442" s="6">
        <v>42808</v>
      </c>
      <c r="B3442" s="3">
        <v>22.15</v>
      </c>
      <c r="C3442" s="3">
        <v>22.15</v>
      </c>
      <c r="D3442" s="3">
        <v>22.1</v>
      </c>
      <c r="E3442" s="3">
        <v>22.1</v>
      </c>
      <c r="F3442" s="3">
        <v>10</v>
      </c>
      <c r="G3442" s="3">
        <v>21.95</v>
      </c>
    </row>
    <row r="3443" spans="1:7" x14ac:dyDescent="0.3">
      <c r="A3443" s="6">
        <v>42809</v>
      </c>
      <c r="B3443" s="3">
        <v>22.15</v>
      </c>
      <c r="C3443" s="3">
        <v>22.85</v>
      </c>
      <c r="D3443" s="3">
        <v>22.15</v>
      </c>
      <c r="E3443" s="3">
        <v>22.7</v>
      </c>
      <c r="F3443" s="3">
        <v>35</v>
      </c>
      <c r="G3443" s="3">
        <v>22.65</v>
      </c>
    </row>
    <row r="3444" spans="1:7" x14ac:dyDescent="0.3">
      <c r="A3444" s="6">
        <v>42810</v>
      </c>
      <c r="B3444" s="3">
        <v>22.4</v>
      </c>
      <c r="C3444" s="3">
        <v>22.4</v>
      </c>
      <c r="D3444" s="3">
        <v>22.4</v>
      </c>
      <c r="E3444" s="3">
        <v>22.4</v>
      </c>
      <c r="F3444" s="3">
        <v>7</v>
      </c>
      <c r="G3444" s="3">
        <v>22.5</v>
      </c>
    </row>
    <row r="3445" spans="1:7" x14ac:dyDescent="0.3">
      <c r="A3445" s="6">
        <v>42811</v>
      </c>
      <c r="B3445" s="3">
        <v>22.75</v>
      </c>
      <c r="C3445" s="3">
        <v>22.75</v>
      </c>
      <c r="D3445" s="3">
        <v>22.75</v>
      </c>
      <c r="E3445" s="3">
        <v>22.75</v>
      </c>
      <c r="F3445" s="3">
        <v>0</v>
      </c>
      <c r="G3445" s="3">
        <v>22.75</v>
      </c>
    </row>
    <row r="3446" spans="1:7" x14ac:dyDescent="0.3">
      <c r="A3446" s="6">
        <v>42814</v>
      </c>
      <c r="B3446" s="3">
        <v>22.5</v>
      </c>
      <c r="C3446" s="3">
        <v>22.65</v>
      </c>
      <c r="D3446" s="3">
        <v>22.5</v>
      </c>
      <c r="E3446" s="3">
        <v>22.6</v>
      </c>
      <c r="F3446" s="3">
        <v>18</v>
      </c>
      <c r="G3446" s="3">
        <v>22.6</v>
      </c>
    </row>
    <row r="3447" spans="1:7" x14ac:dyDescent="0.3">
      <c r="A3447" s="6">
        <v>42815</v>
      </c>
      <c r="B3447" s="3">
        <v>22.55</v>
      </c>
      <c r="C3447" s="3">
        <v>22.55</v>
      </c>
      <c r="D3447" s="3">
        <v>22.45</v>
      </c>
      <c r="E3447" s="3">
        <v>22.45</v>
      </c>
      <c r="F3447" s="3">
        <v>13</v>
      </c>
      <c r="G3447" s="3">
        <v>22.35</v>
      </c>
    </row>
    <row r="3448" spans="1:7" x14ac:dyDescent="0.3">
      <c r="A3448" s="6">
        <v>42816</v>
      </c>
      <c r="B3448" s="3">
        <v>22</v>
      </c>
      <c r="C3448" s="3">
        <v>22</v>
      </c>
      <c r="D3448" s="3">
        <v>22</v>
      </c>
      <c r="E3448" s="3">
        <v>22</v>
      </c>
      <c r="F3448" s="3">
        <v>5</v>
      </c>
      <c r="G3448" s="3">
        <v>22.08</v>
      </c>
    </row>
    <row r="3449" spans="1:7" x14ac:dyDescent="0.3">
      <c r="A3449" s="6">
        <v>42817</v>
      </c>
      <c r="B3449" s="3">
        <v>21.1</v>
      </c>
      <c r="C3449" s="3">
        <v>21.1</v>
      </c>
      <c r="D3449" s="3">
        <v>20.9</v>
      </c>
      <c r="E3449" s="3">
        <v>20.9</v>
      </c>
      <c r="F3449" s="3">
        <v>32</v>
      </c>
      <c r="G3449" s="3">
        <v>20.9</v>
      </c>
    </row>
    <row r="3450" spans="1:7" x14ac:dyDescent="0.3">
      <c r="A3450" s="6">
        <v>42818</v>
      </c>
      <c r="B3450" s="3">
        <v>20.3</v>
      </c>
      <c r="C3450" s="3">
        <v>20.3</v>
      </c>
      <c r="D3450" s="3">
        <v>20.05</v>
      </c>
      <c r="E3450" s="3">
        <v>20.100000000000001</v>
      </c>
      <c r="F3450" s="3">
        <v>35</v>
      </c>
      <c r="G3450" s="3">
        <v>20.2</v>
      </c>
    </row>
    <row r="3451" spans="1:7" x14ac:dyDescent="0.3">
      <c r="A3451" s="6">
        <v>42821</v>
      </c>
      <c r="B3451" s="3">
        <v>19.899999999999999</v>
      </c>
      <c r="C3451" s="3">
        <v>19.899999999999999</v>
      </c>
      <c r="D3451" s="3">
        <v>19.75</v>
      </c>
      <c r="E3451" s="3">
        <v>19.8</v>
      </c>
      <c r="F3451" s="3">
        <v>32</v>
      </c>
      <c r="G3451" s="3">
        <v>19.8</v>
      </c>
    </row>
    <row r="3452" spans="1:7" x14ac:dyDescent="0.3">
      <c r="A3452" s="6">
        <v>42822</v>
      </c>
      <c r="B3452" s="3">
        <v>19.95</v>
      </c>
      <c r="C3452" s="3">
        <v>20.65</v>
      </c>
      <c r="D3452" s="3">
        <v>19.95</v>
      </c>
      <c r="E3452" s="3">
        <v>20.399999999999999</v>
      </c>
      <c r="F3452" s="3">
        <v>23</v>
      </c>
      <c r="G3452" s="3">
        <v>20.399999999999999</v>
      </c>
    </row>
    <row r="3453" spans="1:7" x14ac:dyDescent="0.3">
      <c r="A3453" s="6">
        <v>42823</v>
      </c>
      <c r="B3453" s="3">
        <v>20.5</v>
      </c>
      <c r="C3453" s="3">
        <v>20.93</v>
      </c>
      <c r="D3453" s="3">
        <v>20.5</v>
      </c>
      <c r="E3453" s="3">
        <v>20.93</v>
      </c>
      <c r="F3453" s="3">
        <v>45</v>
      </c>
      <c r="G3453" s="3">
        <v>20.85</v>
      </c>
    </row>
    <row r="3454" spans="1:7" x14ac:dyDescent="0.3">
      <c r="A3454" s="6">
        <v>42824</v>
      </c>
      <c r="B3454" s="3">
        <v>20.65</v>
      </c>
      <c r="C3454" s="3">
        <v>20.75</v>
      </c>
      <c r="D3454" s="3">
        <v>20.65</v>
      </c>
      <c r="E3454" s="3">
        <v>20.75</v>
      </c>
      <c r="F3454" s="3">
        <v>13</v>
      </c>
      <c r="G3454" s="3">
        <v>20.75</v>
      </c>
    </row>
    <row r="3455" spans="1:7" x14ac:dyDescent="0.3">
      <c r="A3455" s="6">
        <v>42825</v>
      </c>
      <c r="B3455" s="3">
        <v>20.9</v>
      </c>
      <c r="C3455" s="3">
        <v>21.15</v>
      </c>
      <c r="D3455" s="3">
        <v>20.9</v>
      </c>
      <c r="E3455" s="3">
        <v>21.1</v>
      </c>
      <c r="F3455" s="3">
        <v>110</v>
      </c>
      <c r="G3455" s="3">
        <v>21.14</v>
      </c>
    </row>
    <row r="3456" spans="1:7" x14ac:dyDescent="0.3">
      <c r="A3456" s="6">
        <v>42828</v>
      </c>
      <c r="B3456" s="3">
        <v>23.6</v>
      </c>
      <c r="C3456" s="3">
        <v>23.6</v>
      </c>
      <c r="D3456" s="3">
        <v>23.6</v>
      </c>
      <c r="E3456" s="3">
        <v>23.6</v>
      </c>
      <c r="F3456" s="3">
        <v>0</v>
      </c>
      <c r="G3456" s="3">
        <v>23.6</v>
      </c>
    </row>
    <row r="3457" spans="1:7" x14ac:dyDescent="0.3">
      <c r="A3457" s="6">
        <v>42829</v>
      </c>
      <c r="B3457" s="3">
        <v>23.8</v>
      </c>
      <c r="C3457" s="3">
        <v>23.8</v>
      </c>
      <c r="D3457" s="3">
        <v>23.6</v>
      </c>
      <c r="E3457" s="3">
        <v>23.6</v>
      </c>
      <c r="F3457" s="3">
        <v>10</v>
      </c>
      <c r="G3457" s="3">
        <v>23.6</v>
      </c>
    </row>
    <row r="3458" spans="1:7" x14ac:dyDescent="0.3">
      <c r="A3458" s="6">
        <v>42830</v>
      </c>
      <c r="B3458" s="3">
        <v>23.8</v>
      </c>
      <c r="C3458" s="3">
        <v>24.1</v>
      </c>
      <c r="D3458" s="3">
        <v>23.8</v>
      </c>
      <c r="E3458" s="3">
        <v>24.1</v>
      </c>
      <c r="F3458" s="3">
        <v>14</v>
      </c>
      <c r="G3458" s="3">
        <v>24.18</v>
      </c>
    </row>
    <row r="3459" spans="1:7" x14ac:dyDescent="0.3">
      <c r="A3459" s="6">
        <v>42831</v>
      </c>
      <c r="B3459" s="3">
        <v>24.45</v>
      </c>
      <c r="C3459" s="3">
        <v>24.7</v>
      </c>
      <c r="D3459" s="3">
        <v>24.35</v>
      </c>
      <c r="E3459" s="3">
        <v>24.7</v>
      </c>
      <c r="F3459" s="3">
        <v>23</v>
      </c>
      <c r="G3459" s="3">
        <v>24.83</v>
      </c>
    </row>
    <row r="3460" spans="1:7" x14ac:dyDescent="0.3">
      <c r="A3460" s="6">
        <v>42832</v>
      </c>
      <c r="B3460" s="3">
        <v>24.15</v>
      </c>
      <c r="C3460" s="3">
        <v>24.3</v>
      </c>
      <c r="D3460" s="3">
        <v>24.15</v>
      </c>
      <c r="E3460" s="3">
        <v>24.3</v>
      </c>
      <c r="F3460" s="3">
        <v>20</v>
      </c>
      <c r="G3460" s="3">
        <v>24.4</v>
      </c>
    </row>
    <row r="3461" spans="1:7" x14ac:dyDescent="0.3">
      <c r="A3461" s="6">
        <v>42835</v>
      </c>
      <c r="B3461" s="3">
        <v>24.4</v>
      </c>
      <c r="C3461" s="3">
        <v>24.4</v>
      </c>
      <c r="D3461" s="3">
        <v>23.7</v>
      </c>
      <c r="E3461" s="3">
        <v>23.75</v>
      </c>
      <c r="F3461" s="3">
        <v>19</v>
      </c>
      <c r="G3461" s="3">
        <v>23.75</v>
      </c>
    </row>
    <row r="3462" spans="1:7" x14ac:dyDescent="0.3">
      <c r="A3462" s="6">
        <v>42836</v>
      </c>
      <c r="B3462" s="3">
        <v>23.5</v>
      </c>
      <c r="C3462" s="3">
        <v>23.5</v>
      </c>
      <c r="D3462" s="3">
        <v>23.5</v>
      </c>
      <c r="E3462" s="3">
        <v>23.5</v>
      </c>
      <c r="F3462" s="3">
        <v>10</v>
      </c>
      <c r="G3462" s="3">
        <v>23.5</v>
      </c>
    </row>
    <row r="3463" spans="1:7" x14ac:dyDescent="0.3">
      <c r="A3463" s="6">
        <v>42837</v>
      </c>
      <c r="B3463" s="3">
        <v>24.3</v>
      </c>
      <c r="C3463" s="3">
        <v>24.3</v>
      </c>
      <c r="D3463" s="3">
        <v>24</v>
      </c>
      <c r="E3463" s="3">
        <v>24.05</v>
      </c>
      <c r="F3463" s="3">
        <v>50</v>
      </c>
      <c r="G3463" s="3">
        <v>24.13</v>
      </c>
    </row>
    <row r="3464" spans="1:7" x14ac:dyDescent="0.3">
      <c r="A3464" s="6">
        <v>42843</v>
      </c>
      <c r="B3464" s="3">
        <v>23.45</v>
      </c>
      <c r="C3464" s="3">
        <v>23.6</v>
      </c>
      <c r="D3464" s="3">
        <v>23.45</v>
      </c>
      <c r="E3464" s="3">
        <v>23.6</v>
      </c>
      <c r="F3464" s="3">
        <v>48</v>
      </c>
      <c r="G3464" s="3">
        <v>23.55</v>
      </c>
    </row>
    <row r="3465" spans="1:7" x14ac:dyDescent="0.3">
      <c r="A3465" s="6">
        <v>42844</v>
      </c>
      <c r="B3465" s="3">
        <v>23.25</v>
      </c>
      <c r="C3465" s="3">
        <v>23.35</v>
      </c>
      <c r="D3465" s="3">
        <v>23.25</v>
      </c>
      <c r="E3465" s="3">
        <v>23.3</v>
      </c>
      <c r="F3465" s="3">
        <v>29</v>
      </c>
      <c r="G3465" s="3">
        <v>23.3</v>
      </c>
    </row>
    <row r="3466" spans="1:7" x14ac:dyDescent="0.3">
      <c r="A3466" s="6">
        <v>42845</v>
      </c>
      <c r="B3466" s="3">
        <v>23.6</v>
      </c>
      <c r="C3466" s="3">
        <v>23.6</v>
      </c>
      <c r="D3466" s="3">
        <v>23.6</v>
      </c>
      <c r="E3466" s="3">
        <v>23.6</v>
      </c>
      <c r="F3466" s="3">
        <v>2</v>
      </c>
      <c r="G3466" s="3">
        <v>23.85</v>
      </c>
    </row>
    <row r="3467" spans="1:7" x14ac:dyDescent="0.3">
      <c r="A3467" s="6">
        <v>42846</v>
      </c>
      <c r="B3467" s="3">
        <v>23.8</v>
      </c>
      <c r="C3467" s="3">
        <v>23.8</v>
      </c>
      <c r="D3467" s="3">
        <v>23.8</v>
      </c>
      <c r="E3467" s="3">
        <v>23.8</v>
      </c>
      <c r="F3467" s="3">
        <v>5</v>
      </c>
      <c r="G3467" s="3">
        <v>23.8</v>
      </c>
    </row>
    <row r="3468" spans="1:7" x14ac:dyDescent="0.3">
      <c r="A3468" s="6">
        <v>42849</v>
      </c>
      <c r="B3468" s="3">
        <v>24.25</v>
      </c>
      <c r="C3468" s="3">
        <v>24.25</v>
      </c>
      <c r="D3468" s="3">
        <v>24</v>
      </c>
      <c r="E3468" s="3">
        <v>24</v>
      </c>
      <c r="F3468" s="3">
        <v>13</v>
      </c>
      <c r="G3468" s="3">
        <v>24.05</v>
      </c>
    </row>
    <row r="3469" spans="1:7" x14ac:dyDescent="0.3">
      <c r="A3469" s="6">
        <v>42850</v>
      </c>
      <c r="B3469" s="3">
        <v>24</v>
      </c>
      <c r="C3469" s="3">
        <v>24</v>
      </c>
      <c r="D3469" s="3">
        <v>23.65</v>
      </c>
      <c r="E3469" s="3">
        <v>23.65</v>
      </c>
      <c r="F3469" s="3">
        <v>13</v>
      </c>
      <c r="G3469" s="3">
        <v>23.75</v>
      </c>
    </row>
    <row r="3470" spans="1:7" x14ac:dyDescent="0.3">
      <c r="A3470" s="6">
        <v>42851</v>
      </c>
      <c r="B3470" s="3">
        <v>23.8</v>
      </c>
      <c r="C3470" s="3">
        <v>23.8</v>
      </c>
      <c r="D3470" s="3">
        <v>23.8</v>
      </c>
      <c r="E3470" s="3">
        <v>23.8</v>
      </c>
      <c r="F3470" s="3">
        <v>9</v>
      </c>
      <c r="G3470" s="3">
        <v>23.9</v>
      </c>
    </row>
    <row r="3471" spans="1:7" x14ac:dyDescent="0.3">
      <c r="A3471" s="6">
        <v>42852</v>
      </c>
      <c r="B3471" s="3">
        <v>24</v>
      </c>
      <c r="C3471" s="3">
        <v>24</v>
      </c>
      <c r="D3471" s="3">
        <v>23.95</v>
      </c>
      <c r="E3471" s="3">
        <v>23.95</v>
      </c>
      <c r="F3471" s="3">
        <v>14</v>
      </c>
      <c r="G3471" s="3">
        <v>23.85</v>
      </c>
    </row>
    <row r="3472" spans="1:7" x14ac:dyDescent="0.3">
      <c r="A3472" s="6">
        <v>42853</v>
      </c>
      <c r="B3472" s="3">
        <v>24</v>
      </c>
      <c r="C3472" s="3">
        <v>24</v>
      </c>
      <c r="D3472" s="3">
        <v>23.8</v>
      </c>
      <c r="E3472" s="3">
        <v>23.85</v>
      </c>
      <c r="F3472" s="3">
        <v>47</v>
      </c>
      <c r="G3472" s="3">
        <v>23.85</v>
      </c>
    </row>
    <row r="3473" spans="1:7" x14ac:dyDescent="0.3">
      <c r="A3473" s="6">
        <v>42857</v>
      </c>
      <c r="B3473" s="3">
        <v>26.1</v>
      </c>
      <c r="C3473" s="3">
        <v>26.15</v>
      </c>
      <c r="D3473" s="3">
        <v>26.1</v>
      </c>
      <c r="E3473" s="3">
        <v>26.15</v>
      </c>
      <c r="F3473" s="3">
        <v>30</v>
      </c>
      <c r="G3473" s="3">
        <v>26.15</v>
      </c>
    </row>
    <row r="3474" spans="1:7" x14ac:dyDescent="0.3">
      <c r="A3474" s="6">
        <v>42858</v>
      </c>
      <c r="B3474" s="3">
        <v>26.15</v>
      </c>
      <c r="C3474" s="3">
        <v>26.2</v>
      </c>
      <c r="D3474" s="3">
        <v>26.05</v>
      </c>
      <c r="E3474" s="3">
        <v>26.2</v>
      </c>
      <c r="F3474" s="3">
        <v>43</v>
      </c>
      <c r="G3474" s="3">
        <v>26.2</v>
      </c>
    </row>
    <row r="3475" spans="1:7" x14ac:dyDescent="0.3">
      <c r="A3475" s="6">
        <v>42859</v>
      </c>
      <c r="B3475" s="3">
        <v>25.95</v>
      </c>
      <c r="C3475" s="3">
        <v>25.95</v>
      </c>
      <c r="D3475" s="3">
        <v>25.7</v>
      </c>
      <c r="E3475" s="3">
        <v>25.7</v>
      </c>
      <c r="F3475" s="3">
        <v>27</v>
      </c>
      <c r="G3475" s="3">
        <v>25.7</v>
      </c>
    </row>
    <row r="3476" spans="1:7" x14ac:dyDescent="0.3">
      <c r="A3476" s="6">
        <v>42860</v>
      </c>
      <c r="B3476" s="3">
        <v>25.45</v>
      </c>
      <c r="C3476" s="3">
        <v>25.75</v>
      </c>
      <c r="D3476" s="3">
        <v>25.45</v>
      </c>
      <c r="E3476" s="3">
        <v>25.74</v>
      </c>
      <c r="F3476" s="3">
        <v>72</v>
      </c>
      <c r="G3476" s="3">
        <v>25.74</v>
      </c>
    </row>
    <row r="3477" spans="1:7" x14ac:dyDescent="0.3">
      <c r="A3477" s="6">
        <v>42863</v>
      </c>
      <c r="B3477" s="3">
        <v>25.8</v>
      </c>
      <c r="C3477" s="3">
        <v>25.8</v>
      </c>
      <c r="D3477" s="3">
        <v>25.8</v>
      </c>
      <c r="E3477" s="3">
        <v>25.8</v>
      </c>
      <c r="F3477" s="3">
        <v>0</v>
      </c>
      <c r="G3477" s="3">
        <v>25.8</v>
      </c>
    </row>
    <row r="3478" spans="1:7" x14ac:dyDescent="0.3">
      <c r="A3478" s="6">
        <v>42864</v>
      </c>
      <c r="B3478" s="3">
        <v>25.9</v>
      </c>
      <c r="C3478" s="3">
        <v>25.9</v>
      </c>
      <c r="D3478" s="3">
        <v>25.9</v>
      </c>
      <c r="E3478" s="3">
        <v>25.9</v>
      </c>
      <c r="F3478" s="3">
        <v>8</v>
      </c>
      <c r="G3478" s="3">
        <v>25.9</v>
      </c>
    </row>
    <row r="3479" spans="1:7" x14ac:dyDescent="0.3">
      <c r="A3479" s="6">
        <v>42865</v>
      </c>
      <c r="B3479" s="3">
        <v>25.95</v>
      </c>
      <c r="C3479" s="3">
        <v>26.5</v>
      </c>
      <c r="D3479" s="3">
        <v>25.8</v>
      </c>
      <c r="E3479" s="3">
        <v>26.05</v>
      </c>
      <c r="F3479" s="3">
        <v>36</v>
      </c>
      <c r="G3479" s="3">
        <v>26.05</v>
      </c>
    </row>
    <row r="3480" spans="1:7" x14ac:dyDescent="0.3">
      <c r="A3480" s="6">
        <v>42866</v>
      </c>
      <c r="B3480" s="3">
        <v>26.15</v>
      </c>
      <c r="C3480" s="3">
        <v>26.15</v>
      </c>
      <c r="D3480" s="3">
        <v>25.85</v>
      </c>
      <c r="E3480" s="3">
        <v>25.85</v>
      </c>
      <c r="F3480" s="3">
        <v>22</v>
      </c>
      <c r="G3480" s="3">
        <v>25.9</v>
      </c>
    </row>
    <row r="3481" spans="1:7" x14ac:dyDescent="0.3">
      <c r="A3481" s="6">
        <v>42867</v>
      </c>
      <c r="B3481" s="3">
        <v>25.7</v>
      </c>
      <c r="C3481" s="3">
        <v>25.75</v>
      </c>
      <c r="D3481" s="3">
        <v>25.6</v>
      </c>
      <c r="E3481" s="3">
        <v>25.6</v>
      </c>
      <c r="F3481" s="3">
        <v>45</v>
      </c>
      <c r="G3481" s="3">
        <v>25.6</v>
      </c>
    </row>
    <row r="3482" spans="1:7" x14ac:dyDescent="0.3">
      <c r="A3482" s="6">
        <v>42870</v>
      </c>
      <c r="B3482" s="3">
        <v>25.65</v>
      </c>
      <c r="C3482" s="3">
        <v>25.65</v>
      </c>
      <c r="D3482" s="3">
        <v>25.65</v>
      </c>
      <c r="E3482" s="3">
        <v>25.65</v>
      </c>
      <c r="F3482" s="3">
        <v>5</v>
      </c>
      <c r="G3482" s="3">
        <v>25.65</v>
      </c>
    </row>
    <row r="3483" spans="1:7" x14ac:dyDescent="0.3">
      <c r="A3483" s="6">
        <v>42871</v>
      </c>
      <c r="B3483" s="3">
        <v>25.5</v>
      </c>
      <c r="C3483" s="3">
        <v>25.5</v>
      </c>
      <c r="D3483" s="3">
        <v>24.85</v>
      </c>
      <c r="E3483" s="3">
        <v>24.85</v>
      </c>
      <c r="F3483" s="3">
        <v>106</v>
      </c>
      <c r="G3483" s="3">
        <v>24.85</v>
      </c>
    </row>
    <row r="3484" spans="1:7" x14ac:dyDescent="0.3">
      <c r="A3484" s="6">
        <v>42873</v>
      </c>
      <c r="B3484" s="3">
        <v>25.2</v>
      </c>
      <c r="C3484" s="3">
        <v>25.3</v>
      </c>
      <c r="D3484" s="3">
        <v>25.2</v>
      </c>
      <c r="E3484" s="3">
        <v>25.3</v>
      </c>
      <c r="F3484" s="3">
        <v>11</v>
      </c>
      <c r="G3484" s="3">
        <v>25.3</v>
      </c>
    </row>
    <row r="3485" spans="1:7" x14ac:dyDescent="0.3">
      <c r="A3485" s="6">
        <v>42874</v>
      </c>
      <c r="B3485" s="3">
        <v>25.59</v>
      </c>
      <c r="C3485" s="3">
        <v>25.65</v>
      </c>
      <c r="D3485" s="3">
        <v>25.59</v>
      </c>
      <c r="E3485" s="3">
        <v>25.65</v>
      </c>
      <c r="F3485" s="3">
        <v>8</v>
      </c>
      <c r="G3485" s="3">
        <v>25.55</v>
      </c>
    </row>
    <row r="3486" spans="1:7" x14ac:dyDescent="0.3">
      <c r="A3486" s="6">
        <v>42877</v>
      </c>
      <c r="B3486" s="3">
        <v>25.65</v>
      </c>
      <c r="C3486" s="3">
        <v>25.85</v>
      </c>
      <c r="D3486" s="3">
        <v>25.65</v>
      </c>
      <c r="E3486" s="3">
        <v>25.85</v>
      </c>
      <c r="F3486" s="3">
        <v>10</v>
      </c>
      <c r="G3486" s="3">
        <v>25.85</v>
      </c>
    </row>
    <row r="3487" spans="1:7" x14ac:dyDescent="0.3">
      <c r="A3487" s="6">
        <v>42878</v>
      </c>
      <c r="B3487" s="3">
        <v>25.55</v>
      </c>
      <c r="C3487" s="3">
        <v>26.05</v>
      </c>
      <c r="D3487" s="3">
        <v>25.55</v>
      </c>
      <c r="E3487" s="3">
        <v>26.05</v>
      </c>
      <c r="F3487" s="3">
        <v>17</v>
      </c>
      <c r="G3487" s="3">
        <v>26.05</v>
      </c>
    </row>
    <row r="3488" spans="1:7" x14ac:dyDescent="0.3">
      <c r="A3488" s="6">
        <v>42879</v>
      </c>
      <c r="B3488" s="3">
        <v>25.7</v>
      </c>
      <c r="C3488" s="3">
        <v>26.11</v>
      </c>
      <c r="D3488" s="3">
        <v>25.7</v>
      </c>
      <c r="E3488" s="3">
        <v>26.1</v>
      </c>
      <c r="F3488" s="3">
        <v>32</v>
      </c>
      <c r="G3488" s="3">
        <v>26.1</v>
      </c>
    </row>
    <row r="3489" spans="1:7" x14ac:dyDescent="0.3">
      <c r="A3489" s="6">
        <v>42881</v>
      </c>
      <c r="B3489" s="3">
        <v>25.85</v>
      </c>
      <c r="C3489" s="3">
        <v>25.9</v>
      </c>
      <c r="D3489" s="3">
        <v>25.7</v>
      </c>
      <c r="E3489" s="3">
        <v>25.7</v>
      </c>
      <c r="F3489" s="3">
        <v>41</v>
      </c>
      <c r="G3489" s="3">
        <v>25.7</v>
      </c>
    </row>
    <row r="3490" spans="1:7" x14ac:dyDescent="0.3">
      <c r="A3490" s="6">
        <v>42884</v>
      </c>
      <c r="B3490" s="3">
        <v>25.85</v>
      </c>
      <c r="C3490" s="3">
        <v>25.85</v>
      </c>
      <c r="D3490" s="3">
        <v>25.85</v>
      </c>
      <c r="E3490" s="3">
        <v>25.85</v>
      </c>
      <c r="F3490" s="3">
        <v>5</v>
      </c>
      <c r="G3490" s="3">
        <v>25.85</v>
      </c>
    </row>
    <row r="3491" spans="1:7" x14ac:dyDescent="0.3">
      <c r="A3491" s="6">
        <v>42885</v>
      </c>
      <c r="B3491" s="3">
        <v>25.85</v>
      </c>
      <c r="C3491" s="3">
        <v>26</v>
      </c>
      <c r="D3491" s="3">
        <v>25.8</v>
      </c>
      <c r="E3491" s="3">
        <v>26</v>
      </c>
      <c r="F3491" s="3">
        <v>9</v>
      </c>
      <c r="G3491" s="3">
        <v>26</v>
      </c>
    </row>
    <row r="3492" spans="1:7" x14ac:dyDescent="0.3">
      <c r="A3492" s="6">
        <v>42886</v>
      </c>
      <c r="B3492" s="3">
        <v>26.6</v>
      </c>
      <c r="C3492" s="3">
        <v>26.65</v>
      </c>
      <c r="D3492" s="3">
        <v>26.5</v>
      </c>
      <c r="E3492" s="3">
        <v>26.6</v>
      </c>
      <c r="F3492" s="3">
        <v>28</v>
      </c>
      <c r="G3492" s="3">
        <v>26.6</v>
      </c>
    </row>
    <row r="3493" spans="1:7" x14ac:dyDescent="0.3">
      <c r="A3493" s="6">
        <v>42887</v>
      </c>
      <c r="B3493" s="3">
        <v>26.4</v>
      </c>
      <c r="C3493" s="3">
        <v>26.4</v>
      </c>
      <c r="D3493" s="3">
        <v>26.4</v>
      </c>
      <c r="E3493" s="3">
        <v>26.4</v>
      </c>
      <c r="F3493" s="3">
        <v>1</v>
      </c>
      <c r="G3493" s="3">
        <v>26.4</v>
      </c>
    </row>
    <row r="3494" spans="1:7" x14ac:dyDescent="0.3">
      <c r="A3494" s="6">
        <v>42888</v>
      </c>
      <c r="B3494" s="3">
        <v>26.87</v>
      </c>
      <c r="C3494" s="3">
        <v>26.87</v>
      </c>
      <c r="D3494" s="3">
        <v>26.87</v>
      </c>
      <c r="E3494" s="3">
        <v>26.87</v>
      </c>
      <c r="F3494" s="3">
        <v>0</v>
      </c>
      <c r="G3494" s="3">
        <v>26.87</v>
      </c>
    </row>
    <row r="3495" spans="1:7" x14ac:dyDescent="0.3">
      <c r="A3495" s="6">
        <v>42892</v>
      </c>
      <c r="B3495" s="3">
        <v>26.07</v>
      </c>
      <c r="C3495" s="3">
        <v>26.2</v>
      </c>
      <c r="D3495" s="3">
        <v>26.07</v>
      </c>
      <c r="E3495" s="3">
        <v>26.2</v>
      </c>
      <c r="F3495" s="3">
        <v>15</v>
      </c>
      <c r="G3495" s="3">
        <v>25.95</v>
      </c>
    </row>
    <row r="3496" spans="1:7" x14ac:dyDescent="0.3">
      <c r="A3496" s="6">
        <v>42893</v>
      </c>
      <c r="B3496" s="3">
        <v>26.23</v>
      </c>
      <c r="C3496" s="3">
        <v>26.23</v>
      </c>
      <c r="D3496" s="3">
        <v>26.23</v>
      </c>
      <c r="E3496" s="3">
        <v>26.23</v>
      </c>
      <c r="F3496" s="3">
        <v>0</v>
      </c>
      <c r="G3496" s="3">
        <v>26.23</v>
      </c>
    </row>
    <row r="3497" spans="1:7" x14ac:dyDescent="0.3">
      <c r="A3497" s="6">
        <v>42894</v>
      </c>
      <c r="B3497" s="3">
        <v>26.4</v>
      </c>
      <c r="C3497" s="3">
        <v>26.4</v>
      </c>
      <c r="D3497" s="3">
        <v>26.4</v>
      </c>
      <c r="E3497" s="3">
        <v>26.4</v>
      </c>
      <c r="F3497" s="3">
        <v>2</v>
      </c>
      <c r="G3497" s="3">
        <v>26.4</v>
      </c>
    </row>
    <row r="3498" spans="1:7" x14ac:dyDescent="0.3">
      <c r="A3498" s="6">
        <v>42895</v>
      </c>
      <c r="B3498" s="3">
        <v>26.23</v>
      </c>
      <c r="C3498" s="3">
        <v>26.23</v>
      </c>
      <c r="D3498" s="3">
        <v>26.23</v>
      </c>
      <c r="E3498" s="3">
        <v>26.23</v>
      </c>
      <c r="F3498" s="3">
        <v>0</v>
      </c>
      <c r="G3498" s="3">
        <v>26.23</v>
      </c>
    </row>
    <row r="3499" spans="1:7" x14ac:dyDescent="0.3">
      <c r="A3499" s="6">
        <v>42898</v>
      </c>
      <c r="B3499" s="3">
        <v>26.23</v>
      </c>
      <c r="C3499" s="3">
        <v>26.23</v>
      </c>
      <c r="D3499" s="3">
        <v>26.23</v>
      </c>
      <c r="E3499" s="3">
        <v>26.23</v>
      </c>
      <c r="F3499" s="3">
        <v>0</v>
      </c>
      <c r="G3499" s="3">
        <v>26.23</v>
      </c>
    </row>
    <row r="3500" spans="1:7" x14ac:dyDescent="0.3">
      <c r="A3500" s="6">
        <v>42899</v>
      </c>
      <c r="B3500" s="3">
        <v>26.41</v>
      </c>
      <c r="C3500" s="3">
        <v>26.41</v>
      </c>
      <c r="D3500" s="3">
        <v>26.41</v>
      </c>
      <c r="E3500" s="3">
        <v>26.41</v>
      </c>
      <c r="F3500" s="3">
        <v>0</v>
      </c>
      <c r="G3500" s="3">
        <v>26.41</v>
      </c>
    </row>
    <row r="3501" spans="1:7" x14ac:dyDescent="0.3">
      <c r="A3501" s="6">
        <v>42900</v>
      </c>
      <c r="B3501" s="3">
        <v>26.48</v>
      </c>
      <c r="C3501" s="3">
        <v>26.48</v>
      </c>
      <c r="D3501" s="3">
        <v>26.48</v>
      </c>
      <c r="E3501" s="3">
        <v>26.48</v>
      </c>
      <c r="F3501" s="3">
        <v>0</v>
      </c>
      <c r="G3501" s="3">
        <v>26.48</v>
      </c>
    </row>
    <row r="3502" spans="1:7" x14ac:dyDescent="0.3">
      <c r="A3502" s="6">
        <v>42901</v>
      </c>
      <c r="B3502" s="3">
        <v>26.4</v>
      </c>
      <c r="C3502" s="3">
        <v>26.4</v>
      </c>
      <c r="D3502" s="3">
        <v>26.4</v>
      </c>
      <c r="E3502" s="3">
        <v>26.4</v>
      </c>
      <c r="F3502" s="3">
        <v>4</v>
      </c>
      <c r="G3502" s="3">
        <v>26.4</v>
      </c>
    </row>
    <row r="3503" spans="1:7" x14ac:dyDescent="0.3">
      <c r="A3503" s="6">
        <v>42902</v>
      </c>
      <c r="B3503" s="3">
        <v>26.73</v>
      </c>
      <c r="C3503" s="3">
        <v>26.73</v>
      </c>
      <c r="D3503" s="3">
        <v>26.73</v>
      </c>
      <c r="E3503" s="3">
        <v>26.73</v>
      </c>
      <c r="F3503" s="3">
        <v>0</v>
      </c>
      <c r="G3503" s="3">
        <v>26.73</v>
      </c>
    </row>
    <row r="3504" spans="1:7" x14ac:dyDescent="0.3">
      <c r="A3504" s="6">
        <v>42905</v>
      </c>
      <c r="B3504" s="3">
        <v>26.4</v>
      </c>
      <c r="C3504" s="3">
        <v>26.4</v>
      </c>
      <c r="D3504" s="3">
        <v>26.4</v>
      </c>
      <c r="E3504" s="3">
        <v>26.4</v>
      </c>
      <c r="F3504" s="3">
        <v>2</v>
      </c>
      <c r="G3504" s="3">
        <v>26.4</v>
      </c>
    </row>
    <row r="3505" spans="1:7" x14ac:dyDescent="0.3">
      <c r="A3505" s="6">
        <v>42906</v>
      </c>
      <c r="B3505" s="3">
        <v>26.05</v>
      </c>
      <c r="C3505" s="3">
        <v>26.05</v>
      </c>
      <c r="D3505" s="3">
        <v>26.05</v>
      </c>
      <c r="E3505" s="3">
        <v>26.05</v>
      </c>
      <c r="F3505" s="3">
        <v>0</v>
      </c>
      <c r="G3505" s="3">
        <v>26.05</v>
      </c>
    </row>
    <row r="3506" spans="1:7" x14ac:dyDescent="0.3">
      <c r="A3506" s="6">
        <v>42907</v>
      </c>
      <c r="B3506" s="3">
        <v>25.4</v>
      </c>
      <c r="C3506" s="3">
        <v>25.4</v>
      </c>
      <c r="D3506" s="3">
        <v>25.4</v>
      </c>
      <c r="E3506" s="3">
        <v>25.4</v>
      </c>
      <c r="F3506" s="3">
        <v>0</v>
      </c>
      <c r="G3506" s="3">
        <v>25.4</v>
      </c>
    </row>
    <row r="3507" spans="1:7" x14ac:dyDescent="0.3">
      <c r="A3507" s="6">
        <v>42908</v>
      </c>
      <c r="B3507" s="3">
        <v>25.43</v>
      </c>
      <c r="C3507" s="3">
        <v>25.43</v>
      </c>
      <c r="D3507" s="3">
        <v>25.43</v>
      </c>
      <c r="E3507" s="3">
        <v>25.43</v>
      </c>
      <c r="F3507" s="3">
        <v>0</v>
      </c>
      <c r="G3507" s="3">
        <v>25.43</v>
      </c>
    </row>
    <row r="3508" spans="1:7" x14ac:dyDescent="0.3">
      <c r="A3508" s="6">
        <v>42909</v>
      </c>
      <c r="B3508" s="3">
        <v>25.65</v>
      </c>
      <c r="C3508" s="3">
        <v>25.65</v>
      </c>
      <c r="D3508" s="3">
        <v>25.65</v>
      </c>
      <c r="E3508" s="3">
        <v>25.65</v>
      </c>
      <c r="F3508" s="3">
        <v>0</v>
      </c>
      <c r="G3508" s="3">
        <v>25.65</v>
      </c>
    </row>
    <row r="3509" spans="1:7" x14ac:dyDescent="0.3">
      <c r="A3509" s="6">
        <v>42912</v>
      </c>
      <c r="B3509" s="3">
        <v>25.9</v>
      </c>
      <c r="C3509" s="3">
        <v>25.9</v>
      </c>
      <c r="D3509" s="3">
        <v>25.9</v>
      </c>
      <c r="E3509" s="3">
        <v>25.9</v>
      </c>
      <c r="F3509" s="3">
        <v>0</v>
      </c>
      <c r="G3509" s="3">
        <v>25.9</v>
      </c>
    </row>
    <row r="3510" spans="1:7" x14ac:dyDescent="0.3">
      <c r="A3510" s="6">
        <v>42913</v>
      </c>
      <c r="B3510" s="3">
        <v>26.43</v>
      </c>
      <c r="C3510" s="3">
        <v>26.43</v>
      </c>
      <c r="D3510" s="3">
        <v>26.43</v>
      </c>
      <c r="E3510" s="3">
        <v>26.43</v>
      </c>
      <c r="F3510" s="3">
        <v>0</v>
      </c>
      <c r="G3510" s="3">
        <v>26.43</v>
      </c>
    </row>
    <row r="3511" spans="1:7" x14ac:dyDescent="0.3">
      <c r="A3511" s="6">
        <v>42914</v>
      </c>
      <c r="B3511" s="3">
        <v>26.6</v>
      </c>
      <c r="C3511" s="3">
        <v>26.6</v>
      </c>
      <c r="D3511" s="3">
        <v>26.6</v>
      </c>
      <c r="E3511" s="3">
        <v>26.6</v>
      </c>
      <c r="F3511" s="3">
        <v>5</v>
      </c>
      <c r="G3511" s="3">
        <v>26.6</v>
      </c>
    </row>
    <row r="3512" spans="1:7" x14ac:dyDescent="0.3">
      <c r="A3512" s="6">
        <v>42915</v>
      </c>
      <c r="B3512" s="3">
        <v>26.4</v>
      </c>
      <c r="C3512" s="3">
        <v>26.55</v>
      </c>
      <c r="D3512" s="3">
        <v>26.4</v>
      </c>
      <c r="E3512" s="3">
        <v>26.44</v>
      </c>
      <c r="F3512" s="3">
        <v>8</v>
      </c>
      <c r="G3512" s="3">
        <v>26.44</v>
      </c>
    </row>
    <row r="3513" spans="1:7" x14ac:dyDescent="0.3">
      <c r="A3513" s="6">
        <v>42916</v>
      </c>
      <c r="B3513" s="3">
        <v>26.44</v>
      </c>
      <c r="C3513" s="3">
        <v>26.5</v>
      </c>
      <c r="D3513" s="3">
        <v>26.44</v>
      </c>
      <c r="E3513" s="3">
        <v>26.5</v>
      </c>
      <c r="F3513" s="3">
        <v>6</v>
      </c>
      <c r="G3513" s="3">
        <v>26.5</v>
      </c>
    </row>
    <row r="3514" spans="1:7" x14ac:dyDescent="0.3">
      <c r="A3514" s="6">
        <v>42919</v>
      </c>
      <c r="B3514" s="3">
        <v>29.5</v>
      </c>
      <c r="C3514" s="3">
        <v>29.8</v>
      </c>
      <c r="D3514" s="3">
        <v>29.5</v>
      </c>
      <c r="E3514" s="3">
        <v>29.8</v>
      </c>
      <c r="F3514" s="3">
        <v>13</v>
      </c>
      <c r="G3514" s="3">
        <v>29.8</v>
      </c>
    </row>
    <row r="3515" spans="1:7" x14ac:dyDescent="0.3">
      <c r="A3515" s="6">
        <v>42920</v>
      </c>
      <c r="B3515" s="3">
        <v>30.03</v>
      </c>
      <c r="C3515" s="3">
        <v>30.03</v>
      </c>
      <c r="D3515" s="3">
        <v>30.03</v>
      </c>
      <c r="E3515" s="3">
        <v>30.03</v>
      </c>
      <c r="F3515" s="3">
        <v>0</v>
      </c>
      <c r="G3515" s="3">
        <v>30.03</v>
      </c>
    </row>
    <row r="3516" spans="1:7" x14ac:dyDescent="0.3">
      <c r="A3516" s="6">
        <v>42921</v>
      </c>
      <c r="B3516" s="3">
        <v>30.03</v>
      </c>
      <c r="C3516" s="3">
        <v>30.03</v>
      </c>
      <c r="D3516" s="3">
        <v>30.03</v>
      </c>
      <c r="E3516" s="3">
        <v>30.03</v>
      </c>
      <c r="F3516" s="3">
        <v>0</v>
      </c>
      <c r="G3516" s="3">
        <v>30.03</v>
      </c>
    </row>
    <row r="3517" spans="1:7" x14ac:dyDescent="0.3">
      <c r="A3517" s="6">
        <v>42922</v>
      </c>
      <c r="B3517" s="3">
        <v>30.85</v>
      </c>
      <c r="C3517" s="3">
        <v>30.85</v>
      </c>
      <c r="D3517" s="3">
        <v>30.85</v>
      </c>
      <c r="E3517" s="3">
        <v>30.85</v>
      </c>
      <c r="F3517" s="3">
        <v>0</v>
      </c>
      <c r="G3517" s="3">
        <v>30.85</v>
      </c>
    </row>
    <row r="3518" spans="1:7" x14ac:dyDescent="0.3">
      <c r="A3518" s="6">
        <v>42923</v>
      </c>
      <c r="B3518" s="3">
        <v>31</v>
      </c>
      <c r="C3518" s="3">
        <v>31.2</v>
      </c>
      <c r="D3518" s="3">
        <v>31</v>
      </c>
      <c r="E3518" s="3">
        <v>31.2</v>
      </c>
      <c r="F3518" s="3">
        <v>15</v>
      </c>
      <c r="G3518" s="3">
        <v>31.2</v>
      </c>
    </row>
    <row r="3519" spans="1:7" x14ac:dyDescent="0.3">
      <c r="A3519" s="6">
        <v>42926</v>
      </c>
      <c r="B3519" s="3">
        <v>31.7</v>
      </c>
      <c r="C3519" s="3">
        <v>31.8</v>
      </c>
      <c r="D3519" s="3">
        <v>31.7</v>
      </c>
      <c r="E3519" s="3">
        <v>31.8</v>
      </c>
      <c r="F3519" s="3">
        <v>2</v>
      </c>
      <c r="G3519" s="3">
        <v>31.6</v>
      </c>
    </row>
    <row r="3520" spans="1:7" x14ac:dyDescent="0.3">
      <c r="A3520" s="6">
        <v>42927</v>
      </c>
      <c r="B3520" s="3">
        <v>31.4</v>
      </c>
      <c r="C3520" s="3">
        <v>31.4</v>
      </c>
      <c r="D3520" s="3">
        <v>31.39</v>
      </c>
      <c r="E3520" s="3">
        <v>31.39</v>
      </c>
      <c r="F3520" s="3">
        <v>6</v>
      </c>
      <c r="G3520" s="3">
        <v>31.08</v>
      </c>
    </row>
    <row r="3521" spans="1:7" x14ac:dyDescent="0.3">
      <c r="A3521" s="6">
        <v>42928</v>
      </c>
      <c r="B3521" s="3">
        <v>31.1</v>
      </c>
      <c r="C3521" s="3">
        <v>31.1</v>
      </c>
      <c r="D3521" s="3">
        <v>31.1</v>
      </c>
      <c r="E3521" s="3">
        <v>31.1</v>
      </c>
      <c r="F3521" s="3">
        <v>5</v>
      </c>
      <c r="G3521" s="3">
        <v>30.9</v>
      </c>
    </row>
    <row r="3522" spans="1:7" x14ac:dyDescent="0.3">
      <c r="A3522" s="6">
        <v>42929</v>
      </c>
      <c r="B3522" s="3">
        <v>30.85</v>
      </c>
      <c r="C3522" s="3">
        <v>30.85</v>
      </c>
      <c r="D3522" s="3">
        <v>30.7</v>
      </c>
      <c r="E3522" s="3">
        <v>30.7</v>
      </c>
      <c r="F3522" s="3">
        <v>11</v>
      </c>
      <c r="G3522" s="3">
        <v>30.85</v>
      </c>
    </row>
    <row r="3523" spans="1:7" x14ac:dyDescent="0.3">
      <c r="A3523" s="6">
        <v>42930</v>
      </c>
      <c r="B3523" s="3">
        <v>30.4</v>
      </c>
      <c r="C3523" s="3">
        <v>30.4</v>
      </c>
      <c r="D3523" s="3">
        <v>30.4</v>
      </c>
      <c r="E3523" s="3">
        <v>30.4</v>
      </c>
      <c r="F3523" s="3">
        <v>0</v>
      </c>
      <c r="G3523" s="3">
        <v>30.4</v>
      </c>
    </row>
    <row r="3524" spans="1:7" x14ac:dyDescent="0.3">
      <c r="A3524" s="6">
        <v>42933</v>
      </c>
      <c r="B3524" s="3">
        <v>30.61</v>
      </c>
      <c r="C3524" s="3">
        <v>30.61</v>
      </c>
      <c r="D3524" s="3">
        <v>30.61</v>
      </c>
      <c r="E3524" s="3">
        <v>30.61</v>
      </c>
      <c r="F3524" s="3">
        <v>0</v>
      </c>
      <c r="G3524" s="3">
        <v>30.61</v>
      </c>
    </row>
    <row r="3525" spans="1:7" x14ac:dyDescent="0.3">
      <c r="A3525" s="6">
        <v>42934</v>
      </c>
      <c r="B3525" s="3">
        <v>31.4</v>
      </c>
      <c r="C3525" s="3">
        <v>31.4</v>
      </c>
      <c r="D3525" s="3">
        <v>31.4</v>
      </c>
      <c r="E3525" s="3">
        <v>31.4</v>
      </c>
      <c r="F3525" s="3">
        <v>0</v>
      </c>
      <c r="G3525" s="3">
        <v>31.4</v>
      </c>
    </row>
    <row r="3526" spans="1:7" x14ac:dyDescent="0.3">
      <c r="A3526" s="6">
        <v>42935</v>
      </c>
      <c r="B3526" s="3">
        <v>31.4</v>
      </c>
      <c r="C3526" s="3">
        <v>31.4</v>
      </c>
      <c r="D3526" s="3">
        <v>31.4</v>
      </c>
      <c r="E3526" s="3">
        <v>31.4</v>
      </c>
      <c r="F3526" s="3">
        <v>4</v>
      </c>
      <c r="G3526" s="3">
        <v>31.4</v>
      </c>
    </row>
    <row r="3527" spans="1:7" x14ac:dyDescent="0.3">
      <c r="A3527" s="6">
        <v>42936</v>
      </c>
      <c r="B3527" s="3">
        <v>31.5</v>
      </c>
      <c r="C3527" s="3">
        <v>31.5</v>
      </c>
      <c r="D3527" s="3">
        <v>31.5</v>
      </c>
      <c r="E3527" s="3">
        <v>31.5</v>
      </c>
      <c r="F3527" s="3">
        <v>1</v>
      </c>
      <c r="G3527" s="3">
        <v>31.23</v>
      </c>
    </row>
    <row r="3528" spans="1:7" x14ac:dyDescent="0.3">
      <c r="A3528" s="6">
        <v>42937</v>
      </c>
      <c r="B3528" s="3">
        <v>30.85</v>
      </c>
      <c r="C3528" s="3">
        <v>30.85</v>
      </c>
      <c r="D3528" s="3">
        <v>30.85</v>
      </c>
      <c r="E3528" s="3">
        <v>30.85</v>
      </c>
      <c r="F3528" s="3">
        <v>0</v>
      </c>
      <c r="G3528" s="3">
        <v>30.85</v>
      </c>
    </row>
    <row r="3529" spans="1:7" x14ac:dyDescent="0.3">
      <c r="A3529" s="6">
        <v>42940</v>
      </c>
      <c r="B3529" s="3">
        <v>30.4</v>
      </c>
      <c r="C3529" s="3">
        <v>30.4</v>
      </c>
      <c r="D3529" s="3">
        <v>30.4</v>
      </c>
      <c r="E3529" s="3">
        <v>30.4</v>
      </c>
      <c r="F3529" s="3">
        <v>0</v>
      </c>
      <c r="G3529" s="3">
        <v>30.4</v>
      </c>
    </row>
    <row r="3530" spans="1:7" x14ac:dyDescent="0.3">
      <c r="A3530" s="6">
        <v>42941</v>
      </c>
      <c r="B3530" s="3">
        <v>30.4</v>
      </c>
      <c r="C3530" s="3">
        <v>30.4</v>
      </c>
      <c r="D3530" s="3">
        <v>30.4</v>
      </c>
      <c r="E3530" s="3">
        <v>30.4</v>
      </c>
      <c r="F3530" s="3">
        <v>0</v>
      </c>
      <c r="G3530" s="3">
        <v>30.4</v>
      </c>
    </row>
    <row r="3531" spans="1:7" x14ac:dyDescent="0.3">
      <c r="A3531" s="6">
        <v>42942</v>
      </c>
      <c r="B3531" s="3">
        <v>30.71</v>
      </c>
      <c r="C3531" s="3">
        <v>30.71</v>
      </c>
      <c r="D3531" s="3">
        <v>30.71</v>
      </c>
      <c r="E3531" s="3">
        <v>30.71</v>
      </c>
      <c r="F3531" s="3">
        <v>0</v>
      </c>
      <c r="G3531" s="3">
        <v>30.71</v>
      </c>
    </row>
    <row r="3532" spans="1:7" x14ac:dyDescent="0.3">
      <c r="A3532" s="6">
        <v>42943</v>
      </c>
      <c r="B3532" s="3">
        <v>30.7</v>
      </c>
      <c r="C3532" s="3">
        <v>30.7</v>
      </c>
      <c r="D3532" s="3">
        <v>30.7</v>
      </c>
      <c r="E3532" s="3">
        <v>30.7</v>
      </c>
      <c r="F3532" s="3">
        <v>0</v>
      </c>
      <c r="G3532" s="3">
        <v>30.7</v>
      </c>
    </row>
    <row r="3533" spans="1:7" x14ac:dyDescent="0.3">
      <c r="A3533" s="6">
        <v>42944</v>
      </c>
      <c r="B3533" s="3">
        <v>30.66</v>
      </c>
      <c r="C3533" s="3">
        <v>30.66</v>
      </c>
      <c r="D3533" s="3">
        <v>30.66</v>
      </c>
      <c r="E3533" s="3">
        <v>30.66</v>
      </c>
      <c r="F3533" s="3">
        <v>0</v>
      </c>
      <c r="G3533" s="3">
        <v>30.66</v>
      </c>
    </row>
    <row r="3534" spans="1:7" x14ac:dyDescent="0.3">
      <c r="A3534" s="6">
        <v>42947</v>
      </c>
      <c r="B3534" s="3">
        <v>30.6</v>
      </c>
      <c r="C3534" s="3">
        <v>30.6</v>
      </c>
      <c r="D3534" s="3">
        <v>30.55</v>
      </c>
      <c r="E3534" s="3">
        <v>30.55</v>
      </c>
      <c r="F3534" s="3">
        <v>4</v>
      </c>
      <c r="G3534" s="3">
        <v>30.6</v>
      </c>
    </row>
    <row r="3535" spans="1:7" x14ac:dyDescent="0.3">
      <c r="A3535" s="6">
        <v>42948</v>
      </c>
      <c r="B3535" s="3">
        <v>31.3</v>
      </c>
      <c r="C3535" s="3">
        <v>31.3</v>
      </c>
      <c r="D3535" s="3">
        <v>31.3</v>
      </c>
      <c r="E3535" s="3">
        <v>31.3</v>
      </c>
      <c r="F3535" s="3">
        <v>13</v>
      </c>
      <c r="G3535" s="3">
        <v>31.3</v>
      </c>
    </row>
    <row r="3536" spans="1:7" x14ac:dyDescent="0.3">
      <c r="A3536" s="6">
        <v>42949</v>
      </c>
      <c r="B3536" s="3">
        <v>31.2</v>
      </c>
      <c r="C3536" s="3">
        <v>31.35</v>
      </c>
      <c r="D3536" s="3">
        <v>31.2</v>
      </c>
      <c r="E3536" s="3">
        <v>31.35</v>
      </c>
      <c r="F3536" s="3">
        <v>20</v>
      </c>
      <c r="G3536" s="3">
        <v>31.35</v>
      </c>
    </row>
    <row r="3537" spans="1:7" x14ac:dyDescent="0.3">
      <c r="A3537" s="6">
        <v>42950</v>
      </c>
      <c r="B3537" s="3">
        <v>31</v>
      </c>
      <c r="C3537" s="3">
        <v>31.1</v>
      </c>
      <c r="D3537" s="3">
        <v>31</v>
      </c>
      <c r="E3537" s="3">
        <v>31.1</v>
      </c>
      <c r="F3537" s="3">
        <v>17</v>
      </c>
      <c r="G3537" s="3">
        <v>31.1</v>
      </c>
    </row>
    <row r="3538" spans="1:7" x14ac:dyDescent="0.3">
      <c r="A3538" s="6">
        <v>42951</v>
      </c>
      <c r="B3538" s="3">
        <v>31.1</v>
      </c>
      <c r="C3538" s="3">
        <v>31.1</v>
      </c>
      <c r="D3538" s="3">
        <v>31</v>
      </c>
      <c r="E3538" s="3">
        <v>31</v>
      </c>
      <c r="F3538" s="3">
        <v>9</v>
      </c>
      <c r="G3538" s="3">
        <v>31</v>
      </c>
    </row>
    <row r="3539" spans="1:7" x14ac:dyDescent="0.3">
      <c r="A3539" s="6">
        <v>42954</v>
      </c>
      <c r="B3539" s="3">
        <v>30.95</v>
      </c>
      <c r="C3539" s="3">
        <v>30.95</v>
      </c>
      <c r="D3539" s="3">
        <v>30.95</v>
      </c>
      <c r="E3539" s="3">
        <v>30.95</v>
      </c>
      <c r="F3539" s="3">
        <v>5</v>
      </c>
      <c r="G3539" s="3">
        <v>30.95</v>
      </c>
    </row>
    <row r="3540" spans="1:7" x14ac:dyDescent="0.3">
      <c r="A3540" s="6">
        <v>42955</v>
      </c>
      <c r="B3540" s="3">
        <v>30.71</v>
      </c>
      <c r="C3540" s="3">
        <v>30.71</v>
      </c>
      <c r="D3540" s="3">
        <v>30.55</v>
      </c>
      <c r="E3540" s="3">
        <v>30.55</v>
      </c>
      <c r="F3540" s="3">
        <v>37</v>
      </c>
      <c r="G3540" s="3">
        <v>30.55</v>
      </c>
    </row>
    <row r="3541" spans="1:7" x14ac:dyDescent="0.3">
      <c r="A3541" s="6">
        <v>42956</v>
      </c>
      <c r="B3541" s="3">
        <v>30.73</v>
      </c>
      <c r="C3541" s="3">
        <v>30.73</v>
      </c>
      <c r="D3541" s="3">
        <v>30.73</v>
      </c>
      <c r="E3541" s="3">
        <v>30.73</v>
      </c>
      <c r="F3541" s="3">
        <v>0</v>
      </c>
      <c r="G3541" s="3">
        <v>30.73</v>
      </c>
    </row>
    <row r="3542" spans="1:7" x14ac:dyDescent="0.3">
      <c r="A3542" s="6">
        <v>42957</v>
      </c>
      <c r="B3542" s="3">
        <v>31</v>
      </c>
      <c r="C3542" s="3">
        <v>31</v>
      </c>
      <c r="D3542" s="3">
        <v>30.9</v>
      </c>
      <c r="E3542" s="3">
        <v>30.9</v>
      </c>
      <c r="F3542" s="3">
        <v>9</v>
      </c>
      <c r="G3542" s="3">
        <v>30.9</v>
      </c>
    </row>
    <row r="3543" spans="1:7" x14ac:dyDescent="0.3">
      <c r="A3543" s="6">
        <v>42958</v>
      </c>
      <c r="B3543" s="3">
        <v>30.85</v>
      </c>
      <c r="C3543" s="3">
        <v>30.85</v>
      </c>
      <c r="D3543" s="3">
        <v>30.75</v>
      </c>
      <c r="E3543" s="3">
        <v>30.85</v>
      </c>
      <c r="F3543" s="3">
        <v>16</v>
      </c>
      <c r="G3543" s="3">
        <v>30.85</v>
      </c>
    </row>
    <row r="3544" spans="1:7" x14ac:dyDescent="0.3">
      <c r="A3544" s="6">
        <v>42961</v>
      </c>
      <c r="B3544" s="3">
        <v>31.24</v>
      </c>
      <c r="C3544" s="3">
        <v>31.5</v>
      </c>
      <c r="D3544" s="3">
        <v>31.24</v>
      </c>
      <c r="E3544" s="3">
        <v>31.3</v>
      </c>
      <c r="F3544" s="3">
        <v>28</v>
      </c>
      <c r="G3544" s="3">
        <v>31.3</v>
      </c>
    </row>
    <row r="3545" spans="1:7" x14ac:dyDescent="0.3">
      <c r="A3545" s="6">
        <v>42962</v>
      </c>
      <c r="B3545" s="3">
        <v>31.35</v>
      </c>
      <c r="C3545" s="3">
        <v>31.5</v>
      </c>
      <c r="D3545" s="3">
        <v>31.3</v>
      </c>
      <c r="E3545" s="3">
        <v>31.3</v>
      </c>
      <c r="F3545" s="3">
        <v>23</v>
      </c>
      <c r="G3545" s="3">
        <v>31.3</v>
      </c>
    </row>
    <row r="3546" spans="1:7" x14ac:dyDescent="0.3">
      <c r="A3546" s="6">
        <v>42963</v>
      </c>
      <c r="B3546" s="3">
        <v>31.25</v>
      </c>
      <c r="C3546" s="3">
        <v>31.3</v>
      </c>
      <c r="D3546" s="3">
        <v>31.1</v>
      </c>
      <c r="E3546" s="3">
        <v>31.1</v>
      </c>
      <c r="F3546" s="3">
        <v>17</v>
      </c>
      <c r="G3546" s="3">
        <v>31.13</v>
      </c>
    </row>
    <row r="3547" spans="1:7" x14ac:dyDescent="0.3">
      <c r="A3547" s="6">
        <v>42964</v>
      </c>
      <c r="B3547" s="3">
        <v>31.25</v>
      </c>
      <c r="C3547" s="3">
        <v>31.25</v>
      </c>
      <c r="D3547" s="3">
        <v>31.2</v>
      </c>
      <c r="E3547" s="3">
        <v>31.2</v>
      </c>
      <c r="F3547" s="3">
        <v>2</v>
      </c>
      <c r="G3547" s="3">
        <v>31.1</v>
      </c>
    </row>
    <row r="3548" spans="1:7" x14ac:dyDescent="0.3">
      <c r="A3548" s="6">
        <v>42965</v>
      </c>
      <c r="B3548" s="3">
        <v>31.55</v>
      </c>
      <c r="C3548" s="3">
        <v>31.55</v>
      </c>
      <c r="D3548" s="3">
        <v>31.55</v>
      </c>
      <c r="E3548" s="3">
        <v>31.55</v>
      </c>
      <c r="F3548" s="3">
        <v>0</v>
      </c>
      <c r="G3548" s="3">
        <v>31.55</v>
      </c>
    </row>
    <row r="3549" spans="1:7" x14ac:dyDescent="0.3">
      <c r="A3549" s="6">
        <v>42968</v>
      </c>
      <c r="B3549" s="3">
        <v>31.5</v>
      </c>
      <c r="C3549" s="3">
        <v>31.5</v>
      </c>
      <c r="D3549" s="3">
        <v>31.4</v>
      </c>
      <c r="E3549" s="3">
        <v>31.4</v>
      </c>
      <c r="F3549" s="3">
        <v>8</v>
      </c>
      <c r="G3549" s="3">
        <v>31.4</v>
      </c>
    </row>
    <row r="3550" spans="1:7" x14ac:dyDescent="0.3">
      <c r="A3550" s="6">
        <v>42969</v>
      </c>
      <c r="B3550" s="3">
        <v>31.4</v>
      </c>
      <c r="C3550" s="3">
        <v>31.6</v>
      </c>
      <c r="D3550" s="3">
        <v>31.4</v>
      </c>
      <c r="E3550" s="3">
        <v>31.45</v>
      </c>
      <c r="F3550" s="3">
        <v>14</v>
      </c>
      <c r="G3550" s="3">
        <v>31.52</v>
      </c>
    </row>
    <row r="3551" spans="1:7" x14ac:dyDescent="0.3">
      <c r="A3551" s="6">
        <v>42970</v>
      </c>
      <c r="B3551" s="3">
        <v>32.020000000000003</v>
      </c>
      <c r="C3551" s="3">
        <v>32.049999999999997</v>
      </c>
      <c r="D3551" s="3">
        <v>32.020000000000003</v>
      </c>
      <c r="E3551" s="3">
        <v>32.049999999999997</v>
      </c>
      <c r="F3551" s="3">
        <v>10</v>
      </c>
      <c r="G3551" s="3">
        <v>32.049999999999997</v>
      </c>
    </row>
    <row r="3552" spans="1:7" x14ac:dyDescent="0.3">
      <c r="A3552" s="6">
        <v>42971</v>
      </c>
      <c r="B3552" s="3">
        <v>32.4</v>
      </c>
      <c r="C3552" s="3">
        <v>32.4</v>
      </c>
      <c r="D3552" s="3">
        <v>32.049999999999997</v>
      </c>
      <c r="E3552" s="3">
        <v>32.049999999999997</v>
      </c>
      <c r="F3552" s="3">
        <v>40</v>
      </c>
      <c r="G3552" s="3">
        <v>31.98</v>
      </c>
    </row>
    <row r="3553" spans="1:7" x14ac:dyDescent="0.3">
      <c r="A3553" s="6">
        <v>42972</v>
      </c>
      <c r="B3553" s="3">
        <v>32.299999999999997</v>
      </c>
      <c r="C3553" s="3">
        <v>32.299999999999997</v>
      </c>
      <c r="D3553" s="3">
        <v>32.200000000000003</v>
      </c>
      <c r="E3553" s="3">
        <v>32.200000000000003</v>
      </c>
      <c r="F3553" s="3">
        <v>3</v>
      </c>
      <c r="G3553" s="3">
        <v>32.200000000000003</v>
      </c>
    </row>
    <row r="3554" spans="1:7" x14ac:dyDescent="0.3">
      <c r="A3554" s="6">
        <v>42975</v>
      </c>
      <c r="B3554" s="3">
        <v>33.200000000000003</v>
      </c>
      <c r="C3554" s="3">
        <v>33.200000000000003</v>
      </c>
      <c r="D3554" s="3">
        <v>32.700000000000003</v>
      </c>
      <c r="E3554" s="3">
        <v>32.700000000000003</v>
      </c>
      <c r="F3554" s="3">
        <v>17</v>
      </c>
      <c r="G3554" s="3">
        <v>32.700000000000003</v>
      </c>
    </row>
    <row r="3555" spans="1:7" x14ac:dyDescent="0.3">
      <c r="A3555" s="6">
        <v>42976</v>
      </c>
      <c r="B3555" s="3">
        <v>32.700000000000003</v>
      </c>
      <c r="C3555" s="3">
        <v>32.700000000000003</v>
      </c>
      <c r="D3555" s="3">
        <v>32.299999999999997</v>
      </c>
      <c r="E3555" s="3">
        <v>32.31</v>
      </c>
      <c r="F3555" s="3">
        <v>39</v>
      </c>
      <c r="G3555" s="3">
        <v>32.4</v>
      </c>
    </row>
    <row r="3556" spans="1:7" x14ac:dyDescent="0.3">
      <c r="A3556" s="6">
        <v>42977</v>
      </c>
      <c r="B3556" s="3">
        <v>32.9</v>
      </c>
      <c r="C3556" s="3">
        <v>33</v>
      </c>
      <c r="D3556" s="3">
        <v>32.9</v>
      </c>
      <c r="E3556" s="3">
        <v>33</v>
      </c>
      <c r="F3556" s="3">
        <v>13</v>
      </c>
      <c r="G3556" s="3">
        <v>32.950000000000003</v>
      </c>
    </row>
    <row r="3557" spans="1:7" x14ac:dyDescent="0.3">
      <c r="A3557" s="6">
        <v>42978</v>
      </c>
      <c r="B3557" s="3">
        <v>32.549999999999997</v>
      </c>
      <c r="C3557" s="3">
        <v>32.549999999999997</v>
      </c>
      <c r="D3557" s="3">
        <v>32</v>
      </c>
      <c r="E3557" s="3">
        <v>32.299999999999997</v>
      </c>
      <c r="F3557" s="3">
        <v>67</v>
      </c>
      <c r="G3557" s="3">
        <v>32.299999999999997</v>
      </c>
    </row>
    <row r="3558" spans="1:7" x14ac:dyDescent="0.3">
      <c r="A3558" s="6">
        <v>42979</v>
      </c>
      <c r="B3558" s="3">
        <v>33.85</v>
      </c>
      <c r="C3558" s="3">
        <v>33.85</v>
      </c>
      <c r="D3558" s="3">
        <v>33.85</v>
      </c>
      <c r="E3558" s="3">
        <v>33.85</v>
      </c>
      <c r="F3558" s="3">
        <v>0</v>
      </c>
      <c r="G3558" s="3">
        <v>33.85</v>
      </c>
    </row>
    <row r="3559" spans="1:7" x14ac:dyDescent="0.3">
      <c r="A3559" s="6">
        <v>42982</v>
      </c>
      <c r="B3559" s="3">
        <v>34.18</v>
      </c>
      <c r="C3559" s="3">
        <v>34.18</v>
      </c>
      <c r="D3559" s="3">
        <v>34.18</v>
      </c>
      <c r="E3559" s="3">
        <v>34.18</v>
      </c>
      <c r="F3559" s="3">
        <v>0</v>
      </c>
      <c r="G3559" s="3">
        <v>34.18</v>
      </c>
    </row>
    <row r="3560" spans="1:7" x14ac:dyDescent="0.3">
      <c r="A3560" s="6">
        <v>42983</v>
      </c>
      <c r="B3560" s="3">
        <v>34</v>
      </c>
      <c r="C3560" s="3">
        <v>34</v>
      </c>
      <c r="D3560" s="3">
        <v>34</v>
      </c>
      <c r="E3560" s="3">
        <v>34</v>
      </c>
      <c r="F3560" s="3">
        <v>11</v>
      </c>
      <c r="G3560" s="3">
        <v>34</v>
      </c>
    </row>
    <row r="3561" spans="1:7" x14ac:dyDescent="0.3">
      <c r="A3561" s="6">
        <v>42984</v>
      </c>
      <c r="B3561" s="3">
        <v>34.1</v>
      </c>
      <c r="C3561" s="3">
        <v>34.1</v>
      </c>
      <c r="D3561" s="3">
        <v>34.1</v>
      </c>
      <c r="E3561" s="3">
        <v>34.1</v>
      </c>
      <c r="F3561" s="3">
        <v>0</v>
      </c>
      <c r="G3561" s="3">
        <v>34.1</v>
      </c>
    </row>
    <row r="3562" spans="1:7" x14ac:dyDescent="0.3">
      <c r="A3562" s="6">
        <v>42985</v>
      </c>
      <c r="B3562" s="3">
        <v>34.15</v>
      </c>
      <c r="C3562" s="3">
        <v>34.15</v>
      </c>
      <c r="D3562" s="3">
        <v>34.15</v>
      </c>
      <c r="E3562" s="3">
        <v>34.15</v>
      </c>
      <c r="F3562" s="3">
        <v>0</v>
      </c>
      <c r="G3562" s="3">
        <v>34.15</v>
      </c>
    </row>
    <row r="3563" spans="1:7" x14ac:dyDescent="0.3">
      <c r="A3563" s="6">
        <v>42986</v>
      </c>
      <c r="B3563" s="3">
        <v>34.520000000000003</v>
      </c>
      <c r="C3563" s="3">
        <v>34.520000000000003</v>
      </c>
      <c r="D3563" s="3">
        <v>34.520000000000003</v>
      </c>
      <c r="E3563" s="3">
        <v>34.520000000000003</v>
      </c>
      <c r="F3563" s="3">
        <v>10</v>
      </c>
      <c r="G3563" s="3">
        <v>34.520000000000003</v>
      </c>
    </row>
    <row r="3564" spans="1:7" x14ac:dyDescent="0.3">
      <c r="A3564" s="6">
        <v>42989</v>
      </c>
      <c r="B3564" s="3">
        <v>34.85</v>
      </c>
      <c r="C3564" s="3">
        <v>34.85</v>
      </c>
      <c r="D3564" s="3">
        <v>34.85</v>
      </c>
      <c r="E3564" s="3">
        <v>34.85</v>
      </c>
      <c r="F3564" s="3">
        <v>2</v>
      </c>
      <c r="G3564" s="3">
        <v>34.85</v>
      </c>
    </row>
    <row r="3565" spans="1:7" x14ac:dyDescent="0.3">
      <c r="A3565" s="6">
        <v>42990</v>
      </c>
      <c r="B3565" s="3">
        <v>35.03</v>
      </c>
      <c r="C3565" s="3">
        <v>35.03</v>
      </c>
      <c r="D3565" s="3">
        <v>35.03</v>
      </c>
      <c r="E3565" s="3">
        <v>35.03</v>
      </c>
      <c r="F3565" s="3">
        <v>0</v>
      </c>
      <c r="G3565" s="3">
        <v>35.03</v>
      </c>
    </row>
    <row r="3566" spans="1:7" x14ac:dyDescent="0.3">
      <c r="A3566" s="6">
        <v>42991</v>
      </c>
      <c r="B3566" s="3">
        <v>35.590000000000003</v>
      </c>
      <c r="C3566" s="3">
        <v>35.590000000000003</v>
      </c>
      <c r="D3566" s="3">
        <v>35.590000000000003</v>
      </c>
      <c r="E3566" s="3">
        <v>35.590000000000003</v>
      </c>
      <c r="F3566" s="3">
        <v>6</v>
      </c>
      <c r="G3566" s="3">
        <v>35.590000000000003</v>
      </c>
    </row>
    <row r="3567" spans="1:7" x14ac:dyDescent="0.3">
      <c r="A3567" s="6">
        <v>42992</v>
      </c>
      <c r="B3567" s="3">
        <v>36.299999999999997</v>
      </c>
      <c r="C3567" s="3">
        <v>36.299999999999997</v>
      </c>
      <c r="D3567" s="3">
        <v>36.299999999999997</v>
      </c>
      <c r="E3567" s="3">
        <v>36.299999999999997</v>
      </c>
      <c r="F3567" s="3">
        <v>5</v>
      </c>
      <c r="G3567" s="3">
        <v>36.299999999999997</v>
      </c>
    </row>
    <row r="3568" spans="1:7" x14ac:dyDescent="0.3">
      <c r="A3568" s="6">
        <v>42993</v>
      </c>
      <c r="B3568" s="3">
        <v>36.299999999999997</v>
      </c>
      <c r="C3568" s="3">
        <v>36.299999999999997</v>
      </c>
      <c r="D3568" s="3">
        <v>36.15</v>
      </c>
      <c r="E3568" s="3">
        <v>36.299999999999997</v>
      </c>
      <c r="F3568" s="3">
        <v>6</v>
      </c>
      <c r="G3568" s="3">
        <v>36.299999999999997</v>
      </c>
    </row>
    <row r="3569" spans="1:7" x14ac:dyDescent="0.3">
      <c r="A3569" s="6">
        <v>42996</v>
      </c>
      <c r="B3569" s="3">
        <v>36.39</v>
      </c>
      <c r="C3569" s="3">
        <v>36.39</v>
      </c>
      <c r="D3569" s="3">
        <v>36.39</v>
      </c>
      <c r="E3569" s="3">
        <v>36.39</v>
      </c>
      <c r="F3569" s="3">
        <v>0</v>
      </c>
      <c r="G3569" s="3">
        <v>36.39</v>
      </c>
    </row>
    <row r="3570" spans="1:7" x14ac:dyDescent="0.3">
      <c r="A3570" s="6">
        <v>42997</v>
      </c>
      <c r="B3570" s="3">
        <v>36.299999999999997</v>
      </c>
      <c r="C3570" s="3">
        <v>36.299999999999997</v>
      </c>
      <c r="D3570" s="3">
        <v>36.299999999999997</v>
      </c>
      <c r="E3570" s="3">
        <v>36.299999999999997</v>
      </c>
      <c r="F3570" s="3">
        <v>1</v>
      </c>
      <c r="G3570" s="3">
        <v>36</v>
      </c>
    </row>
    <row r="3571" spans="1:7" x14ac:dyDescent="0.3">
      <c r="A3571" s="6">
        <v>42998</v>
      </c>
      <c r="B3571" s="3">
        <v>35.96</v>
      </c>
      <c r="C3571" s="3">
        <v>35.96</v>
      </c>
      <c r="D3571" s="3">
        <v>35.96</v>
      </c>
      <c r="E3571" s="3">
        <v>35.96</v>
      </c>
      <c r="F3571" s="3">
        <v>1</v>
      </c>
      <c r="G3571" s="3">
        <v>35.96</v>
      </c>
    </row>
    <row r="3572" spans="1:7" x14ac:dyDescent="0.3">
      <c r="A3572" s="6">
        <v>42999</v>
      </c>
      <c r="B3572" s="3">
        <v>35.549999999999997</v>
      </c>
      <c r="C3572" s="3">
        <v>35.549999999999997</v>
      </c>
      <c r="D3572" s="3">
        <v>35.5</v>
      </c>
      <c r="E3572" s="3">
        <v>35.5</v>
      </c>
      <c r="F3572" s="3">
        <v>11</v>
      </c>
      <c r="G3572" s="3">
        <v>35.5</v>
      </c>
    </row>
    <row r="3573" spans="1:7" x14ac:dyDescent="0.3">
      <c r="A3573" s="6">
        <v>43000</v>
      </c>
      <c r="B3573" s="3">
        <v>35.46</v>
      </c>
      <c r="C3573" s="3">
        <v>35.46</v>
      </c>
      <c r="D3573" s="3">
        <v>35.46</v>
      </c>
      <c r="E3573" s="3">
        <v>35.46</v>
      </c>
      <c r="F3573" s="3">
        <v>4</v>
      </c>
      <c r="G3573" s="3">
        <v>35.729999999999997</v>
      </c>
    </row>
    <row r="3574" spans="1:7" x14ac:dyDescent="0.3">
      <c r="A3574" s="6">
        <v>43003</v>
      </c>
      <c r="B3574" s="3">
        <v>35.99</v>
      </c>
      <c r="C3574" s="3">
        <v>36.450000000000003</v>
      </c>
      <c r="D3574" s="3">
        <v>35.99</v>
      </c>
      <c r="E3574" s="3">
        <v>36.450000000000003</v>
      </c>
      <c r="F3574" s="3">
        <v>14</v>
      </c>
      <c r="G3574" s="3">
        <v>36.450000000000003</v>
      </c>
    </row>
    <row r="3575" spans="1:7" x14ac:dyDescent="0.3">
      <c r="A3575" s="6">
        <v>43004</v>
      </c>
      <c r="B3575" s="3">
        <v>36</v>
      </c>
      <c r="C3575" s="3">
        <v>36</v>
      </c>
      <c r="D3575" s="3">
        <v>36</v>
      </c>
      <c r="E3575" s="3">
        <v>36</v>
      </c>
      <c r="F3575" s="3">
        <v>3</v>
      </c>
      <c r="G3575" s="3">
        <v>35.85</v>
      </c>
    </row>
    <row r="3576" spans="1:7" x14ac:dyDescent="0.3">
      <c r="A3576" s="6">
        <v>43005</v>
      </c>
      <c r="B3576" s="3">
        <v>35.549999999999997</v>
      </c>
      <c r="C3576" s="3">
        <v>35.549999999999997</v>
      </c>
      <c r="D3576" s="3">
        <v>35.4</v>
      </c>
      <c r="E3576" s="3">
        <v>35.4</v>
      </c>
      <c r="F3576" s="3">
        <v>15</v>
      </c>
      <c r="G3576" s="3">
        <v>35.6</v>
      </c>
    </row>
    <row r="3577" spans="1:7" x14ac:dyDescent="0.3">
      <c r="A3577" s="6">
        <v>43006</v>
      </c>
      <c r="B3577" s="3">
        <v>35.25</v>
      </c>
      <c r="C3577" s="3">
        <v>35.25</v>
      </c>
      <c r="D3577" s="3">
        <v>34.9</v>
      </c>
      <c r="E3577" s="3">
        <v>35</v>
      </c>
      <c r="F3577" s="3">
        <v>19</v>
      </c>
      <c r="G3577" s="3">
        <v>35</v>
      </c>
    </row>
    <row r="3578" spans="1:7" x14ac:dyDescent="0.3">
      <c r="A3578" s="6">
        <v>43007</v>
      </c>
      <c r="B3578" s="3">
        <v>33.5</v>
      </c>
      <c r="C3578" s="3">
        <v>33.6</v>
      </c>
      <c r="D3578" s="3">
        <v>33</v>
      </c>
      <c r="E3578" s="3">
        <v>33</v>
      </c>
      <c r="F3578" s="3">
        <v>25</v>
      </c>
      <c r="G3578" s="3">
        <v>33.6</v>
      </c>
    </row>
    <row r="3579" spans="1:7" x14ac:dyDescent="0.3">
      <c r="A3579" s="6">
        <v>43010</v>
      </c>
      <c r="B3579" s="3">
        <v>33.15</v>
      </c>
      <c r="C3579" s="3">
        <v>33.15</v>
      </c>
      <c r="D3579" s="3">
        <v>33.15</v>
      </c>
      <c r="E3579" s="3">
        <v>33.15</v>
      </c>
      <c r="F3579" s="3">
        <v>1</v>
      </c>
      <c r="G3579" s="3">
        <v>33.15</v>
      </c>
    </row>
    <row r="3580" spans="1:7" x14ac:dyDescent="0.3">
      <c r="A3580" s="6">
        <v>43011</v>
      </c>
      <c r="B3580" s="3">
        <v>33.4</v>
      </c>
      <c r="C3580" s="3">
        <v>33.4</v>
      </c>
      <c r="D3580" s="3">
        <v>33.33</v>
      </c>
      <c r="E3580" s="3">
        <v>33.33</v>
      </c>
      <c r="F3580" s="3">
        <v>20</v>
      </c>
      <c r="G3580" s="3">
        <v>33.33</v>
      </c>
    </row>
    <row r="3581" spans="1:7" x14ac:dyDescent="0.3">
      <c r="A3581" s="6">
        <v>43012</v>
      </c>
      <c r="B3581" s="3">
        <v>32.549999999999997</v>
      </c>
      <c r="C3581" s="3">
        <v>32.700000000000003</v>
      </c>
      <c r="D3581" s="3">
        <v>32.549999999999997</v>
      </c>
      <c r="E3581" s="3">
        <v>32.700000000000003</v>
      </c>
      <c r="F3581" s="3">
        <v>5</v>
      </c>
      <c r="G3581" s="3">
        <v>32.700000000000003</v>
      </c>
    </row>
    <row r="3582" spans="1:7" x14ac:dyDescent="0.3">
      <c r="A3582" s="6">
        <v>43013</v>
      </c>
      <c r="B3582" s="3">
        <v>32.9</v>
      </c>
      <c r="C3582" s="3">
        <v>33</v>
      </c>
      <c r="D3582" s="3">
        <v>32.9</v>
      </c>
      <c r="E3582" s="3">
        <v>32.9</v>
      </c>
      <c r="F3582" s="3">
        <v>13</v>
      </c>
      <c r="G3582" s="3">
        <v>32.9</v>
      </c>
    </row>
    <row r="3583" spans="1:7" x14ac:dyDescent="0.3">
      <c r="A3583" s="6">
        <v>43014</v>
      </c>
      <c r="B3583" s="3">
        <v>33.28</v>
      </c>
      <c r="C3583" s="3">
        <v>33.28</v>
      </c>
      <c r="D3583" s="3">
        <v>33.28</v>
      </c>
      <c r="E3583" s="3">
        <v>33.28</v>
      </c>
      <c r="F3583" s="3">
        <v>0</v>
      </c>
      <c r="G3583" s="3">
        <v>33.28</v>
      </c>
    </row>
    <row r="3584" spans="1:7" x14ac:dyDescent="0.3">
      <c r="A3584" s="6">
        <v>43017</v>
      </c>
      <c r="B3584" s="3">
        <v>32.6</v>
      </c>
      <c r="C3584" s="3">
        <v>32.6</v>
      </c>
      <c r="D3584" s="3">
        <v>32.6</v>
      </c>
      <c r="E3584" s="3">
        <v>32.6</v>
      </c>
      <c r="F3584" s="3">
        <v>1</v>
      </c>
      <c r="G3584" s="3">
        <v>32.6</v>
      </c>
    </row>
    <row r="3585" spans="1:7" x14ac:dyDescent="0.3">
      <c r="A3585" s="6">
        <v>43018</v>
      </c>
      <c r="B3585" s="3">
        <v>32.85</v>
      </c>
      <c r="C3585" s="3">
        <v>33.19</v>
      </c>
      <c r="D3585" s="3">
        <v>32.85</v>
      </c>
      <c r="E3585" s="3">
        <v>33.19</v>
      </c>
      <c r="F3585" s="3">
        <v>17</v>
      </c>
      <c r="G3585" s="3">
        <v>33.19</v>
      </c>
    </row>
    <row r="3586" spans="1:7" x14ac:dyDescent="0.3">
      <c r="A3586" s="6">
        <v>43019</v>
      </c>
      <c r="B3586" s="3">
        <v>33.4</v>
      </c>
      <c r="C3586" s="3">
        <v>33.4</v>
      </c>
      <c r="D3586" s="3">
        <v>33.4</v>
      </c>
      <c r="E3586" s="3">
        <v>33.4</v>
      </c>
      <c r="F3586" s="3">
        <v>5</v>
      </c>
      <c r="G3586" s="3">
        <v>33.4</v>
      </c>
    </row>
    <row r="3587" spans="1:7" x14ac:dyDescent="0.3">
      <c r="A3587" s="6">
        <v>43020</v>
      </c>
      <c r="B3587" s="3">
        <v>33.200000000000003</v>
      </c>
      <c r="C3587" s="3">
        <v>33.200000000000003</v>
      </c>
      <c r="D3587" s="3">
        <v>33.049999999999997</v>
      </c>
      <c r="E3587" s="3">
        <v>33.049999999999997</v>
      </c>
      <c r="F3587" s="3">
        <v>10</v>
      </c>
      <c r="G3587" s="3">
        <v>33.049999999999997</v>
      </c>
    </row>
    <row r="3588" spans="1:7" x14ac:dyDescent="0.3">
      <c r="A3588" s="6">
        <v>43021</v>
      </c>
      <c r="B3588" s="3">
        <v>33.4</v>
      </c>
      <c r="C3588" s="3">
        <v>33.4</v>
      </c>
      <c r="D3588" s="3">
        <v>33.4</v>
      </c>
      <c r="E3588" s="3">
        <v>33.4</v>
      </c>
      <c r="F3588" s="3">
        <v>1</v>
      </c>
      <c r="G3588" s="3">
        <v>33.4</v>
      </c>
    </row>
    <row r="3589" spans="1:7" x14ac:dyDescent="0.3">
      <c r="A3589" s="6">
        <v>43024</v>
      </c>
      <c r="B3589" s="3">
        <v>34.65</v>
      </c>
      <c r="C3589" s="3">
        <v>34.65</v>
      </c>
      <c r="D3589" s="3">
        <v>34.65</v>
      </c>
      <c r="E3589" s="3">
        <v>34.65</v>
      </c>
      <c r="F3589" s="3">
        <v>10</v>
      </c>
      <c r="G3589" s="3">
        <v>34.43</v>
      </c>
    </row>
    <row r="3590" spans="1:7" x14ac:dyDescent="0.3">
      <c r="A3590" s="6">
        <v>43025</v>
      </c>
      <c r="B3590" s="3">
        <v>34.5</v>
      </c>
      <c r="C3590" s="3">
        <v>34.5</v>
      </c>
      <c r="D3590" s="3">
        <v>34.159999999999997</v>
      </c>
      <c r="E3590" s="3">
        <v>34.159999999999997</v>
      </c>
      <c r="F3590" s="3">
        <v>15</v>
      </c>
      <c r="G3590" s="3">
        <v>34.159999999999997</v>
      </c>
    </row>
    <row r="3591" spans="1:7" x14ac:dyDescent="0.3">
      <c r="A3591" s="6">
        <v>43026</v>
      </c>
      <c r="B3591" s="3">
        <v>34.659999999999997</v>
      </c>
      <c r="C3591" s="3">
        <v>34.74</v>
      </c>
      <c r="D3591" s="3">
        <v>34.4</v>
      </c>
      <c r="E3591" s="3">
        <v>34.4</v>
      </c>
      <c r="F3591" s="3">
        <v>18</v>
      </c>
      <c r="G3591" s="3">
        <v>34.4</v>
      </c>
    </row>
    <row r="3592" spans="1:7" x14ac:dyDescent="0.3">
      <c r="A3592" s="6">
        <v>43027</v>
      </c>
      <c r="B3592" s="3">
        <v>33.9</v>
      </c>
      <c r="C3592" s="3">
        <v>33.9</v>
      </c>
      <c r="D3592" s="3">
        <v>33.6</v>
      </c>
      <c r="E3592" s="3">
        <v>33.75</v>
      </c>
      <c r="F3592" s="3">
        <v>9</v>
      </c>
      <c r="G3592" s="3">
        <v>33.35</v>
      </c>
    </row>
    <row r="3593" spans="1:7" x14ac:dyDescent="0.3">
      <c r="A3593" s="6">
        <v>43028</v>
      </c>
      <c r="B3593" s="3">
        <v>34</v>
      </c>
      <c r="C3593" s="3">
        <v>34</v>
      </c>
      <c r="D3593" s="3">
        <v>33.75</v>
      </c>
      <c r="E3593" s="3">
        <v>33.75</v>
      </c>
      <c r="F3593" s="3">
        <v>3</v>
      </c>
      <c r="G3593" s="3">
        <v>33.75</v>
      </c>
    </row>
    <row r="3594" spans="1:7" x14ac:dyDescent="0.3">
      <c r="A3594" s="6">
        <v>43031</v>
      </c>
      <c r="B3594" s="3">
        <v>33.700000000000003</v>
      </c>
      <c r="C3594" s="3">
        <v>33.700000000000003</v>
      </c>
      <c r="D3594" s="3">
        <v>33</v>
      </c>
      <c r="E3594" s="3">
        <v>33</v>
      </c>
      <c r="F3594" s="3">
        <v>18</v>
      </c>
      <c r="G3594" s="3">
        <v>33.299999999999997</v>
      </c>
    </row>
    <row r="3595" spans="1:7" x14ac:dyDescent="0.3">
      <c r="A3595" s="6">
        <v>43032</v>
      </c>
      <c r="B3595" s="3">
        <v>32.799999999999997</v>
      </c>
      <c r="C3595" s="3">
        <v>32.799999999999997</v>
      </c>
      <c r="D3595" s="3">
        <v>32.5</v>
      </c>
      <c r="E3595" s="3">
        <v>32.799999999999997</v>
      </c>
      <c r="F3595" s="3">
        <v>8</v>
      </c>
      <c r="G3595" s="3">
        <v>32.799999999999997</v>
      </c>
    </row>
    <row r="3596" spans="1:7" x14ac:dyDescent="0.3">
      <c r="A3596" s="6">
        <v>43033</v>
      </c>
      <c r="B3596" s="3">
        <v>33.15</v>
      </c>
      <c r="C3596" s="3">
        <v>33.15</v>
      </c>
      <c r="D3596" s="3">
        <v>33.15</v>
      </c>
      <c r="E3596" s="3">
        <v>33.15</v>
      </c>
      <c r="F3596" s="3">
        <v>5</v>
      </c>
      <c r="G3596" s="3">
        <v>33.15</v>
      </c>
    </row>
    <row r="3597" spans="1:7" x14ac:dyDescent="0.3">
      <c r="A3597" s="6">
        <v>43034</v>
      </c>
      <c r="B3597" s="3">
        <v>33.4</v>
      </c>
      <c r="C3597" s="3">
        <v>33.4</v>
      </c>
      <c r="D3597" s="3">
        <v>33.4</v>
      </c>
      <c r="E3597" s="3">
        <v>33.4</v>
      </c>
      <c r="F3597" s="3">
        <v>2</v>
      </c>
      <c r="G3597" s="3">
        <v>33.4</v>
      </c>
    </row>
    <row r="3598" spans="1:7" x14ac:dyDescent="0.3">
      <c r="A3598" s="6">
        <v>43035</v>
      </c>
      <c r="B3598" s="3">
        <v>33.5</v>
      </c>
      <c r="C3598" s="3">
        <v>33.6</v>
      </c>
      <c r="D3598" s="3">
        <v>33.5</v>
      </c>
      <c r="E3598" s="3">
        <v>33.6</v>
      </c>
      <c r="F3598" s="3">
        <v>4</v>
      </c>
      <c r="G3598" s="3">
        <v>33.6</v>
      </c>
    </row>
    <row r="3599" spans="1:7" x14ac:dyDescent="0.3">
      <c r="A3599" s="6">
        <v>43038</v>
      </c>
      <c r="B3599" s="3">
        <v>33.4</v>
      </c>
      <c r="C3599" s="3">
        <v>33.4</v>
      </c>
      <c r="D3599" s="3">
        <v>33.4</v>
      </c>
      <c r="E3599" s="3">
        <v>33.4</v>
      </c>
      <c r="F3599" s="3">
        <v>7</v>
      </c>
      <c r="G3599" s="3">
        <v>33.4</v>
      </c>
    </row>
    <row r="3600" spans="1:7" x14ac:dyDescent="0.3">
      <c r="A3600" s="6">
        <v>43039</v>
      </c>
      <c r="B3600" s="3">
        <v>33.15</v>
      </c>
      <c r="C3600" s="3">
        <v>33.15</v>
      </c>
      <c r="D3600" s="3">
        <v>33.049999999999997</v>
      </c>
      <c r="E3600" s="3">
        <v>33.049999999999997</v>
      </c>
      <c r="F3600" s="3">
        <v>12</v>
      </c>
      <c r="G3600" s="3">
        <v>33.049999999999997</v>
      </c>
    </row>
    <row r="3601" spans="1:7" x14ac:dyDescent="0.3">
      <c r="A3601" s="6">
        <v>43040</v>
      </c>
      <c r="B3601" s="3">
        <v>28.7</v>
      </c>
      <c r="C3601" s="3">
        <v>28.7</v>
      </c>
      <c r="D3601" s="3">
        <v>28.66</v>
      </c>
      <c r="E3601" s="3">
        <v>28.66</v>
      </c>
      <c r="F3601" s="3">
        <v>10</v>
      </c>
      <c r="G3601" s="3">
        <v>28.66</v>
      </c>
    </row>
    <row r="3602" spans="1:7" x14ac:dyDescent="0.3">
      <c r="A3602" s="6">
        <v>43041</v>
      </c>
      <c r="B3602" s="3">
        <v>28.85</v>
      </c>
      <c r="C3602" s="3">
        <v>29.1</v>
      </c>
      <c r="D3602" s="3">
        <v>28.85</v>
      </c>
      <c r="E3602" s="3">
        <v>29.1</v>
      </c>
      <c r="F3602" s="3">
        <v>10</v>
      </c>
      <c r="G3602" s="3">
        <v>29.1</v>
      </c>
    </row>
    <row r="3603" spans="1:7" x14ac:dyDescent="0.3">
      <c r="A3603" s="6">
        <v>43042</v>
      </c>
      <c r="B3603" s="3">
        <v>29.1</v>
      </c>
      <c r="C3603" s="3">
        <v>29.1</v>
      </c>
      <c r="D3603" s="3">
        <v>29.1</v>
      </c>
      <c r="E3603" s="3">
        <v>29.1</v>
      </c>
      <c r="F3603" s="3">
        <v>5</v>
      </c>
      <c r="G3603" s="3">
        <v>29.1</v>
      </c>
    </row>
    <row r="3604" spans="1:7" x14ac:dyDescent="0.3">
      <c r="A3604" s="6">
        <v>43045</v>
      </c>
      <c r="B3604" s="3">
        <v>29.95</v>
      </c>
      <c r="C3604" s="3">
        <v>30</v>
      </c>
      <c r="D3604" s="3">
        <v>29.95</v>
      </c>
      <c r="E3604" s="3">
        <v>30</v>
      </c>
      <c r="F3604" s="3">
        <v>17</v>
      </c>
      <c r="G3604" s="3">
        <v>30</v>
      </c>
    </row>
    <row r="3605" spans="1:7" x14ac:dyDescent="0.3">
      <c r="A3605" s="6">
        <v>43046</v>
      </c>
      <c r="B3605" s="3">
        <v>29.95</v>
      </c>
      <c r="C3605" s="3">
        <v>30</v>
      </c>
      <c r="D3605" s="3">
        <v>29.9</v>
      </c>
      <c r="E3605" s="3">
        <v>29.9</v>
      </c>
      <c r="F3605" s="3">
        <v>7</v>
      </c>
      <c r="G3605" s="3">
        <v>30</v>
      </c>
    </row>
    <row r="3606" spans="1:7" x14ac:dyDescent="0.3">
      <c r="A3606" s="6">
        <v>43047</v>
      </c>
      <c r="B3606" s="3">
        <v>29.7</v>
      </c>
      <c r="C3606" s="3">
        <v>29.75</v>
      </c>
      <c r="D3606" s="3">
        <v>29.7</v>
      </c>
      <c r="E3606" s="3">
        <v>29.75</v>
      </c>
      <c r="F3606" s="3">
        <v>9</v>
      </c>
      <c r="G3606" s="3">
        <v>29.75</v>
      </c>
    </row>
    <row r="3607" spans="1:7" x14ac:dyDescent="0.3">
      <c r="A3607" s="6">
        <v>43048</v>
      </c>
      <c r="B3607" s="3">
        <v>29.78</v>
      </c>
      <c r="C3607" s="3">
        <v>29.78</v>
      </c>
      <c r="D3607" s="3">
        <v>29.78</v>
      </c>
      <c r="E3607" s="3">
        <v>29.78</v>
      </c>
      <c r="F3607" s="3">
        <v>0</v>
      </c>
      <c r="G3607" s="3">
        <v>29.78</v>
      </c>
    </row>
    <row r="3608" spans="1:7" x14ac:dyDescent="0.3">
      <c r="A3608" s="6">
        <v>43049</v>
      </c>
      <c r="B3608" s="3">
        <v>29.75</v>
      </c>
      <c r="C3608" s="3">
        <v>29.95</v>
      </c>
      <c r="D3608" s="3">
        <v>29.75</v>
      </c>
      <c r="E3608" s="3">
        <v>29.95</v>
      </c>
      <c r="F3608" s="3">
        <v>15</v>
      </c>
      <c r="G3608" s="3">
        <v>29.95</v>
      </c>
    </row>
    <row r="3609" spans="1:7" x14ac:dyDescent="0.3">
      <c r="A3609" s="6">
        <v>43052</v>
      </c>
      <c r="B3609" s="3">
        <v>29.95</v>
      </c>
      <c r="C3609" s="3">
        <v>29.95</v>
      </c>
      <c r="D3609" s="3">
        <v>29.8</v>
      </c>
      <c r="E3609" s="3">
        <v>29.8</v>
      </c>
      <c r="F3609" s="3">
        <v>9</v>
      </c>
      <c r="G3609" s="3">
        <v>29.8</v>
      </c>
    </row>
    <row r="3610" spans="1:7" x14ac:dyDescent="0.3">
      <c r="A3610" s="6">
        <v>43053</v>
      </c>
      <c r="B3610" s="3">
        <v>29</v>
      </c>
      <c r="C3610" s="3">
        <v>29</v>
      </c>
      <c r="D3610" s="3">
        <v>29</v>
      </c>
      <c r="E3610" s="3">
        <v>29</v>
      </c>
      <c r="F3610" s="3">
        <v>20</v>
      </c>
      <c r="G3610" s="3">
        <v>29</v>
      </c>
    </row>
    <row r="3611" spans="1:7" x14ac:dyDescent="0.3">
      <c r="A3611" s="6">
        <v>43054</v>
      </c>
      <c r="B3611" s="3">
        <v>28.36</v>
      </c>
      <c r="C3611" s="3">
        <v>28.36</v>
      </c>
      <c r="D3611" s="3">
        <v>28.35</v>
      </c>
      <c r="E3611" s="3">
        <v>28.35</v>
      </c>
      <c r="F3611" s="3">
        <v>17</v>
      </c>
      <c r="G3611" s="3">
        <v>28.72</v>
      </c>
    </row>
    <row r="3612" spans="1:7" x14ac:dyDescent="0.3">
      <c r="A3612" s="6">
        <v>43055</v>
      </c>
      <c r="B3612" s="3">
        <v>28.6</v>
      </c>
      <c r="C3612" s="3">
        <v>28.6</v>
      </c>
      <c r="D3612" s="3">
        <v>28.6</v>
      </c>
      <c r="E3612" s="3">
        <v>28.6</v>
      </c>
      <c r="F3612" s="3">
        <v>2</v>
      </c>
      <c r="G3612" s="3">
        <v>28.6</v>
      </c>
    </row>
    <row r="3613" spans="1:7" x14ac:dyDescent="0.3">
      <c r="A3613" s="6">
        <v>43056</v>
      </c>
      <c r="B3613" s="3">
        <v>28.1</v>
      </c>
      <c r="C3613" s="3">
        <v>28.1</v>
      </c>
      <c r="D3613" s="3">
        <v>28.1</v>
      </c>
      <c r="E3613" s="3">
        <v>28.1</v>
      </c>
      <c r="F3613" s="3">
        <v>10</v>
      </c>
      <c r="G3613" s="3">
        <v>28.1</v>
      </c>
    </row>
    <row r="3614" spans="1:7" x14ac:dyDescent="0.3">
      <c r="A3614" s="6">
        <v>43059</v>
      </c>
      <c r="B3614" s="3">
        <v>28.13</v>
      </c>
      <c r="C3614" s="3">
        <v>28.13</v>
      </c>
      <c r="D3614" s="3">
        <v>28.13</v>
      </c>
      <c r="E3614" s="3">
        <v>28.13</v>
      </c>
      <c r="F3614" s="3">
        <v>0</v>
      </c>
      <c r="G3614" s="3">
        <v>28.13</v>
      </c>
    </row>
    <row r="3615" spans="1:7" x14ac:dyDescent="0.3">
      <c r="A3615" s="6">
        <v>43060</v>
      </c>
      <c r="B3615" s="3">
        <v>28.5</v>
      </c>
      <c r="C3615" s="3">
        <v>28.5</v>
      </c>
      <c r="D3615" s="3">
        <v>28.5</v>
      </c>
      <c r="E3615" s="3">
        <v>28.5</v>
      </c>
      <c r="F3615" s="3">
        <v>6</v>
      </c>
      <c r="G3615" s="3">
        <v>28.5</v>
      </c>
    </row>
    <row r="3616" spans="1:7" x14ac:dyDescent="0.3">
      <c r="A3616" s="6">
        <v>43061</v>
      </c>
      <c r="B3616" s="3">
        <v>28.6</v>
      </c>
      <c r="C3616" s="3">
        <v>28.6</v>
      </c>
      <c r="D3616" s="3">
        <v>28.6</v>
      </c>
      <c r="E3616" s="3">
        <v>28.6</v>
      </c>
      <c r="F3616" s="3">
        <v>1</v>
      </c>
      <c r="G3616" s="3">
        <v>28.85</v>
      </c>
    </row>
    <row r="3617" spans="1:7" x14ac:dyDescent="0.3">
      <c r="A3617" s="6">
        <v>43062</v>
      </c>
      <c r="B3617" s="3">
        <v>28.75</v>
      </c>
      <c r="C3617" s="3">
        <v>28.75</v>
      </c>
      <c r="D3617" s="3">
        <v>28.75</v>
      </c>
      <c r="E3617" s="3">
        <v>28.75</v>
      </c>
      <c r="F3617" s="3">
        <v>3</v>
      </c>
      <c r="G3617" s="3">
        <v>28.75</v>
      </c>
    </row>
    <row r="3618" spans="1:7" x14ac:dyDescent="0.3">
      <c r="A3618" s="6">
        <v>43063</v>
      </c>
      <c r="B3618" s="3">
        <v>29.38</v>
      </c>
      <c r="C3618" s="3">
        <v>29.38</v>
      </c>
      <c r="D3618" s="3">
        <v>29.38</v>
      </c>
      <c r="E3618" s="3">
        <v>29.38</v>
      </c>
      <c r="F3618" s="3">
        <v>0</v>
      </c>
      <c r="G3618" s="3">
        <v>29.38</v>
      </c>
    </row>
    <row r="3619" spans="1:7" x14ac:dyDescent="0.3">
      <c r="A3619" s="6">
        <v>43066</v>
      </c>
      <c r="B3619" s="3">
        <v>29.49</v>
      </c>
      <c r="C3619" s="3">
        <v>29.49</v>
      </c>
      <c r="D3619" s="3">
        <v>29.49</v>
      </c>
      <c r="E3619" s="3">
        <v>29.49</v>
      </c>
      <c r="F3619" s="3">
        <v>1</v>
      </c>
      <c r="G3619" s="3">
        <v>29.55</v>
      </c>
    </row>
    <row r="3620" spans="1:7" x14ac:dyDescent="0.3">
      <c r="A3620" s="6">
        <v>43067</v>
      </c>
      <c r="B3620" s="3">
        <v>28.85</v>
      </c>
      <c r="C3620" s="3">
        <v>29.15</v>
      </c>
      <c r="D3620" s="3">
        <v>28.85</v>
      </c>
      <c r="E3620" s="3">
        <v>29.1</v>
      </c>
      <c r="F3620" s="3">
        <v>34</v>
      </c>
      <c r="G3620" s="3">
        <v>29.1</v>
      </c>
    </row>
    <row r="3621" spans="1:7" x14ac:dyDescent="0.3">
      <c r="A3621" s="6">
        <v>43068</v>
      </c>
      <c r="B3621" s="3">
        <v>28.8</v>
      </c>
      <c r="C3621" s="3">
        <v>29.05</v>
      </c>
      <c r="D3621" s="3">
        <v>28.7</v>
      </c>
      <c r="E3621" s="3">
        <v>29.05</v>
      </c>
      <c r="F3621" s="3">
        <v>57</v>
      </c>
      <c r="G3621" s="3">
        <v>29.05</v>
      </c>
    </row>
    <row r="3622" spans="1:7" x14ac:dyDescent="0.3">
      <c r="A3622" s="6">
        <v>43069</v>
      </c>
      <c r="B3622" s="3">
        <v>28.7</v>
      </c>
      <c r="C3622" s="3">
        <v>28.7</v>
      </c>
      <c r="D3622" s="3">
        <v>28.7</v>
      </c>
      <c r="E3622" s="3">
        <v>28.7</v>
      </c>
      <c r="F3622" s="3">
        <v>10</v>
      </c>
      <c r="G3622" s="3">
        <v>28.7</v>
      </c>
    </row>
    <row r="3623" spans="1:7" x14ac:dyDescent="0.3">
      <c r="A3623" s="6">
        <v>43070</v>
      </c>
      <c r="B3623" s="3">
        <v>27.08</v>
      </c>
      <c r="C3623" s="3">
        <v>27.08</v>
      </c>
      <c r="D3623" s="3">
        <v>27.08</v>
      </c>
      <c r="E3623" s="3">
        <v>27.08</v>
      </c>
      <c r="F3623" s="3">
        <v>0</v>
      </c>
      <c r="G3623" s="3">
        <v>27.08</v>
      </c>
    </row>
    <row r="3624" spans="1:7" x14ac:dyDescent="0.3">
      <c r="A3624" s="6">
        <v>43073</v>
      </c>
      <c r="B3624" s="3">
        <v>27.43</v>
      </c>
      <c r="C3624" s="3">
        <v>27.43</v>
      </c>
      <c r="D3624" s="3">
        <v>27.43</v>
      </c>
      <c r="E3624" s="3">
        <v>27.43</v>
      </c>
      <c r="F3624" s="3">
        <v>10</v>
      </c>
      <c r="G3624" s="3">
        <v>27.13</v>
      </c>
    </row>
    <row r="3625" spans="1:7" x14ac:dyDescent="0.3">
      <c r="A3625" s="6">
        <v>43074</v>
      </c>
      <c r="B3625" s="3">
        <v>27.3</v>
      </c>
      <c r="C3625" s="3">
        <v>27.3</v>
      </c>
      <c r="D3625" s="3">
        <v>27.3</v>
      </c>
      <c r="E3625" s="3">
        <v>27.3</v>
      </c>
      <c r="F3625" s="3">
        <v>15</v>
      </c>
      <c r="G3625" s="3">
        <v>27.3</v>
      </c>
    </row>
    <row r="3626" spans="1:7" x14ac:dyDescent="0.3">
      <c r="A3626" s="6">
        <v>43075</v>
      </c>
      <c r="B3626" s="3">
        <v>27.3</v>
      </c>
      <c r="C3626" s="3">
        <v>27.3</v>
      </c>
      <c r="D3626" s="3">
        <v>27.15</v>
      </c>
      <c r="E3626" s="3">
        <v>27.15</v>
      </c>
      <c r="F3626" s="3">
        <v>40</v>
      </c>
      <c r="G3626" s="3">
        <v>27.15</v>
      </c>
    </row>
    <row r="3627" spans="1:7" x14ac:dyDescent="0.3">
      <c r="A3627" s="6">
        <v>43076</v>
      </c>
      <c r="B3627" s="3">
        <v>27.1</v>
      </c>
      <c r="C3627" s="3">
        <v>27.1</v>
      </c>
      <c r="D3627" s="3">
        <v>27.1</v>
      </c>
      <c r="E3627" s="3">
        <v>27.1</v>
      </c>
      <c r="F3627" s="3">
        <v>2</v>
      </c>
      <c r="G3627" s="3">
        <v>27.1</v>
      </c>
    </row>
    <row r="3628" spans="1:7" x14ac:dyDescent="0.3">
      <c r="A3628" s="6">
        <v>43077</v>
      </c>
      <c r="B3628" s="3">
        <v>27.05</v>
      </c>
      <c r="C3628" s="3">
        <v>27.05</v>
      </c>
      <c r="D3628" s="3">
        <v>27.05</v>
      </c>
      <c r="E3628" s="3">
        <v>27.05</v>
      </c>
      <c r="F3628" s="3">
        <v>4</v>
      </c>
      <c r="G3628" s="3">
        <v>27.05</v>
      </c>
    </row>
    <row r="3629" spans="1:7" x14ac:dyDescent="0.3">
      <c r="A3629" s="6">
        <v>43080</v>
      </c>
      <c r="B3629" s="3">
        <v>26.8</v>
      </c>
      <c r="C3629" s="3">
        <v>26.8</v>
      </c>
      <c r="D3629" s="3">
        <v>26.8</v>
      </c>
      <c r="E3629" s="3">
        <v>26.8</v>
      </c>
      <c r="F3629" s="3">
        <v>2</v>
      </c>
      <c r="G3629" s="3">
        <v>26.8</v>
      </c>
    </row>
    <row r="3630" spans="1:7" x14ac:dyDescent="0.3">
      <c r="A3630" s="6">
        <v>43081</v>
      </c>
      <c r="B3630" s="3">
        <v>26.85</v>
      </c>
      <c r="C3630" s="3">
        <v>26.85</v>
      </c>
      <c r="D3630" s="3">
        <v>26.85</v>
      </c>
      <c r="E3630" s="3">
        <v>26.85</v>
      </c>
      <c r="F3630" s="3">
        <v>5</v>
      </c>
      <c r="G3630" s="3">
        <v>26.85</v>
      </c>
    </row>
    <row r="3631" spans="1:7" x14ac:dyDescent="0.3">
      <c r="A3631" s="6">
        <v>43082</v>
      </c>
      <c r="B3631" s="3">
        <v>26.6</v>
      </c>
      <c r="C3631" s="3">
        <v>26.65</v>
      </c>
      <c r="D3631" s="3">
        <v>26.6</v>
      </c>
      <c r="E3631" s="3">
        <v>26.65</v>
      </c>
      <c r="F3631" s="3">
        <v>27</v>
      </c>
      <c r="G3631" s="3">
        <v>26.65</v>
      </c>
    </row>
    <row r="3632" spans="1:7" x14ac:dyDescent="0.3">
      <c r="A3632" s="6">
        <v>43083</v>
      </c>
      <c r="B3632" s="3">
        <v>26.24</v>
      </c>
      <c r="C3632" s="3">
        <v>26.24</v>
      </c>
      <c r="D3632" s="3">
        <v>26.24</v>
      </c>
      <c r="E3632" s="3">
        <v>26.24</v>
      </c>
      <c r="F3632" s="3">
        <v>3</v>
      </c>
      <c r="G3632" s="3">
        <v>26.24</v>
      </c>
    </row>
    <row r="3633" spans="1:7" x14ac:dyDescent="0.3">
      <c r="A3633" s="6">
        <v>43084</v>
      </c>
      <c r="B3633" s="3">
        <v>26.36</v>
      </c>
      <c r="C3633" s="3">
        <v>26.36</v>
      </c>
      <c r="D3633" s="3">
        <v>26.35</v>
      </c>
      <c r="E3633" s="3">
        <v>26.35</v>
      </c>
      <c r="F3633" s="3">
        <v>3</v>
      </c>
      <c r="G3633" s="3">
        <v>26.35</v>
      </c>
    </row>
    <row r="3634" spans="1:7" x14ac:dyDescent="0.3">
      <c r="A3634" s="6">
        <v>43087</v>
      </c>
      <c r="B3634" s="3">
        <v>25.6</v>
      </c>
      <c r="C3634" s="3">
        <v>25.65</v>
      </c>
      <c r="D3634" s="3">
        <v>25.5</v>
      </c>
      <c r="E3634" s="3">
        <v>25.65</v>
      </c>
      <c r="F3634" s="3">
        <v>14</v>
      </c>
      <c r="G3634" s="3">
        <v>25.65</v>
      </c>
    </row>
    <row r="3635" spans="1:7" x14ac:dyDescent="0.3">
      <c r="A3635" s="6">
        <v>43088</v>
      </c>
      <c r="B3635" s="3">
        <v>25.95</v>
      </c>
      <c r="C3635" s="3">
        <v>25.95</v>
      </c>
      <c r="D3635" s="3">
        <v>25.95</v>
      </c>
      <c r="E3635" s="3">
        <v>25.95</v>
      </c>
      <c r="F3635" s="3">
        <v>12</v>
      </c>
      <c r="G3635" s="3">
        <v>25.95</v>
      </c>
    </row>
    <row r="3636" spans="1:7" x14ac:dyDescent="0.3">
      <c r="A3636" s="6">
        <v>43089</v>
      </c>
      <c r="B3636" s="3">
        <v>26.25</v>
      </c>
      <c r="C3636" s="3">
        <v>26.25</v>
      </c>
      <c r="D3636" s="3">
        <v>26.25</v>
      </c>
      <c r="E3636" s="3">
        <v>26.25</v>
      </c>
      <c r="F3636" s="3">
        <v>3</v>
      </c>
      <c r="G3636" s="3">
        <v>26.25</v>
      </c>
    </row>
    <row r="3637" spans="1:7" x14ac:dyDescent="0.3">
      <c r="A3637" s="6">
        <v>43090</v>
      </c>
      <c r="B3637" s="3">
        <v>26.25</v>
      </c>
      <c r="C3637" s="3">
        <v>26.6</v>
      </c>
      <c r="D3637" s="3">
        <v>26.1</v>
      </c>
      <c r="E3637" s="3">
        <v>26.6</v>
      </c>
      <c r="F3637" s="3">
        <v>25</v>
      </c>
      <c r="G3637" s="3">
        <v>26.6</v>
      </c>
    </row>
    <row r="3638" spans="1:7" x14ac:dyDescent="0.3">
      <c r="A3638" s="6">
        <v>43091</v>
      </c>
      <c r="B3638" s="3">
        <v>26.7</v>
      </c>
      <c r="C3638" s="3">
        <v>26.7</v>
      </c>
      <c r="D3638" s="3">
        <v>26.5</v>
      </c>
      <c r="E3638" s="3">
        <v>26.5</v>
      </c>
      <c r="F3638" s="3">
        <v>21</v>
      </c>
      <c r="G3638" s="3">
        <v>26.5</v>
      </c>
    </row>
    <row r="3639" spans="1:7" x14ac:dyDescent="0.3">
      <c r="A3639" s="6">
        <v>43096</v>
      </c>
      <c r="B3639" s="3">
        <v>26.2</v>
      </c>
      <c r="C3639" s="3">
        <v>26.2</v>
      </c>
      <c r="D3639" s="3">
        <v>26.2</v>
      </c>
      <c r="E3639" s="3">
        <v>26.2</v>
      </c>
      <c r="F3639" s="3">
        <v>4</v>
      </c>
      <c r="G3639" s="3">
        <v>26.4</v>
      </c>
    </row>
    <row r="3640" spans="1:7" x14ac:dyDescent="0.3">
      <c r="A3640" s="6">
        <v>43097</v>
      </c>
      <c r="B3640" s="3">
        <v>27</v>
      </c>
      <c r="C3640" s="3">
        <v>27</v>
      </c>
      <c r="D3640" s="3">
        <v>27</v>
      </c>
      <c r="E3640" s="3">
        <v>27</v>
      </c>
      <c r="F3640" s="3">
        <v>5</v>
      </c>
      <c r="G3640" s="3">
        <v>27</v>
      </c>
    </row>
    <row r="3641" spans="1:7" x14ac:dyDescent="0.3">
      <c r="A3641" s="6">
        <v>43098</v>
      </c>
      <c r="B3641" s="3">
        <v>27.5</v>
      </c>
      <c r="C3641" s="3">
        <v>27.5</v>
      </c>
      <c r="D3641" s="3">
        <v>27.5</v>
      </c>
      <c r="E3641" s="3">
        <v>27.5</v>
      </c>
      <c r="F3641" s="3">
        <v>8</v>
      </c>
      <c r="G3641" s="3">
        <v>27.15</v>
      </c>
    </row>
    <row r="3642" spans="1:7" x14ac:dyDescent="0.3">
      <c r="A3642" s="6">
        <v>43102</v>
      </c>
      <c r="B3642" s="3">
        <v>22.55</v>
      </c>
      <c r="C3642" s="3">
        <v>22.55</v>
      </c>
      <c r="D3642" s="3">
        <v>22.5</v>
      </c>
      <c r="E3642" s="3">
        <v>22.5</v>
      </c>
      <c r="F3642" s="3">
        <v>10</v>
      </c>
      <c r="G3642" s="3">
        <v>22.3</v>
      </c>
    </row>
    <row r="3643" spans="1:7" x14ac:dyDescent="0.3">
      <c r="A3643" s="6">
        <v>43103</v>
      </c>
      <c r="B3643" s="3">
        <v>22.5</v>
      </c>
      <c r="C3643" s="3">
        <v>23</v>
      </c>
      <c r="D3643" s="3">
        <v>22.5</v>
      </c>
      <c r="E3643" s="3">
        <v>23</v>
      </c>
      <c r="F3643" s="3">
        <v>10</v>
      </c>
      <c r="G3643" s="3">
        <v>22.68</v>
      </c>
    </row>
    <row r="3644" spans="1:7" x14ac:dyDescent="0.3">
      <c r="A3644" s="6">
        <v>43104</v>
      </c>
      <c r="B3644" s="3">
        <v>22.55</v>
      </c>
      <c r="C3644" s="3">
        <v>22.55</v>
      </c>
      <c r="D3644" s="3">
        <v>22.55</v>
      </c>
      <c r="E3644" s="3">
        <v>22.55</v>
      </c>
      <c r="F3644" s="3">
        <v>10</v>
      </c>
      <c r="G3644" s="3">
        <v>22.55</v>
      </c>
    </row>
    <row r="3645" spans="1:7" x14ac:dyDescent="0.3">
      <c r="A3645" s="6">
        <v>43105</v>
      </c>
      <c r="B3645" s="3">
        <v>22.4</v>
      </c>
      <c r="C3645" s="3">
        <v>22.55</v>
      </c>
      <c r="D3645" s="3">
        <v>22.4</v>
      </c>
      <c r="E3645" s="3">
        <v>22.55</v>
      </c>
      <c r="F3645" s="3">
        <v>45</v>
      </c>
      <c r="G3645" s="3">
        <v>22.55</v>
      </c>
    </row>
    <row r="3646" spans="1:7" x14ac:dyDescent="0.3">
      <c r="A3646" s="6">
        <v>43108</v>
      </c>
      <c r="B3646" s="3">
        <v>23.02</v>
      </c>
      <c r="C3646" s="3">
        <v>23.02</v>
      </c>
      <c r="D3646" s="3">
        <v>23.02</v>
      </c>
      <c r="E3646" s="3">
        <v>23.02</v>
      </c>
      <c r="F3646" s="3">
        <v>0</v>
      </c>
      <c r="G3646" s="3">
        <v>23.02</v>
      </c>
    </row>
    <row r="3647" spans="1:7" x14ac:dyDescent="0.3">
      <c r="A3647" s="6">
        <v>43109</v>
      </c>
      <c r="B3647" s="3">
        <v>24</v>
      </c>
      <c r="C3647" s="3">
        <v>24</v>
      </c>
      <c r="D3647" s="3">
        <v>24</v>
      </c>
      <c r="E3647" s="3">
        <v>24</v>
      </c>
      <c r="F3647" s="3">
        <v>1</v>
      </c>
      <c r="G3647" s="3">
        <v>24.25</v>
      </c>
    </row>
    <row r="3648" spans="1:7" x14ac:dyDescent="0.3">
      <c r="A3648" s="6">
        <v>43110</v>
      </c>
      <c r="B3648" s="3">
        <v>24.3</v>
      </c>
      <c r="C3648" s="3">
        <v>24.3</v>
      </c>
      <c r="D3648" s="3">
        <v>24.3</v>
      </c>
      <c r="E3648" s="3">
        <v>24.3</v>
      </c>
      <c r="F3648" s="3">
        <v>3</v>
      </c>
      <c r="G3648" s="3">
        <v>24.3</v>
      </c>
    </row>
    <row r="3649" spans="1:7" x14ac:dyDescent="0.3">
      <c r="A3649" s="6">
        <v>43111</v>
      </c>
      <c r="B3649" s="3">
        <v>24.15</v>
      </c>
      <c r="C3649" s="3">
        <v>24.15</v>
      </c>
      <c r="D3649" s="3">
        <v>24.15</v>
      </c>
      <c r="E3649" s="3">
        <v>24.15</v>
      </c>
      <c r="F3649" s="3">
        <v>1</v>
      </c>
      <c r="G3649" s="3">
        <v>24.15</v>
      </c>
    </row>
    <row r="3650" spans="1:7" x14ac:dyDescent="0.3">
      <c r="A3650" s="6">
        <v>43112</v>
      </c>
      <c r="B3650" s="3">
        <v>24.9</v>
      </c>
      <c r="C3650" s="3">
        <v>25.2</v>
      </c>
      <c r="D3650" s="3">
        <v>24.9</v>
      </c>
      <c r="E3650" s="3">
        <v>25.15</v>
      </c>
      <c r="F3650" s="3">
        <v>24</v>
      </c>
      <c r="G3650" s="3">
        <v>25.15</v>
      </c>
    </row>
    <row r="3651" spans="1:7" x14ac:dyDescent="0.3">
      <c r="A3651" s="6">
        <v>43115</v>
      </c>
      <c r="B3651" s="3">
        <v>24.7</v>
      </c>
      <c r="C3651" s="3">
        <v>24.7</v>
      </c>
      <c r="D3651" s="3">
        <v>24.7</v>
      </c>
      <c r="E3651" s="3">
        <v>24.7</v>
      </c>
      <c r="F3651" s="3">
        <v>10</v>
      </c>
      <c r="G3651" s="3">
        <v>24.7</v>
      </c>
    </row>
    <row r="3652" spans="1:7" x14ac:dyDescent="0.3">
      <c r="A3652" s="6">
        <v>43116</v>
      </c>
      <c r="B3652" s="3">
        <v>25</v>
      </c>
      <c r="C3652" s="3">
        <v>25</v>
      </c>
      <c r="D3652" s="3">
        <v>24.9</v>
      </c>
      <c r="E3652" s="3">
        <v>24.9</v>
      </c>
      <c r="F3652" s="3">
        <v>12</v>
      </c>
      <c r="G3652" s="3">
        <v>24.9</v>
      </c>
    </row>
    <row r="3653" spans="1:7" x14ac:dyDescent="0.3">
      <c r="A3653" s="6">
        <v>43117</v>
      </c>
      <c r="B3653" s="3">
        <v>24.8</v>
      </c>
      <c r="C3653" s="3">
        <v>25.15</v>
      </c>
      <c r="D3653" s="3">
        <v>24.8</v>
      </c>
      <c r="E3653" s="3">
        <v>25.15</v>
      </c>
      <c r="F3653" s="3">
        <v>6</v>
      </c>
      <c r="G3653" s="3">
        <v>25</v>
      </c>
    </row>
    <row r="3654" spans="1:7" x14ac:dyDescent="0.3">
      <c r="A3654" s="6">
        <v>43118</v>
      </c>
      <c r="B3654" s="3">
        <v>24.7</v>
      </c>
      <c r="C3654" s="3">
        <v>24.7</v>
      </c>
      <c r="D3654" s="3">
        <v>24.6</v>
      </c>
      <c r="E3654" s="3">
        <v>24.7</v>
      </c>
      <c r="F3654" s="3">
        <v>7</v>
      </c>
      <c r="G3654" s="3">
        <v>24.6</v>
      </c>
    </row>
    <row r="3655" spans="1:7" x14ac:dyDescent="0.3">
      <c r="A3655" s="6">
        <v>43119</v>
      </c>
      <c r="B3655" s="3">
        <v>24.3</v>
      </c>
      <c r="C3655" s="3">
        <v>24.3</v>
      </c>
      <c r="D3655" s="3">
        <v>24.3</v>
      </c>
      <c r="E3655" s="3">
        <v>24.3</v>
      </c>
      <c r="F3655" s="3">
        <v>5</v>
      </c>
      <c r="G3655" s="3">
        <v>24.1</v>
      </c>
    </row>
    <row r="3656" spans="1:7" x14ac:dyDescent="0.3">
      <c r="A3656" s="6">
        <v>43122</v>
      </c>
      <c r="B3656" s="3">
        <v>24.55</v>
      </c>
      <c r="C3656" s="3">
        <v>24.55</v>
      </c>
      <c r="D3656" s="3">
        <v>24.55</v>
      </c>
      <c r="E3656" s="3">
        <v>24.55</v>
      </c>
      <c r="F3656" s="3">
        <v>0</v>
      </c>
      <c r="G3656" s="3">
        <v>24.55</v>
      </c>
    </row>
    <row r="3657" spans="1:7" x14ac:dyDescent="0.3">
      <c r="A3657" s="6">
        <v>43123</v>
      </c>
      <c r="B3657" s="3">
        <v>24.15</v>
      </c>
      <c r="C3657" s="3">
        <v>24.15</v>
      </c>
      <c r="D3657" s="3">
        <v>24.1</v>
      </c>
      <c r="E3657" s="3">
        <v>24.1</v>
      </c>
      <c r="F3657" s="3">
        <v>9</v>
      </c>
      <c r="G3657" s="3">
        <v>24.1</v>
      </c>
    </row>
    <row r="3658" spans="1:7" x14ac:dyDescent="0.3">
      <c r="A3658" s="6">
        <v>43124</v>
      </c>
      <c r="B3658" s="3">
        <v>24.1</v>
      </c>
      <c r="C3658" s="3">
        <v>24.25</v>
      </c>
      <c r="D3658" s="3">
        <v>24.1</v>
      </c>
      <c r="E3658" s="3">
        <v>24.15</v>
      </c>
      <c r="F3658" s="3">
        <v>5</v>
      </c>
      <c r="G3658" s="3">
        <v>23.95</v>
      </c>
    </row>
    <row r="3659" spans="1:7" x14ac:dyDescent="0.3">
      <c r="A3659" s="6">
        <v>43125</v>
      </c>
      <c r="B3659" s="3">
        <v>24</v>
      </c>
      <c r="C3659" s="3">
        <v>24.1</v>
      </c>
      <c r="D3659" s="3">
        <v>23.9</v>
      </c>
      <c r="E3659" s="3">
        <v>23.9</v>
      </c>
      <c r="F3659" s="3">
        <v>12</v>
      </c>
      <c r="G3659" s="3">
        <v>23.95</v>
      </c>
    </row>
    <row r="3660" spans="1:7" x14ac:dyDescent="0.3">
      <c r="A3660" s="6">
        <v>43126</v>
      </c>
      <c r="B3660" s="3">
        <v>24.2</v>
      </c>
      <c r="C3660" s="3">
        <v>24.2</v>
      </c>
      <c r="D3660" s="3">
        <v>24.2</v>
      </c>
      <c r="E3660" s="3">
        <v>24.2</v>
      </c>
      <c r="F3660" s="3">
        <v>0</v>
      </c>
      <c r="G3660" s="3">
        <v>24.2</v>
      </c>
    </row>
    <row r="3661" spans="1:7" x14ac:dyDescent="0.3">
      <c r="A3661" s="6">
        <v>43129</v>
      </c>
      <c r="B3661" s="3">
        <v>23.9</v>
      </c>
      <c r="C3661" s="3">
        <v>23.9</v>
      </c>
      <c r="D3661" s="3">
        <v>23.9</v>
      </c>
      <c r="E3661" s="3">
        <v>23.9</v>
      </c>
      <c r="F3661" s="3">
        <v>3</v>
      </c>
      <c r="G3661" s="3">
        <v>23.8</v>
      </c>
    </row>
    <row r="3662" spans="1:7" x14ac:dyDescent="0.3">
      <c r="A3662" s="6">
        <v>43130</v>
      </c>
      <c r="B3662" s="3">
        <v>23.6</v>
      </c>
      <c r="C3662" s="3">
        <v>23.6</v>
      </c>
      <c r="D3662" s="3">
        <v>23.26</v>
      </c>
      <c r="E3662" s="3">
        <v>23.26</v>
      </c>
      <c r="F3662" s="3">
        <v>13</v>
      </c>
      <c r="G3662" s="3">
        <v>23.26</v>
      </c>
    </row>
    <row r="3663" spans="1:7" x14ac:dyDescent="0.3">
      <c r="A3663" s="6">
        <v>43131</v>
      </c>
      <c r="B3663" s="3">
        <v>24</v>
      </c>
      <c r="C3663" s="3">
        <v>24</v>
      </c>
      <c r="D3663" s="3">
        <v>24</v>
      </c>
      <c r="E3663" s="3">
        <v>24</v>
      </c>
      <c r="F3663" s="3">
        <v>0</v>
      </c>
      <c r="G3663" s="3">
        <v>24</v>
      </c>
    </row>
    <row r="3664" spans="1:7" x14ac:dyDescent="0.3">
      <c r="A3664" s="6">
        <v>43132</v>
      </c>
      <c r="B3664" s="3">
        <v>23.4</v>
      </c>
      <c r="C3664" s="3">
        <v>23.55</v>
      </c>
      <c r="D3664" s="3">
        <v>23.1</v>
      </c>
      <c r="E3664" s="3">
        <v>23.55</v>
      </c>
      <c r="F3664" s="3">
        <v>28</v>
      </c>
      <c r="G3664" s="3">
        <v>23.6</v>
      </c>
    </row>
    <row r="3665" spans="1:7" x14ac:dyDescent="0.3">
      <c r="A3665" s="6">
        <v>43133</v>
      </c>
      <c r="B3665" s="3">
        <v>24</v>
      </c>
      <c r="C3665" s="3">
        <v>24.25</v>
      </c>
      <c r="D3665" s="3">
        <v>24</v>
      </c>
      <c r="E3665" s="3">
        <v>24.15</v>
      </c>
      <c r="F3665" s="3">
        <v>14</v>
      </c>
      <c r="G3665" s="3">
        <v>24.2</v>
      </c>
    </row>
    <row r="3666" spans="1:7" x14ac:dyDescent="0.3">
      <c r="A3666" s="6">
        <v>43136</v>
      </c>
      <c r="B3666" s="3">
        <v>23.5</v>
      </c>
      <c r="C3666" s="3">
        <v>23.5</v>
      </c>
      <c r="D3666" s="3">
        <v>23.5</v>
      </c>
      <c r="E3666" s="3">
        <v>23.5</v>
      </c>
      <c r="F3666" s="3">
        <v>10</v>
      </c>
      <c r="G3666" s="3">
        <v>23.5</v>
      </c>
    </row>
    <row r="3667" spans="1:7" x14ac:dyDescent="0.3">
      <c r="A3667" s="6">
        <v>43137</v>
      </c>
      <c r="B3667" s="3">
        <v>23.95</v>
      </c>
      <c r="C3667" s="3">
        <v>23.95</v>
      </c>
      <c r="D3667" s="3">
        <v>23.95</v>
      </c>
      <c r="E3667" s="3">
        <v>23.95</v>
      </c>
      <c r="F3667" s="3">
        <v>1</v>
      </c>
      <c r="G3667" s="3">
        <v>23.85</v>
      </c>
    </row>
    <row r="3668" spans="1:7" x14ac:dyDescent="0.3">
      <c r="A3668" s="6">
        <v>43138</v>
      </c>
      <c r="B3668" s="3">
        <v>24.35</v>
      </c>
      <c r="C3668" s="3">
        <v>24.35</v>
      </c>
      <c r="D3668" s="3">
        <v>24.19</v>
      </c>
      <c r="E3668" s="3">
        <v>24.19</v>
      </c>
      <c r="F3668" s="3">
        <v>12</v>
      </c>
      <c r="G3668" s="3">
        <v>23.9</v>
      </c>
    </row>
    <row r="3669" spans="1:7" x14ac:dyDescent="0.3">
      <c r="A3669" s="6">
        <v>43139</v>
      </c>
      <c r="B3669" s="3">
        <v>23.69</v>
      </c>
      <c r="C3669" s="3">
        <v>23.69</v>
      </c>
      <c r="D3669" s="3">
        <v>23.69</v>
      </c>
      <c r="E3669" s="3">
        <v>23.69</v>
      </c>
      <c r="F3669" s="3">
        <v>1</v>
      </c>
      <c r="G3669" s="3">
        <v>23.47</v>
      </c>
    </row>
    <row r="3670" spans="1:7" x14ac:dyDescent="0.3">
      <c r="A3670" s="6">
        <v>43140</v>
      </c>
      <c r="B3670" s="3">
        <v>23.7</v>
      </c>
      <c r="C3670" s="3">
        <v>23.7</v>
      </c>
      <c r="D3670" s="3">
        <v>23.65</v>
      </c>
      <c r="E3670" s="3">
        <v>23.65</v>
      </c>
      <c r="F3670" s="3">
        <v>13</v>
      </c>
      <c r="G3670" s="3">
        <v>23.65</v>
      </c>
    </row>
    <row r="3671" spans="1:7" x14ac:dyDescent="0.3">
      <c r="A3671" s="6">
        <v>43143</v>
      </c>
      <c r="B3671" s="3">
        <v>23.4</v>
      </c>
      <c r="C3671" s="3">
        <v>23.9</v>
      </c>
      <c r="D3671" s="3">
        <v>23.4</v>
      </c>
      <c r="E3671" s="3">
        <v>23.8</v>
      </c>
      <c r="F3671" s="3">
        <v>30</v>
      </c>
      <c r="G3671" s="3">
        <v>23.78</v>
      </c>
    </row>
    <row r="3672" spans="1:7" x14ac:dyDescent="0.3">
      <c r="A3672" s="6">
        <v>43144</v>
      </c>
      <c r="B3672" s="3">
        <v>24.6</v>
      </c>
      <c r="C3672" s="3">
        <v>25.2</v>
      </c>
      <c r="D3672" s="3">
        <v>24.6</v>
      </c>
      <c r="E3672" s="3">
        <v>25</v>
      </c>
      <c r="F3672" s="3">
        <v>35</v>
      </c>
      <c r="G3672" s="3">
        <v>25</v>
      </c>
    </row>
    <row r="3673" spans="1:7" x14ac:dyDescent="0.3">
      <c r="A3673" s="6">
        <v>43145</v>
      </c>
      <c r="B3673" s="3">
        <v>25.15</v>
      </c>
      <c r="C3673" s="3">
        <v>25.35</v>
      </c>
      <c r="D3673" s="3">
        <v>25.1</v>
      </c>
      <c r="E3673" s="3">
        <v>25.2</v>
      </c>
      <c r="F3673" s="3">
        <v>18</v>
      </c>
      <c r="G3673" s="3">
        <v>25.1</v>
      </c>
    </row>
    <row r="3674" spans="1:7" x14ac:dyDescent="0.3">
      <c r="A3674" s="6">
        <v>43146</v>
      </c>
      <c r="B3674" s="3">
        <v>25</v>
      </c>
      <c r="C3674" s="3">
        <v>25.3</v>
      </c>
      <c r="D3674" s="3">
        <v>25</v>
      </c>
      <c r="E3674" s="3">
        <v>25.14</v>
      </c>
      <c r="F3674" s="3">
        <v>15</v>
      </c>
      <c r="G3674" s="3">
        <v>25.14</v>
      </c>
    </row>
    <row r="3675" spans="1:7" x14ac:dyDescent="0.3">
      <c r="A3675" s="6">
        <v>43147</v>
      </c>
      <c r="B3675" s="3">
        <v>25.7</v>
      </c>
      <c r="C3675" s="3">
        <v>25.9</v>
      </c>
      <c r="D3675" s="3">
        <v>25.65</v>
      </c>
      <c r="E3675" s="3">
        <v>25.75</v>
      </c>
      <c r="F3675" s="3">
        <v>30</v>
      </c>
      <c r="G3675" s="3">
        <v>25.75</v>
      </c>
    </row>
    <row r="3676" spans="1:7" x14ac:dyDescent="0.3">
      <c r="A3676" s="6">
        <v>43150</v>
      </c>
      <c r="B3676" s="3">
        <v>26.8</v>
      </c>
      <c r="C3676" s="3">
        <v>26.95</v>
      </c>
      <c r="D3676" s="3">
        <v>26.8</v>
      </c>
      <c r="E3676" s="3">
        <v>26.95</v>
      </c>
      <c r="F3676" s="3">
        <v>25</v>
      </c>
      <c r="G3676" s="3">
        <v>26.95</v>
      </c>
    </row>
    <row r="3677" spans="1:7" x14ac:dyDescent="0.3">
      <c r="A3677" s="6">
        <v>43151</v>
      </c>
      <c r="B3677" s="3">
        <v>27.45</v>
      </c>
      <c r="C3677" s="3">
        <v>27.45</v>
      </c>
      <c r="D3677" s="3">
        <v>26.89</v>
      </c>
      <c r="E3677" s="3">
        <v>27</v>
      </c>
      <c r="F3677" s="3">
        <v>64</v>
      </c>
      <c r="G3677" s="3">
        <v>27</v>
      </c>
    </row>
    <row r="3678" spans="1:7" x14ac:dyDescent="0.3">
      <c r="A3678" s="6">
        <v>43152</v>
      </c>
      <c r="B3678" s="3">
        <v>26.75</v>
      </c>
      <c r="C3678" s="3">
        <v>26.9</v>
      </c>
      <c r="D3678" s="3">
        <v>26.65</v>
      </c>
      <c r="E3678" s="3">
        <v>26.65</v>
      </c>
      <c r="F3678" s="3">
        <v>29</v>
      </c>
      <c r="G3678" s="3">
        <v>26.63</v>
      </c>
    </row>
    <row r="3679" spans="1:7" x14ac:dyDescent="0.3">
      <c r="A3679" s="6">
        <v>43153</v>
      </c>
      <c r="B3679" s="3">
        <v>26.7</v>
      </c>
      <c r="C3679" s="3">
        <v>26.7</v>
      </c>
      <c r="D3679" s="3">
        <v>26.3</v>
      </c>
      <c r="E3679" s="3">
        <v>26.3</v>
      </c>
      <c r="F3679" s="3">
        <v>5</v>
      </c>
      <c r="G3679" s="3">
        <v>26.3</v>
      </c>
    </row>
    <row r="3680" spans="1:7" x14ac:dyDescent="0.3">
      <c r="A3680" s="6">
        <v>43154</v>
      </c>
      <c r="B3680" s="3">
        <v>26.6</v>
      </c>
      <c r="C3680" s="3">
        <v>26.6</v>
      </c>
      <c r="D3680" s="3">
        <v>26.4</v>
      </c>
      <c r="E3680" s="3">
        <v>26.4</v>
      </c>
      <c r="F3680" s="3">
        <v>4</v>
      </c>
      <c r="G3680" s="3">
        <v>26.4</v>
      </c>
    </row>
    <row r="3681" spans="1:7" x14ac:dyDescent="0.3">
      <c r="A3681" s="6">
        <v>43157</v>
      </c>
      <c r="B3681" s="3">
        <v>25.95</v>
      </c>
      <c r="C3681" s="3">
        <v>26.05</v>
      </c>
      <c r="D3681" s="3">
        <v>25.95</v>
      </c>
      <c r="E3681" s="3">
        <v>26.05</v>
      </c>
      <c r="F3681" s="3">
        <v>6</v>
      </c>
      <c r="G3681" s="3">
        <v>26.05</v>
      </c>
    </row>
    <row r="3682" spans="1:7" x14ac:dyDescent="0.3">
      <c r="A3682" s="6">
        <v>43158</v>
      </c>
      <c r="B3682" s="3">
        <v>26.2</v>
      </c>
      <c r="C3682" s="3">
        <v>26.5</v>
      </c>
      <c r="D3682" s="3">
        <v>26.2</v>
      </c>
      <c r="E3682" s="3">
        <v>26.5</v>
      </c>
      <c r="F3682" s="3">
        <v>2</v>
      </c>
      <c r="G3682" s="3">
        <v>26.63</v>
      </c>
    </row>
    <row r="3683" spans="1:7" x14ac:dyDescent="0.3">
      <c r="A3683" s="6">
        <v>43159</v>
      </c>
      <c r="B3683" s="3">
        <v>26.9</v>
      </c>
      <c r="C3683" s="3">
        <v>26.9</v>
      </c>
      <c r="D3683" s="3">
        <v>26.35</v>
      </c>
      <c r="E3683" s="3">
        <v>26.35</v>
      </c>
      <c r="F3683" s="3">
        <v>6</v>
      </c>
      <c r="G3683" s="3">
        <v>26.35</v>
      </c>
    </row>
    <row r="3684" spans="1:7" x14ac:dyDescent="0.3">
      <c r="A3684" s="6">
        <v>43160</v>
      </c>
      <c r="B3684" s="3">
        <v>23.8</v>
      </c>
      <c r="C3684" s="3">
        <v>23.8</v>
      </c>
      <c r="D3684" s="3">
        <v>23.8</v>
      </c>
      <c r="E3684" s="3">
        <v>23.8</v>
      </c>
      <c r="F3684" s="3">
        <v>5</v>
      </c>
      <c r="G3684" s="3">
        <v>23.8</v>
      </c>
    </row>
    <row r="3685" spans="1:7" x14ac:dyDescent="0.3">
      <c r="A3685" s="6">
        <v>43161</v>
      </c>
      <c r="B3685" s="3">
        <v>23.2</v>
      </c>
      <c r="C3685" s="3">
        <v>23.2</v>
      </c>
      <c r="D3685" s="3">
        <v>23</v>
      </c>
      <c r="E3685" s="3">
        <v>23</v>
      </c>
      <c r="F3685" s="3">
        <v>10</v>
      </c>
      <c r="G3685" s="3">
        <v>23</v>
      </c>
    </row>
    <row r="3686" spans="1:7" x14ac:dyDescent="0.3">
      <c r="A3686" s="6">
        <v>43164</v>
      </c>
      <c r="B3686" s="3">
        <v>22.73</v>
      </c>
      <c r="C3686" s="3">
        <v>22.73</v>
      </c>
      <c r="D3686" s="3">
        <v>22.73</v>
      </c>
      <c r="E3686" s="3">
        <v>22.73</v>
      </c>
      <c r="F3686" s="3">
        <v>0</v>
      </c>
      <c r="G3686" s="3">
        <v>22.73</v>
      </c>
    </row>
    <row r="3687" spans="1:7" x14ac:dyDescent="0.3">
      <c r="A3687" s="6">
        <v>43165</v>
      </c>
      <c r="B3687" s="3">
        <v>23.15</v>
      </c>
      <c r="C3687" s="3">
        <v>23.15</v>
      </c>
      <c r="D3687" s="3">
        <v>23.15</v>
      </c>
      <c r="E3687" s="3">
        <v>23.15</v>
      </c>
      <c r="F3687" s="3">
        <v>5</v>
      </c>
      <c r="G3687" s="3">
        <v>23.15</v>
      </c>
    </row>
    <row r="3688" spans="1:7" x14ac:dyDescent="0.3">
      <c r="A3688" s="6">
        <v>43166</v>
      </c>
      <c r="B3688" s="3">
        <v>23.2</v>
      </c>
      <c r="C3688" s="3">
        <v>23.3</v>
      </c>
      <c r="D3688" s="3">
        <v>23.2</v>
      </c>
      <c r="E3688" s="3">
        <v>23.3</v>
      </c>
      <c r="F3688" s="3">
        <v>7</v>
      </c>
      <c r="G3688" s="3">
        <v>23.6</v>
      </c>
    </row>
    <row r="3689" spans="1:7" x14ac:dyDescent="0.3">
      <c r="A3689" s="6">
        <v>43167</v>
      </c>
      <c r="B3689" s="3">
        <v>23.7</v>
      </c>
      <c r="C3689" s="3">
        <v>23.9</v>
      </c>
      <c r="D3689" s="3">
        <v>23.7</v>
      </c>
      <c r="E3689" s="3">
        <v>23.9</v>
      </c>
      <c r="F3689" s="3">
        <v>8</v>
      </c>
      <c r="G3689" s="3">
        <v>23.9</v>
      </c>
    </row>
    <row r="3690" spans="1:7" x14ac:dyDescent="0.3">
      <c r="A3690" s="6">
        <v>43168</v>
      </c>
      <c r="B3690" s="3">
        <v>24.5</v>
      </c>
      <c r="C3690" s="3">
        <v>24.5</v>
      </c>
      <c r="D3690" s="3">
        <v>24.5</v>
      </c>
      <c r="E3690" s="3">
        <v>24.5</v>
      </c>
      <c r="F3690" s="3">
        <v>2</v>
      </c>
      <c r="G3690" s="3">
        <v>24.5</v>
      </c>
    </row>
    <row r="3691" spans="1:7" x14ac:dyDescent="0.3">
      <c r="A3691" s="6">
        <v>43171</v>
      </c>
      <c r="B3691" s="3">
        <v>25.2</v>
      </c>
      <c r="C3691" s="3">
        <v>25.2</v>
      </c>
      <c r="D3691" s="3">
        <v>25.2</v>
      </c>
      <c r="E3691" s="3">
        <v>25.2</v>
      </c>
      <c r="F3691" s="3">
        <v>20</v>
      </c>
      <c r="G3691" s="3">
        <v>25.2</v>
      </c>
    </row>
    <row r="3692" spans="1:7" x14ac:dyDescent="0.3">
      <c r="A3692" s="6">
        <v>43172</v>
      </c>
      <c r="B3692" s="3">
        <v>25</v>
      </c>
      <c r="C3692" s="3">
        <v>25</v>
      </c>
      <c r="D3692" s="3">
        <v>25</v>
      </c>
      <c r="E3692" s="3">
        <v>25</v>
      </c>
      <c r="F3692" s="3">
        <v>1</v>
      </c>
      <c r="G3692" s="3">
        <v>25.28</v>
      </c>
    </row>
    <row r="3693" spans="1:7" x14ac:dyDescent="0.3">
      <c r="A3693" s="6">
        <v>43173</v>
      </c>
      <c r="B3693" s="3">
        <v>24.95</v>
      </c>
      <c r="C3693" s="3">
        <v>25.1</v>
      </c>
      <c r="D3693" s="3">
        <v>24.95</v>
      </c>
      <c r="E3693" s="3">
        <v>25.1</v>
      </c>
      <c r="F3693" s="3">
        <v>3</v>
      </c>
      <c r="G3693" s="3">
        <v>25.1</v>
      </c>
    </row>
    <row r="3694" spans="1:7" x14ac:dyDescent="0.3">
      <c r="A3694" s="6">
        <v>43174</v>
      </c>
      <c r="B3694" s="3">
        <v>25.1</v>
      </c>
      <c r="C3694" s="3">
        <v>25.15</v>
      </c>
      <c r="D3694" s="3">
        <v>25.1</v>
      </c>
      <c r="E3694" s="3">
        <v>25.15</v>
      </c>
      <c r="F3694" s="3">
        <v>10</v>
      </c>
      <c r="G3694" s="3">
        <v>25.15</v>
      </c>
    </row>
    <row r="3695" spans="1:7" x14ac:dyDescent="0.3">
      <c r="A3695" s="6">
        <v>43175</v>
      </c>
      <c r="B3695" s="3">
        <v>25.35</v>
      </c>
      <c r="C3695" s="3">
        <v>25.35</v>
      </c>
      <c r="D3695" s="3">
        <v>25.2</v>
      </c>
      <c r="E3695" s="3">
        <v>25.35</v>
      </c>
      <c r="F3695" s="3">
        <v>7</v>
      </c>
      <c r="G3695" s="3">
        <v>25.35</v>
      </c>
    </row>
    <row r="3696" spans="1:7" x14ac:dyDescent="0.3">
      <c r="A3696" s="6">
        <v>43178</v>
      </c>
      <c r="B3696" s="3">
        <v>25.25</v>
      </c>
      <c r="C3696" s="3">
        <v>25.25</v>
      </c>
      <c r="D3696" s="3">
        <v>25.25</v>
      </c>
      <c r="E3696" s="3">
        <v>25.25</v>
      </c>
      <c r="F3696" s="3">
        <v>13</v>
      </c>
      <c r="G3696" s="3">
        <v>25.25</v>
      </c>
    </row>
    <row r="3697" spans="1:7" x14ac:dyDescent="0.3">
      <c r="A3697" s="6">
        <v>43179</v>
      </c>
      <c r="B3697" s="3">
        <v>24.95</v>
      </c>
      <c r="C3697" s="3">
        <v>25.4</v>
      </c>
      <c r="D3697" s="3">
        <v>24.95</v>
      </c>
      <c r="E3697" s="3">
        <v>25.4</v>
      </c>
      <c r="F3697" s="3">
        <v>16</v>
      </c>
      <c r="G3697" s="3">
        <v>25.4</v>
      </c>
    </row>
    <row r="3698" spans="1:7" x14ac:dyDescent="0.3">
      <c r="A3698" s="6">
        <v>43180</v>
      </c>
      <c r="B3698" s="3">
        <v>25.96</v>
      </c>
      <c r="C3698" s="3">
        <v>25.96</v>
      </c>
      <c r="D3698" s="3">
        <v>25.96</v>
      </c>
      <c r="E3698" s="3">
        <v>25.96</v>
      </c>
      <c r="F3698" s="3">
        <v>5</v>
      </c>
      <c r="G3698" s="3">
        <v>25.96</v>
      </c>
    </row>
    <row r="3699" spans="1:7" x14ac:dyDescent="0.3">
      <c r="A3699" s="6">
        <v>43181</v>
      </c>
      <c r="B3699" s="3">
        <v>26.6</v>
      </c>
      <c r="C3699" s="3">
        <v>26.6</v>
      </c>
      <c r="D3699" s="3">
        <v>26.45</v>
      </c>
      <c r="E3699" s="3">
        <v>26.45</v>
      </c>
      <c r="F3699" s="3">
        <v>36</v>
      </c>
      <c r="G3699" s="3">
        <v>26.4</v>
      </c>
    </row>
    <row r="3700" spans="1:7" x14ac:dyDescent="0.3">
      <c r="A3700" s="6">
        <v>43182</v>
      </c>
      <c r="B3700" s="3">
        <v>26.7</v>
      </c>
      <c r="C3700" s="3">
        <v>26.7</v>
      </c>
      <c r="D3700" s="3">
        <v>26.7</v>
      </c>
      <c r="E3700" s="3">
        <v>26.7</v>
      </c>
      <c r="F3700" s="3">
        <v>0</v>
      </c>
      <c r="G3700" s="3">
        <v>26.7</v>
      </c>
    </row>
    <row r="3701" spans="1:7" x14ac:dyDescent="0.3">
      <c r="A3701" s="6">
        <v>43185</v>
      </c>
      <c r="B3701" s="3">
        <v>26.45</v>
      </c>
      <c r="C3701" s="3">
        <v>26.45</v>
      </c>
      <c r="D3701" s="3">
        <v>25.9</v>
      </c>
      <c r="E3701" s="3">
        <v>26</v>
      </c>
      <c r="F3701" s="3">
        <v>12</v>
      </c>
      <c r="G3701" s="3">
        <v>26</v>
      </c>
    </row>
    <row r="3702" spans="1:7" x14ac:dyDescent="0.3">
      <c r="A3702" s="6">
        <v>43186</v>
      </c>
      <c r="B3702" s="3">
        <v>26</v>
      </c>
      <c r="C3702" s="3">
        <v>26.05</v>
      </c>
      <c r="D3702" s="3">
        <v>26</v>
      </c>
      <c r="E3702" s="3">
        <v>26</v>
      </c>
      <c r="F3702" s="3">
        <v>16</v>
      </c>
      <c r="G3702" s="3">
        <v>26</v>
      </c>
    </row>
    <row r="3703" spans="1:7" x14ac:dyDescent="0.3">
      <c r="A3703" s="6">
        <v>43187</v>
      </c>
      <c r="B3703" s="3">
        <v>26.3</v>
      </c>
      <c r="C3703" s="3">
        <v>26.3</v>
      </c>
      <c r="D3703" s="3">
        <v>26.3</v>
      </c>
      <c r="E3703" s="3">
        <v>26.3</v>
      </c>
      <c r="F3703" s="3">
        <v>0</v>
      </c>
      <c r="G3703" s="3">
        <v>26.3</v>
      </c>
    </row>
    <row r="3704" spans="1:7" x14ac:dyDescent="0.3">
      <c r="A3704" s="6">
        <v>43193</v>
      </c>
      <c r="B3704" s="3">
        <v>29.4</v>
      </c>
      <c r="C3704" s="3">
        <v>29.4</v>
      </c>
      <c r="D3704" s="3">
        <v>29.4</v>
      </c>
      <c r="E3704" s="3">
        <v>29.4</v>
      </c>
      <c r="F3704" s="3">
        <v>0</v>
      </c>
      <c r="G3704" s="3">
        <v>29.4</v>
      </c>
    </row>
    <row r="3705" spans="1:7" x14ac:dyDescent="0.3">
      <c r="A3705" s="6">
        <v>43194</v>
      </c>
      <c r="B3705" s="3">
        <v>30.2</v>
      </c>
      <c r="C3705" s="3">
        <v>30.2</v>
      </c>
      <c r="D3705" s="3">
        <v>30.2</v>
      </c>
      <c r="E3705" s="3">
        <v>30.2</v>
      </c>
      <c r="F3705" s="3">
        <v>1</v>
      </c>
      <c r="G3705" s="3">
        <v>30.2</v>
      </c>
    </row>
    <row r="3706" spans="1:7" x14ac:dyDescent="0.3">
      <c r="A3706" s="6">
        <v>43195</v>
      </c>
      <c r="B3706" s="3">
        <v>30.25</v>
      </c>
      <c r="C3706" s="3">
        <v>30.25</v>
      </c>
      <c r="D3706" s="3">
        <v>30.25</v>
      </c>
      <c r="E3706" s="3">
        <v>30.25</v>
      </c>
      <c r="F3706" s="3">
        <v>1</v>
      </c>
      <c r="G3706" s="3">
        <v>30.25</v>
      </c>
    </row>
    <row r="3707" spans="1:7" x14ac:dyDescent="0.3">
      <c r="A3707" s="6">
        <v>43196</v>
      </c>
      <c r="B3707" s="3">
        <v>30.68</v>
      </c>
      <c r="C3707" s="3">
        <v>30.68</v>
      </c>
      <c r="D3707" s="3">
        <v>30.68</v>
      </c>
      <c r="E3707" s="3">
        <v>30.68</v>
      </c>
      <c r="F3707" s="3">
        <v>0</v>
      </c>
      <c r="G3707" s="3">
        <v>30.68</v>
      </c>
    </row>
    <row r="3708" spans="1:7" x14ac:dyDescent="0.3">
      <c r="A3708" s="6">
        <v>43199</v>
      </c>
      <c r="B3708" s="3">
        <v>31.33</v>
      </c>
      <c r="C3708" s="3">
        <v>31.33</v>
      </c>
      <c r="D3708" s="3">
        <v>31.33</v>
      </c>
      <c r="E3708" s="3">
        <v>31.33</v>
      </c>
      <c r="F3708" s="3">
        <v>0</v>
      </c>
      <c r="G3708" s="3">
        <v>31.33</v>
      </c>
    </row>
    <row r="3709" spans="1:7" x14ac:dyDescent="0.3">
      <c r="A3709" s="6">
        <v>43200</v>
      </c>
      <c r="B3709" s="3">
        <v>31.55</v>
      </c>
      <c r="C3709" s="3">
        <v>31.55</v>
      </c>
      <c r="D3709" s="3">
        <v>31.54</v>
      </c>
      <c r="E3709" s="3">
        <v>31.54</v>
      </c>
      <c r="F3709" s="3">
        <v>4</v>
      </c>
      <c r="G3709" s="3">
        <v>31.55</v>
      </c>
    </row>
    <row r="3710" spans="1:7" x14ac:dyDescent="0.3">
      <c r="A3710" s="6">
        <v>43201</v>
      </c>
      <c r="B3710" s="3">
        <v>31.55</v>
      </c>
      <c r="C3710" s="3">
        <v>31.55</v>
      </c>
      <c r="D3710" s="3">
        <v>31.45</v>
      </c>
      <c r="E3710" s="3">
        <v>31.45</v>
      </c>
      <c r="F3710" s="3">
        <v>16</v>
      </c>
      <c r="G3710" s="3">
        <v>31.45</v>
      </c>
    </row>
    <row r="3711" spans="1:7" x14ac:dyDescent="0.3">
      <c r="A3711" s="6">
        <v>43202</v>
      </c>
      <c r="B3711" s="3">
        <v>31.1</v>
      </c>
      <c r="C3711" s="3">
        <v>31.15</v>
      </c>
      <c r="D3711" s="3">
        <v>31.1</v>
      </c>
      <c r="E3711" s="3">
        <v>31.15</v>
      </c>
      <c r="F3711" s="3">
        <v>12</v>
      </c>
      <c r="G3711" s="3">
        <v>31.15</v>
      </c>
    </row>
    <row r="3712" spans="1:7" x14ac:dyDescent="0.3">
      <c r="A3712" s="6">
        <v>43203</v>
      </c>
      <c r="B3712" s="3">
        <v>31.8</v>
      </c>
      <c r="C3712" s="3">
        <v>31.8</v>
      </c>
      <c r="D3712" s="3">
        <v>31.8</v>
      </c>
      <c r="E3712" s="3">
        <v>31.8</v>
      </c>
      <c r="F3712" s="3">
        <v>2</v>
      </c>
      <c r="G3712" s="3">
        <v>31.8</v>
      </c>
    </row>
    <row r="3713" spans="1:7" x14ac:dyDescent="0.3">
      <c r="A3713" s="6">
        <v>43206</v>
      </c>
      <c r="B3713" s="3">
        <v>31.7</v>
      </c>
      <c r="C3713" s="3">
        <v>31.7</v>
      </c>
      <c r="D3713" s="3">
        <v>31.7</v>
      </c>
      <c r="E3713" s="3">
        <v>31.7</v>
      </c>
      <c r="F3713" s="3">
        <v>0</v>
      </c>
      <c r="G3713" s="3">
        <v>31.7</v>
      </c>
    </row>
    <row r="3714" spans="1:7" x14ac:dyDescent="0.3">
      <c r="A3714" s="6">
        <v>43207</v>
      </c>
      <c r="B3714" s="3">
        <v>31</v>
      </c>
      <c r="C3714" s="3">
        <v>31</v>
      </c>
      <c r="D3714" s="3">
        <v>30.4</v>
      </c>
      <c r="E3714" s="3">
        <v>30.4</v>
      </c>
      <c r="F3714" s="3">
        <v>26</v>
      </c>
      <c r="G3714" s="3">
        <v>30.15</v>
      </c>
    </row>
    <row r="3715" spans="1:7" x14ac:dyDescent="0.3">
      <c r="A3715" s="6">
        <v>43208</v>
      </c>
      <c r="B3715" s="3">
        <v>30.38</v>
      </c>
      <c r="C3715" s="3">
        <v>30.38</v>
      </c>
      <c r="D3715" s="3">
        <v>30.38</v>
      </c>
      <c r="E3715" s="3">
        <v>30.38</v>
      </c>
      <c r="F3715" s="3">
        <v>0</v>
      </c>
      <c r="G3715" s="3">
        <v>30.38</v>
      </c>
    </row>
    <row r="3716" spans="1:7" x14ac:dyDescent="0.3">
      <c r="A3716" s="6">
        <v>43209</v>
      </c>
      <c r="B3716" s="3">
        <v>31.08</v>
      </c>
      <c r="C3716" s="3">
        <v>31.08</v>
      </c>
      <c r="D3716" s="3">
        <v>31.08</v>
      </c>
      <c r="E3716" s="3">
        <v>31.08</v>
      </c>
      <c r="F3716" s="3">
        <v>0</v>
      </c>
      <c r="G3716" s="3">
        <v>31.08</v>
      </c>
    </row>
    <row r="3717" spans="1:7" x14ac:dyDescent="0.3">
      <c r="A3717" s="6">
        <v>43210</v>
      </c>
      <c r="B3717" s="3">
        <v>31.25</v>
      </c>
      <c r="C3717" s="3">
        <v>31.25</v>
      </c>
      <c r="D3717" s="3">
        <v>30.75</v>
      </c>
      <c r="E3717" s="3">
        <v>30.75</v>
      </c>
      <c r="F3717" s="3">
        <v>3</v>
      </c>
      <c r="G3717" s="3">
        <v>31.18</v>
      </c>
    </row>
    <row r="3718" spans="1:7" x14ac:dyDescent="0.3">
      <c r="A3718" s="6">
        <v>43213</v>
      </c>
      <c r="B3718" s="3">
        <v>31.25</v>
      </c>
      <c r="C3718" s="3">
        <v>31.25</v>
      </c>
      <c r="D3718" s="3">
        <v>31.2</v>
      </c>
      <c r="E3718" s="3">
        <v>31.2</v>
      </c>
      <c r="F3718" s="3">
        <v>5</v>
      </c>
      <c r="G3718" s="3">
        <v>31.2</v>
      </c>
    </row>
    <row r="3719" spans="1:7" x14ac:dyDescent="0.3">
      <c r="A3719" s="6">
        <v>43214</v>
      </c>
      <c r="B3719" s="3">
        <v>31.16</v>
      </c>
      <c r="C3719" s="3">
        <v>31.2</v>
      </c>
      <c r="D3719" s="3">
        <v>31.16</v>
      </c>
      <c r="E3719" s="3">
        <v>31.2</v>
      </c>
      <c r="F3719" s="3">
        <v>4</v>
      </c>
      <c r="G3719" s="3">
        <v>31.2</v>
      </c>
    </row>
    <row r="3720" spans="1:7" x14ac:dyDescent="0.3">
      <c r="A3720" s="6">
        <v>43215</v>
      </c>
      <c r="B3720" s="3">
        <v>32.08</v>
      </c>
      <c r="C3720" s="3">
        <v>32.08</v>
      </c>
      <c r="D3720" s="3">
        <v>32.08</v>
      </c>
      <c r="E3720" s="3">
        <v>32.08</v>
      </c>
      <c r="F3720" s="3">
        <v>0</v>
      </c>
      <c r="G3720" s="3">
        <v>32.08</v>
      </c>
    </row>
    <row r="3721" spans="1:7" x14ac:dyDescent="0.3">
      <c r="A3721" s="6">
        <v>43216</v>
      </c>
      <c r="B3721" s="3">
        <v>32.35</v>
      </c>
      <c r="C3721" s="3">
        <v>32.5</v>
      </c>
      <c r="D3721" s="3">
        <v>32.35</v>
      </c>
      <c r="E3721" s="3">
        <v>32.5</v>
      </c>
      <c r="F3721" s="3">
        <v>6</v>
      </c>
      <c r="G3721" s="3">
        <v>32.5</v>
      </c>
    </row>
    <row r="3722" spans="1:7" x14ac:dyDescent="0.3">
      <c r="A3722" s="6">
        <v>43217</v>
      </c>
      <c r="B3722" s="3">
        <v>32.5</v>
      </c>
      <c r="C3722" s="3">
        <v>32.5</v>
      </c>
      <c r="D3722" s="3">
        <v>32.5</v>
      </c>
      <c r="E3722" s="3">
        <v>32.5</v>
      </c>
      <c r="F3722" s="3">
        <v>1</v>
      </c>
      <c r="G3722" s="3">
        <v>32.5</v>
      </c>
    </row>
    <row r="3723" spans="1:7" x14ac:dyDescent="0.3">
      <c r="A3723" s="6">
        <v>43220</v>
      </c>
      <c r="B3723" s="3">
        <v>32.799999999999997</v>
      </c>
      <c r="C3723" s="3">
        <v>32.799999999999997</v>
      </c>
      <c r="D3723" s="3">
        <v>32.799999999999997</v>
      </c>
      <c r="E3723" s="3">
        <v>32.799999999999997</v>
      </c>
      <c r="F3723" s="3">
        <v>0</v>
      </c>
      <c r="G3723" s="3">
        <v>32.799999999999997</v>
      </c>
    </row>
    <row r="3724" spans="1:7" x14ac:dyDescent="0.3">
      <c r="A3724" s="6">
        <v>43222</v>
      </c>
      <c r="B3724" s="3">
        <v>35.200000000000003</v>
      </c>
      <c r="C3724" s="3">
        <v>35.200000000000003</v>
      </c>
      <c r="D3724" s="3">
        <v>35.200000000000003</v>
      </c>
      <c r="E3724" s="3">
        <v>35.200000000000003</v>
      </c>
      <c r="F3724" s="3">
        <v>1</v>
      </c>
      <c r="G3724" s="3">
        <v>35.200000000000003</v>
      </c>
    </row>
    <row r="3725" spans="1:7" x14ac:dyDescent="0.3">
      <c r="A3725" s="6">
        <v>43223</v>
      </c>
      <c r="B3725" s="3">
        <v>35.35</v>
      </c>
      <c r="C3725" s="3">
        <v>35.35</v>
      </c>
      <c r="D3725" s="3">
        <v>35.35</v>
      </c>
      <c r="E3725" s="3">
        <v>35.35</v>
      </c>
      <c r="F3725" s="3">
        <v>0</v>
      </c>
      <c r="G3725" s="3">
        <v>35.35</v>
      </c>
    </row>
    <row r="3726" spans="1:7" x14ac:dyDescent="0.3">
      <c r="A3726" s="6">
        <v>43224</v>
      </c>
      <c r="B3726" s="3">
        <v>35.65</v>
      </c>
      <c r="C3726" s="3">
        <v>35.65</v>
      </c>
      <c r="D3726" s="3">
        <v>35.65</v>
      </c>
      <c r="E3726" s="3">
        <v>35.65</v>
      </c>
      <c r="F3726" s="3">
        <v>1</v>
      </c>
      <c r="G3726" s="3">
        <v>35.65</v>
      </c>
    </row>
    <row r="3727" spans="1:7" x14ac:dyDescent="0.3">
      <c r="A3727" s="6">
        <v>43227</v>
      </c>
      <c r="B3727" s="3">
        <v>36.630000000000003</v>
      </c>
      <c r="C3727" s="3">
        <v>36.630000000000003</v>
      </c>
      <c r="D3727" s="3">
        <v>36.630000000000003</v>
      </c>
      <c r="E3727" s="3">
        <v>36.630000000000003</v>
      </c>
      <c r="F3727" s="3">
        <v>0</v>
      </c>
      <c r="G3727" s="3">
        <v>36.630000000000003</v>
      </c>
    </row>
    <row r="3728" spans="1:7" x14ac:dyDescent="0.3">
      <c r="A3728" s="6">
        <v>43228</v>
      </c>
      <c r="B3728" s="3">
        <v>36.450000000000003</v>
      </c>
      <c r="C3728" s="3">
        <v>36.56</v>
      </c>
      <c r="D3728" s="3">
        <v>36.450000000000003</v>
      </c>
      <c r="E3728" s="3">
        <v>36.450000000000003</v>
      </c>
      <c r="F3728" s="3">
        <v>9</v>
      </c>
      <c r="G3728" s="3">
        <v>36.450000000000003</v>
      </c>
    </row>
    <row r="3729" spans="1:7" x14ac:dyDescent="0.3">
      <c r="A3729" s="6">
        <v>43229</v>
      </c>
      <c r="B3729" s="3">
        <v>36.85</v>
      </c>
      <c r="C3729" s="3">
        <v>36.85</v>
      </c>
      <c r="D3729" s="3">
        <v>36.6</v>
      </c>
      <c r="E3729" s="3">
        <v>36.6</v>
      </c>
      <c r="F3729" s="3">
        <v>14</v>
      </c>
      <c r="G3729" s="3">
        <v>36.6</v>
      </c>
    </row>
    <row r="3730" spans="1:7" x14ac:dyDescent="0.3">
      <c r="A3730" s="6">
        <v>43231</v>
      </c>
      <c r="B3730" s="3">
        <v>36.9</v>
      </c>
      <c r="C3730" s="3">
        <v>36.9</v>
      </c>
      <c r="D3730" s="3">
        <v>36.9</v>
      </c>
      <c r="E3730" s="3">
        <v>36.9</v>
      </c>
      <c r="F3730" s="3">
        <v>3</v>
      </c>
      <c r="G3730" s="3">
        <v>36.9</v>
      </c>
    </row>
    <row r="3731" spans="1:7" x14ac:dyDescent="0.3">
      <c r="A3731" s="6">
        <v>43234</v>
      </c>
      <c r="B3731" s="3">
        <v>38</v>
      </c>
      <c r="C3731" s="3">
        <v>38</v>
      </c>
      <c r="D3731" s="3">
        <v>38</v>
      </c>
      <c r="E3731" s="3">
        <v>38</v>
      </c>
      <c r="F3731" s="3">
        <v>0</v>
      </c>
      <c r="G3731" s="3">
        <v>38</v>
      </c>
    </row>
    <row r="3732" spans="1:7" x14ac:dyDescent="0.3">
      <c r="A3732" s="6">
        <v>43235</v>
      </c>
      <c r="B3732" s="3">
        <v>39.15</v>
      </c>
      <c r="C3732" s="3">
        <v>39.15</v>
      </c>
      <c r="D3732" s="3">
        <v>39.15</v>
      </c>
      <c r="E3732" s="3">
        <v>39.15</v>
      </c>
      <c r="F3732" s="3">
        <v>22</v>
      </c>
      <c r="G3732" s="3">
        <v>39.15</v>
      </c>
    </row>
    <row r="3733" spans="1:7" x14ac:dyDescent="0.3">
      <c r="A3733" s="6">
        <v>43236</v>
      </c>
      <c r="B3733" s="3">
        <v>39</v>
      </c>
      <c r="C3733" s="3">
        <v>39.450000000000003</v>
      </c>
      <c r="D3733" s="3">
        <v>39</v>
      </c>
      <c r="E3733" s="3">
        <v>39.450000000000003</v>
      </c>
      <c r="F3733" s="3">
        <v>7</v>
      </c>
      <c r="G3733" s="3">
        <v>39.450000000000003</v>
      </c>
    </row>
    <row r="3734" spans="1:7" x14ac:dyDescent="0.3">
      <c r="A3734" s="6">
        <v>43238</v>
      </c>
      <c r="B3734" s="3">
        <v>39.65</v>
      </c>
      <c r="C3734" s="3">
        <v>39.65</v>
      </c>
      <c r="D3734" s="3">
        <v>39.5</v>
      </c>
      <c r="E3734" s="3">
        <v>39.5</v>
      </c>
      <c r="F3734" s="3">
        <v>19</v>
      </c>
      <c r="G3734" s="3">
        <v>39.5</v>
      </c>
    </row>
    <row r="3735" spans="1:7" x14ac:dyDescent="0.3">
      <c r="A3735" s="6">
        <v>43242</v>
      </c>
      <c r="B3735" s="3">
        <v>40.75</v>
      </c>
      <c r="C3735" s="3">
        <v>42.3</v>
      </c>
      <c r="D3735" s="3">
        <v>40.75</v>
      </c>
      <c r="E3735" s="3">
        <v>42.3</v>
      </c>
      <c r="F3735" s="3">
        <v>107</v>
      </c>
      <c r="G3735" s="3">
        <v>42.3</v>
      </c>
    </row>
    <row r="3736" spans="1:7" x14ac:dyDescent="0.3">
      <c r="A3736" s="6">
        <v>43243</v>
      </c>
      <c r="B3736" s="3">
        <v>42.8</v>
      </c>
      <c r="C3736" s="3">
        <v>42.95</v>
      </c>
      <c r="D3736" s="3">
        <v>42.8</v>
      </c>
      <c r="E3736" s="3">
        <v>42.95</v>
      </c>
      <c r="F3736" s="3">
        <v>26</v>
      </c>
      <c r="G3736" s="3">
        <v>42.95</v>
      </c>
    </row>
    <row r="3737" spans="1:7" x14ac:dyDescent="0.3">
      <c r="A3737" s="6">
        <v>43244</v>
      </c>
      <c r="B3737" s="3">
        <v>42.9</v>
      </c>
      <c r="C3737" s="3">
        <v>42.9</v>
      </c>
      <c r="D3737" s="3">
        <v>42.1</v>
      </c>
      <c r="E3737" s="3">
        <v>42.25</v>
      </c>
      <c r="F3737" s="3">
        <v>67</v>
      </c>
      <c r="G3737" s="3">
        <v>42.25</v>
      </c>
    </row>
    <row r="3738" spans="1:7" x14ac:dyDescent="0.3">
      <c r="A3738" s="6">
        <v>43245</v>
      </c>
      <c r="B3738" s="3">
        <v>41.6</v>
      </c>
      <c r="C3738" s="3">
        <v>41.85</v>
      </c>
      <c r="D3738" s="3">
        <v>41.5</v>
      </c>
      <c r="E3738" s="3">
        <v>41.85</v>
      </c>
      <c r="F3738" s="3">
        <v>57</v>
      </c>
      <c r="G3738" s="3">
        <v>41.85</v>
      </c>
    </row>
    <row r="3739" spans="1:7" x14ac:dyDescent="0.3">
      <c r="A3739" s="6">
        <v>43248</v>
      </c>
      <c r="B3739" s="3">
        <v>42.3</v>
      </c>
      <c r="C3739" s="3">
        <v>42.4</v>
      </c>
      <c r="D3739" s="3">
        <v>42.3</v>
      </c>
      <c r="E3739" s="3">
        <v>42.4</v>
      </c>
      <c r="F3739" s="3">
        <v>10</v>
      </c>
      <c r="G3739" s="3">
        <v>42.4</v>
      </c>
    </row>
    <row r="3740" spans="1:7" x14ac:dyDescent="0.3">
      <c r="A3740" s="6">
        <v>43249</v>
      </c>
      <c r="B3740" s="3">
        <v>43.1</v>
      </c>
      <c r="C3740" s="3">
        <v>43.1</v>
      </c>
      <c r="D3740" s="3">
        <v>42.6</v>
      </c>
      <c r="E3740" s="3">
        <v>42.6</v>
      </c>
      <c r="F3740" s="3">
        <v>32</v>
      </c>
      <c r="G3740" s="3">
        <v>42.6</v>
      </c>
    </row>
    <row r="3741" spans="1:7" x14ac:dyDescent="0.3">
      <c r="A3741" s="6">
        <v>43250</v>
      </c>
      <c r="B3741" s="3">
        <v>42.35</v>
      </c>
      <c r="C3741" s="3">
        <v>42.35</v>
      </c>
      <c r="D3741" s="3">
        <v>42.35</v>
      </c>
      <c r="E3741" s="3">
        <v>42.35</v>
      </c>
      <c r="F3741" s="3">
        <v>0</v>
      </c>
      <c r="G3741" s="3">
        <v>42.35</v>
      </c>
    </row>
    <row r="3742" spans="1:7" x14ac:dyDescent="0.3">
      <c r="A3742" s="6">
        <v>43251</v>
      </c>
      <c r="B3742" s="3">
        <v>43.03</v>
      </c>
      <c r="C3742" s="3">
        <v>43.03</v>
      </c>
      <c r="D3742" s="3">
        <v>43.03</v>
      </c>
      <c r="E3742" s="3">
        <v>43.03</v>
      </c>
      <c r="F3742" s="3">
        <v>0</v>
      </c>
      <c r="G3742" s="3">
        <v>43.03</v>
      </c>
    </row>
    <row r="3743" spans="1:7" x14ac:dyDescent="0.3">
      <c r="A3743" s="6">
        <v>43252</v>
      </c>
      <c r="B3743" s="3">
        <v>42.53</v>
      </c>
      <c r="C3743" s="3">
        <v>42.53</v>
      </c>
      <c r="D3743" s="3">
        <v>42.53</v>
      </c>
      <c r="E3743" s="3">
        <v>42.53</v>
      </c>
      <c r="F3743" s="3">
        <v>0</v>
      </c>
      <c r="G3743" s="3">
        <v>42.53</v>
      </c>
    </row>
    <row r="3744" spans="1:7" x14ac:dyDescent="0.3">
      <c r="A3744" s="6">
        <v>43255</v>
      </c>
      <c r="B3744" s="3">
        <v>44.5</v>
      </c>
      <c r="C3744" s="3">
        <v>44.5</v>
      </c>
      <c r="D3744" s="3">
        <v>44.5</v>
      </c>
      <c r="E3744" s="3">
        <v>44.5</v>
      </c>
      <c r="F3744" s="3">
        <v>10</v>
      </c>
      <c r="G3744" s="3">
        <v>44.8</v>
      </c>
    </row>
    <row r="3745" spans="1:7" x14ac:dyDescent="0.3">
      <c r="A3745" s="6">
        <v>43256</v>
      </c>
      <c r="B3745" s="3">
        <v>45.2</v>
      </c>
      <c r="C3745" s="3">
        <v>45.2</v>
      </c>
      <c r="D3745" s="3">
        <v>43.45</v>
      </c>
      <c r="E3745" s="3">
        <v>43.45</v>
      </c>
      <c r="F3745" s="3">
        <v>13</v>
      </c>
      <c r="G3745" s="3">
        <v>43.45</v>
      </c>
    </row>
    <row r="3746" spans="1:7" x14ac:dyDescent="0.3">
      <c r="A3746" s="6">
        <v>43257</v>
      </c>
      <c r="B3746" s="3">
        <v>42.25</v>
      </c>
      <c r="C3746" s="3">
        <v>42.25</v>
      </c>
      <c r="D3746" s="3">
        <v>41.7</v>
      </c>
      <c r="E3746" s="3">
        <v>41.8</v>
      </c>
      <c r="F3746" s="3">
        <v>12</v>
      </c>
      <c r="G3746" s="3">
        <v>41.8</v>
      </c>
    </row>
    <row r="3747" spans="1:7" x14ac:dyDescent="0.3">
      <c r="A3747" s="6">
        <v>43258</v>
      </c>
      <c r="B3747" s="3">
        <v>42.1</v>
      </c>
      <c r="C3747" s="3">
        <v>42.15</v>
      </c>
      <c r="D3747" s="3">
        <v>41.9</v>
      </c>
      <c r="E3747" s="3">
        <v>41.9</v>
      </c>
      <c r="F3747" s="3">
        <v>11</v>
      </c>
      <c r="G3747" s="3">
        <v>41.9</v>
      </c>
    </row>
    <row r="3748" spans="1:7" x14ac:dyDescent="0.3">
      <c r="A3748" s="6">
        <v>43259</v>
      </c>
      <c r="B3748" s="3">
        <v>41.9</v>
      </c>
      <c r="C3748" s="3">
        <v>41.9</v>
      </c>
      <c r="D3748" s="3">
        <v>41.9</v>
      </c>
      <c r="E3748" s="3">
        <v>41.9</v>
      </c>
      <c r="F3748" s="3">
        <v>0</v>
      </c>
      <c r="G3748" s="3">
        <v>41.9</v>
      </c>
    </row>
    <row r="3749" spans="1:7" x14ac:dyDescent="0.3">
      <c r="A3749" s="6">
        <v>43262</v>
      </c>
      <c r="B3749" s="3">
        <v>40.25</v>
      </c>
      <c r="C3749" s="3">
        <v>40.25</v>
      </c>
      <c r="D3749" s="3">
        <v>40.25</v>
      </c>
      <c r="E3749" s="3">
        <v>40.25</v>
      </c>
      <c r="F3749" s="3">
        <v>0</v>
      </c>
      <c r="G3749" s="3">
        <v>40.25</v>
      </c>
    </row>
    <row r="3750" spans="1:7" x14ac:dyDescent="0.3">
      <c r="A3750" s="6">
        <v>43263</v>
      </c>
      <c r="B3750" s="3">
        <v>41</v>
      </c>
      <c r="C3750" s="3">
        <v>41.2</v>
      </c>
      <c r="D3750" s="3">
        <v>41</v>
      </c>
      <c r="E3750" s="3">
        <v>41.2</v>
      </c>
      <c r="F3750" s="3">
        <v>66</v>
      </c>
      <c r="G3750" s="3">
        <v>41.45</v>
      </c>
    </row>
    <row r="3751" spans="1:7" x14ac:dyDescent="0.3">
      <c r="A3751" s="6">
        <v>43264</v>
      </c>
      <c r="B3751" s="3">
        <v>41.7</v>
      </c>
      <c r="C3751" s="3">
        <v>41.7</v>
      </c>
      <c r="D3751" s="3">
        <v>41.7</v>
      </c>
      <c r="E3751" s="3">
        <v>41.7</v>
      </c>
      <c r="F3751" s="3">
        <v>0</v>
      </c>
      <c r="G3751" s="3">
        <v>41.7</v>
      </c>
    </row>
    <row r="3752" spans="1:7" x14ac:dyDescent="0.3">
      <c r="A3752" s="6">
        <v>43265</v>
      </c>
      <c r="B3752" s="3">
        <v>40.9</v>
      </c>
      <c r="C3752" s="3">
        <v>40.9</v>
      </c>
      <c r="D3752" s="3">
        <v>40.6</v>
      </c>
      <c r="E3752" s="3">
        <v>40.6</v>
      </c>
      <c r="F3752" s="3">
        <v>11</v>
      </c>
      <c r="G3752" s="3">
        <v>40.9</v>
      </c>
    </row>
    <row r="3753" spans="1:7" x14ac:dyDescent="0.3">
      <c r="A3753" s="6">
        <v>43266</v>
      </c>
      <c r="B3753" s="3">
        <v>40.700000000000003</v>
      </c>
      <c r="C3753" s="3">
        <v>40.700000000000003</v>
      </c>
      <c r="D3753" s="3">
        <v>40.700000000000003</v>
      </c>
      <c r="E3753" s="3">
        <v>40.700000000000003</v>
      </c>
      <c r="F3753" s="3">
        <v>3</v>
      </c>
      <c r="G3753" s="3">
        <v>40.700000000000003</v>
      </c>
    </row>
    <row r="3754" spans="1:7" x14ac:dyDescent="0.3">
      <c r="A3754" s="6">
        <v>43269</v>
      </c>
      <c r="B3754" s="3">
        <v>42.15</v>
      </c>
      <c r="C3754" s="3">
        <v>42.15</v>
      </c>
      <c r="D3754" s="3">
        <v>42.15</v>
      </c>
      <c r="E3754" s="3">
        <v>42.15</v>
      </c>
      <c r="F3754" s="3">
        <v>10</v>
      </c>
      <c r="G3754" s="3">
        <v>42.15</v>
      </c>
    </row>
    <row r="3755" spans="1:7" x14ac:dyDescent="0.3">
      <c r="A3755" s="6">
        <v>43270</v>
      </c>
      <c r="B3755" s="3">
        <v>43.4</v>
      </c>
      <c r="C3755" s="3">
        <v>43.4</v>
      </c>
      <c r="D3755" s="3">
        <v>43.35</v>
      </c>
      <c r="E3755" s="3">
        <v>43.35</v>
      </c>
      <c r="F3755" s="3">
        <v>20</v>
      </c>
      <c r="G3755" s="3">
        <v>43.35</v>
      </c>
    </row>
    <row r="3756" spans="1:7" x14ac:dyDescent="0.3">
      <c r="A3756" s="6">
        <v>43271</v>
      </c>
      <c r="B3756" s="3">
        <v>43.2</v>
      </c>
      <c r="C3756" s="3">
        <v>43.2</v>
      </c>
      <c r="D3756" s="3">
        <v>43.2</v>
      </c>
      <c r="E3756" s="3">
        <v>43.2</v>
      </c>
      <c r="F3756" s="3">
        <v>0</v>
      </c>
      <c r="G3756" s="3">
        <v>43.2</v>
      </c>
    </row>
    <row r="3757" spans="1:7" x14ac:dyDescent="0.3">
      <c r="A3757" s="6">
        <v>43272</v>
      </c>
      <c r="B3757" s="3">
        <v>43.6</v>
      </c>
      <c r="C3757" s="3">
        <v>43.6</v>
      </c>
      <c r="D3757" s="3">
        <v>43.45</v>
      </c>
      <c r="E3757" s="3">
        <v>43.45</v>
      </c>
      <c r="F3757" s="3">
        <v>2</v>
      </c>
      <c r="G3757" s="3">
        <v>42.9</v>
      </c>
    </row>
    <row r="3758" spans="1:7" x14ac:dyDescent="0.3">
      <c r="A3758" s="6">
        <v>43273</v>
      </c>
      <c r="B3758" s="3">
        <v>43.53</v>
      </c>
      <c r="C3758" s="3">
        <v>43.53</v>
      </c>
      <c r="D3758" s="3">
        <v>43.53</v>
      </c>
      <c r="E3758" s="3">
        <v>43.53</v>
      </c>
      <c r="F3758" s="3">
        <v>0</v>
      </c>
      <c r="G3758" s="3">
        <v>43.53</v>
      </c>
    </row>
    <row r="3759" spans="1:7" x14ac:dyDescent="0.3">
      <c r="A3759" s="6">
        <v>43276</v>
      </c>
      <c r="B3759" s="3">
        <v>44</v>
      </c>
      <c r="C3759" s="3">
        <v>44.1</v>
      </c>
      <c r="D3759" s="3">
        <v>44</v>
      </c>
      <c r="E3759" s="3">
        <v>44.1</v>
      </c>
      <c r="F3759" s="3">
        <v>3</v>
      </c>
      <c r="G3759" s="3">
        <v>44.38</v>
      </c>
    </row>
    <row r="3760" spans="1:7" x14ac:dyDescent="0.3">
      <c r="A3760" s="6">
        <v>43277</v>
      </c>
      <c r="B3760" s="3">
        <v>44.15</v>
      </c>
      <c r="C3760" s="3">
        <v>44.25</v>
      </c>
      <c r="D3760" s="3">
        <v>44.05</v>
      </c>
      <c r="E3760" s="3">
        <v>44.05</v>
      </c>
      <c r="F3760" s="3">
        <v>25</v>
      </c>
      <c r="G3760" s="3">
        <v>44.05</v>
      </c>
    </row>
    <row r="3761" spans="1:7" x14ac:dyDescent="0.3">
      <c r="A3761" s="6">
        <v>43278</v>
      </c>
      <c r="B3761" s="3">
        <v>44.95</v>
      </c>
      <c r="C3761" s="3">
        <v>45.6</v>
      </c>
      <c r="D3761" s="3">
        <v>44.95</v>
      </c>
      <c r="E3761" s="3">
        <v>45.5</v>
      </c>
      <c r="F3761" s="3">
        <v>28</v>
      </c>
      <c r="G3761" s="3">
        <v>45.5</v>
      </c>
    </row>
    <row r="3762" spans="1:7" x14ac:dyDescent="0.3">
      <c r="A3762" s="6">
        <v>43279</v>
      </c>
      <c r="B3762" s="3">
        <v>47.25</v>
      </c>
      <c r="C3762" s="3">
        <v>47.6</v>
      </c>
      <c r="D3762" s="3">
        <v>47.25</v>
      </c>
      <c r="E3762" s="3">
        <v>47.6</v>
      </c>
      <c r="F3762" s="3">
        <v>26</v>
      </c>
      <c r="G3762" s="3">
        <v>47.8</v>
      </c>
    </row>
    <row r="3763" spans="1:7" x14ac:dyDescent="0.3">
      <c r="A3763" s="6">
        <v>43280</v>
      </c>
      <c r="B3763" s="3">
        <v>48.45</v>
      </c>
      <c r="C3763" s="3">
        <v>48.45</v>
      </c>
      <c r="D3763" s="3">
        <v>48.45</v>
      </c>
      <c r="E3763" s="3">
        <v>48.45</v>
      </c>
      <c r="F3763" s="3">
        <v>0</v>
      </c>
      <c r="G3763" s="3">
        <v>48.45</v>
      </c>
    </row>
    <row r="3764" spans="1:7" x14ac:dyDescent="0.3">
      <c r="A3764" s="6">
        <v>43283</v>
      </c>
      <c r="B3764" s="3">
        <v>51.25</v>
      </c>
      <c r="C3764" s="3">
        <v>51.25</v>
      </c>
      <c r="D3764" s="3">
        <v>51.25</v>
      </c>
      <c r="E3764" s="3">
        <v>51.25</v>
      </c>
      <c r="F3764" s="3">
        <v>0</v>
      </c>
      <c r="G3764" s="3">
        <v>51.25</v>
      </c>
    </row>
    <row r="3765" spans="1:7" x14ac:dyDescent="0.3">
      <c r="A3765" s="6">
        <v>43284</v>
      </c>
      <c r="B3765" s="3">
        <v>51.25</v>
      </c>
      <c r="C3765" s="3">
        <v>51.25</v>
      </c>
      <c r="D3765" s="3">
        <v>51.25</v>
      </c>
      <c r="E3765" s="3">
        <v>51.25</v>
      </c>
      <c r="F3765" s="3">
        <v>1</v>
      </c>
      <c r="G3765" s="3">
        <v>51</v>
      </c>
    </row>
    <row r="3766" spans="1:7" x14ac:dyDescent="0.3">
      <c r="A3766" s="6">
        <v>43285</v>
      </c>
      <c r="B3766" s="3">
        <v>51.6</v>
      </c>
      <c r="C3766" s="3">
        <v>51.6</v>
      </c>
      <c r="D3766" s="3">
        <v>51.6</v>
      </c>
      <c r="E3766" s="3">
        <v>51.6</v>
      </c>
      <c r="F3766" s="3">
        <v>0</v>
      </c>
      <c r="G3766" s="3">
        <v>51.6</v>
      </c>
    </row>
    <row r="3767" spans="1:7" x14ac:dyDescent="0.3">
      <c r="A3767" s="6">
        <v>43286</v>
      </c>
      <c r="B3767" s="3">
        <v>51.15</v>
      </c>
      <c r="C3767" s="3">
        <v>51.15</v>
      </c>
      <c r="D3767" s="3">
        <v>51.15</v>
      </c>
      <c r="E3767" s="3">
        <v>51.15</v>
      </c>
      <c r="F3767" s="3">
        <v>18</v>
      </c>
      <c r="G3767" s="3">
        <v>51.15</v>
      </c>
    </row>
    <row r="3768" spans="1:7" x14ac:dyDescent="0.3">
      <c r="A3768" s="6">
        <v>43287</v>
      </c>
      <c r="B3768" s="3">
        <v>49.9</v>
      </c>
      <c r="C3768" s="3">
        <v>49.9</v>
      </c>
      <c r="D3768" s="3">
        <v>49.9</v>
      </c>
      <c r="E3768" s="3">
        <v>49.9</v>
      </c>
      <c r="F3768" s="3">
        <v>10</v>
      </c>
      <c r="G3768" s="3">
        <v>49.9</v>
      </c>
    </row>
    <row r="3769" spans="1:7" x14ac:dyDescent="0.3">
      <c r="A3769" s="6">
        <v>43290</v>
      </c>
      <c r="B3769" s="3">
        <v>50.7</v>
      </c>
      <c r="C3769" s="3">
        <v>50.7</v>
      </c>
      <c r="D3769" s="3">
        <v>50.6</v>
      </c>
      <c r="E3769" s="3">
        <v>50.6</v>
      </c>
      <c r="F3769" s="3">
        <v>3</v>
      </c>
      <c r="G3769" s="3">
        <v>50.6</v>
      </c>
    </row>
    <row r="3770" spans="1:7" x14ac:dyDescent="0.3">
      <c r="A3770" s="6">
        <v>43291</v>
      </c>
      <c r="B3770" s="3">
        <v>51.18</v>
      </c>
      <c r="C3770" s="3">
        <v>51.18</v>
      </c>
      <c r="D3770" s="3">
        <v>51.18</v>
      </c>
      <c r="E3770" s="3">
        <v>51.18</v>
      </c>
      <c r="F3770" s="3">
        <v>0</v>
      </c>
      <c r="G3770" s="3">
        <v>51.18</v>
      </c>
    </row>
    <row r="3771" spans="1:7" x14ac:dyDescent="0.3">
      <c r="A3771" s="6">
        <v>43292</v>
      </c>
      <c r="B3771" s="3">
        <v>52.48</v>
      </c>
      <c r="C3771" s="3">
        <v>52.48</v>
      </c>
      <c r="D3771" s="3">
        <v>52.48</v>
      </c>
      <c r="E3771" s="3">
        <v>52.48</v>
      </c>
      <c r="F3771" s="3">
        <v>0</v>
      </c>
      <c r="G3771" s="3">
        <v>52.48</v>
      </c>
    </row>
    <row r="3772" spans="1:7" x14ac:dyDescent="0.3">
      <c r="A3772" s="6">
        <v>43293</v>
      </c>
      <c r="B3772" s="3">
        <v>52.4</v>
      </c>
      <c r="C3772" s="3">
        <v>52.4</v>
      </c>
      <c r="D3772" s="3">
        <v>52.4</v>
      </c>
      <c r="E3772" s="3">
        <v>52.4</v>
      </c>
      <c r="F3772" s="3">
        <v>1</v>
      </c>
      <c r="G3772" s="3">
        <v>52.8</v>
      </c>
    </row>
    <row r="3773" spans="1:7" x14ac:dyDescent="0.3">
      <c r="A3773" s="6">
        <v>43294</v>
      </c>
      <c r="B3773" s="3">
        <v>52.85</v>
      </c>
      <c r="C3773" s="3">
        <v>52.85</v>
      </c>
      <c r="D3773" s="3">
        <v>52.2</v>
      </c>
      <c r="E3773" s="3">
        <v>52.2</v>
      </c>
      <c r="F3773" s="3">
        <v>8</v>
      </c>
      <c r="G3773" s="3">
        <v>52.58</v>
      </c>
    </row>
    <row r="3774" spans="1:7" x14ac:dyDescent="0.3">
      <c r="A3774" s="6">
        <v>43297</v>
      </c>
      <c r="B3774" s="3">
        <v>53.8</v>
      </c>
      <c r="C3774" s="3">
        <v>53.8</v>
      </c>
      <c r="D3774" s="3">
        <v>53.8</v>
      </c>
      <c r="E3774" s="3">
        <v>53.8</v>
      </c>
      <c r="F3774" s="3">
        <v>10</v>
      </c>
      <c r="G3774" s="3">
        <v>53.8</v>
      </c>
    </row>
    <row r="3775" spans="1:7" x14ac:dyDescent="0.3">
      <c r="A3775" s="6">
        <v>43298</v>
      </c>
      <c r="B3775" s="3">
        <v>53.95</v>
      </c>
      <c r="C3775" s="3">
        <v>53.95</v>
      </c>
      <c r="D3775" s="3">
        <v>53.95</v>
      </c>
      <c r="E3775" s="3">
        <v>53.95</v>
      </c>
      <c r="F3775" s="3">
        <v>0</v>
      </c>
      <c r="G3775" s="3">
        <v>53.95</v>
      </c>
    </row>
    <row r="3776" spans="1:7" x14ac:dyDescent="0.3">
      <c r="A3776" s="6">
        <v>43299</v>
      </c>
      <c r="B3776" s="3">
        <v>54.25</v>
      </c>
      <c r="C3776" s="3">
        <v>54.25</v>
      </c>
      <c r="D3776" s="3">
        <v>54.25</v>
      </c>
      <c r="E3776" s="3">
        <v>54.25</v>
      </c>
      <c r="F3776" s="3">
        <v>0</v>
      </c>
      <c r="G3776" s="3">
        <v>54.25</v>
      </c>
    </row>
    <row r="3777" spans="1:7" x14ac:dyDescent="0.3">
      <c r="A3777" s="6">
        <v>43300</v>
      </c>
      <c r="B3777" s="3">
        <v>54.68</v>
      </c>
      <c r="C3777" s="3">
        <v>54.68</v>
      </c>
      <c r="D3777" s="3">
        <v>54.68</v>
      </c>
      <c r="E3777" s="3">
        <v>54.68</v>
      </c>
      <c r="F3777" s="3">
        <v>0</v>
      </c>
      <c r="G3777" s="3">
        <v>54.68</v>
      </c>
    </row>
    <row r="3778" spans="1:7" x14ac:dyDescent="0.3">
      <c r="A3778" s="6">
        <v>43301</v>
      </c>
      <c r="B3778" s="3">
        <v>53.15</v>
      </c>
      <c r="C3778" s="3">
        <v>53.2</v>
      </c>
      <c r="D3778" s="3">
        <v>52.95</v>
      </c>
      <c r="E3778" s="3">
        <v>52.95</v>
      </c>
      <c r="F3778" s="3">
        <v>14</v>
      </c>
      <c r="G3778" s="3">
        <v>53.43</v>
      </c>
    </row>
    <row r="3779" spans="1:7" x14ac:dyDescent="0.3">
      <c r="A3779" s="6">
        <v>43304</v>
      </c>
      <c r="B3779" s="3">
        <v>53.3</v>
      </c>
      <c r="C3779" s="3">
        <v>53.3</v>
      </c>
      <c r="D3779" s="3">
        <v>53.3</v>
      </c>
      <c r="E3779" s="3">
        <v>53.3</v>
      </c>
      <c r="F3779" s="3">
        <v>0</v>
      </c>
      <c r="G3779" s="3">
        <v>53.3</v>
      </c>
    </row>
    <row r="3780" spans="1:7" x14ac:dyDescent="0.3">
      <c r="A3780" s="6">
        <v>43305</v>
      </c>
      <c r="B3780" s="3">
        <v>53.85</v>
      </c>
      <c r="C3780" s="3">
        <v>53.85</v>
      </c>
      <c r="D3780" s="3">
        <v>53.85</v>
      </c>
      <c r="E3780" s="3">
        <v>53.85</v>
      </c>
      <c r="F3780" s="3">
        <v>1</v>
      </c>
      <c r="G3780" s="3">
        <v>53.85</v>
      </c>
    </row>
    <row r="3781" spans="1:7" x14ac:dyDescent="0.3">
      <c r="A3781" s="6">
        <v>43306</v>
      </c>
      <c r="B3781" s="3">
        <v>53</v>
      </c>
      <c r="C3781" s="3">
        <v>53</v>
      </c>
      <c r="D3781" s="3">
        <v>53</v>
      </c>
      <c r="E3781" s="3">
        <v>53</v>
      </c>
      <c r="F3781" s="3">
        <v>0</v>
      </c>
      <c r="G3781" s="3">
        <v>53</v>
      </c>
    </row>
    <row r="3782" spans="1:7" x14ac:dyDescent="0.3">
      <c r="A3782" s="6">
        <v>43307</v>
      </c>
      <c r="B3782" s="3">
        <v>52.5</v>
      </c>
      <c r="C3782" s="3">
        <v>52.5</v>
      </c>
      <c r="D3782" s="3">
        <v>51.3</v>
      </c>
      <c r="E3782" s="3">
        <v>51.3</v>
      </c>
      <c r="F3782" s="3">
        <v>20</v>
      </c>
      <c r="G3782" s="3">
        <v>51.3</v>
      </c>
    </row>
    <row r="3783" spans="1:7" x14ac:dyDescent="0.3">
      <c r="A3783" s="6">
        <v>43308</v>
      </c>
      <c r="B3783" s="3">
        <v>49.9</v>
      </c>
      <c r="C3783" s="3">
        <v>49.9</v>
      </c>
      <c r="D3783" s="3">
        <v>49.9</v>
      </c>
      <c r="E3783" s="3">
        <v>49.9</v>
      </c>
      <c r="F3783" s="3">
        <v>5</v>
      </c>
      <c r="G3783" s="3">
        <v>49.9</v>
      </c>
    </row>
    <row r="3784" spans="1:7" x14ac:dyDescent="0.3">
      <c r="A3784" s="6">
        <v>43311</v>
      </c>
      <c r="B3784" s="3">
        <v>50.85</v>
      </c>
      <c r="C3784" s="3">
        <v>50.85</v>
      </c>
      <c r="D3784" s="3">
        <v>50.85</v>
      </c>
      <c r="E3784" s="3">
        <v>50.85</v>
      </c>
      <c r="F3784" s="3">
        <v>0</v>
      </c>
      <c r="G3784" s="3">
        <v>50.85</v>
      </c>
    </row>
    <row r="3785" spans="1:7" x14ac:dyDescent="0.3">
      <c r="A3785" s="6">
        <v>43312</v>
      </c>
      <c r="B3785" s="3">
        <v>51.5</v>
      </c>
      <c r="C3785" s="3">
        <v>51.55</v>
      </c>
      <c r="D3785" s="3">
        <v>51.5</v>
      </c>
      <c r="E3785" s="3">
        <v>51.55</v>
      </c>
      <c r="F3785" s="3">
        <v>2</v>
      </c>
      <c r="G3785" s="3">
        <v>51.55</v>
      </c>
    </row>
    <row r="3786" spans="1:7" x14ac:dyDescent="0.3">
      <c r="A3786" s="6">
        <v>43313</v>
      </c>
      <c r="B3786" s="3">
        <v>49.7</v>
      </c>
      <c r="C3786" s="3">
        <v>49.7</v>
      </c>
      <c r="D3786" s="3">
        <v>49.5</v>
      </c>
      <c r="E3786" s="3">
        <v>49.5</v>
      </c>
      <c r="F3786" s="3">
        <v>30</v>
      </c>
      <c r="G3786" s="3">
        <v>49.8</v>
      </c>
    </row>
    <row r="3787" spans="1:7" x14ac:dyDescent="0.3">
      <c r="A3787" s="6">
        <v>43314</v>
      </c>
      <c r="B3787" s="3">
        <v>49.15</v>
      </c>
      <c r="C3787" s="3">
        <v>49.15</v>
      </c>
      <c r="D3787" s="3">
        <v>49.15</v>
      </c>
      <c r="E3787" s="3">
        <v>49.15</v>
      </c>
      <c r="F3787" s="3">
        <v>0</v>
      </c>
      <c r="G3787" s="3">
        <v>49.15</v>
      </c>
    </row>
    <row r="3788" spans="1:7" x14ac:dyDescent="0.3">
      <c r="A3788" s="6">
        <v>43315</v>
      </c>
      <c r="B3788" s="3">
        <v>50.25</v>
      </c>
      <c r="C3788" s="3">
        <v>50.25</v>
      </c>
      <c r="D3788" s="3">
        <v>50.25</v>
      </c>
      <c r="E3788" s="3">
        <v>50.25</v>
      </c>
      <c r="F3788" s="3">
        <v>1</v>
      </c>
      <c r="G3788" s="3">
        <v>50.65</v>
      </c>
    </row>
    <row r="3789" spans="1:7" x14ac:dyDescent="0.3">
      <c r="A3789" s="6">
        <v>43318</v>
      </c>
      <c r="B3789" s="3">
        <v>50.5</v>
      </c>
      <c r="C3789" s="3">
        <v>50.5</v>
      </c>
      <c r="D3789" s="3">
        <v>50.15</v>
      </c>
      <c r="E3789" s="3">
        <v>50.15</v>
      </c>
      <c r="F3789" s="3">
        <v>6</v>
      </c>
      <c r="G3789" s="3">
        <v>50.15</v>
      </c>
    </row>
    <row r="3790" spans="1:7" x14ac:dyDescent="0.3">
      <c r="A3790" s="6">
        <v>43319</v>
      </c>
      <c r="B3790" s="3">
        <v>49.65</v>
      </c>
      <c r="C3790" s="3">
        <v>49.65</v>
      </c>
      <c r="D3790" s="3">
        <v>49.25</v>
      </c>
      <c r="E3790" s="3">
        <v>49.25</v>
      </c>
      <c r="F3790" s="3">
        <v>12</v>
      </c>
      <c r="G3790" s="3">
        <v>49.25</v>
      </c>
    </row>
    <row r="3791" spans="1:7" x14ac:dyDescent="0.3">
      <c r="A3791" s="6">
        <v>43320</v>
      </c>
      <c r="B3791" s="3">
        <v>47.75</v>
      </c>
      <c r="C3791" s="3">
        <v>47.9</v>
      </c>
      <c r="D3791" s="3">
        <v>46.6</v>
      </c>
      <c r="E3791" s="3">
        <v>47</v>
      </c>
      <c r="F3791" s="3">
        <v>20</v>
      </c>
      <c r="G3791" s="3">
        <v>47.4</v>
      </c>
    </row>
    <row r="3792" spans="1:7" x14ac:dyDescent="0.3">
      <c r="A3792" s="6">
        <v>43321</v>
      </c>
      <c r="B3792" s="3">
        <v>48</v>
      </c>
      <c r="C3792" s="3">
        <v>48</v>
      </c>
      <c r="D3792" s="3">
        <v>47.55</v>
      </c>
      <c r="E3792" s="3">
        <v>47.55</v>
      </c>
      <c r="F3792" s="3">
        <v>20</v>
      </c>
      <c r="G3792" s="3">
        <v>47.65</v>
      </c>
    </row>
    <row r="3793" spans="1:7" x14ac:dyDescent="0.3">
      <c r="A3793" s="6">
        <v>43322</v>
      </c>
      <c r="B3793" s="3">
        <v>46.98</v>
      </c>
      <c r="C3793" s="3">
        <v>47.55</v>
      </c>
      <c r="D3793" s="3">
        <v>46.98</v>
      </c>
      <c r="E3793" s="3">
        <v>47.55</v>
      </c>
      <c r="F3793" s="3">
        <v>10</v>
      </c>
      <c r="G3793" s="3">
        <v>47.55</v>
      </c>
    </row>
    <row r="3794" spans="1:7" x14ac:dyDescent="0.3">
      <c r="A3794" s="6">
        <v>43325</v>
      </c>
      <c r="B3794" s="3">
        <v>48.25</v>
      </c>
      <c r="C3794" s="3">
        <v>48.25</v>
      </c>
      <c r="D3794" s="3">
        <v>48.25</v>
      </c>
      <c r="E3794" s="3">
        <v>48.25</v>
      </c>
      <c r="F3794" s="3">
        <v>0</v>
      </c>
      <c r="G3794" s="3">
        <v>48.25</v>
      </c>
    </row>
    <row r="3795" spans="1:7" x14ac:dyDescent="0.3">
      <c r="A3795" s="6">
        <v>43326</v>
      </c>
      <c r="B3795" s="3">
        <v>49</v>
      </c>
      <c r="C3795" s="3">
        <v>49</v>
      </c>
      <c r="D3795" s="3">
        <v>49</v>
      </c>
      <c r="E3795" s="3">
        <v>49</v>
      </c>
      <c r="F3795" s="3">
        <v>10</v>
      </c>
      <c r="G3795" s="3">
        <v>49</v>
      </c>
    </row>
    <row r="3796" spans="1:7" x14ac:dyDescent="0.3">
      <c r="A3796" s="6">
        <v>43327</v>
      </c>
      <c r="B3796" s="3">
        <v>49.25</v>
      </c>
      <c r="C3796" s="3">
        <v>49.35</v>
      </c>
      <c r="D3796" s="3">
        <v>49.25</v>
      </c>
      <c r="E3796" s="3">
        <v>49.35</v>
      </c>
      <c r="F3796" s="3">
        <v>5</v>
      </c>
      <c r="G3796" s="3">
        <v>49.35</v>
      </c>
    </row>
    <row r="3797" spans="1:7" x14ac:dyDescent="0.3">
      <c r="A3797" s="6">
        <v>43328</v>
      </c>
      <c r="B3797" s="3">
        <v>49.65</v>
      </c>
      <c r="C3797" s="3">
        <v>49.75</v>
      </c>
      <c r="D3797" s="3">
        <v>49.5</v>
      </c>
      <c r="E3797" s="3">
        <v>49.5</v>
      </c>
      <c r="F3797" s="3">
        <v>6</v>
      </c>
      <c r="G3797" s="3">
        <v>49.5</v>
      </c>
    </row>
    <row r="3798" spans="1:7" x14ac:dyDescent="0.3">
      <c r="A3798" s="6">
        <v>43329</v>
      </c>
      <c r="B3798" s="3">
        <v>50.3</v>
      </c>
      <c r="C3798" s="3">
        <v>50.5</v>
      </c>
      <c r="D3798" s="3">
        <v>50.3</v>
      </c>
      <c r="E3798" s="3">
        <v>50.5</v>
      </c>
      <c r="F3798" s="3">
        <v>5</v>
      </c>
      <c r="G3798" s="3">
        <v>50.5</v>
      </c>
    </row>
    <row r="3799" spans="1:7" x14ac:dyDescent="0.3">
      <c r="A3799" s="6">
        <v>43332</v>
      </c>
      <c r="B3799" s="3">
        <v>51.45</v>
      </c>
      <c r="C3799" s="3">
        <v>51.45</v>
      </c>
      <c r="D3799" s="3">
        <v>51.45</v>
      </c>
      <c r="E3799" s="3">
        <v>51.45</v>
      </c>
      <c r="F3799" s="3">
        <v>0</v>
      </c>
      <c r="G3799" s="3">
        <v>51.45</v>
      </c>
    </row>
    <row r="3800" spans="1:7" x14ac:dyDescent="0.3">
      <c r="A3800" s="6">
        <v>43333</v>
      </c>
      <c r="B3800" s="3">
        <v>52.6</v>
      </c>
      <c r="C3800" s="3">
        <v>53.15</v>
      </c>
      <c r="D3800" s="3">
        <v>52.6</v>
      </c>
      <c r="E3800" s="3">
        <v>52.8</v>
      </c>
      <c r="F3800" s="3">
        <v>22</v>
      </c>
      <c r="G3800" s="3">
        <v>52.8</v>
      </c>
    </row>
    <row r="3801" spans="1:7" x14ac:dyDescent="0.3">
      <c r="A3801" s="6">
        <v>43334</v>
      </c>
      <c r="B3801" s="3">
        <v>53.2</v>
      </c>
      <c r="C3801" s="3">
        <v>53.2</v>
      </c>
      <c r="D3801" s="3">
        <v>52.9</v>
      </c>
      <c r="E3801" s="3">
        <v>53</v>
      </c>
      <c r="F3801" s="3">
        <v>14</v>
      </c>
      <c r="G3801" s="3">
        <v>53</v>
      </c>
    </row>
    <row r="3802" spans="1:7" x14ac:dyDescent="0.3">
      <c r="A3802" s="6">
        <v>43335</v>
      </c>
      <c r="B3802" s="3">
        <v>53.1</v>
      </c>
      <c r="C3802" s="3">
        <v>53.1</v>
      </c>
      <c r="D3802" s="3">
        <v>52.4</v>
      </c>
      <c r="E3802" s="3">
        <v>52.4</v>
      </c>
      <c r="F3802" s="3">
        <v>57</v>
      </c>
      <c r="G3802" s="3">
        <v>52.4</v>
      </c>
    </row>
    <row r="3803" spans="1:7" x14ac:dyDescent="0.3">
      <c r="A3803" s="6">
        <v>43336</v>
      </c>
      <c r="B3803" s="3">
        <v>52.25</v>
      </c>
      <c r="C3803" s="3">
        <v>52.55</v>
      </c>
      <c r="D3803" s="3">
        <v>52.25</v>
      </c>
      <c r="E3803" s="3">
        <v>52.5</v>
      </c>
      <c r="F3803" s="3">
        <v>11</v>
      </c>
      <c r="G3803" s="3">
        <v>52.5</v>
      </c>
    </row>
    <row r="3804" spans="1:7" x14ac:dyDescent="0.3">
      <c r="A3804" s="6">
        <v>43339</v>
      </c>
      <c r="B3804" s="3">
        <v>56</v>
      </c>
      <c r="C3804" s="3">
        <v>56</v>
      </c>
      <c r="D3804" s="3">
        <v>56</v>
      </c>
      <c r="E3804" s="3">
        <v>56</v>
      </c>
      <c r="F3804" s="3">
        <v>5</v>
      </c>
      <c r="G3804" s="3">
        <v>55.48</v>
      </c>
    </row>
    <row r="3805" spans="1:7" x14ac:dyDescent="0.3">
      <c r="A3805" s="6">
        <v>43340</v>
      </c>
      <c r="B3805" s="3">
        <v>56</v>
      </c>
      <c r="C3805" s="3">
        <v>56</v>
      </c>
      <c r="D3805" s="3">
        <v>55.8</v>
      </c>
      <c r="E3805" s="3">
        <v>55.8</v>
      </c>
      <c r="F3805" s="3">
        <v>31</v>
      </c>
      <c r="G3805" s="3">
        <v>55.6</v>
      </c>
    </row>
    <row r="3806" spans="1:7" x14ac:dyDescent="0.3">
      <c r="A3806" s="6">
        <v>43341</v>
      </c>
      <c r="B3806" s="3">
        <v>56.5</v>
      </c>
      <c r="C3806" s="3">
        <v>56.8</v>
      </c>
      <c r="D3806" s="3">
        <v>56.5</v>
      </c>
      <c r="E3806" s="3">
        <v>56.75</v>
      </c>
      <c r="F3806" s="3">
        <v>12</v>
      </c>
      <c r="G3806" s="3">
        <v>56.75</v>
      </c>
    </row>
    <row r="3807" spans="1:7" x14ac:dyDescent="0.3">
      <c r="A3807" s="6">
        <v>43342</v>
      </c>
      <c r="B3807" s="3">
        <v>58.3</v>
      </c>
      <c r="C3807" s="3">
        <v>59</v>
      </c>
      <c r="D3807" s="3">
        <v>58.3</v>
      </c>
      <c r="E3807" s="3">
        <v>59</v>
      </c>
      <c r="F3807" s="3">
        <v>10</v>
      </c>
      <c r="G3807" s="3">
        <v>59</v>
      </c>
    </row>
    <row r="3808" spans="1:7" x14ac:dyDescent="0.3">
      <c r="A3808" s="6">
        <v>43343</v>
      </c>
      <c r="B3808" s="3">
        <v>59</v>
      </c>
      <c r="C3808" s="3">
        <v>59.1</v>
      </c>
      <c r="D3808" s="3">
        <v>58.9</v>
      </c>
      <c r="E3808" s="3">
        <v>58.9</v>
      </c>
      <c r="F3808" s="3">
        <v>32</v>
      </c>
      <c r="G3808" s="3">
        <v>58.9</v>
      </c>
    </row>
    <row r="3809" spans="1:7" x14ac:dyDescent="0.3">
      <c r="A3809" s="6">
        <v>43346</v>
      </c>
      <c r="B3809" s="3">
        <v>57.5</v>
      </c>
      <c r="C3809" s="3">
        <v>57.5</v>
      </c>
      <c r="D3809" s="3">
        <v>57</v>
      </c>
      <c r="E3809" s="3">
        <v>57</v>
      </c>
      <c r="F3809" s="3">
        <v>28</v>
      </c>
      <c r="G3809" s="3">
        <v>57</v>
      </c>
    </row>
    <row r="3810" spans="1:7" x14ac:dyDescent="0.3">
      <c r="A3810" s="6">
        <v>43347</v>
      </c>
      <c r="B3810" s="3">
        <v>57.25</v>
      </c>
      <c r="C3810" s="3">
        <v>57.25</v>
      </c>
      <c r="D3810" s="3">
        <v>57.25</v>
      </c>
      <c r="E3810" s="3">
        <v>57.25</v>
      </c>
      <c r="F3810" s="3">
        <v>4</v>
      </c>
      <c r="G3810" s="3">
        <v>57.5</v>
      </c>
    </row>
    <row r="3811" spans="1:7" x14ac:dyDescent="0.3">
      <c r="A3811" s="6">
        <v>43348</v>
      </c>
      <c r="B3811" s="3">
        <v>56.85</v>
      </c>
      <c r="C3811" s="3">
        <v>56.85</v>
      </c>
      <c r="D3811" s="3">
        <v>56.85</v>
      </c>
      <c r="E3811" s="3">
        <v>56.85</v>
      </c>
      <c r="F3811" s="3">
        <v>5</v>
      </c>
      <c r="G3811" s="3">
        <v>56.85</v>
      </c>
    </row>
    <row r="3812" spans="1:7" x14ac:dyDescent="0.3">
      <c r="A3812" s="6">
        <v>43349</v>
      </c>
      <c r="B3812" s="3">
        <v>57.85</v>
      </c>
      <c r="C3812" s="3">
        <v>57.85</v>
      </c>
      <c r="D3812" s="3">
        <v>57.85</v>
      </c>
      <c r="E3812" s="3">
        <v>57.85</v>
      </c>
      <c r="F3812" s="3">
        <v>2</v>
      </c>
      <c r="G3812" s="3">
        <v>57.85</v>
      </c>
    </row>
    <row r="3813" spans="1:7" x14ac:dyDescent="0.3">
      <c r="A3813" s="6">
        <v>43350</v>
      </c>
      <c r="B3813" s="3">
        <v>58.75</v>
      </c>
      <c r="C3813" s="3">
        <v>58.9</v>
      </c>
      <c r="D3813" s="3">
        <v>58.75</v>
      </c>
      <c r="E3813" s="3">
        <v>58.9</v>
      </c>
      <c r="F3813" s="3">
        <v>14</v>
      </c>
      <c r="G3813" s="3">
        <v>58.9</v>
      </c>
    </row>
    <row r="3814" spans="1:7" x14ac:dyDescent="0.3">
      <c r="A3814" s="6">
        <v>43353</v>
      </c>
      <c r="B3814" s="3">
        <v>57.5</v>
      </c>
      <c r="C3814" s="3">
        <v>57.55</v>
      </c>
      <c r="D3814" s="3">
        <v>55</v>
      </c>
      <c r="E3814" s="3">
        <v>55</v>
      </c>
      <c r="F3814" s="3">
        <v>63</v>
      </c>
      <c r="G3814" s="3">
        <v>55</v>
      </c>
    </row>
    <row r="3815" spans="1:7" x14ac:dyDescent="0.3">
      <c r="A3815" s="6">
        <v>43354</v>
      </c>
      <c r="B3815" s="3">
        <v>52.5</v>
      </c>
      <c r="C3815" s="3">
        <v>52.5</v>
      </c>
      <c r="D3815" s="3">
        <v>52.5</v>
      </c>
      <c r="E3815" s="3">
        <v>52.5</v>
      </c>
      <c r="F3815" s="3">
        <v>0</v>
      </c>
      <c r="G3815" s="3">
        <v>52.5</v>
      </c>
    </row>
    <row r="3816" spans="1:7" x14ac:dyDescent="0.3">
      <c r="A3816" s="6">
        <v>43355</v>
      </c>
      <c r="B3816" s="3">
        <v>52.5</v>
      </c>
      <c r="C3816" s="3">
        <v>52.5</v>
      </c>
      <c r="D3816" s="3">
        <v>52.5</v>
      </c>
      <c r="E3816" s="3">
        <v>52.5</v>
      </c>
      <c r="F3816" s="3">
        <v>5</v>
      </c>
      <c r="G3816" s="3">
        <v>52.5</v>
      </c>
    </row>
    <row r="3817" spans="1:7" x14ac:dyDescent="0.3">
      <c r="A3817" s="6">
        <v>43356</v>
      </c>
      <c r="B3817" s="3">
        <v>54.3</v>
      </c>
      <c r="C3817" s="3">
        <v>55.05</v>
      </c>
      <c r="D3817" s="3">
        <v>53.2</v>
      </c>
      <c r="E3817" s="3">
        <v>53.2</v>
      </c>
      <c r="F3817" s="3">
        <v>40</v>
      </c>
      <c r="G3817" s="3">
        <v>53.2</v>
      </c>
    </row>
    <row r="3818" spans="1:7" x14ac:dyDescent="0.3">
      <c r="A3818" s="6">
        <v>43357</v>
      </c>
      <c r="B3818" s="3">
        <v>51</v>
      </c>
      <c r="C3818" s="3">
        <v>51.3</v>
      </c>
      <c r="D3818" s="3">
        <v>50.05</v>
      </c>
      <c r="E3818" s="3">
        <v>50.25</v>
      </c>
      <c r="F3818" s="3">
        <v>52</v>
      </c>
      <c r="G3818" s="3">
        <v>50.25</v>
      </c>
    </row>
    <row r="3819" spans="1:7" x14ac:dyDescent="0.3">
      <c r="A3819" s="6">
        <v>43360</v>
      </c>
      <c r="B3819" s="3">
        <v>49.45</v>
      </c>
      <c r="C3819" s="3">
        <v>49.45</v>
      </c>
      <c r="D3819" s="3">
        <v>49.45</v>
      </c>
      <c r="E3819" s="3">
        <v>49.45</v>
      </c>
      <c r="F3819" s="3">
        <v>0</v>
      </c>
      <c r="G3819" s="3">
        <v>49.45</v>
      </c>
    </row>
    <row r="3820" spans="1:7" x14ac:dyDescent="0.3">
      <c r="A3820" s="6">
        <v>43361</v>
      </c>
      <c r="B3820" s="3">
        <v>49.25</v>
      </c>
      <c r="C3820" s="3">
        <v>49.25</v>
      </c>
      <c r="D3820" s="3">
        <v>47.45</v>
      </c>
      <c r="E3820" s="3">
        <v>47.45</v>
      </c>
      <c r="F3820" s="3">
        <v>19</v>
      </c>
      <c r="G3820" s="3">
        <v>47.45</v>
      </c>
    </row>
    <row r="3821" spans="1:7" x14ac:dyDescent="0.3">
      <c r="A3821" s="6">
        <v>43362</v>
      </c>
      <c r="B3821" s="3">
        <v>47.55</v>
      </c>
      <c r="C3821" s="3">
        <v>47.55</v>
      </c>
      <c r="D3821" s="3">
        <v>47.55</v>
      </c>
      <c r="E3821" s="3">
        <v>47.55</v>
      </c>
      <c r="F3821" s="3">
        <v>10</v>
      </c>
      <c r="G3821" s="3">
        <v>47.55</v>
      </c>
    </row>
    <row r="3822" spans="1:7" x14ac:dyDescent="0.3">
      <c r="A3822" s="6">
        <v>43363</v>
      </c>
      <c r="B3822" s="3">
        <v>47.15</v>
      </c>
      <c r="C3822" s="3">
        <v>47.15</v>
      </c>
      <c r="D3822" s="3">
        <v>45.5</v>
      </c>
      <c r="E3822" s="3">
        <v>46.5</v>
      </c>
      <c r="F3822" s="3">
        <v>11</v>
      </c>
      <c r="G3822" s="3">
        <v>46.5</v>
      </c>
    </row>
    <row r="3823" spans="1:7" x14ac:dyDescent="0.3">
      <c r="A3823" s="6">
        <v>43364</v>
      </c>
      <c r="B3823" s="3">
        <v>46.45</v>
      </c>
      <c r="C3823" s="3">
        <v>46.45</v>
      </c>
      <c r="D3823" s="3">
        <v>46.45</v>
      </c>
      <c r="E3823" s="3">
        <v>46.45</v>
      </c>
      <c r="F3823" s="3">
        <v>4</v>
      </c>
      <c r="G3823" s="3">
        <v>46.45</v>
      </c>
    </row>
    <row r="3824" spans="1:7" x14ac:dyDescent="0.3">
      <c r="A3824" s="6">
        <v>43367</v>
      </c>
      <c r="B3824" s="3">
        <v>47.3</v>
      </c>
      <c r="C3824" s="3">
        <v>47.3</v>
      </c>
      <c r="D3824" s="3">
        <v>47.3</v>
      </c>
      <c r="E3824" s="3">
        <v>47.3</v>
      </c>
      <c r="F3824" s="3">
        <v>0</v>
      </c>
      <c r="G3824" s="3">
        <v>47.3</v>
      </c>
    </row>
    <row r="3825" spans="1:7" x14ac:dyDescent="0.3">
      <c r="A3825" s="6">
        <v>43368</v>
      </c>
      <c r="B3825" s="3">
        <v>49</v>
      </c>
      <c r="C3825" s="3">
        <v>50.25</v>
      </c>
      <c r="D3825" s="3">
        <v>49</v>
      </c>
      <c r="E3825" s="3">
        <v>50.25</v>
      </c>
      <c r="F3825" s="3">
        <v>21</v>
      </c>
      <c r="G3825" s="3">
        <v>50.25</v>
      </c>
    </row>
    <row r="3826" spans="1:7" x14ac:dyDescent="0.3">
      <c r="A3826" s="6">
        <v>43369</v>
      </c>
      <c r="B3826" s="3">
        <v>48.95</v>
      </c>
      <c r="C3826" s="3">
        <v>49.5</v>
      </c>
      <c r="D3826" s="3">
        <v>48.95</v>
      </c>
      <c r="E3826" s="3">
        <v>48.95</v>
      </c>
      <c r="F3826" s="3">
        <v>9</v>
      </c>
      <c r="G3826" s="3">
        <v>48.95</v>
      </c>
    </row>
    <row r="3827" spans="1:7" x14ac:dyDescent="0.3">
      <c r="A3827" s="6">
        <v>43370</v>
      </c>
      <c r="B3827" s="3">
        <v>48.15</v>
      </c>
      <c r="C3827" s="3">
        <v>48.15</v>
      </c>
      <c r="D3827" s="3">
        <v>48.15</v>
      </c>
      <c r="E3827" s="3">
        <v>48.15</v>
      </c>
      <c r="F3827" s="3">
        <v>1</v>
      </c>
      <c r="G3827" s="3">
        <v>48.08</v>
      </c>
    </row>
    <row r="3828" spans="1:7" x14ac:dyDescent="0.3">
      <c r="A3828" s="6">
        <v>43371</v>
      </c>
      <c r="B3828" s="3">
        <v>47.75</v>
      </c>
      <c r="C3828" s="3">
        <v>47.75</v>
      </c>
      <c r="D3828" s="3">
        <v>47.5</v>
      </c>
      <c r="E3828" s="3">
        <v>47.5</v>
      </c>
      <c r="F3828" s="3">
        <v>11</v>
      </c>
      <c r="G3828" s="3">
        <v>47.5</v>
      </c>
    </row>
    <row r="3829" spans="1:7" x14ac:dyDescent="0.3">
      <c r="A3829" s="6">
        <v>43374</v>
      </c>
      <c r="B3829" s="3">
        <v>49.8</v>
      </c>
      <c r="C3829" s="3">
        <v>49.8</v>
      </c>
      <c r="D3829" s="3">
        <v>49.8</v>
      </c>
      <c r="E3829" s="3">
        <v>49.8</v>
      </c>
      <c r="F3829" s="3">
        <v>10</v>
      </c>
      <c r="G3829" s="3">
        <v>50.35</v>
      </c>
    </row>
    <row r="3830" spans="1:7" x14ac:dyDescent="0.3">
      <c r="A3830" s="6">
        <v>43375</v>
      </c>
      <c r="B3830" s="3">
        <v>51.75</v>
      </c>
      <c r="C3830" s="3">
        <v>52</v>
      </c>
      <c r="D3830" s="3">
        <v>51.75</v>
      </c>
      <c r="E3830" s="3">
        <v>52</v>
      </c>
      <c r="F3830" s="3">
        <v>10</v>
      </c>
      <c r="G3830" s="3">
        <v>52</v>
      </c>
    </row>
    <row r="3831" spans="1:7" x14ac:dyDescent="0.3">
      <c r="A3831" s="6">
        <v>43376</v>
      </c>
      <c r="B3831" s="3">
        <v>50.75</v>
      </c>
      <c r="C3831" s="3">
        <v>50.75</v>
      </c>
      <c r="D3831" s="3">
        <v>50.75</v>
      </c>
      <c r="E3831" s="3">
        <v>50.75</v>
      </c>
      <c r="F3831" s="3">
        <v>1</v>
      </c>
      <c r="G3831" s="3">
        <v>51.58</v>
      </c>
    </row>
    <row r="3832" spans="1:7" x14ac:dyDescent="0.3">
      <c r="A3832" s="6">
        <v>43377</v>
      </c>
      <c r="B3832" s="3">
        <v>51.5</v>
      </c>
      <c r="C3832" s="3">
        <v>51.5</v>
      </c>
      <c r="D3832" s="3">
        <v>51</v>
      </c>
      <c r="E3832" s="3">
        <v>51.01</v>
      </c>
      <c r="F3832" s="3">
        <v>3</v>
      </c>
      <c r="G3832" s="3">
        <v>51.01</v>
      </c>
    </row>
    <row r="3833" spans="1:7" x14ac:dyDescent="0.3">
      <c r="A3833" s="6">
        <v>43378</v>
      </c>
      <c r="B3833" s="3">
        <v>51.45</v>
      </c>
      <c r="C3833" s="3">
        <v>51.45</v>
      </c>
      <c r="D3833" s="3">
        <v>51.45</v>
      </c>
      <c r="E3833" s="3">
        <v>51.45</v>
      </c>
      <c r="F3833" s="3">
        <v>3</v>
      </c>
      <c r="G3833" s="3">
        <v>51.45</v>
      </c>
    </row>
    <row r="3834" spans="1:7" x14ac:dyDescent="0.3">
      <c r="A3834" s="6">
        <v>43381</v>
      </c>
      <c r="B3834" s="3">
        <v>51.45</v>
      </c>
      <c r="C3834" s="3">
        <v>51.45</v>
      </c>
      <c r="D3834" s="3">
        <v>51.45</v>
      </c>
      <c r="E3834" s="3">
        <v>51.45</v>
      </c>
      <c r="F3834" s="3">
        <v>0</v>
      </c>
      <c r="G3834" s="3">
        <v>51.45</v>
      </c>
    </row>
    <row r="3835" spans="1:7" x14ac:dyDescent="0.3">
      <c r="A3835" s="6">
        <v>43382</v>
      </c>
      <c r="B3835" s="3">
        <v>50.45</v>
      </c>
      <c r="C3835" s="3">
        <v>50.45</v>
      </c>
      <c r="D3835" s="3">
        <v>49.15</v>
      </c>
      <c r="E3835" s="3">
        <v>49.15</v>
      </c>
      <c r="F3835" s="3">
        <v>18</v>
      </c>
      <c r="G3835" s="3">
        <v>49.15</v>
      </c>
    </row>
    <row r="3836" spans="1:7" x14ac:dyDescent="0.3">
      <c r="A3836" s="6">
        <v>43383</v>
      </c>
      <c r="B3836" s="3">
        <v>48.25</v>
      </c>
      <c r="C3836" s="3">
        <v>48.25</v>
      </c>
      <c r="D3836" s="3">
        <v>48.25</v>
      </c>
      <c r="E3836" s="3">
        <v>48.25</v>
      </c>
      <c r="F3836" s="3">
        <v>2</v>
      </c>
      <c r="G3836" s="3">
        <v>48.25</v>
      </c>
    </row>
    <row r="3837" spans="1:7" x14ac:dyDescent="0.3">
      <c r="A3837" s="6">
        <v>43384</v>
      </c>
      <c r="B3837" s="3">
        <v>47</v>
      </c>
      <c r="C3837" s="3">
        <v>47</v>
      </c>
      <c r="D3837" s="3">
        <v>47</v>
      </c>
      <c r="E3837" s="3">
        <v>47</v>
      </c>
      <c r="F3837" s="3">
        <v>1</v>
      </c>
      <c r="G3837" s="3">
        <v>47.85</v>
      </c>
    </row>
    <row r="3838" spans="1:7" x14ac:dyDescent="0.3">
      <c r="A3838" s="6">
        <v>43385</v>
      </c>
      <c r="B3838" s="3">
        <v>47.5</v>
      </c>
      <c r="C3838" s="3">
        <v>47.5</v>
      </c>
      <c r="D3838" s="3">
        <v>47.5</v>
      </c>
      <c r="E3838" s="3">
        <v>47.5</v>
      </c>
      <c r="F3838" s="3">
        <v>1</v>
      </c>
      <c r="G3838" s="3">
        <v>48.63</v>
      </c>
    </row>
    <row r="3839" spans="1:7" x14ac:dyDescent="0.3">
      <c r="A3839" s="6">
        <v>43388</v>
      </c>
      <c r="B3839" s="3">
        <v>48.18</v>
      </c>
      <c r="C3839" s="3">
        <v>48.18</v>
      </c>
      <c r="D3839" s="3">
        <v>48.18</v>
      </c>
      <c r="E3839" s="3">
        <v>48.18</v>
      </c>
      <c r="F3839" s="3">
        <v>0</v>
      </c>
      <c r="G3839" s="3">
        <v>48.18</v>
      </c>
    </row>
    <row r="3840" spans="1:7" x14ac:dyDescent="0.3">
      <c r="A3840" s="6">
        <v>43389</v>
      </c>
      <c r="B3840" s="3">
        <v>47.5</v>
      </c>
      <c r="C3840" s="3">
        <v>48.3</v>
      </c>
      <c r="D3840" s="3">
        <v>47.5</v>
      </c>
      <c r="E3840" s="3">
        <v>48.2</v>
      </c>
      <c r="F3840" s="3">
        <v>12</v>
      </c>
      <c r="G3840" s="3">
        <v>47.65</v>
      </c>
    </row>
    <row r="3841" spans="1:7" x14ac:dyDescent="0.3">
      <c r="A3841" s="6">
        <v>43390</v>
      </c>
      <c r="B3841" s="3">
        <v>49</v>
      </c>
      <c r="C3841" s="3">
        <v>49.1</v>
      </c>
      <c r="D3841" s="3">
        <v>49</v>
      </c>
      <c r="E3841" s="3">
        <v>49.05</v>
      </c>
      <c r="F3841" s="3">
        <v>19</v>
      </c>
      <c r="G3841" s="3">
        <v>49.05</v>
      </c>
    </row>
    <row r="3842" spans="1:7" x14ac:dyDescent="0.3">
      <c r="A3842" s="6">
        <v>43391</v>
      </c>
      <c r="B3842" s="3">
        <v>48.88</v>
      </c>
      <c r="C3842" s="3">
        <v>48.88</v>
      </c>
      <c r="D3842" s="3">
        <v>48.88</v>
      </c>
      <c r="E3842" s="3">
        <v>48.88</v>
      </c>
      <c r="F3842" s="3">
        <v>0</v>
      </c>
      <c r="G3842" s="3">
        <v>48.88</v>
      </c>
    </row>
    <row r="3843" spans="1:7" x14ac:dyDescent="0.3">
      <c r="A3843" s="6">
        <v>43392</v>
      </c>
      <c r="B3843" s="3">
        <v>50.35</v>
      </c>
      <c r="C3843" s="3">
        <v>50.35</v>
      </c>
      <c r="D3843" s="3">
        <v>50.35</v>
      </c>
      <c r="E3843" s="3">
        <v>50.35</v>
      </c>
      <c r="F3843" s="3">
        <v>0</v>
      </c>
      <c r="G3843" s="3">
        <v>50.35</v>
      </c>
    </row>
    <row r="3844" spans="1:7" x14ac:dyDescent="0.3">
      <c r="A3844" s="6">
        <v>43395</v>
      </c>
      <c r="B3844" s="3">
        <v>49.88</v>
      </c>
      <c r="C3844" s="3">
        <v>49.88</v>
      </c>
      <c r="D3844" s="3">
        <v>49.88</v>
      </c>
      <c r="E3844" s="3">
        <v>49.88</v>
      </c>
      <c r="F3844" s="3">
        <v>0</v>
      </c>
      <c r="G3844" s="3">
        <v>49.88</v>
      </c>
    </row>
    <row r="3845" spans="1:7" x14ac:dyDescent="0.3">
      <c r="A3845" s="6">
        <v>43396</v>
      </c>
      <c r="B3845" s="3">
        <v>50</v>
      </c>
      <c r="C3845" s="3">
        <v>50</v>
      </c>
      <c r="D3845" s="3">
        <v>50</v>
      </c>
      <c r="E3845" s="3">
        <v>50</v>
      </c>
      <c r="F3845" s="3">
        <v>12</v>
      </c>
      <c r="G3845" s="3">
        <v>50</v>
      </c>
    </row>
    <row r="3846" spans="1:7" x14ac:dyDescent="0.3">
      <c r="A3846" s="6">
        <v>43397</v>
      </c>
      <c r="B3846" s="3">
        <v>50.25</v>
      </c>
      <c r="C3846" s="3">
        <v>50.25</v>
      </c>
      <c r="D3846" s="3">
        <v>50.25</v>
      </c>
      <c r="E3846" s="3">
        <v>50.25</v>
      </c>
      <c r="F3846" s="3">
        <v>5</v>
      </c>
      <c r="G3846" s="3">
        <v>50.68</v>
      </c>
    </row>
    <row r="3847" spans="1:7" x14ac:dyDescent="0.3">
      <c r="A3847" s="6">
        <v>43398</v>
      </c>
      <c r="B3847" s="3">
        <v>49.25</v>
      </c>
      <c r="C3847" s="3">
        <v>49.8</v>
      </c>
      <c r="D3847" s="3">
        <v>49.25</v>
      </c>
      <c r="E3847" s="3">
        <v>49.8</v>
      </c>
      <c r="F3847" s="3">
        <v>12</v>
      </c>
      <c r="G3847" s="3">
        <v>49.8</v>
      </c>
    </row>
    <row r="3848" spans="1:7" x14ac:dyDescent="0.3">
      <c r="A3848" s="6">
        <v>43399</v>
      </c>
      <c r="B3848" s="3">
        <v>49.45</v>
      </c>
      <c r="C3848" s="3">
        <v>49.45</v>
      </c>
      <c r="D3848" s="3">
        <v>49.45</v>
      </c>
      <c r="E3848" s="3">
        <v>49.45</v>
      </c>
      <c r="F3848" s="3">
        <v>0</v>
      </c>
      <c r="G3848" s="3">
        <v>49.45</v>
      </c>
    </row>
    <row r="3849" spans="1:7" x14ac:dyDescent="0.3">
      <c r="A3849" s="6">
        <v>43402</v>
      </c>
      <c r="B3849" s="3">
        <v>47.75</v>
      </c>
      <c r="C3849" s="3">
        <v>48.4</v>
      </c>
      <c r="D3849" s="3">
        <v>47.75</v>
      </c>
      <c r="E3849" s="3">
        <v>48.4</v>
      </c>
      <c r="F3849" s="3">
        <v>3</v>
      </c>
      <c r="G3849" s="3">
        <v>48.4</v>
      </c>
    </row>
    <row r="3850" spans="1:7" x14ac:dyDescent="0.3">
      <c r="A3850" s="6">
        <v>43403</v>
      </c>
      <c r="B3850" s="3">
        <v>48.95</v>
      </c>
      <c r="C3850" s="3">
        <v>48.95</v>
      </c>
      <c r="D3850" s="3">
        <v>48.6</v>
      </c>
      <c r="E3850" s="3">
        <v>48.65</v>
      </c>
      <c r="F3850" s="3">
        <v>6</v>
      </c>
      <c r="G3850" s="3">
        <v>48.65</v>
      </c>
    </row>
    <row r="3851" spans="1:7" x14ac:dyDescent="0.3">
      <c r="A3851" s="6">
        <v>43404</v>
      </c>
      <c r="B3851" s="3">
        <v>49.5</v>
      </c>
      <c r="C3851" s="3">
        <v>49.6</v>
      </c>
      <c r="D3851" s="3">
        <v>49.5</v>
      </c>
      <c r="E3851" s="3">
        <v>49.5</v>
      </c>
      <c r="F3851" s="3">
        <v>8</v>
      </c>
      <c r="G3851" s="3">
        <v>49.5</v>
      </c>
    </row>
    <row r="3852" spans="1:7" x14ac:dyDescent="0.3">
      <c r="A3852" s="6">
        <v>43405</v>
      </c>
      <c r="B3852" s="3">
        <v>42.95</v>
      </c>
      <c r="C3852" s="3">
        <v>42.95</v>
      </c>
      <c r="D3852" s="3">
        <v>42.95</v>
      </c>
      <c r="E3852" s="3">
        <v>42.95</v>
      </c>
      <c r="F3852" s="3">
        <v>0</v>
      </c>
      <c r="G3852" s="3">
        <v>42.95</v>
      </c>
    </row>
    <row r="3853" spans="1:7" x14ac:dyDescent="0.3">
      <c r="A3853" s="6">
        <v>43406</v>
      </c>
      <c r="B3853" s="3">
        <v>43.1</v>
      </c>
      <c r="C3853" s="3">
        <v>43.1</v>
      </c>
      <c r="D3853" s="3">
        <v>43.1</v>
      </c>
      <c r="E3853" s="3">
        <v>43.1</v>
      </c>
      <c r="F3853" s="3">
        <v>5</v>
      </c>
      <c r="G3853" s="3">
        <v>43.1</v>
      </c>
    </row>
    <row r="3854" spans="1:7" x14ac:dyDescent="0.3">
      <c r="A3854" s="6">
        <v>43409</v>
      </c>
      <c r="B3854" s="3">
        <v>42.65</v>
      </c>
      <c r="C3854" s="3">
        <v>42.65</v>
      </c>
      <c r="D3854" s="3">
        <v>42.65</v>
      </c>
      <c r="E3854" s="3">
        <v>42.65</v>
      </c>
      <c r="F3854" s="3">
        <v>0</v>
      </c>
      <c r="G3854" s="3">
        <v>42.65</v>
      </c>
    </row>
    <row r="3855" spans="1:7" x14ac:dyDescent="0.3">
      <c r="A3855" s="6">
        <v>43410</v>
      </c>
      <c r="B3855" s="3">
        <v>42.4</v>
      </c>
      <c r="C3855" s="3">
        <v>42.4</v>
      </c>
      <c r="D3855" s="3">
        <v>42.4</v>
      </c>
      <c r="E3855" s="3">
        <v>42.4</v>
      </c>
      <c r="F3855" s="3">
        <v>3</v>
      </c>
      <c r="G3855" s="3">
        <v>42.4</v>
      </c>
    </row>
    <row r="3856" spans="1:7" x14ac:dyDescent="0.3">
      <c r="A3856" s="6">
        <v>43411</v>
      </c>
      <c r="B3856" s="3">
        <v>43.05</v>
      </c>
      <c r="C3856" s="3">
        <v>43.05</v>
      </c>
      <c r="D3856" s="3">
        <v>43.05</v>
      </c>
      <c r="E3856" s="3">
        <v>43.05</v>
      </c>
      <c r="F3856" s="3">
        <v>0</v>
      </c>
      <c r="G3856" s="3">
        <v>43.05</v>
      </c>
    </row>
    <row r="3857" spans="1:7" x14ac:dyDescent="0.3">
      <c r="A3857" s="6">
        <v>43412</v>
      </c>
      <c r="B3857" s="3">
        <v>44.2</v>
      </c>
      <c r="C3857" s="3">
        <v>44.3</v>
      </c>
      <c r="D3857" s="3">
        <v>44.2</v>
      </c>
      <c r="E3857" s="3">
        <v>44.3</v>
      </c>
      <c r="F3857" s="3">
        <v>12</v>
      </c>
      <c r="G3857" s="3">
        <v>44.3</v>
      </c>
    </row>
    <row r="3858" spans="1:7" x14ac:dyDescent="0.3">
      <c r="A3858" s="6">
        <v>43413</v>
      </c>
      <c r="B3858" s="3">
        <v>44.45</v>
      </c>
      <c r="C3858" s="3">
        <v>44.45</v>
      </c>
      <c r="D3858" s="3">
        <v>44.45</v>
      </c>
      <c r="E3858" s="3">
        <v>44.45</v>
      </c>
      <c r="F3858" s="3">
        <v>0</v>
      </c>
      <c r="G3858" s="3">
        <v>44.45</v>
      </c>
    </row>
    <row r="3859" spans="1:7" x14ac:dyDescent="0.3">
      <c r="A3859" s="6">
        <v>43416</v>
      </c>
      <c r="B3859" s="3">
        <v>46.4</v>
      </c>
      <c r="C3859" s="3">
        <v>46.5</v>
      </c>
      <c r="D3859" s="3">
        <v>46.4</v>
      </c>
      <c r="E3859" s="3">
        <v>46.5</v>
      </c>
      <c r="F3859" s="3">
        <v>20</v>
      </c>
      <c r="G3859" s="3">
        <v>46.5</v>
      </c>
    </row>
    <row r="3860" spans="1:7" x14ac:dyDescent="0.3">
      <c r="A3860" s="6">
        <v>43417</v>
      </c>
      <c r="B3860" s="3">
        <v>48</v>
      </c>
      <c r="C3860" s="3">
        <v>48</v>
      </c>
      <c r="D3860" s="3">
        <v>48</v>
      </c>
      <c r="E3860" s="3">
        <v>48</v>
      </c>
      <c r="F3860" s="3">
        <v>25</v>
      </c>
      <c r="G3860" s="3">
        <v>48</v>
      </c>
    </row>
    <row r="3861" spans="1:7" x14ac:dyDescent="0.3">
      <c r="A3861" s="6">
        <v>43418</v>
      </c>
      <c r="B3861" s="3">
        <v>48.25</v>
      </c>
      <c r="C3861" s="3">
        <v>48.25</v>
      </c>
      <c r="D3861" s="3">
        <v>48.25</v>
      </c>
      <c r="E3861" s="3">
        <v>48.25</v>
      </c>
      <c r="F3861" s="3">
        <v>1</v>
      </c>
      <c r="G3861" s="3">
        <v>48.25</v>
      </c>
    </row>
    <row r="3862" spans="1:7" x14ac:dyDescent="0.3">
      <c r="A3862" s="6">
        <v>43419</v>
      </c>
      <c r="B3862" s="3">
        <v>48</v>
      </c>
      <c r="C3862" s="3">
        <v>48</v>
      </c>
      <c r="D3862" s="3">
        <v>48</v>
      </c>
      <c r="E3862" s="3">
        <v>48</v>
      </c>
      <c r="F3862" s="3">
        <v>5</v>
      </c>
      <c r="G3862" s="3">
        <v>48</v>
      </c>
    </row>
    <row r="3863" spans="1:7" x14ac:dyDescent="0.3">
      <c r="A3863" s="6">
        <v>43420</v>
      </c>
      <c r="B3863" s="3">
        <v>48.4</v>
      </c>
      <c r="C3863" s="3">
        <v>48.4</v>
      </c>
      <c r="D3863" s="3">
        <v>48.4</v>
      </c>
      <c r="E3863" s="3">
        <v>48.4</v>
      </c>
      <c r="F3863" s="3">
        <v>10</v>
      </c>
      <c r="G3863" s="3">
        <v>48.4</v>
      </c>
    </row>
    <row r="3864" spans="1:7" x14ac:dyDescent="0.3">
      <c r="A3864" s="6">
        <v>43423</v>
      </c>
      <c r="B3864" s="3">
        <v>46.35</v>
      </c>
      <c r="C3864" s="3">
        <v>46.35</v>
      </c>
      <c r="D3864" s="3">
        <v>46.35</v>
      </c>
      <c r="E3864" s="3">
        <v>46.35</v>
      </c>
      <c r="F3864" s="3">
        <v>0</v>
      </c>
      <c r="G3864" s="3">
        <v>46.35</v>
      </c>
    </row>
    <row r="3865" spans="1:7" x14ac:dyDescent="0.3">
      <c r="A3865" s="6">
        <v>43424</v>
      </c>
      <c r="B3865" s="3">
        <v>46.15</v>
      </c>
      <c r="C3865" s="3">
        <v>46.15</v>
      </c>
      <c r="D3865" s="3">
        <v>46.15</v>
      </c>
      <c r="E3865" s="3">
        <v>46.15</v>
      </c>
      <c r="F3865" s="3">
        <v>10</v>
      </c>
      <c r="G3865" s="3">
        <v>46.15</v>
      </c>
    </row>
    <row r="3866" spans="1:7" x14ac:dyDescent="0.3">
      <c r="A3866" s="6">
        <v>43425</v>
      </c>
      <c r="B3866" s="3">
        <v>45</v>
      </c>
      <c r="C3866" s="3">
        <v>45</v>
      </c>
      <c r="D3866" s="3">
        <v>45</v>
      </c>
      <c r="E3866" s="3">
        <v>45</v>
      </c>
      <c r="F3866" s="3">
        <v>10</v>
      </c>
      <c r="G3866" s="3">
        <v>45.38</v>
      </c>
    </row>
    <row r="3867" spans="1:7" x14ac:dyDescent="0.3">
      <c r="A3867" s="6">
        <v>43426</v>
      </c>
      <c r="B3867" s="3">
        <v>45.3</v>
      </c>
      <c r="C3867" s="3">
        <v>45.6</v>
      </c>
      <c r="D3867" s="3">
        <v>45.3</v>
      </c>
      <c r="E3867" s="3">
        <v>45.6</v>
      </c>
      <c r="F3867" s="3">
        <v>8</v>
      </c>
      <c r="G3867" s="3">
        <v>46.08</v>
      </c>
    </row>
    <row r="3868" spans="1:7" x14ac:dyDescent="0.3">
      <c r="A3868" s="6">
        <v>43427</v>
      </c>
      <c r="B3868" s="3">
        <v>46.25</v>
      </c>
      <c r="C3868" s="3">
        <v>46.25</v>
      </c>
      <c r="D3868" s="3">
        <v>46.25</v>
      </c>
      <c r="E3868" s="3">
        <v>46.25</v>
      </c>
      <c r="F3868" s="3">
        <v>0</v>
      </c>
      <c r="G3868" s="3">
        <v>46.25</v>
      </c>
    </row>
    <row r="3869" spans="1:7" x14ac:dyDescent="0.3">
      <c r="A3869" s="6">
        <v>43430</v>
      </c>
      <c r="B3869" s="3">
        <v>45.65</v>
      </c>
      <c r="C3869" s="3">
        <v>45.65</v>
      </c>
      <c r="D3869" s="3">
        <v>44.65</v>
      </c>
      <c r="E3869" s="3">
        <v>44.65</v>
      </c>
      <c r="F3869" s="3">
        <v>16</v>
      </c>
      <c r="G3869" s="3">
        <v>44.65</v>
      </c>
    </row>
    <row r="3870" spans="1:7" x14ac:dyDescent="0.3">
      <c r="A3870" s="6">
        <v>43431</v>
      </c>
      <c r="B3870" s="3">
        <v>45.5</v>
      </c>
      <c r="C3870" s="3">
        <v>45.5</v>
      </c>
      <c r="D3870" s="3">
        <v>45.3</v>
      </c>
      <c r="E3870" s="3">
        <v>45.5</v>
      </c>
      <c r="F3870" s="3">
        <v>16</v>
      </c>
      <c r="G3870" s="3">
        <v>45.3</v>
      </c>
    </row>
    <row r="3871" spans="1:7" x14ac:dyDescent="0.3">
      <c r="A3871" s="6">
        <v>43432</v>
      </c>
      <c r="B3871" s="3">
        <v>46.1</v>
      </c>
      <c r="C3871" s="3">
        <v>46.1</v>
      </c>
      <c r="D3871" s="3">
        <v>46.1</v>
      </c>
      <c r="E3871" s="3">
        <v>46.1</v>
      </c>
      <c r="F3871" s="3">
        <v>0</v>
      </c>
      <c r="G3871" s="3">
        <v>46.1</v>
      </c>
    </row>
    <row r="3872" spans="1:7" x14ac:dyDescent="0.3">
      <c r="A3872" s="6">
        <v>43433</v>
      </c>
      <c r="B3872" s="3">
        <v>47</v>
      </c>
      <c r="C3872" s="3">
        <v>47.5</v>
      </c>
      <c r="D3872" s="3">
        <v>47</v>
      </c>
      <c r="E3872" s="3">
        <v>47.5</v>
      </c>
      <c r="F3872" s="3">
        <v>3</v>
      </c>
      <c r="G3872" s="3">
        <v>47.5</v>
      </c>
    </row>
    <row r="3873" spans="1:7" x14ac:dyDescent="0.3">
      <c r="A3873" s="6">
        <v>43434</v>
      </c>
      <c r="B3873" s="3">
        <v>47.7</v>
      </c>
      <c r="C3873" s="3">
        <v>47.7</v>
      </c>
      <c r="D3873" s="3">
        <v>46.66</v>
      </c>
      <c r="E3873" s="3">
        <v>46.66</v>
      </c>
      <c r="F3873" s="3">
        <v>30</v>
      </c>
      <c r="G3873" s="3">
        <v>46.66</v>
      </c>
    </row>
    <row r="3874" spans="1:7" x14ac:dyDescent="0.3">
      <c r="A3874" s="6">
        <v>43437</v>
      </c>
      <c r="B3874" s="3">
        <v>45.9</v>
      </c>
      <c r="C3874" s="3">
        <v>46</v>
      </c>
      <c r="D3874" s="3">
        <v>45.8</v>
      </c>
      <c r="E3874" s="3">
        <v>45.9</v>
      </c>
      <c r="F3874" s="3">
        <v>45</v>
      </c>
      <c r="G3874" s="3">
        <v>45.9</v>
      </c>
    </row>
    <row r="3875" spans="1:7" x14ac:dyDescent="0.3">
      <c r="A3875" s="6">
        <v>43438</v>
      </c>
      <c r="B3875" s="3">
        <v>44.75</v>
      </c>
      <c r="C3875" s="3">
        <v>45.6</v>
      </c>
      <c r="D3875" s="3">
        <v>44.75</v>
      </c>
      <c r="E3875" s="3">
        <v>45.6</v>
      </c>
      <c r="F3875" s="3">
        <v>22</v>
      </c>
      <c r="G3875" s="3">
        <v>45.6</v>
      </c>
    </row>
    <row r="3876" spans="1:7" x14ac:dyDescent="0.3">
      <c r="A3876" s="6">
        <v>43439</v>
      </c>
      <c r="B3876" s="3">
        <v>45.3</v>
      </c>
      <c r="C3876" s="3">
        <v>45.3</v>
      </c>
      <c r="D3876" s="3">
        <v>45.3</v>
      </c>
      <c r="E3876" s="3">
        <v>45.3</v>
      </c>
      <c r="F3876" s="3">
        <v>1</v>
      </c>
      <c r="G3876" s="3">
        <v>45.3</v>
      </c>
    </row>
    <row r="3877" spans="1:7" x14ac:dyDescent="0.3">
      <c r="A3877" s="6">
        <v>43440</v>
      </c>
      <c r="B3877" s="3">
        <v>44.45</v>
      </c>
      <c r="C3877" s="3">
        <v>44.45</v>
      </c>
      <c r="D3877" s="3">
        <v>44.45</v>
      </c>
      <c r="E3877" s="3">
        <v>44.45</v>
      </c>
      <c r="F3877" s="3">
        <v>3</v>
      </c>
      <c r="G3877" s="3">
        <v>45.08</v>
      </c>
    </row>
    <row r="3878" spans="1:7" x14ac:dyDescent="0.3">
      <c r="A3878" s="6">
        <v>43441</v>
      </c>
      <c r="B3878" s="3">
        <v>44.75</v>
      </c>
      <c r="C3878" s="3">
        <v>45.03</v>
      </c>
      <c r="D3878" s="3">
        <v>44.75</v>
      </c>
      <c r="E3878" s="3">
        <v>45</v>
      </c>
      <c r="F3878" s="3">
        <v>14</v>
      </c>
      <c r="G3878" s="3">
        <v>45</v>
      </c>
    </row>
    <row r="3879" spans="1:7" x14ac:dyDescent="0.3">
      <c r="A3879" s="6">
        <v>43444</v>
      </c>
      <c r="B3879" s="3">
        <v>45.5</v>
      </c>
      <c r="C3879" s="3">
        <v>45.5</v>
      </c>
      <c r="D3879" s="3">
        <v>45.5</v>
      </c>
      <c r="E3879" s="3">
        <v>45.5</v>
      </c>
      <c r="F3879" s="3">
        <v>3</v>
      </c>
      <c r="G3879" s="3">
        <v>45.5</v>
      </c>
    </row>
    <row r="3880" spans="1:7" x14ac:dyDescent="0.3">
      <c r="A3880" s="6">
        <v>43445</v>
      </c>
      <c r="B3880" s="3">
        <v>45.5</v>
      </c>
      <c r="C3880" s="3">
        <v>45.5</v>
      </c>
      <c r="D3880" s="3">
        <v>45.5</v>
      </c>
      <c r="E3880" s="3">
        <v>45.5</v>
      </c>
      <c r="F3880" s="3">
        <v>5</v>
      </c>
      <c r="G3880" s="3">
        <v>45.5</v>
      </c>
    </row>
    <row r="3881" spans="1:7" x14ac:dyDescent="0.3">
      <c r="A3881" s="6">
        <v>43446</v>
      </c>
      <c r="B3881" s="3">
        <v>46</v>
      </c>
      <c r="C3881" s="3">
        <v>46</v>
      </c>
      <c r="D3881" s="3">
        <v>46</v>
      </c>
      <c r="E3881" s="3">
        <v>46</v>
      </c>
      <c r="F3881" s="3">
        <v>20</v>
      </c>
      <c r="G3881" s="3">
        <v>46</v>
      </c>
    </row>
    <row r="3882" spans="1:7" x14ac:dyDescent="0.3">
      <c r="A3882" s="6">
        <v>43447</v>
      </c>
      <c r="B3882" s="3">
        <v>47.75</v>
      </c>
      <c r="C3882" s="3">
        <v>48.1</v>
      </c>
      <c r="D3882" s="3">
        <v>47.75</v>
      </c>
      <c r="E3882" s="3">
        <v>48.1</v>
      </c>
      <c r="F3882" s="3">
        <v>32</v>
      </c>
      <c r="G3882" s="3">
        <v>48</v>
      </c>
    </row>
    <row r="3883" spans="1:7" x14ac:dyDescent="0.3">
      <c r="A3883" s="6">
        <v>43448</v>
      </c>
      <c r="B3883" s="3">
        <v>48.75</v>
      </c>
      <c r="C3883" s="3">
        <v>49</v>
      </c>
      <c r="D3883" s="3">
        <v>48.75</v>
      </c>
      <c r="E3883" s="3">
        <v>48.85</v>
      </c>
      <c r="F3883" s="3">
        <v>57</v>
      </c>
      <c r="G3883" s="3">
        <v>48.85</v>
      </c>
    </row>
    <row r="3884" spans="1:7" x14ac:dyDescent="0.3">
      <c r="A3884" s="6">
        <v>43451</v>
      </c>
      <c r="B3884" s="3">
        <v>50</v>
      </c>
      <c r="C3884" s="3">
        <v>50.65</v>
      </c>
      <c r="D3884" s="3">
        <v>50</v>
      </c>
      <c r="E3884" s="3">
        <v>50.5</v>
      </c>
      <c r="F3884" s="3">
        <v>51</v>
      </c>
      <c r="G3884" s="3">
        <v>50.5</v>
      </c>
    </row>
    <row r="3885" spans="1:7" x14ac:dyDescent="0.3">
      <c r="A3885" s="6">
        <v>43452</v>
      </c>
      <c r="B3885" s="3">
        <v>49.85</v>
      </c>
      <c r="C3885" s="3">
        <v>49.85</v>
      </c>
      <c r="D3885" s="3">
        <v>49.85</v>
      </c>
      <c r="E3885" s="3">
        <v>49.85</v>
      </c>
      <c r="F3885" s="3">
        <v>0</v>
      </c>
      <c r="G3885" s="3">
        <v>49.85</v>
      </c>
    </row>
    <row r="3886" spans="1:7" x14ac:dyDescent="0.3">
      <c r="A3886" s="6">
        <v>43453</v>
      </c>
      <c r="B3886" s="3">
        <v>50.35</v>
      </c>
      <c r="C3886" s="3">
        <v>50.75</v>
      </c>
      <c r="D3886" s="3">
        <v>50.25</v>
      </c>
      <c r="E3886" s="3">
        <v>50.75</v>
      </c>
      <c r="F3886" s="3">
        <v>59</v>
      </c>
      <c r="G3886" s="3">
        <v>50.75</v>
      </c>
    </row>
    <row r="3887" spans="1:7" x14ac:dyDescent="0.3">
      <c r="A3887" s="6">
        <v>43454</v>
      </c>
      <c r="B3887" s="3">
        <v>50.4</v>
      </c>
      <c r="C3887" s="3">
        <v>51</v>
      </c>
      <c r="D3887" s="3">
        <v>50.1</v>
      </c>
      <c r="E3887" s="3">
        <v>51</v>
      </c>
      <c r="F3887" s="3">
        <v>129</v>
      </c>
      <c r="G3887" s="3">
        <v>50.9</v>
      </c>
    </row>
    <row r="3888" spans="1:7" x14ac:dyDescent="0.3">
      <c r="A3888" s="6">
        <v>43455</v>
      </c>
      <c r="B3888" s="3">
        <v>51.4</v>
      </c>
      <c r="C3888" s="3">
        <v>52.25</v>
      </c>
      <c r="D3888" s="3">
        <v>51.4</v>
      </c>
      <c r="E3888" s="3">
        <v>52.25</v>
      </c>
      <c r="F3888" s="3">
        <v>24</v>
      </c>
      <c r="G3888" s="3">
        <v>52.25</v>
      </c>
    </row>
    <row r="3889" spans="1:7" x14ac:dyDescent="0.3">
      <c r="A3889" s="6">
        <v>43461</v>
      </c>
      <c r="B3889" s="3">
        <v>51.6</v>
      </c>
      <c r="C3889" s="3">
        <v>52.1</v>
      </c>
      <c r="D3889" s="3">
        <v>51.6</v>
      </c>
      <c r="E3889" s="3">
        <v>52.1</v>
      </c>
      <c r="F3889" s="3">
        <v>38</v>
      </c>
      <c r="G3889" s="3">
        <v>52</v>
      </c>
    </row>
    <row r="3890" spans="1:7" x14ac:dyDescent="0.3">
      <c r="A3890" s="6">
        <v>43462</v>
      </c>
      <c r="B3890" s="3">
        <v>52.8</v>
      </c>
      <c r="C3890" s="3">
        <v>52.8</v>
      </c>
      <c r="D3890" s="3">
        <v>52.7</v>
      </c>
      <c r="E3890" s="3">
        <v>52.7</v>
      </c>
      <c r="F3890" s="3">
        <v>13</v>
      </c>
      <c r="G3890" s="3">
        <v>52.7</v>
      </c>
    </row>
    <row r="3891" spans="1:7" x14ac:dyDescent="0.3">
      <c r="A3891" s="6">
        <v>43467</v>
      </c>
      <c r="B3891" s="3">
        <v>46.7</v>
      </c>
      <c r="C3891" s="3">
        <v>46.7</v>
      </c>
      <c r="D3891" s="3">
        <v>46.7</v>
      </c>
      <c r="E3891" s="3">
        <v>46.7</v>
      </c>
      <c r="F3891" s="3">
        <v>1</v>
      </c>
      <c r="G3891" s="3">
        <v>47.05</v>
      </c>
    </row>
    <row r="3892" spans="1:7" x14ac:dyDescent="0.3">
      <c r="A3892" s="6">
        <v>43468</v>
      </c>
      <c r="B3892" s="3">
        <v>46.4</v>
      </c>
      <c r="C3892" s="3">
        <v>46.4</v>
      </c>
      <c r="D3892" s="3">
        <v>45.75</v>
      </c>
      <c r="E3892" s="3">
        <v>45.75</v>
      </c>
      <c r="F3892" s="3">
        <v>15</v>
      </c>
      <c r="G3892" s="3">
        <v>45.95</v>
      </c>
    </row>
    <row r="3893" spans="1:7" x14ac:dyDescent="0.3">
      <c r="A3893" s="6">
        <v>43469</v>
      </c>
      <c r="B3893" s="3">
        <v>46.9</v>
      </c>
      <c r="C3893" s="3">
        <v>46.9</v>
      </c>
      <c r="D3893" s="3">
        <v>46.9</v>
      </c>
      <c r="E3893" s="3">
        <v>46.9</v>
      </c>
      <c r="F3893" s="3">
        <v>0</v>
      </c>
      <c r="G3893" s="3">
        <v>46.9</v>
      </c>
    </row>
    <row r="3894" spans="1:7" x14ac:dyDescent="0.3">
      <c r="A3894" s="6">
        <v>43472</v>
      </c>
      <c r="B3894" s="3">
        <v>46.7</v>
      </c>
      <c r="C3894" s="3">
        <v>46.7</v>
      </c>
      <c r="D3894" s="3">
        <v>45.8</v>
      </c>
      <c r="E3894" s="3">
        <v>45.8</v>
      </c>
      <c r="F3894" s="3">
        <v>28</v>
      </c>
      <c r="G3894" s="3">
        <v>45.9</v>
      </c>
    </row>
    <row r="3895" spans="1:7" x14ac:dyDescent="0.3">
      <c r="A3895" s="6">
        <v>43473</v>
      </c>
      <c r="B3895" s="3">
        <v>47</v>
      </c>
      <c r="C3895" s="3">
        <v>47.15</v>
      </c>
      <c r="D3895" s="3">
        <v>47</v>
      </c>
      <c r="E3895" s="3">
        <v>47.05</v>
      </c>
      <c r="F3895" s="3">
        <v>23</v>
      </c>
      <c r="G3895" s="3">
        <v>47.05</v>
      </c>
    </row>
    <row r="3896" spans="1:7" x14ac:dyDescent="0.3">
      <c r="A3896" s="6">
        <v>43474</v>
      </c>
      <c r="B3896" s="3">
        <v>46.7</v>
      </c>
      <c r="C3896" s="3">
        <v>46.8</v>
      </c>
      <c r="D3896" s="3">
        <v>46.6</v>
      </c>
      <c r="E3896" s="3">
        <v>46.8</v>
      </c>
      <c r="F3896" s="3">
        <v>11</v>
      </c>
      <c r="G3896" s="3">
        <v>46.63</v>
      </c>
    </row>
    <row r="3897" spans="1:7" x14ac:dyDescent="0.3">
      <c r="A3897" s="6">
        <v>43475</v>
      </c>
      <c r="B3897" s="3">
        <v>46.3</v>
      </c>
      <c r="C3897" s="3">
        <v>46.65</v>
      </c>
      <c r="D3897" s="3">
        <v>46.3</v>
      </c>
      <c r="E3897" s="3">
        <v>46.55</v>
      </c>
      <c r="F3897" s="3">
        <v>22</v>
      </c>
      <c r="G3897" s="3">
        <v>46.45</v>
      </c>
    </row>
    <row r="3898" spans="1:7" x14ac:dyDescent="0.3">
      <c r="A3898" s="6">
        <v>43476</v>
      </c>
      <c r="B3898" s="3">
        <v>47.5</v>
      </c>
      <c r="C3898" s="3">
        <v>47.55</v>
      </c>
      <c r="D3898" s="3">
        <v>47.4</v>
      </c>
      <c r="E3898" s="3">
        <v>47.5</v>
      </c>
      <c r="F3898" s="3">
        <v>27</v>
      </c>
      <c r="G3898" s="3">
        <v>47.5</v>
      </c>
    </row>
    <row r="3899" spans="1:7" x14ac:dyDescent="0.3">
      <c r="A3899" s="6">
        <v>43479</v>
      </c>
      <c r="B3899" s="3">
        <v>46.65</v>
      </c>
      <c r="C3899" s="3">
        <v>46.65</v>
      </c>
      <c r="D3899" s="3">
        <v>46.65</v>
      </c>
      <c r="E3899" s="3">
        <v>46.65</v>
      </c>
      <c r="F3899" s="3">
        <v>0</v>
      </c>
      <c r="G3899" s="3">
        <v>46.65</v>
      </c>
    </row>
    <row r="3900" spans="1:7" x14ac:dyDescent="0.3">
      <c r="A3900" s="6">
        <v>43480</v>
      </c>
      <c r="B3900" s="3">
        <v>47.2</v>
      </c>
      <c r="C3900" s="3">
        <v>47.35</v>
      </c>
      <c r="D3900" s="3">
        <v>46.75</v>
      </c>
      <c r="E3900" s="3">
        <v>46.75</v>
      </c>
      <c r="F3900" s="3">
        <v>44</v>
      </c>
      <c r="G3900" s="3">
        <v>46.5</v>
      </c>
    </row>
    <row r="3901" spans="1:7" x14ac:dyDescent="0.3">
      <c r="A3901" s="6">
        <v>43481</v>
      </c>
      <c r="B3901" s="3">
        <v>46.6</v>
      </c>
      <c r="C3901" s="3">
        <v>46.6</v>
      </c>
      <c r="D3901" s="3">
        <v>46.5</v>
      </c>
      <c r="E3901" s="3">
        <v>46.5</v>
      </c>
      <c r="F3901" s="3">
        <v>39</v>
      </c>
      <c r="G3901" s="3">
        <v>46.5</v>
      </c>
    </row>
    <row r="3902" spans="1:7" x14ac:dyDescent="0.3">
      <c r="A3902" s="6">
        <v>43482</v>
      </c>
      <c r="B3902" s="3">
        <v>47.75</v>
      </c>
      <c r="C3902" s="3">
        <v>48.3</v>
      </c>
      <c r="D3902" s="3">
        <v>47.75</v>
      </c>
      <c r="E3902" s="3">
        <v>48.3</v>
      </c>
      <c r="F3902" s="3">
        <v>48</v>
      </c>
      <c r="G3902" s="3">
        <v>48.3</v>
      </c>
    </row>
    <row r="3903" spans="1:7" x14ac:dyDescent="0.3">
      <c r="A3903" s="6">
        <v>43483</v>
      </c>
      <c r="B3903" s="3">
        <v>48.45</v>
      </c>
      <c r="C3903" s="3">
        <v>49</v>
      </c>
      <c r="D3903" s="3">
        <v>48.45</v>
      </c>
      <c r="E3903" s="3">
        <v>49</v>
      </c>
      <c r="F3903" s="3">
        <v>9</v>
      </c>
      <c r="G3903" s="3">
        <v>48.8</v>
      </c>
    </row>
    <row r="3904" spans="1:7" x14ac:dyDescent="0.3">
      <c r="A3904" s="6">
        <v>43486</v>
      </c>
      <c r="B3904" s="3">
        <v>47.5</v>
      </c>
      <c r="C3904" s="3">
        <v>47.5</v>
      </c>
      <c r="D3904" s="3">
        <v>47.5</v>
      </c>
      <c r="E3904" s="3">
        <v>47.5</v>
      </c>
      <c r="F3904" s="3">
        <v>6</v>
      </c>
      <c r="G3904" s="3">
        <v>47.35</v>
      </c>
    </row>
    <row r="3905" spans="1:7" x14ac:dyDescent="0.3">
      <c r="A3905" s="6">
        <v>43487</v>
      </c>
      <c r="B3905" s="3">
        <v>47.75</v>
      </c>
      <c r="C3905" s="3">
        <v>48.25</v>
      </c>
      <c r="D3905" s="3">
        <v>47.75</v>
      </c>
      <c r="E3905" s="3">
        <v>48</v>
      </c>
      <c r="F3905" s="3">
        <v>36</v>
      </c>
      <c r="G3905" s="3">
        <v>48</v>
      </c>
    </row>
    <row r="3906" spans="1:7" x14ac:dyDescent="0.3">
      <c r="A3906" s="6">
        <v>43488</v>
      </c>
      <c r="B3906" s="3">
        <v>48.5</v>
      </c>
      <c r="C3906" s="3">
        <v>49.25</v>
      </c>
      <c r="D3906" s="3">
        <v>48.5</v>
      </c>
      <c r="E3906" s="3">
        <v>48.85</v>
      </c>
      <c r="F3906" s="3">
        <v>30</v>
      </c>
      <c r="G3906" s="3">
        <v>48.85</v>
      </c>
    </row>
    <row r="3907" spans="1:7" x14ac:dyDescent="0.3">
      <c r="A3907" s="6">
        <v>43489</v>
      </c>
      <c r="B3907" s="3">
        <v>48.8</v>
      </c>
      <c r="C3907" s="3">
        <v>48.9</v>
      </c>
      <c r="D3907" s="3">
        <v>48.65</v>
      </c>
      <c r="E3907" s="3">
        <v>48.65</v>
      </c>
      <c r="F3907" s="3">
        <v>20</v>
      </c>
      <c r="G3907" s="3">
        <v>48.65</v>
      </c>
    </row>
    <row r="3908" spans="1:7" x14ac:dyDescent="0.3">
      <c r="A3908" s="6">
        <v>43490</v>
      </c>
      <c r="B3908" s="3">
        <v>47.6</v>
      </c>
      <c r="C3908" s="3">
        <v>47.8</v>
      </c>
      <c r="D3908" s="3">
        <v>47.25</v>
      </c>
      <c r="E3908" s="3">
        <v>47.8</v>
      </c>
      <c r="F3908" s="3">
        <v>21</v>
      </c>
      <c r="G3908" s="3">
        <v>47.8</v>
      </c>
    </row>
    <row r="3909" spans="1:7" x14ac:dyDescent="0.3">
      <c r="A3909" s="6">
        <v>43493</v>
      </c>
      <c r="B3909" s="3">
        <v>46.6</v>
      </c>
      <c r="C3909" s="3">
        <v>46.65</v>
      </c>
      <c r="D3909" s="3">
        <v>46.35</v>
      </c>
      <c r="E3909" s="3">
        <v>46.35</v>
      </c>
      <c r="F3909" s="3">
        <v>14</v>
      </c>
      <c r="G3909" s="3">
        <v>46.5</v>
      </c>
    </row>
    <row r="3910" spans="1:7" x14ac:dyDescent="0.3">
      <c r="A3910" s="6">
        <v>43494</v>
      </c>
      <c r="B3910" s="3">
        <v>46.5</v>
      </c>
      <c r="C3910" s="3">
        <v>46.7</v>
      </c>
      <c r="D3910" s="3">
        <v>46.45</v>
      </c>
      <c r="E3910" s="3">
        <v>46.45</v>
      </c>
      <c r="F3910" s="3">
        <v>9</v>
      </c>
      <c r="G3910" s="3">
        <v>46.45</v>
      </c>
    </row>
    <row r="3911" spans="1:7" x14ac:dyDescent="0.3">
      <c r="A3911" s="6">
        <v>43495</v>
      </c>
      <c r="B3911" s="3">
        <v>46.15</v>
      </c>
      <c r="C3911" s="3">
        <v>46.15</v>
      </c>
      <c r="D3911" s="3">
        <v>46.15</v>
      </c>
      <c r="E3911" s="3">
        <v>46.15</v>
      </c>
      <c r="F3911" s="3">
        <v>0</v>
      </c>
      <c r="G3911" s="3">
        <v>46.15</v>
      </c>
    </row>
    <row r="3912" spans="1:7" x14ac:dyDescent="0.3">
      <c r="A3912" s="6">
        <v>43496</v>
      </c>
      <c r="B3912" s="3">
        <v>46.05</v>
      </c>
      <c r="C3912" s="3">
        <v>46.05</v>
      </c>
      <c r="D3912" s="3">
        <v>45.15</v>
      </c>
      <c r="E3912" s="3">
        <v>45.15</v>
      </c>
      <c r="F3912" s="3">
        <v>15</v>
      </c>
      <c r="G3912" s="3">
        <v>45.15</v>
      </c>
    </row>
    <row r="3913" spans="1:7" x14ac:dyDescent="0.3">
      <c r="A3913" s="6">
        <v>43497</v>
      </c>
      <c r="B3913" s="3">
        <v>43.2</v>
      </c>
      <c r="C3913" s="3">
        <v>43.2</v>
      </c>
      <c r="D3913" s="3">
        <v>43.2</v>
      </c>
      <c r="E3913" s="3">
        <v>43.2</v>
      </c>
      <c r="F3913" s="3">
        <v>5</v>
      </c>
      <c r="G3913" s="3">
        <v>43.4</v>
      </c>
    </row>
    <row r="3914" spans="1:7" x14ac:dyDescent="0.3">
      <c r="A3914" s="6">
        <v>43500</v>
      </c>
      <c r="B3914" s="3">
        <v>41</v>
      </c>
      <c r="C3914" s="3">
        <v>41</v>
      </c>
      <c r="D3914" s="3">
        <v>41</v>
      </c>
      <c r="E3914" s="3">
        <v>41</v>
      </c>
      <c r="F3914" s="3">
        <v>1</v>
      </c>
      <c r="G3914" s="3">
        <v>41.45</v>
      </c>
    </row>
    <row r="3915" spans="1:7" x14ac:dyDescent="0.3">
      <c r="A3915" s="6">
        <v>43501</v>
      </c>
      <c r="B3915" s="3">
        <v>41.5</v>
      </c>
      <c r="C3915" s="3">
        <v>41.95</v>
      </c>
      <c r="D3915" s="3">
        <v>41.4</v>
      </c>
      <c r="E3915" s="3">
        <v>41.45</v>
      </c>
      <c r="F3915" s="3">
        <v>21</v>
      </c>
      <c r="G3915" s="3">
        <v>41.45</v>
      </c>
    </row>
    <row r="3916" spans="1:7" x14ac:dyDescent="0.3">
      <c r="A3916" s="6">
        <v>43502</v>
      </c>
      <c r="B3916" s="3">
        <v>41.75</v>
      </c>
      <c r="C3916" s="3">
        <v>42</v>
      </c>
      <c r="D3916" s="3">
        <v>41.75</v>
      </c>
      <c r="E3916" s="3">
        <v>42</v>
      </c>
      <c r="F3916" s="3">
        <v>19</v>
      </c>
      <c r="G3916" s="3">
        <v>42</v>
      </c>
    </row>
    <row r="3917" spans="1:7" x14ac:dyDescent="0.3">
      <c r="A3917" s="6">
        <v>43503</v>
      </c>
      <c r="B3917" s="3">
        <v>42.75</v>
      </c>
      <c r="C3917" s="3">
        <v>42.75</v>
      </c>
      <c r="D3917" s="3">
        <v>42.35</v>
      </c>
      <c r="E3917" s="3">
        <v>42.35</v>
      </c>
      <c r="F3917" s="3">
        <v>20</v>
      </c>
      <c r="G3917" s="3">
        <v>42.4</v>
      </c>
    </row>
    <row r="3918" spans="1:7" x14ac:dyDescent="0.3">
      <c r="A3918" s="6">
        <v>43504</v>
      </c>
      <c r="B3918" s="3">
        <v>41.5</v>
      </c>
      <c r="C3918" s="3">
        <v>41.6</v>
      </c>
      <c r="D3918" s="3">
        <v>41.2</v>
      </c>
      <c r="E3918" s="3">
        <v>41.45</v>
      </c>
      <c r="F3918" s="3">
        <v>65</v>
      </c>
      <c r="G3918" s="3">
        <v>41.51</v>
      </c>
    </row>
    <row r="3919" spans="1:7" x14ac:dyDescent="0.3">
      <c r="A3919" s="6">
        <v>43507</v>
      </c>
      <c r="B3919" s="3">
        <v>40.35</v>
      </c>
      <c r="C3919" s="3">
        <v>40.35</v>
      </c>
      <c r="D3919" s="3">
        <v>38.82</v>
      </c>
      <c r="E3919" s="3">
        <v>38.82</v>
      </c>
      <c r="F3919" s="3">
        <v>51</v>
      </c>
      <c r="G3919" s="3">
        <v>38.82</v>
      </c>
    </row>
    <row r="3920" spans="1:7" x14ac:dyDescent="0.3">
      <c r="A3920" s="6">
        <v>43508</v>
      </c>
      <c r="B3920" s="3">
        <v>38.5</v>
      </c>
      <c r="C3920" s="3">
        <v>38.5</v>
      </c>
      <c r="D3920" s="3">
        <v>37.9</v>
      </c>
      <c r="E3920" s="3">
        <v>37.9</v>
      </c>
      <c r="F3920" s="3">
        <v>13</v>
      </c>
      <c r="G3920" s="3">
        <v>38.229999999999997</v>
      </c>
    </row>
    <row r="3921" spans="1:7" x14ac:dyDescent="0.3">
      <c r="A3921" s="6">
        <v>43509</v>
      </c>
      <c r="B3921" s="3">
        <v>37.049999999999997</v>
      </c>
      <c r="C3921" s="3">
        <v>37.25</v>
      </c>
      <c r="D3921" s="3">
        <v>37</v>
      </c>
      <c r="E3921" s="3">
        <v>37.049999999999997</v>
      </c>
      <c r="F3921" s="3">
        <v>38</v>
      </c>
      <c r="G3921" s="3">
        <v>37.049999999999997</v>
      </c>
    </row>
    <row r="3922" spans="1:7" x14ac:dyDescent="0.3">
      <c r="A3922" s="6">
        <v>43510</v>
      </c>
      <c r="B3922" s="3">
        <v>36.799999999999997</v>
      </c>
      <c r="C3922" s="3">
        <v>36.799999999999997</v>
      </c>
      <c r="D3922" s="3">
        <v>35.450000000000003</v>
      </c>
      <c r="E3922" s="3">
        <v>36.4</v>
      </c>
      <c r="F3922" s="3">
        <v>70</v>
      </c>
      <c r="G3922" s="3">
        <v>36.5</v>
      </c>
    </row>
    <row r="3923" spans="1:7" x14ac:dyDescent="0.3">
      <c r="A3923" s="6">
        <v>43511</v>
      </c>
      <c r="B3923" s="3">
        <v>35.75</v>
      </c>
      <c r="C3923" s="3">
        <v>36.29</v>
      </c>
      <c r="D3923" s="3">
        <v>35.65</v>
      </c>
      <c r="E3923" s="3">
        <v>35.950000000000003</v>
      </c>
      <c r="F3923" s="3">
        <v>52</v>
      </c>
      <c r="G3923" s="3">
        <v>36.130000000000003</v>
      </c>
    </row>
    <row r="3924" spans="1:7" x14ac:dyDescent="0.3">
      <c r="A3924" s="6">
        <v>43514</v>
      </c>
      <c r="B3924" s="3">
        <v>35.549999999999997</v>
      </c>
      <c r="C3924" s="3">
        <v>35.549999999999997</v>
      </c>
      <c r="D3924" s="3">
        <v>35.299999999999997</v>
      </c>
      <c r="E3924" s="3">
        <v>35.369999999999997</v>
      </c>
      <c r="F3924" s="3">
        <v>13</v>
      </c>
      <c r="G3924" s="3">
        <v>35.299999999999997</v>
      </c>
    </row>
    <row r="3925" spans="1:7" x14ac:dyDescent="0.3">
      <c r="A3925" s="6">
        <v>43515</v>
      </c>
      <c r="B3925" s="3">
        <v>36.5</v>
      </c>
      <c r="C3925" s="3">
        <v>36.6</v>
      </c>
      <c r="D3925" s="3">
        <v>36.1</v>
      </c>
      <c r="E3925" s="3">
        <v>36.200000000000003</v>
      </c>
      <c r="F3925" s="3">
        <v>32</v>
      </c>
      <c r="G3925" s="3">
        <v>36.200000000000003</v>
      </c>
    </row>
    <row r="3926" spans="1:7" x14ac:dyDescent="0.3">
      <c r="A3926" s="6">
        <v>43516</v>
      </c>
      <c r="B3926" s="3">
        <v>36.5</v>
      </c>
      <c r="C3926" s="3">
        <v>36.9</v>
      </c>
      <c r="D3926" s="3">
        <v>36.5</v>
      </c>
      <c r="E3926" s="3">
        <v>36.85</v>
      </c>
      <c r="F3926" s="3">
        <v>21</v>
      </c>
      <c r="G3926" s="3">
        <v>36.85</v>
      </c>
    </row>
    <row r="3927" spans="1:7" x14ac:dyDescent="0.3">
      <c r="A3927" s="6">
        <v>43517</v>
      </c>
      <c r="B3927" s="3">
        <v>36</v>
      </c>
      <c r="C3927" s="3">
        <v>36</v>
      </c>
      <c r="D3927" s="3">
        <v>35.4</v>
      </c>
      <c r="E3927" s="3">
        <v>35.5</v>
      </c>
      <c r="F3927" s="3">
        <v>34</v>
      </c>
      <c r="G3927" s="3">
        <v>35.5</v>
      </c>
    </row>
    <row r="3928" spans="1:7" x14ac:dyDescent="0.3">
      <c r="A3928" s="6">
        <v>43518</v>
      </c>
      <c r="B3928" s="3">
        <v>34.9</v>
      </c>
      <c r="C3928" s="3">
        <v>35.25</v>
      </c>
      <c r="D3928" s="3">
        <v>34.9</v>
      </c>
      <c r="E3928" s="3">
        <v>34.99</v>
      </c>
      <c r="F3928" s="3">
        <v>45</v>
      </c>
      <c r="G3928" s="3">
        <v>35.15</v>
      </c>
    </row>
    <row r="3929" spans="1:7" x14ac:dyDescent="0.3">
      <c r="A3929" s="6">
        <v>43521</v>
      </c>
      <c r="B3929" s="3">
        <v>34.4</v>
      </c>
      <c r="C3929" s="3">
        <v>35.4</v>
      </c>
      <c r="D3929" s="3">
        <v>34.35</v>
      </c>
      <c r="E3929" s="3">
        <v>35.35</v>
      </c>
      <c r="F3929" s="3">
        <v>110</v>
      </c>
      <c r="G3929" s="3">
        <v>35.4</v>
      </c>
    </row>
    <row r="3930" spans="1:7" x14ac:dyDescent="0.3">
      <c r="A3930" s="6">
        <v>43522</v>
      </c>
      <c r="B3930" s="3">
        <v>36.200000000000003</v>
      </c>
      <c r="C3930" s="3">
        <v>36.200000000000003</v>
      </c>
      <c r="D3930" s="3">
        <v>35.9</v>
      </c>
      <c r="E3930" s="3">
        <v>36</v>
      </c>
      <c r="F3930" s="3">
        <v>10</v>
      </c>
      <c r="G3930" s="3">
        <v>36</v>
      </c>
    </row>
    <row r="3931" spans="1:7" x14ac:dyDescent="0.3">
      <c r="A3931" s="6">
        <v>43523</v>
      </c>
      <c r="B3931" s="3">
        <v>37.4</v>
      </c>
      <c r="C3931" s="3">
        <v>37.700000000000003</v>
      </c>
      <c r="D3931" s="3">
        <v>37.4</v>
      </c>
      <c r="E3931" s="3">
        <v>37.65</v>
      </c>
      <c r="F3931" s="3">
        <v>50</v>
      </c>
      <c r="G3931" s="3">
        <v>37.6</v>
      </c>
    </row>
    <row r="3932" spans="1:7" x14ac:dyDescent="0.3">
      <c r="A3932" s="6">
        <v>43524</v>
      </c>
      <c r="B3932" s="3">
        <v>38.299999999999997</v>
      </c>
      <c r="C3932" s="3">
        <v>39.1</v>
      </c>
      <c r="D3932" s="3">
        <v>38.299999999999997</v>
      </c>
      <c r="E3932" s="3">
        <v>39.049999999999997</v>
      </c>
      <c r="F3932" s="3">
        <v>72</v>
      </c>
      <c r="G3932" s="3">
        <v>39.049999999999997</v>
      </c>
    </row>
    <row r="3933" spans="1:7" x14ac:dyDescent="0.3">
      <c r="A3933" s="6">
        <v>43525</v>
      </c>
      <c r="B3933" s="3">
        <v>37.450000000000003</v>
      </c>
      <c r="C3933" s="3">
        <v>37.450000000000003</v>
      </c>
      <c r="D3933" s="3">
        <v>37.299999999999997</v>
      </c>
      <c r="E3933" s="3">
        <v>37.299999999999997</v>
      </c>
      <c r="F3933" s="3">
        <v>6</v>
      </c>
      <c r="G3933" s="3">
        <v>37.299999999999997</v>
      </c>
    </row>
    <row r="3934" spans="1:7" x14ac:dyDescent="0.3">
      <c r="A3934" s="6">
        <v>43528</v>
      </c>
      <c r="B3934" s="3">
        <v>37.25</v>
      </c>
      <c r="C3934" s="3">
        <v>38.35</v>
      </c>
      <c r="D3934" s="3">
        <v>37.25</v>
      </c>
      <c r="E3934" s="3">
        <v>38.35</v>
      </c>
      <c r="F3934" s="3">
        <v>9</v>
      </c>
      <c r="G3934" s="3">
        <v>38.5</v>
      </c>
    </row>
    <row r="3935" spans="1:7" x14ac:dyDescent="0.3">
      <c r="A3935" s="6">
        <v>43529</v>
      </c>
      <c r="B3935" s="3">
        <v>38.5</v>
      </c>
      <c r="C3935" s="3">
        <v>38.700000000000003</v>
      </c>
      <c r="D3935" s="3">
        <v>38.5</v>
      </c>
      <c r="E3935" s="3">
        <v>38.700000000000003</v>
      </c>
      <c r="F3935" s="3">
        <v>6</v>
      </c>
      <c r="G3935" s="3">
        <v>38.700000000000003</v>
      </c>
    </row>
    <row r="3936" spans="1:7" x14ac:dyDescent="0.3">
      <c r="A3936" s="6">
        <v>43530</v>
      </c>
      <c r="B3936" s="3">
        <v>38.299999999999997</v>
      </c>
      <c r="C3936" s="3">
        <v>38.299999999999997</v>
      </c>
      <c r="D3936" s="3">
        <v>38.200000000000003</v>
      </c>
      <c r="E3936" s="3">
        <v>38.200000000000003</v>
      </c>
      <c r="F3936" s="3">
        <v>14</v>
      </c>
      <c r="G3936" s="3">
        <v>38.200000000000003</v>
      </c>
    </row>
    <row r="3937" spans="1:7" x14ac:dyDescent="0.3">
      <c r="A3937" s="6">
        <v>43531</v>
      </c>
      <c r="B3937" s="3">
        <v>37.799999999999997</v>
      </c>
      <c r="C3937" s="3">
        <v>39.200000000000003</v>
      </c>
      <c r="D3937" s="3">
        <v>37.799999999999997</v>
      </c>
      <c r="E3937" s="3">
        <v>39.1</v>
      </c>
      <c r="F3937" s="3">
        <v>64</v>
      </c>
      <c r="G3937" s="3">
        <v>39.1</v>
      </c>
    </row>
    <row r="3938" spans="1:7" x14ac:dyDescent="0.3">
      <c r="A3938" s="6">
        <v>43532</v>
      </c>
      <c r="B3938" s="3">
        <v>39.35</v>
      </c>
      <c r="C3938" s="3">
        <v>39.35</v>
      </c>
      <c r="D3938" s="3">
        <v>39.35</v>
      </c>
      <c r="E3938" s="3">
        <v>39.35</v>
      </c>
      <c r="F3938" s="3">
        <v>6</v>
      </c>
      <c r="G3938" s="3">
        <v>39.35</v>
      </c>
    </row>
    <row r="3939" spans="1:7" x14ac:dyDescent="0.3">
      <c r="A3939" s="6">
        <v>43535</v>
      </c>
      <c r="B3939" s="3">
        <v>38.35</v>
      </c>
      <c r="C3939" s="3">
        <v>38.35</v>
      </c>
      <c r="D3939" s="3">
        <v>38.35</v>
      </c>
      <c r="E3939" s="3">
        <v>38.35</v>
      </c>
      <c r="F3939" s="3">
        <v>1</v>
      </c>
      <c r="G3939" s="3">
        <v>37.950000000000003</v>
      </c>
    </row>
    <row r="3940" spans="1:7" x14ac:dyDescent="0.3">
      <c r="A3940" s="6">
        <v>43536</v>
      </c>
      <c r="B3940" s="3">
        <v>37.049999999999997</v>
      </c>
      <c r="C3940" s="3">
        <v>37.049999999999997</v>
      </c>
      <c r="D3940" s="3">
        <v>37.049999999999997</v>
      </c>
      <c r="E3940" s="3">
        <v>37.049999999999997</v>
      </c>
      <c r="F3940" s="3">
        <v>0</v>
      </c>
      <c r="G3940" s="3">
        <v>37.049999999999997</v>
      </c>
    </row>
    <row r="3941" spans="1:7" x14ac:dyDescent="0.3">
      <c r="A3941" s="6">
        <v>43537</v>
      </c>
      <c r="B3941" s="3">
        <v>36.35</v>
      </c>
      <c r="C3941" s="3">
        <v>36.35</v>
      </c>
      <c r="D3941" s="3">
        <v>35.65</v>
      </c>
      <c r="E3941" s="3">
        <v>35.65</v>
      </c>
      <c r="F3941" s="3">
        <v>17</v>
      </c>
      <c r="G3941" s="3">
        <v>35.65</v>
      </c>
    </row>
    <row r="3942" spans="1:7" x14ac:dyDescent="0.3">
      <c r="A3942" s="6">
        <v>43538</v>
      </c>
      <c r="B3942" s="3">
        <v>35.450000000000003</v>
      </c>
      <c r="C3942" s="3">
        <v>35.450000000000003</v>
      </c>
      <c r="D3942" s="3">
        <v>35.450000000000003</v>
      </c>
      <c r="E3942" s="3">
        <v>35.450000000000003</v>
      </c>
      <c r="F3942" s="3">
        <v>1</v>
      </c>
      <c r="G3942" s="3">
        <v>35.65</v>
      </c>
    </row>
    <row r="3943" spans="1:7" x14ac:dyDescent="0.3">
      <c r="A3943" s="6">
        <v>43539</v>
      </c>
      <c r="B3943" s="3">
        <v>35.799999999999997</v>
      </c>
      <c r="C3943" s="3">
        <v>35.799999999999997</v>
      </c>
      <c r="D3943" s="3">
        <v>35.450000000000003</v>
      </c>
      <c r="E3943" s="3">
        <v>35.450000000000003</v>
      </c>
      <c r="F3943" s="3">
        <v>26</v>
      </c>
      <c r="G3943" s="3">
        <v>35.200000000000003</v>
      </c>
    </row>
    <row r="3944" spans="1:7" x14ac:dyDescent="0.3">
      <c r="A3944" s="6">
        <v>43542</v>
      </c>
      <c r="B3944" s="3">
        <v>34</v>
      </c>
      <c r="C3944" s="3">
        <v>34</v>
      </c>
      <c r="D3944" s="3">
        <v>34</v>
      </c>
      <c r="E3944" s="3">
        <v>34</v>
      </c>
      <c r="F3944" s="3">
        <v>5</v>
      </c>
      <c r="G3944" s="3">
        <v>33.58</v>
      </c>
    </row>
    <row r="3945" spans="1:7" x14ac:dyDescent="0.3">
      <c r="A3945" s="6">
        <v>43543</v>
      </c>
      <c r="B3945" s="3">
        <v>34.450000000000003</v>
      </c>
      <c r="C3945" s="3">
        <v>34.450000000000003</v>
      </c>
      <c r="D3945" s="3">
        <v>34.450000000000003</v>
      </c>
      <c r="E3945" s="3">
        <v>34.450000000000003</v>
      </c>
      <c r="F3945" s="3">
        <v>10</v>
      </c>
      <c r="G3945" s="3">
        <v>34.049999999999997</v>
      </c>
    </row>
    <row r="3946" spans="1:7" x14ac:dyDescent="0.3">
      <c r="A3946" s="6">
        <v>43544</v>
      </c>
      <c r="B3946" s="3">
        <v>33.200000000000003</v>
      </c>
      <c r="C3946" s="3">
        <v>33.200000000000003</v>
      </c>
      <c r="D3946" s="3">
        <v>32.799999999999997</v>
      </c>
      <c r="E3946" s="3">
        <v>33.1</v>
      </c>
      <c r="F3946" s="3">
        <v>24</v>
      </c>
      <c r="G3946" s="3">
        <v>33.35</v>
      </c>
    </row>
    <row r="3947" spans="1:7" x14ac:dyDescent="0.3">
      <c r="A3947" s="6">
        <v>43545</v>
      </c>
      <c r="B3947" s="3">
        <v>31.75</v>
      </c>
      <c r="C3947" s="3">
        <v>32.200000000000003</v>
      </c>
      <c r="D3947" s="3">
        <v>31.75</v>
      </c>
      <c r="E3947" s="3">
        <v>31.8</v>
      </c>
      <c r="F3947" s="3">
        <v>29</v>
      </c>
      <c r="G3947" s="3">
        <v>31.8</v>
      </c>
    </row>
    <row r="3948" spans="1:7" x14ac:dyDescent="0.3">
      <c r="A3948" s="6">
        <v>43546</v>
      </c>
      <c r="B3948" s="3">
        <v>32</v>
      </c>
      <c r="C3948" s="3">
        <v>32.299999999999997</v>
      </c>
      <c r="D3948" s="3">
        <v>32</v>
      </c>
      <c r="E3948" s="3">
        <v>32.299999999999997</v>
      </c>
      <c r="F3948" s="3">
        <v>34</v>
      </c>
      <c r="G3948" s="3">
        <v>32.049999999999997</v>
      </c>
    </row>
    <row r="3949" spans="1:7" x14ac:dyDescent="0.3">
      <c r="A3949" s="6">
        <v>43549</v>
      </c>
      <c r="B3949" s="3">
        <v>32.35</v>
      </c>
      <c r="C3949" s="3">
        <v>32.549999999999997</v>
      </c>
      <c r="D3949" s="3">
        <v>32.35</v>
      </c>
      <c r="E3949" s="3">
        <v>32.450000000000003</v>
      </c>
      <c r="F3949" s="3">
        <v>15</v>
      </c>
      <c r="G3949" s="3">
        <v>32.130000000000003</v>
      </c>
    </row>
    <row r="3950" spans="1:7" x14ac:dyDescent="0.3">
      <c r="A3950" s="6">
        <v>43550</v>
      </c>
      <c r="B3950" s="3">
        <v>33.08</v>
      </c>
      <c r="C3950" s="3">
        <v>33.08</v>
      </c>
      <c r="D3950" s="3">
        <v>33.08</v>
      </c>
      <c r="E3950" s="3">
        <v>33.08</v>
      </c>
      <c r="F3950" s="3">
        <v>0</v>
      </c>
      <c r="G3950" s="3">
        <v>33.08</v>
      </c>
    </row>
    <row r="3951" spans="1:7" x14ac:dyDescent="0.3">
      <c r="A3951" s="6">
        <v>43551</v>
      </c>
      <c r="B3951" s="3">
        <v>34</v>
      </c>
      <c r="C3951" s="3">
        <v>34</v>
      </c>
      <c r="D3951" s="3">
        <v>34</v>
      </c>
      <c r="E3951" s="3">
        <v>34</v>
      </c>
      <c r="F3951" s="3">
        <v>5</v>
      </c>
      <c r="G3951" s="3">
        <v>34</v>
      </c>
    </row>
    <row r="3952" spans="1:7" x14ac:dyDescent="0.3">
      <c r="A3952" s="6">
        <v>43552</v>
      </c>
      <c r="B3952" s="3">
        <v>34</v>
      </c>
      <c r="C3952" s="3">
        <v>34.049999999999997</v>
      </c>
      <c r="D3952" s="3">
        <v>34</v>
      </c>
      <c r="E3952" s="3">
        <v>34.049999999999997</v>
      </c>
      <c r="F3952" s="3">
        <v>10</v>
      </c>
      <c r="G3952" s="3">
        <v>34.049999999999997</v>
      </c>
    </row>
    <row r="3953" spans="1:7" x14ac:dyDescent="0.3">
      <c r="A3953" s="6">
        <v>43553</v>
      </c>
      <c r="B3953" s="3">
        <v>34.35</v>
      </c>
      <c r="C3953" s="3">
        <v>34.35</v>
      </c>
      <c r="D3953" s="3">
        <v>34.35</v>
      </c>
      <c r="E3953" s="3">
        <v>34.35</v>
      </c>
      <c r="F3953" s="3">
        <v>0</v>
      </c>
      <c r="G3953" s="3">
        <v>34.35</v>
      </c>
    </row>
    <row r="3954" spans="1:7" x14ac:dyDescent="0.3">
      <c r="A3954" s="6">
        <v>43556</v>
      </c>
      <c r="B3954" s="3">
        <v>36.75</v>
      </c>
      <c r="C3954" s="3">
        <v>36.75</v>
      </c>
      <c r="D3954" s="3">
        <v>36.75</v>
      </c>
      <c r="E3954" s="3">
        <v>36.75</v>
      </c>
      <c r="F3954" s="3">
        <v>0</v>
      </c>
      <c r="G3954" s="3">
        <v>36.75</v>
      </c>
    </row>
    <row r="3955" spans="1:7" x14ac:dyDescent="0.3">
      <c r="A3955" s="6">
        <v>43557</v>
      </c>
      <c r="B3955" s="3">
        <v>36.5</v>
      </c>
      <c r="C3955" s="3">
        <v>36.5</v>
      </c>
      <c r="D3955" s="3">
        <v>36.5</v>
      </c>
      <c r="E3955" s="3">
        <v>36.5</v>
      </c>
      <c r="F3955" s="3">
        <v>1</v>
      </c>
      <c r="G3955" s="3">
        <v>36.5</v>
      </c>
    </row>
    <row r="3956" spans="1:7" x14ac:dyDescent="0.3">
      <c r="A3956" s="6">
        <v>43558</v>
      </c>
      <c r="B3956" s="3">
        <v>37.1</v>
      </c>
      <c r="C3956" s="3">
        <v>37.35</v>
      </c>
      <c r="D3956" s="3">
        <v>36.85</v>
      </c>
      <c r="E3956" s="3">
        <v>36.950000000000003</v>
      </c>
      <c r="F3956" s="3">
        <v>27</v>
      </c>
      <c r="G3956" s="3">
        <v>36.950000000000003</v>
      </c>
    </row>
    <row r="3957" spans="1:7" x14ac:dyDescent="0.3">
      <c r="A3957" s="6">
        <v>43559</v>
      </c>
      <c r="B3957" s="3">
        <v>37.299999999999997</v>
      </c>
      <c r="C3957" s="3">
        <v>37.299999999999997</v>
      </c>
      <c r="D3957" s="3">
        <v>37.299999999999997</v>
      </c>
      <c r="E3957" s="3">
        <v>37.299999999999997</v>
      </c>
      <c r="F3957" s="3">
        <v>0</v>
      </c>
      <c r="G3957" s="3">
        <v>37.299999999999997</v>
      </c>
    </row>
    <row r="3958" spans="1:7" x14ac:dyDescent="0.3">
      <c r="A3958" s="6">
        <v>43560</v>
      </c>
      <c r="B3958" s="3">
        <v>39.799999999999997</v>
      </c>
      <c r="C3958" s="3">
        <v>39.799999999999997</v>
      </c>
      <c r="D3958" s="3">
        <v>39.799999999999997</v>
      </c>
      <c r="E3958" s="3">
        <v>39.799999999999997</v>
      </c>
      <c r="F3958" s="3">
        <v>0</v>
      </c>
      <c r="G3958" s="3">
        <v>39.799999999999997</v>
      </c>
    </row>
    <row r="3959" spans="1:7" x14ac:dyDescent="0.3">
      <c r="A3959" s="6">
        <v>43563</v>
      </c>
      <c r="B3959" s="3">
        <v>39.799999999999997</v>
      </c>
      <c r="C3959" s="3">
        <v>42.2</v>
      </c>
      <c r="D3959" s="3">
        <v>39.799999999999997</v>
      </c>
      <c r="E3959" s="3">
        <v>42.2</v>
      </c>
      <c r="F3959" s="3">
        <v>26</v>
      </c>
      <c r="G3959" s="3">
        <v>41.9</v>
      </c>
    </row>
    <row r="3960" spans="1:7" x14ac:dyDescent="0.3">
      <c r="A3960" s="6">
        <v>43564</v>
      </c>
      <c r="B3960" s="3">
        <v>42.2</v>
      </c>
      <c r="C3960" s="3">
        <v>42.45</v>
      </c>
      <c r="D3960" s="3">
        <v>41.95</v>
      </c>
      <c r="E3960" s="3">
        <v>41.95</v>
      </c>
      <c r="F3960" s="3">
        <v>23</v>
      </c>
      <c r="G3960" s="3">
        <v>41.95</v>
      </c>
    </row>
    <row r="3961" spans="1:7" x14ac:dyDescent="0.3">
      <c r="A3961" s="6">
        <v>43565</v>
      </c>
      <c r="B3961" s="3">
        <v>44</v>
      </c>
      <c r="C3961" s="3">
        <v>44</v>
      </c>
      <c r="D3961" s="3">
        <v>43.1</v>
      </c>
      <c r="E3961" s="3">
        <v>43.1</v>
      </c>
      <c r="F3961" s="3">
        <v>14</v>
      </c>
      <c r="G3961" s="3">
        <v>43.45</v>
      </c>
    </row>
    <row r="3962" spans="1:7" x14ac:dyDescent="0.3">
      <c r="A3962" s="6">
        <v>43566</v>
      </c>
      <c r="B3962" s="3">
        <v>42.1</v>
      </c>
      <c r="C3962" s="3">
        <v>42.1</v>
      </c>
      <c r="D3962" s="3">
        <v>42.1</v>
      </c>
      <c r="E3962" s="3">
        <v>42.1</v>
      </c>
      <c r="F3962" s="3">
        <v>10</v>
      </c>
      <c r="G3962" s="3">
        <v>42.38</v>
      </c>
    </row>
    <row r="3963" spans="1:7" x14ac:dyDescent="0.3">
      <c r="A3963" s="6">
        <v>43567</v>
      </c>
      <c r="B3963" s="3">
        <v>42.35</v>
      </c>
      <c r="C3963" s="3">
        <v>42.35</v>
      </c>
      <c r="D3963" s="3">
        <v>42.2</v>
      </c>
      <c r="E3963" s="3">
        <v>42.2</v>
      </c>
      <c r="F3963" s="3">
        <v>12</v>
      </c>
      <c r="G3963" s="3">
        <v>42.2</v>
      </c>
    </row>
    <row r="3964" spans="1:7" x14ac:dyDescent="0.3">
      <c r="A3964" s="6">
        <v>43570</v>
      </c>
      <c r="B3964" s="3">
        <v>42.58</v>
      </c>
      <c r="C3964" s="3">
        <v>42.58</v>
      </c>
      <c r="D3964" s="3">
        <v>42.58</v>
      </c>
      <c r="E3964" s="3">
        <v>42.58</v>
      </c>
      <c r="F3964" s="3">
        <v>0</v>
      </c>
      <c r="G3964" s="3">
        <v>42.58</v>
      </c>
    </row>
    <row r="3965" spans="1:7" x14ac:dyDescent="0.3">
      <c r="A3965" s="6">
        <v>43571</v>
      </c>
      <c r="B3965" s="3">
        <v>42.4</v>
      </c>
      <c r="C3965" s="3">
        <v>42.4</v>
      </c>
      <c r="D3965" s="3">
        <v>42.4</v>
      </c>
      <c r="E3965" s="3">
        <v>42.4</v>
      </c>
      <c r="F3965" s="3">
        <v>0</v>
      </c>
      <c r="G3965" s="3">
        <v>42.4</v>
      </c>
    </row>
    <row r="3966" spans="1:7" x14ac:dyDescent="0.3">
      <c r="A3966" s="6">
        <v>43572</v>
      </c>
      <c r="B3966" s="3">
        <v>43.48</v>
      </c>
      <c r="C3966" s="3">
        <v>43.48</v>
      </c>
      <c r="D3966" s="3">
        <v>43.48</v>
      </c>
      <c r="E3966" s="3">
        <v>43.48</v>
      </c>
      <c r="F3966" s="3">
        <v>0</v>
      </c>
      <c r="G3966" s="3">
        <v>43.48</v>
      </c>
    </row>
    <row r="3967" spans="1:7" x14ac:dyDescent="0.3">
      <c r="A3967" s="6">
        <v>43578</v>
      </c>
      <c r="B3967" s="3">
        <v>42.45</v>
      </c>
      <c r="C3967" s="3">
        <v>42.55</v>
      </c>
      <c r="D3967" s="3">
        <v>42.45</v>
      </c>
      <c r="E3967" s="3">
        <v>42.55</v>
      </c>
      <c r="F3967" s="3">
        <v>7</v>
      </c>
      <c r="G3967" s="3">
        <v>42.55</v>
      </c>
    </row>
    <row r="3968" spans="1:7" x14ac:dyDescent="0.3">
      <c r="A3968" s="6">
        <v>43579</v>
      </c>
      <c r="B3968" s="3">
        <v>43</v>
      </c>
      <c r="C3968" s="3">
        <v>43</v>
      </c>
      <c r="D3968" s="3">
        <v>43</v>
      </c>
      <c r="E3968" s="3">
        <v>43</v>
      </c>
      <c r="F3968" s="3">
        <v>2</v>
      </c>
      <c r="G3968" s="3">
        <v>43</v>
      </c>
    </row>
    <row r="3969" spans="1:7" x14ac:dyDescent="0.3">
      <c r="A3969" s="6">
        <v>43580</v>
      </c>
      <c r="B3969" s="3">
        <v>42.65</v>
      </c>
      <c r="C3969" s="3">
        <v>42.65</v>
      </c>
      <c r="D3969" s="3">
        <v>42.65</v>
      </c>
      <c r="E3969" s="3">
        <v>42.65</v>
      </c>
      <c r="F3969" s="3">
        <v>0</v>
      </c>
      <c r="G3969" s="3">
        <v>42.65</v>
      </c>
    </row>
    <row r="3970" spans="1:7" x14ac:dyDescent="0.3">
      <c r="A3970" s="6">
        <v>43581</v>
      </c>
      <c r="B3970" s="3">
        <v>42.25</v>
      </c>
      <c r="C3970" s="3">
        <v>42.25</v>
      </c>
      <c r="D3970" s="3">
        <v>41.45</v>
      </c>
      <c r="E3970" s="3">
        <v>41.45</v>
      </c>
      <c r="F3970" s="3">
        <v>13</v>
      </c>
      <c r="G3970" s="3">
        <v>41.05</v>
      </c>
    </row>
    <row r="3971" spans="1:7" x14ac:dyDescent="0.3">
      <c r="A3971" s="6">
        <v>43584</v>
      </c>
      <c r="B3971" s="3">
        <v>41.6</v>
      </c>
      <c r="C3971" s="3">
        <v>41.6</v>
      </c>
      <c r="D3971" s="3">
        <v>41.6</v>
      </c>
      <c r="E3971" s="3">
        <v>41.6</v>
      </c>
      <c r="F3971" s="3">
        <v>1</v>
      </c>
      <c r="G3971" s="3">
        <v>41.6</v>
      </c>
    </row>
    <row r="3972" spans="1:7" x14ac:dyDescent="0.3">
      <c r="A3972" s="6">
        <v>43585</v>
      </c>
      <c r="B3972" s="3">
        <v>41.7</v>
      </c>
      <c r="C3972" s="3">
        <v>42.2</v>
      </c>
      <c r="D3972" s="3">
        <v>41.7</v>
      </c>
      <c r="E3972" s="3">
        <v>42.2</v>
      </c>
      <c r="F3972" s="3">
        <v>41</v>
      </c>
      <c r="G3972" s="3">
        <v>42.2</v>
      </c>
    </row>
    <row r="3973" spans="1:7" x14ac:dyDescent="0.3">
      <c r="A3973" s="6">
        <v>43587</v>
      </c>
      <c r="B3973" s="3">
        <v>42.2</v>
      </c>
      <c r="C3973" s="3">
        <v>42.2</v>
      </c>
      <c r="D3973" s="3">
        <v>42.2</v>
      </c>
      <c r="E3973" s="3">
        <v>42.2</v>
      </c>
      <c r="F3973" s="3">
        <v>0</v>
      </c>
      <c r="G3973" s="3">
        <v>42.2</v>
      </c>
    </row>
    <row r="3974" spans="1:7" x14ac:dyDescent="0.3">
      <c r="A3974" s="6">
        <v>43588</v>
      </c>
      <c r="B3974" s="3">
        <v>42.35</v>
      </c>
      <c r="C3974" s="3">
        <v>42.35</v>
      </c>
      <c r="D3974" s="3">
        <v>42.35</v>
      </c>
      <c r="E3974" s="3">
        <v>42.35</v>
      </c>
      <c r="F3974" s="3">
        <v>1</v>
      </c>
      <c r="G3974" s="3">
        <v>42.78</v>
      </c>
    </row>
    <row r="3975" spans="1:7" x14ac:dyDescent="0.3">
      <c r="A3975" s="6">
        <v>43591</v>
      </c>
      <c r="B3975" s="3">
        <v>43.33</v>
      </c>
      <c r="C3975" s="3">
        <v>43.33</v>
      </c>
      <c r="D3975" s="3">
        <v>43.33</v>
      </c>
      <c r="E3975" s="3">
        <v>43.33</v>
      </c>
      <c r="F3975" s="3">
        <v>0</v>
      </c>
      <c r="G3975" s="3">
        <v>43.33</v>
      </c>
    </row>
    <row r="3976" spans="1:7" x14ac:dyDescent="0.3">
      <c r="A3976" s="6">
        <v>43592</v>
      </c>
      <c r="B3976" s="3">
        <v>43.5</v>
      </c>
      <c r="C3976" s="3">
        <v>43.5</v>
      </c>
      <c r="D3976" s="3">
        <v>43.5</v>
      </c>
      <c r="E3976" s="3">
        <v>43.5</v>
      </c>
      <c r="F3976" s="3">
        <v>3</v>
      </c>
      <c r="G3976" s="3">
        <v>43.5</v>
      </c>
    </row>
    <row r="3977" spans="1:7" x14ac:dyDescent="0.3">
      <c r="A3977" s="6">
        <v>43593</v>
      </c>
      <c r="B3977" s="3">
        <v>44.1</v>
      </c>
      <c r="C3977" s="3">
        <v>44.1</v>
      </c>
      <c r="D3977" s="3">
        <v>44.1</v>
      </c>
      <c r="E3977" s="3">
        <v>44.1</v>
      </c>
      <c r="F3977" s="3">
        <v>0</v>
      </c>
      <c r="G3977" s="3">
        <v>44.1</v>
      </c>
    </row>
    <row r="3978" spans="1:7" x14ac:dyDescent="0.3">
      <c r="A3978" s="6">
        <v>43594</v>
      </c>
      <c r="B3978" s="3">
        <v>44.2</v>
      </c>
      <c r="C3978" s="3">
        <v>44.25</v>
      </c>
      <c r="D3978" s="3">
        <v>43.9</v>
      </c>
      <c r="E3978" s="3">
        <v>44</v>
      </c>
      <c r="F3978" s="3">
        <v>34</v>
      </c>
      <c r="G3978" s="3">
        <v>44.1</v>
      </c>
    </row>
    <row r="3979" spans="1:7" x14ac:dyDescent="0.3">
      <c r="A3979" s="6">
        <v>43595</v>
      </c>
      <c r="B3979" s="3">
        <v>43.6</v>
      </c>
      <c r="C3979" s="3">
        <v>43.6</v>
      </c>
      <c r="D3979" s="3">
        <v>43.6</v>
      </c>
      <c r="E3979" s="3">
        <v>43.6</v>
      </c>
      <c r="F3979" s="3">
        <v>5</v>
      </c>
      <c r="G3979" s="3">
        <v>43.45</v>
      </c>
    </row>
    <row r="3980" spans="1:7" x14ac:dyDescent="0.3">
      <c r="A3980" s="6">
        <v>43598</v>
      </c>
      <c r="B3980" s="3">
        <v>43.35</v>
      </c>
      <c r="C3980" s="3">
        <v>43.35</v>
      </c>
      <c r="D3980" s="3">
        <v>43.35</v>
      </c>
      <c r="E3980" s="3">
        <v>43.35</v>
      </c>
      <c r="F3980" s="3">
        <v>0</v>
      </c>
      <c r="G3980" s="3">
        <v>43.35</v>
      </c>
    </row>
    <row r="3981" spans="1:7" x14ac:dyDescent="0.3">
      <c r="A3981" s="6">
        <v>43599</v>
      </c>
      <c r="B3981" s="3">
        <v>42.75</v>
      </c>
      <c r="C3981" s="3">
        <v>42.75</v>
      </c>
      <c r="D3981" s="3">
        <v>41.5</v>
      </c>
      <c r="E3981" s="3">
        <v>41.5</v>
      </c>
      <c r="F3981" s="3">
        <v>30</v>
      </c>
      <c r="G3981" s="3">
        <v>41.5</v>
      </c>
    </row>
    <row r="3982" spans="1:7" x14ac:dyDescent="0.3">
      <c r="A3982" s="6">
        <v>43600</v>
      </c>
      <c r="B3982" s="3">
        <v>41.6</v>
      </c>
      <c r="C3982" s="3">
        <v>41.6</v>
      </c>
      <c r="D3982" s="3">
        <v>40.9</v>
      </c>
      <c r="E3982" s="3">
        <v>40.9</v>
      </c>
      <c r="F3982" s="3">
        <v>13</v>
      </c>
      <c r="G3982" s="3">
        <v>41.13</v>
      </c>
    </row>
    <row r="3983" spans="1:7" x14ac:dyDescent="0.3">
      <c r="A3983" s="6">
        <v>43601</v>
      </c>
      <c r="B3983" s="3">
        <v>40.950000000000003</v>
      </c>
      <c r="C3983" s="3">
        <v>41</v>
      </c>
      <c r="D3983" s="3">
        <v>40.700000000000003</v>
      </c>
      <c r="E3983" s="3">
        <v>41</v>
      </c>
      <c r="F3983" s="3">
        <v>9</v>
      </c>
      <c r="G3983" s="3">
        <v>41.25</v>
      </c>
    </row>
    <row r="3984" spans="1:7" x14ac:dyDescent="0.3">
      <c r="A3984" s="6">
        <v>43605</v>
      </c>
      <c r="B3984" s="3">
        <v>39.65</v>
      </c>
      <c r="C3984" s="3">
        <v>39.65</v>
      </c>
      <c r="D3984" s="3">
        <v>39.1</v>
      </c>
      <c r="E3984" s="3">
        <v>39.1</v>
      </c>
      <c r="F3984" s="3">
        <v>17</v>
      </c>
      <c r="G3984" s="3">
        <v>38.85</v>
      </c>
    </row>
    <row r="3985" spans="1:7" x14ac:dyDescent="0.3">
      <c r="A3985" s="6">
        <v>43606</v>
      </c>
      <c r="B3985" s="3">
        <v>39.049999999999997</v>
      </c>
      <c r="C3985" s="3">
        <v>39.049999999999997</v>
      </c>
      <c r="D3985" s="3">
        <v>39</v>
      </c>
      <c r="E3985" s="3">
        <v>39</v>
      </c>
      <c r="F3985" s="3">
        <v>5</v>
      </c>
      <c r="G3985" s="3">
        <v>39</v>
      </c>
    </row>
    <row r="3986" spans="1:7" x14ac:dyDescent="0.3">
      <c r="A3986" s="6">
        <v>43607</v>
      </c>
      <c r="B3986" s="3">
        <v>39</v>
      </c>
      <c r="C3986" s="3">
        <v>39.15</v>
      </c>
      <c r="D3986" s="3">
        <v>39</v>
      </c>
      <c r="E3986" s="3">
        <v>39.15</v>
      </c>
      <c r="F3986" s="3">
        <v>8</v>
      </c>
      <c r="G3986" s="3">
        <v>39.15</v>
      </c>
    </row>
    <row r="3987" spans="1:7" x14ac:dyDescent="0.3">
      <c r="A3987" s="6">
        <v>43608</v>
      </c>
      <c r="B3987" s="3">
        <v>39.01</v>
      </c>
      <c r="C3987" s="3">
        <v>39.01</v>
      </c>
      <c r="D3987" s="3">
        <v>39</v>
      </c>
      <c r="E3987" s="3">
        <v>39</v>
      </c>
      <c r="F3987" s="3">
        <v>8</v>
      </c>
      <c r="G3987" s="3">
        <v>39</v>
      </c>
    </row>
    <row r="3988" spans="1:7" x14ac:dyDescent="0.3">
      <c r="A3988" s="6">
        <v>43609</v>
      </c>
      <c r="B3988" s="3">
        <v>39.4</v>
      </c>
      <c r="C3988" s="3">
        <v>39.4</v>
      </c>
      <c r="D3988" s="3">
        <v>39.4</v>
      </c>
      <c r="E3988" s="3">
        <v>39.4</v>
      </c>
      <c r="F3988" s="3">
        <v>0</v>
      </c>
      <c r="G3988" s="3">
        <v>39.4</v>
      </c>
    </row>
    <row r="3989" spans="1:7" x14ac:dyDescent="0.3">
      <c r="A3989" s="6">
        <v>43612</v>
      </c>
      <c r="B3989" s="3">
        <v>38.4</v>
      </c>
      <c r="C3989" s="3">
        <v>38.4</v>
      </c>
      <c r="D3989" s="3">
        <v>38.4</v>
      </c>
      <c r="E3989" s="3">
        <v>38.4</v>
      </c>
      <c r="F3989" s="3">
        <v>0</v>
      </c>
      <c r="G3989" s="3">
        <v>38.4</v>
      </c>
    </row>
    <row r="3990" spans="1:7" x14ac:dyDescent="0.3">
      <c r="A3990" s="6">
        <v>43613</v>
      </c>
      <c r="B3990" s="3">
        <v>39</v>
      </c>
      <c r="C3990" s="3">
        <v>39</v>
      </c>
      <c r="D3990" s="3">
        <v>38.85</v>
      </c>
      <c r="E3990" s="3">
        <v>38.9</v>
      </c>
      <c r="F3990" s="3">
        <v>7</v>
      </c>
      <c r="G3990" s="3">
        <v>39.25</v>
      </c>
    </row>
    <row r="3991" spans="1:7" x14ac:dyDescent="0.3">
      <c r="A3991" s="6">
        <v>43614</v>
      </c>
      <c r="B3991" s="3">
        <v>39.1</v>
      </c>
      <c r="C3991" s="3">
        <v>39.25</v>
      </c>
      <c r="D3991" s="3">
        <v>39.1</v>
      </c>
      <c r="E3991" s="3">
        <v>39.1</v>
      </c>
      <c r="F3991" s="3">
        <v>16</v>
      </c>
      <c r="G3991" s="3">
        <v>39.25</v>
      </c>
    </row>
    <row r="3992" spans="1:7" x14ac:dyDescent="0.3">
      <c r="A3992" s="6">
        <v>43616</v>
      </c>
      <c r="B3992" s="3">
        <v>38.35</v>
      </c>
      <c r="C3992" s="3">
        <v>38.5</v>
      </c>
      <c r="D3992" s="3">
        <v>38</v>
      </c>
      <c r="E3992" s="3">
        <v>38.049999999999997</v>
      </c>
      <c r="F3992" s="3">
        <v>16</v>
      </c>
      <c r="G3992" s="3">
        <v>38.200000000000003</v>
      </c>
    </row>
    <row r="3993" spans="1:7" x14ac:dyDescent="0.3">
      <c r="A3993" s="6">
        <v>43619</v>
      </c>
      <c r="B3993" s="3">
        <v>37.1</v>
      </c>
      <c r="C3993" s="3">
        <v>37.1</v>
      </c>
      <c r="D3993" s="3">
        <v>37.1</v>
      </c>
      <c r="E3993" s="3">
        <v>37.1</v>
      </c>
      <c r="F3993" s="3">
        <v>2</v>
      </c>
      <c r="G3993" s="3">
        <v>36.299999999999997</v>
      </c>
    </row>
    <row r="3994" spans="1:7" x14ac:dyDescent="0.3">
      <c r="A3994" s="6">
        <v>43620</v>
      </c>
      <c r="B3994" s="3">
        <v>35.950000000000003</v>
      </c>
      <c r="C3994" s="3">
        <v>35.950000000000003</v>
      </c>
      <c r="D3994" s="3">
        <v>35.950000000000003</v>
      </c>
      <c r="E3994" s="3">
        <v>35.950000000000003</v>
      </c>
      <c r="F3994" s="3">
        <v>3</v>
      </c>
      <c r="G3994" s="3">
        <v>35.950000000000003</v>
      </c>
    </row>
    <row r="3995" spans="1:7" x14ac:dyDescent="0.3">
      <c r="A3995" s="6">
        <v>43621</v>
      </c>
      <c r="B3995" s="3">
        <v>36.549999999999997</v>
      </c>
      <c r="C3995" s="3">
        <v>36.549999999999997</v>
      </c>
      <c r="D3995" s="3">
        <v>36.549999999999997</v>
      </c>
      <c r="E3995" s="3">
        <v>36.549999999999997</v>
      </c>
      <c r="F3995" s="3">
        <v>1</v>
      </c>
      <c r="G3995" s="3">
        <v>36</v>
      </c>
    </row>
    <row r="3996" spans="1:7" x14ac:dyDescent="0.3">
      <c r="A3996" s="6">
        <v>43622</v>
      </c>
      <c r="B3996" s="3">
        <v>35.83</v>
      </c>
      <c r="C3996" s="3">
        <v>35.83</v>
      </c>
      <c r="D3996" s="3">
        <v>35.83</v>
      </c>
      <c r="E3996" s="3">
        <v>35.83</v>
      </c>
      <c r="F3996" s="3">
        <v>0</v>
      </c>
      <c r="G3996" s="3">
        <v>35.83</v>
      </c>
    </row>
    <row r="3997" spans="1:7" x14ac:dyDescent="0.3">
      <c r="A3997" s="6">
        <v>43623</v>
      </c>
      <c r="B3997" s="3">
        <v>36.299999999999997</v>
      </c>
      <c r="C3997" s="3">
        <v>36.299999999999997</v>
      </c>
      <c r="D3997" s="3">
        <v>36</v>
      </c>
      <c r="E3997" s="3">
        <v>36</v>
      </c>
      <c r="F3997" s="3">
        <v>11</v>
      </c>
      <c r="G3997" s="3">
        <v>36</v>
      </c>
    </row>
    <row r="3998" spans="1:7" x14ac:dyDescent="0.3">
      <c r="A3998" s="6">
        <v>43627</v>
      </c>
      <c r="B3998" s="3">
        <v>35.630000000000003</v>
      </c>
      <c r="C3998" s="3">
        <v>35.630000000000003</v>
      </c>
      <c r="D3998" s="3">
        <v>35.630000000000003</v>
      </c>
      <c r="E3998" s="3">
        <v>35.630000000000003</v>
      </c>
      <c r="F3998" s="3">
        <v>0</v>
      </c>
      <c r="G3998" s="3">
        <v>35.630000000000003</v>
      </c>
    </row>
    <row r="3999" spans="1:7" x14ac:dyDescent="0.3">
      <c r="A3999" s="6">
        <v>43628</v>
      </c>
      <c r="B3999" s="3">
        <v>34.5</v>
      </c>
      <c r="C3999" s="3">
        <v>34.5</v>
      </c>
      <c r="D3999" s="3">
        <v>34.299999999999997</v>
      </c>
      <c r="E3999" s="3">
        <v>34.299999999999997</v>
      </c>
      <c r="F3999" s="3">
        <v>12</v>
      </c>
      <c r="G3999" s="3">
        <v>34.93</v>
      </c>
    </row>
    <row r="4000" spans="1:7" x14ac:dyDescent="0.3">
      <c r="A4000" s="6">
        <v>43629</v>
      </c>
      <c r="B4000" s="3">
        <v>34.549999999999997</v>
      </c>
      <c r="C4000" s="3">
        <v>34.549999999999997</v>
      </c>
      <c r="D4000" s="3">
        <v>34.15</v>
      </c>
      <c r="E4000" s="3">
        <v>34.15</v>
      </c>
      <c r="F4000" s="3">
        <v>15</v>
      </c>
      <c r="G4000" s="3">
        <v>34.15</v>
      </c>
    </row>
    <row r="4001" spans="1:7" x14ac:dyDescent="0.3">
      <c r="A4001" s="6">
        <v>43630</v>
      </c>
      <c r="B4001" s="3">
        <v>34.049999999999997</v>
      </c>
      <c r="C4001" s="3">
        <v>34.049999999999997</v>
      </c>
      <c r="D4001" s="3">
        <v>34.049999999999997</v>
      </c>
      <c r="E4001" s="3">
        <v>34.049999999999997</v>
      </c>
      <c r="F4001" s="3">
        <v>5</v>
      </c>
      <c r="G4001" s="3">
        <v>34.049999999999997</v>
      </c>
    </row>
    <row r="4002" spans="1:7" x14ac:dyDescent="0.3">
      <c r="A4002" s="6">
        <v>43633</v>
      </c>
      <c r="B4002" s="3">
        <v>33.83</v>
      </c>
      <c r="C4002" s="3">
        <v>33.83</v>
      </c>
      <c r="D4002" s="3">
        <v>33.83</v>
      </c>
      <c r="E4002" s="3">
        <v>33.83</v>
      </c>
      <c r="F4002" s="3">
        <v>0</v>
      </c>
      <c r="G4002" s="3">
        <v>33.83</v>
      </c>
    </row>
    <row r="4003" spans="1:7" x14ac:dyDescent="0.3">
      <c r="A4003" s="6">
        <v>43634</v>
      </c>
      <c r="B4003" s="3">
        <v>33.78</v>
      </c>
      <c r="C4003" s="3">
        <v>33.78</v>
      </c>
      <c r="D4003" s="3">
        <v>33.78</v>
      </c>
      <c r="E4003" s="3">
        <v>33.78</v>
      </c>
      <c r="F4003" s="3">
        <v>0</v>
      </c>
      <c r="G4003" s="3">
        <v>33.78</v>
      </c>
    </row>
    <row r="4004" spans="1:7" x14ac:dyDescent="0.3">
      <c r="A4004" s="6">
        <v>43635</v>
      </c>
      <c r="B4004" s="3">
        <v>33.75</v>
      </c>
      <c r="C4004" s="3">
        <v>34.25</v>
      </c>
      <c r="D4004" s="3">
        <v>33.35</v>
      </c>
      <c r="E4004" s="3">
        <v>33.35</v>
      </c>
      <c r="F4004" s="3">
        <v>22</v>
      </c>
      <c r="G4004" s="3">
        <v>33.799999999999997</v>
      </c>
    </row>
    <row r="4005" spans="1:7" x14ac:dyDescent="0.3">
      <c r="A4005" s="6">
        <v>43636</v>
      </c>
      <c r="B4005" s="3">
        <v>32.5</v>
      </c>
      <c r="C4005" s="3">
        <v>32.5</v>
      </c>
      <c r="D4005" s="3">
        <v>32.5</v>
      </c>
      <c r="E4005" s="3">
        <v>32.5</v>
      </c>
      <c r="F4005" s="3">
        <v>0</v>
      </c>
      <c r="G4005" s="3">
        <v>33.08</v>
      </c>
    </row>
    <row r="4006" spans="1:7" x14ac:dyDescent="0.3">
      <c r="A4006" s="6">
        <v>43637</v>
      </c>
      <c r="B4006" s="3">
        <v>33.93</v>
      </c>
      <c r="C4006" s="3">
        <v>33.93</v>
      </c>
      <c r="D4006" s="3">
        <v>33.93</v>
      </c>
      <c r="E4006" s="3">
        <v>33.93</v>
      </c>
      <c r="F4006" s="3">
        <v>0</v>
      </c>
      <c r="G4006" s="3">
        <v>33.93</v>
      </c>
    </row>
    <row r="4007" spans="1:7" x14ac:dyDescent="0.3">
      <c r="A4007" s="6">
        <v>43640</v>
      </c>
      <c r="B4007" s="3">
        <v>35.479999999999997</v>
      </c>
      <c r="C4007" s="3">
        <v>35.479999999999997</v>
      </c>
      <c r="D4007" s="3">
        <v>35.479999999999997</v>
      </c>
      <c r="E4007" s="3">
        <v>35.479999999999997</v>
      </c>
      <c r="F4007" s="3">
        <v>0</v>
      </c>
      <c r="G4007" s="3">
        <v>35.479999999999997</v>
      </c>
    </row>
    <row r="4008" spans="1:7" x14ac:dyDescent="0.3">
      <c r="A4008" s="6">
        <v>43641</v>
      </c>
      <c r="B4008" s="3">
        <v>35.700000000000003</v>
      </c>
      <c r="C4008" s="3">
        <v>35.700000000000003</v>
      </c>
      <c r="D4008" s="3">
        <v>35.700000000000003</v>
      </c>
      <c r="E4008" s="3">
        <v>35.700000000000003</v>
      </c>
      <c r="F4008" s="3">
        <v>0</v>
      </c>
      <c r="G4008" s="3">
        <v>35.700000000000003</v>
      </c>
    </row>
    <row r="4009" spans="1:7" x14ac:dyDescent="0.3">
      <c r="A4009" s="6">
        <v>43642</v>
      </c>
      <c r="B4009" s="3">
        <v>35.6</v>
      </c>
      <c r="C4009" s="3">
        <v>35.6</v>
      </c>
      <c r="D4009" s="3">
        <v>35.6</v>
      </c>
      <c r="E4009" s="3">
        <v>35.6</v>
      </c>
      <c r="F4009" s="3">
        <v>5</v>
      </c>
      <c r="G4009" s="3">
        <v>35.6</v>
      </c>
    </row>
    <row r="4010" spans="1:7" x14ac:dyDescent="0.3">
      <c r="A4010" s="6">
        <v>43643</v>
      </c>
      <c r="B4010" s="3">
        <v>35</v>
      </c>
      <c r="C4010" s="3">
        <v>35</v>
      </c>
      <c r="D4010" s="3">
        <v>35</v>
      </c>
      <c r="E4010" s="3">
        <v>35</v>
      </c>
      <c r="F4010" s="3">
        <v>10</v>
      </c>
      <c r="G4010" s="3">
        <v>35</v>
      </c>
    </row>
    <row r="4011" spans="1:7" x14ac:dyDescent="0.3">
      <c r="A4011" s="6">
        <v>43644</v>
      </c>
      <c r="B4011" s="3">
        <v>33.35</v>
      </c>
      <c r="C4011" s="3">
        <v>33.4</v>
      </c>
      <c r="D4011" s="3">
        <v>33</v>
      </c>
      <c r="E4011" s="3">
        <v>33</v>
      </c>
      <c r="F4011" s="3">
        <v>32</v>
      </c>
      <c r="G4011" s="3">
        <v>33</v>
      </c>
    </row>
    <row r="4012" spans="1:7" x14ac:dyDescent="0.3">
      <c r="A4012" s="6">
        <v>43647</v>
      </c>
      <c r="B4012" s="3">
        <v>38.549999999999997</v>
      </c>
      <c r="C4012" s="3">
        <v>38.549999999999997</v>
      </c>
      <c r="D4012" s="3">
        <v>38.549999999999997</v>
      </c>
      <c r="E4012" s="3">
        <v>38.549999999999997</v>
      </c>
      <c r="F4012" s="3">
        <v>0</v>
      </c>
      <c r="G4012" s="3">
        <v>38.549999999999997</v>
      </c>
    </row>
    <row r="4013" spans="1:7" x14ac:dyDescent="0.3">
      <c r="A4013" s="6">
        <v>43648</v>
      </c>
      <c r="B4013" s="3">
        <v>39.299999999999997</v>
      </c>
      <c r="C4013" s="3">
        <v>39.299999999999997</v>
      </c>
      <c r="D4013" s="3">
        <v>39.299999999999997</v>
      </c>
      <c r="E4013" s="3">
        <v>39.299999999999997</v>
      </c>
      <c r="F4013" s="3">
        <v>10</v>
      </c>
      <c r="G4013" s="3">
        <v>39.299999999999997</v>
      </c>
    </row>
    <row r="4014" spans="1:7" x14ac:dyDescent="0.3">
      <c r="A4014" s="6">
        <v>43649</v>
      </c>
      <c r="B4014" s="3">
        <v>39.299999999999997</v>
      </c>
      <c r="C4014" s="3">
        <v>39.299999999999997</v>
      </c>
      <c r="D4014" s="3">
        <v>39.1</v>
      </c>
      <c r="E4014" s="3">
        <v>39.1</v>
      </c>
      <c r="F4014" s="3">
        <v>16</v>
      </c>
      <c r="G4014" s="3">
        <v>39.1</v>
      </c>
    </row>
    <row r="4015" spans="1:7" x14ac:dyDescent="0.3">
      <c r="A4015" s="6">
        <v>43650</v>
      </c>
      <c r="B4015" s="3">
        <v>39.18</v>
      </c>
      <c r="C4015" s="3">
        <v>39.18</v>
      </c>
      <c r="D4015" s="3">
        <v>39.18</v>
      </c>
      <c r="E4015" s="3">
        <v>39.18</v>
      </c>
      <c r="F4015" s="3">
        <v>0</v>
      </c>
      <c r="G4015" s="3">
        <v>39.18</v>
      </c>
    </row>
    <row r="4016" spans="1:7" x14ac:dyDescent="0.3">
      <c r="A4016" s="6">
        <v>43651</v>
      </c>
      <c r="B4016" s="3">
        <v>39.5</v>
      </c>
      <c r="C4016" s="3">
        <v>39.5</v>
      </c>
      <c r="D4016" s="3">
        <v>39.5</v>
      </c>
      <c r="E4016" s="3">
        <v>39.5</v>
      </c>
      <c r="F4016" s="3">
        <v>5</v>
      </c>
      <c r="G4016" s="3">
        <v>39.5</v>
      </c>
    </row>
    <row r="4017" spans="1:7" x14ac:dyDescent="0.3">
      <c r="A4017" s="6">
        <v>43654</v>
      </c>
      <c r="B4017" s="3">
        <v>41</v>
      </c>
      <c r="C4017" s="3">
        <v>41</v>
      </c>
      <c r="D4017" s="3">
        <v>40.75</v>
      </c>
      <c r="E4017" s="3">
        <v>40.75</v>
      </c>
      <c r="F4017" s="3">
        <v>2</v>
      </c>
      <c r="G4017" s="3">
        <v>41.35</v>
      </c>
    </row>
    <row r="4018" spans="1:7" x14ac:dyDescent="0.3">
      <c r="A4018" s="6">
        <v>43655</v>
      </c>
      <c r="B4018" s="3">
        <v>41.55</v>
      </c>
      <c r="C4018" s="3">
        <v>41.55</v>
      </c>
      <c r="D4018" s="3">
        <v>41.55</v>
      </c>
      <c r="E4018" s="3">
        <v>41.55</v>
      </c>
      <c r="F4018" s="3">
        <v>24</v>
      </c>
      <c r="G4018" s="3">
        <v>41.55</v>
      </c>
    </row>
    <row r="4019" spans="1:7" x14ac:dyDescent="0.3">
      <c r="A4019" s="6">
        <v>43656</v>
      </c>
      <c r="B4019" s="3">
        <v>41.63</v>
      </c>
      <c r="C4019" s="3">
        <v>41.63</v>
      </c>
      <c r="D4019" s="3">
        <v>41.63</v>
      </c>
      <c r="E4019" s="3">
        <v>41.63</v>
      </c>
      <c r="F4019" s="3">
        <v>0</v>
      </c>
      <c r="G4019" s="3">
        <v>41.63</v>
      </c>
    </row>
    <row r="4020" spans="1:7" x14ac:dyDescent="0.3">
      <c r="A4020" s="6">
        <v>43657</v>
      </c>
      <c r="B4020" s="3">
        <v>42.95</v>
      </c>
      <c r="C4020" s="3">
        <v>42.95</v>
      </c>
      <c r="D4020" s="3">
        <v>42.95</v>
      </c>
      <c r="E4020" s="3">
        <v>42.95</v>
      </c>
      <c r="F4020" s="3">
        <v>5</v>
      </c>
      <c r="G4020" s="3">
        <v>42.95</v>
      </c>
    </row>
    <row r="4021" spans="1:7" x14ac:dyDescent="0.3">
      <c r="A4021" s="6">
        <v>43658</v>
      </c>
      <c r="B4021" s="3">
        <v>43.08</v>
      </c>
      <c r="C4021" s="3">
        <v>43.08</v>
      </c>
      <c r="D4021" s="3">
        <v>43.08</v>
      </c>
      <c r="E4021" s="3">
        <v>43.08</v>
      </c>
      <c r="F4021" s="3">
        <v>0</v>
      </c>
      <c r="G4021" s="3">
        <v>43.08</v>
      </c>
    </row>
    <row r="4022" spans="1:7" x14ac:dyDescent="0.3">
      <c r="A4022" s="6">
        <v>43661</v>
      </c>
      <c r="B4022" s="3">
        <v>43.6</v>
      </c>
      <c r="C4022" s="3">
        <v>43.6</v>
      </c>
      <c r="D4022" s="3">
        <v>43.6</v>
      </c>
      <c r="E4022" s="3">
        <v>43.6</v>
      </c>
      <c r="F4022" s="3">
        <v>0</v>
      </c>
      <c r="G4022" s="3">
        <v>43.6</v>
      </c>
    </row>
    <row r="4023" spans="1:7" x14ac:dyDescent="0.3">
      <c r="A4023" s="6">
        <v>43662</v>
      </c>
      <c r="B4023" s="3">
        <v>43.8</v>
      </c>
      <c r="C4023" s="3">
        <v>43.8</v>
      </c>
      <c r="D4023" s="3">
        <v>43.8</v>
      </c>
      <c r="E4023" s="3">
        <v>43.8</v>
      </c>
      <c r="F4023" s="3">
        <v>8</v>
      </c>
      <c r="G4023" s="3">
        <v>43.8</v>
      </c>
    </row>
    <row r="4024" spans="1:7" x14ac:dyDescent="0.3">
      <c r="A4024" s="6">
        <v>43663</v>
      </c>
      <c r="B4024" s="3">
        <v>44.1</v>
      </c>
      <c r="C4024" s="3">
        <v>44.1</v>
      </c>
      <c r="D4024" s="3">
        <v>44.1</v>
      </c>
      <c r="E4024" s="3">
        <v>44.1</v>
      </c>
      <c r="F4024" s="3">
        <v>0</v>
      </c>
      <c r="G4024" s="3">
        <v>44.1</v>
      </c>
    </row>
    <row r="4025" spans="1:7" x14ac:dyDescent="0.3">
      <c r="A4025" s="6">
        <v>43664</v>
      </c>
      <c r="B4025" s="3">
        <v>43.65</v>
      </c>
      <c r="C4025" s="3">
        <v>43.65</v>
      </c>
      <c r="D4025" s="3">
        <v>43.6</v>
      </c>
      <c r="E4025" s="3">
        <v>43.6</v>
      </c>
      <c r="F4025" s="3">
        <v>8</v>
      </c>
      <c r="G4025" s="3">
        <v>43.6</v>
      </c>
    </row>
    <row r="4026" spans="1:7" x14ac:dyDescent="0.3">
      <c r="A4026" s="6">
        <v>43665</v>
      </c>
      <c r="B4026" s="3">
        <v>43.65</v>
      </c>
      <c r="C4026" s="3">
        <v>43.65</v>
      </c>
      <c r="D4026" s="3">
        <v>43.65</v>
      </c>
      <c r="E4026" s="3">
        <v>43.65</v>
      </c>
      <c r="F4026" s="3">
        <v>0</v>
      </c>
      <c r="G4026" s="3">
        <v>43.65</v>
      </c>
    </row>
    <row r="4027" spans="1:7" x14ac:dyDescent="0.3">
      <c r="A4027" s="6">
        <v>43668</v>
      </c>
      <c r="B4027" s="3">
        <v>43.78</v>
      </c>
      <c r="C4027" s="3">
        <v>43.78</v>
      </c>
      <c r="D4027" s="3">
        <v>43.78</v>
      </c>
      <c r="E4027" s="3">
        <v>43.78</v>
      </c>
      <c r="F4027" s="3">
        <v>0</v>
      </c>
      <c r="G4027" s="3">
        <v>43.78</v>
      </c>
    </row>
    <row r="4028" spans="1:7" x14ac:dyDescent="0.3">
      <c r="A4028" s="6">
        <v>43669</v>
      </c>
      <c r="B4028" s="3">
        <v>45.08</v>
      </c>
      <c r="C4028" s="3">
        <v>45.08</v>
      </c>
      <c r="D4028" s="3">
        <v>45.08</v>
      </c>
      <c r="E4028" s="3">
        <v>45.08</v>
      </c>
      <c r="F4028" s="3">
        <v>0</v>
      </c>
      <c r="G4028" s="3">
        <v>45.08</v>
      </c>
    </row>
    <row r="4029" spans="1:7" x14ac:dyDescent="0.3">
      <c r="A4029" s="6">
        <v>43670</v>
      </c>
      <c r="B4029" s="3">
        <v>44.7</v>
      </c>
      <c r="C4029" s="3">
        <v>44.7</v>
      </c>
      <c r="D4029" s="3">
        <v>44.7</v>
      </c>
      <c r="E4029" s="3">
        <v>44.7</v>
      </c>
      <c r="F4029" s="3">
        <v>0</v>
      </c>
      <c r="G4029" s="3">
        <v>44.7</v>
      </c>
    </row>
    <row r="4030" spans="1:7" x14ac:dyDescent="0.3">
      <c r="A4030" s="6">
        <v>43671</v>
      </c>
      <c r="B4030" s="3">
        <v>44.1</v>
      </c>
      <c r="C4030" s="3">
        <v>44.1</v>
      </c>
      <c r="D4030" s="3">
        <v>44.1</v>
      </c>
      <c r="E4030" s="3">
        <v>44.1</v>
      </c>
      <c r="F4030" s="3">
        <v>0</v>
      </c>
      <c r="G4030" s="3">
        <v>44.1</v>
      </c>
    </row>
    <row r="4031" spans="1:7" x14ac:dyDescent="0.3">
      <c r="A4031" s="6">
        <v>43672</v>
      </c>
      <c r="B4031" s="3">
        <v>43</v>
      </c>
      <c r="C4031" s="3">
        <v>43</v>
      </c>
      <c r="D4031" s="3">
        <v>42.85</v>
      </c>
      <c r="E4031" s="3">
        <v>42.85</v>
      </c>
      <c r="F4031" s="3">
        <v>9</v>
      </c>
      <c r="G4031" s="3">
        <v>42.85</v>
      </c>
    </row>
    <row r="4032" spans="1:7" x14ac:dyDescent="0.3">
      <c r="A4032" s="6">
        <v>43675</v>
      </c>
      <c r="B4032" s="3">
        <v>42.85</v>
      </c>
      <c r="C4032" s="3">
        <v>42.85</v>
      </c>
      <c r="D4032" s="3">
        <v>42.65</v>
      </c>
      <c r="E4032" s="3">
        <v>42.65</v>
      </c>
      <c r="F4032" s="3">
        <v>6</v>
      </c>
      <c r="G4032" s="3">
        <v>42.65</v>
      </c>
    </row>
    <row r="4033" spans="1:7" x14ac:dyDescent="0.3">
      <c r="A4033" s="6">
        <v>43676</v>
      </c>
      <c r="B4033" s="3">
        <v>42.7</v>
      </c>
      <c r="C4033" s="3">
        <v>42.74</v>
      </c>
      <c r="D4033" s="3">
        <v>42.7</v>
      </c>
      <c r="E4033" s="3">
        <v>42.73</v>
      </c>
      <c r="F4033" s="3">
        <v>10</v>
      </c>
      <c r="G4033" s="3">
        <v>42.6</v>
      </c>
    </row>
    <row r="4034" spans="1:7" x14ac:dyDescent="0.3">
      <c r="A4034" s="6">
        <v>43677</v>
      </c>
      <c r="B4034" s="3">
        <v>42.85</v>
      </c>
      <c r="C4034" s="3">
        <v>42.85</v>
      </c>
      <c r="D4034" s="3">
        <v>42.85</v>
      </c>
      <c r="E4034" s="3">
        <v>42.85</v>
      </c>
      <c r="F4034" s="3">
        <v>3</v>
      </c>
      <c r="G4034" s="3">
        <v>42.85</v>
      </c>
    </row>
    <row r="4035" spans="1:7" x14ac:dyDescent="0.3">
      <c r="A4035" s="6">
        <v>43678</v>
      </c>
      <c r="B4035" s="3">
        <v>44.2</v>
      </c>
      <c r="C4035" s="3">
        <v>44.2</v>
      </c>
      <c r="D4035" s="3">
        <v>43.95</v>
      </c>
      <c r="E4035" s="3">
        <v>44.15</v>
      </c>
      <c r="F4035" s="3">
        <v>31</v>
      </c>
      <c r="G4035" s="3">
        <v>44.15</v>
      </c>
    </row>
    <row r="4036" spans="1:7" x14ac:dyDescent="0.3">
      <c r="A4036" s="6">
        <v>43679</v>
      </c>
      <c r="B4036" s="3">
        <v>43.73</v>
      </c>
      <c r="C4036" s="3">
        <v>43.73</v>
      </c>
      <c r="D4036" s="3">
        <v>43.73</v>
      </c>
      <c r="E4036" s="3">
        <v>43.73</v>
      </c>
      <c r="F4036" s="3">
        <v>0</v>
      </c>
      <c r="G4036" s="3">
        <v>43.73</v>
      </c>
    </row>
    <row r="4037" spans="1:7" x14ac:dyDescent="0.3">
      <c r="A4037" s="6">
        <v>43682</v>
      </c>
      <c r="B4037" s="3">
        <v>42.5</v>
      </c>
      <c r="C4037" s="3">
        <v>42.5</v>
      </c>
      <c r="D4037" s="3">
        <v>41.85</v>
      </c>
      <c r="E4037" s="3">
        <v>41.9</v>
      </c>
      <c r="F4037" s="3">
        <v>28</v>
      </c>
      <c r="G4037" s="3">
        <v>41.45</v>
      </c>
    </row>
    <row r="4038" spans="1:7" x14ac:dyDescent="0.3">
      <c r="A4038" s="6">
        <v>43683</v>
      </c>
      <c r="B4038" s="3">
        <v>41.05</v>
      </c>
      <c r="C4038" s="3">
        <v>41.05</v>
      </c>
      <c r="D4038" s="3">
        <v>40.799999999999997</v>
      </c>
      <c r="E4038" s="3">
        <v>40.85</v>
      </c>
      <c r="F4038" s="3">
        <v>41</v>
      </c>
      <c r="G4038" s="3">
        <v>40.85</v>
      </c>
    </row>
    <row r="4039" spans="1:7" x14ac:dyDescent="0.3">
      <c r="A4039" s="6">
        <v>43684</v>
      </c>
      <c r="B4039" s="3">
        <v>40.6</v>
      </c>
      <c r="C4039" s="3">
        <v>40.6</v>
      </c>
      <c r="D4039" s="3">
        <v>40.25</v>
      </c>
      <c r="E4039" s="3">
        <v>40.25</v>
      </c>
      <c r="F4039" s="3">
        <v>11</v>
      </c>
      <c r="G4039" s="3">
        <v>40.630000000000003</v>
      </c>
    </row>
    <row r="4040" spans="1:7" x14ac:dyDescent="0.3">
      <c r="A4040" s="6">
        <v>43685</v>
      </c>
      <c r="B4040" s="3">
        <v>40.5</v>
      </c>
      <c r="C4040" s="3">
        <v>40.5</v>
      </c>
      <c r="D4040" s="3">
        <v>40.25</v>
      </c>
      <c r="E4040" s="3">
        <v>40.4</v>
      </c>
      <c r="F4040" s="3">
        <v>35</v>
      </c>
      <c r="G4040" s="3">
        <v>40.4</v>
      </c>
    </row>
    <row r="4041" spans="1:7" x14ac:dyDescent="0.3">
      <c r="A4041" s="6">
        <v>43686</v>
      </c>
      <c r="B4041" s="3">
        <v>40.6</v>
      </c>
      <c r="C4041" s="3">
        <v>40.799999999999997</v>
      </c>
      <c r="D4041" s="3">
        <v>40.6</v>
      </c>
      <c r="E4041" s="3">
        <v>40.799999999999997</v>
      </c>
      <c r="F4041" s="3">
        <v>6</v>
      </c>
      <c r="G4041" s="3">
        <v>40.799999999999997</v>
      </c>
    </row>
    <row r="4042" spans="1:7" x14ac:dyDescent="0.3">
      <c r="A4042" s="6">
        <v>43689</v>
      </c>
      <c r="B4042" s="3">
        <v>40.799999999999997</v>
      </c>
      <c r="C4042" s="3">
        <v>40.799999999999997</v>
      </c>
      <c r="D4042" s="3">
        <v>40.4</v>
      </c>
      <c r="E4042" s="3">
        <v>40.4</v>
      </c>
      <c r="F4042" s="3">
        <v>29</v>
      </c>
      <c r="G4042" s="3">
        <v>40.4</v>
      </c>
    </row>
    <row r="4043" spans="1:7" x14ac:dyDescent="0.3">
      <c r="A4043" s="6">
        <v>43690</v>
      </c>
      <c r="B4043" s="3">
        <v>40.799999999999997</v>
      </c>
      <c r="C4043" s="3">
        <v>40.950000000000003</v>
      </c>
      <c r="D4043" s="3">
        <v>40.799999999999997</v>
      </c>
      <c r="E4043" s="3">
        <v>40.950000000000003</v>
      </c>
      <c r="F4043" s="3">
        <v>25</v>
      </c>
      <c r="G4043" s="3">
        <v>40.950000000000003</v>
      </c>
    </row>
    <row r="4044" spans="1:7" x14ac:dyDescent="0.3">
      <c r="A4044" s="6">
        <v>43691</v>
      </c>
      <c r="B4044" s="3">
        <v>41.5</v>
      </c>
      <c r="C4044" s="3">
        <v>41.55</v>
      </c>
      <c r="D4044" s="3">
        <v>41</v>
      </c>
      <c r="E4044" s="3">
        <v>41</v>
      </c>
      <c r="F4044" s="3">
        <v>28</v>
      </c>
      <c r="G4044" s="3">
        <v>40.799999999999997</v>
      </c>
    </row>
    <row r="4045" spans="1:7" x14ac:dyDescent="0.3">
      <c r="A4045" s="6">
        <v>43692</v>
      </c>
      <c r="B4045" s="3">
        <v>40.950000000000003</v>
      </c>
      <c r="C4045" s="3">
        <v>41.05</v>
      </c>
      <c r="D4045" s="3">
        <v>40.799999999999997</v>
      </c>
      <c r="E4045" s="3">
        <v>40.799999999999997</v>
      </c>
      <c r="F4045" s="3">
        <v>17</v>
      </c>
      <c r="G4045" s="3">
        <v>40.450000000000003</v>
      </c>
    </row>
    <row r="4046" spans="1:7" x14ac:dyDescent="0.3">
      <c r="A4046" s="6">
        <v>43693</v>
      </c>
      <c r="B4046" s="3">
        <v>40.98</v>
      </c>
      <c r="C4046" s="3">
        <v>40.98</v>
      </c>
      <c r="D4046" s="3">
        <v>40.98</v>
      </c>
      <c r="E4046" s="3">
        <v>40.98</v>
      </c>
      <c r="F4046" s="3">
        <v>0</v>
      </c>
      <c r="G4046" s="3">
        <v>40.98</v>
      </c>
    </row>
    <row r="4047" spans="1:7" x14ac:dyDescent="0.3">
      <c r="A4047" s="6">
        <v>43696</v>
      </c>
      <c r="B4047" s="3">
        <v>40.6</v>
      </c>
      <c r="C4047" s="3">
        <v>40.65</v>
      </c>
      <c r="D4047" s="3">
        <v>40.4</v>
      </c>
      <c r="E4047" s="3">
        <v>40.65</v>
      </c>
      <c r="F4047" s="3">
        <v>19</v>
      </c>
      <c r="G4047" s="3">
        <v>40.65</v>
      </c>
    </row>
    <row r="4048" spans="1:7" x14ac:dyDescent="0.3">
      <c r="A4048" s="6">
        <v>43697</v>
      </c>
      <c r="B4048" s="3">
        <v>41.25</v>
      </c>
      <c r="C4048" s="3">
        <v>41.3</v>
      </c>
      <c r="D4048" s="3">
        <v>41</v>
      </c>
      <c r="E4048" s="3">
        <v>41</v>
      </c>
      <c r="F4048" s="3">
        <v>38</v>
      </c>
      <c r="G4048" s="3">
        <v>41</v>
      </c>
    </row>
    <row r="4049" spans="1:7" x14ac:dyDescent="0.3">
      <c r="A4049" s="6">
        <v>43698</v>
      </c>
      <c r="B4049" s="3">
        <v>41.05</v>
      </c>
      <c r="C4049" s="3">
        <v>41.1</v>
      </c>
      <c r="D4049" s="3">
        <v>40.85</v>
      </c>
      <c r="E4049" s="3">
        <v>40.85</v>
      </c>
      <c r="F4049" s="3">
        <v>43</v>
      </c>
      <c r="G4049" s="3">
        <v>40.85</v>
      </c>
    </row>
    <row r="4050" spans="1:7" x14ac:dyDescent="0.3">
      <c r="A4050" s="6">
        <v>43699</v>
      </c>
      <c r="B4050" s="3">
        <v>40.6</v>
      </c>
      <c r="C4050" s="3">
        <v>40.6</v>
      </c>
      <c r="D4050" s="3">
        <v>40.299999999999997</v>
      </c>
      <c r="E4050" s="3">
        <v>40.6</v>
      </c>
      <c r="F4050" s="3">
        <v>21</v>
      </c>
      <c r="G4050" s="3">
        <v>40.6</v>
      </c>
    </row>
    <row r="4051" spans="1:7" x14ac:dyDescent="0.3">
      <c r="A4051" s="6">
        <v>43700</v>
      </c>
      <c r="B4051" s="3">
        <v>40.299999999999997</v>
      </c>
      <c r="C4051" s="3">
        <v>40.4</v>
      </c>
      <c r="D4051" s="3">
        <v>40.299999999999997</v>
      </c>
      <c r="E4051" s="3">
        <v>40.299999999999997</v>
      </c>
      <c r="F4051" s="3">
        <v>9</v>
      </c>
      <c r="G4051" s="3">
        <v>40.299999999999997</v>
      </c>
    </row>
    <row r="4052" spans="1:7" x14ac:dyDescent="0.3">
      <c r="A4052" s="6">
        <v>43703</v>
      </c>
      <c r="B4052" s="3">
        <v>40.299999999999997</v>
      </c>
      <c r="C4052" s="3">
        <v>40.299999999999997</v>
      </c>
      <c r="D4052" s="3">
        <v>40.1</v>
      </c>
      <c r="E4052" s="3">
        <v>40.299999999999997</v>
      </c>
      <c r="F4052" s="3">
        <v>9</v>
      </c>
      <c r="G4052" s="3">
        <v>40.1</v>
      </c>
    </row>
    <row r="4053" spans="1:7" x14ac:dyDescent="0.3">
      <c r="A4053" s="6">
        <v>43704</v>
      </c>
      <c r="B4053" s="3">
        <v>40</v>
      </c>
      <c r="C4053" s="3">
        <v>40</v>
      </c>
      <c r="D4053" s="3">
        <v>39.5</v>
      </c>
      <c r="E4053" s="3">
        <v>39.549999999999997</v>
      </c>
      <c r="F4053" s="3">
        <v>56</v>
      </c>
      <c r="G4053" s="3">
        <v>39.5</v>
      </c>
    </row>
    <row r="4054" spans="1:7" x14ac:dyDescent="0.3">
      <c r="A4054" s="6">
        <v>43705</v>
      </c>
      <c r="B4054" s="3">
        <v>39.9</v>
      </c>
      <c r="C4054" s="3">
        <v>39.9</v>
      </c>
      <c r="D4054" s="3">
        <v>39.5</v>
      </c>
      <c r="E4054" s="3">
        <v>39.549999999999997</v>
      </c>
      <c r="F4054" s="3">
        <v>42</v>
      </c>
      <c r="G4054" s="3">
        <v>39.549999999999997</v>
      </c>
    </row>
    <row r="4055" spans="1:7" x14ac:dyDescent="0.3">
      <c r="A4055" s="6">
        <v>43706</v>
      </c>
      <c r="B4055" s="3">
        <v>39.25</v>
      </c>
      <c r="C4055" s="3">
        <v>39.25</v>
      </c>
      <c r="D4055" s="3">
        <v>39.1</v>
      </c>
      <c r="E4055" s="3">
        <v>39.25</v>
      </c>
      <c r="F4055" s="3">
        <v>18</v>
      </c>
      <c r="G4055" s="3">
        <v>39.380000000000003</v>
      </c>
    </row>
    <row r="4056" spans="1:7" x14ac:dyDescent="0.3">
      <c r="A4056" s="6">
        <v>43707</v>
      </c>
      <c r="B4056" s="3">
        <v>40</v>
      </c>
      <c r="C4056" s="3">
        <v>41.15</v>
      </c>
      <c r="D4056" s="3">
        <v>40</v>
      </c>
      <c r="E4056" s="3">
        <v>40.6</v>
      </c>
      <c r="F4056" s="3">
        <v>36</v>
      </c>
      <c r="G4056" s="3">
        <v>40.6</v>
      </c>
    </row>
    <row r="4057" spans="1:7" x14ac:dyDescent="0.3">
      <c r="A4057" s="6">
        <v>43710</v>
      </c>
      <c r="B4057" s="3">
        <v>42.7</v>
      </c>
      <c r="C4057" s="3">
        <v>42.7</v>
      </c>
      <c r="D4057" s="3">
        <v>42.4</v>
      </c>
      <c r="E4057" s="3">
        <v>42.4</v>
      </c>
      <c r="F4057" s="3">
        <v>6</v>
      </c>
      <c r="G4057" s="3">
        <v>42.4</v>
      </c>
    </row>
    <row r="4058" spans="1:7" x14ac:dyDescent="0.3">
      <c r="A4058" s="6">
        <v>43711</v>
      </c>
      <c r="B4058" s="3">
        <v>42.25</v>
      </c>
      <c r="C4058" s="3">
        <v>42.25</v>
      </c>
      <c r="D4058" s="3">
        <v>42.25</v>
      </c>
      <c r="E4058" s="3">
        <v>42.25</v>
      </c>
      <c r="F4058" s="3">
        <v>3</v>
      </c>
      <c r="G4058" s="3">
        <v>42.25</v>
      </c>
    </row>
    <row r="4059" spans="1:7" x14ac:dyDescent="0.3">
      <c r="A4059" s="6">
        <v>43712</v>
      </c>
      <c r="B4059" s="3">
        <v>42.4</v>
      </c>
      <c r="C4059" s="3">
        <v>42.4</v>
      </c>
      <c r="D4059" s="3">
        <v>42.1</v>
      </c>
      <c r="E4059" s="3">
        <v>42.1</v>
      </c>
      <c r="F4059" s="3">
        <v>8</v>
      </c>
      <c r="G4059" s="3">
        <v>42.03</v>
      </c>
    </row>
    <row r="4060" spans="1:7" x14ac:dyDescent="0.3">
      <c r="A4060" s="6">
        <v>43713</v>
      </c>
      <c r="B4060" s="3">
        <v>41.4</v>
      </c>
      <c r="C4060" s="3">
        <v>41.4</v>
      </c>
      <c r="D4060" s="3">
        <v>41.15</v>
      </c>
      <c r="E4060" s="3">
        <v>41.15</v>
      </c>
      <c r="F4060" s="3">
        <v>15</v>
      </c>
      <c r="G4060" s="3">
        <v>41.15</v>
      </c>
    </row>
    <row r="4061" spans="1:7" x14ac:dyDescent="0.3">
      <c r="A4061" s="6">
        <v>43714</v>
      </c>
      <c r="B4061" s="3">
        <v>41.45</v>
      </c>
      <c r="C4061" s="3">
        <v>41.45</v>
      </c>
      <c r="D4061" s="3">
        <v>41.45</v>
      </c>
      <c r="E4061" s="3">
        <v>41.45</v>
      </c>
      <c r="F4061" s="3">
        <v>3</v>
      </c>
      <c r="G4061" s="3">
        <v>41.45</v>
      </c>
    </row>
    <row r="4062" spans="1:7" x14ac:dyDescent="0.3">
      <c r="A4062" s="6">
        <v>43717</v>
      </c>
      <c r="B4062" s="3">
        <v>42</v>
      </c>
      <c r="C4062" s="3">
        <v>42</v>
      </c>
      <c r="D4062" s="3">
        <v>42</v>
      </c>
      <c r="E4062" s="3">
        <v>42</v>
      </c>
      <c r="F4062" s="3">
        <v>1</v>
      </c>
      <c r="G4062" s="3">
        <v>41.73</v>
      </c>
    </row>
    <row r="4063" spans="1:7" x14ac:dyDescent="0.3">
      <c r="A4063" s="6">
        <v>43718</v>
      </c>
      <c r="B4063" s="3">
        <v>42</v>
      </c>
      <c r="C4063" s="3">
        <v>43.2</v>
      </c>
      <c r="D4063" s="3">
        <v>42</v>
      </c>
      <c r="E4063" s="3">
        <v>43.2</v>
      </c>
      <c r="F4063" s="3">
        <v>49</v>
      </c>
      <c r="G4063" s="3">
        <v>43.1</v>
      </c>
    </row>
    <row r="4064" spans="1:7" x14ac:dyDescent="0.3">
      <c r="A4064" s="6">
        <v>43719</v>
      </c>
      <c r="B4064" s="3">
        <v>44</v>
      </c>
      <c r="C4064" s="3">
        <v>44</v>
      </c>
      <c r="D4064" s="3">
        <v>44</v>
      </c>
      <c r="E4064" s="3">
        <v>44</v>
      </c>
      <c r="F4064" s="3">
        <v>5</v>
      </c>
      <c r="G4064" s="3">
        <v>44.33</v>
      </c>
    </row>
    <row r="4065" spans="1:7" x14ac:dyDescent="0.3">
      <c r="A4065" s="6">
        <v>43720</v>
      </c>
      <c r="B4065" s="3">
        <v>43.8</v>
      </c>
      <c r="C4065" s="3">
        <v>43.8</v>
      </c>
      <c r="D4065" s="3">
        <v>43.8</v>
      </c>
      <c r="E4065" s="3">
        <v>43.8</v>
      </c>
      <c r="F4065" s="3">
        <v>0</v>
      </c>
      <c r="G4065" s="3">
        <v>43.8</v>
      </c>
    </row>
    <row r="4066" spans="1:7" x14ac:dyDescent="0.3">
      <c r="A4066" s="6">
        <v>43721</v>
      </c>
      <c r="B4066" s="3">
        <v>44.2</v>
      </c>
      <c r="C4066" s="3">
        <v>44.2</v>
      </c>
      <c r="D4066" s="3">
        <v>44.1</v>
      </c>
      <c r="E4066" s="3">
        <v>44.1</v>
      </c>
      <c r="F4066" s="3">
        <v>4</v>
      </c>
      <c r="G4066" s="3">
        <v>44.1</v>
      </c>
    </row>
    <row r="4067" spans="1:7" x14ac:dyDescent="0.3">
      <c r="A4067" s="6">
        <v>43724</v>
      </c>
      <c r="B4067" s="3">
        <v>43.8</v>
      </c>
      <c r="C4067" s="3">
        <v>44.7</v>
      </c>
      <c r="D4067" s="3">
        <v>43.8</v>
      </c>
      <c r="E4067" s="3">
        <v>44.6</v>
      </c>
      <c r="F4067" s="3">
        <v>15</v>
      </c>
      <c r="G4067" s="3">
        <v>44.53</v>
      </c>
    </row>
    <row r="4068" spans="1:7" x14ac:dyDescent="0.3">
      <c r="A4068" s="6">
        <v>43725</v>
      </c>
      <c r="B4068" s="3">
        <v>44.8</v>
      </c>
      <c r="C4068" s="3">
        <v>45</v>
      </c>
      <c r="D4068" s="3">
        <v>44.8</v>
      </c>
      <c r="E4068" s="3">
        <v>44.8</v>
      </c>
      <c r="F4068" s="3">
        <v>6</v>
      </c>
      <c r="G4068" s="3">
        <v>44.45</v>
      </c>
    </row>
    <row r="4069" spans="1:7" x14ac:dyDescent="0.3">
      <c r="A4069" s="6">
        <v>43726</v>
      </c>
      <c r="B4069" s="3">
        <v>44.2</v>
      </c>
      <c r="C4069" s="3">
        <v>44.2</v>
      </c>
      <c r="D4069" s="3">
        <v>43.9</v>
      </c>
      <c r="E4069" s="3">
        <v>43.9</v>
      </c>
      <c r="F4069" s="3">
        <v>30</v>
      </c>
      <c r="G4069" s="3">
        <v>44.1</v>
      </c>
    </row>
    <row r="4070" spans="1:7" x14ac:dyDescent="0.3">
      <c r="A4070" s="6">
        <v>43727</v>
      </c>
      <c r="B4070" s="3">
        <v>44.8</v>
      </c>
      <c r="C4070" s="3">
        <v>44.8</v>
      </c>
      <c r="D4070" s="3">
        <v>44.8</v>
      </c>
      <c r="E4070" s="3">
        <v>44.8</v>
      </c>
      <c r="F4070" s="3">
        <v>1</v>
      </c>
      <c r="G4070" s="3">
        <v>44.8</v>
      </c>
    </row>
    <row r="4071" spans="1:7" x14ac:dyDescent="0.3">
      <c r="A4071" s="6">
        <v>43728</v>
      </c>
      <c r="B4071" s="3">
        <v>45.1</v>
      </c>
      <c r="C4071" s="3">
        <v>45.1</v>
      </c>
      <c r="D4071" s="3">
        <v>45.1</v>
      </c>
      <c r="E4071" s="3">
        <v>45.1</v>
      </c>
      <c r="F4071" s="3">
        <v>2</v>
      </c>
      <c r="G4071" s="3">
        <v>45.1</v>
      </c>
    </row>
    <row r="4072" spans="1:7" x14ac:dyDescent="0.3">
      <c r="A4072" s="6">
        <v>43731</v>
      </c>
      <c r="B4072" s="3">
        <v>44.7</v>
      </c>
      <c r="C4072" s="3">
        <v>44.7</v>
      </c>
      <c r="D4072" s="3">
        <v>44.7</v>
      </c>
      <c r="E4072" s="3">
        <v>44.7</v>
      </c>
      <c r="F4072" s="3">
        <v>1</v>
      </c>
      <c r="G4072" s="3">
        <v>44.7</v>
      </c>
    </row>
    <row r="4073" spans="1:7" x14ac:dyDescent="0.3">
      <c r="A4073" s="6">
        <v>43732</v>
      </c>
      <c r="B4073" s="3">
        <v>44.25</v>
      </c>
      <c r="C4073" s="3">
        <v>44.25</v>
      </c>
      <c r="D4073" s="3">
        <v>44.25</v>
      </c>
      <c r="E4073" s="3">
        <v>44.25</v>
      </c>
      <c r="F4073" s="3">
        <v>1</v>
      </c>
      <c r="G4073" s="3">
        <v>44.25</v>
      </c>
    </row>
    <row r="4074" spans="1:7" x14ac:dyDescent="0.3">
      <c r="A4074" s="6">
        <v>43733</v>
      </c>
      <c r="B4074" s="3">
        <v>43.7</v>
      </c>
      <c r="C4074" s="3">
        <v>43.7</v>
      </c>
      <c r="D4074" s="3">
        <v>43.65</v>
      </c>
      <c r="E4074" s="3">
        <v>43.65</v>
      </c>
      <c r="F4074" s="3">
        <v>3</v>
      </c>
      <c r="G4074" s="3">
        <v>43.1</v>
      </c>
    </row>
    <row r="4075" spans="1:7" x14ac:dyDescent="0.3">
      <c r="A4075" s="6">
        <v>43734</v>
      </c>
      <c r="B4075" s="3">
        <v>42.7</v>
      </c>
      <c r="C4075" s="3">
        <v>42.7</v>
      </c>
      <c r="D4075" s="3">
        <v>42.7</v>
      </c>
      <c r="E4075" s="3">
        <v>42.7</v>
      </c>
      <c r="F4075" s="3">
        <v>4</v>
      </c>
      <c r="G4075" s="3">
        <v>42.9</v>
      </c>
    </row>
    <row r="4076" spans="1:7" x14ac:dyDescent="0.3">
      <c r="A4076" s="6">
        <v>43735</v>
      </c>
      <c r="B4076" s="3">
        <v>42.7</v>
      </c>
      <c r="C4076" s="3">
        <v>42.7</v>
      </c>
      <c r="D4076" s="3">
        <v>42.7</v>
      </c>
      <c r="E4076" s="3">
        <v>42.7</v>
      </c>
      <c r="F4076" s="3">
        <v>6</v>
      </c>
      <c r="G4076" s="3">
        <v>42.9</v>
      </c>
    </row>
    <row r="4077" spans="1:7" x14ac:dyDescent="0.3">
      <c r="A4077" s="6">
        <v>43738</v>
      </c>
      <c r="B4077" s="3">
        <v>44.05</v>
      </c>
      <c r="C4077" s="3">
        <v>44.05</v>
      </c>
      <c r="D4077" s="3">
        <v>43.85</v>
      </c>
      <c r="E4077" s="3">
        <v>43.85</v>
      </c>
      <c r="F4077" s="3">
        <v>3</v>
      </c>
      <c r="G4077" s="3">
        <v>43.85</v>
      </c>
    </row>
    <row r="4078" spans="1:7" x14ac:dyDescent="0.3">
      <c r="A4078" s="6">
        <v>43739</v>
      </c>
      <c r="B4078" s="3">
        <v>43.8</v>
      </c>
      <c r="C4078" s="3">
        <v>44.05</v>
      </c>
      <c r="D4078" s="3">
        <v>43.8</v>
      </c>
      <c r="E4078" s="3">
        <v>44.05</v>
      </c>
      <c r="F4078" s="3">
        <v>22</v>
      </c>
      <c r="G4078" s="3">
        <v>44.14</v>
      </c>
    </row>
    <row r="4079" spans="1:7" x14ac:dyDescent="0.3">
      <c r="A4079" s="6">
        <v>43740</v>
      </c>
      <c r="B4079" s="3">
        <v>43.45</v>
      </c>
      <c r="C4079" s="3">
        <v>43.45</v>
      </c>
      <c r="D4079" s="3">
        <v>42.85</v>
      </c>
      <c r="E4079" s="3">
        <v>42.85</v>
      </c>
      <c r="F4079" s="3">
        <v>38</v>
      </c>
      <c r="G4079" s="3">
        <v>42.85</v>
      </c>
    </row>
    <row r="4080" spans="1:7" x14ac:dyDescent="0.3">
      <c r="A4080" s="6">
        <v>43741</v>
      </c>
      <c r="B4080" s="3">
        <v>43</v>
      </c>
      <c r="C4080" s="3">
        <v>43.05</v>
      </c>
      <c r="D4080" s="3">
        <v>42.65</v>
      </c>
      <c r="E4080" s="3">
        <v>42.65</v>
      </c>
      <c r="F4080" s="3">
        <v>12</v>
      </c>
      <c r="G4080" s="3">
        <v>42.5</v>
      </c>
    </row>
    <row r="4081" spans="1:7" x14ac:dyDescent="0.3">
      <c r="A4081" s="6">
        <v>43742</v>
      </c>
      <c r="B4081" s="3">
        <v>42.55</v>
      </c>
      <c r="C4081" s="3">
        <v>42.55</v>
      </c>
      <c r="D4081" s="3">
        <v>42.55</v>
      </c>
      <c r="E4081" s="3">
        <v>42.55</v>
      </c>
      <c r="F4081" s="3">
        <v>5</v>
      </c>
      <c r="G4081" s="3">
        <v>42.7</v>
      </c>
    </row>
    <row r="4082" spans="1:7" x14ac:dyDescent="0.3">
      <c r="A4082" s="6">
        <v>43745</v>
      </c>
      <c r="B4082" s="3">
        <v>41.7</v>
      </c>
      <c r="C4082" s="3">
        <v>41.7</v>
      </c>
      <c r="D4082" s="3">
        <v>41.7</v>
      </c>
      <c r="E4082" s="3">
        <v>41.7</v>
      </c>
      <c r="F4082" s="3">
        <v>2</v>
      </c>
      <c r="G4082" s="3">
        <v>41.7</v>
      </c>
    </row>
    <row r="4083" spans="1:7" x14ac:dyDescent="0.3">
      <c r="A4083" s="6">
        <v>43746</v>
      </c>
      <c r="B4083" s="3">
        <v>40.9</v>
      </c>
      <c r="C4083" s="3">
        <v>41.2</v>
      </c>
      <c r="D4083" s="3">
        <v>40.9</v>
      </c>
      <c r="E4083" s="3">
        <v>41.2</v>
      </c>
      <c r="F4083" s="3">
        <v>2</v>
      </c>
      <c r="G4083" s="3">
        <v>40.700000000000003</v>
      </c>
    </row>
    <row r="4084" spans="1:7" x14ac:dyDescent="0.3">
      <c r="A4084" s="6">
        <v>43747</v>
      </c>
      <c r="B4084" s="3">
        <v>40.9</v>
      </c>
      <c r="C4084" s="3">
        <v>41</v>
      </c>
      <c r="D4084" s="3">
        <v>40.9</v>
      </c>
      <c r="E4084" s="3">
        <v>41</v>
      </c>
      <c r="F4084" s="3">
        <v>13</v>
      </c>
      <c r="G4084" s="3">
        <v>41.15</v>
      </c>
    </row>
    <row r="4085" spans="1:7" x14ac:dyDescent="0.3">
      <c r="A4085" s="6">
        <v>43748</v>
      </c>
      <c r="B4085" s="3">
        <v>41.4</v>
      </c>
      <c r="C4085" s="3">
        <v>41.45</v>
      </c>
      <c r="D4085" s="3">
        <v>41.4</v>
      </c>
      <c r="E4085" s="3">
        <v>41.45</v>
      </c>
      <c r="F4085" s="3">
        <v>4</v>
      </c>
      <c r="G4085" s="3">
        <v>41.45</v>
      </c>
    </row>
    <row r="4086" spans="1:7" x14ac:dyDescent="0.3">
      <c r="A4086" s="6">
        <v>43749</v>
      </c>
      <c r="B4086" s="3">
        <v>42.35</v>
      </c>
      <c r="C4086" s="3">
        <v>42.35</v>
      </c>
      <c r="D4086" s="3">
        <v>42.35</v>
      </c>
      <c r="E4086" s="3">
        <v>42.35</v>
      </c>
      <c r="F4086" s="3">
        <v>13</v>
      </c>
      <c r="G4086" s="3">
        <v>42.85</v>
      </c>
    </row>
    <row r="4087" spans="1:7" x14ac:dyDescent="0.3">
      <c r="A4087" s="6">
        <v>43752</v>
      </c>
      <c r="B4087" s="3">
        <v>42.45</v>
      </c>
      <c r="C4087" s="3">
        <v>42.45</v>
      </c>
      <c r="D4087" s="3">
        <v>42.45</v>
      </c>
      <c r="E4087" s="3">
        <v>42.45</v>
      </c>
      <c r="F4087" s="3">
        <v>10</v>
      </c>
      <c r="G4087" s="3">
        <v>42.45</v>
      </c>
    </row>
    <row r="4088" spans="1:7" x14ac:dyDescent="0.3">
      <c r="A4088" s="6">
        <v>43753</v>
      </c>
      <c r="B4088" s="3">
        <v>43.15</v>
      </c>
      <c r="C4088" s="3">
        <v>43.15</v>
      </c>
      <c r="D4088" s="3">
        <v>42.95</v>
      </c>
      <c r="E4088" s="3">
        <v>42.95</v>
      </c>
      <c r="F4088" s="3">
        <v>21</v>
      </c>
      <c r="G4088" s="3">
        <v>42.95</v>
      </c>
    </row>
    <row r="4089" spans="1:7" x14ac:dyDescent="0.3">
      <c r="A4089" s="6">
        <v>43754</v>
      </c>
      <c r="B4089" s="3">
        <v>43.25</v>
      </c>
      <c r="C4089" s="3">
        <v>43.45</v>
      </c>
      <c r="D4089" s="3">
        <v>43.25</v>
      </c>
      <c r="E4089" s="3">
        <v>43.45</v>
      </c>
      <c r="F4089" s="3">
        <v>6</v>
      </c>
      <c r="G4089" s="3">
        <v>43.25</v>
      </c>
    </row>
    <row r="4090" spans="1:7" x14ac:dyDescent="0.3">
      <c r="A4090" s="6">
        <v>43755</v>
      </c>
      <c r="B4090" s="3">
        <v>43</v>
      </c>
      <c r="C4090" s="3">
        <v>43.2</v>
      </c>
      <c r="D4090" s="3">
        <v>43</v>
      </c>
      <c r="E4090" s="3">
        <v>43.1</v>
      </c>
      <c r="F4090" s="3">
        <v>25</v>
      </c>
      <c r="G4090" s="3">
        <v>43.1</v>
      </c>
    </row>
    <row r="4091" spans="1:7" x14ac:dyDescent="0.3">
      <c r="A4091" s="6">
        <v>43756</v>
      </c>
      <c r="B4091" s="3">
        <v>43.55</v>
      </c>
      <c r="C4091" s="3">
        <v>43.55</v>
      </c>
      <c r="D4091" s="3">
        <v>43.35</v>
      </c>
      <c r="E4091" s="3">
        <v>43.35</v>
      </c>
      <c r="F4091" s="3">
        <v>15</v>
      </c>
      <c r="G4091" s="3">
        <v>43.5</v>
      </c>
    </row>
    <row r="4092" spans="1:7" x14ac:dyDescent="0.3">
      <c r="A4092" s="6">
        <v>43759</v>
      </c>
      <c r="B4092" s="3">
        <v>44</v>
      </c>
      <c r="C4092" s="3">
        <v>44.55</v>
      </c>
      <c r="D4092" s="3">
        <v>44</v>
      </c>
      <c r="E4092" s="3">
        <v>44.25</v>
      </c>
      <c r="F4092" s="3">
        <v>5</v>
      </c>
      <c r="G4092" s="3">
        <v>44.25</v>
      </c>
    </row>
    <row r="4093" spans="1:7" x14ac:dyDescent="0.3">
      <c r="A4093" s="6">
        <v>43760</v>
      </c>
      <c r="B4093" s="3">
        <v>43.75</v>
      </c>
      <c r="C4093" s="3">
        <v>43.75</v>
      </c>
      <c r="D4093" s="3">
        <v>43.75</v>
      </c>
      <c r="E4093" s="3">
        <v>43.75</v>
      </c>
      <c r="F4093" s="3">
        <v>0</v>
      </c>
      <c r="G4093" s="3">
        <v>43.75</v>
      </c>
    </row>
    <row r="4094" spans="1:7" x14ac:dyDescent="0.3">
      <c r="A4094" s="6">
        <v>43761</v>
      </c>
      <c r="B4094" s="3">
        <v>43.75</v>
      </c>
      <c r="C4094" s="3">
        <v>43.75</v>
      </c>
      <c r="D4094" s="3">
        <v>43.75</v>
      </c>
      <c r="E4094" s="3">
        <v>43.75</v>
      </c>
      <c r="F4094" s="3">
        <v>2</v>
      </c>
      <c r="G4094" s="3">
        <v>43.93</v>
      </c>
    </row>
    <row r="4095" spans="1:7" x14ac:dyDescent="0.3">
      <c r="A4095" s="6">
        <v>43762</v>
      </c>
      <c r="B4095" s="3">
        <v>44.1</v>
      </c>
      <c r="C4095" s="3">
        <v>44.5</v>
      </c>
      <c r="D4095" s="3">
        <v>44.1</v>
      </c>
      <c r="E4095" s="3">
        <v>44.5</v>
      </c>
      <c r="F4095" s="3">
        <v>13</v>
      </c>
      <c r="G4095" s="3">
        <v>44.3</v>
      </c>
    </row>
    <row r="4096" spans="1:7" x14ac:dyDescent="0.3">
      <c r="A4096" s="6">
        <v>43763</v>
      </c>
      <c r="B4096" s="3">
        <v>44.05</v>
      </c>
      <c r="C4096" s="3">
        <v>44.05</v>
      </c>
      <c r="D4096" s="3">
        <v>44.05</v>
      </c>
      <c r="E4096" s="3">
        <v>44.05</v>
      </c>
      <c r="F4096" s="3">
        <v>0</v>
      </c>
      <c r="G4096" s="3">
        <v>44.05</v>
      </c>
    </row>
    <row r="4097" spans="1:7" x14ac:dyDescent="0.3">
      <c r="A4097" s="6">
        <v>43766</v>
      </c>
      <c r="B4097" s="3">
        <v>43.2</v>
      </c>
      <c r="C4097" s="3">
        <v>43.2</v>
      </c>
      <c r="D4097" s="3">
        <v>43</v>
      </c>
      <c r="E4097" s="3">
        <v>43</v>
      </c>
      <c r="F4097" s="3">
        <v>31</v>
      </c>
      <c r="G4097" s="3">
        <v>43</v>
      </c>
    </row>
    <row r="4098" spans="1:7" x14ac:dyDescent="0.3">
      <c r="A4098" s="6">
        <v>43767</v>
      </c>
      <c r="B4098" s="3">
        <v>44</v>
      </c>
      <c r="C4098" s="3">
        <v>44</v>
      </c>
      <c r="D4098" s="3">
        <v>43.45</v>
      </c>
      <c r="E4098" s="3">
        <v>43.45</v>
      </c>
      <c r="F4098" s="3">
        <v>7</v>
      </c>
      <c r="G4098" s="3">
        <v>43.45</v>
      </c>
    </row>
    <row r="4099" spans="1:7" x14ac:dyDescent="0.3">
      <c r="A4099" s="6">
        <v>43768</v>
      </c>
      <c r="B4099" s="3">
        <v>43.75</v>
      </c>
      <c r="C4099" s="3">
        <v>43.95</v>
      </c>
      <c r="D4099" s="3">
        <v>43.75</v>
      </c>
      <c r="E4099" s="3">
        <v>43.95</v>
      </c>
      <c r="F4099" s="3">
        <v>20</v>
      </c>
      <c r="G4099" s="3">
        <v>43.95</v>
      </c>
    </row>
    <row r="4100" spans="1:7" x14ac:dyDescent="0.3">
      <c r="A4100" s="6">
        <v>43769</v>
      </c>
      <c r="B4100" s="3">
        <v>43.65</v>
      </c>
      <c r="C4100" s="3">
        <v>43.65</v>
      </c>
      <c r="D4100" s="3">
        <v>43.65</v>
      </c>
      <c r="E4100" s="3">
        <v>43.65</v>
      </c>
      <c r="F4100" s="3">
        <v>0</v>
      </c>
      <c r="G4100" s="3">
        <v>43.65</v>
      </c>
    </row>
    <row r="4101" spans="1:7" x14ac:dyDescent="0.3">
      <c r="A4101" s="6">
        <v>43770</v>
      </c>
      <c r="B4101" s="3">
        <v>40.35</v>
      </c>
      <c r="C4101" s="3">
        <v>40.35</v>
      </c>
      <c r="D4101" s="3">
        <v>40.35</v>
      </c>
      <c r="E4101" s="3">
        <v>40.35</v>
      </c>
      <c r="F4101" s="3">
        <v>0</v>
      </c>
      <c r="G4101" s="3">
        <v>40.35</v>
      </c>
    </row>
    <row r="4102" spans="1:7" x14ac:dyDescent="0.3">
      <c r="A4102" s="6">
        <v>43773</v>
      </c>
      <c r="B4102" s="3">
        <v>41.3</v>
      </c>
      <c r="C4102" s="3">
        <v>41.95</v>
      </c>
      <c r="D4102" s="3">
        <v>41.3</v>
      </c>
      <c r="E4102" s="3">
        <v>41.95</v>
      </c>
      <c r="F4102" s="3">
        <v>8</v>
      </c>
      <c r="G4102" s="3">
        <v>41.95</v>
      </c>
    </row>
    <row r="4103" spans="1:7" x14ac:dyDescent="0.3">
      <c r="A4103" s="6">
        <v>43774</v>
      </c>
      <c r="B4103" s="3">
        <v>42</v>
      </c>
      <c r="C4103" s="3">
        <v>42</v>
      </c>
      <c r="D4103" s="3">
        <v>42</v>
      </c>
      <c r="E4103" s="3">
        <v>42</v>
      </c>
      <c r="F4103" s="3">
        <v>6</v>
      </c>
      <c r="G4103" s="3">
        <v>42</v>
      </c>
    </row>
    <row r="4104" spans="1:7" x14ac:dyDescent="0.3">
      <c r="A4104" s="6">
        <v>43775</v>
      </c>
      <c r="B4104" s="3">
        <v>41.65</v>
      </c>
      <c r="C4104" s="3">
        <v>41.65</v>
      </c>
      <c r="D4104" s="3">
        <v>41.65</v>
      </c>
      <c r="E4104" s="3">
        <v>41.65</v>
      </c>
      <c r="F4104" s="3">
        <v>1</v>
      </c>
      <c r="G4104" s="3">
        <v>41.65</v>
      </c>
    </row>
    <row r="4105" spans="1:7" x14ac:dyDescent="0.3">
      <c r="A4105" s="6">
        <v>43776</v>
      </c>
      <c r="B4105" s="3">
        <v>41.85</v>
      </c>
      <c r="C4105" s="3">
        <v>42.05</v>
      </c>
      <c r="D4105" s="3">
        <v>41.85</v>
      </c>
      <c r="E4105" s="3">
        <v>42.05</v>
      </c>
      <c r="F4105" s="3">
        <v>11</v>
      </c>
      <c r="G4105" s="3">
        <v>42.05</v>
      </c>
    </row>
    <row r="4106" spans="1:7" x14ac:dyDescent="0.3">
      <c r="A4106" s="6">
        <v>43777</v>
      </c>
      <c r="B4106" s="3">
        <v>42.25</v>
      </c>
      <c r="C4106" s="3">
        <v>42.25</v>
      </c>
      <c r="D4106" s="3">
        <v>42.25</v>
      </c>
      <c r="E4106" s="3">
        <v>42.25</v>
      </c>
      <c r="F4106" s="3">
        <v>5</v>
      </c>
      <c r="G4106" s="3">
        <v>42.25</v>
      </c>
    </row>
    <row r="4107" spans="1:7" x14ac:dyDescent="0.3">
      <c r="A4107" s="6">
        <v>43780</v>
      </c>
      <c r="B4107" s="3">
        <v>42.35</v>
      </c>
      <c r="C4107" s="3">
        <v>42.35</v>
      </c>
      <c r="D4107" s="3">
        <v>42.35</v>
      </c>
      <c r="E4107" s="3">
        <v>42.35</v>
      </c>
      <c r="F4107" s="3">
        <v>0</v>
      </c>
      <c r="G4107" s="3">
        <v>42.35</v>
      </c>
    </row>
    <row r="4108" spans="1:7" x14ac:dyDescent="0.3">
      <c r="A4108" s="6">
        <v>43781</v>
      </c>
      <c r="B4108" s="3">
        <v>42.25</v>
      </c>
      <c r="C4108" s="3">
        <v>42.25</v>
      </c>
      <c r="D4108" s="3">
        <v>42.05</v>
      </c>
      <c r="E4108" s="3">
        <v>42.05</v>
      </c>
      <c r="F4108" s="3">
        <v>11</v>
      </c>
      <c r="G4108" s="3">
        <v>41.7</v>
      </c>
    </row>
    <row r="4109" spans="1:7" x14ac:dyDescent="0.3">
      <c r="A4109" s="6">
        <v>43782</v>
      </c>
      <c r="B4109" s="3">
        <v>41.5</v>
      </c>
      <c r="C4109" s="3">
        <v>41.5</v>
      </c>
      <c r="D4109" s="3">
        <v>41.5</v>
      </c>
      <c r="E4109" s="3">
        <v>41.5</v>
      </c>
      <c r="F4109" s="3">
        <v>0</v>
      </c>
      <c r="G4109" s="3">
        <v>41.5</v>
      </c>
    </row>
    <row r="4110" spans="1:7" x14ac:dyDescent="0.3">
      <c r="A4110" s="6">
        <v>43783</v>
      </c>
      <c r="B4110" s="3">
        <v>41.3</v>
      </c>
      <c r="C4110" s="3">
        <v>41.3</v>
      </c>
      <c r="D4110" s="3">
        <v>41.15</v>
      </c>
      <c r="E4110" s="3">
        <v>41.15</v>
      </c>
      <c r="F4110" s="3">
        <v>21</v>
      </c>
      <c r="G4110" s="3">
        <v>41.15</v>
      </c>
    </row>
    <row r="4111" spans="1:7" x14ac:dyDescent="0.3">
      <c r="A4111" s="6">
        <v>43784</v>
      </c>
      <c r="B4111" s="3">
        <v>41.08</v>
      </c>
      <c r="C4111" s="3">
        <v>41.08</v>
      </c>
      <c r="D4111" s="3">
        <v>41.08</v>
      </c>
      <c r="E4111" s="3">
        <v>41.08</v>
      </c>
      <c r="F4111" s="3">
        <v>0</v>
      </c>
      <c r="G4111" s="3">
        <v>41.08</v>
      </c>
    </row>
    <row r="4112" spans="1:7" x14ac:dyDescent="0.3">
      <c r="A4112" s="6">
        <v>43787</v>
      </c>
      <c r="B4112" s="3">
        <v>40.4</v>
      </c>
      <c r="C4112" s="3">
        <v>40.4</v>
      </c>
      <c r="D4112" s="3">
        <v>40.4</v>
      </c>
      <c r="E4112" s="3">
        <v>40.4</v>
      </c>
      <c r="F4112" s="3">
        <v>1</v>
      </c>
      <c r="G4112" s="3">
        <v>40.6</v>
      </c>
    </row>
    <row r="4113" spans="1:7" x14ac:dyDescent="0.3">
      <c r="A4113" s="6">
        <v>43788</v>
      </c>
      <c r="B4113" s="3">
        <v>40.549999999999997</v>
      </c>
      <c r="C4113" s="3">
        <v>40.9</v>
      </c>
      <c r="D4113" s="3">
        <v>40.5</v>
      </c>
      <c r="E4113" s="3">
        <v>40.799999999999997</v>
      </c>
      <c r="F4113" s="3">
        <v>58</v>
      </c>
      <c r="G4113" s="3">
        <v>40.880000000000003</v>
      </c>
    </row>
    <row r="4114" spans="1:7" x14ac:dyDescent="0.3">
      <c r="A4114" s="6">
        <v>43789</v>
      </c>
      <c r="B4114" s="3">
        <v>41.6</v>
      </c>
      <c r="C4114" s="3">
        <v>41.6</v>
      </c>
      <c r="D4114" s="3">
        <v>41.6</v>
      </c>
      <c r="E4114" s="3">
        <v>41.6</v>
      </c>
      <c r="F4114" s="3">
        <v>0</v>
      </c>
      <c r="G4114" s="3">
        <v>41.6</v>
      </c>
    </row>
    <row r="4115" spans="1:7" x14ac:dyDescent="0.3">
      <c r="A4115" s="6">
        <v>43790</v>
      </c>
      <c r="B4115" s="3">
        <v>42</v>
      </c>
      <c r="C4115" s="3">
        <v>42</v>
      </c>
      <c r="D4115" s="3">
        <v>41.75</v>
      </c>
      <c r="E4115" s="3">
        <v>41.75</v>
      </c>
      <c r="F4115" s="3">
        <v>14</v>
      </c>
      <c r="G4115" s="3">
        <v>41.75</v>
      </c>
    </row>
    <row r="4116" spans="1:7" x14ac:dyDescent="0.3">
      <c r="A4116" s="6">
        <v>43791</v>
      </c>
      <c r="B4116" s="3">
        <v>42.2</v>
      </c>
      <c r="C4116" s="3">
        <v>42.3</v>
      </c>
      <c r="D4116" s="3">
        <v>42.05</v>
      </c>
      <c r="E4116" s="3">
        <v>42.3</v>
      </c>
      <c r="F4116" s="3">
        <v>22</v>
      </c>
      <c r="G4116" s="3">
        <v>42.3</v>
      </c>
    </row>
    <row r="4117" spans="1:7" x14ac:dyDescent="0.3">
      <c r="A4117" s="6">
        <v>43794</v>
      </c>
      <c r="B4117" s="3">
        <v>41.9</v>
      </c>
      <c r="C4117" s="3">
        <v>41.9</v>
      </c>
      <c r="D4117" s="3">
        <v>41.5</v>
      </c>
      <c r="E4117" s="3">
        <v>41.5</v>
      </c>
      <c r="F4117" s="3">
        <v>31</v>
      </c>
      <c r="G4117" s="3">
        <v>41.5</v>
      </c>
    </row>
    <row r="4118" spans="1:7" x14ac:dyDescent="0.3">
      <c r="A4118" s="6">
        <v>43795</v>
      </c>
      <c r="B4118" s="3">
        <v>40.700000000000003</v>
      </c>
      <c r="C4118" s="3">
        <v>40.700000000000003</v>
      </c>
      <c r="D4118" s="3">
        <v>40.700000000000003</v>
      </c>
      <c r="E4118" s="3">
        <v>40.700000000000003</v>
      </c>
      <c r="F4118" s="3">
        <v>15</v>
      </c>
      <c r="G4118" s="3">
        <v>40.85</v>
      </c>
    </row>
    <row r="4119" spans="1:7" x14ac:dyDescent="0.3">
      <c r="A4119" s="6">
        <v>43796</v>
      </c>
      <c r="B4119" s="3">
        <v>41.1</v>
      </c>
      <c r="C4119" s="3">
        <v>41.55</v>
      </c>
      <c r="D4119" s="3">
        <v>41.1</v>
      </c>
      <c r="E4119" s="3">
        <v>41.45</v>
      </c>
      <c r="F4119" s="3">
        <v>203</v>
      </c>
      <c r="G4119" s="3">
        <v>41.5</v>
      </c>
    </row>
    <row r="4120" spans="1:7" x14ac:dyDescent="0.3">
      <c r="A4120" s="6">
        <v>43797</v>
      </c>
      <c r="B4120" s="3">
        <v>41.3</v>
      </c>
      <c r="C4120" s="3">
        <v>41.6</v>
      </c>
      <c r="D4120" s="3">
        <v>41.25</v>
      </c>
      <c r="E4120" s="3">
        <v>41.6</v>
      </c>
      <c r="F4120" s="3">
        <v>66</v>
      </c>
      <c r="G4120" s="3">
        <v>41.6</v>
      </c>
    </row>
    <row r="4121" spans="1:7" x14ac:dyDescent="0.3">
      <c r="A4121" s="6">
        <v>43798</v>
      </c>
      <c r="B4121" s="3">
        <v>41.9</v>
      </c>
      <c r="C4121" s="3">
        <v>41.9</v>
      </c>
      <c r="D4121" s="3">
        <v>41.6</v>
      </c>
      <c r="E4121" s="3">
        <v>41.75</v>
      </c>
      <c r="F4121" s="3">
        <v>39</v>
      </c>
      <c r="G4121" s="3">
        <v>41.75</v>
      </c>
    </row>
    <row r="4122" spans="1:7" x14ac:dyDescent="0.3">
      <c r="A4122" s="6">
        <v>43801</v>
      </c>
      <c r="B4122" s="3">
        <v>38.799999999999997</v>
      </c>
      <c r="C4122" s="3">
        <v>38.799999999999997</v>
      </c>
      <c r="D4122" s="3">
        <v>38.700000000000003</v>
      </c>
      <c r="E4122" s="3">
        <v>38.700000000000003</v>
      </c>
      <c r="F4122" s="3">
        <v>31</v>
      </c>
      <c r="G4122" s="3">
        <v>38.700000000000003</v>
      </c>
    </row>
    <row r="4123" spans="1:7" x14ac:dyDescent="0.3">
      <c r="A4123" s="6">
        <v>43802</v>
      </c>
      <c r="B4123" s="3">
        <v>38.9</v>
      </c>
      <c r="C4123" s="3">
        <v>38.9</v>
      </c>
      <c r="D4123" s="3">
        <v>38.6</v>
      </c>
      <c r="E4123" s="3">
        <v>38.9</v>
      </c>
      <c r="F4123" s="3">
        <v>11</v>
      </c>
      <c r="G4123" s="3">
        <v>38.729999999999997</v>
      </c>
    </row>
    <row r="4124" spans="1:7" x14ac:dyDescent="0.3">
      <c r="A4124" s="6">
        <v>43803</v>
      </c>
      <c r="B4124" s="3">
        <v>38.75</v>
      </c>
      <c r="C4124" s="3">
        <v>38.799999999999997</v>
      </c>
      <c r="D4124" s="3">
        <v>38.75</v>
      </c>
      <c r="E4124" s="3">
        <v>38.799999999999997</v>
      </c>
      <c r="F4124" s="3">
        <v>9</v>
      </c>
      <c r="G4124" s="3">
        <v>38.799999999999997</v>
      </c>
    </row>
    <row r="4125" spans="1:7" x14ac:dyDescent="0.3">
      <c r="A4125" s="6">
        <v>43804</v>
      </c>
      <c r="B4125" s="3">
        <v>37.9</v>
      </c>
      <c r="C4125" s="3">
        <v>37.9</v>
      </c>
      <c r="D4125" s="3">
        <v>37.799999999999997</v>
      </c>
      <c r="E4125" s="3">
        <v>37.799999999999997</v>
      </c>
      <c r="F4125" s="3">
        <v>22</v>
      </c>
      <c r="G4125" s="3">
        <v>37.799999999999997</v>
      </c>
    </row>
    <row r="4126" spans="1:7" x14ac:dyDescent="0.3">
      <c r="A4126" s="6">
        <v>43805</v>
      </c>
      <c r="B4126" s="3">
        <v>37.299999999999997</v>
      </c>
      <c r="C4126" s="3">
        <v>37.299999999999997</v>
      </c>
      <c r="D4126" s="3">
        <v>37.299999999999997</v>
      </c>
      <c r="E4126" s="3">
        <v>37.299999999999997</v>
      </c>
      <c r="F4126" s="3">
        <v>1</v>
      </c>
      <c r="G4126" s="3">
        <v>37</v>
      </c>
    </row>
    <row r="4127" spans="1:7" x14ac:dyDescent="0.3">
      <c r="A4127" s="6">
        <v>43808</v>
      </c>
      <c r="B4127" s="3">
        <v>36.5</v>
      </c>
      <c r="C4127" s="3">
        <v>37.049999999999997</v>
      </c>
      <c r="D4127" s="3">
        <v>36.5</v>
      </c>
      <c r="E4127" s="3">
        <v>37.049999999999997</v>
      </c>
      <c r="F4127" s="3">
        <v>13</v>
      </c>
      <c r="G4127" s="3">
        <v>37.049999999999997</v>
      </c>
    </row>
    <row r="4128" spans="1:7" x14ac:dyDescent="0.3">
      <c r="A4128" s="6">
        <v>43809</v>
      </c>
      <c r="B4128" s="3">
        <v>36.950000000000003</v>
      </c>
      <c r="C4128" s="3">
        <v>37</v>
      </c>
      <c r="D4128" s="3">
        <v>36.950000000000003</v>
      </c>
      <c r="E4128" s="3">
        <v>37</v>
      </c>
      <c r="F4128" s="3">
        <v>4</v>
      </c>
      <c r="G4128" s="3">
        <v>37</v>
      </c>
    </row>
    <row r="4129" spans="1:7" x14ac:dyDescent="0.3">
      <c r="A4129" s="6">
        <v>43810</v>
      </c>
      <c r="B4129" s="3">
        <v>37</v>
      </c>
      <c r="C4129" s="3">
        <v>37</v>
      </c>
      <c r="D4129" s="3">
        <v>36.700000000000003</v>
      </c>
      <c r="E4129" s="3">
        <v>36.85</v>
      </c>
      <c r="F4129" s="3">
        <v>39</v>
      </c>
      <c r="G4129" s="3">
        <v>36.85</v>
      </c>
    </row>
    <row r="4130" spans="1:7" x14ac:dyDescent="0.3">
      <c r="A4130" s="6">
        <v>43811</v>
      </c>
      <c r="B4130" s="3">
        <v>36.85</v>
      </c>
      <c r="C4130" s="3">
        <v>36.85</v>
      </c>
      <c r="D4130" s="3">
        <v>36.85</v>
      </c>
      <c r="E4130" s="3">
        <v>36.85</v>
      </c>
      <c r="F4130" s="3">
        <v>5</v>
      </c>
      <c r="G4130" s="3">
        <v>37.1</v>
      </c>
    </row>
    <row r="4131" spans="1:7" x14ac:dyDescent="0.3">
      <c r="A4131" s="6">
        <v>43812</v>
      </c>
      <c r="B4131" s="3">
        <v>37.6</v>
      </c>
      <c r="C4131" s="3">
        <v>37.6</v>
      </c>
      <c r="D4131" s="3">
        <v>37.6</v>
      </c>
      <c r="E4131" s="3">
        <v>37.6</v>
      </c>
      <c r="F4131" s="3">
        <v>1</v>
      </c>
      <c r="G4131" s="3">
        <v>37.4</v>
      </c>
    </row>
    <row r="4132" spans="1:7" x14ac:dyDescent="0.3">
      <c r="A4132" s="6">
        <v>43815</v>
      </c>
      <c r="B4132" s="3">
        <v>36.9</v>
      </c>
      <c r="C4132" s="3">
        <v>37.5</v>
      </c>
      <c r="D4132" s="3">
        <v>36.9</v>
      </c>
      <c r="E4132" s="3">
        <v>37.299999999999997</v>
      </c>
      <c r="F4132" s="3">
        <v>23</v>
      </c>
      <c r="G4132" s="3">
        <v>37.299999999999997</v>
      </c>
    </row>
    <row r="4133" spans="1:7" x14ac:dyDescent="0.3">
      <c r="A4133" s="6">
        <v>43816</v>
      </c>
      <c r="B4133" s="3">
        <v>37.5</v>
      </c>
      <c r="C4133" s="3">
        <v>37.5</v>
      </c>
      <c r="D4133" s="3">
        <v>37.5</v>
      </c>
      <c r="E4133" s="3">
        <v>37.5</v>
      </c>
      <c r="F4133" s="3">
        <v>1</v>
      </c>
      <c r="G4133" s="3">
        <v>37.5</v>
      </c>
    </row>
    <row r="4134" spans="1:7" x14ac:dyDescent="0.3">
      <c r="A4134" s="6">
        <v>43817</v>
      </c>
      <c r="B4134" s="3">
        <v>37.5</v>
      </c>
      <c r="C4134" s="3">
        <v>37.5</v>
      </c>
      <c r="D4134" s="3">
        <v>37.4</v>
      </c>
      <c r="E4134" s="3">
        <v>37.450000000000003</v>
      </c>
      <c r="F4134" s="3">
        <v>42</v>
      </c>
      <c r="G4134" s="3">
        <v>37.450000000000003</v>
      </c>
    </row>
    <row r="4135" spans="1:7" x14ac:dyDescent="0.3">
      <c r="A4135" s="6">
        <v>43818</v>
      </c>
      <c r="B4135" s="3">
        <v>37.4</v>
      </c>
      <c r="C4135" s="3">
        <v>37.65</v>
      </c>
      <c r="D4135" s="3">
        <v>37.4</v>
      </c>
      <c r="E4135" s="3">
        <v>37.65</v>
      </c>
      <c r="F4135" s="3">
        <v>37</v>
      </c>
      <c r="G4135" s="3">
        <v>37.65</v>
      </c>
    </row>
    <row r="4136" spans="1:7" x14ac:dyDescent="0.3">
      <c r="A4136" s="6">
        <v>43819</v>
      </c>
      <c r="B4136" s="3">
        <v>37.15</v>
      </c>
      <c r="C4136" s="3">
        <v>37.799999999999997</v>
      </c>
      <c r="D4136" s="3">
        <v>37.15</v>
      </c>
      <c r="E4136" s="3">
        <v>37.799999999999997</v>
      </c>
      <c r="F4136" s="3">
        <v>12</v>
      </c>
      <c r="G4136" s="3">
        <v>37.799999999999997</v>
      </c>
    </row>
    <row r="4137" spans="1:7" x14ac:dyDescent="0.3">
      <c r="A4137" s="6">
        <v>43822</v>
      </c>
      <c r="B4137" s="3">
        <v>37.200000000000003</v>
      </c>
      <c r="C4137" s="3">
        <v>37.200000000000003</v>
      </c>
      <c r="D4137" s="3">
        <v>37.200000000000003</v>
      </c>
      <c r="E4137" s="3">
        <v>37.200000000000003</v>
      </c>
      <c r="F4137" s="3">
        <v>1</v>
      </c>
      <c r="G4137" s="3">
        <v>37.4</v>
      </c>
    </row>
    <row r="4138" spans="1:7" x14ac:dyDescent="0.3">
      <c r="A4138" s="6">
        <v>43826</v>
      </c>
      <c r="B4138" s="3">
        <v>35.85</v>
      </c>
      <c r="C4138" s="3">
        <v>35.85</v>
      </c>
      <c r="D4138" s="3">
        <v>34.5</v>
      </c>
      <c r="E4138" s="3">
        <v>34.5</v>
      </c>
      <c r="F4138" s="3">
        <v>47</v>
      </c>
      <c r="G4138" s="3">
        <v>34.6</v>
      </c>
    </row>
    <row r="4139" spans="1:7" x14ac:dyDescent="0.3">
      <c r="A4139" s="6">
        <v>43829</v>
      </c>
      <c r="B4139" s="3">
        <v>32.299999999999997</v>
      </c>
      <c r="C4139" s="3">
        <v>32.299999999999997</v>
      </c>
      <c r="D4139" s="3">
        <v>32.25</v>
      </c>
      <c r="E4139" s="3">
        <v>32.25</v>
      </c>
      <c r="F4139" s="3">
        <v>30</v>
      </c>
      <c r="G4139" s="3">
        <v>32.049999999999997</v>
      </c>
    </row>
    <row r="4140" spans="1:7" x14ac:dyDescent="0.3">
      <c r="A4140" s="6">
        <v>43832</v>
      </c>
      <c r="B4140" s="3">
        <v>26.35</v>
      </c>
      <c r="C4140" s="3">
        <v>26.35</v>
      </c>
      <c r="D4140" s="3">
        <v>26.35</v>
      </c>
      <c r="E4140" s="3">
        <v>26.35</v>
      </c>
      <c r="F4140" s="3">
        <v>0</v>
      </c>
      <c r="G4140" s="3">
        <v>26.35</v>
      </c>
    </row>
    <row r="4141" spans="1:7" x14ac:dyDescent="0.3">
      <c r="A4141" s="6">
        <v>43833</v>
      </c>
      <c r="B4141" s="3">
        <v>27</v>
      </c>
      <c r="C4141" s="3">
        <v>27</v>
      </c>
      <c r="D4141" s="3">
        <v>27</v>
      </c>
      <c r="E4141" s="3">
        <v>27</v>
      </c>
      <c r="F4141" s="3">
        <v>4</v>
      </c>
      <c r="G4141" s="3">
        <v>27</v>
      </c>
    </row>
    <row r="4142" spans="1:7" x14ac:dyDescent="0.3">
      <c r="A4142" s="6">
        <v>43836</v>
      </c>
      <c r="B4142" s="3">
        <v>25.85</v>
      </c>
      <c r="C4142" s="3">
        <v>25.85</v>
      </c>
      <c r="D4142" s="3">
        <v>25.35</v>
      </c>
      <c r="E4142" s="3">
        <v>25.35</v>
      </c>
      <c r="F4142" s="3">
        <v>17</v>
      </c>
      <c r="G4142" s="3">
        <v>25</v>
      </c>
    </row>
    <row r="4143" spans="1:7" x14ac:dyDescent="0.3">
      <c r="A4143" s="6">
        <v>43837</v>
      </c>
      <c r="B4143" s="3">
        <v>24.9</v>
      </c>
      <c r="C4143" s="3">
        <v>24.9</v>
      </c>
      <c r="D4143" s="3">
        <v>24.9</v>
      </c>
      <c r="E4143" s="3">
        <v>24.9</v>
      </c>
      <c r="F4143" s="3">
        <v>1</v>
      </c>
      <c r="G4143" s="3">
        <v>24.9</v>
      </c>
    </row>
    <row r="4144" spans="1:7" x14ac:dyDescent="0.3">
      <c r="A4144" s="6">
        <v>43838</v>
      </c>
      <c r="B4144" s="3">
        <v>24.3</v>
      </c>
      <c r="C4144" s="3">
        <v>24.66</v>
      </c>
      <c r="D4144" s="3">
        <v>24.2</v>
      </c>
      <c r="E4144" s="3">
        <v>24.66</v>
      </c>
      <c r="F4144" s="3">
        <v>12</v>
      </c>
      <c r="G4144" s="3">
        <v>24.8</v>
      </c>
    </row>
    <row r="4145" spans="1:7" x14ac:dyDescent="0.3">
      <c r="A4145" s="6">
        <v>43839</v>
      </c>
      <c r="B4145" s="3">
        <v>25.95</v>
      </c>
      <c r="C4145" s="3">
        <v>25.95</v>
      </c>
      <c r="D4145" s="3">
        <v>25.9</v>
      </c>
      <c r="E4145" s="3">
        <v>25.9</v>
      </c>
      <c r="F4145" s="3">
        <v>3</v>
      </c>
      <c r="G4145" s="3">
        <v>25.7</v>
      </c>
    </row>
    <row r="4146" spans="1:7" x14ac:dyDescent="0.3">
      <c r="A4146" s="6">
        <v>43840</v>
      </c>
      <c r="B4146" s="3">
        <v>25.9</v>
      </c>
      <c r="C4146" s="3">
        <v>26</v>
      </c>
      <c r="D4146" s="3">
        <v>25.9</v>
      </c>
      <c r="E4146" s="3">
        <v>26</v>
      </c>
      <c r="F4146" s="3">
        <v>9</v>
      </c>
      <c r="G4146" s="3">
        <v>26</v>
      </c>
    </row>
    <row r="4147" spans="1:7" x14ac:dyDescent="0.3">
      <c r="A4147" s="6">
        <v>43843</v>
      </c>
      <c r="B4147" s="3">
        <v>25.45</v>
      </c>
      <c r="C4147" s="3">
        <v>25.45</v>
      </c>
      <c r="D4147" s="3">
        <v>25.45</v>
      </c>
      <c r="E4147" s="3">
        <v>25.45</v>
      </c>
      <c r="F4147" s="3">
        <v>0</v>
      </c>
      <c r="G4147" s="3">
        <v>25.45</v>
      </c>
    </row>
    <row r="4148" spans="1:7" x14ac:dyDescent="0.3">
      <c r="A4148" s="6">
        <v>43844</v>
      </c>
      <c r="B4148" s="3">
        <v>24.45</v>
      </c>
      <c r="C4148" s="3">
        <v>24.45</v>
      </c>
      <c r="D4148" s="3">
        <v>24.25</v>
      </c>
      <c r="E4148" s="3">
        <v>24.25</v>
      </c>
      <c r="F4148" s="3">
        <v>21</v>
      </c>
      <c r="G4148" s="3">
        <v>24.25</v>
      </c>
    </row>
    <row r="4149" spans="1:7" x14ac:dyDescent="0.3">
      <c r="A4149" s="6">
        <v>43845</v>
      </c>
      <c r="B4149" s="3">
        <v>24.16</v>
      </c>
      <c r="C4149" s="3">
        <v>24.16</v>
      </c>
      <c r="D4149" s="3">
        <v>24.16</v>
      </c>
      <c r="E4149" s="3">
        <v>24.16</v>
      </c>
      <c r="F4149" s="3">
        <v>9</v>
      </c>
      <c r="G4149" s="3">
        <v>24.16</v>
      </c>
    </row>
    <row r="4150" spans="1:7" x14ac:dyDescent="0.3">
      <c r="A4150" s="6">
        <v>43846</v>
      </c>
      <c r="B4150" s="3">
        <v>24.2</v>
      </c>
      <c r="C4150" s="3">
        <v>24.2</v>
      </c>
      <c r="D4150" s="3">
        <v>24.2</v>
      </c>
      <c r="E4150" s="3">
        <v>24.2</v>
      </c>
      <c r="F4150" s="3">
        <v>5</v>
      </c>
      <c r="G4150" s="3">
        <v>24</v>
      </c>
    </row>
    <row r="4151" spans="1:7" x14ac:dyDescent="0.3">
      <c r="A4151" s="6">
        <v>43847</v>
      </c>
      <c r="B4151" s="3">
        <v>23.5</v>
      </c>
      <c r="C4151" s="3">
        <v>23.6</v>
      </c>
      <c r="D4151" s="3">
        <v>23</v>
      </c>
      <c r="E4151" s="3">
        <v>23</v>
      </c>
      <c r="F4151" s="3">
        <v>12</v>
      </c>
      <c r="G4151" s="3">
        <v>23</v>
      </c>
    </row>
    <row r="4152" spans="1:7" x14ac:dyDescent="0.3">
      <c r="A4152" s="6">
        <v>43850</v>
      </c>
      <c r="B4152" s="3">
        <v>21.25</v>
      </c>
      <c r="C4152" s="3">
        <v>21.25</v>
      </c>
      <c r="D4152" s="3">
        <v>21.25</v>
      </c>
      <c r="E4152" s="3">
        <v>21.25</v>
      </c>
      <c r="F4152" s="3">
        <v>0</v>
      </c>
      <c r="G4152" s="3">
        <v>21.25</v>
      </c>
    </row>
    <row r="4153" spans="1:7" x14ac:dyDescent="0.3">
      <c r="A4153" s="6">
        <v>43851</v>
      </c>
      <c r="B4153" s="3">
        <v>20.6</v>
      </c>
      <c r="C4153" s="3">
        <v>20.65</v>
      </c>
      <c r="D4153" s="3">
        <v>20.350000000000001</v>
      </c>
      <c r="E4153" s="3">
        <v>20.350000000000001</v>
      </c>
      <c r="F4153" s="3">
        <v>26</v>
      </c>
      <c r="G4153" s="3">
        <v>20.350000000000001</v>
      </c>
    </row>
    <row r="4154" spans="1:7" x14ac:dyDescent="0.3">
      <c r="A4154" s="6">
        <v>43852</v>
      </c>
      <c r="B4154" s="3">
        <v>20.55</v>
      </c>
      <c r="C4154" s="3">
        <v>20.55</v>
      </c>
      <c r="D4154" s="3">
        <v>20.350000000000001</v>
      </c>
      <c r="E4154" s="3">
        <v>20.45</v>
      </c>
      <c r="F4154" s="3">
        <v>19</v>
      </c>
      <c r="G4154" s="3">
        <v>20.45</v>
      </c>
    </row>
    <row r="4155" spans="1:7" x14ac:dyDescent="0.3">
      <c r="A4155" s="6">
        <v>43853</v>
      </c>
      <c r="B4155" s="3">
        <v>21.2</v>
      </c>
      <c r="C4155" s="3">
        <v>21.4</v>
      </c>
      <c r="D4155" s="3">
        <v>21.2</v>
      </c>
      <c r="E4155" s="3">
        <v>21.4</v>
      </c>
      <c r="F4155" s="3">
        <v>11</v>
      </c>
      <c r="G4155" s="3">
        <v>21.4</v>
      </c>
    </row>
    <row r="4156" spans="1:7" x14ac:dyDescent="0.3">
      <c r="A4156" s="6">
        <v>43854</v>
      </c>
      <c r="B4156" s="3">
        <v>21.2</v>
      </c>
      <c r="C4156" s="3">
        <v>21.2</v>
      </c>
      <c r="D4156" s="3">
        <v>21.2</v>
      </c>
      <c r="E4156" s="3">
        <v>21.2</v>
      </c>
      <c r="F4156" s="3">
        <v>1</v>
      </c>
      <c r="G4156" s="3">
        <v>21.2</v>
      </c>
    </row>
    <row r="4157" spans="1:7" x14ac:dyDescent="0.3">
      <c r="A4157" s="6">
        <v>43857</v>
      </c>
      <c r="B4157" s="3">
        <v>22.33</v>
      </c>
      <c r="C4157" s="3">
        <v>22.33</v>
      </c>
      <c r="D4157" s="3">
        <v>22.33</v>
      </c>
      <c r="E4157" s="3">
        <v>22.33</v>
      </c>
      <c r="F4157" s="3">
        <v>0</v>
      </c>
      <c r="G4157" s="3">
        <v>22.33</v>
      </c>
    </row>
    <row r="4158" spans="1:7" x14ac:dyDescent="0.3">
      <c r="A4158" s="6">
        <v>43858</v>
      </c>
      <c r="B4158" s="3">
        <v>21.38</v>
      </c>
      <c r="C4158" s="3">
        <v>21.38</v>
      </c>
      <c r="D4158" s="3">
        <v>21.38</v>
      </c>
      <c r="E4158" s="3">
        <v>21.38</v>
      </c>
      <c r="F4158" s="3">
        <v>0</v>
      </c>
      <c r="G4158" s="3">
        <v>21.38</v>
      </c>
    </row>
    <row r="4159" spans="1:7" x14ac:dyDescent="0.3">
      <c r="A4159" s="6">
        <v>43859</v>
      </c>
      <c r="B4159" s="3">
        <v>20.100000000000001</v>
      </c>
      <c r="C4159" s="3">
        <v>20.100000000000001</v>
      </c>
      <c r="D4159" s="3">
        <v>19.8</v>
      </c>
      <c r="E4159" s="3">
        <v>19.8</v>
      </c>
      <c r="F4159" s="3">
        <v>23</v>
      </c>
      <c r="G4159" s="3">
        <v>19.8</v>
      </c>
    </row>
    <row r="4160" spans="1:7" x14ac:dyDescent="0.3">
      <c r="A4160" s="6">
        <v>43860</v>
      </c>
      <c r="B4160" s="3">
        <v>18.2</v>
      </c>
      <c r="C4160" s="3">
        <v>18.2</v>
      </c>
      <c r="D4160" s="3">
        <v>17.55</v>
      </c>
      <c r="E4160" s="3">
        <v>17.75</v>
      </c>
      <c r="F4160" s="3">
        <v>53</v>
      </c>
      <c r="G4160" s="3">
        <v>17.600000000000001</v>
      </c>
    </row>
    <row r="4161" spans="1:7" x14ac:dyDescent="0.3">
      <c r="A4161" s="6">
        <v>43861</v>
      </c>
      <c r="B4161" s="3">
        <v>17.100000000000001</v>
      </c>
      <c r="C4161" s="3">
        <v>17.45</v>
      </c>
      <c r="D4161" s="3">
        <v>16.88</v>
      </c>
      <c r="E4161" s="3">
        <v>16.88</v>
      </c>
      <c r="F4161" s="3">
        <v>60</v>
      </c>
      <c r="G4161" s="3">
        <v>16.88</v>
      </c>
    </row>
    <row r="4162" spans="1:7" x14ac:dyDescent="0.3">
      <c r="A4162" s="6">
        <v>43864</v>
      </c>
      <c r="B4162" s="3">
        <v>15.25</v>
      </c>
      <c r="C4162" s="3">
        <v>15.25</v>
      </c>
      <c r="D4162" s="3">
        <v>15.1</v>
      </c>
      <c r="E4162" s="3">
        <v>15.1</v>
      </c>
      <c r="F4162" s="3">
        <v>11</v>
      </c>
      <c r="G4162" s="3">
        <v>15.1</v>
      </c>
    </row>
    <row r="4163" spans="1:7" x14ac:dyDescent="0.3">
      <c r="A4163" s="6">
        <v>43865</v>
      </c>
      <c r="B4163" s="3">
        <v>15.25</v>
      </c>
      <c r="C4163" s="3">
        <v>15.25</v>
      </c>
      <c r="D4163" s="3">
        <v>15.25</v>
      </c>
      <c r="E4163" s="3">
        <v>15.25</v>
      </c>
      <c r="F4163" s="3">
        <v>1</v>
      </c>
      <c r="G4163" s="3">
        <v>15.13</v>
      </c>
    </row>
    <row r="4164" spans="1:7" x14ac:dyDescent="0.3">
      <c r="A4164" s="6">
        <v>43866</v>
      </c>
      <c r="B4164" s="3">
        <v>14.32</v>
      </c>
      <c r="C4164" s="3">
        <v>14.32</v>
      </c>
      <c r="D4164" s="3">
        <v>13.75</v>
      </c>
      <c r="E4164" s="3">
        <v>13.75</v>
      </c>
      <c r="F4164" s="3">
        <v>13</v>
      </c>
      <c r="G4164" s="3">
        <v>13.9</v>
      </c>
    </row>
    <row r="4165" spans="1:7" x14ac:dyDescent="0.3">
      <c r="A4165" s="6">
        <v>43867</v>
      </c>
      <c r="B4165" s="3">
        <v>12.9</v>
      </c>
      <c r="C4165" s="3">
        <v>13.4</v>
      </c>
      <c r="D4165" s="3">
        <v>12.6</v>
      </c>
      <c r="E4165" s="3">
        <v>13.35</v>
      </c>
      <c r="F4165" s="3">
        <v>31</v>
      </c>
      <c r="G4165" s="3">
        <v>12.92</v>
      </c>
    </row>
    <row r="4166" spans="1:7" x14ac:dyDescent="0.3">
      <c r="A4166" s="6">
        <v>43868</v>
      </c>
      <c r="B4166" s="3">
        <v>12.7</v>
      </c>
      <c r="C4166" s="3">
        <v>12.7</v>
      </c>
      <c r="D4166" s="3">
        <v>12.7</v>
      </c>
      <c r="E4166" s="3">
        <v>12.7</v>
      </c>
      <c r="F4166" s="3">
        <v>0</v>
      </c>
      <c r="G4166" s="3">
        <v>12.7</v>
      </c>
    </row>
    <row r="4167" spans="1:7" x14ac:dyDescent="0.3">
      <c r="A4167" s="6">
        <v>43871</v>
      </c>
      <c r="B4167" s="3">
        <v>12.5</v>
      </c>
      <c r="C4167" s="3">
        <v>12.5</v>
      </c>
      <c r="D4167" s="3">
        <v>12.5</v>
      </c>
      <c r="E4167" s="3">
        <v>12.5</v>
      </c>
      <c r="F4167" s="3">
        <v>5</v>
      </c>
      <c r="G4167" s="3">
        <v>12.38</v>
      </c>
    </row>
    <row r="4168" spans="1:7" x14ac:dyDescent="0.3">
      <c r="A4168" s="6">
        <v>43872</v>
      </c>
      <c r="B4168" s="3">
        <v>13.05</v>
      </c>
      <c r="C4168" s="3">
        <v>13.25</v>
      </c>
      <c r="D4168" s="3">
        <v>13</v>
      </c>
      <c r="E4168" s="3">
        <v>13.2</v>
      </c>
      <c r="F4168" s="3">
        <v>54</v>
      </c>
      <c r="G4168" s="3">
        <v>13.2</v>
      </c>
    </row>
    <row r="4169" spans="1:7" x14ac:dyDescent="0.3">
      <c r="A4169" s="6">
        <v>43873</v>
      </c>
      <c r="B4169" s="3">
        <v>12.95</v>
      </c>
      <c r="C4169" s="3">
        <v>13.15</v>
      </c>
      <c r="D4169" s="3">
        <v>12.95</v>
      </c>
      <c r="E4169" s="3">
        <v>13.1</v>
      </c>
      <c r="F4169" s="3">
        <v>72</v>
      </c>
      <c r="G4169" s="3">
        <v>13</v>
      </c>
    </row>
    <row r="4170" spans="1:7" x14ac:dyDescent="0.3">
      <c r="A4170" s="6">
        <v>43874</v>
      </c>
      <c r="B4170" s="3">
        <v>12.85</v>
      </c>
      <c r="C4170" s="3">
        <v>13.2</v>
      </c>
      <c r="D4170" s="3">
        <v>12.85</v>
      </c>
      <c r="E4170" s="3">
        <v>13.2</v>
      </c>
      <c r="F4170" s="3">
        <v>60</v>
      </c>
      <c r="G4170" s="3">
        <v>13.1</v>
      </c>
    </row>
    <row r="4171" spans="1:7" x14ac:dyDescent="0.3">
      <c r="A4171" s="6">
        <v>43875</v>
      </c>
      <c r="B4171" s="3">
        <v>12.68</v>
      </c>
      <c r="C4171" s="3">
        <v>12.68</v>
      </c>
      <c r="D4171" s="3">
        <v>12.68</v>
      </c>
      <c r="E4171" s="3">
        <v>12.68</v>
      </c>
      <c r="F4171" s="3">
        <v>0</v>
      </c>
      <c r="G4171" s="3">
        <v>12.68</v>
      </c>
    </row>
    <row r="4172" spans="1:7" x14ac:dyDescent="0.3">
      <c r="A4172" s="6">
        <v>43878</v>
      </c>
      <c r="B4172" s="3">
        <v>12.05</v>
      </c>
      <c r="C4172" s="3">
        <v>12.05</v>
      </c>
      <c r="D4172" s="3">
        <v>11.75</v>
      </c>
      <c r="E4172" s="3">
        <v>11.8</v>
      </c>
      <c r="F4172" s="3">
        <v>21</v>
      </c>
      <c r="G4172" s="3">
        <v>11.8</v>
      </c>
    </row>
    <row r="4173" spans="1:7" x14ac:dyDescent="0.3">
      <c r="A4173" s="6">
        <v>43879</v>
      </c>
      <c r="B4173" s="3">
        <v>11.35</v>
      </c>
      <c r="C4173" s="3">
        <v>11.35</v>
      </c>
      <c r="D4173" s="3">
        <v>10.85</v>
      </c>
      <c r="E4173" s="3">
        <v>10.85</v>
      </c>
      <c r="F4173" s="3">
        <v>55</v>
      </c>
      <c r="G4173" s="3">
        <v>10.85</v>
      </c>
    </row>
    <row r="4174" spans="1:7" x14ac:dyDescent="0.3">
      <c r="A4174" s="6">
        <v>43880</v>
      </c>
      <c r="B4174" s="3">
        <v>10.5</v>
      </c>
      <c r="C4174" s="3">
        <v>10.5</v>
      </c>
      <c r="D4174" s="3">
        <v>10.3</v>
      </c>
      <c r="E4174" s="3">
        <v>10.5</v>
      </c>
      <c r="F4174" s="3">
        <v>84</v>
      </c>
      <c r="G4174" s="3">
        <v>10.38</v>
      </c>
    </row>
    <row r="4175" spans="1:7" x14ac:dyDescent="0.3">
      <c r="A4175" s="6">
        <v>43881</v>
      </c>
      <c r="B4175" s="3">
        <v>10.1</v>
      </c>
      <c r="C4175" s="3">
        <v>10.1</v>
      </c>
      <c r="D4175" s="3">
        <v>10</v>
      </c>
      <c r="E4175" s="3">
        <v>10</v>
      </c>
      <c r="F4175" s="3">
        <v>10</v>
      </c>
      <c r="G4175" s="3">
        <v>10</v>
      </c>
    </row>
    <row r="4176" spans="1:7" x14ac:dyDescent="0.3">
      <c r="A4176" s="6">
        <v>43882</v>
      </c>
      <c r="B4176" s="3">
        <v>11.35</v>
      </c>
      <c r="C4176" s="3">
        <v>11.35</v>
      </c>
      <c r="D4176" s="3">
        <v>10.3</v>
      </c>
      <c r="E4176" s="3">
        <v>10.5</v>
      </c>
      <c r="F4176" s="3">
        <v>22</v>
      </c>
      <c r="G4176" s="3">
        <v>10.4</v>
      </c>
    </row>
    <row r="4177" spans="1:7" x14ac:dyDescent="0.3">
      <c r="A4177" s="6">
        <v>43885</v>
      </c>
      <c r="B4177" s="3">
        <v>12.05</v>
      </c>
      <c r="C4177" s="3">
        <v>12.95</v>
      </c>
      <c r="D4177" s="3">
        <v>12.05</v>
      </c>
      <c r="E4177" s="3">
        <v>12.8</v>
      </c>
      <c r="F4177" s="3">
        <v>55</v>
      </c>
      <c r="G4177" s="3">
        <v>12.8</v>
      </c>
    </row>
    <row r="4178" spans="1:7" x14ac:dyDescent="0.3">
      <c r="A4178" s="6">
        <v>43886</v>
      </c>
      <c r="B4178" s="3">
        <v>13.9</v>
      </c>
      <c r="C4178" s="3">
        <v>14.45</v>
      </c>
      <c r="D4178" s="3">
        <v>13.9</v>
      </c>
      <c r="E4178" s="3">
        <v>14.35</v>
      </c>
      <c r="F4178" s="3">
        <v>55</v>
      </c>
      <c r="G4178" s="3">
        <v>14.45</v>
      </c>
    </row>
    <row r="4179" spans="1:7" x14ac:dyDescent="0.3">
      <c r="A4179" s="6">
        <v>43887</v>
      </c>
      <c r="B4179" s="3">
        <v>13.65</v>
      </c>
      <c r="C4179" s="3">
        <v>14.15</v>
      </c>
      <c r="D4179" s="3">
        <v>13.45</v>
      </c>
      <c r="E4179" s="3">
        <v>14</v>
      </c>
      <c r="F4179" s="3">
        <v>28</v>
      </c>
      <c r="G4179" s="3">
        <v>14</v>
      </c>
    </row>
    <row r="4180" spans="1:7" x14ac:dyDescent="0.3">
      <c r="A4180" s="6">
        <v>43888</v>
      </c>
      <c r="B4180" s="3">
        <v>13.3</v>
      </c>
      <c r="C4180" s="3">
        <v>13.3</v>
      </c>
      <c r="D4180" s="3">
        <v>13</v>
      </c>
      <c r="E4180" s="3">
        <v>13</v>
      </c>
      <c r="F4180" s="3">
        <v>10</v>
      </c>
      <c r="G4180" s="3">
        <v>13</v>
      </c>
    </row>
    <row r="4181" spans="1:7" x14ac:dyDescent="0.3">
      <c r="A4181" s="6">
        <v>43889</v>
      </c>
      <c r="B4181" s="3">
        <v>12.3</v>
      </c>
      <c r="C4181" s="3">
        <v>12.3</v>
      </c>
      <c r="D4181" s="3">
        <v>12.3</v>
      </c>
      <c r="E4181" s="3">
        <v>12.3</v>
      </c>
      <c r="F4181" s="3">
        <v>0</v>
      </c>
      <c r="G4181" s="3">
        <v>12.3</v>
      </c>
    </row>
    <row r="4182" spans="1:7" x14ac:dyDescent="0.3">
      <c r="A4182" s="6">
        <v>43892</v>
      </c>
      <c r="B4182" s="3">
        <v>8.6999999999999993</v>
      </c>
      <c r="C4182" s="3">
        <v>8.6999999999999993</v>
      </c>
      <c r="D4182" s="3">
        <v>8.6999999999999993</v>
      </c>
      <c r="E4182" s="3">
        <v>8.6999999999999993</v>
      </c>
      <c r="F4182" s="3">
        <v>0</v>
      </c>
      <c r="G4182" s="3">
        <v>8.6999999999999993</v>
      </c>
    </row>
    <row r="4183" spans="1:7" x14ac:dyDescent="0.3">
      <c r="A4183" s="6">
        <v>43893</v>
      </c>
      <c r="B4183" s="3">
        <v>8.5</v>
      </c>
      <c r="C4183" s="3">
        <v>8.75</v>
      </c>
      <c r="D4183" s="3">
        <v>8.5</v>
      </c>
      <c r="E4183" s="3">
        <v>8.75</v>
      </c>
      <c r="F4183" s="3">
        <v>16</v>
      </c>
      <c r="G4183" s="3">
        <v>8.75</v>
      </c>
    </row>
    <row r="4184" spans="1:7" x14ac:dyDescent="0.3">
      <c r="A4184" s="6">
        <v>43894</v>
      </c>
      <c r="B4184" s="3">
        <v>8.4</v>
      </c>
      <c r="C4184" s="3">
        <v>8.65</v>
      </c>
      <c r="D4184" s="3">
        <v>8.4</v>
      </c>
      <c r="E4184" s="3">
        <v>8.65</v>
      </c>
      <c r="F4184" s="3">
        <v>31</v>
      </c>
      <c r="G4184" s="3">
        <v>8.65</v>
      </c>
    </row>
    <row r="4185" spans="1:7" x14ac:dyDescent="0.3">
      <c r="A4185" s="6">
        <v>43895</v>
      </c>
      <c r="B4185" s="3">
        <v>8.9499999999999993</v>
      </c>
      <c r="C4185" s="3">
        <v>9.15</v>
      </c>
      <c r="D4185" s="3">
        <v>8.9499999999999993</v>
      </c>
      <c r="E4185" s="3">
        <v>9.1</v>
      </c>
      <c r="F4185" s="3">
        <v>30</v>
      </c>
      <c r="G4185" s="3">
        <v>9.15</v>
      </c>
    </row>
    <row r="4186" spans="1:7" x14ac:dyDescent="0.3">
      <c r="A4186" s="6">
        <v>43896</v>
      </c>
      <c r="B4186" s="3">
        <v>9.18</v>
      </c>
      <c r="C4186" s="3">
        <v>9.75</v>
      </c>
      <c r="D4186" s="3">
        <v>9.18</v>
      </c>
      <c r="E4186" s="3">
        <v>9.68</v>
      </c>
      <c r="F4186" s="3">
        <v>225</v>
      </c>
      <c r="G4186" s="3">
        <v>9.6</v>
      </c>
    </row>
    <row r="4187" spans="1:7" x14ac:dyDescent="0.3">
      <c r="A4187" s="6">
        <v>43899</v>
      </c>
      <c r="B4187" s="3">
        <v>9</v>
      </c>
      <c r="C4187" s="3">
        <v>9.1</v>
      </c>
      <c r="D4187" s="3">
        <v>8.9499999999999993</v>
      </c>
      <c r="E4187" s="3">
        <v>9.1</v>
      </c>
      <c r="F4187" s="3">
        <v>12</v>
      </c>
      <c r="G4187" s="3">
        <v>9.1</v>
      </c>
    </row>
    <row r="4188" spans="1:7" x14ac:dyDescent="0.3">
      <c r="A4188" s="6">
        <v>43900</v>
      </c>
      <c r="B4188" s="3">
        <v>9</v>
      </c>
      <c r="C4188" s="3">
        <v>9.0500000000000007</v>
      </c>
      <c r="D4188" s="3">
        <v>9</v>
      </c>
      <c r="E4188" s="3">
        <v>9.0500000000000007</v>
      </c>
      <c r="F4188" s="3">
        <v>10</v>
      </c>
      <c r="G4188" s="3">
        <v>9.0500000000000007</v>
      </c>
    </row>
    <row r="4189" spans="1:7" x14ac:dyDescent="0.3">
      <c r="A4189" s="6">
        <v>43901</v>
      </c>
      <c r="B4189" s="3">
        <v>9</v>
      </c>
      <c r="C4189" s="3">
        <v>9</v>
      </c>
      <c r="D4189" s="3">
        <v>9</v>
      </c>
      <c r="E4189" s="3">
        <v>9</v>
      </c>
      <c r="F4189" s="3">
        <v>5</v>
      </c>
      <c r="G4189" s="3">
        <v>9.1</v>
      </c>
    </row>
    <row r="4190" spans="1:7" x14ac:dyDescent="0.3">
      <c r="A4190" s="6">
        <v>43902</v>
      </c>
      <c r="B4190" s="3">
        <v>9</v>
      </c>
      <c r="C4190" s="3">
        <v>9.15</v>
      </c>
      <c r="D4190" s="3">
        <v>9</v>
      </c>
      <c r="E4190" s="3">
        <v>9.15</v>
      </c>
      <c r="F4190" s="3">
        <v>38</v>
      </c>
      <c r="G4190" s="3">
        <v>9.15</v>
      </c>
    </row>
    <row r="4191" spans="1:7" x14ac:dyDescent="0.3">
      <c r="A4191" s="6">
        <v>43903</v>
      </c>
      <c r="B4191" s="3">
        <v>9.4</v>
      </c>
      <c r="C4191" s="3">
        <v>9.4</v>
      </c>
      <c r="D4191" s="3">
        <v>9.4</v>
      </c>
      <c r="E4191" s="3">
        <v>9.4</v>
      </c>
      <c r="F4191" s="3">
        <v>10</v>
      </c>
      <c r="G4191" s="3">
        <v>9.4</v>
      </c>
    </row>
    <row r="4192" spans="1:7" x14ac:dyDescent="0.3">
      <c r="A4192" s="6">
        <v>43906</v>
      </c>
      <c r="B4192" s="3">
        <v>8</v>
      </c>
      <c r="C4192" s="3">
        <v>8</v>
      </c>
      <c r="D4192" s="3">
        <v>8</v>
      </c>
      <c r="E4192" s="3">
        <v>8</v>
      </c>
      <c r="F4192" s="3">
        <v>5</v>
      </c>
      <c r="G4192" s="3">
        <v>8</v>
      </c>
    </row>
    <row r="4193" spans="1:7" x14ac:dyDescent="0.3">
      <c r="A4193" s="6">
        <v>43907</v>
      </c>
      <c r="B4193" s="3">
        <v>7.5</v>
      </c>
      <c r="C4193" s="3">
        <v>7.5</v>
      </c>
      <c r="D4193" s="3">
        <v>7.45</v>
      </c>
      <c r="E4193" s="3">
        <v>7.45</v>
      </c>
      <c r="F4193" s="3">
        <v>10</v>
      </c>
      <c r="G4193" s="3">
        <v>7.45</v>
      </c>
    </row>
    <row r="4194" spans="1:7" x14ac:dyDescent="0.3">
      <c r="A4194" s="6">
        <v>43908</v>
      </c>
      <c r="B4194" s="3">
        <v>7.05</v>
      </c>
      <c r="C4194" s="3">
        <v>7.05</v>
      </c>
      <c r="D4194" s="3">
        <v>6.6</v>
      </c>
      <c r="E4194" s="3">
        <v>6.65</v>
      </c>
      <c r="F4194" s="3">
        <v>35</v>
      </c>
      <c r="G4194" s="3">
        <v>6.6</v>
      </c>
    </row>
    <row r="4195" spans="1:7" x14ac:dyDescent="0.3">
      <c r="A4195" s="6">
        <v>43909</v>
      </c>
      <c r="B4195" s="3">
        <v>7.35</v>
      </c>
      <c r="C4195" s="3">
        <v>7.35</v>
      </c>
      <c r="D4195" s="3">
        <v>7.35</v>
      </c>
      <c r="E4195" s="3">
        <v>7.35</v>
      </c>
      <c r="F4195" s="3">
        <v>10</v>
      </c>
      <c r="G4195" s="3">
        <v>7.1</v>
      </c>
    </row>
    <row r="4196" spans="1:7" x14ac:dyDescent="0.3">
      <c r="A4196" s="6">
        <v>43910</v>
      </c>
      <c r="B4196" s="3">
        <v>7.15</v>
      </c>
      <c r="C4196" s="3">
        <v>7.15</v>
      </c>
      <c r="D4196" s="3">
        <v>7.15</v>
      </c>
      <c r="E4196" s="3">
        <v>7.15</v>
      </c>
      <c r="F4196" s="3">
        <v>5</v>
      </c>
      <c r="G4196" s="3">
        <v>6.85</v>
      </c>
    </row>
    <row r="4197" spans="1:7" x14ac:dyDescent="0.3">
      <c r="A4197" s="6">
        <v>43913</v>
      </c>
      <c r="B4197" s="3">
        <v>6.03</v>
      </c>
      <c r="C4197" s="3">
        <v>6.03</v>
      </c>
      <c r="D4197" s="3">
        <v>6.03</v>
      </c>
      <c r="E4197" s="3">
        <v>6.03</v>
      </c>
      <c r="F4197" s="3">
        <v>0</v>
      </c>
      <c r="G4197" s="3">
        <v>6.03</v>
      </c>
    </row>
    <row r="4198" spans="1:7" x14ac:dyDescent="0.3">
      <c r="A4198" s="6">
        <v>43914</v>
      </c>
      <c r="B4198" s="3">
        <v>6.2</v>
      </c>
      <c r="C4198" s="3">
        <v>6.2</v>
      </c>
      <c r="D4198" s="3">
        <v>6.2</v>
      </c>
      <c r="E4198" s="3">
        <v>6.2</v>
      </c>
      <c r="F4198" s="3">
        <v>5</v>
      </c>
      <c r="G4198" s="3">
        <v>6.2</v>
      </c>
    </row>
    <row r="4199" spans="1:7" x14ac:dyDescent="0.3">
      <c r="A4199" s="6">
        <v>43915</v>
      </c>
      <c r="B4199" s="3">
        <v>5.95</v>
      </c>
      <c r="C4199" s="3">
        <v>5.95</v>
      </c>
      <c r="D4199" s="3">
        <v>5.85</v>
      </c>
      <c r="E4199" s="3">
        <v>5.95</v>
      </c>
      <c r="F4199" s="3">
        <v>30</v>
      </c>
      <c r="G4199" s="3">
        <v>5.95</v>
      </c>
    </row>
    <row r="4200" spans="1:7" x14ac:dyDescent="0.3">
      <c r="A4200" s="6">
        <v>43916</v>
      </c>
      <c r="B4200" s="3">
        <v>5.65</v>
      </c>
      <c r="C4200" s="3">
        <v>5.65</v>
      </c>
      <c r="D4200" s="3">
        <v>5.6</v>
      </c>
      <c r="E4200" s="3">
        <v>5.6</v>
      </c>
      <c r="F4200" s="3">
        <v>10</v>
      </c>
      <c r="G4200" s="3">
        <v>5.6</v>
      </c>
    </row>
    <row r="4201" spans="1:7" x14ac:dyDescent="0.3">
      <c r="A4201" s="6">
        <v>43917</v>
      </c>
      <c r="B4201" s="3">
        <v>5.35</v>
      </c>
      <c r="C4201" s="3">
        <v>5.6</v>
      </c>
      <c r="D4201" s="3">
        <v>5.35</v>
      </c>
      <c r="E4201" s="3">
        <v>5.45</v>
      </c>
      <c r="F4201" s="3">
        <v>117</v>
      </c>
      <c r="G4201" s="3">
        <v>5.45</v>
      </c>
    </row>
    <row r="4202" spans="1:7" x14ac:dyDescent="0.3">
      <c r="A4202" s="6">
        <v>43920</v>
      </c>
      <c r="B4202" s="3">
        <v>5.3</v>
      </c>
      <c r="C4202" s="3">
        <v>5.3</v>
      </c>
      <c r="D4202" s="3">
        <v>5.15</v>
      </c>
      <c r="E4202" s="3">
        <v>5.15</v>
      </c>
      <c r="F4202" s="3">
        <v>6</v>
      </c>
      <c r="G4202" s="3">
        <v>5.3</v>
      </c>
    </row>
    <row r="4203" spans="1:7" x14ac:dyDescent="0.3">
      <c r="A4203" s="6">
        <v>43921</v>
      </c>
      <c r="B4203" s="3">
        <v>4.9800000000000004</v>
      </c>
      <c r="C4203" s="3">
        <v>4.9800000000000004</v>
      </c>
      <c r="D4203" s="3">
        <v>4.9800000000000004</v>
      </c>
      <c r="E4203" s="3">
        <v>4.9800000000000004</v>
      </c>
      <c r="F4203" s="3">
        <v>0</v>
      </c>
      <c r="G4203" s="3">
        <v>4.9800000000000004</v>
      </c>
    </row>
    <row r="4204" spans="1:7" x14ac:dyDescent="0.3">
      <c r="A4204" s="6">
        <v>43922</v>
      </c>
      <c r="B4204" s="3">
        <v>6.95</v>
      </c>
      <c r="C4204" s="3">
        <v>7.05</v>
      </c>
      <c r="D4204" s="3">
        <v>6.8</v>
      </c>
      <c r="E4204" s="3">
        <v>7.05</v>
      </c>
      <c r="F4204" s="3">
        <v>35</v>
      </c>
      <c r="G4204" s="3">
        <v>7.05</v>
      </c>
    </row>
    <row r="4205" spans="1:7" x14ac:dyDescent="0.3">
      <c r="A4205" s="6">
        <v>43923</v>
      </c>
      <c r="B4205" s="3">
        <v>6.95</v>
      </c>
      <c r="C4205" s="3">
        <v>7.25</v>
      </c>
      <c r="D4205" s="3">
        <v>6.95</v>
      </c>
      <c r="E4205" s="3">
        <v>7.15</v>
      </c>
      <c r="F4205" s="3">
        <v>42</v>
      </c>
      <c r="G4205" s="3">
        <v>7.15</v>
      </c>
    </row>
    <row r="4206" spans="1:7" x14ac:dyDescent="0.3">
      <c r="A4206" s="6">
        <v>43924</v>
      </c>
      <c r="B4206" s="3">
        <v>7.1</v>
      </c>
      <c r="C4206" s="3">
        <v>7.24</v>
      </c>
      <c r="D4206" s="3">
        <v>7.1</v>
      </c>
      <c r="E4206" s="3">
        <v>7.2</v>
      </c>
      <c r="F4206" s="3">
        <v>26</v>
      </c>
      <c r="G4206" s="3">
        <v>7.2</v>
      </c>
    </row>
    <row r="4207" spans="1:7" x14ac:dyDescent="0.3">
      <c r="A4207" s="6">
        <v>43927</v>
      </c>
      <c r="B4207" s="3">
        <v>7.6</v>
      </c>
      <c r="C4207" s="3">
        <v>8.6999999999999993</v>
      </c>
      <c r="D4207" s="3">
        <v>7.6</v>
      </c>
      <c r="E4207" s="3">
        <v>8.65</v>
      </c>
      <c r="F4207" s="3">
        <v>60</v>
      </c>
      <c r="G4207" s="3">
        <v>8.6</v>
      </c>
    </row>
    <row r="4208" spans="1:7" x14ac:dyDescent="0.3">
      <c r="A4208" s="6">
        <v>43928</v>
      </c>
      <c r="B4208" s="3">
        <v>9.1999999999999993</v>
      </c>
      <c r="C4208" s="3">
        <v>9.5500000000000007</v>
      </c>
      <c r="D4208" s="3">
        <v>9.1999999999999993</v>
      </c>
      <c r="E4208" s="3">
        <v>9.3000000000000007</v>
      </c>
      <c r="F4208" s="3">
        <v>31</v>
      </c>
      <c r="G4208" s="3">
        <v>9.43</v>
      </c>
    </row>
    <row r="4209" spans="1:7" x14ac:dyDescent="0.3">
      <c r="A4209" s="6">
        <v>43929</v>
      </c>
      <c r="B4209" s="3">
        <v>8.4</v>
      </c>
      <c r="C4209" s="3">
        <v>8.8000000000000007</v>
      </c>
      <c r="D4209" s="3">
        <v>8.4</v>
      </c>
      <c r="E4209" s="3">
        <v>8.75</v>
      </c>
      <c r="F4209" s="3">
        <v>32</v>
      </c>
      <c r="G4209" s="3">
        <v>8.5500000000000007</v>
      </c>
    </row>
    <row r="4210" spans="1:7" x14ac:dyDescent="0.3">
      <c r="A4210" s="6">
        <v>43935</v>
      </c>
      <c r="B4210" s="3">
        <v>9.09</v>
      </c>
      <c r="C4210" s="3">
        <v>9.3000000000000007</v>
      </c>
      <c r="D4210" s="3">
        <v>9.09</v>
      </c>
      <c r="E4210" s="3">
        <v>9.1</v>
      </c>
      <c r="F4210" s="3">
        <v>8</v>
      </c>
      <c r="G4210" s="3">
        <v>9.1</v>
      </c>
    </row>
    <row r="4211" spans="1:7" x14ac:dyDescent="0.3">
      <c r="A4211" s="6">
        <v>43936</v>
      </c>
      <c r="B4211" s="3">
        <v>8.8000000000000007</v>
      </c>
      <c r="C4211" s="3">
        <v>9.0500000000000007</v>
      </c>
      <c r="D4211" s="3">
        <v>8.8000000000000007</v>
      </c>
      <c r="E4211" s="3">
        <v>8.9</v>
      </c>
      <c r="F4211" s="3">
        <v>17</v>
      </c>
      <c r="G4211" s="3">
        <v>8.9</v>
      </c>
    </row>
    <row r="4212" spans="1:7" x14ac:dyDescent="0.3">
      <c r="A4212" s="6">
        <v>43937</v>
      </c>
      <c r="B4212" s="3">
        <v>9.15</v>
      </c>
      <c r="C4212" s="3">
        <v>9.6</v>
      </c>
      <c r="D4212" s="3">
        <v>9.15</v>
      </c>
      <c r="E4212" s="3">
        <v>9.58</v>
      </c>
      <c r="F4212" s="3">
        <v>35</v>
      </c>
      <c r="G4212" s="3">
        <v>9.64</v>
      </c>
    </row>
    <row r="4213" spans="1:7" x14ac:dyDescent="0.3">
      <c r="A4213" s="6">
        <v>43938</v>
      </c>
      <c r="B4213" s="3">
        <v>9.1</v>
      </c>
      <c r="C4213" s="3">
        <v>9.1</v>
      </c>
      <c r="D4213" s="3">
        <v>9.1</v>
      </c>
      <c r="E4213" s="3">
        <v>9.1</v>
      </c>
      <c r="F4213" s="3">
        <v>0</v>
      </c>
      <c r="G4213" s="3">
        <v>9.1</v>
      </c>
    </row>
    <row r="4214" spans="1:7" x14ac:dyDescent="0.3">
      <c r="A4214" s="6">
        <v>43941</v>
      </c>
      <c r="B4214" s="3">
        <v>8.35</v>
      </c>
      <c r="C4214" s="3">
        <v>8.35</v>
      </c>
      <c r="D4214" s="3">
        <v>8.25</v>
      </c>
      <c r="E4214" s="3">
        <v>8.25</v>
      </c>
      <c r="F4214" s="3">
        <v>7</v>
      </c>
      <c r="G4214" s="3">
        <v>8.25</v>
      </c>
    </row>
    <row r="4215" spans="1:7" x14ac:dyDescent="0.3">
      <c r="A4215" s="6">
        <v>43942</v>
      </c>
      <c r="B4215" s="3">
        <v>7.75</v>
      </c>
      <c r="C4215" s="3">
        <v>7.9</v>
      </c>
      <c r="D4215" s="3">
        <v>7.75</v>
      </c>
      <c r="E4215" s="3">
        <v>7.9</v>
      </c>
      <c r="F4215" s="3">
        <v>17</v>
      </c>
      <c r="G4215" s="3">
        <v>7.88</v>
      </c>
    </row>
    <row r="4216" spans="1:7" x14ac:dyDescent="0.3">
      <c r="A4216" s="6">
        <v>43943</v>
      </c>
      <c r="B4216" s="3">
        <v>7.5</v>
      </c>
      <c r="C4216" s="3">
        <v>7.8</v>
      </c>
      <c r="D4216" s="3">
        <v>7.5</v>
      </c>
      <c r="E4216" s="3">
        <v>7.7</v>
      </c>
      <c r="F4216" s="3">
        <v>36</v>
      </c>
      <c r="G4216" s="3">
        <v>7.75</v>
      </c>
    </row>
    <row r="4217" spans="1:7" x14ac:dyDescent="0.3">
      <c r="A4217" s="6">
        <v>43944</v>
      </c>
      <c r="B4217" s="3">
        <v>7.25</v>
      </c>
      <c r="C4217" s="3">
        <v>7.25</v>
      </c>
      <c r="D4217" s="3">
        <v>6.95</v>
      </c>
      <c r="E4217" s="3">
        <v>7.05</v>
      </c>
      <c r="F4217" s="3">
        <v>10</v>
      </c>
      <c r="G4217" s="3">
        <v>7.15</v>
      </c>
    </row>
    <row r="4218" spans="1:7" x14ac:dyDescent="0.3">
      <c r="A4218" s="6">
        <v>43945</v>
      </c>
      <c r="B4218" s="3">
        <v>6.75</v>
      </c>
      <c r="C4218" s="3">
        <v>6.9</v>
      </c>
      <c r="D4218" s="3">
        <v>6.7</v>
      </c>
      <c r="E4218" s="3">
        <v>6.7</v>
      </c>
      <c r="F4218" s="3">
        <v>46</v>
      </c>
      <c r="G4218" s="3">
        <v>6.7</v>
      </c>
    </row>
    <row r="4219" spans="1:7" x14ac:dyDescent="0.3">
      <c r="A4219" s="6">
        <v>43948</v>
      </c>
      <c r="B4219" s="3">
        <v>7.25</v>
      </c>
      <c r="C4219" s="3">
        <v>7.25</v>
      </c>
      <c r="D4219" s="3">
        <v>6.68</v>
      </c>
      <c r="E4219" s="3">
        <v>6.7</v>
      </c>
      <c r="F4219" s="3">
        <v>35</v>
      </c>
      <c r="G4219" s="3">
        <v>6.7</v>
      </c>
    </row>
    <row r="4220" spans="1:7" x14ac:dyDescent="0.3">
      <c r="A4220" s="6">
        <v>43949</v>
      </c>
      <c r="B4220" s="3">
        <v>6.9</v>
      </c>
      <c r="C4220" s="3">
        <v>7.2</v>
      </c>
      <c r="D4220" s="3">
        <v>6.9</v>
      </c>
      <c r="E4220" s="3">
        <v>7.15</v>
      </c>
      <c r="F4220" s="3">
        <v>28</v>
      </c>
      <c r="G4220" s="3">
        <v>7.15</v>
      </c>
    </row>
    <row r="4221" spans="1:7" x14ac:dyDescent="0.3">
      <c r="A4221" s="6">
        <v>43950</v>
      </c>
      <c r="B4221" s="3">
        <v>6.9</v>
      </c>
      <c r="C4221" s="3">
        <v>7.4</v>
      </c>
      <c r="D4221" s="3">
        <v>6.9</v>
      </c>
      <c r="E4221" s="3">
        <v>7.3</v>
      </c>
      <c r="F4221" s="3">
        <v>30</v>
      </c>
      <c r="G4221" s="3">
        <v>7.3</v>
      </c>
    </row>
    <row r="4222" spans="1:7" x14ac:dyDescent="0.3">
      <c r="A4222" s="6">
        <v>43951</v>
      </c>
      <c r="B4222" s="3">
        <v>7.45</v>
      </c>
      <c r="C4222" s="3">
        <v>8</v>
      </c>
      <c r="D4222" s="3">
        <v>7.4</v>
      </c>
      <c r="E4222" s="3">
        <v>7.85</v>
      </c>
      <c r="F4222" s="3">
        <v>62</v>
      </c>
      <c r="G4222" s="3">
        <v>7.96</v>
      </c>
    </row>
    <row r="4223" spans="1:7" x14ac:dyDescent="0.3">
      <c r="A4223" s="6">
        <v>43955</v>
      </c>
      <c r="B4223" s="3">
        <v>13.65</v>
      </c>
      <c r="C4223" s="3">
        <v>13.8</v>
      </c>
      <c r="D4223" s="3">
        <v>13.65</v>
      </c>
      <c r="E4223" s="3">
        <v>13.8</v>
      </c>
      <c r="F4223" s="3">
        <v>26</v>
      </c>
      <c r="G4223" s="3">
        <v>13.85</v>
      </c>
    </row>
    <row r="4224" spans="1:7" x14ac:dyDescent="0.3">
      <c r="A4224" s="6">
        <v>43956</v>
      </c>
      <c r="B4224" s="3">
        <v>13.99</v>
      </c>
      <c r="C4224" s="3">
        <v>14</v>
      </c>
      <c r="D4224" s="3">
        <v>13.99</v>
      </c>
      <c r="E4224" s="3">
        <v>14</v>
      </c>
      <c r="F4224" s="3">
        <v>17</v>
      </c>
      <c r="G4224" s="3">
        <v>14</v>
      </c>
    </row>
    <row r="4225" spans="1:7" x14ac:dyDescent="0.3">
      <c r="A4225" s="6">
        <v>43957</v>
      </c>
      <c r="B4225" s="3">
        <v>14.2</v>
      </c>
      <c r="C4225" s="3">
        <v>14.2</v>
      </c>
      <c r="D4225" s="3">
        <v>14.18</v>
      </c>
      <c r="E4225" s="3">
        <v>14.18</v>
      </c>
      <c r="F4225" s="3">
        <v>7</v>
      </c>
      <c r="G4225" s="3">
        <v>14.2</v>
      </c>
    </row>
    <row r="4226" spans="1:7" x14ac:dyDescent="0.3">
      <c r="A4226" s="6">
        <v>43958</v>
      </c>
      <c r="B4226" s="3">
        <v>14.15</v>
      </c>
      <c r="C4226" s="3">
        <v>14.3</v>
      </c>
      <c r="D4226" s="3">
        <v>14.15</v>
      </c>
      <c r="E4226" s="3">
        <v>14.3</v>
      </c>
      <c r="F4226" s="3">
        <v>7</v>
      </c>
      <c r="G4226" s="3">
        <v>14.3</v>
      </c>
    </row>
    <row r="4227" spans="1:7" x14ac:dyDescent="0.3">
      <c r="A4227" s="6">
        <v>43959</v>
      </c>
      <c r="B4227" s="3">
        <v>14.41</v>
      </c>
      <c r="C4227" s="3">
        <v>14.9</v>
      </c>
      <c r="D4227" s="3">
        <v>14.41</v>
      </c>
      <c r="E4227" s="3">
        <v>14.85</v>
      </c>
      <c r="F4227" s="3">
        <v>10</v>
      </c>
      <c r="G4227" s="3">
        <v>14.73</v>
      </c>
    </row>
    <row r="4228" spans="1:7" x14ac:dyDescent="0.3">
      <c r="A4228" s="6">
        <v>43962</v>
      </c>
      <c r="B4228" s="3">
        <v>15.15</v>
      </c>
      <c r="C4228" s="3">
        <v>15.25</v>
      </c>
      <c r="D4228" s="3">
        <v>15.15</v>
      </c>
      <c r="E4228" s="3">
        <v>15.2</v>
      </c>
      <c r="F4228" s="3">
        <v>6</v>
      </c>
      <c r="G4228" s="3">
        <v>15.2</v>
      </c>
    </row>
    <row r="4229" spans="1:7" x14ac:dyDescent="0.3">
      <c r="A4229" s="6">
        <v>43963</v>
      </c>
      <c r="B4229" s="3">
        <v>15.5</v>
      </c>
      <c r="C4229" s="3">
        <v>15.5</v>
      </c>
      <c r="D4229" s="3">
        <v>15.4</v>
      </c>
      <c r="E4229" s="3">
        <v>15.4</v>
      </c>
      <c r="F4229" s="3">
        <v>50</v>
      </c>
      <c r="G4229" s="3">
        <v>15.4</v>
      </c>
    </row>
    <row r="4230" spans="1:7" x14ac:dyDescent="0.3">
      <c r="A4230" s="6">
        <v>43964</v>
      </c>
      <c r="B4230" s="3">
        <v>15.25</v>
      </c>
      <c r="C4230" s="3">
        <v>15.35</v>
      </c>
      <c r="D4230" s="3">
        <v>15.15</v>
      </c>
      <c r="E4230" s="3">
        <v>15.15</v>
      </c>
      <c r="F4230" s="3">
        <v>32</v>
      </c>
      <c r="G4230" s="3">
        <v>15.15</v>
      </c>
    </row>
    <row r="4231" spans="1:7" x14ac:dyDescent="0.3">
      <c r="A4231" s="6">
        <v>43965</v>
      </c>
      <c r="B4231" s="3">
        <v>15.4</v>
      </c>
      <c r="C4231" s="3">
        <v>15.85</v>
      </c>
      <c r="D4231" s="3">
        <v>15.4</v>
      </c>
      <c r="E4231" s="3">
        <v>15.83</v>
      </c>
      <c r="F4231" s="3">
        <v>30</v>
      </c>
      <c r="G4231" s="3">
        <v>15.83</v>
      </c>
    </row>
    <row r="4232" spans="1:7" x14ac:dyDescent="0.3">
      <c r="A4232" s="6">
        <v>43966</v>
      </c>
      <c r="B4232" s="3">
        <v>16</v>
      </c>
      <c r="C4232" s="3">
        <v>16.3</v>
      </c>
      <c r="D4232" s="3">
        <v>16</v>
      </c>
      <c r="E4232" s="3">
        <v>16.3</v>
      </c>
      <c r="F4232" s="3">
        <v>6</v>
      </c>
      <c r="G4232" s="3">
        <v>16.3</v>
      </c>
    </row>
    <row r="4233" spans="1:7" x14ac:dyDescent="0.3">
      <c r="A4233" s="6">
        <v>43969</v>
      </c>
      <c r="B4233" s="3">
        <v>16.05</v>
      </c>
      <c r="C4233" s="3">
        <v>16.2</v>
      </c>
      <c r="D4233" s="3">
        <v>15.85</v>
      </c>
      <c r="E4233" s="3">
        <v>15.9</v>
      </c>
      <c r="F4233" s="3">
        <v>52</v>
      </c>
      <c r="G4233" s="3">
        <v>15.9</v>
      </c>
    </row>
    <row r="4234" spans="1:7" x14ac:dyDescent="0.3">
      <c r="A4234" s="6">
        <v>43970</v>
      </c>
      <c r="B4234" s="3">
        <v>15.15</v>
      </c>
      <c r="C4234" s="3">
        <v>15.3</v>
      </c>
      <c r="D4234" s="3">
        <v>15.1</v>
      </c>
      <c r="E4234" s="3">
        <v>15.3</v>
      </c>
      <c r="F4234" s="3">
        <v>29</v>
      </c>
      <c r="G4234" s="3">
        <v>15.23</v>
      </c>
    </row>
    <row r="4235" spans="1:7" x14ac:dyDescent="0.3">
      <c r="A4235" s="6">
        <v>43971</v>
      </c>
      <c r="B4235" s="3">
        <v>15</v>
      </c>
      <c r="C4235" s="3">
        <v>15</v>
      </c>
      <c r="D4235" s="3">
        <v>14.6</v>
      </c>
      <c r="E4235" s="3">
        <v>14.6</v>
      </c>
      <c r="F4235" s="3">
        <v>16</v>
      </c>
      <c r="G4235" s="3">
        <v>14.93</v>
      </c>
    </row>
    <row r="4236" spans="1:7" x14ac:dyDescent="0.3">
      <c r="A4236" s="6">
        <v>43973</v>
      </c>
      <c r="B4236" s="3">
        <v>13.9</v>
      </c>
      <c r="C4236" s="3">
        <v>14.18</v>
      </c>
      <c r="D4236" s="3">
        <v>13.9</v>
      </c>
      <c r="E4236" s="3">
        <v>13.9</v>
      </c>
      <c r="F4236" s="3">
        <v>35</v>
      </c>
      <c r="G4236" s="3">
        <v>13.93</v>
      </c>
    </row>
    <row r="4237" spans="1:7" x14ac:dyDescent="0.3">
      <c r="A4237" s="6">
        <v>43976</v>
      </c>
      <c r="B4237" s="3">
        <v>14.4</v>
      </c>
      <c r="C4237" s="3">
        <v>14.67</v>
      </c>
      <c r="D4237" s="3">
        <v>14.35</v>
      </c>
      <c r="E4237" s="3">
        <v>14.55</v>
      </c>
      <c r="F4237" s="3">
        <v>54</v>
      </c>
      <c r="G4237" s="3">
        <v>14.55</v>
      </c>
    </row>
    <row r="4238" spans="1:7" x14ac:dyDescent="0.3">
      <c r="A4238" s="6">
        <v>43977</v>
      </c>
      <c r="B4238" s="3">
        <v>14.45</v>
      </c>
      <c r="C4238" s="3">
        <v>14.7</v>
      </c>
      <c r="D4238" s="3">
        <v>14.35</v>
      </c>
      <c r="E4238" s="3">
        <v>14.65</v>
      </c>
      <c r="F4238" s="3">
        <v>34</v>
      </c>
      <c r="G4238" s="3">
        <v>14.65</v>
      </c>
    </row>
    <row r="4239" spans="1:7" x14ac:dyDescent="0.3">
      <c r="A4239" s="6">
        <v>43978</v>
      </c>
      <c r="B4239" s="3">
        <v>14.45</v>
      </c>
      <c r="C4239" s="3">
        <v>14.75</v>
      </c>
      <c r="D4239" s="3">
        <v>14.45</v>
      </c>
      <c r="E4239" s="3">
        <v>14.7</v>
      </c>
      <c r="F4239" s="3">
        <v>45</v>
      </c>
      <c r="G4239" s="3">
        <v>14.65</v>
      </c>
    </row>
    <row r="4240" spans="1:7" x14ac:dyDescent="0.3">
      <c r="A4240" s="6">
        <v>43979</v>
      </c>
      <c r="B4240" s="3">
        <v>14.7</v>
      </c>
      <c r="C4240" s="3">
        <v>14.81</v>
      </c>
      <c r="D4240" s="3">
        <v>14.7</v>
      </c>
      <c r="E4240" s="3">
        <v>14.81</v>
      </c>
      <c r="F4240" s="3">
        <v>2</v>
      </c>
      <c r="G4240" s="3">
        <v>14.81</v>
      </c>
    </row>
    <row r="4241" spans="1:7" x14ac:dyDescent="0.3">
      <c r="A4241" s="6">
        <v>43980</v>
      </c>
      <c r="B4241" s="3">
        <v>14.7</v>
      </c>
      <c r="C4241" s="3">
        <v>14.7</v>
      </c>
      <c r="D4241" s="3">
        <v>14.65</v>
      </c>
      <c r="E4241" s="3">
        <v>14.65</v>
      </c>
      <c r="F4241" s="3">
        <v>6</v>
      </c>
      <c r="G4241" s="3">
        <v>14.65</v>
      </c>
    </row>
    <row r="4242" spans="1:7" x14ac:dyDescent="0.3">
      <c r="A4242" s="6">
        <v>43984</v>
      </c>
      <c r="B4242" s="3">
        <v>16.05</v>
      </c>
      <c r="C4242" s="3">
        <v>16.05</v>
      </c>
      <c r="D4242" s="3">
        <v>16.05</v>
      </c>
      <c r="E4242" s="3">
        <v>16.05</v>
      </c>
      <c r="F4242" s="3">
        <v>0</v>
      </c>
      <c r="G4242" s="3">
        <v>16.05</v>
      </c>
    </row>
    <row r="4243" spans="1:7" x14ac:dyDescent="0.3">
      <c r="A4243" s="6">
        <v>43985</v>
      </c>
      <c r="B4243" s="3">
        <v>16.28</v>
      </c>
      <c r="C4243" s="3">
        <v>16.28</v>
      </c>
      <c r="D4243" s="3">
        <v>16.28</v>
      </c>
      <c r="E4243" s="3">
        <v>16.28</v>
      </c>
      <c r="F4243" s="3">
        <v>0</v>
      </c>
      <c r="G4243" s="3">
        <v>16.28</v>
      </c>
    </row>
    <row r="4244" spans="1:7" x14ac:dyDescent="0.3">
      <c r="A4244" s="6">
        <v>43986</v>
      </c>
      <c r="B4244" s="3">
        <v>16.63</v>
      </c>
      <c r="C4244" s="3">
        <v>16.63</v>
      </c>
      <c r="D4244" s="3">
        <v>16.63</v>
      </c>
      <c r="E4244" s="3">
        <v>16.63</v>
      </c>
      <c r="F4244" s="3">
        <v>0</v>
      </c>
      <c r="G4244" s="3">
        <v>16.63</v>
      </c>
    </row>
    <row r="4245" spans="1:7" x14ac:dyDescent="0.3">
      <c r="A4245" s="6">
        <v>43987</v>
      </c>
      <c r="B4245" s="3">
        <v>17.2</v>
      </c>
      <c r="C4245" s="3">
        <v>18.25</v>
      </c>
      <c r="D4245" s="3">
        <v>17.2</v>
      </c>
      <c r="E4245" s="3">
        <v>18.25</v>
      </c>
      <c r="F4245" s="3">
        <v>90</v>
      </c>
      <c r="G4245" s="3">
        <v>18.25</v>
      </c>
    </row>
    <row r="4246" spans="1:7" x14ac:dyDescent="0.3">
      <c r="A4246" s="6">
        <v>43990</v>
      </c>
      <c r="B4246" s="3">
        <v>19.75</v>
      </c>
      <c r="C4246" s="3">
        <v>20.85</v>
      </c>
      <c r="D4246" s="3">
        <v>19.75</v>
      </c>
      <c r="E4246" s="3">
        <v>20.75</v>
      </c>
      <c r="F4246" s="3">
        <v>39</v>
      </c>
      <c r="G4246" s="3">
        <v>21.58</v>
      </c>
    </row>
    <row r="4247" spans="1:7" x14ac:dyDescent="0.3">
      <c r="A4247" s="6">
        <v>43991</v>
      </c>
      <c r="B4247" s="3">
        <v>21.7</v>
      </c>
      <c r="C4247" s="3">
        <v>21.7</v>
      </c>
      <c r="D4247" s="3">
        <v>21.7</v>
      </c>
      <c r="E4247" s="3">
        <v>21.7</v>
      </c>
      <c r="F4247" s="3">
        <v>5</v>
      </c>
      <c r="G4247" s="3">
        <v>20.8</v>
      </c>
    </row>
    <row r="4248" spans="1:7" x14ac:dyDescent="0.3">
      <c r="A4248" s="6">
        <v>43992</v>
      </c>
      <c r="B4248" s="3">
        <v>20.55</v>
      </c>
      <c r="C4248" s="3">
        <v>20.55</v>
      </c>
      <c r="D4248" s="3">
        <v>20.55</v>
      </c>
      <c r="E4248" s="3">
        <v>20.55</v>
      </c>
      <c r="F4248" s="3">
        <v>0</v>
      </c>
      <c r="G4248" s="3">
        <v>20.55</v>
      </c>
    </row>
    <row r="4249" spans="1:7" x14ac:dyDescent="0.3">
      <c r="A4249" s="6">
        <v>43993</v>
      </c>
      <c r="B4249" s="3">
        <v>19.649999999999999</v>
      </c>
      <c r="C4249" s="3">
        <v>19.649999999999999</v>
      </c>
      <c r="D4249" s="3">
        <v>19.649999999999999</v>
      </c>
      <c r="E4249" s="3">
        <v>19.649999999999999</v>
      </c>
      <c r="F4249" s="3">
        <v>0</v>
      </c>
      <c r="G4249" s="3">
        <v>19.649999999999999</v>
      </c>
    </row>
    <row r="4250" spans="1:7" x14ac:dyDescent="0.3">
      <c r="A4250" s="6">
        <v>43994</v>
      </c>
      <c r="B4250" s="3">
        <v>19.829999999999998</v>
      </c>
      <c r="C4250" s="3">
        <v>19.829999999999998</v>
      </c>
      <c r="D4250" s="3">
        <v>19.829999999999998</v>
      </c>
      <c r="E4250" s="3">
        <v>19.829999999999998</v>
      </c>
      <c r="F4250" s="3">
        <v>0</v>
      </c>
      <c r="G4250" s="3">
        <v>19.829999999999998</v>
      </c>
    </row>
    <row r="4251" spans="1:7" x14ac:dyDescent="0.3">
      <c r="A4251" s="6">
        <v>43997</v>
      </c>
      <c r="B4251" s="3">
        <v>19.05</v>
      </c>
      <c r="C4251" s="3">
        <v>19.05</v>
      </c>
      <c r="D4251" s="3">
        <v>18.75</v>
      </c>
      <c r="E4251" s="3">
        <v>18.75</v>
      </c>
      <c r="F4251" s="3">
        <v>13</v>
      </c>
      <c r="G4251" s="3">
        <v>18.75</v>
      </c>
    </row>
    <row r="4252" spans="1:7" x14ac:dyDescent="0.3">
      <c r="A4252" s="6">
        <v>43998</v>
      </c>
      <c r="B4252" s="3">
        <v>18.899999999999999</v>
      </c>
      <c r="C4252" s="3">
        <v>19.3</v>
      </c>
      <c r="D4252" s="3">
        <v>18.899999999999999</v>
      </c>
      <c r="E4252" s="3">
        <v>19.3</v>
      </c>
      <c r="F4252" s="3">
        <v>7</v>
      </c>
      <c r="G4252" s="3">
        <v>19.3</v>
      </c>
    </row>
    <row r="4253" spans="1:7" x14ac:dyDescent="0.3">
      <c r="A4253" s="6">
        <v>43999</v>
      </c>
      <c r="B4253" s="3">
        <v>18.899999999999999</v>
      </c>
      <c r="C4253" s="3">
        <v>18.899999999999999</v>
      </c>
      <c r="D4253" s="3">
        <v>18.899999999999999</v>
      </c>
      <c r="E4253" s="3">
        <v>18.899999999999999</v>
      </c>
      <c r="F4253" s="3">
        <v>0</v>
      </c>
      <c r="G4253" s="3">
        <v>18.899999999999999</v>
      </c>
    </row>
    <row r="4254" spans="1:7" x14ac:dyDescent="0.3">
      <c r="A4254" s="6">
        <v>44000</v>
      </c>
      <c r="B4254" s="3">
        <v>18.05</v>
      </c>
      <c r="C4254" s="3">
        <v>18.22</v>
      </c>
      <c r="D4254" s="3">
        <v>17.7</v>
      </c>
      <c r="E4254" s="3">
        <v>17.7</v>
      </c>
      <c r="F4254" s="3">
        <v>13</v>
      </c>
      <c r="G4254" s="3">
        <v>17.7</v>
      </c>
    </row>
    <row r="4255" spans="1:7" x14ac:dyDescent="0.3">
      <c r="A4255" s="6">
        <v>44001</v>
      </c>
      <c r="B4255" s="3">
        <v>17.899999999999999</v>
      </c>
      <c r="C4255" s="3">
        <v>17.899999999999999</v>
      </c>
      <c r="D4255" s="3">
        <v>17.899999999999999</v>
      </c>
      <c r="E4255" s="3">
        <v>17.899999999999999</v>
      </c>
      <c r="F4255" s="3">
        <v>0</v>
      </c>
      <c r="G4255" s="3">
        <v>17.899999999999999</v>
      </c>
    </row>
    <row r="4256" spans="1:7" x14ac:dyDescent="0.3">
      <c r="A4256" s="6">
        <v>44004</v>
      </c>
      <c r="B4256" s="3">
        <v>18.38</v>
      </c>
      <c r="C4256" s="3">
        <v>18.38</v>
      </c>
      <c r="D4256" s="3">
        <v>18.38</v>
      </c>
      <c r="E4256" s="3">
        <v>18.38</v>
      </c>
      <c r="F4256" s="3">
        <v>0</v>
      </c>
      <c r="G4256" s="3">
        <v>18.38</v>
      </c>
    </row>
    <row r="4257" spans="1:7" x14ac:dyDescent="0.3">
      <c r="A4257" s="6">
        <v>44005</v>
      </c>
      <c r="B4257" s="3">
        <v>18.600000000000001</v>
      </c>
      <c r="C4257" s="3">
        <v>18.600000000000001</v>
      </c>
      <c r="D4257" s="3">
        <v>18.600000000000001</v>
      </c>
      <c r="E4257" s="3">
        <v>18.600000000000001</v>
      </c>
      <c r="F4257" s="3">
        <v>2</v>
      </c>
      <c r="G4257" s="3">
        <v>18.600000000000001</v>
      </c>
    </row>
    <row r="4258" spans="1:7" x14ac:dyDescent="0.3">
      <c r="A4258" s="6">
        <v>44006</v>
      </c>
      <c r="B4258" s="3">
        <v>18.13</v>
      </c>
      <c r="C4258" s="3">
        <v>18.13</v>
      </c>
      <c r="D4258" s="3">
        <v>18.13</v>
      </c>
      <c r="E4258" s="3">
        <v>18.13</v>
      </c>
      <c r="F4258" s="3">
        <v>0</v>
      </c>
      <c r="G4258" s="3">
        <v>18.13</v>
      </c>
    </row>
    <row r="4259" spans="1:7" x14ac:dyDescent="0.3">
      <c r="A4259" s="6">
        <v>44007</v>
      </c>
      <c r="B4259" s="3">
        <v>17.100000000000001</v>
      </c>
      <c r="C4259" s="3">
        <v>17.100000000000001</v>
      </c>
      <c r="D4259" s="3">
        <v>17</v>
      </c>
      <c r="E4259" s="3">
        <v>17</v>
      </c>
      <c r="F4259" s="3">
        <v>11</v>
      </c>
      <c r="G4259" s="3">
        <v>17.48</v>
      </c>
    </row>
    <row r="4260" spans="1:7" x14ac:dyDescent="0.3">
      <c r="A4260" s="6">
        <v>44008</v>
      </c>
      <c r="B4260" s="3">
        <v>16.98</v>
      </c>
      <c r="C4260" s="3">
        <v>16.98</v>
      </c>
      <c r="D4260" s="3">
        <v>16.98</v>
      </c>
      <c r="E4260" s="3">
        <v>16.98</v>
      </c>
      <c r="F4260" s="3">
        <v>0</v>
      </c>
      <c r="G4260" s="3">
        <v>16.98</v>
      </c>
    </row>
    <row r="4261" spans="1:7" x14ac:dyDescent="0.3">
      <c r="A4261" s="6">
        <v>44011</v>
      </c>
      <c r="B4261" s="3">
        <v>15.75</v>
      </c>
      <c r="C4261" s="3">
        <v>15.75</v>
      </c>
      <c r="D4261" s="3">
        <v>15.75</v>
      </c>
      <c r="E4261" s="3">
        <v>15.75</v>
      </c>
      <c r="F4261" s="3">
        <v>0</v>
      </c>
      <c r="G4261" s="3">
        <v>15.75</v>
      </c>
    </row>
    <row r="4262" spans="1:7" x14ac:dyDescent="0.3">
      <c r="A4262" s="6">
        <v>44012</v>
      </c>
      <c r="B4262" s="3">
        <v>14.85</v>
      </c>
      <c r="C4262" s="3">
        <v>14.85</v>
      </c>
      <c r="D4262" s="3">
        <v>14.85</v>
      </c>
      <c r="E4262" s="3">
        <v>14.85</v>
      </c>
      <c r="F4262" s="3">
        <v>20</v>
      </c>
      <c r="G4262" s="3">
        <v>14.85</v>
      </c>
    </row>
    <row r="4263" spans="1:7" x14ac:dyDescent="0.3">
      <c r="A4263" s="6">
        <v>44013</v>
      </c>
      <c r="B4263" s="3">
        <v>20.9</v>
      </c>
      <c r="C4263" s="3">
        <v>20.9</v>
      </c>
      <c r="D4263" s="3">
        <v>20.9</v>
      </c>
      <c r="E4263" s="3">
        <v>20.9</v>
      </c>
      <c r="F4263" s="3">
        <v>2</v>
      </c>
      <c r="G4263" s="3">
        <v>20.9</v>
      </c>
    </row>
    <row r="4264" spans="1:7" x14ac:dyDescent="0.3">
      <c r="A4264" s="6">
        <v>44014</v>
      </c>
      <c r="B4264" s="3">
        <v>21.03</v>
      </c>
      <c r="C4264" s="3">
        <v>21.03</v>
      </c>
      <c r="D4264" s="3">
        <v>21.03</v>
      </c>
      <c r="E4264" s="3">
        <v>21.03</v>
      </c>
      <c r="F4264" s="3">
        <v>0</v>
      </c>
      <c r="G4264" s="3">
        <v>21.03</v>
      </c>
    </row>
    <row r="4265" spans="1:7" x14ac:dyDescent="0.3">
      <c r="A4265" s="6">
        <v>44015</v>
      </c>
      <c r="B4265" s="3">
        <v>21</v>
      </c>
      <c r="C4265" s="3">
        <v>21</v>
      </c>
      <c r="D4265" s="3">
        <v>21</v>
      </c>
      <c r="E4265" s="3">
        <v>21</v>
      </c>
      <c r="F4265" s="3">
        <v>0</v>
      </c>
      <c r="G4265" s="3">
        <v>21</v>
      </c>
    </row>
    <row r="4266" spans="1:7" x14ac:dyDescent="0.3">
      <c r="A4266" s="6">
        <v>44018</v>
      </c>
      <c r="B4266" s="3">
        <v>22</v>
      </c>
      <c r="C4266" s="3">
        <v>22</v>
      </c>
      <c r="D4266" s="3">
        <v>22</v>
      </c>
      <c r="E4266" s="3">
        <v>22</v>
      </c>
      <c r="F4266" s="3">
        <v>10</v>
      </c>
      <c r="G4266" s="3">
        <v>22</v>
      </c>
    </row>
    <row r="4267" spans="1:7" x14ac:dyDescent="0.3">
      <c r="A4267" s="6">
        <v>44019</v>
      </c>
      <c r="B4267" s="3">
        <v>22.5</v>
      </c>
      <c r="C4267" s="3">
        <v>22.5</v>
      </c>
      <c r="D4267" s="3">
        <v>22.5</v>
      </c>
      <c r="E4267" s="3">
        <v>22.5</v>
      </c>
      <c r="F4267" s="3">
        <v>1</v>
      </c>
      <c r="G4267" s="3">
        <v>22.5</v>
      </c>
    </row>
    <row r="4268" spans="1:7" x14ac:dyDescent="0.3">
      <c r="A4268" s="6">
        <v>44020</v>
      </c>
      <c r="B4268" s="3">
        <v>22.1</v>
      </c>
      <c r="C4268" s="3">
        <v>22.1</v>
      </c>
      <c r="D4268" s="3">
        <v>22.1</v>
      </c>
      <c r="E4268" s="3">
        <v>22.1</v>
      </c>
      <c r="F4268" s="3">
        <v>0</v>
      </c>
      <c r="G4268" s="3">
        <v>22.1</v>
      </c>
    </row>
    <row r="4269" spans="1:7" x14ac:dyDescent="0.3">
      <c r="A4269" s="6">
        <v>44021</v>
      </c>
      <c r="B4269" s="3">
        <v>21.85</v>
      </c>
      <c r="C4269" s="3">
        <v>21.85</v>
      </c>
      <c r="D4269" s="3">
        <v>21.85</v>
      </c>
      <c r="E4269" s="3">
        <v>21.85</v>
      </c>
      <c r="F4269" s="3">
        <v>0</v>
      </c>
      <c r="G4269" s="3">
        <v>21.85</v>
      </c>
    </row>
    <row r="4270" spans="1:7" x14ac:dyDescent="0.3">
      <c r="A4270" s="6">
        <v>44022</v>
      </c>
      <c r="B4270" s="3">
        <v>20.5</v>
      </c>
      <c r="C4270" s="3">
        <v>20.65</v>
      </c>
      <c r="D4270" s="3">
        <v>20.5</v>
      </c>
      <c r="E4270" s="3">
        <v>20.6</v>
      </c>
      <c r="F4270" s="3">
        <v>7</v>
      </c>
      <c r="G4270" s="3">
        <v>21.55</v>
      </c>
    </row>
    <row r="4271" spans="1:7" x14ac:dyDescent="0.3">
      <c r="A4271" s="6">
        <v>44025</v>
      </c>
      <c r="B4271" s="3">
        <v>22.1</v>
      </c>
      <c r="C4271" s="3">
        <v>22.1</v>
      </c>
      <c r="D4271" s="3">
        <v>22.1</v>
      </c>
      <c r="E4271" s="3">
        <v>22.1</v>
      </c>
      <c r="F4271" s="3">
        <v>6</v>
      </c>
      <c r="G4271" s="3">
        <v>22.1</v>
      </c>
    </row>
    <row r="4272" spans="1:7" x14ac:dyDescent="0.3">
      <c r="A4272" s="6">
        <v>44026</v>
      </c>
      <c r="B4272" s="3">
        <v>20.6</v>
      </c>
      <c r="C4272" s="3">
        <v>20.6</v>
      </c>
      <c r="D4272" s="3">
        <v>20.6</v>
      </c>
      <c r="E4272" s="3">
        <v>20.6</v>
      </c>
      <c r="F4272" s="3">
        <v>2</v>
      </c>
      <c r="G4272" s="3">
        <v>20.6</v>
      </c>
    </row>
    <row r="4273" spans="1:7" x14ac:dyDescent="0.3">
      <c r="A4273" s="6">
        <v>44027</v>
      </c>
      <c r="B4273" s="3">
        <v>20.25</v>
      </c>
      <c r="C4273" s="3">
        <v>20.25</v>
      </c>
      <c r="D4273" s="3">
        <v>20.25</v>
      </c>
      <c r="E4273" s="3">
        <v>20.25</v>
      </c>
      <c r="F4273" s="3">
        <v>2</v>
      </c>
      <c r="G4273" s="3">
        <v>20.25</v>
      </c>
    </row>
    <row r="4274" spans="1:7" x14ac:dyDescent="0.3">
      <c r="A4274" s="6">
        <v>44028</v>
      </c>
      <c r="B4274" s="3">
        <v>19.8</v>
      </c>
      <c r="C4274" s="3">
        <v>19.8</v>
      </c>
      <c r="D4274" s="3">
        <v>19.5</v>
      </c>
      <c r="E4274" s="3">
        <v>19.600000000000001</v>
      </c>
      <c r="F4274" s="3">
        <v>36</v>
      </c>
      <c r="G4274" s="3">
        <v>19.600000000000001</v>
      </c>
    </row>
    <row r="4275" spans="1:7" x14ac:dyDescent="0.3">
      <c r="A4275" s="6">
        <v>44029</v>
      </c>
      <c r="B4275" s="3">
        <v>19.93</v>
      </c>
      <c r="C4275" s="3">
        <v>19.93</v>
      </c>
      <c r="D4275" s="3">
        <v>19.93</v>
      </c>
      <c r="E4275" s="3">
        <v>19.93</v>
      </c>
      <c r="F4275" s="3">
        <v>0</v>
      </c>
      <c r="G4275" s="3">
        <v>19.93</v>
      </c>
    </row>
    <row r="4276" spans="1:7" x14ac:dyDescent="0.3">
      <c r="A4276" s="6">
        <v>44032</v>
      </c>
      <c r="B4276" s="3">
        <v>19.420000000000002</v>
      </c>
      <c r="C4276" s="3">
        <v>19.420000000000002</v>
      </c>
      <c r="D4276" s="3">
        <v>19.420000000000002</v>
      </c>
      <c r="E4276" s="3">
        <v>19.420000000000002</v>
      </c>
      <c r="F4276" s="3">
        <v>0</v>
      </c>
      <c r="G4276" s="3">
        <v>19.420000000000002</v>
      </c>
    </row>
    <row r="4277" spans="1:7" x14ac:dyDescent="0.3">
      <c r="A4277" s="6">
        <v>44033</v>
      </c>
      <c r="B4277" s="3">
        <v>18.829999999999998</v>
      </c>
      <c r="C4277" s="3">
        <v>18.829999999999998</v>
      </c>
      <c r="D4277" s="3">
        <v>18.829999999999998</v>
      </c>
      <c r="E4277" s="3">
        <v>18.829999999999998</v>
      </c>
      <c r="F4277" s="3">
        <v>0</v>
      </c>
      <c r="G4277" s="3">
        <v>18.829999999999998</v>
      </c>
    </row>
    <row r="4278" spans="1:7" x14ac:dyDescent="0.3">
      <c r="A4278" s="6">
        <v>44034</v>
      </c>
      <c r="B4278" s="3">
        <v>19.23</v>
      </c>
      <c r="C4278" s="3">
        <v>19.23</v>
      </c>
      <c r="D4278" s="3">
        <v>19.23</v>
      </c>
      <c r="E4278" s="3">
        <v>19.23</v>
      </c>
      <c r="F4278" s="3">
        <v>0</v>
      </c>
      <c r="G4278" s="3">
        <v>19.23</v>
      </c>
    </row>
    <row r="4279" spans="1:7" x14ac:dyDescent="0.3">
      <c r="A4279" s="6">
        <v>44035</v>
      </c>
      <c r="B4279" s="3">
        <v>19.62</v>
      </c>
      <c r="C4279" s="3">
        <v>19.62</v>
      </c>
      <c r="D4279" s="3">
        <v>19.62</v>
      </c>
      <c r="E4279" s="3">
        <v>19.62</v>
      </c>
      <c r="F4279" s="3">
        <v>0</v>
      </c>
      <c r="G4279" s="3">
        <v>19.62</v>
      </c>
    </row>
    <row r="4280" spans="1:7" x14ac:dyDescent="0.3">
      <c r="A4280" s="6">
        <v>44036</v>
      </c>
      <c r="B4280" s="3">
        <v>19.25</v>
      </c>
      <c r="C4280" s="3">
        <v>19.25</v>
      </c>
      <c r="D4280" s="3">
        <v>19.25</v>
      </c>
      <c r="E4280" s="3">
        <v>19.25</v>
      </c>
      <c r="F4280" s="3">
        <v>5</v>
      </c>
      <c r="G4280" s="3">
        <v>19.25</v>
      </c>
    </row>
    <row r="4281" spans="1:7" x14ac:dyDescent="0.3">
      <c r="A4281" s="6">
        <v>44039</v>
      </c>
      <c r="B4281" s="3">
        <v>17.5</v>
      </c>
      <c r="C4281" s="3">
        <v>17.75</v>
      </c>
      <c r="D4281" s="3">
        <v>17.5</v>
      </c>
      <c r="E4281" s="3">
        <v>17.75</v>
      </c>
      <c r="F4281" s="3">
        <v>3</v>
      </c>
      <c r="G4281" s="3">
        <v>17.75</v>
      </c>
    </row>
    <row r="4282" spans="1:7" x14ac:dyDescent="0.3">
      <c r="A4282" s="6">
        <v>44040</v>
      </c>
      <c r="B4282" s="3">
        <v>17</v>
      </c>
      <c r="C4282" s="3">
        <v>17</v>
      </c>
      <c r="D4282" s="3">
        <v>17</v>
      </c>
      <c r="E4282" s="3">
        <v>17</v>
      </c>
      <c r="F4282" s="3">
        <v>1</v>
      </c>
      <c r="G4282" s="3">
        <v>17</v>
      </c>
    </row>
    <row r="4283" spans="1:7" x14ac:dyDescent="0.3">
      <c r="A4283" s="6">
        <v>44041</v>
      </c>
      <c r="B4283" s="3">
        <v>17.600000000000001</v>
      </c>
      <c r="C4283" s="3">
        <v>17.600000000000001</v>
      </c>
      <c r="D4283" s="3">
        <v>17.600000000000001</v>
      </c>
      <c r="E4283" s="3">
        <v>17.600000000000001</v>
      </c>
      <c r="F4283" s="3">
        <v>0</v>
      </c>
      <c r="G4283" s="3">
        <v>17.600000000000001</v>
      </c>
    </row>
    <row r="4284" spans="1:7" x14ac:dyDescent="0.3">
      <c r="A4284" s="6">
        <v>44042</v>
      </c>
      <c r="B4284" s="3">
        <v>18.350000000000001</v>
      </c>
      <c r="C4284" s="3">
        <v>18.350000000000001</v>
      </c>
      <c r="D4284" s="3">
        <v>18.350000000000001</v>
      </c>
      <c r="E4284" s="3">
        <v>18.350000000000001</v>
      </c>
      <c r="F4284" s="3">
        <v>0</v>
      </c>
      <c r="G4284" s="3">
        <v>18.350000000000001</v>
      </c>
    </row>
    <row r="4285" spans="1:7" x14ac:dyDescent="0.3">
      <c r="A4285" s="6">
        <v>44043</v>
      </c>
      <c r="B4285" s="3">
        <v>19.899999999999999</v>
      </c>
      <c r="C4285" s="3">
        <v>19.899999999999999</v>
      </c>
      <c r="D4285" s="3">
        <v>19.899999999999999</v>
      </c>
      <c r="E4285" s="3">
        <v>19.899999999999999</v>
      </c>
      <c r="F4285" s="3">
        <v>0</v>
      </c>
      <c r="G4285" s="3">
        <v>19.899999999999999</v>
      </c>
    </row>
    <row r="4286" spans="1:7" x14ac:dyDescent="0.3">
      <c r="A4286" s="6">
        <v>44046</v>
      </c>
      <c r="B4286" s="3">
        <v>23.12</v>
      </c>
      <c r="C4286" s="3">
        <v>23.12</v>
      </c>
      <c r="D4286" s="3">
        <v>23</v>
      </c>
      <c r="E4286" s="3">
        <v>23</v>
      </c>
      <c r="F4286" s="3">
        <v>10</v>
      </c>
      <c r="G4286" s="3">
        <v>23.12</v>
      </c>
    </row>
    <row r="4287" spans="1:7" x14ac:dyDescent="0.3">
      <c r="A4287" s="6">
        <v>44047</v>
      </c>
      <c r="B4287" s="3">
        <v>22.95</v>
      </c>
      <c r="C4287" s="3">
        <v>22.95</v>
      </c>
      <c r="D4287" s="3">
        <v>22.95</v>
      </c>
      <c r="E4287" s="3">
        <v>22.95</v>
      </c>
      <c r="F4287" s="3">
        <v>0</v>
      </c>
      <c r="G4287" s="3">
        <v>22.95</v>
      </c>
    </row>
    <row r="4288" spans="1:7" x14ac:dyDescent="0.3">
      <c r="A4288" s="6">
        <v>44048</v>
      </c>
      <c r="B4288" s="3">
        <v>23.3</v>
      </c>
      <c r="C4288" s="3">
        <v>23.3</v>
      </c>
      <c r="D4288" s="3">
        <v>23.25</v>
      </c>
      <c r="E4288" s="3">
        <v>23.25</v>
      </c>
      <c r="F4288" s="3">
        <v>5</v>
      </c>
      <c r="G4288" s="3">
        <v>23.25</v>
      </c>
    </row>
    <row r="4289" spans="1:7" x14ac:dyDescent="0.3">
      <c r="A4289" s="6">
        <v>44049</v>
      </c>
      <c r="B4289" s="3">
        <v>22.95</v>
      </c>
      <c r="C4289" s="3">
        <v>22.95</v>
      </c>
      <c r="D4289" s="3">
        <v>22.8</v>
      </c>
      <c r="E4289" s="3">
        <v>22.8</v>
      </c>
      <c r="F4289" s="3">
        <v>22</v>
      </c>
      <c r="G4289" s="3">
        <v>22.65</v>
      </c>
    </row>
    <row r="4290" spans="1:7" x14ac:dyDescent="0.3">
      <c r="A4290" s="6">
        <v>44050</v>
      </c>
      <c r="B4290" s="3">
        <v>22.53</v>
      </c>
      <c r="C4290" s="3">
        <v>22.53</v>
      </c>
      <c r="D4290" s="3">
        <v>22.53</v>
      </c>
      <c r="E4290" s="3">
        <v>22.53</v>
      </c>
      <c r="F4290" s="3">
        <v>0</v>
      </c>
      <c r="G4290" s="3">
        <v>22.53</v>
      </c>
    </row>
    <row r="4291" spans="1:7" x14ac:dyDescent="0.3">
      <c r="A4291" s="6">
        <v>44053</v>
      </c>
      <c r="B4291" s="3">
        <v>23.25</v>
      </c>
      <c r="C4291" s="3">
        <v>23.25</v>
      </c>
      <c r="D4291" s="3">
        <v>23</v>
      </c>
      <c r="E4291" s="3">
        <v>23</v>
      </c>
      <c r="F4291" s="3">
        <v>16</v>
      </c>
      <c r="G4291" s="3">
        <v>22.7</v>
      </c>
    </row>
    <row r="4292" spans="1:7" x14ac:dyDescent="0.3">
      <c r="A4292" s="6">
        <v>44054</v>
      </c>
      <c r="B4292" s="3">
        <v>22.51</v>
      </c>
      <c r="C4292" s="3">
        <v>22.8</v>
      </c>
      <c r="D4292" s="3">
        <v>22.5</v>
      </c>
      <c r="E4292" s="3">
        <v>22.8</v>
      </c>
      <c r="F4292" s="3">
        <v>22</v>
      </c>
      <c r="G4292" s="3">
        <v>22.8</v>
      </c>
    </row>
    <row r="4293" spans="1:7" x14ac:dyDescent="0.3">
      <c r="A4293" s="6">
        <v>44055</v>
      </c>
      <c r="B4293" s="3">
        <v>22.3</v>
      </c>
      <c r="C4293" s="3">
        <v>22.3</v>
      </c>
      <c r="D4293" s="3">
        <v>22.05</v>
      </c>
      <c r="E4293" s="3">
        <v>22.05</v>
      </c>
      <c r="F4293" s="3">
        <v>17</v>
      </c>
      <c r="G4293" s="3">
        <v>22.05</v>
      </c>
    </row>
    <row r="4294" spans="1:7" x14ac:dyDescent="0.3">
      <c r="A4294" s="6">
        <v>44056</v>
      </c>
      <c r="B4294" s="3">
        <v>22.2</v>
      </c>
      <c r="C4294" s="3">
        <v>22.2</v>
      </c>
      <c r="D4294" s="3">
        <v>22.15</v>
      </c>
      <c r="E4294" s="3">
        <v>22.15</v>
      </c>
      <c r="F4294" s="3">
        <v>4</v>
      </c>
      <c r="G4294" s="3">
        <v>22.15</v>
      </c>
    </row>
    <row r="4295" spans="1:7" x14ac:dyDescent="0.3">
      <c r="A4295" s="6">
        <v>44057</v>
      </c>
      <c r="B4295" s="3">
        <v>21.75</v>
      </c>
      <c r="C4295" s="3">
        <v>21.75</v>
      </c>
      <c r="D4295" s="3">
        <v>20.95</v>
      </c>
      <c r="E4295" s="3">
        <v>21</v>
      </c>
      <c r="F4295" s="3">
        <v>69</v>
      </c>
      <c r="G4295" s="3">
        <v>21</v>
      </c>
    </row>
    <row r="4296" spans="1:7" x14ac:dyDescent="0.3">
      <c r="A4296" s="6">
        <v>44060</v>
      </c>
      <c r="B4296" s="3">
        <v>21.5</v>
      </c>
      <c r="C4296" s="3">
        <v>21.9</v>
      </c>
      <c r="D4296" s="3">
        <v>21.5</v>
      </c>
      <c r="E4296" s="3">
        <v>21.9</v>
      </c>
      <c r="F4296" s="3">
        <v>30</v>
      </c>
      <c r="G4296" s="3">
        <v>21.9</v>
      </c>
    </row>
    <row r="4297" spans="1:7" x14ac:dyDescent="0.3">
      <c r="A4297" s="6">
        <v>44061</v>
      </c>
      <c r="B4297" s="3">
        <v>22.45</v>
      </c>
      <c r="C4297" s="3">
        <v>22.8</v>
      </c>
      <c r="D4297" s="3">
        <v>22.45</v>
      </c>
      <c r="E4297" s="3">
        <v>22.75</v>
      </c>
      <c r="F4297" s="3">
        <v>28</v>
      </c>
      <c r="G4297" s="3">
        <v>22.75</v>
      </c>
    </row>
    <row r="4298" spans="1:7" x14ac:dyDescent="0.3">
      <c r="A4298" s="6">
        <v>44062</v>
      </c>
      <c r="B4298" s="3">
        <v>22.85</v>
      </c>
      <c r="C4298" s="3">
        <v>22.9</v>
      </c>
      <c r="D4298" s="3">
        <v>22.5</v>
      </c>
      <c r="E4298" s="3">
        <v>22.65</v>
      </c>
      <c r="F4298" s="3">
        <v>21</v>
      </c>
      <c r="G4298" s="3">
        <v>22.65</v>
      </c>
    </row>
    <row r="4299" spans="1:7" x14ac:dyDescent="0.3">
      <c r="A4299" s="6">
        <v>44063</v>
      </c>
      <c r="B4299" s="3">
        <v>23.25</v>
      </c>
      <c r="C4299" s="3">
        <v>23.8</v>
      </c>
      <c r="D4299" s="3">
        <v>23.25</v>
      </c>
      <c r="E4299" s="3">
        <v>23.8</v>
      </c>
      <c r="F4299" s="3">
        <v>17</v>
      </c>
      <c r="G4299" s="3">
        <v>23.8</v>
      </c>
    </row>
    <row r="4300" spans="1:7" x14ac:dyDescent="0.3">
      <c r="A4300" s="6">
        <v>44064</v>
      </c>
      <c r="B4300" s="3">
        <v>23.9</v>
      </c>
      <c r="C4300" s="3">
        <v>24</v>
      </c>
      <c r="D4300" s="3">
        <v>23.75</v>
      </c>
      <c r="E4300" s="3">
        <v>23.75</v>
      </c>
      <c r="F4300" s="3">
        <v>20</v>
      </c>
      <c r="G4300" s="3">
        <v>23.9</v>
      </c>
    </row>
    <row r="4301" spans="1:7" x14ac:dyDescent="0.3">
      <c r="A4301" s="6">
        <v>44067</v>
      </c>
      <c r="B4301" s="3">
        <v>24.99</v>
      </c>
      <c r="C4301" s="3">
        <v>26.6</v>
      </c>
      <c r="D4301" s="3">
        <v>24.99</v>
      </c>
      <c r="E4301" s="3">
        <v>26.35</v>
      </c>
      <c r="F4301" s="3">
        <v>33</v>
      </c>
      <c r="G4301" s="3">
        <v>26.35</v>
      </c>
    </row>
    <row r="4302" spans="1:7" x14ac:dyDescent="0.3">
      <c r="A4302" s="6">
        <v>44068</v>
      </c>
      <c r="B4302" s="3">
        <v>26.35</v>
      </c>
      <c r="C4302" s="3">
        <v>26.75</v>
      </c>
      <c r="D4302" s="3">
        <v>26.3</v>
      </c>
      <c r="E4302" s="3">
        <v>26.5</v>
      </c>
      <c r="F4302" s="3">
        <v>16</v>
      </c>
      <c r="G4302" s="3">
        <v>26.5</v>
      </c>
    </row>
    <row r="4303" spans="1:7" x14ac:dyDescent="0.3">
      <c r="A4303" s="6">
        <v>44069</v>
      </c>
      <c r="B4303" s="3">
        <v>26.85</v>
      </c>
      <c r="C4303" s="3">
        <v>26.85</v>
      </c>
      <c r="D4303" s="3">
        <v>26.75</v>
      </c>
      <c r="E4303" s="3">
        <v>26.75</v>
      </c>
      <c r="F4303" s="3">
        <v>7</v>
      </c>
      <c r="G4303" s="3">
        <v>26.43</v>
      </c>
    </row>
    <row r="4304" spans="1:7" x14ac:dyDescent="0.3">
      <c r="A4304" s="6">
        <v>44070</v>
      </c>
      <c r="B4304" s="3">
        <v>26.6</v>
      </c>
      <c r="C4304" s="3">
        <v>26.6</v>
      </c>
      <c r="D4304" s="3">
        <v>26.6</v>
      </c>
      <c r="E4304" s="3">
        <v>26.6</v>
      </c>
      <c r="F4304" s="3">
        <v>13</v>
      </c>
      <c r="G4304" s="3">
        <v>26.6</v>
      </c>
    </row>
    <row r="4305" spans="1:7" x14ac:dyDescent="0.3">
      <c r="A4305" s="6">
        <v>44071</v>
      </c>
      <c r="B4305" s="3">
        <v>27</v>
      </c>
      <c r="C4305" s="3">
        <v>27.25</v>
      </c>
      <c r="D4305" s="3">
        <v>27</v>
      </c>
      <c r="E4305" s="3">
        <v>27.2</v>
      </c>
      <c r="F4305" s="3">
        <v>32</v>
      </c>
      <c r="G4305" s="3">
        <v>27.2</v>
      </c>
    </row>
    <row r="4306" spans="1:7" x14ac:dyDescent="0.3">
      <c r="A4306" s="6">
        <v>44074</v>
      </c>
      <c r="B4306" s="3">
        <v>29.5</v>
      </c>
      <c r="C4306" s="3">
        <v>29.5</v>
      </c>
      <c r="D4306" s="3">
        <v>28.9</v>
      </c>
      <c r="E4306" s="3">
        <v>29</v>
      </c>
      <c r="F4306" s="3">
        <v>54</v>
      </c>
      <c r="G4306" s="3">
        <v>29</v>
      </c>
    </row>
    <row r="4307" spans="1:7" x14ac:dyDescent="0.3">
      <c r="A4307" s="6">
        <v>44075</v>
      </c>
      <c r="B4307" s="3">
        <v>31.38</v>
      </c>
      <c r="C4307" s="3">
        <v>31.38</v>
      </c>
      <c r="D4307" s="3">
        <v>31.38</v>
      </c>
      <c r="E4307" s="3">
        <v>31.38</v>
      </c>
      <c r="F4307" s="3">
        <v>0</v>
      </c>
      <c r="G4307" s="3">
        <v>31.38</v>
      </c>
    </row>
    <row r="4308" spans="1:7" x14ac:dyDescent="0.3">
      <c r="A4308" s="6">
        <v>44076</v>
      </c>
      <c r="B4308" s="3">
        <v>31.25</v>
      </c>
      <c r="C4308" s="3">
        <v>31.25</v>
      </c>
      <c r="D4308" s="3">
        <v>31.25</v>
      </c>
      <c r="E4308" s="3">
        <v>31.25</v>
      </c>
      <c r="F4308" s="3">
        <v>7</v>
      </c>
      <c r="G4308" s="3">
        <v>31.25</v>
      </c>
    </row>
    <row r="4309" spans="1:7" x14ac:dyDescent="0.3">
      <c r="A4309" s="6">
        <v>44077</v>
      </c>
      <c r="B4309" s="3">
        <v>31</v>
      </c>
      <c r="C4309" s="3">
        <v>31</v>
      </c>
      <c r="D4309" s="3">
        <v>31</v>
      </c>
      <c r="E4309" s="3">
        <v>31</v>
      </c>
      <c r="F4309" s="3">
        <v>5</v>
      </c>
      <c r="G4309" s="3">
        <v>30.85</v>
      </c>
    </row>
    <row r="4310" spans="1:7" x14ac:dyDescent="0.3">
      <c r="A4310" s="6">
        <v>44078</v>
      </c>
      <c r="B4310" s="3">
        <v>31.1</v>
      </c>
      <c r="C4310" s="3">
        <v>31.1</v>
      </c>
      <c r="D4310" s="3">
        <v>31.1</v>
      </c>
      <c r="E4310" s="3">
        <v>31.1</v>
      </c>
      <c r="F4310" s="3">
        <v>0</v>
      </c>
      <c r="G4310" s="3">
        <v>31.1</v>
      </c>
    </row>
    <row r="4311" spans="1:7" x14ac:dyDescent="0.3">
      <c r="A4311" s="6">
        <v>44081</v>
      </c>
      <c r="B4311" s="3">
        <v>31.3</v>
      </c>
      <c r="C4311" s="3">
        <v>31.3</v>
      </c>
      <c r="D4311" s="3">
        <v>31.3</v>
      </c>
      <c r="E4311" s="3">
        <v>31.3</v>
      </c>
      <c r="F4311" s="3">
        <v>5</v>
      </c>
      <c r="G4311" s="3">
        <v>31.3</v>
      </c>
    </row>
    <row r="4312" spans="1:7" x14ac:dyDescent="0.3">
      <c r="A4312" s="6">
        <v>44082</v>
      </c>
      <c r="B4312" s="3">
        <v>32</v>
      </c>
      <c r="C4312" s="3">
        <v>32</v>
      </c>
      <c r="D4312" s="3">
        <v>32</v>
      </c>
      <c r="E4312" s="3">
        <v>32</v>
      </c>
      <c r="F4312" s="3">
        <v>3</v>
      </c>
      <c r="G4312" s="3">
        <v>32</v>
      </c>
    </row>
    <row r="4313" spans="1:7" x14ac:dyDescent="0.3">
      <c r="A4313" s="6">
        <v>44083</v>
      </c>
      <c r="B4313" s="3">
        <v>30.6</v>
      </c>
      <c r="C4313" s="3">
        <v>30.7</v>
      </c>
      <c r="D4313" s="3">
        <v>30.6</v>
      </c>
      <c r="E4313" s="3">
        <v>30.65</v>
      </c>
      <c r="F4313" s="3">
        <v>12</v>
      </c>
      <c r="G4313" s="3">
        <v>30.65</v>
      </c>
    </row>
    <row r="4314" spans="1:7" x14ac:dyDescent="0.3">
      <c r="A4314" s="6">
        <v>44084</v>
      </c>
      <c r="B4314" s="3">
        <v>31</v>
      </c>
      <c r="C4314" s="3">
        <v>31</v>
      </c>
      <c r="D4314" s="3">
        <v>31</v>
      </c>
      <c r="E4314" s="3">
        <v>31</v>
      </c>
      <c r="F4314" s="3">
        <v>5</v>
      </c>
      <c r="G4314" s="3">
        <v>31</v>
      </c>
    </row>
    <row r="4315" spans="1:7" x14ac:dyDescent="0.3">
      <c r="A4315" s="6">
        <v>44085</v>
      </c>
      <c r="B4315" s="3">
        <v>31</v>
      </c>
      <c r="C4315" s="3">
        <v>31</v>
      </c>
      <c r="D4315" s="3">
        <v>31</v>
      </c>
      <c r="E4315" s="3">
        <v>31</v>
      </c>
      <c r="F4315" s="3">
        <v>2</v>
      </c>
      <c r="G4315" s="3">
        <v>31</v>
      </c>
    </row>
    <row r="4316" spans="1:7" x14ac:dyDescent="0.3">
      <c r="A4316" s="6">
        <v>44088</v>
      </c>
      <c r="B4316" s="3">
        <v>29.8</v>
      </c>
      <c r="C4316" s="3">
        <v>30.45</v>
      </c>
      <c r="D4316" s="3">
        <v>29.8</v>
      </c>
      <c r="E4316" s="3">
        <v>30.45</v>
      </c>
      <c r="F4316" s="3">
        <v>15</v>
      </c>
      <c r="G4316" s="3">
        <v>30.45</v>
      </c>
    </row>
    <row r="4317" spans="1:7" x14ac:dyDescent="0.3">
      <c r="A4317" s="6">
        <v>44089</v>
      </c>
      <c r="B4317" s="3">
        <v>30.1</v>
      </c>
      <c r="C4317" s="3">
        <v>30.1</v>
      </c>
      <c r="D4317" s="3">
        <v>30.1</v>
      </c>
      <c r="E4317" s="3">
        <v>30.1</v>
      </c>
      <c r="F4317" s="3">
        <v>10</v>
      </c>
      <c r="G4317" s="3">
        <v>30.1</v>
      </c>
    </row>
    <row r="4318" spans="1:7" x14ac:dyDescent="0.3">
      <c r="A4318" s="6">
        <v>44090</v>
      </c>
      <c r="B4318" s="3">
        <v>28.88</v>
      </c>
      <c r="C4318" s="3">
        <v>28.88</v>
      </c>
      <c r="D4318" s="3">
        <v>28.88</v>
      </c>
      <c r="E4318" s="3">
        <v>28.88</v>
      </c>
      <c r="F4318" s="3">
        <v>0</v>
      </c>
      <c r="G4318" s="3">
        <v>28.88</v>
      </c>
    </row>
    <row r="4319" spans="1:7" x14ac:dyDescent="0.3">
      <c r="A4319" s="6">
        <v>44091</v>
      </c>
      <c r="B4319" s="3">
        <v>27.8</v>
      </c>
      <c r="C4319" s="3">
        <v>27.8</v>
      </c>
      <c r="D4319" s="3">
        <v>27.8</v>
      </c>
      <c r="E4319" s="3">
        <v>27.8</v>
      </c>
      <c r="F4319" s="3">
        <v>4</v>
      </c>
      <c r="G4319" s="3">
        <v>27.8</v>
      </c>
    </row>
    <row r="4320" spans="1:7" x14ac:dyDescent="0.3">
      <c r="A4320" s="6">
        <v>44092</v>
      </c>
      <c r="B4320" s="3">
        <v>27.83</v>
      </c>
      <c r="C4320" s="3">
        <v>27.83</v>
      </c>
      <c r="D4320" s="3">
        <v>27.83</v>
      </c>
      <c r="E4320" s="3">
        <v>27.83</v>
      </c>
      <c r="F4320" s="3">
        <v>0</v>
      </c>
      <c r="G4320" s="3">
        <v>27.83</v>
      </c>
    </row>
    <row r="4321" spans="1:7" x14ac:dyDescent="0.3">
      <c r="A4321" s="6">
        <v>44095</v>
      </c>
      <c r="B4321" s="3">
        <v>27.7</v>
      </c>
      <c r="C4321" s="3">
        <v>27.7</v>
      </c>
      <c r="D4321" s="3">
        <v>27.7</v>
      </c>
      <c r="E4321" s="3">
        <v>27.7</v>
      </c>
      <c r="F4321" s="3">
        <v>1</v>
      </c>
      <c r="G4321" s="3">
        <v>27.7</v>
      </c>
    </row>
    <row r="4322" spans="1:7" x14ac:dyDescent="0.3">
      <c r="A4322" s="6">
        <v>44096</v>
      </c>
      <c r="B4322" s="3">
        <v>29.23</v>
      </c>
      <c r="C4322" s="3">
        <v>29.23</v>
      </c>
      <c r="D4322" s="3">
        <v>29.23</v>
      </c>
      <c r="E4322" s="3">
        <v>29.23</v>
      </c>
      <c r="F4322" s="3">
        <v>0</v>
      </c>
      <c r="G4322" s="3">
        <v>29.23</v>
      </c>
    </row>
    <row r="4323" spans="1:7" x14ac:dyDescent="0.3">
      <c r="A4323" s="6">
        <v>44097</v>
      </c>
      <c r="B4323" s="3">
        <v>29.1</v>
      </c>
      <c r="C4323" s="3">
        <v>29.1</v>
      </c>
      <c r="D4323" s="3">
        <v>29.1</v>
      </c>
      <c r="E4323" s="3">
        <v>29.1</v>
      </c>
      <c r="F4323" s="3">
        <v>11</v>
      </c>
      <c r="G4323" s="3">
        <v>29.1</v>
      </c>
    </row>
    <row r="4324" spans="1:7" x14ac:dyDescent="0.3">
      <c r="A4324" s="6">
        <v>44098</v>
      </c>
      <c r="B4324" s="3">
        <v>29.53</v>
      </c>
      <c r="C4324" s="3">
        <v>29.53</v>
      </c>
      <c r="D4324" s="3">
        <v>29.53</v>
      </c>
      <c r="E4324" s="3">
        <v>29.53</v>
      </c>
      <c r="F4324" s="3">
        <v>0</v>
      </c>
      <c r="G4324" s="3">
        <v>29.53</v>
      </c>
    </row>
    <row r="4325" spans="1:7" x14ac:dyDescent="0.3">
      <c r="A4325" s="6">
        <v>44099</v>
      </c>
      <c r="B4325" s="3">
        <v>29.3</v>
      </c>
      <c r="C4325" s="3">
        <v>29.3</v>
      </c>
      <c r="D4325" s="3">
        <v>29.3</v>
      </c>
      <c r="E4325" s="3">
        <v>29.3</v>
      </c>
      <c r="F4325" s="3">
        <v>1</v>
      </c>
      <c r="G4325" s="3">
        <v>29.3</v>
      </c>
    </row>
    <row r="4326" spans="1:7" x14ac:dyDescent="0.3">
      <c r="A4326" s="6">
        <v>44102</v>
      </c>
      <c r="B4326" s="3">
        <v>29.05</v>
      </c>
      <c r="C4326" s="3">
        <v>29.05</v>
      </c>
      <c r="D4326" s="3">
        <v>29.05</v>
      </c>
      <c r="E4326" s="3">
        <v>29.05</v>
      </c>
      <c r="F4326" s="3">
        <v>0</v>
      </c>
      <c r="G4326" s="3">
        <v>29.05</v>
      </c>
    </row>
    <row r="4327" spans="1:7" x14ac:dyDescent="0.3">
      <c r="A4327" s="6">
        <v>44103</v>
      </c>
      <c r="B4327" s="3">
        <v>30</v>
      </c>
      <c r="C4327" s="3">
        <v>30.35</v>
      </c>
      <c r="D4327" s="3">
        <v>30</v>
      </c>
      <c r="E4327" s="3">
        <v>30.35</v>
      </c>
      <c r="F4327" s="3">
        <v>16</v>
      </c>
      <c r="G4327" s="3">
        <v>29.83</v>
      </c>
    </row>
    <row r="4328" spans="1:7" x14ac:dyDescent="0.3">
      <c r="A4328" s="6">
        <v>44104</v>
      </c>
      <c r="B4328" s="3">
        <v>29.65</v>
      </c>
      <c r="C4328" s="3">
        <v>29.95</v>
      </c>
      <c r="D4328" s="3">
        <v>29.65</v>
      </c>
      <c r="E4328" s="3">
        <v>29.95</v>
      </c>
      <c r="F4328" s="3">
        <v>5</v>
      </c>
      <c r="G4328" s="3">
        <v>29.95</v>
      </c>
    </row>
    <row r="4329" spans="1:7" x14ac:dyDescent="0.3">
      <c r="A4329" s="6">
        <v>44105</v>
      </c>
      <c r="B4329" s="3">
        <v>30.55</v>
      </c>
      <c r="C4329" s="3">
        <v>30.55</v>
      </c>
      <c r="D4329" s="3">
        <v>30.55</v>
      </c>
      <c r="E4329" s="3">
        <v>30.55</v>
      </c>
      <c r="F4329" s="3">
        <v>0</v>
      </c>
      <c r="G4329" s="3">
        <v>30.55</v>
      </c>
    </row>
    <row r="4330" spans="1:7" x14ac:dyDescent="0.3">
      <c r="A4330" s="6">
        <v>44106</v>
      </c>
      <c r="B4330" s="3">
        <v>30.2</v>
      </c>
      <c r="C4330" s="3">
        <v>30.2</v>
      </c>
      <c r="D4330" s="3">
        <v>30.2</v>
      </c>
      <c r="E4330" s="3">
        <v>30.2</v>
      </c>
      <c r="F4330" s="3">
        <v>0</v>
      </c>
      <c r="G4330" s="3">
        <v>30.2</v>
      </c>
    </row>
    <row r="4331" spans="1:7" x14ac:dyDescent="0.3">
      <c r="A4331" s="6">
        <v>44109</v>
      </c>
      <c r="B4331" s="3">
        <v>30.3</v>
      </c>
      <c r="C4331" s="3">
        <v>30.3</v>
      </c>
      <c r="D4331" s="3">
        <v>30.3</v>
      </c>
      <c r="E4331" s="3">
        <v>30.3</v>
      </c>
      <c r="F4331" s="3">
        <v>5</v>
      </c>
      <c r="G4331" s="3">
        <v>30.3</v>
      </c>
    </row>
    <row r="4332" spans="1:7" x14ac:dyDescent="0.3">
      <c r="A4332" s="6">
        <v>44110</v>
      </c>
      <c r="B4332" s="3">
        <v>30.8</v>
      </c>
      <c r="C4332" s="3">
        <v>30.8</v>
      </c>
      <c r="D4332" s="3">
        <v>30.8</v>
      </c>
      <c r="E4332" s="3">
        <v>30.8</v>
      </c>
      <c r="F4332" s="3">
        <v>5</v>
      </c>
      <c r="G4332" s="3">
        <v>30.9</v>
      </c>
    </row>
    <row r="4333" spans="1:7" x14ac:dyDescent="0.3">
      <c r="A4333" s="6">
        <v>44111</v>
      </c>
      <c r="B4333" s="3">
        <v>31.5</v>
      </c>
      <c r="C4333" s="3">
        <v>31.9</v>
      </c>
      <c r="D4333" s="3">
        <v>31.5</v>
      </c>
      <c r="E4333" s="3">
        <v>31.9</v>
      </c>
      <c r="F4333" s="3">
        <v>21</v>
      </c>
      <c r="G4333" s="3">
        <v>31.9</v>
      </c>
    </row>
    <row r="4334" spans="1:7" x14ac:dyDescent="0.3">
      <c r="A4334" s="6">
        <v>44112</v>
      </c>
      <c r="B4334" s="3">
        <v>32.200000000000003</v>
      </c>
      <c r="C4334" s="3">
        <v>32.200000000000003</v>
      </c>
      <c r="D4334" s="3">
        <v>32.200000000000003</v>
      </c>
      <c r="E4334" s="3">
        <v>32.200000000000003</v>
      </c>
      <c r="F4334" s="3">
        <v>5</v>
      </c>
      <c r="G4334" s="3">
        <v>32.200000000000003</v>
      </c>
    </row>
    <row r="4335" spans="1:7" x14ac:dyDescent="0.3">
      <c r="A4335" s="6">
        <v>44113</v>
      </c>
      <c r="B4335" s="3">
        <v>31.6</v>
      </c>
      <c r="C4335" s="3">
        <v>31.6</v>
      </c>
      <c r="D4335" s="3">
        <v>31.6</v>
      </c>
      <c r="E4335" s="3">
        <v>31.6</v>
      </c>
      <c r="F4335" s="3">
        <v>2</v>
      </c>
      <c r="G4335" s="3">
        <v>31.6</v>
      </c>
    </row>
    <row r="4336" spans="1:7" x14ac:dyDescent="0.3">
      <c r="A4336" s="6">
        <v>44116</v>
      </c>
      <c r="B4336" s="3">
        <v>31.05</v>
      </c>
      <c r="C4336" s="3">
        <v>31.1</v>
      </c>
      <c r="D4336" s="3">
        <v>30.25</v>
      </c>
      <c r="E4336" s="3">
        <v>30.25</v>
      </c>
      <c r="F4336" s="3">
        <v>45</v>
      </c>
      <c r="G4336" s="3">
        <v>30.3</v>
      </c>
    </row>
    <row r="4337" spans="1:7" x14ac:dyDescent="0.3">
      <c r="A4337" s="6">
        <v>44117</v>
      </c>
      <c r="B4337" s="3">
        <v>30.65</v>
      </c>
      <c r="C4337" s="3">
        <v>30.65</v>
      </c>
      <c r="D4337" s="3">
        <v>30.65</v>
      </c>
      <c r="E4337" s="3">
        <v>30.65</v>
      </c>
      <c r="F4337" s="3">
        <v>0</v>
      </c>
      <c r="G4337" s="3">
        <v>30.65</v>
      </c>
    </row>
    <row r="4338" spans="1:7" x14ac:dyDescent="0.3">
      <c r="A4338" s="6">
        <v>44118</v>
      </c>
      <c r="B4338" s="3">
        <v>30.4</v>
      </c>
      <c r="C4338" s="3">
        <v>30.4</v>
      </c>
      <c r="D4338" s="3">
        <v>30.4</v>
      </c>
      <c r="E4338" s="3">
        <v>30.4</v>
      </c>
      <c r="F4338" s="3">
        <v>4</v>
      </c>
      <c r="G4338" s="3">
        <v>30.4</v>
      </c>
    </row>
    <row r="4339" spans="1:7" x14ac:dyDescent="0.3">
      <c r="A4339" s="6">
        <v>44119</v>
      </c>
      <c r="B4339" s="3">
        <v>29.28</v>
      </c>
      <c r="C4339" s="3">
        <v>29.28</v>
      </c>
      <c r="D4339" s="3">
        <v>29.28</v>
      </c>
      <c r="E4339" s="3">
        <v>29.28</v>
      </c>
      <c r="F4339" s="3">
        <v>0</v>
      </c>
      <c r="G4339" s="3">
        <v>29.28</v>
      </c>
    </row>
    <row r="4340" spans="1:7" x14ac:dyDescent="0.3">
      <c r="A4340" s="6">
        <v>44120</v>
      </c>
      <c r="B4340" s="3">
        <v>28.5</v>
      </c>
      <c r="C4340" s="3">
        <v>28.5</v>
      </c>
      <c r="D4340" s="3">
        <v>28.15</v>
      </c>
      <c r="E4340" s="3">
        <v>28.15</v>
      </c>
      <c r="F4340" s="3">
        <v>21</v>
      </c>
      <c r="G4340" s="3">
        <v>28.15</v>
      </c>
    </row>
    <row r="4341" spans="1:7" x14ac:dyDescent="0.3">
      <c r="A4341" s="6">
        <v>44123</v>
      </c>
      <c r="B4341" s="3">
        <v>27.2</v>
      </c>
      <c r="C4341" s="3">
        <v>27.2</v>
      </c>
      <c r="D4341" s="3">
        <v>26.7</v>
      </c>
      <c r="E4341" s="3">
        <v>26.7</v>
      </c>
      <c r="F4341" s="3">
        <v>28</v>
      </c>
      <c r="G4341" s="3">
        <v>26.7</v>
      </c>
    </row>
    <row r="4342" spans="1:7" x14ac:dyDescent="0.3">
      <c r="A4342" s="6">
        <v>44124</v>
      </c>
      <c r="B4342" s="3">
        <v>26.4</v>
      </c>
      <c r="C4342" s="3">
        <v>26.9</v>
      </c>
      <c r="D4342" s="3">
        <v>26.4</v>
      </c>
      <c r="E4342" s="3">
        <v>26.9</v>
      </c>
      <c r="F4342" s="3">
        <v>15</v>
      </c>
      <c r="G4342" s="3">
        <v>26.9</v>
      </c>
    </row>
    <row r="4343" spans="1:7" x14ac:dyDescent="0.3">
      <c r="A4343" s="6">
        <v>44125</v>
      </c>
      <c r="B4343" s="3">
        <v>26.7</v>
      </c>
      <c r="C4343" s="3">
        <v>26.7</v>
      </c>
      <c r="D4343" s="3">
        <v>26.15</v>
      </c>
      <c r="E4343" s="3">
        <v>26.15</v>
      </c>
      <c r="F4343" s="3">
        <v>14</v>
      </c>
      <c r="G4343" s="3">
        <v>26.15</v>
      </c>
    </row>
    <row r="4344" spans="1:7" x14ac:dyDescent="0.3">
      <c r="A4344" s="6">
        <v>44126</v>
      </c>
      <c r="B4344" s="3">
        <v>27.15</v>
      </c>
      <c r="C4344" s="3">
        <v>27.15</v>
      </c>
      <c r="D4344" s="3">
        <v>27.1</v>
      </c>
      <c r="E4344" s="3">
        <v>27.1</v>
      </c>
      <c r="F4344" s="3">
        <v>13</v>
      </c>
      <c r="G4344" s="3">
        <v>27.1</v>
      </c>
    </row>
    <row r="4345" spans="1:7" x14ac:dyDescent="0.3">
      <c r="A4345" s="6">
        <v>44127</v>
      </c>
      <c r="B4345" s="3">
        <v>27.7</v>
      </c>
      <c r="C4345" s="3">
        <v>27.7</v>
      </c>
      <c r="D4345" s="3">
        <v>27.7</v>
      </c>
      <c r="E4345" s="3">
        <v>27.7</v>
      </c>
      <c r="F4345" s="3">
        <v>0</v>
      </c>
      <c r="G4345" s="3">
        <v>27.7</v>
      </c>
    </row>
    <row r="4346" spans="1:7" x14ac:dyDescent="0.3">
      <c r="A4346" s="6">
        <v>44130</v>
      </c>
      <c r="B4346" s="3">
        <v>26.3</v>
      </c>
      <c r="C4346" s="3">
        <v>26.3</v>
      </c>
      <c r="D4346" s="3">
        <v>25.55</v>
      </c>
      <c r="E4346" s="3">
        <v>25.55</v>
      </c>
      <c r="F4346" s="3">
        <v>16</v>
      </c>
      <c r="G4346" s="3">
        <v>26.57</v>
      </c>
    </row>
    <row r="4347" spans="1:7" x14ac:dyDescent="0.3">
      <c r="A4347" s="6">
        <v>44131</v>
      </c>
      <c r="B4347" s="3">
        <v>25.8</v>
      </c>
      <c r="C4347" s="3">
        <v>25.8</v>
      </c>
      <c r="D4347" s="3">
        <v>25</v>
      </c>
      <c r="E4347" s="3">
        <v>25.1</v>
      </c>
      <c r="F4347" s="3">
        <v>46</v>
      </c>
      <c r="G4347" s="3">
        <v>25.1</v>
      </c>
    </row>
    <row r="4348" spans="1:7" x14ac:dyDescent="0.3">
      <c r="A4348" s="6">
        <v>44132</v>
      </c>
      <c r="B4348" s="3">
        <v>24.5</v>
      </c>
      <c r="C4348" s="3">
        <v>24.5</v>
      </c>
      <c r="D4348" s="3">
        <v>23.85</v>
      </c>
      <c r="E4348" s="3">
        <v>23.9</v>
      </c>
      <c r="F4348" s="3">
        <v>20</v>
      </c>
      <c r="G4348" s="3">
        <v>23.9</v>
      </c>
    </row>
    <row r="4349" spans="1:7" x14ac:dyDescent="0.3">
      <c r="A4349" s="6">
        <v>44133</v>
      </c>
      <c r="B4349" s="3">
        <v>23.15</v>
      </c>
      <c r="C4349" s="3">
        <v>23.15</v>
      </c>
      <c r="D4349" s="3">
        <v>22.85</v>
      </c>
      <c r="E4349" s="3">
        <v>22.85</v>
      </c>
      <c r="F4349" s="3">
        <v>11</v>
      </c>
      <c r="G4349" s="3">
        <v>22.85</v>
      </c>
    </row>
    <row r="4350" spans="1:7" x14ac:dyDescent="0.3">
      <c r="A4350" s="6">
        <v>44134</v>
      </c>
      <c r="B4350" s="3">
        <v>23</v>
      </c>
      <c r="C4350" s="3">
        <v>23</v>
      </c>
      <c r="D4350" s="3">
        <v>23</v>
      </c>
      <c r="E4350" s="3">
        <v>23</v>
      </c>
      <c r="F4350" s="3">
        <v>5</v>
      </c>
      <c r="G4350" s="3">
        <v>23.43</v>
      </c>
    </row>
    <row r="4351" spans="1:7" x14ac:dyDescent="0.3">
      <c r="A4351" s="6">
        <v>44137</v>
      </c>
      <c r="B4351" s="3">
        <v>17.899999999999999</v>
      </c>
      <c r="C4351" s="3">
        <v>17.899999999999999</v>
      </c>
      <c r="D4351" s="3">
        <v>17.899999999999999</v>
      </c>
      <c r="E4351" s="3">
        <v>17.899999999999999</v>
      </c>
      <c r="F4351" s="3">
        <v>2</v>
      </c>
      <c r="G4351" s="3">
        <v>17.43</v>
      </c>
    </row>
    <row r="4352" spans="1:7" x14ac:dyDescent="0.3">
      <c r="A4352" s="6">
        <v>44138</v>
      </c>
      <c r="B4352" s="3">
        <v>17.8</v>
      </c>
      <c r="C4352" s="3">
        <v>17.8</v>
      </c>
      <c r="D4352" s="3">
        <v>17.8</v>
      </c>
      <c r="E4352" s="3">
        <v>17.8</v>
      </c>
      <c r="F4352" s="3">
        <v>5</v>
      </c>
      <c r="G4352" s="3">
        <v>17.53</v>
      </c>
    </row>
    <row r="4353" spans="1:7" x14ac:dyDescent="0.3">
      <c r="A4353" s="6">
        <v>44139</v>
      </c>
      <c r="B4353" s="3">
        <v>17.05</v>
      </c>
      <c r="C4353" s="3">
        <v>17.2</v>
      </c>
      <c r="D4353" s="3">
        <v>17.05</v>
      </c>
      <c r="E4353" s="3">
        <v>17.2</v>
      </c>
      <c r="F4353" s="3">
        <v>21</v>
      </c>
      <c r="G4353" s="3">
        <v>17.2</v>
      </c>
    </row>
    <row r="4354" spans="1:7" x14ac:dyDescent="0.3">
      <c r="A4354" s="6">
        <v>44140</v>
      </c>
      <c r="B4354" s="3">
        <v>17.7</v>
      </c>
      <c r="C4354" s="3">
        <v>17.7</v>
      </c>
      <c r="D4354" s="3">
        <v>17.600000000000001</v>
      </c>
      <c r="E4354" s="3">
        <v>17.600000000000001</v>
      </c>
      <c r="F4354" s="3">
        <v>177</v>
      </c>
      <c r="G4354" s="3">
        <v>17.600000000000001</v>
      </c>
    </row>
    <row r="4355" spans="1:7" x14ac:dyDescent="0.3">
      <c r="A4355" s="6">
        <v>44141</v>
      </c>
      <c r="B4355" s="3">
        <v>17.2</v>
      </c>
      <c r="C4355" s="3">
        <v>17.399999999999999</v>
      </c>
      <c r="D4355" s="3">
        <v>17.100000000000001</v>
      </c>
      <c r="E4355" s="3">
        <v>17.149999999999999</v>
      </c>
      <c r="F4355" s="3">
        <v>74</v>
      </c>
      <c r="G4355" s="3">
        <v>17.3</v>
      </c>
    </row>
    <row r="4356" spans="1:7" x14ac:dyDescent="0.3">
      <c r="A4356" s="6">
        <v>44144</v>
      </c>
      <c r="B4356" s="3">
        <v>16</v>
      </c>
      <c r="C4356" s="3">
        <v>16</v>
      </c>
      <c r="D4356" s="3">
        <v>15.35</v>
      </c>
      <c r="E4356" s="3">
        <v>15.35</v>
      </c>
      <c r="F4356" s="3">
        <v>96</v>
      </c>
      <c r="G4356" s="3">
        <v>15.15</v>
      </c>
    </row>
    <row r="4357" spans="1:7" x14ac:dyDescent="0.3">
      <c r="A4357" s="6">
        <v>44145</v>
      </c>
      <c r="B4357" s="3">
        <v>15.95</v>
      </c>
      <c r="C4357" s="3">
        <v>15.95</v>
      </c>
      <c r="D4357" s="3">
        <v>15.4</v>
      </c>
      <c r="E4357" s="3">
        <v>15.6</v>
      </c>
      <c r="F4357" s="3">
        <v>12</v>
      </c>
      <c r="G4357" s="3">
        <v>15.85</v>
      </c>
    </row>
    <row r="4358" spans="1:7" x14ac:dyDescent="0.3">
      <c r="A4358" s="6">
        <v>44146</v>
      </c>
      <c r="B4358" s="3">
        <v>14.25</v>
      </c>
      <c r="C4358" s="3">
        <v>14.25</v>
      </c>
      <c r="D4358" s="3">
        <v>14.1</v>
      </c>
      <c r="E4358" s="3">
        <v>14.1</v>
      </c>
      <c r="F4358" s="3">
        <v>10</v>
      </c>
      <c r="G4358" s="3">
        <v>14.1</v>
      </c>
    </row>
    <row r="4359" spans="1:7" x14ac:dyDescent="0.3">
      <c r="A4359" s="6">
        <v>44147</v>
      </c>
      <c r="B4359" s="3">
        <v>13.3</v>
      </c>
      <c r="C4359" s="3">
        <v>13.3</v>
      </c>
      <c r="D4359" s="3">
        <v>13</v>
      </c>
      <c r="E4359" s="3">
        <v>13</v>
      </c>
      <c r="F4359" s="3">
        <v>22</v>
      </c>
      <c r="G4359" s="3">
        <v>12.92</v>
      </c>
    </row>
    <row r="4360" spans="1:7" x14ac:dyDescent="0.3">
      <c r="A4360" s="6">
        <v>44148</v>
      </c>
      <c r="B4360" s="3">
        <v>14.25</v>
      </c>
      <c r="C4360" s="3">
        <v>14.25</v>
      </c>
      <c r="D4360" s="3">
        <v>13.7</v>
      </c>
      <c r="E4360" s="3">
        <v>13.7</v>
      </c>
      <c r="F4360" s="3">
        <v>13</v>
      </c>
      <c r="G4360" s="3">
        <v>13.7</v>
      </c>
    </row>
    <row r="4361" spans="1:7" x14ac:dyDescent="0.3">
      <c r="A4361" s="6">
        <v>44151</v>
      </c>
      <c r="B4361" s="3">
        <v>12.4</v>
      </c>
      <c r="C4361" s="3">
        <v>12.4</v>
      </c>
      <c r="D4361" s="3">
        <v>12.4</v>
      </c>
      <c r="E4361" s="3">
        <v>12.4</v>
      </c>
      <c r="F4361" s="3">
        <v>0</v>
      </c>
      <c r="G4361" s="3">
        <v>12.4</v>
      </c>
    </row>
    <row r="4362" spans="1:7" x14ac:dyDescent="0.3">
      <c r="A4362" s="6">
        <v>44152</v>
      </c>
      <c r="B4362" s="3">
        <v>11.35</v>
      </c>
      <c r="C4362" s="3">
        <v>11.35</v>
      </c>
      <c r="D4362" s="3">
        <v>11.15</v>
      </c>
      <c r="E4362" s="3">
        <v>11.15</v>
      </c>
      <c r="F4362" s="3">
        <v>14</v>
      </c>
      <c r="G4362" s="3">
        <v>11.15</v>
      </c>
    </row>
    <row r="4363" spans="1:7" x14ac:dyDescent="0.3">
      <c r="A4363" s="6">
        <v>44153</v>
      </c>
      <c r="B4363" s="3">
        <v>11.25</v>
      </c>
      <c r="C4363" s="3">
        <v>11.25</v>
      </c>
      <c r="D4363" s="3">
        <v>11.2</v>
      </c>
      <c r="E4363" s="3">
        <v>11.2</v>
      </c>
      <c r="F4363" s="3">
        <v>15</v>
      </c>
      <c r="G4363" s="3">
        <v>11</v>
      </c>
    </row>
    <row r="4364" spans="1:7" x14ac:dyDescent="0.3">
      <c r="A4364" s="6">
        <v>44154</v>
      </c>
      <c r="B4364" s="3">
        <v>10.95</v>
      </c>
      <c r="C4364" s="3">
        <v>10.95</v>
      </c>
      <c r="D4364" s="3">
        <v>10.95</v>
      </c>
      <c r="E4364" s="3">
        <v>10.95</v>
      </c>
      <c r="F4364" s="3">
        <v>2</v>
      </c>
      <c r="G4364" s="3">
        <v>10.95</v>
      </c>
    </row>
    <row r="4365" spans="1:7" x14ac:dyDescent="0.3">
      <c r="A4365" s="6">
        <v>44155</v>
      </c>
      <c r="B4365" s="3">
        <v>10</v>
      </c>
      <c r="C4365" s="3">
        <v>10</v>
      </c>
      <c r="D4365" s="3">
        <v>9.65</v>
      </c>
      <c r="E4365" s="3">
        <v>9.65</v>
      </c>
      <c r="F4365" s="3">
        <v>73</v>
      </c>
      <c r="G4365" s="3">
        <v>9.65</v>
      </c>
    </row>
    <row r="4366" spans="1:7" x14ac:dyDescent="0.3">
      <c r="A4366" s="6">
        <v>44158</v>
      </c>
      <c r="B4366" s="3">
        <v>12.2</v>
      </c>
      <c r="C4366" s="3">
        <v>13</v>
      </c>
      <c r="D4366" s="3">
        <v>12.2</v>
      </c>
      <c r="E4366" s="3">
        <v>13</v>
      </c>
      <c r="F4366" s="3">
        <v>22</v>
      </c>
      <c r="G4366" s="3">
        <v>13</v>
      </c>
    </row>
    <row r="4367" spans="1:7" x14ac:dyDescent="0.3">
      <c r="A4367" s="6">
        <v>44159</v>
      </c>
      <c r="B4367" s="3">
        <v>13.3</v>
      </c>
      <c r="C4367" s="3">
        <v>14.75</v>
      </c>
      <c r="D4367" s="3">
        <v>13.3</v>
      </c>
      <c r="E4367" s="3">
        <v>14.75</v>
      </c>
      <c r="F4367" s="3">
        <v>61</v>
      </c>
      <c r="G4367" s="3">
        <v>14.65</v>
      </c>
    </row>
    <row r="4368" spans="1:7" x14ac:dyDescent="0.3">
      <c r="A4368" s="6">
        <v>44160</v>
      </c>
      <c r="B4368" s="3">
        <v>17.5</v>
      </c>
      <c r="C4368" s="3">
        <v>17.600000000000001</v>
      </c>
      <c r="D4368" s="3">
        <v>17</v>
      </c>
      <c r="E4368" s="3">
        <v>17.2</v>
      </c>
      <c r="F4368" s="3">
        <v>71</v>
      </c>
      <c r="G4368" s="3">
        <v>17.2</v>
      </c>
    </row>
    <row r="4369" spans="1:7" x14ac:dyDescent="0.3">
      <c r="A4369" s="6">
        <v>44161</v>
      </c>
      <c r="B4369" s="3">
        <v>18.8</v>
      </c>
      <c r="C4369" s="3">
        <v>19.7</v>
      </c>
      <c r="D4369" s="3">
        <v>17.350000000000001</v>
      </c>
      <c r="E4369" s="3">
        <v>17.350000000000001</v>
      </c>
      <c r="F4369" s="3">
        <v>72</v>
      </c>
      <c r="G4369" s="3">
        <v>17.63</v>
      </c>
    </row>
    <row r="4370" spans="1:7" x14ac:dyDescent="0.3">
      <c r="A4370" s="6">
        <v>44162</v>
      </c>
      <c r="B4370" s="3">
        <v>17</v>
      </c>
      <c r="C4370" s="3">
        <v>17.5</v>
      </c>
      <c r="D4370" s="3">
        <v>16.3</v>
      </c>
      <c r="E4370" s="3">
        <v>17.5</v>
      </c>
      <c r="F4370" s="3">
        <v>39</v>
      </c>
      <c r="G4370" s="3">
        <v>16.75</v>
      </c>
    </row>
    <row r="4371" spans="1:7" x14ac:dyDescent="0.3">
      <c r="A4371" s="6">
        <v>44165</v>
      </c>
      <c r="B4371" s="3">
        <v>17.5</v>
      </c>
      <c r="C4371" s="3">
        <v>17.5</v>
      </c>
      <c r="D4371" s="3">
        <v>17.5</v>
      </c>
      <c r="E4371" s="3">
        <v>17.5</v>
      </c>
      <c r="F4371" s="3">
        <v>0</v>
      </c>
      <c r="G4371" s="3">
        <v>17.5</v>
      </c>
    </row>
    <row r="4372" spans="1:7" x14ac:dyDescent="0.3">
      <c r="A4372" s="6">
        <v>44166</v>
      </c>
      <c r="B4372" s="3">
        <v>17.5</v>
      </c>
      <c r="C4372" s="3">
        <v>17.5</v>
      </c>
      <c r="D4372" s="3">
        <v>17.5</v>
      </c>
      <c r="E4372" s="3">
        <v>17.5</v>
      </c>
      <c r="F4372" s="3">
        <v>1</v>
      </c>
      <c r="G4372" s="3">
        <v>17.5</v>
      </c>
    </row>
    <row r="4373" spans="1:7" x14ac:dyDescent="0.3">
      <c r="A4373" s="6">
        <v>44167</v>
      </c>
      <c r="B4373" s="3">
        <v>17.55</v>
      </c>
      <c r="C4373" s="3">
        <v>17.7</v>
      </c>
      <c r="D4373" s="3">
        <v>17.5</v>
      </c>
      <c r="E4373" s="3">
        <v>17.7</v>
      </c>
      <c r="F4373" s="3">
        <v>21</v>
      </c>
      <c r="G4373" s="3">
        <v>17.7</v>
      </c>
    </row>
    <row r="4374" spans="1:7" x14ac:dyDescent="0.3">
      <c r="A4374" s="6">
        <v>44168</v>
      </c>
      <c r="B4374" s="3">
        <v>16.75</v>
      </c>
      <c r="C4374" s="3">
        <v>16.75</v>
      </c>
      <c r="D4374" s="3">
        <v>16.600000000000001</v>
      </c>
      <c r="E4374" s="3">
        <v>16.600000000000001</v>
      </c>
      <c r="F4374" s="3">
        <v>13</v>
      </c>
      <c r="G4374" s="3">
        <v>16.2</v>
      </c>
    </row>
    <row r="4375" spans="1:7" x14ac:dyDescent="0.3">
      <c r="A4375" s="6">
        <v>44169</v>
      </c>
      <c r="B4375" s="3">
        <v>15.8</v>
      </c>
      <c r="C4375" s="3">
        <v>15.8</v>
      </c>
      <c r="D4375" s="3">
        <v>15.8</v>
      </c>
      <c r="E4375" s="3">
        <v>15.8</v>
      </c>
      <c r="F4375" s="3">
        <v>0</v>
      </c>
      <c r="G4375" s="3">
        <v>15.8</v>
      </c>
    </row>
    <row r="4376" spans="1:7" x14ac:dyDescent="0.3">
      <c r="A4376" s="6">
        <v>44172</v>
      </c>
      <c r="B4376" s="3">
        <v>14.7</v>
      </c>
      <c r="C4376" s="3">
        <v>14.7</v>
      </c>
      <c r="D4376" s="3">
        <v>14.6</v>
      </c>
      <c r="E4376" s="3">
        <v>14.6</v>
      </c>
      <c r="F4376" s="3">
        <v>27</v>
      </c>
      <c r="G4376" s="3">
        <v>14.25</v>
      </c>
    </row>
    <row r="4377" spans="1:7" x14ac:dyDescent="0.3">
      <c r="A4377" s="6">
        <v>44173</v>
      </c>
      <c r="B4377" s="3">
        <v>14.15</v>
      </c>
      <c r="C4377" s="3">
        <v>14.7</v>
      </c>
      <c r="D4377" s="3">
        <v>14.15</v>
      </c>
      <c r="E4377" s="3">
        <v>14.7</v>
      </c>
      <c r="F4377" s="3">
        <v>11</v>
      </c>
      <c r="G4377" s="3">
        <v>14.7</v>
      </c>
    </row>
    <row r="4378" spans="1:7" x14ac:dyDescent="0.3">
      <c r="A4378" s="6">
        <v>44174</v>
      </c>
      <c r="B4378" s="3">
        <v>15.4</v>
      </c>
      <c r="C4378" s="3">
        <v>15.4</v>
      </c>
      <c r="D4378" s="3">
        <v>15.4</v>
      </c>
      <c r="E4378" s="3">
        <v>15.4</v>
      </c>
      <c r="F4378" s="3">
        <v>3</v>
      </c>
      <c r="G4378" s="3">
        <v>15.85</v>
      </c>
    </row>
    <row r="4379" spans="1:7" x14ac:dyDescent="0.3">
      <c r="A4379" s="6">
        <v>44175</v>
      </c>
      <c r="B4379" s="3">
        <v>16.100000000000001</v>
      </c>
      <c r="C4379" s="3">
        <v>16.100000000000001</v>
      </c>
      <c r="D4379" s="3">
        <v>16</v>
      </c>
      <c r="E4379" s="3">
        <v>16</v>
      </c>
      <c r="F4379" s="3">
        <v>3</v>
      </c>
      <c r="G4379" s="3">
        <v>16</v>
      </c>
    </row>
    <row r="4380" spans="1:7" x14ac:dyDescent="0.3">
      <c r="A4380" s="6">
        <v>44176</v>
      </c>
      <c r="B4380" s="3">
        <v>14.85</v>
      </c>
      <c r="C4380" s="3">
        <v>14.85</v>
      </c>
      <c r="D4380" s="3">
        <v>14.75</v>
      </c>
      <c r="E4380" s="3">
        <v>14.75</v>
      </c>
      <c r="F4380" s="3">
        <v>16</v>
      </c>
      <c r="G4380" s="3">
        <v>14.75</v>
      </c>
    </row>
    <row r="4381" spans="1:7" x14ac:dyDescent="0.3">
      <c r="A4381" s="6">
        <v>44179</v>
      </c>
      <c r="B4381" s="3">
        <v>15.1</v>
      </c>
      <c r="C4381" s="3">
        <v>16.55</v>
      </c>
      <c r="D4381" s="3">
        <v>15.1</v>
      </c>
      <c r="E4381" s="3">
        <v>16.55</v>
      </c>
      <c r="F4381" s="3">
        <v>27</v>
      </c>
      <c r="G4381" s="3">
        <v>16.55</v>
      </c>
    </row>
    <row r="4382" spans="1:7" x14ac:dyDescent="0.3">
      <c r="A4382" s="6">
        <v>44180</v>
      </c>
      <c r="B4382" s="3">
        <v>17.8</v>
      </c>
      <c r="C4382" s="3">
        <v>17.8</v>
      </c>
      <c r="D4382" s="3">
        <v>17.2</v>
      </c>
      <c r="E4382" s="3">
        <v>17.2</v>
      </c>
      <c r="F4382" s="3">
        <v>12</v>
      </c>
      <c r="G4382" s="3">
        <v>16.2</v>
      </c>
    </row>
    <row r="4383" spans="1:7" x14ac:dyDescent="0.3">
      <c r="A4383" s="6">
        <v>44181</v>
      </c>
      <c r="B4383" s="3">
        <v>16.25</v>
      </c>
      <c r="C4383" s="3">
        <v>16.25</v>
      </c>
      <c r="D4383" s="3">
        <v>15.2</v>
      </c>
      <c r="E4383" s="3">
        <v>15.2</v>
      </c>
      <c r="F4383" s="3">
        <v>10</v>
      </c>
      <c r="G4383" s="3">
        <v>15.2</v>
      </c>
    </row>
    <row r="4384" spans="1:7" x14ac:dyDescent="0.3">
      <c r="A4384" s="6">
        <v>44182</v>
      </c>
      <c r="B4384" s="3">
        <v>14.25</v>
      </c>
      <c r="C4384" s="3">
        <v>14.25</v>
      </c>
      <c r="D4384" s="3">
        <v>14</v>
      </c>
      <c r="E4384" s="3">
        <v>14</v>
      </c>
      <c r="F4384" s="3">
        <v>9</v>
      </c>
      <c r="G4384" s="3">
        <v>14</v>
      </c>
    </row>
    <row r="4385" spans="1:7" x14ac:dyDescent="0.3">
      <c r="A4385" s="6">
        <v>44183</v>
      </c>
      <c r="B4385" s="3">
        <v>13.9</v>
      </c>
      <c r="C4385" s="3">
        <v>13.9</v>
      </c>
      <c r="D4385" s="3">
        <v>13.9</v>
      </c>
      <c r="E4385" s="3">
        <v>13.9</v>
      </c>
      <c r="F4385" s="3">
        <v>0</v>
      </c>
      <c r="G4385" s="3">
        <v>13.9</v>
      </c>
    </row>
    <row r="4386" spans="1:7" x14ac:dyDescent="0.3">
      <c r="A4386" s="6">
        <v>44186</v>
      </c>
      <c r="B4386" s="3">
        <v>14.65</v>
      </c>
      <c r="C4386" s="3">
        <v>14.65</v>
      </c>
      <c r="D4386" s="3">
        <v>14.2</v>
      </c>
      <c r="E4386" s="3">
        <v>14.4</v>
      </c>
      <c r="F4386" s="3">
        <v>15</v>
      </c>
      <c r="G4386" s="3">
        <v>14.05</v>
      </c>
    </row>
    <row r="4387" spans="1:7" x14ac:dyDescent="0.3">
      <c r="A4387" s="6">
        <v>44187</v>
      </c>
      <c r="B4387" s="3">
        <v>15.53</v>
      </c>
      <c r="C4387" s="3">
        <v>15.53</v>
      </c>
      <c r="D4387" s="3">
        <v>15.53</v>
      </c>
      <c r="E4387" s="3">
        <v>15.53</v>
      </c>
      <c r="F4387" s="3">
        <v>0</v>
      </c>
      <c r="G4387" s="3">
        <v>15.53</v>
      </c>
    </row>
    <row r="4388" spans="1:7" x14ac:dyDescent="0.3">
      <c r="A4388" s="6">
        <v>44188</v>
      </c>
      <c r="B4388" s="3">
        <v>17</v>
      </c>
      <c r="C4388" s="3">
        <v>17.5</v>
      </c>
      <c r="D4388" s="3">
        <v>17</v>
      </c>
      <c r="E4388" s="3">
        <v>17.5</v>
      </c>
      <c r="F4388" s="3">
        <v>4</v>
      </c>
      <c r="G4388" s="3">
        <v>17.38</v>
      </c>
    </row>
    <row r="4389" spans="1:7" x14ac:dyDescent="0.3">
      <c r="A4389" s="6">
        <v>44193</v>
      </c>
      <c r="B4389" s="3">
        <v>19.55</v>
      </c>
      <c r="C4389" s="3">
        <v>21.1</v>
      </c>
      <c r="D4389" s="3">
        <v>19.55</v>
      </c>
      <c r="E4389" s="3">
        <v>21.1</v>
      </c>
      <c r="F4389" s="3">
        <v>4</v>
      </c>
      <c r="G4389" s="3">
        <v>21.1</v>
      </c>
    </row>
    <row r="4390" spans="1:7" x14ac:dyDescent="0.3">
      <c r="A4390" s="6">
        <v>44194</v>
      </c>
      <c r="B4390" s="3">
        <v>20.9</v>
      </c>
      <c r="C4390" s="3">
        <v>21</v>
      </c>
      <c r="D4390" s="3">
        <v>20.6</v>
      </c>
      <c r="E4390" s="3">
        <v>20.6</v>
      </c>
      <c r="F4390" s="3">
        <v>37</v>
      </c>
      <c r="G4390" s="3">
        <v>20.6</v>
      </c>
    </row>
    <row r="4391" spans="1:7" x14ac:dyDescent="0.3">
      <c r="A4391" s="6">
        <v>44195</v>
      </c>
      <c r="B4391" s="3">
        <v>21.5</v>
      </c>
      <c r="C4391" s="3">
        <v>23.1</v>
      </c>
      <c r="D4391" s="3">
        <v>21.5</v>
      </c>
      <c r="E4391" s="3">
        <v>22.95</v>
      </c>
      <c r="F4391" s="3">
        <v>50</v>
      </c>
      <c r="G4391" s="3">
        <v>22.7</v>
      </c>
    </row>
    <row r="4392" spans="1:7" x14ac:dyDescent="0.3">
      <c r="A4392" s="6">
        <v>44200</v>
      </c>
      <c r="B4392" s="3">
        <v>26</v>
      </c>
      <c r="C4392" s="3">
        <v>26</v>
      </c>
      <c r="D4392" s="3">
        <v>26</v>
      </c>
      <c r="E4392" s="3">
        <v>26</v>
      </c>
      <c r="F4392" s="3">
        <v>1</v>
      </c>
      <c r="G4392" s="3">
        <v>26</v>
      </c>
    </row>
    <row r="4393" spans="1:7" x14ac:dyDescent="0.3">
      <c r="A4393" s="6">
        <v>44201</v>
      </c>
      <c r="B4393" s="3">
        <v>25.45</v>
      </c>
      <c r="C4393" s="3">
        <v>25.45</v>
      </c>
      <c r="D4393" s="3">
        <v>24.6</v>
      </c>
      <c r="E4393" s="3">
        <v>24.6</v>
      </c>
      <c r="F4393" s="3">
        <v>6</v>
      </c>
      <c r="G4393" s="3">
        <v>24.6</v>
      </c>
    </row>
    <row r="4394" spans="1:7" x14ac:dyDescent="0.3">
      <c r="A4394" s="6">
        <v>44202</v>
      </c>
      <c r="B4394" s="3">
        <v>25.8</v>
      </c>
      <c r="C4394" s="3">
        <v>26.1</v>
      </c>
      <c r="D4394" s="3">
        <v>25.8</v>
      </c>
      <c r="E4394" s="3">
        <v>26.1</v>
      </c>
      <c r="F4394" s="3">
        <v>26</v>
      </c>
      <c r="G4394" s="3">
        <v>25.05</v>
      </c>
    </row>
    <row r="4395" spans="1:7" x14ac:dyDescent="0.3">
      <c r="A4395" s="6">
        <v>44203</v>
      </c>
      <c r="B4395" s="3">
        <v>27.5</v>
      </c>
      <c r="C4395" s="3">
        <v>28</v>
      </c>
      <c r="D4395" s="3">
        <v>27.3</v>
      </c>
      <c r="E4395" s="3">
        <v>27.4</v>
      </c>
      <c r="F4395" s="3">
        <v>49</v>
      </c>
      <c r="G4395" s="3">
        <v>27.4</v>
      </c>
    </row>
    <row r="4396" spans="1:7" x14ac:dyDescent="0.3">
      <c r="A4396" s="6">
        <v>44204</v>
      </c>
      <c r="B4396" s="3">
        <v>28.1</v>
      </c>
      <c r="C4396" s="3">
        <v>28.1</v>
      </c>
      <c r="D4396" s="3">
        <v>27</v>
      </c>
      <c r="E4396" s="3">
        <v>27.25</v>
      </c>
      <c r="F4396" s="3">
        <v>37</v>
      </c>
      <c r="G4396" s="3">
        <v>27.3</v>
      </c>
    </row>
    <row r="4397" spans="1:7" x14ac:dyDescent="0.3">
      <c r="A4397" s="6">
        <v>44207</v>
      </c>
      <c r="B4397" s="3">
        <v>27.9</v>
      </c>
      <c r="C4397" s="3">
        <v>27.9</v>
      </c>
      <c r="D4397" s="3">
        <v>27.1</v>
      </c>
      <c r="E4397" s="3">
        <v>27.1</v>
      </c>
      <c r="F4397" s="3">
        <v>19</v>
      </c>
      <c r="G4397" s="3">
        <v>27.1</v>
      </c>
    </row>
    <row r="4398" spans="1:7" x14ac:dyDescent="0.3">
      <c r="A4398" s="6">
        <v>44208</v>
      </c>
      <c r="B4398" s="3">
        <v>28.2</v>
      </c>
      <c r="C4398" s="3">
        <v>30.25</v>
      </c>
      <c r="D4398" s="3">
        <v>28.2</v>
      </c>
      <c r="E4398" s="3">
        <v>30</v>
      </c>
      <c r="F4398" s="3">
        <v>31</v>
      </c>
      <c r="G4398" s="3">
        <v>29.78</v>
      </c>
    </row>
    <row r="4399" spans="1:7" x14ac:dyDescent="0.3">
      <c r="A4399" s="6">
        <v>44209</v>
      </c>
      <c r="B4399" s="3">
        <v>28.75</v>
      </c>
      <c r="C4399" s="3">
        <v>28.75</v>
      </c>
      <c r="D4399" s="3">
        <v>27.75</v>
      </c>
      <c r="E4399" s="3">
        <v>27.75</v>
      </c>
      <c r="F4399" s="3">
        <v>13</v>
      </c>
      <c r="G4399" s="3">
        <v>27.03</v>
      </c>
    </row>
    <row r="4400" spans="1:7" x14ac:dyDescent="0.3">
      <c r="A4400" s="6">
        <v>44210</v>
      </c>
      <c r="B4400" s="3">
        <v>27.25</v>
      </c>
      <c r="C4400" s="3">
        <v>27.25</v>
      </c>
      <c r="D4400" s="3">
        <v>27.25</v>
      </c>
      <c r="E4400" s="3">
        <v>27.25</v>
      </c>
      <c r="F4400" s="3">
        <v>8</v>
      </c>
      <c r="G4400" s="3">
        <v>26.05</v>
      </c>
    </row>
    <row r="4401" spans="1:7" x14ac:dyDescent="0.3">
      <c r="A4401" s="6">
        <v>44211</v>
      </c>
      <c r="B4401" s="3">
        <v>26.5</v>
      </c>
      <c r="C4401" s="3">
        <v>26.5</v>
      </c>
      <c r="D4401" s="3">
        <v>25.5</v>
      </c>
      <c r="E4401" s="3">
        <v>25.5</v>
      </c>
      <c r="F4401" s="3">
        <v>4</v>
      </c>
      <c r="G4401" s="3">
        <v>25.25</v>
      </c>
    </row>
    <row r="4402" spans="1:7" x14ac:dyDescent="0.3">
      <c r="A4402" s="6">
        <v>44214</v>
      </c>
      <c r="B4402" s="3">
        <v>25.13</v>
      </c>
      <c r="C4402" s="3">
        <v>25.13</v>
      </c>
      <c r="D4402" s="3">
        <v>25.13</v>
      </c>
      <c r="E4402" s="3">
        <v>25.13</v>
      </c>
      <c r="F4402" s="3">
        <v>0</v>
      </c>
      <c r="G4402" s="3">
        <v>25.13</v>
      </c>
    </row>
    <row r="4403" spans="1:7" x14ac:dyDescent="0.3">
      <c r="A4403" s="6">
        <v>44215</v>
      </c>
      <c r="B4403" s="3">
        <v>25.8</v>
      </c>
      <c r="C4403" s="3">
        <v>26.5</v>
      </c>
      <c r="D4403" s="3">
        <v>25.8</v>
      </c>
      <c r="E4403" s="3">
        <v>26.4</v>
      </c>
      <c r="F4403" s="3">
        <v>20</v>
      </c>
      <c r="G4403" s="3">
        <v>26.4</v>
      </c>
    </row>
    <row r="4404" spans="1:7" x14ac:dyDescent="0.3">
      <c r="A4404" s="6">
        <v>44216</v>
      </c>
      <c r="B4404" s="3">
        <v>27.8</v>
      </c>
      <c r="C4404" s="3">
        <v>27.8</v>
      </c>
      <c r="D4404" s="3">
        <v>27</v>
      </c>
      <c r="E4404" s="3">
        <v>27</v>
      </c>
      <c r="F4404" s="3">
        <v>5</v>
      </c>
      <c r="G4404" s="3">
        <v>26.99</v>
      </c>
    </row>
    <row r="4405" spans="1:7" x14ac:dyDescent="0.3">
      <c r="A4405" s="6">
        <v>44217</v>
      </c>
      <c r="B4405" s="3">
        <v>27.55</v>
      </c>
      <c r="C4405" s="3">
        <v>27.55</v>
      </c>
      <c r="D4405" s="3">
        <v>27.1</v>
      </c>
      <c r="E4405" s="3">
        <v>27.1</v>
      </c>
      <c r="F4405" s="3">
        <v>10</v>
      </c>
      <c r="G4405" s="3">
        <v>27.1</v>
      </c>
    </row>
    <row r="4406" spans="1:7" x14ac:dyDescent="0.3">
      <c r="A4406" s="6">
        <v>44218</v>
      </c>
      <c r="B4406" s="3">
        <v>27.85</v>
      </c>
      <c r="C4406" s="3">
        <v>29.25</v>
      </c>
      <c r="D4406" s="3">
        <v>27.85</v>
      </c>
      <c r="E4406" s="3">
        <v>29.25</v>
      </c>
      <c r="F4406" s="3">
        <v>53</v>
      </c>
      <c r="G4406" s="3">
        <v>28.9</v>
      </c>
    </row>
    <row r="4407" spans="1:7" x14ac:dyDescent="0.3">
      <c r="A4407" s="6">
        <v>44221</v>
      </c>
      <c r="B4407" s="3">
        <v>28.4</v>
      </c>
      <c r="C4407" s="3">
        <v>28.4</v>
      </c>
      <c r="D4407" s="3">
        <v>28.4</v>
      </c>
      <c r="E4407" s="3">
        <v>28.4</v>
      </c>
      <c r="F4407" s="3">
        <v>0</v>
      </c>
      <c r="G4407" s="3">
        <v>28.4</v>
      </c>
    </row>
    <row r="4408" spans="1:7" x14ac:dyDescent="0.3">
      <c r="A4408" s="6">
        <v>44222</v>
      </c>
      <c r="B4408" s="3">
        <v>28.2</v>
      </c>
      <c r="C4408" s="3">
        <v>28.2</v>
      </c>
      <c r="D4408" s="3">
        <v>27.75</v>
      </c>
      <c r="E4408" s="3">
        <v>27.75</v>
      </c>
      <c r="F4408" s="3">
        <v>2</v>
      </c>
      <c r="G4408" s="3">
        <v>27.5</v>
      </c>
    </row>
    <row r="4409" spans="1:7" x14ac:dyDescent="0.3">
      <c r="A4409" s="6">
        <v>44223</v>
      </c>
      <c r="B4409" s="3">
        <v>28.5</v>
      </c>
      <c r="C4409" s="3">
        <v>28.65</v>
      </c>
      <c r="D4409" s="3">
        <v>28.3</v>
      </c>
      <c r="E4409" s="3">
        <v>28.3</v>
      </c>
      <c r="F4409" s="3">
        <v>27</v>
      </c>
      <c r="G4409" s="3">
        <v>28.65</v>
      </c>
    </row>
    <row r="4410" spans="1:7" x14ac:dyDescent="0.3">
      <c r="A4410" s="6">
        <v>44224</v>
      </c>
      <c r="B4410" s="3">
        <v>30</v>
      </c>
      <c r="C4410" s="3">
        <v>31</v>
      </c>
      <c r="D4410" s="3">
        <v>29.9</v>
      </c>
      <c r="E4410" s="3">
        <v>31</v>
      </c>
      <c r="F4410" s="3">
        <v>36</v>
      </c>
      <c r="G4410" s="3">
        <v>31.18</v>
      </c>
    </row>
    <row r="4411" spans="1:7" x14ac:dyDescent="0.3">
      <c r="A4411" s="6">
        <v>44225</v>
      </c>
      <c r="B4411" s="3">
        <v>31.35</v>
      </c>
      <c r="C4411" s="3">
        <v>32.200000000000003</v>
      </c>
      <c r="D4411" s="3">
        <v>31.35</v>
      </c>
      <c r="E4411" s="3">
        <v>31.65</v>
      </c>
      <c r="F4411" s="3">
        <v>44</v>
      </c>
      <c r="G4411" s="3">
        <v>31.75</v>
      </c>
    </row>
    <row r="4412" spans="1:7" x14ac:dyDescent="0.3">
      <c r="A4412" s="6">
        <v>44228</v>
      </c>
      <c r="B4412" s="3">
        <v>26.5</v>
      </c>
      <c r="C4412" s="3">
        <v>26.5</v>
      </c>
      <c r="D4412" s="3">
        <v>26.1</v>
      </c>
      <c r="E4412" s="3">
        <v>26.1</v>
      </c>
      <c r="F4412" s="3">
        <v>8</v>
      </c>
      <c r="G4412" s="3">
        <v>25.73</v>
      </c>
    </row>
    <row r="4413" spans="1:7" x14ac:dyDescent="0.3">
      <c r="A4413" s="6">
        <v>44229</v>
      </c>
      <c r="B4413" s="3">
        <v>25.5</v>
      </c>
      <c r="C4413" s="3">
        <v>25.7</v>
      </c>
      <c r="D4413" s="3">
        <v>25.5</v>
      </c>
      <c r="E4413" s="3">
        <v>25.7</v>
      </c>
      <c r="F4413" s="3">
        <v>18</v>
      </c>
      <c r="G4413" s="3">
        <v>25.7</v>
      </c>
    </row>
    <row r="4414" spans="1:7" x14ac:dyDescent="0.3">
      <c r="A4414" s="6">
        <v>44230</v>
      </c>
      <c r="B4414" s="3">
        <v>24.75</v>
      </c>
      <c r="C4414" s="3">
        <v>24.75</v>
      </c>
      <c r="D4414" s="3">
        <v>24</v>
      </c>
      <c r="E4414" s="3">
        <v>24</v>
      </c>
      <c r="F4414" s="3">
        <v>17</v>
      </c>
      <c r="G4414" s="3">
        <v>24.15</v>
      </c>
    </row>
    <row r="4415" spans="1:7" x14ac:dyDescent="0.3">
      <c r="A4415" s="6">
        <v>44231</v>
      </c>
      <c r="B4415" s="3">
        <v>25.25</v>
      </c>
      <c r="C4415" s="3">
        <v>26.6</v>
      </c>
      <c r="D4415" s="3">
        <v>25.25</v>
      </c>
      <c r="E4415" s="3">
        <v>26.6</v>
      </c>
      <c r="F4415" s="3">
        <v>5</v>
      </c>
      <c r="G4415" s="3">
        <v>26.8</v>
      </c>
    </row>
    <row r="4416" spans="1:7" x14ac:dyDescent="0.3">
      <c r="A4416" s="6">
        <v>44232</v>
      </c>
      <c r="B4416" s="3">
        <v>27.89</v>
      </c>
      <c r="C4416" s="3">
        <v>27.89</v>
      </c>
      <c r="D4416" s="3">
        <v>26.8</v>
      </c>
      <c r="E4416" s="3">
        <v>26.8</v>
      </c>
      <c r="F4416" s="3">
        <v>18</v>
      </c>
      <c r="G4416" s="3">
        <v>26.8</v>
      </c>
    </row>
    <row r="4417" spans="1:7" x14ac:dyDescent="0.3">
      <c r="A4417" s="6">
        <v>44235</v>
      </c>
      <c r="B4417" s="3">
        <v>29</v>
      </c>
      <c r="C4417" s="3">
        <v>29.35</v>
      </c>
      <c r="D4417" s="3">
        <v>28.3</v>
      </c>
      <c r="E4417" s="3">
        <v>29.05</v>
      </c>
      <c r="F4417" s="3">
        <v>25</v>
      </c>
      <c r="G4417" s="3">
        <v>29.05</v>
      </c>
    </row>
    <row r="4418" spans="1:7" x14ac:dyDescent="0.3">
      <c r="A4418" s="6">
        <v>44236</v>
      </c>
      <c r="B4418" s="3">
        <v>26.4</v>
      </c>
      <c r="C4418" s="3">
        <v>26.6</v>
      </c>
      <c r="D4418" s="3">
        <v>26.4</v>
      </c>
      <c r="E4418" s="3">
        <v>26.6</v>
      </c>
      <c r="F4418" s="3">
        <v>6</v>
      </c>
      <c r="G4418" s="3">
        <v>26.93</v>
      </c>
    </row>
    <row r="4419" spans="1:7" x14ac:dyDescent="0.3">
      <c r="A4419" s="6">
        <v>44237</v>
      </c>
      <c r="B4419" s="3">
        <v>25.7</v>
      </c>
      <c r="C4419" s="3">
        <v>26.83</v>
      </c>
      <c r="D4419" s="3">
        <v>25.7</v>
      </c>
      <c r="E4419" s="3">
        <v>26.7</v>
      </c>
      <c r="F4419" s="3">
        <v>45</v>
      </c>
      <c r="G4419" s="3">
        <v>26.7</v>
      </c>
    </row>
    <row r="4420" spans="1:7" x14ac:dyDescent="0.3">
      <c r="A4420" s="6">
        <v>44238</v>
      </c>
      <c r="B4420" s="3">
        <v>26.5</v>
      </c>
      <c r="C4420" s="3">
        <v>27.2</v>
      </c>
      <c r="D4420" s="3">
        <v>26.31</v>
      </c>
      <c r="E4420" s="3">
        <v>27.2</v>
      </c>
      <c r="F4420" s="3">
        <v>30</v>
      </c>
      <c r="G4420" s="3">
        <v>27.1</v>
      </c>
    </row>
    <row r="4421" spans="1:7" x14ac:dyDescent="0.3">
      <c r="A4421" s="6">
        <v>44239</v>
      </c>
      <c r="B4421" s="3">
        <v>27.6</v>
      </c>
      <c r="C4421" s="3">
        <v>28.5</v>
      </c>
      <c r="D4421" s="3">
        <v>27.6</v>
      </c>
      <c r="E4421" s="3">
        <v>28.5</v>
      </c>
      <c r="F4421" s="3">
        <v>30</v>
      </c>
      <c r="G4421" s="3">
        <v>28.5</v>
      </c>
    </row>
    <row r="4422" spans="1:7" x14ac:dyDescent="0.3">
      <c r="A4422" s="6">
        <v>44242</v>
      </c>
      <c r="B4422" s="3">
        <v>25.75</v>
      </c>
      <c r="C4422" s="3">
        <v>25.8</v>
      </c>
      <c r="D4422" s="3">
        <v>25</v>
      </c>
      <c r="E4422" s="3">
        <v>25</v>
      </c>
      <c r="F4422" s="3">
        <v>58</v>
      </c>
      <c r="G4422" s="3">
        <v>25</v>
      </c>
    </row>
    <row r="4423" spans="1:7" x14ac:dyDescent="0.3">
      <c r="A4423" s="6">
        <v>44243</v>
      </c>
      <c r="B4423" s="3">
        <v>25.23</v>
      </c>
      <c r="C4423" s="3">
        <v>25.6</v>
      </c>
      <c r="D4423" s="3">
        <v>25.11</v>
      </c>
      <c r="E4423" s="3">
        <v>25.11</v>
      </c>
      <c r="F4423" s="3">
        <v>35</v>
      </c>
      <c r="G4423" s="3">
        <v>25.5</v>
      </c>
    </row>
    <row r="4424" spans="1:7" x14ac:dyDescent="0.3">
      <c r="A4424" s="6">
        <v>44244</v>
      </c>
      <c r="B4424" s="3">
        <v>25.3</v>
      </c>
      <c r="C4424" s="3">
        <v>25.3</v>
      </c>
      <c r="D4424" s="3">
        <v>23.8</v>
      </c>
      <c r="E4424" s="3">
        <v>23.95</v>
      </c>
      <c r="F4424" s="3">
        <v>17</v>
      </c>
      <c r="G4424" s="3">
        <v>24</v>
      </c>
    </row>
    <row r="4425" spans="1:7" x14ac:dyDescent="0.3">
      <c r="A4425" s="6">
        <v>44245</v>
      </c>
      <c r="B4425" s="3">
        <v>24.55</v>
      </c>
      <c r="C4425" s="3">
        <v>24.75</v>
      </c>
      <c r="D4425" s="3">
        <v>24.53</v>
      </c>
      <c r="E4425" s="3">
        <v>24.72</v>
      </c>
      <c r="F4425" s="3">
        <v>14</v>
      </c>
      <c r="G4425" s="3">
        <v>24.72</v>
      </c>
    </row>
    <row r="4426" spans="1:7" x14ac:dyDescent="0.3">
      <c r="A4426" s="6">
        <v>44246</v>
      </c>
      <c r="B4426" s="3">
        <v>24.6</v>
      </c>
      <c r="C4426" s="3">
        <v>24.65</v>
      </c>
      <c r="D4426" s="3">
        <v>24.5</v>
      </c>
      <c r="E4426" s="3">
        <v>24.6</v>
      </c>
      <c r="F4426" s="3">
        <v>31</v>
      </c>
      <c r="G4426" s="3">
        <v>24.6</v>
      </c>
    </row>
    <row r="4427" spans="1:7" x14ac:dyDescent="0.3">
      <c r="A4427" s="6">
        <v>44249</v>
      </c>
      <c r="B4427" s="3">
        <v>23.5</v>
      </c>
      <c r="C4427" s="3">
        <v>23.5</v>
      </c>
      <c r="D4427" s="3">
        <v>21.05</v>
      </c>
      <c r="E4427" s="3">
        <v>21.1</v>
      </c>
      <c r="F4427" s="3">
        <v>129</v>
      </c>
      <c r="G4427" s="3">
        <v>21.05</v>
      </c>
    </row>
    <row r="4428" spans="1:7" x14ac:dyDescent="0.3">
      <c r="A4428" s="6">
        <v>44250</v>
      </c>
      <c r="B4428" s="3">
        <v>21.65</v>
      </c>
      <c r="C4428" s="3">
        <v>21.96</v>
      </c>
      <c r="D4428" s="3">
        <v>21.5</v>
      </c>
      <c r="E4428" s="3">
        <v>21.5</v>
      </c>
      <c r="F4428" s="3">
        <v>40</v>
      </c>
      <c r="G4428" s="3">
        <v>21.5</v>
      </c>
    </row>
    <row r="4429" spans="1:7" x14ac:dyDescent="0.3">
      <c r="A4429" s="6">
        <v>44251</v>
      </c>
      <c r="B4429" s="3">
        <v>21.9</v>
      </c>
      <c r="C4429" s="3">
        <v>21.9</v>
      </c>
      <c r="D4429" s="3">
        <v>21.15</v>
      </c>
      <c r="E4429" s="3">
        <v>21.5</v>
      </c>
      <c r="F4429" s="3">
        <v>71</v>
      </c>
      <c r="G4429" s="3">
        <v>21.5</v>
      </c>
    </row>
    <row r="4430" spans="1:7" x14ac:dyDescent="0.3">
      <c r="A4430" s="6">
        <v>44252</v>
      </c>
      <c r="B4430" s="3">
        <v>21.35</v>
      </c>
      <c r="C4430" s="3">
        <v>21.35</v>
      </c>
      <c r="D4430" s="3">
        <v>21.25</v>
      </c>
      <c r="E4430" s="3">
        <v>21.25</v>
      </c>
      <c r="F4430" s="3">
        <v>10</v>
      </c>
      <c r="G4430" s="3">
        <v>21.25</v>
      </c>
    </row>
    <row r="4431" spans="1:7" x14ac:dyDescent="0.3">
      <c r="A4431" s="6">
        <v>44253</v>
      </c>
      <c r="B4431" s="3">
        <v>21.8</v>
      </c>
      <c r="C4431" s="3">
        <v>21.8</v>
      </c>
      <c r="D4431" s="3">
        <v>21.5</v>
      </c>
      <c r="E4431" s="3">
        <v>21.6</v>
      </c>
      <c r="F4431" s="3">
        <v>30</v>
      </c>
      <c r="G4431" s="3">
        <v>21.33</v>
      </c>
    </row>
    <row r="4432" spans="1:7" x14ac:dyDescent="0.3">
      <c r="A4432" s="6">
        <v>44256</v>
      </c>
      <c r="B4432" s="3">
        <v>18.899999999999999</v>
      </c>
      <c r="C4432" s="3">
        <v>20.5</v>
      </c>
      <c r="D4432" s="3">
        <v>18.899999999999999</v>
      </c>
      <c r="F4432" s="3">
        <v>26</v>
      </c>
      <c r="G4432" s="3">
        <v>20.3</v>
      </c>
    </row>
    <row r="4433" spans="1:7" x14ac:dyDescent="0.3">
      <c r="A4433" s="6">
        <v>44257</v>
      </c>
      <c r="B4433" s="3">
        <v>20.75</v>
      </c>
      <c r="C4433" s="3">
        <v>21</v>
      </c>
      <c r="D4433" s="3">
        <v>20.6</v>
      </c>
      <c r="E4433" s="3">
        <v>21</v>
      </c>
      <c r="F4433" s="3">
        <v>64</v>
      </c>
      <c r="G4433" s="3">
        <v>20.88</v>
      </c>
    </row>
    <row r="4434" spans="1:7" x14ac:dyDescent="0.3">
      <c r="A4434" s="6">
        <v>44258</v>
      </c>
      <c r="B4434" s="3">
        <v>20.399999999999999</v>
      </c>
      <c r="C4434" s="3">
        <v>20.85</v>
      </c>
      <c r="D4434" s="3">
        <v>20.399999999999999</v>
      </c>
      <c r="E4434" s="3">
        <v>20.55</v>
      </c>
      <c r="F4434" s="3">
        <v>7</v>
      </c>
      <c r="G4434" s="3">
        <v>20.43</v>
      </c>
    </row>
    <row r="4435" spans="1:7" x14ac:dyDescent="0.3">
      <c r="A4435" s="6">
        <v>44259</v>
      </c>
      <c r="B4435" s="3">
        <v>21</v>
      </c>
      <c r="C4435" s="3">
        <v>21</v>
      </c>
      <c r="D4435" s="3">
        <v>21</v>
      </c>
      <c r="E4435" s="3">
        <v>21</v>
      </c>
      <c r="F4435" s="3">
        <v>5</v>
      </c>
      <c r="G4435" s="3">
        <v>20.79</v>
      </c>
    </row>
    <row r="4436" spans="1:7" x14ac:dyDescent="0.3">
      <c r="A4436" s="6">
        <v>44260</v>
      </c>
      <c r="B4436" s="3">
        <v>21.5</v>
      </c>
      <c r="C4436" s="3">
        <v>21.55</v>
      </c>
      <c r="D4436" s="3">
        <v>21.5</v>
      </c>
      <c r="E4436" s="3">
        <v>21.55</v>
      </c>
      <c r="F4436" s="3">
        <v>4</v>
      </c>
      <c r="G4436" s="3">
        <v>21.61</v>
      </c>
    </row>
    <row r="4437" spans="1:7" x14ac:dyDescent="0.3">
      <c r="A4437" s="6">
        <v>44263</v>
      </c>
      <c r="B4437" s="3">
        <v>21.95</v>
      </c>
      <c r="C4437" s="3">
        <v>22.4</v>
      </c>
      <c r="D4437" s="3">
        <v>21.95</v>
      </c>
      <c r="E4437" s="3">
        <v>22.3</v>
      </c>
      <c r="F4437" s="3">
        <v>29</v>
      </c>
      <c r="G4437" s="3">
        <v>22.53</v>
      </c>
    </row>
    <row r="4438" spans="1:7" x14ac:dyDescent="0.3">
      <c r="A4438" s="6">
        <v>44264</v>
      </c>
      <c r="B4438" s="3">
        <v>23.35</v>
      </c>
      <c r="C4438" s="3">
        <v>23.9</v>
      </c>
      <c r="D4438" s="3">
        <v>23.35</v>
      </c>
      <c r="E4438" s="3">
        <v>23.85</v>
      </c>
      <c r="F4438" s="3">
        <v>28</v>
      </c>
      <c r="G4438" s="3">
        <v>23.8</v>
      </c>
    </row>
    <row r="4439" spans="1:7" x14ac:dyDescent="0.3">
      <c r="A4439" s="6">
        <v>44265</v>
      </c>
      <c r="B4439" s="3">
        <v>24.85</v>
      </c>
      <c r="C4439" s="3">
        <v>24.85</v>
      </c>
      <c r="D4439" s="3">
        <v>24.65</v>
      </c>
      <c r="E4439" s="3">
        <v>24.7</v>
      </c>
      <c r="F4439" s="3">
        <v>16</v>
      </c>
      <c r="G4439" s="3">
        <v>24.75</v>
      </c>
    </row>
    <row r="4440" spans="1:7" x14ac:dyDescent="0.3">
      <c r="A4440" s="6">
        <v>44266</v>
      </c>
      <c r="B4440" s="3">
        <v>24.7</v>
      </c>
      <c r="C4440" s="3">
        <v>25.5</v>
      </c>
      <c r="D4440" s="3">
        <v>24.7</v>
      </c>
      <c r="E4440" s="3">
        <v>25.5</v>
      </c>
      <c r="F4440" s="3">
        <v>30</v>
      </c>
      <c r="G4440" s="3">
        <v>25.5</v>
      </c>
    </row>
    <row r="4441" spans="1:7" x14ac:dyDescent="0.3">
      <c r="A4441" s="6">
        <v>44267</v>
      </c>
      <c r="B4441" s="3">
        <v>24.9</v>
      </c>
      <c r="C4441" s="3">
        <v>25.1</v>
      </c>
      <c r="D4441" s="3">
        <v>24.9</v>
      </c>
      <c r="E4441" s="3">
        <v>24.95</v>
      </c>
      <c r="F4441" s="3">
        <v>18</v>
      </c>
      <c r="G4441" s="3">
        <v>24.95</v>
      </c>
    </row>
    <row r="4442" spans="1:7" x14ac:dyDescent="0.3">
      <c r="A4442" s="6">
        <v>44270</v>
      </c>
      <c r="B4442" s="3">
        <v>24.95</v>
      </c>
      <c r="C4442" s="3">
        <v>25.2</v>
      </c>
      <c r="D4442" s="3">
        <v>24.4</v>
      </c>
      <c r="E4442" s="3">
        <v>24.55</v>
      </c>
      <c r="F4442" s="3">
        <v>14</v>
      </c>
      <c r="G4442" s="3">
        <v>24.4</v>
      </c>
    </row>
    <row r="4443" spans="1:7" x14ac:dyDescent="0.3">
      <c r="A4443" s="6">
        <v>44271</v>
      </c>
      <c r="B4443" s="3">
        <v>22.6</v>
      </c>
      <c r="C4443" s="3">
        <v>22.6</v>
      </c>
      <c r="D4443" s="3">
        <v>21.5</v>
      </c>
      <c r="E4443" s="3">
        <v>21.65</v>
      </c>
      <c r="F4443" s="3">
        <v>42</v>
      </c>
      <c r="G4443" s="3">
        <v>21.65</v>
      </c>
    </row>
    <row r="4444" spans="1:7" x14ac:dyDescent="0.3">
      <c r="A4444" s="6">
        <v>44272</v>
      </c>
      <c r="B4444" s="3">
        <v>22.5</v>
      </c>
      <c r="C4444" s="3">
        <v>22.85</v>
      </c>
      <c r="D4444" s="3">
        <v>22.4</v>
      </c>
      <c r="E4444" s="3">
        <v>22.85</v>
      </c>
      <c r="F4444" s="3">
        <v>25</v>
      </c>
      <c r="G4444" s="3">
        <v>22.73</v>
      </c>
    </row>
    <row r="4445" spans="1:7" x14ac:dyDescent="0.3">
      <c r="A4445" s="6">
        <v>44273</v>
      </c>
      <c r="B4445" s="3">
        <v>23.3</v>
      </c>
      <c r="C4445" s="3">
        <v>23.3</v>
      </c>
      <c r="D4445" s="3">
        <v>22.76</v>
      </c>
      <c r="E4445" s="3">
        <v>23</v>
      </c>
      <c r="F4445" s="3">
        <v>15</v>
      </c>
      <c r="G4445" s="3">
        <v>23</v>
      </c>
    </row>
    <row r="4446" spans="1:7" x14ac:dyDescent="0.3">
      <c r="A4446" s="6">
        <v>44274</v>
      </c>
      <c r="B4446" s="3">
        <v>22.75</v>
      </c>
      <c r="C4446" s="3">
        <v>22.75</v>
      </c>
      <c r="D4446" s="3">
        <v>22.75</v>
      </c>
      <c r="E4446" s="3">
        <v>22.75</v>
      </c>
      <c r="F4446" s="3">
        <v>5</v>
      </c>
      <c r="G4446" s="3">
        <v>22.38</v>
      </c>
    </row>
    <row r="4447" spans="1:7" x14ac:dyDescent="0.3">
      <c r="A4447" s="6">
        <v>44277</v>
      </c>
      <c r="B4447" s="3">
        <v>23.65</v>
      </c>
      <c r="C4447" s="3">
        <v>23.65</v>
      </c>
      <c r="D4447" s="3">
        <v>23.65</v>
      </c>
      <c r="E4447" s="3">
        <v>23.65</v>
      </c>
      <c r="F4447" s="3">
        <v>2</v>
      </c>
      <c r="G4447" s="3">
        <v>23.53</v>
      </c>
    </row>
    <row r="4448" spans="1:7" x14ac:dyDescent="0.3">
      <c r="A4448" s="6">
        <v>44278</v>
      </c>
      <c r="B4448" s="3">
        <v>23.55</v>
      </c>
      <c r="C4448" s="3">
        <v>23.55</v>
      </c>
      <c r="D4448" s="3">
        <v>23.55</v>
      </c>
      <c r="E4448" s="3">
        <v>23.55</v>
      </c>
      <c r="F4448" s="3">
        <v>5</v>
      </c>
      <c r="G4448" s="3">
        <v>23.78</v>
      </c>
    </row>
    <row r="4449" spans="1:7" x14ac:dyDescent="0.3">
      <c r="A4449" s="6">
        <v>44279</v>
      </c>
      <c r="B4449" s="3">
        <v>24.3</v>
      </c>
      <c r="C4449" s="3">
        <v>24.4</v>
      </c>
      <c r="D4449" s="3">
        <v>24.25</v>
      </c>
      <c r="E4449" s="3">
        <v>24.4</v>
      </c>
      <c r="F4449" s="3">
        <v>8</v>
      </c>
      <c r="G4449" s="3">
        <v>23.88</v>
      </c>
    </row>
    <row r="4450" spans="1:7" x14ac:dyDescent="0.3">
      <c r="A4450" s="6">
        <v>44280</v>
      </c>
      <c r="B4450" s="3">
        <v>25.2</v>
      </c>
      <c r="C4450" s="3">
        <v>25.2</v>
      </c>
      <c r="D4450" s="3">
        <v>25.2</v>
      </c>
      <c r="E4450" s="3">
        <v>25.2</v>
      </c>
      <c r="F4450" s="3">
        <v>0</v>
      </c>
      <c r="G4450" s="3">
        <v>25.2</v>
      </c>
    </row>
    <row r="4451" spans="1:7" x14ac:dyDescent="0.3">
      <c r="A4451" s="6">
        <v>44281</v>
      </c>
      <c r="B4451" s="3">
        <v>25.65</v>
      </c>
      <c r="C4451" s="3">
        <v>26</v>
      </c>
      <c r="D4451" s="3">
        <v>25.6</v>
      </c>
      <c r="E4451" s="3">
        <v>25.7</v>
      </c>
      <c r="F4451" s="3">
        <v>17</v>
      </c>
      <c r="G4451" s="3">
        <v>25.7</v>
      </c>
    </row>
    <row r="4452" spans="1:7" x14ac:dyDescent="0.3">
      <c r="A4452" s="6">
        <v>44284</v>
      </c>
      <c r="B4452" s="3">
        <v>24.98</v>
      </c>
      <c r="C4452" s="3">
        <v>24.98</v>
      </c>
      <c r="D4452" s="3">
        <v>24.98</v>
      </c>
      <c r="E4452" s="3">
        <v>24.98</v>
      </c>
      <c r="F4452" s="3">
        <v>0</v>
      </c>
      <c r="G4452" s="3">
        <v>24.98</v>
      </c>
    </row>
    <row r="4453" spans="1:7" x14ac:dyDescent="0.3">
      <c r="A4453" s="6">
        <v>44285</v>
      </c>
      <c r="B4453" s="3">
        <v>24.85</v>
      </c>
      <c r="C4453" s="3">
        <v>24.85</v>
      </c>
      <c r="D4453" s="3">
        <v>24.85</v>
      </c>
      <c r="E4453" s="3">
        <v>24.85</v>
      </c>
      <c r="F4453" s="3">
        <v>5</v>
      </c>
      <c r="G4453" s="3">
        <v>24.18</v>
      </c>
    </row>
    <row r="4454" spans="1:7" x14ac:dyDescent="0.3">
      <c r="A4454" s="6">
        <v>44286</v>
      </c>
      <c r="B4454" s="3">
        <v>24.43</v>
      </c>
      <c r="C4454" s="3">
        <v>24.43</v>
      </c>
      <c r="D4454" s="3">
        <v>24.43</v>
      </c>
      <c r="E4454" s="3">
        <v>24.43</v>
      </c>
      <c r="F4454" s="3">
        <v>0</v>
      </c>
      <c r="G4454" s="3">
        <v>24.43</v>
      </c>
    </row>
    <row r="4455" spans="1:7" x14ac:dyDescent="0.3">
      <c r="A4455" s="6">
        <v>44292</v>
      </c>
      <c r="B4455" s="3">
        <v>25.68</v>
      </c>
      <c r="C4455" s="3">
        <v>25.68</v>
      </c>
      <c r="D4455" s="3">
        <v>25.68</v>
      </c>
      <c r="E4455" s="3">
        <v>25.68</v>
      </c>
      <c r="F4455" s="3">
        <v>0</v>
      </c>
      <c r="G4455" s="3">
        <v>25.68</v>
      </c>
    </row>
    <row r="4456" spans="1:7" x14ac:dyDescent="0.3">
      <c r="A4456" s="6">
        <v>44293</v>
      </c>
      <c r="B4456" s="3">
        <v>26.28</v>
      </c>
      <c r="C4456" s="3">
        <v>26.28</v>
      </c>
      <c r="D4456" s="3">
        <v>26.28</v>
      </c>
      <c r="E4456" s="3">
        <v>26.28</v>
      </c>
      <c r="F4456" s="3">
        <v>0</v>
      </c>
      <c r="G4456" s="3">
        <v>26.28</v>
      </c>
    </row>
    <row r="4457" spans="1:7" x14ac:dyDescent="0.3">
      <c r="A4457" s="6">
        <v>44294</v>
      </c>
      <c r="B4457" s="3">
        <v>27.3</v>
      </c>
      <c r="C4457" s="3">
        <v>27.3</v>
      </c>
      <c r="D4457" s="3">
        <v>27.3</v>
      </c>
      <c r="E4457" s="3">
        <v>27.3</v>
      </c>
      <c r="F4457" s="3">
        <v>5</v>
      </c>
      <c r="G4457" s="3">
        <v>27.3</v>
      </c>
    </row>
    <row r="4458" spans="1:7" x14ac:dyDescent="0.3">
      <c r="A4458" s="6">
        <v>44295</v>
      </c>
      <c r="B4458" s="3">
        <v>29</v>
      </c>
      <c r="C4458" s="3">
        <v>29</v>
      </c>
      <c r="D4458" s="3">
        <v>29</v>
      </c>
      <c r="E4458" s="3">
        <v>29</v>
      </c>
      <c r="F4458" s="3">
        <v>10</v>
      </c>
      <c r="G4458" s="3">
        <v>29.75</v>
      </c>
    </row>
    <row r="4459" spans="1:7" x14ac:dyDescent="0.3">
      <c r="A4459" s="6">
        <v>44298</v>
      </c>
      <c r="B4459" s="3">
        <v>31.5</v>
      </c>
      <c r="C4459" s="3">
        <v>31.5</v>
      </c>
      <c r="D4459" s="3">
        <v>31.5</v>
      </c>
      <c r="E4459" s="3">
        <v>31.5</v>
      </c>
      <c r="F4459" s="3">
        <v>2</v>
      </c>
      <c r="G4459" s="3">
        <v>31.1</v>
      </c>
    </row>
    <row r="4460" spans="1:7" x14ac:dyDescent="0.3">
      <c r="A4460" s="6">
        <v>44299</v>
      </c>
      <c r="B4460" s="3">
        <v>31.35</v>
      </c>
      <c r="C4460" s="3">
        <v>31.35</v>
      </c>
      <c r="D4460" s="3">
        <v>31.1</v>
      </c>
      <c r="E4460" s="3">
        <v>31.25</v>
      </c>
      <c r="F4460" s="3">
        <v>10</v>
      </c>
      <c r="G4460" s="3">
        <v>30.92</v>
      </c>
    </row>
    <row r="4461" spans="1:7" x14ac:dyDescent="0.3">
      <c r="A4461" s="6">
        <v>44300</v>
      </c>
      <c r="B4461" s="3">
        <v>30.93</v>
      </c>
      <c r="C4461" s="3">
        <v>30.93</v>
      </c>
      <c r="D4461" s="3">
        <v>30.93</v>
      </c>
      <c r="E4461" s="3">
        <v>30.93</v>
      </c>
      <c r="F4461" s="3">
        <v>0</v>
      </c>
      <c r="G4461" s="3">
        <v>30.93</v>
      </c>
    </row>
    <row r="4462" spans="1:7" x14ac:dyDescent="0.3">
      <c r="A4462" s="6">
        <v>44301</v>
      </c>
      <c r="B4462" s="3">
        <v>31.7</v>
      </c>
      <c r="C4462" s="3">
        <v>31.7</v>
      </c>
      <c r="D4462" s="3">
        <v>31.7</v>
      </c>
      <c r="E4462" s="3">
        <v>31.7</v>
      </c>
      <c r="F4462" s="3">
        <v>0</v>
      </c>
      <c r="G4462" s="3">
        <v>31.7</v>
      </c>
    </row>
    <row r="4463" spans="1:7" x14ac:dyDescent="0.3">
      <c r="A4463" s="6">
        <v>44302</v>
      </c>
      <c r="B4463" s="3">
        <v>31.28</v>
      </c>
      <c r="C4463" s="3">
        <v>31.28</v>
      </c>
      <c r="D4463" s="3">
        <v>31.28</v>
      </c>
      <c r="E4463" s="3">
        <v>31.28</v>
      </c>
      <c r="F4463" s="3">
        <v>0</v>
      </c>
      <c r="G4463" s="3">
        <v>31.28</v>
      </c>
    </row>
    <row r="4464" spans="1:7" x14ac:dyDescent="0.3">
      <c r="A4464" s="6">
        <v>44305</v>
      </c>
      <c r="B4464" s="3">
        <v>31.6</v>
      </c>
      <c r="C4464" s="3">
        <v>31.6</v>
      </c>
      <c r="D4464" s="3">
        <v>31.1</v>
      </c>
      <c r="E4464" s="3">
        <v>31.1</v>
      </c>
      <c r="F4464" s="3">
        <v>26</v>
      </c>
      <c r="G4464" s="3">
        <v>31.1</v>
      </c>
    </row>
    <row r="4465" spans="1:7" x14ac:dyDescent="0.3">
      <c r="A4465" s="6">
        <v>44306</v>
      </c>
      <c r="B4465" s="3">
        <v>31.6</v>
      </c>
      <c r="C4465" s="3">
        <v>31.6</v>
      </c>
      <c r="D4465" s="3">
        <v>31.6</v>
      </c>
      <c r="E4465" s="3">
        <v>31.6</v>
      </c>
      <c r="F4465" s="3">
        <v>0</v>
      </c>
      <c r="G4465" s="3">
        <v>31.6</v>
      </c>
    </row>
    <row r="4466" spans="1:7" x14ac:dyDescent="0.3">
      <c r="A4466" s="6">
        <v>44307</v>
      </c>
      <c r="B4466" s="3">
        <v>31</v>
      </c>
      <c r="C4466" s="3">
        <v>31</v>
      </c>
      <c r="D4466" s="3">
        <v>29.9</v>
      </c>
      <c r="E4466" s="3">
        <v>29.9</v>
      </c>
      <c r="F4466" s="3">
        <v>44</v>
      </c>
      <c r="G4466" s="3">
        <v>29.9</v>
      </c>
    </row>
    <row r="4467" spans="1:7" x14ac:dyDescent="0.3">
      <c r="A4467" s="6">
        <v>44308</v>
      </c>
      <c r="B4467" s="3">
        <v>31</v>
      </c>
      <c r="C4467" s="3">
        <v>31</v>
      </c>
      <c r="D4467" s="3">
        <v>30.8</v>
      </c>
      <c r="E4467" s="3">
        <v>30.8</v>
      </c>
      <c r="F4467" s="3">
        <v>6</v>
      </c>
      <c r="G4467" s="3">
        <v>30.8</v>
      </c>
    </row>
    <row r="4468" spans="1:7" x14ac:dyDescent="0.3">
      <c r="A4468" s="6">
        <v>44309</v>
      </c>
      <c r="B4468" s="3">
        <v>30.7</v>
      </c>
      <c r="C4468" s="3">
        <v>30.7</v>
      </c>
      <c r="D4468" s="3">
        <v>30.7</v>
      </c>
      <c r="E4468" s="3">
        <v>30.7</v>
      </c>
      <c r="F4468" s="3">
        <v>0</v>
      </c>
      <c r="G4468" s="3">
        <v>30.7</v>
      </c>
    </row>
    <row r="4469" spans="1:7" x14ac:dyDescent="0.3">
      <c r="A4469" s="6">
        <v>44312</v>
      </c>
      <c r="B4469" s="3">
        <v>30.58</v>
      </c>
      <c r="C4469" s="3">
        <v>30.58</v>
      </c>
      <c r="D4469" s="3">
        <v>30.58</v>
      </c>
      <c r="E4469" s="3">
        <v>30.58</v>
      </c>
      <c r="F4469" s="3">
        <v>0</v>
      </c>
      <c r="G4469" s="3">
        <v>30.58</v>
      </c>
    </row>
    <row r="4470" spans="1:7" x14ac:dyDescent="0.3">
      <c r="A4470" s="6">
        <v>44313</v>
      </c>
      <c r="B4470" s="3">
        <v>29.35</v>
      </c>
      <c r="C4470" s="3">
        <v>29.4</v>
      </c>
      <c r="D4470" s="3">
        <v>29.35</v>
      </c>
      <c r="E4470" s="3">
        <v>29.4</v>
      </c>
      <c r="F4470" s="3">
        <v>15</v>
      </c>
      <c r="G4470" s="3">
        <v>29.08</v>
      </c>
    </row>
    <row r="4471" spans="1:7" x14ac:dyDescent="0.3">
      <c r="A4471" s="6">
        <v>44314</v>
      </c>
      <c r="B4471" s="3">
        <v>29.13</v>
      </c>
      <c r="C4471" s="3">
        <v>29.13</v>
      </c>
      <c r="D4471" s="3">
        <v>29.13</v>
      </c>
      <c r="E4471" s="3">
        <v>29.13</v>
      </c>
      <c r="F4471" s="3">
        <v>0</v>
      </c>
      <c r="G4471" s="3">
        <v>29.13</v>
      </c>
    </row>
    <row r="4472" spans="1:7" x14ac:dyDescent="0.3">
      <c r="A4472" s="6">
        <v>44315</v>
      </c>
      <c r="B4472" s="3">
        <v>29.08</v>
      </c>
      <c r="C4472" s="3">
        <v>29.08</v>
      </c>
      <c r="D4472" s="3">
        <v>29.08</v>
      </c>
      <c r="E4472" s="3">
        <v>29.08</v>
      </c>
      <c r="F4472" s="3">
        <v>0</v>
      </c>
      <c r="G4472" s="3">
        <v>29.08</v>
      </c>
    </row>
    <row r="4473" spans="1:7" x14ac:dyDescent="0.3">
      <c r="A4473" s="6">
        <v>44316</v>
      </c>
      <c r="B4473" s="3">
        <v>30</v>
      </c>
      <c r="C4473" s="3">
        <v>30</v>
      </c>
      <c r="D4473" s="3">
        <v>30</v>
      </c>
      <c r="E4473" s="3">
        <v>30</v>
      </c>
      <c r="F4473" s="3">
        <v>10</v>
      </c>
      <c r="G4473" s="3">
        <v>30</v>
      </c>
    </row>
    <row r="4474" spans="1:7" x14ac:dyDescent="0.3">
      <c r="A4474" s="6">
        <v>44319</v>
      </c>
      <c r="B4474" s="3">
        <v>33.950000000000003</v>
      </c>
      <c r="C4474" s="3">
        <v>35.25</v>
      </c>
      <c r="D4474" s="3">
        <v>33.950000000000003</v>
      </c>
      <c r="E4474" s="3">
        <v>35.25</v>
      </c>
      <c r="F4474" s="3">
        <v>6</v>
      </c>
      <c r="G4474" s="3">
        <v>34.799999999999997</v>
      </c>
    </row>
    <row r="4475" spans="1:7" x14ac:dyDescent="0.3">
      <c r="A4475" s="6">
        <v>44320</v>
      </c>
      <c r="B4475" s="3">
        <v>35.49</v>
      </c>
      <c r="C4475" s="3">
        <v>35.6</v>
      </c>
      <c r="D4475" s="3">
        <v>35.49</v>
      </c>
      <c r="E4475" s="3">
        <v>35.5</v>
      </c>
      <c r="F4475" s="3">
        <v>11</v>
      </c>
      <c r="G4475" s="3">
        <v>35.5</v>
      </c>
    </row>
    <row r="4476" spans="1:7" x14ac:dyDescent="0.3">
      <c r="A4476" s="6">
        <v>44321</v>
      </c>
      <c r="B4476" s="3">
        <v>35.83</v>
      </c>
      <c r="C4476" s="3">
        <v>36.25</v>
      </c>
      <c r="D4476" s="3">
        <v>35.200000000000003</v>
      </c>
      <c r="E4476" s="3">
        <v>35.200000000000003</v>
      </c>
      <c r="F4476" s="3">
        <v>17</v>
      </c>
      <c r="G4476" s="3">
        <v>35.200000000000003</v>
      </c>
    </row>
    <row r="4477" spans="1:7" x14ac:dyDescent="0.3">
      <c r="A4477" s="6">
        <v>44322</v>
      </c>
      <c r="B4477" s="3">
        <v>36</v>
      </c>
      <c r="C4477" s="3">
        <v>36</v>
      </c>
      <c r="D4477" s="3">
        <v>35.9</v>
      </c>
      <c r="E4477" s="3">
        <v>36</v>
      </c>
      <c r="F4477" s="3">
        <v>20</v>
      </c>
      <c r="G4477" s="3">
        <v>35.75</v>
      </c>
    </row>
    <row r="4478" spans="1:7" x14ac:dyDescent="0.3">
      <c r="A4478" s="6">
        <v>44323</v>
      </c>
      <c r="B4478" s="3">
        <v>35.200000000000003</v>
      </c>
      <c r="C4478" s="3">
        <v>35.200000000000003</v>
      </c>
      <c r="D4478" s="3">
        <v>35.200000000000003</v>
      </c>
      <c r="E4478" s="3">
        <v>35.200000000000003</v>
      </c>
      <c r="F4478" s="3">
        <v>1</v>
      </c>
      <c r="G4478" s="3">
        <v>35.35</v>
      </c>
    </row>
    <row r="4479" spans="1:7" x14ac:dyDescent="0.3">
      <c r="A4479" s="6">
        <v>44326</v>
      </c>
      <c r="B4479" s="3">
        <v>34.450000000000003</v>
      </c>
      <c r="C4479" s="3">
        <v>34.450000000000003</v>
      </c>
      <c r="D4479" s="3">
        <v>34.35</v>
      </c>
      <c r="E4479" s="3">
        <v>34.35</v>
      </c>
      <c r="F4479" s="3">
        <v>12</v>
      </c>
      <c r="G4479" s="3">
        <v>33.28</v>
      </c>
    </row>
    <row r="4480" spans="1:7" x14ac:dyDescent="0.3">
      <c r="A4480" s="6">
        <v>44327</v>
      </c>
      <c r="B4480" s="3">
        <v>33.950000000000003</v>
      </c>
      <c r="C4480" s="3">
        <v>35.15</v>
      </c>
      <c r="D4480" s="3">
        <v>33.950000000000003</v>
      </c>
      <c r="E4480" s="3">
        <v>35</v>
      </c>
      <c r="F4480" s="3">
        <v>47</v>
      </c>
      <c r="G4480" s="3">
        <v>35.299999999999997</v>
      </c>
    </row>
    <row r="4481" spans="1:7" x14ac:dyDescent="0.3">
      <c r="A4481" s="6">
        <v>44328</v>
      </c>
      <c r="B4481" s="3">
        <v>36</v>
      </c>
      <c r="C4481" s="3">
        <v>37</v>
      </c>
      <c r="D4481" s="3">
        <v>36</v>
      </c>
      <c r="E4481" s="3">
        <v>37</v>
      </c>
      <c r="F4481" s="3">
        <v>19</v>
      </c>
      <c r="G4481" s="3">
        <v>36.299999999999997</v>
      </c>
    </row>
    <row r="4482" spans="1:7" x14ac:dyDescent="0.3">
      <c r="A4482" s="6">
        <v>44330</v>
      </c>
      <c r="B4482" s="3">
        <v>36.15</v>
      </c>
      <c r="C4482" s="3">
        <v>36.15</v>
      </c>
      <c r="D4482" s="3">
        <v>36.15</v>
      </c>
      <c r="E4482" s="3">
        <v>36.15</v>
      </c>
      <c r="F4482" s="3">
        <v>0</v>
      </c>
      <c r="G4482" s="3">
        <v>36.15</v>
      </c>
    </row>
    <row r="4483" spans="1:7" x14ac:dyDescent="0.3">
      <c r="A4483" s="6">
        <v>44334</v>
      </c>
      <c r="B4483" s="3">
        <v>39.1</v>
      </c>
      <c r="C4483" s="3">
        <v>39.1</v>
      </c>
      <c r="D4483" s="3">
        <v>38</v>
      </c>
      <c r="E4483" s="3">
        <v>38</v>
      </c>
      <c r="F4483" s="3">
        <v>45</v>
      </c>
      <c r="G4483" s="3">
        <v>38</v>
      </c>
    </row>
    <row r="4484" spans="1:7" x14ac:dyDescent="0.3">
      <c r="A4484" s="6">
        <v>44335</v>
      </c>
      <c r="B4484" s="3">
        <v>37</v>
      </c>
      <c r="C4484" s="3">
        <v>37</v>
      </c>
      <c r="D4484" s="3">
        <v>36.75</v>
      </c>
      <c r="E4484" s="3">
        <v>36.75</v>
      </c>
      <c r="F4484" s="3">
        <v>11</v>
      </c>
      <c r="G4484" s="3">
        <v>36.75</v>
      </c>
    </row>
    <row r="4485" spans="1:7" x14ac:dyDescent="0.3">
      <c r="A4485" s="6">
        <v>44336</v>
      </c>
      <c r="B4485" s="3">
        <v>36.6</v>
      </c>
      <c r="C4485" s="3">
        <v>37</v>
      </c>
      <c r="D4485" s="3">
        <v>36.6</v>
      </c>
      <c r="E4485" s="3">
        <v>37</v>
      </c>
      <c r="F4485" s="3">
        <v>7</v>
      </c>
      <c r="G4485" s="3">
        <v>37</v>
      </c>
    </row>
    <row r="4486" spans="1:7" x14ac:dyDescent="0.3">
      <c r="A4486" s="6">
        <v>44337</v>
      </c>
      <c r="B4486" s="3">
        <v>37</v>
      </c>
      <c r="C4486" s="3">
        <v>37</v>
      </c>
      <c r="D4486" s="3">
        <v>36.65</v>
      </c>
      <c r="E4486" s="3">
        <v>36.9</v>
      </c>
      <c r="F4486" s="3">
        <v>17</v>
      </c>
      <c r="G4486" s="3">
        <v>36.9</v>
      </c>
    </row>
    <row r="4487" spans="1:7" x14ac:dyDescent="0.3">
      <c r="A4487" s="6">
        <v>44341</v>
      </c>
      <c r="B4487" s="3">
        <v>39</v>
      </c>
      <c r="C4487" s="3">
        <v>39.299999999999997</v>
      </c>
      <c r="D4487" s="3">
        <v>38.35</v>
      </c>
      <c r="E4487" s="3">
        <v>38.700000000000003</v>
      </c>
      <c r="F4487" s="3">
        <v>42</v>
      </c>
      <c r="G4487" s="3">
        <v>38.450000000000003</v>
      </c>
    </row>
    <row r="4488" spans="1:7" x14ac:dyDescent="0.3">
      <c r="A4488" s="6">
        <v>44342</v>
      </c>
      <c r="B4488" s="3">
        <v>39.5</v>
      </c>
      <c r="C4488" s="3">
        <v>39.799999999999997</v>
      </c>
      <c r="D4488" s="3">
        <v>39.5</v>
      </c>
      <c r="E4488" s="3">
        <v>39.6</v>
      </c>
      <c r="F4488" s="3">
        <v>21</v>
      </c>
      <c r="G4488" s="3">
        <v>39.6</v>
      </c>
    </row>
    <row r="4489" spans="1:7" x14ac:dyDescent="0.3">
      <c r="A4489" s="6">
        <v>44343</v>
      </c>
      <c r="B4489" s="3">
        <v>40.299999999999997</v>
      </c>
      <c r="C4489" s="3">
        <v>41</v>
      </c>
      <c r="D4489" s="3">
        <v>40.200000000000003</v>
      </c>
      <c r="E4489" s="3">
        <v>40.200000000000003</v>
      </c>
      <c r="F4489" s="3">
        <v>65</v>
      </c>
      <c r="G4489" s="3">
        <v>39.979999999999997</v>
      </c>
    </row>
    <row r="4490" spans="1:7" x14ac:dyDescent="0.3">
      <c r="A4490" s="6">
        <v>44344</v>
      </c>
      <c r="B4490" s="3">
        <v>40.65</v>
      </c>
      <c r="C4490" s="3">
        <v>40.65</v>
      </c>
      <c r="D4490" s="3">
        <v>39.9</v>
      </c>
      <c r="E4490" s="3">
        <v>40</v>
      </c>
      <c r="F4490" s="3">
        <v>15</v>
      </c>
      <c r="G4490" s="3">
        <v>40</v>
      </c>
    </row>
    <row r="4491" spans="1:7" x14ac:dyDescent="0.3">
      <c r="A4491" s="6">
        <v>44347</v>
      </c>
      <c r="B4491" s="3">
        <v>41.5</v>
      </c>
      <c r="C4491" s="3">
        <v>43</v>
      </c>
      <c r="D4491" s="3">
        <v>41.5</v>
      </c>
      <c r="E4491" s="3">
        <v>42.75</v>
      </c>
      <c r="F4491" s="3">
        <v>39</v>
      </c>
      <c r="G4491" s="3">
        <v>42.75</v>
      </c>
    </row>
    <row r="4492" spans="1:7" x14ac:dyDescent="0.3">
      <c r="A4492" s="6">
        <v>44348</v>
      </c>
      <c r="B4492" s="3">
        <v>43.5</v>
      </c>
      <c r="C4492" s="3">
        <v>43.5</v>
      </c>
      <c r="D4492" s="3">
        <v>43.5</v>
      </c>
      <c r="E4492" s="3">
        <v>43.5</v>
      </c>
      <c r="F4492" s="3">
        <v>0</v>
      </c>
      <c r="G4492" s="3">
        <v>43.5</v>
      </c>
    </row>
    <row r="4493" spans="1:7" x14ac:dyDescent="0.3">
      <c r="A4493" s="6">
        <v>44349</v>
      </c>
      <c r="B4493" s="3">
        <v>42.45</v>
      </c>
      <c r="C4493" s="3">
        <v>42.5</v>
      </c>
      <c r="D4493" s="3">
        <v>41.1</v>
      </c>
      <c r="E4493" s="3">
        <v>41.3</v>
      </c>
      <c r="F4493" s="3">
        <v>18</v>
      </c>
      <c r="G4493" s="3">
        <v>41.6</v>
      </c>
    </row>
    <row r="4494" spans="1:7" x14ac:dyDescent="0.3">
      <c r="A4494" s="6">
        <v>44350</v>
      </c>
      <c r="B4494" s="3">
        <v>41.7</v>
      </c>
      <c r="C4494" s="3">
        <v>41.7</v>
      </c>
      <c r="D4494" s="3">
        <v>41.7</v>
      </c>
      <c r="E4494" s="3">
        <v>41.7</v>
      </c>
      <c r="F4494" s="3">
        <v>2</v>
      </c>
      <c r="G4494" s="3">
        <v>40.25</v>
      </c>
    </row>
    <row r="4495" spans="1:7" x14ac:dyDescent="0.3">
      <c r="A4495" s="6">
        <v>44351</v>
      </c>
      <c r="B4495" s="3">
        <v>38.299999999999997</v>
      </c>
      <c r="C4495" s="3">
        <v>39.299999999999997</v>
      </c>
      <c r="D4495" s="3">
        <v>38.299999999999997</v>
      </c>
      <c r="E4495" s="3">
        <v>39.299999999999997</v>
      </c>
      <c r="F4495" s="3">
        <v>5</v>
      </c>
      <c r="G4495" s="3">
        <v>39.299999999999997</v>
      </c>
    </row>
    <row r="4496" spans="1:7" x14ac:dyDescent="0.3">
      <c r="A4496" s="6">
        <v>44354</v>
      </c>
      <c r="B4496" s="3">
        <v>39.15</v>
      </c>
      <c r="C4496" s="3">
        <v>39.15</v>
      </c>
      <c r="D4496" s="3">
        <v>39.15</v>
      </c>
      <c r="E4496" s="3">
        <v>39.15</v>
      </c>
      <c r="F4496" s="3">
        <v>1</v>
      </c>
      <c r="G4496" s="3">
        <v>39.15</v>
      </c>
    </row>
    <row r="4497" spans="1:7" x14ac:dyDescent="0.3">
      <c r="A4497" s="6">
        <v>44355</v>
      </c>
      <c r="B4497" s="3">
        <v>41</v>
      </c>
      <c r="C4497" s="3">
        <v>41</v>
      </c>
      <c r="D4497" s="3">
        <v>41</v>
      </c>
      <c r="E4497" s="3">
        <v>41</v>
      </c>
      <c r="F4497" s="3">
        <v>2</v>
      </c>
      <c r="G4497" s="3">
        <v>41</v>
      </c>
    </row>
    <row r="4498" spans="1:7" x14ac:dyDescent="0.3">
      <c r="A4498" s="6">
        <v>44356</v>
      </c>
      <c r="B4498" s="3">
        <v>40.450000000000003</v>
      </c>
      <c r="C4498" s="3">
        <v>40.450000000000003</v>
      </c>
      <c r="D4498" s="3">
        <v>40.450000000000003</v>
      </c>
      <c r="E4498" s="3">
        <v>40.450000000000003</v>
      </c>
      <c r="F4498" s="3">
        <v>0</v>
      </c>
      <c r="G4498" s="3">
        <v>40.450000000000003</v>
      </c>
    </row>
    <row r="4499" spans="1:7" x14ac:dyDescent="0.3">
      <c r="A4499" s="6">
        <v>44357</v>
      </c>
      <c r="B4499" s="3">
        <v>40.6</v>
      </c>
      <c r="C4499" s="3">
        <v>40.700000000000003</v>
      </c>
      <c r="D4499" s="3">
        <v>40.6</v>
      </c>
      <c r="E4499" s="3">
        <v>40.700000000000003</v>
      </c>
      <c r="F4499" s="3">
        <v>4</v>
      </c>
      <c r="G4499" s="3">
        <v>40.950000000000003</v>
      </c>
    </row>
    <row r="4500" spans="1:7" x14ac:dyDescent="0.3">
      <c r="A4500" s="6">
        <v>44358</v>
      </c>
      <c r="B4500" s="3">
        <v>40.4</v>
      </c>
      <c r="C4500" s="3">
        <v>40.4</v>
      </c>
      <c r="D4500" s="3">
        <v>38.4</v>
      </c>
      <c r="E4500" s="3">
        <v>38.4</v>
      </c>
      <c r="F4500" s="3">
        <v>22</v>
      </c>
      <c r="G4500" s="3">
        <v>37.630000000000003</v>
      </c>
    </row>
    <row r="4501" spans="1:7" x14ac:dyDescent="0.3">
      <c r="A4501" s="6">
        <v>44361</v>
      </c>
      <c r="B4501" s="3">
        <v>37</v>
      </c>
      <c r="C4501" s="3">
        <v>37</v>
      </c>
      <c r="D4501" s="3">
        <v>36</v>
      </c>
      <c r="E4501" s="3">
        <v>36</v>
      </c>
      <c r="F4501" s="3">
        <v>18</v>
      </c>
      <c r="G4501" s="3">
        <v>36</v>
      </c>
    </row>
    <row r="4502" spans="1:7" x14ac:dyDescent="0.3">
      <c r="A4502" s="6">
        <v>44362</v>
      </c>
      <c r="B4502" s="3">
        <v>33</v>
      </c>
      <c r="C4502" s="3">
        <v>33</v>
      </c>
      <c r="D4502" s="3">
        <v>32.5</v>
      </c>
      <c r="E4502" s="3">
        <v>32.5</v>
      </c>
      <c r="F4502" s="3">
        <v>6</v>
      </c>
      <c r="G4502" s="3">
        <v>32.5</v>
      </c>
    </row>
    <row r="4503" spans="1:7" x14ac:dyDescent="0.3">
      <c r="A4503" s="6">
        <v>44363</v>
      </c>
      <c r="B4503" s="3">
        <v>33.1</v>
      </c>
      <c r="C4503" s="3">
        <v>33.1</v>
      </c>
      <c r="D4503" s="3">
        <v>33.1</v>
      </c>
      <c r="E4503" s="3">
        <v>33.1</v>
      </c>
      <c r="F4503" s="3">
        <v>0</v>
      </c>
      <c r="G4503" s="3">
        <v>33.1</v>
      </c>
    </row>
    <row r="4504" spans="1:7" x14ac:dyDescent="0.3">
      <c r="A4504" s="6">
        <v>44364</v>
      </c>
      <c r="B4504" s="3">
        <v>32.08</v>
      </c>
      <c r="C4504" s="3">
        <v>32.08</v>
      </c>
      <c r="D4504" s="3">
        <v>32.08</v>
      </c>
      <c r="E4504" s="3">
        <v>32.08</v>
      </c>
      <c r="F4504" s="3">
        <v>0</v>
      </c>
      <c r="G4504" s="3">
        <v>32.08</v>
      </c>
    </row>
    <row r="4505" spans="1:7" x14ac:dyDescent="0.3">
      <c r="A4505" s="6">
        <v>44365</v>
      </c>
      <c r="B4505" s="3">
        <v>33.5</v>
      </c>
      <c r="C4505" s="3">
        <v>33.5</v>
      </c>
      <c r="D4505" s="3">
        <v>33.5</v>
      </c>
      <c r="E4505" s="3">
        <v>33.5</v>
      </c>
      <c r="F4505" s="3">
        <v>5</v>
      </c>
      <c r="G4505" s="3">
        <v>34.200000000000003</v>
      </c>
    </row>
    <row r="4506" spans="1:7" x14ac:dyDescent="0.3">
      <c r="A4506" s="6">
        <v>44368</v>
      </c>
      <c r="B4506" s="3">
        <v>36.58</v>
      </c>
      <c r="C4506" s="3">
        <v>36.58</v>
      </c>
      <c r="D4506" s="3">
        <v>36.58</v>
      </c>
      <c r="E4506" s="3">
        <v>36.58</v>
      </c>
      <c r="F4506" s="3">
        <v>0</v>
      </c>
      <c r="G4506" s="3">
        <v>36.58</v>
      </c>
    </row>
    <row r="4507" spans="1:7" x14ac:dyDescent="0.3">
      <c r="A4507" s="6">
        <v>44369</v>
      </c>
      <c r="B4507" s="3">
        <v>37.15</v>
      </c>
      <c r="C4507" s="3">
        <v>38.5</v>
      </c>
      <c r="D4507" s="3">
        <v>37.15</v>
      </c>
      <c r="E4507" s="3">
        <v>38.35</v>
      </c>
      <c r="F4507" s="3">
        <v>24</v>
      </c>
      <c r="G4507" s="3">
        <v>38.35</v>
      </c>
    </row>
    <row r="4508" spans="1:7" x14ac:dyDescent="0.3">
      <c r="A4508" s="6">
        <v>44370</v>
      </c>
      <c r="B4508" s="3">
        <v>40.35</v>
      </c>
      <c r="C4508" s="3">
        <v>40.5</v>
      </c>
      <c r="D4508" s="3">
        <v>40.35</v>
      </c>
      <c r="E4508" s="3">
        <v>40.5</v>
      </c>
      <c r="F4508" s="3">
        <v>56</v>
      </c>
      <c r="G4508" s="3">
        <v>40.630000000000003</v>
      </c>
    </row>
    <row r="4509" spans="1:7" x14ac:dyDescent="0.3">
      <c r="A4509" s="6">
        <v>44371</v>
      </c>
      <c r="B4509" s="3">
        <v>41.6</v>
      </c>
      <c r="C4509" s="3">
        <v>41.6</v>
      </c>
      <c r="D4509" s="3">
        <v>41.2</v>
      </c>
      <c r="E4509" s="3">
        <v>41.2</v>
      </c>
      <c r="F4509" s="3">
        <v>13</v>
      </c>
      <c r="G4509" s="3">
        <v>40.630000000000003</v>
      </c>
    </row>
    <row r="4510" spans="1:7" x14ac:dyDescent="0.3">
      <c r="A4510" s="6">
        <v>44372</v>
      </c>
      <c r="B4510" s="3">
        <v>41.5</v>
      </c>
      <c r="C4510" s="3">
        <v>41.5</v>
      </c>
      <c r="D4510" s="3">
        <v>41.5</v>
      </c>
      <c r="E4510" s="3">
        <v>41.5</v>
      </c>
      <c r="F4510" s="3">
        <v>6</v>
      </c>
      <c r="G4510" s="3">
        <v>41.5</v>
      </c>
    </row>
    <row r="4511" spans="1:7" x14ac:dyDescent="0.3">
      <c r="A4511" s="6">
        <v>44375</v>
      </c>
      <c r="B4511" s="3">
        <v>37.75</v>
      </c>
      <c r="C4511" s="3">
        <v>37.799999999999997</v>
      </c>
      <c r="D4511" s="3">
        <v>37.75</v>
      </c>
      <c r="E4511" s="3">
        <v>37.799999999999997</v>
      </c>
      <c r="F4511" s="3">
        <v>2</v>
      </c>
      <c r="G4511" s="3">
        <v>37</v>
      </c>
    </row>
    <row r="4512" spans="1:7" x14ac:dyDescent="0.3">
      <c r="A4512" s="6">
        <v>44376</v>
      </c>
      <c r="B4512" s="3">
        <v>39.5</v>
      </c>
      <c r="C4512" s="3">
        <v>39.5</v>
      </c>
      <c r="D4512" s="3">
        <v>39.5</v>
      </c>
      <c r="E4512" s="3">
        <v>39.5</v>
      </c>
      <c r="F4512" s="3">
        <v>6</v>
      </c>
      <c r="G4512" s="3">
        <v>39.5</v>
      </c>
    </row>
    <row r="4513" spans="1:7" x14ac:dyDescent="0.3">
      <c r="A4513" s="6">
        <v>44377</v>
      </c>
      <c r="B4513" s="3">
        <v>39.9</v>
      </c>
      <c r="C4513" s="3">
        <v>39.9</v>
      </c>
      <c r="D4513" s="3">
        <v>39.799999999999997</v>
      </c>
      <c r="E4513" s="3">
        <v>39.799999999999997</v>
      </c>
      <c r="F4513" s="3">
        <v>4</v>
      </c>
      <c r="G4513" s="3">
        <v>39.799999999999997</v>
      </c>
    </row>
    <row r="4514" spans="1:7" x14ac:dyDescent="0.3">
      <c r="A4514" s="6">
        <v>44378</v>
      </c>
      <c r="B4514" s="3">
        <v>45.2</v>
      </c>
      <c r="C4514" s="3">
        <v>45.2</v>
      </c>
      <c r="D4514" s="3">
        <v>45.2</v>
      </c>
      <c r="E4514" s="3">
        <v>45.2</v>
      </c>
      <c r="F4514" s="3">
        <v>0</v>
      </c>
      <c r="G4514" s="3">
        <v>45.2</v>
      </c>
    </row>
    <row r="4515" spans="1:7" x14ac:dyDescent="0.3">
      <c r="A4515" s="6">
        <v>44379</v>
      </c>
      <c r="B4515" s="3">
        <v>44.48</v>
      </c>
      <c r="C4515" s="3">
        <v>44.48</v>
      </c>
      <c r="D4515" s="3">
        <v>44.48</v>
      </c>
      <c r="E4515" s="3">
        <v>44.48</v>
      </c>
      <c r="F4515" s="3">
        <v>0</v>
      </c>
      <c r="G4515" s="3">
        <v>44.48</v>
      </c>
    </row>
    <row r="4516" spans="1:7" x14ac:dyDescent="0.3">
      <c r="A4516" s="6">
        <v>44382</v>
      </c>
      <c r="B4516" s="3">
        <v>47</v>
      </c>
      <c r="C4516" s="3">
        <v>47</v>
      </c>
      <c r="D4516" s="3">
        <v>47</v>
      </c>
      <c r="E4516" s="3">
        <v>47</v>
      </c>
      <c r="F4516" s="3">
        <v>4</v>
      </c>
      <c r="G4516" s="3">
        <v>47</v>
      </c>
    </row>
    <row r="4517" spans="1:7" x14ac:dyDescent="0.3">
      <c r="A4517" s="6">
        <v>44383</v>
      </c>
      <c r="B4517" s="3">
        <v>46.35</v>
      </c>
      <c r="C4517" s="3">
        <v>46.35</v>
      </c>
      <c r="D4517" s="3">
        <v>46.35</v>
      </c>
      <c r="E4517" s="3">
        <v>46.35</v>
      </c>
      <c r="F4517" s="3">
        <v>0</v>
      </c>
      <c r="G4517" s="3">
        <v>46.35</v>
      </c>
    </row>
    <row r="4518" spans="1:7" x14ac:dyDescent="0.3">
      <c r="A4518" s="6">
        <v>44384</v>
      </c>
      <c r="B4518" s="3">
        <v>47.05</v>
      </c>
      <c r="C4518" s="3">
        <v>47.05</v>
      </c>
      <c r="D4518" s="3">
        <v>47.05</v>
      </c>
      <c r="E4518" s="3">
        <v>47.05</v>
      </c>
      <c r="F4518" s="3">
        <v>7</v>
      </c>
      <c r="G4518" s="3">
        <v>46.4</v>
      </c>
    </row>
    <row r="4519" spans="1:7" x14ac:dyDescent="0.3">
      <c r="A4519" s="6">
        <v>44385</v>
      </c>
      <c r="B4519" s="3">
        <v>46.3</v>
      </c>
      <c r="C4519" s="3">
        <v>46.3</v>
      </c>
      <c r="D4519" s="3">
        <v>46.3</v>
      </c>
      <c r="E4519" s="3">
        <v>46.3</v>
      </c>
      <c r="F4519" s="3">
        <v>1</v>
      </c>
      <c r="G4519" s="3">
        <v>46.7</v>
      </c>
    </row>
    <row r="4520" spans="1:7" x14ac:dyDescent="0.3">
      <c r="A4520" s="6">
        <v>44386</v>
      </c>
      <c r="B4520" s="3">
        <v>48.5</v>
      </c>
      <c r="C4520" s="3">
        <v>48.5</v>
      </c>
      <c r="D4520" s="3">
        <v>48.5</v>
      </c>
      <c r="E4520" s="3">
        <v>48.5</v>
      </c>
      <c r="F4520" s="3">
        <v>3</v>
      </c>
      <c r="G4520" s="3">
        <v>49.08</v>
      </c>
    </row>
    <row r="4521" spans="1:7" x14ac:dyDescent="0.3">
      <c r="A4521" s="6">
        <v>44389</v>
      </c>
      <c r="B4521" s="3">
        <v>49.4</v>
      </c>
      <c r="C4521" s="3">
        <v>49.4</v>
      </c>
      <c r="D4521" s="3">
        <v>49.4</v>
      </c>
      <c r="E4521" s="3">
        <v>49.4</v>
      </c>
      <c r="F4521" s="3">
        <v>0</v>
      </c>
      <c r="G4521" s="3">
        <v>49.4</v>
      </c>
    </row>
    <row r="4522" spans="1:7" x14ac:dyDescent="0.3">
      <c r="A4522" s="6">
        <v>44390</v>
      </c>
      <c r="B4522" s="3">
        <v>50.5</v>
      </c>
      <c r="C4522" s="3">
        <v>50.5</v>
      </c>
      <c r="D4522" s="3">
        <v>50.5</v>
      </c>
      <c r="E4522" s="3">
        <v>50.5</v>
      </c>
      <c r="F4522" s="3">
        <v>0</v>
      </c>
      <c r="G4522" s="3">
        <v>50.5</v>
      </c>
    </row>
    <row r="4523" spans="1:7" x14ac:dyDescent="0.3">
      <c r="A4523" s="6">
        <v>44391</v>
      </c>
      <c r="B4523" s="3">
        <v>51.6</v>
      </c>
      <c r="C4523" s="3">
        <v>51.6</v>
      </c>
      <c r="D4523" s="3">
        <v>51</v>
      </c>
      <c r="E4523" s="3">
        <v>51</v>
      </c>
      <c r="F4523" s="3">
        <v>5</v>
      </c>
      <c r="G4523" s="3">
        <v>51</v>
      </c>
    </row>
    <row r="4524" spans="1:7" x14ac:dyDescent="0.3">
      <c r="A4524" s="6">
        <v>44392</v>
      </c>
      <c r="B4524" s="3">
        <v>50.23</v>
      </c>
      <c r="C4524" s="3">
        <v>50.23</v>
      </c>
      <c r="D4524" s="3">
        <v>50.23</v>
      </c>
      <c r="E4524" s="3">
        <v>50.23</v>
      </c>
      <c r="F4524" s="3">
        <v>0</v>
      </c>
      <c r="G4524" s="3">
        <v>50.23</v>
      </c>
    </row>
    <row r="4525" spans="1:7" x14ac:dyDescent="0.3">
      <c r="A4525" s="6">
        <v>44393</v>
      </c>
      <c r="B4525" s="3">
        <v>48.8</v>
      </c>
      <c r="C4525" s="3">
        <v>48.8</v>
      </c>
      <c r="D4525" s="3">
        <v>47.1</v>
      </c>
      <c r="E4525" s="3">
        <v>48.8</v>
      </c>
      <c r="F4525" s="3">
        <v>12</v>
      </c>
      <c r="G4525" s="3">
        <v>47.1</v>
      </c>
    </row>
    <row r="4526" spans="1:7" x14ac:dyDescent="0.3">
      <c r="A4526" s="6">
        <v>44396</v>
      </c>
      <c r="B4526" s="3">
        <v>47.45</v>
      </c>
      <c r="C4526" s="3">
        <v>47.45</v>
      </c>
      <c r="D4526" s="3">
        <v>47.45</v>
      </c>
      <c r="E4526" s="3">
        <v>47.45</v>
      </c>
      <c r="F4526" s="3">
        <v>5</v>
      </c>
      <c r="G4526" s="3">
        <v>47.45</v>
      </c>
    </row>
    <row r="4527" spans="1:7" x14ac:dyDescent="0.3">
      <c r="A4527" s="6">
        <v>44397</v>
      </c>
      <c r="B4527" s="3">
        <v>47.45</v>
      </c>
      <c r="C4527" s="3">
        <v>47.45</v>
      </c>
      <c r="D4527" s="3">
        <v>47.45</v>
      </c>
      <c r="E4527" s="3">
        <v>47.45</v>
      </c>
      <c r="F4527" s="3">
        <v>0</v>
      </c>
      <c r="G4527" s="3">
        <v>47.45</v>
      </c>
    </row>
    <row r="4528" spans="1:7" x14ac:dyDescent="0.3">
      <c r="A4528" s="6">
        <v>44398</v>
      </c>
      <c r="B4528" s="3">
        <v>48.43</v>
      </c>
      <c r="C4528" s="3">
        <v>48.43</v>
      </c>
      <c r="D4528" s="3">
        <v>48.43</v>
      </c>
      <c r="E4528" s="3">
        <v>48.43</v>
      </c>
      <c r="F4528" s="3">
        <v>0</v>
      </c>
      <c r="G4528" s="3">
        <v>48.43</v>
      </c>
    </row>
    <row r="4529" spans="1:7" x14ac:dyDescent="0.3">
      <c r="A4529" s="6">
        <v>44399</v>
      </c>
      <c r="B4529" s="3">
        <v>47.8</v>
      </c>
      <c r="C4529" s="3">
        <v>47.8</v>
      </c>
      <c r="D4529" s="3">
        <v>47.8</v>
      </c>
      <c r="E4529" s="3">
        <v>47.8</v>
      </c>
      <c r="F4529" s="3">
        <v>0</v>
      </c>
      <c r="G4529" s="3">
        <v>47.8</v>
      </c>
    </row>
    <row r="4530" spans="1:7" x14ac:dyDescent="0.3">
      <c r="A4530" s="6">
        <v>44400</v>
      </c>
      <c r="B4530" s="3">
        <v>47.85</v>
      </c>
      <c r="C4530" s="3">
        <v>47.85</v>
      </c>
      <c r="D4530" s="3">
        <v>47.85</v>
      </c>
      <c r="E4530" s="3">
        <v>47.85</v>
      </c>
      <c r="F4530" s="3">
        <v>0</v>
      </c>
      <c r="G4530" s="3">
        <v>47.85</v>
      </c>
    </row>
    <row r="4531" spans="1:7" x14ac:dyDescent="0.3">
      <c r="A4531" s="6">
        <v>44403</v>
      </c>
      <c r="B4531" s="3">
        <v>47.45</v>
      </c>
      <c r="C4531" s="3">
        <v>47.45</v>
      </c>
      <c r="D4531" s="3">
        <v>47.45</v>
      </c>
      <c r="E4531" s="3">
        <v>47.45</v>
      </c>
      <c r="F4531" s="3">
        <v>10</v>
      </c>
      <c r="G4531" s="3">
        <v>48</v>
      </c>
    </row>
    <row r="4532" spans="1:7" x14ac:dyDescent="0.3">
      <c r="A4532" s="6">
        <v>44404</v>
      </c>
      <c r="B4532" s="3">
        <v>48.25</v>
      </c>
      <c r="C4532" s="3">
        <v>48.25</v>
      </c>
      <c r="D4532" s="3">
        <v>48.25</v>
      </c>
      <c r="E4532" s="3">
        <v>48.25</v>
      </c>
      <c r="F4532" s="3">
        <v>23</v>
      </c>
      <c r="G4532" s="3">
        <v>48.25</v>
      </c>
    </row>
    <row r="4533" spans="1:7" x14ac:dyDescent="0.3">
      <c r="A4533" s="6">
        <v>44405</v>
      </c>
      <c r="B4533" s="3">
        <v>49.3</v>
      </c>
      <c r="C4533" s="3">
        <v>49.3</v>
      </c>
      <c r="D4533" s="3">
        <v>49.3</v>
      </c>
      <c r="E4533" s="3">
        <v>49.3</v>
      </c>
      <c r="F4533" s="3">
        <v>0</v>
      </c>
      <c r="G4533" s="3">
        <v>49.3</v>
      </c>
    </row>
    <row r="4534" spans="1:7" x14ac:dyDescent="0.3">
      <c r="A4534" s="6">
        <v>44406</v>
      </c>
      <c r="B4534" s="3">
        <v>50.3</v>
      </c>
      <c r="C4534" s="3">
        <v>50.3</v>
      </c>
      <c r="D4534" s="3">
        <v>50.3</v>
      </c>
      <c r="E4534" s="3">
        <v>50.3</v>
      </c>
      <c r="F4534" s="3">
        <v>1</v>
      </c>
      <c r="G4534" s="3">
        <v>50.3</v>
      </c>
    </row>
    <row r="4535" spans="1:7" x14ac:dyDescent="0.3">
      <c r="A4535" s="6">
        <v>44407</v>
      </c>
      <c r="B4535" s="3">
        <v>51.15</v>
      </c>
      <c r="C4535" s="3">
        <v>51.15</v>
      </c>
      <c r="D4535" s="3">
        <v>51.15</v>
      </c>
      <c r="E4535" s="3">
        <v>51.15</v>
      </c>
      <c r="F4535" s="3">
        <v>0</v>
      </c>
      <c r="G4535" s="3">
        <v>51.15</v>
      </c>
    </row>
    <row r="4536" spans="1:7" x14ac:dyDescent="0.3">
      <c r="A4536" s="6">
        <v>44410</v>
      </c>
      <c r="B4536" s="3">
        <v>57.23</v>
      </c>
      <c r="C4536" s="3">
        <v>57.23</v>
      </c>
      <c r="D4536" s="3">
        <v>57.23</v>
      </c>
      <c r="E4536" s="3">
        <v>57.23</v>
      </c>
      <c r="F4536" s="3">
        <v>0</v>
      </c>
      <c r="G4536" s="3">
        <v>57.23</v>
      </c>
    </row>
    <row r="4537" spans="1:7" x14ac:dyDescent="0.3">
      <c r="A4537" s="6">
        <v>44411</v>
      </c>
      <c r="B4537" s="3">
        <v>58</v>
      </c>
      <c r="C4537" s="3">
        <v>58</v>
      </c>
      <c r="D4537" s="3">
        <v>58</v>
      </c>
      <c r="E4537" s="3">
        <v>58</v>
      </c>
      <c r="F4537" s="3">
        <v>0</v>
      </c>
      <c r="G4537" s="3">
        <v>58</v>
      </c>
    </row>
    <row r="4538" spans="1:7" x14ac:dyDescent="0.3">
      <c r="A4538" s="6">
        <v>44412</v>
      </c>
      <c r="B4538" s="3">
        <v>57.55</v>
      </c>
      <c r="C4538" s="3">
        <v>57.75</v>
      </c>
      <c r="D4538" s="3">
        <v>57</v>
      </c>
      <c r="E4538" s="3">
        <v>57.1</v>
      </c>
      <c r="F4538" s="3">
        <v>22</v>
      </c>
      <c r="G4538" s="3">
        <v>57</v>
      </c>
    </row>
    <row r="4539" spans="1:7" x14ac:dyDescent="0.3">
      <c r="A4539" s="6">
        <v>44413</v>
      </c>
      <c r="B4539" s="3">
        <v>57.2</v>
      </c>
      <c r="C4539" s="3">
        <v>57.2</v>
      </c>
      <c r="D4539" s="3">
        <v>57.2</v>
      </c>
      <c r="E4539" s="3">
        <v>57.2</v>
      </c>
      <c r="F4539" s="3">
        <v>2</v>
      </c>
      <c r="G4539" s="3">
        <v>57.55</v>
      </c>
    </row>
    <row r="4540" spans="1:7" x14ac:dyDescent="0.3">
      <c r="A4540" s="6">
        <v>44414</v>
      </c>
      <c r="B4540" s="3">
        <v>58.1</v>
      </c>
      <c r="C4540" s="3">
        <v>58.1</v>
      </c>
      <c r="D4540" s="3">
        <v>58.1</v>
      </c>
      <c r="E4540" s="3">
        <v>58.1</v>
      </c>
      <c r="F4540" s="3">
        <v>0</v>
      </c>
      <c r="G4540" s="3">
        <v>58.1</v>
      </c>
    </row>
    <row r="4541" spans="1:7" x14ac:dyDescent="0.3">
      <c r="A4541" s="6">
        <v>44417</v>
      </c>
      <c r="B4541" s="3">
        <v>59.35</v>
      </c>
      <c r="C4541" s="3">
        <v>61</v>
      </c>
      <c r="D4541" s="3">
        <v>59.35</v>
      </c>
      <c r="E4541" s="3">
        <v>61</v>
      </c>
      <c r="F4541" s="3">
        <v>9</v>
      </c>
      <c r="G4541" s="3">
        <v>61</v>
      </c>
    </row>
    <row r="4542" spans="1:7" x14ac:dyDescent="0.3">
      <c r="A4542" s="6">
        <v>44418</v>
      </c>
      <c r="B4542" s="3">
        <v>61.8</v>
      </c>
      <c r="C4542" s="3">
        <v>62.5</v>
      </c>
      <c r="D4542" s="3">
        <v>61.65</v>
      </c>
      <c r="E4542" s="3">
        <v>61.65</v>
      </c>
      <c r="F4542" s="3">
        <v>13</v>
      </c>
      <c r="G4542" s="3">
        <v>62.25</v>
      </c>
    </row>
    <row r="4543" spans="1:7" x14ac:dyDescent="0.3">
      <c r="A4543" s="6">
        <v>44419</v>
      </c>
      <c r="B4543" s="3">
        <v>61.75</v>
      </c>
      <c r="C4543" s="3">
        <v>62.1</v>
      </c>
      <c r="D4543" s="3">
        <v>61</v>
      </c>
      <c r="E4543" s="3">
        <v>62.1</v>
      </c>
      <c r="F4543" s="3">
        <v>22</v>
      </c>
      <c r="G4543" s="3">
        <v>62.1</v>
      </c>
    </row>
    <row r="4544" spans="1:7" x14ac:dyDescent="0.3">
      <c r="A4544" s="6">
        <v>44420</v>
      </c>
      <c r="B4544" s="3">
        <v>63.4</v>
      </c>
      <c r="C4544" s="3">
        <v>63.4</v>
      </c>
      <c r="D4544" s="3">
        <v>63.35</v>
      </c>
      <c r="E4544" s="3">
        <v>63.35</v>
      </c>
      <c r="F4544" s="3">
        <v>10</v>
      </c>
      <c r="G4544" s="3">
        <v>62.78</v>
      </c>
    </row>
    <row r="4545" spans="1:7" x14ac:dyDescent="0.3">
      <c r="A4545" s="6">
        <v>44421</v>
      </c>
      <c r="B4545" s="3">
        <v>62.25</v>
      </c>
      <c r="C4545" s="3">
        <v>62.7</v>
      </c>
      <c r="D4545" s="3">
        <v>62.25</v>
      </c>
      <c r="E4545" s="3">
        <v>62.5</v>
      </c>
      <c r="F4545" s="3">
        <v>20</v>
      </c>
      <c r="G4545" s="3">
        <v>62.5</v>
      </c>
    </row>
    <row r="4546" spans="1:7" x14ac:dyDescent="0.3">
      <c r="A4546" s="6">
        <v>44424</v>
      </c>
      <c r="B4546" s="3">
        <v>63.4</v>
      </c>
      <c r="C4546" s="3">
        <v>63.95</v>
      </c>
      <c r="D4546" s="3">
        <v>63.4</v>
      </c>
      <c r="E4546" s="3">
        <v>63.95</v>
      </c>
      <c r="F4546" s="3">
        <v>6</v>
      </c>
      <c r="G4546" s="3">
        <v>63.95</v>
      </c>
    </row>
    <row r="4547" spans="1:7" x14ac:dyDescent="0.3">
      <c r="A4547" s="6">
        <v>44425</v>
      </c>
      <c r="B4547" s="3">
        <v>63.9</v>
      </c>
      <c r="C4547" s="3">
        <v>64</v>
      </c>
      <c r="D4547" s="3">
        <v>63.65</v>
      </c>
      <c r="E4547" s="3">
        <v>63.66</v>
      </c>
      <c r="F4547" s="3">
        <v>28</v>
      </c>
      <c r="G4547" s="3">
        <v>63.65</v>
      </c>
    </row>
    <row r="4548" spans="1:7" x14ac:dyDescent="0.3">
      <c r="A4548" s="6">
        <v>44426</v>
      </c>
      <c r="B4548" s="3">
        <v>63.2</v>
      </c>
      <c r="C4548" s="3">
        <v>63.5</v>
      </c>
      <c r="D4548" s="3">
        <v>61.5</v>
      </c>
      <c r="E4548" s="3">
        <v>61.55</v>
      </c>
      <c r="F4548" s="3">
        <v>38</v>
      </c>
      <c r="G4548" s="3">
        <v>62.3</v>
      </c>
    </row>
    <row r="4549" spans="1:7" x14ac:dyDescent="0.3">
      <c r="A4549" s="6">
        <v>44427</v>
      </c>
      <c r="B4549" s="3">
        <v>60.3</v>
      </c>
      <c r="C4549" s="3">
        <v>60.48</v>
      </c>
      <c r="D4549" s="3">
        <v>57</v>
      </c>
      <c r="E4549" s="3">
        <v>58</v>
      </c>
      <c r="F4549" s="3">
        <v>94</v>
      </c>
      <c r="G4549" s="3">
        <v>58.4</v>
      </c>
    </row>
    <row r="4550" spans="1:7" x14ac:dyDescent="0.3">
      <c r="A4550" s="6">
        <v>44428</v>
      </c>
      <c r="B4550" s="3">
        <v>59.98</v>
      </c>
      <c r="C4550" s="3">
        <v>59.98</v>
      </c>
      <c r="D4550" s="3">
        <v>59.98</v>
      </c>
      <c r="E4550" s="3">
        <v>59.98</v>
      </c>
      <c r="F4550" s="3">
        <v>0</v>
      </c>
      <c r="G4550" s="3">
        <v>59.98</v>
      </c>
    </row>
    <row r="4551" spans="1:7" x14ac:dyDescent="0.3">
      <c r="A4551" s="6">
        <v>44431</v>
      </c>
      <c r="B4551" s="3">
        <v>61.5</v>
      </c>
      <c r="C4551" s="3">
        <v>61.5</v>
      </c>
      <c r="D4551" s="3">
        <v>61.5</v>
      </c>
      <c r="E4551" s="3">
        <v>61.5</v>
      </c>
      <c r="F4551" s="3">
        <v>10</v>
      </c>
      <c r="G4551" s="3">
        <v>61.5</v>
      </c>
    </row>
    <row r="4552" spans="1:7" x14ac:dyDescent="0.3">
      <c r="A4552" s="6">
        <v>44432</v>
      </c>
      <c r="B4552" s="3">
        <v>61.9</v>
      </c>
      <c r="C4552" s="3">
        <v>62</v>
      </c>
      <c r="D4552" s="3">
        <v>61.85</v>
      </c>
      <c r="E4552" s="3">
        <v>61.85</v>
      </c>
      <c r="F4552" s="3">
        <v>14</v>
      </c>
      <c r="G4552" s="3">
        <v>61.63</v>
      </c>
    </row>
    <row r="4553" spans="1:7" x14ac:dyDescent="0.3">
      <c r="A4553" s="6">
        <v>44433</v>
      </c>
      <c r="B4553" s="3">
        <v>62</v>
      </c>
      <c r="C4553" s="3">
        <v>62.75</v>
      </c>
      <c r="D4553" s="3">
        <v>62</v>
      </c>
      <c r="E4553" s="3">
        <v>62.45</v>
      </c>
      <c r="F4553" s="3">
        <v>20</v>
      </c>
      <c r="G4553" s="3">
        <v>62.45</v>
      </c>
    </row>
    <row r="4554" spans="1:7" x14ac:dyDescent="0.3">
      <c r="A4554" s="6">
        <v>44434</v>
      </c>
      <c r="B4554" s="3">
        <v>61.35</v>
      </c>
      <c r="C4554" s="3">
        <v>61.35</v>
      </c>
      <c r="D4554" s="3">
        <v>60.95</v>
      </c>
      <c r="E4554" s="3">
        <v>60.95</v>
      </c>
      <c r="F4554" s="3">
        <v>38</v>
      </c>
      <c r="G4554" s="3">
        <v>60.95</v>
      </c>
    </row>
    <row r="4555" spans="1:7" x14ac:dyDescent="0.3">
      <c r="A4555" s="6">
        <v>44435</v>
      </c>
      <c r="B4555" s="3">
        <v>61.8</v>
      </c>
      <c r="C4555" s="3">
        <v>61.9</v>
      </c>
      <c r="D4555" s="3">
        <v>61.8</v>
      </c>
      <c r="E4555" s="3">
        <v>61.9</v>
      </c>
      <c r="F4555" s="3">
        <v>2</v>
      </c>
      <c r="G4555" s="3">
        <v>61.9</v>
      </c>
    </row>
    <row r="4556" spans="1:7" x14ac:dyDescent="0.3">
      <c r="A4556" s="6">
        <v>44438</v>
      </c>
      <c r="B4556" s="3">
        <v>65.5</v>
      </c>
      <c r="C4556" s="3">
        <v>65.5</v>
      </c>
      <c r="D4556" s="3">
        <v>65.5</v>
      </c>
      <c r="E4556" s="3">
        <v>65.5</v>
      </c>
      <c r="F4556" s="3">
        <v>0</v>
      </c>
      <c r="G4556" s="3">
        <v>65.5</v>
      </c>
    </row>
    <row r="4557" spans="1:7" x14ac:dyDescent="0.3">
      <c r="A4557" s="6">
        <v>44439</v>
      </c>
      <c r="B4557" s="3">
        <v>65</v>
      </c>
      <c r="C4557" s="3">
        <v>65.25</v>
      </c>
      <c r="D4557" s="3">
        <v>64.849999999999994</v>
      </c>
      <c r="E4557" s="3">
        <v>64.849999999999994</v>
      </c>
      <c r="F4557" s="3">
        <v>18</v>
      </c>
      <c r="G4557" s="3">
        <v>64.849999999999994</v>
      </c>
    </row>
    <row r="4558" spans="1:7" x14ac:dyDescent="0.3">
      <c r="A4558" s="6">
        <v>44440</v>
      </c>
      <c r="B4558" s="3">
        <v>69.75</v>
      </c>
      <c r="C4558" s="3">
        <v>69.75</v>
      </c>
      <c r="D4558" s="3">
        <v>69</v>
      </c>
      <c r="E4558" s="3">
        <v>69.5</v>
      </c>
      <c r="F4558" s="3">
        <v>21</v>
      </c>
      <c r="G4558" s="3">
        <v>69.900000000000006</v>
      </c>
    </row>
    <row r="4559" spans="1:7" x14ac:dyDescent="0.3">
      <c r="A4559" s="6">
        <v>44441</v>
      </c>
      <c r="B4559" s="3">
        <v>70.05</v>
      </c>
      <c r="C4559" s="3">
        <v>70.05</v>
      </c>
      <c r="D4559" s="3">
        <v>69.599999999999994</v>
      </c>
      <c r="E4559" s="3">
        <v>69.599999999999994</v>
      </c>
      <c r="F4559" s="3">
        <v>15</v>
      </c>
      <c r="G4559" s="3">
        <v>70.099999999999994</v>
      </c>
    </row>
    <row r="4560" spans="1:7" x14ac:dyDescent="0.3">
      <c r="A4560" s="6">
        <v>44442</v>
      </c>
      <c r="B4560" s="3">
        <v>71.400000000000006</v>
      </c>
      <c r="C4560" s="3">
        <v>71.400000000000006</v>
      </c>
      <c r="D4560" s="3">
        <v>71.150000000000006</v>
      </c>
      <c r="E4560" s="3">
        <v>71.150000000000006</v>
      </c>
      <c r="F4560" s="3">
        <v>18</v>
      </c>
      <c r="G4560" s="3">
        <v>71.150000000000006</v>
      </c>
    </row>
    <row r="4561" spans="1:7" x14ac:dyDescent="0.3">
      <c r="A4561" s="6">
        <v>44445</v>
      </c>
      <c r="B4561" s="3">
        <v>73.95</v>
      </c>
      <c r="C4561" s="3">
        <v>73.95</v>
      </c>
      <c r="D4561" s="3">
        <v>73.95</v>
      </c>
      <c r="E4561" s="3">
        <v>73.95</v>
      </c>
      <c r="F4561" s="3">
        <v>3</v>
      </c>
      <c r="G4561" s="3">
        <v>74.31</v>
      </c>
    </row>
    <row r="4562" spans="1:7" x14ac:dyDescent="0.3">
      <c r="A4562" s="6">
        <v>44446</v>
      </c>
      <c r="B4562" s="3">
        <v>74.25</v>
      </c>
      <c r="C4562" s="3">
        <v>75.150000000000006</v>
      </c>
      <c r="D4562" s="3">
        <v>74.25</v>
      </c>
      <c r="E4562" s="3">
        <v>75.150000000000006</v>
      </c>
      <c r="F4562" s="3">
        <v>13</v>
      </c>
      <c r="G4562" s="3">
        <v>75.95</v>
      </c>
    </row>
    <row r="4563" spans="1:7" x14ac:dyDescent="0.3">
      <c r="A4563" s="6">
        <v>44447</v>
      </c>
      <c r="B4563" s="3">
        <v>76.55</v>
      </c>
      <c r="C4563" s="3">
        <v>77.45</v>
      </c>
      <c r="D4563" s="3">
        <v>76.55</v>
      </c>
      <c r="E4563" s="3">
        <v>77.3</v>
      </c>
      <c r="F4563" s="3">
        <v>4</v>
      </c>
      <c r="G4563" s="3">
        <v>77.45</v>
      </c>
    </row>
    <row r="4564" spans="1:7" x14ac:dyDescent="0.3">
      <c r="A4564" s="6">
        <v>44448</v>
      </c>
      <c r="B4564" s="3">
        <v>78.75</v>
      </c>
      <c r="C4564" s="3">
        <v>78.75</v>
      </c>
      <c r="D4564" s="3">
        <v>78.75</v>
      </c>
      <c r="E4564" s="3">
        <v>78.75</v>
      </c>
      <c r="F4564" s="3">
        <v>0</v>
      </c>
      <c r="G4564" s="3">
        <v>78.75</v>
      </c>
    </row>
    <row r="4565" spans="1:7" x14ac:dyDescent="0.3">
      <c r="A4565" s="6">
        <v>44449</v>
      </c>
      <c r="B4565" s="3">
        <v>77.7</v>
      </c>
      <c r="C4565" s="3">
        <v>78</v>
      </c>
      <c r="D4565" s="3">
        <v>77.7</v>
      </c>
      <c r="E4565" s="3">
        <v>77.75</v>
      </c>
      <c r="F4565" s="3">
        <v>16</v>
      </c>
      <c r="G4565" s="3">
        <v>77.75</v>
      </c>
    </row>
    <row r="4566" spans="1:7" x14ac:dyDescent="0.3">
      <c r="A4566" s="6">
        <v>44452</v>
      </c>
      <c r="B4566" s="3">
        <v>83.05</v>
      </c>
      <c r="C4566" s="3">
        <v>83.05</v>
      </c>
      <c r="D4566" s="3">
        <v>83.05</v>
      </c>
      <c r="E4566" s="3">
        <v>83.05</v>
      </c>
      <c r="F4566" s="3">
        <v>0</v>
      </c>
      <c r="G4566" s="3">
        <v>83.05</v>
      </c>
    </row>
    <row r="4567" spans="1:7" x14ac:dyDescent="0.3">
      <c r="A4567" s="6">
        <v>44453</v>
      </c>
      <c r="B4567" s="3">
        <v>85.7</v>
      </c>
      <c r="C4567" s="3">
        <v>86</v>
      </c>
      <c r="D4567" s="3">
        <v>85.5</v>
      </c>
      <c r="E4567" s="3">
        <v>85.6</v>
      </c>
      <c r="F4567" s="3">
        <v>13</v>
      </c>
      <c r="G4567" s="3">
        <v>86.11</v>
      </c>
    </row>
    <row r="4568" spans="1:7" x14ac:dyDescent="0.3">
      <c r="A4568" s="6">
        <v>44454</v>
      </c>
      <c r="B4568" s="3">
        <v>91.5</v>
      </c>
      <c r="C4568" s="3">
        <v>92.05</v>
      </c>
      <c r="D4568" s="3">
        <v>91.5</v>
      </c>
      <c r="E4568" s="3">
        <v>92.05</v>
      </c>
      <c r="F4568" s="3">
        <v>22</v>
      </c>
      <c r="G4568" s="3">
        <v>92.53</v>
      </c>
    </row>
    <row r="4569" spans="1:7" x14ac:dyDescent="0.3">
      <c r="A4569" s="6">
        <v>44455</v>
      </c>
      <c r="B4569" s="3">
        <v>83</v>
      </c>
      <c r="C4569" s="3">
        <v>83</v>
      </c>
      <c r="D4569" s="3">
        <v>81</v>
      </c>
      <c r="E4569" s="3">
        <v>81</v>
      </c>
      <c r="F4569" s="3">
        <v>13</v>
      </c>
      <c r="G4569" s="3">
        <v>81.05</v>
      </c>
    </row>
    <row r="4570" spans="1:7" x14ac:dyDescent="0.3">
      <c r="A4570" s="6">
        <v>44456</v>
      </c>
      <c r="B4570" s="3">
        <v>77</v>
      </c>
      <c r="C4570" s="3">
        <v>80</v>
      </c>
      <c r="D4570" s="3">
        <v>74</v>
      </c>
      <c r="E4570" s="3">
        <v>80</v>
      </c>
      <c r="F4570" s="3">
        <v>28</v>
      </c>
      <c r="G4570" s="3">
        <v>81</v>
      </c>
    </row>
    <row r="4571" spans="1:7" x14ac:dyDescent="0.3">
      <c r="A4571" s="6">
        <v>44459</v>
      </c>
      <c r="B4571" s="3">
        <v>86.05</v>
      </c>
      <c r="C4571" s="3">
        <v>86.25</v>
      </c>
      <c r="D4571" s="3">
        <v>85.55</v>
      </c>
      <c r="E4571" s="3">
        <v>85.55</v>
      </c>
      <c r="F4571" s="3">
        <v>22</v>
      </c>
      <c r="G4571" s="3">
        <v>85.91</v>
      </c>
    </row>
    <row r="4572" spans="1:7" x14ac:dyDescent="0.3">
      <c r="A4572" s="6">
        <v>44460</v>
      </c>
      <c r="B4572" s="3">
        <v>85.9</v>
      </c>
      <c r="C4572" s="3">
        <v>85.9</v>
      </c>
      <c r="D4572" s="3">
        <v>85.9</v>
      </c>
      <c r="E4572" s="3">
        <v>85.9</v>
      </c>
      <c r="F4572" s="3">
        <v>5</v>
      </c>
      <c r="G4572" s="3">
        <v>86.45</v>
      </c>
    </row>
    <row r="4573" spans="1:7" x14ac:dyDescent="0.3">
      <c r="A4573" s="6">
        <v>44461</v>
      </c>
      <c r="B4573" s="3">
        <v>80</v>
      </c>
      <c r="C4573" s="3">
        <v>84.5</v>
      </c>
      <c r="D4573" s="3">
        <v>80</v>
      </c>
      <c r="E4573" s="3">
        <v>84.2</v>
      </c>
      <c r="F4573" s="3">
        <v>97</v>
      </c>
      <c r="G4573" s="3">
        <v>84.2</v>
      </c>
    </row>
    <row r="4574" spans="1:7" x14ac:dyDescent="0.3">
      <c r="A4574" s="6">
        <v>44462</v>
      </c>
      <c r="B4574" s="3">
        <v>83.9</v>
      </c>
      <c r="C4574" s="3">
        <v>83.9</v>
      </c>
      <c r="D4574" s="3">
        <v>83.3</v>
      </c>
      <c r="E4574" s="3">
        <v>83.3</v>
      </c>
      <c r="F4574" s="3">
        <v>27</v>
      </c>
      <c r="G4574" s="3">
        <v>83.18</v>
      </c>
    </row>
    <row r="4575" spans="1:7" x14ac:dyDescent="0.3">
      <c r="A4575" s="6">
        <v>44463</v>
      </c>
      <c r="B4575" s="3">
        <v>84</v>
      </c>
      <c r="C4575" s="3">
        <v>84</v>
      </c>
      <c r="D4575" s="3">
        <v>84</v>
      </c>
      <c r="E4575" s="3">
        <v>84</v>
      </c>
      <c r="F4575" s="3">
        <v>18</v>
      </c>
      <c r="G4575" s="3">
        <v>84.75</v>
      </c>
    </row>
    <row r="4576" spans="1:7" x14ac:dyDescent="0.3">
      <c r="A4576" s="6">
        <v>44466</v>
      </c>
      <c r="B4576" s="3">
        <v>82.75</v>
      </c>
      <c r="C4576" s="3">
        <v>82.75</v>
      </c>
      <c r="D4576" s="3">
        <v>82.75</v>
      </c>
      <c r="E4576" s="3">
        <v>82.75</v>
      </c>
      <c r="F4576" s="3">
        <v>6</v>
      </c>
      <c r="G4576" s="3">
        <v>82.75</v>
      </c>
    </row>
    <row r="4577" spans="1:7" x14ac:dyDescent="0.3">
      <c r="A4577" s="6">
        <v>44467</v>
      </c>
      <c r="B4577" s="3">
        <v>85</v>
      </c>
      <c r="C4577" s="3">
        <v>86.75</v>
      </c>
      <c r="D4577" s="3">
        <v>82.55</v>
      </c>
      <c r="E4577" s="3">
        <v>84.14</v>
      </c>
      <c r="F4577" s="3">
        <v>27</v>
      </c>
      <c r="G4577" s="3">
        <v>81.98</v>
      </c>
    </row>
    <row r="4578" spans="1:7" x14ac:dyDescent="0.3">
      <c r="A4578" s="6">
        <v>44468</v>
      </c>
      <c r="B4578" s="3">
        <v>71.98</v>
      </c>
      <c r="C4578" s="3">
        <v>71.98</v>
      </c>
      <c r="D4578" s="3">
        <v>71.98</v>
      </c>
      <c r="E4578" s="3">
        <v>71.98</v>
      </c>
      <c r="F4578" s="3">
        <v>5</v>
      </c>
      <c r="G4578" s="3">
        <v>71.98</v>
      </c>
    </row>
    <row r="4579" spans="1:7" x14ac:dyDescent="0.3">
      <c r="A4579" s="6">
        <v>44469</v>
      </c>
      <c r="B4579" s="3">
        <v>70.599999999999994</v>
      </c>
      <c r="C4579" s="3">
        <v>71.400000000000006</v>
      </c>
      <c r="D4579" s="3">
        <v>65.5</v>
      </c>
      <c r="E4579" s="3">
        <v>66.8</v>
      </c>
      <c r="F4579" s="3">
        <v>42</v>
      </c>
      <c r="G4579" s="3">
        <v>66.8</v>
      </c>
    </row>
    <row r="4580" spans="1:7" x14ac:dyDescent="0.3">
      <c r="A4580" s="6">
        <v>44470</v>
      </c>
      <c r="B4580" s="3">
        <v>68.849999999999994</v>
      </c>
      <c r="C4580" s="3">
        <v>68.849999999999994</v>
      </c>
      <c r="D4580" s="3">
        <v>68.849999999999994</v>
      </c>
      <c r="E4580" s="3">
        <v>68.849999999999994</v>
      </c>
      <c r="F4580" s="3">
        <v>1</v>
      </c>
      <c r="G4580" s="3">
        <v>72.75</v>
      </c>
    </row>
    <row r="4581" spans="1:7" x14ac:dyDescent="0.3">
      <c r="A4581" s="6">
        <v>44473</v>
      </c>
      <c r="B4581" s="3">
        <v>79.55</v>
      </c>
      <c r="C4581" s="3">
        <v>79.55</v>
      </c>
      <c r="D4581" s="3">
        <v>78.45</v>
      </c>
      <c r="E4581" s="3">
        <v>78.45</v>
      </c>
      <c r="F4581" s="3">
        <v>20</v>
      </c>
      <c r="G4581" s="3">
        <v>80.23</v>
      </c>
    </row>
    <row r="4582" spans="1:7" x14ac:dyDescent="0.3">
      <c r="A4582" s="6">
        <v>44474</v>
      </c>
      <c r="B4582" s="3">
        <v>84.25</v>
      </c>
      <c r="C4582" s="3">
        <v>86</v>
      </c>
      <c r="D4582" s="3">
        <v>84.2</v>
      </c>
      <c r="E4582" s="3">
        <v>84.2</v>
      </c>
      <c r="F4582" s="3">
        <v>9</v>
      </c>
      <c r="G4582" s="3">
        <v>84.25</v>
      </c>
    </row>
    <row r="4583" spans="1:7" x14ac:dyDescent="0.3">
      <c r="A4583" s="6">
        <v>44475</v>
      </c>
      <c r="B4583" s="3">
        <v>85</v>
      </c>
      <c r="C4583" s="3">
        <v>85</v>
      </c>
      <c r="D4583" s="3">
        <v>79.849999999999994</v>
      </c>
      <c r="E4583" s="3">
        <v>79.849999999999994</v>
      </c>
      <c r="F4583" s="3">
        <v>3</v>
      </c>
      <c r="G4583" s="3">
        <v>79.849999999999994</v>
      </c>
    </row>
    <row r="4584" spans="1:7" x14ac:dyDescent="0.3">
      <c r="A4584" s="6">
        <v>44476</v>
      </c>
      <c r="B4584" s="3">
        <v>79</v>
      </c>
      <c r="C4584" s="3">
        <v>79</v>
      </c>
      <c r="D4584" s="3">
        <v>79</v>
      </c>
      <c r="E4584" s="3">
        <v>79</v>
      </c>
      <c r="F4584" s="3">
        <v>2</v>
      </c>
      <c r="G4584" s="3">
        <v>74.75</v>
      </c>
    </row>
    <row r="4585" spans="1:7" x14ac:dyDescent="0.3">
      <c r="A4585" s="6">
        <v>44477</v>
      </c>
      <c r="B4585" s="3">
        <v>71</v>
      </c>
      <c r="C4585" s="3">
        <v>74.489999999999995</v>
      </c>
      <c r="D4585" s="3">
        <v>69.5</v>
      </c>
      <c r="E4585" s="3">
        <v>72.95</v>
      </c>
      <c r="F4585" s="3">
        <v>48</v>
      </c>
      <c r="G4585" s="3">
        <v>73.72</v>
      </c>
    </row>
    <row r="4586" spans="1:7" x14ac:dyDescent="0.3">
      <c r="A4586" s="6">
        <v>44480</v>
      </c>
      <c r="B4586" s="3">
        <v>71.3</v>
      </c>
      <c r="C4586" s="3">
        <v>71.3</v>
      </c>
      <c r="D4586" s="3">
        <v>71.3</v>
      </c>
      <c r="E4586" s="3">
        <v>71.3</v>
      </c>
      <c r="F4586" s="3">
        <v>5</v>
      </c>
      <c r="G4586" s="3">
        <v>71.3</v>
      </c>
    </row>
    <row r="4587" spans="1:7" x14ac:dyDescent="0.3">
      <c r="A4587" s="6">
        <v>44481</v>
      </c>
      <c r="B4587" s="3">
        <v>67</v>
      </c>
      <c r="C4587" s="3">
        <v>67</v>
      </c>
      <c r="D4587" s="3">
        <v>64</v>
      </c>
      <c r="E4587" s="3">
        <v>64</v>
      </c>
      <c r="F4587" s="3">
        <v>34</v>
      </c>
      <c r="G4587" s="3">
        <v>64.3</v>
      </c>
    </row>
    <row r="4588" spans="1:7" x14ac:dyDescent="0.3">
      <c r="A4588" s="6">
        <v>44482</v>
      </c>
      <c r="B4588" s="3">
        <v>65</v>
      </c>
      <c r="C4588" s="3">
        <v>65</v>
      </c>
      <c r="D4588" s="3">
        <v>61.5</v>
      </c>
      <c r="E4588" s="3">
        <v>61.65</v>
      </c>
      <c r="F4588" s="3">
        <v>27</v>
      </c>
      <c r="G4588" s="3">
        <v>61.65</v>
      </c>
    </row>
    <row r="4589" spans="1:7" x14ac:dyDescent="0.3">
      <c r="A4589" s="6">
        <v>44483</v>
      </c>
      <c r="B4589" s="3">
        <v>61.65</v>
      </c>
      <c r="C4589" s="3">
        <v>61.65</v>
      </c>
      <c r="D4589" s="3">
        <v>60.2</v>
      </c>
      <c r="E4589" s="3">
        <v>61.39</v>
      </c>
      <c r="F4589" s="3">
        <v>27</v>
      </c>
      <c r="G4589" s="3">
        <v>61.39</v>
      </c>
    </row>
    <row r="4590" spans="1:7" x14ac:dyDescent="0.3">
      <c r="A4590" s="6">
        <v>44484</v>
      </c>
      <c r="B4590" s="3">
        <v>64</v>
      </c>
      <c r="C4590" s="3">
        <v>64</v>
      </c>
      <c r="D4590" s="3">
        <v>64</v>
      </c>
      <c r="E4590" s="3">
        <v>64</v>
      </c>
      <c r="F4590" s="3">
        <v>3</v>
      </c>
      <c r="G4590" s="3">
        <v>67.5</v>
      </c>
    </row>
    <row r="4591" spans="1:7" x14ac:dyDescent="0.3">
      <c r="A4591" s="6">
        <v>44487</v>
      </c>
      <c r="B4591" s="3">
        <v>73</v>
      </c>
      <c r="C4591" s="3">
        <v>73</v>
      </c>
      <c r="D4591" s="3">
        <v>73</v>
      </c>
      <c r="E4591" s="3">
        <v>73</v>
      </c>
      <c r="F4591" s="3">
        <v>29</v>
      </c>
      <c r="G4591" s="3">
        <v>73</v>
      </c>
    </row>
    <row r="4592" spans="1:7" x14ac:dyDescent="0.3">
      <c r="A4592" s="6">
        <v>44488</v>
      </c>
      <c r="B4592" s="3">
        <v>72.5</v>
      </c>
      <c r="C4592" s="3">
        <v>72.5</v>
      </c>
      <c r="D4592" s="3">
        <v>72.5</v>
      </c>
      <c r="E4592" s="3">
        <v>72.5</v>
      </c>
      <c r="F4592" s="3">
        <v>0</v>
      </c>
      <c r="G4592" s="3">
        <v>72.5</v>
      </c>
    </row>
    <row r="4593" spans="1:7" x14ac:dyDescent="0.3">
      <c r="A4593" s="6">
        <v>44489</v>
      </c>
      <c r="B4593" s="3">
        <v>74.5</v>
      </c>
      <c r="C4593" s="3">
        <v>74.5</v>
      </c>
      <c r="D4593" s="3">
        <v>74.5</v>
      </c>
      <c r="E4593" s="3">
        <v>74.5</v>
      </c>
      <c r="F4593" s="3">
        <v>2</v>
      </c>
      <c r="G4593" s="3">
        <v>74.5</v>
      </c>
    </row>
    <row r="4594" spans="1:7" x14ac:dyDescent="0.3">
      <c r="A4594" s="6">
        <v>44490</v>
      </c>
      <c r="B4594" s="3">
        <v>71.5</v>
      </c>
      <c r="C4594" s="3">
        <v>71.5</v>
      </c>
      <c r="D4594" s="3">
        <v>71.5</v>
      </c>
      <c r="E4594" s="3">
        <v>71.5</v>
      </c>
      <c r="F4594" s="3">
        <v>5</v>
      </c>
      <c r="G4594" s="3">
        <v>71.5</v>
      </c>
    </row>
    <row r="4595" spans="1:7" x14ac:dyDescent="0.3">
      <c r="A4595" s="6">
        <v>44491</v>
      </c>
      <c r="B4595" s="3">
        <v>69</v>
      </c>
      <c r="C4595" s="3">
        <v>69.05</v>
      </c>
      <c r="D4595" s="3">
        <v>69</v>
      </c>
      <c r="E4595" s="3">
        <v>69</v>
      </c>
      <c r="F4595" s="3">
        <v>11</v>
      </c>
      <c r="G4595" s="3">
        <v>69</v>
      </c>
    </row>
    <row r="4596" spans="1:7" x14ac:dyDescent="0.3">
      <c r="A4596" s="6">
        <v>44494</v>
      </c>
      <c r="B4596" s="3">
        <v>74.8</v>
      </c>
      <c r="C4596" s="3">
        <v>74.8</v>
      </c>
      <c r="D4596" s="3">
        <v>74.8</v>
      </c>
      <c r="E4596" s="3">
        <v>74.8</v>
      </c>
      <c r="F4596" s="3">
        <v>0</v>
      </c>
      <c r="G4596" s="3">
        <v>74.8</v>
      </c>
    </row>
    <row r="4597" spans="1:7" x14ac:dyDescent="0.3">
      <c r="A4597" s="6">
        <v>44495</v>
      </c>
      <c r="B4597" s="3">
        <v>79.5</v>
      </c>
      <c r="C4597" s="3">
        <v>79.5</v>
      </c>
      <c r="D4597" s="3">
        <v>76</v>
      </c>
      <c r="E4597" s="3">
        <v>76</v>
      </c>
      <c r="F4597" s="3">
        <v>13</v>
      </c>
      <c r="G4597" s="3">
        <v>76</v>
      </c>
    </row>
    <row r="4598" spans="1:7" x14ac:dyDescent="0.3">
      <c r="A4598" s="6">
        <v>44496</v>
      </c>
      <c r="B4598" s="3">
        <v>72</v>
      </c>
      <c r="C4598" s="3">
        <v>72.5</v>
      </c>
      <c r="D4598" s="3">
        <v>72</v>
      </c>
      <c r="E4598" s="3">
        <v>72.5</v>
      </c>
      <c r="F4598" s="3">
        <v>3</v>
      </c>
      <c r="G4598" s="3">
        <v>73.430000000000007</v>
      </c>
    </row>
    <row r="4599" spans="1:7" x14ac:dyDescent="0.3">
      <c r="A4599" s="6">
        <v>44497</v>
      </c>
      <c r="B4599" s="3">
        <v>71</v>
      </c>
      <c r="C4599" s="3">
        <v>71.5</v>
      </c>
      <c r="D4599" s="3">
        <v>68</v>
      </c>
      <c r="E4599" s="3">
        <v>71.5</v>
      </c>
      <c r="F4599" s="3">
        <v>27</v>
      </c>
      <c r="G4599" s="3">
        <v>71.5</v>
      </c>
    </row>
    <row r="4600" spans="1:7" x14ac:dyDescent="0.3">
      <c r="A4600" s="6">
        <v>44498</v>
      </c>
      <c r="B4600" s="3">
        <v>62</v>
      </c>
      <c r="C4600" s="3">
        <v>62.5</v>
      </c>
      <c r="D4600" s="3">
        <v>62</v>
      </c>
      <c r="E4600" s="3">
        <v>62.25</v>
      </c>
      <c r="F4600" s="3">
        <v>25</v>
      </c>
      <c r="G4600" s="3">
        <v>62.5</v>
      </c>
    </row>
    <row r="4601" spans="1:7" x14ac:dyDescent="0.3">
      <c r="A4601" s="6">
        <v>44501</v>
      </c>
      <c r="B4601" s="3">
        <v>44.75</v>
      </c>
      <c r="C4601" s="3">
        <v>44.75</v>
      </c>
      <c r="D4601" s="3">
        <v>40</v>
      </c>
      <c r="E4601" s="3">
        <v>40.1</v>
      </c>
      <c r="F4601" s="3">
        <v>27</v>
      </c>
      <c r="G4601" s="3">
        <v>40.1</v>
      </c>
    </row>
    <row r="4602" spans="1:7" x14ac:dyDescent="0.3">
      <c r="A4602" s="6">
        <v>44502</v>
      </c>
      <c r="B4602" s="3">
        <v>42.95</v>
      </c>
      <c r="C4602" s="3">
        <v>42.95</v>
      </c>
      <c r="D4602" s="3">
        <v>42.95</v>
      </c>
      <c r="E4602" s="3">
        <v>42.95</v>
      </c>
      <c r="F4602" s="3">
        <v>10</v>
      </c>
      <c r="G4602" s="3">
        <v>44</v>
      </c>
    </row>
    <row r="4603" spans="1:7" x14ac:dyDescent="0.3">
      <c r="A4603" s="6">
        <v>44503</v>
      </c>
      <c r="B4603" s="3">
        <v>43.05</v>
      </c>
      <c r="C4603" s="3">
        <v>43.1</v>
      </c>
      <c r="D4603" s="3">
        <v>43.05</v>
      </c>
      <c r="E4603" s="3">
        <v>43.1</v>
      </c>
      <c r="F4603" s="3">
        <v>4</v>
      </c>
      <c r="G4603" s="3">
        <v>44.33</v>
      </c>
    </row>
    <row r="4604" spans="1:7" x14ac:dyDescent="0.3">
      <c r="A4604" s="6">
        <v>44504</v>
      </c>
      <c r="B4604" s="3">
        <v>42</v>
      </c>
      <c r="C4604" s="3">
        <v>42</v>
      </c>
      <c r="D4604" s="3">
        <v>42</v>
      </c>
      <c r="E4604" s="3">
        <v>42</v>
      </c>
      <c r="F4604" s="3">
        <v>1</v>
      </c>
      <c r="G4604" s="3">
        <v>42.53</v>
      </c>
    </row>
    <row r="4605" spans="1:7" x14ac:dyDescent="0.3">
      <c r="A4605" s="6">
        <v>44505</v>
      </c>
      <c r="B4605" s="3">
        <v>44</v>
      </c>
      <c r="C4605" s="3">
        <v>44</v>
      </c>
      <c r="D4605" s="3">
        <v>44</v>
      </c>
      <c r="E4605" s="3">
        <v>44</v>
      </c>
      <c r="F4605" s="3">
        <v>1</v>
      </c>
      <c r="G4605" s="3">
        <v>44</v>
      </c>
    </row>
    <row r="4606" spans="1:7" x14ac:dyDescent="0.3">
      <c r="A4606" s="6">
        <v>44508</v>
      </c>
      <c r="B4606" s="3">
        <v>45.55</v>
      </c>
      <c r="C4606" s="3">
        <v>45.55</v>
      </c>
      <c r="D4606" s="3">
        <v>45.55</v>
      </c>
      <c r="E4606" s="3">
        <v>45.55</v>
      </c>
      <c r="F4606" s="3">
        <v>0</v>
      </c>
      <c r="G4606" s="3">
        <v>45.55</v>
      </c>
    </row>
    <row r="4607" spans="1:7" x14ac:dyDescent="0.3">
      <c r="A4607" s="6">
        <v>44509</v>
      </c>
      <c r="B4607" s="3">
        <v>46.5</v>
      </c>
      <c r="C4607" s="3">
        <v>46.5</v>
      </c>
      <c r="D4607" s="3">
        <v>46.5</v>
      </c>
      <c r="E4607" s="3">
        <v>46.5</v>
      </c>
      <c r="F4607" s="3">
        <v>1</v>
      </c>
      <c r="G4607" s="3">
        <v>46.5</v>
      </c>
    </row>
    <row r="4608" spans="1:7" x14ac:dyDescent="0.3">
      <c r="A4608" s="6">
        <v>44510</v>
      </c>
      <c r="B4608" s="3">
        <v>47</v>
      </c>
      <c r="C4608" s="3">
        <v>47</v>
      </c>
      <c r="D4608" s="3">
        <v>47</v>
      </c>
      <c r="E4608" s="3">
        <v>47</v>
      </c>
      <c r="F4608" s="3">
        <v>5</v>
      </c>
      <c r="G4608" s="3">
        <v>47</v>
      </c>
    </row>
    <row r="4609" spans="1:7" x14ac:dyDescent="0.3">
      <c r="A4609" s="6">
        <v>44511</v>
      </c>
      <c r="B4609" s="3">
        <v>48</v>
      </c>
      <c r="C4609" s="3">
        <v>49</v>
      </c>
      <c r="D4609" s="3">
        <v>48</v>
      </c>
      <c r="E4609" s="3">
        <v>49</v>
      </c>
      <c r="F4609" s="3">
        <v>13</v>
      </c>
      <c r="G4609" s="3">
        <v>49</v>
      </c>
    </row>
    <row r="4610" spans="1:7" x14ac:dyDescent="0.3">
      <c r="A4610" s="6">
        <v>44512</v>
      </c>
      <c r="B4610" s="3">
        <v>51.22</v>
      </c>
      <c r="C4610" s="3">
        <v>51.22</v>
      </c>
      <c r="D4610" s="3">
        <v>51</v>
      </c>
      <c r="E4610" s="3">
        <v>51</v>
      </c>
      <c r="F4610" s="3">
        <v>11</v>
      </c>
      <c r="G4610" s="3">
        <v>52.28</v>
      </c>
    </row>
    <row r="4611" spans="1:7" x14ac:dyDescent="0.3">
      <c r="A4611" s="6">
        <v>44515</v>
      </c>
      <c r="B4611" s="3">
        <v>54</v>
      </c>
      <c r="C4611" s="3">
        <v>56</v>
      </c>
      <c r="D4611" s="3">
        <v>54</v>
      </c>
      <c r="E4611" s="3">
        <v>56</v>
      </c>
      <c r="F4611" s="3">
        <v>20</v>
      </c>
      <c r="G4611" s="3">
        <v>58.08</v>
      </c>
    </row>
    <row r="4612" spans="1:7" x14ac:dyDescent="0.3">
      <c r="A4612" s="6">
        <v>44516</v>
      </c>
      <c r="B4612" s="3">
        <v>58.35</v>
      </c>
      <c r="C4612" s="3">
        <v>59.25</v>
      </c>
      <c r="D4612" s="3">
        <v>58.35</v>
      </c>
      <c r="E4612" s="3">
        <v>59.25</v>
      </c>
      <c r="F4612" s="3">
        <v>4</v>
      </c>
      <c r="G4612" s="3">
        <v>59.25</v>
      </c>
    </row>
    <row r="4613" spans="1:7" x14ac:dyDescent="0.3">
      <c r="A4613" s="6">
        <v>44517</v>
      </c>
      <c r="B4613" s="3">
        <v>63</v>
      </c>
      <c r="C4613" s="3">
        <v>63</v>
      </c>
      <c r="D4613" s="3">
        <v>62</v>
      </c>
      <c r="E4613" s="3">
        <v>62</v>
      </c>
      <c r="F4613" s="3">
        <v>6</v>
      </c>
      <c r="G4613" s="3">
        <v>62</v>
      </c>
    </row>
    <row r="4614" spans="1:7" x14ac:dyDescent="0.3">
      <c r="A4614" s="6">
        <v>44518</v>
      </c>
      <c r="B4614" s="3">
        <v>58.85</v>
      </c>
      <c r="C4614" s="3">
        <v>58.85</v>
      </c>
      <c r="D4614" s="3">
        <v>56.5</v>
      </c>
      <c r="E4614" s="3">
        <v>58.1</v>
      </c>
      <c r="F4614" s="3">
        <v>56</v>
      </c>
      <c r="G4614" s="3">
        <v>58.1</v>
      </c>
    </row>
    <row r="4615" spans="1:7" x14ac:dyDescent="0.3">
      <c r="A4615" s="6">
        <v>44519</v>
      </c>
      <c r="B4615" s="3">
        <v>58</v>
      </c>
      <c r="C4615" s="3">
        <v>58.45</v>
      </c>
      <c r="D4615" s="3">
        <v>58</v>
      </c>
      <c r="E4615" s="3">
        <v>58.44</v>
      </c>
      <c r="F4615" s="3">
        <v>22</v>
      </c>
      <c r="G4615" s="3">
        <v>59.2</v>
      </c>
    </row>
    <row r="4616" spans="1:7" x14ac:dyDescent="0.3">
      <c r="A4616" s="6">
        <v>44522</v>
      </c>
      <c r="B4616" s="3">
        <v>63.85</v>
      </c>
      <c r="C4616" s="3">
        <v>64</v>
      </c>
      <c r="D4616" s="3">
        <v>63.75</v>
      </c>
      <c r="E4616" s="3">
        <v>64</v>
      </c>
      <c r="F4616" s="3">
        <v>24</v>
      </c>
      <c r="G4616" s="3">
        <v>63.75</v>
      </c>
    </row>
    <row r="4617" spans="1:7" x14ac:dyDescent="0.3">
      <c r="A4617" s="6">
        <v>44523</v>
      </c>
      <c r="B4617" s="3">
        <v>62</v>
      </c>
      <c r="C4617" s="3">
        <v>62</v>
      </c>
      <c r="D4617" s="3">
        <v>62</v>
      </c>
      <c r="E4617" s="3">
        <v>62</v>
      </c>
      <c r="F4617" s="3">
        <v>3</v>
      </c>
      <c r="G4617" s="3">
        <v>62</v>
      </c>
    </row>
    <row r="4618" spans="1:7" x14ac:dyDescent="0.3">
      <c r="A4618" s="6">
        <v>44524</v>
      </c>
      <c r="B4618" s="3">
        <v>62.75</v>
      </c>
      <c r="C4618" s="3">
        <v>63</v>
      </c>
      <c r="D4618" s="3">
        <v>62.75</v>
      </c>
      <c r="E4618" s="3">
        <v>63</v>
      </c>
      <c r="F4618" s="3">
        <v>17</v>
      </c>
      <c r="G4618" s="3">
        <v>63</v>
      </c>
    </row>
    <row r="4619" spans="1:7" x14ac:dyDescent="0.3">
      <c r="A4619" s="6">
        <v>44525</v>
      </c>
      <c r="B4619" s="3">
        <v>64</v>
      </c>
      <c r="C4619" s="3">
        <v>67.25</v>
      </c>
      <c r="D4619" s="3">
        <v>64</v>
      </c>
      <c r="E4619" s="3">
        <v>67.25</v>
      </c>
      <c r="F4619" s="3">
        <v>40</v>
      </c>
      <c r="G4619" s="3">
        <v>67.78</v>
      </c>
    </row>
    <row r="4620" spans="1:7" x14ac:dyDescent="0.3">
      <c r="A4620" s="6">
        <v>44526</v>
      </c>
      <c r="B4620" s="3">
        <v>64.63</v>
      </c>
      <c r="C4620" s="3">
        <v>64.63</v>
      </c>
      <c r="D4620" s="3">
        <v>64.63</v>
      </c>
      <c r="E4620" s="3">
        <v>64.63</v>
      </c>
      <c r="F4620" s="3">
        <v>0</v>
      </c>
      <c r="G4620" s="3">
        <v>64.63</v>
      </c>
    </row>
    <row r="4621" spans="1:7" x14ac:dyDescent="0.3">
      <c r="A4621" s="6">
        <v>44529</v>
      </c>
      <c r="B4621" s="3">
        <v>68.680000000000007</v>
      </c>
      <c r="C4621" s="3">
        <v>68.7</v>
      </c>
      <c r="D4621" s="3">
        <v>67.849999999999994</v>
      </c>
      <c r="E4621" s="3">
        <v>68</v>
      </c>
      <c r="F4621" s="3">
        <v>6</v>
      </c>
      <c r="G4621" s="3">
        <v>68</v>
      </c>
    </row>
    <row r="4622" spans="1:7" x14ac:dyDescent="0.3">
      <c r="A4622" s="6">
        <v>44530</v>
      </c>
      <c r="B4622" s="3">
        <v>69</v>
      </c>
      <c r="C4622" s="3">
        <v>69</v>
      </c>
      <c r="D4622" s="3">
        <v>69</v>
      </c>
      <c r="E4622" s="3">
        <v>69</v>
      </c>
      <c r="F4622" s="3">
        <v>3</v>
      </c>
      <c r="G4622" s="3">
        <v>70.7</v>
      </c>
    </row>
    <row r="4623" spans="1:7" x14ac:dyDescent="0.3">
      <c r="A4623" s="6">
        <v>44531</v>
      </c>
      <c r="B4623" s="3">
        <v>59.05</v>
      </c>
      <c r="C4623" s="3">
        <v>61</v>
      </c>
      <c r="D4623" s="3">
        <v>59.05</v>
      </c>
      <c r="E4623" s="3">
        <v>61</v>
      </c>
      <c r="F4623" s="3">
        <v>6</v>
      </c>
      <c r="G4623" s="3">
        <v>61</v>
      </c>
    </row>
    <row r="4624" spans="1:7" x14ac:dyDescent="0.3">
      <c r="A4624" s="6">
        <v>44532</v>
      </c>
      <c r="B4624" s="3">
        <v>60</v>
      </c>
      <c r="C4624" s="3">
        <v>62.5</v>
      </c>
      <c r="D4624" s="3">
        <v>60</v>
      </c>
      <c r="E4624" s="3">
        <v>62.38</v>
      </c>
      <c r="F4624" s="3">
        <v>56</v>
      </c>
      <c r="G4624" s="3">
        <v>61.88</v>
      </c>
    </row>
    <row r="4625" spans="1:7" x14ac:dyDescent="0.3">
      <c r="A4625" s="6">
        <v>44533</v>
      </c>
      <c r="B4625" s="3">
        <v>62.75</v>
      </c>
      <c r="C4625" s="3">
        <v>62.75</v>
      </c>
      <c r="D4625" s="3">
        <v>62.75</v>
      </c>
      <c r="E4625" s="3">
        <v>62.75</v>
      </c>
      <c r="F4625" s="3">
        <v>0</v>
      </c>
      <c r="G4625" s="3">
        <v>62.75</v>
      </c>
    </row>
    <row r="4626" spans="1:7" x14ac:dyDescent="0.3">
      <c r="A4626" s="6">
        <v>44536</v>
      </c>
      <c r="B4626" s="3">
        <v>62</v>
      </c>
      <c r="C4626" s="3">
        <v>63.1</v>
      </c>
      <c r="D4626" s="3">
        <v>62</v>
      </c>
      <c r="E4626" s="3">
        <v>63.1</v>
      </c>
      <c r="F4626" s="3">
        <v>4</v>
      </c>
      <c r="G4626" s="3">
        <v>63.1</v>
      </c>
    </row>
    <row r="4627" spans="1:7" x14ac:dyDescent="0.3">
      <c r="A4627" s="6">
        <v>44537</v>
      </c>
      <c r="B4627" s="3">
        <v>69</v>
      </c>
      <c r="C4627" s="3">
        <v>69.5</v>
      </c>
      <c r="D4627" s="3">
        <v>68.569999999999993</v>
      </c>
      <c r="E4627" s="3">
        <v>69.2</v>
      </c>
      <c r="F4627" s="3">
        <v>51</v>
      </c>
      <c r="G4627" s="3">
        <v>69.78</v>
      </c>
    </row>
    <row r="4628" spans="1:7" x14ac:dyDescent="0.3">
      <c r="A4628" s="6">
        <v>44538</v>
      </c>
      <c r="B4628" s="3">
        <v>72</v>
      </c>
      <c r="C4628" s="3">
        <v>75</v>
      </c>
      <c r="D4628" s="3">
        <v>72</v>
      </c>
      <c r="E4628" s="3">
        <v>75</v>
      </c>
      <c r="F4628" s="3">
        <v>14</v>
      </c>
      <c r="G4628" s="3">
        <v>75</v>
      </c>
    </row>
    <row r="4629" spans="1:7" x14ac:dyDescent="0.3">
      <c r="A4629" s="6">
        <v>44539</v>
      </c>
      <c r="B4629" s="3">
        <v>71</v>
      </c>
      <c r="C4629" s="3">
        <v>73.75</v>
      </c>
      <c r="D4629" s="3">
        <v>71</v>
      </c>
      <c r="E4629" s="3">
        <v>72</v>
      </c>
      <c r="F4629" s="3">
        <v>35</v>
      </c>
      <c r="G4629" s="3">
        <v>72</v>
      </c>
    </row>
    <row r="4630" spans="1:7" x14ac:dyDescent="0.3">
      <c r="A4630" s="6">
        <v>44540</v>
      </c>
      <c r="B4630" s="3">
        <v>71.2</v>
      </c>
      <c r="C4630" s="3">
        <v>71.38</v>
      </c>
      <c r="D4630" s="3">
        <v>70.3</v>
      </c>
      <c r="E4630" s="3">
        <v>70.75</v>
      </c>
      <c r="F4630" s="3">
        <v>21</v>
      </c>
      <c r="G4630" s="3">
        <v>70.75</v>
      </c>
    </row>
    <row r="4631" spans="1:7" x14ac:dyDescent="0.3">
      <c r="A4631" s="6">
        <v>44543</v>
      </c>
      <c r="B4631" s="3">
        <v>78.88</v>
      </c>
      <c r="C4631" s="3">
        <v>78.88</v>
      </c>
      <c r="D4631" s="3">
        <v>78.88</v>
      </c>
      <c r="E4631" s="3">
        <v>78.88</v>
      </c>
      <c r="F4631" s="3">
        <v>0</v>
      </c>
      <c r="G4631" s="3">
        <v>78.88</v>
      </c>
    </row>
    <row r="4632" spans="1:7" x14ac:dyDescent="0.3">
      <c r="A4632" s="6">
        <v>44544</v>
      </c>
      <c r="B4632" s="3">
        <v>79.33</v>
      </c>
      <c r="C4632" s="3">
        <v>79.33</v>
      </c>
      <c r="D4632" s="3">
        <v>79.33</v>
      </c>
      <c r="E4632" s="3">
        <v>79.33</v>
      </c>
      <c r="F4632" s="3">
        <v>0</v>
      </c>
      <c r="G4632" s="3">
        <v>79.33</v>
      </c>
    </row>
    <row r="4633" spans="1:7" x14ac:dyDescent="0.3">
      <c r="A4633" s="6">
        <v>44545</v>
      </c>
      <c r="B4633" s="3">
        <v>83.5</v>
      </c>
      <c r="C4633" s="3">
        <v>85</v>
      </c>
      <c r="D4633" s="3">
        <v>83.5</v>
      </c>
      <c r="E4633" s="3">
        <v>85</v>
      </c>
      <c r="F4633" s="3">
        <v>10</v>
      </c>
      <c r="G4633" s="3">
        <v>86.73</v>
      </c>
    </row>
    <row r="4634" spans="1:7" x14ac:dyDescent="0.3">
      <c r="A4634" s="6">
        <v>44546</v>
      </c>
      <c r="B4634" s="3">
        <v>91</v>
      </c>
      <c r="C4634" s="3">
        <v>96</v>
      </c>
      <c r="D4634" s="3">
        <v>91</v>
      </c>
      <c r="E4634" s="3">
        <v>96</v>
      </c>
      <c r="F4634" s="3">
        <v>40</v>
      </c>
      <c r="G4634" s="3">
        <v>98.05</v>
      </c>
    </row>
    <row r="4635" spans="1:7" x14ac:dyDescent="0.3">
      <c r="A4635" s="6">
        <v>44547</v>
      </c>
      <c r="B4635" s="3">
        <v>95</v>
      </c>
      <c r="C4635" s="3">
        <v>96.2</v>
      </c>
      <c r="D4635" s="3">
        <v>92</v>
      </c>
      <c r="E4635" s="3">
        <v>92</v>
      </c>
      <c r="F4635" s="3">
        <v>56</v>
      </c>
      <c r="G4635" s="3">
        <v>92</v>
      </c>
    </row>
    <row r="4636" spans="1:7" x14ac:dyDescent="0.3">
      <c r="A4636" s="6">
        <v>44550</v>
      </c>
      <c r="B4636" s="3">
        <v>95</v>
      </c>
      <c r="C4636" s="3">
        <v>96.5</v>
      </c>
      <c r="D4636" s="3">
        <v>95</v>
      </c>
      <c r="E4636" s="3">
        <v>96.5</v>
      </c>
      <c r="F4636" s="3">
        <v>9</v>
      </c>
      <c r="G4636" s="3">
        <v>96.5</v>
      </c>
    </row>
    <row r="4637" spans="1:7" x14ac:dyDescent="0.3">
      <c r="A4637" s="6">
        <v>44551</v>
      </c>
      <c r="B4637" s="3">
        <v>106</v>
      </c>
      <c r="C4637" s="3">
        <v>109</v>
      </c>
      <c r="D4637" s="3">
        <v>106</v>
      </c>
      <c r="E4637" s="3">
        <v>108.8</v>
      </c>
      <c r="F4637" s="3">
        <v>29</v>
      </c>
      <c r="G4637" s="3">
        <v>108.4</v>
      </c>
    </row>
    <row r="4638" spans="1:7" x14ac:dyDescent="0.3">
      <c r="A4638" s="6">
        <v>44552</v>
      </c>
      <c r="B4638" s="3">
        <v>102</v>
      </c>
      <c r="C4638" s="3">
        <v>102.5</v>
      </c>
      <c r="D4638" s="3">
        <v>99</v>
      </c>
      <c r="E4638" s="3">
        <v>99</v>
      </c>
      <c r="F4638" s="3">
        <v>19</v>
      </c>
      <c r="G4638" s="3">
        <v>99</v>
      </c>
    </row>
    <row r="4639" spans="1:7" x14ac:dyDescent="0.3">
      <c r="A4639" s="6">
        <v>44553</v>
      </c>
      <c r="B4639" s="3">
        <v>90</v>
      </c>
      <c r="C4639" s="3">
        <v>90</v>
      </c>
      <c r="D4639" s="3">
        <v>88</v>
      </c>
      <c r="E4639" s="3">
        <v>88</v>
      </c>
      <c r="F4639" s="3">
        <v>15</v>
      </c>
      <c r="G4639" s="3">
        <v>88</v>
      </c>
    </row>
    <row r="4640" spans="1:7" x14ac:dyDescent="0.3">
      <c r="A4640" s="6">
        <v>44557</v>
      </c>
      <c r="B4640" s="3">
        <v>82.45</v>
      </c>
      <c r="C4640" s="3">
        <v>82.45</v>
      </c>
      <c r="D4640" s="3">
        <v>75.7</v>
      </c>
      <c r="E4640" s="3">
        <v>75.7</v>
      </c>
      <c r="F4640" s="3">
        <v>33</v>
      </c>
      <c r="G4640" s="3">
        <v>75.7</v>
      </c>
    </row>
    <row r="4641" spans="1:10" x14ac:dyDescent="0.3">
      <c r="A4641" s="6">
        <v>44558</v>
      </c>
      <c r="B4641" s="3">
        <v>75.95</v>
      </c>
      <c r="C4641" s="3">
        <v>76</v>
      </c>
      <c r="D4641" s="3">
        <v>75.95</v>
      </c>
      <c r="E4641" s="3">
        <v>76</v>
      </c>
      <c r="F4641" s="3">
        <v>13</v>
      </c>
      <c r="G4641" s="3">
        <v>74.48</v>
      </c>
    </row>
    <row r="4642" spans="1:10" x14ac:dyDescent="0.3">
      <c r="A4642" s="6">
        <v>44559</v>
      </c>
      <c r="B4642" s="3">
        <v>68</v>
      </c>
      <c r="C4642" s="3">
        <v>69</v>
      </c>
      <c r="D4642" s="3">
        <v>68</v>
      </c>
      <c r="E4642" s="3">
        <v>69</v>
      </c>
      <c r="F4642" s="3">
        <v>7</v>
      </c>
      <c r="G4642" s="3">
        <v>67.88</v>
      </c>
    </row>
    <row r="4643" spans="1:10" x14ac:dyDescent="0.3">
      <c r="A4643" s="6">
        <v>44560</v>
      </c>
      <c r="B4643" s="3">
        <v>64.5</v>
      </c>
      <c r="C4643" s="3">
        <v>67</v>
      </c>
      <c r="D4643" s="3">
        <v>64.5</v>
      </c>
      <c r="E4643" s="3">
        <v>67</v>
      </c>
      <c r="F4643" s="3">
        <v>2</v>
      </c>
      <c r="G4643" s="3">
        <v>66.75</v>
      </c>
    </row>
    <row r="4644" spans="1:10" x14ac:dyDescent="0.3">
      <c r="A4644" s="6">
        <v>44564</v>
      </c>
      <c r="B4644" s="3">
        <v>45</v>
      </c>
      <c r="C4644" s="3">
        <v>45</v>
      </c>
      <c r="D4644" s="3">
        <v>43</v>
      </c>
      <c r="E4644" s="3">
        <v>43</v>
      </c>
      <c r="F4644" s="3">
        <v>20</v>
      </c>
      <c r="G4644" s="3">
        <v>44</v>
      </c>
    </row>
    <row r="4645" spans="1:10" x14ac:dyDescent="0.3">
      <c r="A4645" s="6">
        <v>44565</v>
      </c>
      <c r="B4645" s="3">
        <v>48</v>
      </c>
      <c r="C4645" s="3">
        <v>48</v>
      </c>
      <c r="D4645" s="3">
        <v>48</v>
      </c>
      <c r="E4645" s="3">
        <v>48</v>
      </c>
      <c r="F4645" s="3">
        <v>0</v>
      </c>
      <c r="G4645" s="3">
        <v>48</v>
      </c>
    </row>
    <row r="4646" spans="1:10" x14ac:dyDescent="0.3">
      <c r="A4646" s="6">
        <v>44566</v>
      </c>
      <c r="B4646" s="3">
        <v>48</v>
      </c>
      <c r="C4646" s="3">
        <v>48</v>
      </c>
      <c r="D4646" s="3">
        <v>47.5</v>
      </c>
      <c r="E4646" s="3">
        <v>47.5</v>
      </c>
      <c r="F4646" s="3">
        <v>10</v>
      </c>
      <c r="G4646" s="3">
        <v>47.5</v>
      </c>
    </row>
    <row r="4647" spans="1:10" x14ac:dyDescent="0.3">
      <c r="A4647" s="6">
        <v>44567</v>
      </c>
      <c r="B4647" s="3">
        <v>45</v>
      </c>
      <c r="C4647" s="3">
        <v>45</v>
      </c>
      <c r="D4647" s="3">
        <v>44</v>
      </c>
      <c r="E4647" s="3">
        <v>44</v>
      </c>
      <c r="F4647" s="3">
        <v>6</v>
      </c>
      <c r="G4647" s="3">
        <v>45</v>
      </c>
    </row>
    <row r="4648" spans="1:10" x14ac:dyDescent="0.3">
      <c r="A4648" s="6">
        <v>44568</v>
      </c>
      <c r="B4648" s="3">
        <v>44</v>
      </c>
      <c r="C4648" s="3">
        <v>44</v>
      </c>
      <c r="D4648" s="3">
        <v>43.7</v>
      </c>
      <c r="E4648" s="3">
        <v>43.7</v>
      </c>
      <c r="F4648" s="3">
        <v>6</v>
      </c>
      <c r="G4648" s="3">
        <v>43.7</v>
      </c>
    </row>
    <row r="4649" spans="1:10" x14ac:dyDescent="0.3">
      <c r="A4649" s="6">
        <v>44571</v>
      </c>
      <c r="B4649" s="3">
        <v>41.5</v>
      </c>
      <c r="C4649" s="3">
        <v>41.5</v>
      </c>
      <c r="D4649" s="3">
        <v>41</v>
      </c>
      <c r="E4649" s="3">
        <v>41.25</v>
      </c>
      <c r="F4649" s="3">
        <v>10</v>
      </c>
      <c r="G4649" s="3">
        <v>41</v>
      </c>
    </row>
    <row r="4650" spans="1:10" x14ac:dyDescent="0.3">
      <c r="A4650" s="6">
        <v>44572</v>
      </c>
      <c r="B4650" s="3">
        <v>43</v>
      </c>
      <c r="C4650" s="3">
        <v>43</v>
      </c>
      <c r="D4650" s="3">
        <v>41.5</v>
      </c>
      <c r="E4650" s="3">
        <v>41.5</v>
      </c>
      <c r="F4650" s="3">
        <v>38</v>
      </c>
      <c r="G4650" s="3">
        <v>41.5</v>
      </c>
    </row>
    <row r="4651" spans="1:10" x14ac:dyDescent="0.3">
      <c r="A4651" s="6">
        <v>44573</v>
      </c>
      <c r="B4651" s="3">
        <v>41.25</v>
      </c>
      <c r="C4651" s="3">
        <v>41.25</v>
      </c>
      <c r="D4651" s="3">
        <v>41.25</v>
      </c>
      <c r="E4651" s="3">
        <v>41.25</v>
      </c>
      <c r="F4651" s="3">
        <v>1</v>
      </c>
      <c r="G4651" s="3">
        <v>41.25</v>
      </c>
    </row>
    <row r="4652" spans="1:10" x14ac:dyDescent="0.3">
      <c r="A4652" s="6">
        <v>44574</v>
      </c>
      <c r="B4652" s="3">
        <v>40.75</v>
      </c>
      <c r="C4652" s="3">
        <v>40.75</v>
      </c>
      <c r="D4652" s="3">
        <v>39</v>
      </c>
      <c r="E4652" s="3">
        <v>40.4</v>
      </c>
      <c r="F4652" s="3">
        <v>29</v>
      </c>
      <c r="G4652" s="3">
        <v>40.4</v>
      </c>
    </row>
    <row r="4653" spans="1:10" x14ac:dyDescent="0.3">
      <c r="A4653" s="6">
        <v>44575</v>
      </c>
      <c r="B4653" s="3">
        <v>46</v>
      </c>
      <c r="C4653" s="3">
        <v>46</v>
      </c>
      <c r="D4653" s="3">
        <v>46</v>
      </c>
      <c r="E4653" s="3">
        <v>46</v>
      </c>
      <c r="F4653" s="3">
        <v>5</v>
      </c>
      <c r="G4653" s="3">
        <v>45.75</v>
      </c>
    </row>
    <row r="4654" spans="1:10" x14ac:dyDescent="0.3">
      <c r="A4654" s="6">
        <v>44578</v>
      </c>
      <c r="B4654" s="3">
        <v>44.5</v>
      </c>
      <c r="C4654" s="3">
        <v>46.25</v>
      </c>
      <c r="D4654" s="3">
        <v>44.5</v>
      </c>
      <c r="E4654" s="3">
        <v>46.25</v>
      </c>
      <c r="F4654" s="3">
        <v>6</v>
      </c>
      <c r="G4654" s="3">
        <v>45.5</v>
      </c>
      <c r="J4654" s="3"/>
    </row>
    <row r="4655" spans="1:10" x14ac:dyDescent="0.3">
      <c r="A4655" s="6">
        <v>44579</v>
      </c>
      <c r="B4655" s="3">
        <v>45.75</v>
      </c>
      <c r="C4655" s="3">
        <v>45.75</v>
      </c>
      <c r="D4655" s="3">
        <v>45.75</v>
      </c>
      <c r="E4655" s="3">
        <v>45.75</v>
      </c>
      <c r="F4655" s="3">
        <v>3</v>
      </c>
      <c r="G4655" s="3">
        <v>45.75</v>
      </c>
      <c r="J4655" s="3"/>
    </row>
    <row r="4656" spans="1:10" x14ac:dyDescent="0.3">
      <c r="A4656" s="6">
        <v>44580</v>
      </c>
      <c r="B4656" s="3">
        <v>44.5</v>
      </c>
      <c r="C4656" s="3">
        <v>45</v>
      </c>
      <c r="D4656" s="3">
        <v>44.5</v>
      </c>
      <c r="E4656" s="3">
        <v>45</v>
      </c>
      <c r="F4656" s="3">
        <v>11</v>
      </c>
      <c r="G4656" s="3">
        <v>45</v>
      </c>
      <c r="J4656" s="3"/>
    </row>
    <row r="4657" spans="1:10" x14ac:dyDescent="0.3">
      <c r="A4657" s="6">
        <v>44581</v>
      </c>
      <c r="B4657" s="3">
        <v>42.75</v>
      </c>
      <c r="C4657" s="3">
        <v>42.75</v>
      </c>
      <c r="D4657" s="3">
        <v>42.6</v>
      </c>
      <c r="E4657" s="3">
        <v>42.6</v>
      </c>
      <c r="F4657" s="3">
        <v>6</v>
      </c>
      <c r="G4657" s="3">
        <v>42.6</v>
      </c>
      <c r="J4657" s="3"/>
    </row>
    <row r="4658" spans="1:10" x14ac:dyDescent="0.3">
      <c r="A4658" s="6">
        <v>44582</v>
      </c>
      <c r="B4658" s="3">
        <v>44</v>
      </c>
      <c r="C4658" s="3">
        <v>44</v>
      </c>
      <c r="D4658" s="3">
        <v>44</v>
      </c>
      <c r="E4658" s="3">
        <v>44</v>
      </c>
      <c r="F4658" s="3">
        <v>4</v>
      </c>
      <c r="G4658" s="3">
        <v>44</v>
      </c>
      <c r="J4658" s="3"/>
    </row>
    <row r="4659" spans="1:10" x14ac:dyDescent="0.3">
      <c r="A4659" s="6">
        <v>44585</v>
      </c>
      <c r="B4659" s="3">
        <v>50.25</v>
      </c>
      <c r="C4659" s="3">
        <v>52</v>
      </c>
      <c r="D4659" s="3">
        <v>50.25</v>
      </c>
      <c r="E4659" s="3">
        <v>52</v>
      </c>
      <c r="F4659" s="3">
        <v>15</v>
      </c>
      <c r="G4659" s="3">
        <v>52</v>
      </c>
      <c r="J4659" s="3"/>
    </row>
    <row r="4660" spans="1:10" x14ac:dyDescent="0.3">
      <c r="A4660" s="6">
        <v>44586</v>
      </c>
      <c r="B4660" s="3">
        <v>57</v>
      </c>
      <c r="C4660" s="3">
        <v>57</v>
      </c>
      <c r="D4660" s="3">
        <v>56.5</v>
      </c>
      <c r="E4660" s="3">
        <v>56.5</v>
      </c>
      <c r="F4660" s="3">
        <v>7</v>
      </c>
      <c r="G4660" s="3">
        <v>57</v>
      </c>
      <c r="J4660" s="3"/>
    </row>
    <row r="4661" spans="1:10" x14ac:dyDescent="0.3">
      <c r="A4661" s="6">
        <v>44587</v>
      </c>
      <c r="B4661" s="3">
        <v>51.5</v>
      </c>
      <c r="C4661" s="3">
        <v>51.5</v>
      </c>
      <c r="D4661" s="3">
        <v>50.5</v>
      </c>
      <c r="E4661" s="3">
        <v>50.5</v>
      </c>
      <c r="F4661" s="3">
        <v>8</v>
      </c>
      <c r="G4661" s="3">
        <v>50.5</v>
      </c>
      <c r="J4661" s="3"/>
    </row>
    <row r="4662" spans="1:10" x14ac:dyDescent="0.3">
      <c r="A4662" s="6">
        <v>44588</v>
      </c>
      <c r="B4662" s="3">
        <v>53.5</v>
      </c>
      <c r="C4662" s="3">
        <v>53.5</v>
      </c>
      <c r="D4662" s="3">
        <v>53.4</v>
      </c>
      <c r="E4662" s="3">
        <v>53.4</v>
      </c>
      <c r="F4662" s="3">
        <v>13</v>
      </c>
      <c r="G4662" s="3">
        <v>53.4</v>
      </c>
      <c r="J4662" s="3"/>
    </row>
    <row r="4663" spans="1:10" x14ac:dyDescent="0.3">
      <c r="A4663" s="6">
        <v>44589</v>
      </c>
      <c r="B4663" s="3">
        <v>54</v>
      </c>
      <c r="C4663" s="3">
        <v>54</v>
      </c>
      <c r="D4663" s="3">
        <v>54</v>
      </c>
      <c r="E4663" s="3">
        <v>54</v>
      </c>
      <c r="F4663" s="3">
        <v>2</v>
      </c>
      <c r="G4663" s="3">
        <v>54</v>
      </c>
      <c r="J4663" s="3"/>
    </row>
    <row r="4664" spans="1:10" x14ac:dyDescent="0.3">
      <c r="A4664" s="6">
        <v>44592</v>
      </c>
      <c r="B4664" s="3">
        <v>51</v>
      </c>
      <c r="C4664" s="3">
        <v>51.2</v>
      </c>
      <c r="D4664" s="3">
        <v>51</v>
      </c>
      <c r="E4664" s="3">
        <v>51.15</v>
      </c>
      <c r="F4664" s="3">
        <v>10</v>
      </c>
      <c r="G4664" s="3">
        <v>51.15</v>
      </c>
      <c r="J4664" s="3"/>
    </row>
    <row r="4665" spans="1:10" x14ac:dyDescent="0.3">
      <c r="A4665" s="6">
        <v>44593</v>
      </c>
      <c r="B4665" s="3">
        <v>37.6</v>
      </c>
      <c r="C4665" s="3">
        <v>37.6</v>
      </c>
      <c r="D4665" s="3">
        <v>37.6</v>
      </c>
      <c r="E4665" s="3">
        <v>37.6</v>
      </c>
      <c r="F4665" s="3">
        <v>5</v>
      </c>
      <c r="G4665" s="3">
        <v>37.6</v>
      </c>
      <c r="J4665" s="3"/>
    </row>
    <row r="4666" spans="1:10" x14ac:dyDescent="0.3">
      <c r="A4666" s="6">
        <v>44594</v>
      </c>
      <c r="B4666" s="3">
        <v>38.9</v>
      </c>
      <c r="C4666" s="3">
        <v>41</v>
      </c>
      <c r="D4666" s="3">
        <v>38.9</v>
      </c>
      <c r="E4666" s="3">
        <v>41</v>
      </c>
      <c r="F4666" s="3">
        <v>49</v>
      </c>
      <c r="G4666" s="3">
        <v>41</v>
      </c>
      <c r="J4666" s="3"/>
    </row>
    <row r="4667" spans="1:10" x14ac:dyDescent="0.3">
      <c r="A4667" s="6">
        <v>44595</v>
      </c>
      <c r="B4667" s="3">
        <v>39.5</v>
      </c>
      <c r="C4667" s="3">
        <v>39.5</v>
      </c>
      <c r="D4667" s="3">
        <v>39.5</v>
      </c>
      <c r="E4667" s="3">
        <v>39.5</v>
      </c>
      <c r="F4667" s="3">
        <v>5</v>
      </c>
      <c r="G4667" s="3">
        <v>39.5</v>
      </c>
      <c r="J4667" s="3"/>
    </row>
    <row r="4668" spans="1:10" x14ac:dyDescent="0.3">
      <c r="A4668" s="6">
        <v>44596</v>
      </c>
      <c r="B4668" s="3">
        <v>38.5</v>
      </c>
      <c r="C4668" s="3">
        <v>39.15</v>
      </c>
      <c r="D4668" s="3">
        <v>38.5</v>
      </c>
      <c r="E4668" s="3">
        <v>38.5</v>
      </c>
      <c r="F4668" s="3">
        <v>21</v>
      </c>
      <c r="G4668" s="3">
        <v>39.15</v>
      </c>
      <c r="J4668" s="3"/>
    </row>
    <row r="4669" spans="1:10" x14ac:dyDescent="0.3">
      <c r="A4669" s="6">
        <v>44599</v>
      </c>
      <c r="B4669" s="3">
        <v>39</v>
      </c>
      <c r="C4669" s="3">
        <v>39</v>
      </c>
      <c r="D4669" s="3">
        <v>39</v>
      </c>
      <c r="E4669" s="3">
        <v>39</v>
      </c>
      <c r="F4669" s="3">
        <v>5</v>
      </c>
      <c r="G4669" s="3">
        <v>39</v>
      </c>
      <c r="J4669" s="3"/>
    </row>
    <row r="4670" spans="1:10" x14ac:dyDescent="0.3">
      <c r="A4670" s="6">
        <v>44600</v>
      </c>
      <c r="B4670" s="3">
        <v>36.75</v>
      </c>
      <c r="C4670" s="3">
        <v>36.75</v>
      </c>
      <c r="D4670" s="3">
        <v>34.99</v>
      </c>
      <c r="E4670" s="3">
        <v>35</v>
      </c>
      <c r="F4670" s="3">
        <v>27</v>
      </c>
      <c r="G4670" s="3">
        <v>35</v>
      </c>
      <c r="J4670" s="3"/>
    </row>
    <row r="4671" spans="1:10" x14ac:dyDescent="0.3">
      <c r="A4671" s="6">
        <v>44601</v>
      </c>
      <c r="B4671" s="3">
        <v>34</v>
      </c>
      <c r="C4671" s="3">
        <v>34</v>
      </c>
      <c r="D4671" s="3">
        <v>33</v>
      </c>
      <c r="E4671" s="3">
        <v>33</v>
      </c>
      <c r="F4671" s="3">
        <v>53</v>
      </c>
      <c r="G4671" s="3">
        <v>33</v>
      </c>
      <c r="J4671" s="3"/>
    </row>
    <row r="4672" spans="1:10" x14ac:dyDescent="0.3">
      <c r="A4672" s="6">
        <v>44602</v>
      </c>
      <c r="B4672" s="3">
        <v>33</v>
      </c>
      <c r="C4672" s="3">
        <v>33.299999999999997</v>
      </c>
      <c r="D4672" s="3">
        <v>33</v>
      </c>
      <c r="E4672" s="3">
        <v>33.299999999999997</v>
      </c>
      <c r="F4672" s="3">
        <v>44</v>
      </c>
      <c r="G4672" s="3">
        <v>33.4</v>
      </c>
      <c r="J4672" s="3"/>
    </row>
    <row r="4673" spans="1:10" x14ac:dyDescent="0.3">
      <c r="A4673" s="6">
        <v>44603</v>
      </c>
      <c r="B4673" s="3">
        <v>32</v>
      </c>
      <c r="C4673" s="3">
        <v>32.1</v>
      </c>
      <c r="D4673" s="3">
        <v>31.05</v>
      </c>
      <c r="E4673" s="3">
        <v>31.75</v>
      </c>
      <c r="F4673" s="3">
        <v>66</v>
      </c>
      <c r="G4673" s="3">
        <v>31.75</v>
      </c>
      <c r="J4673" s="3"/>
    </row>
    <row r="4674" spans="1:10" x14ac:dyDescent="0.3">
      <c r="A4674" s="6">
        <v>44606</v>
      </c>
      <c r="B4674" s="3">
        <v>32.9</v>
      </c>
      <c r="C4674" s="3">
        <v>33.049999999999997</v>
      </c>
      <c r="D4674" s="3">
        <v>32.450000000000003</v>
      </c>
      <c r="E4674" s="3">
        <v>32.450000000000003</v>
      </c>
      <c r="F4674" s="3">
        <v>12</v>
      </c>
      <c r="G4674" s="3">
        <v>32.450000000000003</v>
      </c>
      <c r="J4674" s="3"/>
    </row>
    <row r="4675" spans="1:10" x14ac:dyDescent="0.3">
      <c r="A4675" s="6">
        <v>44607</v>
      </c>
      <c r="B4675" s="3">
        <v>32</v>
      </c>
      <c r="C4675" s="3">
        <v>32</v>
      </c>
      <c r="D4675" s="3">
        <v>32</v>
      </c>
      <c r="E4675" s="3">
        <v>32</v>
      </c>
      <c r="F4675" s="3">
        <v>13</v>
      </c>
      <c r="G4675" s="3">
        <v>32</v>
      </c>
      <c r="J4675" s="3"/>
    </row>
    <row r="4676" spans="1:10" x14ac:dyDescent="0.3">
      <c r="A4676" s="6">
        <v>44608</v>
      </c>
      <c r="B4676" s="3">
        <v>32.5</v>
      </c>
      <c r="C4676" s="3">
        <v>32.5</v>
      </c>
      <c r="D4676" s="3">
        <v>32</v>
      </c>
      <c r="E4676" s="3">
        <v>32</v>
      </c>
      <c r="F4676" s="3">
        <v>4</v>
      </c>
      <c r="G4676" s="3">
        <v>31.03</v>
      </c>
      <c r="J4676" s="3"/>
    </row>
    <row r="4677" spans="1:10" x14ac:dyDescent="0.3">
      <c r="A4677" s="6">
        <v>44609</v>
      </c>
      <c r="B4677" s="3">
        <v>33</v>
      </c>
      <c r="C4677" s="3">
        <v>33</v>
      </c>
      <c r="D4677" s="3">
        <v>32</v>
      </c>
      <c r="E4677" s="3">
        <v>32.1</v>
      </c>
      <c r="F4677" s="3">
        <v>17</v>
      </c>
      <c r="G4677" s="3">
        <v>32.43</v>
      </c>
      <c r="J4677" s="3"/>
    </row>
    <row r="4678" spans="1:10" x14ac:dyDescent="0.3">
      <c r="A4678" s="6">
        <v>44610</v>
      </c>
      <c r="B4678" s="3">
        <v>31.85</v>
      </c>
      <c r="C4678" s="3">
        <v>32.6</v>
      </c>
      <c r="D4678" s="3">
        <v>31.85</v>
      </c>
      <c r="E4678" s="3">
        <v>32.6</v>
      </c>
      <c r="F4678" s="3">
        <v>18</v>
      </c>
      <c r="G4678" s="3">
        <v>32.6</v>
      </c>
    </row>
    <row r="4679" spans="1:10" x14ac:dyDescent="0.3">
      <c r="A4679" s="6">
        <v>44613</v>
      </c>
      <c r="B4679" s="3">
        <v>32.5</v>
      </c>
      <c r="C4679" s="3">
        <v>32.5</v>
      </c>
      <c r="D4679" s="3">
        <v>32.5</v>
      </c>
      <c r="E4679" s="3">
        <v>32.5</v>
      </c>
      <c r="F4679" s="3">
        <v>14</v>
      </c>
      <c r="G4679" s="3">
        <v>32.5</v>
      </c>
    </row>
    <row r="4680" spans="1:10" x14ac:dyDescent="0.3">
      <c r="A4680" s="6">
        <v>44614</v>
      </c>
      <c r="B4680" s="3">
        <v>33.65</v>
      </c>
      <c r="C4680" s="3">
        <v>39</v>
      </c>
      <c r="D4680" s="3">
        <v>33.65</v>
      </c>
      <c r="E4680" s="3">
        <v>39</v>
      </c>
      <c r="F4680" s="3">
        <v>43</v>
      </c>
      <c r="G4680" s="3">
        <v>39</v>
      </c>
    </row>
    <row r="4681" spans="1:10" x14ac:dyDescent="0.3">
      <c r="A4681" s="6">
        <v>44615</v>
      </c>
      <c r="B4681" s="3">
        <v>42.5</v>
      </c>
      <c r="C4681" s="3">
        <v>45</v>
      </c>
      <c r="D4681" s="3">
        <v>42.5</v>
      </c>
      <c r="E4681" s="3">
        <v>44.5</v>
      </c>
      <c r="F4681" s="3">
        <v>15</v>
      </c>
      <c r="G4681" s="3">
        <v>44.5</v>
      </c>
    </row>
    <row r="4682" spans="1:10" x14ac:dyDescent="0.3">
      <c r="A4682" s="6">
        <v>44616</v>
      </c>
      <c r="B4682" s="3">
        <v>50</v>
      </c>
      <c r="C4682" s="3">
        <v>50</v>
      </c>
      <c r="D4682" s="3">
        <v>50</v>
      </c>
      <c r="E4682" s="3">
        <v>50</v>
      </c>
      <c r="F4682" s="3">
        <v>1</v>
      </c>
      <c r="G4682" s="3">
        <v>51</v>
      </c>
    </row>
    <row r="4683" spans="1:10" x14ac:dyDescent="0.3">
      <c r="A4683" s="6">
        <v>44617</v>
      </c>
      <c r="B4683" s="3">
        <v>46</v>
      </c>
      <c r="C4683" s="3">
        <v>47</v>
      </c>
      <c r="D4683" s="3">
        <v>46</v>
      </c>
      <c r="E4683" s="3">
        <v>47</v>
      </c>
      <c r="F4683" s="3">
        <v>15</v>
      </c>
      <c r="G4683" s="3">
        <v>48.2</v>
      </c>
    </row>
    <row r="4684" spans="1:10" x14ac:dyDescent="0.3">
      <c r="A4684" s="6">
        <v>44620</v>
      </c>
      <c r="B4684" s="3">
        <v>51.5</v>
      </c>
      <c r="C4684" s="3">
        <v>51.5</v>
      </c>
      <c r="D4684" s="3">
        <v>51.5</v>
      </c>
      <c r="E4684" s="3">
        <v>51.5</v>
      </c>
      <c r="F4684" s="3">
        <v>6</v>
      </c>
      <c r="G4684" s="3">
        <v>51.5</v>
      </c>
    </row>
    <row r="4685" spans="1:10" x14ac:dyDescent="0.3">
      <c r="A4685" s="6">
        <v>44621</v>
      </c>
      <c r="B4685" s="3">
        <v>46.88</v>
      </c>
      <c r="C4685" s="3">
        <v>46.88</v>
      </c>
      <c r="D4685" s="3">
        <v>46.88</v>
      </c>
      <c r="E4685" s="3">
        <v>46.88</v>
      </c>
      <c r="F4685" s="3">
        <v>0</v>
      </c>
      <c r="G4685" s="3">
        <v>46.88</v>
      </c>
    </row>
    <row r="4686" spans="1:10" x14ac:dyDescent="0.3">
      <c r="A4686" s="6">
        <v>44622</v>
      </c>
      <c r="B4686" s="3">
        <v>52</v>
      </c>
      <c r="C4686" s="3">
        <v>52</v>
      </c>
      <c r="D4686" s="3">
        <v>52</v>
      </c>
      <c r="E4686" s="3">
        <v>52</v>
      </c>
      <c r="F4686" s="3">
        <v>1</v>
      </c>
      <c r="G4686" s="3">
        <v>52</v>
      </c>
    </row>
    <row r="4687" spans="1:10" x14ac:dyDescent="0.3">
      <c r="A4687" s="6">
        <v>44623</v>
      </c>
      <c r="B4687" s="3">
        <v>57</v>
      </c>
      <c r="C4687" s="3">
        <v>57.75</v>
      </c>
      <c r="D4687" s="3">
        <v>57</v>
      </c>
      <c r="E4687" s="3">
        <v>57.75</v>
      </c>
      <c r="F4687" s="3">
        <v>23</v>
      </c>
      <c r="G4687" s="3">
        <v>57.75</v>
      </c>
    </row>
    <row r="4688" spans="1:10" x14ac:dyDescent="0.3">
      <c r="A4688" s="6">
        <v>44624</v>
      </c>
      <c r="B4688" s="3">
        <v>63</v>
      </c>
      <c r="C4688" s="3">
        <v>63</v>
      </c>
      <c r="D4688" s="3">
        <v>63</v>
      </c>
      <c r="E4688" s="3">
        <v>63</v>
      </c>
      <c r="F4688" s="3">
        <v>6</v>
      </c>
      <c r="G4688" s="3">
        <v>63</v>
      </c>
    </row>
    <row r="4689" spans="1:7" x14ac:dyDescent="0.3">
      <c r="A4689" s="6">
        <v>44627</v>
      </c>
      <c r="B4689" s="3">
        <v>63</v>
      </c>
      <c r="C4689" s="3">
        <v>63</v>
      </c>
      <c r="D4689" s="3">
        <v>63</v>
      </c>
      <c r="E4689" s="3">
        <v>63</v>
      </c>
      <c r="F4689" s="3">
        <v>1</v>
      </c>
      <c r="G4689" s="3">
        <v>63</v>
      </c>
    </row>
    <row r="4690" spans="1:7" x14ac:dyDescent="0.3">
      <c r="A4690" s="6">
        <v>44628</v>
      </c>
      <c r="B4690" s="3">
        <v>62.5</v>
      </c>
      <c r="C4690" s="3">
        <v>62.5</v>
      </c>
      <c r="D4690" s="3">
        <v>62.5</v>
      </c>
      <c r="E4690" s="3">
        <v>62.5</v>
      </c>
      <c r="F4690" s="3">
        <v>7</v>
      </c>
      <c r="G4690" s="3">
        <v>62.5</v>
      </c>
    </row>
    <row r="4691" spans="1:7" x14ac:dyDescent="0.3">
      <c r="A4691" s="6">
        <v>44629</v>
      </c>
      <c r="B4691" s="3">
        <v>54</v>
      </c>
      <c r="C4691" s="3">
        <v>54</v>
      </c>
      <c r="D4691" s="3">
        <v>54</v>
      </c>
      <c r="E4691" s="3">
        <v>54</v>
      </c>
      <c r="F4691" s="3">
        <v>0</v>
      </c>
      <c r="G4691" s="3">
        <v>54</v>
      </c>
    </row>
    <row r="4692" spans="1:7" x14ac:dyDescent="0.3">
      <c r="A4692" s="6">
        <v>44630</v>
      </c>
      <c r="B4692" s="3">
        <v>51.5</v>
      </c>
      <c r="C4692" s="3">
        <v>51.5</v>
      </c>
      <c r="D4692" s="3">
        <v>51.5</v>
      </c>
      <c r="E4692" s="3">
        <v>51.5</v>
      </c>
      <c r="F4692" s="3">
        <v>0</v>
      </c>
      <c r="G4692" s="3">
        <v>51.5</v>
      </c>
    </row>
    <row r="4693" spans="1:7" x14ac:dyDescent="0.3">
      <c r="A4693" s="6">
        <v>44631</v>
      </c>
      <c r="B4693" s="3">
        <v>51</v>
      </c>
      <c r="C4693" s="3">
        <v>51</v>
      </c>
      <c r="D4693" s="3">
        <v>51</v>
      </c>
      <c r="E4693" s="3">
        <v>51</v>
      </c>
      <c r="F4693" s="3">
        <v>3</v>
      </c>
      <c r="G4693" s="3">
        <v>51.6</v>
      </c>
    </row>
    <row r="4694" spans="1:7" x14ac:dyDescent="0.3">
      <c r="A4694" s="6">
        <v>44634</v>
      </c>
      <c r="B4694" s="3">
        <v>50.5</v>
      </c>
      <c r="C4694" s="3">
        <v>50.5</v>
      </c>
      <c r="D4694" s="3">
        <v>50.5</v>
      </c>
      <c r="E4694" s="3">
        <v>50.5</v>
      </c>
      <c r="F4694" s="3">
        <v>0</v>
      </c>
      <c r="G4694" s="3">
        <v>50.5</v>
      </c>
    </row>
    <row r="4695" spans="1:7" x14ac:dyDescent="0.3">
      <c r="A4695" s="6">
        <v>44635</v>
      </c>
      <c r="B4695" s="3">
        <v>49</v>
      </c>
      <c r="C4695" s="3">
        <v>49</v>
      </c>
      <c r="D4695" s="3">
        <v>49</v>
      </c>
      <c r="E4695" s="3">
        <v>49</v>
      </c>
      <c r="F4695" s="3">
        <v>0</v>
      </c>
      <c r="G4695" s="3">
        <v>49</v>
      </c>
    </row>
    <row r="4696" spans="1:7" x14ac:dyDescent="0.3">
      <c r="A4696" s="6">
        <v>44636</v>
      </c>
      <c r="B4696" s="3">
        <v>43</v>
      </c>
      <c r="C4696" s="3">
        <v>43</v>
      </c>
      <c r="D4696" s="3">
        <v>43</v>
      </c>
      <c r="E4696" s="3">
        <v>43</v>
      </c>
      <c r="F4696" s="3">
        <v>0</v>
      </c>
      <c r="G4696" s="3">
        <v>43</v>
      </c>
    </row>
    <row r="4697" spans="1:7" x14ac:dyDescent="0.3">
      <c r="A4697" s="6">
        <v>44637</v>
      </c>
      <c r="B4697" s="3">
        <v>44</v>
      </c>
      <c r="C4697" s="3">
        <v>45</v>
      </c>
      <c r="D4697" s="3">
        <v>44</v>
      </c>
      <c r="E4697" s="3">
        <v>45</v>
      </c>
      <c r="F4697" s="3">
        <v>11</v>
      </c>
      <c r="G4697" s="3">
        <v>45</v>
      </c>
    </row>
    <row r="4698" spans="1:7" x14ac:dyDescent="0.3">
      <c r="A4698" s="6">
        <v>44638</v>
      </c>
      <c r="B4698" s="3">
        <v>47</v>
      </c>
      <c r="C4698" s="3">
        <v>47</v>
      </c>
      <c r="D4698" s="3">
        <v>47</v>
      </c>
      <c r="E4698" s="3">
        <v>47</v>
      </c>
      <c r="F4698" s="3">
        <v>8</v>
      </c>
      <c r="G4698" s="3">
        <v>44.5</v>
      </c>
    </row>
    <row r="4699" spans="1:7" x14ac:dyDescent="0.3">
      <c r="A4699" s="6">
        <v>44641</v>
      </c>
      <c r="B4699" s="3">
        <v>48.5</v>
      </c>
      <c r="C4699" s="3">
        <v>48.5</v>
      </c>
      <c r="D4699" s="3">
        <v>48.5</v>
      </c>
      <c r="E4699" s="3">
        <v>48.5</v>
      </c>
      <c r="F4699" s="3">
        <v>6</v>
      </c>
      <c r="G4699" s="3">
        <v>48.25</v>
      </c>
    </row>
    <row r="4700" spans="1:7" x14ac:dyDescent="0.3">
      <c r="A4700" s="6">
        <v>44642</v>
      </c>
      <c r="B4700" s="3">
        <v>53</v>
      </c>
      <c r="C4700" s="3">
        <v>53</v>
      </c>
      <c r="D4700" s="3">
        <v>53</v>
      </c>
      <c r="E4700" s="3">
        <v>53</v>
      </c>
      <c r="F4700" s="3">
        <v>0</v>
      </c>
      <c r="G4700" s="3">
        <v>53</v>
      </c>
    </row>
    <row r="4701" spans="1:7" x14ac:dyDescent="0.3">
      <c r="A4701" s="6">
        <v>44643</v>
      </c>
      <c r="B4701" s="3">
        <v>57.75</v>
      </c>
      <c r="C4701" s="3">
        <v>57.75</v>
      </c>
      <c r="D4701" s="3">
        <v>57.75</v>
      </c>
      <c r="E4701" s="3">
        <v>57.75</v>
      </c>
      <c r="F4701" s="3">
        <v>15</v>
      </c>
      <c r="G4701" s="3">
        <v>57.75</v>
      </c>
    </row>
    <row r="4702" spans="1:7" x14ac:dyDescent="0.3">
      <c r="A4702" s="6">
        <v>44644</v>
      </c>
      <c r="B4702" s="3">
        <v>57.5</v>
      </c>
      <c r="C4702" s="3">
        <v>57.5</v>
      </c>
      <c r="D4702" s="3">
        <v>57.5</v>
      </c>
      <c r="E4702" s="3">
        <v>57.5</v>
      </c>
      <c r="F4702" s="3">
        <v>7</v>
      </c>
      <c r="G4702" s="3">
        <v>57.5</v>
      </c>
    </row>
    <row r="4703" spans="1:7" x14ac:dyDescent="0.3">
      <c r="A4703" s="6">
        <v>44645</v>
      </c>
      <c r="B4703" s="3">
        <v>58.5</v>
      </c>
      <c r="C4703" s="3">
        <v>58.5</v>
      </c>
      <c r="D4703" s="3">
        <v>58.5</v>
      </c>
      <c r="E4703" s="3">
        <v>58.5</v>
      </c>
      <c r="F4703" s="3">
        <v>0</v>
      </c>
      <c r="G4703" s="3">
        <v>58.5</v>
      </c>
    </row>
    <row r="4704" spans="1:7" x14ac:dyDescent="0.3">
      <c r="A4704" s="6">
        <v>44648</v>
      </c>
      <c r="B4704" s="3">
        <v>60.25</v>
      </c>
      <c r="C4704" s="3">
        <v>60.25</v>
      </c>
      <c r="D4704" s="3">
        <v>60.25</v>
      </c>
      <c r="E4704" s="3">
        <v>60.25</v>
      </c>
      <c r="F4704" s="3">
        <v>0</v>
      </c>
      <c r="G4704" s="3">
        <v>60.25</v>
      </c>
    </row>
    <row r="4705" spans="1:7" x14ac:dyDescent="0.3">
      <c r="A4705" s="6">
        <v>44649</v>
      </c>
      <c r="B4705" s="3">
        <v>60.5</v>
      </c>
      <c r="C4705" s="3">
        <v>60.5</v>
      </c>
      <c r="D4705" s="3">
        <v>60.5</v>
      </c>
      <c r="E4705" s="3">
        <v>60.5</v>
      </c>
      <c r="F4705" s="3">
        <v>0</v>
      </c>
      <c r="G4705" s="3">
        <v>60.5</v>
      </c>
    </row>
    <row r="4706" spans="1:7" x14ac:dyDescent="0.3">
      <c r="A4706" s="6">
        <v>44650</v>
      </c>
      <c r="B4706" s="3">
        <v>61.7</v>
      </c>
      <c r="C4706" s="3">
        <v>61.7</v>
      </c>
      <c r="D4706" s="3">
        <v>61.7</v>
      </c>
      <c r="E4706" s="3">
        <v>61.7</v>
      </c>
      <c r="F4706" s="3">
        <v>0</v>
      </c>
      <c r="G4706" s="3">
        <v>61.7</v>
      </c>
    </row>
    <row r="4707" spans="1:7" x14ac:dyDescent="0.3">
      <c r="A4707" s="6">
        <v>44651</v>
      </c>
      <c r="B4707" s="3">
        <v>55.93</v>
      </c>
      <c r="C4707" s="3">
        <v>55.93</v>
      </c>
      <c r="D4707" s="3">
        <v>55.93</v>
      </c>
      <c r="E4707" s="3">
        <v>55.93</v>
      </c>
      <c r="F4707" s="3">
        <v>0</v>
      </c>
      <c r="G4707" s="3">
        <v>55.93</v>
      </c>
    </row>
    <row r="4708" spans="1:7" x14ac:dyDescent="0.3">
      <c r="A4708" s="6">
        <v>44652</v>
      </c>
      <c r="B4708" s="3">
        <v>71.63</v>
      </c>
      <c r="C4708" s="3">
        <v>71.63</v>
      </c>
      <c r="D4708" s="3">
        <v>71.63</v>
      </c>
      <c r="E4708" s="3">
        <v>71.63</v>
      </c>
      <c r="F4708" s="3">
        <v>0</v>
      </c>
      <c r="G4708" s="3">
        <v>71.63</v>
      </c>
    </row>
    <row r="4709" spans="1:7" x14ac:dyDescent="0.3">
      <c r="A4709" s="6">
        <v>44655</v>
      </c>
      <c r="B4709" s="3">
        <v>69</v>
      </c>
      <c r="C4709" s="3">
        <v>69</v>
      </c>
      <c r="D4709" s="3">
        <v>69</v>
      </c>
      <c r="E4709" s="3">
        <v>69</v>
      </c>
      <c r="F4709" s="3">
        <v>0</v>
      </c>
      <c r="G4709" s="3">
        <v>69</v>
      </c>
    </row>
    <row r="4710" spans="1:7" x14ac:dyDescent="0.3">
      <c r="A4710" s="6">
        <v>44656</v>
      </c>
      <c r="B4710" s="3">
        <v>69.5</v>
      </c>
      <c r="C4710" s="3">
        <v>69.5</v>
      </c>
      <c r="D4710" s="3">
        <v>69</v>
      </c>
      <c r="E4710" s="3">
        <v>69</v>
      </c>
      <c r="F4710" s="3">
        <v>5</v>
      </c>
      <c r="G4710" s="3">
        <v>69</v>
      </c>
    </row>
    <row r="4711" spans="1:7" x14ac:dyDescent="0.3">
      <c r="A4711" s="6">
        <v>44657</v>
      </c>
      <c r="B4711" s="3">
        <v>69.75</v>
      </c>
      <c r="C4711" s="3">
        <v>69.75</v>
      </c>
      <c r="D4711" s="3">
        <v>69.75</v>
      </c>
      <c r="E4711" s="3">
        <v>69.75</v>
      </c>
      <c r="F4711" s="3">
        <v>0</v>
      </c>
      <c r="G4711" s="3">
        <v>69.75</v>
      </c>
    </row>
    <row r="4712" spans="1:7" x14ac:dyDescent="0.3">
      <c r="A4712" s="6">
        <v>44658</v>
      </c>
      <c r="B4712" s="3">
        <v>72.88</v>
      </c>
      <c r="C4712" s="3">
        <v>72.88</v>
      </c>
      <c r="D4712" s="3">
        <v>72.88</v>
      </c>
      <c r="E4712" s="3">
        <v>72.88</v>
      </c>
      <c r="F4712" s="3">
        <v>0</v>
      </c>
      <c r="G4712" s="3">
        <v>72.88</v>
      </c>
    </row>
    <row r="4713" spans="1:7" x14ac:dyDescent="0.3">
      <c r="A4713" s="6">
        <v>44659</v>
      </c>
      <c r="B4713" s="3">
        <v>75.25</v>
      </c>
      <c r="C4713" s="3">
        <v>75.25</v>
      </c>
      <c r="D4713" s="3">
        <v>75.25</v>
      </c>
      <c r="E4713" s="3">
        <v>75.25</v>
      </c>
      <c r="F4713" s="3">
        <v>0</v>
      </c>
      <c r="G4713" s="3">
        <v>75.25</v>
      </c>
    </row>
    <row r="4714" spans="1:7" x14ac:dyDescent="0.3">
      <c r="A4714" s="6">
        <v>44662</v>
      </c>
      <c r="B4714" s="3">
        <v>80.25</v>
      </c>
      <c r="C4714" s="3">
        <v>80.25</v>
      </c>
      <c r="D4714" s="3">
        <v>80.25</v>
      </c>
      <c r="E4714" s="3">
        <v>80.25</v>
      </c>
      <c r="F4714" s="3">
        <v>0</v>
      </c>
      <c r="G4714" s="3">
        <v>80.25</v>
      </c>
    </row>
    <row r="4715" spans="1:7" x14ac:dyDescent="0.3">
      <c r="A4715" s="6">
        <v>44663</v>
      </c>
      <c r="B4715" s="3">
        <v>83.63</v>
      </c>
      <c r="C4715" s="3">
        <v>83.63</v>
      </c>
      <c r="D4715" s="3">
        <v>83.63</v>
      </c>
      <c r="E4715" s="3">
        <v>83.63</v>
      </c>
      <c r="F4715" s="3">
        <v>0</v>
      </c>
      <c r="G4715" s="3">
        <v>83.63</v>
      </c>
    </row>
    <row r="4716" spans="1:7" x14ac:dyDescent="0.3">
      <c r="A4716" s="6">
        <v>44664</v>
      </c>
      <c r="B4716" s="3">
        <v>86.25</v>
      </c>
      <c r="C4716" s="3">
        <v>86.25</v>
      </c>
      <c r="D4716" s="3">
        <v>86.25</v>
      </c>
      <c r="E4716" s="3">
        <v>86.25</v>
      </c>
      <c r="F4716" s="3">
        <v>0</v>
      </c>
      <c r="G4716" s="3">
        <v>86.25</v>
      </c>
    </row>
    <row r="4717" spans="1:7" x14ac:dyDescent="0.3">
      <c r="A4717" s="6">
        <v>44670</v>
      </c>
      <c r="B4717" s="3">
        <v>89.25</v>
      </c>
      <c r="C4717" s="3">
        <v>89.25</v>
      </c>
      <c r="D4717" s="3">
        <v>89.25</v>
      </c>
      <c r="E4717" s="3">
        <v>89.25</v>
      </c>
      <c r="F4717" s="3">
        <v>0</v>
      </c>
      <c r="G4717" s="3">
        <v>89.25</v>
      </c>
    </row>
    <row r="4718" spans="1:7" x14ac:dyDescent="0.3">
      <c r="A4718" s="6">
        <v>44671</v>
      </c>
      <c r="B4718" s="3">
        <v>88</v>
      </c>
      <c r="C4718" s="3">
        <v>88</v>
      </c>
      <c r="D4718" s="3">
        <v>87</v>
      </c>
      <c r="E4718" s="3">
        <v>87</v>
      </c>
      <c r="F4718" s="3">
        <v>11</v>
      </c>
      <c r="G4718" s="3">
        <v>87</v>
      </c>
    </row>
    <row r="4719" spans="1:7" x14ac:dyDescent="0.3">
      <c r="A4719" s="6">
        <v>44672</v>
      </c>
      <c r="B4719" s="3">
        <v>86</v>
      </c>
      <c r="C4719" s="3">
        <v>86</v>
      </c>
      <c r="D4719" s="3">
        <v>86</v>
      </c>
      <c r="E4719" s="3">
        <v>86</v>
      </c>
      <c r="F4719" s="3">
        <v>1</v>
      </c>
      <c r="G4719" s="3">
        <v>86</v>
      </c>
    </row>
    <row r="4720" spans="1:7" x14ac:dyDescent="0.3">
      <c r="A4720" s="6">
        <v>44673</v>
      </c>
      <c r="B4720" s="3">
        <v>86.2</v>
      </c>
      <c r="C4720" s="3">
        <v>86.2</v>
      </c>
      <c r="D4720" s="3">
        <v>86.2</v>
      </c>
      <c r="E4720" s="3">
        <v>86.2</v>
      </c>
      <c r="F4720" s="3">
        <v>4</v>
      </c>
      <c r="G4720" s="3">
        <v>86.2</v>
      </c>
    </row>
    <row r="4721" spans="1:7" x14ac:dyDescent="0.3">
      <c r="A4721" s="6">
        <v>44676</v>
      </c>
      <c r="B4721" s="3">
        <v>88</v>
      </c>
      <c r="C4721" s="3">
        <v>88</v>
      </c>
      <c r="D4721" s="3">
        <v>88</v>
      </c>
      <c r="E4721" s="3">
        <v>88</v>
      </c>
      <c r="F4721" s="3">
        <v>7</v>
      </c>
      <c r="G4721" s="3">
        <v>88</v>
      </c>
    </row>
    <row r="4722" spans="1:7" x14ac:dyDescent="0.3">
      <c r="A4722" s="6">
        <v>44677</v>
      </c>
      <c r="B4722" s="3">
        <v>84.4</v>
      </c>
      <c r="C4722" s="3">
        <v>84.4</v>
      </c>
      <c r="D4722" s="3">
        <v>84.35</v>
      </c>
      <c r="E4722" s="3">
        <v>84.35</v>
      </c>
      <c r="F4722" s="3">
        <v>7</v>
      </c>
      <c r="G4722" s="3">
        <v>84.35</v>
      </c>
    </row>
    <row r="4723" spans="1:7" x14ac:dyDescent="0.3">
      <c r="A4723" s="6">
        <v>44678</v>
      </c>
      <c r="B4723" s="3">
        <v>86.5</v>
      </c>
      <c r="C4723" s="3">
        <v>86.5</v>
      </c>
      <c r="D4723" s="3">
        <v>86.5</v>
      </c>
      <c r="E4723" s="3">
        <v>86.5</v>
      </c>
      <c r="F4723" s="3">
        <v>0</v>
      </c>
      <c r="G4723" s="3">
        <v>86.5</v>
      </c>
    </row>
    <row r="4724" spans="1:7" x14ac:dyDescent="0.3">
      <c r="A4724" s="6">
        <v>44679</v>
      </c>
      <c r="B4724" s="3">
        <v>84.75</v>
      </c>
      <c r="C4724" s="3">
        <v>84.75</v>
      </c>
      <c r="D4724" s="3">
        <v>84.75</v>
      </c>
      <c r="E4724" s="3">
        <v>84.75</v>
      </c>
      <c r="F4724" s="3">
        <v>3</v>
      </c>
      <c r="G4724" s="3">
        <v>82.63</v>
      </c>
    </row>
    <row r="4725" spans="1:7" x14ac:dyDescent="0.3">
      <c r="A4725" s="6">
        <v>44680</v>
      </c>
      <c r="B4725" s="3">
        <v>81.22</v>
      </c>
      <c r="C4725" s="3">
        <v>83</v>
      </c>
      <c r="D4725" s="3">
        <v>81.22</v>
      </c>
      <c r="E4725" s="3">
        <v>83</v>
      </c>
      <c r="F4725" s="3">
        <v>33</v>
      </c>
      <c r="G4725" s="3">
        <v>83</v>
      </c>
    </row>
    <row r="4726" spans="1:7" x14ac:dyDescent="0.3">
      <c r="A4726" s="6">
        <v>44683</v>
      </c>
      <c r="B4726" s="3">
        <v>105.4</v>
      </c>
      <c r="C4726" s="3">
        <v>105.4</v>
      </c>
      <c r="D4726" s="3">
        <v>105.4</v>
      </c>
      <c r="E4726" s="3">
        <v>105.4</v>
      </c>
      <c r="F4726" s="3">
        <v>5</v>
      </c>
      <c r="G4726" s="3">
        <v>107.63</v>
      </c>
    </row>
    <row r="4727" spans="1:7" x14ac:dyDescent="0.3">
      <c r="A4727" s="6">
        <v>44684</v>
      </c>
      <c r="B4727" s="3">
        <v>109.25</v>
      </c>
      <c r="C4727" s="3">
        <v>114</v>
      </c>
      <c r="D4727" s="3">
        <v>109.25</v>
      </c>
      <c r="E4727" s="3">
        <v>114</v>
      </c>
      <c r="F4727" s="3">
        <v>32</v>
      </c>
      <c r="G4727" s="3">
        <v>110.25</v>
      </c>
    </row>
    <row r="4728" spans="1:7" x14ac:dyDescent="0.3">
      <c r="A4728" s="6">
        <v>44685</v>
      </c>
      <c r="B4728" s="3">
        <v>112</v>
      </c>
      <c r="C4728" s="3">
        <v>112</v>
      </c>
      <c r="D4728" s="3">
        <v>112</v>
      </c>
      <c r="E4728" s="3">
        <v>112</v>
      </c>
      <c r="F4728" s="3">
        <v>3</v>
      </c>
      <c r="G4728" s="3">
        <v>108.1</v>
      </c>
    </row>
    <row r="4729" spans="1:7" x14ac:dyDescent="0.3">
      <c r="A4729" s="6">
        <v>44686</v>
      </c>
      <c r="B4729" s="3">
        <v>113.75</v>
      </c>
      <c r="C4729" s="3">
        <v>113.75</v>
      </c>
      <c r="D4729" s="3">
        <v>111.68</v>
      </c>
      <c r="E4729" s="3">
        <v>111.68</v>
      </c>
      <c r="F4729" s="3">
        <v>25</v>
      </c>
      <c r="G4729" s="3">
        <v>111.68</v>
      </c>
    </row>
    <row r="4730" spans="1:7" x14ac:dyDescent="0.3">
      <c r="A4730" s="6">
        <v>44687</v>
      </c>
      <c r="B4730" s="3">
        <v>108</v>
      </c>
      <c r="C4730" s="3">
        <v>108</v>
      </c>
      <c r="D4730" s="3">
        <v>108</v>
      </c>
      <c r="E4730" s="3">
        <v>108</v>
      </c>
      <c r="F4730" s="3">
        <v>10</v>
      </c>
      <c r="G4730" s="3">
        <v>108</v>
      </c>
    </row>
    <row r="4731" spans="1:7" x14ac:dyDescent="0.3">
      <c r="A4731" s="6">
        <v>44690</v>
      </c>
      <c r="B4731" s="3">
        <v>104.5</v>
      </c>
      <c r="C4731" s="3">
        <v>104.5</v>
      </c>
      <c r="D4731" s="3">
        <v>104.5</v>
      </c>
      <c r="E4731" s="3">
        <v>104.5</v>
      </c>
      <c r="F4731" s="3">
        <v>10</v>
      </c>
      <c r="G4731" s="3">
        <v>102</v>
      </c>
    </row>
    <row r="4732" spans="1:7" x14ac:dyDescent="0.3">
      <c r="A4732" s="6">
        <v>44691</v>
      </c>
      <c r="B4732" s="3">
        <v>96</v>
      </c>
      <c r="C4732" s="3">
        <v>97</v>
      </c>
      <c r="D4732" s="3">
        <v>96</v>
      </c>
      <c r="E4732" s="3">
        <v>96.5</v>
      </c>
      <c r="F4732" s="3">
        <v>24</v>
      </c>
      <c r="G4732" s="3">
        <v>96.5</v>
      </c>
    </row>
    <row r="4733" spans="1:7" x14ac:dyDescent="0.3">
      <c r="A4733" s="6">
        <v>44692</v>
      </c>
      <c r="B4733" s="3">
        <v>98</v>
      </c>
      <c r="C4733" s="3">
        <v>98</v>
      </c>
      <c r="D4733" s="3">
        <v>98</v>
      </c>
      <c r="E4733" s="3">
        <v>98</v>
      </c>
      <c r="F4733" s="3">
        <v>0</v>
      </c>
      <c r="G4733" s="3">
        <v>98</v>
      </c>
    </row>
    <row r="4734" spans="1:7" x14ac:dyDescent="0.3">
      <c r="A4734" s="6">
        <v>44693</v>
      </c>
      <c r="B4734" s="3">
        <v>104</v>
      </c>
      <c r="C4734" s="3">
        <v>104</v>
      </c>
      <c r="D4734" s="3">
        <v>104</v>
      </c>
      <c r="E4734" s="3">
        <v>104</v>
      </c>
      <c r="F4734" s="3">
        <v>1</v>
      </c>
      <c r="G4734" s="3">
        <v>101</v>
      </c>
    </row>
    <row r="4735" spans="1:7" x14ac:dyDescent="0.3">
      <c r="A4735" s="6">
        <v>44694</v>
      </c>
      <c r="B4735" s="3">
        <v>101.25</v>
      </c>
      <c r="C4735" s="3">
        <v>101.25</v>
      </c>
      <c r="D4735" s="3">
        <v>101.25</v>
      </c>
      <c r="E4735" s="3">
        <v>101.25</v>
      </c>
      <c r="F4735" s="3">
        <v>0</v>
      </c>
      <c r="G4735" s="3">
        <v>101.25</v>
      </c>
    </row>
    <row r="4736" spans="1:7" x14ac:dyDescent="0.3">
      <c r="A4736" s="6">
        <v>44697</v>
      </c>
      <c r="B4736" s="3">
        <v>103.88</v>
      </c>
      <c r="C4736" s="3">
        <v>103.88</v>
      </c>
      <c r="D4736" s="3">
        <v>103.88</v>
      </c>
      <c r="E4736" s="3">
        <v>103.88</v>
      </c>
      <c r="F4736" s="3">
        <v>0</v>
      </c>
      <c r="G4736" s="3">
        <v>103.88</v>
      </c>
    </row>
    <row r="4737" spans="1:7" x14ac:dyDescent="0.3">
      <c r="A4737" s="6">
        <v>44699</v>
      </c>
      <c r="B4737" s="3">
        <v>104</v>
      </c>
      <c r="C4737" s="3">
        <v>104</v>
      </c>
      <c r="D4737" s="3">
        <v>104</v>
      </c>
      <c r="E4737" s="3">
        <v>104</v>
      </c>
      <c r="F4737" s="3">
        <v>3</v>
      </c>
      <c r="G4737" s="3">
        <v>104</v>
      </c>
    </row>
    <row r="4738" spans="1:7" x14ac:dyDescent="0.3">
      <c r="A4738" s="6">
        <v>44700</v>
      </c>
      <c r="B4738" s="3">
        <v>101</v>
      </c>
      <c r="C4738" s="3">
        <v>101</v>
      </c>
      <c r="D4738" s="3">
        <v>101</v>
      </c>
      <c r="E4738" s="3">
        <v>101</v>
      </c>
      <c r="F4738" s="3">
        <v>7</v>
      </c>
      <c r="G4738" s="3">
        <v>102.68</v>
      </c>
    </row>
    <row r="4739" spans="1:7" x14ac:dyDescent="0.3">
      <c r="A4739" s="6">
        <v>44701</v>
      </c>
      <c r="B4739" s="3">
        <v>102</v>
      </c>
      <c r="C4739" s="3">
        <v>102</v>
      </c>
      <c r="D4739" s="3">
        <v>102</v>
      </c>
      <c r="E4739" s="3">
        <v>102</v>
      </c>
      <c r="F4739" s="3">
        <v>4</v>
      </c>
      <c r="G4739" s="3">
        <v>102</v>
      </c>
    </row>
    <row r="4740" spans="1:7" x14ac:dyDescent="0.3">
      <c r="A4740" s="6">
        <v>44704</v>
      </c>
      <c r="B4740" s="3">
        <v>100.75</v>
      </c>
      <c r="C4740" s="3">
        <v>100.75</v>
      </c>
      <c r="D4740" s="3">
        <v>100.75</v>
      </c>
      <c r="E4740" s="3">
        <v>100.75</v>
      </c>
      <c r="F4740" s="3">
        <v>0</v>
      </c>
      <c r="G4740" s="3">
        <v>100.75</v>
      </c>
    </row>
    <row r="4741" spans="1:7" x14ac:dyDescent="0.3">
      <c r="A4741" s="6">
        <v>44705</v>
      </c>
      <c r="B4741" s="3">
        <v>101.25</v>
      </c>
      <c r="C4741" s="3">
        <v>102</v>
      </c>
      <c r="D4741" s="3">
        <v>101.25</v>
      </c>
      <c r="E4741" s="3">
        <v>102</v>
      </c>
      <c r="F4741" s="3">
        <v>21</v>
      </c>
      <c r="G4741" s="3">
        <v>107.63</v>
      </c>
    </row>
    <row r="4742" spans="1:7" x14ac:dyDescent="0.3">
      <c r="A4742" s="6">
        <v>44706</v>
      </c>
      <c r="B4742" s="3">
        <v>108.5</v>
      </c>
      <c r="C4742" s="3">
        <v>114</v>
      </c>
      <c r="D4742" s="3">
        <v>108.38</v>
      </c>
      <c r="E4742" s="3">
        <v>114</v>
      </c>
      <c r="F4742" s="3">
        <v>9</v>
      </c>
      <c r="G4742" s="3">
        <v>114</v>
      </c>
    </row>
    <row r="4743" spans="1:7" x14ac:dyDescent="0.3">
      <c r="A4743" s="6">
        <v>44708</v>
      </c>
      <c r="B4743" s="3">
        <v>114.05</v>
      </c>
      <c r="C4743" s="3">
        <v>114.05</v>
      </c>
      <c r="D4743" s="3">
        <v>114.05</v>
      </c>
      <c r="E4743" s="3">
        <v>114.05</v>
      </c>
      <c r="F4743" s="3">
        <v>0</v>
      </c>
      <c r="G4743" s="3">
        <v>114.05</v>
      </c>
    </row>
    <row r="4744" spans="1:7" x14ac:dyDescent="0.3">
      <c r="A4744" s="6">
        <v>44711</v>
      </c>
      <c r="B4744" s="3">
        <v>116.75</v>
      </c>
      <c r="C4744" s="3">
        <v>116.75</v>
      </c>
      <c r="D4744" s="3">
        <v>116.75</v>
      </c>
      <c r="E4744" s="3">
        <v>116.75</v>
      </c>
      <c r="F4744" s="3">
        <v>0</v>
      </c>
      <c r="G4744" s="3">
        <v>116.75</v>
      </c>
    </row>
    <row r="4745" spans="1:7" x14ac:dyDescent="0.3">
      <c r="A4745" s="6">
        <v>44712</v>
      </c>
      <c r="B4745" s="3">
        <v>121.75</v>
      </c>
      <c r="C4745" s="3">
        <v>122</v>
      </c>
      <c r="D4745" s="3">
        <v>121</v>
      </c>
      <c r="E4745" s="3">
        <v>121</v>
      </c>
      <c r="F4745" s="3">
        <v>69</v>
      </c>
      <c r="G4745" s="3">
        <v>122.63</v>
      </c>
    </row>
    <row r="4746" spans="1:7" x14ac:dyDescent="0.3">
      <c r="A4746" s="6">
        <v>44713</v>
      </c>
      <c r="B4746" s="3">
        <v>123.43</v>
      </c>
      <c r="C4746" s="3">
        <v>123.43</v>
      </c>
      <c r="D4746" s="3">
        <v>123.43</v>
      </c>
      <c r="E4746" s="3">
        <v>123.43</v>
      </c>
      <c r="F4746" s="3">
        <v>0</v>
      </c>
      <c r="G4746" s="3">
        <v>123.43</v>
      </c>
    </row>
    <row r="4747" spans="1:7" x14ac:dyDescent="0.3">
      <c r="A4747" s="6">
        <v>44714</v>
      </c>
      <c r="B4747" s="3">
        <v>118.63</v>
      </c>
      <c r="C4747" s="3">
        <v>118.63</v>
      </c>
      <c r="D4747" s="3">
        <v>118.63</v>
      </c>
      <c r="E4747" s="3">
        <v>118.63</v>
      </c>
      <c r="F4747" s="3">
        <v>0</v>
      </c>
      <c r="G4747" s="3">
        <v>118.63</v>
      </c>
    </row>
    <row r="4748" spans="1:7" x14ac:dyDescent="0.3">
      <c r="A4748" s="6">
        <v>44715</v>
      </c>
      <c r="B4748" s="3">
        <v>115.75</v>
      </c>
      <c r="C4748" s="3">
        <v>115.75</v>
      </c>
      <c r="D4748" s="3">
        <v>115.75</v>
      </c>
      <c r="E4748" s="3">
        <v>115.75</v>
      </c>
      <c r="F4748" s="3">
        <v>0</v>
      </c>
      <c r="G4748" s="3">
        <v>115.75</v>
      </c>
    </row>
    <row r="4749" spans="1:7" x14ac:dyDescent="0.3">
      <c r="A4749" s="6">
        <v>44719</v>
      </c>
      <c r="B4749" s="3">
        <v>108.75</v>
      </c>
      <c r="C4749" s="3">
        <v>108.75</v>
      </c>
      <c r="D4749" s="3">
        <v>108.75</v>
      </c>
      <c r="E4749" s="3">
        <v>108.75</v>
      </c>
      <c r="F4749" s="3">
        <v>10</v>
      </c>
      <c r="G4749" s="3">
        <v>112.48</v>
      </c>
    </row>
    <row r="4750" spans="1:7" x14ac:dyDescent="0.3">
      <c r="A4750" s="6">
        <v>44720</v>
      </c>
      <c r="B4750" s="3">
        <v>105</v>
      </c>
      <c r="C4750" s="3">
        <v>105</v>
      </c>
      <c r="D4750" s="3">
        <v>105</v>
      </c>
      <c r="E4750" s="3">
        <v>105</v>
      </c>
      <c r="F4750" s="3">
        <v>0</v>
      </c>
      <c r="G4750" s="3">
        <v>105</v>
      </c>
    </row>
    <row r="4751" spans="1:7" x14ac:dyDescent="0.3">
      <c r="A4751" s="6">
        <v>44721</v>
      </c>
      <c r="B4751" s="3">
        <v>104.93</v>
      </c>
      <c r="C4751" s="3">
        <v>104.93</v>
      </c>
      <c r="D4751" s="3">
        <v>104.93</v>
      </c>
      <c r="E4751" s="3">
        <v>104.93</v>
      </c>
      <c r="F4751" s="3">
        <v>0</v>
      </c>
      <c r="G4751" s="3">
        <v>104.93</v>
      </c>
    </row>
    <row r="4752" spans="1:7" x14ac:dyDescent="0.3">
      <c r="A4752" s="6">
        <v>44722</v>
      </c>
      <c r="B4752" s="3">
        <v>101.03</v>
      </c>
      <c r="C4752" s="3">
        <v>101.03</v>
      </c>
      <c r="D4752" s="3">
        <v>101.03</v>
      </c>
      <c r="E4752" s="3">
        <v>101.03</v>
      </c>
      <c r="F4752" s="3">
        <v>0</v>
      </c>
      <c r="G4752" s="3">
        <v>101.03</v>
      </c>
    </row>
    <row r="4753" spans="1:7" x14ac:dyDescent="0.3">
      <c r="A4753" s="6">
        <v>44725</v>
      </c>
      <c r="B4753" s="3">
        <v>95.5</v>
      </c>
      <c r="C4753" s="3">
        <v>95.5</v>
      </c>
      <c r="D4753" s="3">
        <v>95.5</v>
      </c>
      <c r="E4753" s="3">
        <v>95.5</v>
      </c>
      <c r="F4753" s="3">
        <v>0</v>
      </c>
      <c r="G4753" s="3">
        <v>95.5</v>
      </c>
    </row>
    <row r="4754" spans="1:7" x14ac:dyDescent="0.3">
      <c r="A4754" s="6">
        <v>44726</v>
      </c>
      <c r="B4754" s="3">
        <v>94</v>
      </c>
      <c r="C4754" s="3">
        <v>94</v>
      </c>
      <c r="D4754" s="3">
        <v>94</v>
      </c>
      <c r="E4754" s="3">
        <v>94</v>
      </c>
      <c r="F4754" s="3">
        <v>10</v>
      </c>
      <c r="G4754" s="3">
        <v>94</v>
      </c>
    </row>
    <row r="4755" spans="1:7" x14ac:dyDescent="0.3">
      <c r="A4755" s="6">
        <v>44727</v>
      </c>
      <c r="B4755" s="3">
        <v>98.25</v>
      </c>
      <c r="C4755" s="3">
        <v>98.25</v>
      </c>
      <c r="D4755" s="3">
        <v>98.25</v>
      </c>
      <c r="E4755" s="3">
        <v>98.25</v>
      </c>
      <c r="F4755" s="3">
        <v>1</v>
      </c>
      <c r="G4755" s="3">
        <v>106</v>
      </c>
    </row>
    <row r="4756" spans="1:7" x14ac:dyDescent="0.3">
      <c r="A4756" s="6">
        <v>44728</v>
      </c>
      <c r="B4756" s="3">
        <v>110</v>
      </c>
      <c r="C4756" s="3">
        <v>116</v>
      </c>
      <c r="D4756" s="3">
        <v>110</v>
      </c>
      <c r="E4756" s="3">
        <v>116</v>
      </c>
      <c r="F4756" s="3">
        <v>15</v>
      </c>
      <c r="G4756" s="3">
        <v>116</v>
      </c>
    </row>
    <row r="4757" spans="1:7" x14ac:dyDescent="0.3">
      <c r="A4757" s="6">
        <v>44729</v>
      </c>
      <c r="B4757" s="3">
        <v>116</v>
      </c>
      <c r="C4757" s="3">
        <v>120</v>
      </c>
      <c r="D4757" s="3">
        <v>116</v>
      </c>
      <c r="E4757" s="3">
        <v>117</v>
      </c>
      <c r="F4757" s="3">
        <v>75</v>
      </c>
      <c r="G4757" s="3">
        <v>117</v>
      </c>
    </row>
    <row r="4758" spans="1:7" x14ac:dyDescent="0.3">
      <c r="A4758" s="6">
        <v>44732</v>
      </c>
      <c r="B4758" s="3">
        <v>127</v>
      </c>
      <c r="C4758" s="3">
        <v>132</v>
      </c>
      <c r="D4758" s="3">
        <v>127</v>
      </c>
      <c r="E4758" s="3">
        <v>132</v>
      </c>
      <c r="F4758" s="3">
        <v>16</v>
      </c>
      <c r="G4758" s="3">
        <v>130.88</v>
      </c>
    </row>
    <row r="4759" spans="1:7" x14ac:dyDescent="0.3">
      <c r="A4759" s="6">
        <v>44733</v>
      </c>
      <c r="B4759" s="3">
        <v>135</v>
      </c>
      <c r="C4759" s="3">
        <v>135.5</v>
      </c>
      <c r="D4759" s="3">
        <v>133</v>
      </c>
      <c r="E4759" s="3">
        <v>133</v>
      </c>
      <c r="F4759" s="3">
        <v>7</v>
      </c>
      <c r="G4759" s="3">
        <v>139.5</v>
      </c>
    </row>
    <row r="4760" spans="1:7" x14ac:dyDescent="0.3">
      <c r="A4760" s="6">
        <v>44734</v>
      </c>
      <c r="B4760" s="3">
        <v>140</v>
      </c>
      <c r="C4760" s="3">
        <v>147</v>
      </c>
      <c r="D4760" s="3">
        <v>140</v>
      </c>
      <c r="E4760" s="3">
        <v>147</v>
      </c>
      <c r="F4760" s="3">
        <v>32</v>
      </c>
      <c r="G4760" s="3">
        <v>147</v>
      </c>
    </row>
    <row r="4761" spans="1:7" x14ac:dyDescent="0.3">
      <c r="A4761" s="6">
        <v>44735</v>
      </c>
      <c r="B4761" s="3">
        <v>148</v>
      </c>
      <c r="C4761" s="3">
        <v>148</v>
      </c>
      <c r="D4761" s="3">
        <v>148</v>
      </c>
      <c r="E4761" s="3">
        <v>148</v>
      </c>
      <c r="F4761" s="3">
        <v>3</v>
      </c>
      <c r="G4761" s="3">
        <v>142</v>
      </c>
    </row>
    <row r="4762" spans="1:7" x14ac:dyDescent="0.3">
      <c r="A4762" s="6">
        <v>44736</v>
      </c>
      <c r="B4762" s="3">
        <v>143</v>
      </c>
      <c r="C4762" s="3">
        <v>143</v>
      </c>
      <c r="D4762" s="3">
        <v>143</v>
      </c>
      <c r="E4762" s="3">
        <v>143</v>
      </c>
      <c r="F4762" s="3">
        <v>0</v>
      </c>
      <c r="G4762" s="3">
        <v>143</v>
      </c>
    </row>
    <row r="4763" spans="1:7" x14ac:dyDescent="0.3">
      <c r="A4763" s="6">
        <v>44739</v>
      </c>
      <c r="B4763" s="3">
        <v>137.75</v>
      </c>
      <c r="C4763" s="3">
        <v>137.75</v>
      </c>
      <c r="D4763" s="3">
        <v>134.65</v>
      </c>
      <c r="E4763" s="3">
        <v>134.65</v>
      </c>
      <c r="F4763" s="3">
        <v>6</v>
      </c>
      <c r="G4763" s="3">
        <v>134.65</v>
      </c>
    </row>
    <row r="4764" spans="1:7" x14ac:dyDescent="0.3">
      <c r="A4764" s="6">
        <v>44740</v>
      </c>
      <c r="B4764" s="3">
        <v>140</v>
      </c>
      <c r="C4764" s="3">
        <v>140</v>
      </c>
      <c r="D4764" s="3">
        <v>140</v>
      </c>
      <c r="E4764" s="3">
        <v>140</v>
      </c>
      <c r="F4764" s="3">
        <v>10</v>
      </c>
      <c r="G4764" s="3">
        <v>146.5</v>
      </c>
    </row>
    <row r="4765" spans="1:7" x14ac:dyDescent="0.3">
      <c r="A4765" s="6">
        <v>44741</v>
      </c>
      <c r="B4765" s="3">
        <v>159.25</v>
      </c>
      <c r="C4765" s="3">
        <v>159.25</v>
      </c>
      <c r="D4765" s="3">
        <v>159.25</v>
      </c>
      <c r="E4765" s="3">
        <v>159.25</v>
      </c>
      <c r="F4765" s="3">
        <v>10</v>
      </c>
      <c r="G4765" s="3">
        <v>159.25</v>
      </c>
    </row>
    <row r="4766" spans="1:7" x14ac:dyDescent="0.3">
      <c r="A4766" s="6">
        <v>44742</v>
      </c>
      <c r="B4766" s="3">
        <v>158.5</v>
      </c>
      <c r="C4766" s="3">
        <v>158.5</v>
      </c>
      <c r="D4766" s="3">
        <v>158.5</v>
      </c>
      <c r="E4766" s="3">
        <v>158.5</v>
      </c>
      <c r="F4766" s="3">
        <v>1</v>
      </c>
      <c r="G4766" s="3">
        <v>163.5</v>
      </c>
    </row>
    <row r="4767" spans="1:7" x14ac:dyDescent="0.3">
      <c r="A4767" s="6">
        <v>44743</v>
      </c>
      <c r="B4767" s="3">
        <v>195</v>
      </c>
      <c r="C4767" s="3">
        <v>195</v>
      </c>
      <c r="D4767" s="3">
        <v>190</v>
      </c>
      <c r="E4767" s="3">
        <v>190</v>
      </c>
      <c r="F4767" s="3">
        <v>15</v>
      </c>
      <c r="G4767" s="3">
        <v>190</v>
      </c>
    </row>
    <row r="4768" spans="1:7" x14ac:dyDescent="0.3">
      <c r="A4768" s="6">
        <v>44746</v>
      </c>
      <c r="B4768" s="3">
        <v>188</v>
      </c>
      <c r="C4768" s="3">
        <v>188</v>
      </c>
      <c r="D4768" s="3">
        <v>188</v>
      </c>
      <c r="E4768" s="3">
        <v>188</v>
      </c>
      <c r="F4768" s="3">
        <v>3</v>
      </c>
      <c r="G4768" s="3">
        <v>188</v>
      </c>
    </row>
    <row r="4769" spans="1:7" x14ac:dyDescent="0.3">
      <c r="A4769" s="6">
        <v>44747</v>
      </c>
      <c r="B4769" s="3">
        <v>185</v>
      </c>
      <c r="C4769" s="3">
        <v>185</v>
      </c>
      <c r="D4769" s="3">
        <v>185</v>
      </c>
      <c r="E4769" s="3">
        <v>185</v>
      </c>
      <c r="F4769" s="3">
        <v>1</v>
      </c>
      <c r="G4769" s="3">
        <v>186.63</v>
      </c>
    </row>
    <row r="4770" spans="1:7" x14ac:dyDescent="0.3">
      <c r="A4770" s="6">
        <v>44748</v>
      </c>
      <c r="B4770" s="3">
        <v>186.75</v>
      </c>
      <c r="C4770" s="3">
        <v>186.75</v>
      </c>
      <c r="D4770" s="3">
        <v>186.75</v>
      </c>
      <c r="E4770" s="3">
        <v>186.75</v>
      </c>
      <c r="F4770" s="3">
        <v>0</v>
      </c>
      <c r="G4770" s="3">
        <v>186.75</v>
      </c>
    </row>
    <row r="4771" spans="1:7" x14ac:dyDescent="0.3">
      <c r="A4771" s="6">
        <v>44749</v>
      </c>
      <c r="B4771" s="3">
        <v>193</v>
      </c>
      <c r="C4771" s="3">
        <v>193</v>
      </c>
      <c r="D4771" s="3">
        <v>193</v>
      </c>
      <c r="E4771" s="3">
        <v>193</v>
      </c>
      <c r="F4771" s="3">
        <v>0</v>
      </c>
      <c r="G4771" s="3">
        <v>193</v>
      </c>
    </row>
    <row r="4772" spans="1:7" x14ac:dyDescent="0.3">
      <c r="A4772" s="6">
        <v>44750</v>
      </c>
      <c r="B4772" s="3">
        <v>202</v>
      </c>
      <c r="C4772" s="3">
        <v>202</v>
      </c>
      <c r="D4772" s="3">
        <v>202</v>
      </c>
      <c r="E4772" s="3">
        <v>202</v>
      </c>
      <c r="F4772" s="3">
        <v>0</v>
      </c>
      <c r="G4772" s="3">
        <v>202</v>
      </c>
    </row>
    <row r="4773" spans="1:7" x14ac:dyDescent="0.3">
      <c r="A4773" s="6">
        <v>44753</v>
      </c>
      <c r="B4773" s="3">
        <v>207.5</v>
      </c>
      <c r="C4773" s="3">
        <v>207.5</v>
      </c>
      <c r="D4773" s="3">
        <v>207.5</v>
      </c>
      <c r="E4773" s="3">
        <v>207.5</v>
      </c>
      <c r="F4773" s="3">
        <v>0</v>
      </c>
      <c r="G4773" s="3">
        <v>207.5</v>
      </c>
    </row>
    <row r="4774" spans="1:7" x14ac:dyDescent="0.3">
      <c r="A4774" s="6">
        <v>44754</v>
      </c>
      <c r="B4774" s="3">
        <v>205.75</v>
      </c>
      <c r="C4774" s="3">
        <v>205.75</v>
      </c>
      <c r="D4774" s="3">
        <v>205.75</v>
      </c>
      <c r="E4774" s="3">
        <v>205.75</v>
      </c>
      <c r="F4774" s="3">
        <v>0</v>
      </c>
      <c r="G4774" s="3">
        <v>205.75</v>
      </c>
    </row>
    <row r="4775" spans="1:7" x14ac:dyDescent="0.3">
      <c r="A4775" s="6">
        <v>44755</v>
      </c>
      <c r="B4775" s="3">
        <v>227.5</v>
      </c>
      <c r="C4775" s="3">
        <v>227.5</v>
      </c>
      <c r="D4775" s="3">
        <v>227.5</v>
      </c>
      <c r="E4775" s="3">
        <v>227.5</v>
      </c>
      <c r="F4775" s="3">
        <v>0</v>
      </c>
      <c r="G4775" s="3">
        <v>227.5</v>
      </c>
    </row>
    <row r="4776" spans="1:7" x14ac:dyDescent="0.3">
      <c r="A4776" s="6">
        <v>44756</v>
      </c>
      <c r="B4776" s="3">
        <v>235</v>
      </c>
      <c r="C4776" s="3">
        <v>235</v>
      </c>
      <c r="D4776" s="3">
        <v>235</v>
      </c>
      <c r="E4776" s="3">
        <v>235</v>
      </c>
      <c r="F4776" s="3">
        <v>0</v>
      </c>
      <c r="G4776" s="3">
        <v>235</v>
      </c>
    </row>
    <row r="4777" spans="1:7" x14ac:dyDescent="0.3">
      <c r="A4777" s="6">
        <v>44757</v>
      </c>
      <c r="B4777" s="3">
        <v>245</v>
      </c>
      <c r="C4777" s="3">
        <v>245</v>
      </c>
      <c r="D4777" s="3">
        <v>245</v>
      </c>
      <c r="E4777" s="3">
        <v>245</v>
      </c>
      <c r="F4777" s="3">
        <v>0</v>
      </c>
      <c r="G4777" s="3">
        <v>245</v>
      </c>
    </row>
    <row r="4778" spans="1:7" x14ac:dyDescent="0.3">
      <c r="A4778" s="6">
        <v>44760</v>
      </c>
      <c r="B4778" s="3">
        <v>253</v>
      </c>
      <c r="C4778" s="3">
        <v>253</v>
      </c>
      <c r="D4778" s="3">
        <v>253</v>
      </c>
      <c r="E4778" s="3">
        <v>253</v>
      </c>
      <c r="F4778" s="3">
        <v>0</v>
      </c>
      <c r="G4778" s="3">
        <v>253</v>
      </c>
    </row>
    <row r="4779" spans="1:7" x14ac:dyDescent="0.3">
      <c r="A4779" s="6">
        <v>44761</v>
      </c>
      <c r="B4779" s="3">
        <v>266</v>
      </c>
      <c r="C4779" s="3">
        <v>266</v>
      </c>
      <c r="D4779" s="3">
        <v>266</v>
      </c>
      <c r="E4779" s="3">
        <v>266</v>
      </c>
      <c r="F4779" s="3">
        <v>0</v>
      </c>
      <c r="G4779" s="3">
        <v>266</v>
      </c>
    </row>
    <row r="4780" spans="1:7" x14ac:dyDescent="0.3">
      <c r="A4780" s="6">
        <v>44762</v>
      </c>
      <c r="B4780" s="3">
        <v>251</v>
      </c>
      <c r="C4780" s="3">
        <v>251</v>
      </c>
      <c r="D4780" s="3">
        <v>251</v>
      </c>
      <c r="E4780" s="3">
        <v>251</v>
      </c>
      <c r="F4780" s="3">
        <v>0</v>
      </c>
      <c r="G4780" s="3">
        <v>251</v>
      </c>
    </row>
    <row r="4781" spans="1:7" x14ac:dyDescent="0.3">
      <c r="A4781" s="6">
        <v>44763</v>
      </c>
      <c r="B4781" s="3">
        <v>223.5</v>
      </c>
      <c r="C4781" s="3">
        <v>223.5</v>
      </c>
      <c r="D4781" s="3">
        <v>223.5</v>
      </c>
      <c r="E4781" s="3">
        <v>223.5</v>
      </c>
      <c r="F4781" s="3">
        <v>0</v>
      </c>
      <c r="G4781" s="3">
        <v>223.5</v>
      </c>
    </row>
    <row r="4782" spans="1:7" x14ac:dyDescent="0.3">
      <c r="A4782" s="6">
        <v>44764</v>
      </c>
      <c r="B4782" s="3">
        <v>228.25</v>
      </c>
      <c r="C4782" s="3">
        <v>228.25</v>
      </c>
      <c r="D4782" s="3">
        <v>224</v>
      </c>
      <c r="E4782" s="3">
        <v>224</v>
      </c>
      <c r="F4782" s="3">
        <v>3</v>
      </c>
      <c r="G4782" s="3">
        <v>222.5</v>
      </c>
    </row>
    <row r="4783" spans="1:7" x14ac:dyDescent="0.3">
      <c r="A4783" s="6">
        <v>44767</v>
      </c>
      <c r="B4783" s="3">
        <v>232.5</v>
      </c>
      <c r="C4783" s="3">
        <v>232.5</v>
      </c>
      <c r="D4783" s="3">
        <v>232.5</v>
      </c>
      <c r="E4783" s="3">
        <v>232.5</v>
      </c>
      <c r="F4783" s="3">
        <v>0</v>
      </c>
      <c r="G4783" s="3">
        <v>232.5</v>
      </c>
    </row>
    <row r="4784" spans="1:7" x14ac:dyDescent="0.3">
      <c r="A4784" s="6">
        <v>44768</v>
      </c>
      <c r="B4784" s="3">
        <v>256.75</v>
      </c>
      <c r="C4784" s="3">
        <v>256.75</v>
      </c>
      <c r="D4784" s="3">
        <v>256.75</v>
      </c>
      <c r="E4784" s="3">
        <v>256.75</v>
      </c>
      <c r="F4784" s="3">
        <v>0</v>
      </c>
      <c r="G4784" s="3">
        <v>256.75</v>
      </c>
    </row>
    <row r="4785" spans="1:7" x14ac:dyDescent="0.3">
      <c r="A4785" s="6">
        <v>44769</v>
      </c>
      <c r="B4785" s="3">
        <v>260</v>
      </c>
      <c r="C4785" s="3">
        <v>260</v>
      </c>
      <c r="D4785" s="3">
        <v>260</v>
      </c>
      <c r="E4785" s="3">
        <v>260</v>
      </c>
      <c r="F4785" s="3">
        <v>0</v>
      </c>
      <c r="G4785" s="3">
        <v>260</v>
      </c>
    </row>
    <row r="4786" spans="1:7" x14ac:dyDescent="0.3">
      <c r="A4786" s="6">
        <v>44770</v>
      </c>
      <c r="B4786" s="3">
        <v>269.5</v>
      </c>
      <c r="C4786" s="3">
        <v>269.5</v>
      </c>
      <c r="D4786" s="3">
        <v>269.5</v>
      </c>
      <c r="E4786" s="3">
        <v>269.5</v>
      </c>
      <c r="F4786" s="3">
        <v>0</v>
      </c>
      <c r="G4786" s="3">
        <v>269.5</v>
      </c>
    </row>
    <row r="4787" spans="1:7" x14ac:dyDescent="0.3">
      <c r="A4787" s="6">
        <v>44771</v>
      </c>
      <c r="B4787" s="3">
        <v>285</v>
      </c>
      <c r="C4787" s="3">
        <v>285</v>
      </c>
      <c r="D4787" s="3">
        <v>285</v>
      </c>
      <c r="E4787" s="3">
        <v>285</v>
      </c>
      <c r="F4787" s="3">
        <v>0</v>
      </c>
      <c r="G4787" s="3">
        <v>285</v>
      </c>
    </row>
    <row r="4788" spans="1:7" x14ac:dyDescent="0.3">
      <c r="A4788" s="6">
        <v>44774</v>
      </c>
      <c r="B4788" s="3">
        <v>334.5</v>
      </c>
      <c r="C4788" s="3">
        <v>334.5</v>
      </c>
      <c r="D4788" s="3">
        <v>334.5</v>
      </c>
      <c r="E4788" s="3">
        <v>334.5</v>
      </c>
      <c r="F4788" s="3">
        <v>0</v>
      </c>
      <c r="G4788" s="3">
        <v>334.5</v>
      </c>
    </row>
    <row r="4789" spans="1:7" x14ac:dyDescent="0.3">
      <c r="A4789" s="6">
        <v>44775</v>
      </c>
      <c r="B4789" s="3">
        <v>335</v>
      </c>
      <c r="C4789" s="3">
        <v>335</v>
      </c>
      <c r="D4789" s="3">
        <v>335</v>
      </c>
      <c r="E4789" s="3">
        <v>335</v>
      </c>
      <c r="F4789" s="3">
        <v>0</v>
      </c>
      <c r="G4789" s="3">
        <v>335</v>
      </c>
    </row>
    <row r="4790" spans="1:7" x14ac:dyDescent="0.3">
      <c r="A4790" s="6">
        <v>44776</v>
      </c>
      <c r="B4790" s="3">
        <v>323</v>
      </c>
      <c r="C4790" s="3">
        <v>323</v>
      </c>
      <c r="D4790" s="3">
        <v>323</v>
      </c>
      <c r="E4790" s="3">
        <v>323</v>
      </c>
      <c r="F4790" s="3">
        <v>0</v>
      </c>
      <c r="G4790" s="3">
        <v>323</v>
      </c>
    </row>
    <row r="4791" spans="1:7" x14ac:dyDescent="0.3">
      <c r="A4791" s="6">
        <v>44777</v>
      </c>
      <c r="B4791" s="3">
        <v>324.25</v>
      </c>
      <c r="C4791" s="3">
        <v>324.25</v>
      </c>
      <c r="D4791" s="3">
        <v>324.25</v>
      </c>
      <c r="E4791" s="3">
        <v>324.25</v>
      </c>
      <c r="F4791" s="3">
        <v>0</v>
      </c>
      <c r="G4791" s="3">
        <v>324.25</v>
      </c>
    </row>
    <row r="4792" spans="1:7" x14ac:dyDescent="0.3">
      <c r="A4792" s="6">
        <v>44778</v>
      </c>
      <c r="B4792" s="3">
        <v>337.63</v>
      </c>
      <c r="C4792" s="3">
        <v>337.63</v>
      </c>
      <c r="D4792" s="3">
        <v>337.63</v>
      </c>
      <c r="E4792" s="3">
        <v>337.63</v>
      </c>
      <c r="F4792" s="3">
        <v>0</v>
      </c>
      <c r="G4792" s="3">
        <v>337.63</v>
      </c>
    </row>
    <row r="4793" spans="1:7" x14ac:dyDescent="0.3">
      <c r="A4793" s="6">
        <v>44781</v>
      </c>
      <c r="B4793" s="3">
        <v>335</v>
      </c>
      <c r="C4793" s="3">
        <v>335</v>
      </c>
      <c r="D4793" s="3">
        <v>330</v>
      </c>
      <c r="E4793" s="3">
        <v>330</v>
      </c>
      <c r="F4793" s="3">
        <v>4</v>
      </c>
      <c r="G4793" s="3">
        <v>330</v>
      </c>
    </row>
    <row r="4794" spans="1:7" x14ac:dyDescent="0.3">
      <c r="A4794" s="6">
        <v>44782</v>
      </c>
      <c r="B4794" s="3">
        <v>303</v>
      </c>
      <c r="C4794" s="3">
        <v>303</v>
      </c>
      <c r="D4794" s="3">
        <v>294.75</v>
      </c>
      <c r="E4794" s="3">
        <v>295</v>
      </c>
      <c r="F4794" s="3">
        <v>15</v>
      </c>
      <c r="G4794" s="3">
        <v>295</v>
      </c>
    </row>
    <row r="4795" spans="1:7" x14ac:dyDescent="0.3">
      <c r="A4795" s="6">
        <v>44783</v>
      </c>
      <c r="B4795" s="3">
        <v>300</v>
      </c>
      <c r="C4795" s="3">
        <v>300</v>
      </c>
      <c r="D4795" s="3">
        <v>300</v>
      </c>
      <c r="E4795" s="3">
        <v>300</v>
      </c>
      <c r="F4795" s="3">
        <v>1</v>
      </c>
      <c r="G4795" s="3">
        <v>307.75</v>
      </c>
    </row>
    <row r="4796" spans="1:7" x14ac:dyDescent="0.3">
      <c r="A4796" s="6">
        <v>44784</v>
      </c>
      <c r="B4796" s="3">
        <v>310</v>
      </c>
      <c r="C4796" s="3">
        <v>325</v>
      </c>
      <c r="D4796" s="3">
        <v>310</v>
      </c>
      <c r="E4796" s="3">
        <v>325</v>
      </c>
      <c r="F4796" s="3">
        <v>17</v>
      </c>
      <c r="G4796" s="3">
        <v>325</v>
      </c>
    </row>
    <row r="4797" spans="1:7" x14ac:dyDescent="0.3">
      <c r="A4797" s="6">
        <v>44785</v>
      </c>
      <c r="B4797" s="3">
        <v>328</v>
      </c>
      <c r="C4797" s="3">
        <v>328</v>
      </c>
      <c r="D4797" s="3">
        <v>328</v>
      </c>
      <c r="E4797" s="3">
        <v>328</v>
      </c>
      <c r="F4797" s="3">
        <v>1</v>
      </c>
      <c r="G4797" s="3">
        <v>321.48</v>
      </c>
    </row>
    <row r="4798" spans="1:7" x14ac:dyDescent="0.3">
      <c r="A4798" s="6">
        <v>44788</v>
      </c>
      <c r="B4798" s="3">
        <v>334</v>
      </c>
      <c r="C4798" s="3">
        <v>334</v>
      </c>
      <c r="D4798" s="3">
        <v>334</v>
      </c>
      <c r="E4798" s="3">
        <v>334</v>
      </c>
      <c r="F4798" s="3">
        <v>1</v>
      </c>
      <c r="G4798" s="3">
        <v>334</v>
      </c>
    </row>
    <row r="4799" spans="1:7" x14ac:dyDescent="0.3">
      <c r="A4799" s="6">
        <v>44789</v>
      </c>
      <c r="B4799" s="3">
        <v>350</v>
      </c>
      <c r="C4799" s="3">
        <v>350</v>
      </c>
      <c r="D4799" s="3">
        <v>343</v>
      </c>
      <c r="E4799" s="3">
        <v>343</v>
      </c>
      <c r="F4799" s="3">
        <v>11</v>
      </c>
      <c r="G4799" s="3">
        <v>343</v>
      </c>
    </row>
    <row r="4800" spans="1:7" x14ac:dyDescent="0.3">
      <c r="A4800" s="6">
        <v>44790</v>
      </c>
      <c r="B4800" s="3">
        <v>326.5</v>
      </c>
      <c r="C4800" s="3">
        <v>326.75</v>
      </c>
      <c r="D4800" s="3">
        <v>326.5</v>
      </c>
      <c r="E4800" s="3">
        <v>326.75</v>
      </c>
      <c r="F4800" s="3">
        <v>2</v>
      </c>
      <c r="G4800" s="3">
        <v>326.5</v>
      </c>
    </row>
    <row r="4801" spans="1:7" x14ac:dyDescent="0.3">
      <c r="A4801" s="6">
        <v>44791</v>
      </c>
      <c r="B4801" s="3">
        <v>335</v>
      </c>
      <c r="C4801" s="3">
        <v>335</v>
      </c>
      <c r="D4801" s="3">
        <v>335</v>
      </c>
      <c r="E4801" s="3">
        <v>335</v>
      </c>
      <c r="F4801" s="3">
        <v>3</v>
      </c>
      <c r="G4801" s="3">
        <v>350</v>
      </c>
    </row>
    <row r="4802" spans="1:7" x14ac:dyDescent="0.3">
      <c r="A4802" s="6">
        <v>44792</v>
      </c>
      <c r="B4802" s="3">
        <v>357.5</v>
      </c>
      <c r="C4802" s="3">
        <v>357.5</v>
      </c>
      <c r="D4802" s="3">
        <v>356</v>
      </c>
      <c r="E4802" s="3">
        <v>356</v>
      </c>
      <c r="F4802" s="3">
        <v>4</v>
      </c>
      <c r="G4802" s="3">
        <v>352</v>
      </c>
    </row>
    <row r="4803" spans="1:7" x14ac:dyDescent="0.3">
      <c r="A4803" s="6">
        <v>44795</v>
      </c>
      <c r="B4803" s="3">
        <v>387.5</v>
      </c>
      <c r="C4803" s="3">
        <v>387.5</v>
      </c>
      <c r="D4803" s="3">
        <v>387.5</v>
      </c>
      <c r="E4803" s="3">
        <v>387.5</v>
      </c>
      <c r="F4803" s="3">
        <v>0</v>
      </c>
      <c r="G4803" s="3">
        <v>387.5</v>
      </c>
    </row>
    <row r="4804" spans="1:7" x14ac:dyDescent="0.3">
      <c r="A4804" s="6">
        <v>44796</v>
      </c>
      <c r="B4804" s="3">
        <v>398</v>
      </c>
      <c r="C4804" s="3">
        <v>398</v>
      </c>
      <c r="D4804" s="3">
        <v>398</v>
      </c>
      <c r="E4804" s="3">
        <v>398</v>
      </c>
      <c r="F4804" s="3">
        <v>0</v>
      </c>
      <c r="G4804" s="3">
        <v>398</v>
      </c>
    </row>
    <row r="4805" spans="1:7" x14ac:dyDescent="0.3">
      <c r="A4805" s="6">
        <v>44797</v>
      </c>
      <c r="B4805" s="3">
        <v>415</v>
      </c>
      <c r="C4805" s="3">
        <v>415</v>
      </c>
      <c r="D4805" s="3">
        <v>415</v>
      </c>
      <c r="E4805" s="3">
        <v>415</v>
      </c>
      <c r="F4805" s="3">
        <v>0</v>
      </c>
      <c r="G4805" s="3">
        <v>415</v>
      </c>
    </row>
    <row r="4806" spans="1:7" x14ac:dyDescent="0.3">
      <c r="A4806" s="6">
        <v>44798</v>
      </c>
      <c r="B4806" s="3">
        <v>463</v>
      </c>
      <c r="C4806" s="3">
        <v>480</v>
      </c>
      <c r="D4806" s="3">
        <v>463</v>
      </c>
      <c r="E4806" s="3">
        <v>480</v>
      </c>
      <c r="F4806" s="3">
        <v>12</v>
      </c>
      <c r="G4806" s="3">
        <v>480</v>
      </c>
    </row>
    <row r="4807" spans="1:7" x14ac:dyDescent="0.3">
      <c r="A4807" s="6">
        <v>44799</v>
      </c>
      <c r="B4807" s="3">
        <v>530</v>
      </c>
      <c r="C4807" s="3">
        <v>530</v>
      </c>
      <c r="D4807" s="3">
        <v>530</v>
      </c>
      <c r="E4807" s="3">
        <v>530</v>
      </c>
      <c r="F4807" s="3">
        <v>6</v>
      </c>
      <c r="G4807" s="3">
        <v>530</v>
      </c>
    </row>
    <row r="4808" spans="1:7" x14ac:dyDescent="0.3">
      <c r="A4808" s="6">
        <v>44802</v>
      </c>
      <c r="B4808" s="3">
        <v>452</v>
      </c>
      <c r="C4808" s="3">
        <v>452</v>
      </c>
      <c r="D4808" s="3">
        <v>450</v>
      </c>
      <c r="E4808" s="3">
        <v>450</v>
      </c>
      <c r="F4808" s="3">
        <v>10</v>
      </c>
      <c r="G4808" s="3">
        <v>450</v>
      </c>
    </row>
    <row r="4809" spans="1:7" x14ac:dyDescent="0.3">
      <c r="A4809" s="6">
        <v>44803</v>
      </c>
      <c r="B4809" s="3">
        <v>385</v>
      </c>
      <c r="C4809" s="3">
        <v>410</v>
      </c>
      <c r="D4809" s="3">
        <v>385</v>
      </c>
      <c r="E4809" s="3">
        <v>405</v>
      </c>
      <c r="F4809" s="3">
        <v>26</v>
      </c>
      <c r="G4809" s="3">
        <v>405</v>
      </c>
    </row>
    <row r="4810" spans="1:7" x14ac:dyDescent="0.3">
      <c r="A4810" s="6">
        <v>44804</v>
      </c>
      <c r="B4810" s="3">
        <v>405</v>
      </c>
      <c r="C4810" s="3">
        <v>405</v>
      </c>
      <c r="D4810" s="3">
        <v>403</v>
      </c>
      <c r="E4810" s="3">
        <v>403</v>
      </c>
      <c r="F4810" s="3">
        <v>8</v>
      </c>
      <c r="G4810" s="3">
        <v>403</v>
      </c>
    </row>
    <row r="4811" spans="1:7" x14ac:dyDescent="0.3">
      <c r="A4811" s="6">
        <v>44805</v>
      </c>
      <c r="B4811" s="3">
        <v>437.5</v>
      </c>
      <c r="C4811" s="3">
        <v>437.5</v>
      </c>
      <c r="D4811" s="3">
        <v>437.5</v>
      </c>
      <c r="E4811" s="3">
        <v>437.5</v>
      </c>
      <c r="F4811" s="3">
        <v>0</v>
      </c>
      <c r="G4811" s="3">
        <v>437.5</v>
      </c>
    </row>
    <row r="4812" spans="1:7" x14ac:dyDescent="0.3">
      <c r="A4812" s="6">
        <v>44806</v>
      </c>
      <c r="B4812" s="3">
        <v>426</v>
      </c>
      <c r="C4812" s="3">
        <v>426</v>
      </c>
      <c r="D4812" s="3">
        <v>426</v>
      </c>
      <c r="E4812" s="3">
        <v>426</v>
      </c>
      <c r="F4812" s="3">
        <v>0</v>
      </c>
      <c r="G4812" s="3">
        <v>426</v>
      </c>
    </row>
    <row r="4813" spans="1:7" x14ac:dyDescent="0.3">
      <c r="A4813" s="6">
        <v>44809</v>
      </c>
      <c r="B4813" s="3">
        <v>441.25</v>
      </c>
      <c r="C4813" s="3">
        <v>441.25</v>
      </c>
      <c r="D4813" s="3">
        <v>441.25</v>
      </c>
      <c r="E4813" s="3">
        <v>441.25</v>
      </c>
      <c r="F4813" s="3">
        <v>0</v>
      </c>
      <c r="G4813" s="3">
        <v>441.25</v>
      </c>
    </row>
    <row r="4814" spans="1:7" x14ac:dyDescent="0.3">
      <c r="A4814" s="6">
        <v>44810</v>
      </c>
      <c r="B4814" s="3">
        <v>405.2</v>
      </c>
      <c r="C4814" s="3">
        <v>405.2</v>
      </c>
      <c r="D4814" s="3">
        <v>405.2</v>
      </c>
      <c r="E4814" s="3">
        <v>405.2</v>
      </c>
      <c r="F4814" s="3">
        <v>0</v>
      </c>
      <c r="G4814" s="3">
        <v>405.2</v>
      </c>
    </row>
    <row r="4815" spans="1:7" x14ac:dyDescent="0.3">
      <c r="A4815" s="6">
        <v>44811</v>
      </c>
      <c r="B4815" s="3">
        <v>407.7</v>
      </c>
      <c r="C4815" s="3">
        <v>407.7</v>
      </c>
      <c r="D4815" s="3">
        <v>407.7</v>
      </c>
      <c r="E4815" s="3">
        <v>407.7</v>
      </c>
      <c r="F4815" s="3">
        <v>0</v>
      </c>
      <c r="G4815" s="3">
        <v>407.7</v>
      </c>
    </row>
    <row r="4816" spans="1:7" x14ac:dyDescent="0.3">
      <c r="A4816" s="6">
        <v>44812</v>
      </c>
      <c r="B4816" s="3">
        <v>400</v>
      </c>
      <c r="C4816" s="3">
        <v>400</v>
      </c>
      <c r="D4816" s="3">
        <v>400</v>
      </c>
      <c r="E4816" s="3">
        <v>400</v>
      </c>
      <c r="F4816" s="3">
        <v>2</v>
      </c>
      <c r="G4816" s="3">
        <v>397.75</v>
      </c>
    </row>
    <row r="4817" spans="1:7" x14ac:dyDescent="0.3">
      <c r="A4817" s="6">
        <v>44813</v>
      </c>
      <c r="B4817" s="3">
        <v>400</v>
      </c>
      <c r="C4817" s="3">
        <v>400</v>
      </c>
      <c r="D4817" s="3">
        <v>400</v>
      </c>
      <c r="E4817" s="3">
        <v>400</v>
      </c>
      <c r="F4817" s="3">
        <v>0</v>
      </c>
      <c r="G4817" s="3">
        <v>400</v>
      </c>
    </row>
    <row r="4818" spans="1:7" x14ac:dyDescent="0.3">
      <c r="A4818" s="6">
        <v>44816</v>
      </c>
      <c r="B4818" s="3">
        <v>382</v>
      </c>
      <c r="C4818" s="3">
        <v>382</v>
      </c>
      <c r="D4818" s="3">
        <v>382</v>
      </c>
      <c r="E4818" s="3">
        <v>382</v>
      </c>
      <c r="F4818" s="3">
        <v>0</v>
      </c>
      <c r="G4818" s="3">
        <v>382</v>
      </c>
    </row>
    <row r="4819" spans="1:7" x14ac:dyDescent="0.3">
      <c r="A4819" s="6">
        <v>44817</v>
      </c>
      <c r="B4819" s="3">
        <v>422.5</v>
      </c>
      <c r="C4819" s="3">
        <v>422.5</v>
      </c>
      <c r="D4819" s="3">
        <v>422.5</v>
      </c>
      <c r="E4819" s="3">
        <v>422.5</v>
      </c>
      <c r="F4819" s="3">
        <v>0</v>
      </c>
      <c r="G4819" s="3">
        <v>422.5</v>
      </c>
    </row>
    <row r="4820" spans="1:7" x14ac:dyDescent="0.3">
      <c r="A4820" s="6">
        <v>44818</v>
      </c>
      <c r="B4820" s="3">
        <v>435</v>
      </c>
      <c r="C4820" s="3">
        <v>435</v>
      </c>
      <c r="D4820" s="3">
        <v>435</v>
      </c>
      <c r="E4820" s="3">
        <v>435</v>
      </c>
      <c r="F4820" s="3">
        <v>9</v>
      </c>
      <c r="G4820" s="3">
        <v>435</v>
      </c>
    </row>
    <row r="4821" spans="1:7" x14ac:dyDescent="0.3">
      <c r="A4821" s="6">
        <v>44819</v>
      </c>
      <c r="B4821" s="3">
        <v>444</v>
      </c>
      <c r="C4821" s="3">
        <v>444</v>
      </c>
      <c r="D4821" s="3">
        <v>444</v>
      </c>
      <c r="E4821" s="3">
        <v>444</v>
      </c>
      <c r="F4821" s="3">
        <v>0</v>
      </c>
      <c r="G4821" s="3">
        <v>444</v>
      </c>
    </row>
    <row r="4822" spans="1:7" x14ac:dyDescent="0.3">
      <c r="A4822" s="6">
        <v>44820</v>
      </c>
      <c r="B4822" s="3">
        <v>421.5</v>
      </c>
      <c r="C4822" s="3">
        <v>421.5</v>
      </c>
      <c r="D4822" s="3">
        <v>421.5</v>
      </c>
      <c r="E4822" s="3">
        <v>421.5</v>
      </c>
      <c r="F4822" s="3">
        <v>0</v>
      </c>
      <c r="G4822" s="3">
        <v>421.5</v>
      </c>
    </row>
    <row r="4823" spans="1:7" x14ac:dyDescent="0.3">
      <c r="A4823" s="6">
        <v>44823</v>
      </c>
      <c r="B4823" s="3">
        <v>430</v>
      </c>
      <c r="C4823" s="3">
        <v>430</v>
      </c>
      <c r="D4823" s="3">
        <v>430</v>
      </c>
      <c r="E4823" s="3">
        <v>430</v>
      </c>
      <c r="F4823" s="3">
        <v>0</v>
      </c>
      <c r="G4823" s="3">
        <v>430</v>
      </c>
    </row>
    <row r="4824" spans="1:7" x14ac:dyDescent="0.3">
      <c r="A4824" s="6">
        <v>44824</v>
      </c>
      <c r="B4824" s="3">
        <v>440.38</v>
      </c>
      <c r="C4824" s="3">
        <v>440.38</v>
      </c>
      <c r="D4824" s="3">
        <v>440.38</v>
      </c>
      <c r="E4824" s="3">
        <v>440.38</v>
      </c>
      <c r="F4824" s="3">
        <v>0</v>
      </c>
      <c r="G4824" s="3">
        <v>440.38</v>
      </c>
    </row>
    <row r="4825" spans="1:7" x14ac:dyDescent="0.3">
      <c r="A4825" s="6">
        <v>44825</v>
      </c>
      <c r="B4825" s="3">
        <v>445</v>
      </c>
      <c r="C4825" s="3">
        <v>445</v>
      </c>
      <c r="D4825" s="3">
        <v>445</v>
      </c>
      <c r="E4825" s="3">
        <v>445</v>
      </c>
      <c r="F4825" s="3">
        <v>12</v>
      </c>
      <c r="G4825" s="3">
        <v>445</v>
      </c>
    </row>
    <row r="4826" spans="1:7" x14ac:dyDescent="0.3">
      <c r="A4826" s="6">
        <v>44826</v>
      </c>
      <c r="B4826" s="3">
        <v>460</v>
      </c>
      <c r="C4826" s="3">
        <v>460</v>
      </c>
      <c r="D4826" s="3">
        <v>460</v>
      </c>
      <c r="E4826" s="3">
        <v>460</v>
      </c>
      <c r="F4826" s="3">
        <v>0</v>
      </c>
      <c r="G4826" s="3">
        <v>460</v>
      </c>
    </row>
    <row r="4827" spans="1:7" x14ac:dyDescent="0.3">
      <c r="A4827" s="6">
        <v>44827</v>
      </c>
      <c r="B4827" s="3">
        <v>445</v>
      </c>
      <c r="C4827" s="3">
        <v>445</v>
      </c>
      <c r="D4827" s="3">
        <v>445</v>
      </c>
      <c r="E4827" s="3">
        <v>445</v>
      </c>
      <c r="F4827" s="3">
        <v>7</v>
      </c>
      <c r="G4827" s="3">
        <v>445</v>
      </c>
    </row>
    <row r="4828" spans="1:7" x14ac:dyDescent="0.3">
      <c r="A4828" s="6">
        <v>44830</v>
      </c>
      <c r="B4828" s="3">
        <v>445</v>
      </c>
      <c r="C4828" s="3">
        <v>445</v>
      </c>
      <c r="D4828" s="3">
        <v>445</v>
      </c>
      <c r="E4828" s="3">
        <v>445</v>
      </c>
      <c r="F4828" s="3">
        <v>0</v>
      </c>
      <c r="G4828" s="3">
        <v>445</v>
      </c>
    </row>
    <row r="4829" spans="1:7" x14ac:dyDescent="0.3">
      <c r="A4829" s="6">
        <v>44831</v>
      </c>
      <c r="B4829" s="3">
        <v>450</v>
      </c>
      <c r="C4829" s="3">
        <v>460</v>
      </c>
      <c r="D4829" s="3">
        <v>450</v>
      </c>
      <c r="E4829" s="3">
        <v>460</v>
      </c>
      <c r="F4829" s="3">
        <v>6</v>
      </c>
      <c r="G4829" s="3">
        <v>460</v>
      </c>
    </row>
    <row r="4830" spans="1:7" x14ac:dyDescent="0.3">
      <c r="A4830" s="6">
        <v>44832</v>
      </c>
      <c r="B4830" s="3">
        <v>480</v>
      </c>
      <c r="C4830" s="3">
        <v>480</v>
      </c>
      <c r="D4830" s="3">
        <v>480</v>
      </c>
      <c r="E4830" s="3">
        <v>480</v>
      </c>
      <c r="F4830" s="3">
        <v>21</v>
      </c>
      <c r="G4830" s="3">
        <v>480</v>
      </c>
    </row>
    <row r="4831" spans="1:7" x14ac:dyDescent="0.3">
      <c r="A4831" s="6">
        <v>44833</v>
      </c>
      <c r="B4831" s="3">
        <v>470</v>
      </c>
      <c r="C4831" s="3">
        <v>470</v>
      </c>
      <c r="D4831" s="3">
        <v>470</v>
      </c>
      <c r="E4831" s="3">
        <v>470</v>
      </c>
      <c r="F4831" s="3">
        <v>0</v>
      </c>
      <c r="G4831" s="3">
        <v>470</v>
      </c>
    </row>
    <row r="4832" spans="1:7" x14ac:dyDescent="0.3">
      <c r="A4832" s="6">
        <v>44834</v>
      </c>
      <c r="B4832" s="3">
        <v>455</v>
      </c>
      <c r="C4832" s="3">
        <v>455</v>
      </c>
      <c r="D4832" s="3">
        <v>450</v>
      </c>
      <c r="E4832" s="3">
        <v>450</v>
      </c>
      <c r="F4832" s="3">
        <v>23</v>
      </c>
      <c r="G4832" s="3">
        <v>452</v>
      </c>
    </row>
    <row r="4833" spans="1:7" x14ac:dyDescent="0.3">
      <c r="A4833" s="6">
        <v>44837</v>
      </c>
      <c r="B4833" s="3">
        <v>400</v>
      </c>
      <c r="C4833" s="3">
        <v>400</v>
      </c>
      <c r="D4833" s="3">
        <v>380</v>
      </c>
      <c r="E4833" s="3">
        <v>380</v>
      </c>
      <c r="F4833" s="3">
        <v>17</v>
      </c>
      <c r="G4833" s="3">
        <v>380</v>
      </c>
    </row>
    <row r="4834" spans="1:7" x14ac:dyDescent="0.3">
      <c r="A4834" s="6">
        <v>44838</v>
      </c>
      <c r="B4834" s="3">
        <v>355</v>
      </c>
      <c r="C4834" s="3">
        <v>355</v>
      </c>
      <c r="D4834" s="3">
        <v>355</v>
      </c>
      <c r="E4834" s="3">
        <v>355</v>
      </c>
      <c r="F4834" s="3">
        <v>12</v>
      </c>
      <c r="G4834" s="3">
        <v>357</v>
      </c>
    </row>
    <row r="4835" spans="1:7" x14ac:dyDescent="0.3">
      <c r="A4835" s="6">
        <v>44839</v>
      </c>
      <c r="B4835" s="3">
        <v>381.5</v>
      </c>
      <c r="C4835" s="3">
        <v>381.5</v>
      </c>
      <c r="D4835" s="3">
        <v>381.5</v>
      </c>
      <c r="E4835" s="3">
        <v>381.5</v>
      </c>
      <c r="F4835" s="3">
        <v>0</v>
      </c>
      <c r="G4835" s="3">
        <v>381.5</v>
      </c>
    </row>
    <row r="4836" spans="1:7" x14ac:dyDescent="0.3">
      <c r="A4836" s="6">
        <v>44840</v>
      </c>
      <c r="B4836" s="3">
        <v>387.5</v>
      </c>
      <c r="C4836" s="3">
        <v>387.5</v>
      </c>
      <c r="D4836" s="3">
        <v>387.5</v>
      </c>
      <c r="E4836" s="3">
        <v>387.5</v>
      </c>
      <c r="F4836" s="3">
        <v>0</v>
      </c>
      <c r="G4836" s="3">
        <v>387.5</v>
      </c>
    </row>
    <row r="4837" spans="1:7" x14ac:dyDescent="0.3">
      <c r="A4837" s="6">
        <v>44841</v>
      </c>
      <c r="B4837" s="3">
        <v>369</v>
      </c>
      <c r="C4837" s="3">
        <v>369</v>
      </c>
      <c r="D4837" s="3">
        <v>369</v>
      </c>
      <c r="E4837" s="3">
        <v>369</v>
      </c>
      <c r="F4837" s="3">
        <v>0</v>
      </c>
      <c r="G4837" s="3">
        <v>369</v>
      </c>
    </row>
    <row r="4838" spans="1:7" x14ac:dyDescent="0.3">
      <c r="A4838" s="6">
        <v>44844</v>
      </c>
      <c r="B4838" s="3">
        <v>366</v>
      </c>
      <c r="C4838" s="3">
        <v>366</v>
      </c>
      <c r="D4838" s="3">
        <v>366</v>
      </c>
      <c r="E4838" s="3">
        <v>366</v>
      </c>
      <c r="F4838" s="3">
        <v>0</v>
      </c>
      <c r="G4838" s="3">
        <v>366</v>
      </c>
    </row>
    <row r="4839" spans="1:7" x14ac:dyDescent="0.3">
      <c r="A4839" s="6">
        <v>44845</v>
      </c>
      <c r="B4839" s="3">
        <v>363.5</v>
      </c>
      <c r="C4839" s="3">
        <v>363.5</v>
      </c>
      <c r="D4839" s="3">
        <v>363.5</v>
      </c>
      <c r="E4839" s="3">
        <v>363.5</v>
      </c>
      <c r="F4839" s="3">
        <v>0</v>
      </c>
      <c r="G4839" s="3">
        <v>363.5</v>
      </c>
    </row>
    <row r="4840" spans="1:7" x14ac:dyDescent="0.3">
      <c r="A4840" s="6">
        <v>44846</v>
      </c>
      <c r="B4840" s="3">
        <v>357.5</v>
      </c>
      <c r="C4840" s="3">
        <v>357.5</v>
      </c>
      <c r="D4840" s="3">
        <v>357.5</v>
      </c>
      <c r="E4840" s="3">
        <v>357.5</v>
      </c>
      <c r="F4840" s="3">
        <v>0</v>
      </c>
      <c r="G4840" s="3">
        <v>357.5</v>
      </c>
    </row>
    <row r="4841" spans="1:7" x14ac:dyDescent="0.3">
      <c r="A4841" s="6">
        <v>44847</v>
      </c>
      <c r="B4841" s="3">
        <v>338.5</v>
      </c>
      <c r="C4841" s="3">
        <v>339</v>
      </c>
      <c r="D4841" s="3">
        <v>338.5</v>
      </c>
      <c r="E4841" s="3">
        <v>339</v>
      </c>
      <c r="F4841" s="3">
        <v>2</v>
      </c>
      <c r="G4841" s="3">
        <v>339</v>
      </c>
    </row>
    <row r="4842" spans="1:7" x14ac:dyDescent="0.3">
      <c r="A4842" s="6">
        <v>44848</v>
      </c>
      <c r="B4842" s="3">
        <v>331</v>
      </c>
      <c r="C4842" s="3">
        <v>331</v>
      </c>
      <c r="D4842" s="3">
        <v>325</v>
      </c>
      <c r="E4842" s="3">
        <v>325</v>
      </c>
      <c r="F4842" s="3">
        <v>11</v>
      </c>
      <c r="G4842" s="3">
        <v>325</v>
      </c>
    </row>
    <row r="4843" spans="1:7" x14ac:dyDescent="0.3">
      <c r="A4843" s="6">
        <v>44851</v>
      </c>
      <c r="B4843" s="3">
        <v>307.5</v>
      </c>
      <c r="C4843" s="3">
        <v>307.5</v>
      </c>
      <c r="D4843" s="3">
        <v>307.5</v>
      </c>
      <c r="E4843" s="3">
        <v>307.5</v>
      </c>
      <c r="F4843" s="3">
        <v>0</v>
      </c>
      <c r="G4843" s="3">
        <v>307.5</v>
      </c>
    </row>
    <row r="4844" spans="1:7" x14ac:dyDescent="0.3">
      <c r="A4844" s="6">
        <v>44852</v>
      </c>
      <c r="B4844" s="3">
        <v>301</v>
      </c>
      <c r="C4844" s="3">
        <v>301</v>
      </c>
      <c r="D4844" s="3">
        <v>301</v>
      </c>
      <c r="E4844" s="3">
        <v>301</v>
      </c>
      <c r="F4844" s="3">
        <v>3</v>
      </c>
      <c r="G4844" s="3">
        <v>301</v>
      </c>
    </row>
    <row r="4845" spans="1:7" x14ac:dyDescent="0.3">
      <c r="A4845" s="6">
        <v>44853</v>
      </c>
      <c r="B4845" s="3">
        <v>300</v>
      </c>
      <c r="C4845" s="3">
        <v>300</v>
      </c>
      <c r="D4845" s="3">
        <v>300</v>
      </c>
      <c r="E4845" s="3">
        <v>300</v>
      </c>
      <c r="F4845" s="3">
        <v>1</v>
      </c>
      <c r="G4845" s="3">
        <v>300</v>
      </c>
    </row>
    <row r="4846" spans="1:7" x14ac:dyDescent="0.3">
      <c r="A4846" s="6">
        <v>44854</v>
      </c>
      <c r="B4846" s="3">
        <v>300</v>
      </c>
      <c r="C4846" s="3">
        <v>300</v>
      </c>
      <c r="D4846" s="3">
        <v>300</v>
      </c>
      <c r="E4846" s="3">
        <v>300</v>
      </c>
      <c r="F4846" s="3">
        <v>1</v>
      </c>
      <c r="G4846" s="3">
        <v>300</v>
      </c>
    </row>
    <row r="4847" spans="1:7" x14ac:dyDescent="0.3">
      <c r="A4847" s="6">
        <v>44855</v>
      </c>
      <c r="B4847" s="3">
        <v>291</v>
      </c>
      <c r="C4847" s="3">
        <v>291</v>
      </c>
      <c r="D4847" s="3">
        <v>291</v>
      </c>
      <c r="E4847" s="3">
        <v>291</v>
      </c>
      <c r="F4847" s="3">
        <v>0</v>
      </c>
      <c r="G4847" s="3">
        <v>291</v>
      </c>
    </row>
    <row r="4848" spans="1:7" x14ac:dyDescent="0.3">
      <c r="A4848" s="6">
        <v>44858</v>
      </c>
      <c r="B4848" s="3">
        <v>278</v>
      </c>
      <c r="C4848" s="3">
        <v>278</v>
      </c>
      <c r="D4848" s="3">
        <v>278</v>
      </c>
      <c r="E4848" s="3">
        <v>278</v>
      </c>
      <c r="F4848" s="3">
        <v>2</v>
      </c>
      <c r="G4848" s="3">
        <v>278</v>
      </c>
    </row>
    <row r="4849" spans="1:7" x14ac:dyDescent="0.3">
      <c r="A4849" s="6">
        <v>44859</v>
      </c>
      <c r="B4849" s="3">
        <v>274</v>
      </c>
      <c r="C4849" s="3">
        <v>274</v>
      </c>
      <c r="D4849" s="3">
        <v>274</v>
      </c>
      <c r="E4849" s="3">
        <v>274</v>
      </c>
      <c r="F4849" s="3">
        <v>0</v>
      </c>
      <c r="G4849" s="3">
        <v>274</v>
      </c>
    </row>
    <row r="4850" spans="1:7" x14ac:dyDescent="0.3">
      <c r="A4850" s="6">
        <v>44860</v>
      </c>
      <c r="B4850" s="3">
        <v>270</v>
      </c>
      <c r="C4850" s="3">
        <v>270</v>
      </c>
      <c r="D4850" s="3">
        <v>270</v>
      </c>
      <c r="E4850" s="3">
        <v>270</v>
      </c>
      <c r="F4850" s="3">
        <v>0</v>
      </c>
      <c r="G4850" s="3">
        <v>270</v>
      </c>
    </row>
    <row r="4851" spans="1:7" x14ac:dyDescent="0.3">
      <c r="A4851" s="6">
        <v>44861</v>
      </c>
      <c r="B4851" s="3">
        <v>277</v>
      </c>
      <c r="C4851" s="3">
        <v>277</v>
      </c>
      <c r="D4851" s="3">
        <v>277</v>
      </c>
      <c r="E4851" s="3">
        <v>277</v>
      </c>
      <c r="F4851" s="3">
        <v>2</v>
      </c>
      <c r="G4851" s="3">
        <v>277</v>
      </c>
    </row>
    <row r="4852" spans="1:7" x14ac:dyDescent="0.3">
      <c r="A4852" s="6">
        <v>44862</v>
      </c>
      <c r="B4852" s="3">
        <v>307</v>
      </c>
      <c r="C4852" s="3">
        <v>307</v>
      </c>
      <c r="D4852" s="3">
        <v>307</v>
      </c>
      <c r="E4852" s="3">
        <v>307</v>
      </c>
      <c r="F4852" s="3">
        <v>0</v>
      </c>
      <c r="G4852" s="3">
        <v>307</v>
      </c>
    </row>
    <row r="4853" spans="1:7" x14ac:dyDescent="0.3">
      <c r="A4853" s="6">
        <v>44865</v>
      </c>
      <c r="B4853" s="3">
        <v>271</v>
      </c>
      <c r="C4853" s="3">
        <v>271</v>
      </c>
      <c r="D4853" s="3">
        <v>271</v>
      </c>
      <c r="E4853" s="3">
        <v>271</v>
      </c>
      <c r="F4853" s="3">
        <v>12</v>
      </c>
      <c r="G4853" s="3">
        <v>271</v>
      </c>
    </row>
    <row r="4854" spans="1:7" x14ac:dyDescent="0.3">
      <c r="A4854" s="6">
        <v>44866</v>
      </c>
      <c r="B4854" s="3">
        <v>163.25</v>
      </c>
      <c r="C4854" s="3">
        <v>163.25</v>
      </c>
      <c r="D4854" s="3">
        <v>163.25</v>
      </c>
      <c r="E4854" s="3">
        <v>163.25</v>
      </c>
      <c r="F4854" s="3">
        <v>0</v>
      </c>
      <c r="G4854" s="3">
        <v>163.25</v>
      </c>
    </row>
    <row r="4855" spans="1:7" x14ac:dyDescent="0.3">
      <c r="A4855" s="6">
        <v>44867</v>
      </c>
      <c r="B4855" s="3">
        <v>147</v>
      </c>
      <c r="C4855" s="3">
        <v>147</v>
      </c>
      <c r="D4855" s="3">
        <v>147</v>
      </c>
      <c r="E4855" s="3">
        <v>147</v>
      </c>
      <c r="F4855" s="3">
        <v>5</v>
      </c>
      <c r="G4855" s="3">
        <v>149.25</v>
      </c>
    </row>
    <row r="4856" spans="1:7" x14ac:dyDescent="0.3">
      <c r="A4856" s="6">
        <v>44868</v>
      </c>
      <c r="B4856" s="3">
        <v>147.5</v>
      </c>
      <c r="C4856" s="3">
        <v>147.5</v>
      </c>
      <c r="D4856" s="3">
        <v>147.5</v>
      </c>
      <c r="E4856" s="3">
        <v>147.5</v>
      </c>
      <c r="F4856" s="3">
        <v>0</v>
      </c>
      <c r="G4856" s="3">
        <v>147.5</v>
      </c>
    </row>
    <row r="4857" spans="1:7" x14ac:dyDescent="0.3">
      <c r="A4857" s="6">
        <v>44869</v>
      </c>
      <c r="B4857" s="3">
        <v>142.5</v>
      </c>
      <c r="C4857" s="3">
        <v>145</v>
      </c>
      <c r="D4857" s="3">
        <v>142.5</v>
      </c>
      <c r="E4857" s="3">
        <v>145</v>
      </c>
      <c r="F4857" s="3">
        <v>7</v>
      </c>
      <c r="G4857" s="3">
        <v>145</v>
      </c>
    </row>
    <row r="4858" spans="1:7" x14ac:dyDescent="0.3">
      <c r="A4858" s="6">
        <v>44872</v>
      </c>
      <c r="B4858" s="3">
        <v>145</v>
      </c>
      <c r="C4858" s="3">
        <v>150</v>
      </c>
      <c r="D4858" s="3">
        <v>145</v>
      </c>
      <c r="E4858" s="3">
        <v>150</v>
      </c>
      <c r="F4858" s="3">
        <v>6</v>
      </c>
      <c r="G4858" s="3">
        <v>155.75</v>
      </c>
    </row>
    <row r="4859" spans="1:7" x14ac:dyDescent="0.3">
      <c r="A4859" s="6">
        <v>44873</v>
      </c>
      <c r="B4859" s="3">
        <v>153.5</v>
      </c>
      <c r="C4859" s="3">
        <v>153.5</v>
      </c>
      <c r="D4859" s="3">
        <v>153.5</v>
      </c>
      <c r="E4859" s="3">
        <v>153.5</v>
      </c>
      <c r="F4859" s="3">
        <v>0</v>
      </c>
      <c r="G4859" s="3">
        <v>153.5</v>
      </c>
    </row>
    <row r="4860" spans="1:7" x14ac:dyDescent="0.3">
      <c r="A4860" s="6">
        <v>44874</v>
      </c>
      <c r="B4860" s="3">
        <v>155.5</v>
      </c>
      <c r="C4860" s="3">
        <v>155.5</v>
      </c>
      <c r="D4860" s="3">
        <v>155.5</v>
      </c>
      <c r="E4860" s="3">
        <v>155.5</v>
      </c>
      <c r="F4860" s="3">
        <v>0</v>
      </c>
      <c r="G4860" s="3">
        <v>155.5</v>
      </c>
    </row>
    <row r="4861" spans="1:7" x14ac:dyDescent="0.3">
      <c r="A4861" s="6">
        <v>44875</v>
      </c>
      <c r="B4861" s="3">
        <v>167.88</v>
      </c>
      <c r="C4861" s="3">
        <v>167.88</v>
      </c>
      <c r="D4861" s="3">
        <v>167.88</v>
      </c>
      <c r="E4861" s="3">
        <v>167.88</v>
      </c>
      <c r="F4861" s="3">
        <v>0</v>
      </c>
      <c r="G4861" s="3">
        <v>167.88</v>
      </c>
    </row>
    <row r="4862" spans="1:7" x14ac:dyDescent="0.3">
      <c r="A4862" s="6">
        <v>44876</v>
      </c>
      <c r="B4862" s="3">
        <v>156.74</v>
      </c>
      <c r="C4862" s="3">
        <v>159.74</v>
      </c>
      <c r="D4862" s="3">
        <v>155</v>
      </c>
      <c r="E4862" s="3">
        <v>155</v>
      </c>
      <c r="F4862" s="3">
        <v>14</v>
      </c>
      <c r="G4862" s="3">
        <v>155</v>
      </c>
    </row>
    <row r="4863" spans="1:7" x14ac:dyDescent="0.3">
      <c r="A4863" s="6">
        <v>44879</v>
      </c>
      <c r="B4863" s="3">
        <v>166.5</v>
      </c>
      <c r="C4863" s="3">
        <v>166.5</v>
      </c>
      <c r="D4863" s="3">
        <v>166.5</v>
      </c>
      <c r="E4863" s="3">
        <v>166.5</v>
      </c>
      <c r="F4863" s="3">
        <v>0</v>
      </c>
      <c r="G4863" s="3">
        <v>166.5</v>
      </c>
    </row>
    <row r="4864" spans="1:7" x14ac:dyDescent="0.3">
      <c r="A4864" s="6">
        <v>44880</v>
      </c>
      <c r="B4864" s="3">
        <v>176.44</v>
      </c>
      <c r="C4864" s="3">
        <v>176.44</v>
      </c>
      <c r="D4864" s="3">
        <v>176.44</v>
      </c>
      <c r="E4864" s="3">
        <v>176.44</v>
      </c>
      <c r="F4864" s="3">
        <v>5</v>
      </c>
      <c r="G4864" s="3">
        <v>174.5</v>
      </c>
    </row>
    <row r="4865" spans="1:7" x14ac:dyDescent="0.3">
      <c r="A4865" s="6">
        <v>44881</v>
      </c>
      <c r="B4865" s="3">
        <v>165.4</v>
      </c>
      <c r="C4865" s="3">
        <v>165.4</v>
      </c>
      <c r="D4865" s="3">
        <v>165.4</v>
      </c>
      <c r="E4865" s="3">
        <v>165.4</v>
      </c>
      <c r="F4865" s="3">
        <v>0</v>
      </c>
      <c r="G4865" s="3">
        <v>165.4</v>
      </c>
    </row>
    <row r="4866" spans="1:7" x14ac:dyDescent="0.3">
      <c r="A4866" s="6">
        <v>44882</v>
      </c>
      <c r="B4866" s="3">
        <v>168.75</v>
      </c>
      <c r="C4866" s="3">
        <v>168.75</v>
      </c>
      <c r="D4866" s="3">
        <v>168.75</v>
      </c>
      <c r="E4866" s="3">
        <v>168.75</v>
      </c>
      <c r="F4866" s="3">
        <v>0</v>
      </c>
      <c r="G4866" s="3">
        <v>168.75</v>
      </c>
    </row>
    <row r="4867" spans="1:7" x14ac:dyDescent="0.3">
      <c r="A4867" s="6">
        <v>44883</v>
      </c>
      <c r="B4867" s="3">
        <v>168</v>
      </c>
      <c r="C4867" s="3">
        <v>168.9</v>
      </c>
      <c r="D4867" s="3">
        <v>168</v>
      </c>
      <c r="E4867" s="3">
        <v>168.9</v>
      </c>
      <c r="F4867" s="3">
        <v>3</v>
      </c>
      <c r="G4867" s="3">
        <v>168.9</v>
      </c>
    </row>
    <row r="4868" spans="1:7" x14ac:dyDescent="0.3">
      <c r="A4868" s="6">
        <v>44886</v>
      </c>
      <c r="B4868" s="3">
        <v>178</v>
      </c>
      <c r="C4868" s="3">
        <v>178</v>
      </c>
      <c r="D4868" s="3">
        <v>178</v>
      </c>
      <c r="E4868" s="3">
        <v>178</v>
      </c>
      <c r="F4868" s="3">
        <v>5</v>
      </c>
      <c r="G4868" s="3">
        <v>178</v>
      </c>
    </row>
    <row r="4869" spans="1:7" x14ac:dyDescent="0.3">
      <c r="A4869" s="6">
        <v>44887</v>
      </c>
      <c r="B4869" s="3">
        <v>190.5</v>
      </c>
      <c r="C4869" s="3">
        <v>190.5</v>
      </c>
      <c r="D4869" s="3">
        <v>190.5</v>
      </c>
      <c r="E4869" s="3">
        <v>190.5</v>
      </c>
      <c r="F4869" s="3">
        <v>10</v>
      </c>
      <c r="G4869" s="3">
        <v>205</v>
      </c>
    </row>
    <row r="4870" spans="1:7" x14ac:dyDescent="0.3">
      <c r="A4870" s="6">
        <v>44888</v>
      </c>
      <c r="B4870" s="3">
        <v>225</v>
      </c>
      <c r="C4870" s="3">
        <v>225</v>
      </c>
      <c r="D4870" s="3">
        <v>212</v>
      </c>
      <c r="E4870" s="3">
        <v>218</v>
      </c>
      <c r="F4870" s="3">
        <v>14</v>
      </c>
      <c r="G4870" s="3">
        <v>218</v>
      </c>
    </row>
    <row r="4871" spans="1:7" x14ac:dyDescent="0.3">
      <c r="A4871" s="6">
        <v>44889</v>
      </c>
      <c r="B4871" s="3">
        <v>217.5</v>
      </c>
      <c r="C4871" s="3">
        <v>217.5</v>
      </c>
      <c r="D4871" s="3">
        <v>213</v>
      </c>
      <c r="E4871" s="3">
        <v>216.21</v>
      </c>
      <c r="F4871" s="3">
        <v>13</v>
      </c>
      <c r="G4871" s="3">
        <v>216.21</v>
      </c>
    </row>
    <row r="4872" spans="1:7" x14ac:dyDescent="0.3">
      <c r="A4872" s="6">
        <v>44890</v>
      </c>
      <c r="B4872" s="3">
        <v>218.16</v>
      </c>
      <c r="C4872" s="3">
        <v>221.34</v>
      </c>
      <c r="D4872" s="3">
        <v>218.16</v>
      </c>
      <c r="E4872" s="3">
        <v>219.55</v>
      </c>
      <c r="F4872" s="3">
        <v>5</v>
      </c>
      <c r="G4872" s="3">
        <v>219.55</v>
      </c>
    </row>
    <row r="4873" spans="1:7" x14ac:dyDescent="0.3">
      <c r="A4873" s="6">
        <v>44893</v>
      </c>
      <c r="B4873" s="3">
        <v>224.5</v>
      </c>
      <c r="C4873" s="3">
        <v>230</v>
      </c>
      <c r="D4873" s="3">
        <v>224.5</v>
      </c>
      <c r="E4873" s="3">
        <v>230</v>
      </c>
      <c r="F4873" s="3">
        <v>5</v>
      </c>
      <c r="G4873" s="3">
        <v>240</v>
      </c>
    </row>
    <row r="4874" spans="1:7" x14ac:dyDescent="0.3">
      <c r="A4874" s="6">
        <v>44894</v>
      </c>
      <c r="B4874" s="3">
        <v>269.5</v>
      </c>
      <c r="C4874" s="3">
        <v>269.5</v>
      </c>
      <c r="D4874" s="3">
        <v>269.5</v>
      </c>
      <c r="E4874" s="3">
        <v>269.5</v>
      </c>
      <c r="F4874" s="3">
        <v>0</v>
      </c>
      <c r="G4874" s="3">
        <v>269.5</v>
      </c>
    </row>
    <row r="4875" spans="1:7" x14ac:dyDescent="0.3">
      <c r="A4875" s="6">
        <v>44895</v>
      </c>
      <c r="B4875" s="3">
        <v>300</v>
      </c>
      <c r="C4875" s="3">
        <v>305</v>
      </c>
      <c r="D4875" s="3">
        <v>300</v>
      </c>
      <c r="E4875" s="3">
        <v>305</v>
      </c>
      <c r="F4875" s="3">
        <v>4</v>
      </c>
      <c r="G4875" s="3">
        <v>305</v>
      </c>
    </row>
    <row r="4876" spans="1:7" x14ac:dyDescent="0.3">
      <c r="A4876" s="6">
        <v>44896</v>
      </c>
      <c r="B4876" s="3">
        <v>285</v>
      </c>
      <c r="C4876" s="3">
        <v>290</v>
      </c>
      <c r="D4876" s="3">
        <v>285</v>
      </c>
      <c r="E4876" s="3">
        <v>290</v>
      </c>
      <c r="F4876" s="3">
        <v>3</v>
      </c>
      <c r="G4876" s="3">
        <v>294.5</v>
      </c>
    </row>
    <row r="4877" spans="1:7" x14ac:dyDescent="0.3">
      <c r="A4877" s="6">
        <v>44897</v>
      </c>
      <c r="B4877" s="3">
        <v>290</v>
      </c>
      <c r="C4877" s="3">
        <v>295</v>
      </c>
      <c r="D4877" s="3">
        <v>285</v>
      </c>
      <c r="E4877" s="3">
        <v>295</v>
      </c>
      <c r="F4877" s="3">
        <v>8</v>
      </c>
      <c r="G4877" s="3">
        <v>295</v>
      </c>
    </row>
    <row r="4878" spans="1:7" x14ac:dyDescent="0.3">
      <c r="A4878" s="6">
        <v>44900</v>
      </c>
      <c r="B4878" s="3">
        <v>304.5</v>
      </c>
      <c r="C4878" s="3">
        <v>304.5</v>
      </c>
      <c r="D4878" s="3">
        <v>304.5</v>
      </c>
      <c r="E4878" s="3">
        <v>304.5</v>
      </c>
      <c r="F4878" s="3">
        <v>1</v>
      </c>
      <c r="G4878" s="3">
        <v>300</v>
      </c>
    </row>
    <row r="4879" spans="1:7" x14ac:dyDescent="0.3">
      <c r="A4879" s="6">
        <v>44901</v>
      </c>
      <c r="B4879" s="3">
        <v>310</v>
      </c>
      <c r="C4879" s="3">
        <v>310</v>
      </c>
      <c r="D4879" s="3">
        <v>310</v>
      </c>
      <c r="E4879" s="3">
        <v>310</v>
      </c>
      <c r="F4879" s="3">
        <v>0</v>
      </c>
      <c r="G4879" s="3">
        <v>310</v>
      </c>
    </row>
    <row r="4880" spans="1:7" x14ac:dyDescent="0.3">
      <c r="A4880" s="6">
        <v>44902</v>
      </c>
      <c r="B4880" s="3">
        <v>295</v>
      </c>
      <c r="C4880" s="3">
        <v>295</v>
      </c>
      <c r="D4880" s="3">
        <v>288.77999999999997</v>
      </c>
      <c r="E4880" s="3">
        <v>288.77999999999997</v>
      </c>
      <c r="F4880" s="3">
        <v>20</v>
      </c>
      <c r="G4880" s="3">
        <v>294</v>
      </c>
    </row>
    <row r="4881" spans="1:7" x14ac:dyDescent="0.3">
      <c r="A4881" s="6">
        <v>44903</v>
      </c>
      <c r="B4881" s="3">
        <v>285</v>
      </c>
      <c r="C4881" s="3">
        <v>285</v>
      </c>
      <c r="D4881" s="3">
        <v>268</v>
      </c>
      <c r="E4881" s="3">
        <v>268</v>
      </c>
      <c r="F4881" s="3">
        <v>23</v>
      </c>
      <c r="G4881" s="3">
        <v>268</v>
      </c>
    </row>
    <row r="4882" spans="1:7" x14ac:dyDescent="0.3">
      <c r="A4882" s="6">
        <v>44904</v>
      </c>
      <c r="B4882" s="3">
        <v>255</v>
      </c>
      <c r="C4882" s="3">
        <v>257</v>
      </c>
      <c r="D4882" s="3">
        <v>255</v>
      </c>
      <c r="E4882" s="3">
        <v>257</v>
      </c>
      <c r="F4882" s="3">
        <v>11</v>
      </c>
      <c r="G4882" s="3">
        <v>266.18</v>
      </c>
    </row>
    <row r="4883" spans="1:7" x14ac:dyDescent="0.3">
      <c r="A4883" s="6">
        <v>44907</v>
      </c>
      <c r="B4883" s="3">
        <v>240</v>
      </c>
      <c r="C4883" s="3">
        <v>240</v>
      </c>
      <c r="D4883" s="3">
        <v>240</v>
      </c>
      <c r="E4883" s="3">
        <v>240</v>
      </c>
      <c r="F4883" s="3">
        <v>20</v>
      </c>
      <c r="G4883" s="3">
        <v>242.5</v>
      </c>
    </row>
    <row r="4884" spans="1:7" x14ac:dyDescent="0.3">
      <c r="A4884" s="6">
        <v>44908</v>
      </c>
      <c r="B4884" s="3">
        <v>240</v>
      </c>
      <c r="C4884" s="3">
        <v>240</v>
      </c>
      <c r="D4884" s="3">
        <v>240</v>
      </c>
      <c r="E4884" s="3">
        <v>240</v>
      </c>
      <c r="F4884" s="3">
        <v>0</v>
      </c>
      <c r="G4884" s="3">
        <v>240</v>
      </c>
    </row>
    <row r="4885" spans="1:7" x14ac:dyDescent="0.3">
      <c r="A4885" s="6">
        <v>44909</v>
      </c>
      <c r="B4885" s="3">
        <v>215</v>
      </c>
      <c r="C4885" s="3">
        <v>217</v>
      </c>
      <c r="D4885" s="3">
        <v>207</v>
      </c>
      <c r="E4885" s="3">
        <v>215.5</v>
      </c>
      <c r="F4885" s="3">
        <v>33</v>
      </c>
      <c r="G4885" s="3">
        <v>215.5</v>
      </c>
    </row>
    <row r="4886" spans="1:7" x14ac:dyDescent="0.3">
      <c r="A4886" s="6">
        <v>44910</v>
      </c>
      <c r="B4886" s="3">
        <v>214</v>
      </c>
      <c r="C4886" s="3">
        <v>215</v>
      </c>
      <c r="D4886" s="3">
        <v>212.25</v>
      </c>
      <c r="E4886" s="3">
        <v>212.25</v>
      </c>
      <c r="F4886" s="3">
        <v>14</v>
      </c>
      <c r="G4886" s="3">
        <v>212.25</v>
      </c>
    </row>
    <row r="4887" spans="1:7" x14ac:dyDescent="0.3">
      <c r="A4887" s="6">
        <v>44911</v>
      </c>
      <c r="B4887" s="3">
        <v>205.5</v>
      </c>
      <c r="C4887" s="3">
        <v>205.5</v>
      </c>
      <c r="D4887" s="3">
        <v>201</v>
      </c>
      <c r="E4887" s="3">
        <v>202</v>
      </c>
      <c r="F4887" s="3">
        <v>31</v>
      </c>
      <c r="G4887" s="3">
        <v>201</v>
      </c>
    </row>
    <row r="4888" spans="1:7" x14ac:dyDescent="0.3">
      <c r="A4888" s="6">
        <v>44914</v>
      </c>
      <c r="B4888" s="3">
        <v>190</v>
      </c>
      <c r="C4888" s="3">
        <v>191</v>
      </c>
      <c r="D4888" s="3">
        <v>190</v>
      </c>
      <c r="E4888" s="3">
        <v>191</v>
      </c>
      <c r="F4888" s="3">
        <v>7</v>
      </c>
      <c r="G4888" s="3">
        <v>191</v>
      </c>
    </row>
    <row r="4889" spans="1:7" x14ac:dyDescent="0.3">
      <c r="A4889" s="6">
        <v>44915</v>
      </c>
      <c r="B4889" s="3">
        <v>194.63</v>
      </c>
      <c r="C4889" s="3">
        <v>194.63</v>
      </c>
      <c r="D4889" s="3">
        <v>194.63</v>
      </c>
      <c r="E4889" s="3">
        <v>194.63</v>
      </c>
      <c r="F4889" s="3">
        <v>0</v>
      </c>
      <c r="G4889" s="3">
        <v>194.63</v>
      </c>
    </row>
    <row r="4890" spans="1:7" x14ac:dyDescent="0.3">
      <c r="A4890" s="6">
        <v>44916</v>
      </c>
      <c r="B4890" s="3">
        <v>173.25</v>
      </c>
      <c r="C4890" s="3">
        <v>173.25</v>
      </c>
      <c r="D4890" s="3">
        <v>173.25</v>
      </c>
      <c r="E4890" s="3">
        <v>173.25</v>
      </c>
      <c r="F4890" s="3">
        <v>4</v>
      </c>
      <c r="G4890" s="3">
        <v>173.25</v>
      </c>
    </row>
    <row r="4891" spans="1:7" x14ac:dyDescent="0.3">
      <c r="A4891" s="6">
        <v>44917</v>
      </c>
      <c r="B4891" s="3">
        <v>163</v>
      </c>
      <c r="C4891" s="3">
        <v>169</v>
      </c>
      <c r="D4891" s="3">
        <v>163</v>
      </c>
      <c r="E4891" s="3">
        <v>167.05</v>
      </c>
      <c r="F4891" s="3">
        <v>14</v>
      </c>
      <c r="G4891" s="3">
        <v>167.05</v>
      </c>
    </row>
    <row r="4892" spans="1:7" x14ac:dyDescent="0.3">
      <c r="A4892" s="6">
        <v>44918</v>
      </c>
      <c r="B4892" s="3">
        <v>162</v>
      </c>
      <c r="C4892" s="3">
        <v>162</v>
      </c>
      <c r="D4892" s="3">
        <v>162</v>
      </c>
      <c r="E4892" s="3">
        <v>162</v>
      </c>
      <c r="F4892" s="3">
        <v>2</v>
      </c>
      <c r="G4892" s="3">
        <v>162</v>
      </c>
    </row>
    <row r="4893" spans="1:7" x14ac:dyDescent="0.3">
      <c r="A4893" s="6">
        <v>44922</v>
      </c>
      <c r="B4893" s="3">
        <v>155</v>
      </c>
      <c r="C4893" s="3">
        <v>155</v>
      </c>
      <c r="D4893" s="3">
        <v>155</v>
      </c>
      <c r="E4893" s="3">
        <v>155</v>
      </c>
      <c r="F4893" s="3">
        <v>0</v>
      </c>
      <c r="G4893" s="3">
        <v>155</v>
      </c>
    </row>
    <row r="4894" spans="1:7" x14ac:dyDescent="0.3">
      <c r="A4894" s="6">
        <v>44923</v>
      </c>
      <c r="B4894" s="3">
        <v>152</v>
      </c>
      <c r="C4894" s="3">
        <v>152</v>
      </c>
      <c r="D4894" s="3">
        <v>152</v>
      </c>
      <c r="E4894" s="3">
        <v>152</v>
      </c>
      <c r="F4894" s="3">
        <v>0</v>
      </c>
      <c r="G4894" s="3">
        <v>152</v>
      </c>
    </row>
    <row r="4895" spans="1:7" x14ac:dyDescent="0.3">
      <c r="A4895" s="6">
        <v>44924</v>
      </c>
      <c r="B4895" s="3">
        <v>145</v>
      </c>
      <c r="C4895" s="3">
        <v>145</v>
      </c>
      <c r="D4895" s="3">
        <v>140</v>
      </c>
      <c r="E4895" s="3">
        <v>140</v>
      </c>
      <c r="F4895" s="3">
        <v>23</v>
      </c>
      <c r="G4895" s="3">
        <v>140</v>
      </c>
    </row>
    <row r="4896" spans="1:7" x14ac:dyDescent="0.3">
      <c r="A4896" s="6">
        <v>44925</v>
      </c>
      <c r="B4896" s="3">
        <v>138.5</v>
      </c>
      <c r="C4896" s="3">
        <v>138.5</v>
      </c>
      <c r="D4896" s="3">
        <v>138</v>
      </c>
      <c r="E4896" s="3">
        <v>138</v>
      </c>
      <c r="F4896" s="3">
        <v>2</v>
      </c>
      <c r="G4896" s="3">
        <v>138</v>
      </c>
    </row>
    <row r="4897" spans="1:7" x14ac:dyDescent="0.3">
      <c r="A4897" s="6">
        <v>44928</v>
      </c>
      <c r="B4897" s="3">
        <v>98</v>
      </c>
      <c r="C4897" s="3">
        <v>98</v>
      </c>
      <c r="D4897" s="3">
        <v>98</v>
      </c>
      <c r="E4897" s="3">
        <v>98</v>
      </c>
      <c r="F4897" s="3">
        <v>0</v>
      </c>
      <c r="G4897" s="3">
        <v>98</v>
      </c>
    </row>
    <row r="4898" spans="1:7" x14ac:dyDescent="0.3">
      <c r="A4898" s="6">
        <v>44929</v>
      </c>
      <c r="B4898" s="3">
        <v>89</v>
      </c>
      <c r="C4898" s="3">
        <v>89</v>
      </c>
      <c r="D4898" s="3">
        <v>89</v>
      </c>
      <c r="E4898" s="3">
        <v>89</v>
      </c>
      <c r="F4898" s="3">
        <v>1</v>
      </c>
      <c r="G4898" s="3">
        <v>89</v>
      </c>
    </row>
    <row r="4899" spans="1:7" x14ac:dyDescent="0.3">
      <c r="A4899" s="6">
        <v>44930</v>
      </c>
      <c r="B4899" s="3">
        <v>71</v>
      </c>
      <c r="C4899" s="3">
        <v>71</v>
      </c>
      <c r="D4899" s="3">
        <v>71</v>
      </c>
      <c r="E4899" s="3">
        <v>71</v>
      </c>
      <c r="F4899" s="3">
        <v>0</v>
      </c>
      <c r="G4899" s="3">
        <v>71</v>
      </c>
    </row>
    <row r="4900" spans="1:7" x14ac:dyDescent="0.3">
      <c r="A4900" s="6">
        <v>44931</v>
      </c>
      <c r="B4900" s="3">
        <v>77.75</v>
      </c>
      <c r="C4900" s="3">
        <v>77.75</v>
      </c>
      <c r="D4900" s="3">
        <v>77.75</v>
      </c>
      <c r="E4900" s="3">
        <v>77.75</v>
      </c>
      <c r="F4900" s="3">
        <v>0</v>
      </c>
      <c r="G4900" s="3">
        <v>77.75</v>
      </c>
    </row>
    <row r="4901" spans="1:7" x14ac:dyDescent="0.3">
      <c r="A4901" s="6">
        <v>44932</v>
      </c>
      <c r="B4901" s="3">
        <v>83</v>
      </c>
      <c r="C4901" s="3">
        <v>83</v>
      </c>
      <c r="D4901" s="3">
        <v>83</v>
      </c>
      <c r="E4901" s="3">
        <v>83</v>
      </c>
      <c r="F4901" s="3">
        <v>0</v>
      </c>
      <c r="G4901" s="3">
        <v>83</v>
      </c>
    </row>
    <row r="4902" spans="1:7" x14ac:dyDescent="0.3">
      <c r="A4902" s="6">
        <v>44935</v>
      </c>
      <c r="B4902" s="3">
        <v>86.25</v>
      </c>
      <c r="C4902" s="3">
        <v>86.25</v>
      </c>
      <c r="D4902" s="3">
        <v>86.25</v>
      </c>
      <c r="E4902" s="3">
        <v>86.25</v>
      </c>
      <c r="F4902" s="3">
        <v>0</v>
      </c>
      <c r="G4902" s="3">
        <v>86.25</v>
      </c>
    </row>
    <row r="4903" spans="1:7" x14ac:dyDescent="0.3">
      <c r="A4903" s="6">
        <v>44936</v>
      </c>
      <c r="B4903" s="3">
        <v>82</v>
      </c>
      <c r="C4903" s="3">
        <v>82</v>
      </c>
      <c r="D4903" s="3">
        <v>82</v>
      </c>
      <c r="E4903" s="3">
        <v>82</v>
      </c>
      <c r="F4903" s="3">
        <v>0</v>
      </c>
      <c r="G4903" s="3">
        <v>82</v>
      </c>
    </row>
    <row r="4904" spans="1:7" x14ac:dyDescent="0.3">
      <c r="A4904" s="6">
        <v>44937</v>
      </c>
      <c r="B4904" s="3">
        <v>73.88</v>
      </c>
      <c r="C4904" s="3">
        <v>73.88</v>
      </c>
      <c r="D4904" s="3">
        <v>73.88</v>
      </c>
      <c r="E4904" s="3">
        <v>73.88</v>
      </c>
      <c r="F4904" s="3">
        <v>0</v>
      </c>
      <c r="G4904" s="3">
        <v>73.88</v>
      </c>
    </row>
    <row r="4905" spans="1:7" x14ac:dyDescent="0.3">
      <c r="A4905" s="6">
        <v>44938</v>
      </c>
      <c r="B4905" s="3">
        <v>88</v>
      </c>
      <c r="C4905" s="3">
        <v>88</v>
      </c>
      <c r="D4905" s="3">
        <v>88</v>
      </c>
      <c r="E4905" s="3">
        <v>88</v>
      </c>
      <c r="F4905" s="3">
        <v>0</v>
      </c>
      <c r="G4905" s="3">
        <v>88</v>
      </c>
    </row>
    <row r="4906" spans="1:7" x14ac:dyDescent="0.3">
      <c r="A4906" s="6">
        <v>44939</v>
      </c>
      <c r="B4906" s="3">
        <v>88.25</v>
      </c>
      <c r="C4906" s="3">
        <v>88.25</v>
      </c>
      <c r="D4906" s="3">
        <v>88.25</v>
      </c>
      <c r="E4906" s="3">
        <v>88.25</v>
      </c>
      <c r="F4906" s="3">
        <v>0</v>
      </c>
      <c r="G4906" s="3">
        <v>88.25</v>
      </c>
    </row>
    <row r="4907" spans="1:7" x14ac:dyDescent="0.3">
      <c r="A4907" s="6">
        <v>44942</v>
      </c>
      <c r="B4907" s="3">
        <v>78.5</v>
      </c>
      <c r="C4907" s="3">
        <v>78.5</v>
      </c>
      <c r="D4907" s="3">
        <v>78.5</v>
      </c>
      <c r="E4907" s="3">
        <v>78.5</v>
      </c>
      <c r="F4907" s="3">
        <v>0</v>
      </c>
      <c r="G4907" s="3">
        <v>78.5</v>
      </c>
    </row>
    <row r="4908" spans="1:7" x14ac:dyDescent="0.3">
      <c r="A4908" s="6">
        <v>44943</v>
      </c>
      <c r="B4908" s="3">
        <v>85.13</v>
      </c>
      <c r="C4908" s="3">
        <v>85.13</v>
      </c>
      <c r="D4908" s="3">
        <v>85.13</v>
      </c>
      <c r="E4908" s="3">
        <v>85.13</v>
      </c>
      <c r="F4908" s="3">
        <v>0</v>
      </c>
      <c r="G4908" s="3">
        <v>85.13</v>
      </c>
    </row>
    <row r="4909" spans="1:7" x14ac:dyDescent="0.3">
      <c r="A4909" s="6">
        <v>44944</v>
      </c>
      <c r="B4909" s="3">
        <v>83</v>
      </c>
      <c r="C4909" s="3">
        <v>83</v>
      </c>
      <c r="D4909" s="3">
        <v>83</v>
      </c>
      <c r="E4909" s="3">
        <v>83</v>
      </c>
      <c r="F4909" s="3">
        <v>1</v>
      </c>
      <c r="G4909" s="3">
        <v>80.98</v>
      </c>
    </row>
    <row r="4910" spans="1:7" x14ac:dyDescent="0.3">
      <c r="A4910" s="6">
        <v>44945</v>
      </c>
      <c r="B4910" s="3">
        <v>78.75</v>
      </c>
      <c r="C4910" s="3">
        <v>78.75</v>
      </c>
      <c r="D4910" s="3">
        <v>78.75</v>
      </c>
      <c r="E4910" s="3">
        <v>78.75</v>
      </c>
      <c r="F4910" s="3">
        <v>0</v>
      </c>
      <c r="G4910" s="3">
        <v>78.75</v>
      </c>
    </row>
    <row r="4911" spans="1:7" x14ac:dyDescent="0.3">
      <c r="A4911" s="6">
        <v>44946</v>
      </c>
      <c r="B4911" s="3">
        <v>71</v>
      </c>
      <c r="C4911" s="3">
        <v>71</v>
      </c>
      <c r="D4911" s="3">
        <v>71</v>
      </c>
      <c r="E4911" s="3">
        <v>71</v>
      </c>
      <c r="F4911" s="3">
        <v>1</v>
      </c>
      <c r="G4911" s="3">
        <v>71.5</v>
      </c>
    </row>
    <row r="4912" spans="1:7" x14ac:dyDescent="0.3">
      <c r="A4912" s="6">
        <v>44949</v>
      </c>
      <c r="B4912" s="3">
        <v>69.75</v>
      </c>
      <c r="C4912" s="3">
        <v>69.75</v>
      </c>
      <c r="D4912" s="3">
        <v>69.75</v>
      </c>
      <c r="E4912" s="3">
        <v>69.75</v>
      </c>
      <c r="F4912" s="3">
        <v>0</v>
      </c>
      <c r="G4912" s="3">
        <v>69.75</v>
      </c>
    </row>
    <row r="4913" spans="1:7" x14ac:dyDescent="0.3">
      <c r="A4913" s="6">
        <v>44950</v>
      </c>
      <c r="B4913" s="3">
        <v>64.5</v>
      </c>
      <c r="C4913" s="3">
        <v>64.5</v>
      </c>
      <c r="D4913" s="3">
        <v>54</v>
      </c>
      <c r="E4913" s="3">
        <v>54</v>
      </c>
      <c r="F4913" s="3">
        <v>12</v>
      </c>
      <c r="G4913" s="3">
        <v>55.63</v>
      </c>
    </row>
    <row r="4914" spans="1:7" x14ac:dyDescent="0.3">
      <c r="A4914" s="6">
        <v>44951</v>
      </c>
      <c r="B4914" s="3">
        <v>52</v>
      </c>
      <c r="C4914" s="3">
        <v>52</v>
      </c>
      <c r="D4914" s="3">
        <v>51.5</v>
      </c>
      <c r="E4914" s="3">
        <v>51.5</v>
      </c>
      <c r="F4914" s="3">
        <v>3</v>
      </c>
      <c r="G4914" s="3">
        <v>53.5</v>
      </c>
    </row>
    <row r="4915" spans="1:7" x14ac:dyDescent="0.3">
      <c r="A4915" s="6">
        <v>44952</v>
      </c>
      <c r="B4915" s="3">
        <v>54.87</v>
      </c>
      <c r="C4915" s="3">
        <v>54.87</v>
      </c>
      <c r="D4915" s="3">
        <v>54.87</v>
      </c>
      <c r="E4915" s="3">
        <v>54.87</v>
      </c>
      <c r="F4915" s="3">
        <v>0</v>
      </c>
      <c r="G4915" s="3">
        <v>54.87</v>
      </c>
    </row>
    <row r="4916" spans="1:7" x14ac:dyDescent="0.3">
      <c r="A4916" s="6">
        <v>44953</v>
      </c>
      <c r="B4916" s="3">
        <v>53.5</v>
      </c>
      <c r="C4916" s="3">
        <v>53.5</v>
      </c>
      <c r="D4916" s="3">
        <v>53.5</v>
      </c>
      <c r="E4916" s="3">
        <v>53.5</v>
      </c>
      <c r="F4916" s="3">
        <v>1</v>
      </c>
      <c r="G4916" s="3">
        <v>53.5</v>
      </c>
    </row>
    <row r="4917" spans="1:7" x14ac:dyDescent="0.3">
      <c r="A4917" s="6">
        <v>44956</v>
      </c>
      <c r="B4917" s="3">
        <v>55.5</v>
      </c>
      <c r="C4917" s="3">
        <v>55.5</v>
      </c>
      <c r="D4917" s="3">
        <v>55.5</v>
      </c>
      <c r="E4917" s="3">
        <v>55.5</v>
      </c>
      <c r="F4917" s="3">
        <v>0</v>
      </c>
      <c r="G4917" s="3">
        <v>55.5</v>
      </c>
    </row>
    <row r="4918" spans="1:7" x14ac:dyDescent="0.3">
      <c r="A4918" s="6">
        <v>44957</v>
      </c>
      <c r="B4918" s="3">
        <v>67</v>
      </c>
      <c r="C4918" s="3">
        <v>70</v>
      </c>
      <c r="D4918" s="3">
        <v>67</v>
      </c>
      <c r="E4918" s="3">
        <v>69.5</v>
      </c>
      <c r="F4918" s="3">
        <v>49</v>
      </c>
      <c r="G4918" s="3">
        <v>69.5</v>
      </c>
    </row>
    <row r="4919" spans="1:7" x14ac:dyDescent="0.3">
      <c r="A4919" s="6">
        <v>44958</v>
      </c>
      <c r="B4919" s="3">
        <v>56.5</v>
      </c>
      <c r="C4919" s="3">
        <v>56.5</v>
      </c>
      <c r="D4919" s="3">
        <v>56.5</v>
      </c>
      <c r="E4919" s="3">
        <v>56.5</v>
      </c>
      <c r="F4919" s="3">
        <v>0</v>
      </c>
      <c r="G4919" s="3">
        <v>56.5</v>
      </c>
    </row>
    <row r="4920" spans="1:7" x14ac:dyDescent="0.3">
      <c r="A4920" s="6">
        <v>44959</v>
      </c>
      <c r="B4920" s="3">
        <v>56</v>
      </c>
      <c r="C4920" s="3">
        <v>56</v>
      </c>
      <c r="D4920" s="3">
        <v>56</v>
      </c>
      <c r="E4920" s="3">
        <v>56</v>
      </c>
      <c r="F4920" s="3">
        <v>0</v>
      </c>
      <c r="G4920" s="3">
        <v>56</v>
      </c>
    </row>
    <row r="4921" spans="1:7" x14ac:dyDescent="0.3">
      <c r="A4921" s="6">
        <v>44960</v>
      </c>
      <c r="B4921" s="3">
        <v>58</v>
      </c>
      <c r="C4921" s="3">
        <v>58</v>
      </c>
      <c r="D4921" s="3">
        <v>58</v>
      </c>
      <c r="E4921" s="3">
        <v>58</v>
      </c>
      <c r="F4921" s="3">
        <v>5</v>
      </c>
      <c r="G4921" s="3">
        <v>58</v>
      </c>
    </row>
  </sheetData>
  <phoneticPr fontId="2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C5980-97FD-4B77-BB8C-7DE70EAEB11A}">
  <sheetPr>
    <tabColor theme="6"/>
  </sheetPr>
  <dimension ref="A2:W8795"/>
  <sheetViews>
    <sheetView topLeftCell="F1" zoomScale="80" zoomScaleNormal="80" workbookViewId="0">
      <selection activeCell="F34" sqref="F34"/>
    </sheetView>
  </sheetViews>
  <sheetFormatPr baseColWidth="10" defaultColWidth="11" defaultRowHeight="15.6" x14ac:dyDescent="0.3"/>
  <cols>
    <col min="4" max="4" width="14.69921875" bestFit="1" customWidth="1"/>
    <col min="5" max="5" width="25.19921875" bestFit="1" customWidth="1"/>
    <col min="6" max="6" width="16.69921875" bestFit="1" customWidth="1"/>
    <col min="7" max="7" width="23.69921875" bestFit="1" customWidth="1"/>
    <col min="8" max="8" width="14.69921875" bestFit="1" customWidth="1"/>
    <col min="9" max="9" width="14.69921875" customWidth="1"/>
    <col min="11" max="11" width="18.19921875" bestFit="1" customWidth="1"/>
    <col min="17" max="18" width="22.5" bestFit="1" customWidth="1"/>
    <col min="19" max="19" width="13.69921875" bestFit="1" customWidth="1"/>
    <col min="22" max="22" width="24.69921875" bestFit="1" customWidth="1"/>
  </cols>
  <sheetData>
    <row r="2" spans="1:23" x14ac:dyDescent="0.3">
      <c r="A2" s="15" t="s">
        <v>0</v>
      </c>
      <c r="B2" s="16" t="s">
        <v>507</v>
      </c>
      <c r="D2" t="s">
        <v>0</v>
      </c>
      <c r="E2" s="14" t="s">
        <v>508</v>
      </c>
      <c r="F2" s="14" t="s">
        <v>265</v>
      </c>
      <c r="G2" s="14" t="s">
        <v>369</v>
      </c>
      <c r="H2" s="14" t="s">
        <v>0</v>
      </c>
      <c r="I2" s="14"/>
      <c r="J2" t="s">
        <v>0</v>
      </c>
      <c r="K2" t="s">
        <v>509</v>
      </c>
    </row>
    <row r="3" spans="1:23" x14ac:dyDescent="0.3">
      <c r="A3" s="5">
        <v>37712</v>
      </c>
      <c r="B3" s="2">
        <v>29.86</v>
      </c>
      <c r="D3" s="88">
        <v>37712</v>
      </c>
      <c r="E3">
        <v>31.534666666666666</v>
      </c>
      <c r="F3" s="13">
        <v>7.8315999999999999</v>
      </c>
      <c r="G3">
        <f>E3*F3</f>
        <v>246.96689546666667</v>
      </c>
      <c r="H3" s="88">
        <v>37712</v>
      </c>
      <c r="I3" s="90"/>
      <c r="J3" s="10" t="s">
        <v>20</v>
      </c>
      <c r="K3" s="22">
        <f>(G3/G4)-1</f>
        <v>6.332820990249588E-2</v>
      </c>
      <c r="N3" s="30" t="s">
        <v>545</v>
      </c>
      <c r="W3" s="26"/>
    </row>
    <row r="4" spans="1:23" x14ac:dyDescent="0.3">
      <c r="A4" s="5">
        <v>37713</v>
      </c>
      <c r="B4" s="2">
        <v>29.2</v>
      </c>
      <c r="D4" s="88">
        <v>37742</v>
      </c>
      <c r="E4">
        <v>29.507741935483878</v>
      </c>
      <c r="F4" s="13">
        <v>7.8711000000000002</v>
      </c>
      <c r="G4">
        <f t="shared" ref="G4:G67" si="0">E4*F4</f>
        <v>232.25838754838716</v>
      </c>
      <c r="H4" s="88">
        <v>37742</v>
      </c>
      <c r="I4" s="90"/>
      <c r="J4" s="10" t="s">
        <v>21</v>
      </c>
      <c r="K4" s="22">
        <f>(G4/G5)-1</f>
        <v>0.14713167286751827</v>
      </c>
      <c r="N4" t="s">
        <v>1</v>
      </c>
      <c r="O4" t="s">
        <v>510</v>
      </c>
      <c r="W4" s="22"/>
    </row>
    <row r="5" spans="1:23" x14ac:dyDescent="0.3">
      <c r="A5" s="5">
        <v>37714</v>
      </c>
      <c r="B5" s="2">
        <v>31.6</v>
      </c>
      <c r="D5" s="88">
        <v>37773</v>
      </c>
      <c r="E5">
        <v>24.805666666666664</v>
      </c>
      <c r="F5" s="13">
        <v>8.1622000000000003</v>
      </c>
      <c r="G5">
        <f t="shared" si="0"/>
        <v>202.46881246666666</v>
      </c>
      <c r="H5" s="88">
        <v>37773</v>
      </c>
      <c r="I5" s="90"/>
      <c r="J5" s="10" t="s">
        <v>22</v>
      </c>
      <c r="K5" s="22">
        <f t="shared" ref="K5:K68" si="1">(G5/G6)-1</f>
        <v>-0.11666614444950807</v>
      </c>
      <c r="M5" t="s">
        <v>333</v>
      </c>
      <c r="N5" s="101">
        <f t="shared" ref="N5:N16" si="2">AVERAGE(G24,G36,G48,G60,G72,G84,G96,G108,G120,G132,G144,G156,G168,G180,G192,G204,G216,G228)</f>
        <v>370.23317817741935</v>
      </c>
      <c r="O5" s="26">
        <f t="shared" ref="O5:O16" si="3">AVERAGE(K12,K24,K36,K48,K60,K72,K84,K96,K108,K120,K132,K144,K156,K168,K180,K192,K204,K216,K228)</f>
        <v>6.9998182718748816E-2</v>
      </c>
      <c r="W5" s="22"/>
    </row>
    <row r="6" spans="1:23" x14ac:dyDescent="0.3">
      <c r="A6" s="5">
        <v>37715</v>
      </c>
      <c r="B6" s="2">
        <v>31.16</v>
      </c>
      <c r="D6" s="88">
        <v>37803</v>
      </c>
      <c r="E6">
        <v>27.651290322580643</v>
      </c>
      <c r="F6" s="13">
        <v>8.2893000000000008</v>
      </c>
      <c r="G6">
        <f t="shared" si="0"/>
        <v>229.20984087096775</v>
      </c>
      <c r="H6" s="88">
        <v>37803</v>
      </c>
      <c r="I6" s="90"/>
      <c r="J6" s="10" t="s">
        <v>23</v>
      </c>
      <c r="K6" s="22">
        <f t="shared" si="1"/>
        <v>-0.15898622630819337</v>
      </c>
      <c r="M6" t="s">
        <v>334</v>
      </c>
      <c r="N6" s="101">
        <f t="shared" si="2"/>
        <v>360.63609721565405</v>
      </c>
      <c r="O6" s="26">
        <f t="shared" si="3"/>
        <v>8.7449338042718885E-2</v>
      </c>
      <c r="W6" s="22"/>
    </row>
    <row r="7" spans="1:23" x14ac:dyDescent="0.3">
      <c r="A7" s="5">
        <v>37716</v>
      </c>
      <c r="B7" s="2">
        <v>30.56</v>
      </c>
      <c r="D7" s="88">
        <v>37834</v>
      </c>
      <c r="E7">
        <v>33.011935483870964</v>
      </c>
      <c r="F7" s="13">
        <v>8.2558000000000007</v>
      </c>
      <c r="G7">
        <f t="shared" si="0"/>
        <v>272.53993696774194</v>
      </c>
      <c r="H7" s="88">
        <v>37834</v>
      </c>
      <c r="I7" s="90"/>
      <c r="J7" s="10" t="s">
        <v>24</v>
      </c>
      <c r="K7" s="22">
        <f t="shared" si="1"/>
        <v>2.9259005239184344E-2</v>
      </c>
      <c r="M7" t="s">
        <v>335</v>
      </c>
      <c r="N7" s="101">
        <f t="shared" si="2"/>
        <v>361.6421444677419</v>
      </c>
      <c r="O7" s="26">
        <f t="shared" si="3"/>
        <v>6.1233781235298171E-2</v>
      </c>
      <c r="W7" s="22"/>
    </row>
    <row r="8" spans="1:23" x14ac:dyDescent="0.3">
      <c r="A8" s="5">
        <v>37717</v>
      </c>
      <c r="B8" s="2">
        <v>30.52</v>
      </c>
      <c r="D8" s="88">
        <v>37865</v>
      </c>
      <c r="E8">
        <v>32.31066666666667</v>
      </c>
      <c r="F8" s="13">
        <v>8.1951999999999998</v>
      </c>
      <c r="G8">
        <f t="shared" si="0"/>
        <v>264.79237546666667</v>
      </c>
      <c r="H8" s="88">
        <v>37865</v>
      </c>
      <c r="I8" s="90"/>
      <c r="J8" s="10" t="s">
        <v>25</v>
      </c>
      <c r="K8" s="22">
        <f t="shared" si="1"/>
        <v>-8.3654473366424176E-2</v>
      </c>
      <c r="M8" t="s">
        <v>336</v>
      </c>
      <c r="N8" s="101">
        <f t="shared" si="2"/>
        <v>345.22151429074074</v>
      </c>
      <c r="O8" s="26">
        <f t="shared" si="3"/>
        <v>7.226782958714377E-2</v>
      </c>
      <c r="W8" s="22"/>
    </row>
    <row r="9" spans="1:23" x14ac:dyDescent="0.3">
      <c r="A9" s="5">
        <v>37718</v>
      </c>
      <c r="B9" s="2">
        <v>33.020000000000003</v>
      </c>
      <c r="D9" s="88">
        <v>37895</v>
      </c>
      <c r="E9">
        <v>35.120645161290319</v>
      </c>
      <c r="F9" s="13">
        <v>8.2278000000000002</v>
      </c>
      <c r="G9">
        <f t="shared" si="0"/>
        <v>288.96564425806451</v>
      </c>
      <c r="H9" s="88">
        <v>37895</v>
      </c>
      <c r="I9" s="90"/>
      <c r="J9" s="10" t="s">
        <v>26</v>
      </c>
      <c r="K9" s="22">
        <f t="shared" si="1"/>
        <v>-2.7627521517871845E-2</v>
      </c>
      <c r="M9" t="s">
        <v>309</v>
      </c>
      <c r="N9" s="101">
        <f t="shared" si="2"/>
        <v>318.68278143189968</v>
      </c>
      <c r="O9" s="26">
        <f t="shared" si="3"/>
        <v>0.10598158615339569</v>
      </c>
      <c r="W9" s="22"/>
    </row>
    <row r="10" spans="1:23" x14ac:dyDescent="0.3">
      <c r="A10" s="5">
        <v>37719</v>
      </c>
      <c r="B10" s="2">
        <v>33.57</v>
      </c>
      <c r="D10" s="88">
        <v>37926</v>
      </c>
      <c r="E10">
        <v>36.254666666666665</v>
      </c>
      <c r="F10" s="13">
        <v>8.1968999999999994</v>
      </c>
      <c r="G10">
        <f t="shared" si="0"/>
        <v>297.17587719999995</v>
      </c>
      <c r="H10" s="88">
        <v>37926</v>
      </c>
      <c r="I10" s="90"/>
      <c r="J10" s="10" t="s">
        <v>27</v>
      </c>
      <c r="K10" s="22">
        <f t="shared" si="1"/>
        <v>0.16065426326479426</v>
      </c>
      <c r="M10" t="s">
        <v>339</v>
      </c>
      <c r="N10" s="101">
        <f t="shared" si="2"/>
        <v>319.39047871296293</v>
      </c>
      <c r="O10" s="26">
        <f t="shared" si="3"/>
        <v>8.8392397131345904E-2</v>
      </c>
      <c r="W10" s="22"/>
    </row>
    <row r="11" spans="1:23" x14ac:dyDescent="0.3">
      <c r="A11" s="5">
        <v>37720</v>
      </c>
      <c r="B11" s="2">
        <v>36.1</v>
      </c>
      <c r="D11" s="88">
        <v>37956</v>
      </c>
      <c r="E11">
        <v>31.06774193548388</v>
      </c>
      <c r="F11" s="13">
        <v>8.2414000000000005</v>
      </c>
      <c r="G11">
        <f t="shared" si="0"/>
        <v>256.04168838709688</v>
      </c>
      <c r="H11" s="88">
        <v>37956</v>
      </c>
      <c r="I11" s="90"/>
      <c r="J11" s="10" t="s">
        <v>28</v>
      </c>
      <c r="K11" s="22">
        <f t="shared" si="1"/>
        <v>2.6282441422557312E-2</v>
      </c>
      <c r="M11" t="s">
        <v>342</v>
      </c>
      <c r="N11" s="101">
        <f t="shared" si="2"/>
        <v>312.80348482258069</v>
      </c>
      <c r="O11" s="26">
        <f t="shared" si="3"/>
        <v>-0.1523513683937435</v>
      </c>
      <c r="W11" s="22"/>
    </row>
    <row r="12" spans="1:23" x14ac:dyDescent="0.3">
      <c r="A12" s="5">
        <v>37721</v>
      </c>
      <c r="B12" s="2">
        <v>35.71</v>
      </c>
      <c r="D12" s="88">
        <v>37987</v>
      </c>
      <c r="E12">
        <v>29.035161290322577</v>
      </c>
      <c r="F12" s="13">
        <v>8.5924999999999994</v>
      </c>
      <c r="G12" s="30">
        <f t="shared" si="0"/>
        <v>249.48462338709672</v>
      </c>
      <c r="H12" s="88">
        <v>37987</v>
      </c>
      <c r="I12" s="90"/>
      <c r="J12" s="10" t="s">
        <v>29</v>
      </c>
      <c r="K12" s="22">
        <f t="shared" si="1"/>
        <v>3.389242387979019E-2</v>
      </c>
      <c r="M12" t="s">
        <v>343</v>
      </c>
      <c r="N12" s="101">
        <f t="shared" si="2"/>
        <v>412.76647194623661</v>
      </c>
      <c r="O12" s="26">
        <f t="shared" si="3"/>
        <v>-5.3642901236279621E-2</v>
      </c>
      <c r="W12" s="22"/>
    </row>
    <row r="13" spans="1:23" x14ac:dyDescent="0.3">
      <c r="A13" s="5">
        <v>37722</v>
      </c>
      <c r="B13" s="2">
        <v>34.54</v>
      </c>
      <c r="D13" s="88">
        <v>38018</v>
      </c>
      <c r="E13">
        <v>27.498965517241377</v>
      </c>
      <c r="F13" s="13">
        <v>8.7751000000000001</v>
      </c>
      <c r="G13">
        <f t="shared" si="0"/>
        <v>241.30617231034481</v>
      </c>
      <c r="H13" s="88">
        <v>38018</v>
      </c>
      <c r="I13" s="90"/>
      <c r="J13" s="10" t="s">
        <v>30</v>
      </c>
      <c r="K13" s="22">
        <f t="shared" si="1"/>
        <v>-3.2076868834785444E-2</v>
      </c>
      <c r="M13" t="s">
        <v>344</v>
      </c>
      <c r="N13" s="101">
        <f t="shared" si="2"/>
        <v>434.64306437222217</v>
      </c>
      <c r="O13" s="26">
        <f t="shared" si="3"/>
        <v>9.4580516786842053E-2</v>
      </c>
      <c r="W13" s="22"/>
    </row>
    <row r="14" spans="1:23" x14ac:dyDescent="0.3">
      <c r="A14" s="5">
        <v>37723</v>
      </c>
      <c r="B14" s="2">
        <v>32.4</v>
      </c>
      <c r="D14" s="88">
        <v>38047</v>
      </c>
      <c r="E14">
        <v>29.19</v>
      </c>
      <c r="F14" s="13">
        <v>8.5406999999999993</v>
      </c>
      <c r="G14">
        <f t="shared" si="0"/>
        <v>249.303033</v>
      </c>
      <c r="H14" s="88">
        <v>38047</v>
      </c>
      <c r="I14" s="90"/>
      <c r="J14" s="10" t="s">
        <v>31</v>
      </c>
      <c r="K14" s="22">
        <f t="shared" si="1"/>
        <v>4.5226207489384773E-2</v>
      </c>
      <c r="M14" t="s">
        <v>345</v>
      </c>
      <c r="N14" s="101">
        <f t="shared" si="2"/>
        <v>346.27020426344086</v>
      </c>
      <c r="O14" s="26">
        <f t="shared" si="3"/>
        <v>-1.8184938700038532E-2</v>
      </c>
      <c r="W14" s="22"/>
    </row>
    <row r="15" spans="1:23" x14ac:dyDescent="0.3">
      <c r="A15" s="5">
        <v>37724</v>
      </c>
      <c r="B15" s="2">
        <v>32.67</v>
      </c>
      <c r="D15" s="88">
        <v>38078</v>
      </c>
      <c r="E15">
        <v>28.758333333333329</v>
      </c>
      <c r="F15" s="13">
        <v>8.2937999999999992</v>
      </c>
      <c r="G15">
        <f t="shared" si="0"/>
        <v>238.51586499999993</v>
      </c>
      <c r="H15" s="88">
        <v>38078</v>
      </c>
      <c r="I15" s="90"/>
      <c r="J15" s="10" t="s">
        <v>32</v>
      </c>
      <c r="K15" s="22">
        <f t="shared" si="1"/>
        <v>4.2985777830189642E-2</v>
      </c>
      <c r="M15" t="s">
        <v>511</v>
      </c>
      <c r="N15" s="101">
        <f t="shared" si="2"/>
        <v>396.5402296333333</v>
      </c>
      <c r="O15" s="26">
        <f t="shared" si="3"/>
        <v>-4.9071874084785923E-2</v>
      </c>
    </row>
    <row r="16" spans="1:23" x14ac:dyDescent="0.3">
      <c r="A16" s="5">
        <v>37725</v>
      </c>
      <c r="B16" s="2">
        <v>34.85</v>
      </c>
      <c r="D16" s="88">
        <v>38108</v>
      </c>
      <c r="E16">
        <v>27.886451612903226</v>
      </c>
      <c r="F16" s="13">
        <v>8.2005999999999997</v>
      </c>
      <c r="G16">
        <f t="shared" si="0"/>
        <v>228.68563509677418</v>
      </c>
      <c r="H16" s="88">
        <v>38108</v>
      </c>
      <c r="I16" s="90"/>
      <c r="J16" s="10" t="s">
        <v>33</v>
      </c>
      <c r="K16" s="22">
        <f t="shared" si="1"/>
        <v>-0.13792841765697395</v>
      </c>
      <c r="M16" t="s">
        <v>348</v>
      </c>
      <c r="N16" s="101">
        <f t="shared" si="2"/>
        <v>507.11701706989254</v>
      </c>
      <c r="O16" s="26">
        <f t="shared" si="3"/>
        <v>8.835784583941847E-2</v>
      </c>
    </row>
    <row r="17" spans="1:11" x14ac:dyDescent="0.3">
      <c r="A17" s="5">
        <v>37726</v>
      </c>
      <c r="B17" s="2">
        <v>33.17</v>
      </c>
      <c r="D17" s="88">
        <v>38139</v>
      </c>
      <c r="E17">
        <v>32.016333333333328</v>
      </c>
      <c r="F17" s="13">
        <v>8.2856000000000005</v>
      </c>
      <c r="G17">
        <f t="shared" si="0"/>
        <v>265.27453146666664</v>
      </c>
      <c r="H17" s="88">
        <v>38139</v>
      </c>
      <c r="I17" s="90"/>
      <c r="J17" s="10" t="s">
        <v>34</v>
      </c>
      <c r="K17" s="22">
        <f t="shared" si="1"/>
        <v>0.11198059899511614</v>
      </c>
    </row>
    <row r="18" spans="1:11" x14ac:dyDescent="0.3">
      <c r="A18" s="5">
        <v>37727</v>
      </c>
      <c r="B18" s="2">
        <v>32.53</v>
      </c>
      <c r="D18" s="88">
        <v>38169</v>
      </c>
      <c r="E18">
        <v>28.148387096774197</v>
      </c>
      <c r="F18" s="13">
        <v>8.4750999999999994</v>
      </c>
      <c r="G18">
        <f t="shared" si="0"/>
        <v>238.56039548387099</v>
      </c>
      <c r="H18" s="88">
        <v>38169</v>
      </c>
      <c r="I18" s="90"/>
      <c r="J18" s="10" t="s">
        <v>35</v>
      </c>
      <c r="K18" s="22">
        <f t="shared" si="1"/>
        <v>-0.12267736223072889</v>
      </c>
    </row>
    <row r="19" spans="1:11" x14ac:dyDescent="0.3">
      <c r="A19" s="5">
        <v>37728</v>
      </c>
      <c r="B19" s="2">
        <v>31.05</v>
      </c>
      <c r="D19" s="88">
        <v>38200</v>
      </c>
      <c r="E19">
        <v>32.637419354838713</v>
      </c>
      <c r="F19" s="13">
        <v>8.3315000000000001</v>
      </c>
      <c r="G19">
        <f t="shared" si="0"/>
        <v>271.91865935483872</v>
      </c>
      <c r="H19" s="88">
        <v>38200</v>
      </c>
      <c r="I19" s="90"/>
      <c r="J19" s="10" t="s">
        <v>36</v>
      </c>
      <c r="K19" s="22">
        <f t="shared" si="1"/>
        <v>0.12313869967425228</v>
      </c>
    </row>
    <row r="20" spans="1:11" x14ac:dyDescent="0.3">
      <c r="A20" s="5">
        <v>37729</v>
      </c>
      <c r="B20" s="2">
        <v>28.27</v>
      </c>
      <c r="D20" s="88">
        <v>38231</v>
      </c>
      <c r="E20">
        <v>28.958666666666669</v>
      </c>
      <c r="F20" s="13">
        <v>8.3604000000000003</v>
      </c>
      <c r="G20">
        <f t="shared" si="0"/>
        <v>242.10603680000003</v>
      </c>
      <c r="H20" s="88">
        <v>38231</v>
      </c>
      <c r="I20" s="90"/>
      <c r="J20" s="10" t="s">
        <v>37</v>
      </c>
      <c r="K20" s="22">
        <f t="shared" si="1"/>
        <v>5.9656446028196752E-2</v>
      </c>
    </row>
    <row r="21" spans="1:11" x14ac:dyDescent="0.3">
      <c r="A21" s="5">
        <v>37730</v>
      </c>
      <c r="B21" s="2">
        <v>29.41</v>
      </c>
      <c r="D21" s="88">
        <v>38261</v>
      </c>
      <c r="E21">
        <v>27.744838709677424</v>
      </c>
      <c r="F21" s="13">
        <v>8.2348999999999997</v>
      </c>
      <c r="G21">
        <f t="shared" si="0"/>
        <v>228.4759722903226</v>
      </c>
      <c r="H21" s="88">
        <v>38261</v>
      </c>
      <c r="I21" s="90"/>
      <c r="J21" s="10" t="s">
        <v>38</v>
      </c>
      <c r="K21" s="22">
        <f t="shared" si="1"/>
        <v>-3.8953346008769429E-2</v>
      </c>
    </row>
    <row r="22" spans="1:11" x14ac:dyDescent="0.3">
      <c r="A22" s="5">
        <v>37731</v>
      </c>
      <c r="B22" s="2">
        <v>29.36</v>
      </c>
      <c r="D22" s="88">
        <v>38292</v>
      </c>
      <c r="E22">
        <v>29.201666666666672</v>
      </c>
      <c r="F22" s="13">
        <v>8.1411999999999995</v>
      </c>
      <c r="G22">
        <f t="shared" si="0"/>
        <v>237.73660866666668</v>
      </c>
      <c r="H22" s="88">
        <v>38292</v>
      </c>
      <c r="I22" s="90"/>
      <c r="J22" s="10" t="s">
        <v>39</v>
      </c>
      <c r="K22" s="22">
        <f t="shared" si="1"/>
        <v>0.11438727288892858</v>
      </c>
    </row>
    <row r="23" spans="1:11" x14ac:dyDescent="0.3">
      <c r="A23" s="5">
        <v>37732</v>
      </c>
      <c r="B23" s="2">
        <v>27.32</v>
      </c>
      <c r="D23" s="88">
        <v>38322</v>
      </c>
      <c r="E23">
        <v>25.959032258064518</v>
      </c>
      <c r="F23" s="13">
        <v>8.2180999999999997</v>
      </c>
      <c r="G23">
        <f t="shared" si="0"/>
        <v>213.333923</v>
      </c>
      <c r="H23" s="88">
        <v>38322</v>
      </c>
      <c r="I23" s="90"/>
      <c r="J23" s="10" t="s">
        <v>40</v>
      </c>
      <c r="K23" s="22">
        <f t="shared" si="1"/>
        <v>0.12883739885431145</v>
      </c>
    </row>
    <row r="24" spans="1:11" x14ac:dyDescent="0.3">
      <c r="A24" s="5">
        <v>37733</v>
      </c>
      <c r="B24" s="2">
        <v>31.43</v>
      </c>
      <c r="D24" s="88">
        <v>38353</v>
      </c>
      <c r="E24">
        <v>23.011935483870964</v>
      </c>
      <c r="F24" s="13">
        <v>8.2125000000000004</v>
      </c>
      <c r="G24">
        <f t="shared" si="0"/>
        <v>188.98552016129031</v>
      </c>
      <c r="H24" s="88">
        <v>38353</v>
      </c>
      <c r="I24" s="90"/>
      <c r="J24" s="10" t="s">
        <v>41</v>
      </c>
      <c r="K24" s="22">
        <f t="shared" si="1"/>
        <v>-9.5410885348269248E-2</v>
      </c>
    </row>
    <row r="25" spans="1:11" x14ac:dyDescent="0.3">
      <c r="A25" s="5">
        <v>37734</v>
      </c>
      <c r="B25" s="2">
        <v>32.119999999999997</v>
      </c>
      <c r="D25" s="88">
        <v>38384</v>
      </c>
      <c r="E25">
        <v>25.110714285714295</v>
      </c>
      <c r="F25" s="13">
        <v>8.3199000000000005</v>
      </c>
      <c r="G25">
        <f t="shared" si="0"/>
        <v>208.91863178571438</v>
      </c>
      <c r="H25" s="88">
        <v>38384</v>
      </c>
      <c r="J25" s="10" t="s">
        <v>42</v>
      </c>
      <c r="K25" s="22">
        <f t="shared" si="1"/>
        <v>-0.1334471012126045</v>
      </c>
    </row>
    <row r="26" spans="1:11" x14ac:dyDescent="0.3">
      <c r="A26" s="5">
        <v>37735</v>
      </c>
      <c r="B26" s="2">
        <v>31.92</v>
      </c>
      <c r="D26" s="88">
        <v>38412</v>
      </c>
      <c r="E26">
        <v>29.447741935483869</v>
      </c>
      <c r="F26" s="13">
        <v>8.1870999999999992</v>
      </c>
      <c r="G26">
        <f t="shared" si="0"/>
        <v>241.09160799999995</v>
      </c>
      <c r="H26" s="88">
        <v>38412</v>
      </c>
      <c r="I26" s="90"/>
      <c r="J26" s="10" t="s">
        <v>43</v>
      </c>
      <c r="K26" s="22">
        <f t="shared" si="1"/>
        <v>-4.0273428301159986E-2</v>
      </c>
    </row>
    <row r="27" spans="1:11" x14ac:dyDescent="0.3">
      <c r="A27" s="5">
        <v>37736</v>
      </c>
      <c r="B27" s="2">
        <v>31.35</v>
      </c>
      <c r="D27" s="88">
        <v>38443</v>
      </c>
      <c r="E27">
        <v>30.724</v>
      </c>
      <c r="F27" s="13">
        <v>8.1762999999999995</v>
      </c>
      <c r="G27">
        <f t="shared" si="0"/>
        <v>251.20864119999999</v>
      </c>
      <c r="H27" s="88">
        <v>38443</v>
      </c>
      <c r="I27" s="90"/>
      <c r="J27" s="10" t="s">
        <v>44</v>
      </c>
      <c r="K27" s="22">
        <f t="shared" si="1"/>
        <v>6.5855413901332316E-3</v>
      </c>
    </row>
    <row r="28" spans="1:11" x14ac:dyDescent="0.3">
      <c r="A28" s="5">
        <v>37737</v>
      </c>
      <c r="B28" s="2">
        <v>28.54</v>
      </c>
      <c r="D28" s="88">
        <v>38473</v>
      </c>
      <c r="E28">
        <v>30.897096774193546</v>
      </c>
      <c r="F28" s="13">
        <v>8.0772999999999993</v>
      </c>
      <c r="G28">
        <f t="shared" si="0"/>
        <v>249.56511977419351</v>
      </c>
      <c r="H28" s="88">
        <v>38473</v>
      </c>
      <c r="I28" s="90"/>
      <c r="J28" s="10" t="s">
        <v>45</v>
      </c>
      <c r="K28" s="22">
        <f t="shared" si="1"/>
        <v>0.2038278815689194</v>
      </c>
    </row>
    <row r="29" spans="1:11" x14ac:dyDescent="0.3">
      <c r="A29" s="5">
        <v>37738</v>
      </c>
      <c r="B29" s="2">
        <v>29.28</v>
      </c>
      <c r="D29" s="88">
        <v>38504</v>
      </c>
      <c r="E29">
        <v>26.264333333333344</v>
      </c>
      <c r="F29" s="13">
        <v>7.8932000000000002</v>
      </c>
      <c r="G29">
        <f t="shared" si="0"/>
        <v>207.30963586666675</v>
      </c>
      <c r="H29" s="88">
        <v>38504</v>
      </c>
      <c r="I29" s="90"/>
      <c r="J29" s="10" t="s">
        <v>46</v>
      </c>
      <c r="K29" s="22">
        <f t="shared" si="1"/>
        <v>-9.2258469760606143E-2</v>
      </c>
    </row>
    <row r="30" spans="1:11" x14ac:dyDescent="0.3">
      <c r="A30" s="5">
        <v>37739</v>
      </c>
      <c r="B30" s="2">
        <v>33</v>
      </c>
      <c r="D30" s="88">
        <v>38534</v>
      </c>
      <c r="E30">
        <v>28.835806451612903</v>
      </c>
      <c r="F30" s="13">
        <v>7.92</v>
      </c>
      <c r="G30">
        <f t="shared" si="0"/>
        <v>228.3795870967742</v>
      </c>
      <c r="H30" s="88">
        <v>38534</v>
      </c>
      <c r="I30" s="90"/>
      <c r="J30" s="10" t="s">
        <v>47</v>
      </c>
      <c r="K30" s="22">
        <f t="shared" si="1"/>
        <v>-6.9749926524908856E-2</v>
      </c>
    </row>
    <row r="31" spans="1:11" x14ac:dyDescent="0.3">
      <c r="A31" s="5">
        <v>37740</v>
      </c>
      <c r="B31" s="2">
        <v>31.21</v>
      </c>
      <c r="D31" s="88">
        <v>38565</v>
      </c>
      <c r="E31">
        <v>31.011612903225799</v>
      </c>
      <c r="F31" s="13">
        <v>7.9165000000000001</v>
      </c>
      <c r="G31">
        <f t="shared" si="0"/>
        <v>245.50343354838705</v>
      </c>
      <c r="H31" s="88">
        <v>38565</v>
      </c>
      <c r="I31" s="90"/>
      <c r="J31" s="10" t="s">
        <v>48</v>
      </c>
      <c r="K31" s="22">
        <f t="shared" si="1"/>
        <v>7.0337324124710277E-2</v>
      </c>
    </row>
    <row r="32" spans="1:11" x14ac:dyDescent="0.3">
      <c r="A32" s="5">
        <v>37741</v>
      </c>
      <c r="B32" s="2">
        <v>30.32</v>
      </c>
      <c r="D32" s="88">
        <v>38596</v>
      </c>
      <c r="E32">
        <v>29.373666666666672</v>
      </c>
      <c r="F32" s="13">
        <v>7.8087</v>
      </c>
      <c r="G32">
        <f t="shared" si="0"/>
        <v>229.37015090000006</v>
      </c>
      <c r="H32" s="88">
        <v>38596</v>
      </c>
      <c r="I32" s="90"/>
      <c r="J32" s="10" t="s">
        <v>49</v>
      </c>
      <c r="K32" s="22">
        <f t="shared" si="1"/>
        <v>-8.9031145411814228E-2</v>
      </c>
    </row>
    <row r="33" spans="1:11" x14ac:dyDescent="0.3">
      <c r="A33" s="5">
        <v>37742</v>
      </c>
      <c r="B33" s="2">
        <v>28.37</v>
      </c>
      <c r="D33" s="88">
        <v>38626</v>
      </c>
      <c r="E33">
        <v>32.137419354838713</v>
      </c>
      <c r="F33" s="13">
        <v>7.8346999999999998</v>
      </c>
      <c r="G33">
        <f t="shared" si="0"/>
        <v>251.78703941935484</v>
      </c>
      <c r="H33" s="88">
        <v>38626</v>
      </c>
      <c r="I33" s="90"/>
      <c r="J33" s="10" t="s">
        <v>50</v>
      </c>
      <c r="K33" s="22">
        <f t="shared" si="1"/>
        <v>5.4235908869857186E-2</v>
      </c>
    </row>
    <row r="34" spans="1:11" x14ac:dyDescent="0.3">
      <c r="A34" s="5">
        <v>37743</v>
      </c>
      <c r="B34" s="2">
        <v>31.74</v>
      </c>
      <c r="D34" s="88">
        <v>38657</v>
      </c>
      <c r="E34">
        <v>30.504333333333332</v>
      </c>
      <c r="F34" s="13">
        <v>7.8295000000000003</v>
      </c>
      <c r="G34">
        <f t="shared" si="0"/>
        <v>238.83367783333333</v>
      </c>
      <c r="H34" s="88">
        <v>38657</v>
      </c>
      <c r="I34" s="90"/>
      <c r="J34" s="10" t="s">
        <v>51</v>
      </c>
      <c r="K34" s="22">
        <f t="shared" si="1"/>
        <v>-0.12563392436625531</v>
      </c>
    </row>
    <row r="35" spans="1:11" x14ac:dyDescent="0.3">
      <c r="A35" s="5">
        <v>37744</v>
      </c>
      <c r="B35" s="2">
        <v>31.69</v>
      </c>
      <c r="D35" s="88">
        <v>38687</v>
      </c>
      <c r="E35">
        <v>34.25645161290322</v>
      </c>
      <c r="F35" s="13">
        <v>7.9737</v>
      </c>
      <c r="G35">
        <f t="shared" si="0"/>
        <v>273.15066822580638</v>
      </c>
      <c r="H35" s="88">
        <v>38687</v>
      </c>
      <c r="I35" s="90"/>
      <c r="J35" s="10" t="s">
        <v>52</v>
      </c>
      <c r="K35" s="22">
        <f t="shared" si="1"/>
        <v>-0.15706901485955205</v>
      </c>
    </row>
    <row r="36" spans="1:11" x14ac:dyDescent="0.3">
      <c r="A36" s="5">
        <v>37745</v>
      </c>
      <c r="B36" s="2">
        <v>30.75</v>
      </c>
      <c r="D36" s="88">
        <v>38718</v>
      </c>
      <c r="E36">
        <v>40.321612903225798</v>
      </c>
      <c r="F36" s="13">
        <v>8.0366</v>
      </c>
      <c r="G36">
        <f t="shared" si="0"/>
        <v>324.04867425806447</v>
      </c>
      <c r="H36" s="88">
        <v>38718</v>
      </c>
      <c r="I36" s="90"/>
      <c r="J36" s="10" t="s">
        <v>53</v>
      </c>
      <c r="K36" s="22">
        <f t="shared" si="1"/>
        <v>-7.2929470144756481E-2</v>
      </c>
    </row>
    <row r="37" spans="1:11" x14ac:dyDescent="0.3">
      <c r="A37" s="5">
        <v>37746</v>
      </c>
      <c r="B37" s="2">
        <v>34.659999999999997</v>
      </c>
      <c r="D37" s="88">
        <v>38749</v>
      </c>
      <c r="E37">
        <v>43.37107142857144</v>
      </c>
      <c r="F37" s="13">
        <v>8.0593000000000004</v>
      </c>
      <c r="G37">
        <f t="shared" si="0"/>
        <v>349.5404759642858</v>
      </c>
      <c r="H37" s="88">
        <v>38749</v>
      </c>
      <c r="I37" s="90"/>
      <c r="J37" s="10" t="s">
        <v>54</v>
      </c>
      <c r="K37" s="22">
        <f t="shared" si="1"/>
        <v>-0.16378473975419505</v>
      </c>
    </row>
    <row r="38" spans="1:11" x14ac:dyDescent="0.3">
      <c r="A38" s="5">
        <v>37747</v>
      </c>
      <c r="B38" s="2">
        <v>33.79</v>
      </c>
      <c r="D38" s="88">
        <v>38777</v>
      </c>
      <c r="E38">
        <v>52.397741935483879</v>
      </c>
      <c r="F38" s="13">
        <v>7.9775</v>
      </c>
      <c r="G38">
        <f t="shared" si="0"/>
        <v>418.00298629032267</v>
      </c>
      <c r="H38" s="88">
        <v>38777</v>
      </c>
      <c r="I38" s="90"/>
      <c r="J38" s="10" t="s">
        <v>55</v>
      </c>
      <c r="K38" s="22">
        <f t="shared" si="1"/>
        <v>3.0435732951906047E-2</v>
      </c>
    </row>
    <row r="39" spans="1:11" x14ac:dyDescent="0.3">
      <c r="A39" s="5">
        <v>37748</v>
      </c>
      <c r="B39" s="2">
        <v>33.64</v>
      </c>
      <c r="D39" s="88">
        <v>38808</v>
      </c>
      <c r="E39">
        <v>51.732666666666674</v>
      </c>
      <c r="F39" s="13">
        <v>7.8414000000000001</v>
      </c>
      <c r="G39">
        <f t="shared" si="0"/>
        <v>405.65653240000006</v>
      </c>
      <c r="H39" s="88">
        <v>38808</v>
      </c>
      <c r="I39" s="90"/>
      <c r="J39" s="10" t="s">
        <v>56</v>
      </c>
      <c r="K39" s="22">
        <f t="shared" si="1"/>
        <v>0.38303910771527128</v>
      </c>
    </row>
    <row r="40" spans="1:11" x14ac:dyDescent="0.3">
      <c r="A40" s="5">
        <v>37749</v>
      </c>
      <c r="B40" s="2">
        <v>33.07</v>
      </c>
      <c r="D40" s="88">
        <v>38838</v>
      </c>
      <c r="E40">
        <v>37.619032258064529</v>
      </c>
      <c r="F40" s="13">
        <v>7.7968000000000002</v>
      </c>
      <c r="G40">
        <f t="shared" si="0"/>
        <v>293.30807070967751</v>
      </c>
      <c r="H40" s="88">
        <v>38838</v>
      </c>
      <c r="I40" s="90"/>
      <c r="J40" s="10" t="s">
        <v>57</v>
      </c>
      <c r="K40" s="22">
        <f t="shared" si="1"/>
        <v>-0.15319715864331729</v>
      </c>
    </row>
    <row r="41" spans="1:11" x14ac:dyDescent="0.3">
      <c r="A41" s="5">
        <v>37750</v>
      </c>
      <c r="B41" s="2">
        <v>32.19</v>
      </c>
      <c r="D41" s="88">
        <v>38869</v>
      </c>
      <c r="E41">
        <v>44.065333333333342</v>
      </c>
      <c r="F41" s="13">
        <v>7.8604000000000003</v>
      </c>
      <c r="G41">
        <f t="shared" si="0"/>
        <v>346.37114613333341</v>
      </c>
      <c r="H41" s="88">
        <v>38869</v>
      </c>
      <c r="I41" s="90"/>
      <c r="J41" s="10" t="s">
        <v>58</v>
      </c>
      <c r="K41" s="22">
        <f t="shared" si="1"/>
        <v>-0.11889337391775123</v>
      </c>
    </row>
    <row r="42" spans="1:11" x14ac:dyDescent="0.3">
      <c r="A42" s="5">
        <v>37751</v>
      </c>
      <c r="B42" s="2">
        <v>30.89</v>
      </c>
      <c r="D42" s="88">
        <v>38899</v>
      </c>
      <c r="E42">
        <v>49.518709677419359</v>
      </c>
      <c r="F42" s="13">
        <v>7.9386000000000001</v>
      </c>
      <c r="G42">
        <f t="shared" si="0"/>
        <v>393.10922864516135</v>
      </c>
      <c r="H42" s="88">
        <v>38899</v>
      </c>
      <c r="I42" s="90"/>
      <c r="J42" s="10" t="s">
        <v>59</v>
      </c>
      <c r="K42" s="22">
        <f t="shared" si="1"/>
        <v>-0.2600891469977562</v>
      </c>
    </row>
    <row r="43" spans="1:11" x14ac:dyDescent="0.3">
      <c r="A43" s="5">
        <v>37752</v>
      </c>
      <c r="B43" s="2">
        <v>30.53</v>
      </c>
      <c r="D43" s="88">
        <v>38930</v>
      </c>
      <c r="E43">
        <v>66.478064516129052</v>
      </c>
      <c r="F43" s="13">
        <v>7.992</v>
      </c>
      <c r="G43">
        <f t="shared" si="0"/>
        <v>531.29269161290335</v>
      </c>
      <c r="H43" s="88">
        <v>38930</v>
      </c>
      <c r="I43" s="90"/>
      <c r="J43" s="10" t="s">
        <v>60</v>
      </c>
      <c r="K43" s="22">
        <f t="shared" si="1"/>
        <v>1.1231269277117706E-2</v>
      </c>
    </row>
    <row r="44" spans="1:11" x14ac:dyDescent="0.3">
      <c r="A44" s="5">
        <v>37753</v>
      </c>
      <c r="B44" s="2">
        <v>34.11</v>
      </c>
      <c r="D44" s="88">
        <v>38961</v>
      </c>
      <c r="E44">
        <v>63.62833333333333</v>
      </c>
      <c r="F44" s="13">
        <v>8.2571999999999992</v>
      </c>
      <c r="G44">
        <f t="shared" si="0"/>
        <v>525.39187399999992</v>
      </c>
      <c r="H44" s="88">
        <v>38961</v>
      </c>
      <c r="I44" s="90"/>
      <c r="J44" s="10" t="s">
        <v>61</v>
      </c>
      <c r="K44" s="22">
        <f t="shared" si="1"/>
        <v>0.16564012309837861</v>
      </c>
    </row>
    <row r="45" spans="1:11" x14ac:dyDescent="0.3">
      <c r="A45" s="5">
        <v>37754</v>
      </c>
      <c r="B45" s="2">
        <v>35.06</v>
      </c>
      <c r="D45" s="88">
        <v>38991</v>
      </c>
      <c r="E45">
        <v>53.6841935483871</v>
      </c>
      <c r="F45" s="13">
        <v>8.3960000000000008</v>
      </c>
      <c r="G45">
        <f t="shared" si="0"/>
        <v>450.73248903225812</v>
      </c>
      <c r="H45" s="88">
        <v>38991</v>
      </c>
      <c r="I45" s="90"/>
      <c r="J45" s="10" t="s">
        <v>62</v>
      </c>
      <c r="K45" s="22">
        <f t="shared" si="1"/>
        <v>0.16948734916156361</v>
      </c>
    </row>
    <row r="46" spans="1:11" x14ac:dyDescent="0.3">
      <c r="A46" s="5">
        <v>37755</v>
      </c>
      <c r="B46" s="2">
        <v>33.82</v>
      </c>
      <c r="D46" s="88">
        <v>39022</v>
      </c>
      <c r="E46">
        <v>46.747000000000007</v>
      </c>
      <c r="F46" s="13">
        <v>8.2446000000000002</v>
      </c>
      <c r="G46">
        <f t="shared" si="0"/>
        <v>385.41031620000007</v>
      </c>
      <c r="H46" s="88">
        <v>39022</v>
      </c>
      <c r="I46" s="90"/>
      <c r="J46" s="10" t="s">
        <v>63</v>
      </c>
      <c r="K46" s="22">
        <f t="shared" si="1"/>
        <v>0.41327177447263663</v>
      </c>
    </row>
    <row r="47" spans="1:11" x14ac:dyDescent="0.3">
      <c r="A47" s="5">
        <v>37756</v>
      </c>
      <c r="B47" s="2">
        <v>35.51</v>
      </c>
      <c r="D47" s="88">
        <v>39052</v>
      </c>
      <c r="E47">
        <v>33.430322580645161</v>
      </c>
      <c r="F47" s="13">
        <v>8.1575000000000006</v>
      </c>
      <c r="G47">
        <f t="shared" si="0"/>
        <v>272.70785645161294</v>
      </c>
      <c r="H47" s="88">
        <v>39052</v>
      </c>
      <c r="I47" s="90"/>
      <c r="J47" s="10" t="s">
        <v>64</v>
      </c>
      <c r="K47" s="22">
        <f t="shared" si="1"/>
        <v>0.19479889431605324</v>
      </c>
    </row>
    <row r="48" spans="1:11" x14ac:dyDescent="0.3">
      <c r="A48" s="5">
        <v>37757</v>
      </c>
      <c r="B48" s="2">
        <v>32.92</v>
      </c>
      <c r="D48" s="88">
        <v>39083</v>
      </c>
      <c r="E48">
        <v>27.572580645161295</v>
      </c>
      <c r="F48" s="13">
        <v>8.2780000000000005</v>
      </c>
      <c r="G48">
        <f t="shared" si="0"/>
        <v>228.24582258064521</v>
      </c>
      <c r="H48" s="88">
        <v>39083</v>
      </c>
      <c r="I48" s="90"/>
      <c r="J48" s="10" t="s">
        <v>65</v>
      </c>
      <c r="K48" s="22">
        <f t="shared" si="1"/>
        <v>-2.0893347851731137E-2</v>
      </c>
    </row>
    <row r="49" spans="1:11" x14ac:dyDescent="0.3">
      <c r="A49" s="5">
        <v>37758</v>
      </c>
      <c r="B49" s="2">
        <v>27.47</v>
      </c>
      <c r="D49" s="88">
        <v>39114</v>
      </c>
      <c r="E49">
        <v>28.823928571428571</v>
      </c>
      <c r="F49" s="13">
        <v>8.0876000000000001</v>
      </c>
      <c r="G49">
        <f t="shared" si="0"/>
        <v>233.11640471428572</v>
      </c>
      <c r="H49" s="88">
        <v>39114</v>
      </c>
      <c r="I49" s="90"/>
      <c r="J49" s="10" t="s">
        <v>66</v>
      </c>
      <c r="K49" s="22">
        <f t="shared" si="1"/>
        <v>0.20338162628277923</v>
      </c>
    </row>
    <row r="50" spans="1:11" x14ac:dyDescent="0.3">
      <c r="A50" s="5">
        <v>37759</v>
      </c>
      <c r="B50" s="2">
        <v>24.69</v>
      </c>
      <c r="D50" s="88">
        <v>39142</v>
      </c>
      <c r="E50">
        <v>23.815806451612897</v>
      </c>
      <c r="F50" s="13">
        <v>8.1340000000000003</v>
      </c>
      <c r="G50">
        <f t="shared" si="0"/>
        <v>193.71776967741931</v>
      </c>
      <c r="H50" s="88">
        <v>39142</v>
      </c>
      <c r="I50" s="90"/>
      <c r="J50" s="10" t="s">
        <v>67</v>
      </c>
      <c r="K50" s="22">
        <f t="shared" si="1"/>
        <v>6.395624743945838E-2</v>
      </c>
    </row>
    <row r="51" spans="1:11" x14ac:dyDescent="0.3">
      <c r="A51" s="5">
        <v>37760</v>
      </c>
      <c r="B51" s="2">
        <v>29.99</v>
      </c>
      <c r="D51" s="88">
        <v>39173</v>
      </c>
      <c r="E51">
        <v>22.424999999999997</v>
      </c>
      <c r="F51" s="13">
        <v>8.1191999999999993</v>
      </c>
      <c r="G51">
        <f t="shared" si="0"/>
        <v>182.07305999999997</v>
      </c>
      <c r="H51" s="88">
        <v>39173</v>
      </c>
      <c r="I51" s="90"/>
      <c r="J51" s="10" t="s">
        <v>68</v>
      </c>
      <c r="K51" s="22">
        <f t="shared" si="1"/>
        <v>4.6291995789520923E-2</v>
      </c>
    </row>
    <row r="52" spans="1:11" x14ac:dyDescent="0.3">
      <c r="A52" s="5">
        <v>37761</v>
      </c>
      <c r="B52" s="2">
        <v>28.72</v>
      </c>
      <c r="D52" s="88">
        <v>39203</v>
      </c>
      <c r="E52">
        <v>21.378064516129029</v>
      </c>
      <c r="F52" s="13">
        <v>8.14</v>
      </c>
      <c r="G52">
        <f t="shared" si="0"/>
        <v>174.01744516129031</v>
      </c>
      <c r="H52" s="88">
        <v>39203</v>
      </c>
      <c r="I52" s="90"/>
      <c r="J52" s="10" t="s">
        <v>69</v>
      </c>
      <c r="K52" s="22">
        <f t="shared" si="1"/>
        <v>-8.8251793860070427E-2</v>
      </c>
    </row>
    <row r="53" spans="1:11" x14ac:dyDescent="0.3">
      <c r="A53" s="5">
        <v>37762</v>
      </c>
      <c r="B53" s="2">
        <v>28.86</v>
      </c>
      <c r="D53" s="88">
        <v>39234</v>
      </c>
      <c r="E53">
        <v>23.683</v>
      </c>
      <c r="F53" s="13">
        <v>8.0589999999999993</v>
      </c>
      <c r="G53">
        <f t="shared" si="0"/>
        <v>190.86129699999998</v>
      </c>
      <c r="H53" s="88">
        <v>39234</v>
      </c>
      <c r="I53" s="90"/>
      <c r="J53" s="10" t="s">
        <v>70</v>
      </c>
      <c r="K53" s="22">
        <f t="shared" si="1"/>
        <v>0.36268985635973028</v>
      </c>
    </row>
    <row r="54" spans="1:11" x14ac:dyDescent="0.3">
      <c r="A54" s="5">
        <v>37763</v>
      </c>
      <c r="B54" s="2">
        <v>28.68</v>
      </c>
      <c r="D54" s="88">
        <v>39264</v>
      </c>
      <c r="E54">
        <v>17.644516129032258</v>
      </c>
      <c r="F54" s="13">
        <v>7.9379999999999997</v>
      </c>
      <c r="G54">
        <f t="shared" si="0"/>
        <v>140.06216903225805</v>
      </c>
      <c r="H54" s="88">
        <v>39264</v>
      </c>
      <c r="I54" s="90"/>
      <c r="J54" s="10" t="s">
        <v>71</v>
      </c>
      <c r="K54" s="22">
        <f t="shared" si="1"/>
        <v>6.2609197497797142E-2</v>
      </c>
    </row>
    <row r="55" spans="1:11" x14ac:dyDescent="0.3">
      <c r="A55" s="5">
        <v>37764</v>
      </c>
      <c r="B55" s="2">
        <v>28.58</v>
      </c>
      <c r="D55" s="88">
        <v>39295</v>
      </c>
      <c r="E55">
        <v>16.530967741935481</v>
      </c>
      <c r="F55" s="13">
        <v>7.9734999999999996</v>
      </c>
      <c r="G55">
        <f t="shared" si="0"/>
        <v>131.80967129032254</v>
      </c>
      <c r="H55" s="88">
        <v>39295</v>
      </c>
      <c r="I55" s="90"/>
      <c r="J55" s="10" t="s">
        <v>72</v>
      </c>
      <c r="K55" s="22">
        <f t="shared" si="1"/>
        <v>-0.33223241657218205</v>
      </c>
    </row>
    <row r="56" spans="1:11" x14ac:dyDescent="0.3">
      <c r="A56" s="5">
        <v>37765</v>
      </c>
      <c r="B56" s="2">
        <v>25.19</v>
      </c>
      <c r="D56" s="88">
        <v>39326</v>
      </c>
      <c r="E56">
        <v>25.207333333333334</v>
      </c>
      <c r="F56" s="13">
        <v>7.8305999999999996</v>
      </c>
      <c r="G56">
        <f t="shared" si="0"/>
        <v>197.3885444</v>
      </c>
      <c r="H56" s="88">
        <v>39326</v>
      </c>
      <c r="I56" s="90"/>
      <c r="J56" s="10" t="s">
        <v>73</v>
      </c>
      <c r="K56" s="22">
        <f t="shared" si="1"/>
        <v>-0.29915182414674624</v>
      </c>
    </row>
    <row r="57" spans="1:11" x14ac:dyDescent="0.3">
      <c r="A57" s="5">
        <v>37766</v>
      </c>
      <c r="B57" s="2">
        <v>21.73</v>
      </c>
      <c r="D57" s="88">
        <v>39356</v>
      </c>
      <c r="E57">
        <v>36.594516129032264</v>
      </c>
      <c r="F57" s="13">
        <v>7.6962999999999999</v>
      </c>
      <c r="G57">
        <f t="shared" si="0"/>
        <v>281.64237448387104</v>
      </c>
      <c r="H57" s="88">
        <v>39356</v>
      </c>
      <c r="I57" s="90"/>
      <c r="J57" s="10" t="s">
        <v>74</v>
      </c>
      <c r="K57" s="22">
        <f t="shared" si="1"/>
        <v>-0.22537346559076255</v>
      </c>
    </row>
    <row r="58" spans="1:11" x14ac:dyDescent="0.3">
      <c r="A58" s="5">
        <v>37767</v>
      </c>
      <c r="B58" s="2">
        <v>27.7</v>
      </c>
      <c r="D58" s="88">
        <v>39387</v>
      </c>
      <c r="E58">
        <v>45.722999999999985</v>
      </c>
      <c r="F58" s="13">
        <v>7.9519000000000002</v>
      </c>
      <c r="G58">
        <f t="shared" si="0"/>
        <v>363.58472369999987</v>
      </c>
      <c r="H58" s="88">
        <v>39387</v>
      </c>
      <c r="I58" s="90"/>
      <c r="J58" s="10" t="s">
        <v>75</v>
      </c>
      <c r="K58" s="22">
        <f t="shared" si="1"/>
        <v>-1.2957208349788529E-2</v>
      </c>
    </row>
    <row r="59" spans="1:11" x14ac:dyDescent="0.3">
      <c r="A59" s="5">
        <v>37768</v>
      </c>
      <c r="B59" s="2">
        <v>27.5</v>
      </c>
      <c r="D59" s="88">
        <v>39417</v>
      </c>
      <c r="E59">
        <v>45.970000000000006</v>
      </c>
      <c r="F59" s="13">
        <v>8.0129999999999999</v>
      </c>
      <c r="G59">
        <f t="shared" si="0"/>
        <v>368.35761000000002</v>
      </c>
      <c r="H59" s="88">
        <v>39417</v>
      </c>
      <c r="I59" s="90"/>
      <c r="J59" s="10" t="s">
        <v>76</v>
      </c>
      <c r="K59" s="22">
        <f t="shared" si="1"/>
        <v>9.9445085136604661E-3</v>
      </c>
    </row>
    <row r="60" spans="1:11" x14ac:dyDescent="0.3">
      <c r="A60" s="5">
        <v>37769</v>
      </c>
      <c r="B60" s="2">
        <v>26.7</v>
      </c>
      <c r="D60" s="88">
        <v>39448</v>
      </c>
      <c r="E60">
        <v>45.84</v>
      </c>
      <c r="F60" s="13">
        <v>7.9565999999999999</v>
      </c>
      <c r="G60">
        <f t="shared" si="0"/>
        <v>364.73054400000001</v>
      </c>
      <c r="H60" s="88">
        <v>39448</v>
      </c>
      <c r="I60" s="90"/>
      <c r="J60" s="10" t="s">
        <v>77</v>
      </c>
      <c r="K60" s="22">
        <f t="shared" si="1"/>
        <v>0.19068992786412209</v>
      </c>
    </row>
    <row r="61" spans="1:11" x14ac:dyDescent="0.3">
      <c r="A61" s="5">
        <v>37770</v>
      </c>
      <c r="B61" s="2">
        <v>21</v>
      </c>
      <c r="D61" s="88">
        <v>39479</v>
      </c>
      <c r="E61">
        <v>38.54034482758621</v>
      </c>
      <c r="F61" s="13">
        <v>7.9480000000000004</v>
      </c>
      <c r="G61">
        <f t="shared" si="0"/>
        <v>306.31866068965519</v>
      </c>
      <c r="H61" s="88">
        <v>39479</v>
      </c>
      <c r="I61" s="90"/>
      <c r="J61" s="10" t="s">
        <v>78</v>
      </c>
      <c r="K61" s="22">
        <f t="shared" si="1"/>
        <v>0.29971564537423201</v>
      </c>
    </row>
    <row r="62" spans="1:11" x14ac:dyDescent="0.3">
      <c r="A62" s="5">
        <v>37771</v>
      </c>
      <c r="B62" s="2">
        <v>24.37</v>
      </c>
      <c r="D62" s="88">
        <v>39508</v>
      </c>
      <c r="E62">
        <v>29.597419354838713</v>
      </c>
      <c r="F62" s="13">
        <v>7.9629000000000003</v>
      </c>
      <c r="G62">
        <f t="shared" si="0"/>
        <v>235.6812905806452</v>
      </c>
      <c r="H62" s="88">
        <v>39508</v>
      </c>
      <c r="I62" s="90"/>
      <c r="J62" s="10" t="s">
        <v>79</v>
      </c>
      <c r="K62" s="22">
        <f t="shared" si="1"/>
        <v>-0.21825414181370151</v>
      </c>
    </row>
    <row r="63" spans="1:11" x14ac:dyDescent="0.3">
      <c r="A63" s="5">
        <v>37772</v>
      </c>
      <c r="B63" s="2">
        <v>20.82</v>
      </c>
      <c r="D63" s="88">
        <v>39539</v>
      </c>
      <c r="E63">
        <v>37.86066666666666</v>
      </c>
      <c r="F63" s="13">
        <v>7.9629000000000003</v>
      </c>
      <c r="G63">
        <f t="shared" si="0"/>
        <v>301.48070259999997</v>
      </c>
      <c r="H63" s="88">
        <v>39539</v>
      </c>
      <c r="I63" s="90"/>
      <c r="J63" s="10" t="s">
        <v>80</v>
      </c>
      <c r="K63" s="22">
        <f t="shared" si="1"/>
        <v>0.48554520091375486</v>
      </c>
    </row>
    <row r="64" spans="1:11" x14ac:dyDescent="0.3">
      <c r="A64" s="5">
        <v>37773</v>
      </c>
      <c r="B64" s="2">
        <v>18.73</v>
      </c>
      <c r="D64" s="88">
        <v>39569</v>
      </c>
      <c r="E64">
        <v>25.8</v>
      </c>
      <c r="F64" s="13">
        <v>7.8659999999999997</v>
      </c>
      <c r="G64">
        <f t="shared" si="0"/>
        <v>202.94280000000001</v>
      </c>
      <c r="H64" s="88">
        <v>39569</v>
      </c>
      <c r="I64" s="90"/>
      <c r="J64" s="10" t="s">
        <v>81</v>
      </c>
      <c r="K64" s="22">
        <f t="shared" si="1"/>
        <v>-0.37229032102902126</v>
      </c>
    </row>
    <row r="65" spans="1:11" x14ac:dyDescent="0.3">
      <c r="A65" s="5">
        <v>37774</v>
      </c>
      <c r="B65" s="2">
        <v>27.08</v>
      </c>
      <c r="D65" s="88">
        <v>39600</v>
      </c>
      <c r="E65">
        <v>40.456333333333333</v>
      </c>
      <c r="F65" s="13">
        <v>7.9915000000000003</v>
      </c>
      <c r="G65">
        <f t="shared" si="0"/>
        <v>323.30678783333332</v>
      </c>
      <c r="H65" s="88">
        <v>39600</v>
      </c>
      <c r="I65" s="90"/>
      <c r="J65" s="10" t="s">
        <v>82</v>
      </c>
      <c r="K65" s="22">
        <f t="shared" si="1"/>
        <v>-9.5999590363332721E-2</v>
      </c>
    </row>
    <row r="66" spans="1:11" x14ac:dyDescent="0.3">
      <c r="A66" s="5">
        <v>37775</v>
      </c>
      <c r="B66" s="2">
        <v>27.88</v>
      </c>
      <c r="D66" s="88">
        <v>39630</v>
      </c>
      <c r="E66">
        <v>44.434516129032268</v>
      </c>
      <c r="F66" s="13">
        <v>8.0487000000000002</v>
      </c>
      <c r="G66">
        <f t="shared" si="0"/>
        <v>357.64008996774203</v>
      </c>
      <c r="H66" s="88">
        <v>39630</v>
      </c>
      <c r="I66" s="90"/>
      <c r="J66" s="10" t="s">
        <v>83</v>
      </c>
      <c r="K66" s="22">
        <f t="shared" si="1"/>
        <v>-0.17863923893120537</v>
      </c>
    </row>
    <row r="67" spans="1:11" x14ac:dyDescent="0.3">
      <c r="A67" s="5">
        <v>37776</v>
      </c>
      <c r="B67" s="2">
        <v>26.86</v>
      </c>
      <c r="D67" s="88">
        <v>39661</v>
      </c>
      <c r="E67">
        <v>54.617096774193534</v>
      </c>
      <c r="F67" s="13">
        <v>7.9722999999999997</v>
      </c>
      <c r="G67">
        <f t="shared" si="0"/>
        <v>435.42388061290308</v>
      </c>
      <c r="H67" s="88">
        <v>39661</v>
      </c>
      <c r="I67" s="90"/>
      <c r="J67" s="10" t="s">
        <v>84</v>
      </c>
      <c r="K67" s="22">
        <f t="shared" si="1"/>
        <v>-0.2087537224884386</v>
      </c>
    </row>
    <row r="68" spans="1:11" x14ac:dyDescent="0.3">
      <c r="A68" s="5">
        <v>37777</v>
      </c>
      <c r="B68" s="2">
        <v>24.06</v>
      </c>
      <c r="D68" s="88">
        <v>39692</v>
      </c>
      <c r="E68">
        <v>67.466999999999999</v>
      </c>
      <c r="F68" s="13">
        <v>8.1565999999999992</v>
      </c>
      <c r="G68">
        <f t="shared" ref="G68:G131" si="4">E68*F68</f>
        <v>550.30133219999993</v>
      </c>
      <c r="H68" s="88">
        <v>39692</v>
      </c>
      <c r="I68" s="90"/>
      <c r="J68" s="10" t="s">
        <v>85</v>
      </c>
      <c r="K68" s="22">
        <f t="shared" si="1"/>
        <v>0.1336187141159606</v>
      </c>
    </row>
    <row r="69" spans="1:11" x14ac:dyDescent="0.3">
      <c r="A69" s="5">
        <v>37778</v>
      </c>
      <c r="B69" s="2">
        <v>22.31</v>
      </c>
      <c r="D69" s="88">
        <v>39722</v>
      </c>
      <c r="E69">
        <v>56.493548387096773</v>
      </c>
      <c r="F69" s="13">
        <v>8.5928000000000004</v>
      </c>
      <c r="G69">
        <f t="shared" si="4"/>
        <v>485.4377625806452</v>
      </c>
      <c r="H69" s="88">
        <v>39722</v>
      </c>
      <c r="I69" s="90"/>
      <c r="J69" s="10" t="s">
        <v>86</v>
      </c>
      <c r="K69" s="22">
        <f t="shared" ref="K69:K132" si="5">(G69/G70)-1</f>
        <v>7.4825664924620172E-2</v>
      </c>
    </row>
    <row r="70" spans="1:11" x14ac:dyDescent="0.3">
      <c r="A70" s="5">
        <v>37779</v>
      </c>
      <c r="B70" s="2">
        <v>18.899999999999999</v>
      </c>
      <c r="D70" s="88">
        <v>39753</v>
      </c>
      <c r="E70">
        <v>51.268333333333331</v>
      </c>
      <c r="F70" s="13">
        <v>8.8094000000000001</v>
      </c>
      <c r="G70">
        <f t="shared" si="4"/>
        <v>451.64325566666668</v>
      </c>
      <c r="H70" s="88">
        <v>39753</v>
      </c>
      <c r="I70" s="90"/>
      <c r="J70" s="10" t="s">
        <v>87</v>
      </c>
      <c r="K70" s="22">
        <f t="shared" si="5"/>
        <v>7.8802171375560892E-2</v>
      </c>
    </row>
    <row r="71" spans="1:11" x14ac:dyDescent="0.3">
      <c r="A71" s="5">
        <v>37780</v>
      </c>
      <c r="B71" s="2">
        <v>15.76</v>
      </c>
      <c r="D71" s="88">
        <v>39783</v>
      </c>
      <c r="E71">
        <v>44.51903225806452</v>
      </c>
      <c r="F71" s="13">
        <v>9.4039000000000001</v>
      </c>
      <c r="G71">
        <f t="shared" si="4"/>
        <v>418.65252745161297</v>
      </c>
      <c r="H71" s="88">
        <v>39783</v>
      </c>
      <c r="I71" s="90"/>
      <c r="J71" s="10" t="s">
        <v>88</v>
      </c>
      <c r="K71" s="22">
        <f t="shared" si="5"/>
        <v>9.6967947338732596E-2</v>
      </c>
    </row>
    <row r="72" spans="1:11" x14ac:dyDescent="0.3">
      <c r="A72" s="5">
        <v>37781</v>
      </c>
      <c r="B72" s="2">
        <v>15.8</v>
      </c>
      <c r="D72" s="88">
        <v>39814</v>
      </c>
      <c r="E72">
        <v>41.409354838709667</v>
      </c>
      <c r="F72" s="13">
        <v>9.2164000000000001</v>
      </c>
      <c r="G72">
        <f t="shared" si="4"/>
        <v>381.64517793548379</v>
      </c>
      <c r="H72" s="88">
        <v>39814</v>
      </c>
      <c r="I72" s="90"/>
      <c r="J72" s="10" t="s">
        <v>89</v>
      </c>
      <c r="K72" s="22">
        <f t="shared" si="5"/>
        <v>0.13716807687869847</v>
      </c>
    </row>
    <row r="73" spans="1:11" x14ac:dyDescent="0.3">
      <c r="A73" s="5">
        <v>37782</v>
      </c>
      <c r="B73" s="2">
        <v>26.67</v>
      </c>
      <c r="D73" s="88">
        <v>39845</v>
      </c>
      <c r="E73">
        <v>38.207857142857144</v>
      </c>
      <c r="F73" s="13">
        <v>8.7837999999999994</v>
      </c>
      <c r="G73">
        <f t="shared" si="4"/>
        <v>335.61017557142856</v>
      </c>
      <c r="H73" s="88">
        <v>39845</v>
      </c>
      <c r="I73" s="90"/>
      <c r="J73" s="10" t="s">
        <v>90</v>
      </c>
      <c r="K73" s="22">
        <f t="shared" si="5"/>
        <v>8.3083324430437422E-2</v>
      </c>
    </row>
    <row r="74" spans="1:11" x14ac:dyDescent="0.3">
      <c r="A74" s="5">
        <v>37783</v>
      </c>
      <c r="B74" s="2">
        <v>25.85</v>
      </c>
      <c r="D74" s="88">
        <v>39873</v>
      </c>
      <c r="E74">
        <v>35.057419354838707</v>
      </c>
      <c r="F74" s="13">
        <v>8.8388000000000009</v>
      </c>
      <c r="G74">
        <f t="shared" si="4"/>
        <v>309.86551819354838</v>
      </c>
      <c r="H74" s="88">
        <v>39873</v>
      </c>
      <c r="I74" s="90"/>
      <c r="J74" s="10" t="s">
        <v>91</v>
      </c>
      <c r="K74" s="22">
        <f t="shared" si="5"/>
        <v>3.6081953678152479E-2</v>
      </c>
    </row>
    <row r="75" spans="1:11" x14ac:dyDescent="0.3">
      <c r="A75" s="5">
        <v>37784</v>
      </c>
      <c r="B75" s="2">
        <v>26.64</v>
      </c>
      <c r="D75" s="88">
        <v>39904</v>
      </c>
      <c r="E75">
        <v>34.035999999999994</v>
      </c>
      <c r="F75" s="13">
        <v>8.7870000000000008</v>
      </c>
      <c r="G75">
        <f t="shared" si="4"/>
        <v>299.07433199999997</v>
      </c>
      <c r="H75" s="88">
        <v>39904</v>
      </c>
      <c r="I75" s="90"/>
      <c r="J75" s="10" t="s">
        <v>92</v>
      </c>
      <c r="K75" s="22">
        <f t="shared" si="5"/>
        <v>4.1116783771747434E-2</v>
      </c>
    </row>
    <row r="76" spans="1:11" x14ac:dyDescent="0.3">
      <c r="A76" s="5">
        <v>37785</v>
      </c>
      <c r="B76" s="2">
        <v>26.54</v>
      </c>
      <c r="D76" s="88">
        <v>39934</v>
      </c>
      <c r="E76">
        <v>32.673225806451612</v>
      </c>
      <c r="F76" s="13">
        <v>8.7919999999999998</v>
      </c>
      <c r="G76">
        <f t="shared" si="4"/>
        <v>287.26300129032256</v>
      </c>
      <c r="H76" s="88">
        <v>39934</v>
      </c>
      <c r="I76" s="90"/>
      <c r="J76" s="10" t="s">
        <v>93</v>
      </c>
      <c r="K76" s="22">
        <f t="shared" si="5"/>
        <v>-9.2062187737293466E-2</v>
      </c>
    </row>
    <row r="77" spans="1:11" x14ac:dyDescent="0.3">
      <c r="A77" s="5">
        <v>37786</v>
      </c>
      <c r="B77" s="2">
        <v>23.41</v>
      </c>
      <c r="D77" s="88">
        <v>39965</v>
      </c>
      <c r="E77">
        <v>35.370666666666665</v>
      </c>
      <c r="F77" s="13">
        <v>8.9450000000000003</v>
      </c>
      <c r="G77">
        <f t="shared" si="4"/>
        <v>316.39061333333331</v>
      </c>
      <c r="H77" s="88">
        <v>39965</v>
      </c>
      <c r="I77" s="90"/>
      <c r="J77" s="10" t="s">
        <v>94</v>
      </c>
      <c r="K77" s="22">
        <f t="shared" si="5"/>
        <v>7.7653025292821809E-2</v>
      </c>
    </row>
    <row r="78" spans="1:11" x14ac:dyDescent="0.3">
      <c r="A78" s="5">
        <v>37787</v>
      </c>
      <c r="B78" s="2">
        <v>23.71</v>
      </c>
      <c r="D78" s="88">
        <v>39995</v>
      </c>
      <c r="E78">
        <v>32.805806451612902</v>
      </c>
      <c r="F78" s="13">
        <v>8.9494000000000007</v>
      </c>
      <c r="G78">
        <f t="shared" si="4"/>
        <v>293.59228425806452</v>
      </c>
      <c r="H78" s="88">
        <v>39995</v>
      </c>
      <c r="I78" s="90"/>
      <c r="J78" s="10" t="s">
        <v>95</v>
      </c>
      <c r="K78" s="22">
        <f t="shared" si="5"/>
        <v>4.5910351781129677E-2</v>
      </c>
    </row>
    <row r="79" spans="1:11" x14ac:dyDescent="0.3">
      <c r="A79" s="5">
        <v>37788</v>
      </c>
      <c r="B79" s="2">
        <v>29.82</v>
      </c>
      <c r="D79" s="88">
        <v>40026</v>
      </c>
      <c r="E79">
        <v>32.413225806451614</v>
      </c>
      <c r="F79" s="13">
        <v>8.6601999999999997</v>
      </c>
      <c r="G79">
        <f t="shared" si="4"/>
        <v>280.70501812903228</v>
      </c>
      <c r="H79" s="88">
        <v>40026</v>
      </c>
      <c r="I79" s="90"/>
      <c r="J79" s="10" t="s">
        <v>96</v>
      </c>
      <c r="K79" s="22">
        <f t="shared" si="5"/>
        <v>0.14131515335958134</v>
      </c>
    </row>
    <row r="80" spans="1:11" x14ac:dyDescent="0.3">
      <c r="A80" s="5">
        <v>37789</v>
      </c>
      <c r="B80" s="2">
        <v>29.78</v>
      </c>
      <c r="D80" s="88">
        <v>40057</v>
      </c>
      <c r="E80">
        <v>28.610666666666663</v>
      </c>
      <c r="F80" s="13">
        <v>8.5963999999999992</v>
      </c>
      <c r="G80">
        <f t="shared" si="4"/>
        <v>245.94873493333327</v>
      </c>
      <c r="H80" s="88">
        <v>40057</v>
      </c>
      <c r="I80" s="90"/>
      <c r="J80" s="10" t="s">
        <v>97</v>
      </c>
      <c r="K80" s="22">
        <f t="shared" si="5"/>
        <v>-0.12857149856322647</v>
      </c>
    </row>
    <row r="81" spans="1:11" x14ac:dyDescent="0.3">
      <c r="A81" s="5">
        <v>37790</v>
      </c>
      <c r="B81" s="2">
        <v>28.64</v>
      </c>
      <c r="D81" s="88">
        <v>40087</v>
      </c>
      <c r="E81">
        <v>33.761935483870971</v>
      </c>
      <c r="F81" s="13">
        <v>8.3596000000000004</v>
      </c>
      <c r="G81">
        <f t="shared" si="4"/>
        <v>282.2362758709678</v>
      </c>
      <c r="H81" s="88">
        <v>40087</v>
      </c>
      <c r="I81" s="90"/>
      <c r="J81" s="10" t="s">
        <v>98</v>
      </c>
      <c r="K81" s="22">
        <f t="shared" si="5"/>
        <v>-7.8090316658421921E-2</v>
      </c>
    </row>
    <row r="82" spans="1:11" x14ac:dyDescent="0.3">
      <c r="A82" s="5">
        <v>37791</v>
      </c>
      <c r="B82" s="2">
        <v>25.27</v>
      </c>
      <c r="D82" s="88">
        <v>40118</v>
      </c>
      <c r="E82">
        <v>36.383666666666677</v>
      </c>
      <c r="F82" s="13">
        <v>8.4143000000000008</v>
      </c>
      <c r="G82">
        <f t="shared" si="4"/>
        <v>306.14308643333345</v>
      </c>
      <c r="H82" s="88">
        <v>40118</v>
      </c>
      <c r="I82" s="90"/>
      <c r="J82" s="10" t="s">
        <v>99</v>
      </c>
      <c r="K82" s="22">
        <f t="shared" si="5"/>
        <v>-8.0857226294244855E-2</v>
      </c>
    </row>
    <row r="83" spans="1:11" x14ac:dyDescent="0.3">
      <c r="A83" s="5">
        <v>37792</v>
      </c>
      <c r="B83" s="2">
        <v>24.26</v>
      </c>
      <c r="D83" s="88">
        <v>40148</v>
      </c>
      <c r="E83">
        <v>39.601290322580638</v>
      </c>
      <c r="F83" s="13">
        <v>8.4107000000000003</v>
      </c>
      <c r="G83">
        <f t="shared" si="4"/>
        <v>333.07457251612897</v>
      </c>
      <c r="H83" s="88">
        <v>40148</v>
      </c>
      <c r="I83" s="90"/>
      <c r="J83" s="10" t="s">
        <v>100</v>
      </c>
      <c r="K83" s="22">
        <f t="shared" si="5"/>
        <v>-0.23739264835007745</v>
      </c>
    </row>
    <row r="84" spans="1:11" x14ac:dyDescent="0.3">
      <c r="A84" s="5">
        <v>37793</v>
      </c>
      <c r="B84" s="2">
        <v>18.899999999999999</v>
      </c>
      <c r="D84" s="88">
        <v>40179</v>
      </c>
      <c r="E84">
        <v>53.382258064516101</v>
      </c>
      <c r="F84" s="13">
        <v>8.1816999999999993</v>
      </c>
      <c r="G84">
        <f t="shared" si="4"/>
        <v>436.75762080645137</v>
      </c>
      <c r="H84" s="88">
        <v>40179</v>
      </c>
      <c r="I84" s="90"/>
      <c r="J84" s="10" t="s">
        <v>101</v>
      </c>
      <c r="K84" s="22">
        <f t="shared" si="5"/>
        <v>-0.21740203439694272</v>
      </c>
    </row>
    <row r="85" spans="1:11" x14ac:dyDescent="0.3">
      <c r="A85" s="5">
        <v>37794</v>
      </c>
      <c r="B85" s="2">
        <v>20.65</v>
      </c>
      <c r="D85" s="88">
        <v>40210</v>
      </c>
      <c r="E85">
        <v>68.924285714285716</v>
      </c>
      <c r="F85" s="13">
        <v>8.0970999999999993</v>
      </c>
      <c r="G85">
        <f t="shared" si="4"/>
        <v>558.08683385714278</v>
      </c>
      <c r="H85" s="88">
        <v>40210</v>
      </c>
      <c r="I85" s="90"/>
      <c r="J85" s="10" t="s">
        <v>102</v>
      </c>
      <c r="K85" s="22">
        <f t="shared" si="5"/>
        <v>0.21783638780695291</v>
      </c>
    </row>
    <row r="86" spans="1:11" x14ac:dyDescent="0.3">
      <c r="A86" s="5">
        <v>37795</v>
      </c>
      <c r="B86" s="2">
        <v>25.15</v>
      </c>
      <c r="D86" s="88">
        <v>40238</v>
      </c>
      <c r="E86">
        <v>57.020322580645157</v>
      </c>
      <c r="F86" s="13">
        <v>8.0367999999999995</v>
      </c>
      <c r="G86">
        <f t="shared" si="4"/>
        <v>458.26092851612896</v>
      </c>
      <c r="H86" s="88">
        <v>40238</v>
      </c>
      <c r="I86" s="90"/>
      <c r="J86" s="10" t="s">
        <v>103</v>
      </c>
      <c r="K86" s="22">
        <f t="shared" si="5"/>
        <v>0.23338643669266235</v>
      </c>
    </row>
    <row r="87" spans="1:11" x14ac:dyDescent="0.3">
      <c r="A87" s="5">
        <v>37796</v>
      </c>
      <c r="B87" s="2">
        <v>26.55</v>
      </c>
      <c r="D87" s="88">
        <v>40269</v>
      </c>
      <c r="E87">
        <v>46.866333333333337</v>
      </c>
      <c r="F87" s="13">
        <v>7.9278000000000004</v>
      </c>
      <c r="G87">
        <f t="shared" si="4"/>
        <v>371.54691740000004</v>
      </c>
      <c r="H87" s="88">
        <v>40269</v>
      </c>
      <c r="I87" s="90"/>
      <c r="J87" s="10" t="s">
        <v>104</v>
      </c>
      <c r="K87" s="22">
        <f t="shared" si="5"/>
        <v>9.4688138879057249E-2</v>
      </c>
    </row>
    <row r="88" spans="1:11" x14ac:dyDescent="0.3">
      <c r="A88" s="5">
        <v>37797</v>
      </c>
      <c r="B88" s="2">
        <v>27.59</v>
      </c>
      <c r="D88" s="88">
        <v>40299</v>
      </c>
      <c r="E88">
        <v>42.978387096774206</v>
      </c>
      <c r="F88" s="13">
        <v>7.8971999999999998</v>
      </c>
      <c r="G88">
        <f t="shared" si="4"/>
        <v>339.40891858064526</v>
      </c>
      <c r="H88" s="88">
        <v>40299</v>
      </c>
      <c r="I88" s="90"/>
      <c r="J88" s="10" t="s">
        <v>105</v>
      </c>
      <c r="K88" s="22">
        <f t="shared" si="5"/>
        <v>-4.0911005787794164E-2</v>
      </c>
    </row>
    <row r="89" spans="1:11" x14ac:dyDescent="0.3">
      <c r="A89" s="5">
        <v>37798</v>
      </c>
      <c r="B89" s="2">
        <v>30.19</v>
      </c>
      <c r="D89" s="88">
        <v>40330</v>
      </c>
      <c r="E89">
        <v>44.760666666666658</v>
      </c>
      <c r="F89" s="13">
        <v>7.9062000000000001</v>
      </c>
      <c r="G89">
        <f t="shared" si="4"/>
        <v>353.88678279999993</v>
      </c>
      <c r="H89" s="88">
        <v>40330</v>
      </c>
      <c r="I89" s="90"/>
      <c r="J89" s="10" t="s">
        <v>106</v>
      </c>
      <c r="K89" s="22">
        <f t="shared" si="5"/>
        <v>-2.8677588888354144E-2</v>
      </c>
    </row>
    <row r="90" spans="1:11" x14ac:dyDescent="0.3">
      <c r="A90" s="5">
        <v>37799</v>
      </c>
      <c r="B90" s="2">
        <v>27.07</v>
      </c>
      <c r="D90" s="88">
        <v>40360</v>
      </c>
      <c r="E90">
        <v>45.427741935483866</v>
      </c>
      <c r="F90" s="13">
        <v>8.0200999999999993</v>
      </c>
      <c r="G90">
        <f t="shared" si="4"/>
        <v>364.33503309677411</v>
      </c>
      <c r="H90" s="88">
        <v>40360</v>
      </c>
      <c r="I90" s="90"/>
      <c r="J90" s="10" t="s">
        <v>107</v>
      </c>
      <c r="K90" s="22">
        <f t="shared" si="5"/>
        <v>7.0841040422378487E-2</v>
      </c>
    </row>
    <row r="91" spans="1:11" x14ac:dyDescent="0.3">
      <c r="A91" s="5">
        <v>37800</v>
      </c>
      <c r="B91" s="2">
        <v>25.56</v>
      </c>
      <c r="D91" s="88">
        <v>40391</v>
      </c>
      <c r="E91">
        <v>42.890967741935505</v>
      </c>
      <c r="F91" s="13">
        <v>7.9325000000000001</v>
      </c>
      <c r="G91">
        <f t="shared" si="4"/>
        <v>340.23260161290341</v>
      </c>
      <c r="H91" s="88">
        <v>40391</v>
      </c>
      <c r="I91" s="90"/>
      <c r="J91" s="10" t="s">
        <v>108</v>
      </c>
      <c r="K91" s="22">
        <f t="shared" si="5"/>
        <v>-0.12935584630074493</v>
      </c>
    </row>
    <row r="92" spans="1:11" x14ac:dyDescent="0.3">
      <c r="A92" s="5">
        <v>37801</v>
      </c>
      <c r="B92" s="2">
        <v>25.42</v>
      </c>
      <c r="D92" s="88">
        <v>40422</v>
      </c>
      <c r="E92">
        <v>49.368666666666662</v>
      </c>
      <c r="F92" s="13">
        <v>7.9156000000000004</v>
      </c>
      <c r="G92">
        <f t="shared" si="4"/>
        <v>390.78261786666667</v>
      </c>
      <c r="H92" s="88">
        <v>40422</v>
      </c>
      <c r="I92" s="90"/>
      <c r="J92" s="10" t="s">
        <v>109</v>
      </c>
      <c r="K92" s="22">
        <f t="shared" si="5"/>
        <v>-2.9797063792192713E-2</v>
      </c>
    </row>
    <row r="93" spans="1:11" x14ac:dyDescent="0.3">
      <c r="A93" s="5">
        <v>37802</v>
      </c>
      <c r="B93" s="2">
        <v>29.12</v>
      </c>
      <c r="D93" s="88">
        <v>40452</v>
      </c>
      <c r="E93">
        <v>49.659032258064514</v>
      </c>
      <c r="F93" s="13">
        <v>8.1110000000000007</v>
      </c>
      <c r="G93">
        <f t="shared" si="4"/>
        <v>402.7844106451613</v>
      </c>
      <c r="H93" s="88">
        <v>40452</v>
      </c>
      <c r="I93" s="90"/>
      <c r="J93" s="10" t="s">
        <v>110</v>
      </c>
      <c r="K93" s="22">
        <f t="shared" si="5"/>
        <v>-9.7388637078612117E-2</v>
      </c>
    </row>
    <row r="94" spans="1:11" x14ac:dyDescent="0.3">
      <c r="A94" s="5">
        <v>37803</v>
      </c>
      <c r="B94" s="2">
        <v>28.91</v>
      </c>
      <c r="D94" s="88">
        <v>40483</v>
      </c>
      <c r="E94">
        <v>54.778666666666666</v>
      </c>
      <c r="F94" s="13">
        <v>8.1463000000000001</v>
      </c>
      <c r="G94">
        <f t="shared" si="4"/>
        <v>446.24345226666668</v>
      </c>
      <c r="H94" s="88">
        <v>40483</v>
      </c>
      <c r="I94" s="90"/>
      <c r="J94" s="10" t="s">
        <v>111</v>
      </c>
      <c r="K94" s="22">
        <f t="shared" si="5"/>
        <v>-0.30871498641355744</v>
      </c>
    </row>
    <row r="95" spans="1:11" x14ac:dyDescent="0.3">
      <c r="A95" s="5">
        <v>37804</v>
      </c>
      <c r="B95" s="2">
        <v>29.62</v>
      </c>
      <c r="D95" s="88">
        <v>40513</v>
      </c>
      <c r="E95">
        <v>81.650322580645152</v>
      </c>
      <c r="F95" s="13">
        <v>7.9059999999999997</v>
      </c>
      <c r="G95">
        <f t="shared" si="4"/>
        <v>645.52745032258053</v>
      </c>
      <c r="H95" s="88">
        <v>40513</v>
      </c>
      <c r="I95" s="90"/>
      <c r="J95" s="10" t="s">
        <v>112</v>
      </c>
      <c r="K95" s="22">
        <f t="shared" si="5"/>
        <v>0.18575122702368119</v>
      </c>
    </row>
    <row r="96" spans="1:11" x14ac:dyDescent="0.3">
      <c r="A96" s="5">
        <v>37805</v>
      </c>
      <c r="B96" s="2">
        <v>29.46</v>
      </c>
      <c r="D96" s="88">
        <v>40544</v>
      </c>
      <c r="E96">
        <v>69.617741935483892</v>
      </c>
      <c r="F96" s="13">
        <v>7.8198999999999996</v>
      </c>
      <c r="G96">
        <f t="shared" si="4"/>
        <v>544.40378016129046</v>
      </c>
      <c r="H96" s="88">
        <v>40544</v>
      </c>
      <c r="I96" s="90"/>
      <c r="J96" s="10" t="s">
        <v>113</v>
      </c>
      <c r="K96" s="22">
        <f t="shared" si="5"/>
        <v>7.9846148531521166E-2</v>
      </c>
    </row>
    <row r="97" spans="1:11" x14ac:dyDescent="0.3">
      <c r="A97" s="5">
        <v>37806</v>
      </c>
      <c r="B97" s="2">
        <v>27.59</v>
      </c>
      <c r="D97" s="88">
        <v>40575</v>
      </c>
      <c r="E97">
        <v>64.464285714285708</v>
      </c>
      <c r="F97" s="13">
        <v>7.8205999999999998</v>
      </c>
      <c r="G97">
        <f t="shared" si="4"/>
        <v>504.1493928571428</v>
      </c>
      <c r="H97" s="88">
        <v>40575</v>
      </c>
      <c r="I97" s="90"/>
      <c r="J97" s="10" t="s">
        <v>114</v>
      </c>
      <c r="K97" s="22">
        <f t="shared" si="5"/>
        <v>2.7031310258294194E-3</v>
      </c>
    </row>
    <row r="98" spans="1:11" x14ac:dyDescent="0.3">
      <c r="A98" s="5">
        <v>37807</v>
      </c>
      <c r="B98" s="2">
        <v>24.45</v>
      </c>
      <c r="D98" s="88">
        <v>40603</v>
      </c>
      <c r="E98">
        <v>64.217419354838697</v>
      </c>
      <c r="F98" s="13">
        <v>7.8295000000000003</v>
      </c>
      <c r="G98">
        <f t="shared" si="4"/>
        <v>502.79028483870962</v>
      </c>
      <c r="H98" s="88">
        <v>40603</v>
      </c>
      <c r="I98" s="90"/>
      <c r="J98" s="10" t="s">
        <v>115</v>
      </c>
      <c r="K98" s="22">
        <f t="shared" si="5"/>
        <v>0.19610951563173962</v>
      </c>
    </row>
    <row r="99" spans="1:11" x14ac:dyDescent="0.3">
      <c r="A99" s="5">
        <v>37808</v>
      </c>
      <c r="B99" s="2">
        <v>23.26</v>
      </c>
      <c r="D99" s="88">
        <v>40634</v>
      </c>
      <c r="E99">
        <v>53.843999999999987</v>
      </c>
      <c r="F99" s="13">
        <v>7.8068999999999997</v>
      </c>
      <c r="G99">
        <f t="shared" si="4"/>
        <v>420.35472359999989</v>
      </c>
      <c r="H99" s="88">
        <v>40634</v>
      </c>
      <c r="I99" s="90"/>
      <c r="J99" s="10" t="s">
        <v>116</v>
      </c>
      <c r="K99" s="22">
        <f t="shared" si="5"/>
        <v>-1.5293326610986924E-2</v>
      </c>
    </row>
    <row r="100" spans="1:11" x14ac:dyDescent="0.3">
      <c r="A100" s="5">
        <v>37809</v>
      </c>
      <c r="B100" s="2">
        <v>27.54</v>
      </c>
      <c r="D100" s="88">
        <v>40664</v>
      </c>
      <c r="E100">
        <v>54.493870967741934</v>
      </c>
      <c r="F100" s="13">
        <v>7.8335999999999997</v>
      </c>
      <c r="G100">
        <f t="shared" si="4"/>
        <v>426.88318761290321</v>
      </c>
      <c r="H100" s="88">
        <v>40664</v>
      </c>
      <c r="I100" s="90"/>
      <c r="J100" s="10" t="s">
        <v>117</v>
      </c>
      <c r="K100" s="22">
        <f t="shared" si="5"/>
        <v>0.12608214877350821</v>
      </c>
    </row>
    <row r="101" spans="1:11" x14ac:dyDescent="0.3">
      <c r="A101" s="5">
        <v>37810</v>
      </c>
      <c r="B101" s="2">
        <v>27.58</v>
      </c>
      <c r="D101" s="88">
        <v>40695</v>
      </c>
      <c r="E101">
        <v>48.402333333333324</v>
      </c>
      <c r="F101" s="13">
        <v>7.8319999999999999</v>
      </c>
      <c r="G101">
        <f t="shared" si="4"/>
        <v>379.08707466666658</v>
      </c>
      <c r="H101" s="88">
        <v>40695</v>
      </c>
      <c r="I101" s="90"/>
      <c r="J101" s="10" t="s">
        <v>118</v>
      </c>
      <c r="K101" s="22">
        <f t="shared" si="5"/>
        <v>0.25596889625050423</v>
      </c>
    </row>
    <row r="102" spans="1:11" x14ac:dyDescent="0.3">
      <c r="A102" s="5">
        <v>37811</v>
      </c>
      <c r="B102" s="2">
        <v>26.98</v>
      </c>
      <c r="D102" s="88">
        <v>40725</v>
      </c>
      <c r="E102">
        <v>38.780967741935477</v>
      </c>
      <c r="F102" s="13">
        <v>7.7828999999999997</v>
      </c>
      <c r="G102">
        <f t="shared" si="4"/>
        <v>301.82839383870959</v>
      </c>
      <c r="H102" s="88">
        <v>40725</v>
      </c>
      <c r="I102" s="90"/>
      <c r="J102" s="10" t="s">
        <v>119</v>
      </c>
      <c r="K102" s="22">
        <f t="shared" si="5"/>
        <v>-3.4491504493860514E-2</v>
      </c>
    </row>
    <row r="103" spans="1:11" x14ac:dyDescent="0.3">
      <c r="A103" s="5">
        <v>37812</v>
      </c>
      <c r="B103" s="2">
        <v>27.95</v>
      </c>
      <c r="D103" s="88">
        <v>40756</v>
      </c>
      <c r="E103">
        <v>40.139032258064518</v>
      </c>
      <c r="F103" s="13">
        <v>7.7881999999999998</v>
      </c>
      <c r="G103">
        <f t="shared" si="4"/>
        <v>312.61081103225808</v>
      </c>
      <c r="H103" s="88">
        <v>40756</v>
      </c>
      <c r="I103" s="90"/>
      <c r="J103" s="10" t="s">
        <v>120</v>
      </c>
      <c r="K103" s="22">
        <f t="shared" si="5"/>
        <v>0.398528578704471</v>
      </c>
    </row>
    <row r="104" spans="1:11" x14ac:dyDescent="0.3">
      <c r="A104" s="5">
        <v>37813</v>
      </c>
      <c r="B104" s="2">
        <v>26.01</v>
      </c>
      <c r="D104" s="88">
        <v>40787</v>
      </c>
      <c r="E104">
        <v>28.938333333333336</v>
      </c>
      <c r="F104" s="13">
        <v>7.7243000000000004</v>
      </c>
      <c r="G104">
        <f t="shared" si="4"/>
        <v>223.5283681666667</v>
      </c>
      <c r="H104" s="88">
        <v>40787</v>
      </c>
      <c r="I104" s="90"/>
      <c r="J104" s="10" t="s">
        <v>121</v>
      </c>
      <c r="K104" s="22">
        <f t="shared" si="5"/>
        <v>3.235708809216864E-2</v>
      </c>
    </row>
    <row r="105" spans="1:11" x14ac:dyDescent="0.3">
      <c r="A105" s="5">
        <v>37814</v>
      </c>
      <c r="B105" s="2">
        <v>23.38</v>
      </c>
      <c r="D105" s="88">
        <v>40817</v>
      </c>
      <c r="E105">
        <v>27.947741935483865</v>
      </c>
      <c r="F105" s="13">
        <v>7.7473999999999998</v>
      </c>
      <c r="G105">
        <f t="shared" si="4"/>
        <v>216.52233587096768</v>
      </c>
      <c r="H105" s="88">
        <v>40817</v>
      </c>
      <c r="I105" s="90"/>
      <c r="J105" s="10" t="s">
        <v>122</v>
      </c>
      <c r="K105" s="22">
        <f t="shared" si="5"/>
        <v>-0.32470661304271364</v>
      </c>
    </row>
    <row r="106" spans="1:11" x14ac:dyDescent="0.3">
      <c r="A106" s="5">
        <v>37815</v>
      </c>
      <c r="B106" s="2">
        <v>20.53</v>
      </c>
      <c r="D106" s="88">
        <v>40848</v>
      </c>
      <c r="E106">
        <v>41.176666666666669</v>
      </c>
      <c r="F106" s="13">
        <v>7.7868000000000004</v>
      </c>
      <c r="G106">
        <f t="shared" si="4"/>
        <v>320.63446800000003</v>
      </c>
      <c r="H106" s="88">
        <v>40848</v>
      </c>
      <c r="I106" s="90"/>
      <c r="J106" s="10" t="s">
        <v>123</v>
      </c>
      <c r="K106" s="22">
        <f t="shared" si="5"/>
        <v>0.22713425950395183</v>
      </c>
    </row>
    <row r="107" spans="1:11" x14ac:dyDescent="0.3">
      <c r="A107" s="5">
        <v>37816</v>
      </c>
      <c r="B107" s="2">
        <v>26.4</v>
      </c>
      <c r="D107" s="88">
        <v>40878</v>
      </c>
      <c r="E107">
        <v>33.735806451612902</v>
      </c>
      <c r="F107" s="13">
        <v>7.7450999999999999</v>
      </c>
      <c r="G107">
        <f t="shared" si="4"/>
        <v>261.28719454838711</v>
      </c>
      <c r="H107" s="88">
        <v>40878</v>
      </c>
      <c r="I107" s="90"/>
      <c r="J107" s="10" t="s">
        <v>124</v>
      </c>
      <c r="K107" s="22">
        <f t="shared" si="5"/>
        <v>-8.4332331597190335E-2</v>
      </c>
    </row>
    <row r="108" spans="1:11" x14ac:dyDescent="0.3">
      <c r="A108" s="5">
        <v>37817</v>
      </c>
      <c r="B108" s="2">
        <v>27.53</v>
      </c>
      <c r="D108" s="88">
        <v>40909</v>
      </c>
      <c r="E108">
        <v>37.178387096774195</v>
      </c>
      <c r="F108" s="13">
        <v>7.6752000000000002</v>
      </c>
      <c r="G108">
        <f t="shared" si="4"/>
        <v>285.35155664516128</v>
      </c>
      <c r="H108" s="88">
        <v>40909</v>
      </c>
      <c r="I108" s="90"/>
      <c r="J108" s="10" t="s">
        <v>125</v>
      </c>
      <c r="K108" s="22">
        <f t="shared" si="5"/>
        <v>-0.22988097473943347</v>
      </c>
    </row>
    <row r="109" spans="1:11" x14ac:dyDescent="0.3">
      <c r="A109" s="5">
        <v>37818</v>
      </c>
      <c r="B109" s="2">
        <v>27.98</v>
      </c>
      <c r="D109" s="88">
        <v>40940</v>
      </c>
      <c r="E109">
        <v>49.062413793103445</v>
      </c>
      <c r="F109" s="13">
        <v>7.5522</v>
      </c>
      <c r="G109">
        <f t="shared" si="4"/>
        <v>370.52916144827583</v>
      </c>
      <c r="H109" s="88">
        <v>40940</v>
      </c>
      <c r="I109" s="90"/>
      <c r="J109" s="10" t="s">
        <v>126</v>
      </c>
      <c r="K109" s="22">
        <f t="shared" si="5"/>
        <v>0.68500519359300016</v>
      </c>
    </row>
    <row r="110" spans="1:11" x14ac:dyDescent="0.3">
      <c r="A110" s="5">
        <v>37819</v>
      </c>
      <c r="B110" s="2">
        <v>28.72</v>
      </c>
      <c r="D110" s="88">
        <v>40969</v>
      </c>
      <c r="E110">
        <v>29.197096774193547</v>
      </c>
      <c r="F110" s="13">
        <v>7.5315000000000003</v>
      </c>
      <c r="G110">
        <f t="shared" si="4"/>
        <v>219.8979343548387</v>
      </c>
      <c r="H110" s="88">
        <v>40969</v>
      </c>
      <c r="I110" s="90"/>
      <c r="J110" s="10" t="s">
        <v>127</v>
      </c>
      <c r="K110" s="22">
        <f t="shared" si="5"/>
        <v>-8.3943539824098856E-2</v>
      </c>
    </row>
    <row r="111" spans="1:11" x14ac:dyDescent="0.3">
      <c r="A111" s="5">
        <v>37820</v>
      </c>
      <c r="B111" s="2">
        <v>29.33</v>
      </c>
      <c r="D111" s="88">
        <v>41000</v>
      </c>
      <c r="E111">
        <v>31.711333333333336</v>
      </c>
      <c r="F111" s="13">
        <v>7.5697999999999999</v>
      </c>
      <c r="G111">
        <f t="shared" si="4"/>
        <v>240.04845106666667</v>
      </c>
      <c r="H111" s="88">
        <v>41000</v>
      </c>
      <c r="I111" s="90"/>
      <c r="J111" s="10" t="s">
        <v>128</v>
      </c>
      <c r="K111" s="22">
        <f t="shared" si="5"/>
        <v>0.11319306252803218</v>
      </c>
    </row>
    <row r="112" spans="1:11" x14ac:dyDescent="0.3">
      <c r="A112" s="5">
        <v>37821</v>
      </c>
      <c r="B112" s="2">
        <v>27.52</v>
      </c>
      <c r="D112" s="88">
        <v>41030</v>
      </c>
      <c r="E112">
        <v>28.499999999999993</v>
      </c>
      <c r="F112" s="13">
        <v>7.5663</v>
      </c>
      <c r="G112">
        <f t="shared" si="4"/>
        <v>215.63954999999996</v>
      </c>
      <c r="H112" s="88">
        <v>41030</v>
      </c>
      <c r="I112" s="90"/>
      <c r="J112" s="10" t="s">
        <v>129</v>
      </c>
      <c r="K112" s="22">
        <f t="shared" si="5"/>
        <v>0.14195138623369452</v>
      </c>
    </row>
    <row r="113" spans="1:11" x14ac:dyDescent="0.3">
      <c r="A113" s="5">
        <v>37822</v>
      </c>
      <c r="B113" s="2">
        <v>27.53</v>
      </c>
      <c r="D113" s="88">
        <v>41061</v>
      </c>
      <c r="E113">
        <v>25.043999999999997</v>
      </c>
      <c r="F113" s="13">
        <v>7.5400999999999998</v>
      </c>
      <c r="G113">
        <f t="shared" si="4"/>
        <v>188.83426439999997</v>
      </c>
      <c r="H113" s="88">
        <v>41061</v>
      </c>
      <c r="I113" s="90"/>
      <c r="J113" s="10" t="s">
        <v>130</v>
      </c>
      <c r="K113" s="22">
        <f t="shared" si="5"/>
        <v>0.84809046580302905</v>
      </c>
    </row>
    <row r="114" spans="1:11" x14ac:dyDescent="0.3">
      <c r="A114" s="5">
        <v>37823</v>
      </c>
      <c r="B114" s="2">
        <v>29.92</v>
      </c>
      <c r="D114" s="88">
        <v>41091</v>
      </c>
      <c r="E114">
        <v>13.700645161290323</v>
      </c>
      <c r="F114" s="13">
        <v>7.4579000000000004</v>
      </c>
      <c r="G114">
        <f t="shared" si="4"/>
        <v>102.1780415483871</v>
      </c>
      <c r="H114" s="88">
        <v>41091</v>
      </c>
      <c r="I114" s="90"/>
      <c r="J114" s="10" t="s">
        <v>131</v>
      </c>
      <c r="K114" s="22">
        <f t="shared" si="5"/>
        <v>-0.40819541764176959</v>
      </c>
    </row>
    <row r="115" spans="1:11" x14ac:dyDescent="0.3">
      <c r="A115" s="5">
        <v>37824</v>
      </c>
      <c r="B115" s="2">
        <v>30.03</v>
      </c>
      <c r="D115" s="88">
        <v>41122</v>
      </c>
      <c r="E115">
        <v>23.574193548387093</v>
      </c>
      <c r="F115" s="13">
        <v>7.3239000000000001</v>
      </c>
      <c r="G115">
        <f t="shared" si="4"/>
        <v>172.65503612903223</v>
      </c>
      <c r="H115" s="88">
        <v>41122</v>
      </c>
      <c r="I115" s="90"/>
      <c r="J115" s="10" t="s">
        <v>132</v>
      </c>
      <c r="K115" s="22">
        <f t="shared" si="5"/>
        <v>-8.0079491304219985E-2</v>
      </c>
    </row>
    <row r="116" spans="1:11" x14ac:dyDescent="0.3">
      <c r="A116" s="5">
        <v>37825</v>
      </c>
      <c r="B116" s="2">
        <v>30.15</v>
      </c>
      <c r="D116" s="88">
        <v>41153</v>
      </c>
      <c r="E116">
        <v>25.381666666666664</v>
      </c>
      <c r="F116" s="13">
        <v>7.3944999999999999</v>
      </c>
      <c r="G116">
        <f t="shared" si="4"/>
        <v>187.68473416666666</v>
      </c>
      <c r="H116" s="88">
        <v>41153</v>
      </c>
      <c r="I116" s="90"/>
      <c r="J116" s="10" t="s">
        <v>133</v>
      </c>
      <c r="K116" s="22">
        <f t="shared" si="5"/>
        <v>-0.27097876252561015</v>
      </c>
    </row>
    <row r="117" spans="1:11" x14ac:dyDescent="0.3">
      <c r="A117" s="5">
        <v>37826</v>
      </c>
      <c r="B117" s="2">
        <v>29.97</v>
      </c>
      <c r="D117" s="88">
        <v>41183</v>
      </c>
      <c r="E117">
        <v>34.754516129032254</v>
      </c>
      <c r="F117" s="13">
        <v>7.4076000000000004</v>
      </c>
      <c r="G117">
        <f t="shared" si="4"/>
        <v>257.44755367741936</v>
      </c>
      <c r="H117" s="88">
        <v>41183</v>
      </c>
      <c r="I117" s="90"/>
      <c r="J117" s="10" t="s">
        <v>134</v>
      </c>
      <c r="K117" s="22">
        <f t="shared" si="5"/>
        <v>2.5658524117482706E-2</v>
      </c>
    </row>
    <row r="118" spans="1:11" x14ac:dyDescent="0.3">
      <c r="A118" s="5">
        <v>37827</v>
      </c>
      <c r="B118" s="2">
        <v>29.76</v>
      </c>
      <c r="D118" s="88">
        <v>41214</v>
      </c>
      <c r="E118">
        <v>34.210666666666661</v>
      </c>
      <c r="F118" s="13">
        <v>7.3371000000000004</v>
      </c>
      <c r="G118">
        <f t="shared" si="4"/>
        <v>251.00708239999997</v>
      </c>
      <c r="H118" s="88">
        <v>41214</v>
      </c>
      <c r="I118" s="90"/>
      <c r="J118" s="10" t="s">
        <v>135</v>
      </c>
      <c r="K118" s="22">
        <f t="shared" si="5"/>
        <v>-0.20459457687734395</v>
      </c>
    </row>
    <row r="119" spans="1:11" x14ac:dyDescent="0.3">
      <c r="A119" s="5">
        <v>37828</v>
      </c>
      <c r="B119" s="2">
        <v>26.99</v>
      </c>
      <c r="D119" s="88">
        <v>41244</v>
      </c>
      <c r="E119">
        <v>42.941290322580642</v>
      </c>
      <c r="F119" s="13">
        <v>7.3489000000000004</v>
      </c>
      <c r="G119">
        <f t="shared" si="4"/>
        <v>315.57124845161292</v>
      </c>
      <c r="H119" s="88">
        <v>41244</v>
      </c>
      <c r="I119" s="90"/>
      <c r="J119" s="10" t="s">
        <v>136</v>
      </c>
      <c r="K119" s="22">
        <f t="shared" si="5"/>
        <v>3.2838056933170101E-2</v>
      </c>
    </row>
    <row r="120" spans="1:11" x14ac:dyDescent="0.3">
      <c r="A120" s="5">
        <v>37829</v>
      </c>
      <c r="B120" s="2">
        <v>24.08</v>
      </c>
      <c r="D120" s="88">
        <v>41275</v>
      </c>
      <c r="E120">
        <v>41.389032258064518</v>
      </c>
      <c r="F120" s="13">
        <v>7.3821000000000003</v>
      </c>
      <c r="G120">
        <f t="shared" si="4"/>
        <v>305.53797503225809</v>
      </c>
      <c r="H120" s="88">
        <v>41275</v>
      </c>
      <c r="I120" s="90"/>
      <c r="J120" s="10" t="s">
        <v>137</v>
      </c>
      <c r="K120" s="22">
        <f t="shared" si="5"/>
        <v>3.751932462806673E-2</v>
      </c>
    </row>
    <row r="121" spans="1:11" x14ac:dyDescent="0.3">
      <c r="A121" s="5">
        <v>37830</v>
      </c>
      <c r="B121" s="2">
        <v>29.3</v>
      </c>
      <c r="D121" s="88">
        <v>41306</v>
      </c>
      <c r="E121">
        <v>39.671428571428578</v>
      </c>
      <c r="F121" s="13">
        <v>7.4231999999999996</v>
      </c>
      <c r="G121">
        <f t="shared" si="4"/>
        <v>294.48894857142858</v>
      </c>
      <c r="H121" s="88">
        <v>41306</v>
      </c>
      <c r="I121" s="90"/>
      <c r="J121" s="10" t="s">
        <v>138</v>
      </c>
      <c r="K121" s="22">
        <f t="shared" si="5"/>
        <v>-0.12253932564338665</v>
      </c>
    </row>
    <row r="122" spans="1:11" x14ac:dyDescent="0.3">
      <c r="A122" s="5">
        <v>37831</v>
      </c>
      <c r="B122" s="2">
        <v>29.7</v>
      </c>
      <c r="D122" s="88">
        <v>41334</v>
      </c>
      <c r="E122">
        <v>44.837741935483876</v>
      </c>
      <c r="F122" s="13">
        <v>7.4851000000000001</v>
      </c>
      <c r="G122">
        <f t="shared" si="4"/>
        <v>335.61498216129036</v>
      </c>
      <c r="H122" s="88">
        <v>41334</v>
      </c>
      <c r="I122" s="90"/>
      <c r="J122" s="10" t="s">
        <v>139</v>
      </c>
      <c r="K122" s="22">
        <f t="shared" si="5"/>
        <v>-3.0933706055982779E-2</v>
      </c>
    </row>
    <row r="123" spans="1:11" x14ac:dyDescent="0.3">
      <c r="A123" s="5">
        <v>37832</v>
      </c>
      <c r="B123" s="2">
        <v>29.42</v>
      </c>
      <c r="D123" s="88">
        <v>41365</v>
      </c>
      <c r="E123">
        <v>45.905333333333346</v>
      </c>
      <c r="F123" s="13">
        <v>7.5444000000000004</v>
      </c>
      <c r="G123">
        <f t="shared" si="4"/>
        <v>346.32819680000011</v>
      </c>
      <c r="H123" s="88">
        <v>41365</v>
      </c>
      <c r="I123" s="90"/>
      <c r="J123" s="10" t="s">
        <v>140</v>
      </c>
      <c r="K123" s="22">
        <f t="shared" si="5"/>
        <v>0.2419431086979642</v>
      </c>
    </row>
    <row r="124" spans="1:11" x14ac:dyDescent="0.3">
      <c r="A124" s="5">
        <v>37833</v>
      </c>
      <c r="B124" s="2">
        <v>29.6</v>
      </c>
      <c r="D124" s="88">
        <v>41395</v>
      </c>
      <c r="E124">
        <v>36.872580645161285</v>
      </c>
      <c r="F124" s="13">
        <v>7.5628000000000002</v>
      </c>
      <c r="G124">
        <f t="shared" si="4"/>
        <v>278.8599529032258</v>
      </c>
      <c r="H124" s="88">
        <v>41395</v>
      </c>
      <c r="I124" s="90"/>
      <c r="J124" s="10" t="s">
        <v>141</v>
      </c>
      <c r="K124" s="22">
        <f t="shared" si="5"/>
        <v>7.6737049652513267E-2</v>
      </c>
    </row>
    <row r="125" spans="1:11" x14ac:dyDescent="0.3">
      <c r="A125" s="5">
        <v>37834</v>
      </c>
      <c r="B125" s="2">
        <v>30.75</v>
      </c>
      <c r="D125" s="88">
        <v>41426</v>
      </c>
      <c r="E125">
        <v>33.463333333333331</v>
      </c>
      <c r="F125" s="13">
        <v>7.7393999999999998</v>
      </c>
      <c r="G125">
        <f t="shared" si="4"/>
        <v>258.98612199999997</v>
      </c>
      <c r="H125" s="88">
        <v>41426</v>
      </c>
      <c r="I125" s="90"/>
      <c r="J125" s="10" t="s">
        <v>142</v>
      </c>
      <c r="K125" s="22">
        <f t="shared" si="5"/>
        <v>-2.829512338242135E-2</v>
      </c>
    </row>
    <row r="126" spans="1:11" x14ac:dyDescent="0.3">
      <c r="A126" s="5">
        <v>37835</v>
      </c>
      <c r="B126" s="2">
        <v>31.44</v>
      </c>
      <c r="D126" s="88">
        <v>41456</v>
      </c>
      <c r="E126">
        <v>33.807419354838707</v>
      </c>
      <c r="F126" s="13">
        <v>7.8837000000000002</v>
      </c>
      <c r="G126">
        <f t="shared" si="4"/>
        <v>266.52755196774194</v>
      </c>
      <c r="H126" s="88">
        <v>41456</v>
      </c>
      <c r="I126" s="90"/>
      <c r="J126" s="10" t="s">
        <v>143</v>
      </c>
      <c r="K126" s="22">
        <f t="shared" si="5"/>
        <v>-5.1601254061642288E-2</v>
      </c>
    </row>
    <row r="127" spans="1:11" x14ac:dyDescent="0.3">
      <c r="A127" s="5">
        <v>37836</v>
      </c>
      <c r="B127" s="2">
        <v>31.05</v>
      </c>
      <c r="D127" s="88">
        <v>41487</v>
      </c>
      <c r="E127">
        <v>35.40032258064516</v>
      </c>
      <c r="F127" s="13">
        <v>7.9386000000000001</v>
      </c>
      <c r="G127">
        <f t="shared" si="4"/>
        <v>281.02900083870969</v>
      </c>
      <c r="H127" s="88">
        <v>41487</v>
      </c>
      <c r="I127" s="90"/>
      <c r="J127" s="10" t="s">
        <v>144</v>
      </c>
      <c r="K127" s="22">
        <f t="shared" si="5"/>
        <v>-8.2530332298164644E-2</v>
      </c>
    </row>
    <row r="128" spans="1:11" x14ac:dyDescent="0.3">
      <c r="A128" s="5">
        <v>37837</v>
      </c>
      <c r="B128" s="2">
        <v>33.869999999999997</v>
      </c>
      <c r="D128" s="88">
        <v>41518</v>
      </c>
      <c r="E128">
        <v>38.420666666666676</v>
      </c>
      <c r="F128" s="13">
        <v>7.9725000000000001</v>
      </c>
      <c r="G128">
        <f t="shared" si="4"/>
        <v>306.30876500000011</v>
      </c>
      <c r="H128" s="88">
        <v>41518</v>
      </c>
      <c r="I128" s="90"/>
      <c r="J128" s="10" t="s">
        <v>145</v>
      </c>
      <c r="K128" s="22">
        <f t="shared" si="5"/>
        <v>-1.6146521087879728E-2</v>
      </c>
    </row>
    <row r="129" spans="1:11" x14ac:dyDescent="0.3">
      <c r="A129" s="5">
        <v>37838</v>
      </c>
      <c r="B129" s="2">
        <v>35.71</v>
      </c>
      <c r="D129" s="88">
        <v>41548</v>
      </c>
      <c r="E129">
        <v>38.33806451612903</v>
      </c>
      <c r="F129" s="13">
        <v>8.1207999999999991</v>
      </c>
      <c r="G129">
        <f t="shared" si="4"/>
        <v>311.33575432258061</v>
      </c>
      <c r="H129" s="88">
        <v>41548</v>
      </c>
      <c r="I129" s="90"/>
      <c r="J129" s="10" t="s">
        <v>146</v>
      </c>
      <c r="K129" s="22">
        <f t="shared" si="5"/>
        <v>3.3850839139696554E-2</v>
      </c>
    </row>
    <row r="130" spans="1:11" x14ac:dyDescent="0.3">
      <c r="A130" s="5">
        <v>37839</v>
      </c>
      <c r="B130" s="2">
        <v>35.94</v>
      </c>
      <c r="D130" s="88">
        <v>41579</v>
      </c>
      <c r="E130">
        <v>36.699999999999996</v>
      </c>
      <c r="F130" s="13">
        <v>8.2055000000000007</v>
      </c>
      <c r="G130">
        <f t="shared" si="4"/>
        <v>301.14184999999998</v>
      </c>
      <c r="H130" s="88">
        <v>41579</v>
      </c>
      <c r="I130" s="90"/>
      <c r="J130" s="10" t="s">
        <v>147</v>
      </c>
      <c r="K130" s="22">
        <f t="shared" si="5"/>
        <v>9.6955339510652605E-2</v>
      </c>
    </row>
    <row r="131" spans="1:11" x14ac:dyDescent="0.3">
      <c r="A131" s="5">
        <v>37840</v>
      </c>
      <c r="B131" s="2">
        <v>37.6</v>
      </c>
      <c r="D131" s="88">
        <v>41609</v>
      </c>
      <c r="E131">
        <v>32.662903225806453</v>
      </c>
      <c r="F131" s="13">
        <v>8.4047999999999998</v>
      </c>
      <c r="G131">
        <f t="shared" si="4"/>
        <v>274.52516903225808</v>
      </c>
      <c r="H131" s="88">
        <v>41609</v>
      </c>
      <c r="I131" s="90"/>
      <c r="J131" s="10" t="s">
        <v>148</v>
      </c>
      <c r="K131" s="22">
        <f t="shared" si="5"/>
        <v>-2.6469572359094196E-2</v>
      </c>
    </row>
    <row r="132" spans="1:11" x14ac:dyDescent="0.3">
      <c r="A132" s="5">
        <v>37841</v>
      </c>
      <c r="B132" s="2">
        <v>39.049999999999997</v>
      </c>
      <c r="D132" s="88">
        <v>41640</v>
      </c>
      <c r="E132">
        <v>33.599354838709672</v>
      </c>
      <c r="F132" s="13">
        <v>8.3926999999999996</v>
      </c>
      <c r="G132">
        <f t="shared" ref="G132:G195" si="6">E132*F132</f>
        <v>281.98930535483868</v>
      </c>
      <c r="H132" s="88">
        <v>41640</v>
      </c>
      <c r="I132" s="90"/>
      <c r="J132" s="10" t="s">
        <v>149</v>
      </c>
      <c r="K132" s="22">
        <f t="shared" si="5"/>
        <v>0.11627261959445323</v>
      </c>
    </row>
    <row r="133" spans="1:11" x14ac:dyDescent="0.3">
      <c r="A133" s="5">
        <v>37842</v>
      </c>
      <c r="B133" s="2">
        <v>35.979999999999997</v>
      </c>
      <c r="D133" s="88">
        <v>41671</v>
      </c>
      <c r="E133">
        <v>30.231071428571422</v>
      </c>
      <c r="F133" s="13">
        <v>8.3561999999999994</v>
      </c>
      <c r="G133">
        <f t="shared" si="6"/>
        <v>252.61687907142849</v>
      </c>
      <c r="H133" s="88">
        <v>41671</v>
      </c>
      <c r="I133" s="90"/>
      <c r="J133" s="10" t="s">
        <v>150</v>
      </c>
      <c r="K133" s="22">
        <f t="shared" ref="K133:K196" si="7">(G133/G134)-1</f>
        <v>0.13962549212870767</v>
      </c>
    </row>
    <row r="134" spans="1:11" x14ac:dyDescent="0.3">
      <c r="A134" s="5">
        <v>37843</v>
      </c>
      <c r="B134" s="2">
        <v>35.24</v>
      </c>
      <c r="D134" s="88">
        <v>41699</v>
      </c>
      <c r="E134">
        <v>26.737096774193557</v>
      </c>
      <c r="F134" s="13">
        <v>8.2905999999999995</v>
      </c>
      <c r="G134">
        <f t="shared" si="6"/>
        <v>221.66657451612909</v>
      </c>
      <c r="H134" s="88">
        <v>41699</v>
      </c>
      <c r="I134" s="90"/>
      <c r="J134" s="10" t="s">
        <v>151</v>
      </c>
      <c r="K134" s="22">
        <f t="shared" si="7"/>
        <v>5.2914494099498555E-2</v>
      </c>
    </row>
    <row r="135" spans="1:11" x14ac:dyDescent="0.3">
      <c r="A135" s="5">
        <v>37844</v>
      </c>
      <c r="B135" s="2">
        <v>39.74</v>
      </c>
      <c r="D135" s="88">
        <v>41730</v>
      </c>
      <c r="E135">
        <v>25.52333333333333</v>
      </c>
      <c r="F135" s="13">
        <v>8.2484000000000002</v>
      </c>
      <c r="G135">
        <f t="shared" si="6"/>
        <v>210.52666266666665</v>
      </c>
      <c r="H135" s="88">
        <v>41730</v>
      </c>
      <c r="I135" s="90"/>
      <c r="J135" s="10" t="s">
        <v>152</v>
      </c>
      <c r="K135" s="22">
        <f t="shared" si="7"/>
        <v>-1.8380072791398194E-2</v>
      </c>
    </row>
    <row r="136" spans="1:11" x14ac:dyDescent="0.3">
      <c r="A136" s="5">
        <v>37845</v>
      </c>
      <c r="B136" s="2">
        <v>41.36</v>
      </c>
      <c r="D136" s="88">
        <v>41760</v>
      </c>
      <c r="E136">
        <v>26.304516129032255</v>
      </c>
      <c r="F136" s="13">
        <v>8.1532999999999998</v>
      </c>
      <c r="G136">
        <f t="shared" si="6"/>
        <v>214.46861135483869</v>
      </c>
      <c r="H136" s="88">
        <v>41760</v>
      </c>
      <c r="I136" s="90"/>
      <c r="J136" s="10" t="s">
        <v>153</v>
      </c>
      <c r="K136" s="22">
        <f t="shared" si="7"/>
        <v>3.5641707861209015E-2</v>
      </c>
    </row>
    <row r="137" spans="1:11" x14ac:dyDescent="0.3">
      <c r="A137" s="5">
        <v>37846</v>
      </c>
      <c r="B137" s="2">
        <v>41.55</v>
      </c>
      <c r="D137" s="88">
        <v>41791</v>
      </c>
      <c r="E137">
        <v>25.191000000000006</v>
      </c>
      <c r="F137" s="13">
        <v>8.2207000000000008</v>
      </c>
      <c r="G137">
        <f t="shared" si="6"/>
        <v>207.08765370000006</v>
      </c>
      <c r="H137" s="88">
        <v>41791</v>
      </c>
      <c r="I137" s="90"/>
      <c r="J137" s="10" t="s">
        <v>154</v>
      </c>
      <c r="K137" s="22">
        <f t="shared" si="7"/>
        <v>-0.13445964229022911</v>
      </c>
    </row>
    <row r="138" spans="1:11" x14ac:dyDescent="0.3">
      <c r="A138" s="5">
        <v>37847</v>
      </c>
      <c r="B138" s="2">
        <v>38.409999999999997</v>
      </c>
      <c r="D138" s="88">
        <v>41821</v>
      </c>
      <c r="E138">
        <v>28.523870967741935</v>
      </c>
      <c r="F138" s="13">
        <v>8.3879999999999999</v>
      </c>
      <c r="G138">
        <f t="shared" si="6"/>
        <v>239.25822967741934</v>
      </c>
      <c r="H138" s="88">
        <v>41821</v>
      </c>
      <c r="I138" s="90"/>
      <c r="J138" s="10" t="s">
        <v>155</v>
      </c>
      <c r="K138" s="22">
        <f t="shared" si="7"/>
        <v>-9.5974446071985686E-2</v>
      </c>
    </row>
    <row r="139" spans="1:11" x14ac:dyDescent="0.3">
      <c r="A139" s="5">
        <v>37848</v>
      </c>
      <c r="B139" s="2">
        <v>34.25</v>
      </c>
      <c r="D139" s="88">
        <v>41852</v>
      </c>
      <c r="E139">
        <v>32.071290322580651</v>
      </c>
      <c r="F139" s="13">
        <v>8.2522000000000002</v>
      </c>
      <c r="G139">
        <f t="shared" si="6"/>
        <v>264.65870200000006</v>
      </c>
      <c r="H139" s="88">
        <v>41852</v>
      </c>
      <c r="I139" s="90"/>
      <c r="J139" s="10" t="s">
        <v>156</v>
      </c>
      <c r="K139" s="22">
        <f t="shared" si="7"/>
        <v>-7.3192589760139426E-2</v>
      </c>
    </row>
    <row r="140" spans="1:11" x14ac:dyDescent="0.3">
      <c r="A140" s="5">
        <v>37849</v>
      </c>
      <c r="B140" s="2">
        <v>27.67</v>
      </c>
      <c r="D140" s="88">
        <v>41883</v>
      </c>
      <c r="E140">
        <v>34.910333333333341</v>
      </c>
      <c r="F140" s="13">
        <v>8.1798000000000002</v>
      </c>
      <c r="G140">
        <f t="shared" si="6"/>
        <v>285.55954460000009</v>
      </c>
      <c r="H140" s="88">
        <v>41883</v>
      </c>
      <c r="I140" s="90"/>
      <c r="J140" s="10" t="s">
        <v>157</v>
      </c>
      <c r="K140" s="22">
        <f t="shared" si="7"/>
        <v>0.12157719703350578</v>
      </c>
    </row>
    <row r="141" spans="1:11" x14ac:dyDescent="0.3">
      <c r="A141" s="5">
        <v>37850</v>
      </c>
      <c r="B141" s="2">
        <v>25.3</v>
      </c>
      <c r="D141" s="88">
        <v>41913</v>
      </c>
      <c r="E141">
        <v>30.625161290322573</v>
      </c>
      <c r="F141" s="13">
        <v>8.3135999999999992</v>
      </c>
      <c r="G141">
        <f t="shared" si="6"/>
        <v>254.60534090322571</v>
      </c>
      <c r="H141" s="88">
        <v>41913</v>
      </c>
      <c r="I141" s="90"/>
      <c r="J141" s="10" t="s">
        <v>158</v>
      </c>
      <c r="K141" s="22">
        <f t="shared" si="7"/>
        <v>3.9154630160418424E-3</v>
      </c>
    </row>
    <row r="142" spans="1:11" x14ac:dyDescent="0.3">
      <c r="A142" s="5">
        <v>37851</v>
      </c>
      <c r="B142" s="2">
        <v>33.700000000000003</v>
      </c>
      <c r="D142" s="88">
        <v>41944</v>
      </c>
      <c r="E142">
        <v>29.867666666666665</v>
      </c>
      <c r="F142" s="13">
        <v>8.4911999999999992</v>
      </c>
      <c r="G142">
        <f t="shared" si="6"/>
        <v>253.61233119999997</v>
      </c>
      <c r="H142" s="88">
        <v>41944</v>
      </c>
      <c r="I142" s="90"/>
      <c r="J142" s="10" t="s">
        <v>159</v>
      </c>
      <c r="K142" s="22">
        <f t="shared" si="7"/>
        <v>-0.10739840502103115</v>
      </c>
    </row>
    <row r="143" spans="1:11" x14ac:dyDescent="0.3">
      <c r="A143" s="5">
        <v>37852</v>
      </c>
      <c r="B143" s="2">
        <v>33.47</v>
      </c>
      <c r="D143" s="88">
        <v>41974</v>
      </c>
      <c r="E143">
        <v>31.670322580645163</v>
      </c>
      <c r="F143" s="13">
        <v>8.9713999999999992</v>
      </c>
      <c r="G143">
        <f t="shared" si="6"/>
        <v>284.12713199999996</v>
      </c>
      <c r="H143" s="88">
        <v>41974</v>
      </c>
      <c r="I143" s="90"/>
      <c r="J143" s="10" t="s">
        <v>160</v>
      </c>
      <c r="K143" s="22">
        <f t="shared" si="7"/>
        <v>5.7468725369385742E-2</v>
      </c>
    </row>
    <row r="144" spans="1:11" x14ac:dyDescent="0.3">
      <c r="A144" s="5">
        <v>37853</v>
      </c>
      <c r="B144" s="2">
        <v>32.729999999999997</v>
      </c>
      <c r="D144" s="88">
        <v>42005</v>
      </c>
      <c r="E144">
        <v>30.081290322580646</v>
      </c>
      <c r="F144" s="13">
        <v>8.9320000000000004</v>
      </c>
      <c r="G144">
        <f t="shared" si="6"/>
        <v>268.68608516129035</v>
      </c>
      <c r="H144" s="88">
        <v>42005</v>
      </c>
      <c r="I144" s="90"/>
      <c r="J144" s="10" t="s">
        <v>161</v>
      </c>
      <c r="K144" s="22">
        <f t="shared" si="7"/>
        <v>7.3169333415096238E-2</v>
      </c>
    </row>
    <row r="145" spans="1:11" x14ac:dyDescent="0.3">
      <c r="A145" s="5">
        <v>37854</v>
      </c>
      <c r="B145" s="2">
        <v>33.19</v>
      </c>
      <c r="D145" s="88">
        <v>42036</v>
      </c>
      <c r="E145">
        <v>29.048928571428569</v>
      </c>
      <c r="F145" s="13">
        <v>8.6188000000000002</v>
      </c>
      <c r="G145">
        <f t="shared" si="6"/>
        <v>250.36690557142856</v>
      </c>
      <c r="H145" s="88">
        <v>42036</v>
      </c>
      <c r="I145" s="90"/>
      <c r="J145" s="10" t="s">
        <v>162</v>
      </c>
      <c r="K145" s="22">
        <f t="shared" si="7"/>
        <v>0.14316209151349701</v>
      </c>
    </row>
    <row r="146" spans="1:11" x14ac:dyDescent="0.3">
      <c r="A146" s="5">
        <v>37855</v>
      </c>
      <c r="B146" s="2">
        <v>28.76</v>
      </c>
      <c r="D146" s="88">
        <v>42064</v>
      </c>
      <c r="E146">
        <v>25.338709677419352</v>
      </c>
      <c r="F146" s="13">
        <v>8.6433999999999997</v>
      </c>
      <c r="G146">
        <f t="shared" si="6"/>
        <v>219.01260322580643</v>
      </c>
      <c r="H146" s="88">
        <v>42064</v>
      </c>
      <c r="I146" s="90"/>
      <c r="J146" s="10" t="s">
        <v>163</v>
      </c>
      <c r="K146" s="22">
        <f t="shared" si="7"/>
        <v>1.8368966922863716E-2</v>
      </c>
    </row>
    <row r="147" spans="1:11" x14ac:dyDescent="0.3">
      <c r="A147" s="5">
        <v>37856</v>
      </c>
      <c r="B147" s="2">
        <v>24.8</v>
      </c>
      <c r="D147" s="88">
        <v>42095</v>
      </c>
      <c r="E147">
        <v>25.304999999999996</v>
      </c>
      <c r="F147" s="13">
        <v>8.4987999999999992</v>
      </c>
      <c r="G147">
        <f t="shared" si="6"/>
        <v>215.06213399999996</v>
      </c>
      <c r="H147" s="88">
        <v>42095</v>
      </c>
      <c r="I147" s="90"/>
      <c r="J147" s="10" t="s">
        <v>164</v>
      </c>
      <c r="K147" s="22">
        <f t="shared" si="7"/>
        <v>0.14510104081418307</v>
      </c>
    </row>
    <row r="148" spans="1:11" x14ac:dyDescent="0.3">
      <c r="A148" s="5">
        <v>37857</v>
      </c>
      <c r="B148" s="2">
        <v>23.64</v>
      </c>
      <c r="D148" s="88">
        <v>42125</v>
      </c>
      <c r="E148">
        <v>22.331290322580642</v>
      </c>
      <c r="F148" s="13">
        <v>8.4101999999999997</v>
      </c>
      <c r="G148">
        <f t="shared" si="6"/>
        <v>187.81061787096772</v>
      </c>
      <c r="H148" s="88">
        <v>42125</v>
      </c>
      <c r="I148" s="90"/>
      <c r="J148" s="10" t="s">
        <v>165</v>
      </c>
      <c r="K148" s="22">
        <f t="shared" si="7"/>
        <v>0.48633741294912669</v>
      </c>
    </row>
    <row r="149" spans="1:11" x14ac:dyDescent="0.3">
      <c r="A149" s="5">
        <v>37858</v>
      </c>
      <c r="B149" s="2">
        <v>31.29</v>
      </c>
      <c r="D149" s="88">
        <v>42156</v>
      </c>
      <c r="E149">
        <v>14.432666666666666</v>
      </c>
      <c r="F149" s="13">
        <v>8.7550000000000008</v>
      </c>
      <c r="G149">
        <f t="shared" si="6"/>
        <v>126.35799666666668</v>
      </c>
      <c r="H149" s="88">
        <v>42156</v>
      </c>
      <c r="I149" s="90"/>
      <c r="J149" s="10" t="s">
        <v>166</v>
      </c>
      <c r="K149" s="22">
        <f t="shared" si="7"/>
        <v>0.48101278364660804</v>
      </c>
    </row>
    <row r="150" spans="1:11" x14ac:dyDescent="0.3">
      <c r="A150" s="5">
        <v>37859</v>
      </c>
      <c r="B150" s="2">
        <v>31.73</v>
      </c>
      <c r="D150" s="88">
        <v>42186</v>
      </c>
      <c r="E150">
        <v>9.548064516129033</v>
      </c>
      <c r="F150" s="13">
        <v>8.9357000000000006</v>
      </c>
      <c r="G150">
        <f t="shared" si="6"/>
        <v>85.318640096774203</v>
      </c>
      <c r="H150" s="88">
        <v>42186</v>
      </c>
      <c r="I150" s="90"/>
      <c r="J150" s="10" t="s">
        <v>167</v>
      </c>
      <c r="K150" s="22">
        <f t="shared" si="7"/>
        <v>-0.28816352380249688</v>
      </c>
    </row>
    <row r="151" spans="1:11" x14ac:dyDescent="0.3">
      <c r="A151" s="5">
        <v>37860</v>
      </c>
      <c r="B151" s="2">
        <v>30.9</v>
      </c>
      <c r="D151" s="88">
        <v>42217</v>
      </c>
      <c r="E151">
        <v>13.054193548387095</v>
      </c>
      <c r="F151" s="13">
        <v>9.1814999999999998</v>
      </c>
      <c r="G151">
        <f t="shared" si="6"/>
        <v>119.85707806451612</v>
      </c>
      <c r="H151" s="88">
        <v>42217</v>
      </c>
      <c r="I151" s="90"/>
      <c r="J151" s="10" t="s">
        <v>168</v>
      </c>
      <c r="K151" s="22">
        <f t="shared" si="7"/>
        <v>-0.26216279162941791</v>
      </c>
    </row>
    <row r="152" spans="1:11" x14ac:dyDescent="0.3">
      <c r="A152" s="5">
        <v>37861</v>
      </c>
      <c r="B152" s="2">
        <v>31.7</v>
      </c>
      <c r="D152" s="88">
        <v>42248</v>
      </c>
      <c r="E152">
        <v>17.452999999999996</v>
      </c>
      <c r="F152" s="13">
        <v>9.3074999999999992</v>
      </c>
      <c r="G152">
        <f t="shared" si="6"/>
        <v>162.44379749999996</v>
      </c>
      <c r="H152" s="88">
        <v>42248</v>
      </c>
      <c r="I152" s="90"/>
      <c r="J152" s="10" t="s">
        <v>169</v>
      </c>
      <c r="K152" s="22">
        <f t="shared" si="7"/>
        <v>-0.20990355940502792</v>
      </c>
    </row>
    <row r="153" spans="1:11" x14ac:dyDescent="0.3">
      <c r="A153" s="5">
        <v>37862</v>
      </c>
      <c r="B153" s="2">
        <v>32.07</v>
      </c>
      <c r="D153" s="88">
        <v>42278</v>
      </c>
      <c r="E153">
        <v>22.133225806451609</v>
      </c>
      <c r="F153" s="13">
        <v>9.2891999999999992</v>
      </c>
      <c r="G153">
        <f t="shared" si="6"/>
        <v>205.59996116129028</v>
      </c>
      <c r="H153" s="88">
        <v>42278</v>
      </c>
      <c r="I153" s="90"/>
      <c r="J153" s="10" t="s">
        <v>170</v>
      </c>
      <c r="K153" s="22">
        <f t="shared" si="7"/>
        <v>-0.10712239186822803</v>
      </c>
    </row>
    <row r="154" spans="1:11" x14ac:dyDescent="0.3">
      <c r="A154" s="5">
        <v>37863</v>
      </c>
      <c r="B154" s="2">
        <v>30.18</v>
      </c>
      <c r="D154" s="88">
        <v>42309</v>
      </c>
      <c r="E154">
        <v>24.874333333333333</v>
      </c>
      <c r="F154" s="13">
        <v>9.2571999999999992</v>
      </c>
      <c r="G154">
        <f t="shared" si="6"/>
        <v>230.26667853333331</v>
      </c>
      <c r="H154" s="88">
        <v>42309</v>
      </c>
      <c r="I154" s="90"/>
      <c r="J154" s="10" t="s">
        <v>171</v>
      </c>
      <c r="K154" s="22">
        <f t="shared" si="7"/>
        <v>0.29083906770180823</v>
      </c>
    </row>
    <row r="155" spans="1:11" x14ac:dyDescent="0.3">
      <c r="A155" s="5">
        <v>37864</v>
      </c>
      <c r="B155" s="2">
        <v>30.3</v>
      </c>
      <c r="D155" s="88">
        <v>42339</v>
      </c>
      <c r="E155">
        <v>18.85161290322581</v>
      </c>
      <c r="F155" s="13">
        <v>9.4626000000000001</v>
      </c>
      <c r="G155">
        <f t="shared" si="6"/>
        <v>178.38527225806456</v>
      </c>
      <c r="H155" s="88">
        <v>42339</v>
      </c>
      <c r="I155" s="90"/>
      <c r="J155" s="10" t="s">
        <v>172</v>
      </c>
      <c r="K155" s="22">
        <f t="shared" si="7"/>
        <v>-0.37680487310937305</v>
      </c>
    </row>
    <row r="156" spans="1:11" x14ac:dyDescent="0.3">
      <c r="A156" s="5">
        <v>37865</v>
      </c>
      <c r="B156" s="2">
        <v>32.79</v>
      </c>
      <c r="D156" s="88">
        <v>42370</v>
      </c>
      <c r="E156">
        <v>29.848387096774193</v>
      </c>
      <c r="F156" s="13">
        <v>9.5899000000000001</v>
      </c>
      <c r="G156">
        <f t="shared" si="6"/>
        <v>286.24304741935481</v>
      </c>
      <c r="H156" s="88">
        <v>42370</v>
      </c>
      <c r="I156" s="90"/>
      <c r="J156" s="10" t="s">
        <v>173</v>
      </c>
      <c r="K156" s="22">
        <f t="shared" si="7"/>
        <v>0.50128198591423323</v>
      </c>
    </row>
    <row r="157" spans="1:11" x14ac:dyDescent="0.3">
      <c r="A157" s="5">
        <v>37866</v>
      </c>
      <c r="B157" s="2">
        <v>34.07</v>
      </c>
      <c r="D157" s="88">
        <v>42401</v>
      </c>
      <c r="E157">
        <v>19.938275862068959</v>
      </c>
      <c r="F157" s="13">
        <v>9.5627999999999993</v>
      </c>
      <c r="G157">
        <f t="shared" si="6"/>
        <v>190.66574441379302</v>
      </c>
      <c r="H157" s="88">
        <v>42401</v>
      </c>
      <c r="I157" s="90"/>
      <c r="J157" s="10" t="s">
        <v>174</v>
      </c>
      <c r="K157" s="22">
        <f t="shared" si="7"/>
        <v>-7.6851713637251517E-2</v>
      </c>
    </row>
    <row r="158" spans="1:11" x14ac:dyDescent="0.3">
      <c r="A158" s="5">
        <v>37867</v>
      </c>
      <c r="B158" s="2">
        <v>33.770000000000003</v>
      </c>
      <c r="D158" s="88">
        <v>42430</v>
      </c>
      <c r="E158">
        <v>21.914838709677412</v>
      </c>
      <c r="F158" s="13">
        <v>9.4245999999999999</v>
      </c>
      <c r="G158">
        <f t="shared" si="6"/>
        <v>206.53858890322573</v>
      </c>
      <c r="H158" s="88">
        <v>42430</v>
      </c>
      <c r="I158" s="90"/>
      <c r="J158" s="10" t="s">
        <v>175</v>
      </c>
      <c r="K158" s="22">
        <f t="shared" si="7"/>
        <v>1.480598550283263E-3</v>
      </c>
    </row>
    <row r="159" spans="1:11" x14ac:dyDescent="0.3">
      <c r="A159" s="5">
        <v>37868</v>
      </c>
      <c r="B159" s="2">
        <v>33.74</v>
      </c>
      <c r="D159" s="88">
        <v>42461</v>
      </c>
      <c r="E159">
        <v>22.122333333333334</v>
      </c>
      <c r="F159" s="13">
        <v>9.3224</v>
      </c>
      <c r="G159">
        <f t="shared" si="6"/>
        <v>206.23324026666668</v>
      </c>
      <c r="H159" s="88">
        <v>42461</v>
      </c>
      <c r="I159" s="90"/>
      <c r="J159" s="10" t="s">
        <v>176</v>
      </c>
      <c r="K159" s="22">
        <f t="shared" si="7"/>
        <v>-4.5383233661695832E-2</v>
      </c>
    </row>
    <row r="160" spans="1:11" x14ac:dyDescent="0.3">
      <c r="A160" s="5">
        <v>37869</v>
      </c>
      <c r="B160" s="2">
        <v>33.119999999999997</v>
      </c>
      <c r="D160" s="88">
        <v>42491</v>
      </c>
      <c r="E160">
        <v>23.205161290322579</v>
      </c>
      <c r="F160" s="13">
        <v>9.3099000000000007</v>
      </c>
      <c r="G160">
        <f t="shared" si="6"/>
        <v>216.03773109677419</v>
      </c>
      <c r="H160" s="88">
        <v>42491</v>
      </c>
      <c r="I160" s="90"/>
      <c r="J160" s="10" t="s">
        <v>177</v>
      </c>
      <c r="K160" s="22">
        <f t="shared" si="7"/>
        <v>-0.12702417181190473</v>
      </c>
    </row>
    <row r="161" spans="1:11" x14ac:dyDescent="0.3">
      <c r="A161" s="5">
        <v>37870</v>
      </c>
      <c r="B161" s="2">
        <v>32.299999999999997</v>
      </c>
      <c r="D161" s="88">
        <v>42522</v>
      </c>
      <c r="E161">
        <v>26.530666666666665</v>
      </c>
      <c r="F161" s="13">
        <v>9.3277999999999999</v>
      </c>
      <c r="G161">
        <f t="shared" si="6"/>
        <v>247.47275253333331</v>
      </c>
      <c r="H161" s="88">
        <v>42522</v>
      </c>
      <c r="I161" s="90"/>
      <c r="J161" s="10" t="s">
        <v>178</v>
      </c>
      <c r="K161" s="22">
        <f t="shared" si="7"/>
        <v>4.3313230010836312E-2</v>
      </c>
    </row>
    <row r="162" spans="1:11" x14ac:dyDescent="0.3">
      <c r="A162" s="5">
        <v>37871</v>
      </c>
      <c r="B162" s="2">
        <v>31.2</v>
      </c>
      <c r="D162" s="88">
        <v>42552</v>
      </c>
      <c r="E162">
        <v>25.317419354838712</v>
      </c>
      <c r="F162" s="13">
        <v>9.3689999999999998</v>
      </c>
      <c r="G162">
        <f t="shared" si="6"/>
        <v>237.19890193548389</v>
      </c>
      <c r="H162" s="88">
        <v>42552</v>
      </c>
      <c r="I162" s="90"/>
      <c r="J162" s="10" t="s">
        <v>179</v>
      </c>
      <c r="K162" s="22">
        <f t="shared" si="7"/>
        <v>1.275935180649812E-2</v>
      </c>
    </row>
    <row r="163" spans="1:11" x14ac:dyDescent="0.3">
      <c r="A163" s="5">
        <v>37872</v>
      </c>
      <c r="B163" s="2">
        <v>33.49</v>
      </c>
      <c r="D163" s="88">
        <v>42583</v>
      </c>
      <c r="E163">
        <v>25.175806451612903</v>
      </c>
      <c r="F163" s="13">
        <v>9.3030000000000008</v>
      </c>
      <c r="G163">
        <f t="shared" si="6"/>
        <v>234.21052741935486</v>
      </c>
      <c r="H163" s="88">
        <v>42583</v>
      </c>
      <c r="I163" s="90"/>
      <c r="J163" s="10" t="s">
        <v>180</v>
      </c>
      <c r="K163" s="22">
        <f t="shared" si="7"/>
        <v>1.0824167555986142E-2</v>
      </c>
    </row>
    <row r="164" spans="1:11" x14ac:dyDescent="0.3">
      <c r="A164" s="5">
        <v>37873</v>
      </c>
      <c r="B164" s="2">
        <v>33.840000000000003</v>
      </c>
      <c r="D164" s="88">
        <v>42614</v>
      </c>
      <c r="E164">
        <v>25.192999999999998</v>
      </c>
      <c r="F164" s="13">
        <v>9.1971000000000007</v>
      </c>
      <c r="G164">
        <f t="shared" si="6"/>
        <v>231.70254030000001</v>
      </c>
      <c r="H164" s="88">
        <v>42614</v>
      </c>
      <c r="I164" s="90"/>
      <c r="J164" s="10" t="s">
        <v>181</v>
      </c>
      <c r="K164" s="22">
        <f t="shared" si="7"/>
        <v>-0.21465306555594099</v>
      </c>
    </row>
    <row r="165" spans="1:11" x14ac:dyDescent="0.3">
      <c r="A165" s="5">
        <v>37874</v>
      </c>
      <c r="B165" s="2">
        <v>34.049999999999997</v>
      </c>
      <c r="D165" s="88">
        <v>42644</v>
      </c>
      <c r="E165">
        <v>32.778064516129035</v>
      </c>
      <c r="F165" s="13">
        <v>9.0008999999999997</v>
      </c>
      <c r="G165">
        <f t="shared" si="6"/>
        <v>295.03208090322585</v>
      </c>
      <c r="H165" s="88">
        <v>42644</v>
      </c>
      <c r="I165" s="90"/>
      <c r="J165" s="10" t="s">
        <v>182</v>
      </c>
      <c r="K165" s="22">
        <f t="shared" si="7"/>
        <v>-0.16318203972262724</v>
      </c>
    </row>
    <row r="166" spans="1:11" x14ac:dyDescent="0.3">
      <c r="A166" s="5">
        <v>37875</v>
      </c>
      <c r="B166" s="2">
        <v>33.22</v>
      </c>
      <c r="D166" s="88">
        <v>42675</v>
      </c>
      <c r="E166">
        <v>38.825666666666663</v>
      </c>
      <c r="F166" s="13">
        <v>9.0807000000000002</v>
      </c>
      <c r="G166">
        <f t="shared" si="6"/>
        <v>352.56423129999996</v>
      </c>
      <c r="H166" s="88">
        <v>42675</v>
      </c>
      <c r="I166" s="90"/>
      <c r="J166" s="10" t="s">
        <v>183</v>
      </c>
      <c r="K166" s="22">
        <f t="shared" si="7"/>
        <v>0.22865285744815878</v>
      </c>
    </row>
    <row r="167" spans="1:11" x14ac:dyDescent="0.3">
      <c r="A167" s="5">
        <v>37876</v>
      </c>
      <c r="B167" s="2">
        <v>33.1</v>
      </c>
      <c r="D167" s="88">
        <v>42705</v>
      </c>
      <c r="E167">
        <v>31.794516129032253</v>
      </c>
      <c r="F167" s="13">
        <v>9.0251999999999999</v>
      </c>
      <c r="G167">
        <f t="shared" si="6"/>
        <v>286.95186696774186</v>
      </c>
      <c r="H167" s="88">
        <v>42705</v>
      </c>
      <c r="I167" s="90"/>
      <c r="J167" s="10" t="s">
        <v>184</v>
      </c>
      <c r="K167" s="22">
        <f t="shared" si="7"/>
        <v>3.4818053356839185E-2</v>
      </c>
    </row>
    <row r="168" spans="1:11" x14ac:dyDescent="0.3">
      <c r="A168" s="5">
        <v>37877</v>
      </c>
      <c r="B168" s="2">
        <v>31.47</v>
      </c>
      <c r="D168" s="88">
        <v>42736</v>
      </c>
      <c r="E168">
        <v>30.814193548387102</v>
      </c>
      <c r="F168" s="13">
        <v>8.9990000000000006</v>
      </c>
      <c r="G168">
        <f t="shared" si="6"/>
        <v>277.29692774193558</v>
      </c>
      <c r="H168" s="88">
        <v>42736</v>
      </c>
      <c r="I168" s="90"/>
      <c r="J168" s="10" t="s">
        <v>185</v>
      </c>
      <c r="K168" s="22">
        <f t="shared" si="7"/>
        <v>-3.0401497850748194E-2</v>
      </c>
    </row>
    <row r="169" spans="1:11" x14ac:dyDescent="0.3">
      <c r="A169" s="5">
        <v>37878</v>
      </c>
      <c r="B169" s="2">
        <v>30.84</v>
      </c>
      <c r="D169" s="88">
        <v>42767</v>
      </c>
      <c r="E169">
        <v>32.277857142857144</v>
      </c>
      <c r="F169" s="13">
        <v>8.8603000000000005</v>
      </c>
      <c r="G169">
        <f t="shared" si="6"/>
        <v>285.99149764285715</v>
      </c>
      <c r="H169" s="88">
        <v>42767</v>
      </c>
      <c r="I169" s="90"/>
      <c r="J169" s="10" t="s">
        <v>186</v>
      </c>
      <c r="K169" s="22">
        <f t="shared" si="7"/>
        <v>3.4768791510506381E-2</v>
      </c>
    </row>
    <row r="170" spans="1:11" x14ac:dyDescent="0.3">
      <c r="A170" s="5">
        <v>37879</v>
      </c>
      <c r="B170" s="2">
        <v>33.03</v>
      </c>
      <c r="D170" s="88">
        <v>42795</v>
      </c>
      <c r="E170">
        <v>30.398709677419355</v>
      </c>
      <c r="F170" s="13">
        <v>9.0919000000000008</v>
      </c>
      <c r="G170">
        <f t="shared" si="6"/>
        <v>276.38202851612903</v>
      </c>
      <c r="H170" s="88">
        <v>42795</v>
      </c>
      <c r="I170" s="90"/>
      <c r="J170" s="10" t="s">
        <v>187</v>
      </c>
      <c r="K170" s="22">
        <f t="shared" si="7"/>
        <v>2.7110901335942073E-2</v>
      </c>
    </row>
    <row r="171" spans="1:11" x14ac:dyDescent="0.3">
      <c r="A171" s="5">
        <v>37880</v>
      </c>
      <c r="B171" s="2">
        <v>32.840000000000003</v>
      </c>
      <c r="D171" s="88">
        <v>42826</v>
      </c>
      <c r="E171">
        <v>29.233000000000004</v>
      </c>
      <c r="F171" s="13">
        <v>9.2049000000000003</v>
      </c>
      <c r="G171">
        <f t="shared" si="6"/>
        <v>269.08684170000004</v>
      </c>
      <c r="H171" s="88">
        <v>42826</v>
      </c>
      <c r="I171" s="90"/>
      <c r="J171" s="10" t="s">
        <v>188</v>
      </c>
      <c r="K171" s="22">
        <f t="shared" si="7"/>
        <v>5.2387734713601475E-3</v>
      </c>
    </row>
    <row r="172" spans="1:11" x14ac:dyDescent="0.3">
      <c r="A172" s="5">
        <v>37881</v>
      </c>
      <c r="B172" s="2">
        <v>32.590000000000003</v>
      </c>
      <c r="D172" s="88">
        <v>42856</v>
      </c>
      <c r="E172">
        <v>28.46193548387097</v>
      </c>
      <c r="F172" s="13">
        <v>9.4049999999999994</v>
      </c>
      <c r="G172">
        <f t="shared" si="6"/>
        <v>267.68450322580645</v>
      </c>
      <c r="H172" s="88">
        <v>42856</v>
      </c>
      <c r="I172" s="90"/>
      <c r="J172" s="10" t="s">
        <v>189</v>
      </c>
      <c r="K172" s="22">
        <f t="shared" si="7"/>
        <v>0.14495906790207869</v>
      </c>
    </row>
    <row r="173" spans="1:11" x14ac:dyDescent="0.3">
      <c r="A173" s="5">
        <v>37882</v>
      </c>
      <c r="B173" s="2">
        <v>32.5</v>
      </c>
      <c r="D173" s="88">
        <v>42887</v>
      </c>
      <c r="E173">
        <v>24.61066666666667</v>
      </c>
      <c r="F173" s="13">
        <v>9.4997000000000007</v>
      </c>
      <c r="G173">
        <f t="shared" si="6"/>
        <v>233.7939501333334</v>
      </c>
      <c r="H173" s="88">
        <v>42887</v>
      </c>
      <c r="I173" s="90"/>
      <c r="J173" s="10" t="s">
        <v>190</v>
      </c>
      <c r="K173" s="22">
        <f t="shared" si="7"/>
        <v>-5.6617271240893108E-2</v>
      </c>
    </row>
    <row r="174" spans="1:11" x14ac:dyDescent="0.3">
      <c r="A174" s="5">
        <v>37883</v>
      </c>
      <c r="B174" s="2">
        <v>32.79</v>
      </c>
      <c r="D174" s="88">
        <v>42917</v>
      </c>
      <c r="E174">
        <v>26.367741935483863</v>
      </c>
      <c r="F174" s="13">
        <v>9.3987999999999996</v>
      </c>
      <c r="G174">
        <f t="shared" si="6"/>
        <v>247.82513290322572</v>
      </c>
      <c r="H174" s="88">
        <v>42917</v>
      </c>
      <c r="I174" s="90"/>
      <c r="J174" s="10" t="s">
        <v>191</v>
      </c>
      <c r="K174" s="22">
        <f t="shared" si="7"/>
        <v>-3.5847453145491093E-2</v>
      </c>
    </row>
    <row r="175" spans="1:11" x14ac:dyDescent="0.3">
      <c r="A175" s="5">
        <v>37884</v>
      </c>
      <c r="B175" s="2">
        <v>32.61</v>
      </c>
      <c r="D175" s="88">
        <v>42948</v>
      </c>
      <c r="E175">
        <v>27.579032258064512</v>
      </c>
      <c r="F175" s="13">
        <v>9.3201000000000001</v>
      </c>
      <c r="G175">
        <f t="shared" si="6"/>
        <v>257.03933854838704</v>
      </c>
      <c r="H175" s="88">
        <v>42948</v>
      </c>
      <c r="I175" s="90"/>
      <c r="J175" s="10" t="s">
        <v>192</v>
      </c>
      <c r="K175" s="22">
        <f t="shared" si="7"/>
        <v>-0.1275793095133021</v>
      </c>
    </row>
    <row r="176" spans="1:11" x14ac:dyDescent="0.3">
      <c r="A176" s="5">
        <v>37885</v>
      </c>
      <c r="B176" s="2">
        <v>31.71</v>
      </c>
      <c r="D176" s="88">
        <v>42979</v>
      </c>
      <c r="E176">
        <v>31.586999999999996</v>
      </c>
      <c r="F176" s="13">
        <v>9.3275000000000006</v>
      </c>
      <c r="G176">
        <f t="shared" si="6"/>
        <v>294.62774250000001</v>
      </c>
      <c r="H176" s="88">
        <v>42979</v>
      </c>
      <c r="I176" s="90"/>
      <c r="J176" s="10" t="s">
        <v>193</v>
      </c>
      <c r="K176" s="22">
        <f t="shared" si="7"/>
        <v>9.3907238999893838E-2</v>
      </c>
    </row>
    <row r="177" spans="1:11" x14ac:dyDescent="0.3">
      <c r="A177" s="5">
        <v>37886</v>
      </c>
      <c r="B177" s="2">
        <v>32.39</v>
      </c>
      <c r="D177" s="88">
        <v>43009</v>
      </c>
      <c r="E177">
        <v>28.66</v>
      </c>
      <c r="F177" s="13">
        <v>9.3976000000000006</v>
      </c>
      <c r="G177">
        <f t="shared" si="6"/>
        <v>269.335216</v>
      </c>
      <c r="H177" s="88">
        <v>43009</v>
      </c>
      <c r="I177" s="90"/>
      <c r="J177" s="10" t="s">
        <v>194</v>
      </c>
      <c r="K177" s="22">
        <f t="shared" si="7"/>
        <v>-0.13143405364090888</v>
      </c>
    </row>
    <row r="178" spans="1:11" x14ac:dyDescent="0.3">
      <c r="A178" s="5">
        <v>37887</v>
      </c>
      <c r="B178" s="2">
        <v>31.69</v>
      </c>
      <c r="D178" s="88">
        <v>43040</v>
      </c>
      <c r="E178">
        <v>32.273666666666664</v>
      </c>
      <c r="F178" s="13">
        <v>9.6082000000000001</v>
      </c>
      <c r="G178">
        <f t="shared" si="6"/>
        <v>310.09184406666662</v>
      </c>
      <c r="H178" s="88">
        <v>43040</v>
      </c>
      <c r="I178" s="90"/>
      <c r="J178" s="10" t="s">
        <v>195</v>
      </c>
      <c r="K178" s="22">
        <f t="shared" si="7"/>
        <v>1.9099042152088241E-2</v>
      </c>
    </row>
    <row r="179" spans="1:11" x14ac:dyDescent="0.3">
      <c r="A179" s="5">
        <v>37888</v>
      </c>
      <c r="B179" s="2">
        <v>31.35</v>
      </c>
      <c r="D179" s="88">
        <v>43070</v>
      </c>
      <c r="E179">
        <v>30.919032258064508</v>
      </c>
      <c r="F179" s="13">
        <v>9.8412000000000006</v>
      </c>
      <c r="G179">
        <f t="shared" si="6"/>
        <v>304.28038025806444</v>
      </c>
      <c r="H179" s="88">
        <v>43070</v>
      </c>
      <c r="I179" s="90"/>
      <c r="J179" s="10" t="s">
        <v>196</v>
      </c>
      <c r="K179" s="22">
        <f t="shared" si="7"/>
        <v>-4.2163400054370581E-2</v>
      </c>
    </row>
    <row r="180" spans="1:11" x14ac:dyDescent="0.3">
      <c r="A180" s="5">
        <v>37889</v>
      </c>
      <c r="B180" s="2">
        <v>32.299999999999997</v>
      </c>
      <c r="D180" s="88">
        <v>43101</v>
      </c>
      <c r="E180">
        <v>32.931935483870973</v>
      </c>
      <c r="F180" s="13">
        <v>9.6463999999999999</v>
      </c>
      <c r="G180">
        <f t="shared" si="6"/>
        <v>317.67462245161295</v>
      </c>
      <c r="H180" s="88">
        <v>43101</v>
      </c>
      <c r="I180" s="90"/>
      <c r="J180" s="10" t="s">
        <v>197</v>
      </c>
      <c r="K180" s="22">
        <f t="shared" si="7"/>
        <v>-0.17014377525558977</v>
      </c>
    </row>
    <row r="181" spans="1:11" x14ac:dyDescent="0.3">
      <c r="A181" s="5">
        <v>37890</v>
      </c>
      <c r="B181" s="2">
        <v>31.14</v>
      </c>
      <c r="D181" s="88">
        <v>43132</v>
      </c>
      <c r="E181">
        <v>39.582142857142848</v>
      </c>
      <c r="F181" s="13">
        <v>9.6712000000000007</v>
      </c>
      <c r="G181">
        <f t="shared" si="6"/>
        <v>382.80681999999996</v>
      </c>
      <c r="H181" s="88">
        <v>43132</v>
      </c>
      <c r="I181" s="90"/>
      <c r="J181" s="10" t="s">
        <v>198</v>
      </c>
      <c r="K181" s="22">
        <f t="shared" si="7"/>
        <v>-7.9768235838702961E-2</v>
      </c>
    </row>
    <row r="182" spans="1:11" x14ac:dyDescent="0.3">
      <c r="A182" s="5">
        <v>37891</v>
      </c>
      <c r="B182" s="2">
        <v>27.53</v>
      </c>
      <c r="D182" s="88">
        <v>43160</v>
      </c>
      <c r="E182">
        <v>43.422258064516143</v>
      </c>
      <c r="F182" s="13">
        <v>9.5800999999999998</v>
      </c>
      <c r="G182">
        <f t="shared" si="6"/>
        <v>415.98957448387108</v>
      </c>
      <c r="H182" s="88">
        <v>43160</v>
      </c>
      <c r="I182" s="90"/>
      <c r="J182" s="10" t="s">
        <v>199</v>
      </c>
      <c r="K182" s="22">
        <f t="shared" si="7"/>
        <v>0.10876922314191662</v>
      </c>
    </row>
    <row r="183" spans="1:11" x14ac:dyDescent="0.3">
      <c r="A183" s="5">
        <v>37892</v>
      </c>
      <c r="B183" s="2">
        <v>28.76</v>
      </c>
      <c r="D183" s="88">
        <v>43191</v>
      </c>
      <c r="E183">
        <v>38.999333333333325</v>
      </c>
      <c r="F183" s="13">
        <v>9.6202000000000005</v>
      </c>
      <c r="G183">
        <f t="shared" si="6"/>
        <v>375.1813865333333</v>
      </c>
      <c r="H183" s="88">
        <v>43191</v>
      </c>
      <c r="I183" s="90"/>
      <c r="J183" s="10" t="s">
        <v>200</v>
      </c>
      <c r="K183" s="22">
        <f t="shared" si="7"/>
        <v>0.17214148489501779</v>
      </c>
    </row>
    <row r="184" spans="1:11" x14ac:dyDescent="0.3">
      <c r="A184" s="5">
        <v>37893</v>
      </c>
      <c r="B184" s="2">
        <v>32.07</v>
      </c>
      <c r="D184" s="88">
        <v>43221</v>
      </c>
      <c r="E184">
        <v>33.45548387096774</v>
      </c>
      <c r="F184" s="13">
        <v>9.5673999999999992</v>
      </c>
      <c r="G184">
        <f t="shared" si="6"/>
        <v>320.08199638709675</v>
      </c>
      <c r="H184" s="88">
        <v>43221</v>
      </c>
      <c r="I184" s="90"/>
      <c r="J184" s="10" t="s">
        <v>201</v>
      </c>
      <c r="K184" s="22">
        <f t="shared" si="7"/>
        <v>-0.24593949825220274</v>
      </c>
    </row>
    <row r="185" spans="1:11" x14ac:dyDescent="0.3">
      <c r="A185" s="5">
        <v>37894</v>
      </c>
      <c r="B185" s="2">
        <v>33.020000000000003</v>
      </c>
      <c r="D185" s="88">
        <v>43252</v>
      </c>
      <c r="E185">
        <v>44.801666666666662</v>
      </c>
      <c r="F185" s="13">
        <v>9.4746000000000006</v>
      </c>
      <c r="G185">
        <f t="shared" si="6"/>
        <v>424.47787099999999</v>
      </c>
      <c r="H185" s="88">
        <v>43252</v>
      </c>
      <c r="I185" s="90"/>
      <c r="J185" s="10" t="s">
        <v>202</v>
      </c>
      <c r="K185" s="22">
        <f t="shared" si="7"/>
        <v>-0.13557342031019293</v>
      </c>
    </row>
    <row r="186" spans="1:11" x14ac:dyDescent="0.3">
      <c r="A186" s="5">
        <v>37895</v>
      </c>
      <c r="B186" s="2">
        <v>33.08</v>
      </c>
      <c r="D186" s="88">
        <v>43282</v>
      </c>
      <c r="E186">
        <v>51.703225806451613</v>
      </c>
      <c r="F186" s="13">
        <v>9.4975000000000005</v>
      </c>
      <c r="G186">
        <f t="shared" si="6"/>
        <v>491.05138709677419</v>
      </c>
      <c r="H186" s="88">
        <v>43282</v>
      </c>
      <c r="I186" s="90"/>
      <c r="J186" s="10" t="s">
        <v>203</v>
      </c>
      <c r="K186" s="22">
        <f t="shared" si="7"/>
        <v>-1.2783113239505983E-2</v>
      </c>
    </row>
    <row r="187" spans="1:11" x14ac:dyDescent="0.3">
      <c r="A187" s="5">
        <v>37896</v>
      </c>
      <c r="B187" s="2">
        <v>33.44</v>
      </c>
      <c r="D187" s="88">
        <v>43313</v>
      </c>
      <c r="E187">
        <v>51.72677419354838</v>
      </c>
      <c r="F187" s="13">
        <v>9.6160999999999994</v>
      </c>
      <c r="G187">
        <f t="shared" si="6"/>
        <v>497.40983332258054</v>
      </c>
      <c r="H187" s="88">
        <v>43313</v>
      </c>
      <c r="I187" s="90"/>
      <c r="J187" s="10" t="s">
        <v>204</v>
      </c>
      <c r="K187" s="22">
        <f t="shared" si="7"/>
        <v>7.7657156313672537E-2</v>
      </c>
    </row>
    <row r="188" spans="1:11" x14ac:dyDescent="0.3">
      <c r="A188" s="5">
        <v>37897</v>
      </c>
      <c r="B188" s="2">
        <v>32.130000000000003</v>
      </c>
      <c r="D188" s="88">
        <v>43344</v>
      </c>
      <c r="E188">
        <v>47.977333333333341</v>
      </c>
      <c r="F188" s="13">
        <v>9.6204999999999998</v>
      </c>
      <c r="G188">
        <f t="shared" si="6"/>
        <v>461.56593533333341</v>
      </c>
      <c r="H188" s="88">
        <v>43344</v>
      </c>
      <c r="I188" s="90"/>
      <c r="J188" s="10" t="s">
        <v>205</v>
      </c>
      <c r="K188" s="22">
        <f t="shared" si="7"/>
        <v>0.13144656004333344</v>
      </c>
    </row>
    <row r="189" spans="1:11" x14ac:dyDescent="0.3">
      <c r="A189" s="5">
        <v>37898</v>
      </c>
      <c r="B189" s="2">
        <v>31.46</v>
      </c>
      <c r="D189" s="88">
        <v>43374</v>
      </c>
      <c r="E189">
        <v>43.035161290322584</v>
      </c>
      <c r="F189" s="13">
        <v>9.4793000000000003</v>
      </c>
      <c r="G189">
        <f t="shared" si="6"/>
        <v>407.94320441935486</v>
      </c>
      <c r="H189" s="88">
        <v>43374</v>
      </c>
      <c r="I189" s="90"/>
      <c r="J189" s="10" t="s">
        <v>206</v>
      </c>
      <c r="K189" s="22">
        <f t="shared" si="7"/>
        <v>-0.12401496581048566</v>
      </c>
    </row>
    <row r="190" spans="1:11" x14ac:dyDescent="0.3">
      <c r="A190" s="5">
        <v>37899</v>
      </c>
      <c r="B190" s="2">
        <v>30.41</v>
      </c>
      <c r="D190" s="88">
        <v>43405</v>
      </c>
      <c r="E190">
        <v>48.373000000000012</v>
      </c>
      <c r="F190" s="13">
        <v>9.6272000000000002</v>
      </c>
      <c r="G190">
        <f t="shared" si="6"/>
        <v>465.69654560000015</v>
      </c>
      <c r="H190" s="88">
        <v>43405</v>
      </c>
      <c r="I190" s="90"/>
      <c r="J190" s="10" t="s">
        <v>207</v>
      </c>
      <c r="K190" s="22">
        <f t="shared" si="7"/>
        <v>-7.7857647409770192E-2</v>
      </c>
    </row>
    <row r="191" spans="1:11" x14ac:dyDescent="0.3">
      <c r="A191" s="5">
        <v>37900</v>
      </c>
      <c r="B191" s="2">
        <v>32.46</v>
      </c>
      <c r="D191" s="88">
        <v>43435</v>
      </c>
      <c r="E191">
        <v>51.560645161290324</v>
      </c>
      <c r="F191" s="13">
        <v>9.7946000000000009</v>
      </c>
      <c r="G191">
        <f t="shared" si="6"/>
        <v>505.01589509677427</v>
      </c>
      <c r="H191" s="88">
        <v>43435</v>
      </c>
      <c r="I191" s="90"/>
      <c r="J191" s="10" t="s">
        <v>208</v>
      </c>
      <c r="K191" s="22">
        <f t="shared" si="7"/>
        <v>-3.8150924373785866E-2</v>
      </c>
    </row>
    <row r="192" spans="1:11" x14ac:dyDescent="0.3">
      <c r="A192" s="5">
        <v>37901</v>
      </c>
      <c r="B192" s="2">
        <v>33.18</v>
      </c>
      <c r="D192" s="88">
        <v>43466</v>
      </c>
      <c r="E192">
        <v>53.778709677419357</v>
      </c>
      <c r="F192" s="13">
        <v>9.7630999999999997</v>
      </c>
      <c r="G192">
        <f t="shared" si="6"/>
        <v>525.04692045161289</v>
      </c>
      <c r="H192" s="88">
        <v>43466</v>
      </c>
      <c r="I192" s="90"/>
      <c r="J192" s="10" t="s">
        <v>209</v>
      </c>
      <c r="K192" s="22">
        <f t="shared" si="7"/>
        <v>0.17490350074364058</v>
      </c>
    </row>
    <row r="193" spans="1:11" x14ac:dyDescent="0.3">
      <c r="A193" s="5">
        <v>37902</v>
      </c>
      <c r="B193" s="2">
        <v>32.92</v>
      </c>
      <c r="D193" s="88">
        <v>43497</v>
      </c>
      <c r="E193">
        <v>45.860714285714302</v>
      </c>
      <c r="F193" s="13">
        <v>9.7444000000000006</v>
      </c>
      <c r="G193">
        <f t="shared" si="6"/>
        <v>446.88514428571449</v>
      </c>
      <c r="H193" s="88">
        <v>43497</v>
      </c>
      <c r="I193" s="90"/>
      <c r="J193" s="10" t="s">
        <v>210</v>
      </c>
      <c r="K193" s="22">
        <f t="shared" si="7"/>
        <v>0.1257173307783146</v>
      </c>
    </row>
    <row r="194" spans="1:11" x14ac:dyDescent="0.3">
      <c r="A194" s="5">
        <v>37903</v>
      </c>
      <c r="B194" s="2">
        <v>33.549999999999997</v>
      </c>
      <c r="D194" s="88">
        <v>43525</v>
      </c>
      <c r="E194">
        <v>40.849354838709672</v>
      </c>
      <c r="F194" s="13">
        <v>9.7180999999999997</v>
      </c>
      <c r="G194">
        <f t="shared" si="6"/>
        <v>396.97811525806446</v>
      </c>
      <c r="H194" s="88">
        <v>43525</v>
      </c>
      <c r="I194" s="90"/>
      <c r="J194" s="10" t="s">
        <v>211</v>
      </c>
      <c r="K194" s="22">
        <f t="shared" si="7"/>
        <v>1.0471563177164134E-2</v>
      </c>
    </row>
    <row r="195" spans="1:11" x14ac:dyDescent="0.3">
      <c r="A195" s="5">
        <v>37904</v>
      </c>
      <c r="B195" s="2">
        <v>32.57</v>
      </c>
      <c r="D195" s="88">
        <v>43556</v>
      </c>
      <c r="E195">
        <v>40.818333333333335</v>
      </c>
      <c r="F195" s="13">
        <v>9.6247000000000007</v>
      </c>
      <c r="G195">
        <f t="shared" si="6"/>
        <v>392.8642128333334</v>
      </c>
      <c r="H195" s="88">
        <v>43556</v>
      </c>
      <c r="I195" s="90"/>
      <c r="J195" s="10" t="s">
        <v>212</v>
      </c>
      <c r="K195" s="22">
        <f t="shared" si="7"/>
        <v>5.5178818505828842E-2</v>
      </c>
    </row>
    <row r="196" spans="1:11" x14ac:dyDescent="0.3">
      <c r="A196" s="5">
        <v>37905</v>
      </c>
      <c r="B196" s="2">
        <v>31.01</v>
      </c>
      <c r="D196" s="88">
        <v>43586</v>
      </c>
      <c r="E196">
        <v>38.072258064516127</v>
      </c>
      <c r="F196" s="13">
        <v>9.7792999999999992</v>
      </c>
      <c r="G196">
        <f t="shared" ref="G196:G240" si="8">E196*F196</f>
        <v>372.32003329032256</v>
      </c>
      <c r="H196" s="88">
        <v>43586</v>
      </c>
      <c r="I196" s="90"/>
      <c r="J196" s="10" t="s">
        <v>213</v>
      </c>
      <c r="K196" s="22">
        <f t="shared" si="7"/>
        <v>0.36638952113553591</v>
      </c>
    </row>
    <row r="197" spans="1:11" x14ac:dyDescent="0.3">
      <c r="A197" s="5">
        <v>37906</v>
      </c>
      <c r="B197" s="2">
        <v>31.35</v>
      </c>
      <c r="D197" s="88">
        <v>43617</v>
      </c>
      <c r="E197">
        <v>27.962333333333333</v>
      </c>
      <c r="F197" s="13">
        <v>9.7446999999999999</v>
      </c>
      <c r="G197">
        <f t="shared" si="8"/>
        <v>272.48454963333336</v>
      </c>
      <c r="H197" s="88">
        <v>43617</v>
      </c>
      <c r="I197" s="90"/>
      <c r="J197" s="10" t="s">
        <v>214</v>
      </c>
      <c r="K197" s="22">
        <f t="shared" ref="K197:K239" si="9">(G197/G198)-1</f>
        <v>-0.19746128594468271</v>
      </c>
    </row>
    <row r="198" spans="1:11" x14ac:dyDescent="0.3">
      <c r="A198" s="5">
        <v>37907</v>
      </c>
      <c r="B198" s="2">
        <v>34.57</v>
      </c>
      <c r="D198" s="88">
        <v>43647</v>
      </c>
      <c r="E198">
        <v>35.152580645161301</v>
      </c>
      <c r="F198" s="13">
        <v>9.6586999999999996</v>
      </c>
      <c r="G198">
        <f t="shared" si="8"/>
        <v>339.52823067741946</v>
      </c>
      <c r="H198" s="88">
        <v>43647</v>
      </c>
      <c r="I198" s="90"/>
      <c r="J198" s="10" t="s">
        <v>215</v>
      </c>
      <c r="K198" s="22">
        <f t="shared" si="9"/>
        <v>-5.7222676361154967E-2</v>
      </c>
    </row>
    <row r="199" spans="1:11" x14ac:dyDescent="0.3">
      <c r="A199" s="5">
        <v>37908</v>
      </c>
      <c r="B199" s="2">
        <v>34.659999999999997</v>
      </c>
      <c r="D199" s="88">
        <v>43678</v>
      </c>
      <c r="E199">
        <v>36.106774193548389</v>
      </c>
      <c r="F199" s="13">
        <v>9.9741999999999997</v>
      </c>
      <c r="G199">
        <f t="shared" si="8"/>
        <v>360.13618716129031</v>
      </c>
      <c r="H199" s="88">
        <v>43678</v>
      </c>
      <c r="I199" s="90"/>
      <c r="J199" s="10" t="s">
        <v>216</v>
      </c>
      <c r="K199" s="22">
        <f t="shared" si="9"/>
        <v>0.10270702942013576</v>
      </c>
    </row>
    <row r="200" spans="1:11" x14ac:dyDescent="0.3">
      <c r="A200" s="5">
        <v>37909</v>
      </c>
      <c r="B200" s="2">
        <v>36.26</v>
      </c>
      <c r="D200" s="88">
        <v>43709</v>
      </c>
      <c r="E200">
        <v>32.921666666666667</v>
      </c>
      <c r="F200" s="13">
        <v>9.9202999999999992</v>
      </c>
      <c r="G200">
        <f t="shared" si="8"/>
        <v>326.59280983333332</v>
      </c>
      <c r="H200" s="88">
        <v>43709</v>
      </c>
      <c r="I200" s="90"/>
      <c r="J200" s="10" t="s">
        <v>217</v>
      </c>
      <c r="K200" s="22">
        <f t="shared" si="9"/>
        <v>-0.1299695384297046</v>
      </c>
    </row>
    <row r="201" spans="1:11" x14ac:dyDescent="0.3">
      <c r="A201" s="5">
        <v>37910</v>
      </c>
      <c r="B201" s="2">
        <v>36.840000000000003</v>
      </c>
      <c r="D201" s="88">
        <v>43739</v>
      </c>
      <c r="E201">
        <v>37.105806451612906</v>
      </c>
      <c r="F201" s="13">
        <v>10.1165</v>
      </c>
      <c r="G201">
        <f t="shared" si="8"/>
        <v>375.380890967742</v>
      </c>
      <c r="H201" s="88">
        <v>43739</v>
      </c>
      <c r="I201" s="90"/>
      <c r="J201" s="10" t="s">
        <v>218</v>
      </c>
      <c r="K201" s="22">
        <f t="shared" si="9"/>
        <v>-0.11893046341753788</v>
      </c>
    </row>
    <row r="202" spans="1:11" x14ac:dyDescent="0.3">
      <c r="A202" s="5">
        <v>37911</v>
      </c>
      <c r="B202" s="2">
        <v>36.630000000000003</v>
      </c>
      <c r="D202" s="88">
        <v>43770</v>
      </c>
      <c r="E202">
        <v>42.146999999999998</v>
      </c>
      <c r="F202" s="13">
        <v>10.108700000000001</v>
      </c>
      <c r="G202">
        <f t="shared" si="8"/>
        <v>426.05137890000003</v>
      </c>
      <c r="H202" s="88">
        <v>43770</v>
      </c>
      <c r="I202" s="90"/>
      <c r="J202" s="10" t="s">
        <v>219</v>
      </c>
      <c r="K202" s="22">
        <f t="shared" si="9"/>
        <v>0.15221329690293861</v>
      </c>
    </row>
    <row r="203" spans="1:11" x14ac:dyDescent="0.3">
      <c r="A203" s="5">
        <v>37912</v>
      </c>
      <c r="B203" s="2">
        <v>35.619999999999997</v>
      </c>
      <c r="D203" s="88">
        <v>43800</v>
      </c>
      <c r="E203">
        <v>36.79354838709677</v>
      </c>
      <c r="F203" s="13">
        <v>10.049799999999999</v>
      </c>
      <c r="G203">
        <f t="shared" si="8"/>
        <v>369.76780258064508</v>
      </c>
      <c r="H203" s="88">
        <v>43800</v>
      </c>
      <c r="I203" s="90"/>
      <c r="J203" s="10" t="s">
        <v>220</v>
      </c>
      <c r="K203" s="22">
        <f t="shared" si="9"/>
        <v>0.54379547837058495</v>
      </c>
    </row>
    <row r="204" spans="1:11" x14ac:dyDescent="0.3">
      <c r="A204" s="5">
        <v>37913</v>
      </c>
      <c r="B204" s="2">
        <v>35.619999999999997</v>
      </c>
      <c r="D204" s="88">
        <v>43831</v>
      </c>
      <c r="E204">
        <v>24.100322580645162</v>
      </c>
      <c r="F204" s="13">
        <v>9.9383999999999997</v>
      </c>
      <c r="G204">
        <f t="shared" si="8"/>
        <v>239.51864593548387</v>
      </c>
      <c r="H204" s="88">
        <v>43831</v>
      </c>
      <c r="I204" s="90"/>
      <c r="J204" s="10" t="s">
        <v>221</v>
      </c>
      <c r="K204" s="22">
        <f t="shared" si="9"/>
        <v>0.80753431811646736</v>
      </c>
    </row>
    <row r="205" spans="1:11" x14ac:dyDescent="0.3">
      <c r="A205" s="5">
        <v>37914</v>
      </c>
      <c r="B205" s="2">
        <v>38.14</v>
      </c>
      <c r="D205" s="88">
        <v>43862</v>
      </c>
      <c r="E205">
        <v>13.077586206896552</v>
      </c>
      <c r="F205" s="13">
        <v>10.1327</v>
      </c>
      <c r="G205">
        <f t="shared" si="8"/>
        <v>132.51125775862067</v>
      </c>
      <c r="H205" s="88">
        <v>43862</v>
      </c>
      <c r="I205" s="90"/>
      <c r="J205" s="10" t="s">
        <v>222</v>
      </c>
      <c r="K205" s="22">
        <f t="shared" si="9"/>
        <v>0.30357307492768015</v>
      </c>
    </row>
    <row r="206" spans="1:11" x14ac:dyDescent="0.3">
      <c r="A206" s="5">
        <v>37915</v>
      </c>
      <c r="B206" s="2">
        <v>37.93</v>
      </c>
      <c r="D206" s="88">
        <v>43891</v>
      </c>
      <c r="E206">
        <v>9.000322580645161</v>
      </c>
      <c r="F206" s="13">
        <v>11.2943</v>
      </c>
      <c r="G206">
        <f t="shared" si="8"/>
        <v>101.65234332258063</v>
      </c>
      <c r="H206" s="88">
        <v>43891</v>
      </c>
      <c r="I206" s="90"/>
      <c r="J206" s="10" t="s">
        <v>223</v>
      </c>
      <c r="K206" s="22">
        <f t="shared" si="9"/>
        <v>0.70483696221225234</v>
      </c>
    </row>
    <row r="207" spans="1:11" x14ac:dyDescent="0.3">
      <c r="A207" s="5">
        <v>37916</v>
      </c>
      <c r="B207" s="2">
        <v>38.99</v>
      </c>
      <c r="D207" s="88">
        <v>43922</v>
      </c>
      <c r="E207">
        <v>5.2566666666666659</v>
      </c>
      <c r="F207" s="13">
        <v>11.3429</v>
      </c>
      <c r="G207">
        <f t="shared" si="8"/>
        <v>59.625844333333326</v>
      </c>
      <c r="H207" s="88">
        <v>43922</v>
      </c>
      <c r="I207" s="90"/>
      <c r="J207" s="10" t="s">
        <v>224</v>
      </c>
      <c r="K207" s="22">
        <f t="shared" si="9"/>
        <v>-0.3498272393043369</v>
      </c>
    </row>
    <row r="208" spans="1:11" x14ac:dyDescent="0.3">
      <c r="A208" s="5">
        <v>37917</v>
      </c>
      <c r="B208" s="2">
        <v>39.340000000000003</v>
      </c>
      <c r="D208" s="88">
        <v>43952</v>
      </c>
      <c r="E208">
        <v>8.3441935483870981</v>
      </c>
      <c r="F208" s="13">
        <v>10.990600000000001</v>
      </c>
      <c r="G208">
        <f t="shared" si="8"/>
        <v>91.707693612903242</v>
      </c>
      <c r="H208" s="88">
        <v>43952</v>
      </c>
      <c r="I208" s="90"/>
      <c r="J208" s="10" t="s">
        <v>225</v>
      </c>
      <c r="K208" s="22">
        <f t="shared" si="9"/>
        <v>1.7160562234984948</v>
      </c>
    </row>
    <row r="209" spans="1:11" x14ac:dyDescent="0.3">
      <c r="A209" s="5">
        <v>37918</v>
      </c>
      <c r="B209" s="2">
        <v>38.75</v>
      </c>
      <c r="D209" s="88">
        <v>43983</v>
      </c>
      <c r="E209">
        <v>3.1476666666666673</v>
      </c>
      <c r="F209" s="13">
        <v>10.727</v>
      </c>
      <c r="G209">
        <f t="shared" si="8"/>
        <v>33.765020333333339</v>
      </c>
      <c r="H209" s="88">
        <v>43983</v>
      </c>
      <c r="I209" s="90"/>
      <c r="J209" s="10" t="s">
        <v>226</v>
      </c>
      <c r="K209" s="22">
        <f t="shared" si="9"/>
        <v>0.34837454431022885</v>
      </c>
    </row>
    <row r="210" spans="1:11" x14ac:dyDescent="0.3">
      <c r="A210" s="5">
        <v>37919</v>
      </c>
      <c r="B210" s="2">
        <v>36.17</v>
      </c>
      <c r="D210" s="88">
        <v>44013</v>
      </c>
      <c r="E210">
        <v>2.3503225806451602</v>
      </c>
      <c r="F210" s="13">
        <v>10.654400000000001</v>
      </c>
      <c r="G210">
        <f t="shared" si="8"/>
        <v>25.041276903225796</v>
      </c>
      <c r="H210" s="88">
        <v>44013</v>
      </c>
      <c r="I210" s="90"/>
      <c r="J210" s="10" t="s">
        <v>227</v>
      </c>
      <c r="K210" s="22">
        <f t="shared" si="9"/>
        <v>-0.73064703205678905</v>
      </c>
    </row>
    <row r="211" spans="1:11" x14ac:dyDescent="0.3">
      <c r="A211" s="5">
        <v>37920</v>
      </c>
      <c r="B211" s="2">
        <v>36.119999999999997</v>
      </c>
      <c r="D211" s="88">
        <v>44044</v>
      </c>
      <c r="E211">
        <v>8.7874193548387094</v>
      </c>
      <c r="F211" s="13">
        <v>10.579700000000001</v>
      </c>
      <c r="G211">
        <f t="shared" si="8"/>
        <v>92.968260548387107</v>
      </c>
      <c r="H211" s="88">
        <v>44044</v>
      </c>
      <c r="I211" s="90"/>
      <c r="J211" s="10" t="s">
        <v>228</v>
      </c>
      <c r="K211" s="22">
        <f t="shared" si="9"/>
        <v>-0.45165117833084467</v>
      </c>
    </row>
    <row r="212" spans="1:11" x14ac:dyDescent="0.3">
      <c r="A212" s="5">
        <v>37921</v>
      </c>
      <c r="B212" s="2">
        <v>38.03</v>
      </c>
      <c r="D212" s="88">
        <v>44075</v>
      </c>
      <c r="E212">
        <v>15.732000000000001</v>
      </c>
      <c r="F212" s="13">
        <v>10.776899999999999</v>
      </c>
      <c r="G212">
        <f t="shared" si="8"/>
        <v>169.54219080000001</v>
      </c>
      <c r="H212" s="88">
        <v>44075</v>
      </c>
      <c r="I212" s="90"/>
      <c r="J212" s="10" t="s">
        <v>229</v>
      </c>
      <c r="K212" s="22">
        <f t="shared" si="9"/>
        <v>6.0524422826927271E-2</v>
      </c>
    </row>
    <row r="213" spans="1:11" x14ac:dyDescent="0.3">
      <c r="A213" s="5">
        <v>37922</v>
      </c>
      <c r="B213" s="2">
        <v>36.78</v>
      </c>
      <c r="D213" s="88">
        <v>44105</v>
      </c>
      <c r="E213">
        <v>14.637096774193552</v>
      </c>
      <c r="F213" s="13">
        <v>10.922000000000001</v>
      </c>
      <c r="G213">
        <f t="shared" si="8"/>
        <v>159.86637096774197</v>
      </c>
      <c r="H213" s="88">
        <v>44105</v>
      </c>
      <c r="I213" s="90"/>
      <c r="J213" s="10" t="s">
        <v>230</v>
      </c>
      <c r="K213" s="22">
        <f t="shared" si="9"/>
        <v>1.3553237519209218</v>
      </c>
    </row>
    <row r="214" spans="1:11" x14ac:dyDescent="0.3">
      <c r="A214" s="5">
        <v>37923</v>
      </c>
      <c r="B214" s="2">
        <v>36.909999999999997</v>
      </c>
      <c r="D214" s="88">
        <v>44136</v>
      </c>
      <c r="E214">
        <v>6.3166666666666664</v>
      </c>
      <c r="F214" s="13">
        <v>10.7453</v>
      </c>
      <c r="G214">
        <f t="shared" si="8"/>
        <v>67.874478333333329</v>
      </c>
      <c r="H214" s="88">
        <v>44136</v>
      </c>
      <c r="I214" s="90"/>
      <c r="J214" s="10" t="s">
        <v>231</v>
      </c>
      <c r="K214" s="22">
        <f t="shared" si="9"/>
        <v>-0.681483288855951</v>
      </c>
    </row>
    <row r="215" spans="1:11" x14ac:dyDescent="0.3">
      <c r="A215" s="5">
        <v>37924</v>
      </c>
      <c r="B215" s="2">
        <v>37.25</v>
      </c>
      <c r="D215" s="88">
        <v>44166</v>
      </c>
      <c r="E215">
        <v>20.093870967741932</v>
      </c>
      <c r="F215" s="13">
        <v>10.605</v>
      </c>
      <c r="G215">
        <f t="shared" si="8"/>
        <v>213.09550161290321</v>
      </c>
      <c r="H215" s="88">
        <v>44166</v>
      </c>
      <c r="I215" s="90"/>
      <c r="J215" s="10" t="s">
        <v>232</v>
      </c>
      <c r="K215" s="22">
        <f t="shared" si="9"/>
        <v>-0.55129713591759555</v>
      </c>
    </row>
    <row r="216" spans="1:11" x14ac:dyDescent="0.3">
      <c r="A216" s="5">
        <v>37925</v>
      </c>
      <c r="B216" s="2">
        <v>36.57</v>
      </c>
      <c r="D216" s="88">
        <v>44197</v>
      </c>
      <c r="E216">
        <v>45.814193548387102</v>
      </c>
      <c r="F216" s="13">
        <v>10.366099999999999</v>
      </c>
      <c r="G216">
        <f t="shared" si="8"/>
        <v>474.91451174193554</v>
      </c>
      <c r="H216" s="88">
        <v>44197</v>
      </c>
      <c r="I216" s="90"/>
      <c r="J216" s="10" t="s">
        <v>233</v>
      </c>
      <c r="K216" s="22">
        <f t="shared" si="9"/>
        <v>-1.3629326526718777E-2</v>
      </c>
    </row>
    <row r="217" spans="1:11" x14ac:dyDescent="0.3">
      <c r="A217" s="5">
        <v>37926</v>
      </c>
      <c r="B217" s="2">
        <v>35.61</v>
      </c>
      <c r="D217" s="88">
        <v>44228</v>
      </c>
      <c r="E217">
        <v>46.840357142857137</v>
      </c>
      <c r="F217" s="13">
        <v>10.2791</v>
      </c>
      <c r="G217">
        <f t="shared" si="8"/>
        <v>481.47671510714275</v>
      </c>
      <c r="H217" s="88">
        <v>44228</v>
      </c>
      <c r="I217" s="90"/>
      <c r="J217" s="10" t="s">
        <v>234</v>
      </c>
      <c r="K217" s="22">
        <f t="shared" si="9"/>
        <v>0.38765450184551509</v>
      </c>
    </row>
    <row r="218" spans="1:11" x14ac:dyDescent="0.3">
      <c r="A218" s="5">
        <v>37927</v>
      </c>
      <c r="B218" s="2">
        <v>35.15</v>
      </c>
      <c r="D218" s="88">
        <v>44256</v>
      </c>
      <c r="E218">
        <v>34.19483870967742</v>
      </c>
      <c r="F218" s="13">
        <v>10.1469</v>
      </c>
      <c r="G218">
        <f t="shared" si="8"/>
        <v>346.97160890322584</v>
      </c>
      <c r="H218" s="88">
        <v>44256</v>
      </c>
      <c r="I218" s="90"/>
      <c r="J218" s="10" t="s">
        <v>235</v>
      </c>
      <c r="K218" s="22">
        <f t="shared" si="9"/>
        <v>-8.6891918458629647E-2</v>
      </c>
    </row>
    <row r="219" spans="1:11" x14ac:dyDescent="0.3">
      <c r="A219" s="5">
        <v>37928</v>
      </c>
      <c r="B219" s="2">
        <v>36.700000000000003</v>
      </c>
      <c r="D219" s="88">
        <v>44287</v>
      </c>
      <c r="E219">
        <v>37.857000000000006</v>
      </c>
      <c r="F219" s="13">
        <v>10.0375</v>
      </c>
      <c r="G219">
        <f t="shared" si="8"/>
        <v>379.98963750000007</v>
      </c>
      <c r="H219" s="88">
        <v>44287</v>
      </c>
      <c r="I219" s="90"/>
      <c r="J219" s="10" t="s">
        <v>236</v>
      </c>
      <c r="K219" s="22">
        <f t="shared" si="9"/>
        <v>-0.14909765598580949</v>
      </c>
    </row>
    <row r="220" spans="1:11" x14ac:dyDescent="0.3">
      <c r="A220" s="5">
        <v>37929</v>
      </c>
      <c r="B220" s="2">
        <v>36.619999999999997</v>
      </c>
      <c r="D220" s="88">
        <v>44317</v>
      </c>
      <c r="E220">
        <v>44.275161290322593</v>
      </c>
      <c r="F220" s="13">
        <v>10.0863</v>
      </c>
      <c r="G220">
        <f t="shared" si="8"/>
        <v>446.57255932258073</v>
      </c>
      <c r="H220" s="88">
        <v>44317</v>
      </c>
      <c r="I220" s="90"/>
      <c r="J220" s="10" t="s">
        <v>237</v>
      </c>
      <c r="K220" s="22">
        <f t="shared" si="9"/>
        <v>1.0960115490123545E-2</v>
      </c>
    </row>
    <row r="221" spans="1:11" x14ac:dyDescent="0.3">
      <c r="A221" s="5">
        <v>37930</v>
      </c>
      <c r="B221" s="2">
        <v>37.340000000000003</v>
      </c>
      <c r="D221" s="88">
        <v>44348</v>
      </c>
      <c r="E221">
        <v>43.544333333333341</v>
      </c>
      <c r="F221" s="13">
        <v>10.144399999999999</v>
      </c>
      <c r="G221">
        <f t="shared" si="8"/>
        <v>441.7311350666667</v>
      </c>
      <c r="H221" s="88">
        <v>44348</v>
      </c>
      <c r="I221" s="90"/>
      <c r="J221" s="10" t="s">
        <v>238</v>
      </c>
      <c r="K221" s="22">
        <f t="shared" si="9"/>
        <v>-0.21159078593451863</v>
      </c>
    </row>
    <row r="222" spans="1:11" x14ac:dyDescent="0.3">
      <c r="A222" s="5">
        <v>37931</v>
      </c>
      <c r="B222" s="2">
        <v>37.869999999999997</v>
      </c>
      <c r="D222" s="88">
        <v>44378</v>
      </c>
      <c r="E222">
        <v>53.994193548387102</v>
      </c>
      <c r="F222" s="13">
        <v>10.3767</v>
      </c>
      <c r="G222">
        <f t="shared" si="8"/>
        <v>560.28154819354847</v>
      </c>
      <c r="H222" s="88">
        <v>44378</v>
      </c>
      <c r="I222" s="90"/>
      <c r="J222" s="10" t="s">
        <v>239</v>
      </c>
      <c r="K222" s="22">
        <f t="shared" si="9"/>
        <v>-0.17765410075387955</v>
      </c>
    </row>
    <row r="223" spans="1:11" x14ac:dyDescent="0.3">
      <c r="A223" s="5">
        <v>37932</v>
      </c>
      <c r="B223" s="2">
        <v>37.18</v>
      </c>
      <c r="D223" s="88">
        <v>44409</v>
      </c>
      <c r="E223">
        <v>65.389032258064532</v>
      </c>
      <c r="F223" s="13">
        <v>10.419499999999999</v>
      </c>
      <c r="G223">
        <f t="shared" si="8"/>
        <v>681.32102161290334</v>
      </c>
      <c r="H223" s="88">
        <v>44409</v>
      </c>
      <c r="I223" s="90"/>
      <c r="J223" s="10" t="s">
        <v>240</v>
      </c>
      <c r="K223" s="22">
        <f t="shared" si="9"/>
        <v>-0.22233982898496685</v>
      </c>
    </row>
    <row r="224" spans="1:11" x14ac:dyDescent="0.3">
      <c r="A224" s="5">
        <v>37933</v>
      </c>
      <c r="B224" s="2">
        <v>36.57</v>
      </c>
      <c r="D224" s="88">
        <v>44440</v>
      </c>
      <c r="E224">
        <v>86.010999999999981</v>
      </c>
      <c r="F224" s="13">
        <v>10.1861</v>
      </c>
      <c r="G224">
        <f t="shared" si="8"/>
        <v>876.1166470999998</v>
      </c>
      <c r="H224" s="88">
        <v>44440</v>
      </c>
      <c r="I224" s="90"/>
      <c r="J224" s="10" t="s">
        <v>241</v>
      </c>
      <c r="K224" s="22">
        <f t="shared" si="9"/>
        <v>0.56201920245128756</v>
      </c>
    </row>
    <row r="225" spans="1:11" x14ac:dyDescent="0.3">
      <c r="A225" s="5">
        <v>37934</v>
      </c>
      <c r="B225" s="2">
        <v>36.6</v>
      </c>
      <c r="D225" s="88">
        <v>44470</v>
      </c>
      <c r="E225">
        <v>57.149999999999991</v>
      </c>
      <c r="F225" s="13">
        <v>9.8142999999999994</v>
      </c>
      <c r="G225">
        <f t="shared" si="8"/>
        <v>560.88724499999989</v>
      </c>
      <c r="H225" s="88">
        <v>44470</v>
      </c>
      <c r="I225" s="90"/>
      <c r="J225" s="10" t="s">
        <v>242</v>
      </c>
      <c r="K225" s="22">
        <f t="shared" si="9"/>
        <v>-0.33042827685108966</v>
      </c>
    </row>
    <row r="226" spans="1:11" x14ac:dyDescent="0.3">
      <c r="A226" s="5">
        <v>37935</v>
      </c>
      <c r="B226" s="2">
        <v>38.42</v>
      </c>
      <c r="D226" s="88">
        <v>44501</v>
      </c>
      <c r="E226">
        <v>84.053000000000011</v>
      </c>
      <c r="F226" s="13">
        <v>9.9661000000000008</v>
      </c>
      <c r="G226">
        <f t="shared" si="8"/>
        <v>837.68060330000014</v>
      </c>
      <c r="H226" s="88">
        <v>44501</v>
      </c>
      <c r="I226" s="90"/>
      <c r="J226" s="10" t="s">
        <v>243</v>
      </c>
      <c r="K226" s="22">
        <f t="shared" si="9"/>
        <v>-0.43852342702962732</v>
      </c>
    </row>
    <row r="227" spans="1:11" x14ac:dyDescent="0.3">
      <c r="A227" s="5">
        <v>37936</v>
      </c>
      <c r="B227" s="2">
        <v>38.06</v>
      </c>
      <c r="D227" s="88">
        <v>44531</v>
      </c>
      <c r="E227">
        <v>147.18193548387092</v>
      </c>
      <c r="F227" s="13">
        <v>10.1366</v>
      </c>
      <c r="G227">
        <f t="shared" si="8"/>
        <v>1491.9244072258059</v>
      </c>
      <c r="H227" s="88">
        <v>44531</v>
      </c>
      <c r="I227" s="90"/>
      <c r="J227" s="10" t="s">
        <v>244</v>
      </c>
      <c r="K227" s="22">
        <f t="shared" si="9"/>
        <v>0.5988550848716514</v>
      </c>
    </row>
    <row r="228" spans="1:11" x14ac:dyDescent="0.3">
      <c r="A228" s="5">
        <v>37937</v>
      </c>
      <c r="B228" s="2">
        <v>37.840000000000003</v>
      </c>
      <c r="D228" s="88">
        <v>44562</v>
      </c>
      <c r="E228">
        <v>93.24677419354839</v>
      </c>
      <c r="F228" s="13">
        <v>10.007</v>
      </c>
      <c r="G228">
        <f t="shared" si="8"/>
        <v>933.12046935483875</v>
      </c>
      <c r="H228" s="88">
        <v>44562</v>
      </c>
      <c r="I228" s="90"/>
      <c r="J228" s="10" t="s">
        <v>245</v>
      </c>
      <c r="K228" s="22">
        <f t="shared" si="9"/>
        <v>2.8379124204327866E-2</v>
      </c>
    </row>
    <row r="229" spans="1:11" x14ac:dyDescent="0.3">
      <c r="A229" s="5">
        <v>37938</v>
      </c>
      <c r="B229" s="2">
        <v>37.89</v>
      </c>
      <c r="D229" s="88">
        <v>44593</v>
      </c>
      <c r="E229">
        <v>90.24607142857144</v>
      </c>
      <c r="F229" s="13">
        <v>10.054399999999999</v>
      </c>
      <c r="G229">
        <f t="shared" si="8"/>
        <v>907.37010057142868</v>
      </c>
      <c r="H229" s="88">
        <v>44593</v>
      </c>
      <c r="I229" s="90"/>
      <c r="J229" s="10" t="s">
        <v>246</v>
      </c>
      <c r="K229" s="22">
        <f t="shared" si="9"/>
        <v>-0.3562211834848672</v>
      </c>
    </row>
    <row r="230" spans="1:11" x14ac:dyDescent="0.3">
      <c r="A230" s="5">
        <v>37939</v>
      </c>
      <c r="B230" s="2">
        <v>37.15</v>
      </c>
      <c r="D230" s="88">
        <v>44621</v>
      </c>
      <c r="E230">
        <v>144.75580645161287</v>
      </c>
      <c r="F230" s="13">
        <v>9.7367000000000008</v>
      </c>
      <c r="G230">
        <f t="shared" si="8"/>
        <v>1409.4438606774193</v>
      </c>
      <c r="H230" s="88">
        <v>44621</v>
      </c>
      <c r="I230" s="90"/>
      <c r="J230" s="10" t="s">
        <v>247</v>
      </c>
      <c r="K230" s="22">
        <f t="shared" si="9"/>
        <v>9.458977460101381E-2</v>
      </c>
    </row>
    <row r="231" spans="1:11" x14ac:dyDescent="0.3">
      <c r="A231" s="5">
        <v>37940</v>
      </c>
      <c r="B231" s="2">
        <v>35.76</v>
      </c>
      <c r="D231" s="88">
        <v>44652</v>
      </c>
      <c r="E231">
        <v>133.79666666666668</v>
      </c>
      <c r="F231" s="13">
        <v>9.6239000000000008</v>
      </c>
      <c r="G231">
        <f t="shared" si="8"/>
        <v>1287.6457403333336</v>
      </c>
      <c r="H231" s="88">
        <v>44652</v>
      </c>
      <c r="I231" s="90"/>
      <c r="J231" s="10" t="s">
        <v>248</v>
      </c>
      <c r="K231" s="22">
        <f t="shared" si="9"/>
        <v>0.11802145530789843</v>
      </c>
    </row>
    <row r="232" spans="1:11" x14ac:dyDescent="0.3">
      <c r="A232" s="5">
        <v>37941</v>
      </c>
      <c r="B232" s="2">
        <v>35.659999999999997</v>
      </c>
      <c r="D232" s="88">
        <v>44682</v>
      </c>
      <c r="E232">
        <v>113.61193548387099</v>
      </c>
      <c r="F232" s="13">
        <v>10.1373</v>
      </c>
      <c r="G232">
        <f t="shared" si="8"/>
        <v>1151.7182735806455</v>
      </c>
      <c r="H232" s="88">
        <v>44682</v>
      </c>
      <c r="I232" s="90"/>
      <c r="J232" s="10" t="s">
        <v>249</v>
      </c>
      <c r="K232" s="22">
        <f t="shared" si="9"/>
        <v>-3.7687823372107854E-2</v>
      </c>
    </row>
    <row r="233" spans="1:11" x14ac:dyDescent="0.3">
      <c r="A233" s="5">
        <v>37942</v>
      </c>
      <c r="B233" s="2">
        <v>37.35</v>
      </c>
      <c r="D233" s="88">
        <v>44713</v>
      </c>
      <c r="E233">
        <v>116.11533333333334</v>
      </c>
      <c r="F233" s="13">
        <v>10.3072</v>
      </c>
      <c r="G233">
        <f t="shared" si="8"/>
        <v>1196.8239637333334</v>
      </c>
      <c r="H233" s="88">
        <v>44713</v>
      </c>
      <c r="I233" s="90"/>
      <c r="J233" s="10" t="s">
        <v>250</v>
      </c>
      <c r="K233" s="22">
        <f t="shared" si="9"/>
        <v>0.25019869685967944</v>
      </c>
    </row>
    <row r="234" spans="1:11" x14ac:dyDescent="0.3">
      <c r="A234" s="5">
        <v>37943</v>
      </c>
      <c r="B234" s="2">
        <v>36.71</v>
      </c>
      <c r="D234" s="88">
        <v>44743</v>
      </c>
      <c r="E234">
        <v>94.0167741935484</v>
      </c>
      <c r="F234" s="13">
        <v>10.1823</v>
      </c>
      <c r="G234">
        <f t="shared" si="8"/>
        <v>957.30699987096784</v>
      </c>
      <c r="H234" s="88">
        <v>44743</v>
      </c>
      <c r="I234" s="90"/>
      <c r="J234" s="10" t="s">
        <v>251</v>
      </c>
      <c r="K234" s="22">
        <f t="shared" si="9"/>
        <v>-0.56305974467575548</v>
      </c>
    </row>
    <row r="235" spans="1:11" x14ac:dyDescent="0.3">
      <c r="A235" s="5">
        <v>37944</v>
      </c>
      <c r="B235" s="2">
        <v>36.049999999999997</v>
      </c>
      <c r="D235" s="88">
        <v>44774</v>
      </c>
      <c r="E235">
        <v>222.86193548387098</v>
      </c>
      <c r="F235" s="13">
        <v>9.8308999999999997</v>
      </c>
      <c r="G235">
        <f t="shared" si="8"/>
        <v>2190.9334015483873</v>
      </c>
      <c r="H235" s="88">
        <v>44774</v>
      </c>
      <c r="I235" s="90"/>
      <c r="J235" s="10" t="s">
        <v>252</v>
      </c>
      <c r="K235" s="22">
        <f t="shared" si="9"/>
        <v>1.4923005263181244E-2</v>
      </c>
    </row>
    <row r="236" spans="1:11" x14ac:dyDescent="0.3">
      <c r="A236" s="5">
        <v>37945</v>
      </c>
      <c r="B236" s="2">
        <v>35.770000000000003</v>
      </c>
      <c r="D236" s="88">
        <v>44805</v>
      </c>
      <c r="E236">
        <v>212.26966666666664</v>
      </c>
      <c r="F236" s="13">
        <v>10.169700000000001</v>
      </c>
      <c r="G236">
        <f t="shared" si="8"/>
        <v>2158.7188290999998</v>
      </c>
      <c r="H236" s="88">
        <v>44805</v>
      </c>
      <c r="I236" s="90"/>
      <c r="J236" s="10" t="s">
        <v>253</v>
      </c>
      <c r="K236" s="22">
        <f t="shared" si="9"/>
        <v>1.8244858051784898</v>
      </c>
    </row>
    <row r="237" spans="1:11" x14ac:dyDescent="0.3">
      <c r="A237" s="5">
        <v>37946</v>
      </c>
      <c r="B237" s="2">
        <v>35.28</v>
      </c>
      <c r="D237" s="88">
        <v>44835</v>
      </c>
      <c r="E237">
        <v>73.54645161290324</v>
      </c>
      <c r="F237" s="13">
        <v>10.3919</v>
      </c>
      <c r="G237">
        <f t="shared" si="8"/>
        <v>764.28737051612916</v>
      </c>
      <c r="H237" s="88">
        <v>44835</v>
      </c>
      <c r="I237" s="90"/>
      <c r="J237" s="10" t="s">
        <v>254</v>
      </c>
      <c r="K237" s="22">
        <f t="shared" si="9"/>
        <v>-0.32318676676075897</v>
      </c>
    </row>
    <row r="238" spans="1:11" x14ac:dyDescent="0.3">
      <c r="A238" s="5">
        <v>37947</v>
      </c>
      <c r="B238" s="2">
        <v>34.82</v>
      </c>
      <c r="D238" s="88">
        <v>44866</v>
      </c>
      <c r="E238">
        <v>109.25666666666665</v>
      </c>
      <c r="F238" s="13">
        <v>10.335699999999999</v>
      </c>
      <c r="G238">
        <f t="shared" si="8"/>
        <v>1129.2441296666664</v>
      </c>
      <c r="H238" s="88">
        <v>44866</v>
      </c>
      <c r="I238" s="90"/>
      <c r="J238" s="10" t="s">
        <v>255</v>
      </c>
      <c r="K238" s="22">
        <f t="shared" si="9"/>
        <v>-0.51569999895008722</v>
      </c>
    </row>
    <row r="239" spans="1:11" x14ac:dyDescent="0.3">
      <c r="A239" s="5">
        <v>37948</v>
      </c>
      <c r="B239" s="2">
        <v>34.369999999999997</v>
      </c>
      <c r="D239" s="88">
        <v>44896</v>
      </c>
      <c r="E239">
        <v>223.17225806451614</v>
      </c>
      <c r="F239" s="13">
        <v>10.448</v>
      </c>
      <c r="G239">
        <f t="shared" si="8"/>
        <v>2331.7037522580649</v>
      </c>
      <c r="H239" s="88">
        <v>44896</v>
      </c>
      <c r="I239" s="90"/>
      <c r="J239" s="10" t="s">
        <v>256</v>
      </c>
      <c r="K239" s="22">
        <f t="shared" si="9"/>
        <v>1.3084035966219196</v>
      </c>
    </row>
    <row r="240" spans="1:11" x14ac:dyDescent="0.3">
      <c r="A240" s="5">
        <v>37949</v>
      </c>
      <c r="B240" s="2">
        <v>36.56</v>
      </c>
      <c r="D240" s="88">
        <v>44927</v>
      </c>
      <c r="E240">
        <v>94.269999999999982</v>
      </c>
      <c r="F240" s="13">
        <v>10.7149</v>
      </c>
      <c r="G240">
        <f t="shared" si="8"/>
        <v>1010.0936229999999</v>
      </c>
      <c r="H240" s="88">
        <v>44927</v>
      </c>
      <c r="I240" s="90"/>
      <c r="J240" s="13"/>
      <c r="K240" s="22"/>
    </row>
    <row r="241" spans="1:11" x14ac:dyDescent="0.3">
      <c r="A241" s="5">
        <v>37950</v>
      </c>
      <c r="B241" s="2">
        <v>36.4</v>
      </c>
      <c r="K241" s="22"/>
    </row>
    <row r="242" spans="1:11" x14ac:dyDescent="0.3">
      <c r="A242" s="5">
        <v>37951</v>
      </c>
      <c r="B242" s="2">
        <v>35.380000000000003</v>
      </c>
      <c r="K242" s="22"/>
    </row>
    <row r="243" spans="1:11" x14ac:dyDescent="0.3">
      <c r="A243" s="5">
        <v>37952</v>
      </c>
      <c r="B243" s="2">
        <v>35.32</v>
      </c>
      <c r="K243" s="22"/>
    </row>
    <row r="244" spans="1:11" x14ac:dyDescent="0.3">
      <c r="A244" s="5">
        <v>37953</v>
      </c>
      <c r="B244" s="2">
        <v>35.18</v>
      </c>
      <c r="K244" s="22"/>
    </row>
    <row r="245" spans="1:11" x14ac:dyDescent="0.3">
      <c r="A245" s="5">
        <v>37954</v>
      </c>
      <c r="B245" s="2">
        <v>33.950000000000003</v>
      </c>
      <c r="K245" s="22"/>
    </row>
    <row r="246" spans="1:11" x14ac:dyDescent="0.3">
      <c r="A246" s="5">
        <v>37955</v>
      </c>
      <c r="B246" s="2">
        <v>34.08</v>
      </c>
      <c r="K246" s="22"/>
    </row>
    <row r="247" spans="1:11" x14ac:dyDescent="0.3">
      <c r="A247" s="5">
        <v>37956</v>
      </c>
      <c r="B247" s="2">
        <v>34.92</v>
      </c>
      <c r="K247" s="22"/>
    </row>
    <row r="248" spans="1:11" x14ac:dyDescent="0.3">
      <c r="A248" s="5">
        <v>37957</v>
      </c>
      <c r="B248" s="2">
        <v>34.57</v>
      </c>
      <c r="K248" s="22"/>
    </row>
    <row r="249" spans="1:11" x14ac:dyDescent="0.3">
      <c r="A249" s="5">
        <v>37958</v>
      </c>
      <c r="B249" s="2">
        <v>34.18</v>
      </c>
      <c r="K249" s="22"/>
    </row>
    <row r="250" spans="1:11" x14ac:dyDescent="0.3">
      <c r="A250" s="5">
        <v>37959</v>
      </c>
      <c r="B250" s="2">
        <v>34.71</v>
      </c>
      <c r="K250" s="22"/>
    </row>
    <row r="251" spans="1:11" x14ac:dyDescent="0.3">
      <c r="A251" s="5">
        <v>37960</v>
      </c>
      <c r="B251" s="2">
        <v>33.86</v>
      </c>
      <c r="K251" s="22"/>
    </row>
    <row r="252" spans="1:11" x14ac:dyDescent="0.3">
      <c r="A252" s="5">
        <v>37961</v>
      </c>
      <c r="B252" s="2">
        <v>33.049999999999997</v>
      </c>
      <c r="K252" s="22"/>
    </row>
    <row r="253" spans="1:11" x14ac:dyDescent="0.3">
      <c r="A253" s="5">
        <v>37962</v>
      </c>
      <c r="B253" s="2">
        <v>33.1</v>
      </c>
      <c r="K253" s="22"/>
    </row>
    <row r="254" spans="1:11" x14ac:dyDescent="0.3">
      <c r="A254" s="5">
        <v>37963</v>
      </c>
      <c r="B254" s="2">
        <v>35.03</v>
      </c>
      <c r="K254" s="22"/>
    </row>
    <row r="255" spans="1:11" x14ac:dyDescent="0.3">
      <c r="A255" s="5">
        <v>37964</v>
      </c>
      <c r="B255" s="2">
        <v>34.78</v>
      </c>
      <c r="K255" s="22"/>
    </row>
    <row r="256" spans="1:11" x14ac:dyDescent="0.3">
      <c r="A256" s="5">
        <v>37965</v>
      </c>
      <c r="B256" s="2">
        <v>34.74</v>
      </c>
      <c r="K256" s="22"/>
    </row>
    <row r="257" spans="1:11" x14ac:dyDescent="0.3">
      <c r="A257" s="5">
        <v>37966</v>
      </c>
      <c r="B257" s="2">
        <v>33.549999999999997</v>
      </c>
      <c r="K257" s="22"/>
    </row>
    <row r="258" spans="1:11" x14ac:dyDescent="0.3">
      <c r="A258" s="5">
        <v>37967</v>
      </c>
      <c r="B258" s="2">
        <v>32.71</v>
      </c>
      <c r="K258" s="22"/>
    </row>
    <row r="259" spans="1:11" x14ac:dyDescent="0.3">
      <c r="A259" s="5">
        <v>37968</v>
      </c>
      <c r="B259" s="2">
        <v>31.09</v>
      </c>
      <c r="K259" s="22"/>
    </row>
    <row r="260" spans="1:11" x14ac:dyDescent="0.3">
      <c r="A260" s="5">
        <v>37969</v>
      </c>
      <c r="B260" s="2">
        <v>31.59</v>
      </c>
      <c r="K260" s="22"/>
    </row>
    <row r="261" spans="1:11" x14ac:dyDescent="0.3">
      <c r="A261" s="5">
        <v>37970</v>
      </c>
      <c r="B261" s="2">
        <v>32.82</v>
      </c>
      <c r="K261" s="22"/>
    </row>
    <row r="262" spans="1:11" x14ac:dyDescent="0.3">
      <c r="A262" s="5">
        <v>37971</v>
      </c>
      <c r="B262" s="2">
        <v>33.53</v>
      </c>
      <c r="K262" s="22"/>
    </row>
    <row r="263" spans="1:11" x14ac:dyDescent="0.3">
      <c r="A263" s="5">
        <v>37972</v>
      </c>
      <c r="B263" s="2">
        <v>32.36</v>
      </c>
      <c r="K263" s="22"/>
    </row>
    <row r="264" spans="1:11" x14ac:dyDescent="0.3">
      <c r="A264" s="5">
        <v>37973</v>
      </c>
      <c r="B264" s="2">
        <v>31.08</v>
      </c>
      <c r="K264" s="22"/>
    </row>
    <row r="265" spans="1:11" x14ac:dyDescent="0.3">
      <c r="A265" s="5">
        <v>37974</v>
      </c>
      <c r="B265" s="2">
        <v>29.92</v>
      </c>
      <c r="K265" s="22"/>
    </row>
    <row r="266" spans="1:11" x14ac:dyDescent="0.3">
      <c r="A266" s="5">
        <v>37975</v>
      </c>
      <c r="B266" s="2">
        <v>28.58</v>
      </c>
      <c r="K266" s="22"/>
    </row>
    <row r="267" spans="1:11" x14ac:dyDescent="0.3">
      <c r="A267" s="5">
        <v>37976</v>
      </c>
      <c r="B267" s="2">
        <v>28.45</v>
      </c>
      <c r="K267" s="22"/>
    </row>
    <row r="268" spans="1:11" x14ac:dyDescent="0.3">
      <c r="A268" s="5">
        <v>37977</v>
      </c>
      <c r="B268" s="2">
        <v>30.73</v>
      </c>
      <c r="K268" s="22"/>
    </row>
    <row r="269" spans="1:11" x14ac:dyDescent="0.3">
      <c r="A269" s="5">
        <v>37978</v>
      </c>
      <c r="B269" s="2">
        <v>31.07</v>
      </c>
      <c r="K269" s="22"/>
    </row>
    <row r="270" spans="1:11" x14ac:dyDescent="0.3">
      <c r="A270" s="5">
        <v>37979</v>
      </c>
      <c r="B270" s="2">
        <v>26.47</v>
      </c>
      <c r="K270" s="22"/>
    </row>
    <row r="271" spans="1:11" x14ac:dyDescent="0.3">
      <c r="A271" s="5">
        <v>37980</v>
      </c>
      <c r="B271" s="2">
        <v>21.75</v>
      </c>
      <c r="K271" s="22"/>
    </row>
    <row r="272" spans="1:11" x14ac:dyDescent="0.3">
      <c r="A272" s="5">
        <v>37981</v>
      </c>
      <c r="B272" s="2">
        <v>25.62</v>
      </c>
      <c r="K272" s="22"/>
    </row>
    <row r="273" spans="1:11" x14ac:dyDescent="0.3">
      <c r="A273" s="5">
        <v>37982</v>
      </c>
      <c r="B273" s="2">
        <v>25.71</v>
      </c>
      <c r="K273" s="22"/>
    </row>
    <row r="274" spans="1:11" x14ac:dyDescent="0.3">
      <c r="A274" s="5">
        <v>37983</v>
      </c>
      <c r="B274" s="2">
        <v>27.11</v>
      </c>
      <c r="K274" s="22"/>
    </row>
    <row r="275" spans="1:11" x14ac:dyDescent="0.3">
      <c r="A275" s="5">
        <v>37984</v>
      </c>
      <c r="B275" s="2">
        <v>28.13</v>
      </c>
      <c r="K275" s="22"/>
    </row>
    <row r="276" spans="1:11" x14ac:dyDescent="0.3">
      <c r="A276" s="5">
        <v>37985</v>
      </c>
      <c r="B276" s="2">
        <v>29.22</v>
      </c>
      <c r="K276" s="22"/>
    </row>
    <row r="277" spans="1:11" x14ac:dyDescent="0.3">
      <c r="A277" s="5">
        <v>37986</v>
      </c>
      <c r="B277" s="2">
        <v>28.67</v>
      </c>
      <c r="K277" s="22"/>
    </row>
    <row r="278" spans="1:11" x14ac:dyDescent="0.3">
      <c r="A278" s="5">
        <v>37987</v>
      </c>
      <c r="B278" s="2">
        <v>28.34</v>
      </c>
      <c r="K278" s="22"/>
    </row>
    <row r="279" spans="1:11" x14ac:dyDescent="0.3">
      <c r="A279" s="5">
        <v>37988</v>
      </c>
      <c r="B279" s="2">
        <v>29.95</v>
      </c>
      <c r="K279" s="22"/>
    </row>
    <row r="280" spans="1:11" x14ac:dyDescent="0.3">
      <c r="A280" s="5">
        <v>37989</v>
      </c>
      <c r="B280" s="2">
        <v>30.29</v>
      </c>
      <c r="K280" s="22"/>
    </row>
    <row r="281" spans="1:11" x14ac:dyDescent="0.3">
      <c r="A281" s="5">
        <v>37990</v>
      </c>
      <c r="B281" s="2">
        <v>29.16</v>
      </c>
      <c r="K281" s="22"/>
    </row>
    <row r="282" spans="1:11" x14ac:dyDescent="0.3">
      <c r="A282" s="5">
        <v>37991</v>
      </c>
      <c r="B282" s="2">
        <v>30.48</v>
      </c>
      <c r="K282" s="22"/>
    </row>
    <row r="283" spans="1:11" x14ac:dyDescent="0.3">
      <c r="A283" s="5">
        <v>37992</v>
      </c>
      <c r="B283" s="2">
        <v>29.57</v>
      </c>
      <c r="K283" s="22"/>
    </row>
    <row r="284" spans="1:11" x14ac:dyDescent="0.3">
      <c r="A284" s="5">
        <v>37993</v>
      </c>
      <c r="B284" s="2">
        <v>29.51</v>
      </c>
      <c r="K284" s="22"/>
    </row>
    <row r="285" spans="1:11" x14ac:dyDescent="0.3">
      <c r="A285" s="5">
        <v>37994</v>
      </c>
      <c r="B285" s="2">
        <v>28.68</v>
      </c>
      <c r="K285" s="22"/>
    </row>
    <row r="286" spans="1:11" x14ac:dyDescent="0.3">
      <c r="A286" s="5">
        <v>37995</v>
      </c>
      <c r="B286" s="2">
        <v>27.96</v>
      </c>
      <c r="K286" s="22"/>
    </row>
    <row r="287" spans="1:11" x14ac:dyDescent="0.3">
      <c r="A287" s="5">
        <v>37996</v>
      </c>
      <c r="B287" s="2">
        <v>27.18</v>
      </c>
      <c r="K287" s="22"/>
    </row>
    <row r="288" spans="1:11" x14ac:dyDescent="0.3">
      <c r="A288" s="5">
        <v>37997</v>
      </c>
      <c r="B288" s="2">
        <v>26.67</v>
      </c>
      <c r="K288" s="22"/>
    </row>
    <row r="289" spans="1:11" x14ac:dyDescent="0.3">
      <c r="A289" s="5">
        <v>37998</v>
      </c>
      <c r="B289" s="2">
        <v>27.95</v>
      </c>
      <c r="K289" s="22"/>
    </row>
    <row r="290" spans="1:11" x14ac:dyDescent="0.3">
      <c r="A290" s="5">
        <v>37999</v>
      </c>
      <c r="B290" s="2">
        <v>27.55</v>
      </c>
      <c r="K290" s="22"/>
    </row>
    <row r="291" spans="1:11" x14ac:dyDescent="0.3">
      <c r="A291" s="5">
        <v>38000</v>
      </c>
      <c r="B291" s="2">
        <v>27.53</v>
      </c>
      <c r="K291" s="22"/>
    </row>
    <row r="292" spans="1:11" x14ac:dyDescent="0.3">
      <c r="A292" s="5">
        <v>38001</v>
      </c>
      <c r="B292" s="2">
        <v>29.25</v>
      </c>
      <c r="K292" s="22"/>
    </row>
    <row r="293" spans="1:11" x14ac:dyDescent="0.3">
      <c r="A293" s="5">
        <v>38002</v>
      </c>
      <c r="B293" s="2">
        <v>28.65</v>
      </c>
      <c r="K293" s="22"/>
    </row>
    <row r="294" spans="1:11" x14ac:dyDescent="0.3">
      <c r="A294" s="5">
        <v>38003</v>
      </c>
      <c r="B294" s="2">
        <v>27.36</v>
      </c>
      <c r="K294" s="22"/>
    </row>
    <row r="295" spans="1:11" x14ac:dyDescent="0.3">
      <c r="A295" s="5">
        <v>38004</v>
      </c>
      <c r="B295" s="2">
        <v>26.95</v>
      </c>
      <c r="K295" s="22"/>
    </row>
    <row r="296" spans="1:11" x14ac:dyDescent="0.3">
      <c r="A296" s="5">
        <v>38005</v>
      </c>
      <c r="B296" s="2">
        <v>28.91</v>
      </c>
      <c r="K296" s="22"/>
    </row>
    <row r="297" spans="1:11" x14ac:dyDescent="0.3">
      <c r="A297" s="5">
        <v>38006</v>
      </c>
      <c r="B297" s="2">
        <v>31.05</v>
      </c>
      <c r="K297" s="22"/>
    </row>
    <row r="298" spans="1:11" x14ac:dyDescent="0.3">
      <c r="A298" s="5">
        <v>38007</v>
      </c>
      <c r="B298" s="2">
        <v>32.81</v>
      </c>
      <c r="K298" s="22"/>
    </row>
    <row r="299" spans="1:11" x14ac:dyDescent="0.3">
      <c r="A299" s="5">
        <v>38008</v>
      </c>
      <c r="B299" s="2">
        <v>34.229999999999997</v>
      </c>
      <c r="K299" s="22"/>
    </row>
    <row r="300" spans="1:11" x14ac:dyDescent="0.3">
      <c r="A300" s="5">
        <v>38009</v>
      </c>
      <c r="B300" s="2">
        <v>30.02</v>
      </c>
      <c r="K300" s="22"/>
    </row>
    <row r="301" spans="1:11" x14ac:dyDescent="0.3">
      <c r="A301" s="5">
        <v>38010</v>
      </c>
      <c r="B301" s="2">
        <v>27.76</v>
      </c>
      <c r="K301" s="22"/>
    </row>
    <row r="302" spans="1:11" x14ac:dyDescent="0.3">
      <c r="A302" s="5">
        <v>38011</v>
      </c>
      <c r="B302" s="2">
        <v>27.31</v>
      </c>
      <c r="K302" s="22"/>
    </row>
    <row r="303" spans="1:11" x14ac:dyDescent="0.3">
      <c r="A303" s="5">
        <v>38012</v>
      </c>
      <c r="B303" s="2">
        <v>29.48</v>
      </c>
      <c r="K303" s="22"/>
    </row>
    <row r="304" spans="1:11" x14ac:dyDescent="0.3">
      <c r="A304" s="5">
        <v>38013</v>
      </c>
      <c r="B304" s="2">
        <v>29.94</v>
      </c>
      <c r="K304" s="22"/>
    </row>
    <row r="305" spans="1:11" x14ac:dyDescent="0.3">
      <c r="A305" s="5">
        <v>38014</v>
      </c>
      <c r="B305" s="2">
        <v>29.58</v>
      </c>
      <c r="K305" s="22"/>
    </row>
    <row r="306" spans="1:11" x14ac:dyDescent="0.3">
      <c r="A306" s="5">
        <v>38015</v>
      </c>
      <c r="B306" s="2">
        <v>29.65</v>
      </c>
      <c r="K306" s="22"/>
    </row>
    <row r="307" spans="1:11" x14ac:dyDescent="0.3">
      <c r="A307" s="5">
        <v>38016</v>
      </c>
      <c r="B307" s="2">
        <v>28.89</v>
      </c>
      <c r="K307" s="22"/>
    </row>
    <row r="308" spans="1:11" x14ac:dyDescent="0.3">
      <c r="A308" s="5">
        <v>38017</v>
      </c>
      <c r="B308" s="2">
        <v>27.43</v>
      </c>
      <c r="K308" s="22"/>
    </row>
    <row r="309" spans="1:11" x14ac:dyDescent="0.3">
      <c r="A309" s="5">
        <v>38018</v>
      </c>
      <c r="B309" s="2">
        <v>27.22</v>
      </c>
      <c r="K309" s="22"/>
    </row>
    <row r="310" spans="1:11" x14ac:dyDescent="0.3">
      <c r="A310" s="5">
        <v>38019</v>
      </c>
      <c r="B310" s="2">
        <v>29.14</v>
      </c>
      <c r="K310" s="22"/>
    </row>
    <row r="311" spans="1:11" x14ac:dyDescent="0.3">
      <c r="A311" s="5">
        <v>38020</v>
      </c>
      <c r="B311" s="2">
        <v>28.2</v>
      </c>
      <c r="K311" s="22"/>
    </row>
    <row r="312" spans="1:11" x14ac:dyDescent="0.3">
      <c r="A312" s="5">
        <v>38021</v>
      </c>
      <c r="B312" s="2">
        <v>26.91</v>
      </c>
      <c r="K312" s="22"/>
    </row>
    <row r="313" spans="1:11" x14ac:dyDescent="0.3">
      <c r="A313" s="5">
        <v>38022</v>
      </c>
      <c r="B313" s="2">
        <v>27.25</v>
      </c>
      <c r="K313" s="22"/>
    </row>
    <row r="314" spans="1:11" x14ac:dyDescent="0.3">
      <c r="A314" s="5">
        <v>38023</v>
      </c>
      <c r="B314" s="2">
        <v>26.45</v>
      </c>
      <c r="K314" s="22"/>
    </row>
    <row r="315" spans="1:11" x14ac:dyDescent="0.3">
      <c r="A315" s="5">
        <v>38024</v>
      </c>
      <c r="B315" s="2">
        <v>25.48</v>
      </c>
      <c r="K315" s="22"/>
    </row>
    <row r="316" spans="1:11" x14ac:dyDescent="0.3">
      <c r="A316" s="5">
        <v>38025</v>
      </c>
      <c r="B316" s="2">
        <v>25.51</v>
      </c>
      <c r="K316" s="22"/>
    </row>
    <row r="317" spans="1:11" x14ac:dyDescent="0.3">
      <c r="A317" s="5">
        <v>38026</v>
      </c>
      <c r="B317" s="2">
        <v>28.22</v>
      </c>
      <c r="K317" s="22"/>
    </row>
    <row r="318" spans="1:11" x14ac:dyDescent="0.3">
      <c r="A318" s="5">
        <v>38027</v>
      </c>
      <c r="B318" s="2">
        <v>29.33</v>
      </c>
      <c r="K318" s="22"/>
    </row>
    <row r="319" spans="1:11" x14ac:dyDescent="0.3">
      <c r="A319" s="5">
        <v>38028</v>
      </c>
      <c r="B319" s="2">
        <v>30.32</v>
      </c>
      <c r="K319" s="22"/>
    </row>
    <row r="320" spans="1:11" x14ac:dyDescent="0.3">
      <c r="A320" s="5">
        <v>38029</v>
      </c>
      <c r="B320" s="2">
        <v>29.05</v>
      </c>
      <c r="K320" s="22"/>
    </row>
    <row r="321" spans="1:11" x14ac:dyDescent="0.3">
      <c r="A321" s="5">
        <v>38030</v>
      </c>
      <c r="B321" s="2">
        <v>27.08</v>
      </c>
      <c r="K321" s="22"/>
    </row>
    <row r="322" spans="1:11" x14ac:dyDescent="0.3">
      <c r="A322" s="5">
        <v>38031</v>
      </c>
      <c r="B322" s="2">
        <v>25.94</v>
      </c>
      <c r="K322" s="22"/>
    </row>
    <row r="323" spans="1:11" x14ac:dyDescent="0.3">
      <c r="A323" s="5">
        <v>38032</v>
      </c>
      <c r="B323" s="2">
        <v>26.02</v>
      </c>
      <c r="K323" s="22"/>
    </row>
    <row r="324" spans="1:11" x14ac:dyDescent="0.3">
      <c r="A324" s="5">
        <v>38033</v>
      </c>
      <c r="B324" s="2">
        <v>27.99</v>
      </c>
      <c r="K324" s="22"/>
    </row>
    <row r="325" spans="1:11" x14ac:dyDescent="0.3">
      <c r="A325" s="5">
        <v>38034</v>
      </c>
      <c r="B325" s="2">
        <v>27.26</v>
      </c>
      <c r="K325" s="22"/>
    </row>
    <row r="326" spans="1:11" x14ac:dyDescent="0.3">
      <c r="A326" s="5">
        <v>38035</v>
      </c>
      <c r="B326" s="2">
        <v>27.42</v>
      </c>
      <c r="K326" s="22"/>
    </row>
    <row r="327" spans="1:11" x14ac:dyDescent="0.3">
      <c r="A327" s="5">
        <v>38036</v>
      </c>
      <c r="B327" s="2">
        <v>27.85</v>
      </c>
      <c r="K327" s="22"/>
    </row>
    <row r="328" spans="1:11" x14ac:dyDescent="0.3">
      <c r="A328" s="5">
        <v>38037</v>
      </c>
      <c r="B328" s="2">
        <v>27.17</v>
      </c>
      <c r="K328" s="22"/>
    </row>
    <row r="329" spans="1:11" x14ac:dyDescent="0.3">
      <c r="A329" s="5">
        <v>38038</v>
      </c>
      <c r="B329" s="2">
        <v>26.33</v>
      </c>
      <c r="K329" s="22"/>
    </row>
    <row r="330" spans="1:11" x14ac:dyDescent="0.3">
      <c r="A330" s="5">
        <v>38039</v>
      </c>
      <c r="B330" s="2">
        <v>26.29</v>
      </c>
      <c r="K330" s="22"/>
    </row>
    <row r="331" spans="1:11" x14ac:dyDescent="0.3">
      <c r="A331" s="5">
        <v>38040</v>
      </c>
      <c r="B331" s="2">
        <v>27.88</v>
      </c>
      <c r="K331" s="22"/>
    </row>
    <row r="332" spans="1:11" x14ac:dyDescent="0.3">
      <c r="A332" s="5">
        <v>38041</v>
      </c>
      <c r="B332" s="2">
        <v>27.92</v>
      </c>
      <c r="K332" s="22"/>
    </row>
    <row r="333" spans="1:11" x14ac:dyDescent="0.3">
      <c r="A333" s="5">
        <v>38042</v>
      </c>
      <c r="B333" s="2">
        <v>27.84</v>
      </c>
      <c r="K333" s="22"/>
    </row>
    <row r="334" spans="1:11" x14ac:dyDescent="0.3">
      <c r="A334" s="5">
        <v>38043</v>
      </c>
      <c r="B334" s="2">
        <v>27.78</v>
      </c>
      <c r="K334" s="22"/>
    </row>
    <row r="335" spans="1:11" x14ac:dyDescent="0.3">
      <c r="A335" s="5">
        <v>38044</v>
      </c>
      <c r="B335" s="2">
        <v>28.02</v>
      </c>
      <c r="K335" s="22"/>
    </row>
    <row r="336" spans="1:11" x14ac:dyDescent="0.3">
      <c r="A336" s="5">
        <v>38045</v>
      </c>
      <c r="B336" s="2">
        <v>27.99</v>
      </c>
      <c r="K336" s="22"/>
    </row>
    <row r="337" spans="1:11" x14ac:dyDescent="0.3">
      <c r="A337" s="5">
        <v>38046</v>
      </c>
      <c r="B337" s="2">
        <v>27.61</v>
      </c>
      <c r="K337" s="22"/>
    </row>
    <row r="338" spans="1:11" x14ac:dyDescent="0.3">
      <c r="A338" s="5">
        <v>38047</v>
      </c>
      <c r="B338" s="2">
        <v>28.2</v>
      </c>
      <c r="K338" s="22"/>
    </row>
    <row r="339" spans="1:11" x14ac:dyDescent="0.3">
      <c r="A339" s="5">
        <v>38048</v>
      </c>
      <c r="B339" s="2">
        <v>27.97</v>
      </c>
      <c r="K339" s="22"/>
    </row>
    <row r="340" spans="1:11" x14ac:dyDescent="0.3">
      <c r="A340" s="5">
        <v>38049</v>
      </c>
      <c r="B340" s="2">
        <v>28.62</v>
      </c>
      <c r="K340" s="22"/>
    </row>
    <row r="341" spans="1:11" x14ac:dyDescent="0.3">
      <c r="A341" s="5">
        <v>38050</v>
      </c>
      <c r="B341" s="2">
        <v>29.03</v>
      </c>
      <c r="K341" s="22"/>
    </row>
    <row r="342" spans="1:11" x14ac:dyDescent="0.3">
      <c r="A342" s="5">
        <v>38051</v>
      </c>
      <c r="B342" s="2">
        <v>29.7</v>
      </c>
      <c r="K342" s="22"/>
    </row>
    <row r="343" spans="1:11" x14ac:dyDescent="0.3">
      <c r="A343" s="5">
        <v>38052</v>
      </c>
      <c r="B343" s="2">
        <v>28.41</v>
      </c>
      <c r="K343" s="22"/>
    </row>
    <row r="344" spans="1:11" x14ac:dyDescent="0.3">
      <c r="A344" s="5">
        <v>38053</v>
      </c>
      <c r="B344" s="2">
        <v>28.16</v>
      </c>
      <c r="K344" s="22"/>
    </row>
    <row r="345" spans="1:11" x14ac:dyDescent="0.3">
      <c r="A345" s="5">
        <v>38054</v>
      </c>
      <c r="B345" s="2">
        <v>29.55</v>
      </c>
      <c r="K345" s="22"/>
    </row>
    <row r="346" spans="1:11" x14ac:dyDescent="0.3">
      <c r="A346" s="5">
        <v>38055</v>
      </c>
      <c r="B346" s="2">
        <v>29.8</v>
      </c>
      <c r="K346" s="22"/>
    </row>
    <row r="347" spans="1:11" x14ac:dyDescent="0.3">
      <c r="A347" s="5">
        <v>38056</v>
      </c>
      <c r="B347" s="2">
        <v>29.73</v>
      </c>
      <c r="K347" s="22"/>
    </row>
    <row r="348" spans="1:11" x14ac:dyDescent="0.3">
      <c r="A348" s="5">
        <v>38057</v>
      </c>
      <c r="B348" s="2">
        <v>29.4</v>
      </c>
      <c r="K348" s="22"/>
    </row>
    <row r="349" spans="1:11" x14ac:dyDescent="0.3">
      <c r="A349" s="5">
        <v>38058</v>
      </c>
      <c r="B349" s="2">
        <v>29.21</v>
      </c>
      <c r="K349" s="22"/>
    </row>
    <row r="350" spans="1:11" x14ac:dyDescent="0.3">
      <c r="A350" s="5">
        <v>38059</v>
      </c>
      <c r="B350" s="2">
        <v>29.15</v>
      </c>
      <c r="K350" s="22"/>
    </row>
    <row r="351" spans="1:11" x14ac:dyDescent="0.3">
      <c r="A351" s="5">
        <v>38060</v>
      </c>
      <c r="B351" s="2">
        <v>29</v>
      </c>
      <c r="K351" s="22"/>
    </row>
    <row r="352" spans="1:11" x14ac:dyDescent="0.3">
      <c r="A352" s="5">
        <v>38061</v>
      </c>
      <c r="B352" s="2">
        <v>29.65</v>
      </c>
      <c r="K352" s="22"/>
    </row>
    <row r="353" spans="1:11" x14ac:dyDescent="0.3">
      <c r="A353" s="5">
        <v>38062</v>
      </c>
      <c r="B353" s="2">
        <v>29.11</v>
      </c>
      <c r="K353" s="22"/>
    </row>
    <row r="354" spans="1:11" x14ac:dyDescent="0.3">
      <c r="A354" s="5">
        <v>38063</v>
      </c>
      <c r="B354" s="2">
        <v>28.92</v>
      </c>
      <c r="K354" s="22"/>
    </row>
    <row r="355" spans="1:11" x14ac:dyDescent="0.3">
      <c r="A355" s="5">
        <v>38064</v>
      </c>
      <c r="B355" s="2">
        <v>28.7</v>
      </c>
      <c r="K355" s="22"/>
    </row>
    <row r="356" spans="1:11" x14ac:dyDescent="0.3">
      <c r="A356" s="5">
        <v>38065</v>
      </c>
      <c r="B356" s="2">
        <v>28.02</v>
      </c>
      <c r="K356" s="22"/>
    </row>
    <row r="357" spans="1:11" x14ac:dyDescent="0.3">
      <c r="A357" s="5">
        <v>38066</v>
      </c>
      <c r="B357" s="2">
        <v>27.39</v>
      </c>
      <c r="K357" s="22"/>
    </row>
    <row r="358" spans="1:11" x14ac:dyDescent="0.3">
      <c r="A358" s="5">
        <v>38067</v>
      </c>
      <c r="B358" s="2">
        <v>26.87</v>
      </c>
      <c r="K358" s="22"/>
    </row>
    <row r="359" spans="1:11" x14ac:dyDescent="0.3">
      <c r="A359" s="5">
        <v>38068</v>
      </c>
      <c r="B359" s="2">
        <v>29.24</v>
      </c>
      <c r="K359" s="22"/>
    </row>
    <row r="360" spans="1:11" x14ac:dyDescent="0.3">
      <c r="A360" s="5">
        <v>38069</v>
      </c>
      <c r="B360" s="2">
        <v>29.85</v>
      </c>
      <c r="K360" s="22"/>
    </row>
    <row r="361" spans="1:11" x14ac:dyDescent="0.3">
      <c r="A361" s="5">
        <v>38070</v>
      </c>
      <c r="B361" s="2">
        <v>30.23</v>
      </c>
      <c r="K361" s="22"/>
    </row>
    <row r="362" spans="1:11" x14ac:dyDescent="0.3">
      <c r="A362" s="5">
        <v>38071</v>
      </c>
      <c r="B362" s="2">
        <v>30.41</v>
      </c>
      <c r="K362" s="22"/>
    </row>
    <row r="363" spans="1:11" x14ac:dyDescent="0.3">
      <c r="A363" s="5">
        <v>38072</v>
      </c>
      <c r="B363" s="2">
        <v>30.97</v>
      </c>
      <c r="K363" s="22"/>
    </row>
    <row r="364" spans="1:11" x14ac:dyDescent="0.3">
      <c r="A364" s="5">
        <v>38073</v>
      </c>
      <c r="B364" s="2">
        <v>29.67</v>
      </c>
      <c r="K364" s="22"/>
    </row>
    <row r="365" spans="1:11" x14ac:dyDescent="0.3">
      <c r="A365" s="5">
        <v>38074</v>
      </c>
      <c r="B365" s="2">
        <v>29.35</v>
      </c>
      <c r="K365" s="22"/>
    </row>
    <row r="366" spans="1:11" x14ac:dyDescent="0.3">
      <c r="A366" s="5">
        <v>38075</v>
      </c>
      <c r="B366" s="2">
        <v>30.59</v>
      </c>
      <c r="K366" s="22"/>
    </row>
    <row r="367" spans="1:11" x14ac:dyDescent="0.3">
      <c r="A367" s="5">
        <v>38076</v>
      </c>
      <c r="B367" s="2">
        <v>30.19</v>
      </c>
      <c r="K367" s="22"/>
    </row>
    <row r="368" spans="1:11" x14ac:dyDescent="0.3">
      <c r="A368" s="5">
        <v>38077</v>
      </c>
      <c r="B368" s="2">
        <v>29.8</v>
      </c>
      <c r="K368" s="22"/>
    </row>
    <row r="369" spans="1:11" x14ac:dyDescent="0.3">
      <c r="A369" s="5">
        <v>38078</v>
      </c>
      <c r="B369" s="2">
        <v>29.97</v>
      </c>
      <c r="K369" s="22"/>
    </row>
    <row r="370" spans="1:11" x14ac:dyDescent="0.3">
      <c r="A370" s="5">
        <v>38079</v>
      </c>
      <c r="B370" s="2">
        <v>29.74</v>
      </c>
      <c r="K370" s="22"/>
    </row>
    <row r="371" spans="1:11" x14ac:dyDescent="0.3">
      <c r="A371" s="5">
        <v>38080</v>
      </c>
      <c r="B371" s="2">
        <v>29.54</v>
      </c>
      <c r="K371" s="22"/>
    </row>
    <row r="372" spans="1:11" x14ac:dyDescent="0.3">
      <c r="A372" s="5">
        <v>38081</v>
      </c>
      <c r="B372" s="2">
        <v>28.86</v>
      </c>
      <c r="K372" s="22"/>
    </row>
    <row r="373" spans="1:11" x14ac:dyDescent="0.3">
      <c r="A373" s="5">
        <v>38082</v>
      </c>
      <c r="B373" s="2">
        <v>30.39</v>
      </c>
      <c r="K373" s="22"/>
    </row>
    <row r="374" spans="1:11" x14ac:dyDescent="0.3">
      <c r="A374" s="5">
        <v>38083</v>
      </c>
      <c r="B374" s="2">
        <v>30.63</v>
      </c>
      <c r="K374" s="22"/>
    </row>
    <row r="375" spans="1:11" x14ac:dyDescent="0.3">
      <c r="A375" s="5">
        <v>38084</v>
      </c>
      <c r="B375" s="2">
        <v>30.39</v>
      </c>
      <c r="K375" s="22"/>
    </row>
    <row r="376" spans="1:11" x14ac:dyDescent="0.3">
      <c r="A376" s="5">
        <v>38085</v>
      </c>
      <c r="B376" s="2">
        <v>29.68</v>
      </c>
      <c r="K376" s="22"/>
    </row>
    <row r="377" spans="1:11" x14ac:dyDescent="0.3">
      <c r="A377" s="5">
        <v>38086</v>
      </c>
      <c r="B377" s="2">
        <v>27.82</v>
      </c>
      <c r="K377" s="22"/>
    </row>
    <row r="378" spans="1:11" x14ac:dyDescent="0.3">
      <c r="A378" s="5">
        <v>38087</v>
      </c>
      <c r="B378" s="2">
        <v>28.12</v>
      </c>
      <c r="K378" s="22"/>
    </row>
    <row r="379" spans="1:11" x14ac:dyDescent="0.3">
      <c r="A379" s="5">
        <v>38088</v>
      </c>
      <c r="B379" s="2">
        <v>27.59</v>
      </c>
      <c r="K379" s="22"/>
    </row>
    <row r="380" spans="1:11" x14ac:dyDescent="0.3">
      <c r="A380" s="5">
        <v>38089</v>
      </c>
      <c r="B380" s="2">
        <v>28.58</v>
      </c>
      <c r="K380" s="22"/>
    </row>
    <row r="381" spans="1:11" x14ac:dyDescent="0.3">
      <c r="A381" s="5">
        <v>38090</v>
      </c>
      <c r="B381" s="2">
        <v>30.92</v>
      </c>
      <c r="K381" s="22"/>
    </row>
    <row r="382" spans="1:11" x14ac:dyDescent="0.3">
      <c r="A382" s="5">
        <v>38091</v>
      </c>
      <c r="B382" s="2">
        <v>30.55</v>
      </c>
      <c r="K382" s="22"/>
    </row>
    <row r="383" spans="1:11" x14ac:dyDescent="0.3">
      <c r="A383" s="5">
        <v>38092</v>
      </c>
      <c r="B383" s="2">
        <v>29.95</v>
      </c>
      <c r="K383" s="22"/>
    </row>
    <row r="384" spans="1:11" x14ac:dyDescent="0.3">
      <c r="A384" s="5">
        <v>38093</v>
      </c>
      <c r="B384" s="2">
        <v>29.98</v>
      </c>
      <c r="K384" s="22"/>
    </row>
    <row r="385" spans="1:11" x14ac:dyDescent="0.3">
      <c r="A385" s="5">
        <v>38094</v>
      </c>
      <c r="B385" s="2">
        <v>28.33</v>
      </c>
      <c r="K385" s="22"/>
    </row>
    <row r="386" spans="1:11" x14ac:dyDescent="0.3">
      <c r="A386" s="5">
        <v>38095</v>
      </c>
      <c r="B386" s="2">
        <v>26.95</v>
      </c>
      <c r="K386" s="22"/>
    </row>
    <row r="387" spans="1:11" x14ac:dyDescent="0.3">
      <c r="A387" s="5">
        <v>38096</v>
      </c>
      <c r="B387" s="2">
        <v>29.46</v>
      </c>
      <c r="K387" s="22"/>
    </row>
    <row r="388" spans="1:11" x14ac:dyDescent="0.3">
      <c r="A388" s="5">
        <v>38097</v>
      </c>
      <c r="B388" s="2">
        <v>28.77</v>
      </c>
      <c r="K388" s="22"/>
    </row>
    <row r="389" spans="1:11" x14ac:dyDescent="0.3">
      <c r="A389" s="5">
        <v>38098</v>
      </c>
      <c r="B389" s="2">
        <v>28.37</v>
      </c>
      <c r="K389" s="22"/>
    </row>
    <row r="390" spans="1:11" x14ac:dyDescent="0.3">
      <c r="A390" s="5">
        <v>38099</v>
      </c>
      <c r="B390" s="2">
        <v>28.02</v>
      </c>
      <c r="K390" s="22"/>
    </row>
    <row r="391" spans="1:11" x14ac:dyDescent="0.3">
      <c r="A391" s="5">
        <v>38100</v>
      </c>
      <c r="B391" s="2">
        <v>28.42</v>
      </c>
      <c r="K391" s="22"/>
    </row>
    <row r="392" spans="1:11" x14ac:dyDescent="0.3">
      <c r="A392" s="5">
        <v>38101</v>
      </c>
      <c r="B392" s="2">
        <v>26.93</v>
      </c>
      <c r="K392" s="22"/>
    </row>
    <row r="393" spans="1:11" x14ac:dyDescent="0.3">
      <c r="A393" s="5">
        <v>38102</v>
      </c>
      <c r="B393" s="2">
        <v>25.22</v>
      </c>
      <c r="K393" s="22"/>
    </row>
    <row r="394" spans="1:11" x14ac:dyDescent="0.3">
      <c r="A394" s="5">
        <v>38103</v>
      </c>
      <c r="B394" s="2">
        <v>29.09</v>
      </c>
      <c r="K394" s="22"/>
    </row>
    <row r="395" spans="1:11" x14ac:dyDescent="0.3">
      <c r="A395" s="5">
        <v>38104</v>
      </c>
      <c r="B395" s="2">
        <v>29.17</v>
      </c>
      <c r="K395" s="22"/>
    </row>
    <row r="396" spans="1:11" x14ac:dyDescent="0.3">
      <c r="A396" s="5">
        <v>38105</v>
      </c>
      <c r="B396" s="2">
        <v>28.17</v>
      </c>
      <c r="K396" s="22"/>
    </row>
    <row r="397" spans="1:11" x14ac:dyDescent="0.3">
      <c r="A397" s="5">
        <v>38106</v>
      </c>
      <c r="B397" s="2">
        <v>26.58</v>
      </c>
      <c r="K397" s="22"/>
    </row>
    <row r="398" spans="1:11" x14ac:dyDescent="0.3">
      <c r="A398" s="5">
        <v>38107</v>
      </c>
      <c r="B398" s="2">
        <v>26.56</v>
      </c>
      <c r="K398" s="22"/>
    </row>
    <row r="399" spans="1:11" x14ac:dyDescent="0.3">
      <c r="A399" s="5">
        <v>38108</v>
      </c>
      <c r="B399" s="2">
        <v>21.64</v>
      </c>
      <c r="K399" s="22"/>
    </row>
    <row r="400" spans="1:11" x14ac:dyDescent="0.3">
      <c r="A400" s="5">
        <v>38109</v>
      </c>
      <c r="B400" s="2">
        <v>23.16</v>
      </c>
      <c r="K400" s="22"/>
    </row>
    <row r="401" spans="1:11" x14ac:dyDescent="0.3">
      <c r="A401" s="5">
        <v>38110</v>
      </c>
      <c r="B401" s="2">
        <v>28.21</v>
      </c>
      <c r="K401" s="22"/>
    </row>
    <row r="402" spans="1:11" x14ac:dyDescent="0.3">
      <c r="A402" s="5">
        <v>38111</v>
      </c>
      <c r="B402" s="2">
        <v>28.57</v>
      </c>
      <c r="K402" s="22"/>
    </row>
    <row r="403" spans="1:11" x14ac:dyDescent="0.3">
      <c r="A403" s="5">
        <v>38112</v>
      </c>
      <c r="B403" s="2">
        <v>28.33</v>
      </c>
      <c r="K403" s="22"/>
    </row>
    <row r="404" spans="1:11" x14ac:dyDescent="0.3">
      <c r="A404" s="5">
        <v>38113</v>
      </c>
      <c r="B404" s="2">
        <v>27.06</v>
      </c>
      <c r="K404" s="22"/>
    </row>
    <row r="405" spans="1:11" x14ac:dyDescent="0.3">
      <c r="A405" s="5">
        <v>38114</v>
      </c>
      <c r="B405" s="2">
        <v>20.69</v>
      </c>
      <c r="K405" s="22"/>
    </row>
    <row r="406" spans="1:11" x14ac:dyDescent="0.3">
      <c r="A406" s="5">
        <v>38115</v>
      </c>
      <c r="B406" s="2">
        <v>21.42</v>
      </c>
      <c r="K406" s="22"/>
    </row>
    <row r="407" spans="1:11" x14ac:dyDescent="0.3">
      <c r="A407" s="5">
        <v>38116</v>
      </c>
      <c r="B407" s="2">
        <v>17.190000000000001</v>
      </c>
      <c r="K407" s="22"/>
    </row>
    <row r="408" spans="1:11" x14ac:dyDescent="0.3">
      <c r="A408" s="5">
        <v>38117</v>
      </c>
      <c r="B408" s="2">
        <v>26.92</v>
      </c>
      <c r="K408" s="22"/>
    </row>
    <row r="409" spans="1:11" x14ac:dyDescent="0.3">
      <c r="A409" s="5">
        <v>38118</v>
      </c>
      <c r="B409" s="2">
        <v>27.93</v>
      </c>
      <c r="K409" s="22"/>
    </row>
    <row r="410" spans="1:11" x14ac:dyDescent="0.3">
      <c r="A410" s="5">
        <v>38119</v>
      </c>
      <c r="B410" s="2">
        <v>29.18</v>
      </c>
      <c r="K410" s="22"/>
    </row>
    <row r="411" spans="1:11" x14ac:dyDescent="0.3">
      <c r="A411" s="5">
        <v>38120</v>
      </c>
      <c r="B411" s="2">
        <v>29.76</v>
      </c>
      <c r="K411" s="22"/>
    </row>
    <row r="412" spans="1:11" x14ac:dyDescent="0.3">
      <c r="A412" s="5">
        <v>38121</v>
      </c>
      <c r="B412" s="2">
        <v>29.86</v>
      </c>
      <c r="K412" s="22"/>
    </row>
    <row r="413" spans="1:11" x14ac:dyDescent="0.3">
      <c r="A413" s="5">
        <v>38122</v>
      </c>
      <c r="B413" s="2">
        <v>27.17</v>
      </c>
      <c r="K413" s="22"/>
    </row>
    <row r="414" spans="1:11" x14ac:dyDescent="0.3">
      <c r="A414" s="5">
        <v>38123</v>
      </c>
      <c r="B414" s="2">
        <v>27.55</v>
      </c>
      <c r="K414" s="22"/>
    </row>
    <row r="415" spans="1:11" x14ac:dyDescent="0.3">
      <c r="A415" s="5">
        <v>38124</v>
      </c>
      <c r="B415" s="2">
        <v>29.71</v>
      </c>
      <c r="K415" s="22"/>
    </row>
    <row r="416" spans="1:11" x14ac:dyDescent="0.3">
      <c r="A416" s="5">
        <v>38125</v>
      </c>
      <c r="B416" s="2">
        <v>29.36</v>
      </c>
      <c r="K416" s="22"/>
    </row>
    <row r="417" spans="1:11" x14ac:dyDescent="0.3">
      <c r="A417" s="5">
        <v>38126</v>
      </c>
      <c r="B417" s="2">
        <v>28.99</v>
      </c>
      <c r="K417" s="22"/>
    </row>
    <row r="418" spans="1:11" x14ac:dyDescent="0.3">
      <c r="A418" s="5">
        <v>38127</v>
      </c>
      <c r="B418" s="2">
        <v>26.28</v>
      </c>
      <c r="K418" s="22"/>
    </row>
    <row r="419" spans="1:11" x14ac:dyDescent="0.3">
      <c r="A419" s="5">
        <v>38128</v>
      </c>
      <c r="B419" s="2">
        <v>27.73</v>
      </c>
      <c r="K419" s="22"/>
    </row>
    <row r="420" spans="1:11" x14ac:dyDescent="0.3">
      <c r="A420" s="5">
        <v>38129</v>
      </c>
      <c r="B420" s="2">
        <v>28.46</v>
      </c>
      <c r="K420" s="22"/>
    </row>
    <row r="421" spans="1:11" x14ac:dyDescent="0.3">
      <c r="A421" s="5">
        <v>38130</v>
      </c>
      <c r="B421" s="2">
        <v>29.39</v>
      </c>
      <c r="K421" s="22"/>
    </row>
    <row r="422" spans="1:11" x14ac:dyDescent="0.3">
      <c r="A422" s="5">
        <v>38131</v>
      </c>
      <c r="B422" s="2">
        <v>31.14</v>
      </c>
      <c r="K422" s="22"/>
    </row>
    <row r="423" spans="1:11" x14ac:dyDescent="0.3">
      <c r="A423" s="5">
        <v>38132</v>
      </c>
      <c r="B423" s="2">
        <v>31.65</v>
      </c>
      <c r="K423" s="22"/>
    </row>
    <row r="424" spans="1:11" x14ac:dyDescent="0.3">
      <c r="A424" s="5">
        <v>38133</v>
      </c>
      <c r="B424" s="2">
        <v>31.5</v>
      </c>
      <c r="K424" s="22"/>
    </row>
    <row r="425" spans="1:11" x14ac:dyDescent="0.3">
      <c r="A425" s="5">
        <v>38134</v>
      </c>
      <c r="B425" s="2">
        <v>32.020000000000003</v>
      </c>
      <c r="K425" s="22"/>
    </row>
    <row r="426" spans="1:11" x14ac:dyDescent="0.3">
      <c r="A426" s="5">
        <v>38135</v>
      </c>
      <c r="B426" s="2">
        <v>31.72</v>
      </c>
      <c r="K426" s="22"/>
    </row>
    <row r="427" spans="1:11" x14ac:dyDescent="0.3">
      <c r="A427" s="5">
        <v>38136</v>
      </c>
      <c r="B427" s="2">
        <v>30.67</v>
      </c>
      <c r="K427" s="22"/>
    </row>
    <row r="428" spans="1:11" x14ac:dyDescent="0.3">
      <c r="A428" s="5">
        <v>38137</v>
      </c>
      <c r="B428" s="2">
        <v>30.62</v>
      </c>
      <c r="K428" s="22"/>
    </row>
    <row r="429" spans="1:11" x14ac:dyDescent="0.3">
      <c r="A429" s="5">
        <v>38138</v>
      </c>
      <c r="B429" s="2">
        <v>30.6</v>
      </c>
      <c r="K429" s="22"/>
    </row>
    <row r="430" spans="1:11" x14ac:dyDescent="0.3">
      <c r="A430" s="5">
        <v>38139</v>
      </c>
      <c r="B430" s="2">
        <v>32.11</v>
      </c>
      <c r="K430" s="22"/>
    </row>
    <row r="431" spans="1:11" x14ac:dyDescent="0.3">
      <c r="A431" s="5">
        <v>38140</v>
      </c>
      <c r="B431" s="2">
        <v>32.65</v>
      </c>
      <c r="K431" s="22"/>
    </row>
    <row r="432" spans="1:11" x14ac:dyDescent="0.3">
      <c r="A432" s="5">
        <v>38141</v>
      </c>
      <c r="B432" s="2">
        <v>32.96</v>
      </c>
      <c r="K432" s="22"/>
    </row>
    <row r="433" spans="1:11" x14ac:dyDescent="0.3">
      <c r="A433" s="5">
        <v>38142</v>
      </c>
      <c r="B433" s="2">
        <v>32.51</v>
      </c>
      <c r="K433" s="22"/>
    </row>
    <row r="434" spans="1:11" x14ac:dyDescent="0.3">
      <c r="A434" s="5">
        <v>38143</v>
      </c>
      <c r="B434" s="2">
        <v>31.57</v>
      </c>
      <c r="K434" s="22"/>
    </row>
    <row r="435" spans="1:11" x14ac:dyDescent="0.3">
      <c r="A435" s="5">
        <v>38144</v>
      </c>
      <c r="B435" s="2">
        <v>31.16</v>
      </c>
      <c r="K435" s="22"/>
    </row>
    <row r="436" spans="1:11" x14ac:dyDescent="0.3">
      <c r="A436" s="5">
        <v>38145</v>
      </c>
      <c r="B436" s="2">
        <v>33.06</v>
      </c>
      <c r="K436" s="22"/>
    </row>
    <row r="437" spans="1:11" x14ac:dyDescent="0.3">
      <c r="A437" s="5">
        <v>38146</v>
      </c>
      <c r="B437" s="2">
        <v>33.51</v>
      </c>
      <c r="K437" s="22"/>
    </row>
    <row r="438" spans="1:11" x14ac:dyDescent="0.3">
      <c r="A438" s="5">
        <v>38147</v>
      </c>
      <c r="B438" s="2">
        <v>33.090000000000003</v>
      </c>
      <c r="K438" s="22"/>
    </row>
    <row r="439" spans="1:11" x14ac:dyDescent="0.3">
      <c r="A439" s="5">
        <v>38148</v>
      </c>
      <c r="B439" s="2">
        <v>32.44</v>
      </c>
      <c r="K439" s="22"/>
    </row>
    <row r="440" spans="1:11" x14ac:dyDescent="0.3">
      <c r="A440" s="5">
        <v>38149</v>
      </c>
      <c r="B440" s="2">
        <v>32.35</v>
      </c>
      <c r="K440" s="22"/>
    </row>
    <row r="441" spans="1:11" x14ac:dyDescent="0.3">
      <c r="A441" s="5">
        <v>38150</v>
      </c>
      <c r="B441" s="2">
        <v>31.34</v>
      </c>
      <c r="K441" s="22"/>
    </row>
    <row r="442" spans="1:11" x14ac:dyDescent="0.3">
      <c r="A442" s="5">
        <v>38151</v>
      </c>
      <c r="B442" s="2">
        <v>30.79</v>
      </c>
      <c r="K442" s="22"/>
    </row>
    <row r="443" spans="1:11" x14ac:dyDescent="0.3">
      <c r="A443" s="5">
        <v>38152</v>
      </c>
      <c r="B443" s="2">
        <v>31.77</v>
      </c>
      <c r="K443" s="22"/>
    </row>
    <row r="444" spans="1:11" x14ac:dyDescent="0.3">
      <c r="A444" s="5">
        <v>38153</v>
      </c>
      <c r="B444" s="2">
        <v>31.97</v>
      </c>
      <c r="K444" s="22"/>
    </row>
    <row r="445" spans="1:11" x14ac:dyDescent="0.3">
      <c r="A445" s="5">
        <v>38154</v>
      </c>
      <c r="B445" s="2">
        <v>32.35</v>
      </c>
      <c r="K445" s="22"/>
    </row>
    <row r="446" spans="1:11" x14ac:dyDescent="0.3">
      <c r="A446" s="5">
        <v>38155</v>
      </c>
      <c r="B446" s="2">
        <v>33.28</v>
      </c>
      <c r="K446" s="22"/>
    </row>
    <row r="447" spans="1:11" x14ac:dyDescent="0.3">
      <c r="A447" s="5">
        <v>38156</v>
      </c>
      <c r="B447" s="2">
        <v>32.770000000000003</v>
      </c>
      <c r="K447" s="22"/>
    </row>
    <row r="448" spans="1:11" x14ac:dyDescent="0.3">
      <c r="A448" s="5">
        <v>38157</v>
      </c>
      <c r="B448" s="2">
        <v>31.45</v>
      </c>
      <c r="K448" s="22"/>
    </row>
    <row r="449" spans="1:11" x14ac:dyDescent="0.3">
      <c r="A449" s="5">
        <v>38158</v>
      </c>
      <c r="B449" s="2">
        <v>31.31</v>
      </c>
      <c r="K449" s="22"/>
    </row>
    <row r="450" spans="1:11" x14ac:dyDescent="0.3">
      <c r="A450" s="5">
        <v>38159</v>
      </c>
      <c r="B450" s="2">
        <v>33.270000000000003</v>
      </c>
      <c r="K450" s="22"/>
    </row>
    <row r="451" spans="1:11" x14ac:dyDescent="0.3">
      <c r="A451" s="5">
        <v>38160</v>
      </c>
      <c r="B451" s="2">
        <v>32.69</v>
      </c>
      <c r="K451" s="22"/>
    </row>
    <row r="452" spans="1:11" x14ac:dyDescent="0.3">
      <c r="A452" s="5">
        <v>38161</v>
      </c>
      <c r="B452" s="2">
        <v>31.96</v>
      </c>
      <c r="K452" s="22"/>
    </row>
    <row r="453" spans="1:11" x14ac:dyDescent="0.3">
      <c r="A453" s="5">
        <v>38162</v>
      </c>
      <c r="B453" s="2">
        <v>31.19</v>
      </c>
      <c r="K453" s="22"/>
    </row>
    <row r="454" spans="1:11" x14ac:dyDescent="0.3">
      <c r="A454" s="5">
        <v>38163</v>
      </c>
      <c r="B454" s="2">
        <v>28.53</v>
      </c>
      <c r="K454" s="22"/>
    </row>
    <row r="455" spans="1:11" x14ac:dyDescent="0.3">
      <c r="A455" s="5">
        <v>38164</v>
      </c>
      <c r="B455" s="2">
        <v>28.9</v>
      </c>
      <c r="K455" s="22"/>
    </row>
    <row r="456" spans="1:11" x14ac:dyDescent="0.3">
      <c r="A456" s="5">
        <v>38165</v>
      </c>
      <c r="B456" s="2">
        <v>30.6</v>
      </c>
      <c r="K456" s="22"/>
    </row>
    <row r="457" spans="1:11" x14ac:dyDescent="0.3">
      <c r="A457" s="5">
        <v>38166</v>
      </c>
      <c r="B457" s="2">
        <v>33.31</v>
      </c>
      <c r="K457" s="22"/>
    </row>
    <row r="458" spans="1:11" x14ac:dyDescent="0.3">
      <c r="A458" s="5">
        <v>38167</v>
      </c>
      <c r="B458" s="2">
        <v>32.85</v>
      </c>
      <c r="K458" s="22"/>
    </row>
    <row r="459" spans="1:11" x14ac:dyDescent="0.3">
      <c r="A459" s="5">
        <v>38168</v>
      </c>
      <c r="B459" s="2">
        <v>32.75</v>
      </c>
      <c r="K459" s="22"/>
    </row>
    <row r="460" spans="1:11" x14ac:dyDescent="0.3">
      <c r="A460" s="5">
        <v>38169</v>
      </c>
      <c r="B460" s="2">
        <v>32.25</v>
      </c>
      <c r="K460" s="22"/>
    </row>
    <row r="461" spans="1:11" x14ac:dyDescent="0.3">
      <c r="A461" s="5">
        <v>38170</v>
      </c>
      <c r="B461" s="2">
        <v>31.57</v>
      </c>
      <c r="K461" s="22"/>
    </row>
    <row r="462" spans="1:11" x14ac:dyDescent="0.3">
      <c r="A462" s="5">
        <v>38171</v>
      </c>
      <c r="B462" s="2">
        <v>29.43</v>
      </c>
      <c r="K462" s="22"/>
    </row>
    <row r="463" spans="1:11" x14ac:dyDescent="0.3">
      <c r="A463" s="5">
        <v>38172</v>
      </c>
      <c r="B463" s="2">
        <v>28.87</v>
      </c>
      <c r="K463" s="22"/>
    </row>
    <row r="464" spans="1:11" x14ac:dyDescent="0.3">
      <c r="A464" s="5">
        <v>38173</v>
      </c>
      <c r="B464" s="2">
        <v>31.4</v>
      </c>
      <c r="K464" s="22"/>
    </row>
    <row r="465" spans="1:11" x14ac:dyDescent="0.3">
      <c r="A465" s="5">
        <v>38174</v>
      </c>
      <c r="B465" s="2">
        <v>30.06</v>
      </c>
      <c r="K465" s="22"/>
    </row>
    <row r="466" spans="1:11" x14ac:dyDescent="0.3">
      <c r="A466" s="5">
        <v>38175</v>
      </c>
      <c r="B466" s="2">
        <v>30.31</v>
      </c>
      <c r="K466" s="22"/>
    </row>
    <row r="467" spans="1:11" x14ac:dyDescent="0.3">
      <c r="A467" s="5">
        <v>38176</v>
      </c>
      <c r="B467" s="2">
        <v>29.66</v>
      </c>
      <c r="K467" s="22"/>
    </row>
    <row r="468" spans="1:11" x14ac:dyDescent="0.3">
      <c r="A468" s="5">
        <v>38177</v>
      </c>
      <c r="B468" s="2">
        <v>27.9</v>
      </c>
      <c r="K468" s="22"/>
    </row>
    <row r="469" spans="1:11" x14ac:dyDescent="0.3">
      <c r="A469" s="5">
        <v>38178</v>
      </c>
      <c r="B469" s="2">
        <v>25.86</v>
      </c>
      <c r="K469" s="22"/>
    </row>
    <row r="470" spans="1:11" x14ac:dyDescent="0.3">
      <c r="A470" s="5">
        <v>38179</v>
      </c>
      <c r="B470" s="2">
        <v>24.1</v>
      </c>
      <c r="K470" s="22"/>
    </row>
    <row r="471" spans="1:11" x14ac:dyDescent="0.3">
      <c r="A471" s="5">
        <v>38180</v>
      </c>
      <c r="B471" s="2">
        <v>30.2</v>
      </c>
      <c r="K471" s="22"/>
    </row>
    <row r="472" spans="1:11" x14ac:dyDescent="0.3">
      <c r="A472" s="5">
        <v>38181</v>
      </c>
      <c r="B472" s="2">
        <v>29.41</v>
      </c>
      <c r="K472" s="22"/>
    </row>
    <row r="473" spans="1:11" x14ac:dyDescent="0.3">
      <c r="A473" s="5">
        <v>38182</v>
      </c>
      <c r="B473" s="2">
        <v>28.5</v>
      </c>
      <c r="K473" s="22"/>
    </row>
    <row r="474" spans="1:11" x14ac:dyDescent="0.3">
      <c r="A474" s="5">
        <v>38183</v>
      </c>
      <c r="B474" s="2">
        <v>28.79</v>
      </c>
      <c r="K474" s="22"/>
    </row>
    <row r="475" spans="1:11" x14ac:dyDescent="0.3">
      <c r="A475" s="5">
        <v>38184</v>
      </c>
      <c r="B475" s="2">
        <v>28.8</v>
      </c>
      <c r="K475" s="22"/>
    </row>
    <row r="476" spans="1:11" x14ac:dyDescent="0.3">
      <c r="A476" s="5">
        <v>38185</v>
      </c>
      <c r="B476" s="2">
        <v>25.8</v>
      </c>
      <c r="K476" s="22"/>
    </row>
    <row r="477" spans="1:11" x14ac:dyDescent="0.3">
      <c r="A477" s="5">
        <v>38186</v>
      </c>
      <c r="B477" s="2">
        <v>18.27</v>
      </c>
      <c r="K477" s="22"/>
    </row>
    <row r="478" spans="1:11" x14ac:dyDescent="0.3">
      <c r="A478" s="5">
        <v>38187</v>
      </c>
      <c r="B478" s="2">
        <v>28.9</v>
      </c>
      <c r="K478" s="22"/>
    </row>
    <row r="479" spans="1:11" x14ac:dyDescent="0.3">
      <c r="A479" s="5">
        <v>38188</v>
      </c>
      <c r="B479" s="2">
        <v>28.12</v>
      </c>
      <c r="K479" s="22"/>
    </row>
    <row r="480" spans="1:11" x14ac:dyDescent="0.3">
      <c r="A480" s="5">
        <v>38189</v>
      </c>
      <c r="B480" s="2">
        <v>26.37</v>
      </c>
      <c r="K480" s="22"/>
    </row>
    <row r="481" spans="1:11" x14ac:dyDescent="0.3">
      <c r="A481" s="5">
        <v>38190</v>
      </c>
      <c r="B481" s="2">
        <v>26.76</v>
      </c>
      <c r="K481" s="22"/>
    </row>
    <row r="482" spans="1:11" x14ac:dyDescent="0.3">
      <c r="A482" s="5">
        <v>38191</v>
      </c>
      <c r="B482" s="2">
        <v>24.97</v>
      </c>
      <c r="K482" s="22"/>
    </row>
    <row r="483" spans="1:11" x14ac:dyDescent="0.3">
      <c r="A483" s="5">
        <v>38192</v>
      </c>
      <c r="B483" s="2">
        <v>24.87</v>
      </c>
      <c r="K483" s="22"/>
    </row>
    <row r="484" spans="1:11" x14ac:dyDescent="0.3">
      <c r="A484" s="5">
        <v>38193</v>
      </c>
      <c r="B484" s="2">
        <v>26.27</v>
      </c>
      <c r="K484" s="22"/>
    </row>
    <row r="485" spans="1:11" x14ac:dyDescent="0.3">
      <c r="A485" s="5">
        <v>38194</v>
      </c>
      <c r="B485" s="2">
        <v>29.96</v>
      </c>
      <c r="K485" s="22"/>
    </row>
    <row r="486" spans="1:11" x14ac:dyDescent="0.3">
      <c r="A486" s="5">
        <v>38195</v>
      </c>
      <c r="B486" s="2">
        <v>29.2</v>
      </c>
      <c r="K486" s="22"/>
    </row>
    <row r="487" spans="1:11" x14ac:dyDescent="0.3">
      <c r="A487" s="5">
        <v>38196</v>
      </c>
      <c r="B487" s="2">
        <v>28.75</v>
      </c>
      <c r="K487" s="22"/>
    </row>
    <row r="488" spans="1:11" x14ac:dyDescent="0.3">
      <c r="A488" s="5">
        <v>38197</v>
      </c>
      <c r="B488" s="2">
        <v>28.81</v>
      </c>
      <c r="K488" s="22"/>
    </row>
    <row r="489" spans="1:11" x14ac:dyDescent="0.3">
      <c r="A489" s="5">
        <v>38198</v>
      </c>
      <c r="B489" s="2">
        <v>29.37</v>
      </c>
      <c r="K489" s="22"/>
    </row>
    <row r="490" spans="1:11" x14ac:dyDescent="0.3">
      <c r="A490" s="5">
        <v>38199</v>
      </c>
      <c r="B490" s="2">
        <v>29.07</v>
      </c>
      <c r="K490" s="22"/>
    </row>
    <row r="491" spans="1:11" x14ac:dyDescent="0.3">
      <c r="A491" s="5">
        <v>38200</v>
      </c>
      <c r="B491" s="2">
        <v>29.29</v>
      </c>
      <c r="K491" s="22"/>
    </row>
    <row r="492" spans="1:11" x14ac:dyDescent="0.3">
      <c r="A492" s="5">
        <v>38201</v>
      </c>
      <c r="B492" s="2">
        <v>30.35</v>
      </c>
      <c r="K492" s="22"/>
    </row>
    <row r="493" spans="1:11" x14ac:dyDescent="0.3">
      <c r="A493" s="5">
        <v>38202</v>
      </c>
      <c r="B493" s="2">
        <v>30.59</v>
      </c>
      <c r="K493" s="22"/>
    </row>
    <row r="494" spans="1:11" x14ac:dyDescent="0.3">
      <c r="A494" s="5">
        <v>38203</v>
      </c>
      <c r="B494" s="2">
        <v>30.9</v>
      </c>
      <c r="K494" s="22"/>
    </row>
    <row r="495" spans="1:11" x14ac:dyDescent="0.3">
      <c r="A495" s="5">
        <v>38204</v>
      </c>
      <c r="B495" s="2">
        <v>31.57</v>
      </c>
      <c r="K495" s="22"/>
    </row>
    <row r="496" spans="1:11" x14ac:dyDescent="0.3">
      <c r="A496" s="5">
        <v>38205</v>
      </c>
      <c r="B496" s="2">
        <v>31.22</v>
      </c>
      <c r="K496" s="22"/>
    </row>
    <row r="497" spans="1:11" x14ac:dyDescent="0.3">
      <c r="A497" s="5">
        <v>38206</v>
      </c>
      <c r="B497" s="2">
        <v>31.49</v>
      </c>
      <c r="K497" s="22"/>
    </row>
    <row r="498" spans="1:11" x14ac:dyDescent="0.3">
      <c r="A498" s="5">
        <v>38207</v>
      </c>
      <c r="B498" s="2">
        <v>29.76</v>
      </c>
      <c r="K498" s="22"/>
    </row>
    <row r="499" spans="1:11" x14ac:dyDescent="0.3">
      <c r="A499" s="5">
        <v>38208</v>
      </c>
      <c r="B499" s="2">
        <v>32.58</v>
      </c>
      <c r="K499" s="22"/>
    </row>
    <row r="500" spans="1:11" x14ac:dyDescent="0.3">
      <c r="A500" s="5">
        <v>38209</v>
      </c>
      <c r="B500" s="2">
        <v>32.979999999999997</v>
      </c>
      <c r="K500" s="22"/>
    </row>
    <row r="501" spans="1:11" x14ac:dyDescent="0.3">
      <c r="A501" s="5">
        <v>38210</v>
      </c>
      <c r="B501" s="2">
        <v>33.15</v>
      </c>
      <c r="K501" s="22"/>
    </row>
    <row r="502" spans="1:11" x14ac:dyDescent="0.3">
      <c r="A502" s="5">
        <v>38211</v>
      </c>
      <c r="B502" s="2">
        <v>33.46</v>
      </c>
      <c r="K502" s="22"/>
    </row>
    <row r="503" spans="1:11" x14ac:dyDescent="0.3">
      <c r="A503" s="5">
        <v>38212</v>
      </c>
      <c r="B503" s="2">
        <v>33.159999999999997</v>
      </c>
      <c r="K503" s="22"/>
    </row>
    <row r="504" spans="1:11" x14ac:dyDescent="0.3">
      <c r="A504" s="5">
        <v>38213</v>
      </c>
      <c r="B504" s="2">
        <v>32.799999999999997</v>
      </c>
      <c r="K504" s="22"/>
    </row>
    <row r="505" spans="1:11" x14ac:dyDescent="0.3">
      <c r="A505" s="5">
        <v>38214</v>
      </c>
      <c r="B505" s="2">
        <v>32.36</v>
      </c>
      <c r="K505" s="22"/>
    </row>
    <row r="506" spans="1:11" x14ac:dyDescent="0.3">
      <c r="A506" s="5">
        <v>38215</v>
      </c>
      <c r="B506" s="2">
        <v>34.47</v>
      </c>
      <c r="K506" s="22"/>
    </row>
    <row r="507" spans="1:11" x14ac:dyDescent="0.3">
      <c r="A507" s="5">
        <v>38216</v>
      </c>
      <c r="B507" s="2">
        <v>34.86</v>
      </c>
      <c r="K507" s="22"/>
    </row>
    <row r="508" spans="1:11" x14ac:dyDescent="0.3">
      <c r="A508" s="5">
        <v>38217</v>
      </c>
      <c r="B508" s="2">
        <v>34.36</v>
      </c>
      <c r="K508" s="22"/>
    </row>
    <row r="509" spans="1:11" x14ac:dyDescent="0.3">
      <c r="A509" s="5">
        <v>38218</v>
      </c>
      <c r="B509" s="2">
        <v>33.159999999999997</v>
      </c>
      <c r="K509" s="22"/>
    </row>
    <row r="510" spans="1:11" x14ac:dyDescent="0.3">
      <c r="A510" s="5">
        <v>38219</v>
      </c>
      <c r="B510" s="2">
        <v>32.76</v>
      </c>
      <c r="K510" s="22"/>
    </row>
    <row r="511" spans="1:11" x14ac:dyDescent="0.3">
      <c r="A511" s="5">
        <v>38220</v>
      </c>
      <c r="B511" s="2">
        <v>32.93</v>
      </c>
      <c r="K511" s="22"/>
    </row>
    <row r="512" spans="1:11" x14ac:dyDescent="0.3">
      <c r="A512" s="5">
        <v>38221</v>
      </c>
      <c r="B512" s="2">
        <v>32.47</v>
      </c>
      <c r="K512" s="22"/>
    </row>
    <row r="513" spans="1:11" x14ac:dyDescent="0.3">
      <c r="A513" s="5">
        <v>38222</v>
      </c>
      <c r="B513" s="2">
        <v>33.880000000000003</v>
      </c>
      <c r="K513" s="22"/>
    </row>
    <row r="514" spans="1:11" x14ac:dyDescent="0.3">
      <c r="A514" s="5">
        <v>38223</v>
      </c>
      <c r="B514" s="2">
        <v>34.090000000000003</v>
      </c>
      <c r="K514" s="22"/>
    </row>
    <row r="515" spans="1:11" x14ac:dyDescent="0.3">
      <c r="A515" s="5">
        <v>38224</v>
      </c>
      <c r="B515" s="2">
        <v>34.6</v>
      </c>
      <c r="K515" s="22"/>
    </row>
    <row r="516" spans="1:11" x14ac:dyDescent="0.3">
      <c r="A516" s="5">
        <v>38225</v>
      </c>
      <c r="B516" s="2">
        <v>34.68</v>
      </c>
      <c r="K516" s="22"/>
    </row>
    <row r="517" spans="1:11" x14ac:dyDescent="0.3">
      <c r="A517" s="5">
        <v>38226</v>
      </c>
      <c r="B517" s="2">
        <v>33.770000000000003</v>
      </c>
      <c r="K517" s="22"/>
    </row>
    <row r="518" spans="1:11" x14ac:dyDescent="0.3">
      <c r="A518" s="5">
        <v>38227</v>
      </c>
      <c r="B518" s="2">
        <v>31.83</v>
      </c>
      <c r="K518" s="22"/>
    </row>
    <row r="519" spans="1:11" x14ac:dyDescent="0.3">
      <c r="A519" s="5">
        <v>38228</v>
      </c>
      <c r="B519" s="2">
        <v>32.200000000000003</v>
      </c>
      <c r="K519" s="22"/>
    </row>
    <row r="520" spans="1:11" x14ac:dyDescent="0.3">
      <c r="A520" s="5">
        <v>38229</v>
      </c>
      <c r="B520" s="2">
        <v>33.049999999999997</v>
      </c>
      <c r="K520" s="22"/>
    </row>
    <row r="521" spans="1:11" x14ac:dyDescent="0.3">
      <c r="A521" s="5">
        <v>38230</v>
      </c>
      <c r="B521" s="2">
        <v>32.99</v>
      </c>
      <c r="K521" s="22"/>
    </row>
    <row r="522" spans="1:11" x14ac:dyDescent="0.3">
      <c r="A522" s="5">
        <v>38231</v>
      </c>
      <c r="B522" s="2">
        <v>32.549999999999997</v>
      </c>
      <c r="K522" s="22"/>
    </row>
    <row r="523" spans="1:11" x14ac:dyDescent="0.3">
      <c r="A523" s="5">
        <v>38232</v>
      </c>
      <c r="B523" s="2">
        <v>32.54</v>
      </c>
      <c r="K523" s="22"/>
    </row>
    <row r="524" spans="1:11" x14ac:dyDescent="0.3">
      <c r="A524" s="5">
        <v>38233</v>
      </c>
      <c r="B524" s="2">
        <v>32.520000000000003</v>
      </c>
      <c r="K524" s="22"/>
    </row>
    <row r="525" spans="1:11" x14ac:dyDescent="0.3">
      <c r="A525" s="5">
        <v>38234</v>
      </c>
      <c r="B525" s="2">
        <v>31.54</v>
      </c>
      <c r="K525" s="22"/>
    </row>
    <row r="526" spans="1:11" x14ac:dyDescent="0.3">
      <c r="A526" s="5">
        <v>38235</v>
      </c>
      <c r="B526" s="2">
        <v>30.86</v>
      </c>
      <c r="K526" s="22"/>
    </row>
    <row r="527" spans="1:11" x14ac:dyDescent="0.3">
      <c r="A527" s="5">
        <v>38236</v>
      </c>
      <c r="B527" s="2">
        <v>32.78</v>
      </c>
      <c r="K527" s="22"/>
    </row>
    <row r="528" spans="1:11" x14ac:dyDescent="0.3">
      <c r="A528" s="5">
        <v>38237</v>
      </c>
      <c r="B528" s="2">
        <v>32.81</v>
      </c>
      <c r="K528" s="22"/>
    </row>
    <row r="529" spans="1:11" x14ac:dyDescent="0.3">
      <c r="A529" s="5">
        <v>38238</v>
      </c>
      <c r="B529" s="2">
        <v>33</v>
      </c>
      <c r="K529" s="22"/>
    </row>
    <row r="530" spans="1:11" x14ac:dyDescent="0.3">
      <c r="A530" s="5">
        <v>38239</v>
      </c>
      <c r="B530" s="2">
        <v>33</v>
      </c>
      <c r="K530" s="22"/>
    </row>
    <row r="531" spans="1:11" x14ac:dyDescent="0.3">
      <c r="A531" s="5">
        <v>38240</v>
      </c>
      <c r="B531" s="2">
        <v>32.54</v>
      </c>
      <c r="K531" s="22"/>
    </row>
    <row r="532" spans="1:11" x14ac:dyDescent="0.3">
      <c r="A532" s="5">
        <v>38241</v>
      </c>
      <c r="B532" s="2">
        <v>31.3</v>
      </c>
      <c r="K532" s="22"/>
    </row>
    <row r="533" spans="1:11" x14ac:dyDescent="0.3">
      <c r="A533" s="5">
        <v>38242</v>
      </c>
      <c r="B533" s="2">
        <v>29.95</v>
      </c>
      <c r="K533" s="22"/>
    </row>
    <row r="534" spans="1:11" x14ac:dyDescent="0.3">
      <c r="A534" s="5">
        <v>38243</v>
      </c>
      <c r="B534" s="2">
        <v>31.95</v>
      </c>
      <c r="K534" s="22"/>
    </row>
    <row r="535" spans="1:11" x14ac:dyDescent="0.3">
      <c r="A535" s="5">
        <v>38244</v>
      </c>
      <c r="B535" s="2">
        <v>31.38</v>
      </c>
      <c r="K535" s="22"/>
    </row>
    <row r="536" spans="1:11" x14ac:dyDescent="0.3">
      <c r="A536" s="5">
        <v>38245</v>
      </c>
      <c r="B536" s="2">
        <v>30.19</v>
      </c>
      <c r="K536" s="22"/>
    </row>
    <row r="537" spans="1:11" x14ac:dyDescent="0.3">
      <c r="A537" s="5">
        <v>38246</v>
      </c>
      <c r="B537" s="2">
        <v>30.75</v>
      </c>
      <c r="K537" s="22"/>
    </row>
    <row r="538" spans="1:11" x14ac:dyDescent="0.3">
      <c r="A538" s="5">
        <v>38247</v>
      </c>
      <c r="B538" s="2">
        <v>29.74</v>
      </c>
      <c r="K538" s="22"/>
    </row>
    <row r="539" spans="1:11" x14ac:dyDescent="0.3">
      <c r="A539" s="5">
        <v>38248</v>
      </c>
      <c r="B539" s="2">
        <v>26.81</v>
      </c>
      <c r="K539" s="22"/>
    </row>
    <row r="540" spans="1:11" x14ac:dyDescent="0.3">
      <c r="A540" s="5">
        <v>38249</v>
      </c>
      <c r="B540" s="2">
        <v>26.15</v>
      </c>
      <c r="K540" s="22"/>
    </row>
    <row r="541" spans="1:11" x14ac:dyDescent="0.3">
      <c r="A541" s="5">
        <v>38250</v>
      </c>
      <c r="B541" s="2">
        <v>28.33</v>
      </c>
      <c r="K541" s="22"/>
    </row>
    <row r="542" spans="1:11" x14ac:dyDescent="0.3">
      <c r="A542" s="5">
        <v>38251</v>
      </c>
      <c r="B542" s="2">
        <v>26.5</v>
      </c>
      <c r="K542" s="22"/>
    </row>
    <row r="543" spans="1:11" x14ac:dyDescent="0.3">
      <c r="A543" s="5">
        <v>38252</v>
      </c>
      <c r="B543" s="2">
        <v>26.59</v>
      </c>
      <c r="K543" s="22"/>
    </row>
    <row r="544" spans="1:11" x14ac:dyDescent="0.3">
      <c r="A544" s="5">
        <v>38253</v>
      </c>
      <c r="B544" s="2">
        <v>26.57</v>
      </c>
      <c r="K544" s="22"/>
    </row>
    <row r="545" spans="1:11" x14ac:dyDescent="0.3">
      <c r="A545" s="5">
        <v>38254</v>
      </c>
      <c r="B545" s="2">
        <v>25.25</v>
      </c>
      <c r="K545" s="22"/>
    </row>
    <row r="546" spans="1:11" x14ac:dyDescent="0.3">
      <c r="A546" s="5">
        <v>38255</v>
      </c>
      <c r="B546" s="2">
        <v>24.38</v>
      </c>
      <c r="K546" s="22"/>
    </row>
    <row r="547" spans="1:11" x14ac:dyDescent="0.3">
      <c r="A547" s="5">
        <v>38256</v>
      </c>
      <c r="B547" s="2">
        <v>19.190000000000001</v>
      </c>
      <c r="K547" s="22"/>
    </row>
    <row r="548" spans="1:11" x14ac:dyDescent="0.3">
      <c r="A548" s="5">
        <v>38257</v>
      </c>
      <c r="B548" s="2">
        <v>21.44</v>
      </c>
      <c r="K548" s="22"/>
    </row>
    <row r="549" spans="1:11" x14ac:dyDescent="0.3">
      <c r="A549" s="5">
        <v>38258</v>
      </c>
      <c r="B549" s="2">
        <v>24.48</v>
      </c>
      <c r="K549" s="22"/>
    </row>
    <row r="550" spans="1:11" x14ac:dyDescent="0.3">
      <c r="A550" s="5">
        <v>38259</v>
      </c>
      <c r="B550" s="2">
        <v>26.13</v>
      </c>
      <c r="K550" s="22"/>
    </row>
    <row r="551" spans="1:11" x14ac:dyDescent="0.3">
      <c r="A551" s="5">
        <v>38260</v>
      </c>
      <c r="B551" s="2">
        <v>27.54</v>
      </c>
      <c r="K551" s="22"/>
    </row>
    <row r="552" spans="1:11" x14ac:dyDescent="0.3">
      <c r="A552" s="5">
        <v>38261</v>
      </c>
      <c r="B552" s="2">
        <v>26.93</v>
      </c>
      <c r="K552" s="22"/>
    </row>
    <row r="553" spans="1:11" x14ac:dyDescent="0.3">
      <c r="A553" s="5">
        <v>38262</v>
      </c>
      <c r="B553" s="2">
        <v>25.2</v>
      </c>
      <c r="K553" s="22"/>
    </row>
    <row r="554" spans="1:11" x14ac:dyDescent="0.3">
      <c r="A554" s="5">
        <v>38263</v>
      </c>
      <c r="B554" s="2">
        <v>24.41</v>
      </c>
      <c r="K554" s="22"/>
    </row>
    <row r="555" spans="1:11" x14ac:dyDescent="0.3">
      <c r="A555" s="5">
        <v>38264</v>
      </c>
      <c r="B555" s="2">
        <v>25.39</v>
      </c>
      <c r="K555" s="22"/>
    </row>
    <row r="556" spans="1:11" x14ac:dyDescent="0.3">
      <c r="A556" s="5">
        <v>38265</v>
      </c>
      <c r="B556" s="2">
        <v>26.79</v>
      </c>
      <c r="K556" s="22"/>
    </row>
    <row r="557" spans="1:11" x14ac:dyDescent="0.3">
      <c r="A557" s="5">
        <v>38266</v>
      </c>
      <c r="B557" s="2">
        <v>25.7</v>
      </c>
      <c r="K557" s="22"/>
    </row>
    <row r="558" spans="1:11" x14ac:dyDescent="0.3">
      <c r="A558" s="5">
        <v>38267</v>
      </c>
      <c r="B558" s="2">
        <v>26.63</v>
      </c>
      <c r="K558" s="22"/>
    </row>
    <row r="559" spans="1:11" x14ac:dyDescent="0.3">
      <c r="A559" s="5">
        <v>38268</v>
      </c>
      <c r="B559" s="2">
        <v>27.32</v>
      </c>
      <c r="K559" s="22"/>
    </row>
    <row r="560" spans="1:11" x14ac:dyDescent="0.3">
      <c r="A560" s="5">
        <v>38269</v>
      </c>
      <c r="B560" s="2">
        <v>25.8</v>
      </c>
      <c r="K560" s="22"/>
    </row>
    <row r="561" spans="1:11" x14ac:dyDescent="0.3">
      <c r="A561" s="5">
        <v>38270</v>
      </c>
      <c r="B561" s="2">
        <v>25.17</v>
      </c>
      <c r="K561" s="22"/>
    </row>
    <row r="562" spans="1:11" x14ac:dyDescent="0.3">
      <c r="A562" s="5">
        <v>38271</v>
      </c>
      <c r="B562" s="2">
        <v>28.15</v>
      </c>
      <c r="K562" s="22"/>
    </row>
    <row r="563" spans="1:11" x14ac:dyDescent="0.3">
      <c r="A563" s="5">
        <v>38272</v>
      </c>
      <c r="B563" s="2">
        <v>27.98</v>
      </c>
      <c r="K563" s="22"/>
    </row>
    <row r="564" spans="1:11" x14ac:dyDescent="0.3">
      <c r="A564" s="5">
        <v>38273</v>
      </c>
      <c r="B564" s="2">
        <v>28.68</v>
      </c>
      <c r="K564" s="22"/>
    </row>
    <row r="565" spans="1:11" x14ac:dyDescent="0.3">
      <c r="A565" s="5">
        <v>38274</v>
      </c>
      <c r="B565" s="2">
        <v>28.6</v>
      </c>
      <c r="K565" s="22"/>
    </row>
    <row r="566" spans="1:11" x14ac:dyDescent="0.3">
      <c r="A566" s="5">
        <v>38275</v>
      </c>
      <c r="B566" s="2">
        <v>28.7</v>
      </c>
      <c r="K566" s="22"/>
    </row>
    <row r="567" spans="1:11" x14ac:dyDescent="0.3">
      <c r="A567" s="5">
        <v>38276</v>
      </c>
      <c r="B567" s="2">
        <v>28.65</v>
      </c>
      <c r="K567" s="22"/>
    </row>
    <row r="568" spans="1:11" x14ac:dyDescent="0.3">
      <c r="A568" s="5">
        <v>38277</v>
      </c>
      <c r="B568" s="2">
        <v>27.39</v>
      </c>
      <c r="K568" s="22"/>
    </row>
    <row r="569" spans="1:11" x14ac:dyDescent="0.3">
      <c r="A569" s="5">
        <v>38278</v>
      </c>
      <c r="B569" s="2">
        <v>29.39</v>
      </c>
      <c r="K569" s="22"/>
    </row>
    <row r="570" spans="1:11" x14ac:dyDescent="0.3">
      <c r="A570" s="5">
        <v>38279</v>
      </c>
      <c r="B570" s="2">
        <v>29.47</v>
      </c>
      <c r="K570" s="22"/>
    </row>
    <row r="571" spans="1:11" x14ac:dyDescent="0.3">
      <c r="A571" s="5">
        <v>38280</v>
      </c>
      <c r="B571" s="2">
        <v>29.22</v>
      </c>
      <c r="K571" s="22"/>
    </row>
    <row r="572" spans="1:11" x14ac:dyDescent="0.3">
      <c r="A572" s="5">
        <v>38281</v>
      </c>
      <c r="B572" s="2">
        <v>28</v>
      </c>
      <c r="K572" s="22"/>
    </row>
    <row r="573" spans="1:11" x14ac:dyDescent="0.3">
      <c r="A573" s="5">
        <v>38282</v>
      </c>
      <c r="B573" s="2">
        <v>28</v>
      </c>
      <c r="K573" s="22"/>
    </row>
    <row r="574" spans="1:11" x14ac:dyDescent="0.3">
      <c r="A574" s="5">
        <v>38283</v>
      </c>
      <c r="B574" s="2">
        <v>27.45</v>
      </c>
      <c r="K574" s="22"/>
    </row>
    <row r="575" spans="1:11" x14ac:dyDescent="0.3">
      <c r="A575" s="5">
        <v>38284</v>
      </c>
      <c r="B575" s="2">
        <v>27.62</v>
      </c>
      <c r="K575" s="22"/>
    </row>
    <row r="576" spans="1:11" x14ac:dyDescent="0.3">
      <c r="A576" s="5">
        <v>38285</v>
      </c>
      <c r="B576" s="2">
        <v>29.09</v>
      </c>
      <c r="K576" s="22"/>
    </row>
    <row r="577" spans="1:11" x14ac:dyDescent="0.3">
      <c r="A577" s="5">
        <v>38286</v>
      </c>
      <c r="B577" s="2">
        <v>28.89</v>
      </c>
      <c r="K577" s="22"/>
    </row>
    <row r="578" spans="1:11" x14ac:dyDescent="0.3">
      <c r="A578" s="5">
        <v>38287</v>
      </c>
      <c r="B578" s="2">
        <v>29.23</v>
      </c>
      <c r="K578" s="22"/>
    </row>
    <row r="579" spans="1:11" x14ac:dyDescent="0.3">
      <c r="A579" s="5">
        <v>38288</v>
      </c>
      <c r="B579" s="2">
        <v>29.72</v>
      </c>
      <c r="K579" s="22"/>
    </row>
    <row r="580" spans="1:11" x14ac:dyDescent="0.3">
      <c r="A580" s="5">
        <v>38289</v>
      </c>
      <c r="B580" s="2">
        <v>29.09</v>
      </c>
      <c r="K580" s="22"/>
    </row>
    <row r="581" spans="1:11" x14ac:dyDescent="0.3">
      <c r="A581" s="5">
        <v>38290</v>
      </c>
      <c r="B581" s="2">
        <v>28.95</v>
      </c>
      <c r="K581" s="22"/>
    </row>
    <row r="582" spans="1:11" x14ac:dyDescent="0.3">
      <c r="A582" s="5">
        <v>38291</v>
      </c>
      <c r="B582" s="2">
        <v>28.48</v>
      </c>
      <c r="K582" s="22"/>
    </row>
    <row r="583" spans="1:11" x14ac:dyDescent="0.3">
      <c r="A583" s="5">
        <v>38292</v>
      </c>
      <c r="B583" s="2">
        <v>29.35</v>
      </c>
      <c r="K583" s="22"/>
    </row>
    <row r="584" spans="1:11" x14ac:dyDescent="0.3">
      <c r="A584" s="5">
        <v>38293</v>
      </c>
      <c r="B584" s="2">
        <v>29.71</v>
      </c>
      <c r="K584" s="22"/>
    </row>
    <row r="585" spans="1:11" x14ac:dyDescent="0.3">
      <c r="A585" s="5">
        <v>38294</v>
      </c>
      <c r="B585" s="2">
        <v>29.48</v>
      </c>
      <c r="K585" s="22"/>
    </row>
    <row r="586" spans="1:11" x14ac:dyDescent="0.3">
      <c r="A586" s="5">
        <v>38295</v>
      </c>
      <c r="B586" s="2">
        <v>28.98</v>
      </c>
      <c r="K586" s="22"/>
    </row>
    <row r="587" spans="1:11" x14ac:dyDescent="0.3">
      <c r="A587" s="5">
        <v>38296</v>
      </c>
      <c r="B587" s="2">
        <v>29.06</v>
      </c>
      <c r="K587" s="22"/>
    </row>
    <row r="588" spans="1:11" x14ac:dyDescent="0.3">
      <c r="A588" s="5">
        <v>38297</v>
      </c>
      <c r="B588" s="2">
        <v>28.35</v>
      </c>
      <c r="K588" s="22"/>
    </row>
    <row r="589" spans="1:11" x14ac:dyDescent="0.3">
      <c r="A589" s="5">
        <v>38298</v>
      </c>
      <c r="B589" s="2">
        <v>28.42</v>
      </c>
      <c r="K589" s="22"/>
    </row>
    <row r="590" spans="1:11" x14ac:dyDescent="0.3">
      <c r="A590" s="5">
        <v>38299</v>
      </c>
      <c r="B590" s="2">
        <v>29.7</v>
      </c>
      <c r="K590" s="22"/>
    </row>
    <row r="591" spans="1:11" x14ac:dyDescent="0.3">
      <c r="A591" s="5">
        <v>38300</v>
      </c>
      <c r="B591" s="2">
        <v>29.56</v>
      </c>
      <c r="K591" s="22"/>
    </row>
    <row r="592" spans="1:11" x14ac:dyDescent="0.3">
      <c r="A592" s="5">
        <v>38301</v>
      </c>
      <c r="B592" s="2">
        <v>29.41</v>
      </c>
      <c r="K592" s="22"/>
    </row>
    <row r="593" spans="1:11" x14ac:dyDescent="0.3">
      <c r="A593" s="5">
        <v>38302</v>
      </c>
      <c r="B593" s="2">
        <v>29.02</v>
      </c>
      <c r="K593" s="22"/>
    </row>
    <row r="594" spans="1:11" x14ac:dyDescent="0.3">
      <c r="A594" s="5">
        <v>38303</v>
      </c>
      <c r="B594" s="2">
        <v>27.88</v>
      </c>
      <c r="K594" s="22"/>
    </row>
    <row r="595" spans="1:11" x14ac:dyDescent="0.3">
      <c r="A595" s="5">
        <v>38304</v>
      </c>
      <c r="B595" s="2">
        <v>28.2</v>
      </c>
      <c r="K595" s="22"/>
    </row>
    <row r="596" spans="1:11" x14ac:dyDescent="0.3">
      <c r="A596" s="5">
        <v>38305</v>
      </c>
      <c r="B596" s="2">
        <v>27.48</v>
      </c>
      <c r="K596" s="22"/>
    </row>
    <row r="597" spans="1:11" x14ac:dyDescent="0.3">
      <c r="A597" s="5">
        <v>38306</v>
      </c>
      <c r="B597" s="2">
        <v>28.51</v>
      </c>
      <c r="K597" s="22"/>
    </row>
    <row r="598" spans="1:11" x14ac:dyDescent="0.3">
      <c r="A598" s="5">
        <v>38307</v>
      </c>
      <c r="B598" s="2">
        <v>28.9</v>
      </c>
      <c r="K598" s="22"/>
    </row>
    <row r="599" spans="1:11" x14ac:dyDescent="0.3">
      <c r="A599" s="5">
        <v>38308</v>
      </c>
      <c r="B599" s="2">
        <v>29.42</v>
      </c>
      <c r="K599" s="22"/>
    </row>
    <row r="600" spans="1:11" x14ac:dyDescent="0.3">
      <c r="A600" s="5">
        <v>38309</v>
      </c>
      <c r="B600" s="2">
        <v>29.27</v>
      </c>
      <c r="K600" s="22"/>
    </row>
    <row r="601" spans="1:11" x14ac:dyDescent="0.3">
      <c r="A601" s="5">
        <v>38310</v>
      </c>
      <c r="B601" s="2">
        <v>29.89</v>
      </c>
      <c r="K601" s="22"/>
    </row>
    <row r="602" spans="1:11" x14ac:dyDescent="0.3">
      <c r="A602" s="5">
        <v>38311</v>
      </c>
      <c r="B602" s="2">
        <v>28.88</v>
      </c>
      <c r="K602" s="22"/>
    </row>
    <row r="603" spans="1:11" x14ac:dyDescent="0.3">
      <c r="A603" s="5">
        <v>38312</v>
      </c>
      <c r="B603" s="2">
        <v>29.09</v>
      </c>
      <c r="K603" s="22"/>
    </row>
    <row r="604" spans="1:11" x14ac:dyDescent="0.3">
      <c r="A604" s="5">
        <v>38313</v>
      </c>
      <c r="B604" s="2">
        <v>29.66</v>
      </c>
      <c r="K604" s="22"/>
    </row>
    <row r="605" spans="1:11" x14ac:dyDescent="0.3">
      <c r="A605" s="5">
        <v>38314</v>
      </c>
      <c r="B605" s="2">
        <v>30.03</v>
      </c>
      <c r="K605" s="22"/>
    </row>
    <row r="606" spans="1:11" x14ac:dyDescent="0.3">
      <c r="A606" s="5">
        <v>38315</v>
      </c>
      <c r="B606" s="2">
        <v>30.71</v>
      </c>
      <c r="K606" s="22"/>
    </row>
    <row r="607" spans="1:11" x14ac:dyDescent="0.3">
      <c r="A607" s="5">
        <v>38316</v>
      </c>
      <c r="B607" s="2">
        <v>29.57</v>
      </c>
      <c r="K607" s="22"/>
    </row>
    <row r="608" spans="1:11" x14ac:dyDescent="0.3">
      <c r="A608" s="5">
        <v>38317</v>
      </c>
      <c r="B608" s="2">
        <v>29.74</v>
      </c>
      <c r="K608" s="22"/>
    </row>
    <row r="609" spans="1:11" x14ac:dyDescent="0.3">
      <c r="A609" s="5">
        <v>38318</v>
      </c>
      <c r="B609" s="2">
        <v>28.57</v>
      </c>
      <c r="K609" s="22"/>
    </row>
    <row r="610" spans="1:11" x14ac:dyDescent="0.3">
      <c r="A610" s="5">
        <v>38319</v>
      </c>
      <c r="B610" s="2">
        <v>28.48</v>
      </c>
      <c r="K610" s="22"/>
    </row>
    <row r="611" spans="1:11" x14ac:dyDescent="0.3">
      <c r="A611" s="5">
        <v>38320</v>
      </c>
      <c r="B611" s="2">
        <v>30.61</v>
      </c>
      <c r="K611" s="22"/>
    </row>
    <row r="612" spans="1:11" x14ac:dyDescent="0.3">
      <c r="A612" s="5">
        <v>38321</v>
      </c>
      <c r="B612" s="2">
        <v>30.12</v>
      </c>
      <c r="K612" s="22"/>
    </row>
    <row r="613" spans="1:11" x14ac:dyDescent="0.3">
      <c r="A613" s="5">
        <v>38322</v>
      </c>
      <c r="B613" s="2">
        <v>29.74</v>
      </c>
      <c r="K613" s="22"/>
    </row>
    <row r="614" spans="1:11" x14ac:dyDescent="0.3">
      <c r="A614" s="5">
        <v>38323</v>
      </c>
      <c r="B614" s="2">
        <v>29.22</v>
      </c>
      <c r="K614" s="22"/>
    </row>
    <row r="615" spans="1:11" x14ac:dyDescent="0.3">
      <c r="A615" s="5">
        <v>38324</v>
      </c>
      <c r="B615" s="2">
        <v>29.1</v>
      </c>
      <c r="K615" s="22"/>
    </row>
    <row r="616" spans="1:11" x14ac:dyDescent="0.3">
      <c r="A616" s="5">
        <v>38325</v>
      </c>
      <c r="B616" s="2">
        <v>27.01</v>
      </c>
      <c r="K616" s="22"/>
    </row>
    <row r="617" spans="1:11" x14ac:dyDescent="0.3">
      <c r="A617" s="5">
        <v>38326</v>
      </c>
      <c r="B617" s="2">
        <v>26.29</v>
      </c>
      <c r="K617" s="22"/>
    </row>
    <row r="618" spans="1:11" x14ac:dyDescent="0.3">
      <c r="A618" s="5">
        <v>38327</v>
      </c>
      <c r="B618" s="2">
        <v>28</v>
      </c>
      <c r="K618" s="22"/>
    </row>
    <row r="619" spans="1:11" x14ac:dyDescent="0.3">
      <c r="A619" s="5">
        <v>38328</v>
      </c>
      <c r="B619" s="2">
        <v>27.51</v>
      </c>
      <c r="K619" s="22"/>
    </row>
    <row r="620" spans="1:11" x14ac:dyDescent="0.3">
      <c r="A620" s="5">
        <v>38329</v>
      </c>
      <c r="B620" s="2">
        <v>27.5</v>
      </c>
      <c r="K620" s="22"/>
    </row>
    <row r="621" spans="1:11" x14ac:dyDescent="0.3">
      <c r="A621" s="5">
        <v>38330</v>
      </c>
      <c r="B621" s="2">
        <v>27.67</v>
      </c>
      <c r="K621" s="22"/>
    </row>
    <row r="622" spans="1:11" x14ac:dyDescent="0.3">
      <c r="A622" s="5">
        <v>38331</v>
      </c>
      <c r="B622" s="2">
        <v>26.17</v>
      </c>
      <c r="K622" s="22"/>
    </row>
    <row r="623" spans="1:11" x14ac:dyDescent="0.3">
      <c r="A623" s="5">
        <v>38332</v>
      </c>
      <c r="B623" s="2">
        <v>26.03</v>
      </c>
      <c r="K623" s="22"/>
    </row>
    <row r="624" spans="1:11" x14ac:dyDescent="0.3">
      <c r="A624" s="5">
        <v>38333</v>
      </c>
      <c r="B624" s="2">
        <v>25.77</v>
      </c>
      <c r="K624" s="22"/>
    </row>
    <row r="625" spans="1:11" x14ac:dyDescent="0.3">
      <c r="A625" s="5">
        <v>38334</v>
      </c>
      <c r="B625" s="2">
        <v>27.43</v>
      </c>
      <c r="K625" s="22"/>
    </row>
    <row r="626" spans="1:11" x14ac:dyDescent="0.3">
      <c r="A626" s="5">
        <v>38335</v>
      </c>
      <c r="B626" s="2">
        <v>26.7</v>
      </c>
      <c r="K626" s="22"/>
    </row>
    <row r="627" spans="1:11" x14ac:dyDescent="0.3">
      <c r="A627" s="5">
        <v>38336</v>
      </c>
      <c r="B627" s="2">
        <v>26.03</v>
      </c>
      <c r="K627" s="22"/>
    </row>
    <row r="628" spans="1:11" x14ac:dyDescent="0.3">
      <c r="A628" s="5">
        <v>38337</v>
      </c>
      <c r="B628" s="2">
        <v>25.47</v>
      </c>
      <c r="K628" s="22"/>
    </row>
    <row r="629" spans="1:11" x14ac:dyDescent="0.3">
      <c r="A629" s="5">
        <v>38338</v>
      </c>
      <c r="B629" s="2">
        <v>24.99</v>
      </c>
      <c r="K629" s="22"/>
    </row>
    <row r="630" spans="1:11" x14ac:dyDescent="0.3">
      <c r="A630" s="5">
        <v>38339</v>
      </c>
      <c r="B630" s="2">
        <v>24.61</v>
      </c>
      <c r="K630" s="22"/>
    </row>
    <row r="631" spans="1:11" x14ac:dyDescent="0.3">
      <c r="A631" s="5">
        <v>38340</v>
      </c>
      <c r="B631" s="2">
        <v>24.2</v>
      </c>
      <c r="K631" s="22"/>
    </row>
    <row r="632" spans="1:11" x14ac:dyDescent="0.3">
      <c r="A632" s="5">
        <v>38341</v>
      </c>
      <c r="B632" s="2">
        <v>26.77</v>
      </c>
      <c r="K632" s="22"/>
    </row>
    <row r="633" spans="1:11" x14ac:dyDescent="0.3">
      <c r="A633" s="5">
        <v>38342</v>
      </c>
      <c r="B633" s="2">
        <v>26.84</v>
      </c>
      <c r="K633" s="22"/>
    </row>
    <row r="634" spans="1:11" x14ac:dyDescent="0.3">
      <c r="A634" s="5">
        <v>38343</v>
      </c>
      <c r="B634" s="2">
        <v>25.51</v>
      </c>
      <c r="K634" s="22"/>
    </row>
    <row r="635" spans="1:11" x14ac:dyDescent="0.3">
      <c r="A635" s="5">
        <v>38344</v>
      </c>
      <c r="B635" s="2">
        <v>24.11</v>
      </c>
      <c r="K635" s="22"/>
    </row>
    <row r="636" spans="1:11" x14ac:dyDescent="0.3">
      <c r="A636" s="5">
        <v>38345</v>
      </c>
      <c r="B636" s="2">
        <v>22.84</v>
      </c>
      <c r="K636" s="22"/>
    </row>
    <row r="637" spans="1:11" x14ac:dyDescent="0.3">
      <c r="A637" s="5">
        <v>38346</v>
      </c>
      <c r="B637" s="2">
        <v>22.67</v>
      </c>
      <c r="K637" s="22"/>
    </row>
    <row r="638" spans="1:11" x14ac:dyDescent="0.3">
      <c r="A638" s="5">
        <v>38347</v>
      </c>
      <c r="B638" s="2">
        <v>23.98</v>
      </c>
      <c r="K638" s="22"/>
    </row>
    <row r="639" spans="1:11" x14ac:dyDescent="0.3">
      <c r="A639" s="5">
        <v>38348</v>
      </c>
      <c r="B639" s="2">
        <v>25.94</v>
      </c>
      <c r="K639" s="22"/>
    </row>
    <row r="640" spans="1:11" x14ac:dyDescent="0.3">
      <c r="A640" s="5">
        <v>38349</v>
      </c>
      <c r="B640" s="2">
        <v>24.91</v>
      </c>
      <c r="K640" s="22"/>
    </row>
    <row r="641" spans="1:11" x14ac:dyDescent="0.3">
      <c r="A641" s="5">
        <v>38350</v>
      </c>
      <c r="B641" s="2">
        <v>25.04</v>
      </c>
      <c r="K641" s="22"/>
    </row>
    <row r="642" spans="1:11" x14ac:dyDescent="0.3">
      <c r="A642" s="5">
        <v>38351</v>
      </c>
      <c r="B642" s="2">
        <v>23.67</v>
      </c>
      <c r="K642" s="22"/>
    </row>
    <row r="643" spans="1:11" x14ac:dyDescent="0.3">
      <c r="A643" s="5">
        <v>38352</v>
      </c>
      <c r="B643" s="2">
        <v>23.01</v>
      </c>
      <c r="K643" s="22"/>
    </row>
    <row r="644" spans="1:11" x14ac:dyDescent="0.3">
      <c r="A644" s="5">
        <v>38353</v>
      </c>
      <c r="B644" s="2">
        <v>23.28</v>
      </c>
      <c r="K644" s="22"/>
    </row>
    <row r="645" spans="1:11" x14ac:dyDescent="0.3">
      <c r="A645" s="5">
        <v>38354</v>
      </c>
      <c r="B645" s="2">
        <v>22.93</v>
      </c>
      <c r="K645" s="22"/>
    </row>
    <row r="646" spans="1:11" x14ac:dyDescent="0.3">
      <c r="A646" s="5">
        <v>38355</v>
      </c>
      <c r="B646" s="2">
        <v>25.46</v>
      </c>
      <c r="K646" s="22"/>
    </row>
    <row r="647" spans="1:11" x14ac:dyDescent="0.3">
      <c r="A647" s="5">
        <v>38356</v>
      </c>
      <c r="B647" s="2">
        <v>24.74</v>
      </c>
      <c r="K647" s="22"/>
    </row>
    <row r="648" spans="1:11" x14ac:dyDescent="0.3">
      <c r="A648" s="5">
        <v>38357</v>
      </c>
      <c r="B648" s="2">
        <v>24.39</v>
      </c>
      <c r="K648" s="22"/>
    </row>
    <row r="649" spans="1:11" x14ac:dyDescent="0.3">
      <c r="A649" s="5">
        <v>38358</v>
      </c>
      <c r="B649" s="2">
        <v>23.56</v>
      </c>
      <c r="K649" s="22"/>
    </row>
    <row r="650" spans="1:11" x14ac:dyDescent="0.3">
      <c r="A650" s="5">
        <v>38359</v>
      </c>
      <c r="B650" s="2">
        <v>23.18</v>
      </c>
      <c r="K650" s="22"/>
    </row>
    <row r="651" spans="1:11" x14ac:dyDescent="0.3">
      <c r="A651" s="5">
        <v>38360</v>
      </c>
      <c r="B651" s="2">
        <v>21.06</v>
      </c>
      <c r="K651" s="22"/>
    </row>
    <row r="652" spans="1:11" x14ac:dyDescent="0.3">
      <c r="A652" s="5">
        <v>38361</v>
      </c>
      <c r="B652" s="2">
        <v>20.32</v>
      </c>
      <c r="K652" s="22"/>
    </row>
    <row r="653" spans="1:11" x14ac:dyDescent="0.3">
      <c r="A653" s="5">
        <v>38362</v>
      </c>
      <c r="B653" s="2">
        <v>23</v>
      </c>
      <c r="K653" s="22"/>
    </row>
    <row r="654" spans="1:11" x14ac:dyDescent="0.3">
      <c r="A654" s="5">
        <v>38363</v>
      </c>
      <c r="B654" s="2">
        <v>23.32</v>
      </c>
      <c r="K654" s="22"/>
    </row>
    <row r="655" spans="1:11" x14ac:dyDescent="0.3">
      <c r="A655" s="5">
        <v>38364</v>
      </c>
      <c r="B655" s="2">
        <v>21.96</v>
      </c>
      <c r="K655" s="22"/>
    </row>
    <row r="656" spans="1:11" x14ac:dyDescent="0.3">
      <c r="A656" s="5">
        <v>38365</v>
      </c>
      <c r="B656" s="2">
        <v>21.85</v>
      </c>
      <c r="K656" s="22"/>
    </row>
    <row r="657" spans="1:11" x14ac:dyDescent="0.3">
      <c r="A657" s="5">
        <v>38366</v>
      </c>
      <c r="B657" s="2">
        <v>22.21</v>
      </c>
      <c r="K657" s="22"/>
    </row>
    <row r="658" spans="1:11" x14ac:dyDescent="0.3">
      <c r="A658" s="5">
        <v>38367</v>
      </c>
      <c r="B658" s="2">
        <v>22.26</v>
      </c>
      <c r="K658" s="22"/>
    </row>
    <row r="659" spans="1:11" x14ac:dyDescent="0.3">
      <c r="A659" s="5">
        <v>38368</v>
      </c>
      <c r="B659" s="2">
        <v>21.46</v>
      </c>
      <c r="K659" s="22"/>
    </row>
    <row r="660" spans="1:11" x14ac:dyDescent="0.3">
      <c r="A660" s="5">
        <v>38369</v>
      </c>
      <c r="B660" s="2">
        <v>22.23</v>
      </c>
      <c r="K660" s="22"/>
    </row>
    <row r="661" spans="1:11" x14ac:dyDescent="0.3">
      <c r="A661" s="5">
        <v>38370</v>
      </c>
      <c r="B661" s="2">
        <v>22.45</v>
      </c>
      <c r="K661" s="22"/>
    </row>
    <row r="662" spans="1:11" x14ac:dyDescent="0.3">
      <c r="A662" s="5">
        <v>38371</v>
      </c>
      <c r="B662" s="2">
        <v>23.12</v>
      </c>
      <c r="K662" s="22"/>
    </row>
    <row r="663" spans="1:11" x14ac:dyDescent="0.3">
      <c r="A663" s="5">
        <v>38372</v>
      </c>
      <c r="B663" s="2">
        <v>22.25</v>
      </c>
      <c r="K663" s="22"/>
    </row>
    <row r="664" spans="1:11" x14ac:dyDescent="0.3">
      <c r="A664" s="5">
        <v>38373</v>
      </c>
      <c r="B664" s="2">
        <v>21.84</v>
      </c>
      <c r="K664" s="22"/>
    </row>
    <row r="665" spans="1:11" x14ac:dyDescent="0.3">
      <c r="A665" s="5">
        <v>38374</v>
      </c>
      <c r="B665" s="2">
        <v>21.24</v>
      </c>
      <c r="K665" s="22"/>
    </row>
    <row r="666" spans="1:11" x14ac:dyDescent="0.3">
      <c r="A666" s="5">
        <v>38375</v>
      </c>
      <c r="B666" s="2">
        <v>21.14</v>
      </c>
      <c r="K666" s="22"/>
    </row>
    <row r="667" spans="1:11" x14ac:dyDescent="0.3">
      <c r="A667" s="5">
        <v>38376</v>
      </c>
      <c r="B667" s="2">
        <v>23.39</v>
      </c>
      <c r="K667" s="22"/>
    </row>
    <row r="668" spans="1:11" x14ac:dyDescent="0.3">
      <c r="A668" s="5">
        <v>38377</v>
      </c>
      <c r="B668" s="2">
        <v>26.28</v>
      </c>
      <c r="K668" s="22"/>
    </row>
    <row r="669" spans="1:11" x14ac:dyDescent="0.3">
      <c r="A669" s="5">
        <v>38378</v>
      </c>
      <c r="B669" s="2">
        <v>26.22</v>
      </c>
      <c r="K669" s="22"/>
    </row>
    <row r="670" spans="1:11" x14ac:dyDescent="0.3">
      <c r="A670" s="5">
        <v>38379</v>
      </c>
      <c r="B670" s="2">
        <v>25.4</v>
      </c>
      <c r="K670" s="22"/>
    </row>
    <row r="671" spans="1:11" x14ac:dyDescent="0.3">
      <c r="A671" s="5">
        <v>38380</v>
      </c>
      <c r="B671" s="2">
        <v>24.06</v>
      </c>
      <c r="K671" s="22"/>
    </row>
    <row r="672" spans="1:11" x14ac:dyDescent="0.3">
      <c r="A672" s="5">
        <v>38381</v>
      </c>
      <c r="B672" s="2">
        <v>23.56</v>
      </c>
      <c r="K672" s="22"/>
    </row>
    <row r="673" spans="1:11" x14ac:dyDescent="0.3">
      <c r="A673" s="5">
        <v>38382</v>
      </c>
      <c r="B673" s="2">
        <v>22.1</v>
      </c>
      <c r="K673" s="22"/>
    </row>
    <row r="674" spans="1:11" x14ac:dyDescent="0.3">
      <c r="A674" s="5">
        <v>38383</v>
      </c>
      <c r="B674" s="2">
        <v>23.11</v>
      </c>
      <c r="K674" s="22"/>
    </row>
    <row r="675" spans="1:11" x14ac:dyDescent="0.3">
      <c r="A675" s="5">
        <v>38384</v>
      </c>
      <c r="B675" s="2">
        <v>23.85</v>
      </c>
      <c r="K675" s="22"/>
    </row>
    <row r="676" spans="1:11" x14ac:dyDescent="0.3">
      <c r="A676" s="5">
        <v>38385</v>
      </c>
      <c r="B676" s="2">
        <v>23.87</v>
      </c>
      <c r="K676" s="22"/>
    </row>
    <row r="677" spans="1:11" x14ac:dyDescent="0.3">
      <c r="A677" s="5">
        <v>38386</v>
      </c>
      <c r="B677" s="2">
        <v>23.91</v>
      </c>
      <c r="K677" s="22"/>
    </row>
    <row r="678" spans="1:11" x14ac:dyDescent="0.3">
      <c r="A678" s="5">
        <v>38387</v>
      </c>
      <c r="B678" s="2">
        <v>22.98</v>
      </c>
      <c r="K678" s="22"/>
    </row>
    <row r="679" spans="1:11" x14ac:dyDescent="0.3">
      <c r="A679" s="5">
        <v>38388</v>
      </c>
      <c r="B679" s="2">
        <v>21.81</v>
      </c>
      <c r="K679" s="22"/>
    </row>
    <row r="680" spans="1:11" x14ac:dyDescent="0.3">
      <c r="A680" s="5">
        <v>38389</v>
      </c>
      <c r="B680" s="2">
        <v>22.05</v>
      </c>
      <c r="K680" s="22"/>
    </row>
    <row r="681" spans="1:11" x14ac:dyDescent="0.3">
      <c r="A681" s="5">
        <v>38390</v>
      </c>
      <c r="B681" s="2">
        <v>24.08</v>
      </c>
      <c r="K681" s="22"/>
    </row>
    <row r="682" spans="1:11" x14ac:dyDescent="0.3">
      <c r="A682" s="5">
        <v>38391</v>
      </c>
      <c r="B682" s="2">
        <v>24.03</v>
      </c>
      <c r="K682" s="22"/>
    </row>
    <row r="683" spans="1:11" x14ac:dyDescent="0.3">
      <c r="A683" s="5">
        <v>38392</v>
      </c>
      <c r="B683" s="2">
        <v>23.56</v>
      </c>
      <c r="K683" s="22"/>
    </row>
    <row r="684" spans="1:11" x14ac:dyDescent="0.3">
      <c r="A684" s="5">
        <v>38393</v>
      </c>
      <c r="B684" s="2">
        <v>22.53</v>
      </c>
      <c r="K684" s="22"/>
    </row>
    <row r="685" spans="1:11" x14ac:dyDescent="0.3">
      <c r="A685" s="5">
        <v>38394</v>
      </c>
      <c r="B685" s="2">
        <v>22.42</v>
      </c>
      <c r="K685" s="22"/>
    </row>
    <row r="686" spans="1:11" x14ac:dyDescent="0.3">
      <c r="A686" s="5">
        <v>38395</v>
      </c>
      <c r="B686" s="2">
        <v>21.62</v>
      </c>
      <c r="K686" s="22"/>
    </row>
    <row r="687" spans="1:11" x14ac:dyDescent="0.3">
      <c r="A687" s="5">
        <v>38396</v>
      </c>
      <c r="B687" s="2">
        <v>20.2</v>
      </c>
      <c r="K687" s="22"/>
    </row>
    <row r="688" spans="1:11" x14ac:dyDescent="0.3">
      <c r="A688" s="5">
        <v>38397</v>
      </c>
      <c r="B688" s="2">
        <v>22.7</v>
      </c>
      <c r="K688" s="22"/>
    </row>
    <row r="689" spans="1:11" x14ac:dyDescent="0.3">
      <c r="A689" s="5">
        <v>38398</v>
      </c>
      <c r="B689" s="2">
        <v>24.11</v>
      </c>
      <c r="K689" s="22"/>
    </row>
    <row r="690" spans="1:11" x14ac:dyDescent="0.3">
      <c r="A690" s="5">
        <v>38399</v>
      </c>
      <c r="B690" s="2">
        <v>29.23</v>
      </c>
      <c r="K690" s="22"/>
    </row>
    <row r="691" spans="1:11" x14ac:dyDescent="0.3">
      <c r="A691" s="5">
        <v>38400</v>
      </c>
      <c r="B691" s="2">
        <v>31.69</v>
      </c>
      <c r="K691" s="22"/>
    </row>
    <row r="692" spans="1:11" x14ac:dyDescent="0.3">
      <c r="A692" s="5">
        <v>38401</v>
      </c>
      <c r="B692" s="2">
        <v>24.23</v>
      </c>
      <c r="K692" s="22"/>
    </row>
    <row r="693" spans="1:11" x14ac:dyDescent="0.3">
      <c r="A693" s="5">
        <v>38402</v>
      </c>
      <c r="B693" s="2">
        <v>23.8</v>
      </c>
      <c r="K693" s="22"/>
    </row>
    <row r="694" spans="1:11" x14ac:dyDescent="0.3">
      <c r="A694" s="5">
        <v>38403</v>
      </c>
      <c r="B694" s="2">
        <v>23.73</v>
      </c>
      <c r="K694" s="22"/>
    </row>
    <row r="695" spans="1:11" x14ac:dyDescent="0.3">
      <c r="A695" s="5">
        <v>38404</v>
      </c>
      <c r="B695" s="2">
        <v>25.52</v>
      </c>
      <c r="K695" s="22"/>
    </row>
    <row r="696" spans="1:11" x14ac:dyDescent="0.3">
      <c r="A696" s="5">
        <v>38405</v>
      </c>
      <c r="B696" s="2">
        <v>25.11</v>
      </c>
      <c r="K696" s="22"/>
    </row>
    <row r="697" spans="1:11" x14ac:dyDescent="0.3">
      <c r="A697" s="5">
        <v>38406</v>
      </c>
      <c r="B697" s="2">
        <v>26.5</v>
      </c>
      <c r="K697" s="22"/>
    </row>
    <row r="698" spans="1:11" x14ac:dyDescent="0.3">
      <c r="A698" s="5">
        <v>38407</v>
      </c>
      <c r="B698" s="2">
        <v>29.94</v>
      </c>
      <c r="K698" s="22"/>
    </row>
    <row r="699" spans="1:11" x14ac:dyDescent="0.3">
      <c r="A699" s="5">
        <v>38408</v>
      </c>
      <c r="B699" s="2">
        <v>32.26</v>
      </c>
      <c r="K699" s="22"/>
    </row>
    <row r="700" spans="1:11" x14ac:dyDescent="0.3">
      <c r="A700" s="5">
        <v>38409</v>
      </c>
      <c r="B700" s="2">
        <v>26.83</v>
      </c>
      <c r="K700" s="22"/>
    </row>
    <row r="701" spans="1:11" x14ac:dyDescent="0.3">
      <c r="A701" s="5">
        <v>38410</v>
      </c>
      <c r="B701" s="2">
        <v>25.46</v>
      </c>
      <c r="K701" s="22"/>
    </row>
    <row r="702" spans="1:11" x14ac:dyDescent="0.3">
      <c r="A702" s="5">
        <v>38411</v>
      </c>
      <c r="B702" s="2">
        <v>35.08</v>
      </c>
      <c r="K702" s="22"/>
    </row>
    <row r="703" spans="1:11" x14ac:dyDescent="0.3">
      <c r="A703" s="5">
        <v>38412</v>
      </c>
      <c r="B703" s="2">
        <v>29.96</v>
      </c>
      <c r="K703" s="22"/>
    </row>
    <row r="704" spans="1:11" x14ac:dyDescent="0.3">
      <c r="A704" s="5">
        <v>38413</v>
      </c>
      <c r="B704" s="2">
        <v>37.35</v>
      </c>
      <c r="K704" s="22"/>
    </row>
    <row r="705" spans="1:11" x14ac:dyDescent="0.3">
      <c r="A705" s="5">
        <v>38414</v>
      </c>
      <c r="B705" s="2">
        <v>37.07</v>
      </c>
      <c r="K705" s="22"/>
    </row>
    <row r="706" spans="1:11" x14ac:dyDescent="0.3">
      <c r="A706" s="5">
        <v>38415</v>
      </c>
      <c r="B706" s="2">
        <v>29.31</v>
      </c>
      <c r="K706" s="22"/>
    </row>
    <row r="707" spans="1:11" x14ac:dyDescent="0.3">
      <c r="A707" s="5">
        <v>38416</v>
      </c>
      <c r="B707" s="2">
        <v>28.56</v>
      </c>
      <c r="K707" s="22"/>
    </row>
    <row r="708" spans="1:11" x14ac:dyDescent="0.3">
      <c r="A708" s="5">
        <v>38417</v>
      </c>
      <c r="B708" s="2">
        <v>27.7</v>
      </c>
      <c r="K708" s="22"/>
    </row>
    <row r="709" spans="1:11" x14ac:dyDescent="0.3">
      <c r="A709" s="5">
        <v>38418</v>
      </c>
      <c r="B709" s="2">
        <v>30.49</v>
      </c>
      <c r="K709" s="22"/>
    </row>
    <row r="710" spans="1:11" x14ac:dyDescent="0.3">
      <c r="A710" s="5">
        <v>38419</v>
      </c>
      <c r="B710" s="2">
        <v>28.89</v>
      </c>
      <c r="K710" s="22"/>
    </row>
    <row r="711" spans="1:11" x14ac:dyDescent="0.3">
      <c r="A711" s="5">
        <v>38420</v>
      </c>
      <c r="B711" s="2">
        <v>28.71</v>
      </c>
      <c r="K711" s="22"/>
    </row>
    <row r="712" spans="1:11" x14ac:dyDescent="0.3">
      <c r="A712" s="5">
        <v>38421</v>
      </c>
      <c r="B712" s="2">
        <v>28</v>
      </c>
      <c r="K712" s="22"/>
    </row>
    <row r="713" spans="1:11" x14ac:dyDescent="0.3">
      <c r="A713" s="5">
        <v>38422</v>
      </c>
      <c r="B713" s="2">
        <v>27.06</v>
      </c>
      <c r="K713" s="22"/>
    </row>
    <row r="714" spans="1:11" x14ac:dyDescent="0.3">
      <c r="A714" s="5">
        <v>38423</v>
      </c>
      <c r="B714" s="2">
        <v>28.4</v>
      </c>
      <c r="K714" s="22"/>
    </row>
    <row r="715" spans="1:11" x14ac:dyDescent="0.3">
      <c r="A715" s="5">
        <v>38424</v>
      </c>
      <c r="B715" s="2">
        <v>29.48</v>
      </c>
      <c r="K715" s="22"/>
    </row>
    <row r="716" spans="1:11" x14ac:dyDescent="0.3">
      <c r="A716" s="5">
        <v>38425</v>
      </c>
      <c r="B716" s="2">
        <v>34.82</v>
      </c>
      <c r="K716" s="22"/>
    </row>
    <row r="717" spans="1:11" x14ac:dyDescent="0.3">
      <c r="A717" s="5">
        <v>38426</v>
      </c>
      <c r="B717" s="2">
        <v>34.4</v>
      </c>
      <c r="K717" s="22"/>
    </row>
    <row r="718" spans="1:11" x14ac:dyDescent="0.3">
      <c r="A718" s="5">
        <v>38427</v>
      </c>
      <c r="B718" s="2">
        <v>30.06</v>
      </c>
      <c r="K718" s="22"/>
    </row>
    <row r="719" spans="1:11" x14ac:dyDescent="0.3">
      <c r="A719" s="5">
        <v>38428</v>
      </c>
      <c r="B719" s="2">
        <v>28.71</v>
      </c>
      <c r="K719" s="22"/>
    </row>
    <row r="720" spans="1:11" x14ac:dyDescent="0.3">
      <c r="A720" s="5">
        <v>38429</v>
      </c>
      <c r="B720" s="2">
        <v>31.01</v>
      </c>
      <c r="K720" s="22"/>
    </row>
    <row r="721" spans="1:11" x14ac:dyDescent="0.3">
      <c r="A721" s="5">
        <v>38430</v>
      </c>
      <c r="B721" s="2">
        <v>28.87</v>
      </c>
      <c r="K721" s="22"/>
    </row>
    <row r="722" spans="1:11" x14ac:dyDescent="0.3">
      <c r="A722" s="5">
        <v>38431</v>
      </c>
      <c r="B722" s="2">
        <v>27.47</v>
      </c>
      <c r="K722" s="22"/>
    </row>
    <row r="723" spans="1:11" x14ac:dyDescent="0.3">
      <c r="A723" s="5">
        <v>38432</v>
      </c>
      <c r="B723" s="2">
        <v>30.88</v>
      </c>
      <c r="K723" s="22"/>
    </row>
    <row r="724" spans="1:11" x14ac:dyDescent="0.3">
      <c r="A724" s="5">
        <v>38433</v>
      </c>
      <c r="B724" s="2">
        <v>28.65</v>
      </c>
      <c r="K724" s="22"/>
    </row>
    <row r="725" spans="1:11" x14ac:dyDescent="0.3">
      <c r="A725" s="5">
        <v>38434</v>
      </c>
      <c r="B725" s="2">
        <v>28.54</v>
      </c>
      <c r="K725" s="22"/>
    </row>
    <row r="726" spans="1:11" x14ac:dyDescent="0.3">
      <c r="A726" s="5">
        <v>38435</v>
      </c>
      <c r="B726" s="2">
        <v>27.73</v>
      </c>
      <c r="K726" s="22"/>
    </row>
    <row r="727" spans="1:11" x14ac:dyDescent="0.3">
      <c r="A727" s="5">
        <v>38436</v>
      </c>
      <c r="B727" s="2">
        <v>26.97</v>
      </c>
      <c r="K727" s="22"/>
    </row>
    <row r="728" spans="1:11" x14ac:dyDescent="0.3">
      <c r="A728" s="5">
        <v>38437</v>
      </c>
      <c r="B728" s="2">
        <v>27.04</v>
      </c>
      <c r="K728" s="22"/>
    </row>
    <row r="729" spans="1:11" x14ac:dyDescent="0.3">
      <c r="A729" s="5">
        <v>38438</v>
      </c>
      <c r="B729" s="2">
        <v>24.29</v>
      </c>
      <c r="K729" s="22"/>
    </row>
    <row r="730" spans="1:11" x14ac:dyDescent="0.3">
      <c r="A730" s="5">
        <v>38439</v>
      </c>
      <c r="B730" s="2">
        <v>25.11</v>
      </c>
      <c r="K730" s="22"/>
    </row>
    <row r="731" spans="1:11" x14ac:dyDescent="0.3">
      <c r="A731" s="5">
        <v>38440</v>
      </c>
      <c r="B731" s="2">
        <v>28.75</v>
      </c>
      <c r="K731" s="22"/>
    </row>
    <row r="732" spans="1:11" x14ac:dyDescent="0.3">
      <c r="A732" s="5">
        <v>38441</v>
      </c>
      <c r="B732" s="2">
        <v>28.95</v>
      </c>
      <c r="K732" s="22"/>
    </row>
    <row r="733" spans="1:11" x14ac:dyDescent="0.3">
      <c r="A733" s="5">
        <v>38442</v>
      </c>
      <c r="B733" s="2">
        <v>29.65</v>
      </c>
      <c r="K733" s="22"/>
    </row>
    <row r="734" spans="1:11" x14ac:dyDescent="0.3">
      <c r="A734" s="5">
        <v>38443</v>
      </c>
      <c r="B734" s="2">
        <v>29.54</v>
      </c>
      <c r="K734" s="22"/>
    </row>
    <row r="735" spans="1:11" x14ac:dyDescent="0.3">
      <c r="A735" s="5">
        <v>38444</v>
      </c>
      <c r="B735" s="2">
        <v>28.53</v>
      </c>
      <c r="K735" s="22"/>
    </row>
    <row r="736" spans="1:11" x14ac:dyDescent="0.3">
      <c r="A736" s="5">
        <v>38445</v>
      </c>
      <c r="B736" s="2">
        <v>27.28</v>
      </c>
      <c r="K736" s="22"/>
    </row>
    <row r="737" spans="1:11" x14ac:dyDescent="0.3">
      <c r="A737" s="5">
        <v>38446</v>
      </c>
      <c r="B737" s="2">
        <v>29.77</v>
      </c>
      <c r="K737" s="22"/>
    </row>
    <row r="738" spans="1:11" x14ac:dyDescent="0.3">
      <c r="A738" s="5">
        <v>38447</v>
      </c>
      <c r="B738" s="2">
        <v>29.28</v>
      </c>
      <c r="K738" s="22"/>
    </row>
    <row r="739" spans="1:11" x14ac:dyDescent="0.3">
      <c r="A739" s="5">
        <v>38448</v>
      </c>
      <c r="B739" s="2">
        <v>29.85</v>
      </c>
      <c r="K739" s="22"/>
    </row>
    <row r="740" spans="1:11" x14ac:dyDescent="0.3">
      <c r="A740" s="5">
        <v>38449</v>
      </c>
      <c r="B740" s="2">
        <v>29.47</v>
      </c>
      <c r="K740" s="22"/>
    </row>
    <row r="741" spans="1:11" x14ac:dyDescent="0.3">
      <c r="A741" s="5">
        <v>38450</v>
      </c>
      <c r="B741" s="2">
        <v>30.17</v>
      </c>
      <c r="K741" s="22"/>
    </row>
    <row r="742" spans="1:11" x14ac:dyDescent="0.3">
      <c r="A742" s="5">
        <v>38451</v>
      </c>
      <c r="B742" s="2">
        <v>29.03</v>
      </c>
      <c r="K742" s="22"/>
    </row>
    <row r="743" spans="1:11" x14ac:dyDescent="0.3">
      <c r="A743" s="5">
        <v>38452</v>
      </c>
      <c r="B743" s="2">
        <v>28.29</v>
      </c>
      <c r="K743" s="22"/>
    </row>
    <row r="744" spans="1:11" x14ac:dyDescent="0.3">
      <c r="A744" s="5">
        <v>38453</v>
      </c>
      <c r="B744" s="2">
        <v>29.2</v>
      </c>
      <c r="K744" s="22"/>
    </row>
    <row r="745" spans="1:11" x14ac:dyDescent="0.3">
      <c r="A745" s="5">
        <v>38454</v>
      </c>
      <c r="B745" s="2">
        <v>29.36</v>
      </c>
      <c r="K745" s="22"/>
    </row>
    <row r="746" spans="1:11" x14ac:dyDescent="0.3">
      <c r="A746" s="5">
        <v>38455</v>
      </c>
      <c r="B746" s="2">
        <v>30.61</v>
      </c>
      <c r="K746" s="22"/>
    </row>
    <row r="747" spans="1:11" x14ac:dyDescent="0.3">
      <c r="A747" s="5">
        <v>38456</v>
      </c>
      <c r="B747" s="2">
        <v>32.08</v>
      </c>
      <c r="K747" s="22"/>
    </row>
    <row r="748" spans="1:11" x14ac:dyDescent="0.3">
      <c r="A748" s="5">
        <v>38457</v>
      </c>
      <c r="B748" s="2">
        <v>31.11</v>
      </c>
      <c r="K748" s="22"/>
    </row>
    <row r="749" spans="1:11" x14ac:dyDescent="0.3">
      <c r="A749" s="5">
        <v>38458</v>
      </c>
      <c r="B749" s="2">
        <v>30.13</v>
      </c>
      <c r="K749" s="22"/>
    </row>
    <row r="750" spans="1:11" x14ac:dyDescent="0.3">
      <c r="A750" s="5">
        <v>38459</v>
      </c>
      <c r="B750" s="2">
        <v>27.74</v>
      </c>
      <c r="K750" s="22"/>
    </row>
    <row r="751" spans="1:11" x14ac:dyDescent="0.3">
      <c r="A751" s="5">
        <v>38460</v>
      </c>
      <c r="B751" s="2">
        <v>30.6</v>
      </c>
      <c r="K751" s="22"/>
    </row>
    <row r="752" spans="1:11" x14ac:dyDescent="0.3">
      <c r="A752" s="5">
        <v>38461</v>
      </c>
      <c r="B752" s="2">
        <v>31.33</v>
      </c>
      <c r="K752" s="22"/>
    </row>
    <row r="753" spans="1:11" x14ac:dyDescent="0.3">
      <c r="A753" s="5">
        <v>38462</v>
      </c>
      <c r="B753" s="2">
        <v>32.86</v>
      </c>
      <c r="K753" s="22"/>
    </row>
    <row r="754" spans="1:11" x14ac:dyDescent="0.3">
      <c r="A754" s="5">
        <v>38463</v>
      </c>
      <c r="B754" s="2">
        <v>33.28</v>
      </c>
      <c r="K754" s="22"/>
    </row>
    <row r="755" spans="1:11" x14ac:dyDescent="0.3">
      <c r="A755" s="5">
        <v>38464</v>
      </c>
      <c r="B755" s="2">
        <v>33.340000000000003</v>
      </c>
      <c r="K755" s="22"/>
    </row>
    <row r="756" spans="1:11" x14ac:dyDescent="0.3">
      <c r="A756" s="5">
        <v>38465</v>
      </c>
      <c r="B756" s="2">
        <v>32.479999999999997</v>
      </c>
      <c r="K756" s="22"/>
    </row>
    <row r="757" spans="1:11" x14ac:dyDescent="0.3">
      <c r="A757" s="5">
        <v>38466</v>
      </c>
      <c r="B757" s="2">
        <v>31.96</v>
      </c>
      <c r="K757" s="22"/>
    </row>
    <row r="758" spans="1:11" x14ac:dyDescent="0.3">
      <c r="A758" s="5">
        <v>38467</v>
      </c>
      <c r="B758" s="2">
        <v>33.17</v>
      </c>
      <c r="K758" s="22"/>
    </row>
    <row r="759" spans="1:11" x14ac:dyDescent="0.3">
      <c r="A759" s="5">
        <v>38468</v>
      </c>
      <c r="B759" s="2">
        <v>33.01</v>
      </c>
      <c r="K759" s="22"/>
    </row>
    <row r="760" spans="1:11" x14ac:dyDescent="0.3">
      <c r="A760" s="5">
        <v>38469</v>
      </c>
      <c r="B760" s="2">
        <v>32.229999999999997</v>
      </c>
      <c r="K760" s="22"/>
    </row>
    <row r="761" spans="1:11" x14ac:dyDescent="0.3">
      <c r="A761" s="5">
        <v>38470</v>
      </c>
      <c r="B761" s="2">
        <v>32.700000000000003</v>
      </c>
      <c r="K761" s="22"/>
    </row>
    <row r="762" spans="1:11" x14ac:dyDescent="0.3">
      <c r="A762" s="5">
        <v>38471</v>
      </c>
      <c r="B762" s="2">
        <v>32.39</v>
      </c>
      <c r="K762" s="22"/>
    </row>
    <row r="763" spans="1:11" x14ac:dyDescent="0.3">
      <c r="A763" s="5">
        <v>38472</v>
      </c>
      <c r="B763" s="2">
        <v>30.93</v>
      </c>
      <c r="K763" s="22"/>
    </row>
    <row r="764" spans="1:11" x14ac:dyDescent="0.3">
      <c r="A764" s="5">
        <v>38473</v>
      </c>
      <c r="B764" s="2">
        <v>28.67</v>
      </c>
      <c r="K764" s="22"/>
    </row>
    <row r="765" spans="1:11" x14ac:dyDescent="0.3">
      <c r="A765" s="5">
        <v>38474</v>
      </c>
      <c r="B765" s="2">
        <v>32.159999999999997</v>
      </c>
      <c r="K765" s="22"/>
    </row>
    <row r="766" spans="1:11" x14ac:dyDescent="0.3">
      <c r="A766" s="5">
        <v>38475</v>
      </c>
      <c r="B766" s="2">
        <v>32.51</v>
      </c>
      <c r="K766" s="22"/>
    </row>
    <row r="767" spans="1:11" x14ac:dyDescent="0.3">
      <c r="A767" s="5">
        <v>38476</v>
      </c>
      <c r="B767" s="2">
        <v>31.98</v>
      </c>
      <c r="K767" s="22"/>
    </row>
    <row r="768" spans="1:11" x14ac:dyDescent="0.3">
      <c r="A768" s="5">
        <v>38477</v>
      </c>
      <c r="B768" s="2">
        <v>28.95</v>
      </c>
      <c r="K768" s="22"/>
    </row>
    <row r="769" spans="1:11" x14ac:dyDescent="0.3">
      <c r="A769" s="5">
        <v>38478</v>
      </c>
      <c r="B769" s="2">
        <v>30.29</v>
      </c>
      <c r="K769" s="22"/>
    </row>
    <row r="770" spans="1:11" x14ac:dyDescent="0.3">
      <c r="A770" s="5">
        <v>38479</v>
      </c>
      <c r="B770" s="2">
        <v>29.84</v>
      </c>
      <c r="K770" s="22"/>
    </row>
    <row r="771" spans="1:11" x14ac:dyDescent="0.3">
      <c r="A771" s="5">
        <v>38480</v>
      </c>
      <c r="B771" s="2">
        <v>27.91</v>
      </c>
      <c r="K771" s="22"/>
    </row>
    <row r="772" spans="1:11" x14ac:dyDescent="0.3">
      <c r="A772" s="5">
        <v>38481</v>
      </c>
      <c r="B772" s="2">
        <v>35.96</v>
      </c>
      <c r="K772" s="22"/>
    </row>
    <row r="773" spans="1:11" x14ac:dyDescent="0.3">
      <c r="A773" s="5">
        <v>38482</v>
      </c>
      <c r="B773" s="2">
        <v>34.64</v>
      </c>
      <c r="K773" s="22"/>
    </row>
    <row r="774" spans="1:11" x14ac:dyDescent="0.3">
      <c r="A774" s="5">
        <v>38483</v>
      </c>
      <c r="B774" s="2">
        <v>34.65</v>
      </c>
      <c r="K774" s="22"/>
    </row>
    <row r="775" spans="1:11" x14ac:dyDescent="0.3">
      <c r="A775" s="5">
        <v>38484</v>
      </c>
      <c r="B775" s="2">
        <v>33.68</v>
      </c>
      <c r="K775" s="22"/>
    </row>
    <row r="776" spans="1:11" x14ac:dyDescent="0.3">
      <c r="A776" s="5">
        <v>38485</v>
      </c>
      <c r="B776" s="2">
        <v>32.450000000000003</v>
      </c>
      <c r="K776" s="22"/>
    </row>
    <row r="777" spans="1:11" x14ac:dyDescent="0.3">
      <c r="A777" s="5">
        <v>38486</v>
      </c>
      <c r="B777" s="2">
        <v>31.64</v>
      </c>
      <c r="K777" s="22"/>
    </row>
    <row r="778" spans="1:11" x14ac:dyDescent="0.3">
      <c r="A778" s="5">
        <v>38487</v>
      </c>
      <c r="B778" s="2">
        <v>28.07</v>
      </c>
      <c r="K778" s="22"/>
    </row>
    <row r="779" spans="1:11" x14ac:dyDescent="0.3">
      <c r="A779" s="5">
        <v>38488</v>
      </c>
      <c r="B779" s="2">
        <v>30.16</v>
      </c>
      <c r="K779" s="22"/>
    </row>
    <row r="780" spans="1:11" x14ac:dyDescent="0.3">
      <c r="A780" s="5">
        <v>38489</v>
      </c>
      <c r="B780" s="2">
        <v>31.73</v>
      </c>
      <c r="K780" s="22"/>
    </row>
    <row r="781" spans="1:11" x14ac:dyDescent="0.3">
      <c r="A781" s="5">
        <v>38490</v>
      </c>
      <c r="B781" s="2">
        <v>33.79</v>
      </c>
      <c r="K781" s="22"/>
    </row>
    <row r="782" spans="1:11" x14ac:dyDescent="0.3">
      <c r="A782" s="5">
        <v>38491</v>
      </c>
      <c r="B782" s="2">
        <v>32.880000000000003</v>
      </c>
      <c r="K782" s="22"/>
    </row>
    <row r="783" spans="1:11" x14ac:dyDescent="0.3">
      <c r="A783" s="5">
        <v>38492</v>
      </c>
      <c r="B783" s="2">
        <v>31.04</v>
      </c>
      <c r="K783" s="22"/>
    </row>
    <row r="784" spans="1:11" x14ac:dyDescent="0.3">
      <c r="A784" s="5">
        <v>38493</v>
      </c>
      <c r="B784" s="2">
        <v>30.83</v>
      </c>
      <c r="K784" s="22"/>
    </row>
    <row r="785" spans="1:11" x14ac:dyDescent="0.3">
      <c r="A785" s="5">
        <v>38494</v>
      </c>
      <c r="B785" s="2">
        <v>28.17</v>
      </c>
      <c r="K785" s="22"/>
    </row>
    <row r="786" spans="1:11" x14ac:dyDescent="0.3">
      <c r="A786" s="5">
        <v>38495</v>
      </c>
      <c r="B786" s="2">
        <v>30.96</v>
      </c>
      <c r="K786" s="22"/>
    </row>
    <row r="787" spans="1:11" x14ac:dyDescent="0.3">
      <c r="A787" s="5">
        <v>38496</v>
      </c>
      <c r="B787" s="2">
        <v>30.99</v>
      </c>
      <c r="K787" s="22"/>
    </row>
    <row r="788" spans="1:11" x14ac:dyDescent="0.3">
      <c r="A788" s="5">
        <v>38497</v>
      </c>
      <c r="B788" s="2">
        <v>30.03</v>
      </c>
      <c r="K788" s="22"/>
    </row>
    <row r="789" spans="1:11" x14ac:dyDescent="0.3">
      <c r="A789" s="5">
        <v>38498</v>
      </c>
      <c r="B789" s="2">
        <v>30.49</v>
      </c>
      <c r="K789" s="22"/>
    </row>
    <row r="790" spans="1:11" x14ac:dyDescent="0.3">
      <c r="A790" s="5">
        <v>38499</v>
      </c>
      <c r="B790" s="2">
        <v>29.12</v>
      </c>
      <c r="K790" s="22"/>
    </row>
    <row r="791" spans="1:11" x14ac:dyDescent="0.3">
      <c r="A791" s="5">
        <v>38500</v>
      </c>
      <c r="B791" s="2">
        <v>27.52</v>
      </c>
      <c r="K791" s="22"/>
    </row>
    <row r="792" spans="1:11" x14ac:dyDescent="0.3">
      <c r="A792" s="5">
        <v>38501</v>
      </c>
      <c r="B792" s="2">
        <v>24.27</v>
      </c>
      <c r="K792" s="22"/>
    </row>
    <row r="793" spans="1:11" x14ac:dyDescent="0.3">
      <c r="A793" s="5">
        <v>38502</v>
      </c>
      <c r="B793" s="2">
        <v>31.07</v>
      </c>
      <c r="K793" s="22"/>
    </row>
    <row r="794" spans="1:11" x14ac:dyDescent="0.3">
      <c r="A794" s="5">
        <v>38503</v>
      </c>
      <c r="B794" s="2">
        <v>31.36</v>
      </c>
      <c r="K794" s="22"/>
    </row>
    <row r="795" spans="1:11" x14ac:dyDescent="0.3">
      <c r="A795" s="5">
        <v>38504</v>
      </c>
      <c r="B795" s="2">
        <v>31.05</v>
      </c>
      <c r="K795" s="22"/>
    </row>
    <row r="796" spans="1:11" x14ac:dyDescent="0.3">
      <c r="A796" s="5">
        <v>38505</v>
      </c>
      <c r="B796" s="2">
        <v>30.02</v>
      </c>
      <c r="K796" s="22"/>
    </row>
    <row r="797" spans="1:11" x14ac:dyDescent="0.3">
      <c r="A797" s="5">
        <v>38506</v>
      </c>
      <c r="B797" s="2">
        <v>29.8</v>
      </c>
      <c r="K797" s="22"/>
    </row>
    <row r="798" spans="1:11" x14ac:dyDescent="0.3">
      <c r="A798" s="5">
        <v>38507</v>
      </c>
      <c r="B798" s="2">
        <v>27.78</v>
      </c>
      <c r="K798" s="22"/>
    </row>
    <row r="799" spans="1:11" x14ac:dyDescent="0.3">
      <c r="A799" s="5">
        <v>38508</v>
      </c>
      <c r="B799" s="2">
        <v>24.43</v>
      </c>
      <c r="K799" s="22"/>
    </row>
    <row r="800" spans="1:11" x14ac:dyDescent="0.3">
      <c r="A800" s="5">
        <v>38509</v>
      </c>
      <c r="B800" s="2">
        <v>27.44</v>
      </c>
      <c r="K800" s="22"/>
    </row>
    <row r="801" spans="1:11" x14ac:dyDescent="0.3">
      <c r="A801" s="5">
        <v>38510</v>
      </c>
      <c r="B801" s="2">
        <v>29.29</v>
      </c>
      <c r="K801" s="22"/>
    </row>
    <row r="802" spans="1:11" x14ac:dyDescent="0.3">
      <c r="A802" s="5">
        <v>38511</v>
      </c>
      <c r="B802" s="2">
        <v>29.34</v>
      </c>
      <c r="K802" s="22"/>
    </row>
    <row r="803" spans="1:11" x14ac:dyDescent="0.3">
      <c r="A803" s="5">
        <v>38512</v>
      </c>
      <c r="B803" s="2">
        <v>28.71</v>
      </c>
      <c r="K803" s="22"/>
    </row>
    <row r="804" spans="1:11" x14ac:dyDescent="0.3">
      <c r="A804" s="5">
        <v>38513</v>
      </c>
      <c r="B804" s="2">
        <v>27.49</v>
      </c>
      <c r="K804" s="22"/>
    </row>
    <row r="805" spans="1:11" x14ac:dyDescent="0.3">
      <c r="A805" s="5">
        <v>38514</v>
      </c>
      <c r="B805" s="2">
        <v>26.38</v>
      </c>
      <c r="K805" s="22"/>
    </row>
    <row r="806" spans="1:11" x14ac:dyDescent="0.3">
      <c r="A806" s="5">
        <v>38515</v>
      </c>
      <c r="B806" s="2">
        <v>26.6</v>
      </c>
      <c r="K806" s="22"/>
    </row>
    <row r="807" spans="1:11" x14ac:dyDescent="0.3">
      <c r="A807" s="5">
        <v>38516</v>
      </c>
      <c r="B807" s="2">
        <v>29.43</v>
      </c>
      <c r="K807" s="22"/>
    </row>
    <row r="808" spans="1:11" x14ac:dyDescent="0.3">
      <c r="A808" s="5">
        <v>38517</v>
      </c>
      <c r="B808" s="2">
        <v>28.55</v>
      </c>
      <c r="K808" s="22"/>
    </row>
    <row r="809" spans="1:11" x14ac:dyDescent="0.3">
      <c r="A809" s="5">
        <v>38518</v>
      </c>
      <c r="B809" s="2">
        <v>27.9</v>
      </c>
      <c r="K809" s="22"/>
    </row>
    <row r="810" spans="1:11" x14ac:dyDescent="0.3">
      <c r="A810" s="5">
        <v>38519</v>
      </c>
      <c r="B810" s="2">
        <v>26.37</v>
      </c>
      <c r="K810" s="22"/>
    </row>
    <row r="811" spans="1:11" x14ac:dyDescent="0.3">
      <c r="A811" s="5">
        <v>38520</v>
      </c>
      <c r="B811" s="2">
        <v>24.07</v>
      </c>
      <c r="K811" s="22"/>
    </row>
    <row r="812" spans="1:11" x14ac:dyDescent="0.3">
      <c r="A812" s="5">
        <v>38521</v>
      </c>
      <c r="B812" s="2">
        <v>22.29</v>
      </c>
      <c r="K812" s="22"/>
    </row>
    <row r="813" spans="1:11" x14ac:dyDescent="0.3">
      <c r="A813" s="5">
        <v>38522</v>
      </c>
      <c r="B813" s="2">
        <v>21.49</v>
      </c>
      <c r="K813" s="22"/>
    </row>
    <row r="814" spans="1:11" x14ac:dyDescent="0.3">
      <c r="A814" s="5">
        <v>38523</v>
      </c>
      <c r="B814" s="2">
        <v>27.44</v>
      </c>
      <c r="K814" s="22"/>
    </row>
    <row r="815" spans="1:11" x14ac:dyDescent="0.3">
      <c r="A815" s="5">
        <v>38524</v>
      </c>
      <c r="B815" s="2">
        <v>27.08</v>
      </c>
      <c r="K815" s="22"/>
    </row>
    <row r="816" spans="1:11" x14ac:dyDescent="0.3">
      <c r="A816" s="5">
        <v>38525</v>
      </c>
      <c r="B816" s="2">
        <v>26.94</v>
      </c>
      <c r="K816" s="22"/>
    </row>
    <row r="817" spans="1:11" x14ac:dyDescent="0.3">
      <c r="A817" s="5">
        <v>38526</v>
      </c>
      <c r="B817" s="2">
        <v>26.04</v>
      </c>
      <c r="K817" s="22"/>
    </row>
    <row r="818" spans="1:11" x14ac:dyDescent="0.3">
      <c r="A818" s="5">
        <v>38527</v>
      </c>
      <c r="B818" s="2">
        <v>20.54</v>
      </c>
      <c r="K818" s="22"/>
    </row>
    <row r="819" spans="1:11" x14ac:dyDescent="0.3">
      <c r="A819" s="5">
        <v>38528</v>
      </c>
      <c r="B819" s="2">
        <v>17.440000000000001</v>
      </c>
      <c r="K819" s="22"/>
    </row>
    <row r="820" spans="1:11" x14ac:dyDescent="0.3">
      <c r="A820" s="5">
        <v>38529</v>
      </c>
      <c r="B820" s="2">
        <v>18.84</v>
      </c>
      <c r="K820" s="22"/>
    </row>
    <row r="821" spans="1:11" x14ac:dyDescent="0.3">
      <c r="A821" s="5">
        <v>38530</v>
      </c>
      <c r="B821" s="2">
        <v>24.97</v>
      </c>
      <c r="K821" s="22"/>
    </row>
    <row r="822" spans="1:11" x14ac:dyDescent="0.3">
      <c r="A822" s="5">
        <v>38531</v>
      </c>
      <c r="B822" s="2">
        <v>26.76</v>
      </c>
      <c r="K822" s="22"/>
    </row>
    <row r="823" spans="1:11" x14ac:dyDescent="0.3">
      <c r="A823" s="5">
        <v>38532</v>
      </c>
      <c r="B823" s="2">
        <v>26.46</v>
      </c>
      <c r="K823" s="22"/>
    </row>
    <row r="824" spans="1:11" x14ac:dyDescent="0.3">
      <c r="A824" s="5">
        <v>38533</v>
      </c>
      <c r="B824" s="2">
        <v>26.99</v>
      </c>
      <c r="K824" s="22"/>
    </row>
    <row r="825" spans="1:11" x14ac:dyDescent="0.3">
      <c r="A825" s="5">
        <v>38534</v>
      </c>
      <c r="B825" s="2">
        <v>25.85</v>
      </c>
      <c r="K825" s="22"/>
    </row>
    <row r="826" spans="1:11" x14ac:dyDescent="0.3">
      <c r="A826" s="5">
        <v>38535</v>
      </c>
      <c r="B826" s="2">
        <v>25.1</v>
      </c>
      <c r="K826" s="22"/>
    </row>
    <row r="827" spans="1:11" x14ac:dyDescent="0.3">
      <c r="A827" s="5">
        <v>38536</v>
      </c>
      <c r="B827" s="2">
        <v>25.52</v>
      </c>
      <c r="K827" s="22"/>
    </row>
    <row r="828" spans="1:11" x14ac:dyDescent="0.3">
      <c r="A828" s="5">
        <v>38537</v>
      </c>
      <c r="B828" s="2">
        <v>28.53</v>
      </c>
      <c r="K828" s="22"/>
    </row>
    <row r="829" spans="1:11" x14ac:dyDescent="0.3">
      <c r="A829" s="5">
        <v>38538</v>
      </c>
      <c r="B829" s="2">
        <v>30.46</v>
      </c>
      <c r="K829" s="22"/>
    </row>
    <row r="830" spans="1:11" x14ac:dyDescent="0.3">
      <c r="A830" s="5">
        <v>38539</v>
      </c>
      <c r="B830" s="2">
        <v>30.79</v>
      </c>
      <c r="K830" s="22"/>
    </row>
    <row r="831" spans="1:11" x14ac:dyDescent="0.3">
      <c r="A831" s="5">
        <v>38540</v>
      </c>
      <c r="B831" s="2">
        <v>29.45</v>
      </c>
      <c r="K831" s="22"/>
    </row>
    <row r="832" spans="1:11" x14ac:dyDescent="0.3">
      <c r="A832" s="5">
        <v>38541</v>
      </c>
      <c r="B832" s="2">
        <v>28.86</v>
      </c>
      <c r="K832" s="22"/>
    </row>
    <row r="833" spans="1:11" x14ac:dyDescent="0.3">
      <c r="A833" s="5">
        <v>38542</v>
      </c>
      <c r="B833" s="2">
        <v>29.17</v>
      </c>
      <c r="K833" s="22"/>
    </row>
    <row r="834" spans="1:11" x14ac:dyDescent="0.3">
      <c r="A834" s="5">
        <v>38543</v>
      </c>
      <c r="B834" s="2">
        <v>27.41</v>
      </c>
      <c r="K834" s="22"/>
    </row>
    <row r="835" spans="1:11" x14ac:dyDescent="0.3">
      <c r="A835" s="5">
        <v>38544</v>
      </c>
      <c r="B835" s="2">
        <v>29.83</v>
      </c>
      <c r="K835" s="22"/>
    </row>
    <row r="836" spans="1:11" x14ac:dyDescent="0.3">
      <c r="A836" s="5">
        <v>38545</v>
      </c>
      <c r="B836" s="2">
        <v>30.01</v>
      </c>
      <c r="K836" s="22"/>
    </row>
    <row r="837" spans="1:11" x14ac:dyDescent="0.3">
      <c r="A837" s="5">
        <v>38546</v>
      </c>
      <c r="B837" s="2">
        <v>30.44</v>
      </c>
      <c r="K837" s="22"/>
    </row>
    <row r="838" spans="1:11" x14ac:dyDescent="0.3">
      <c r="A838" s="5">
        <v>38547</v>
      </c>
      <c r="B838" s="2">
        <v>31.37</v>
      </c>
      <c r="K838" s="22"/>
    </row>
    <row r="839" spans="1:11" x14ac:dyDescent="0.3">
      <c r="A839" s="5">
        <v>38548</v>
      </c>
      <c r="B839" s="2">
        <v>31.94</v>
      </c>
      <c r="K839" s="22"/>
    </row>
    <row r="840" spans="1:11" x14ac:dyDescent="0.3">
      <c r="A840" s="5">
        <v>38549</v>
      </c>
      <c r="B840" s="2">
        <v>30.07</v>
      </c>
      <c r="K840" s="22"/>
    </row>
    <row r="841" spans="1:11" x14ac:dyDescent="0.3">
      <c r="A841" s="5">
        <v>38550</v>
      </c>
      <c r="B841" s="2">
        <v>29.55</v>
      </c>
      <c r="K841" s="22"/>
    </row>
    <row r="842" spans="1:11" x14ac:dyDescent="0.3">
      <c r="A842" s="5">
        <v>38551</v>
      </c>
      <c r="B842" s="2">
        <v>31.74</v>
      </c>
      <c r="K842" s="22"/>
    </row>
    <row r="843" spans="1:11" x14ac:dyDescent="0.3">
      <c r="A843" s="5">
        <v>38552</v>
      </c>
      <c r="B843" s="2">
        <v>31.4</v>
      </c>
      <c r="K843" s="22"/>
    </row>
    <row r="844" spans="1:11" x14ac:dyDescent="0.3">
      <c r="A844" s="5">
        <v>38553</v>
      </c>
      <c r="B844" s="2">
        <v>29.42</v>
      </c>
      <c r="K844" s="22"/>
    </row>
    <row r="845" spans="1:11" x14ac:dyDescent="0.3">
      <c r="A845" s="5">
        <v>38554</v>
      </c>
      <c r="B845" s="2">
        <v>28.85</v>
      </c>
      <c r="K845" s="22"/>
    </row>
    <row r="846" spans="1:11" x14ac:dyDescent="0.3">
      <c r="A846" s="5">
        <v>38555</v>
      </c>
      <c r="B846" s="2">
        <v>29.74</v>
      </c>
      <c r="K846" s="22"/>
    </row>
    <row r="847" spans="1:11" x14ac:dyDescent="0.3">
      <c r="A847" s="5">
        <v>38556</v>
      </c>
      <c r="B847" s="2">
        <v>28.04</v>
      </c>
      <c r="K847" s="22"/>
    </row>
    <row r="848" spans="1:11" x14ac:dyDescent="0.3">
      <c r="A848" s="5">
        <v>38557</v>
      </c>
      <c r="B848" s="2">
        <v>25.95</v>
      </c>
      <c r="K848" s="22"/>
    </row>
    <row r="849" spans="1:11" x14ac:dyDescent="0.3">
      <c r="A849" s="5">
        <v>38558</v>
      </c>
      <c r="B849" s="2">
        <v>28.12</v>
      </c>
      <c r="K849" s="22"/>
    </row>
    <row r="850" spans="1:11" x14ac:dyDescent="0.3">
      <c r="A850" s="5">
        <v>38559</v>
      </c>
      <c r="B850" s="2">
        <v>27.81</v>
      </c>
      <c r="K850" s="22"/>
    </row>
    <row r="851" spans="1:11" x14ac:dyDescent="0.3">
      <c r="A851" s="5">
        <v>38560</v>
      </c>
      <c r="B851" s="2">
        <v>27.55</v>
      </c>
      <c r="K851" s="22"/>
    </row>
    <row r="852" spans="1:11" x14ac:dyDescent="0.3">
      <c r="A852" s="5">
        <v>38561</v>
      </c>
      <c r="B852" s="2">
        <v>27.95</v>
      </c>
      <c r="K852" s="22"/>
    </row>
    <row r="853" spans="1:11" x14ac:dyDescent="0.3">
      <c r="A853" s="5">
        <v>38562</v>
      </c>
      <c r="B853" s="2">
        <v>27.95</v>
      </c>
      <c r="K853" s="22"/>
    </row>
    <row r="854" spans="1:11" x14ac:dyDescent="0.3">
      <c r="A854" s="5">
        <v>38563</v>
      </c>
      <c r="B854" s="2">
        <v>28.15</v>
      </c>
      <c r="K854" s="22"/>
    </row>
    <row r="855" spans="1:11" x14ac:dyDescent="0.3">
      <c r="A855" s="5">
        <v>38564</v>
      </c>
      <c r="B855" s="2">
        <v>26.89</v>
      </c>
      <c r="K855" s="22"/>
    </row>
    <row r="856" spans="1:11" x14ac:dyDescent="0.3">
      <c r="A856" s="5">
        <v>38565</v>
      </c>
      <c r="B856" s="2">
        <v>29.5</v>
      </c>
      <c r="K856" s="22"/>
    </row>
    <row r="857" spans="1:11" x14ac:dyDescent="0.3">
      <c r="A857" s="5">
        <v>38566</v>
      </c>
      <c r="B857" s="2">
        <v>30.9</v>
      </c>
      <c r="K857" s="22"/>
    </row>
    <row r="858" spans="1:11" x14ac:dyDescent="0.3">
      <c r="A858" s="5">
        <v>38567</v>
      </c>
      <c r="B858" s="2">
        <v>30.8</v>
      </c>
      <c r="K858" s="22"/>
    </row>
    <row r="859" spans="1:11" x14ac:dyDescent="0.3">
      <c r="A859" s="5">
        <v>38568</v>
      </c>
      <c r="B859" s="2">
        <v>31.61</v>
      </c>
      <c r="K859" s="22"/>
    </row>
    <row r="860" spans="1:11" x14ac:dyDescent="0.3">
      <c r="A860" s="5">
        <v>38569</v>
      </c>
      <c r="B860" s="2">
        <v>30.92</v>
      </c>
      <c r="K860" s="22"/>
    </row>
    <row r="861" spans="1:11" x14ac:dyDescent="0.3">
      <c r="A861" s="5">
        <v>38570</v>
      </c>
      <c r="B861" s="2">
        <v>29.66</v>
      </c>
      <c r="K861" s="22"/>
    </row>
    <row r="862" spans="1:11" x14ac:dyDescent="0.3">
      <c r="A862" s="5">
        <v>38571</v>
      </c>
      <c r="B862" s="2">
        <v>29.55</v>
      </c>
      <c r="K862" s="22"/>
    </row>
    <row r="863" spans="1:11" x14ac:dyDescent="0.3">
      <c r="A863" s="5">
        <v>38572</v>
      </c>
      <c r="B863" s="2">
        <v>31.1</v>
      </c>
      <c r="K863" s="22"/>
    </row>
    <row r="864" spans="1:11" x14ac:dyDescent="0.3">
      <c r="A864" s="5">
        <v>38573</v>
      </c>
      <c r="B864" s="2">
        <v>30.71</v>
      </c>
      <c r="K864" s="22"/>
    </row>
    <row r="865" spans="1:11" x14ac:dyDescent="0.3">
      <c r="A865" s="5">
        <v>38574</v>
      </c>
      <c r="B865" s="2">
        <v>30.48</v>
      </c>
      <c r="K865" s="22"/>
    </row>
    <row r="866" spans="1:11" x14ac:dyDescent="0.3">
      <c r="A866" s="5">
        <v>38575</v>
      </c>
      <c r="B866" s="2">
        <v>30.04</v>
      </c>
      <c r="K866" s="22"/>
    </row>
    <row r="867" spans="1:11" x14ac:dyDescent="0.3">
      <c r="A867" s="5">
        <v>38576</v>
      </c>
      <c r="B867" s="2">
        <v>30</v>
      </c>
      <c r="K867" s="22"/>
    </row>
    <row r="868" spans="1:11" x14ac:dyDescent="0.3">
      <c r="A868" s="5">
        <v>38577</v>
      </c>
      <c r="B868" s="2">
        <v>29.95</v>
      </c>
      <c r="K868" s="22"/>
    </row>
    <row r="869" spans="1:11" x14ac:dyDescent="0.3">
      <c r="A869" s="5">
        <v>38578</v>
      </c>
      <c r="B869" s="2">
        <v>28.67</v>
      </c>
      <c r="K869" s="22"/>
    </row>
    <row r="870" spans="1:11" x14ac:dyDescent="0.3">
      <c r="A870" s="5">
        <v>38579</v>
      </c>
      <c r="B870" s="2">
        <v>32.21</v>
      </c>
      <c r="K870" s="22"/>
    </row>
    <row r="871" spans="1:11" x14ac:dyDescent="0.3">
      <c r="A871" s="5">
        <v>38580</v>
      </c>
      <c r="B871" s="2">
        <v>31.92</v>
      </c>
      <c r="K871" s="22"/>
    </row>
    <row r="872" spans="1:11" x14ac:dyDescent="0.3">
      <c r="A872" s="5">
        <v>38581</v>
      </c>
      <c r="B872" s="2">
        <v>31.65</v>
      </c>
      <c r="K872" s="22"/>
    </row>
    <row r="873" spans="1:11" x14ac:dyDescent="0.3">
      <c r="A873" s="5">
        <v>38582</v>
      </c>
      <c r="B873" s="2">
        <v>31.99</v>
      </c>
      <c r="K873" s="22"/>
    </row>
    <row r="874" spans="1:11" x14ac:dyDescent="0.3">
      <c r="A874" s="5">
        <v>38583</v>
      </c>
      <c r="B874" s="2">
        <v>31.46</v>
      </c>
      <c r="K874" s="22"/>
    </row>
    <row r="875" spans="1:11" x14ac:dyDescent="0.3">
      <c r="A875" s="5">
        <v>38584</v>
      </c>
      <c r="B875" s="2">
        <v>31.02</v>
      </c>
      <c r="K875" s="22"/>
    </row>
    <row r="876" spans="1:11" x14ac:dyDescent="0.3">
      <c r="A876" s="5">
        <v>38585</v>
      </c>
      <c r="B876" s="2">
        <v>29.93</v>
      </c>
      <c r="K876" s="22"/>
    </row>
    <row r="877" spans="1:11" x14ac:dyDescent="0.3">
      <c r="A877" s="5">
        <v>38586</v>
      </c>
      <c r="B877" s="2">
        <v>32.68</v>
      </c>
      <c r="K877" s="22"/>
    </row>
    <row r="878" spans="1:11" x14ac:dyDescent="0.3">
      <c r="A878" s="5">
        <v>38587</v>
      </c>
      <c r="B878" s="2">
        <v>32.549999999999997</v>
      </c>
      <c r="K878" s="22"/>
    </row>
    <row r="879" spans="1:11" x14ac:dyDescent="0.3">
      <c r="A879" s="5">
        <v>38588</v>
      </c>
      <c r="B879" s="2">
        <v>32.79</v>
      </c>
      <c r="K879" s="22"/>
    </row>
    <row r="880" spans="1:11" x14ac:dyDescent="0.3">
      <c r="A880" s="5">
        <v>38589</v>
      </c>
      <c r="B880" s="2">
        <v>32.14</v>
      </c>
      <c r="K880" s="22"/>
    </row>
    <row r="881" spans="1:11" x14ac:dyDescent="0.3">
      <c r="A881" s="5">
        <v>38590</v>
      </c>
      <c r="B881" s="2">
        <v>33.19</v>
      </c>
      <c r="K881" s="22"/>
    </row>
    <row r="882" spans="1:11" x14ac:dyDescent="0.3">
      <c r="A882" s="5">
        <v>38591</v>
      </c>
      <c r="B882" s="2">
        <v>31.01</v>
      </c>
      <c r="K882" s="22"/>
    </row>
    <row r="883" spans="1:11" x14ac:dyDescent="0.3">
      <c r="A883" s="5">
        <v>38592</v>
      </c>
      <c r="B883" s="2">
        <v>27.27</v>
      </c>
      <c r="K883" s="22"/>
    </row>
    <row r="884" spans="1:11" x14ac:dyDescent="0.3">
      <c r="A884" s="5">
        <v>38593</v>
      </c>
      <c r="B884" s="2">
        <v>32.409999999999997</v>
      </c>
      <c r="K884" s="22"/>
    </row>
    <row r="885" spans="1:11" x14ac:dyDescent="0.3">
      <c r="A885" s="5">
        <v>38594</v>
      </c>
      <c r="B885" s="2">
        <v>31.63</v>
      </c>
      <c r="K885" s="22"/>
    </row>
    <row r="886" spans="1:11" x14ac:dyDescent="0.3">
      <c r="A886" s="5">
        <v>38595</v>
      </c>
      <c r="B886" s="2">
        <v>31.62</v>
      </c>
      <c r="K886" s="22"/>
    </row>
    <row r="887" spans="1:11" x14ac:dyDescent="0.3">
      <c r="A887" s="5">
        <v>38596</v>
      </c>
      <c r="B887" s="2">
        <v>30.8</v>
      </c>
      <c r="K887" s="22"/>
    </row>
    <row r="888" spans="1:11" x14ac:dyDescent="0.3">
      <c r="A888" s="5">
        <v>38597</v>
      </c>
      <c r="B888" s="2">
        <v>30.9</v>
      </c>
      <c r="K888" s="22"/>
    </row>
    <row r="889" spans="1:11" x14ac:dyDescent="0.3">
      <c r="A889" s="5">
        <v>38598</v>
      </c>
      <c r="B889" s="2">
        <v>29.82</v>
      </c>
      <c r="K889" s="22"/>
    </row>
    <row r="890" spans="1:11" x14ac:dyDescent="0.3">
      <c r="A890" s="5">
        <v>38599</v>
      </c>
      <c r="B890" s="2">
        <v>28.06</v>
      </c>
      <c r="K890" s="22"/>
    </row>
    <row r="891" spans="1:11" x14ac:dyDescent="0.3">
      <c r="A891" s="5">
        <v>38600</v>
      </c>
      <c r="B891" s="2">
        <v>31.94</v>
      </c>
      <c r="K891" s="22"/>
    </row>
    <row r="892" spans="1:11" x14ac:dyDescent="0.3">
      <c r="A892" s="5">
        <v>38601</v>
      </c>
      <c r="B892" s="2">
        <v>31.77</v>
      </c>
      <c r="K892" s="22"/>
    </row>
    <row r="893" spans="1:11" x14ac:dyDescent="0.3">
      <c r="A893" s="5">
        <v>38602</v>
      </c>
      <c r="B893" s="2">
        <v>31.47</v>
      </c>
      <c r="K893" s="22"/>
    </row>
    <row r="894" spans="1:11" x14ac:dyDescent="0.3">
      <c r="A894" s="5">
        <v>38603</v>
      </c>
      <c r="B894" s="2">
        <v>30.99</v>
      </c>
      <c r="K894" s="22"/>
    </row>
    <row r="895" spans="1:11" x14ac:dyDescent="0.3">
      <c r="A895" s="5">
        <v>38604</v>
      </c>
      <c r="B895" s="2">
        <v>30.76</v>
      </c>
      <c r="K895" s="22"/>
    </row>
    <row r="896" spans="1:11" x14ac:dyDescent="0.3">
      <c r="A896" s="5">
        <v>38605</v>
      </c>
      <c r="B896" s="2">
        <v>28.83</v>
      </c>
      <c r="K896" s="22"/>
    </row>
    <row r="897" spans="1:11" x14ac:dyDescent="0.3">
      <c r="A897" s="5">
        <v>38606</v>
      </c>
      <c r="B897" s="2">
        <v>29.14</v>
      </c>
      <c r="K897" s="22"/>
    </row>
    <row r="898" spans="1:11" x14ac:dyDescent="0.3">
      <c r="A898" s="5">
        <v>38607</v>
      </c>
      <c r="B898" s="2">
        <v>31.29</v>
      </c>
      <c r="K898" s="22"/>
    </row>
    <row r="899" spans="1:11" x14ac:dyDescent="0.3">
      <c r="A899" s="5">
        <v>38608</v>
      </c>
      <c r="B899" s="2">
        <v>30.82</v>
      </c>
      <c r="K899" s="22"/>
    </row>
    <row r="900" spans="1:11" x14ac:dyDescent="0.3">
      <c r="A900" s="5">
        <v>38609</v>
      </c>
      <c r="B900" s="2">
        <v>28.74</v>
      </c>
      <c r="K900" s="22"/>
    </row>
    <row r="901" spans="1:11" x14ac:dyDescent="0.3">
      <c r="A901" s="5">
        <v>38610</v>
      </c>
      <c r="B901" s="2">
        <v>28.95</v>
      </c>
      <c r="K901" s="22"/>
    </row>
    <row r="902" spans="1:11" x14ac:dyDescent="0.3">
      <c r="A902" s="5">
        <v>38611</v>
      </c>
      <c r="B902" s="2">
        <v>29.25</v>
      </c>
      <c r="K902" s="22"/>
    </row>
    <row r="903" spans="1:11" x14ac:dyDescent="0.3">
      <c r="A903" s="5">
        <v>38612</v>
      </c>
      <c r="B903" s="2">
        <v>29.22</v>
      </c>
      <c r="K903" s="22"/>
    </row>
    <row r="904" spans="1:11" x14ac:dyDescent="0.3">
      <c r="A904" s="5">
        <v>38613</v>
      </c>
      <c r="B904" s="2">
        <v>26.95</v>
      </c>
      <c r="K904" s="22"/>
    </row>
    <row r="905" spans="1:11" x14ac:dyDescent="0.3">
      <c r="A905" s="5">
        <v>38614</v>
      </c>
      <c r="B905" s="2">
        <v>29.82</v>
      </c>
      <c r="K905" s="22"/>
    </row>
    <row r="906" spans="1:11" x14ac:dyDescent="0.3">
      <c r="A906" s="5">
        <v>38615</v>
      </c>
      <c r="B906" s="2">
        <v>29.23</v>
      </c>
      <c r="K906" s="22"/>
    </row>
    <row r="907" spans="1:11" x14ac:dyDescent="0.3">
      <c r="A907" s="5">
        <v>38616</v>
      </c>
      <c r="B907" s="2">
        <v>29.33</v>
      </c>
      <c r="K907" s="22"/>
    </row>
    <row r="908" spans="1:11" x14ac:dyDescent="0.3">
      <c r="A908" s="5">
        <v>38617</v>
      </c>
      <c r="B908" s="2">
        <v>28.85</v>
      </c>
      <c r="K908" s="22"/>
    </row>
    <row r="909" spans="1:11" x14ac:dyDescent="0.3">
      <c r="A909" s="5">
        <v>38618</v>
      </c>
      <c r="B909" s="2">
        <v>28.45</v>
      </c>
      <c r="K909" s="22"/>
    </row>
    <row r="910" spans="1:11" x14ac:dyDescent="0.3">
      <c r="A910" s="5">
        <v>38619</v>
      </c>
      <c r="B910" s="2">
        <v>26.53</v>
      </c>
      <c r="K910" s="22"/>
    </row>
    <row r="911" spans="1:11" x14ac:dyDescent="0.3">
      <c r="A911" s="5">
        <v>38620</v>
      </c>
      <c r="B911" s="2">
        <v>25.3</v>
      </c>
      <c r="K911" s="22"/>
    </row>
    <row r="912" spans="1:11" x14ac:dyDescent="0.3">
      <c r="A912" s="5">
        <v>38621</v>
      </c>
      <c r="B912" s="2">
        <v>28.16</v>
      </c>
      <c r="K912" s="22"/>
    </row>
    <row r="913" spans="1:11" x14ac:dyDescent="0.3">
      <c r="A913" s="5">
        <v>38622</v>
      </c>
      <c r="B913" s="2">
        <v>28.94</v>
      </c>
      <c r="K913" s="22"/>
    </row>
    <row r="914" spans="1:11" x14ac:dyDescent="0.3">
      <c r="A914" s="5">
        <v>38623</v>
      </c>
      <c r="B914" s="2">
        <v>29.24</v>
      </c>
      <c r="K914" s="22"/>
    </row>
    <row r="915" spans="1:11" x14ac:dyDescent="0.3">
      <c r="A915" s="5">
        <v>38624</v>
      </c>
      <c r="B915" s="2">
        <v>29.06</v>
      </c>
      <c r="K915" s="22"/>
    </row>
    <row r="916" spans="1:11" x14ac:dyDescent="0.3">
      <c r="A916" s="5">
        <v>38625</v>
      </c>
      <c r="B916" s="2">
        <v>28.6</v>
      </c>
      <c r="K916" s="22"/>
    </row>
    <row r="917" spans="1:11" x14ac:dyDescent="0.3">
      <c r="A917" s="5">
        <v>38626</v>
      </c>
      <c r="B917" s="2">
        <v>28.88</v>
      </c>
      <c r="K917" s="22"/>
    </row>
    <row r="918" spans="1:11" x14ac:dyDescent="0.3">
      <c r="A918" s="5">
        <v>38627</v>
      </c>
      <c r="B918" s="2">
        <v>28.7</v>
      </c>
      <c r="K918" s="22"/>
    </row>
    <row r="919" spans="1:11" x14ac:dyDescent="0.3">
      <c r="A919" s="5">
        <v>38628</v>
      </c>
      <c r="B919" s="2">
        <v>29.16</v>
      </c>
      <c r="K919" s="22"/>
    </row>
    <row r="920" spans="1:11" x14ac:dyDescent="0.3">
      <c r="A920" s="5">
        <v>38629</v>
      </c>
      <c r="B920" s="2">
        <v>29.07</v>
      </c>
      <c r="K920" s="22"/>
    </row>
    <row r="921" spans="1:11" x14ac:dyDescent="0.3">
      <c r="A921" s="5">
        <v>38630</v>
      </c>
      <c r="B921" s="2">
        <v>29.02</v>
      </c>
      <c r="K921" s="22"/>
    </row>
    <row r="922" spans="1:11" x14ac:dyDescent="0.3">
      <c r="A922" s="5">
        <v>38631</v>
      </c>
      <c r="B922" s="2">
        <v>29.09</v>
      </c>
      <c r="K922" s="22"/>
    </row>
    <row r="923" spans="1:11" x14ac:dyDescent="0.3">
      <c r="A923" s="5">
        <v>38632</v>
      </c>
      <c r="B923" s="2">
        <v>29.46</v>
      </c>
      <c r="K923" s="22"/>
    </row>
    <row r="924" spans="1:11" x14ac:dyDescent="0.3">
      <c r="A924" s="5">
        <v>38633</v>
      </c>
      <c r="B924" s="2">
        <v>29.66</v>
      </c>
      <c r="K924" s="22"/>
    </row>
    <row r="925" spans="1:11" x14ac:dyDescent="0.3">
      <c r="A925" s="5">
        <v>38634</v>
      </c>
      <c r="B925" s="2">
        <v>27.77</v>
      </c>
      <c r="K925" s="22"/>
    </row>
    <row r="926" spans="1:11" x14ac:dyDescent="0.3">
      <c r="A926" s="5">
        <v>38635</v>
      </c>
      <c r="B926" s="2">
        <v>29.56</v>
      </c>
      <c r="K926" s="22"/>
    </row>
    <row r="927" spans="1:11" x14ac:dyDescent="0.3">
      <c r="A927" s="5">
        <v>38636</v>
      </c>
      <c r="B927" s="2">
        <v>30.15</v>
      </c>
      <c r="K927" s="22"/>
    </row>
    <row r="928" spans="1:11" x14ac:dyDescent="0.3">
      <c r="A928" s="5">
        <v>38637</v>
      </c>
      <c r="B928" s="2">
        <v>30.99</v>
      </c>
      <c r="K928" s="22"/>
    </row>
    <row r="929" spans="1:11" x14ac:dyDescent="0.3">
      <c r="A929" s="5">
        <v>38638</v>
      </c>
      <c r="B929" s="2">
        <v>32.229999999999997</v>
      </c>
      <c r="K929" s="22"/>
    </row>
    <row r="930" spans="1:11" x14ac:dyDescent="0.3">
      <c r="A930" s="5">
        <v>38639</v>
      </c>
      <c r="B930" s="2">
        <v>33.479999999999997</v>
      </c>
      <c r="K930" s="22"/>
    </row>
    <row r="931" spans="1:11" x14ac:dyDescent="0.3">
      <c r="A931" s="5">
        <v>38640</v>
      </c>
      <c r="B931" s="2">
        <v>33.479999999999997</v>
      </c>
      <c r="K931" s="22"/>
    </row>
    <row r="932" spans="1:11" x14ac:dyDescent="0.3">
      <c r="A932" s="5">
        <v>38641</v>
      </c>
      <c r="B932" s="2">
        <v>33.51</v>
      </c>
      <c r="K932" s="22"/>
    </row>
    <row r="933" spans="1:11" x14ac:dyDescent="0.3">
      <c r="A933" s="5">
        <v>38642</v>
      </c>
      <c r="B933" s="2">
        <v>35</v>
      </c>
      <c r="K933" s="22"/>
    </row>
    <row r="934" spans="1:11" x14ac:dyDescent="0.3">
      <c r="A934" s="5">
        <v>38643</v>
      </c>
      <c r="B934" s="2">
        <v>35.979999999999997</v>
      </c>
      <c r="K934" s="22"/>
    </row>
    <row r="935" spans="1:11" x14ac:dyDescent="0.3">
      <c r="A935" s="5">
        <v>38644</v>
      </c>
      <c r="B935" s="2">
        <v>36.700000000000003</v>
      </c>
      <c r="K935" s="22"/>
    </row>
    <row r="936" spans="1:11" x14ac:dyDescent="0.3">
      <c r="A936" s="5">
        <v>38645</v>
      </c>
      <c r="B936" s="2">
        <v>35.950000000000003</v>
      </c>
      <c r="K936" s="22"/>
    </row>
    <row r="937" spans="1:11" x14ac:dyDescent="0.3">
      <c r="A937" s="5">
        <v>38646</v>
      </c>
      <c r="B937" s="2">
        <v>35.159999999999997</v>
      </c>
      <c r="K937" s="22"/>
    </row>
    <row r="938" spans="1:11" x14ac:dyDescent="0.3">
      <c r="A938" s="5">
        <v>38647</v>
      </c>
      <c r="B938" s="2">
        <v>33.69</v>
      </c>
      <c r="K938" s="22"/>
    </row>
    <row r="939" spans="1:11" x14ac:dyDescent="0.3">
      <c r="A939" s="5">
        <v>38648</v>
      </c>
      <c r="B939" s="2">
        <v>33.43</v>
      </c>
      <c r="K939" s="22"/>
    </row>
    <row r="940" spans="1:11" x14ac:dyDescent="0.3">
      <c r="A940" s="5">
        <v>38649</v>
      </c>
      <c r="B940" s="2">
        <v>35.229999999999997</v>
      </c>
      <c r="K940" s="22"/>
    </row>
    <row r="941" spans="1:11" x14ac:dyDescent="0.3">
      <c r="A941" s="5">
        <v>38650</v>
      </c>
      <c r="B941" s="2">
        <v>34.75</v>
      </c>
      <c r="K941" s="22"/>
    </row>
    <row r="942" spans="1:11" x14ac:dyDescent="0.3">
      <c r="A942" s="5">
        <v>38651</v>
      </c>
      <c r="B942" s="2">
        <v>33.5</v>
      </c>
      <c r="K942" s="22"/>
    </row>
    <row r="943" spans="1:11" x14ac:dyDescent="0.3">
      <c r="A943" s="5">
        <v>38652</v>
      </c>
      <c r="B943" s="2">
        <v>34.270000000000003</v>
      </c>
      <c r="K943" s="22"/>
    </row>
    <row r="944" spans="1:11" x14ac:dyDescent="0.3">
      <c r="A944" s="5">
        <v>38653</v>
      </c>
      <c r="B944" s="2">
        <v>32.94</v>
      </c>
      <c r="K944" s="22"/>
    </row>
    <row r="945" spans="1:11" x14ac:dyDescent="0.3">
      <c r="A945" s="5">
        <v>38654</v>
      </c>
      <c r="B945" s="2">
        <v>32.21</v>
      </c>
      <c r="K945" s="22"/>
    </row>
    <row r="946" spans="1:11" x14ac:dyDescent="0.3">
      <c r="A946" s="5">
        <v>38655</v>
      </c>
      <c r="B946" s="2">
        <v>30.86</v>
      </c>
      <c r="K946" s="22"/>
    </row>
    <row r="947" spans="1:11" x14ac:dyDescent="0.3">
      <c r="A947" s="5">
        <v>38656</v>
      </c>
      <c r="B947" s="2">
        <v>32.380000000000003</v>
      </c>
      <c r="K947" s="22"/>
    </row>
    <row r="948" spans="1:11" x14ac:dyDescent="0.3">
      <c r="A948" s="5">
        <v>38657</v>
      </c>
      <c r="B948" s="2">
        <v>31.08</v>
      </c>
      <c r="K948" s="22"/>
    </row>
    <row r="949" spans="1:11" x14ac:dyDescent="0.3">
      <c r="A949" s="5">
        <v>38658</v>
      </c>
      <c r="B949" s="2">
        <v>31.16</v>
      </c>
      <c r="K949" s="22"/>
    </row>
    <row r="950" spans="1:11" x14ac:dyDescent="0.3">
      <c r="A950" s="5">
        <v>38659</v>
      </c>
      <c r="B950" s="2">
        <v>30.32</v>
      </c>
      <c r="K950" s="22"/>
    </row>
    <row r="951" spans="1:11" x14ac:dyDescent="0.3">
      <c r="A951" s="5">
        <v>38660</v>
      </c>
      <c r="B951" s="2">
        <v>27.59</v>
      </c>
      <c r="K951" s="22"/>
    </row>
    <row r="952" spans="1:11" x14ac:dyDescent="0.3">
      <c r="A952" s="5">
        <v>38661</v>
      </c>
      <c r="B952" s="2">
        <v>27.66</v>
      </c>
      <c r="K952" s="22"/>
    </row>
    <row r="953" spans="1:11" x14ac:dyDescent="0.3">
      <c r="A953" s="5">
        <v>38662</v>
      </c>
      <c r="B953" s="2">
        <v>26.06</v>
      </c>
      <c r="K953" s="22"/>
    </row>
    <row r="954" spans="1:11" x14ac:dyDescent="0.3">
      <c r="A954" s="5">
        <v>38663</v>
      </c>
      <c r="B954" s="2">
        <v>27.84</v>
      </c>
      <c r="K954" s="22"/>
    </row>
    <row r="955" spans="1:11" x14ac:dyDescent="0.3">
      <c r="A955" s="5">
        <v>38664</v>
      </c>
      <c r="B955" s="2">
        <v>28.54</v>
      </c>
      <c r="K955" s="22"/>
    </row>
    <row r="956" spans="1:11" x14ac:dyDescent="0.3">
      <c r="A956" s="5">
        <v>38665</v>
      </c>
      <c r="B956" s="2">
        <v>27.6</v>
      </c>
      <c r="K956" s="22"/>
    </row>
    <row r="957" spans="1:11" x14ac:dyDescent="0.3">
      <c r="A957" s="5">
        <v>38666</v>
      </c>
      <c r="B957" s="2">
        <v>27.54</v>
      </c>
      <c r="K957" s="22"/>
    </row>
    <row r="958" spans="1:11" x14ac:dyDescent="0.3">
      <c r="A958" s="5">
        <v>38667</v>
      </c>
      <c r="B958" s="2">
        <v>27.3</v>
      </c>
      <c r="K958" s="22"/>
    </row>
    <row r="959" spans="1:11" x14ac:dyDescent="0.3">
      <c r="A959" s="5">
        <v>38668</v>
      </c>
      <c r="B959" s="2">
        <v>24.15</v>
      </c>
      <c r="K959" s="22"/>
    </row>
    <row r="960" spans="1:11" x14ac:dyDescent="0.3">
      <c r="A960" s="5">
        <v>38669</v>
      </c>
      <c r="B960" s="2">
        <v>25.02</v>
      </c>
      <c r="K960" s="22"/>
    </row>
    <row r="961" spans="1:11" x14ac:dyDescent="0.3">
      <c r="A961" s="5">
        <v>38670</v>
      </c>
      <c r="B961" s="2">
        <v>27.32</v>
      </c>
      <c r="K961" s="22"/>
    </row>
    <row r="962" spans="1:11" x14ac:dyDescent="0.3">
      <c r="A962" s="5">
        <v>38671</v>
      </c>
      <c r="B962" s="2">
        <v>23.73</v>
      </c>
      <c r="K962" s="22"/>
    </row>
    <row r="963" spans="1:11" x14ac:dyDescent="0.3">
      <c r="A963" s="5">
        <v>38672</v>
      </c>
      <c r="B963" s="2">
        <v>30.22</v>
      </c>
      <c r="K963" s="22"/>
    </row>
    <row r="964" spans="1:11" x14ac:dyDescent="0.3">
      <c r="A964" s="5">
        <v>38673</v>
      </c>
      <c r="B964" s="2">
        <v>31.63</v>
      </c>
      <c r="K964" s="22"/>
    </row>
    <row r="965" spans="1:11" x14ac:dyDescent="0.3">
      <c r="A965" s="5">
        <v>38674</v>
      </c>
      <c r="B965" s="2">
        <v>32.869999999999997</v>
      </c>
      <c r="K965" s="22"/>
    </row>
    <row r="966" spans="1:11" x14ac:dyDescent="0.3">
      <c r="A966" s="5">
        <v>38675</v>
      </c>
      <c r="B966" s="2">
        <v>32.15</v>
      </c>
      <c r="K966" s="22"/>
    </row>
    <row r="967" spans="1:11" x14ac:dyDescent="0.3">
      <c r="A967" s="5">
        <v>38676</v>
      </c>
      <c r="B967" s="2">
        <v>31.4</v>
      </c>
      <c r="K967" s="22"/>
    </row>
    <row r="968" spans="1:11" x14ac:dyDescent="0.3">
      <c r="A968" s="5">
        <v>38677</v>
      </c>
      <c r="B968" s="2">
        <v>35.82</v>
      </c>
      <c r="K968" s="22"/>
    </row>
    <row r="969" spans="1:11" x14ac:dyDescent="0.3">
      <c r="A969" s="5">
        <v>38678</v>
      </c>
      <c r="B969" s="2">
        <v>33.99</v>
      </c>
      <c r="K969" s="22"/>
    </row>
    <row r="970" spans="1:11" x14ac:dyDescent="0.3">
      <c r="A970" s="5">
        <v>38679</v>
      </c>
      <c r="B970" s="2">
        <v>33.07</v>
      </c>
      <c r="K970" s="22"/>
    </row>
    <row r="971" spans="1:11" x14ac:dyDescent="0.3">
      <c r="A971" s="5">
        <v>38680</v>
      </c>
      <c r="B971" s="2">
        <v>33.04</v>
      </c>
      <c r="K971" s="22"/>
    </row>
    <row r="972" spans="1:11" x14ac:dyDescent="0.3">
      <c r="A972" s="5">
        <v>38681</v>
      </c>
      <c r="B972" s="2">
        <v>33.229999999999997</v>
      </c>
      <c r="K972" s="22"/>
    </row>
    <row r="973" spans="1:11" x14ac:dyDescent="0.3">
      <c r="A973" s="5">
        <v>38682</v>
      </c>
      <c r="B973" s="2">
        <v>32.89</v>
      </c>
      <c r="K973" s="22"/>
    </row>
    <row r="974" spans="1:11" x14ac:dyDescent="0.3">
      <c r="A974" s="5">
        <v>38683</v>
      </c>
      <c r="B974" s="2">
        <v>32.729999999999997</v>
      </c>
      <c r="K974" s="22"/>
    </row>
    <row r="975" spans="1:11" x14ac:dyDescent="0.3">
      <c r="A975" s="5">
        <v>38684</v>
      </c>
      <c r="B975" s="2">
        <v>35.14</v>
      </c>
      <c r="K975" s="22"/>
    </row>
    <row r="976" spans="1:11" x14ac:dyDescent="0.3">
      <c r="A976" s="5">
        <v>38685</v>
      </c>
      <c r="B976" s="2">
        <v>35.78</v>
      </c>
      <c r="K976" s="22"/>
    </row>
    <row r="977" spans="1:11" x14ac:dyDescent="0.3">
      <c r="A977" s="5">
        <v>38686</v>
      </c>
      <c r="B977" s="2">
        <v>38.26</v>
      </c>
      <c r="K977" s="22"/>
    </row>
    <row r="978" spans="1:11" x14ac:dyDescent="0.3">
      <c r="A978" s="5">
        <v>38687</v>
      </c>
      <c r="B978" s="2">
        <v>35.770000000000003</v>
      </c>
      <c r="K978" s="22"/>
    </row>
    <row r="979" spans="1:11" x14ac:dyDescent="0.3">
      <c r="A979" s="5">
        <v>38688</v>
      </c>
      <c r="B979" s="2">
        <v>35.409999999999997</v>
      </c>
      <c r="K979" s="22"/>
    </row>
    <row r="980" spans="1:11" x14ac:dyDescent="0.3">
      <c r="A980" s="5">
        <v>38689</v>
      </c>
      <c r="B980" s="2">
        <v>33.61</v>
      </c>
      <c r="K980" s="22"/>
    </row>
    <row r="981" spans="1:11" x14ac:dyDescent="0.3">
      <c r="A981" s="5">
        <v>38690</v>
      </c>
      <c r="B981" s="2">
        <v>32.770000000000003</v>
      </c>
      <c r="K981" s="22"/>
    </row>
    <row r="982" spans="1:11" x14ac:dyDescent="0.3">
      <c r="A982" s="5">
        <v>38691</v>
      </c>
      <c r="B982" s="2">
        <v>34.68</v>
      </c>
      <c r="K982" s="22"/>
    </row>
    <row r="983" spans="1:11" x14ac:dyDescent="0.3">
      <c r="A983" s="5">
        <v>38692</v>
      </c>
      <c r="B983" s="2">
        <v>34.25</v>
      </c>
      <c r="K983" s="22"/>
    </row>
    <row r="984" spans="1:11" x14ac:dyDescent="0.3">
      <c r="A984" s="5">
        <v>38693</v>
      </c>
      <c r="B984" s="2">
        <v>35.520000000000003</v>
      </c>
      <c r="K984" s="22"/>
    </row>
    <row r="985" spans="1:11" x14ac:dyDescent="0.3">
      <c r="A985" s="5">
        <v>38694</v>
      </c>
      <c r="B985" s="2">
        <v>35.85</v>
      </c>
      <c r="K985" s="22"/>
    </row>
    <row r="986" spans="1:11" x14ac:dyDescent="0.3">
      <c r="A986" s="5">
        <v>38695</v>
      </c>
      <c r="B986" s="2">
        <v>35.49</v>
      </c>
      <c r="K986" s="22"/>
    </row>
    <row r="987" spans="1:11" x14ac:dyDescent="0.3">
      <c r="A987" s="5">
        <v>38696</v>
      </c>
      <c r="B987" s="2">
        <v>34.36</v>
      </c>
      <c r="K987" s="22"/>
    </row>
    <row r="988" spans="1:11" x14ac:dyDescent="0.3">
      <c r="A988" s="5">
        <v>38697</v>
      </c>
      <c r="B988" s="2">
        <v>33.119999999999997</v>
      </c>
      <c r="K988" s="22"/>
    </row>
    <row r="989" spans="1:11" x14ac:dyDescent="0.3">
      <c r="A989" s="5">
        <v>38698</v>
      </c>
      <c r="B989" s="2">
        <v>34.07</v>
      </c>
      <c r="K989" s="22"/>
    </row>
    <row r="990" spans="1:11" x14ac:dyDescent="0.3">
      <c r="A990" s="5">
        <v>38699</v>
      </c>
      <c r="B990" s="2">
        <v>34.619999999999997</v>
      </c>
      <c r="K990" s="22"/>
    </row>
    <row r="991" spans="1:11" x14ac:dyDescent="0.3">
      <c r="A991" s="5">
        <v>38700</v>
      </c>
      <c r="B991" s="2">
        <v>34.81</v>
      </c>
      <c r="K991" s="22"/>
    </row>
    <row r="992" spans="1:11" x14ac:dyDescent="0.3">
      <c r="A992" s="5">
        <v>38701</v>
      </c>
      <c r="B992" s="2">
        <v>34.119999999999997</v>
      </c>
      <c r="K992" s="22"/>
    </row>
    <row r="993" spans="1:11" x14ac:dyDescent="0.3">
      <c r="A993" s="5">
        <v>38702</v>
      </c>
      <c r="B993" s="2">
        <v>34.74</v>
      </c>
      <c r="K993" s="22"/>
    </row>
    <row r="994" spans="1:11" x14ac:dyDescent="0.3">
      <c r="A994" s="5">
        <v>38703</v>
      </c>
      <c r="B994" s="2">
        <v>34.049999999999997</v>
      </c>
      <c r="K994" s="22"/>
    </row>
    <row r="995" spans="1:11" x14ac:dyDescent="0.3">
      <c r="A995" s="5">
        <v>38704</v>
      </c>
      <c r="B995" s="2">
        <v>33.56</v>
      </c>
      <c r="K995" s="22"/>
    </row>
    <row r="996" spans="1:11" x14ac:dyDescent="0.3">
      <c r="A996" s="5">
        <v>38705</v>
      </c>
      <c r="B996" s="2">
        <v>36.01</v>
      </c>
      <c r="K996" s="22"/>
    </row>
    <row r="997" spans="1:11" x14ac:dyDescent="0.3">
      <c r="A997" s="5">
        <v>38706</v>
      </c>
      <c r="B997" s="2">
        <v>35.18</v>
      </c>
      <c r="K997" s="22"/>
    </row>
    <row r="998" spans="1:11" x14ac:dyDescent="0.3">
      <c r="A998" s="5">
        <v>38707</v>
      </c>
      <c r="B998" s="2">
        <v>34.75</v>
      </c>
      <c r="K998" s="22"/>
    </row>
    <row r="999" spans="1:11" x14ac:dyDescent="0.3">
      <c r="A999" s="5">
        <v>38708</v>
      </c>
      <c r="B999" s="2">
        <v>34.04</v>
      </c>
      <c r="K999" s="22"/>
    </row>
    <row r="1000" spans="1:11" x14ac:dyDescent="0.3">
      <c r="A1000" s="5">
        <v>38709</v>
      </c>
      <c r="B1000" s="2">
        <v>33.92</v>
      </c>
      <c r="K1000" s="22"/>
    </row>
    <row r="1001" spans="1:11" x14ac:dyDescent="0.3">
      <c r="A1001" s="5">
        <v>38710</v>
      </c>
      <c r="B1001" s="2">
        <v>30.95</v>
      </c>
      <c r="K1001" s="22"/>
    </row>
    <row r="1002" spans="1:11" x14ac:dyDescent="0.3">
      <c r="A1002" s="5">
        <v>38711</v>
      </c>
      <c r="B1002" s="2">
        <v>31.33</v>
      </c>
      <c r="K1002" s="22"/>
    </row>
    <row r="1003" spans="1:11" x14ac:dyDescent="0.3">
      <c r="A1003" s="5">
        <v>38712</v>
      </c>
      <c r="B1003" s="2">
        <v>31.39</v>
      </c>
      <c r="K1003" s="22"/>
    </row>
    <row r="1004" spans="1:11" x14ac:dyDescent="0.3">
      <c r="A1004" s="5">
        <v>38713</v>
      </c>
      <c r="B1004" s="2">
        <v>33.79</v>
      </c>
      <c r="K1004" s="22"/>
    </row>
    <row r="1005" spans="1:11" x14ac:dyDescent="0.3">
      <c r="A1005" s="5">
        <v>38714</v>
      </c>
      <c r="B1005" s="2">
        <v>35.64</v>
      </c>
      <c r="K1005" s="22"/>
    </row>
    <row r="1006" spans="1:11" x14ac:dyDescent="0.3">
      <c r="A1006" s="5">
        <v>38715</v>
      </c>
      <c r="B1006" s="2">
        <v>35.71</v>
      </c>
      <c r="K1006" s="22"/>
    </row>
    <row r="1007" spans="1:11" x14ac:dyDescent="0.3">
      <c r="A1007" s="5">
        <v>38716</v>
      </c>
      <c r="B1007" s="2">
        <v>34.909999999999997</v>
      </c>
      <c r="K1007" s="22"/>
    </row>
    <row r="1008" spans="1:11" x14ac:dyDescent="0.3">
      <c r="A1008" s="5">
        <v>38717</v>
      </c>
      <c r="B1008" s="2">
        <v>33.53</v>
      </c>
      <c r="K1008" s="22"/>
    </row>
    <row r="1009" spans="1:11" x14ac:dyDescent="0.3">
      <c r="A1009" s="5">
        <v>38718</v>
      </c>
      <c r="B1009" s="2">
        <v>33.049999999999997</v>
      </c>
      <c r="K1009" s="22"/>
    </row>
    <row r="1010" spans="1:11" x14ac:dyDescent="0.3">
      <c r="A1010" s="5">
        <v>38719</v>
      </c>
      <c r="B1010" s="2">
        <v>37.51</v>
      </c>
      <c r="K1010" s="22"/>
    </row>
    <row r="1011" spans="1:11" x14ac:dyDescent="0.3">
      <c r="A1011" s="5">
        <v>38720</v>
      </c>
      <c r="B1011" s="2">
        <v>43.39</v>
      </c>
      <c r="K1011" s="22"/>
    </row>
    <row r="1012" spans="1:11" x14ac:dyDescent="0.3">
      <c r="A1012" s="5">
        <v>38721</v>
      </c>
      <c r="B1012" s="2">
        <v>38.96</v>
      </c>
      <c r="K1012" s="22"/>
    </row>
    <row r="1013" spans="1:11" x14ac:dyDescent="0.3">
      <c r="A1013" s="5">
        <v>38722</v>
      </c>
      <c r="B1013" s="2">
        <v>37.56</v>
      </c>
      <c r="K1013" s="22"/>
    </row>
    <row r="1014" spans="1:11" x14ac:dyDescent="0.3">
      <c r="A1014" s="5">
        <v>38723</v>
      </c>
      <c r="B1014" s="2">
        <v>36.61</v>
      </c>
      <c r="K1014" s="22"/>
    </row>
    <row r="1015" spans="1:11" x14ac:dyDescent="0.3">
      <c r="A1015" s="5">
        <v>38724</v>
      </c>
      <c r="B1015" s="2">
        <v>36.630000000000003</v>
      </c>
      <c r="K1015" s="22"/>
    </row>
    <row r="1016" spans="1:11" x14ac:dyDescent="0.3">
      <c r="A1016" s="5">
        <v>38725</v>
      </c>
      <c r="B1016" s="2">
        <v>36.200000000000003</v>
      </c>
      <c r="K1016" s="22"/>
    </row>
    <row r="1017" spans="1:11" x14ac:dyDescent="0.3">
      <c r="A1017" s="5">
        <v>38726</v>
      </c>
      <c r="B1017" s="2">
        <v>45.48</v>
      </c>
      <c r="K1017" s="22"/>
    </row>
    <row r="1018" spans="1:11" x14ac:dyDescent="0.3">
      <c r="A1018" s="5">
        <v>38727</v>
      </c>
      <c r="B1018" s="2">
        <v>36.89</v>
      </c>
      <c r="K1018" s="22"/>
    </row>
    <row r="1019" spans="1:11" x14ac:dyDescent="0.3">
      <c r="A1019" s="5">
        <v>38728</v>
      </c>
      <c r="B1019" s="2">
        <v>36.25</v>
      </c>
      <c r="K1019" s="22"/>
    </row>
    <row r="1020" spans="1:11" x14ac:dyDescent="0.3">
      <c r="A1020" s="5">
        <v>38729</v>
      </c>
      <c r="B1020" s="2">
        <v>36.369999999999997</v>
      </c>
      <c r="K1020" s="22"/>
    </row>
    <row r="1021" spans="1:11" x14ac:dyDescent="0.3">
      <c r="A1021" s="5">
        <v>38730</v>
      </c>
      <c r="B1021" s="2">
        <v>36.29</v>
      </c>
      <c r="K1021" s="22"/>
    </row>
    <row r="1022" spans="1:11" x14ac:dyDescent="0.3">
      <c r="A1022" s="5">
        <v>38731</v>
      </c>
      <c r="B1022" s="2">
        <v>36.24</v>
      </c>
      <c r="K1022" s="22"/>
    </row>
    <row r="1023" spans="1:11" x14ac:dyDescent="0.3">
      <c r="A1023" s="5">
        <v>38732</v>
      </c>
      <c r="B1023" s="2">
        <v>35.94</v>
      </c>
      <c r="K1023" s="22"/>
    </row>
    <row r="1024" spans="1:11" x14ac:dyDescent="0.3">
      <c r="A1024" s="5">
        <v>38733</v>
      </c>
      <c r="B1024" s="2">
        <v>37.880000000000003</v>
      </c>
      <c r="K1024" s="22"/>
    </row>
    <row r="1025" spans="1:11" x14ac:dyDescent="0.3">
      <c r="A1025" s="5">
        <v>38734</v>
      </c>
      <c r="B1025" s="2">
        <v>37.9</v>
      </c>
      <c r="K1025" s="22"/>
    </row>
    <row r="1026" spans="1:11" x14ac:dyDescent="0.3">
      <c r="A1026" s="5">
        <v>38735</v>
      </c>
      <c r="B1026" s="2">
        <v>43.47</v>
      </c>
      <c r="K1026" s="22"/>
    </row>
    <row r="1027" spans="1:11" x14ac:dyDescent="0.3">
      <c r="A1027" s="5">
        <v>38736</v>
      </c>
      <c r="B1027" s="2">
        <v>58.63</v>
      </c>
      <c r="K1027" s="22"/>
    </row>
    <row r="1028" spans="1:11" x14ac:dyDescent="0.3">
      <c r="A1028" s="5">
        <v>38737</v>
      </c>
      <c r="B1028" s="2">
        <v>54.25</v>
      </c>
      <c r="K1028" s="22"/>
    </row>
    <row r="1029" spans="1:11" x14ac:dyDescent="0.3">
      <c r="A1029" s="5">
        <v>38738</v>
      </c>
      <c r="B1029" s="2">
        <v>41.3</v>
      </c>
      <c r="K1029" s="22"/>
    </row>
    <row r="1030" spans="1:11" x14ac:dyDescent="0.3">
      <c r="A1030" s="5">
        <v>38739</v>
      </c>
      <c r="B1030" s="2">
        <v>40.6</v>
      </c>
      <c r="K1030" s="22"/>
    </row>
    <row r="1031" spans="1:11" x14ac:dyDescent="0.3">
      <c r="A1031" s="5">
        <v>38740</v>
      </c>
      <c r="B1031" s="2">
        <v>48.71</v>
      </c>
      <c r="K1031" s="22"/>
    </row>
    <row r="1032" spans="1:11" x14ac:dyDescent="0.3">
      <c r="A1032" s="5">
        <v>38741</v>
      </c>
      <c r="B1032" s="2">
        <v>40.450000000000003</v>
      </c>
      <c r="K1032" s="22"/>
    </row>
    <row r="1033" spans="1:11" x14ac:dyDescent="0.3">
      <c r="A1033" s="5">
        <v>38742</v>
      </c>
      <c r="B1033" s="2">
        <v>41.48</v>
      </c>
      <c r="K1033" s="22"/>
    </row>
    <row r="1034" spans="1:11" x14ac:dyDescent="0.3">
      <c r="A1034" s="5">
        <v>38743</v>
      </c>
      <c r="B1034" s="2">
        <v>41.87</v>
      </c>
      <c r="K1034" s="22"/>
    </row>
    <row r="1035" spans="1:11" x14ac:dyDescent="0.3">
      <c r="A1035" s="5">
        <v>38744</v>
      </c>
      <c r="B1035" s="2">
        <v>40.85</v>
      </c>
      <c r="K1035" s="22"/>
    </row>
    <row r="1036" spans="1:11" x14ac:dyDescent="0.3">
      <c r="A1036" s="5">
        <v>38745</v>
      </c>
      <c r="B1036" s="2">
        <v>39.71</v>
      </c>
      <c r="K1036" s="22"/>
    </row>
    <row r="1037" spans="1:11" x14ac:dyDescent="0.3">
      <c r="A1037" s="5">
        <v>38746</v>
      </c>
      <c r="B1037" s="2">
        <v>39.01</v>
      </c>
      <c r="K1037" s="22"/>
    </row>
    <row r="1038" spans="1:11" x14ac:dyDescent="0.3">
      <c r="A1038" s="5">
        <v>38747</v>
      </c>
      <c r="B1038" s="2">
        <v>40.380000000000003</v>
      </c>
      <c r="K1038" s="22"/>
    </row>
    <row r="1039" spans="1:11" x14ac:dyDescent="0.3">
      <c r="A1039" s="5">
        <v>38748</v>
      </c>
      <c r="B1039" s="2">
        <v>40.11</v>
      </c>
      <c r="K1039" s="22"/>
    </row>
    <row r="1040" spans="1:11" x14ac:dyDescent="0.3">
      <c r="A1040" s="5">
        <v>38749</v>
      </c>
      <c r="B1040" s="2">
        <v>41.12</v>
      </c>
      <c r="K1040" s="22"/>
    </row>
    <row r="1041" spans="1:11" x14ac:dyDescent="0.3">
      <c r="A1041" s="5">
        <v>38750</v>
      </c>
      <c r="B1041" s="2">
        <v>41.7</v>
      </c>
      <c r="K1041" s="22"/>
    </row>
    <row r="1042" spans="1:11" x14ac:dyDescent="0.3">
      <c r="A1042" s="5">
        <v>38751</v>
      </c>
      <c r="B1042" s="2">
        <v>43.38</v>
      </c>
      <c r="K1042" s="22"/>
    </row>
    <row r="1043" spans="1:11" x14ac:dyDescent="0.3">
      <c r="A1043" s="5">
        <v>38752</v>
      </c>
      <c r="B1043" s="2">
        <v>41.78</v>
      </c>
      <c r="K1043" s="22"/>
    </row>
    <row r="1044" spans="1:11" x14ac:dyDescent="0.3">
      <c r="A1044" s="5">
        <v>38753</v>
      </c>
      <c r="B1044" s="2">
        <v>41.64</v>
      </c>
      <c r="K1044" s="22"/>
    </row>
    <row r="1045" spans="1:11" x14ac:dyDescent="0.3">
      <c r="A1045" s="5">
        <v>38754</v>
      </c>
      <c r="B1045" s="2">
        <v>47.04</v>
      </c>
      <c r="K1045" s="22"/>
    </row>
    <row r="1046" spans="1:11" x14ac:dyDescent="0.3">
      <c r="A1046" s="5">
        <v>38755</v>
      </c>
      <c r="B1046" s="2">
        <v>41.6</v>
      </c>
      <c r="K1046" s="22"/>
    </row>
    <row r="1047" spans="1:11" x14ac:dyDescent="0.3">
      <c r="A1047" s="5">
        <v>38756</v>
      </c>
      <c r="B1047" s="2">
        <v>41.87</v>
      </c>
      <c r="K1047" s="22"/>
    </row>
    <row r="1048" spans="1:11" x14ac:dyDescent="0.3">
      <c r="A1048" s="5">
        <v>38757</v>
      </c>
      <c r="B1048" s="2">
        <v>41.66</v>
      </c>
      <c r="K1048" s="22"/>
    </row>
    <row r="1049" spans="1:11" x14ac:dyDescent="0.3">
      <c r="A1049" s="5">
        <v>38758</v>
      </c>
      <c r="B1049" s="2">
        <v>43.47</v>
      </c>
      <c r="K1049" s="22"/>
    </row>
    <row r="1050" spans="1:11" x14ac:dyDescent="0.3">
      <c r="A1050" s="5">
        <v>38759</v>
      </c>
      <c r="B1050" s="2">
        <v>41.59</v>
      </c>
      <c r="K1050" s="22"/>
    </row>
    <row r="1051" spans="1:11" x14ac:dyDescent="0.3">
      <c r="A1051" s="5">
        <v>38760</v>
      </c>
      <c r="B1051" s="2">
        <v>41.11</v>
      </c>
      <c r="K1051" s="22"/>
    </row>
    <row r="1052" spans="1:11" x14ac:dyDescent="0.3">
      <c r="A1052" s="5">
        <v>38761</v>
      </c>
      <c r="B1052" s="2">
        <v>43.4</v>
      </c>
      <c r="K1052" s="22"/>
    </row>
    <row r="1053" spans="1:11" x14ac:dyDescent="0.3">
      <c r="A1053" s="5">
        <v>38762</v>
      </c>
      <c r="B1053" s="2">
        <v>42.84</v>
      </c>
      <c r="K1053" s="22"/>
    </row>
    <row r="1054" spans="1:11" x14ac:dyDescent="0.3">
      <c r="A1054" s="5">
        <v>38763</v>
      </c>
      <c r="B1054" s="2">
        <v>41.45</v>
      </c>
      <c r="K1054" s="22"/>
    </row>
    <row r="1055" spans="1:11" x14ac:dyDescent="0.3">
      <c r="A1055" s="5">
        <v>38764</v>
      </c>
      <c r="B1055" s="2">
        <v>42.11</v>
      </c>
      <c r="K1055" s="22"/>
    </row>
    <row r="1056" spans="1:11" x14ac:dyDescent="0.3">
      <c r="A1056" s="5">
        <v>38765</v>
      </c>
      <c r="B1056" s="2">
        <v>44.36</v>
      </c>
      <c r="K1056" s="22"/>
    </row>
    <row r="1057" spans="1:11" x14ac:dyDescent="0.3">
      <c r="A1057" s="5">
        <v>38766</v>
      </c>
      <c r="B1057" s="2">
        <v>42.45</v>
      </c>
      <c r="K1057" s="22"/>
    </row>
    <row r="1058" spans="1:11" x14ac:dyDescent="0.3">
      <c r="A1058" s="5">
        <v>38767</v>
      </c>
      <c r="B1058" s="2">
        <v>42.25</v>
      </c>
      <c r="K1058" s="22"/>
    </row>
    <row r="1059" spans="1:11" x14ac:dyDescent="0.3">
      <c r="A1059" s="5">
        <v>38768</v>
      </c>
      <c r="B1059" s="2">
        <v>44.56</v>
      </c>
      <c r="K1059" s="22"/>
    </row>
    <row r="1060" spans="1:11" x14ac:dyDescent="0.3">
      <c r="A1060" s="5">
        <v>38769</v>
      </c>
      <c r="B1060" s="2">
        <v>44.05</v>
      </c>
      <c r="K1060" s="22"/>
    </row>
    <row r="1061" spans="1:11" x14ac:dyDescent="0.3">
      <c r="A1061" s="5">
        <v>38770</v>
      </c>
      <c r="B1061" s="2">
        <v>45.95</v>
      </c>
      <c r="K1061" s="22"/>
    </row>
    <row r="1062" spans="1:11" x14ac:dyDescent="0.3">
      <c r="A1062" s="5">
        <v>38771</v>
      </c>
      <c r="B1062" s="2">
        <v>44.98</v>
      </c>
      <c r="K1062" s="22"/>
    </row>
    <row r="1063" spans="1:11" x14ac:dyDescent="0.3">
      <c r="A1063" s="5">
        <v>38772</v>
      </c>
      <c r="B1063" s="2">
        <v>45.62</v>
      </c>
      <c r="K1063" s="22"/>
    </row>
    <row r="1064" spans="1:11" x14ac:dyDescent="0.3">
      <c r="A1064" s="5">
        <v>38773</v>
      </c>
      <c r="B1064" s="2">
        <v>44.47</v>
      </c>
      <c r="K1064" s="22"/>
    </row>
    <row r="1065" spans="1:11" x14ac:dyDescent="0.3">
      <c r="A1065" s="5">
        <v>38774</v>
      </c>
      <c r="B1065" s="2">
        <v>44.18</v>
      </c>
      <c r="K1065" s="22"/>
    </row>
    <row r="1066" spans="1:11" x14ac:dyDescent="0.3">
      <c r="A1066" s="5">
        <v>38775</v>
      </c>
      <c r="B1066" s="2">
        <v>48.26</v>
      </c>
      <c r="K1066" s="22"/>
    </row>
    <row r="1067" spans="1:11" x14ac:dyDescent="0.3">
      <c r="A1067" s="5">
        <v>38776</v>
      </c>
      <c r="B1067" s="2">
        <v>45.5</v>
      </c>
      <c r="K1067" s="22"/>
    </row>
    <row r="1068" spans="1:11" x14ac:dyDescent="0.3">
      <c r="A1068" s="5">
        <v>38777</v>
      </c>
      <c r="B1068" s="2">
        <v>45.69</v>
      </c>
      <c r="K1068" s="22"/>
    </row>
    <row r="1069" spans="1:11" x14ac:dyDescent="0.3">
      <c r="A1069" s="5">
        <v>38778</v>
      </c>
      <c r="B1069" s="2">
        <v>46.29</v>
      </c>
      <c r="K1069" s="22"/>
    </row>
    <row r="1070" spans="1:11" x14ac:dyDescent="0.3">
      <c r="A1070" s="5">
        <v>38779</v>
      </c>
      <c r="B1070" s="2">
        <v>49.5</v>
      </c>
      <c r="K1070" s="22"/>
    </row>
    <row r="1071" spans="1:11" x14ac:dyDescent="0.3">
      <c r="A1071" s="5">
        <v>38780</v>
      </c>
      <c r="B1071" s="2">
        <v>47.94</v>
      </c>
      <c r="K1071" s="22"/>
    </row>
    <row r="1072" spans="1:11" x14ac:dyDescent="0.3">
      <c r="A1072" s="5">
        <v>38781</v>
      </c>
      <c r="B1072" s="2">
        <v>46.89</v>
      </c>
      <c r="K1072" s="22"/>
    </row>
    <row r="1073" spans="1:11" x14ac:dyDescent="0.3">
      <c r="A1073" s="5">
        <v>38782</v>
      </c>
      <c r="B1073" s="2">
        <v>50.24</v>
      </c>
      <c r="K1073" s="22"/>
    </row>
    <row r="1074" spans="1:11" x14ac:dyDescent="0.3">
      <c r="A1074" s="5">
        <v>38783</v>
      </c>
      <c r="B1074" s="2">
        <v>52.96</v>
      </c>
      <c r="K1074" s="22"/>
    </row>
    <row r="1075" spans="1:11" x14ac:dyDescent="0.3">
      <c r="A1075" s="5">
        <v>38784</v>
      </c>
      <c r="B1075" s="2">
        <v>50.04</v>
      </c>
      <c r="K1075" s="22"/>
    </row>
    <row r="1076" spans="1:11" x14ac:dyDescent="0.3">
      <c r="A1076" s="5">
        <v>38785</v>
      </c>
      <c r="B1076" s="2">
        <v>49.16</v>
      </c>
      <c r="K1076" s="22"/>
    </row>
    <row r="1077" spans="1:11" x14ac:dyDescent="0.3">
      <c r="A1077" s="5">
        <v>38786</v>
      </c>
      <c r="B1077" s="2">
        <v>49.23</v>
      </c>
      <c r="K1077" s="22"/>
    </row>
    <row r="1078" spans="1:11" x14ac:dyDescent="0.3">
      <c r="A1078" s="5">
        <v>38787</v>
      </c>
      <c r="B1078" s="2">
        <v>49.52</v>
      </c>
      <c r="K1078" s="22"/>
    </row>
    <row r="1079" spans="1:11" x14ac:dyDescent="0.3">
      <c r="A1079" s="5">
        <v>38788</v>
      </c>
      <c r="B1079" s="2">
        <v>49.4</v>
      </c>
      <c r="K1079" s="22"/>
    </row>
    <row r="1080" spans="1:11" x14ac:dyDescent="0.3">
      <c r="A1080" s="5">
        <v>38789</v>
      </c>
      <c r="B1080" s="2">
        <v>51.59</v>
      </c>
      <c r="K1080" s="22"/>
    </row>
    <row r="1081" spans="1:11" x14ac:dyDescent="0.3">
      <c r="A1081" s="5">
        <v>38790</v>
      </c>
      <c r="B1081" s="2">
        <v>54.87</v>
      </c>
      <c r="K1081" s="22"/>
    </row>
    <row r="1082" spans="1:11" x14ac:dyDescent="0.3">
      <c r="A1082" s="5">
        <v>38791</v>
      </c>
      <c r="B1082" s="2">
        <v>53.38</v>
      </c>
      <c r="K1082" s="22"/>
    </row>
    <row r="1083" spans="1:11" x14ac:dyDescent="0.3">
      <c r="A1083" s="5">
        <v>38792</v>
      </c>
      <c r="B1083" s="2">
        <v>53.33</v>
      </c>
      <c r="K1083" s="22"/>
    </row>
    <row r="1084" spans="1:11" x14ac:dyDescent="0.3">
      <c r="A1084" s="5">
        <v>38793</v>
      </c>
      <c r="B1084" s="2">
        <v>54.59</v>
      </c>
      <c r="K1084" s="22"/>
    </row>
    <row r="1085" spans="1:11" x14ac:dyDescent="0.3">
      <c r="A1085" s="5">
        <v>38794</v>
      </c>
      <c r="B1085" s="2">
        <v>54.03</v>
      </c>
      <c r="K1085" s="22"/>
    </row>
    <row r="1086" spans="1:11" x14ac:dyDescent="0.3">
      <c r="A1086" s="5">
        <v>38795</v>
      </c>
      <c r="B1086" s="2">
        <v>52.72</v>
      </c>
      <c r="K1086" s="22"/>
    </row>
    <row r="1087" spans="1:11" x14ac:dyDescent="0.3">
      <c r="A1087" s="5">
        <v>38796</v>
      </c>
      <c r="B1087" s="2">
        <v>57.99</v>
      </c>
      <c r="K1087" s="22"/>
    </row>
    <row r="1088" spans="1:11" x14ac:dyDescent="0.3">
      <c r="A1088" s="5">
        <v>38797</v>
      </c>
      <c r="B1088" s="2">
        <v>58.59</v>
      </c>
      <c r="K1088" s="22"/>
    </row>
    <row r="1089" spans="1:11" x14ac:dyDescent="0.3">
      <c r="A1089" s="5">
        <v>38798</v>
      </c>
      <c r="B1089" s="2">
        <v>57.73</v>
      </c>
      <c r="K1089" s="22"/>
    </row>
    <row r="1090" spans="1:11" x14ac:dyDescent="0.3">
      <c r="A1090" s="5">
        <v>38799</v>
      </c>
      <c r="B1090" s="2">
        <v>58.26</v>
      </c>
      <c r="K1090" s="22"/>
    </row>
    <row r="1091" spans="1:11" x14ac:dyDescent="0.3">
      <c r="A1091" s="5">
        <v>38800</v>
      </c>
      <c r="B1091" s="2">
        <v>56.75</v>
      </c>
      <c r="K1091" s="22"/>
    </row>
    <row r="1092" spans="1:11" x14ac:dyDescent="0.3">
      <c r="A1092" s="5">
        <v>38801</v>
      </c>
      <c r="B1092" s="2">
        <v>54.55</v>
      </c>
      <c r="K1092" s="22"/>
    </row>
    <row r="1093" spans="1:11" x14ac:dyDescent="0.3">
      <c r="A1093" s="5">
        <v>38802</v>
      </c>
      <c r="B1093" s="2">
        <v>53.88</v>
      </c>
      <c r="K1093" s="22"/>
    </row>
    <row r="1094" spans="1:11" x14ac:dyDescent="0.3">
      <c r="A1094" s="5">
        <v>38803</v>
      </c>
      <c r="B1094" s="2">
        <v>54.94</v>
      </c>
      <c r="K1094" s="22"/>
    </row>
    <row r="1095" spans="1:11" x14ac:dyDescent="0.3">
      <c r="A1095" s="5">
        <v>38804</v>
      </c>
      <c r="B1095" s="2">
        <v>53.26</v>
      </c>
      <c r="K1095" s="22"/>
    </row>
    <row r="1096" spans="1:11" x14ac:dyDescent="0.3">
      <c r="A1096" s="5">
        <v>38805</v>
      </c>
      <c r="B1096" s="2">
        <v>52.45</v>
      </c>
      <c r="K1096" s="22"/>
    </row>
    <row r="1097" spans="1:11" x14ac:dyDescent="0.3">
      <c r="A1097" s="5">
        <v>38806</v>
      </c>
      <c r="B1097" s="2">
        <v>52.44</v>
      </c>
      <c r="K1097" s="22"/>
    </row>
    <row r="1098" spans="1:11" x14ac:dyDescent="0.3">
      <c r="A1098" s="5">
        <v>38807</v>
      </c>
      <c r="B1098" s="2">
        <v>52.12</v>
      </c>
      <c r="K1098" s="22"/>
    </row>
    <row r="1099" spans="1:11" x14ac:dyDescent="0.3">
      <c r="A1099" s="5">
        <v>38808</v>
      </c>
      <c r="B1099" s="2">
        <v>51.23</v>
      </c>
      <c r="K1099" s="22"/>
    </row>
    <row r="1100" spans="1:11" x14ac:dyDescent="0.3">
      <c r="A1100" s="5">
        <v>38809</v>
      </c>
      <c r="B1100" s="2">
        <v>50.64</v>
      </c>
      <c r="K1100" s="22"/>
    </row>
    <row r="1101" spans="1:11" x14ac:dyDescent="0.3">
      <c r="A1101" s="5">
        <v>38810</v>
      </c>
      <c r="B1101" s="2">
        <v>53.14</v>
      </c>
      <c r="K1101" s="22"/>
    </row>
    <row r="1102" spans="1:11" x14ac:dyDescent="0.3">
      <c r="A1102" s="5">
        <v>38811</v>
      </c>
      <c r="B1102" s="2">
        <v>52.96</v>
      </c>
      <c r="K1102" s="22"/>
    </row>
    <row r="1103" spans="1:11" x14ac:dyDescent="0.3">
      <c r="A1103" s="5">
        <v>38812</v>
      </c>
      <c r="B1103" s="2">
        <v>54.46</v>
      </c>
      <c r="K1103" s="22"/>
    </row>
    <row r="1104" spans="1:11" x14ac:dyDescent="0.3">
      <c r="A1104" s="5">
        <v>38813</v>
      </c>
      <c r="B1104" s="2">
        <v>53.92</v>
      </c>
      <c r="K1104" s="22"/>
    </row>
    <row r="1105" spans="1:11" x14ac:dyDescent="0.3">
      <c r="A1105" s="5">
        <v>38814</v>
      </c>
      <c r="B1105" s="2">
        <v>52.93</v>
      </c>
      <c r="K1105" s="22"/>
    </row>
    <row r="1106" spans="1:11" x14ac:dyDescent="0.3">
      <c r="A1106" s="5">
        <v>38815</v>
      </c>
      <c r="B1106" s="2">
        <v>50.81</v>
      </c>
      <c r="K1106" s="22"/>
    </row>
    <row r="1107" spans="1:11" x14ac:dyDescent="0.3">
      <c r="A1107" s="5">
        <v>38816</v>
      </c>
      <c r="B1107" s="2">
        <v>49.64</v>
      </c>
      <c r="K1107" s="22"/>
    </row>
    <row r="1108" spans="1:11" x14ac:dyDescent="0.3">
      <c r="A1108" s="5">
        <v>38817</v>
      </c>
      <c r="B1108" s="2">
        <v>53.45</v>
      </c>
      <c r="K1108" s="22"/>
    </row>
    <row r="1109" spans="1:11" x14ac:dyDescent="0.3">
      <c r="A1109" s="5">
        <v>38818</v>
      </c>
      <c r="B1109" s="2">
        <v>53.95</v>
      </c>
      <c r="K1109" s="22"/>
    </row>
    <row r="1110" spans="1:11" x14ac:dyDescent="0.3">
      <c r="A1110" s="5">
        <v>38819</v>
      </c>
      <c r="B1110" s="2">
        <v>53.9</v>
      </c>
      <c r="K1110" s="22"/>
    </row>
    <row r="1111" spans="1:11" x14ac:dyDescent="0.3">
      <c r="A1111" s="5">
        <v>38820</v>
      </c>
      <c r="B1111" s="2">
        <v>52.16</v>
      </c>
      <c r="K1111" s="22"/>
    </row>
    <row r="1112" spans="1:11" x14ac:dyDescent="0.3">
      <c r="A1112" s="5">
        <v>38821</v>
      </c>
      <c r="B1112" s="2">
        <v>48.62</v>
      </c>
      <c r="K1112" s="22"/>
    </row>
    <row r="1113" spans="1:11" x14ac:dyDescent="0.3">
      <c r="A1113" s="5">
        <v>38822</v>
      </c>
      <c r="B1113" s="2">
        <v>49.64</v>
      </c>
      <c r="K1113" s="22"/>
    </row>
    <row r="1114" spans="1:11" x14ac:dyDescent="0.3">
      <c r="A1114" s="5">
        <v>38823</v>
      </c>
      <c r="B1114" s="2">
        <v>49.65</v>
      </c>
      <c r="K1114" s="22"/>
    </row>
    <row r="1115" spans="1:11" x14ac:dyDescent="0.3">
      <c r="A1115" s="5">
        <v>38824</v>
      </c>
      <c r="B1115" s="2">
        <v>49.54</v>
      </c>
      <c r="K1115" s="22"/>
    </row>
    <row r="1116" spans="1:11" x14ac:dyDescent="0.3">
      <c r="A1116" s="5">
        <v>38825</v>
      </c>
      <c r="B1116" s="2">
        <v>53.84</v>
      </c>
      <c r="K1116" s="22"/>
    </row>
    <row r="1117" spans="1:11" x14ac:dyDescent="0.3">
      <c r="A1117" s="5">
        <v>38826</v>
      </c>
      <c r="B1117" s="2">
        <v>54.76</v>
      </c>
      <c r="K1117" s="22"/>
    </row>
    <row r="1118" spans="1:11" x14ac:dyDescent="0.3">
      <c r="A1118" s="5">
        <v>38827</v>
      </c>
      <c r="B1118" s="2">
        <v>55.49</v>
      </c>
      <c r="K1118" s="22"/>
    </row>
    <row r="1119" spans="1:11" x14ac:dyDescent="0.3">
      <c r="A1119" s="5">
        <v>38828</v>
      </c>
      <c r="B1119" s="2">
        <v>53.51</v>
      </c>
      <c r="K1119" s="22"/>
    </row>
    <row r="1120" spans="1:11" x14ac:dyDescent="0.3">
      <c r="A1120" s="5">
        <v>38829</v>
      </c>
      <c r="B1120" s="2">
        <v>52.46</v>
      </c>
      <c r="K1120" s="22"/>
    </row>
    <row r="1121" spans="1:11" x14ac:dyDescent="0.3">
      <c r="A1121" s="5">
        <v>38830</v>
      </c>
      <c r="B1121" s="2">
        <v>50.89</v>
      </c>
      <c r="K1121" s="22"/>
    </row>
    <row r="1122" spans="1:11" x14ac:dyDescent="0.3">
      <c r="A1122" s="5">
        <v>38831</v>
      </c>
      <c r="B1122" s="2">
        <v>54.73</v>
      </c>
      <c r="K1122" s="22"/>
    </row>
    <row r="1123" spans="1:11" x14ac:dyDescent="0.3">
      <c r="A1123" s="5">
        <v>38832</v>
      </c>
      <c r="B1123" s="2">
        <v>55.31</v>
      </c>
      <c r="K1123" s="22"/>
    </row>
    <row r="1124" spans="1:11" x14ac:dyDescent="0.3">
      <c r="A1124" s="5">
        <v>38833</v>
      </c>
      <c r="B1124" s="2">
        <v>53.83</v>
      </c>
      <c r="K1124" s="22"/>
    </row>
    <row r="1125" spans="1:11" x14ac:dyDescent="0.3">
      <c r="A1125" s="5">
        <v>38834</v>
      </c>
      <c r="B1125" s="2">
        <v>52.9</v>
      </c>
      <c r="K1125" s="22"/>
    </row>
    <row r="1126" spans="1:11" x14ac:dyDescent="0.3">
      <c r="A1126" s="5">
        <v>38835</v>
      </c>
      <c r="B1126" s="2">
        <v>48.81</v>
      </c>
      <c r="K1126" s="22"/>
    </row>
    <row r="1127" spans="1:11" x14ac:dyDescent="0.3">
      <c r="A1127" s="5">
        <v>38836</v>
      </c>
      <c r="B1127" s="2">
        <v>44.38</v>
      </c>
      <c r="K1127" s="22"/>
    </row>
    <row r="1128" spans="1:11" x14ac:dyDescent="0.3">
      <c r="A1128" s="5">
        <v>38837</v>
      </c>
      <c r="B1128" s="2">
        <v>40.43</v>
      </c>
      <c r="K1128" s="22"/>
    </row>
    <row r="1129" spans="1:11" x14ac:dyDescent="0.3">
      <c r="A1129" s="5">
        <v>38838</v>
      </c>
      <c r="B1129" s="2">
        <v>41.64</v>
      </c>
      <c r="K1129" s="22"/>
    </row>
    <row r="1130" spans="1:11" x14ac:dyDescent="0.3">
      <c r="A1130" s="5">
        <v>38839</v>
      </c>
      <c r="B1130" s="2">
        <v>46.08</v>
      </c>
      <c r="K1130" s="22"/>
    </row>
    <row r="1131" spans="1:11" x14ac:dyDescent="0.3">
      <c r="A1131" s="5">
        <v>38840</v>
      </c>
      <c r="B1131" s="2">
        <v>43.18</v>
      </c>
      <c r="K1131" s="22"/>
    </row>
    <row r="1132" spans="1:11" x14ac:dyDescent="0.3">
      <c r="A1132" s="5">
        <v>38841</v>
      </c>
      <c r="B1132" s="2">
        <v>40.770000000000003</v>
      </c>
      <c r="K1132" s="22"/>
    </row>
    <row r="1133" spans="1:11" x14ac:dyDescent="0.3">
      <c r="A1133" s="5">
        <v>38842</v>
      </c>
      <c r="B1133" s="2">
        <v>33.68</v>
      </c>
      <c r="K1133" s="22"/>
    </row>
    <row r="1134" spans="1:11" x14ac:dyDescent="0.3">
      <c r="A1134" s="5">
        <v>38843</v>
      </c>
      <c r="B1134" s="2">
        <v>28.62</v>
      </c>
      <c r="K1134" s="22"/>
    </row>
    <row r="1135" spans="1:11" x14ac:dyDescent="0.3">
      <c r="A1135" s="5">
        <v>38844</v>
      </c>
      <c r="B1135" s="2">
        <v>16.87</v>
      </c>
      <c r="K1135" s="22"/>
    </row>
    <row r="1136" spans="1:11" x14ac:dyDescent="0.3">
      <c r="A1136" s="5">
        <v>38845</v>
      </c>
      <c r="B1136" s="2">
        <v>33.950000000000003</v>
      </c>
      <c r="K1136" s="22"/>
    </row>
    <row r="1137" spans="1:11" x14ac:dyDescent="0.3">
      <c r="A1137" s="5">
        <v>38846</v>
      </c>
      <c r="B1137" s="2">
        <v>32.35</v>
      </c>
      <c r="K1137" s="22"/>
    </row>
    <row r="1138" spans="1:11" x14ac:dyDescent="0.3">
      <c r="A1138" s="5">
        <v>38847</v>
      </c>
      <c r="B1138" s="2">
        <v>35.24</v>
      </c>
      <c r="K1138" s="22"/>
    </row>
    <row r="1139" spans="1:11" x14ac:dyDescent="0.3">
      <c r="A1139" s="5">
        <v>38848</v>
      </c>
      <c r="B1139" s="2">
        <v>35.799999999999997</v>
      </c>
      <c r="K1139" s="22"/>
    </row>
    <row r="1140" spans="1:11" x14ac:dyDescent="0.3">
      <c r="A1140" s="5">
        <v>38849</v>
      </c>
      <c r="B1140" s="2">
        <v>35.6</v>
      </c>
      <c r="K1140" s="22"/>
    </row>
    <row r="1141" spans="1:11" x14ac:dyDescent="0.3">
      <c r="A1141" s="5">
        <v>38850</v>
      </c>
      <c r="B1141" s="2">
        <v>35.58</v>
      </c>
      <c r="K1141" s="22"/>
    </row>
    <row r="1142" spans="1:11" x14ac:dyDescent="0.3">
      <c r="A1142" s="5">
        <v>38851</v>
      </c>
      <c r="B1142" s="2">
        <v>35.42</v>
      </c>
      <c r="K1142" s="22"/>
    </row>
    <row r="1143" spans="1:11" x14ac:dyDescent="0.3">
      <c r="A1143" s="5">
        <v>38852</v>
      </c>
      <c r="B1143" s="2">
        <v>39.47</v>
      </c>
      <c r="K1143" s="22"/>
    </row>
    <row r="1144" spans="1:11" x14ac:dyDescent="0.3">
      <c r="A1144" s="5">
        <v>38853</v>
      </c>
      <c r="B1144" s="2">
        <v>39.380000000000003</v>
      </c>
      <c r="K1144" s="22"/>
    </row>
    <row r="1145" spans="1:11" x14ac:dyDescent="0.3">
      <c r="A1145" s="5">
        <v>38854</v>
      </c>
      <c r="B1145" s="2">
        <v>40.58</v>
      </c>
      <c r="K1145" s="22"/>
    </row>
    <row r="1146" spans="1:11" x14ac:dyDescent="0.3">
      <c r="A1146" s="5">
        <v>38855</v>
      </c>
      <c r="B1146" s="2">
        <v>42.65</v>
      </c>
      <c r="K1146" s="22"/>
    </row>
    <row r="1147" spans="1:11" x14ac:dyDescent="0.3">
      <c r="A1147" s="5">
        <v>38856</v>
      </c>
      <c r="B1147" s="2">
        <v>39.69</v>
      </c>
      <c r="K1147" s="22"/>
    </row>
    <row r="1148" spans="1:11" x14ac:dyDescent="0.3">
      <c r="A1148" s="5">
        <v>38857</v>
      </c>
      <c r="B1148" s="2">
        <v>35.89</v>
      </c>
      <c r="K1148" s="22"/>
    </row>
    <row r="1149" spans="1:11" x14ac:dyDescent="0.3">
      <c r="A1149" s="5">
        <v>38858</v>
      </c>
      <c r="B1149" s="2">
        <v>36.14</v>
      </c>
      <c r="K1149" s="22"/>
    </row>
    <row r="1150" spans="1:11" x14ac:dyDescent="0.3">
      <c r="A1150" s="5">
        <v>38859</v>
      </c>
      <c r="B1150" s="2">
        <v>39.35</v>
      </c>
      <c r="K1150" s="22"/>
    </row>
    <row r="1151" spans="1:11" x14ac:dyDescent="0.3">
      <c r="A1151" s="5">
        <v>38860</v>
      </c>
      <c r="B1151" s="2">
        <v>38.83</v>
      </c>
      <c r="K1151" s="22"/>
    </row>
    <row r="1152" spans="1:11" x14ac:dyDescent="0.3">
      <c r="A1152" s="5">
        <v>38861</v>
      </c>
      <c r="B1152" s="2">
        <v>38.770000000000003</v>
      </c>
      <c r="K1152" s="22"/>
    </row>
    <row r="1153" spans="1:11" x14ac:dyDescent="0.3">
      <c r="A1153" s="5">
        <v>38862</v>
      </c>
      <c r="B1153" s="2">
        <v>36.869999999999997</v>
      </c>
      <c r="K1153" s="22"/>
    </row>
    <row r="1154" spans="1:11" x14ac:dyDescent="0.3">
      <c r="A1154" s="5">
        <v>38863</v>
      </c>
      <c r="B1154" s="2">
        <v>38.93</v>
      </c>
      <c r="K1154" s="22"/>
    </row>
    <row r="1155" spans="1:11" x14ac:dyDescent="0.3">
      <c r="A1155" s="5">
        <v>38864</v>
      </c>
      <c r="B1155" s="2">
        <v>38.03</v>
      </c>
      <c r="K1155" s="22"/>
    </row>
    <row r="1156" spans="1:11" x14ac:dyDescent="0.3">
      <c r="A1156" s="5">
        <v>38865</v>
      </c>
      <c r="B1156" s="2">
        <v>36.9</v>
      </c>
      <c r="K1156" s="22"/>
    </row>
    <row r="1157" spans="1:11" x14ac:dyDescent="0.3">
      <c r="A1157" s="5">
        <v>38866</v>
      </c>
      <c r="B1157" s="2">
        <v>43.65</v>
      </c>
      <c r="K1157" s="22"/>
    </row>
    <row r="1158" spans="1:11" x14ac:dyDescent="0.3">
      <c r="A1158" s="5">
        <v>38867</v>
      </c>
      <c r="B1158" s="2">
        <v>43.72</v>
      </c>
      <c r="K1158" s="22"/>
    </row>
    <row r="1159" spans="1:11" x14ac:dyDescent="0.3">
      <c r="A1159" s="5">
        <v>38868</v>
      </c>
      <c r="B1159" s="2">
        <v>42.56</v>
      </c>
      <c r="K1159" s="22"/>
    </row>
    <row r="1160" spans="1:11" x14ac:dyDescent="0.3">
      <c r="A1160" s="5">
        <v>38869</v>
      </c>
      <c r="B1160" s="2">
        <v>42.44</v>
      </c>
      <c r="K1160" s="22"/>
    </row>
    <row r="1161" spans="1:11" x14ac:dyDescent="0.3">
      <c r="A1161" s="5">
        <v>38870</v>
      </c>
      <c r="B1161" s="2">
        <v>42.55</v>
      </c>
      <c r="K1161" s="22"/>
    </row>
    <row r="1162" spans="1:11" x14ac:dyDescent="0.3">
      <c r="A1162" s="5">
        <v>38871</v>
      </c>
      <c r="B1162" s="2">
        <v>37.58</v>
      </c>
      <c r="K1162" s="22"/>
    </row>
    <row r="1163" spans="1:11" x14ac:dyDescent="0.3">
      <c r="A1163" s="5">
        <v>38872</v>
      </c>
      <c r="B1163" s="2">
        <v>37.07</v>
      </c>
      <c r="K1163" s="22"/>
    </row>
    <row r="1164" spans="1:11" x14ac:dyDescent="0.3">
      <c r="A1164" s="5">
        <v>38873</v>
      </c>
      <c r="B1164" s="2">
        <v>39.67</v>
      </c>
      <c r="K1164" s="22"/>
    </row>
    <row r="1165" spans="1:11" x14ac:dyDescent="0.3">
      <c r="A1165" s="5">
        <v>38874</v>
      </c>
      <c r="B1165" s="2">
        <v>42.73</v>
      </c>
      <c r="K1165" s="22"/>
    </row>
    <row r="1166" spans="1:11" x14ac:dyDescent="0.3">
      <c r="A1166" s="5">
        <v>38875</v>
      </c>
      <c r="B1166" s="2">
        <v>45.37</v>
      </c>
      <c r="K1166" s="22"/>
    </row>
    <row r="1167" spans="1:11" x14ac:dyDescent="0.3">
      <c r="A1167" s="5">
        <v>38876</v>
      </c>
      <c r="B1167" s="2">
        <v>43.89</v>
      </c>
      <c r="K1167" s="22"/>
    </row>
    <row r="1168" spans="1:11" x14ac:dyDescent="0.3">
      <c r="A1168" s="5">
        <v>38877</v>
      </c>
      <c r="B1168" s="2">
        <v>43.03</v>
      </c>
      <c r="K1168" s="22"/>
    </row>
    <row r="1169" spans="1:11" x14ac:dyDescent="0.3">
      <c r="A1169" s="5">
        <v>38878</v>
      </c>
      <c r="B1169" s="2">
        <v>40.369999999999997</v>
      </c>
      <c r="K1169" s="22"/>
    </row>
    <row r="1170" spans="1:11" x14ac:dyDescent="0.3">
      <c r="A1170" s="5">
        <v>38879</v>
      </c>
      <c r="B1170" s="2">
        <v>39.18</v>
      </c>
      <c r="K1170" s="22"/>
    </row>
    <row r="1171" spans="1:11" x14ac:dyDescent="0.3">
      <c r="A1171" s="5">
        <v>38880</v>
      </c>
      <c r="B1171" s="2">
        <v>47.78</v>
      </c>
      <c r="K1171" s="22"/>
    </row>
    <row r="1172" spans="1:11" x14ac:dyDescent="0.3">
      <c r="A1172" s="5">
        <v>38881</v>
      </c>
      <c r="B1172" s="2">
        <v>45.47</v>
      </c>
      <c r="K1172" s="22"/>
    </row>
    <row r="1173" spans="1:11" x14ac:dyDescent="0.3">
      <c r="A1173" s="5">
        <v>38882</v>
      </c>
      <c r="B1173" s="2">
        <v>45.53</v>
      </c>
      <c r="K1173" s="22"/>
    </row>
    <row r="1174" spans="1:11" x14ac:dyDescent="0.3">
      <c r="A1174" s="5">
        <v>38883</v>
      </c>
      <c r="B1174" s="2">
        <v>43.98</v>
      </c>
      <c r="K1174" s="22"/>
    </row>
    <row r="1175" spans="1:11" x14ac:dyDescent="0.3">
      <c r="A1175" s="5">
        <v>38884</v>
      </c>
      <c r="B1175" s="2">
        <v>44.51</v>
      </c>
      <c r="K1175" s="22"/>
    </row>
    <row r="1176" spans="1:11" x14ac:dyDescent="0.3">
      <c r="A1176" s="5">
        <v>38885</v>
      </c>
      <c r="B1176" s="2">
        <v>42.23</v>
      </c>
      <c r="K1176" s="22"/>
    </row>
    <row r="1177" spans="1:11" x14ac:dyDescent="0.3">
      <c r="A1177" s="5">
        <v>38886</v>
      </c>
      <c r="B1177" s="2">
        <v>41.95</v>
      </c>
      <c r="K1177" s="22"/>
    </row>
    <row r="1178" spans="1:11" x14ac:dyDescent="0.3">
      <c r="A1178" s="5">
        <v>38887</v>
      </c>
      <c r="B1178" s="2">
        <v>46.74</v>
      </c>
      <c r="K1178" s="22"/>
    </row>
    <row r="1179" spans="1:11" x14ac:dyDescent="0.3">
      <c r="A1179" s="5">
        <v>38888</v>
      </c>
      <c r="B1179" s="2">
        <v>47.88</v>
      </c>
      <c r="K1179" s="22"/>
    </row>
    <row r="1180" spans="1:11" x14ac:dyDescent="0.3">
      <c r="A1180" s="5">
        <v>38889</v>
      </c>
      <c r="B1180" s="2">
        <v>45.33</v>
      </c>
      <c r="K1180" s="22"/>
    </row>
    <row r="1181" spans="1:11" x14ac:dyDescent="0.3">
      <c r="A1181" s="5">
        <v>38890</v>
      </c>
      <c r="B1181" s="2">
        <v>44.94</v>
      </c>
      <c r="K1181" s="22"/>
    </row>
    <row r="1182" spans="1:11" x14ac:dyDescent="0.3">
      <c r="A1182" s="5">
        <v>38891</v>
      </c>
      <c r="B1182" s="2">
        <v>42.29</v>
      </c>
      <c r="K1182" s="22"/>
    </row>
    <row r="1183" spans="1:11" x14ac:dyDescent="0.3">
      <c r="A1183" s="5">
        <v>38892</v>
      </c>
      <c r="B1183" s="2">
        <v>41.18</v>
      </c>
      <c r="K1183" s="22"/>
    </row>
    <row r="1184" spans="1:11" x14ac:dyDescent="0.3">
      <c r="A1184" s="5">
        <v>38893</v>
      </c>
      <c r="B1184" s="2">
        <v>42.67</v>
      </c>
      <c r="K1184" s="22"/>
    </row>
    <row r="1185" spans="1:11" x14ac:dyDescent="0.3">
      <c r="A1185" s="5">
        <v>38894</v>
      </c>
      <c r="B1185" s="2">
        <v>48.05</v>
      </c>
      <c r="K1185" s="22"/>
    </row>
    <row r="1186" spans="1:11" x14ac:dyDescent="0.3">
      <c r="A1186" s="5">
        <v>38895</v>
      </c>
      <c r="B1186" s="2">
        <v>47.13</v>
      </c>
      <c r="K1186" s="22"/>
    </row>
    <row r="1187" spans="1:11" x14ac:dyDescent="0.3">
      <c r="A1187" s="5">
        <v>38896</v>
      </c>
      <c r="B1187" s="2">
        <v>49.39</v>
      </c>
      <c r="K1187" s="22"/>
    </row>
    <row r="1188" spans="1:11" x14ac:dyDescent="0.3">
      <c r="A1188" s="5">
        <v>38897</v>
      </c>
      <c r="B1188" s="2">
        <v>51</v>
      </c>
      <c r="K1188" s="22"/>
    </row>
    <row r="1189" spans="1:11" x14ac:dyDescent="0.3">
      <c r="A1189" s="5">
        <v>38898</v>
      </c>
      <c r="B1189" s="2">
        <v>50.03</v>
      </c>
      <c r="K1189" s="22"/>
    </row>
    <row r="1190" spans="1:11" x14ac:dyDescent="0.3">
      <c r="A1190" s="5">
        <v>38899</v>
      </c>
      <c r="B1190" s="2">
        <v>45.34</v>
      </c>
      <c r="K1190" s="22"/>
    </row>
    <row r="1191" spans="1:11" x14ac:dyDescent="0.3">
      <c r="A1191" s="5">
        <v>38900</v>
      </c>
      <c r="B1191" s="2">
        <v>44.42</v>
      </c>
      <c r="K1191" s="22"/>
    </row>
    <row r="1192" spans="1:11" x14ac:dyDescent="0.3">
      <c r="A1192" s="5">
        <v>38901</v>
      </c>
      <c r="B1192" s="2">
        <v>48.11</v>
      </c>
      <c r="K1192" s="22"/>
    </row>
    <row r="1193" spans="1:11" x14ac:dyDescent="0.3">
      <c r="A1193" s="5">
        <v>38902</v>
      </c>
      <c r="B1193" s="2">
        <v>48.36</v>
      </c>
      <c r="K1193" s="22"/>
    </row>
    <row r="1194" spans="1:11" x14ac:dyDescent="0.3">
      <c r="A1194" s="5">
        <v>38903</v>
      </c>
      <c r="B1194" s="2">
        <v>48.46</v>
      </c>
      <c r="K1194" s="22"/>
    </row>
    <row r="1195" spans="1:11" x14ac:dyDescent="0.3">
      <c r="A1195" s="5">
        <v>38904</v>
      </c>
      <c r="B1195" s="2">
        <v>48.41</v>
      </c>
      <c r="K1195" s="22"/>
    </row>
    <row r="1196" spans="1:11" x14ac:dyDescent="0.3">
      <c r="A1196" s="5">
        <v>38905</v>
      </c>
      <c r="B1196" s="2">
        <v>48.28</v>
      </c>
      <c r="K1196" s="22"/>
    </row>
    <row r="1197" spans="1:11" x14ac:dyDescent="0.3">
      <c r="A1197" s="5">
        <v>38906</v>
      </c>
      <c r="B1197" s="2">
        <v>44.42</v>
      </c>
      <c r="K1197" s="22"/>
    </row>
    <row r="1198" spans="1:11" x14ac:dyDescent="0.3">
      <c r="A1198" s="5">
        <v>38907</v>
      </c>
      <c r="B1198" s="2">
        <v>42.96</v>
      </c>
      <c r="K1198" s="22"/>
    </row>
    <row r="1199" spans="1:11" x14ac:dyDescent="0.3">
      <c r="A1199" s="5">
        <v>38908</v>
      </c>
      <c r="B1199" s="2">
        <v>46.16</v>
      </c>
      <c r="K1199" s="22"/>
    </row>
    <row r="1200" spans="1:11" x14ac:dyDescent="0.3">
      <c r="A1200" s="5">
        <v>38909</v>
      </c>
      <c r="B1200" s="2">
        <v>47.22</v>
      </c>
      <c r="K1200" s="22"/>
    </row>
    <row r="1201" spans="1:11" x14ac:dyDescent="0.3">
      <c r="A1201" s="5">
        <v>38910</v>
      </c>
      <c r="B1201" s="2">
        <v>47.12</v>
      </c>
      <c r="K1201" s="22"/>
    </row>
    <row r="1202" spans="1:11" x14ac:dyDescent="0.3">
      <c r="A1202" s="5">
        <v>38911</v>
      </c>
      <c r="B1202" s="2">
        <v>47.79</v>
      </c>
      <c r="K1202" s="22"/>
    </row>
    <row r="1203" spans="1:11" x14ac:dyDescent="0.3">
      <c r="A1203" s="5">
        <v>38912</v>
      </c>
      <c r="B1203" s="2">
        <v>46.71</v>
      </c>
      <c r="K1203" s="22"/>
    </row>
    <row r="1204" spans="1:11" x14ac:dyDescent="0.3">
      <c r="A1204" s="5">
        <v>38913</v>
      </c>
      <c r="B1204" s="2">
        <v>46.6</v>
      </c>
      <c r="K1204" s="22"/>
    </row>
    <row r="1205" spans="1:11" x14ac:dyDescent="0.3">
      <c r="A1205" s="5">
        <v>38914</v>
      </c>
      <c r="B1205" s="2">
        <v>47.04</v>
      </c>
      <c r="K1205" s="22"/>
    </row>
    <row r="1206" spans="1:11" x14ac:dyDescent="0.3">
      <c r="A1206" s="5">
        <v>38915</v>
      </c>
      <c r="B1206" s="2">
        <v>50.6</v>
      </c>
      <c r="K1206" s="22"/>
    </row>
    <row r="1207" spans="1:11" x14ac:dyDescent="0.3">
      <c r="A1207" s="5">
        <v>38916</v>
      </c>
      <c r="B1207" s="2">
        <v>50.6</v>
      </c>
      <c r="K1207" s="22"/>
    </row>
    <row r="1208" spans="1:11" x14ac:dyDescent="0.3">
      <c r="A1208" s="5">
        <v>38917</v>
      </c>
      <c r="B1208" s="2">
        <v>51.39</v>
      </c>
      <c r="K1208" s="22"/>
    </row>
    <row r="1209" spans="1:11" x14ac:dyDescent="0.3">
      <c r="A1209" s="5">
        <v>38918</v>
      </c>
      <c r="B1209" s="2">
        <v>50.95</v>
      </c>
      <c r="K1209" s="22"/>
    </row>
    <row r="1210" spans="1:11" x14ac:dyDescent="0.3">
      <c r="A1210" s="5">
        <v>38919</v>
      </c>
      <c r="B1210" s="2">
        <v>51.85</v>
      </c>
      <c r="K1210" s="22"/>
    </row>
    <row r="1211" spans="1:11" x14ac:dyDescent="0.3">
      <c r="A1211" s="5">
        <v>38920</v>
      </c>
      <c r="B1211" s="2">
        <v>52.57</v>
      </c>
      <c r="K1211" s="22"/>
    </row>
    <row r="1212" spans="1:11" x14ac:dyDescent="0.3">
      <c r="A1212" s="5">
        <v>38921</v>
      </c>
      <c r="B1212" s="2">
        <v>49.82</v>
      </c>
      <c r="K1212" s="22"/>
    </row>
    <row r="1213" spans="1:11" x14ac:dyDescent="0.3">
      <c r="A1213" s="5">
        <v>38922</v>
      </c>
      <c r="B1213" s="2">
        <v>52.14</v>
      </c>
      <c r="K1213" s="22"/>
    </row>
    <row r="1214" spans="1:11" x14ac:dyDescent="0.3">
      <c r="A1214" s="5">
        <v>38923</v>
      </c>
      <c r="B1214" s="2">
        <v>52.36</v>
      </c>
      <c r="K1214" s="22"/>
    </row>
    <row r="1215" spans="1:11" x14ac:dyDescent="0.3">
      <c r="A1215" s="5">
        <v>38924</v>
      </c>
      <c r="B1215" s="2">
        <v>52.94</v>
      </c>
      <c r="K1215" s="22"/>
    </row>
    <row r="1216" spans="1:11" x14ac:dyDescent="0.3">
      <c r="A1216" s="5">
        <v>38925</v>
      </c>
      <c r="B1216" s="2">
        <v>54.3</v>
      </c>
      <c r="K1216" s="22"/>
    </row>
    <row r="1217" spans="1:11" x14ac:dyDescent="0.3">
      <c r="A1217" s="5">
        <v>38926</v>
      </c>
      <c r="B1217" s="2">
        <v>54.44</v>
      </c>
      <c r="K1217" s="22"/>
    </row>
    <row r="1218" spans="1:11" x14ac:dyDescent="0.3">
      <c r="A1218" s="5">
        <v>38927</v>
      </c>
      <c r="B1218" s="2">
        <v>54.03</v>
      </c>
      <c r="K1218" s="22"/>
    </row>
    <row r="1219" spans="1:11" x14ac:dyDescent="0.3">
      <c r="A1219" s="5">
        <v>38928</v>
      </c>
      <c r="B1219" s="2">
        <v>53.4</v>
      </c>
      <c r="K1219" s="22"/>
    </row>
    <row r="1220" spans="1:11" x14ac:dyDescent="0.3">
      <c r="A1220" s="5">
        <v>38929</v>
      </c>
      <c r="B1220" s="2">
        <v>56.29</v>
      </c>
      <c r="K1220" s="22"/>
    </row>
    <row r="1221" spans="1:11" x14ac:dyDescent="0.3">
      <c r="A1221" s="5">
        <v>38930</v>
      </c>
      <c r="B1221" s="2">
        <v>57.42</v>
      </c>
      <c r="K1221" s="22"/>
    </row>
    <row r="1222" spans="1:11" x14ac:dyDescent="0.3">
      <c r="A1222" s="5">
        <v>38931</v>
      </c>
      <c r="B1222" s="2">
        <v>57.5</v>
      </c>
      <c r="K1222" s="22"/>
    </row>
    <row r="1223" spans="1:11" x14ac:dyDescent="0.3">
      <c r="A1223" s="5">
        <v>38932</v>
      </c>
      <c r="B1223" s="2">
        <v>59.03</v>
      </c>
      <c r="K1223" s="22"/>
    </row>
    <row r="1224" spans="1:11" x14ac:dyDescent="0.3">
      <c r="A1224" s="5">
        <v>38933</v>
      </c>
      <c r="B1224" s="2">
        <v>59.37</v>
      </c>
      <c r="K1224" s="22"/>
    </row>
    <row r="1225" spans="1:11" x14ac:dyDescent="0.3">
      <c r="A1225" s="5">
        <v>38934</v>
      </c>
      <c r="B1225" s="2">
        <v>57.76</v>
      </c>
      <c r="K1225" s="22"/>
    </row>
    <row r="1226" spans="1:11" x14ac:dyDescent="0.3">
      <c r="A1226" s="5">
        <v>38935</v>
      </c>
      <c r="B1226" s="2">
        <v>57.11</v>
      </c>
      <c r="K1226" s="22"/>
    </row>
    <row r="1227" spans="1:11" x14ac:dyDescent="0.3">
      <c r="A1227" s="5">
        <v>38936</v>
      </c>
      <c r="B1227" s="2">
        <v>60.03</v>
      </c>
      <c r="K1227" s="22"/>
    </row>
    <row r="1228" spans="1:11" x14ac:dyDescent="0.3">
      <c r="A1228" s="5">
        <v>38937</v>
      </c>
      <c r="B1228" s="2">
        <v>60.86</v>
      </c>
      <c r="K1228" s="22"/>
    </row>
    <row r="1229" spans="1:11" x14ac:dyDescent="0.3">
      <c r="A1229" s="5">
        <v>38938</v>
      </c>
      <c r="B1229" s="2">
        <v>62.24</v>
      </c>
      <c r="K1229" s="22"/>
    </row>
    <row r="1230" spans="1:11" x14ac:dyDescent="0.3">
      <c r="A1230" s="5">
        <v>38939</v>
      </c>
      <c r="B1230" s="2">
        <v>62.27</v>
      </c>
      <c r="K1230" s="22"/>
    </row>
    <row r="1231" spans="1:11" x14ac:dyDescent="0.3">
      <c r="A1231" s="5">
        <v>38940</v>
      </c>
      <c r="B1231" s="2">
        <v>61.28</v>
      </c>
      <c r="K1231" s="22"/>
    </row>
    <row r="1232" spans="1:11" x14ac:dyDescent="0.3">
      <c r="A1232" s="5">
        <v>38941</v>
      </c>
      <c r="B1232" s="2">
        <v>59</v>
      </c>
      <c r="K1232" s="22"/>
    </row>
    <row r="1233" spans="1:11" x14ac:dyDescent="0.3">
      <c r="A1233" s="5">
        <v>38942</v>
      </c>
      <c r="B1233" s="2">
        <v>59.07</v>
      </c>
      <c r="K1233" s="22"/>
    </row>
    <row r="1234" spans="1:11" x14ac:dyDescent="0.3">
      <c r="A1234" s="5">
        <v>38943</v>
      </c>
      <c r="B1234" s="2">
        <v>61.85</v>
      </c>
      <c r="K1234" s="22"/>
    </row>
    <row r="1235" spans="1:11" x14ac:dyDescent="0.3">
      <c r="A1235" s="5">
        <v>38944</v>
      </c>
      <c r="B1235" s="2">
        <v>61.2</v>
      </c>
      <c r="K1235" s="22"/>
    </row>
    <row r="1236" spans="1:11" x14ac:dyDescent="0.3">
      <c r="A1236" s="5">
        <v>38945</v>
      </c>
      <c r="B1236" s="2">
        <v>63.6</v>
      </c>
      <c r="K1236" s="22"/>
    </row>
    <row r="1237" spans="1:11" x14ac:dyDescent="0.3">
      <c r="A1237" s="5">
        <v>38946</v>
      </c>
      <c r="B1237" s="2">
        <v>64.78</v>
      </c>
      <c r="K1237" s="22"/>
    </row>
    <row r="1238" spans="1:11" x14ac:dyDescent="0.3">
      <c r="A1238" s="5">
        <v>38947</v>
      </c>
      <c r="B1238" s="2">
        <v>64.95</v>
      </c>
      <c r="K1238" s="22"/>
    </row>
    <row r="1239" spans="1:11" x14ac:dyDescent="0.3">
      <c r="A1239" s="5">
        <v>38948</v>
      </c>
      <c r="B1239" s="2">
        <v>64.13</v>
      </c>
      <c r="K1239" s="22"/>
    </row>
    <row r="1240" spans="1:11" x14ac:dyDescent="0.3">
      <c r="A1240" s="5">
        <v>38949</v>
      </c>
      <c r="B1240" s="2">
        <v>65.400000000000006</v>
      </c>
      <c r="K1240" s="22"/>
    </row>
    <row r="1241" spans="1:11" x14ac:dyDescent="0.3">
      <c r="A1241" s="5">
        <v>38950</v>
      </c>
      <c r="B1241" s="2">
        <v>69.77</v>
      </c>
      <c r="K1241" s="22"/>
    </row>
    <row r="1242" spans="1:11" x14ac:dyDescent="0.3">
      <c r="A1242" s="5">
        <v>38951</v>
      </c>
      <c r="B1242" s="2">
        <v>75.06</v>
      </c>
      <c r="K1242" s="22"/>
    </row>
    <row r="1243" spans="1:11" x14ac:dyDescent="0.3">
      <c r="A1243" s="5">
        <v>38952</v>
      </c>
      <c r="B1243" s="2">
        <v>77.41</v>
      </c>
      <c r="K1243" s="22"/>
    </row>
    <row r="1244" spans="1:11" x14ac:dyDescent="0.3">
      <c r="A1244" s="5">
        <v>38953</v>
      </c>
      <c r="B1244" s="2">
        <v>78.040000000000006</v>
      </c>
      <c r="K1244" s="22"/>
    </row>
    <row r="1245" spans="1:11" x14ac:dyDescent="0.3">
      <c r="A1245" s="5">
        <v>38954</v>
      </c>
      <c r="B1245" s="2">
        <v>78.17</v>
      </c>
      <c r="K1245" s="22"/>
    </row>
    <row r="1246" spans="1:11" x14ac:dyDescent="0.3">
      <c r="A1246" s="5">
        <v>38955</v>
      </c>
      <c r="B1246" s="2">
        <v>77.260000000000005</v>
      </c>
      <c r="K1246" s="22"/>
    </row>
    <row r="1247" spans="1:11" x14ac:dyDescent="0.3">
      <c r="A1247" s="5">
        <v>38956</v>
      </c>
      <c r="B1247" s="2">
        <v>77.349999999999994</v>
      </c>
      <c r="K1247" s="22"/>
    </row>
    <row r="1248" spans="1:11" x14ac:dyDescent="0.3">
      <c r="A1248" s="5">
        <v>38957</v>
      </c>
      <c r="B1248" s="2">
        <v>80.41</v>
      </c>
      <c r="K1248" s="22"/>
    </row>
    <row r="1249" spans="1:11" x14ac:dyDescent="0.3">
      <c r="A1249" s="5">
        <v>38958</v>
      </c>
      <c r="B1249" s="2">
        <v>78.42</v>
      </c>
      <c r="K1249" s="22"/>
    </row>
    <row r="1250" spans="1:11" x14ac:dyDescent="0.3">
      <c r="A1250" s="5">
        <v>38959</v>
      </c>
      <c r="B1250" s="2">
        <v>76.98</v>
      </c>
      <c r="K1250" s="22"/>
    </row>
    <row r="1251" spans="1:11" x14ac:dyDescent="0.3">
      <c r="A1251" s="5">
        <v>38960</v>
      </c>
      <c r="B1251" s="2">
        <v>73.099999999999994</v>
      </c>
      <c r="K1251" s="22"/>
    </row>
    <row r="1252" spans="1:11" x14ac:dyDescent="0.3">
      <c r="A1252" s="5">
        <v>38961</v>
      </c>
      <c r="B1252" s="2">
        <v>68.92</v>
      </c>
      <c r="K1252" s="22"/>
    </row>
    <row r="1253" spans="1:11" x14ac:dyDescent="0.3">
      <c r="A1253" s="5">
        <v>38962</v>
      </c>
      <c r="B1253" s="2">
        <v>64.83</v>
      </c>
      <c r="K1253" s="22"/>
    </row>
    <row r="1254" spans="1:11" x14ac:dyDescent="0.3">
      <c r="A1254" s="5">
        <v>38963</v>
      </c>
      <c r="B1254" s="2">
        <v>58.41</v>
      </c>
      <c r="K1254" s="22"/>
    </row>
    <row r="1255" spans="1:11" x14ac:dyDescent="0.3">
      <c r="A1255" s="5">
        <v>38964</v>
      </c>
      <c r="B1255" s="2">
        <v>63.89</v>
      </c>
      <c r="K1255" s="22"/>
    </row>
    <row r="1256" spans="1:11" x14ac:dyDescent="0.3">
      <c r="A1256" s="5">
        <v>38965</v>
      </c>
      <c r="B1256" s="2">
        <v>61.66</v>
      </c>
      <c r="K1256" s="22"/>
    </row>
    <row r="1257" spans="1:11" x14ac:dyDescent="0.3">
      <c r="A1257" s="5">
        <v>38966</v>
      </c>
      <c r="B1257" s="2">
        <v>67.400000000000006</v>
      </c>
      <c r="K1257" s="22"/>
    </row>
    <row r="1258" spans="1:11" x14ac:dyDescent="0.3">
      <c r="A1258" s="5">
        <v>38967</v>
      </c>
      <c r="B1258" s="2">
        <v>65.260000000000005</v>
      </c>
      <c r="K1258" s="22"/>
    </row>
    <row r="1259" spans="1:11" x14ac:dyDescent="0.3">
      <c r="A1259" s="5">
        <v>38968</v>
      </c>
      <c r="B1259" s="2">
        <v>62.61</v>
      </c>
      <c r="K1259" s="22"/>
    </row>
    <row r="1260" spans="1:11" x14ac:dyDescent="0.3">
      <c r="A1260" s="5">
        <v>38969</v>
      </c>
      <c r="B1260" s="2">
        <v>61.23</v>
      </c>
      <c r="K1260" s="22"/>
    </row>
    <row r="1261" spans="1:11" x14ac:dyDescent="0.3">
      <c r="A1261" s="5">
        <v>38970</v>
      </c>
      <c r="B1261" s="2">
        <v>61.17</v>
      </c>
      <c r="K1261" s="22"/>
    </row>
    <row r="1262" spans="1:11" x14ac:dyDescent="0.3">
      <c r="A1262" s="5">
        <v>38971</v>
      </c>
      <c r="B1262" s="2">
        <v>64.5</v>
      </c>
      <c r="K1262" s="22"/>
    </row>
    <row r="1263" spans="1:11" x14ac:dyDescent="0.3">
      <c r="A1263" s="5">
        <v>38972</v>
      </c>
      <c r="B1263" s="2">
        <v>64.63</v>
      </c>
      <c r="K1263" s="22"/>
    </row>
    <row r="1264" spans="1:11" x14ac:dyDescent="0.3">
      <c r="A1264" s="5">
        <v>38973</v>
      </c>
      <c r="B1264" s="2">
        <v>64.900000000000006</v>
      </c>
      <c r="K1264" s="22"/>
    </row>
    <row r="1265" spans="1:11" x14ac:dyDescent="0.3">
      <c r="A1265" s="5">
        <v>38974</v>
      </c>
      <c r="B1265" s="2">
        <v>64.209999999999994</v>
      </c>
      <c r="K1265" s="22"/>
    </row>
    <row r="1266" spans="1:11" x14ac:dyDescent="0.3">
      <c r="A1266" s="5">
        <v>38975</v>
      </c>
      <c r="B1266" s="2">
        <v>63.07</v>
      </c>
      <c r="K1266" s="22"/>
    </row>
    <row r="1267" spans="1:11" x14ac:dyDescent="0.3">
      <c r="A1267" s="5">
        <v>38976</v>
      </c>
      <c r="B1267" s="2">
        <v>63.27</v>
      </c>
      <c r="K1267" s="22"/>
    </row>
    <row r="1268" spans="1:11" x14ac:dyDescent="0.3">
      <c r="A1268" s="5">
        <v>38977</v>
      </c>
      <c r="B1268" s="2">
        <v>64.02</v>
      </c>
      <c r="K1268" s="22"/>
    </row>
    <row r="1269" spans="1:11" x14ac:dyDescent="0.3">
      <c r="A1269" s="5">
        <v>38978</v>
      </c>
      <c r="B1269" s="2">
        <v>67.84</v>
      </c>
      <c r="K1269" s="22"/>
    </row>
    <row r="1270" spans="1:11" x14ac:dyDescent="0.3">
      <c r="A1270" s="5">
        <v>38979</v>
      </c>
      <c r="B1270" s="2">
        <v>66.88</v>
      </c>
      <c r="K1270" s="22"/>
    </row>
    <row r="1271" spans="1:11" x14ac:dyDescent="0.3">
      <c r="A1271" s="5">
        <v>38980</v>
      </c>
      <c r="B1271" s="2">
        <v>66.31</v>
      </c>
      <c r="K1271" s="22"/>
    </row>
    <row r="1272" spans="1:11" x14ac:dyDescent="0.3">
      <c r="A1272" s="5">
        <v>38981</v>
      </c>
      <c r="B1272" s="2">
        <v>65.819999999999993</v>
      </c>
      <c r="K1272" s="22"/>
    </row>
    <row r="1273" spans="1:11" x14ac:dyDescent="0.3">
      <c r="A1273" s="5">
        <v>38982</v>
      </c>
      <c r="B1273" s="2">
        <v>63.67</v>
      </c>
      <c r="K1273" s="22"/>
    </row>
    <row r="1274" spans="1:11" x14ac:dyDescent="0.3">
      <c r="A1274" s="5">
        <v>38983</v>
      </c>
      <c r="B1274" s="2">
        <v>61.26</v>
      </c>
      <c r="K1274" s="22"/>
    </row>
    <row r="1275" spans="1:11" x14ac:dyDescent="0.3">
      <c r="A1275" s="5">
        <v>38984</v>
      </c>
      <c r="B1275" s="2">
        <v>61.88</v>
      </c>
      <c r="K1275" s="22"/>
    </row>
    <row r="1276" spans="1:11" x14ac:dyDescent="0.3">
      <c r="A1276" s="5">
        <v>38985</v>
      </c>
      <c r="B1276" s="2">
        <v>64.02</v>
      </c>
      <c r="K1276" s="22"/>
    </row>
    <row r="1277" spans="1:11" x14ac:dyDescent="0.3">
      <c r="A1277" s="5">
        <v>38986</v>
      </c>
      <c r="B1277" s="2">
        <v>63.47</v>
      </c>
      <c r="K1277" s="22"/>
    </row>
    <row r="1278" spans="1:11" x14ac:dyDescent="0.3">
      <c r="A1278" s="5">
        <v>38987</v>
      </c>
      <c r="B1278" s="2">
        <v>63.52</v>
      </c>
      <c r="K1278" s="22"/>
    </row>
    <row r="1279" spans="1:11" x14ac:dyDescent="0.3">
      <c r="A1279" s="5">
        <v>38988</v>
      </c>
      <c r="B1279" s="2">
        <v>61.99</v>
      </c>
      <c r="K1279" s="22"/>
    </row>
    <row r="1280" spans="1:11" x14ac:dyDescent="0.3">
      <c r="A1280" s="5">
        <v>38989</v>
      </c>
      <c r="B1280" s="2">
        <v>61.08</v>
      </c>
      <c r="K1280" s="22"/>
    </row>
    <row r="1281" spans="1:11" x14ac:dyDescent="0.3">
      <c r="A1281" s="5">
        <v>38990</v>
      </c>
      <c r="B1281" s="2">
        <v>57.13</v>
      </c>
      <c r="K1281" s="22"/>
    </row>
    <row r="1282" spans="1:11" x14ac:dyDescent="0.3">
      <c r="A1282" s="5">
        <v>38991</v>
      </c>
      <c r="B1282" s="2">
        <v>53.64</v>
      </c>
      <c r="K1282" s="22"/>
    </row>
    <row r="1283" spans="1:11" x14ac:dyDescent="0.3">
      <c r="A1283" s="5">
        <v>38992</v>
      </c>
      <c r="B1283" s="2">
        <v>56.64</v>
      </c>
      <c r="K1283" s="22"/>
    </row>
    <row r="1284" spans="1:11" x14ac:dyDescent="0.3">
      <c r="A1284" s="5">
        <v>38993</v>
      </c>
      <c r="B1284" s="2">
        <v>55.83</v>
      </c>
      <c r="K1284" s="22"/>
    </row>
    <row r="1285" spans="1:11" x14ac:dyDescent="0.3">
      <c r="A1285" s="5">
        <v>38994</v>
      </c>
      <c r="B1285" s="2">
        <v>58.68</v>
      </c>
      <c r="K1285" s="22"/>
    </row>
    <row r="1286" spans="1:11" x14ac:dyDescent="0.3">
      <c r="A1286" s="5">
        <v>38995</v>
      </c>
      <c r="B1286" s="2">
        <v>57.07</v>
      </c>
      <c r="K1286" s="22"/>
    </row>
    <row r="1287" spans="1:11" x14ac:dyDescent="0.3">
      <c r="A1287" s="5">
        <v>38996</v>
      </c>
      <c r="B1287" s="2">
        <v>51.54</v>
      </c>
      <c r="K1287" s="22"/>
    </row>
    <row r="1288" spans="1:11" x14ac:dyDescent="0.3">
      <c r="A1288" s="5">
        <v>38997</v>
      </c>
      <c r="B1288" s="2">
        <v>44.83</v>
      </c>
      <c r="K1288" s="22"/>
    </row>
    <row r="1289" spans="1:11" x14ac:dyDescent="0.3">
      <c r="A1289" s="5">
        <v>38998</v>
      </c>
      <c r="B1289" s="2">
        <v>45.03</v>
      </c>
      <c r="K1289" s="22"/>
    </row>
    <row r="1290" spans="1:11" x14ac:dyDescent="0.3">
      <c r="A1290" s="5">
        <v>38999</v>
      </c>
      <c r="B1290" s="2">
        <v>55.18</v>
      </c>
      <c r="K1290" s="22"/>
    </row>
    <row r="1291" spans="1:11" x14ac:dyDescent="0.3">
      <c r="A1291" s="5">
        <v>39000</v>
      </c>
      <c r="B1291" s="2">
        <v>53.99</v>
      </c>
      <c r="K1291" s="22"/>
    </row>
    <row r="1292" spans="1:11" x14ac:dyDescent="0.3">
      <c r="A1292" s="5">
        <v>39001</v>
      </c>
      <c r="B1292" s="2">
        <v>55.36</v>
      </c>
      <c r="K1292" s="22"/>
    </row>
    <row r="1293" spans="1:11" x14ac:dyDescent="0.3">
      <c r="A1293" s="5">
        <v>39002</v>
      </c>
      <c r="B1293" s="2">
        <v>55.87</v>
      </c>
      <c r="K1293" s="22"/>
    </row>
    <row r="1294" spans="1:11" x14ac:dyDescent="0.3">
      <c r="A1294" s="5">
        <v>39003</v>
      </c>
      <c r="B1294" s="2">
        <v>58.59</v>
      </c>
      <c r="K1294" s="22"/>
    </row>
    <row r="1295" spans="1:11" x14ac:dyDescent="0.3">
      <c r="A1295" s="5">
        <v>39004</v>
      </c>
      <c r="B1295" s="2">
        <v>56.11</v>
      </c>
      <c r="K1295" s="22"/>
    </row>
    <row r="1296" spans="1:11" x14ac:dyDescent="0.3">
      <c r="A1296" s="5">
        <v>39005</v>
      </c>
      <c r="B1296" s="2">
        <v>56.13</v>
      </c>
      <c r="K1296" s="22"/>
    </row>
    <row r="1297" spans="1:11" x14ac:dyDescent="0.3">
      <c r="A1297" s="5">
        <v>39006</v>
      </c>
      <c r="B1297" s="2">
        <v>58.37</v>
      </c>
      <c r="K1297" s="22"/>
    </row>
    <row r="1298" spans="1:11" x14ac:dyDescent="0.3">
      <c r="A1298" s="5">
        <v>39007</v>
      </c>
      <c r="B1298" s="2">
        <v>57.35</v>
      </c>
      <c r="K1298" s="22"/>
    </row>
    <row r="1299" spans="1:11" x14ac:dyDescent="0.3">
      <c r="A1299" s="5">
        <v>39008</v>
      </c>
      <c r="B1299" s="2">
        <v>57.16</v>
      </c>
      <c r="K1299" s="22"/>
    </row>
    <row r="1300" spans="1:11" x14ac:dyDescent="0.3">
      <c r="A1300" s="5">
        <v>39009</v>
      </c>
      <c r="B1300" s="2">
        <v>55.28</v>
      </c>
      <c r="K1300" s="22"/>
    </row>
    <row r="1301" spans="1:11" x14ac:dyDescent="0.3">
      <c r="A1301" s="5">
        <v>39010</v>
      </c>
      <c r="B1301" s="2">
        <v>54.25</v>
      </c>
      <c r="K1301" s="22"/>
    </row>
    <row r="1302" spans="1:11" x14ac:dyDescent="0.3">
      <c r="A1302" s="5">
        <v>39011</v>
      </c>
      <c r="B1302" s="2">
        <v>48.79</v>
      </c>
      <c r="K1302" s="22"/>
    </row>
    <row r="1303" spans="1:11" x14ac:dyDescent="0.3">
      <c r="A1303" s="5">
        <v>39012</v>
      </c>
      <c r="B1303" s="2">
        <v>46.39</v>
      </c>
      <c r="K1303" s="22"/>
    </row>
    <row r="1304" spans="1:11" x14ac:dyDescent="0.3">
      <c r="A1304" s="5">
        <v>39013</v>
      </c>
      <c r="B1304" s="2">
        <v>53.8</v>
      </c>
      <c r="K1304" s="22"/>
    </row>
    <row r="1305" spans="1:11" x14ac:dyDescent="0.3">
      <c r="A1305" s="5">
        <v>39014</v>
      </c>
      <c r="B1305" s="2">
        <v>53.07</v>
      </c>
      <c r="K1305" s="22"/>
    </row>
    <row r="1306" spans="1:11" x14ac:dyDescent="0.3">
      <c r="A1306" s="5">
        <v>39015</v>
      </c>
      <c r="B1306" s="2">
        <v>53.79</v>
      </c>
      <c r="K1306" s="22"/>
    </row>
    <row r="1307" spans="1:11" x14ac:dyDescent="0.3">
      <c r="A1307" s="5">
        <v>39016</v>
      </c>
      <c r="B1307" s="2">
        <v>51.59</v>
      </c>
      <c r="K1307" s="22"/>
    </row>
    <row r="1308" spans="1:11" x14ac:dyDescent="0.3">
      <c r="A1308" s="5">
        <v>39017</v>
      </c>
      <c r="B1308" s="2">
        <v>46.79</v>
      </c>
      <c r="K1308" s="22"/>
    </row>
    <row r="1309" spans="1:11" x14ac:dyDescent="0.3">
      <c r="A1309" s="5">
        <v>39018</v>
      </c>
      <c r="B1309" s="2">
        <v>51.32</v>
      </c>
      <c r="K1309" s="22"/>
    </row>
    <row r="1310" spans="1:11" x14ac:dyDescent="0.3">
      <c r="A1310" s="5">
        <v>39019</v>
      </c>
      <c r="B1310" s="2">
        <v>51.64</v>
      </c>
      <c r="K1310" s="22"/>
    </row>
    <row r="1311" spans="1:11" x14ac:dyDescent="0.3">
      <c r="A1311" s="5">
        <v>39020</v>
      </c>
      <c r="B1311" s="2">
        <v>56.43</v>
      </c>
      <c r="K1311" s="22"/>
    </row>
    <row r="1312" spans="1:11" x14ac:dyDescent="0.3">
      <c r="A1312" s="5">
        <v>39021</v>
      </c>
      <c r="B1312" s="2">
        <v>53.7</v>
      </c>
      <c r="K1312" s="22"/>
    </row>
    <row r="1313" spans="1:11" x14ac:dyDescent="0.3">
      <c r="A1313" s="5">
        <v>39022</v>
      </c>
      <c r="B1313" s="2">
        <v>51.74</v>
      </c>
      <c r="K1313" s="22"/>
    </row>
    <row r="1314" spans="1:11" x14ac:dyDescent="0.3">
      <c r="A1314" s="5">
        <v>39023</v>
      </c>
      <c r="B1314" s="2">
        <v>56.39</v>
      </c>
      <c r="K1314" s="22"/>
    </row>
    <row r="1315" spans="1:11" x14ac:dyDescent="0.3">
      <c r="A1315" s="5">
        <v>39024</v>
      </c>
      <c r="B1315" s="2">
        <v>55.73</v>
      </c>
      <c r="K1315" s="22"/>
    </row>
    <row r="1316" spans="1:11" x14ac:dyDescent="0.3">
      <c r="A1316" s="5">
        <v>39025</v>
      </c>
      <c r="B1316" s="2">
        <v>50.56</v>
      </c>
      <c r="K1316" s="22"/>
    </row>
    <row r="1317" spans="1:11" x14ac:dyDescent="0.3">
      <c r="A1317" s="5">
        <v>39026</v>
      </c>
      <c r="B1317" s="2">
        <v>48.94</v>
      </c>
      <c r="K1317" s="22"/>
    </row>
    <row r="1318" spans="1:11" x14ac:dyDescent="0.3">
      <c r="A1318" s="5">
        <v>39027</v>
      </c>
      <c r="B1318" s="2">
        <v>50.87</v>
      </c>
      <c r="K1318" s="22"/>
    </row>
    <row r="1319" spans="1:11" x14ac:dyDescent="0.3">
      <c r="A1319" s="5">
        <v>39028</v>
      </c>
      <c r="B1319" s="2">
        <v>48.56</v>
      </c>
      <c r="K1319" s="22"/>
    </row>
    <row r="1320" spans="1:11" x14ac:dyDescent="0.3">
      <c r="A1320" s="5">
        <v>39029</v>
      </c>
      <c r="B1320" s="2">
        <v>50.69</v>
      </c>
      <c r="K1320" s="22"/>
    </row>
    <row r="1321" spans="1:11" x14ac:dyDescent="0.3">
      <c r="A1321" s="5">
        <v>39030</v>
      </c>
      <c r="B1321" s="2">
        <v>51.97</v>
      </c>
      <c r="K1321" s="22"/>
    </row>
    <row r="1322" spans="1:11" x14ac:dyDescent="0.3">
      <c r="A1322" s="5">
        <v>39031</v>
      </c>
      <c r="B1322" s="2">
        <v>53.62</v>
      </c>
      <c r="K1322" s="22"/>
    </row>
    <row r="1323" spans="1:11" x14ac:dyDescent="0.3">
      <c r="A1323" s="5">
        <v>39032</v>
      </c>
      <c r="B1323" s="2">
        <v>49.09</v>
      </c>
      <c r="K1323" s="22"/>
    </row>
    <row r="1324" spans="1:11" x14ac:dyDescent="0.3">
      <c r="A1324" s="5">
        <v>39033</v>
      </c>
      <c r="B1324" s="2">
        <v>48.41</v>
      </c>
      <c r="K1324" s="22"/>
    </row>
    <row r="1325" spans="1:11" x14ac:dyDescent="0.3">
      <c r="A1325" s="5">
        <v>39034</v>
      </c>
      <c r="B1325" s="2">
        <v>52.61</v>
      </c>
      <c r="K1325" s="22"/>
    </row>
    <row r="1326" spans="1:11" x14ac:dyDescent="0.3">
      <c r="A1326" s="5">
        <v>39035</v>
      </c>
      <c r="B1326" s="2">
        <v>50.07</v>
      </c>
      <c r="K1326" s="22"/>
    </row>
    <row r="1327" spans="1:11" x14ac:dyDescent="0.3">
      <c r="A1327" s="5">
        <v>39036</v>
      </c>
      <c r="B1327" s="2">
        <v>49.97</v>
      </c>
      <c r="K1327" s="22"/>
    </row>
    <row r="1328" spans="1:11" x14ac:dyDescent="0.3">
      <c r="A1328" s="5">
        <v>39037</v>
      </c>
      <c r="B1328" s="2">
        <v>48.61</v>
      </c>
      <c r="K1328" s="22"/>
    </row>
    <row r="1329" spans="1:11" x14ac:dyDescent="0.3">
      <c r="A1329" s="5">
        <v>39038</v>
      </c>
      <c r="B1329" s="2">
        <v>47.08</v>
      </c>
      <c r="K1329" s="22"/>
    </row>
    <row r="1330" spans="1:11" x14ac:dyDescent="0.3">
      <c r="A1330" s="5">
        <v>39039</v>
      </c>
      <c r="B1330" s="2">
        <v>43.03</v>
      </c>
      <c r="K1330" s="22"/>
    </row>
    <row r="1331" spans="1:11" x14ac:dyDescent="0.3">
      <c r="A1331" s="5">
        <v>39040</v>
      </c>
      <c r="B1331" s="2">
        <v>43.39</v>
      </c>
      <c r="K1331" s="22"/>
    </row>
    <row r="1332" spans="1:11" x14ac:dyDescent="0.3">
      <c r="A1332" s="5">
        <v>39041</v>
      </c>
      <c r="B1332" s="2">
        <v>45.72</v>
      </c>
      <c r="K1332" s="22"/>
    </row>
    <row r="1333" spans="1:11" x14ac:dyDescent="0.3">
      <c r="A1333" s="5">
        <v>39042</v>
      </c>
      <c r="B1333" s="2">
        <v>45.37</v>
      </c>
      <c r="K1333" s="22"/>
    </row>
    <row r="1334" spans="1:11" x14ac:dyDescent="0.3">
      <c r="A1334" s="5">
        <v>39043</v>
      </c>
      <c r="B1334" s="2">
        <v>44.24</v>
      </c>
      <c r="K1334" s="22"/>
    </row>
    <row r="1335" spans="1:11" x14ac:dyDescent="0.3">
      <c r="A1335" s="5">
        <v>39044</v>
      </c>
      <c r="B1335" s="2">
        <v>43.46</v>
      </c>
      <c r="K1335" s="22"/>
    </row>
    <row r="1336" spans="1:11" x14ac:dyDescent="0.3">
      <c r="A1336" s="5">
        <v>39045</v>
      </c>
      <c r="B1336" s="2">
        <v>41.53</v>
      </c>
      <c r="K1336" s="22"/>
    </row>
    <row r="1337" spans="1:11" x14ac:dyDescent="0.3">
      <c r="A1337" s="5">
        <v>39046</v>
      </c>
      <c r="B1337" s="2">
        <v>38.21</v>
      </c>
      <c r="K1337" s="22"/>
    </row>
    <row r="1338" spans="1:11" x14ac:dyDescent="0.3">
      <c r="A1338" s="5">
        <v>39047</v>
      </c>
      <c r="B1338" s="2">
        <v>36.82</v>
      </c>
      <c r="K1338" s="22"/>
    </row>
    <row r="1339" spans="1:11" x14ac:dyDescent="0.3">
      <c r="A1339" s="5">
        <v>39048</v>
      </c>
      <c r="B1339" s="2">
        <v>40.89</v>
      </c>
      <c r="K1339" s="22"/>
    </row>
    <row r="1340" spans="1:11" x14ac:dyDescent="0.3">
      <c r="A1340" s="5">
        <v>39049</v>
      </c>
      <c r="B1340" s="2">
        <v>39.14</v>
      </c>
      <c r="K1340" s="22"/>
    </row>
    <row r="1341" spans="1:11" x14ac:dyDescent="0.3">
      <c r="A1341" s="5">
        <v>39050</v>
      </c>
      <c r="B1341" s="2">
        <v>38.54</v>
      </c>
      <c r="K1341" s="22"/>
    </row>
    <row r="1342" spans="1:11" x14ac:dyDescent="0.3">
      <c r="A1342" s="5">
        <v>39051</v>
      </c>
      <c r="B1342" s="2">
        <v>37.159999999999997</v>
      </c>
      <c r="K1342" s="22"/>
    </row>
    <row r="1343" spans="1:11" x14ac:dyDescent="0.3">
      <c r="A1343" s="5">
        <v>39052</v>
      </c>
      <c r="B1343" s="2">
        <v>34.97</v>
      </c>
      <c r="K1343" s="22"/>
    </row>
    <row r="1344" spans="1:11" x14ac:dyDescent="0.3">
      <c r="A1344" s="5">
        <v>39053</v>
      </c>
      <c r="B1344" s="2">
        <v>33.07</v>
      </c>
      <c r="K1344" s="22"/>
    </row>
    <row r="1345" spans="1:11" x14ac:dyDescent="0.3">
      <c r="A1345" s="5">
        <v>39054</v>
      </c>
      <c r="B1345" s="2">
        <v>30.95</v>
      </c>
      <c r="K1345" s="22"/>
    </row>
    <row r="1346" spans="1:11" x14ac:dyDescent="0.3">
      <c r="A1346" s="5">
        <v>39055</v>
      </c>
      <c r="B1346" s="2">
        <v>34.46</v>
      </c>
      <c r="K1346" s="22"/>
    </row>
    <row r="1347" spans="1:11" x14ac:dyDescent="0.3">
      <c r="A1347" s="5">
        <v>39056</v>
      </c>
      <c r="B1347" s="2">
        <v>35.65</v>
      </c>
      <c r="K1347" s="22"/>
    </row>
    <row r="1348" spans="1:11" x14ac:dyDescent="0.3">
      <c r="A1348" s="5">
        <v>39057</v>
      </c>
      <c r="B1348" s="2">
        <v>32.21</v>
      </c>
      <c r="K1348" s="22"/>
    </row>
    <row r="1349" spans="1:11" x14ac:dyDescent="0.3">
      <c r="A1349" s="5">
        <v>39058</v>
      </c>
      <c r="B1349" s="2">
        <v>35.049999999999997</v>
      </c>
      <c r="K1349" s="22"/>
    </row>
    <row r="1350" spans="1:11" x14ac:dyDescent="0.3">
      <c r="A1350" s="5">
        <v>39059</v>
      </c>
      <c r="B1350" s="2">
        <v>33.909999999999997</v>
      </c>
      <c r="K1350" s="22"/>
    </row>
    <row r="1351" spans="1:11" x14ac:dyDescent="0.3">
      <c r="A1351" s="5">
        <v>39060</v>
      </c>
      <c r="B1351" s="2">
        <v>32.18</v>
      </c>
      <c r="K1351" s="22"/>
    </row>
    <row r="1352" spans="1:11" x14ac:dyDescent="0.3">
      <c r="A1352" s="5">
        <v>39061</v>
      </c>
      <c r="B1352" s="2">
        <v>32.04</v>
      </c>
      <c r="K1352" s="22"/>
    </row>
    <row r="1353" spans="1:11" x14ac:dyDescent="0.3">
      <c r="A1353" s="5">
        <v>39062</v>
      </c>
      <c r="B1353" s="2">
        <v>32.32</v>
      </c>
      <c r="K1353" s="22"/>
    </row>
    <row r="1354" spans="1:11" x14ac:dyDescent="0.3">
      <c r="A1354" s="5">
        <v>39063</v>
      </c>
      <c r="B1354" s="2">
        <v>33.69</v>
      </c>
      <c r="K1354" s="22"/>
    </row>
    <row r="1355" spans="1:11" x14ac:dyDescent="0.3">
      <c r="A1355" s="5">
        <v>39064</v>
      </c>
      <c r="B1355" s="2">
        <v>33.51</v>
      </c>
      <c r="K1355" s="22"/>
    </row>
    <row r="1356" spans="1:11" x14ac:dyDescent="0.3">
      <c r="A1356" s="5">
        <v>39065</v>
      </c>
      <c r="B1356" s="2">
        <v>32.61</v>
      </c>
      <c r="K1356" s="22"/>
    </row>
    <row r="1357" spans="1:11" x14ac:dyDescent="0.3">
      <c r="A1357" s="5">
        <v>39066</v>
      </c>
      <c r="B1357" s="2">
        <v>34.200000000000003</v>
      </c>
      <c r="K1357" s="22"/>
    </row>
    <row r="1358" spans="1:11" x14ac:dyDescent="0.3">
      <c r="A1358" s="5">
        <v>39067</v>
      </c>
      <c r="B1358" s="2">
        <v>33.67</v>
      </c>
      <c r="K1358" s="22"/>
    </row>
    <row r="1359" spans="1:11" x14ac:dyDescent="0.3">
      <c r="A1359" s="5">
        <v>39068</v>
      </c>
      <c r="B1359" s="2">
        <v>33</v>
      </c>
      <c r="K1359" s="22"/>
    </row>
    <row r="1360" spans="1:11" x14ac:dyDescent="0.3">
      <c r="A1360" s="5">
        <v>39069</v>
      </c>
      <c r="B1360" s="2">
        <v>41.39</v>
      </c>
      <c r="K1360" s="22"/>
    </row>
    <row r="1361" spans="1:11" x14ac:dyDescent="0.3">
      <c r="A1361" s="5">
        <v>39070</v>
      </c>
      <c r="B1361" s="2">
        <v>37.479999999999997</v>
      </c>
      <c r="K1361" s="22"/>
    </row>
    <row r="1362" spans="1:11" x14ac:dyDescent="0.3">
      <c r="A1362" s="5">
        <v>39071</v>
      </c>
      <c r="B1362" s="2">
        <v>36.28</v>
      </c>
      <c r="K1362" s="22"/>
    </row>
    <row r="1363" spans="1:11" x14ac:dyDescent="0.3">
      <c r="A1363" s="5">
        <v>39072</v>
      </c>
      <c r="B1363" s="2">
        <v>35.47</v>
      </c>
      <c r="K1363" s="22"/>
    </row>
    <row r="1364" spans="1:11" x14ac:dyDescent="0.3">
      <c r="A1364" s="5">
        <v>39073</v>
      </c>
      <c r="B1364" s="2">
        <v>33.549999999999997</v>
      </c>
      <c r="K1364" s="22"/>
    </row>
    <row r="1365" spans="1:11" x14ac:dyDescent="0.3">
      <c r="A1365" s="5">
        <v>39074</v>
      </c>
      <c r="B1365" s="2">
        <v>30.85</v>
      </c>
      <c r="K1365" s="22"/>
    </row>
    <row r="1366" spans="1:11" x14ac:dyDescent="0.3">
      <c r="A1366" s="5">
        <v>39075</v>
      </c>
      <c r="B1366" s="2">
        <v>31.21</v>
      </c>
      <c r="K1366" s="22"/>
    </row>
    <row r="1367" spans="1:11" x14ac:dyDescent="0.3">
      <c r="A1367" s="5">
        <v>39076</v>
      </c>
      <c r="B1367" s="2">
        <v>30.91</v>
      </c>
      <c r="K1367" s="22"/>
    </row>
    <row r="1368" spans="1:11" x14ac:dyDescent="0.3">
      <c r="A1368" s="5">
        <v>39077</v>
      </c>
      <c r="B1368" s="2">
        <v>31.44</v>
      </c>
      <c r="K1368" s="22"/>
    </row>
    <row r="1369" spans="1:11" x14ac:dyDescent="0.3">
      <c r="A1369" s="5">
        <v>39078</v>
      </c>
      <c r="B1369" s="2">
        <v>33.67</v>
      </c>
      <c r="K1369" s="22"/>
    </row>
    <row r="1370" spans="1:11" x14ac:dyDescent="0.3">
      <c r="A1370" s="5">
        <v>39079</v>
      </c>
      <c r="B1370" s="2">
        <v>33.799999999999997</v>
      </c>
      <c r="K1370" s="22"/>
    </row>
    <row r="1371" spans="1:11" x14ac:dyDescent="0.3">
      <c r="A1371" s="5">
        <v>39080</v>
      </c>
      <c r="B1371" s="2">
        <v>33.08</v>
      </c>
      <c r="K1371" s="22"/>
    </row>
    <row r="1372" spans="1:11" x14ac:dyDescent="0.3">
      <c r="A1372" s="5">
        <v>39081</v>
      </c>
      <c r="B1372" s="2">
        <v>30.28</v>
      </c>
      <c r="K1372" s="22"/>
    </row>
    <row r="1373" spans="1:11" x14ac:dyDescent="0.3">
      <c r="A1373" s="5">
        <v>39082</v>
      </c>
      <c r="B1373" s="2">
        <v>29.44</v>
      </c>
      <c r="K1373" s="22"/>
    </row>
    <row r="1374" spans="1:11" x14ac:dyDescent="0.3">
      <c r="A1374" s="5">
        <v>39083</v>
      </c>
      <c r="B1374" s="2">
        <v>29.99</v>
      </c>
      <c r="K1374" s="22"/>
    </row>
    <row r="1375" spans="1:11" x14ac:dyDescent="0.3">
      <c r="A1375" s="5">
        <v>39084</v>
      </c>
      <c r="B1375" s="2">
        <v>32.47</v>
      </c>
      <c r="K1375" s="22"/>
    </row>
    <row r="1376" spans="1:11" x14ac:dyDescent="0.3">
      <c r="A1376" s="5">
        <v>39085</v>
      </c>
      <c r="B1376" s="2">
        <v>32.590000000000003</v>
      </c>
      <c r="K1376" s="22"/>
    </row>
    <row r="1377" spans="1:11" x14ac:dyDescent="0.3">
      <c r="A1377" s="5">
        <v>39086</v>
      </c>
      <c r="B1377" s="2">
        <v>30.63</v>
      </c>
      <c r="K1377" s="22"/>
    </row>
    <row r="1378" spans="1:11" x14ac:dyDescent="0.3">
      <c r="A1378" s="5">
        <v>39087</v>
      </c>
      <c r="B1378" s="2">
        <v>29.67</v>
      </c>
      <c r="K1378" s="22"/>
    </row>
    <row r="1379" spans="1:11" x14ac:dyDescent="0.3">
      <c r="A1379" s="5">
        <v>39088</v>
      </c>
      <c r="B1379" s="2">
        <v>28.27</v>
      </c>
      <c r="K1379" s="22"/>
    </row>
    <row r="1380" spans="1:11" x14ac:dyDescent="0.3">
      <c r="A1380" s="5">
        <v>39089</v>
      </c>
      <c r="B1380" s="2">
        <v>27.61</v>
      </c>
      <c r="K1380" s="22"/>
    </row>
    <row r="1381" spans="1:11" x14ac:dyDescent="0.3">
      <c r="A1381" s="5">
        <v>39090</v>
      </c>
      <c r="B1381" s="2">
        <v>28.63</v>
      </c>
      <c r="K1381" s="22"/>
    </row>
    <row r="1382" spans="1:11" x14ac:dyDescent="0.3">
      <c r="A1382" s="5">
        <v>39091</v>
      </c>
      <c r="B1382" s="2">
        <v>27.12</v>
      </c>
      <c r="K1382" s="22"/>
    </row>
    <row r="1383" spans="1:11" x14ac:dyDescent="0.3">
      <c r="A1383" s="5">
        <v>39092</v>
      </c>
      <c r="B1383" s="2">
        <v>26.35</v>
      </c>
      <c r="K1383" s="22"/>
    </row>
    <row r="1384" spans="1:11" x14ac:dyDescent="0.3">
      <c r="A1384" s="5">
        <v>39093</v>
      </c>
      <c r="B1384" s="2">
        <v>25.62</v>
      </c>
      <c r="K1384" s="22"/>
    </row>
    <row r="1385" spans="1:11" x14ac:dyDescent="0.3">
      <c r="A1385" s="5">
        <v>39094</v>
      </c>
      <c r="B1385" s="2">
        <v>25.07</v>
      </c>
      <c r="K1385" s="22"/>
    </row>
    <row r="1386" spans="1:11" x14ac:dyDescent="0.3">
      <c r="A1386" s="5">
        <v>39095</v>
      </c>
      <c r="B1386" s="2">
        <v>23.32</v>
      </c>
      <c r="K1386" s="22"/>
    </row>
    <row r="1387" spans="1:11" x14ac:dyDescent="0.3">
      <c r="A1387" s="5">
        <v>39096</v>
      </c>
      <c r="B1387" s="2">
        <v>23.28</v>
      </c>
      <c r="K1387" s="22"/>
    </row>
    <row r="1388" spans="1:11" x14ac:dyDescent="0.3">
      <c r="A1388" s="5">
        <v>39097</v>
      </c>
      <c r="B1388" s="2">
        <v>25.63</v>
      </c>
      <c r="K1388" s="22"/>
    </row>
    <row r="1389" spans="1:11" x14ac:dyDescent="0.3">
      <c r="A1389" s="5">
        <v>39098</v>
      </c>
      <c r="B1389" s="2">
        <v>24.92</v>
      </c>
      <c r="K1389" s="22"/>
    </row>
    <row r="1390" spans="1:11" x14ac:dyDescent="0.3">
      <c r="A1390" s="5">
        <v>39099</v>
      </c>
      <c r="B1390" s="2">
        <v>25.45</v>
      </c>
      <c r="K1390" s="22"/>
    </row>
    <row r="1391" spans="1:11" x14ac:dyDescent="0.3">
      <c r="A1391" s="5">
        <v>39100</v>
      </c>
      <c r="B1391" s="2">
        <v>24.66</v>
      </c>
      <c r="K1391" s="22"/>
    </row>
    <row r="1392" spans="1:11" x14ac:dyDescent="0.3">
      <c r="A1392" s="5">
        <v>39101</v>
      </c>
      <c r="B1392" s="2">
        <v>25.53</v>
      </c>
      <c r="K1392" s="22"/>
    </row>
    <row r="1393" spans="1:11" x14ac:dyDescent="0.3">
      <c r="A1393" s="5">
        <v>39102</v>
      </c>
      <c r="B1393" s="2">
        <v>24.41</v>
      </c>
      <c r="K1393" s="22"/>
    </row>
    <row r="1394" spans="1:11" x14ac:dyDescent="0.3">
      <c r="A1394" s="5">
        <v>39103</v>
      </c>
      <c r="B1394" s="2">
        <v>23.66</v>
      </c>
      <c r="K1394" s="22"/>
    </row>
    <row r="1395" spans="1:11" x14ac:dyDescent="0.3">
      <c r="A1395" s="5">
        <v>39104</v>
      </c>
      <c r="B1395" s="2">
        <v>28.75</v>
      </c>
      <c r="K1395" s="22"/>
    </row>
    <row r="1396" spans="1:11" x14ac:dyDescent="0.3">
      <c r="A1396" s="5">
        <v>39105</v>
      </c>
      <c r="B1396" s="2">
        <v>30.7</v>
      </c>
      <c r="K1396" s="22"/>
    </row>
    <row r="1397" spans="1:11" x14ac:dyDescent="0.3">
      <c r="A1397" s="5">
        <v>39106</v>
      </c>
      <c r="B1397" s="2">
        <v>31.51</v>
      </c>
      <c r="K1397" s="22"/>
    </row>
    <row r="1398" spans="1:11" x14ac:dyDescent="0.3">
      <c r="A1398" s="5">
        <v>39107</v>
      </c>
      <c r="B1398" s="2">
        <v>35.9</v>
      </c>
      <c r="K1398" s="22"/>
    </row>
    <row r="1399" spans="1:11" x14ac:dyDescent="0.3">
      <c r="A1399" s="5">
        <v>39108</v>
      </c>
      <c r="B1399" s="2">
        <v>27.57</v>
      </c>
      <c r="K1399" s="22"/>
    </row>
    <row r="1400" spans="1:11" x14ac:dyDescent="0.3">
      <c r="A1400" s="5">
        <v>39109</v>
      </c>
      <c r="B1400" s="2">
        <v>26.23</v>
      </c>
      <c r="K1400" s="22"/>
    </row>
    <row r="1401" spans="1:11" x14ac:dyDescent="0.3">
      <c r="A1401" s="5">
        <v>39110</v>
      </c>
      <c r="B1401" s="2">
        <v>25.05</v>
      </c>
      <c r="K1401" s="22"/>
    </row>
    <row r="1402" spans="1:11" x14ac:dyDescent="0.3">
      <c r="A1402" s="5">
        <v>39111</v>
      </c>
      <c r="B1402" s="2">
        <v>28.97</v>
      </c>
      <c r="K1402" s="22"/>
    </row>
    <row r="1403" spans="1:11" x14ac:dyDescent="0.3">
      <c r="A1403" s="5">
        <v>39112</v>
      </c>
      <c r="B1403" s="2">
        <v>28.22</v>
      </c>
      <c r="K1403" s="22"/>
    </row>
    <row r="1404" spans="1:11" x14ac:dyDescent="0.3">
      <c r="A1404" s="5">
        <v>39113</v>
      </c>
      <c r="B1404" s="2">
        <v>26.97</v>
      </c>
      <c r="K1404" s="22"/>
    </row>
    <row r="1405" spans="1:11" x14ac:dyDescent="0.3">
      <c r="A1405" s="5">
        <v>39114</v>
      </c>
      <c r="B1405" s="2">
        <v>30.83</v>
      </c>
      <c r="K1405" s="22"/>
    </row>
    <row r="1406" spans="1:11" x14ac:dyDescent="0.3">
      <c r="A1406" s="5">
        <v>39115</v>
      </c>
      <c r="B1406" s="2">
        <v>26.35</v>
      </c>
      <c r="K1406" s="22"/>
    </row>
    <row r="1407" spans="1:11" x14ac:dyDescent="0.3">
      <c r="A1407" s="5">
        <v>39116</v>
      </c>
      <c r="B1407" s="2">
        <v>24.26</v>
      </c>
      <c r="K1407" s="22"/>
    </row>
    <row r="1408" spans="1:11" x14ac:dyDescent="0.3">
      <c r="A1408" s="5">
        <v>39117</v>
      </c>
      <c r="B1408" s="2">
        <v>24.56</v>
      </c>
      <c r="K1408" s="22"/>
    </row>
    <row r="1409" spans="1:11" x14ac:dyDescent="0.3">
      <c r="A1409" s="5">
        <v>39118</v>
      </c>
      <c r="B1409" s="2">
        <v>27.92</v>
      </c>
      <c r="K1409" s="22"/>
    </row>
    <row r="1410" spans="1:11" x14ac:dyDescent="0.3">
      <c r="A1410" s="5">
        <v>39119</v>
      </c>
      <c r="B1410" s="2">
        <v>35.880000000000003</v>
      </c>
      <c r="K1410" s="22"/>
    </row>
    <row r="1411" spans="1:11" x14ac:dyDescent="0.3">
      <c r="A1411" s="5">
        <v>39120</v>
      </c>
      <c r="B1411" s="2">
        <v>35.03</v>
      </c>
      <c r="K1411" s="22"/>
    </row>
    <row r="1412" spans="1:11" x14ac:dyDescent="0.3">
      <c r="A1412" s="5">
        <v>39121</v>
      </c>
      <c r="B1412" s="2">
        <v>34.17</v>
      </c>
      <c r="K1412" s="22"/>
    </row>
    <row r="1413" spans="1:11" x14ac:dyDescent="0.3">
      <c r="A1413" s="5">
        <v>39122</v>
      </c>
      <c r="B1413" s="2">
        <v>32.1</v>
      </c>
      <c r="K1413" s="22"/>
    </row>
    <row r="1414" spans="1:11" x14ac:dyDescent="0.3">
      <c r="A1414" s="5">
        <v>39123</v>
      </c>
      <c r="B1414" s="2">
        <v>27.35</v>
      </c>
      <c r="K1414" s="22"/>
    </row>
    <row r="1415" spans="1:11" x14ac:dyDescent="0.3">
      <c r="A1415" s="5">
        <v>39124</v>
      </c>
      <c r="B1415" s="2">
        <v>26.64</v>
      </c>
      <c r="K1415" s="22"/>
    </row>
    <row r="1416" spans="1:11" x14ac:dyDescent="0.3">
      <c r="A1416" s="5">
        <v>39125</v>
      </c>
      <c r="B1416" s="2">
        <v>33.1</v>
      </c>
      <c r="K1416" s="22"/>
    </row>
    <row r="1417" spans="1:11" x14ac:dyDescent="0.3">
      <c r="A1417" s="5">
        <v>39126</v>
      </c>
      <c r="B1417" s="2">
        <v>28.22</v>
      </c>
      <c r="K1417" s="22"/>
    </row>
    <row r="1418" spans="1:11" x14ac:dyDescent="0.3">
      <c r="A1418" s="5">
        <v>39127</v>
      </c>
      <c r="B1418" s="2">
        <v>27.68</v>
      </c>
      <c r="K1418" s="22"/>
    </row>
    <row r="1419" spans="1:11" x14ac:dyDescent="0.3">
      <c r="A1419" s="5">
        <v>39128</v>
      </c>
      <c r="B1419" s="2">
        <v>28.2</v>
      </c>
      <c r="K1419" s="22"/>
    </row>
    <row r="1420" spans="1:11" x14ac:dyDescent="0.3">
      <c r="A1420" s="5">
        <v>39129</v>
      </c>
      <c r="B1420" s="2">
        <v>26.45</v>
      </c>
      <c r="K1420" s="22"/>
    </row>
    <row r="1421" spans="1:11" x14ac:dyDescent="0.3">
      <c r="A1421" s="5">
        <v>39130</v>
      </c>
      <c r="B1421" s="2">
        <v>25.22</v>
      </c>
      <c r="K1421" s="22"/>
    </row>
    <row r="1422" spans="1:11" x14ac:dyDescent="0.3">
      <c r="A1422" s="5">
        <v>39131</v>
      </c>
      <c r="B1422" s="2">
        <v>25.56</v>
      </c>
      <c r="K1422" s="22"/>
    </row>
    <row r="1423" spans="1:11" x14ac:dyDescent="0.3">
      <c r="A1423" s="5">
        <v>39132</v>
      </c>
      <c r="B1423" s="2">
        <v>28.65</v>
      </c>
      <c r="K1423" s="22"/>
    </row>
    <row r="1424" spans="1:11" x14ac:dyDescent="0.3">
      <c r="A1424" s="5">
        <v>39133</v>
      </c>
      <c r="B1424" s="2">
        <v>33.99</v>
      </c>
      <c r="K1424" s="22"/>
    </row>
    <row r="1425" spans="1:11" x14ac:dyDescent="0.3">
      <c r="A1425" s="5">
        <v>39134</v>
      </c>
      <c r="B1425" s="2">
        <v>29.37</v>
      </c>
      <c r="K1425" s="22"/>
    </row>
    <row r="1426" spans="1:11" x14ac:dyDescent="0.3">
      <c r="A1426" s="5">
        <v>39135</v>
      </c>
      <c r="B1426" s="2">
        <v>31.95</v>
      </c>
      <c r="K1426" s="22"/>
    </row>
    <row r="1427" spans="1:11" x14ac:dyDescent="0.3">
      <c r="A1427" s="5">
        <v>39136</v>
      </c>
      <c r="B1427" s="2">
        <v>28.91</v>
      </c>
      <c r="K1427" s="22"/>
    </row>
    <row r="1428" spans="1:11" x14ac:dyDescent="0.3">
      <c r="A1428" s="5">
        <v>39137</v>
      </c>
      <c r="B1428" s="2">
        <v>26.04</v>
      </c>
      <c r="K1428" s="22"/>
    </row>
    <row r="1429" spans="1:11" x14ac:dyDescent="0.3">
      <c r="A1429" s="5">
        <v>39138</v>
      </c>
      <c r="B1429" s="2">
        <v>26.08</v>
      </c>
      <c r="K1429" s="22"/>
    </row>
    <row r="1430" spans="1:11" x14ac:dyDescent="0.3">
      <c r="A1430" s="5">
        <v>39139</v>
      </c>
      <c r="B1430" s="2">
        <v>28.25</v>
      </c>
      <c r="K1430" s="22"/>
    </row>
    <row r="1431" spans="1:11" x14ac:dyDescent="0.3">
      <c r="A1431" s="5">
        <v>39140</v>
      </c>
      <c r="B1431" s="2">
        <v>27.93</v>
      </c>
      <c r="K1431" s="22"/>
    </row>
    <row r="1432" spans="1:11" x14ac:dyDescent="0.3">
      <c r="A1432" s="5">
        <v>39141</v>
      </c>
      <c r="B1432" s="2">
        <v>26.38</v>
      </c>
      <c r="K1432" s="22"/>
    </row>
    <row r="1433" spans="1:11" x14ac:dyDescent="0.3">
      <c r="A1433" s="5">
        <v>39142</v>
      </c>
      <c r="B1433" s="2">
        <v>26.94</v>
      </c>
      <c r="K1433" s="22"/>
    </row>
    <row r="1434" spans="1:11" x14ac:dyDescent="0.3">
      <c r="A1434" s="5">
        <v>39143</v>
      </c>
      <c r="B1434" s="2">
        <v>25.92</v>
      </c>
      <c r="K1434" s="22"/>
    </row>
    <row r="1435" spans="1:11" x14ac:dyDescent="0.3">
      <c r="A1435" s="5">
        <v>39144</v>
      </c>
      <c r="B1435" s="2">
        <v>25.09</v>
      </c>
      <c r="K1435" s="22"/>
    </row>
    <row r="1436" spans="1:11" x14ac:dyDescent="0.3">
      <c r="A1436" s="5">
        <v>39145</v>
      </c>
      <c r="B1436" s="2">
        <v>24.55</v>
      </c>
      <c r="K1436" s="22"/>
    </row>
    <row r="1437" spans="1:11" x14ac:dyDescent="0.3">
      <c r="A1437" s="5">
        <v>39146</v>
      </c>
      <c r="B1437" s="2">
        <v>26.36</v>
      </c>
      <c r="K1437" s="22"/>
    </row>
    <row r="1438" spans="1:11" x14ac:dyDescent="0.3">
      <c r="A1438" s="5">
        <v>39147</v>
      </c>
      <c r="B1438" s="2">
        <v>25.49</v>
      </c>
      <c r="K1438" s="22"/>
    </row>
    <row r="1439" spans="1:11" x14ac:dyDescent="0.3">
      <c r="A1439" s="5">
        <v>39148</v>
      </c>
      <c r="B1439" s="2">
        <v>25.67</v>
      </c>
      <c r="K1439" s="22"/>
    </row>
    <row r="1440" spans="1:11" x14ac:dyDescent="0.3">
      <c r="A1440" s="5">
        <v>39149</v>
      </c>
      <c r="B1440" s="2">
        <v>25.06</v>
      </c>
      <c r="K1440" s="22"/>
    </row>
    <row r="1441" spans="1:11" x14ac:dyDescent="0.3">
      <c r="A1441" s="5">
        <v>39150</v>
      </c>
      <c r="B1441" s="2">
        <v>24.43</v>
      </c>
      <c r="K1441" s="22"/>
    </row>
    <row r="1442" spans="1:11" x14ac:dyDescent="0.3">
      <c r="A1442" s="5">
        <v>39151</v>
      </c>
      <c r="B1442" s="2">
        <v>22.92</v>
      </c>
      <c r="K1442" s="22"/>
    </row>
    <row r="1443" spans="1:11" x14ac:dyDescent="0.3">
      <c r="A1443" s="5">
        <v>39152</v>
      </c>
      <c r="B1443" s="2">
        <v>22.1</v>
      </c>
      <c r="K1443" s="22"/>
    </row>
    <row r="1444" spans="1:11" x14ac:dyDescent="0.3">
      <c r="A1444" s="5">
        <v>39153</v>
      </c>
      <c r="B1444" s="2">
        <v>24.25</v>
      </c>
      <c r="K1444" s="22"/>
    </row>
    <row r="1445" spans="1:11" x14ac:dyDescent="0.3">
      <c r="A1445" s="5">
        <v>39154</v>
      </c>
      <c r="B1445" s="2">
        <v>24.38</v>
      </c>
      <c r="K1445" s="22"/>
    </row>
    <row r="1446" spans="1:11" x14ac:dyDescent="0.3">
      <c r="A1446" s="5">
        <v>39155</v>
      </c>
      <c r="B1446" s="2">
        <v>24.11</v>
      </c>
      <c r="K1446" s="22"/>
    </row>
    <row r="1447" spans="1:11" x14ac:dyDescent="0.3">
      <c r="A1447" s="5">
        <v>39156</v>
      </c>
      <c r="B1447" s="2">
        <v>23.81</v>
      </c>
      <c r="K1447" s="22"/>
    </row>
    <row r="1448" spans="1:11" x14ac:dyDescent="0.3">
      <c r="A1448" s="5">
        <v>39157</v>
      </c>
      <c r="B1448" s="2">
        <v>23.07</v>
      </c>
      <c r="K1448" s="22"/>
    </row>
    <row r="1449" spans="1:11" x14ac:dyDescent="0.3">
      <c r="A1449" s="5">
        <v>39158</v>
      </c>
      <c r="B1449" s="2">
        <v>21.84</v>
      </c>
      <c r="K1449" s="22"/>
    </row>
    <row r="1450" spans="1:11" x14ac:dyDescent="0.3">
      <c r="A1450" s="5">
        <v>39159</v>
      </c>
      <c r="B1450" s="2">
        <v>19.149999999999999</v>
      </c>
      <c r="K1450" s="22"/>
    </row>
    <row r="1451" spans="1:11" x14ac:dyDescent="0.3">
      <c r="A1451" s="5">
        <v>39160</v>
      </c>
      <c r="B1451" s="2">
        <v>24.13</v>
      </c>
      <c r="K1451" s="22"/>
    </row>
    <row r="1452" spans="1:11" x14ac:dyDescent="0.3">
      <c r="A1452" s="5">
        <v>39161</v>
      </c>
      <c r="B1452" s="2">
        <v>25.24</v>
      </c>
      <c r="K1452" s="22"/>
    </row>
    <row r="1453" spans="1:11" x14ac:dyDescent="0.3">
      <c r="A1453" s="5">
        <v>39162</v>
      </c>
      <c r="B1453" s="2">
        <v>24.49</v>
      </c>
      <c r="K1453" s="22"/>
    </row>
    <row r="1454" spans="1:11" x14ac:dyDescent="0.3">
      <c r="A1454" s="5">
        <v>39163</v>
      </c>
      <c r="B1454" s="2">
        <v>24.34</v>
      </c>
      <c r="K1454" s="22"/>
    </row>
    <row r="1455" spans="1:11" x14ac:dyDescent="0.3">
      <c r="A1455" s="5">
        <v>39164</v>
      </c>
      <c r="B1455" s="2">
        <v>23.39</v>
      </c>
      <c r="K1455" s="22"/>
    </row>
    <row r="1456" spans="1:11" x14ac:dyDescent="0.3">
      <c r="A1456" s="5">
        <v>39165</v>
      </c>
      <c r="B1456" s="2">
        <v>21.88</v>
      </c>
      <c r="K1456" s="22"/>
    </row>
    <row r="1457" spans="1:11" x14ac:dyDescent="0.3">
      <c r="A1457" s="5">
        <v>39166</v>
      </c>
      <c r="B1457" s="2">
        <v>21.25</v>
      </c>
      <c r="K1457" s="22"/>
    </row>
    <row r="1458" spans="1:11" x14ac:dyDescent="0.3">
      <c r="A1458" s="5">
        <v>39167</v>
      </c>
      <c r="B1458" s="2">
        <v>23.37</v>
      </c>
      <c r="K1458" s="22"/>
    </row>
    <row r="1459" spans="1:11" x14ac:dyDescent="0.3">
      <c r="A1459" s="5">
        <v>39168</v>
      </c>
      <c r="B1459" s="2">
        <v>23.93</v>
      </c>
      <c r="K1459" s="22"/>
    </row>
    <row r="1460" spans="1:11" x14ac:dyDescent="0.3">
      <c r="A1460" s="5">
        <v>39169</v>
      </c>
      <c r="B1460" s="2">
        <v>23.24</v>
      </c>
      <c r="K1460" s="22"/>
    </row>
    <row r="1461" spans="1:11" x14ac:dyDescent="0.3">
      <c r="A1461" s="5">
        <v>39170</v>
      </c>
      <c r="B1461" s="2">
        <v>22.67</v>
      </c>
      <c r="K1461" s="22"/>
    </row>
    <row r="1462" spans="1:11" x14ac:dyDescent="0.3">
      <c r="A1462" s="5">
        <v>39171</v>
      </c>
      <c r="B1462" s="2">
        <v>22.67</v>
      </c>
      <c r="K1462" s="22"/>
    </row>
    <row r="1463" spans="1:11" x14ac:dyDescent="0.3">
      <c r="A1463" s="5">
        <v>39172</v>
      </c>
      <c r="B1463" s="2">
        <v>22.55</v>
      </c>
      <c r="K1463" s="22"/>
    </row>
    <row r="1464" spans="1:11" x14ac:dyDescent="0.3">
      <c r="A1464" s="5">
        <v>39173</v>
      </c>
      <c r="B1464" s="2">
        <v>22.29</v>
      </c>
      <c r="K1464" s="22"/>
    </row>
    <row r="1465" spans="1:11" x14ac:dyDescent="0.3">
      <c r="A1465" s="5">
        <v>39174</v>
      </c>
      <c r="B1465" s="2">
        <v>23.78</v>
      </c>
      <c r="K1465" s="22"/>
    </row>
    <row r="1466" spans="1:11" x14ac:dyDescent="0.3">
      <c r="A1466" s="5">
        <v>39175</v>
      </c>
      <c r="B1466" s="2">
        <v>24.3</v>
      </c>
      <c r="K1466" s="22"/>
    </row>
    <row r="1467" spans="1:11" x14ac:dyDescent="0.3">
      <c r="A1467" s="5">
        <v>39176</v>
      </c>
      <c r="B1467" s="2">
        <v>23.59</v>
      </c>
      <c r="K1467" s="22"/>
    </row>
    <row r="1468" spans="1:11" x14ac:dyDescent="0.3">
      <c r="A1468" s="5">
        <v>39177</v>
      </c>
      <c r="B1468" s="2">
        <v>22.72</v>
      </c>
      <c r="K1468" s="22"/>
    </row>
    <row r="1469" spans="1:11" x14ac:dyDescent="0.3">
      <c r="A1469" s="5">
        <v>39178</v>
      </c>
      <c r="B1469" s="2">
        <v>22.33</v>
      </c>
      <c r="K1469" s="22"/>
    </row>
    <row r="1470" spans="1:11" x14ac:dyDescent="0.3">
      <c r="A1470" s="5">
        <v>39179</v>
      </c>
      <c r="B1470" s="2">
        <v>22.06</v>
      </c>
      <c r="K1470" s="22"/>
    </row>
    <row r="1471" spans="1:11" x14ac:dyDescent="0.3">
      <c r="A1471" s="5">
        <v>39180</v>
      </c>
      <c r="B1471" s="2">
        <v>21.73</v>
      </c>
      <c r="K1471" s="22"/>
    </row>
    <row r="1472" spans="1:11" x14ac:dyDescent="0.3">
      <c r="A1472" s="5">
        <v>39181</v>
      </c>
      <c r="B1472" s="2">
        <v>21.11</v>
      </c>
      <c r="K1472" s="22"/>
    </row>
    <row r="1473" spans="1:11" x14ac:dyDescent="0.3">
      <c r="A1473" s="5">
        <v>39182</v>
      </c>
      <c r="B1473" s="2">
        <v>24.39</v>
      </c>
      <c r="K1473" s="22"/>
    </row>
    <row r="1474" spans="1:11" x14ac:dyDescent="0.3">
      <c r="A1474" s="5">
        <v>39183</v>
      </c>
      <c r="B1474" s="2">
        <v>24.14</v>
      </c>
      <c r="K1474" s="22"/>
    </row>
    <row r="1475" spans="1:11" x14ac:dyDescent="0.3">
      <c r="A1475" s="5">
        <v>39184</v>
      </c>
      <c r="B1475" s="2">
        <v>25.22</v>
      </c>
      <c r="K1475" s="22"/>
    </row>
    <row r="1476" spans="1:11" x14ac:dyDescent="0.3">
      <c r="A1476" s="5">
        <v>39185</v>
      </c>
      <c r="B1476" s="2">
        <v>23.73</v>
      </c>
      <c r="K1476" s="22"/>
    </row>
    <row r="1477" spans="1:11" x14ac:dyDescent="0.3">
      <c r="A1477" s="5">
        <v>39186</v>
      </c>
      <c r="B1477" s="2">
        <v>22.36</v>
      </c>
      <c r="K1477" s="22"/>
    </row>
    <row r="1478" spans="1:11" x14ac:dyDescent="0.3">
      <c r="A1478" s="5">
        <v>39187</v>
      </c>
      <c r="B1478" s="2">
        <v>20.440000000000001</v>
      </c>
      <c r="K1478" s="22"/>
    </row>
    <row r="1479" spans="1:11" x14ac:dyDescent="0.3">
      <c r="A1479" s="5">
        <v>39188</v>
      </c>
      <c r="B1479" s="2">
        <v>22.79</v>
      </c>
      <c r="K1479" s="22"/>
    </row>
    <row r="1480" spans="1:11" x14ac:dyDescent="0.3">
      <c r="A1480" s="5">
        <v>39189</v>
      </c>
      <c r="B1480" s="2">
        <v>22.79</v>
      </c>
      <c r="K1480" s="22"/>
    </row>
    <row r="1481" spans="1:11" x14ac:dyDescent="0.3">
      <c r="A1481" s="5">
        <v>39190</v>
      </c>
      <c r="B1481" s="2">
        <v>23.25</v>
      </c>
      <c r="K1481" s="22"/>
    </row>
    <row r="1482" spans="1:11" x14ac:dyDescent="0.3">
      <c r="A1482" s="5">
        <v>39191</v>
      </c>
      <c r="B1482" s="2">
        <v>22.99</v>
      </c>
      <c r="K1482" s="22"/>
    </row>
    <row r="1483" spans="1:11" x14ac:dyDescent="0.3">
      <c r="A1483" s="5">
        <v>39192</v>
      </c>
      <c r="B1483" s="2">
        <v>22.83</v>
      </c>
      <c r="K1483" s="22"/>
    </row>
    <row r="1484" spans="1:11" x14ac:dyDescent="0.3">
      <c r="A1484" s="5">
        <v>39193</v>
      </c>
      <c r="B1484" s="2">
        <v>22.87</v>
      </c>
      <c r="K1484" s="22"/>
    </row>
    <row r="1485" spans="1:11" x14ac:dyDescent="0.3">
      <c r="A1485" s="5">
        <v>39194</v>
      </c>
      <c r="B1485" s="2">
        <v>21.89</v>
      </c>
      <c r="K1485" s="22"/>
    </row>
    <row r="1486" spans="1:11" x14ac:dyDescent="0.3">
      <c r="A1486" s="5">
        <v>39195</v>
      </c>
      <c r="B1486" s="2">
        <v>24.16</v>
      </c>
      <c r="K1486" s="22"/>
    </row>
    <row r="1487" spans="1:11" x14ac:dyDescent="0.3">
      <c r="A1487" s="5">
        <v>39196</v>
      </c>
      <c r="B1487" s="2">
        <v>23.89</v>
      </c>
      <c r="K1487" s="22"/>
    </row>
    <row r="1488" spans="1:11" x14ac:dyDescent="0.3">
      <c r="A1488" s="5">
        <v>39197</v>
      </c>
      <c r="B1488" s="2">
        <v>22.91</v>
      </c>
      <c r="K1488" s="22"/>
    </row>
    <row r="1489" spans="1:11" x14ac:dyDescent="0.3">
      <c r="A1489" s="5">
        <v>39198</v>
      </c>
      <c r="B1489" s="2">
        <v>22.11</v>
      </c>
      <c r="K1489" s="22"/>
    </row>
    <row r="1490" spans="1:11" x14ac:dyDescent="0.3">
      <c r="A1490" s="5">
        <v>39199</v>
      </c>
      <c r="B1490" s="2">
        <v>20.56</v>
      </c>
      <c r="K1490" s="22"/>
    </row>
    <row r="1491" spans="1:11" x14ac:dyDescent="0.3">
      <c r="A1491" s="5">
        <v>39200</v>
      </c>
      <c r="B1491" s="2">
        <v>19.12</v>
      </c>
      <c r="K1491" s="22"/>
    </row>
    <row r="1492" spans="1:11" x14ac:dyDescent="0.3">
      <c r="A1492" s="5">
        <v>39201</v>
      </c>
      <c r="B1492" s="2">
        <v>16.37</v>
      </c>
      <c r="K1492" s="22"/>
    </row>
    <row r="1493" spans="1:11" x14ac:dyDescent="0.3">
      <c r="A1493" s="5">
        <v>39202</v>
      </c>
      <c r="B1493" s="2">
        <v>20.03</v>
      </c>
      <c r="K1493" s="22"/>
    </row>
    <row r="1494" spans="1:11" x14ac:dyDescent="0.3">
      <c r="A1494" s="5">
        <v>39203</v>
      </c>
      <c r="B1494" s="2">
        <v>18.28</v>
      </c>
      <c r="K1494" s="22"/>
    </row>
    <row r="1495" spans="1:11" x14ac:dyDescent="0.3">
      <c r="A1495" s="5">
        <v>39204</v>
      </c>
      <c r="B1495" s="2">
        <v>21.27</v>
      </c>
      <c r="K1495" s="22"/>
    </row>
    <row r="1496" spans="1:11" x14ac:dyDescent="0.3">
      <c r="A1496" s="5">
        <v>39205</v>
      </c>
      <c r="B1496" s="2">
        <v>21.86</v>
      </c>
      <c r="K1496" s="22"/>
    </row>
    <row r="1497" spans="1:11" x14ac:dyDescent="0.3">
      <c r="A1497" s="5">
        <v>39206</v>
      </c>
      <c r="B1497" s="2">
        <v>21.28</v>
      </c>
      <c r="K1497" s="22"/>
    </row>
    <row r="1498" spans="1:11" x14ac:dyDescent="0.3">
      <c r="A1498" s="5">
        <v>39207</v>
      </c>
      <c r="B1498" s="2">
        <v>19.72</v>
      </c>
      <c r="K1498" s="22"/>
    </row>
    <row r="1499" spans="1:11" x14ac:dyDescent="0.3">
      <c r="A1499" s="5">
        <v>39208</v>
      </c>
      <c r="B1499" s="2">
        <v>20.100000000000001</v>
      </c>
      <c r="K1499" s="22"/>
    </row>
    <row r="1500" spans="1:11" x14ac:dyDescent="0.3">
      <c r="A1500" s="5">
        <v>39209</v>
      </c>
      <c r="B1500" s="2">
        <v>22.65</v>
      </c>
      <c r="K1500" s="22"/>
    </row>
    <row r="1501" spans="1:11" x14ac:dyDescent="0.3">
      <c r="A1501" s="5">
        <v>39210</v>
      </c>
      <c r="B1501" s="2">
        <v>22.23</v>
      </c>
      <c r="K1501" s="22"/>
    </row>
    <row r="1502" spans="1:11" x14ac:dyDescent="0.3">
      <c r="A1502" s="5">
        <v>39211</v>
      </c>
      <c r="B1502" s="2">
        <v>21.55</v>
      </c>
      <c r="K1502" s="22"/>
    </row>
    <row r="1503" spans="1:11" x14ac:dyDescent="0.3">
      <c r="A1503" s="5">
        <v>39212</v>
      </c>
      <c r="B1503" s="2">
        <v>23.1</v>
      </c>
      <c r="K1503" s="22"/>
    </row>
    <row r="1504" spans="1:11" x14ac:dyDescent="0.3">
      <c r="A1504" s="5">
        <v>39213</v>
      </c>
      <c r="B1504" s="2">
        <v>22.32</v>
      </c>
      <c r="K1504" s="22"/>
    </row>
    <row r="1505" spans="1:11" x14ac:dyDescent="0.3">
      <c r="A1505" s="5">
        <v>39214</v>
      </c>
      <c r="B1505" s="2">
        <v>20.58</v>
      </c>
      <c r="K1505" s="22"/>
    </row>
    <row r="1506" spans="1:11" x14ac:dyDescent="0.3">
      <c r="A1506" s="5">
        <v>39215</v>
      </c>
      <c r="B1506" s="2">
        <v>18.91</v>
      </c>
      <c r="K1506" s="22"/>
    </row>
    <row r="1507" spans="1:11" x14ac:dyDescent="0.3">
      <c r="A1507" s="5">
        <v>39216</v>
      </c>
      <c r="B1507" s="2">
        <v>21.94</v>
      </c>
      <c r="K1507" s="22"/>
    </row>
    <row r="1508" spans="1:11" x14ac:dyDescent="0.3">
      <c r="A1508" s="5">
        <v>39217</v>
      </c>
      <c r="B1508" s="2">
        <v>22.48</v>
      </c>
      <c r="K1508" s="22"/>
    </row>
    <row r="1509" spans="1:11" x14ac:dyDescent="0.3">
      <c r="A1509" s="5">
        <v>39218</v>
      </c>
      <c r="B1509" s="2">
        <v>23.95</v>
      </c>
      <c r="K1509" s="22"/>
    </row>
    <row r="1510" spans="1:11" x14ac:dyDescent="0.3">
      <c r="A1510" s="5">
        <v>39219</v>
      </c>
      <c r="B1510" s="2">
        <v>19.829999999999998</v>
      </c>
      <c r="K1510" s="22"/>
    </row>
    <row r="1511" spans="1:11" x14ac:dyDescent="0.3">
      <c r="A1511" s="5">
        <v>39220</v>
      </c>
      <c r="B1511" s="2">
        <v>20.81</v>
      </c>
      <c r="K1511" s="22"/>
    </row>
    <row r="1512" spans="1:11" x14ac:dyDescent="0.3">
      <c r="A1512" s="5">
        <v>39221</v>
      </c>
      <c r="B1512" s="2">
        <v>19.440000000000001</v>
      </c>
      <c r="K1512" s="22"/>
    </row>
    <row r="1513" spans="1:11" x14ac:dyDescent="0.3">
      <c r="A1513" s="5">
        <v>39222</v>
      </c>
      <c r="B1513" s="2">
        <v>19.260000000000002</v>
      </c>
      <c r="K1513" s="22"/>
    </row>
    <row r="1514" spans="1:11" x14ac:dyDescent="0.3">
      <c r="A1514" s="5">
        <v>39223</v>
      </c>
      <c r="B1514" s="2">
        <v>22.84</v>
      </c>
      <c r="K1514" s="22"/>
    </row>
    <row r="1515" spans="1:11" x14ac:dyDescent="0.3">
      <c r="A1515" s="5">
        <v>39224</v>
      </c>
      <c r="B1515" s="2">
        <v>22.1</v>
      </c>
      <c r="K1515" s="22"/>
    </row>
    <row r="1516" spans="1:11" x14ac:dyDescent="0.3">
      <c r="A1516" s="5">
        <v>39225</v>
      </c>
      <c r="B1516" s="2">
        <v>22.28</v>
      </c>
      <c r="K1516" s="22"/>
    </row>
    <row r="1517" spans="1:11" x14ac:dyDescent="0.3">
      <c r="A1517" s="5">
        <v>39226</v>
      </c>
      <c r="B1517" s="2">
        <v>22</v>
      </c>
      <c r="K1517" s="22"/>
    </row>
    <row r="1518" spans="1:11" x14ac:dyDescent="0.3">
      <c r="A1518" s="5">
        <v>39227</v>
      </c>
      <c r="B1518" s="2">
        <v>21.6</v>
      </c>
      <c r="K1518" s="22"/>
    </row>
    <row r="1519" spans="1:11" x14ac:dyDescent="0.3">
      <c r="A1519" s="5">
        <v>39228</v>
      </c>
      <c r="B1519" s="2">
        <v>19.86</v>
      </c>
      <c r="K1519" s="22"/>
    </row>
    <row r="1520" spans="1:11" x14ac:dyDescent="0.3">
      <c r="A1520" s="5">
        <v>39229</v>
      </c>
      <c r="B1520" s="2">
        <v>17.59</v>
      </c>
      <c r="K1520" s="22"/>
    </row>
    <row r="1521" spans="1:11" x14ac:dyDescent="0.3">
      <c r="A1521" s="5">
        <v>39230</v>
      </c>
      <c r="B1521" s="2">
        <v>22.16</v>
      </c>
      <c r="K1521" s="22"/>
    </row>
    <row r="1522" spans="1:11" x14ac:dyDescent="0.3">
      <c r="A1522" s="5">
        <v>39231</v>
      </c>
      <c r="B1522" s="2">
        <v>23.76</v>
      </c>
      <c r="K1522" s="22"/>
    </row>
    <row r="1523" spans="1:11" x14ac:dyDescent="0.3">
      <c r="A1523" s="5">
        <v>39232</v>
      </c>
      <c r="B1523" s="2">
        <v>24.05</v>
      </c>
      <c r="K1523" s="22"/>
    </row>
    <row r="1524" spans="1:11" x14ac:dyDescent="0.3">
      <c r="A1524" s="5">
        <v>39233</v>
      </c>
      <c r="B1524" s="2">
        <v>22.92</v>
      </c>
      <c r="K1524" s="22"/>
    </row>
    <row r="1525" spans="1:11" x14ac:dyDescent="0.3">
      <c r="A1525" s="5">
        <v>39234</v>
      </c>
      <c r="B1525" s="2">
        <v>24.1</v>
      </c>
      <c r="K1525" s="22"/>
    </row>
    <row r="1526" spans="1:11" x14ac:dyDescent="0.3">
      <c r="A1526" s="5">
        <v>39235</v>
      </c>
      <c r="B1526" s="2">
        <v>20.059999999999999</v>
      </c>
      <c r="K1526" s="22"/>
    </row>
    <row r="1527" spans="1:11" x14ac:dyDescent="0.3">
      <c r="A1527" s="5">
        <v>39236</v>
      </c>
      <c r="B1527" s="2">
        <v>16.57</v>
      </c>
      <c r="K1527" s="22"/>
    </row>
    <row r="1528" spans="1:11" x14ac:dyDescent="0.3">
      <c r="A1528" s="5">
        <v>39237</v>
      </c>
      <c r="B1528" s="2">
        <v>23.35</v>
      </c>
      <c r="K1528" s="22"/>
    </row>
    <row r="1529" spans="1:11" x14ac:dyDescent="0.3">
      <c r="A1529" s="5">
        <v>39238</v>
      </c>
      <c r="B1529" s="2">
        <v>20.85</v>
      </c>
      <c r="K1529" s="22"/>
    </row>
    <row r="1530" spans="1:11" x14ac:dyDescent="0.3">
      <c r="A1530" s="5">
        <v>39239</v>
      </c>
      <c r="B1530" s="2">
        <v>20.38</v>
      </c>
      <c r="K1530" s="22"/>
    </row>
    <row r="1531" spans="1:11" x14ac:dyDescent="0.3">
      <c r="A1531" s="5">
        <v>39240</v>
      </c>
      <c r="B1531" s="2">
        <v>21.37</v>
      </c>
      <c r="K1531" s="22"/>
    </row>
    <row r="1532" spans="1:11" x14ac:dyDescent="0.3">
      <c r="A1532" s="5">
        <v>39241</v>
      </c>
      <c r="B1532" s="2">
        <v>20.77</v>
      </c>
      <c r="K1532" s="22"/>
    </row>
    <row r="1533" spans="1:11" x14ac:dyDescent="0.3">
      <c r="A1533" s="5">
        <v>39242</v>
      </c>
      <c r="B1533" s="2">
        <v>19.920000000000002</v>
      </c>
      <c r="K1533" s="22"/>
    </row>
    <row r="1534" spans="1:11" x14ac:dyDescent="0.3">
      <c r="A1534" s="5">
        <v>39243</v>
      </c>
      <c r="B1534" s="2">
        <v>18.920000000000002</v>
      </c>
      <c r="K1534" s="22"/>
    </row>
    <row r="1535" spans="1:11" x14ac:dyDescent="0.3">
      <c r="A1535" s="5">
        <v>39244</v>
      </c>
      <c r="B1535" s="2">
        <v>23.04</v>
      </c>
      <c r="K1535" s="22"/>
    </row>
    <row r="1536" spans="1:11" x14ac:dyDescent="0.3">
      <c r="A1536" s="5">
        <v>39245</v>
      </c>
      <c r="B1536" s="2">
        <v>23.79</v>
      </c>
      <c r="K1536" s="22"/>
    </row>
    <row r="1537" spans="1:11" x14ac:dyDescent="0.3">
      <c r="A1537" s="5">
        <v>39246</v>
      </c>
      <c r="B1537" s="2">
        <v>25.99</v>
      </c>
      <c r="K1537" s="22"/>
    </row>
    <row r="1538" spans="1:11" x14ac:dyDescent="0.3">
      <c r="A1538" s="5">
        <v>39247</v>
      </c>
      <c r="B1538" s="2">
        <v>26.15</v>
      </c>
      <c r="K1538" s="22"/>
    </row>
    <row r="1539" spans="1:11" x14ac:dyDescent="0.3">
      <c r="A1539" s="5">
        <v>39248</v>
      </c>
      <c r="B1539" s="2">
        <v>24.52</v>
      </c>
      <c r="K1539" s="22"/>
    </row>
    <row r="1540" spans="1:11" x14ac:dyDescent="0.3">
      <c r="A1540" s="5">
        <v>39249</v>
      </c>
      <c r="B1540" s="2">
        <v>22.58</v>
      </c>
      <c r="K1540" s="22"/>
    </row>
    <row r="1541" spans="1:11" x14ac:dyDescent="0.3">
      <c r="A1541" s="5">
        <v>39250</v>
      </c>
      <c r="B1541" s="2">
        <v>22.03</v>
      </c>
      <c r="K1541" s="22"/>
    </row>
    <row r="1542" spans="1:11" x14ac:dyDescent="0.3">
      <c r="A1542" s="5">
        <v>39251</v>
      </c>
      <c r="B1542" s="2">
        <v>25.88</v>
      </c>
      <c r="K1542" s="22"/>
    </row>
    <row r="1543" spans="1:11" x14ac:dyDescent="0.3">
      <c r="A1543" s="5">
        <v>39252</v>
      </c>
      <c r="B1543" s="2">
        <v>26.75</v>
      </c>
      <c r="K1543" s="22"/>
    </row>
    <row r="1544" spans="1:11" x14ac:dyDescent="0.3">
      <c r="A1544" s="5">
        <v>39253</v>
      </c>
      <c r="B1544" s="2">
        <v>25.65</v>
      </c>
      <c r="K1544" s="22"/>
    </row>
    <row r="1545" spans="1:11" x14ac:dyDescent="0.3">
      <c r="A1545" s="5">
        <v>39254</v>
      </c>
      <c r="B1545" s="2">
        <v>26.48</v>
      </c>
      <c r="K1545" s="22"/>
    </row>
    <row r="1546" spans="1:11" x14ac:dyDescent="0.3">
      <c r="A1546" s="5">
        <v>39255</v>
      </c>
      <c r="B1546" s="2">
        <v>25.61</v>
      </c>
      <c r="K1546" s="22"/>
    </row>
    <row r="1547" spans="1:11" x14ac:dyDescent="0.3">
      <c r="A1547" s="5">
        <v>39256</v>
      </c>
      <c r="B1547" s="2">
        <v>24.03</v>
      </c>
      <c r="K1547" s="22"/>
    </row>
    <row r="1548" spans="1:11" x14ac:dyDescent="0.3">
      <c r="A1548" s="5">
        <v>39257</v>
      </c>
      <c r="B1548" s="2">
        <v>23.61</v>
      </c>
      <c r="K1548" s="22"/>
    </row>
    <row r="1549" spans="1:11" x14ac:dyDescent="0.3">
      <c r="A1549" s="5">
        <v>39258</v>
      </c>
      <c r="B1549" s="2">
        <v>27.37</v>
      </c>
      <c r="K1549" s="22"/>
    </row>
    <row r="1550" spans="1:11" x14ac:dyDescent="0.3">
      <c r="A1550" s="5">
        <v>39259</v>
      </c>
      <c r="B1550" s="2">
        <v>26.41</v>
      </c>
      <c r="K1550" s="22"/>
    </row>
    <row r="1551" spans="1:11" x14ac:dyDescent="0.3">
      <c r="A1551" s="5">
        <v>39260</v>
      </c>
      <c r="B1551" s="2">
        <v>26.24</v>
      </c>
      <c r="K1551" s="22"/>
    </row>
    <row r="1552" spans="1:11" x14ac:dyDescent="0.3">
      <c r="A1552" s="5">
        <v>39261</v>
      </c>
      <c r="B1552" s="2">
        <v>26.58</v>
      </c>
      <c r="K1552" s="22"/>
    </row>
    <row r="1553" spans="1:11" x14ac:dyDescent="0.3">
      <c r="A1553" s="5">
        <v>39262</v>
      </c>
      <c r="B1553" s="2">
        <v>26.24</v>
      </c>
      <c r="K1553" s="22"/>
    </row>
    <row r="1554" spans="1:11" x14ac:dyDescent="0.3">
      <c r="A1554" s="5">
        <v>39263</v>
      </c>
      <c r="B1554" s="2">
        <v>25.25</v>
      </c>
      <c r="K1554" s="22"/>
    </row>
    <row r="1555" spans="1:11" x14ac:dyDescent="0.3">
      <c r="A1555" s="5">
        <v>39264</v>
      </c>
      <c r="B1555" s="2">
        <v>25</v>
      </c>
      <c r="K1555" s="22"/>
    </row>
    <row r="1556" spans="1:11" x14ac:dyDescent="0.3">
      <c r="A1556" s="5">
        <v>39265</v>
      </c>
      <c r="B1556" s="2">
        <v>26.39</v>
      </c>
      <c r="K1556" s="22"/>
    </row>
    <row r="1557" spans="1:11" x14ac:dyDescent="0.3">
      <c r="A1557" s="5">
        <v>39266</v>
      </c>
      <c r="B1557" s="2">
        <v>25.81</v>
      </c>
      <c r="K1557" s="22"/>
    </row>
    <row r="1558" spans="1:11" x14ac:dyDescent="0.3">
      <c r="A1558" s="5">
        <v>39267</v>
      </c>
      <c r="B1558" s="2">
        <v>25.39</v>
      </c>
      <c r="K1558" s="22"/>
    </row>
    <row r="1559" spans="1:11" x14ac:dyDescent="0.3">
      <c r="A1559" s="5">
        <v>39268</v>
      </c>
      <c r="B1559" s="2">
        <v>24.23</v>
      </c>
      <c r="K1559" s="22"/>
    </row>
    <row r="1560" spans="1:11" x14ac:dyDescent="0.3">
      <c r="A1560" s="5">
        <v>39269</v>
      </c>
      <c r="B1560" s="2">
        <v>21.51</v>
      </c>
      <c r="K1560" s="22"/>
    </row>
    <row r="1561" spans="1:11" x14ac:dyDescent="0.3">
      <c r="A1561" s="5">
        <v>39270</v>
      </c>
      <c r="B1561" s="2">
        <v>20.63</v>
      </c>
      <c r="K1561" s="22"/>
    </row>
    <row r="1562" spans="1:11" x14ac:dyDescent="0.3">
      <c r="A1562" s="5">
        <v>39271</v>
      </c>
      <c r="B1562" s="2">
        <v>14.78</v>
      </c>
      <c r="K1562" s="22"/>
    </row>
    <row r="1563" spans="1:11" x14ac:dyDescent="0.3">
      <c r="A1563" s="5">
        <v>39272</v>
      </c>
      <c r="B1563" s="2">
        <v>21.57</v>
      </c>
      <c r="K1563" s="22"/>
    </row>
    <row r="1564" spans="1:11" x14ac:dyDescent="0.3">
      <c r="A1564" s="5">
        <v>39273</v>
      </c>
      <c r="B1564" s="2">
        <v>22.25</v>
      </c>
      <c r="K1564" s="22"/>
    </row>
    <row r="1565" spans="1:11" x14ac:dyDescent="0.3">
      <c r="A1565" s="5">
        <v>39274</v>
      </c>
      <c r="B1565" s="2">
        <v>22.52</v>
      </c>
      <c r="K1565" s="22"/>
    </row>
    <row r="1566" spans="1:11" x14ac:dyDescent="0.3">
      <c r="A1566" s="5">
        <v>39275</v>
      </c>
      <c r="B1566" s="2">
        <v>20.87</v>
      </c>
      <c r="K1566" s="22"/>
    </row>
    <row r="1567" spans="1:11" x14ac:dyDescent="0.3">
      <c r="A1567" s="5">
        <v>39276</v>
      </c>
      <c r="B1567" s="2">
        <v>21.43</v>
      </c>
      <c r="K1567" s="22"/>
    </row>
    <row r="1568" spans="1:11" x14ac:dyDescent="0.3">
      <c r="A1568" s="5">
        <v>39277</v>
      </c>
      <c r="B1568" s="2">
        <v>20.32</v>
      </c>
      <c r="K1568" s="22"/>
    </row>
    <row r="1569" spans="1:11" x14ac:dyDescent="0.3">
      <c r="A1569" s="5">
        <v>39278</v>
      </c>
      <c r="B1569" s="2">
        <v>17.41</v>
      </c>
      <c r="K1569" s="22"/>
    </row>
    <row r="1570" spans="1:11" x14ac:dyDescent="0.3">
      <c r="A1570" s="5">
        <v>39279</v>
      </c>
      <c r="B1570" s="2">
        <v>20.75</v>
      </c>
      <c r="K1570" s="22"/>
    </row>
    <row r="1571" spans="1:11" x14ac:dyDescent="0.3">
      <c r="A1571" s="5">
        <v>39280</v>
      </c>
      <c r="B1571" s="2">
        <v>18.809999999999999</v>
      </c>
      <c r="K1571" s="22"/>
    </row>
    <row r="1572" spans="1:11" x14ac:dyDescent="0.3">
      <c r="A1572" s="5">
        <v>39281</v>
      </c>
      <c r="B1572" s="2">
        <v>16.46</v>
      </c>
      <c r="K1572" s="22"/>
    </row>
    <row r="1573" spans="1:11" x14ac:dyDescent="0.3">
      <c r="A1573" s="5">
        <v>39282</v>
      </c>
      <c r="B1573" s="2">
        <v>11.19</v>
      </c>
      <c r="K1573" s="22"/>
    </row>
    <row r="1574" spans="1:11" x14ac:dyDescent="0.3">
      <c r="A1574" s="5">
        <v>39283</v>
      </c>
      <c r="B1574" s="2">
        <v>10.24</v>
      </c>
      <c r="K1574" s="22"/>
    </row>
    <row r="1575" spans="1:11" x14ac:dyDescent="0.3">
      <c r="A1575" s="5">
        <v>39284</v>
      </c>
      <c r="B1575" s="2">
        <v>9.81</v>
      </c>
      <c r="K1575" s="22"/>
    </row>
    <row r="1576" spans="1:11" x14ac:dyDescent="0.3">
      <c r="A1576" s="5">
        <v>39285</v>
      </c>
      <c r="B1576" s="2">
        <v>9.0299999999999994</v>
      </c>
      <c r="K1576" s="22"/>
    </row>
    <row r="1577" spans="1:11" x14ac:dyDescent="0.3">
      <c r="A1577" s="5">
        <v>39286</v>
      </c>
      <c r="B1577" s="2">
        <v>13.67</v>
      </c>
      <c r="K1577" s="22"/>
    </row>
    <row r="1578" spans="1:11" x14ac:dyDescent="0.3">
      <c r="A1578" s="5">
        <v>39287</v>
      </c>
      <c r="B1578" s="2">
        <v>14.9</v>
      </c>
      <c r="K1578" s="22"/>
    </row>
    <row r="1579" spans="1:11" x14ac:dyDescent="0.3">
      <c r="A1579" s="5">
        <v>39288</v>
      </c>
      <c r="B1579" s="2">
        <v>14.04</v>
      </c>
      <c r="K1579" s="22"/>
    </row>
    <row r="1580" spans="1:11" x14ac:dyDescent="0.3">
      <c r="A1580" s="5">
        <v>39289</v>
      </c>
      <c r="B1580" s="2">
        <v>15.21</v>
      </c>
      <c r="K1580" s="22"/>
    </row>
    <row r="1581" spans="1:11" x14ac:dyDescent="0.3">
      <c r="A1581" s="5">
        <v>39290</v>
      </c>
      <c r="B1581" s="2">
        <v>14.13</v>
      </c>
      <c r="K1581" s="22"/>
    </row>
    <row r="1582" spans="1:11" x14ac:dyDescent="0.3">
      <c r="A1582" s="5">
        <v>39291</v>
      </c>
      <c r="B1582" s="2">
        <v>13.82</v>
      </c>
      <c r="K1582" s="22"/>
    </row>
    <row r="1583" spans="1:11" x14ac:dyDescent="0.3">
      <c r="A1583" s="5">
        <v>39292</v>
      </c>
      <c r="B1583" s="2">
        <v>9.16</v>
      </c>
      <c r="K1583" s="22"/>
    </row>
    <row r="1584" spans="1:11" x14ac:dyDescent="0.3">
      <c r="A1584" s="5">
        <v>39293</v>
      </c>
      <c r="B1584" s="2">
        <v>11.96</v>
      </c>
      <c r="K1584" s="22"/>
    </row>
    <row r="1585" spans="1:11" x14ac:dyDescent="0.3">
      <c r="A1585" s="5">
        <v>39294</v>
      </c>
      <c r="B1585" s="2">
        <v>13.69</v>
      </c>
      <c r="K1585" s="22"/>
    </row>
    <row r="1586" spans="1:11" x14ac:dyDescent="0.3">
      <c r="A1586" s="5">
        <v>39295</v>
      </c>
      <c r="B1586" s="2">
        <v>16.010000000000002</v>
      </c>
      <c r="K1586" s="22"/>
    </row>
    <row r="1587" spans="1:11" x14ac:dyDescent="0.3">
      <c r="A1587" s="5">
        <v>39296</v>
      </c>
      <c r="B1587" s="2">
        <v>13.58</v>
      </c>
      <c r="K1587" s="22"/>
    </row>
    <row r="1588" spans="1:11" x14ac:dyDescent="0.3">
      <c r="A1588" s="5">
        <v>39297</v>
      </c>
      <c r="B1588" s="2">
        <v>12.83</v>
      </c>
      <c r="K1588" s="22"/>
    </row>
    <row r="1589" spans="1:11" x14ac:dyDescent="0.3">
      <c r="A1589" s="5">
        <v>39298</v>
      </c>
      <c r="B1589" s="2">
        <v>10.44</v>
      </c>
      <c r="K1589" s="22"/>
    </row>
    <row r="1590" spans="1:11" x14ac:dyDescent="0.3">
      <c r="A1590" s="5">
        <v>39299</v>
      </c>
      <c r="B1590" s="2">
        <v>10.72</v>
      </c>
      <c r="K1590" s="22"/>
    </row>
    <row r="1591" spans="1:11" x14ac:dyDescent="0.3">
      <c r="A1591" s="5">
        <v>39300</v>
      </c>
      <c r="B1591" s="2">
        <v>17.28</v>
      </c>
      <c r="K1591" s="22"/>
    </row>
    <row r="1592" spans="1:11" x14ac:dyDescent="0.3">
      <c r="A1592" s="5">
        <v>39301</v>
      </c>
      <c r="B1592" s="2">
        <v>18.13</v>
      </c>
      <c r="K1592" s="22"/>
    </row>
    <row r="1593" spans="1:11" x14ac:dyDescent="0.3">
      <c r="A1593" s="5">
        <v>39302</v>
      </c>
      <c r="B1593" s="2">
        <v>18.7</v>
      </c>
      <c r="K1593" s="22"/>
    </row>
    <row r="1594" spans="1:11" x14ac:dyDescent="0.3">
      <c r="A1594" s="5">
        <v>39303</v>
      </c>
      <c r="B1594" s="2">
        <v>17.7</v>
      </c>
      <c r="K1594" s="22"/>
    </row>
    <row r="1595" spans="1:11" x14ac:dyDescent="0.3">
      <c r="A1595" s="5">
        <v>39304</v>
      </c>
      <c r="B1595" s="2">
        <v>14.83</v>
      </c>
      <c r="K1595" s="22"/>
    </row>
    <row r="1596" spans="1:11" x14ac:dyDescent="0.3">
      <c r="A1596" s="5">
        <v>39305</v>
      </c>
      <c r="B1596" s="2">
        <v>14.5</v>
      </c>
      <c r="K1596" s="22"/>
    </row>
    <row r="1597" spans="1:11" x14ac:dyDescent="0.3">
      <c r="A1597" s="5">
        <v>39306</v>
      </c>
      <c r="B1597" s="2">
        <v>10.45</v>
      </c>
      <c r="K1597" s="22"/>
    </row>
    <row r="1598" spans="1:11" x14ac:dyDescent="0.3">
      <c r="A1598" s="5">
        <v>39307</v>
      </c>
      <c r="B1598" s="2">
        <v>20.49</v>
      </c>
      <c r="K1598" s="22"/>
    </row>
    <row r="1599" spans="1:11" x14ac:dyDescent="0.3">
      <c r="A1599" s="5">
        <v>39308</v>
      </c>
      <c r="B1599" s="2">
        <v>20.49</v>
      </c>
      <c r="K1599" s="22"/>
    </row>
    <row r="1600" spans="1:11" x14ac:dyDescent="0.3">
      <c r="A1600" s="5">
        <v>39309</v>
      </c>
      <c r="B1600" s="2">
        <v>17.649999999999999</v>
      </c>
      <c r="K1600" s="22"/>
    </row>
    <row r="1601" spans="1:11" x14ac:dyDescent="0.3">
      <c r="A1601" s="5">
        <v>39310</v>
      </c>
      <c r="B1601" s="2">
        <v>16.809999999999999</v>
      </c>
      <c r="K1601" s="22"/>
    </row>
    <row r="1602" spans="1:11" x14ac:dyDescent="0.3">
      <c r="A1602" s="5">
        <v>39311</v>
      </c>
      <c r="B1602" s="2">
        <v>15.21</v>
      </c>
      <c r="K1602" s="22"/>
    </row>
    <row r="1603" spans="1:11" x14ac:dyDescent="0.3">
      <c r="A1603" s="5">
        <v>39312</v>
      </c>
      <c r="B1603" s="2">
        <v>11.58</v>
      </c>
      <c r="K1603" s="22"/>
    </row>
    <row r="1604" spans="1:11" x14ac:dyDescent="0.3">
      <c r="A1604" s="5">
        <v>39313</v>
      </c>
      <c r="B1604" s="2">
        <v>8.8000000000000007</v>
      </c>
      <c r="K1604" s="22"/>
    </row>
    <row r="1605" spans="1:11" x14ac:dyDescent="0.3">
      <c r="A1605" s="5">
        <v>39314</v>
      </c>
      <c r="B1605" s="2">
        <v>15.55</v>
      </c>
      <c r="K1605" s="22"/>
    </row>
    <row r="1606" spans="1:11" x14ac:dyDescent="0.3">
      <c r="A1606" s="5">
        <v>39315</v>
      </c>
      <c r="B1606" s="2">
        <v>16.21</v>
      </c>
      <c r="K1606" s="22"/>
    </row>
    <row r="1607" spans="1:11" x14ac:dyDescent="0.3">
      <c r="A1607" s="5">
        <v>39316</v>
      </c>
      <c r="B1607" s="2">
        <v>17.36</v>
      </c>
      <c r="K1607" s="22"/>
    </row>
    <row r="1608" spans="1:11" x14ac:dyDescent="0.3">
      <c r="A1608" s="5">
        <v>39317</v>
      </c>
      <c r="B1608" s="2">
        <v>17.93</v>
      </c>
      <c r="K1608" s="22"/>
    </row>
    <row r="1609" spans="1:11" x14ac:dyDescent="0.3">
      <c r="A1609" s="5">
        <v>39318</v>
      </c>
      <c r="B1609" s="2">
        <v>18.14</v>
      </c>
      <c r="K1609" s="22"/>
    </row>
    <row r="1610" spans="1:11" x14ac:dyDescent="0.3">
      <c r="A1610" s="5">
        <v>39319</v>
      </c>
      <c r="B1610" s="2">
        <v>15.89</v>
      </c>
      <c r="K1610" s="22"/>
    </row>
    <row r="1611" spans="1:11" x14ac:dyDescent="0.3">
      <c r="A1611" s="5">
        <v>39320</v>
      </c>
      <c r="B1611" s="2">
        <v>12.3</v>
      </c>
      <c r="K1611" s="22"/>
    </row>
    <row r="1612" spans="1:11" x14ac:dyDescent="0.3">
      <c r="A1612" s="5">
        <v>39321</v>
      </c>
      <c r="B1612" s="2">
        <v>20.71</v>
      </c>
      <c r="K1612" s="22"/>
    </row>
    <row r="1613" spans="1:11" x14ac:dyDescent="0.3">
      <c r="A1613" s="5">
        <v>39322</v>
      </c>
      <c r="B1613" s="2">
        <v>22.57</v>
      </c>
      <c r="K1613" s="22"/>
    </row>
    <row r="1614" spans="1:11" x14ac:dyDescent="0.3">
      <c r="A1614" s="5">
        <v>39323</v>
      </c>
      <c r="B1614" s="2">
        <v>23.16</v>
      </c>
      <c r="K1614" s="22"/>
    </row>
    <row r="1615" spans="1:11" x14ac:dyDescent="0.3">
      <c r="A1615" s="5">
        <v>39324</v>
      </c>
      <c r="B1615" s="2">
        <v>23.21</v>
      </c>
      <c r="K1615" s="22"/>
    </row>
    <row r="1616" spans="1:11" x14ac:dyDescent="0.3">
      <c r="A1616" s="5">
        <v>39325</v>
      </c>
      <c r="B1616" s="2">
        <v>23.23</v>
      </c>
      <c r="K1616" s="22"/>
    </row>
    <row r="1617" spans="1:11" x14ac:dyDescent="0.3">
      <c r="A1617" s="5">
        <v>39326</v>
      </c>
      <c r="B1617" s="2">
        <v>20.99</v>
      </c>
      <c r="K1617" s="22"/>
    </row>
    <row r="1618" spans="1:11" x14ac:dyDescent="0.3">
      <c r="A1618" s="5">
        <v>39327</v>
      </c>
      <c r="B1618" s="2">
        <v>18.5</v>
      </c>
      <c r="K1618" s="22"/>
    </row>
    <row r="1619" spans="1:11" x14ac:dyDescent="0.3">
      <c r="A1619" s="5">
        <v>39328</v>
      </c>
      <c r="B1619" s="2">
        <v>24.46</v>
      </c>
      <c r="K1619" s="22"/>
    </row>
    <row r="1620" spans="1:11" x14ac:dyDescent="0.3">
      <c r="A1620" s="5">
        <v>39329</v>
      </c>
      <c r="B1620" s="2">
        <v>24.76</v>
      </c>
      <c r="K1620" s="22"/>
    </row>
    <row r="1621" spans="1:11" x14ac:dyDescent="0.3">
      <c r="A1621" s="5">
        <v>39330</v>
      </c>
      <c r="B1621" s="2">
        <v>27.41</v>
      </c>
      <c r="K1621" s="22"/>
    </row>
    <row r="1622" spans="1:11" x14ac:dyDescent="0.3">
      <c r="A1622" s="5">
        <v>39331</v>
      </c>
      <c r="B1622" s="2">
        <v>25.11</v>
      </c>
      <c r="K1622" s="22"/>
    </row>
    <row r="1623" spans="1:11" x14ac:dyDescent="0.3">
      <c r="A1623" s="5">
        <v>39332</v>
      </c>
      <c r="B1623" s="2">
        <v>26.25</v>
      </c>
      <c r="K1623" s="22"/>
    </row>
    <row r="1624" spans="1:11" x14ac:dyDescent="0.3">
      <c r="A1624" s="5">
        <v>39333</v>
      </c>
      <c r="B1624" s="2">
        <v>22.88</v>
      </c>
      <c r="K1624" s="22"/>
    </row>
    <row r="1625" spans="1:11" x14ac:dyDescent="0.3">
      <c r="A1625" s="5">
        <v>39334</v>
      </c>
      <c r="B1625" s="2">
        <v>22.15</v>
      </c>
      <c r="K1625" s="22"/>
    </row>
    <row r="1626" spans="1:11" x14ac:dyDescent="0.3">
      <c r="A1626" s="5">
        <v>39335</v>
      </c>
      <c r="B1626" s="2">
        <v>27.05</v>
      </c>
      <c r="K1626" s="22"/>
    </row>
    <row r="1627" spans="1:11" x14ac:dyDescent="0.3">
      <c r="A1627" s="5">
        <v>39336</v>
      </c>
      <c r="B1627" s="2">
        <v>26.75</v>
      </c>
      <c r="K1627" s="22"/>
    </row>
    <row r="1628" spans="1:11" x14ac:dyDescent="0.3">
      <c r="A1628" s="5">
        <v>39337</v>
      </c>
      <c r="B1628" s="2">
        <v>28.21</v>
      </c>
      <c r="K1628" s="22"/>
    </row>
    <row r="1629" spans="1:11" x14ac:dyDescent="0.3">
      <c r="A1629" s="5">
        <v>39338</v>
      </c>
      <c r="B1629" s="2">
        <v>28.3</v>
      </c>
      <c r="K1629" s="22"/>
    </row>
    <row r="1630" spans="1:11" x14ac:dyDescent="0.3">
      <c r="A1630" s="5">
        <v>39339</v>
      </c>
      <c r="B1630" s="2">
        <v>27.68</v>
      </c>
      <c r="K1630" s="22"/>
    </row>
    <row r="1631" spans="1:11" x14ac:dyDescent="0.3">
      <c r="A1631" s="5">
        <v>39340</v>
      </c>
      <c r="B1631" s="2">
        <v>23.89</v>
      </c>
      <c r="K1631" s="22"/>
    </row>
    <row r="1632" spans="1:11" x14ac:dyDescent="0.3">
      <c r="A1632" s="5">
        <v>39341</v>
      </c>
      <c r="B1632" s="2">
        <v>22.65</v>
      </c>
      <c r="K1632" s="22"/>
    </row>
    <row r="1633" spans="1:11" x14ac:dyDescent="0.3">
      <c r="A1633" s="5">
        <v>39342</v>
      </c>
      <c r="B1633" s="2">
        <v>31.87</v>
      </c>
      <c r="K1633" s="22"/>
    </row>
    <row r="1634" spans="1:11" x14ac:dyDescent="0.3">
      <c r="A1634" s="5">
        <v>39343</v>
      </c>
      <c r="B1634" s="2">
        <v>31.66</v>
      </c>
      <c r="K1634" s="22"/>
    </row>
    <row r="1635" spans="1:11" x14ac:dyDescent="0.3">
      <c r="A1635" s="5">
        <v>39344</v>
      </c>
      <c r="B1635" s="2">
        <v>28.58</v>
      </c>
      <c r="K1635" s="22"/>
    </row>
    <row r="1636" spans="1:11" x14ac:dyDescent="0.3">
      <c r="A1636" s="5">
        <v>39345</v>
      </c>
      <c r="B1636" s="2">
        <v>28</v>
      </c>
      <c r="K1636" s="22"/>
    </row>
    <row r="1637" spans="1:11" x14ac:dyDescent="0.3">
      <c r="A1637" s="5">
        <v>39346</v>
      </c>
      <c r="B1637" s="2">
        <v>26.19</v>
      </c>
      <c r="K1637" s="22"/>
    </row>
    <row r="1638" spans="1:11" x14ac:dyDescent="0.3">
      <c r="A1638" s="5">
        <v>39347</v>
      </c>
      <c r="B1638" s="2">
        <v>22.76</v>
      </c>
      <c r="K1638" s="22"/>
    </row>
    <row r="1639" spans="1:11" x14ac:dyDescent="0.3">
      <c r="A1639" s="5">
        <v>39348</v>
      </c>
      <c r="B1639" s="2">
        <v>20.399999999999999</v>
      </c>
      <c r="K1639" s="22"/>
    </row>
    <row r="1640" spans="1:11" x14ac:dyDescent="0.3">
      <c r="A1640" s="5">
        <v>39349</v>
      </c>
      <c r="B1640" s="2">
        <v>23.17</v>
      </c>
      <c r="K1640" s="22"/>
    </row>
    <row r="1641" spans="1:11" x14ac:dyDescent="0.3">
      <c r="A1641" s="5">
        <v>39350</v>
      </c>
      <c r="B1641" s="2">
        <v>23.82</v>
      </c>
      <c r="K1641" s="22"/>
    </row>
    <row r="1642" spans="1:11" x14ac:dyDescent="0.3">
      <c r="A1642" s="5">
        <v>39351</v>
      </c>
      <c r="B1642" s="2">
        <v>25.01</v>
      </c>
      <c r="K1642" s="22"/>
    </row>
    <row r="1643" spans="1:11" x14ac:dyDescent="0.3">
      <c r="A1643" s="5">
        <v>39352</v>
      </c>
      <c r="B1643" s="2">
        <v>25.76</v>
      </c>
      <c r="K1643" s="22"/>
    </row>
    <row r="1644" spans="1:11" x14ac:dyDescent="0.3">
      <c r="A1644" s="5">
        <v>39353</v>
      </c>
      <c r="B1644" s="2">
        <v>24.5</v>
      </c>
      <c r="K1644" s="22"/>
    </row>
    <row r="1645" spans="1:11" x14ac:dyDescent="0.3">
      <c r="A1645" s="5">
        <v>39354</v>
      </c>
      <c r="B1645" s="2">
        <v>23.94</v>
      </c>
      <c r="K1645" s="22"/>
    </row>
    <row r="1646" spans="1:11" x14ac:dyDescent="0.3">
      <c r="A1646" s="5">
        <v>39355</v>
      </c>
      <c r="B1646" s="2">
        <v>23.52</v>
      </c>
      <c r="K1646" s="22"/>
    </row>
    <row r="1647" spans="1:11" x14ac:dyDescent="0.3">
      <c r="A1647" s="5">
        <v>39356</v>
      </c>
      <c r="B1647" s="2">
        <v>28.93</v>
      </c>
      <c r="K1647" s="22"/>
    </row>
    <row r="1648" spans="1:11" x14ac:dyDescent="0.3">
      <c r="A1648" s="5">
        <v>39357</v>
      </c>
      <c r="B1648" s="2">
        <v>28.94</v>
      </c>
      <c r="K1648" s="22"/>
    </row>
    <row r="1649" spans="1:11" x14ac:dyDescent="0.3">
      <c r="A1649" s="5">
        <v>39358</v>
      </c>
      <c r="B1649" s="2">
        <v>26.92</v>
      </c>
      <c r="K1649" s="22"/>
    </row>
    <row r="1650" spans="1:11" x14ac:dyDescent="0.3">
      <c r="A1650" s="5">
        <v>39359</v>
      </c>
      <c r="B1650" s="2">
        <v>29.02</v>
      </c>
      <c r="K1650" s="22"/>
    </row>
    <row r="1651" spans="1:11" x14ac:dyDescent="0.3">
      <c r="A1651" s="5">
        <v>39360</v>
      </c>
      <c r="B1651" s="2">
        <v>29.39</v>
      </c>
      <c r="K1651" s="22"/>
    </row>
    <row r="1652" spans="1:11" x14ac:dyDescent="0.3">
      <c r="A1652" s="5">
        <v>39361</v>
      </c>
      <c r="B1652" s="2">
        <v>28.97</v>
      </c>
      <c r="K1652" s="22"/>
    </row>
    <row r="1653" spans="1:11" x14ac:dyDescent="0.3">
      <c r="A1653" s="5">
        <v>39362</v>
      </c>
      <c r="B1653" s="2">
        <v>27.87</v>
      </c>
      <c r="K1653" s="22"/>
    </row>
    <row r="1654" spans="1:11" x14ac:dyDescent="0.3">
      <c r="A1654" s="5">
        <v>39363</v>
      </c>
      <c r="B1654" s="2">
        <v>30.06</v>
      </c>
      <c r="K1654" s="22"/>
    </row>
    <row r="1655" spans="1:11" x14ac:dyDescent="0.3">
      <c r="A1655" s="5">
        <v>39364</v>
      </c>
      <c r="B1655" s="2">
        <v>31.16</v>
      </c>
      <c r="K1655" s="22"/>
    </row>
    <row r="1656" spans="1:11" x14ac:dyDescent="0.3">
      <c r="A1656" s="5">
        <v>39365</v>
      </c>
      <c r="B1656" s="2">
        <v>32.31</v>
      </c>
      <c r="K1656" s="22"/>
    </row>
    <row r="1657" spans="1:11" x14ac:dyDescent="0.3">
      <c r="A1657" s="5">
        <v>39366</v>
      </c>
      <c r="B1657" s="2">
        <v>33.369999999999997</v>
      </c>
      <c r="K1657" s="22"/>
    </row>
    <row r="1658" spans="1:11" x14ac:dyDescent="0.3">
      <c r="A1658" s="5">
        <v>39367</v>
      </c>
      <c r="B1658" s="2">
        <v>33.07</v>
      </c>
      <c r="K1658" s="22"/>
    </row>
    <row r="1659" spans="1:11" x14ac:dyDescent="0.3">
      <c r="A1659" s="5">
        <v>39368</v>
      </c>
      <c r="B1659" s="2">
        <v>34.28</v>
      </c>
      <c r="K1659" s="22"/>
    </row>
    <row r="1660" spans="1:11" x14ac:dyDescent="0.3">
      <c r="A1660" s="5">
        <v>39369</v>
      </c>
      <c r="B1660" s="2">
        <v>34.01</v>
      </c>
      <c r="K1660" s="22"/>
    </row>
    <row r="1661" spans="1:11" x14ac:dyDescent="0.3">
      <c r="A1661" s="5">
        <v>39370</v>
      </c>
      <c r="B1661" s="2">
        <v>36.53</v>
      </c>
      <c r="K1661" s="22"/>
    </row>
    <row r="1662" spans="1:11" x14ac:dyDescent="0.3">
      <c r="A1662" s="5">
        <v>39371</v>
      </c>
      <c r="B1662" s="2">
        <v>36.96</v>
      </c>
      <c r="K1662" s="22"/>
    </row>
    <row r="1663" spans="1:11" x14ac:dyDescent="0.3">
      <c r="A1663" s="5">
        <v>39372</v>
      </c>
      <c r="B1663" s="2">
        <v>37.549999999999997</v>
      </c>
      <c r="K1663" s="22"/>
    </row>
    <row r="1664" spans="1:11" x14ac:dyDescent="0.3">
      <c r="A1664" s="5">
        <v>39373</v>
      </c>
      <c r="B1664" s="2">
        <v>39.21</v>
      </c>
      <c r="K1664" s="22"/>
    </row>
    <row r="1665" spans="1:11" x14ac:dyDescent="0.3">
      <c r="A1665" s="5">
        <v>39374</v>
      </c>
      <c r="B1665" s="2">
        <v>41.21</v>
      </c>
      <c r="K1665" s="22"/>
    </row>
    <row r="1666" spans="1:11" x14ac:dyDescent="0.3">
      <c r="A1666" s="5">
        <v>39375</v>
      </c>
      <c r="B1666" s="2">
        <v>42.29</v>
      </c>
      <c r="K1666" s="22"/>
    </row>
    <row r="1667" spans="1:11" x14ac:dyDescent="0.3">
      <c r="A1667" s="5">
        <v>39376</v>
      </c>
      <c r="B1667" s="2">
        <v>42.03</v>
      </c>
      <c r="K1667" s="22"/>
    </row>
    <row r="1668" spans="1:11" x14ac:dyDescent="0.3">
      <c r="A1668" s="5">
        <v>39377</v>
      </c>
      <c r="B1668" s="2">
        <v>43.19</v>
      </c>
      <c r="K1668" s="22"/>
    </row>
    <row r="1669" spans="1:11" x14ac:dyDescent="0.3">
      <c r="A1669" s="5">
        <v>39378</v>
      </c>
      <c r="B1669" s="2">
        <v>43.25</v>
      </c>
      <c r="K1669" s="22"/>
    </row>
    <row r="1670" spans="1:11" x14ac:dyDescent="0.3">
      <c r="A1670" s="5">
        <v>39379</v>
      </c>
      <c r="B1670" s="2">
        <v>42.94</v>
      </c>
      <c r="K1670" s="22"/>
    </row>
    <row r="1671" spans="1:11" x14ac:dyDescent="0.3">
      <c r="A1671" s="5">
        <v>39380</v>
      </c>
      <c r="B1671" s="2">
        <v>44.2</v>
      </c>
      <c r="K1671" s="22"/>
    </row>
    <row r="1672" spans="1:11" x14ac:dyDescent="0.3">
      <c r="A1672" s="5">
        <v>39381</v>
      </c>
      <c r="B1672" s="2">
        <v>44.37</v>
      </c>
      <c r="K1672" s="22"/>
    </row>
    <row r="1673" spans="1:11" x14ac:dyDescent="0.3">
      <c r="A1673" s="5">
        <v>39382</v>
      </c>
      <c r="B1673" s="2">
        <v>43.58</v>
      </c>
      <c r="K1673" s="22"/>
    </row>
    <row r="1674" spans="1:11" x14ac:dyDescent="0.3">
      <c r="A1674" s="5">
        <v>39383</v>
      </c>
      <c r="B1674" s="2">
        <v>39.75</v>
      </c>
      <c r="K1674" s="22"/>
    </row>
    <row r="1675" spans="1:11" x14ac:dyDescent="0.3">
      <c r="A1675" s="5">
        <v>39384</v>
      </c>
      <c r="B1675" s="2">
        <v>42.89</v>
      </c>
      <c r="K1675" s="22"/>
    </row>
    <row r="1676" spans="1:11" x14ac:dyDescent="0.3">
      <c r="A1676" s="5">
        <v>39385</v>
      </c>
      <c r="B1676" s="2">
        <v>43.24</v>
      </c>
      <c r="K1676" s="22"/>
    </row>
    <row r="1677" spans="1:11" x14ac:dyDescent="0.3">
      <c r="A1677" s="5">
        <v>39386</v>
      </c>
      <c r="B1677" s="2">
        <v>42.94</v>
      </c>
      <c r="K1677" s="22"/>
    </row>
    <row r="1678" spans="1:11" x14ac:dyDescent="0.3">
      <c r="A1678" s="5">
        <v>39387</v>
      </c>
      <c r="B1678" s="2">
        <v>41.1</v>
      </c>
      <c r="K1678" s="22"/>
    </row>
    <row r="1679" spans="1:11" x14ac:dyDescent="0.3">
      <c r="A1679" s="5">
        <v>39388</v>
      </c>
      <c r="B1679" s="2">
        <v>41.64</v>
      </c>
      <c r="K1679" s="22"/>
    </row>
    <row r="1680" spans="1:11" x14ac:dyDescent="0.3">
      <c r="A1680" s="5">
        <v>39389</v>
      </c>
      <c r="B1680" s="2">
        <v>39.54</v>
      </c>
      <c r="K1680" s="22"/>
    </row>
    <row r="1681" spans="1:11" x14ac:dyDescent="0.3">
      <c r="A1681" s="5">
        <v>39390</v>
      </c>
      <c r="B1681" s="2">
        <v>40.65</v>
      </c>
      <c r="K1681" s="22"/>
    </row>
    <row r="1682" spans="1:11" x14ac:dyDescent="0.3">
      <c r="A1682" s="5">
        <v>39391</v>
      </c>
      <c r="B1682" s="2">
        <v>42.69</v>
      </c>
      <c r="K1682" s="22"/>
    </row>
    <row r="1683" spans="1:11" x14ac:dyDescent="0.3">
      <c r="A1683" s="5">
        <v>39392</v>
      </c>
      <c r="B1683" s="2">
        <v>42.21</v>
      </c>
      <c r="K1683" s="22"/>
    </row>
    <row r="1684" spans="1:11" x14ac:dyDescent="0.3">
      <c r="A1684" s="5">
        <v>39393</v>
      </c>
      <c r="B1684" s="2">
        <v>42.61</v>
      </c>
      <c r="K1684" s="22"/>
    </row>
    <row r="1685" spans="1:11" x14ac:dyDescent="0.3">
      <c r="A1685" s="5">
        <v>39394</v>
      </c>
      <c r="B1685" s="2">
        <v>42.51</v>
      </c>
      <c r="K1685" s="22"/>
    </row>
    <row r="1686" spans="1:11" x14ac:dyDescent="0.3">
      <c r="A1686" s="5">
        <v>39395</v>
      </c>
      <c r="B1686" s="2">
        <v>41.77</v>
      </c>
      <c r="K1686" s="22"/>
    </row>
    <row r="1687" spans="1:11" x14ac:dyDescent="0.3">
      <c r="A1687" s="5">
        <v>39396</v>
      </c>
      <c r="B1687" s="2">
        <v>43.16</v>
      </c>
      <c r="K1687" s="22"/>
    </row>
    <row r="1688" spans="1:11" x14ac:dyDescent="0.3">
      <c r="A1688" s="5">
        <v>39397</v>
      </c>
      <c r="B1688" s="2">
        <v>43.35</v>
      </c>
      <c r="K1688" s="22"/>
    </row>
    <row r="1689" spans="1:11" x14ac:dyDescent="0.3">
      <c r="A1689" s="5">
        <v>39398</v>
      </c>
      <c r="B1689" s="2">
        <v>45.35</v>
      </c>
      <c r="K1689" s="22"/>
    </row>
    <row r="1690" spans="1:11" x14ac:dyDescent="0.3">
      <c r="A1690" s="5">
        <v>39399</v>
      </c>
      <c r="B1690" s="2">
        <v>46.69</v>
      </c>
      <c r="K1690" s="22"/>
    </row>
    <row r="1691" spans="1:11" x14ac:dyDescent="0.3">
      <c r="A1691" s="5">
        <v>39400</v>
      </c>
      <c r="B1691" s="2">
        <v>47.67</v>
      </c>
      <c r="K1691" s="22"/>
    </row>
    <row r="1692" spans="1:11" x14ac:dyDescent="0.3">
      <c r="A1692" s="5">
        <v>39401</v>
      </c>
      <c r="B1692" s="2">
        <v>49.67</v>
      </c>
      <c r="K1692" s="22"/>
    </row>
    <row r="1693" spans="1:11" x14ac:dyDescent="0.3">
      <c r="A1693" s="5">
        <v>39402</v>
      </c>
      <c r="B1693" s="2">
        <v>46.59</v>
      </c>
      <c r="K1693" s="22"/>
    </row>
    <row r="1694" spans="1:11" x14ac:dyDescent="0.3">
      <c r="A1694" s="5">
        <v>39403</v>
      </c>
      <c r="B1694" s="2">
        <v>46.3</v>
      </c>
      <c r="K1694" s="22"/>
    </row>
    <row r="1695" spans="1:11" x14ac:dyDescent="0.3">
      <c r="A1695" s="5">
        <v>39404</v>
      </c>
      <c r="B1695" s="2">
        <v>44.68</v>
      </c>
      <c r="K1695" s="22"/>
    </row>
    <row r="1696" spans="1:11" x14ac:dyDescent="0.3">
      <c r="A1696" s="5">
        <v>39405</v>
      </c>
      <c r="B1696" s="2">
        <v>47.06</v>
      </c>
      <c r="K1696" s="22"/>
    </row>
    <row r="1697" spans="1:11" x14ac:dyDescent="0.3">
      <c r="A1697" s="5">
        <v>39406</v>
      </c>
      <c r="B1697" s="2">
        <v>48.15</v>
      </c>
      <c r="K1697" s="22"/>
    </row>
    <row r="1698" spans="1:11" x14ac:dyDescent="0.3">
      <c r="A1698" s="5">
        <v>39407</v>
      </c>
      <c r="B1698" s="2">
        <v>48.12</v>
      </c>
      <c r="K1698" s="22"/>
    </row>
    <row r="1699" spans="1:11" x14ac:dyDescent="0.3">
      <c r="A1699" s="5">
        <v>39408</v>
      </c>
      <c r="B1699" s="2">
        <v>48.17</v>
      </c>
      <c r="K1699" s="22"/>
    </row>
    <row r="1700" spans="1:11" x14ac:dyDescent="0.3">
      <c r="A1700" s="5">
        <v>39409</v>
      </c>
      <c r="B1700" s="2">
        <v>48.98</v>
      </c>
      <c r="K1700" s="22"/>
    </row>
    <row r="1701" spans="1:11" x14ac:dyDescent="0.3">
      <c r="A1701" s="5">
        <v>39410</v>
      </c>
      <c r="B1701" s="2">
        <v>48.05</v>
      </c>
      <c r="K1701" s="22"/>
    </row>
    <row r="1702" spans="1:11" x14ac:dyDescent="0.3">
      <c r="A1702" s="5">
        <v>39411</v>
      </c>
      <c r="B1702" s="2">
        <v>45.43</v>
      </c>
      <c r="K1702" s="22"/>
    </row>
    <row r="1703" spans="1:11" x14ac:dyDescent="0.3">
      <c r="A1703" s="5">
        <v>39412</v>
      </c>
      <c r="B1703" s="2">
        <v>48.51</v>
      </c>
      <c r="K1703" s="22"/>
    </row>
    <row r="1704" spans="1:11" x14ac:dyDescent="0.3">
      <c r="A1704" s="5">
        <v>39413</v>
      </c>
      <c r="B1704" s="2">
        <v>53.03</v>
      </c>
      <c r="K1704" s="22"/>
    </row>
    <row r="1705" spans="1:11" x14ac:dyDescent="0.3">
      <c r="A1705" s="5">
        <v>39414</v>
      </c>
      <c r="B1705" s="2">
        <v>50.24</v>
      </c>
      <c r="K1705" s="22"/>
    </row>
    <row r="1706" spans="1:11" x14ac:dyDescent="0.3">
      <c r="A1706" s="5">
        <v>39415</v>
      </c>
      <c r="B1706" s="2">
        <v>49.17</v>
      </c>
      <c r="K1706" s="22"/>
    </row>
    <row r="1707" spans="1:11" x14ac:dyDescent="0.3">
      <c r="A1707" s="5">
        <v>39416</v>
      </c>
      <c r="B1707" s="2">
        <v>48.6</v>
      </c>
      <c r="K1707" s="22"/>
    </row>
    <row r="1708" spans="1:11" x14ac:dyDescent="0.3">
      <c r="A1708" s="5">
        <v>39417</v>
      </c>
      <c r="B1708" s="2">
        <v>46.1</v>
      </c>
      <c r="K1708" s="22"/>
    </row>
    <row r="1709" spans="1:11" x14ac:dyDescent="0.3">
      <c r="A1709" s="5">
        <v>39418</v>
      </c>
      <c r="B1709" s="2">
        <v>44.78</v>
      </c>
      <c r="K1709" s="22"/>
    </row>
    <row r="1710" spans="1:11" x14ac:dyDescent="0.3">
      <c r="A1710" s="5">
        <v>39419</v>
      </c>
      <c r="B1710" s="2">
        <v>47.18</v>
      </c>
      <c r="K1710" s="22"/>
    </row>
    <row r="1711" spans="1:11" x14ac:dyDescent="0.3">
      <c r="A1711" s="5">
        <v>39420</v>
      </c>
      <c r="B1711" s="2">
        <v>47.98</v>
      </c>
      <c r="K1711" s="22"/>
    </row>
    <row r="1712" spans="1:11" x14ac:dyDescent="0.3">
      <c r="A1712" s="5">
        <v>39421</v>
      </c>
      <c r="B1712" s="2">
        <v>46.25</v>
      </c>
      <c r="K1712" s="22"/>
    </row>
    <row r="1713" spans="1:11" x14ac:dyDescent="0.3">
      <c r="A1713" s="5">
        <v>39422</v>
      </c>
      <c r="B1713" s="2">
        <v>44.18</v>
      </c>
      <c r="K1713" s="22"/>
    </row>
    <row r="1714" spans="1:11" x14ac:dyDescent="0.3">
      <c r="A1714" s="5">
        <v>39423</v>
      </c>
      <c r="B1714" s="2">
        <v>43.34</v>
      </c>
      <c r="K1714" s="22"/>
    </row>
    <row r="1715" spans="1:11" x14ac:dyDescent="0.3">
      <c r="A1715" s="5">
        <v>39424</v>
      </c>
      <c r="B1715" s="2">
        <v>42.56</v>
      </c>
      <c r="K1715" s="22"/>
    </row>
    <row r="1716" spans="1:11" x14ac:dyDescent="0.3">
      <c r="A1716" s="5">
        <v>39425</v>
      </c>
      <c r="B1716" s="2">
        <v>42.99</v>
      </c>
      <c r="K1716" s="22"/>
    </row>
    <row r="1717" spans="1:11" x14ac:dyDescent="0.3">
      <c r="A1717" s="5">
        <v>39426</v>
      </c>
      <c r="B1717" s="2">
        <v>46.84</v>
      </c>
      <c r="K1717" s="22"/>
    </row>
    <row r="1718" spans="1:11" x14ac:dyDescent="0.3">
      <c r="A1718" s="5">
        <v>39427</v>
      </c>
      <c r="B1718" s="2">
        <v>48.5</v>
      </c>
      <c r="K1718" s="22"/>
    </row>
    <row r="1719" spans="1:11" x14ac:dyDescent="0.3">
      <c r="A1719" s="5">
        <v>39428</v>
      </c>
      <c r="B1719" s="2">
        <v>49.16</v>
      </c>
      <c r="K1719" s="22"/>
    </row>
    <row r="1720" spans="1:11" x14ac:dyDescent="0.3">
      <c r="A1720" s="5">
        <v>39429</v>
      </c>
      <c r="B1720" s="2">
        <v>49.1</v>
      </c>
      <c r="K1720" s="22"/>
    </row>
    <row r="1721" spans="1:11" x14ac:dyDescent="0.3">
      <c r="A1721" s="5">
        <v>39430</v>
      </c>
      <c r="B1721" s="2">
        <v>50.1</v>
      </c>
      <c r="K1721" s="22"/>
    </row>
    <row r="1722" spans="1:11" x14ac:dyDescent="0.3">
      <c r="A1722" s="5">
        <v>39431</v>
      </c>
      <c r="B1722" s="2">
        <v>49.14</v>
      </c>
      <c r="K1722" s="22"/>
    </row>
    <row r="1723" spans="1:11" x14ac:dyDescent="0.3">
      <c r="A1723" s="5">
        <v>39432</v>
      </c>
      <c r="B1723" s="2">
        <v>47.85</v>
      </c>
      <c r="K1723" s="22"/>
    </row>
    <row r="1724" spans="1:11" x14ac:dyDescent="0.3">
      <c r="A1724" s="5">
        <v>39433</v>
      </c>
      <c r="B1724" s="2">
        <v>50.73</v>
      </c>
      <c r="K1724" s="22"/>
    </row>
    <row r="1725" spans="1:11" x14ac:dyDescent="0.3">
      <c r="A1725" s="5">
        <v>39434</v>
      </c>
      <c r="B1725" s="2">
        <v>50.68</v>
      </c>
      <c r="K1725" s="22"/>
    </row>
    <row r="1726" spans="1:11" x14ac:dyDescent="0.3">
      <c r="A1726" s="5">
        <v>39435</v>
      </c>
      <c r="B1726" s="2">
        <v>49.15</v>
      </c>
      <c r="K1726" s="22"/>
    </row>
    <row r="1727" spans="1:11" x14ac:dyDescent="0.3">
      <c r="A1727" s="5">
        <v>39436</v>
      </c>
      <c r="B1727" s="2">
        <v>48.53</v>
      </c>
      <c r="K1727" s="22"/>
    </row>
    <row r="1728" spans="1:11" x14ac:dyDescent="0.3">
      <c r="A1728" s="5">
        <v>39437</v>
      </c>
      <c r="B1728" s="2">
        <v>47.7</v>
      </c>
      <c r="K1728" s="22"/>
    </row>
    <row r="1729" spans="1:11" x14ac:dyDescent="0.3">
      <c r="A1729" s="5">
        <v>39438</v>
      </c>
      <c r="B1729" s="2">
        <v>45.73</v>
      </c>
      <c r="K1729" s="22"/>
    </row>
    <row r="1730" spans="1:11" x14ac:dyDescent="0.3">
      <c r="A1730" s="5">
        <v>39439</v>
      </c>
      <c r="B1730" s="2">
        <v>44.85</v>
      </c>
      <c r="K1730" s="22"/>
    </row>
    <row r="1731" spans="1:11" x14ac:dyDescent="0.3">
      <c r="A1731" s="5">
        <v>39440</v>
      </c>
      <c r="B1731" s="2">
        <v>41.38</v>
      </c>
      <c r="K1731" s="22"/>
    </row>
    <row r="1732" spans="1:11" x14ac:dyDescent="0.3">
      <c r="A1732" s="5">
        <v>39441</v>
      </c>
      <c r="B1732" s="2">
        <v>41.95</v>
      </c>
      <c r="K1732" s="22"/>
    </row>
    <row r="1733" spans="1:11" x14ac:dyDescent="0.3">
      <c r="A1733" s="5">
        <v>39442</v>
      </c>
      <c r="B1733" s="2">
        <v>43.38</v>
      </c>
      <c r="K1733" s="22"/>
    </row>
    <row r="1734" spans="1:11" x14ac:dyDescent="0.3">
      <c r="A1734" s="5">
        <v>39443</v>
      </c>
      <c r="B1734" s="2">
        <v>43.71</v>
      </c>
      <c r="K1734" s="22"/>
    </row>
    <row r="1735" spans="1:11" x14ac:dyDescent="0.3">
      <c r="A1735" s="5">
        <v>39444</v>
      </c>
      <c r="B1735" s="2">
        <v>43.44</v>
      </c>
      <c r="K1735" s="22"/>
    </row>
    <row r="1736" spans="1:11" x14ac:dyDescent="0.3">
      <c r="A1736" s="5">
        <v>39445</v>
      </c>
      <c r="B1736" s="2">
        <v>41.41</v>
      </c>
      <c r="K1736" s="22"/>
    </row>
    <row r="1737" spans="1:11" x14ac:dyDescent="0.3">
      <c r="A1737" s="5">
        <v>39446</v>
      </c>
      <c r="B1737" s="2">
        <v>42.35</v>
      </c>
      <c r="K1737" s="22"/>
    </row>
    <row r="1738" spans="1:11" x14ac:dyDescent="0.3">
      <c r="A1738" s="5">
        <v>39447</v>
      </c>
      <c r="B1738" s="2">
        <v>44.03</v>
      </c>
      <c r="K1738" s="22"/>
    </row>
    <row r="1739" spans="1:11" x14ac:dyDescent="0.3">
      <c r="A1739" s="5">
        <v>39448</v>
      </c>
      <c r="B1739" s="2">
        <v>45.79</v>
      </c>
      <c r="K1739" s="22"/>
    </row>
    <row r="1740" spans="1:11" x14ac:dyDescent="0.3">
      <c r="A1740" s="5">
        <v>39449</v>
      </c>
      <c r="B1740" s="2">
        <v>50.63</v>
      </c>
      <c r="K1740" s="22"/>
    </row>
    <row r="1741" spans="1:11" x14ac:dyDescent="0.3">
      <c r="A1741" s="5">
        <v>39450</v>
      </c>
      <c r="B1741" s="2">
        <v>50.22</v>
      </c>
      <c r="K1741" s="22"/>
    </row>
    <row r="1742" spans="1:11" x14ac:dyDescent="0.3">
      <c r="A1742" s="5">
        <v>39451</v>
      </c>
      <c r="B1742" s="2">
        <v>47.86</v>
      </c>
      <c r="K1742" s="22"/>
    </row>
    <row r="1743" spans="1:11" x14ac:dyDescent="0.3">
      <c r="A1743" s="5">
        <v>39452</v>
      </c>
      <c r="B1743" s="2">
        <v>47.09</v>
      </c>
      <c r="K1743" s="22"/>
    </row>
    <row r="1744" spans="1:11" x14ac:dyDescent="0.3">
      <c r="A1744" s="5">
        <v>39453</v>
      </c>
      <c r="B1744" s="2">
        <v>47.75</v>
      </c>
      <c r="K1744" s="22"/>
    </row>
    <row r="1745" spans="1:11" x14ac:dyDescent="0.3">
      <c r="A1745" s="5">
        <v>39454</v>
      </c>
      <c r="B1745" s="2">
        <v>55.75</v>
      </c>
      <c r="K1745" s="22"/>
    </row>
    <row r="1746" spans="1:11" x14ac:dyDescent="0.3">
      <c r="A1746" s="5">
        <v>39455</v>
      </c>
      <c r="B1746" s="2">
        <v>49.32</v>
      </c>
      <c r="K1746" s="22"/>
    </row>
    <row r="1747" spans="1:11" x14ac:dyDescent="0.3">
      <c r="A1747" s="5">
        <v>39456</v>
      </c>
      <c r="B1747" s="2">
        <v>47.53</v>
      </c>
      <c r="K1747" s="22"/>
    </row>
    <row r="1748" spans="1:11" x14ac:dyDescent="0.3">
      <c r="A1748" s="5">
        <v>39457</v>
      </c>
      <c r="B1748" s="2">
        <v>47.6</v>
      </c>
      <c r="K1748" s="22"/>
    </row>
    <row r="1749" spans="1:11" x14ac:dyDescent="0.3">
      <c r="A1749" s="5">
        <v>39458</v>
      </c>
      <c r="B1749" s="2">
        <v>47.62</v>
      </c>
      <c r="K1749" s="22"/>
    </row>
    <row r="1750" spans="1:11" x14ac:dyDescent="0.3">
      <c r="A1750" s="5">
        <v>39459</v>
      </c>
      <c r="B1750" s="2">
        <v>46.82</v>
      </c>
      <c r="K1750" s="22"/>
    </row>
    <row r="1751" spans="1:11" x14ac:dyDescent="0.3">
      <c r="A1751" s="5">
        <v>39460</v>
      </c>
      <c r="B1751" s="2">
        <v>46.73</v>
      </c>
      <c r="K1751" s="22"/>
    </row>
    <row r="1752" spans="1:11" x14ac:dyDescent="0.3">
      <c r="A1752" s="5">
        <v>39461</v>
      </c>
      <c r="B1752" s="2">
        <v>47.6</v>
      </c>
      <c r="K1752" s="22"/>
    </row>
    <row r="1753" spans="1:11" x14ac:dyDescent="0.3">
      <c r="A1753" s="5">
        <v>39462</v>
      </c>
      <c r="B1753" s="2">
        <v>46.15</v>
      </c>
      <c r="K1753" s="22"/>
    </row>
    <row r="1754" spans="1:11" x14ac:dyDescent="0.3">
      <c r="A1754" s="5">
        <v>39463</v>
      </c>
      <c r="B1754" s="2">
        <v>46.07</v>
      </c>
      <c r="K1754" s="22"/>
    </row>
    <row r="1755" spans="1:11" x14ac:dyDescent="0.3">
      <c r="A1755" s="5">
        <v>39464</v>
      </c>
      <c r="B1755" s="2">
        <v>46.66</v>
      </c>
      <c r="K1755" s="22"/>
    </row>
    <row r="1756" spans="1:11" x14ac:dyDescent="0.3">
      <c r="A1756" s="5">
        <v>39465</v>
      </c>
      <c r="B1756" s="2">
        <v>45.17</v>
      </c>
      <c r="K1756" s="22"/>
    </row>
    <row r="1757" spans="1:11" x14ac:dyDescent="0.3">
      <c r="A1757" s="5">
        <v>39466</v>
      </c>
      <c r="B1757" s="2">
        <v>42.68</v>
      </c>
      <c r="K1757" s="22"/>
    </row>
    <row r="1758" spans="1:11" x14ac:dyDescent="0.3">
      <c r="A1758" s="5">
        <v>39467</v>
      </c>
      <c r="B1758" s="2">
        <v>42.9</v>
      </c>
      <c r="K1758" s="22"/>
    </row>
    <row r="1759" spans="1:11" x14ac:dyDescent="0.3">
      <c r="A1759" s="5">
        <v>39468</v>
      </c>
      <c r="B1759" s="2">
        <v>46</v>
      </c>
      <c r="K1759" s="22"/>
    </row>
    <row r="1760" spans="1:11" x14ac:dyDescent="0.3">
      <c r="A1760" s="5">
        <v>39469</v>
      </c>
      <c r="B1760" s="2">
        <v>47.01</v>
      </c>
      <c r="K1760" s="22"/>
    </row>
    <row r="1761" spans="1:11" x14ac:dyDescent="0.3">
      <c r="A1761" s="5">
        <v>39470</v>
      </c>
      <c r="B1761" s="2">
        <v>46.87</v>
      </c>
      <c r="K1761" s="22"/>
    </row>
    <row r="1762" spans="1:11" x14ac:dyDescent="0.3">
      <c r="A1762" s="5">
        <v>39471</v>
      </c>
      <c r="B1762" s="2">
        <v>43.1</v>
      </c>
      <c r="K1762" s="22"/>
    </row>
    <row r="1763" spans="1:11" x14ac:dyDescent="0.3">
      <c r="A1763" s="5">
        <v>39472</v>
      </c>
      <c r="B1763" s="2">
        <v>41.71</v>
      </c>
      <c r="K1763" s="22"/>
    </row>
    <row r="1764" spans="1:11" x14ac:dyDescent="0.3">
      <c r="A1764" s="5">
        <v>39473</v>
      </c>
      <c r="B1764" s="2">
        <v>40.24</v>
      </c>
      <c r="K1764" s="22"/>
    </row>
    <row r="1765" spans="1:11" x14ac:dyDescent="0.3">
      <c r="A1765" s="5">
        <v>39474</v>
      </c>
      <c r="B1765" s="2">
        <v>40.549999999999997</v>
      </c>
      <c r="K1765" s="22"/>
    </row>
    <row r="1766" spans="1:11" x14ac:dyDescent="0.3">
      <c r="A1766" s="5">
        <v>39475</v>
      </c>
      <c r="B1766" s="2">
        <v>43.63</v>
      </c>
      <c r="K1766" s="22"/>
    </row>
    <row r="1767" spans="1:11" x14ac:dyDescent="0.3">
      <c r="A1767" s="5">
        <v>39476</v>
      </c>
      <c r="B1767" s="2">
        <v>41.67</v>
      </c>
      <c r="K1767" s="22"/>
    </row>
    <row r="1768" spans="1:11" x14ac:dyDescent="0.3">
      <c r="A1768" s="5">
        <v>39477</v>
      </c>
      <c r="B1768" s="2">
        <v>41.64</v>
      </c>
      <c r="K1768" s="22"/>
    </row>
    <row r="1769" spans="1:11" x14ac:dyDescent="0.3">
      <c r="A1769" s="5">
        <v>39478</v>
      </c>
      <c r="B1769" s="2">
        <v>40.68</v>
      </c>
      <c r="K1769" s="22"/>
    </row>
    <row r="1770" spans="1:11" x14ac:dyDescent="0.3">
      <c r="A1770" s="5">
        <v>39479</v>
      </c>
      <c r="B1770" s="2">
        <v>39.31</v>
      </c>
      <c r="K1770" s="22"/>
    </row>
    <row r="1771" spans="1:11" x14ac:dyDescent="0.3">
      <c r="A1771" s="5">
        <v>39480</v>
      </c>
      <c r="B1771" s="2">
        <v>39.58</v>
      </c>
      <c r="K1771" s="22"/>
    </row>
    <row r="1772" spans="1:11" x14ac:dyDescent="0.3">
      <c r="A1772" s="5">
        <v>39481</v>
      </c>
      <c r="B1772" s="2">
        <v>39.74</v>
      </c>
      <c r="K1772" s="22"/>
    </row>
    <row r="1773" spans="1:11" x14ac:dyDescent="0.3">
      <c r="A1773" s="5">
        <v>39482</v>
      </c>
      <c r="B1773" s="2">
        <v>42.04</v>
      </c>
      <c r="K1773" s="22"/>
    </row>
    <row r="1774" spans="1:11" x14ac:dyDescent="0.3">
      <c r="A1774" s="5">
        <v>39483</v>
      </c>
      <c r="B1774" s="2">
        <v>40.78</v>
      </c>
      <c r="K1774" s="22"/>
    </row>
    <row r="1775" spans="1:11" x14ac:dyDescent="0.3">
      <c r="A1775" s="5">
        <v>39484</v>
      </c>
      <c r="B1775" s="2">
        <v>39.799999999999997</v>
      </c>
      <c r="K1775" s="22"/>
    </row>
    <row r="1776" spans="1:11" x14ac:dyDescent="0.3">
      <c r="A1776" s="5">
        <v>39485</v>
      </c>
      <c r="B1776" s="2">
        <v>39.6</v>
      </c>
      <c r="K1776" s="22"/>
    </row>
    <row r="1777" spans="1:11" x14ac:dyDescent="0.3">
      <c r="A1777" s="5">
        <v>39486</v>
      </c>
      <c r="B1777" s="2">
        <v>40.32</v>
      </c>
      <c r="K1777" s="22"/>
    </row>
    <row r="1778" spans="1:11" x14ac:dyDescent="0.3">
      <c r="A1778" s="5">
        <v>39487</v>
      </c>
      <c r="B1778" s="2">
        <v>38.58</v>
      </c>
      <c r="K1778" s="22"/>
    </row>
    <row r="1779" spans="1:11" x14ac:dyDescent="0.3">
      <c r="A1779" s="5">
        <v>39488</v>
      </c>
      <c r="B1779" s="2">
        <v>38.26</v>
      </c>
      <c r="K1779" s="22"/>
    </row>
    <row r="1780" spans="1:11" x14ac:dyDescent="0.3">
      <c r="A1780" s="5">
        <v>39489</v>
      </c>
      <c r="B1780" s="2">
        <v>41.67</v>
      </c>
      <c r="K1780" s="22"/>
    </row>
    <row r="1781" spans="1:11" x14ac:dyDescent="0.3">
      <c r="A1781" s="5">
        <v>39490</v>
      </c>
      <c r="B1781" s="2">
        <v>41.89</v>
      </c>
      <c r="K1781" s="22"/>
    </row>
    <row r="1782" spans="1:11" x14ac:dyDescent="0.3">
      <c r="A1782" s="5">
        <v>39491</v>
      </c>
      <c r="B1782" s="2">
        <v>42.02</v>
      </c>
      <c r="K1782" s="22"/>
    </row>
    <row r="1783" spans="1:11" x14ac:dyDescent="0.3">
      <c r="A1783" s="5">
        <v>39492</v>
      </c>
      <c r="B1783" s="2">
        <v>44.35</v>
      </c>
      <c r="K1783" s="22"/>
    </row>
    <row r="1784" spans="1:11" x14ac:dyDescent="0.3">
      <c r="A1784" s="5">
        <v>39493</v>
      </c>
      <c r="B1784" s="2">
        <v>47.88</v>
      </c>
      <c r="K1784" s="22"/>
    </row>
    <row r="1785" spans="1:11" x14ac:dyDescent="0.3">
      <c r="A1785" s="5">
        <v>39494</v>
      </c>
      <c r="B1785" s="2">
        <v>41.24</v>
      </c>
      <c r="K1785" s="22"/>
    </row>
    <row r="1786" spans="1:11" x14ac:dyDescent="0.3">
      <c r="A1786" s="5">
        <v>39495</v>
      </c>
      <c r="B1786" s="2">
        <v>38.619999999999997</v>
      </c>
      <c r="K1786" s="22"/>
    </row>
    <row r="1787" spans="1:11" x14ac:dyDescent="0.3">
      <c r="A1787" s="5">
        <v>39496</v>
      </c>
      <c r="B1787" s="2">
        <v>40.799999999999997</v>
      </c>
      <c r="K1787" s="22"/>
    </row>
    <row r="1788" spans="1:11" x14ac:dyDescent="0.3">
      <c r="A1788" s="5">
        <v>39497</v>
      </c>
      <c r="B1788" s="2">
        <v>42.8</v>
      </c>
      <c r="K1788" s="22"/>
    </row>
    <row r="1789" spans="1:11" x14ac:dyDescent="0.3">
      <c r="A1789" s="5">
        <v>39498</v>
      </c>
      <c r="B1789" s="2">
        <v>41.23</v>
      </c>
      <c r="K1789" s="22"/>
    </row>
    <row r="1790" spans="1:11" x14ac:dyDescent="0.3">
      <c r="A1790" s="5">
        <v>39499</v>
      </c>
      <c r="B1790" s="2">
        <v>37.72</v>
      </c>
      <c r="K1790" s="22"/>
    </row>
    <row r="1791" spans="1:11" x14ac:dyDescent="0.3">
      <c r="A1791" s="5">
        <v>39500</v>
      </c>
      <c r="B1791" s="2">
        <v>34.47</v>
      </c>
      <c r="K1791" s="22"/>
    </row>
    <row r="1792" spans="1:11" x14ac:dyDescent="0.3">
      <c r="A1792" s="5">
        <v>39501</v>
      </c>
      <c r="B1792" s="2">
        <v>32.58</v>
      </c>
      <c r="K1792" s="22"/>
    </row>
    <row r="1793" spans="1:11" x14ac:dyDescent="0.3">
      <c r="A1793" s="5">
        <v>39502</v>
      </c>
      <c r="B1793" s="2">
        <v>31.26</v>
      </c>
      <c r="K1793" s="22"/>
    </row>
    <row r="1794" spans="1:11" x14ac:dyDescent="0.3">
      <c r="A1794" s="5">
        <v>39503</v>
      </c>
      <c r="B1794" s="2">
        <v>35.159999999999997</v>
      </c>
      <c r="K1794" s="22"/>
    </row>
    <row r="1795" spans="1:11" x14ac:dyDescent="0.3">
      <c r="A1795" s="5">
        <v>39504</v>
      </c>
      <c r="B1795" s="2">
        <v>32.299999999999997</v>
      </c>
      <c r="K1795" s="22"/>
    </row>
    <row r="1796" spans="1:11" x14ac:dyDescent="0.3">
      <c r="A1796" s="5">
        <v>39505</v>
      </c>
      <c r="B1796" s="2">
        <v>29.77</v>
      </c>
      <c r="K1796" s="22"/>
    </row>
    <row r="1797" spans="1:11" x14ac:dyDescent="0.3">
      <c r="A1797" s="5">
        <v>39506</v>
      </c>
      <c r="B1797" s="2">
        <v>31.93</v>
      </c>
      <c r="K1797" s="22"/>
    </row>
    <row r="1798" spans="1:11" x14ac:dyDescent="0.3">
      <c r="A1798" s="5">
        <v>39507</v>
      </c>
      <c r="B1798" s="2">
        <v>31.97</v>
      </c>
      <c r="K1798" s="22"/>
    </row>
    <row r="1799" spans="1:11" x14ac:dyDescent="0.3">
      <c r="A1799" s="5">
        <v>39508</v>
      </c>
      <c r="B1799" s="2">
        <v>28.64</v>
      </c>
      <c r="K1799" s="22"/>
    </row>
    <row r="1800" spans="1:11" x14ac:dyDescent="0.3">
      <c r="A1800" s="5">
        <v>39509</v>
      </c>
      <c r="B1800" s="2">
        <v>27.75</v>
      </c>
      <c r="K1800" s="22"/>
    </row>
    <row r="1801" spans="1:11" x14ac:dyDescent="0.3">
      <c r="A1801" s="5">
        <v>39510</v>
      </c>
      <c r="B1801" s="2">
        <v>33.36</v>
      </c>
      <c r="K1801" s="22"/>
    </row>
    <row r="1802" spans="1:11" x14ac:dyDescent="0.3">
      <c r="A1802" s="5">
        <v>39511</v>
      </c>
      <c r="B1802" s="2">
        <v>34.81</v>
      </c>
      <c r="K1802" s="22"/>
    </row>
    <row r="1803" spans="1:11" x14ac:dyDescent="0.3">
      <c r="A1803" s="5">
        <v>39512</v>
      </c>
      <c r="B1803" s="2">
        <v>34.97</v>
      </c>
      <c r="K1803" s="22"/>
    </row>
    <row r="1804" spans="1:11" x14ac:dyDescent="0.3">
      <c r="A1804" s="5">
        <v>39513</v>
      </c>
      <c r="B1804" s="2">
        <v>31.43</v>
      </c>
      <c r="K1804" s="22"/>
    </row>
    <row r="1805" spans="1:11" x14ac:dyDescent="0.3">
      <c r="A1805" s="5">
        <v>39514</v>
      </c>
      <c r="B1805" s="2">
        <v>34.11</v>
      </c>
      <c r="K1805" s="22"/>
    </row>
    <row r="1806" spans="1:11" x14ac:dyDescent="0.3">
      <c r="A1806" s="5">
        <v>39515</v>
      </c>
      <c r="B1806" s="2">
        <v>27.62</v>
      </c>
      <c r="K1806" s="22"/>
    </row>
    <row r="1807" spans="1:11" x14ac:dyDescent="0.3">
      <c r="A1807" s="5">
        <v>39516</v>
      </c>
      <c r="B1807" s="2">
        <v>26.75</v>
      </c>
      <c r="K1807" s="22"/>
    </row>
    <row r="1808" spans="1:11" x14ac:dyDescent="0.3">
      <c r="A1808" s="5">
        <v>39517</v>
      </c>
      <c r="B1808" s="2">
        <v>28.69</v>
      </c>
      <c r="K1808" s="22"/>
    </row>
    <row r="1809" spans="1:11" x14ac:dyDescent="0.3">
      <c r="A1809" s="5">
        <v>39518</v>
      </c>
      <c r="B1809" s="2">
        <v>28.79</v>
      </c>
      <c r="K1809" s="22"/>
    </row>
    <row r="1810" spans="1:11" x14ac:dyDescent="0.3">
      <c r="A1810" s="5">
        <v>39519</v>
      </c>
      <c r="B1810" s="2">
        <v>27.52</v>
      </c>
      <c r="K1810" s="22"/>
    </row>
    <row r="1811" spans="1:11" x14ac:dyDescent="0.3">
      <c r="A1811" s="5">
        <v>39520</v>
      </c>
      <c r="B1811" s="2">
        <v>26.32</v>
      </c>
      <c r="K1811" s="22"/>
    </row>
    <row r="1812" spans="1:11" x14ac:dyDescent="0.3">
      <c r="A1812" s="5">
        <v>39521</v>
      </c>
      <c r="B1812" s="2">
        <v>28.61</v>
      </c>
      <c r="K1812" s="22"/>
    </row>
    <row r="1813" spans="1:11" x14ac:dyDescent="0.3">
      <c r="A1813" s="5">
        <v>39522</v>
      </c>
      <c r="B1813" s="2">
        <v>25.78</v>
      </c>
      <c r="K1813" s="22"/>
    </row>
    <row r="1814" spans="1:11" x14ac:dyDescent="0.3">
      <c r="A1814" s="5">
        <v>39523</v>
      </c>
      <c r="B1814" s="2">
        <v>24.73</v>
      </c>
      <c r="K1814" s="22"/>
    </row>
    <row r="1815" spans="1:11" x14ac:dyDescent="0.3">
      <c r="A1815" s="5">
        <v>39524</v>
      </c>
      <c r="B1815" s="2">
        <v>26.11</v>
      </c>
      <c r="K1815" s="22"/>
    </row>
    <row r="1816" spans="1:11" x14ac:dyDescent="0.3">
      <c r="A1816" s="5">
        <v>39525</v>
      </c>
      <c r="B1816" s="2">
        <v>27.6</v>
      </c>
      <c r="K1816" s="22"/>
    </row>
    <row r="1817" spans="1:11" x14ac:dyDescent="0.3">
      <c r="A1817" s="5">
        <v>39526</v>
      </c>
      <c r="B1817" s="2">
        <v>28.1</v>
      </c>
      <c r="K1817" s="22"/>
    </row>
    <row r="1818" spans="1:11" x14ac:dyDescent="0.3">
      <c r="A1818" s="5">
        <v>39527</v>
      </c>
      <c r="B1818" s="2">
        <v>27.5</v>
      </c>
      <c r="K1818" s="22"/>
    </row>
    <row r="1819" spans="1:11" x14ac:dyDescent="0.3">
      <c r="A1819" s="5">
        <v>39528</v>
      </c>
      <c r="B1819" s="2">
        <v>26.56</v>
      </c>
      <c r="K1819" s="22"/>
    </row>
    <row r="1820" spans="1:11" x14ac:dyDescent="0.3">
      <c r="A1820" s="5">
        <v>39529</v>
      </c>
      <c r="B1820" s="2">
        <v>26.6</v>
      </c>
      <c r="K1820" s="22"/>
    </row>
    <row r="1821" spans="1:11" x14ac:dyDescent="0.3">
      <c r="A1821" s="5">
        <v>39530</v>
      </c>
      <c r="B1821" s="2">
        <v>27.45</v>
      </c>
      <c r="K1821" s="22"/>
    </row>
    <row r="1822" spans="1:11" x14ac:dyDescent="0.3">
      <c r="A1822" s="5">
        <v>39531</v>
      </c>
      <c r="B1822" s="2">
        <v>27.92</v>
      </c>
      <c r="K1822" s="22"/>
    </row>
    <row r="1823" spans="1:11" x14ac:dyDescent="0.3">
      <c r="A1823" s="5">
        <v>39532</v>
      </c>
      <c r="B1823" s="2">
        <v>34.22</v>
      </c>
      <c r="K1823" s="22"/>
    </row>
    <row r="1824" spans="1:11" x14ac:dyDescent="0.3">
      <c r="A1824" s="5">
        <v>39533</v>
      </c>
      <c r="B1824" s="2">
        <v>35.08</v>
      </c>
      <c r="K1824" s="22"/>
    </row>
    <row r="1825" spans="1:11" x14ac:dyDescent="0.3">
      <c r="A1825" s="5">
        <v>39534</v>
      </c>
      <c r="B1825" s="2">
        <v>40.94</v>
      </c>
      <c r="K1825" s="22"/>
    </row>
    <row r="1826" spans="1:11" x14ac:dyDescent="0.3">
      <c r="A1826" s="5">
        <v>39535</v>
      </c>
      <c r="B1826" s="2">
        <v>33.86</v>
      </c>
      <c r="K1826" s="22"/>
    </row>
    <row r="1827" spans="1:11" x14ac:dyDescent="0.3">
      <c r="A1827" s="5">
        <v>39536</v>
      </c>
      <c r="B1827" s="2">
        <v>26.85</v>
      </c>
      <c r="K1827" s="22"/>
    </row>
    <row r="1828" spans="1:11" x14ac:dyDescent="0.3">
      <c r="A1828" s="5">
        <v>39537</v>
      </c>
      <c r="B1828" s="2">
        <v>25.9</v>
      </c>
      <c r="K1828" s="22"/>
    </row>
    <row r="1829" spans="1:11" x14ac:dyDescent="0.3">
      <c r="A1829" s="5">
        <v>39538</v>
      </c>
      <c r="B1829" s="2">
        <v>32.950000000000003</v>
      </c>
      <c r="K1829" s="22"/>
    </row>
    <row r="1830" spans="1:11" x14ac:dyDescent="0.3">
      <c r="A1830" s="5">
        <v>39539</v>
      </c>
      <c r="B1830" s="2">
        <v>32.83</v>
      </c>
      <c r="K1830" s="22"/>
    </row>
    <row r="1831" spans="1:11" x14ac:dyDescent="0.3">
      <c r="A1831" s="5">
        <v>39540</v>
      </c>
      <c r="B1831" s="2">
        <v>32.61</v>
      </c>
      <c r="K1831" s="22"/>
    </row>
    <row r="1832" spans="1:11" x14ac:dyDescent="0.3">
      <c r="A1832" s="5">
        <v>39541</v>
      </c>
      <c r="B1832" s="2">
        <v>34.03</v>
      </c>
      <c r="K1832" s="22"/>
    </row>
    <row r="1833" spans="1:11" x14ac:dyDescent="0.3">
      <c r="A1833" s="5">
        <v>39542</v>
      </c>
      <c r="B1833" s="2">
        <v>33.65</v>
      </c>
      <c r="K1833" s="22"/>
    </row>
    <row r="1834" spans="1:11" x14ac:dyDescent="0.3">
      <c r="A1834" s="5">
        <v>39543</v>
      </c>
      <c r="B1834" s="2">
        <v>30.87</v>
      </c>
      <c r="K1834" s="22"/>
    </row>
    <row r="1835" spans="1:11" x14ac:dyDescent="0.3">
      <c r="A1835" s="5">
        <v>39544</v>
      </c>
      <c r="B1835" s="2">
        <v>29.63</v>
      </c>
      <c r="K1835" s="22"/>
    </row>
    <row r="1836" spans="1:11" x14ac:dyDescent="0.3">
      <c r="A1836" s="5">
        <v>39545</v>
      </c>
      <c r="B1836" s="2">
        <v>37.81</v>
      </c>
      <c r="K1836" s="22"/>
    </row>
    <row r="1837" spans="1:11" x14ac:dyDescent="0.3">
      <c r="A1837" s="5">
        <v>39546</v>
      </c>
      <c r="B1837" s="2">
        <v>39.65</v>
      </c>
      <c r="K1837" s="22"/>
    </row>
    <row r="1838" spans="1:11" x14ac:dyDescent="0.3">
      <c r="A1838" s="5">
        <v>39547</v>
      </c>
      <c r="B1838" s="2">
        <v>43.52</v>
      </c>
      <c r="K1838" s="22"/>
    </row>
    <row r="1839" spans="1:11" x14ac:dyDescent="0.3">
      <c r="A1839" s="5">
        <v>39548</v>
      </c>
      <c r="B1839" s="2">
        <v>45.52</v>
      </c>
      <c r="K1839" s="22"/>
    </row>
    <row r="1840" spans="1:11" x14ac:dyDescent="0.3">
      <c r="A1840" s="5">
        <v>39549</v>
      </c>
      <c r="B1840" s="2">
        <v>41.69</v>
      </c>
      <c r="K1840" s="22"/>
    </row>
    <row r="1841" spans="1:11" x14ac:dyDescent="0.3">
      <c r="A1841" s="5">
        <v>39550</v>
      </c>
      <c r="B1841" s="2">
        <v>37.450000000000003</v>
      </c>
      <c r="K1841" s="22"/>
    </row>
    <row r="1842" spans="1:11" x14ac:dyDescent="0.3">
      <c r="A1842" s="5">
        <v>39551</v>
      </c>
      <c r="B1842" s="2">
        <v>34.32</v>
      </c>
      <c r="K1842" s="22"/>
    </row>
    <row r="1843" spans="1:11" x14ac:dyDescent="0.3">
      <c r="A1843" s="5">
        <v>39552</v>
      </c>
      <c r="B1843" s="2">
        <v>49.34</v>
      </c>
      <c r="K1843" s="22"/>
    </row>
    <row r="1844" spans="1:11" x14ac:dyDescent="0.3">
      <c r="A1844" s="5">
        <v>39553</v>
      </c>
      <c r="B1844" s="2">
        <v>44.78</v>
      </c>
      <c r="K1844" s="22"/>
    </row>
    <row r="1845" spans="1:11" x14ac:dyDescent="0.3">
      <c r="A1845" s="5">
        <v>39554</v>
      </c>
      <c r="B1845" s="2">
        <v>47.08</v>
      </c>
      <c r="K1845" s="22"/>
    </row>
    <row r="1846" spans="1:11" x14ac:dyDescent="0.3">
      <c r="A1846" s="5">
        <v>39555</v>
      </c>
      <c r="B1846" s="2">
        <v>45.82</v>
      </c>
      <c r="K1846" s="22"/>
    </row>
    <row r="1847" spans="1:11" x14ac:dyDescent="0.3">
      <c r="A1847" s="5">
        <v>39556</v>
      </c>
      <c r="B1847" s="2">
        <v>44.41</v>
      </c>
      <c r="K1847" s="22"/>
    </row>
    <row r="1848" spans="1:11" x14ac:dyDescent="0.3">
      <c r="A1848" s="5">
        <v>39557</v>
      </c>
      <c r="B1848" s="2">
        <v>39.92</v>
      </c>
      <c r="K1848" s="22"/>
    </row>
    <row r="1849" spans="1:11" x14ac:dyDescent="0.3">
      <c r="A1849" s="5">
        <v>39558</v>
      </c>
      <c r="B1849" s="2">
        <v>37.97</v>
      </c>
      <c r="K1849" s="22"/>
    </row>
    <row r="1850" spans="1:11" x14ac:dyDescent="0.3">
      <c r="A1850" s="5">
        <v>39559</v>
      </c>
      <c r="B1850" s="2">
        <v>45.72</v>
      </c>
      <c r="K1850" s="22"/>
    </row>
    <row r="1851" spans="1:11" x14ac:dyDescent="0.3">
      <c r="A1851" s="5">
        <v>39560</v>
      </c>
      <c r="B1851" s="2">
        <v>40.17</v>
      </c>
      <c r="K1851" s="22"/>
    </row>
    <row r="1852" spans="1:11" x14ac:dyDescent="0.3">
      <c r="A1852" s="5">
        <v>39561</v>
      </c>
      <c r="B1852" s="2">
        <v>40.82</v>
      </c>
      <c r="K1852" s="22"/>
    </row>
    <row r="1853" spans="1:11" x14ac:dyDescent="0.3">
      <c r="A1853" s="5">
        <v>39562</v>
      </c>
      <c r="B1853" s="2">
        <v>40.19</v>
      </c>
      <c r="K1853" s="22"/>
    </row>
    <row r="1854" spans="1:11" x14ac:dyDescent="0.3">
      <c r="A1854" s="5">
        <v>39563</v>
      </c>
      <c r="B1854" s="2">
        <v>37.729999999999997</v>
      </c>
      <c r="K1854" s="22"/>
    </row>
    <row r="1855" spans="1:11" x14ac:dyDescent="0.3">
      <c r="A1855" s="5">
        <v>39564</v>
      </c>
      <c r="B1855" s="2">
        <v>29.67</v>
      </c>
      <c r="K1855" s="22"/>
    </row>
    <row r="1856" spans="1:11" x14ac:dyDescent="0.3">
      <c r="A1856" s="5">
        <v>39565</v>
      </c>
      <c r="B1856" s="2">
        <v>26.25</v>
      </c>
      <c r="K1856" s="22"/>
    </row>
    <row r="1857" spans="1:11" x14ac:dyDescent="0.3">
      <c r="A1857" s="5">
        <v>39566</v>
      </c>
      <c r="B1857" s="2">
        <v>30.74</v>
      </c>
      <c r="K1857" s="22"/>
    </row>
    <row r="1858" spans="1:11" x14ac:dyDescent="0.3">
      <c r="A1858" s="5">
        <v>39567</v>
      </c>
      <c r="B1858" s="2">
        <v>32.53</v>
      </c>
      <c r="K1858" s="22"/>
    </row>
    <row r="1859" spans="1:11" x14ac:dyDescent="0.3">
      <c r="A1859" s="5">
        <v>39568</v>
      </c>
      <c r="B1859" s="2">
        <v>29.1</v>
      </c>
      <c r="K1859" s="22"/>
    </row>
    <row r="1860" spans="1:11" x14ac:dyDescent="0.3">
      <c r="A1860" s="5">
        <v>39569</v>
      </c>
      <c r="B1860" s="2">
        <v>14.62</v>
      </c>
      <c r="K1860" s="22"/>
    </row>
    <row r="1861" spans="1:11" x14ac:dyDescent="0.3">
      <c r="A1861" s="5">
        <v>39570</v>
      </c>
      <c r="B1861" s="2">
        <v>22.74</v>
      </c>
      <c r="K1861" s="22"/>
    </row>
    <row r="1862" spans="1:11" x14ac:dyDescent="0.3">
      <c r="A1862" s="5">
        <v>39571</v>
      </c>
      <c r="B1862" s="2">
        <v>15.77</v>
      </c>
      <c r="K1862" s="22"/>
    </row>
    <row r="1863" spans="1:11" x14ac:dyDescent="0.3">
      <c r="A1863" s="5">
        <v>39572</v>
      </c>
      <c r="B1863" s="2">
        <v>12.26</v>
      </c>
      <c r="K1863" s="22"/>
    </row>
    <row r="1864" spans="1:11" x14ac:dyDescent="0.3">
      <c r="A1864" s="5">
        <v>39573</v>
      </c>
      <c r="B1864" s="2">
        <v>27.05</v>
      </c>
      <c r="K1864" s="22"/>
    </row>
    <row r="1865" spans="1:11" x14ac:dyDescent="0.3">
      <c r="A1865" s="5">
        <v>39574</v>
      </c>
      <c r="B1865" s="2">
        <v>27.28</v>
      </c>
      <c r="K1865" s="22"/>
    </row>
    <row r="1866" spans="1:11" x14ac:dyDescent="0.3">
      <c r="A1866" s="5">
        <v>39575</v>
      </c>
      <c r="B1866" s="2">
        <v>26.8</v>
      </c>
      <c r="K1866" s="22"/>
    </row>
    <row r="1867" spans="1:11" x14ac:dyDescent="0.3">
      <c r="A1867" s="5">
        <v>39576</v>
      </c>
      <c r="B1867" s="2">
        <v>21.19</v>
      </c>
      <c r="K1867" s="22"/>
    </row>
    <row r="1868" spans="1:11" x14ac:dyDescent="0.3">
      <c r="A1868" s="5">
        <v>39577</v>
      </c>
      <c r="B1868" s="2">
        <v>22.24</v>
      </c>
      <c r="K1868" s="22"/>
    </row>
    <row r="1869" spans="1:11" x14ac:dyDescent="0.3">
      <c r="A1869" s="5">
        <v>39578</v>
      </c>
      <c r="B1869" s="2">
        <v>11.95</v>
      </c>
      <c r="K1869" s="22"/>
    </row>
    <row r="1870" spans="1:11" x14ac:dyDescent="0.3">
      <c r="A1870" s="5">
        <v>39579</v>
      </c>
      <c r="B1870" s="2">
        <v>9.99</v>
      </c>
      <c r="K1870" s="22"/>
    </row>
    <row r="1871" spans="1:11" x14ac:dyDescent="0.3">
      <c r="A1871" s="5">
        <v>39580</v>
      </c>
      <c r="B1871" s="2">
        <v>17.059999999999999</v>
      </c>
      <c r="K1871" s="22"/>
    </row>
    <row r="1872" spans="1:11" x14ac:dyDescent="0.3">
      <c r="A1872" s="5">
        <v>39581</v>
      </c>
      <c r="B1872" s="2">
        <v>21.03</v>
      </c>
      <c r="K1872" s="22"/>
    </row>
    <row r="1873" spans="1:11" x14ac:dyDescent="0.3">
      <c r="A1873" s="5">
        <v>39582</v>
      </c>
      <c r="B1873" s="2">
        <v>26.44</v>
      </c>
      <c r="K1873" s="22"/>
    </row>
    <row r="1874" spans="1:11" x14ac:dyDescent="0.3">
      <c r="A1874" s="5">
        <v>39583</v>
      </c>
      <c r="B1874" s="2">
        <v>27.7</v>
      </c>
      <c r="K1874" s="22"/>
    </row>
    <row r="1875" spans="1:11" x14ac:dyDescent="0.3">
      <c r="A1875" s="5">
        <v>39584</v>
      </c>
      <c r="B1875" s="2">
        <v>23.85</v>
      </c>
      <c r="K1875" s="22"/>
    </row>
    <row r="1876" spans="1:11" x14ac:dyDescent="0.3">
      <c r="A1876" s="5">
        <v>39585</v>
      </c>
      <c r="B1876" s="2">
        <v>20.82</v>
      </c>
      <c r="K1876" s="22"/>
    </row>
    <row r="1877" spans="1:11" x14ac:dyDescent="0.3">
      <c r="A1877" s="5">
        <v>39586</v>
      </c>
      <c r="B1877" s="2">
        <v>20.79</v>
      </c>
      <c r="K1877" s="22"/>
    </row>
    <row r="1878" spans="1:11" x14ac:dyDescent="0.3">
      <c r="A1878" s="5">
        <v>39587</v>
      </c>
      <c r="B1878" s="2">
        <v>32.54</v>
      </c>
      <c r="K1878" s="22"/>
    </row>
    <row r="1879" spans="1:11" x14ac:dyDescent="0.3">
      <c r="A1879" s="5">
        <v>39588</v>
      </c>
      <c r="B1879" s="2">
        <v>35.630000000000003</v>
      </c>
      <c r="K1879" s="22"/>
    </row>
    <row r="1880" spans="1:11" x14ac:dyDescent="0.3">
      <c r="A1880" s="5">
        <v>39589</v>
      </c>
      <c r="B1880" s="2">
        <v>38.79</v>
      </c>
      <c r="K1880" s="22"/>
    </row>
    <row r="1881" spans="1:11" x14ac:dyDescent="0.3">
      <c r="A1881" s="5">
        <v>39590</v>
      </c>
      <c r="B1881" s="2">
        <v>35.75</v>
      </c>
      <c r="K1881" s="22"/>
    </row>
    <row r="1882" spans="1:11" x14ac:dyDescent="0.3">
      <c r="A1882" s="5">
        <v>39591</v>
      </c>
      <c r="B1882" s="2">
        <v>37.65</v>
      </c>
      <c r="K1882" s="22"/>
    </row>
    <row r="1883" spans="1:11" x14ac:dyDescent="0.3">
      <c r="A1883" s="5">
        <v>39592</v>
      </c>
      <c r="B1883" s="2">
        <v>25.3</v>
      </c>
      <c r="K1883" s="22"/>
    </row>
    <row r="1884" spans="1:11" x14ac:dyDescent="0.3">
      <c r="A1884" s="5">
        <v>39593</v>
      </c>
      <c r="B1884" s="2">
        <v>18.350000000000001</v>
      </c>
      <c r="K1884" s="22"/>
    </row>
    <row r="1885" spans="1:11" x14ac:dyDescent="0.3">
      <c r="A1885" s="5">
        <v>39594</v>
      </c>
      <c r="B1885" s="2">
        <v>35.24</v>
      </c>
      <c r="K1885" s="22"/>
    </row>
    <row r="1886" spans="1:11" x14ac:dyDescent="0.3">
      <c r="A1886" s="5">
        <v>39595</v>
      </c>
      <c r="B1886" s="2">
        <v>39.130000000000003</v>
      </c>
      <c r="K1886" s="22"/>
    </row>
    <row r="1887" spans="1:11" x14ac:dyDescent="0.3">
      <c r="A1887" s="5">
        <v>39596</v>
      </c>
      <c r="B1887" s="2">
        <v>34.32</v>
      </c>
      <c r="K1887" s="22"/>
    </row>
    <row r="1888" spans="1:11" x14ac:dyDescent="0.3">
      <c r="A1888" s="5">
        <v>39597</v>
      </c>
      <c r="B1888" s="2">
        <v>40.25</v>
      </c>
      <c r="K1888" s="22"/>
    </row>
    <row r="1889" spans="1:11" x14ac:dyDescent="0.3">
      <c r="A1889" s="5">
        <v>39598</v>
      </c>
      <c r="B1889" s="2">
        <v>33.71</v>
      </c>
      <c r="K1889" s="22"/>
    </row>
    <row r="1890" spans="1:11" x14ac:dyDescent="0.3">
      <c r="A1890" s="5">
        <v>39599</v>
      </c>
      <c r="B1890" s="2">
        <v>23.56</v>
      </c>
      <c r="K1890" s="22"/>
    </row>
    <row r="1891" spans="1:11" x14ac:dyDescent="0.3">
      <c r="A1891" s="5">
        <v>39600</v>
      </c>
      <c r="B1891" s="2">
        <v>19.82</v>
      </c>
      <c r="K1891" s="22"/>
    </row>
    <row r="1892" spans="1:11" x14ac:dyDescent="0.3">
      <c r="A1892" s="5">
        <v>39601</v>
      </c>
      <c r="B1892" s="2">
        <v>45.74</v>
      </c>
      <c r="K1892" s="22"/>
    </row>
    <row r="1893" spans="1:11" x14ac:dyDescent="0.3">
      <c r="A1893" s="5">
        <v>39602</v>
      </c>
      <c r="B1893" s="2">
        <v>45.21</v>
      </c>
      <c r="K1893" s="22"/>
    </row>
    <row r="1894" spans="1:11" x14ac:dyDescent="0.3">
      <c r="A1894" s="5">
        <v>39603</v>
      </c>
      <c r="B1894" s="2">
        <v>41.68</v>
      </c>
      <c r="K1894" s="22"/>
    </row>
    <row r="1895" spans="1:11" x14ac:dyDescent="0.3">
      <c r="A1895" s="5">
        <v>39604</v>
      </c>
      <c r="B1895" s="2">
        <v>40.08</v>
      </c>
      <c r="K1895" s="22"/>
    </row>
    <row r="1896" spans="1:11" x14ac:dyDescent="0.3">
      <c r="A1896" s="5">
        <v>39605</v>
      </c>
      <c r="B1896" s="2">
        <v>34.11</v>
      </c>
      <c r="K1896" s="22"/>
    </row>
    <row r="1897" spans="1:11" x14ac:dyDescent="0.3">
      <c r="A1897" s="5">
        <v>39606</v>
      </c>
      <c r="B1897" s="2">
        <v>40.29</v>
      </c>
      <c r="K1897" s="22"/>
    </row>
    <row r="1898" spans="1:11" x14ac:dyDescent="0.3">
      <c r="A1898" s="5">
        <v>39607</v>
      </c>
      <c r="B1898" s="2">
        <v>32.33</v>
      </c>
      <c r="K1898" s="22"/>
    </row>
    <row r="1899" spans="1:11" x14ac:dyDescent="0.3">
      <c r="A1899" s="5">
        <v>39608</v>
      </c>
      <c r="B1899" s="2">
        <v>41.46</v>
      </c>
      <c r="K1899" s="22"/>
    </row>
    <row r="1900" spans="1:11" x14ac:dyDescent="0.3">
      <c r="A1900" s="5">
        <v>39609</v>
      </c>
      <c r="B1900" s="2">
        <v>36.64</v>
      </c>
      <c r="K1900" s="22"/>
    </row>
    <row r="1901" spans="1:11" x14ac:dyDescent="0.3">
      <c r="A1901" s="5">
        <v>39610</v>
      </c>
      <c r="B1901" s="2">
        <v>38.17</v>
      </c>
      <c r="K1901" s="22"/>
    </row>
    <row r="1902" spans="1:11" x14ac:dyDescent="0.3">
      <c r="A1902" s="5">
        <v>39611</v>
      </c>
      <c r="B1902" s="2">
        <v>41.84</v>
      </c>
      <c r="K1902" s="22"/>
    </row>
    <row r="1903" spans="1:11" x14ac:dyDescent="0.3">
      <c r="A1903" s="5">
        <v>39612</v>
      </c>
      <c r="B1903" s="2">
        <v>39.590000000000003</v>
      </c>
      <c r="K1903" s="22"/>
    </row>
    <row r="1904" spans="1:11" x14ac:dyDescent="0.3">
      <c r="A1904" s="5">
        <v>39613</v>
      </c>
      <c r="B1904" s="2">
        <v>30.29</v>
      </c>
      <c r="K1904" s="22"/>
    </row>
    <row r="1905" spans="1:11" x14ac:dyDescent="0.3">
      <c r="A1905" s="5">
        <v>39614</v>
      </c>
      <c r="B1905" s="2">
        <v>34.85</v>
      </c>
      <c r="K1905" s="22"/>
    </row>
    <row r="1906" spans="1:11" x14ac:dyDescent="0.3">
      <c r="A1906" s="5">
        <v>39615</v>
      </c>
      <c r="B1906" s="2">
        <v>52.69</v>
      </c>
      <c r="K1906" s="22"/>
    </row>
    <row r="1907" spans="1:11" x14ac:dyDescent="0.3">
      <c r="A1907" s="5">
        <v>39616</v>
      </c>
      <c r="B1907" s="2">
        <v>51.96</v>
      </c>
      <c r="K1907" s="22"/>
    </row>
    <row r="1908" spans="1:11" x14ac:dyDescent="0.3">
      <c r="A1908" s="5">
        <v>39617</v>
      </c>
      <c r="B1908" s="2">
        <v>49.87</v>
      </c>
      <c r="K1908" s="22"/>
    </row>
    <row r="1909" spans="1:11" x14ac:dyDescent="0.3">
      <c r="A1909" s="5">
        <v>39618</v>
      </c>
      <c r="B1909" s="2">
        <v>46.88</v>
      </c>
      <c r="K1909" s="22"/>
    </row>
    <row r="1910" spans="1:11" x14ac:dyDescent="0.3">
      <c r="A1910" s="5">
        <v>39619</v>
      </c>
      <c r="B1910" s="2">
        <v>39.69</v>
      </c>
      <c r="K1910" s="22"/>
    </row>
    <row r="1911" spans="1:11" x14ac:dyDescent="0.3">
      <c r="A1911" s="5">
        <v>39620</v>
      </c>
      <c r="B1911" s="2">
        <v>37.53</v>
      </c>
      <c r="K1911" s="22"/>
    </row>
    <row r="1912" spans="1:11" x14ac:dyDescent="0.3">
      <c r="A1912" s="5">
        <v>39621</v>
      </c>
      <c r="B1912" s="2">
        <v>35.72</v>
      </c>
      <c r="K1912" s="22"/>
    </row>
    <row r="1913" spans="1:11" x14ac:dyDescent="0.3">
      <c r="A1913" s="5">
        <v>39622</v>
      </c>
      <c r="B1913" s="2">
        <v>39.22</v>
      </c>
      <c r="K1913" s="22"/>
    </row>
    <row r="1914" spans="1:11" x14ac:dyDescent="0.3">
      <c r="A1914" s="5">
        <v>39623</v>
      </c>
      <c r="B1914" s="2">
        <v>46</v>
      </c>
      <c r="K1914" s="22"/>
    </row>
    <row r="1915" spans="1:11" x14ac:dyDescent="0.3">
      <c r="A1915" s="5">
        <v>39624</v>
      </c>
      <c r="B1915" s="2">
        <v>46.97</v>
      </c>
      <c r="K1915" s="22"/>
    </row>
    <row r="1916" spans="1:11" x14ac:dyDescent="0.3">
      <c r="A1916" s="5">
        <v>39625</v>
      </c>
      <c r="B1916" s="2">
        <v>44.76</v>
      </c>
      <c r="K1916" s="22"/>
    </row>
    <row r="1917" spans="1:11" x14ac:dyDescent="0.3">
      <c r="A1917" s="5">
        <v>39626</v>
      </c>
      <c r="B1917" s="2">
        <v>41.5</v>
      </c>
      <c r="K1917" s="22"/>
    </row>
    <row r="1918" spans="1:11" x14ac:dyDescent="0.3">
      <c r="A1918" s="5">
        <v>39627</v>
      </c>
      <c r="B1918" s="2">
        <v>39.25</v>
      </c>
      <c r="K1918" s="22"/>
    </row>
    <row r="1919" spans="1:11" x14ac:dyDescent="0.3">
      <c r="A1919" s="5">
        <v>39628</v>
      </c>
      <c r="B1919" s="2">
        <v>35.700000000000003</v>
      </c>
      <c r="K1919" s="22"/>
    </row>
    <row r="1920" spans="1:11" x14ac:dyDescent="0.3">
      <c r="A1920" s="5">
        <v>39629</v>
      </c>
      <c r="B1920" s="2">
        <v>43.85</v>
      </c>
      <c r="K1920" s="22"/>
    </row>
    <row r="1921" spans="1:11" x14ac:dyDescent="0.3">
      <c r="A1921" s="5">
        <v>39630</v>
      </c>
      <c r="B1921" s="2">
        <v>47.43</v>
      </c>
      <c r="K1921" s="22"/>
    </row>
    <row r="1922" spans="1:11" x14ac:dyDescent="0.3">
      <c r="A1922" s="5">
        <v>39631</v>
      </c>
      <c r="B1922" s="2">
        <v>48.68</v>
      </c>
      <c r="K1922" s="22"/>
    </row>
    <row r="1923" spans="1:11" x14ac:dyDescent="0.3">
      <c r="A1923" s="5">
        <v>39632</v>
      </c>
      <c r="B1923" s="2">
        <v>45.57</v>
      </c>
      <c r="K1923" s="22"/>
    </row>
    <row r="1924" spans="1:11" x14ac:dyDescent="0.3">
      <c r="A1924" s="5">
        <v>39633</v>
      </c>
      <c r="B1924" s="2">
        <v>46.42</v>
      </c>
      <c r="K1924" s="22"/>
    </row>
    <row r="1925" spans="1:11" x14ac:dyDescent="0.3">
      <c r="A1925" s="5">
        <v>39634</v>
      </c>
      <c r="B1925" s="2">
        <v>43.67</v>
      </c>
      <c r="K1925" s="22"/>
    </row>
    <row r="1926" spans="1:11" x14ac:dyDescent="0.3">
      <c r="A1926" s="5">
        <v>39635</v>
      </c>
      <c r="B1926" s="2">
        <v>39.14</v>
      </c>
      <c r="K1926" s="22"/>
    </row>
    <row r="1927" spans="1:11" x14ac:dyDescent="0.3">
      <c r="A1927" s="5">
        <v>39636</v>
      </c>
      <c r="B1927" s="2">
        <v>47.98</v>
      </c>
      <c r="K1927" s="22"/>
    </row>
    <row r="1928" spans="1:11" x14ac:dyDescent="0.3">
      <c r="A1928" s="5">
        <v>39637</v>
      </c>
      <c r="B1928" s="2">
        <v>48.69</v>
      </c>
      <c r="K1928" s="22"/>
    </row>
    <row r="1929" spans="1:11" x14ac:dyDescent="0.3">
      <c r="A1929" s="5">
        <v>39638</v>
      </c>
      <c r="B1929" s="2">
        <v>46.74</v>
      </c>
      <c r="K1929" s="22"/>
    </row>
    <row r="1930" spans="1:11" x14ac:dyDescent="0.3">
      <c r="A1930" s="5">
        <v>39639</v>
      </c>
      <c r="B1930" s="2">
        <v>44.75</v>
      </c>
      <c r="K1930" s="22"/>
    </row>
    <row r="1931" spans="1:11" x14ac:dyDescent="0.3">
      <c r="A1931" s="5">
        <v>39640</v>
      </c>
      <c r="B1931" s="2">
        <v>41.83</v>
      </c>
      <c r="K1931" s="22"/>
    </row>
    <row r="1932" spans="1:11" x14ac:dyDescent="0.3">
      <c r="A1932" s="5">
        <v>39641</v>
      </c>
      <c r="B1932" s="2">
        <v>39.51</v>
      </c>
      <c r="K1932" s="22"/>
    </row>
    <row r="1933" spans="1:11" x14ac:dyDescent="0.3">
      <c r="A1933" s="5">
        <v>39642</v>
      </c>
      <c r="B1933" s="2">
        <v>38.549999999999997</v>
      </c>
      <c r="K1933" s="22"/>
    </row>
    <row r="1934" spans="1:11" x14ac:dyDescent="0.3">
      <c r="A1934" s="5">
        <v>39643</v>
      </c>
      <c r="B1934" s="2">
        <v>42.91</v>
      </c>
      <c r="K1934" s="22"/>
    </row>
    <row r="1935" spans="1:11" x14ac:dyDescent="0.3">
      <c r="A1935" s="5">
        <v>39644</v>
      </c>
      <c r="B1935" s="2">
        <v>44.51</v>
      </c>
      <c r="K1935" s="22"/>
    </row>
    <row r="1936" spans="1:11" x14ac:dyDescent="0.3">
      <c r="A1936" s="5">
        <v>39645</v>
      </c>
      <c r="B1936" s="2">
        <v>43.31</v>
      </c>
      <c r="K1936" s="22"/>
    </row>
    <row r="1937" spans="1:11" x14ac:dyDescent="0.3">
      <c r="A1937" s="5">
        <v>39646</v>
      </c>
      <c r="B1937" s="2">
        <v>45.24</v>
      </c>
      <c r="K1937" s="22"/>
    </row>
    <row r="1938" spans="1:11" x14ac:dyDescent="0.3">
      <c r="A1938" s="5">
        <v>39647</v>
      </c>
      <c r="B1938" s="2">
        <v>45.35</v>
      </c>
      <c r="K1938" s="22"/>
    </row>
    <row r="1939" spans="1:11" x14ac:dyDescent="0.3">
      <c r="A1939" s="5">
        <v>39648</v>
      </c>
      <c r="B1939" s="2">
        <v>41.73</v>
      </c>
      <c r="K1939" s="22"/>
    </row>
    <row r="1940" spans="1:11" x14ac:dyDescent="0.3">
      <c r="A1940" s="5">
        <v>39649</v>
      </c>
      <c r="B1940" s="2">
        <v>29.84</v>
      </c>
      <c r="K1940" s="22"/>
    </row>
    <row r="1941" spans="1:11" x14ac:dyDescent="0.3">
      <c r="A1941" s="5">
        <v>39650</v>
      </c>
      <c r="B1941" s="2">
        <v>39.28</v>
      </c>
      <c r="K1941" s="22"/>
    </row>
    <row r="1942" spans="1:11" x14ac:dyDescent="0.3">
      <c r="A1942" s="5">
        <v>39651</v>
      </c>
      <c r="B1942" s="2">
        <v>47.44</v>
      </c>
      <c r="K1942" s="22"/>
    </row>
    <row r="1943" spans="1:11" x14ac:dyDescent="0.3">
      <c r="A1943" s="5">
        <v>39652</v>
      </c>
      <c r="B1943" s="2">
        <v>44.99</v>
      </c>
      <c r="K1943" s="22"/>
    </row>
    <row r="1944" spans="1:11" x14ac:dyDescent="0.3">
      <c r="A1944" s="5">
        <v>39653</v>
      </c>
      <c r="B1944" s="2">
        <v>46.06</v>
      </c>
      <c r="K1944" s="22"/>
    </row>
    <row r="1945" spans="1:11" x14ac:dyDescent="0.3">
      <c r="A1945" s="5">
        <v>39654</v>
      </c>
      <c r="B1945" s="2">
        <v>47.63</v>
      </c>
      <c r="K1945" s="22"/>
    </row>
    <row r="1946" spans="1:11" x14ac:dyDescent="0.3">
      <c r="A1946" s="5">
        <v>39655</v>
      </c>
      <c r="B1946" s="2">
        <v>45.07</v>
      </c>
      <c r="K1946" s="22"/>
    </row>
    <row r="1947" spans="1:11" x14ac:dyDescent="0.3">
      <c r="A1947" s="5">
        <v>39656</v>
      </c>
      <c r="B1947" s="2">
        <v>41</v>
      </c>
      <c r="K1947" s="22"/>
    </row>
    <row r="1948" spans="1:11" x14ac:dyDescent="0.3">
      <c r="A1948" s="5">
        <v>39657</v>
      </c>
      <c r="B1948" s="2">
        <v>49.82</v>
      </c>
      <c r="K1948" s="22"/>
    </row>
    <row r="1949" spans="1:11" x14ac:dyDescent="0.3">
      <c r="A1949" s="5">
        <v>39658</v>
      </c>
      <c r="B1949" s="2">
        <v>48.71</v>
      </c>
      <c r="K1949" s="22"/>
    </row>
    <row r="1950" spans="1:11" x14ac:dyDescent="0.3">
      <c r="A1950" s="5">
        <v>39659</v>
      </c>
      <c r="B1950" s="2">
        <v>46.93</v>
      </c>
      <c r="K1950" s="22"/>
    </row>
    <row r="1951" spans="1:11" x14ac:dyDescent="0.3">
      <c r="A1951" s="5">
        <v>39660</v>
      </c>
      <c r="B1951" s="2">
        <v>48.69</v>
      </c>
      <c r="K1951" s="22"/>
    </row>
    <row r="1952" spans="1:11" x14ac:dyDescent="0.3">
      <c r="A1952" s="5">
        <v>39661</v>
      </c>
      <c r="B1952" s="2">
        <v>48.31</v>
      </c>
      <c r="K1952" s="22"/>
    </row>
    <row r="1953" spans="1:11" x14ac:dyDescent="0.3">
      <c r="A1953" s="5">
        <v>39662</v>
      </c>
      <c r="B1953" s="2">
        <v>44.78</v>
      </c>
      <c r="K1953" s="22"/>
    </row>
    <row r="1954" spans="1:11" x14ac:dyDescent="0.3">
      <c r="A1954" s="5">
        <v>39663</v>
      </c>
      <c r="B1954" s="2">
        <v>39.72</v>
      </c>
      <c r="K1954" s="22"/>
    </row>
    <row r="1955" spans="1:11" x14ac:dyDescent="0.3">
      <c r="A1955" s="5">
        <v>39664</v>
      </c>
      <c r="B1955" s="2">
        <v>49.32</v>
      </c>
      <c r="K1955" s="22"/>
    </row>
    <row r="1956" spans="1:11" x14ac:dyDescent="0.3">
      <c r="A1956" s="5">
        <v>39665</v>
      </c>
      <c r="B1956" s="2">
        <v>45.31</v>
      </c>
      <c r="K1956" s="22"/>
    </row>
    <row r="1957" spans="1:11" x14ac:dyDescent="0.3">
      <c r="A1957" s="5">
        <v>39666</v>
      </c>
      <c r="B1957" s="2">
        <v>50.96</v>
      </c>
      <c r="K1957" s="22"/>
    </row>
    <row r="1958" spans="1:11" x14ac:dyDescent="0.3">
      <c r="A1958" s="5">
        <v>39667</v>
      </c>
      <c r="B1958" s="2">
        <v>51.2</v>
      </c>
      <c r="K1958" s="22"/>
    </row>
    <row r="1959" spans="1:11" x14ac:dyDescent="0.3">
      <c r="A1959" s="5">
        <v>39668</v>
      </c>
      <c r="B1959" s="2">
        <v>48.25</v>
      </c>
      <c r="K1959" s="22"/>
    </row>
    <row r="1960" spans="1:11" x14ac:dyDescent="0.3">
      <c r="A1960" s="5">
        <v>39669</v>
      </c>
      <c r="B1960" s="2">
        <v>46.58</v>
      </c>
      <c r="K1960" s="22"/>
    </row>
    <row r="1961" spans="1:11" x14ac:dyDescent="0.3">
      <c r="A1961" s="5">
        <v>39670</v>
      </c>
      <c r="B1961" s="2">
        <v>43.77</v>
      </c>
      <c r="K1961" s="22"/>
    </row>
    <row r="1962" spans="1:11" x14ac:dyDescent="0.3">
      <c r="A1962" s="5">
        <v>39671</v>
      </c>
      <c r="B1962" s="2">
        <v>52.04</v>
      </c>
      <c r="K1962" s="22"/>
    </row>
    <row r="1963" spans="1:11" x14ac:dyDescent="0.3">
      <c r="A1963" s="5">
        <v>39672</v>
      </c>
      <c r="B1963" s="2">
        <v>55.18</v>
      </c>
      <c r="K1963" s="22"/>
    </row>
    <row r="1964" spans="1:11" x14ac:dyDescent="0.3">
      <c r="A1964" s="5">
        <v>39673</v>
      </c>
      <c r="B1964" s="2">
        <v>51.41</v>
      </c>
      <c r="K1964" s="22"/>
    </row>
    <row r="1965" spans="1:11" x14ac:dyDescent="0.3">
      <c r="A1965" s="5">
        <v>39674</v>
      </c>
      <c r="B1965" s="2">
        <v>51.5</v>
      </c>
      <c r="K1965" s="22"/>
    </row>
    <row r="1966" spans="1:11" x14ac:dyDescent="0.3">
      <c r="A1966" s="5">
        <v>39675</v>
      </c>
      <c r="B1966" s="2">
        <v>52.61</v>
      </c>
      <c r="K1966" s="22"/>
    </row>
    <row r="1967" spans="1:11" x14ac:dyDescent="0.3">
      <c r="A1967" s="5">
        <v>39676</v>
      </c>
      <c r="B1967" s="2">
        <v>47.39</v>
      </c>
      <c r="K1967" s="22"/>
    </row>
    <row r="1968" spans="1:11" x14ac:dyDescent="0.3">
      <c r="A1968" s="5">
        <v>39677</v>
      </c>
      <c r="B1968" s="2">
        <v>43.61</v>
      </c>
      <c r="K1968" s="22"/>
    </row>
    <row r="1969" spans="1:11" x14ac:dyDescent="0.3">
      <c r="A1969" s="5">
        <v>39678</v>
      </c>
      <c r="B1969" s="2">
        <v>57.2</v>
      </c>
      <c r="K1969" s="22"/>
    </row>
    <row r="1970" spans="1:11" x14ac:dyDescent="0.3">
      <c r="A1970" s="5">
        <v>39679</v>
      </c>
      <c r="B1970" s="2">
        <v>57.35</v>
      </c>
      <c r="K1970" s="22"/>
    </row>
    <row r="1971" spans="1:11" x14ac:dyDescent="0.3">
      <c r="A1971" s="5">
        <v>39680</v>
      </c>
      <c r="B1971" s="2">
        <v>56.93</v>
      </c>
      <c r="K1971" s="22"/>
    </row>
    <row r="1972" spans="1:11" x14ac:dyDescent="0.3">
      <c r="A1972" s="5">
        <v>39681</v>
      </c>
      <c r="B1972" s="2">
        <v>61</v>
      </c>
      <c r="K1972" s="22"/>
    </row>
    <row r="1973" spans="1:11" x14ac:dyDescent="0.3">
      <c r="A1973" s="5">
        <v>39682</v>
      </c>
      <c r="B1973" s="2">
        <v>61.28</v>
      </c>
      <c r="K1973" s="22"/>
    </row>
    <row r="1974" spans="1:11" x14ac:dyDescent="0.3">
      <c r="A1974" s="5">
        <v>39683</v>
      </c>
      <c r="B1974" s="2">
        <v>59.54</v>
      </c>
      <c r="K1974" s="22"/>
    </row>
    <row r="1975" spans="1:11" x14ac:dyDescent="0.3">
      <c r="A1975" s="5">
        <v>39684</v>
      </c>
      <c r="B1975" s="2">
        <v>56.65</v>
      </c>
      <c r="K1975" s="22"/>
    </row>
    <row r="1976" spans="1:11" x14ac:dyDescent="0.3">
      <c r="A1976" s="5">
        <v>39685</v>
      </c>
      <c r="B1976" s="2">
        <v>63.8</v>
      </c>
      <c r="K1976" s="22"/>
    </row>
    <row r="1977" spans="1:11" x14ac:dyDescent="0.3">
      <c r="A1977" s="5">
        <v>39686</v>
      </c>
      <c r="B1977" s="2">
        <v>65.099999999999994</v>
      </c>
      <c r="K1977" s="22"/>
    </row>
    <row r="1978" spans="1:11" x14ac:dyDescent="0.3">
      <c r="A1978" s="5">
        <v>39687</v>
      </c>
      <c r="B1978" s="2">
        <v>66.319999999999993</v>
      </c>
      <c r="K1978" s="22"/>
    </row>
    <row r="1979" spans="1:11" x14ac:dyDescent="0.3">
      <c r="A1979" s="5">
        <v>39688</v>
      </c>
      <c r="B1979" s="2">
        <v>66.62</v>
      </c>
      <c r="K1979" s="22"/>
    </row>
    <row r="1980" spans="1:11" x14ac:dyDescent="0.3">
      <c r="A1980" s="5">
        <v>39689</v>
      </c>
      <c r="B1980" s="2">
        <v>68.959999999999994</v>
      </c>
      <c r="K1980" s="22"/>
    </row>
    <row r="1981" spans="1:11" x14ac:dyDescent="0.3">
      <c r="A1981" s="5">
        <v>39690</v>
      </c>
      <c r="B1981" s="2">
        <v>66.39</v>
      </c>
      <c r="K1981" s="22"/>
    </row>
    <row r="1982" spans="1:11" x14ac:dyDescent="0.3">
      <c r="A1982" s="5">
        <v>39691</v>
      </c>
      <c r="B1982" s="2">
        <v>64.05</v>
      </c>
      <c r="K1982" s="22"/>
    </row>
    <row r="1983" spans="1:11" x14ac:dyDescent="0.3">
      <c r="A1983" s="5">
        <v>39692</v>
      </c>
      <c r="B1983" s="2">
        <v>69.56</v>
      </c>
      <c r="K1983" s="22"/>
    </row>
    <row r="1984" spans="1:11" x14ac:dyDescent="0.3">
      <c r="A1984" s="5">
        <v>39693</v>
      </c>
      <c r="B1984" s="2">
        <v>68.62</v>
      </c>
      <c r="K1984" s="22"/>
    </row>
    <row r="1985" spans="1:11" x14ac:dyDescent="0.3">
      <c r="A1985" s="5">
        <v>39694</v>
      </c>
      <c r="B1985" s="2">
        <v>67.34</v>
      </c>
      <c r="K1985" s="22"/>
    </row>
    <row r="1986" spans="1:11" x14ac:dyDescent="0.3">
      <c r="A1986" s="5">
        <v>39695</v>
      </c>
      <c r="B1986" s="2">
        <v>67.989999999999995</v>
      </c>
      <c r="K1986" s="22"/>
    </row>
    <row r="1987" spans="1:11" x14ac:dyDescent="0.3">
      <c r="A1987" s="5">
        <v>39696</v>
      </c>
      <c r="B1987" s="2">
        <v>67.540000000000006</v>
      </c>
      <c r="K1987" s="22"/>
    </row>
    <row r="1988" spans="1:11" x14ac:dyDescent="0.3">
      <c r="A1988" s="5">
        <v>39697</v>
      </c>
      <c r="B1988" s="2">
        <v>65.069999999999993</v>
      </c>
      <c r="K1988" s="22"/>
    </row>
    <row r="1989" spans="1:11" x14ac:dyDescent="0.3">
      <c r="A1989" s="5">
        <v>39698</v>
      </c>
      <c r="B1989" s="2">
        <v>62.31</v>
      </c>
      <c r="K1989" s="22"/>
    </row>
    <row r="1990" spans="1:11" x14ac:dyDescent="0.3">
      <c r="A1990" s="5">
        <v>39699</v>
      </c>
      <c r="B1990" s="2">
        <v>67.05</v>
      </c>
      <c r="K1990" s="22"/>
    </row>
    <row r="1991" spans="1:11" x14ac:dyDescent="0.3">
      <c r="A1991" s="5">
        <v>39700</v>
      </c>
      <c r="B1991" s="2">
        <v>67.95</v>
      </c>
      <c r="K1991" s="22"/>
    </row>
    <row r="1992" spans="1:11" x14ac:dyDescent="0.3">
      <c r="A1992" s="5">
        <v>39701</v>
      </c>
      <c r="B1992" s="2">
        <v>67.59</v>
      </c>
      <c r="K1992" s="22"/>
    </row>
    <row r="1993" spans="1:11" x14ac:dyDescent="0.3">
      <c r="A1993" s="5">
        <v>39702</v>
      </c>
      <c r="B1993" s="2">
        <v>66.849999999999994</v>
      </c>
      <c r="K1993" s="22"/>
    </row>
    <row r="1994" spans="1:11" x14ac:dyDescent="0.3">
      <c r="A1994" s="5">
        <v>39703</v>
      </c>
      <c r="B1994" s="2">
        <v>64.8</v>
      </c>
      <c r="K1994" s="22"/>
    </row>
    <row r="1995" spans="1:11" x14ac:dyDescent="0.3">
      <c r="A1995" s="5">
        <v>39704</v>
      </c>
      <c r="B1995" s="2">
        <v>64.180000000000007</v>
      </c>
      <c r="K1995" s="22"/>
    </row>
    <row r="1996" spans="1:11" x14ac:dyDescent="0.3">
      <c r="A1996" s="5">
        <v>39705</v>
      </c>
      <c r="B1996" s="2">
        <v>63.28</v>
      </c>
      <c r="K1996" s="22"/>
    </row>
    <row r="1997" spans="1:11" x14ac:dyDescent="0.3">
      <c r="A1997" s="5">
        <v>39706</v>
      </c>
      <c r="B1997" s="2">
        <v>68.87</v>
      </c>
      <c r="K1997" s="22"/>
    </row>
    <row r="1998" spans="1:11" x14ac:dyDescent="0.3">
      <c r="A1998" s="5">
        <v>39707</v>
      </c>
      <c r="B1998" s="2">
        <v>68.19</v>
      </c>
      <c r="K1998" s="22"/>
    </row>
    <row r="1999" spans="1:11" x14ac:dyDescent="0.3">
      <c r="A1999" s="5">
        <v>39708</v>
      </c>
      <c r="B1999" s="2">
        <v>66.94</v>
      </c>
      <c r="K1999" s="22"/>
    </row>
    <row r="2000" spans="1:11" x14ac:dyDescent="0.3">
      <c r="A2000" s="5">
        <v>39709</v>
      </c>
      <c r="B2000" s="2">
        <v>67.489999999999995</v>
      </c>
      <c r="K2000" s="22"/>
    </row>
    <row r="2001" spans="1:11" x14ac:dyDescent="0.3">
      <c r="A2001" s="5">
        <v>39710</v>
      </c>
      <c r="B2001" s="2">
        <v>67.42</v>
      </c>
      <c r="K2001" s="22"/>
    </row>
    <row r="2002" spans="1:11" x14ac:dyDescent="0.3">
      <c r="A2002" s="5">
        <v>39711</v>
      </c>
      <c r="B2002" s="2">
        <v>67.25</v>
      </c>
      <c r="K2002" s="22"/>
    </row>
    <row r="2003" spans="1:11" x14ac:dyDescent="0.3">
      <c r="A2003" s="5">
        <v>39712</v>
      </c>
      <c r="B2003" s="2">
        <v>65.75</v>
      </c>
      <c r="K2003" s="22"/>
    </row>
    <row r="2004" spans="1:11" x14ac:dyDescent="0.3">
      <c r="A2004" s="5">
        <v>39713</v>
      </c>
      <c r="B2004" s="2">
        <v>70.900000000000006</v>
      </c>
      <c r="K2004" s="22"/>
    </row>
    <row r="2005" spans="1:11" x14ac:dyDescent="0.3">
      <c r="A2005" s="5">
        <v>39714</v>
      </c>
      <c r="B2005" s="2">
        <v>70.83</v>
      </c>
      <c r="K2005" s="22"/>
    </row>
    <row r="2006" spans="1:11" x14ac:dyDescent="0.3">
      <c r="A2006" s="5">
        <v>39715</v>
      </c>
      <c r="B2006" s="2">
        <v>71.8</v>
      </c>
      <c r="K2006" s="22"/>
    </row>
    <row r="2007" spans="1:11" x14ac:dyDescent="0.3">
      <c r="A2007" s="5">
        <v>39716</v>
      </c>
      <c r="B2007" s="2">
        <v>70.849999999999994</v>
      </c>
      <c r="K2007" s="22"/>
    </row>
    <row r="2008" spans="1:11" x14ac:dyDescent="0.3">
      <c r="A2008" s="5">
        <v>39717</v>
      </c>
      <c r="B2008" s="2">
        <v>69.53</v>
      </c>
      <c r="K2008" s="22"/>
    </row>
    <row r="2009" spans="1:11" x14ac:dyDescent="0.3">
      <c r="A2009" s="5">
        <v>39718</v>
      </c>
      <c r="B2009" s="2">
        <v>66.33</v>
      </c>
      <c r="K2009" s="22"/>
    </row>
    <row r="2010" spans="1:11" x14ac:dyDescent="0.3">
      <c r="A2010" s="5">
        <v>39719</v>
      </c>
      <c r="B2010" s="2">
        <v>64.72</v>
      </c>
      <c r="K2010" s="22"/>
    </row>
    <row r="2011" spans="1:11" x14ac:dyDescent="0.3">
      <c r="A2011" s="5">
        <v>39720</v>
      </c>
      <c r="B2011" s="2">
        <v>69.45</v>
      </c>
      <c r="K2011" s="22"/>
    </row>
    <row r="2012" spans="1:11" x14ac:dyDescent="0.3">
      <c r="A2012" s="5">
        <v>39721</v>
      </c>
      <c r="B2012" s="2">
        <v>67.56</v>
      </c>
      <c r="K2012" s="22"/>
    </row>
    <row r="2013" spans="1:11" x14ac:dyDescent="0.3">
      <c r="A2013" s="5">
        <v>39722</v>
      </c>
      <c r="B2013" s="2">
        <v>65.599999999999994</v>
      </c>
      <c r="K2013" s="22"/>
    </row>
    <row r="2014" spans="1:11" x14ac:dyDescent="0.3">
      <c r="A2014" s="5">
        <v>39723</v>
      </c>
      <c r="B2014" s="2">
        <v>66.44</v>
      </c>
      <c r="K2014" s="22"/>
    </row>
    <row r="2015" spans="1:11" x14ac:dyDescent="0.3">
      <c r="A2015" s="5">
        <v>39724</v>
      </c>
      <c r="B2015" s="2">
        <v>66.319999999999993</v>
      </c>
      <c r="K2015" s="22"/>
    </row>
    <row r="2016" spans="1:11" x14ac:dyDescent="0.3">
      <c r="A2016" s="5">
        <v>39725</v>
      </c>
      <c r="B2016" s="2">
        <v>64.2</v>
      </c>
      <c r="K2016" s="22"/>
    </row>
    <row r="2017" spans="1:11" x14ac:dyDescent="0.3">
      <c r="A2017" s="5">
        <v>39726</v>
      </c>
      <c r="B2017" s="2">
        <v>61.95</v>
      </c>
      <c r="K2017" s="22"/>
    </row>
    <row r="2018" spans="1:11" x14ac:dyDescent="0.3">
      <c r="A2018" s="5">
        <v>39727</v>
      </c>
      <c r="B2018" s="2">
        <v>66.010000000000005</v>
      </c>
      <c r="K2018" s="22"/>
    </row>
    <row r="2019" spans="1:11" x14ac:dyDescent="0.3">
      <c r="A2019" s="5">
        <v>39728</v>
      </c>
      <c r="B2019" s="2">
        <v>65.41</v>
      </c>
      <c r="K2019" s="22"/>
    </row>
    <row r="2020" spans="1:11" x14ac:dyDescent="0.3">
      <c r="A2020" s="5">
        <v>39729</v>
      </c>
      <c r="B2020" s="2">
        <v>64.64</v>
      </c>
      <c r="K2020" s="22"/>
    </row>
    <row r="2021" spans="1:11" x14ac:dyDescent="0.3">
      <c r="A2021" s="5">
        <v>39730</v>
      </c>
      <c r="B2021" s="2">
        <v>62.59</v>
      </c>
      <c r="K2021" s="22"/>
    </row>
    <row r="2022" spans="1:11" x14ac:dyDescent="0.3">
      <c r="A2022" s="5">
        <v>39731</v>
      </c>
      <c r="B2022" s="2">
        <v>60.52</v>
      </c>
      <c r="K2022" s="22"/>
    </row>
    <row r="2023" spans="1:11" x14ac:dyDescent="0.3">
      <c r="A2023" s="5">
        <v>39732</v>
      </c>
      <c r="B2023" s="2">
        <v>57.68</v>
      </c>
      <c r="K2023" s="22"/>
    </row>
    <row r="2024" spans="1:11" x14ac:dyDescent="0.3">
      <c r="A2024" s="5">
        <v>39733</v>
      </c>
      <c r="B2024" s="2">
        <v>55.81</v>
      </c>
      <c r="K2024" s="22"/>
    </row>
    <row r="2025" spans="1:11" x14ac:dyDescent="0.3">
      <c r="A2025" s="5">
        <v>39734</v>
      </c>
      <c r="B2025" s="2">
        <v>57.28</v>
      </c>
      <c r="K2025" s="22"/>
    </row>
    <row r="2026" spans="1:11" x14ac:dyDescent="0.3">
      <c r="A2026" s="5">
        <v>39735</v>
      </c>
      <c r="B2026" s="2">
        <v>55.95</v>
      </c>
      <c r="K2026" s="22"/>
    </row>
    <row r="2027" spans="1:11" x14ac:dyDescent="0.3">
      <c r="A2027" s="5">
        <v>39736</v>
      </c>
      <c r="B2027" s="2">
        <v>56.58</v>
      </c>
      <c r="K2027" s="22"/>
    </row>
    <row r="2028" spans="1:11" x14ac:dyDescent="0.3">
      <c r="A2028" s="5">
        <v>39737</v>
      </c>
      <c r="B2028" s="2">
        <v>55.57</v>
      </c>
      <c r="K2028" s="22"/>
    </row>
    <row r="2029" spans="1:11" x14ac:dyDescent="0.3">
      <c r="A2029" s="5">
        <v>39738</v>
      </c>
      <c r="B2029" s="2">
        <v>54.02</v>
      </c>
      <c r="K2029" s="22"/>
    </row>
    <row r="2030" spans="1:11" x14ac:dyDescent="0.3">
      <c r="A2030" s="5">
        <v>39739</v>
      </c>
      <c r="B2030" s="2">
        <v>52.27</v>
      </c>
      <c r="K2030" s="22"/>
    </row>
    <row r="2031" spans="1:11" x14ac:dyDescent="0.3">
      <c r="A2031" s="5">
        <v>39740</v>
      </c>
      <c r="B2031" s="2">
        <v>50.35</v>
      </c>
      <c r="K2031" s="22"/>
    </row>
    <row r="2032" spans="1:11" x14ac:dyDescent="0.3">
      <c r="A2032" s="5">
        <v>39741</v>
      </c>
      <c r="B2032" s="2">
        <v>50.09</v>
      </c>
      <c r="K2032" s="22"/>
    </row>
    <row r="2033" spans="1:11" x14ac:dyDescent="0.3">
      <c r="A2033" s="5">
        <v>39742</v>
      </c>
      <c r="B2033" s="2">
        <v>50.36</v>
      </c>
      <c r="K2033" s="22"/>
    </row>
    <row r="2034" spans="1:11" x14ac:dyDescent="0.3">
      <c r="A2034" s="5">
        <v>39743</v>
      </c>
      <c r="B2034" s="2">
        <v>53.35</v>
      </c>
      <c r="K2034" s="22"/>
    </row>
    <row r="2035" spans="1:11" x14ac:dyDescent="0.3">
      <c r="A2035" s="5">
        <v>39744</v>
      </c>
      <c r="B2035" s="2">
        <v>51.89</v>
      </c>
      <c r="K2035" s="22"/>
    </row>
    <row r="2036" spans="1:11" x14ac:dyDescent="0.3">
      <c r="A2036" s="5">
        <v>39745</v>
      </c>
      <c r="B2036" s="2">
        <v>49.15</v>
      </c>
      <c r="K2036" s="22"/>
    </row>
    <row r="2037" spans="1:11" x14ac:dyDescent="0.3">
      <c r="A2037" s="5">
        <v>39746</v>
      </c>
      <c r="B2037" s="2">
        <v>49.4</v>
      </c>
      <c r="K2037" s="22"/>
    </row>
    <row r="2038" spans="1:11" x14ac:dyDescent="0.3">
      <c r="A2038" s="5">
        <v>39747</v>
      </c>
      <c r="B2038" s="2">
        <v>42.64</v>
      </c>
      <c r="K2038" s="22"/>
    </row>
    <row r="2039" spans="1:11" x14ac:dyDescent="0.3">
      <c r="A2039" s="5">
        <v>39748</v>
      </c>
      <c r="B2039" s="2">
        <v>50.31</v>
      </c>
      <c r="K2039" s="22"/>
    </row>
    <row r="2040" spans="1:11" x14ac:dyDescent="0.3">
      <c r="A2040" s="5">
        <v>39749</v>
      </c>
      <c r="B2040" s="2">
        <v>52.02</v>
      </c>
      <c r="K2040" s="22"/>
    </row>
    <row r="2041" spans="1:11" x14ac:dyDescent="0.3">
      <c r="A2041" s="5">
        <v>39750</v>
      </c>
      <c r="B2041" s="2">
        <v>52.91</v>
      </c>
      <c r="K2041" s="22"/>
    </row>
    <row r="2042" spans="1:11" x14ac:dyDescent="0.3">
      <c r="A2042" s="5">
        <v>39751</v>
      </c>
      <c r="B2042" s="2">
        <v>54.96</v>
      </c>
      <c r="K2042" s="22"/>
    </row>
    <row r="2043" spans="1:11" x14ac:dyDescent="0.3">
      <c r="A2043" s="5">
        <v>39752</v>
      </c>
      <c r="B2043" s="2">
        <v>55.03</v>
      </c>
      <c r="K2043" s="22"/>
    </row>
    <row r="2044" spans="1:11" x14ac:dyDescent="0.3">
      <c r="A2044" s="5">
        <v>39753</v>
      </c>
      <c r="B2044" s="2">
        <v>52.17</v>
      </c>
      <c r="K2044" s="22"/>
    </row>
    <row r="2045" spans="1:11" x14ac:dyDescent="0.3">
      <c r="A2045" s="5">
        <v>39754</v>
      </c>
      <c r="B2045" s="2">
        <v>51.47</v>
      </c>
      <c r="K2045" s="22"/>
    </row>
    <row r="2046" spans="1:11" x14ac:dyDescent="0.3">
      <c r="A2046" s="5">
        <v>39755</v>
      </c>
      <c r="B2046" s="2">
        <v>53.83</v>
      </c>
      <c r="K2046" s="22"/>
    </row>
    <row r="2047" spans="1:11" x14ac:dyDescent="0.3">
      <c r="A2047" s="5">
        <v>39756</v>
      </c>
      <c r="B2047" s="2">
        <v>55.36</v>
      </c>
      <c r="K2047" s="22"/>
    </row>
    <row r="2048" spans="1:11" x14ac:dyDescent="0.3">
      <c r="A2048" s="5">
        <v>39757</v>
      </c>
      <c r="B2048" s="2">
        <v>54.16</v>
      </c>
      <c r="K2048" s="22"/>
    </row>
    <row r="2049" spans="1:11" x14ac:dyDescent="0.3">
      <c r="A2049" s="5">
        <v>39758</v>
      </c>
      <c r="B2049" s="2">
        <v>54.2</v>
      </c>
      <c r="K2049" s="22"/>
    </row>
    <row r="2050" spans="1:11" x14ac:dyDescent="0.3">
      <c r="A2050" s="5">
        <v>39759</v>
      </c>
      <c r="B2050" s="2">
        <v>54.77</v>
      </c>
      <c r="K2050" s="22"/>
    </row>
    <row r="2051" spans="1:11" x14ac:dyDescent="0.3">
      <c r="A2051" s="5">
        <v>39760</v>
      </c>
      <c r="B2051" s="2">
        <v>53.42</v>
      </c>
      <c r="K2051" s="22"/>
    </row>
    <row r="2052" spans="1:11" x14ac:dyDescent="0.3">
      <c r="A2052" s="5">
        <v>39761</v>
      </c>
      <c r="B2052" s="2">
        <v>49.28</v>
      </c>
      <c r="K2052" s="22"/>
    </row>
    <row r="2053" spans="1:11" x14ac:dyDescent="0.3">
      <c r="A2053" s="5">
        <v>39762</v>
      </c>
      <c r="B2053" s="2">
        <v>50.89</v>
      </c>
      <c r="K2053" s="22"/>
    </row>
    <row r="2054" spans="1:11" x14ac:dyDescent="0.3">
      <c r="A2054" s="5">
        <v>39763</v>
      </c>
      <c r="B2054" s="2">
        <v>52.07</v>
      </c>
      <c r="K2054" s="22"/>
    </row>
    <row r="2055" spans="1:11" x14ac:dyDescent="0.3">
      <c r="A2055" s="5">
        <v>39764</v>
      </c>
      <c r="B2055" s="2">
        <v>53.26</v>
      </c>
      <c r="K2055" s="22"/>
    </row>
    <row r="2056" spans="1:11" x14ac:dyDescent="0.3">
      <c r="A2056" s="5">
        <v>39765</v>
      </c>
      <c r="B2056" s="2">
        <v>54.41</v>
      </c>
      <c r="K2056" s="22"/>
    </row>
    <row r="2057" spans="1:11" x14ac:dyDescent="0.3">
      <c r="A2057" s="5">
        <v>39766</v>
      </c>
      <c r="B2057" s="2">
        <v>52.7</v>
      </c>
      <c r="K2057" s="22"/>
    </row>
    <row r="2058" spans="1:11" x14ac:dyDescent="0.3">
      <c r="A2058" s="5">
        <v>39767</v>
      </c>
      <c r="B2058" s="2">
        <v>48.49</v>
      </c>
      <c r="K2058" s="22"/>
    </row>
    <row r="2059" spans="1:11" x14ac:dyDescent="0.3">
      <c r="A2059" s="5">
        <v>39768</v>
      </c>
      <c r="B2059" s="2">
        <v>48.13</v>
      </c>
      <c r="K2059" s="22"/>
    </row>
    <row r="2060" spans="1:11" x14ac:dyDescent="0.3">
      <c r="A2060" s="5">
        <v>39769</v>
      </c>
      <c r="B2060" s="2">
        <v>54.19</v>
      </c>
      <c r="K2060" s="22"/>
    </row>
    <row r="2061" spans="1:11" x14ac:dyDescent="0.3">
      <c r="A2061" s="5">
        <v>39770</v>
      </c>
      <c r="B2061" s="2">
        <v>50.93</v>
      </c>
      <c r="K2061" s="22"/>
    </row>
    <row r="2062" spans="1:11" x14ac:dyDescent="0.3">
      <c r="A2062" s="5">
        <v>39771</v>
      </c>
      <c r="B2062" s="2">
        <v>50.12</v>
      </c>
      <c r="K2062" s="22"/>
    </row>
    <row r="2063" spans="1:11" x14ac:dyDescent="0.3">
      <c r="A2063" s="5">
        <v>39772</v>
      </c>
      <c r="B2063" s="2">
        <v>49.44</v>
      </c>
      <c r="K2063" s="22"/>
    </row>
    <row r="2064" spans="1:11" x14ac:dyDescent="0.3">
      <c r="A2064" s="5">
        <v>39773</v>
      </c>
      <c r="B2064" s="2">
        <v>49.94</v>
      </c>
      <c r="K2064" s="22"/>
    </row>
    <row r="2065" spans="1:11" x14ac:dyDescent="0.3">
      <c r="A2065" s="5">
        <v>39774</v>
      </c>
      <c r="B2065" s="2">
        <v>46.46</v>
      </c>
      <c r="K2065" s="22"/>
    </row>
    <row r="2066" spans="1:11" x14ac:dyDescent="0.3">
      <c r="A2066" s="5">
        <v>39775</v>
      </c>
      <c r="B2066" s="2">
        <v>46.91</v>
      </c>
      <c r="K2066" s="22"/>
    </row>
    <row r="2067" spans="1:11" x14ac:dyDescent="0.3">
      <c r="A2067" s="5">
        <v>39776</v>
      </c>
      <c r="B2067" s="2">
        <v>60.58</v>
      </c>
      <c r="K2067" s="22"/>
    </row>
    <row r="2068" spans="1:11" x14ac:dyDescent="0.3">
      <c r="A2068" s="5">
        <v>39777</v>
      </c>
      <c r="B2068" s="2">
        <v>57.12</v>
      </c>
      <c r="K2068" s="22"/>
    </row>
    <row r="2069" spans="1:11" x14ac:dyDescent="0.3">
      <c r="A2069" s="5">
        <v>39778</v>
      </c>
      <c r="B2069" s="2">
        <v>48.21</v>
      </c>
      <c r="K2069" s="22"/>
    </row>
    <row r="2070" spans="1:11" x14ac:dyDescent="0.3">
      <c r="A2070" s="5">
        <v>39779</v>
      </c>
      <c r="B2070" s="2">
        <v>45.97</v>
      </c>
      <c r="K2070" s="22"/>
    </row>
    <row r="2071" spans="1:11" x14ac:dyDescent="0.3">
      <c r="A2071" s="5">
        <v>39780</v>
      </c>
      <c r="B2071" s="2">
        <v>46.34</v>
      </c>
      <c r="K2071" s="22"/>
    </row>
    <row r="2072" spans="1:11" x14ac:dyDescent="0.3">
      <c r="A2072" s="5">
        <v>39781</v>
      </c>
      <c r="B2072" s="2">
        <v>46.65</v>
      </c>
      <c r="K2072" s="22"/>
    </row>
    <row r="2073" spans="1:11" x14ac:dyDescent="0.3">
      <c r="A2073" s="5">
        <v>39782</v>
      </c>
      <c r="B2073" s="2">
        <v>46.58</v>
      </c>
      <c r="K2073" s="22"/>
    </row>
    <row r="2074" spans="1:11" x14ac:dyDescent="0.3">
      <c r="A2074" s="5">
        <v>39783</v>
      </c>
      <c r="B2074" s="2">
        <v>54.83</v>
      </c>
      <c r="K2074" s="22"/>
    </row>
    <row r="2075" spans="1:11" x14ac:dyDescent="0.3">
      <c r="A2075" s="5">
        <v>39784</v>
      </c>
      <c r="B2075" s="2">
        <v>48.48</v>
      </c>
      <c r="K2075" s="22"/>
    </row>
    <row r="2076" spans="1:11" x14ac:dyDescent="0.3">
      <c r="A2076" s="5">
        <v>39785</v>
      </c>
      <c r="B2076" s="2">
        <v>49.99</v>
      </c>
      <c r="K2076" s="22"/>
    </row>
    <row r="2077" spans="1:11" x14ac:dyDescent="0.3">
      <c r="A2077" s="5">
        <v>39786</v>
      </c>
      <c r="B2077" s="2">
        <v>48.41</v>
      </c>
      <c r="K2077" s="22"/>
    </row>
    <row r="2078" spans="1:11" x14ac:dyDescent="0.3">
      <c r="A2078" s="5">
        <v>39787</v>
      </c>
      <c r="B2078" s="2">
        <v>47.27</v>
      </c>
      <c r="K2078" s="22"/>
    </row>
    <row r="2079" spans="1:11" x14ac:dyDescent="0.3">
      <c r="A2079" s="5">
        <v>39788</v>
      </c>
      <c r="B2079" s="2">
        <v>43.64</v>
      </c>
      <c r="K2079" s="22"/>
    </row>
    <row r="2080" spans="1:11" x14ac:dyDescent="0.3">
      <c r="A2080" s="5">
        <v>39789</v>
      </c>
      <c r="B2080" s="2">
        <v>43.13</v>
      </c>
      <c r="K2080" s="22"/>
    </row>
    <row r="2081" spans="1:11" x14ac:dyDescent="0.3">
      <c r="A2081" s="5">
        <v>39790</v>
      </c>
      <c r="B2081" s="2">
        <v>45.91</v>
      </c>
      <c r="K2081" s="22"/>
    </row>
    <row r="2082" spans="1:11" x14ac:dyDescent="0.3">
      <c r="A2082" s="5">
        <v>39791</v>
      </c>
      <c r="B2082" s="2">
        <v>54.71</v>
      </c>
      <c r="K2082" s="22"/>
    </row>
    <row r="2083" spans="1:11" x14ac:dyDescent="0.3">
      <c r="A2083" s="5">
        <v>39792</v>
      </c>
      <c r="B2083" s="2">
        <v>52.78</v>
      </c>
      <c r="K2083" s="22"/>
    </row>
    <row r="2084" spans="1:11" x14ac:dyDescent="0.3">
      <c r="A2084" s="5">
        <v>39793</v>
      </c>
      <c r="B2084" s="2">
        <v>52.8</v>
      </c>
      <c r="K2084" s="22"/>
    </row>
    <row r="2085" spans="1:11" x14ac:dyDescent="0.3">
      <c r="A2085" s="5">
        <v>39794</v>
      </c>
      <c r="B2085" s="2">
        <v>48.16</v>
      </c>
      <c r="K2085" s="22"/>
    </row>
    <row r="2086" spans="1:11" x14ac:dyDescent="0.3">
      <c r="A2086" s="5">
        <v>39795</v>
      </c>
      <c r="B2086" s="2">
        <v>44.52</v>
      </c>
      <c r="K2086" s="22"/>
    </row>
    <row r="2087" spans="1:11" x14ac:dyDescent="0.3">
      <c r="A2087" s="5">
        <v>39796</v>
      </c>
      <c r="B2087" s="2">
        <v>42.66</v>
      </c>
      <c r="K2087" s="22"/>
    </row>
    <row r="2088" spans="1:11" x14ac:dyDescent="0.3">
      <c r="A2088" s="5">
        <v>39797</v>
      </c>
      <c r="B2088" s="2">
        <v>50.35</v>
      </c>
      <c r="K2088" s="22"/>
    </row>
    <row r="2089" spans="1:11" x14ac:dyDescent="0.3">
      <c r="A2089" s="5">
        <v>39798</v>
      </c>
      <c r="B2089" s="2">
        <v>45.82</v>
      </c>
      <c r="K2089" s="22"/>
    </row>
    <row r="2090" spans="1:11" x14ac:dyDescent="0.3">
      <c r="A2090" s="5">
        <v>39799</v>
      </c>
      <c r="B2090" s="2">
        <v>43.42</v>
      </c>
      <c r="K2090" s="22"/>
    </row>
    <row r="2091" spans="1:11" x14ac:dyDescent="0.3">
      <c r="A2091" s="5">
        <v>39800</v>
      </c>
      <c r="B2091" s="2">
        <v>41.68</v>
      </c>
      <c r="K2091" s="22"/>
    </row>
    <row r="2092" spans="1:11" x14ac:dyDescent="0.3">
      <c r="A2092" s="5">
        <v>39801</v>
      </c>
      <c r="B2092" s="2">
        <v>39.729999999999997</v>
      </c>
      <c r="K2092" s="22"/>
    </row>
    <row r="2093" spans="1:11" x14ac:dyDescent="0.3">
      <c r="A2093" s="5">
        <v>39802</v>
      </c>
      <c r="B2093" s="2">
        <v>37.17</v>
      </c>
      <c r="K2093" s="22"/>
    </row>
    <row r="2094" spans="1:11" x14ac:dyDescent="0.3">
      <c r="A2094" s="5">
        <v>39803</v>
      </c>
      <c r="B2094" s="2">
        <v>37.479999999999997</v>
      </c>
      <c r="K2094" s="22"/>
    </row>
    <row r="2095" spans="1:11" x14ac:dyDescent="0.3">
      <c r="A2095" s="5">
        <v>39804</v>
      </c>
      <c r="B2095" s="2">
        <v>40.03</v>
      </c>
      <c r="K2095" s="22"/>
    </row>
    <row r="2096" spans="1:11" x14ac:dyDescent="0.3">
      <c r="A2096" s="5">
        <v>39805</v>
      </c>
      <c r="B2096" s="2">
        <v>41.03</v>
      </c>
      <c r="K2096" s="22"/>
    </row>
    <row r="2097" spans="1:11" x14ac:dyDescent="0.3">
      <c r="A2097" s="5">
        <v>39806</v>
      </c>
      <c r="B2097" s="2">
        <v>38.520000000000003</v>
      </c>
      <c r="K2097" s="22"/>
    </row>
    <row r="2098" spans="1:11" x14ac:dyDescent="0.3">
      <c r="A2098" s="5">
        <v>39807</v>
      </c>
      <c r="B2098" s="2">
        <v>37.75</v>
      </c>
      <c r="K2098" s="22"/>
    </row>
    <row r="2099" spans="1:11" x14ac:dyDescent="0.3">
      <c r="A2099" s="5">
        <v>39808</v>
      </c>
      <c r="B2099" s="2">
        <v>38.880000000000003</v>
      </c>
      <c r="K2099" s="22"/>
    </row>
    <row r="2100" spans="1:11" x14ac:dyDescent="0.3">
      <c r="A2100" s="5">
        <v>39809</v>
      </c>
      <c r="B2100" s="2">
        <v>41.06</v>
      </c>
      <c r="K2100" s="22"/>
    </row>
    <row r="2101" spans="1:11" x14ac:dyDescent="0.3">
      <c r="A2101" s="5">
        <v>39810</v>
      </c>
      <c r="B2101" s="2">
        <v>40.96</v>
      </c>
      <c r="K2101" s="22"/>
    </row>
    <row r="2102" spans="1:11" x14ac:dyDescent="0.3">
      <c r="A2102" s="5">
        <v>39811</v>
      </c>
      <c r="B2102" s="2">
        <v>43.39</v>
      </c>
      <c r="K2102" s="22"/>
    </row>
    <row r="2103" spans="1:11" x14ac:dyDescent="0.3">
      <c r="A2103" s="5">
        <v>39812</v>
      </c>
      <c r="B2103" s="2">
        <v>43.65</v>
      </c>
      <c r="K2103" s="22"/>
    </row>
    <row r="2104" spans="1:11" x14ac:dyDescent="0.3">
      <c r="A2104" s="5">
        <v>39813</v>
      </c>
      <c r="B2104" s="2">
        <v>41.88</v>
      </c>
      <c r="K2104" s="22"/>
    </row>
    <row r="2105" spans="1:11" x14ac:dyDescent="0.3">
      <c r="A2105" s="5">
        <v>39814</v>
      </c>
      <c r="B2105" s="2">
        <v>41.26</v>
      </c>
      <c r="K2105" s="22"/>
    </row>
    <row r="2106" spans="1:11" x14ac:dyDescent="0.3">
      <c r="A2106" s="5">
        <v>39815</v>
      </c>
      <c r="B2106" s="2">
        <v>47.57</v>
      </c>
      <c r="K2106" s="22"/>
    </row>
    <row r="2107" spans="1:11" x14ac:dyDescent="0.3">
      <c r="A2107" s="5">
        <v>39816</v>
      </c>
      <c r="B2107" s="2">
        <v>41.67</v>
      </c>
      <c r="K2107" s="22"/>
    </row>
    <row r="2108" spans="1:11" x14ac:dyDescent="0.3">
      <c r="A2108" s="5">
        <v>39817</v>
      </c>
      <c r="B2108" s="2">
        <v>42.26</v>
      </c>
      <c r="K2108" s="22"/>
    </row>
    <row r="2109" spans="1:11" x14ac:dyDescent="0.3">
      <c r="A2109" s="5">
        <v>39818</v>
      </c>
      <c r="B2109" s="2">
        <v>46.15</v>
      </c>
      <c r="K2109" s="22"/>
    </row>
    <row r="2110" spans="1:11" x14ac:dyDescent="0.3">
      <c r="A2110" s="5">
        <v>39819</v>
      </c>
      <c r="B2110" s="2">
        <v>42.82</v>
      </c>
      <c r="K2110" s="22"/>
    </row>
    <row r="2111" spans="1:11" x14ac:dyDescent="0.3">
      <c r="A2111" s="5">
        <v>39820</v>
      </c>
      <c r="B2111" s="2">
        <v>57.26</v>
      </c>
      <c r="K2111" s="22"/>
    </row>
    <row r="2112" spans="1:11" x14ac:dyDescent="0.3">
      <c r="A2112" s="5">
        <v>39821</v>
      </c>
      <c r="B2112" s="2">
        <v>44.79</v>
      </c>
      <c r="K2112" s="22"/>
    </row>
    <row r="2113" spans="1:11" x14ac:dyDescent="0.3">
      <c r="A2113" s="5">
        <v>39822</v>
      </c>
      <c r="B2113" s="2">
        <v>41.67</v>
      </c>
      <c r="K2113" s="22"/>
    </row>
    <row r="2114" spans="1:11" x14ac:dyDescent="0.3">
      <c r="A2114" s="5">
        <v>39823</v>
      </c>
      <c r="B2114" s="2">
        <v>40.97</v>
      </c>
      <c r="K2114" s="22"/>
    </row>
    <row r="2115" spans="1:11" x14ac:dyDescent="0.3">
      <c r="A2115" s="5">
        <v>39824</v>
      </c>
      <c r="B2115" s="2">
        <v>37.69</v>
      </c>
      <c r="K2115" s="22"/>
    </row>
    <row r="2116" spans="1:11" x14ac:dyDescent="0.3">
      <c r="A2116" s="5">
        <v>39825</v>
      </c>
      <c r="B2116" s="2">
        <v>39.049999999999997</v>
      </c>
      <c r="K2116" s="22"/>
    </row>
    <row r="2117" spans="1:11" x14ac:dyDescent="0.3">
      <c r="A2117" s="5">
        <v>39826</v>
      </c>
      <c r="B2117" s="2">
        <v>40.24</v>
      </c>
      <c r="K2117" s="22"/>
    </row>
    <row r="2118" spans="1:11" x14ac:dyDescent="0.3">
      <c r="A2118" s="5">
        <v>39827</v>
      </c>
      <c r="B2118" s="2">
        <v>42.53</v>
      </c>
      <c r="K2118" s="22"/>
    </row>
    <row r="2119" spans="1:11" x14ac:dyDescent="0.3">
      <c r="A2119" s="5">
        <v>39828</v>
      </c>
      <c r="B2119" s="2">
        <v>45.55</v>
      </c>
      <c r="K2119" s="22"/>
    </row>
    <row r="2120" spans="1:11" x14ac:dyDescent="0.3">
      <c r="A2120" s="5">
        <v>39829</v>
      </c>
      <c r="B2120" s="2">
        <v>42.34</v>
      </c>
      <c r="K2120" s="22"/>
    </row>
    <row r="2121" spans="1:11" x14ac:dyDescent="0.3">
      <c r="A2121" s="5">
        <v>39830</v>
      </c>
      <c r="B2121" s="2">
        <v>40.090000000000003</v>
      </c>
      <c r="K2121" s="22"/>
    </row>
    <row r="2122" spans="1:11" x14ac:dyDescent="0.3">
      <c r="A2122" s="5">
        <v>39831</v>
      </c>
      <c r="B2122" s="2">
        <v>37.909999999999997</v>
      </c>
      <c r="K2122" s="22"/>
    </row>
    <row r="2123" spans="1:11" x14ac:dyDescent="0.3">
      <c r="A2123" s="5">
        <v>39832</v>
      </c>
      <c r="B2123" s="2">
        <v>40.57</v>
      </c>
      <c r="K2123" s="22"/>
    </row>
    <row r="2124" spans="1:11" x14ac:dyDescent="0.3">
      <c r="A2124" s="5">
        <v>39833</v>
      </c>
      <c r="B2124" s="2">
        <v>39.700000000000003</v>
      </c>
      <c r="K2124" s="22"/>
    </row>
    <row r="2125" spans="1:11" x14ac:dyDescent="0.3">
      <c r="A2125" s="5">
        <v>39834</v>
      </c>
      <c r="B2125" s="2">
        <v>38.93</v>
      </c>
      <c r="K2125" s="22"/>
    </row>
    <row r="2126" spans="1:11" x14ac:dyDescent="0.3">
      <c r="A2126" s="5">
        <v>39835</v>
      </c>
      <c r="B2126" s="2">
        <v>37.67</v>
      </c>
      <c r="K2126" s="22"/>
    </row>
    <row r="2127" spans="1:11" x14ac:dyDescent="0.3">
      <c r="A2127" s="5">
        <v>39836</v>
      </c>
      <c r="B2127" s="2">
        <v>37.47</v>
      </c>
      <c r="K2127" s="22"/>
    </row>
    <row r="2128" spans="1:11" x14ac:dyDescent="0.3">
      <c r="A2128" s="5">
        <v>39837</v>
      </c>
      <c r="B2128" s="2">
        <v>36.56</v>
      </c>
      <c r="K2128" s="22"/>
    </row>
    <row r="2129" spans="1:11" x14ac:dyDescent="0.3">
      <c r="A2129" s="5">
        <v>39838</v>
      </c>
      <c r="B2129" s="2">
        <v>37.11</v>
      </c>
      <c r="K2129" s="22"/>
    </row>
    <row r="2130" spans="1:11" x14ac:dyDescent="0.3">
      <c r="A2130" s="5">
        <v>39839</v>
      </c>
      <c r="B2130" s="2">
        <v>39.61</v>
      </c>
      <c r="K2130" s="22"/>
    </row>
    <row r="2131" spans="1:11" x14ac:dyDescent="0.3">
      <c r="A2131" s="5">
        <v>39840</v>
      </c>
      <c r="B2131" s="2">
        <v>40.86</v>
      </c>
      <c r="K2131" s="22"/>
    </row>
    <row r="2132" spans="1:11" x14ac:dyDescent="0.3">
      <c r="A2132" s="5">
        <v>39841</v>
      </c>
      <c r="B2132" s="2">
        <v>40.83</v>
      </c>
      <c r="K2132" s="22"/>
    </row>
    <row r="2133" spans="1:11" x14ac:dyDescent="0.3">
      <c r="A2133" s="5">
        <v>39842</v>
      </c>
      <c r="B2133" s="2">
        <v>41.3</v>
      </c>
      <c r="K2133" s="22"/>
    </row>
    <row r="2134" spans="1:11" x14ac:dyDescent="0.3">
      <c r="A2134" s="5">
        <v>39843</v>
      </c>
      <c r="B2134" s="2">
        <v>40.93</v>
      </c>
      <c r="K2134" s="22"/>
    </row>
    <row r="2135" spans="1:11" x14ac:dyDescent="0.3">
      <c r="A2135" s="5">
        <v>39844</v>
      </c>
      <c r="B2135" s="2">
        <v>40.33</v>
      </c>
      <c r="K2135" s="22"/>
    </row>
    <row r="2136" spans="1:11" x14ac:dyDescent="0.3">
      <c r="A2136" s="5">
        <v>39845</v>
      </c>
      <c r="B2136" s="2">
        <v>38.61</v>
      </c>
      <c r="K2136" s="22"/>
    </row>
    <row r="2137" spans="1:11" x14ac:dyDescent="0.3">
      <c r="A2137" s="5">
        <v>39846</v>
      </c>
      <c r="B2137" s="2">
        <v>41.43</v>
      </c>
      <c r="K2137" s="22"/>
    </row>
    <row r="2138" spans="1:11" x14ac:dyDescent="0.3">
      <c r="A2138" s="5">
        <v>39847</v>
      </c>
      <c r="B2138" s="2">
        <v>41.38</v>
      </c>
      <c r="K2138" s="22"/>
    </row>
    <row r="2139" spans="1:11" x14ac:dyDescent="0.3">
      <c r="A2139" s="5">
        <v>39848</v>
      </c>
      <c r="B2139" s="2">
        <v>41.92</v>
      </c>
      <c r="K2139" s="22"/>
    </row>
    <row r="2140" spans="1:11" x14ac:dyDescent="0.3">
      <c r="A2140" s="5">
        <v>39849</v>
      </c>
      <c r="B2140" s="2">
        <v>41.26</v>
      </c>
      <c r="K2140" s="22"/>
    </row>
    <row r="2141" spans="1:11" x14ac:dyDescent="0.3">
      <c r="A2141" s="5">
        <v>39850</v>
      </c>
      <c r="B2141" s="2">
        <v>40.6</v>
      </c>
      <c r="K2141" s="22"/>
    </row>
    <row r="2142" spans="1:11" x14ac:dyDescent="0.3">
      <c r="A2142" s="5">
        <v>39851</v>
      </c>
      <c r="B2142" s="2">
        <v>39.68</v>
      </c>
      <c r="K2142" s="22"/>
    </row>
    <row r="2143" spans="1:11" x14ac:dyDescent="0.3">
      <c r="A2143" s="5">
        <v>39852</v>
      </c>
      <c r="B2143" s="2">
        <v>39.200000000000003</v>
      </c>
      <c r="K2143" s="22"/>
    </row>
    <row r="2144" spans="1:11" x14ac:dyDescent="0.3">
      <c r="A2144" s="5">
        <v>39853</v>
      </c>
      <c r="B2144" s="2">
        <v>42.3</v>
      </c>
      <c r="K2144" s="22"/>
    </row>
    <row r="2145" spans="1:11" x14ac:dyDescent="0.3">
      <c r="A2145" s="5">
        <v>39854</v>
      </c>
      <c r="B2145" s="2">
        <v>41.34</v>
      </c>
      <c r="K2145" s="22"/>
    </row>
    <row r="2146" spans="1:11" x14ac:dyDescent="0.3">
      <c r="A2146" s="5">
        <v>39855</v>
      </c>
      <c r="B2146" s="2">
        <v>41.08</v>
      </c>
      <c r="K2146" s="22"/>
    </row>
    <row r="2147" spans="1:11" x14ac:dyDescent="0.3">
      <c r="A2147" s="5">
        <v>39856</v>
      </c>
      <c r="B2147" s="2">
        <v>40.840000000000003</v>
      </c>
      <c r="K2147" s="22"/>
    </row>
    <row r="2148" spans="1:11" x14ac:dyDescent="0.3">
      <c r="A2148" s="5">
        <v>39857</v>
      </c>
      <c r="B2148" s="2">
        <v>40.950000000000003</v>
      </c>
      <c r="K2148" s="22"/>
    </row>
    <row r="2149" spans="1:11" x14ac:dyDescent="0.3">
      <c r="A2149" s="5">
        <v>39858</v>
      </c>
      <c r="B2149" s="2">
        <v>38.65</v>
      </c>
      <c r="K2149" s="22"/>
    </row>
    <row r="2150" spans="1:11" x14ac:dyDescent="0.3">
      <c r="A2150" s="5">
        <v>39859</v>
      </c>
      <c r="B2150" s="2">
        <v>37.72</v>
      </c>
      <c r="K2150" s="22"/>
    </row>
    <row r="2151" spans="1:11" x14ac:dyDescent="0.3">
      <c r="A2151" s="5">
        <v>39860</v>
      </c>
      <c r="B2151" s="2">
        <v>40.64</v>
      </c>
      <c r="K2151" s="22"/>
    </row>
    <row r="2152" spans="1:11" x14ac:dyDescent="0.3">
      <c r="A2152" s="5">
        <v>39861</v>
      </c>
      <c r="B2152" s="2">
        <v>39.51</v>
      </c>
      <c r="K2152" s="22"/>
    </row>
    <row r="2153" spans="1:11" x14ac:dyDescent="0.3">
      <c r="A2153" s="5">
        <v>39862</v>
      </c>
      <c r="B2153" s="2">
        <v>38.42</v>
      </c>
      <c r="K2153" s="22"/>
    </row>
    <row r="2154" spans="1:11" x14ac:dyDescent="0.3">
      <c r="A2154" s="5">
        <v>39863</v>
      </c>
      <c r="B2154" s="2">
        <v>36.99</v>
      </c>
      <c r="K2154" s="22"/>
    </row>
    <row r="2155" spans="1:11" x14ac:dyDescent="0.3">
      <c r="A2155" s="5">
        <v>39864</v>
      </c>
      <c r="B2155" s="2">
        <v>36.24</v>
      </c>
      <c r="K2155" s="22"/>
    </row>
    <row r="2156" spans="1:11" x14ac:dyDescent="0.3">
      <c r="A2156" s="5">
        <v>39865</v>
      </c>
      <c r="B2156" s="2">
        <v>35</v>
      </c>
      <c r="K2156" s="22"/>
    </row>
    <row r="2157" spans="1:11" x14ac:dyDescent="0.3">
      <c r="A2157" s="5">
        <v>39866</v>
      </c>
      <c r="B2157" s="2">
        <v>33.369999999999997</v>
      </c>
      <c r="K2157" s="22"/>
    </row>
    <row r="2158" spans="1:11" x14ac:dyDescent="0.3">
      <c r="A2158" s="5">
        <v>39867</v>
      </c>
      <c r="B2158" s="2">
        <v>35.270000000000003</v>
      </c>
      <c r="K2158" s="22"/>
    </row>
    <row r="2159" spans="1:11" x14ac:dyDescent="0.3">
      <c r="A2159" s="5">
        <v>39868</v>
      </c>
      <c r="B2159" s="2">
        <v>35.409999999999997</v>
      </c>
      <c r="K2159" s="22"/>
    </row>
    <row r="2160" spans="1:11" x14ac:dyDescent="0.3">
      <c r="A2160" s="5">
        <v>39869</v>
      </c>
      <c r="B2160" s="2">
        <v>33.770000000000003</v>
      </c>
      <c r="K2160" s="22"/>
    </row>
    <row r="2161" spans="1:11" x14ac:dyDescent="0.3">
      <c r="A2161" s="5">
        <v>39870</v>
      </c>
      <c r="B2161" s="2">
        <v>32.4</v>
      </c>
      <c r="K2161" s="22"/>
    </row>
    <row r="2162" spans="1:11" x14ac:dyDescent="0.3">
      <c r="A2162" s="5">
        <v>39871</v>
      </c>
      <c r="B2162" s="2">
        <v>32.92</v>
      </c>
      <c r="K2162" s="22"/>
    </row>
    <row r="2163" spans="1:11" x14ac:dyDescent="0.3">
      <c r="A2163" s="5">
        <v>39872</v>
      </c>
      <c r="B2163" s="2">
        <v>32.92</v>
      </c>
      <c r="K2163" s="22"/>
    </row>
    <row r="2164" spans="1:11" x14ac:dyDescent="0.3">
      <c r="A2164" s="5">
        <v>39873</v>
      </c>
      <c r="B2164" s="2">
        <v>31.95</v>
      </c>
      <c r="K2164" s="22"/>
    </row>
    <row r="2165" spans="1:11" x14ac:dyDescent="0.3">
      <c r="A2165" s="5">
        <v>39874</v>
      </c>
      <c r="B2165" s="2">
        <v>33.71</v>
      </c>
      <c r="K2165" s="22"/>
    </row>
    <row r="2166" spans="1:11" x14ac:dyDescent="0.3">
      <c r="A2166" s="5">
        <v>39875</v>
      </c>
      <c r="B2166" s="2">
        <v>33.6</v>
      </c>
      <c r="K2166" s="22"/>
    </row>
    <row r="2167" spans="1:11" x14ac:dyDescent="0.3">
      <c r="A2167" s="5">
        <v>39876</v>
      </c>
      <c r="B2167" s="2">
        <v>32.53</v>
      </c>
      <c r="K2167" s="22"/>
    </row>
    <row r="2168" spans="1:11" x14ac:dyDescent="0.3">
      <c r="A2168" s="5">
        <v>39877</v>
      </c>
      <c r="B2168" s="2">
        <v>33.06</v>
      </c>
      <c r="K2168" s="22"/>
    </row>
    <row r="2169" spans="1:11" x14ac:dyDescent="0.3">
      <c r="A2169" s="5">
        <v>39878</v>
      </c>
      <c r="B2169" s="2">
        <v>33.619999999999997</v>
      </c>
      <c r="K2169" s="22"/>
    </row>
    <row r="2170" spans="1:11" x14ac:dyDescent="0.3">
      <c r="A2170" s="5">
        <v>39879</v>
      </c>
      <c r="B2170" s="2">
        <v>33.19</v>
      </c>
      <c r="K2170" s="22"/>
    </row>
    <row r="2171" spans="1:11" x14ac:dyDescent="0.3">
      <c r="A2171" s="5">
        <v>39880</v>
      </c>
      <c r="B2171" s="2">
        <v>32.340000000000003</v>
      </c>
      <c r="K2171" s="22"/>
    </row>
    <row r="2172" spans="1:11" x14ac:dyDescent="0.3">
      <c r="A2172" s="5">
        <v>39881</v>
      </c>
      <c r="B2172" s="2">
        <v>36.11</v>
      </c>
      <c r="K2172" s="22"/>
    </row>
    <row r="2173" spans="1:11" x14ac:dyDescent="0.3">
      <c r="A2173" s="5">
        <v>39882</v>
      </c>
      <c r="B2173" s="2">
        <v>38.799999999999997</v>
      </c>
      <c r="K2173" s="22"/>
    </row>
    <row r="2174" spans="1:11" x14ac:dyDescent="0.3">
      <c r="A2174" s="5">
        <v>39883</v>
      </c>
      <c r="B2174" s="2">
        <v>37.15</v>
      </c>
      <c r="K2174" s="22"/>
    </row>
    <row r="2175" spans="1:11" x14ac:dyDescent="0.3">
      <c r="A2175" s="5">
        <v>39884</v>
      </c>
      <c r="B2175" s="2">
        <v>37.99</v>
      </c>
      <c r="K2175" s="22"/>
    </row>
    <row r="2176" spans="1:11" x14ac:dyDescent="0.3">
      <c r="A2176" s="5">
        <v>39885</v>
      </c>
      <c r="B2176" s="2">
        <v>34.85</v>
      </c>
      <c r="K2176" s="22"/>
    </row>
    <row r="2177" spans="1:11" x14ac:dyDescent="0.3">
      <c r="A2177" s="5">
        <v>39886</v>
      </c>
      <c r="B2177" s="2">
        <v>33.630000000000003</v>
      </c>
      <c r="K2177" s="22"/>
    </row>
    <row r="2178" spans="1:11" x14ac:dyDescent="0.3">
      <c r="A2178" s="5">
        <v>39887</v>
      </c>
      <c r="B2178" s="2">
        <v>33.57</v>
      </c>
      <c r="K2178" s="22"/>
    </row>
    <row r="2179" spans="1:11" x14ac:dyDescent="0.3">
      <c r="A2179" s="5">
        <v>39888</v>
      </c>
      <c r="B2179" s="2">
        <v>35.36</v>
      </c>
      <c r="K2179" s="22"/>
    </row>
    <row r="2180" spans="1:11" x14ac:dyDescent="0.3">
      <c r="A2180" s="5">
        <v>39889</v>
      </c>
      <c r="B2180" s="2">
        <v>33.96</v>
      </c>
      <c r="K2180" s="22"/>
    </row>
    <row r="2181" spans="1:11" x14ac:dyDescent="0.3">
      <c r="A2181" s="5">
        <v>39890</v>
      </c>
      <c r="B2181" s="2">
        <v>34.869999999999997</v>
      </c>
      <c r="K2181" s="22"/>
    </row>
    <row r="2182" spans="1:11" x14ac:dyDescent="0.3">
      <c r="A2182" s="5">
        <v>39891</v>
      </c>
      <c r="B2182" s="2">
        <v>35.54</v>
      </c>
      <c r="K2182" s="22"/>
    </row>
    <row r="2183" spans="1:11" x14ac:dyDescent="0.3">
      <c r="A2183" s="5">
        <v>39892</v>
      </c>
      <c r="B2183" s="2">
        <v>35.32</v>
      </c>
      <c r="K2183" s="22"/>
    </row>
    <row r="2184" spans="1:11" x14ac:dyDescent="0.3">
      <c r="A2184" s="5">
        <v>39893</v>
      </c>
      <c r="B2184" s="2">
        <v>33.700000000000003</v>
      </c>
      <c r="K2184" s="22"/>
    </row>
    <row r="2185" spans="1:11" x14ac:dyDescent="0.3">
      <c r="A2185" s="5">
        <v>39894</v>
      </c>
      <c r="B2185" s="2">
        <v>32.07</v>
      </c>
      <c r="K2185" s="22"/>
    </row>
    <row r="2186" spans="1:11" x14ac:dyDescent="0.3">
      <c r="A2186" s="5">
        <v>39895</v>
      </c>
      <c r="B2186" s="2">
        <v>34.520000000000003</v>
      </c>
      <c r="K2186" s="22"/>
    </row>
    <row r="2187" spans="1:11" x14ac:dyDescent="0.3">
      <c r="A2187" s="5">
        <v>39896</v>
      </c>
      <c r="B2187" s="2">
        <v>36.76</v>
      </c>
      <c r="K2187" s="22"/>
    </row>
    <row r="2188" spans="1:11" x14ac:dyDescent="0.3">
      <c r="A2188" s="5">
        <v>39897</v>
      </c>
      <c r="B2188" s="2">
        <v>37.65</v>
      </c>
      <c r="K2188" s="22"/>
    </row>
    <row r="2189" spans="1:11" x14ac:dyDescent="0.3">
      <c r="A2189" s="5">
        <v>39898</v>
      </c>
      <c r="B2189" s="2">
        <v>38.01</v>
      </c>
      <c r="K2189" s="22"/>
    </row>
    <row r="2190" spans="1:11" x14ac:dyDescent="0.3">
      <c r="A2190" s="5">
        <v>39899</v>
      </c>
      <c r="B2190" s="2">
        <v>36.549999999999997</v>
      </c>
      <c r="K2190" s="22"/>
    </row>
    <row r="2191" spans="1:11" x14ac:dyDescent="0.3">
      <c r="A2191" s="5">
        <v>39900</v>
      </c>
      <c r="B2191" s="2">
        <v>35.54</v>
      </c>
      <c r="K2191" s="22"/>
    </row>
    <row r="2192" spans="1:11" x14ac:dyDescent="0.3">
      <c r="A2192" s="5">
        <v>39901</v>
      </c>
      <c r="B2192" s="2">
        <v>35.270000000000003</v>
      </c>
      <c r="K2192" s="22"/>
    </row>
    <row r="2193" spans="1:11" x14ac:dyDescent="0.3">
      <c r="A2193" s="5">
        <v>39902</v>
      </c>
      <c r="B2193" s="2">
        <v>38.76</v>
      </c>
      <c r="K2193" s="22"/>
    </row>
    <row r="2194" spans="1:11" x14ac:dyDescent="0.3">
      <c r="A2194" s="5">
        <v>39903</v>
      </c>
      <c r="B2194" s="2">
        <v>36.799999999999997</v>
      </c>
      <c r="K2194" s="22"/>
    </row>
    <row r="2195" spans="1:11" x14ac:dyDescent="0.3">
      <c r="A2195" s="5">
        <v>39904</v>
      </c>
      <c r="B2195" s="2">
        <v>39.6</v>
      </c>
      <c r="K2195" s="22"/>
    </row>
    <row r="2196" spans="1:11" x14ac:dyDescent="0.3">
      <c r="A2196" s="5">
        <v>39905</v>
      </c>
      <c r="B2196" s="2">
        <v>36.85</v>
      </c>
      <c r="K2196" s="22"/>
    </row>
    <row r="2197" spans="1:11" x14ac:dyDescent="0.3">
      <c r="A2197" s="5">
        <v>39906</v>
      </c>
      <c r="B2197" s="2">
        <v>37.79</v>
      </c>
      <c r="K2197" s="22"/>
    </row>
    <row r="2198" spans="1:11" x14ac:dyDescent="0.3">
      <c r="A2198" s="5">
        <v>39907</v>
      </c>
      <c r="B2198" s="2">
        <v>35.799999999999997</v>
      </c>
      <c r="K2198" s="22"/>
    </row>
    <row r="2199" spans="1:11" x14ac:dyDescent="0.3">
      <c r="A2199" s="5">
        <v>39908</v>
      </c>
      <c r="B2199" s="2">
        <v>35.119999999999997</v>
      </c>
      <c r="K2199" s="22"/>
    </row>
    <row r="2200" spans="1:11" x14ac:dyDescent="0.3">
      <c r="A2200" s="5">
        <v>39909</v>
      </c>
      <c r="B2200" s="2">
        <v>36.83</v>
      </c>
      <c r="K2200" s="22"/>
    </row>
    <row r="2201" spans="1:11" x14ac:dyDescent="0.3">
      <c r="A2201" s="5">
        <v>39910</v>
      </c>
      <c r="B2201" s="2">
        <v>36.11</v>
      </c>
      <c r="K2201" s="22"/>
    </row>
    <row r="2202" spans="1:11" x14ac:dyDescent="0.3">
      <c r="A2202" s="5">
        <v>39911</v>
      </c>
      <c r="B2202" s="2">
        <v>35.380000000000003</v>
      </c>
      <c r="K2202" s="22"/>
    </row>
    <row r="2203" spans="1:11" x14ac:dyDescent="0.3">
      <c r="A2203" s="5">
        <v>39912</v>
      </c>
      <c r="B2203" s="2">
        <v>34.9</v>
      </c>
      <c r="K2203" s="22"/>
    </row>
    <row r="2204" spans="1:11" x14ac:dyDescent="0.3">
      <c r="A2204" s="5">
        <v>39913</v>
      </c>
      <c r="B2204" s="2">
        <v>31.21</v>
      </c>
      <c r="K2204" s="22"/>
    </row>
    <row r="2205" spans="1:11" x14ac:dyDescent="0.3">
      <c r="A2205" s="5">
        <v>39914</v>
      </c>
      <c r="B2205" s="2">
        <v>31.07</v>
      </c>
      <c r="K2205" s="22"/>
    </row>
    <row r="2206" spans="1:11" x14ac:dyDescent="0.3">
      <c r="A2206" s="5">
        <v>39915</v>
      </c>
      <c r="B2206" s="2">
        <v>28.12</v>
      </c>
      <c r="K2206" s="22"/>
    </row>
    <row r="2207" spans="1:11" x14ac:dyDescent="0.3">
      <c r="A2207" s="5">
        <v>39916</v>
      </c>
      <c r="B2207" s="2">
        <v>29.82</v>
      </c>
      <c r="K2207" s="22"/>
    </row>
    <row r="2208" spans="1:11" x14ac:dyDescent="0.3">
      <c r="A2208" s="5">
        <v>39917</v>
      </c>
      <c r="B2208" s="2">
        <v>34.75</v>
      </c>
      <c r="K2208" s="22"/>
    </row>
    <row r="2209" spans="1:11" x14ac:dyDescent="0.3">
      <c r="A2209" s="5">
        <v>39918</v>
      </c>
      <c r="B2209" s="2">
        <v>34.43</v>
      </c>
      <c r="K2209" s="22"/>
    </row>
    <row r="2210" spans="1:11" x14ac:dyDescent="0.3">
      <c r="A2210" s="5">
        <v>39919</v>
      </c>
      <c r="B2210" s="2">
        <v>32.5</v>
      </c>
      <c r="K2210" s="22"/>
    </row>
    <row r="2211" spans="1:11" x14ac:dyDescent="0.3">
      <c r="A2211" s="5">
        <v>39920</v>
      </c>
      <c r="B2211" s="2">
        <v>33.630000000000003</v>
      </c>
      <c r="K2211" s="22"/>
    </row>
    <row r="2212" spans="1:11" x14ac:dyDescent="0.3">
      <c r="A2212" s="5">
        <v>39921</v>
      </c>
      <c r="B2212" s="2">
        <v>33.51</v>
      </c>
      <c r="K2212" s="22"/>
    </row>
    <row r="2213" spans="1:11" x14ac:dyDescent="0.3">
      <c r="A2213" s="5">
        <v>39922</v>
      </c>
      <c r="B2213" s="2">
        <v>32.42</v>
      </c>
      <c r="K2213" s="22"/>
    </row>
    <row r="2214" spans="1:11" x14ac:dyDescent="0.3">
      <c r="A2214" s="5">
        <v>39923</v>
      </c>
      <c r="B2214" s="2">
        <v>36.99</v>
      </c>
      <c r="K2214" s="22"/>
    </row>
    <row r="2215" spans="1:11" x14ac:dyDescent="0.3">
      <c r="A2215" s="5">
        <v>39924</v>
      </c>
      <c r="B2215" s="2">
        <v>37.200000000000003</v>
      </c>
      <c r="K2215" s="22"/>
    </row>
    <row r="2216" spans="1:11" x14ac:dyDescent="0.3">
      <c r="A2216" s="5">
        <v>39925</v>
      </c>
      <c r="B2216" s="2">
        <v>36.090000000000003</v>
      </c>
      <c r="K2216" s="22"/>
    </row>
    <row r="2217" spans="1:11" x14ac:dyDescent="0.3">
      <c r="A2217" s="5">
        <v>39926</v>
      </c>
      <c r="B2217" s="2">
        <v>36.590000000000003</v>
      </c>
      <c r="K2217" s="22"/>
    </row>
    <row r="2218" spans="1:11" x14ac:dyDescent="0.3">
      <c r="A2218" s="5">
        <v>39927</v>
      </c>
      <c r="B2218" s="2">
        <v>35.46</v>
      </c>
      <c r="K2218" s="22"/>
    </row>
    <row r="2219" spans="1:11" x14ac:dyDescent="0.3">
      <c r="A2219" s="5">
        <v>39928</v>
      </c>
      <c r="B2219" s="2">
        <v>30.17</v>
      </c>
      <c r="K2219" s="22"/>
    </row>
    <row r="2220" spans="1:11" x14ac:dyDescent="0.3">
      <c r="A2220" s="5">
        <v>39929</v>
      </c>
      <c r="B2220" s="2">
        <v>29.46</v>
      </c>
      <c r="K2220" s="22"/>
    </row>
    <row r="2221" spans="1:11" x14ac:dyDescent="0.3">
      <c r="A2221" s="5">
        <v>39930</v>
      </c>
      <c r="B2221" s="2">
        <v>33.29</v>
      </c>
      <c r="K2221" s="22"/>
    </row>
    <row r="2222" spans="1:11" x14ac:dyDescent="0.3">
      <c r="A2222" s="5">
        <v>39931</v>
      </c>
      <c r="B2222" s="2">
        <v>30.56</v>
      </c>
      <c r="K2222" s="22"/>
    </row>
    <row r="2223" spans="1:11" x14ac:dyDescent="0.3">
      <c r="A2223" s="5">
        <v>39932</v>
      </c>
      <c r="B2223" s="2">
        <v>33.14</v>
      </c>
      <c r="K2223" s="22"/>
    </row>
    <row r="2224" spans="1:11" x14ac:dyDescent="0.3">
      <c r="A2224" s="5">
        <v>39933</v>
      </c>
      <c r="B2224" s="2">
        <v>32.29</v>
      </c>
      <c r="K2224" s="22"/>
    </row>
    <row r="2225" spans="1:11" x14ac:dyDescent="0.3">
      <c r="A2225" s="5">
        <v>39934</v>
      </c>
      <c r="B2225" s="2">
        <v>27.38</v>
      </c>
      <c r="K2225" s="22"/>
    </row>
    <row r="2226" spans="1:11" x14ac:dyDescent="0.3">
      <c r="A2226" s="5">
        <v>39935</v>
      </c>
      <c r="B2226" s="2">
        <v>28.05</v>
      </c>
      <c r="K2226" s="22"/>
    </row>
    <row r="2227" spans="1:11" x14ac:dyDescent="0.3">
      <c r="A2227" s="5">
        <v>39936</v>
      </c>
      <c r="B2227" s="2">
        <v>24.27</v>
      </c>
      <c r="K2227" s="22"/>
    </row>
    <row r="2228" spans="1:11" x14ac:dyDescent="0.3">
      <c r="A2228" s="5">
        <v>39937</v>
      </c>
      <c r="B2228" s="2">
        <v>32.58</v>
      </c>
      <c r="K2228" s="22"/>
    </row>
    <row r="2229" spans="1:11" x14ac:dyDescent="0.3">
      <c r="A2229" s="5">
        <v>39938</v>
      </c>
      <c r="B2229" s="2">
        <v>29.09</v>
      </c>
      <c r="K2229" s="22"/>
    </row>
    <row r="2230" spans="1:11" x14ac:dyDescent="0.3">
      <c r="A2230" s="5">
        <v>39939</v>
      </c>
      <c r="B2230" s="2">
        <v>32.51</v>
      </c>
      <c r="K2230" s="22"/>
    </row>
    <row r="2231" spans="1:11" x14ac:dyDescent="0.3">
      <c r="A2231" s="5">
        <v>39940</v>
      </c>
      <c r="B2231" s="2">
        <v>32.369999999999997</v>
      </c>
      <c r="K2231" s="22"/>
    </row>
    <row r="2232" spans="1:11" x14ac:dyDescent="0.3">
      <c r="A2232" s="5">
        <v>39941</v>
      </c>
      <c r="B2232" s="2">
        <v>32.64</v>
      </c>
      <c r="K2232" s="22"/>
    </row>
    <row r="2233" spans="1:11" x14ac:dyDescent="0.3">
      <c r="A2233" s="5">
        <v>39942</v>
      </c>
      <c r="B2233" s="2">
        <v>29.1</v>
      </c>
      <c r="K2233" s="22"/>
    </row>
    <row r="2234" spans="1:11" x14ac:dyDescent="0.3">
      <c r="A2234" s="5">
        <v>39943</v>
      </c>
      <c r="B2234" s="2">
        <v>29.49</v>
      </c>
      <c r="K2234" s="22"/>
    </row>
    <row r="2235" spans="1:11" x14ac:dyDescent="0.3">
      <c r="A2235" s="5">
        <v>39944</v>
      </c>
      <c r="B2235" s="2">
        <v>34.74</v>
      </c>
      <c r="K2235" s="22"/>
    </row>
    <row r="2236" spans="1:11" x14ac:dyDescent="0.3">
      <c r="A2236" s="5">
        <v>39945</v>
      </c>
      <c r="B2236" s="2">
        <v>34.659999999999997</v>
      </c>
      <c r="K2236" s="22"/>
    </row>
    <row r="2237" spans="1:11" x14ac:dyDescent="0.3">
      <c r="A2237" s="5">
        <v>39946</v>
      </c>
      <c r="B2237" s="2">
        <v>36.130000000000003</v>
      </c>
      <c r="K2237" s="22"/>
    </row>
    <row r="2238" spans="1:11" x14ac:dyDescent="0.3">
      <c r="A2238" s="5">
        <v>39947</v>
      </c>
      <c r="B2238" s="2">
        <v>36.78</v>
      </c>
      <c r="K2238" s="22"/>
    </row>
    <row r="2239" spans="1:11" x14ac:dyDescent="0.3">
      <c r="A2239" s="5">
        <v>39948</v>
      </c>
      <c r="B2239" s="2">
        <v>35.07</v>
      </c>
      <c r="K2239" s="22"/>
    </row>
    <row r="2240" spans="1:11" x14ac:dyDescent="0.3">
      <c r="A2240" s="5">
        <v>39949</v>
      </c>
      <c r="B2240" s="2">
        <v>34.04</v>
      </c>
      <c r="K2240" s="22"/>
    </row>
    <row r="2241" spans="1:11" x14ac:dyDescent="0.3">
      <c r="A2241" s="5">
        <v>39950</v>
      </c>
      <c r="B2241" s="2">
        <v>33.17</v>
      </c>
      <c r="K2241" s="22"/>
    </row>
    <row r="2242" spans="1:11" x14ac:dyDescent="0.3">
      <c r="A2242" s="5">
        <v>39951</v>
      </c>
      <c r="B2242" s="2">
        <v>36.799999999999997</v>
      </c>
      <c r="K2242" s="22"/>
    </row>
    <row r="2243" spans="1:11" x14ac:dyDescent="0.3">
      <c r="A2243" s="5">
        <v>39952</v>
      </c>
      <c r="B2243" s="2">
        <v>36.26</v>
      </c>
      <c r="K2243" s="22"/>
    </row>
    <row r="2244" spans="1:11" x14ac:dyDescent="0.3">
      <c r="A2244" s="5">
        <v>39953</v>
      </c>
      <c r="B2244" s="2">
        <v>36.36</v>
      </c>
      <c r="K2244" s="22"/>
    </row>
    <row r="2245" spans="1:11" x14ac:dyDescent="0.3">
      <c r="A2245" s="5">
        <v>39954</v>
      </c>
      <c r="B2245" s="2">
        <v>32.96</v>
      </c>
      <c r="K2245" s="22"/>
    </row>
    <row r="2246" spans="1:11" x14ac:dyDescent="0.3">
      <c r="A2246" s="5">
        <v>39955</v>
      </c>
      <c r="B2246" s="2">
        <v>34.5</v>
      </c>
      <c r="K2246" s="22"/>
    </row>
    <row r="2247" spans="1:11" x14ac:dyDescent="0.3">
      <c r="A2247" s="5">
        <v>39956</v>
      </c>
      <c r="B2247" s="2">
        <v>31.33</v>
      </c>
      <c r="K2247" s="22"/>
    </row>
    <row r="2248" spans="1:11" x14ac:dyDescent="0.3">
      <c r="A2248" s="5">
        <v>39957</v>
      </c>
      <c r="B2248" s="2">
        <v>32.950000000000003</v>
      </c>
      <c r="K2248" s="22"/>
    </row>
    <row r="2249" spans="1:11" x14ac:dyDescent="0.3">
      <c r="A2249" s="5">
        <v>39958</v>
      </c>
      <c r="B2249" s="2">
        <v>36.9</v>
      </c>
      <c r="K2249" s="22"/>
    </row>
    <row r="2250" spans="1:11" x14ac:dyDescent="0.3">
      <c r="A2250" s="5">
        <v>39959</v>
      </c>
      <c r="B2250" s="2">
        <v>35.520000000000003</v>
      </c>
      <c r="K2250" s="22"/>
    </row>
    <row r="2251" spans="1:11" x14ac:dyDescent="0.3">
      <c r="A2251" s="5">
        <v>39960</v>
      </c>
      <c r="B2251" s="2">
        <v>33.31</v>
      </c>
      <c r="K2251" s="22"/>
    </row>
    <row r="2252" spans="1:11" x14ac:dyDescent="0.3">
      <c r="A2252" s="5">
        <v>39961</v>
      </c>
      <c r="B2252" s="2">
        <v>34.479999999999997</v>
      </c>
      <c r="K2252" s="22"/>
    </row>
    <row r="2253" spans="1:11" x14ac:dyDescent="0.3">
      <c r="A2253" s="5">
        <v>39962</v>
      </c>
      <c r="B2253" s="2">
        <v>35.74</v>
      </c>
      <c r="K2253" s="22"/>
    </row>
    <row r="2254" spans="1:11" x14ac:dyDescent="0.3">
      <c r="A2254" s="5">
        <v>39963</v>
      </c>
      <c r="B2254" s="2">
        <v>30.3</v>
      </c>
      <c r="K2254" s="22"/>
    </row>
    <row r="2255" spans="1:11" x14ac:dyDescent="0.3">
      <c r="A2255" s="5">
        <v>39964</v>
      </c>
      <c r="B2255" s="2">
        <v>23.39</v>
      </c>
      <c r="K2255" s="22"/>
    </row>
    <row r="2256" spans="1:11" x14ac:dyDescent="0.3">
      <c r="A2256" s="5">
        <v>39965</v>
      </c>
      <c r="B2256" s="2">
        <v>30.67</v>
      </c>
      <c r="K2256" s="22"/>
    </row>
    <row r="2257" spans="1:11" x14ac:dyDescent="0.3">
      <c r="A2257" s="5">
        <v>39966</v>
      </c>
      <c r="B2257" s="2">
        <v>34.64</v>
      </c>
      <c r="K2257" s="22"/>
    </row>
    <row r="2258" spans="1:11" x14ac:dyDescent="0.3">
      <c r="A2258" s="5">
        <v>39967</v>
      </c>
      <c r="B2258" s="2">
        <v>34.76</v>
      </c>
      <c r="K2258" s="22"/>
    </row>
    <row r="2259" spans="1:11" x14ac:dyDescent="0.3">
      <c r="A2259" s="5">
        <v>39968</v>
      </c>
      <c r="B2259" s="2">
        <v>36.979999999999997</v>
      </c>
      <c r="K2259" s="22"/>
    </row>
    <row r="2260" spans="1:11" x14ac:dyDescent="0.3">
      <c r="A2260" s="5">
        <v>39969</v>
      </c>
      <c r="B2260" s="2">
        <v>38.4</v>
      </c>
      <c r="K2260" s="22"/>
    </row>
    <row r="2261" spans="1:11" x14ac:dyDescent="0.3">
      <c r="A2261" s="5">
        <v>39970</v>
      </c>
      <c r="B2261" s="2">
        <v>35.58</v>
      </c>
      <c r="K2261" s="22"/>
    </row>
    <row r="2262" spans="1:11" x14ac:dyDescent="0.3">
      <c r="A2262" s="5">
        <v>39971</v>
      </c>
      <c r="B2262" s="2">
        <v>35.32</v>
      </c>
      <c r="K2262" s="22"/>
    </row>
    <row r="2263" spans="1:11" x14ac:dyDescent="0.3">
      <c r="A2263" s="5">
        <v>39972</v>
      </c>
      <c r="B2263" s="2">
        <v>38.74</v>
      </c>
      <c r="K2263" s="22"/>
    </row>
    <row r="2264" spans="1:11" x14ac:dyDescent="0.3">
      <c r="A2264" s="5">
        <v>39973</v>
      </c>
      <c r="B2264" s="2">
        <v>39.11</v>
      </c>
      <c r="K2264" s="22"/>
    </row>
    <row r="2265" spans="1:11" x14ac:dyDescent="0.3">
      <c r="A2265" s="5">
        <v>39974</v>
      </c>
      <c r="B2265" s="2">
        <v>38.65</v>
      </c>
      <c r="K2265" s="22"/>
    </row>
    <row r="2266" spans="1:11" x14ac:dyDescent="0.3">
      <c r="A2266" s="5">
        <v>39975</v>
      </c>
      <c r="B2266" s="2">
        <v>36.909999999999997</v>
      </c>
      <c r="K2266" s="22"/>
    </row>
    <row r="2267" spans="1:11" x14ac:dyDescent="0.3">
      <c r="A2267" s="5">
        <v>39976</v>
      </c>
      <c r="B2267" s="2">
        <v>35.5</v>
      </c>
      <c r="K2267" s="22"/>
    </row>
    <row r="2268" spans="1:11" x14ac:dyDescent="0.3">
      <c r="A2268" s="5">
        <v>39977</v>
      </c>
      <c r="B2268" s="2">
        <v>32.630000000000003</v>
      </c>
      <c r="K2268" s="22"/>
    </row>
    <row r="2269" spans="1:11" x14ac:dyDescent="0.3">
      <c r="A2269" s="5">
        <v>39978</v>
      </c>
      <c r="B2269" s="2">
        <v>32.92</v>
      </c>
      <c r="K2269" s="22"/>
    </row>
    <row r="2270" spans="1:11" x14ac:dyDescent="0.3">
      <c r="A2270" s="5">
        <v>39979</v>
      </c>
      <c r="B2270" s="2">
        <v>37.28</v>
      </c>
      <c r="K2270" s="22"/>
    </row>
    <row r="2271" spans="1:11" x14ac:dyDescent="0.3">
      <c r="A2271" s="5">
        <v>39980</v>
      </c>
      <c r="B2271" s="2">
        <v>36.5</v>
      </c>
      <c r="K2271" s="22"/>
    </row>
    <row r="2272" spans="1:11" x14ac:dyDescent="0.3">
      <c r="A2272" s="5">
        <v>39981</v>
      </c>
      <c r="B2272" s="2">
        <v>35.72</v>
      </c>
      <c r="K2272" s="22"/>
    </row>
    <row r="2273" spans="1:11" x14ac:dyDescent="0.3">
      <c r="A2273" s="5">
        <v>39982</v>
      </c>
      <c r="B2273" s="2">
        <v>33.92</v>
      </c>
      <c r="K2273" s="22"/>
    </row>
    <row r="2274" spans="1:11" x14ac:dyDescent="0.3">
      <c r="A2274" s="5">
        <v>39983</v>
      </c>
      <c r="B2274" s="2">
        <v>33.86</v>
      </c>
      <c r="K2274" s="22"/>
    </row>
    <row r="2275" spans="1:11" x14ac:dyDescent="0.3">
      <c r="A2275" s="5">
        <v>39984</v>
      </c>
      <c r="B2275" s="2">
        <v>29.86</v>
      </c>
      <c r="K2275" s="22"/>
    </row>
    <row r="2276" spans="1:11" x14ac:dyDescent="0.3">
      <c r="A2276" s="5">
        <v>39985</v>
      </c>
      <c r="B2276" s="2">
        <v>28.84</v>
      </c>
      <c r="K2276" s="22"/>
    </row>
    <row r="2277" spans="1:11" x14ac:dyDescent="0.3">
      <c r="A2277" s="5">
        <v>39986</v>
      </c>
      <c r="B2277" s="2">
        <v>36.79</v>
      </c>
      <c r="K2277" s="22"/>
    </row>
    <row r="2278" spans="1:11" x14ac:dyDescent="0.3">
      <c r="A2278" s="5">
        <v>39987</v>
      </c>
      <c r="B2278" s="2">
        <v>35.92</v>
      </c>
      <c r="K2278" s="22"/>
    </row>
    <row r="2279" spans="1:11" x14ac:dyDescent="0.3">
      <c r="A2279" s="5">
        <v>39988</v>
      </c>
      <c r="B2279" s="2">
        <v>36.130000000000003</v>
      </c>
      <c r="K2279" s="22"/>
    </row>
    <row r="2280" spans="1:11" x14ac:dyDescent="0.3">
      <c r="A2280" s="5">
        <v>39989</v>
      </c>
      <c r="B2280" s="2">
        <v>35.68</v>
      </c>
      <c r="K2280" s="22"/>
    </row>
    <row r="2281" spans="1:11" x14ac:dyDescent="0.3">
      <c r="A2281" s="5">
        <v>39990</v>
      </c>
      <c r="B2281" s="2">
        <v>35.74</v>
      </c>
      <c r="K2281" s="22"/>
    </row>
    <row r="2282" spans="1:11" x14ac:dyDescent="0.3">
      <c r="A2282" s="5">
        <v>39991</v>
      </c>
      <c r="B2282" s="2">
        <v>32.96</v>
      </c>
      <c r="K2282" s="22"/>
    </row>
    <row r="2283" spans="1:11" x14ac:dyDescent="0.3">
      <c r="A2283" s="5">
        <v>39992</v>
      </c>
      <c r="B2283" s="2">
        <v>33.86</v>
      </c>
      <c r="K2283" s="22"/>
    </row>
    <row r="2284" spans="1:11" x14ac:dyDescent="0.3">
      <c r="A2284" s="5">
        <v>39993</v>
      </c>
      <c r="B2284" s="2">
        <v>38.049999999999997</v>
      </c>
      <c r="K2284" s="22"/>
    </row>
    <row r="2285" spans="1:11" x14ac:dyDescent="0.3">
      <c r="A2285" s="5">
        <v>39994</v>
      </c>
      <c r="B2285" s="2">
        <v>39.200000000000003</v>
      </c>
      <c r="K2285" s="22"/>
    </row>
    <row r="2286" spans="1:11" x14ac:dyDescent="0.3">
      <c r="A2286" s="5">
        <v>39995</v>
      </c>
      <c r="B2286" s="2">
        <v>39.25</v>
      </c>
      <c r="K2286" s="22"/>
    </row>
    <row r="2287" spans="1:11" x14ac:dyDescent="0.3">
      <c r="A2287" s="5">
        <v>39996</v>
      </c>
      <c r="B2287" s="2">
        <v>39.01</v>
      </c>
      <c r="K2287" s="22"/>
    </row>
    <row r="2288" spans="1:11" x14ac:dyDescent="0.3">
      <c r="A2288" s="5">
        <v>39997</v>
      </c>
      <c r="B2288" s="2">
        <v>38.369999999999997</v>
      </c>
      <c r="K2288" s="22"/>
    </row>
    <row r="2289" spans="1:11" x14ac:dyDescent="0.3">
      <c r="A2289" s="5">
        <v>39998</v>
      </c>
      <c r="B2289" s="2">
        <v>36.950000000000003</v>
      </c>
      <c r="K2289" s="22"/>
    </row>
    <row r="2290" spans="1:11" x14ac:dyDescent="0.3">
      <c r="A2290" s="5">
        <v>39999</v>
      </c>
      <c r="B2290" s="2">
        <v>35.590000000000003</v>
      </c>
      <c r="K2290" s="22"/>
    </row>
    <row r="2291" spans="1:11" x14ac:dyDescent="0.3">
      <c r="A2291" s="5">
        <v>40000</v>
      </c>
      <c r="B2291" s="2">
        <v>38.42</v>
      </c>
      <c r="K2291" s="22"/>
    </row>
    <row r="2292" spans="1:11" x14ac:dyDescent="0.3">
      <c r="A2292" s="5">
        <v>40001</v>
      </c>
      <c r="B2292" s="2">
        <v>37.51</v>
      </c>
      <c r="K2292" s="22"/>
    </row>
    <row r="2293" spans="1:11" x14ac:dyDescent="0.3">
      <c r="A2293" s="5">
        <v>40002</v>
      </c>
      <c r="B2293" s="2">
        <v>36.76</v>
      </c>
      <c r="K2293" s="22"/>
    </row>
    <row r="2294" spans="1:11" x14ac:dyDescent="0.3">
      <c r="A2294" s="5">
        <v>40003</v>
      </c>
      <c r="B2294" s="2">
        <v>35.299999999999997</v>
      </c>
      <c r="K2294" s="22"/>
    </row>
    <row r="2295" spans="1:11" x14ac:dyDescent="0.3">
      <c r="A2295" s="5">
        <v>40004</v>
      </c>
      <c r="B2295" s="2">
        <v>34.97</v>
      </c>
      <c r="K2295" s="22"/>
    </row>
    <row r="2296" spans="1:11" x14ac:dyDescent="0.3">
      <c r="A2296" s="5">
        <v>40005</v>
      </c>
      <c r="B2296" s="2">
        <v>32.880000000000003</v>
      </c>
      <c r="K2296" s="22"/>
    </row>
    <row r="2297" spans="1:11" x14ac:dyDescent="0.3">
      <c r="A2297" s="5">
        <v>40006</v>
      </c>
      <c r="B2297" s="2">
        <v>32.92</v>
      </c>
      <c r="K2297" s="22"/>
    </row>
    <row r="2298" spans="1:11" x14ac:dyDescent="0.3">
      <c r="A2298" s="5">
        <v>40007</v>
      </c>
      <c r="B2298" s="2">
        <v>34.25</v>
      </c>
      <c r="K2298" s="22"/>
    </row>
    <row r="2299" spans="1:11" x14ac:dyDescent="0.3">
      <c r="A2299" s="5">
        <v>40008</v>
      </c>
      <c r="B2299" s="2">
        <v>34.47</v>
      </c>
      <c r="K2299" s="22"/>
    </row>
    <row r="2300" spans="1:11" x14ac:dyDescent="0.3">
      <c r="A2300" s="5">
        <v>40009</v>
      </c>
      <c r="B2300" s="2">
        <v>34.729999999999997</v>
      </c>
      <c r="K2300" s="22"/>
    </row>
    <row r="2301" spans="1:11" x14ac:dyDescent="0.3">
      <c r="A2301" s="5">
        <v>40010</v>
      </c>
      <c r="B2301" s="2">
        <v>34.549999999999997</v>
      </c>
      <c r="K2301" s="22"/>
    </row>
    <row r="2302" spans="1:11" x14ac:dyDescent="0.3">
      <c r="A2302" s="5">
        <v>40011</v>
      </c>
      <c r="B2302" s="2">
        <v>34.78</v>
      </c>
      <c r="K2302" s="22"/>
    </row>
    <row r="2303" spans="1:11" x14ac:dyDescent="0.3">
      <c r="A2303" s="5">
        <v>40012</v>
      </c>
      <c r="B2303" s="2">
        <v>32.85</v>
      </c>
      <c r="K2303" s="22"/>
    </row>
    <row r="2304" spans="1:11" x14ac:dyDescent="0.3">
      <c r="A2304" s="5">
        <v>40013</v>
      </c>
      <c r="B2304" s="2">
        <v>28.35</v>
      </c>
      <c r="K2304" s="22"/>
    </row>
    <row r="2305" spans="1:11" x14ac:dyDescent="0.3">
      <c r="A2305" s="5">
        <v>40014</v>
      </c>
      <c r="B2305" s="2">
        <v>33.409999999999997</v>
      </c>
      <c r="K2305" s="22"/>
    </row>
    <row r="2306" spans="1:11" x14ac:dyDescent="0.3">
      <c r="A2306" s="5">
        <v>40015</v>
      </c>
      <c r="B2306" s="2">
        <v>30.45</v>
      </c>
      <c r="K2306" s="22"/>
    </row>
    <row r="2307" spans="1:11" x14ac:dyDescent="0.3">
      <c r="A2307" s="5">
        <v>40016</v>
      </c>
      <c r="B2307" s="2">
        <v>33.5</v>
      </c>
      <c r="K2307" s="22"/>
    </row>
    <row r="2308" spans="1:11" x14ac:dyDescent="0.3">
      <c r="A2308" s="5">
        <v>40017</v>
      </c>
      <c r="B2308" s="2">
        <v>31.31</v>
      </c>
      <c r="K2308" s="22"/>
    </row>
    <row r="2309" spans="1:11" x14ac:dyDescent="0.3">
      <c r="A2309" s="5">
        <v>40018</v>
      </c>
      <c r="B2309" s="2">
        <v>31.37</v>
      </c>
      <c r="K2309" s="22"/>
    </row>
    <row r="2310" spans="1:11" x14ac:dyDescent="0.3">
      <c r="A2310" s="5">
        <v>40019</v>
      </c>
      <c r="B2310" s="2">
        <v>30.36</v>
      </c>
      <c r="K2310" s="22"/>
    </row>
    <row r="2311" spans="1:11" x14ac:dyDescent="0.3">
      <c r="A2311" s="5">
        <v>40020</v>
      </c>
      <c r="B2311" s="2">
        <v>18.510000000000002</v>
      </c>
      <c r="K2311" s="22"/>
    </row>
    <row r="2312" spans="1:11" x14ac:dyDescent="0.3">
      <c r="A2312" s="5">
        <v>40021</v>
      </c>
      <c r="B2312" s="2">
        <v>25.85</v>
      </c>
      <c r="K2312" s="22"/>
    </row>
    <row r="2313" spans="1:11" x14ac:dyDescent="0.3">
      <c r="A2313" s="5">
        <v>40022</v>
      </c>
      <c r="B2313" s="2">
        <v>28.28</v>
      </c>
      <c r="K2313" s="22"/>
    </row>
    <row r="2314" spans="1:11" x14ac:dyDescent="0.3">
      <c r="A2314" s="5">
        <v>40023</v>
      </c>
      <c r="B2314" s="2">
        <v>30.14</v>
      </c>
      <c r="K2314" s="22"/>
    </row>
    <row r="2315" spans="1:11" x14ac:dyDescent="0.3">
      <c r="A2315" s="5">
        <v>40024</v>
      </c>
      <c r="B2315" s="2">
        <v>25.28</v>
      </c>
      <c r="K2315" s="22"/>
    </row>
    <row r="2316" spans="1:11" x14ac:dyDescent="0.3">
      <c r="A2316" s="5">
        <v>40025</v>
      </c>
      <c r="B2316" s="2">
        <v>26.61</v>
      </c>
      <c r="K2316" s="22"/>
    </row>
    <row r="2317" spans="1:11" x14ac:dyDescent="0.3">
      <c r="A2317" s="5">
        <v>40026</v>
      </c>
      <c r="B2317" s="2">
        <v>30.16</v>
      </c>
      <c r="K2317" s="22"/>
    </row>
    <row r="2318" spans="1:11" x14ac:dyDescent="0.3">
      <c r="A2318" s="5">
        <v>40027</v>
      </c>
      <c r="B2318" s="2">
        <v>28.55</v>
      </c>
      <c r="K2318" s="22"/>
    </row>
    <row r="2319" spans="1:11" x14ac:dyDescent="0.3">
      <c r="A2319" s="5">
        <v>40028</v>
      </c>
      <c r="B2319" s="2">
        <v>32.369999999999997</v>
      </c>
      <c r="K2319" s="22"/>
    </row>
    <row r="2320" spans="1:11" x14ac:dyDescent="0.3">
      <c r="A2320" s="5">
        <v>40029</v>
      </c>
      <c r="B2320" s="2">
        <v>31.25</v>
      </c>
      <c r="K2320" s="22"/>
    </row>
    <row r="2321" spans="1:11" x14ac:dyDescent="0.3">
      <c r="A2321" s="5">
        <v>40030</v>
      </c>
      <c r="B2321" s="2">
        <v>31.77</v>
      </c>
      <c r="K2321" s="22"/>
    </row>
    <row r="2322" spans="1:11" x14ac:dyDescent="0.3">
      <c r="A2322" s="5">
        <v>40031</v>
      </c>
      <c r="B2322" s="2">
        <v>32.08</v>
      </c>
      <c r="K2322" s="22"/>
    </row>
    <row r="2323" spans="1:11" x14ac:dyDescent="0.3">
      <c r="A2323" s="5">
        <v>40032</v>
      </c>
      <c r="B2323" s="2">
        <v>31.78</v>
      </c>
      <c r="K2323" s="22"/>
    </row>
    <row r="2324" spans="1:11" x14ac:dyDescent="0.3">
      <c r="A2324" s="5">
        <v>40033</v>
      </c>
      <c r="B2324" s="2">
        <v>30.14</v>
      </c>
      <c r="K2324" s="22"/>
    </row>
    <row r="2325" spans="1:11" x14ac:dyDescent="0.3">
      <c r="A2325" s="5">
        <v>40034</v>
      </c>
      <c r="B2325" s="2">
        <v>30.6</v>
      </c>
      <c r="K2325" s="22"/>
    </row>
    <row r="2326" spans="1:11" x14ac:dyDescent="0.3">
      <c r="A2326" s="5">
        <v>40035</v>
      </c>
      <c r="B2326" s="2">
        <v>33.56</v>
      </c>
      <c r="K2326" s="22"/>
    </row>
    <row r="2327" spans="1:11" x14ac:dyDescent="0.3">
      <c r="A2327" s="5">
        <v>40036</v>
      </c>
      <c r="B2327" s="2">
        <v>33.81</v>
      </c>
      <c r="K2327" s="22"/>
    </row>
    <row r="2328" spans="1:11" x14ac:dyDescent="0.3">
      <c r="A2328" s="5">
        <v>40037</v>
      </c>
      <c r="B2328" s="2">
        <v>33.729999999999997</v>
      </c>
      <c r="K2328" s="22"/>
    </row>
    <row r="2329" spans="1:11" x14ac:dyDescent="0.3">
      <c r="A2329" s="5">
        <v>40038</v>
      </c>
      <c r="B2329" s="2">
        <v>33.79</v>
      </c>
      <c r="K2329" s="22"/>
    </row>
    <row r="2330" spans="1:11" x14ac:dyDescent="0.3">
      <c r="A2330" s="5">
        <v>40039</v>
      </c>
      <c r="B2330" s="2">
        <v>33.72</v>
      </c>
      <c r="K2330" s="22"/>
    </row>
    <row r="2331" spans="1:11" x14ac:dyDescent="0.3">
      <c r="A2331" s="5">
        <v>40040</v>
      </c>
      <c r="B2331" s="2">
        <v>32.5</v>
      </c>
      <c r="K2331" s="22"/>
    </row>
    <row r="2332" spans="1:11" x14ac:dyDescent="0.3">
      <c r="A2332" s="5">
        <v>40041</v>
      </c>
      <c r="B2332" s="2">
        <v>30.54</v>
      </c>
      <c r="K2332" s="22"/>
    </row>
    <row r="2333" spans="1:11" x14ac:dyDescent="0.3">
      <c r="A2333" s="5">
        <v>40042</v>
      </c>
      <c r="B2333" s="2">
        <v>34.729999999999997</v>
      </c>
      <c r="K2333" s="22"/>
    </row>
    <row r="2334" spans="1:11" x14ac:dyDescent="0.3">
      <c r="A2334" s="5">
        <v>40043</v>
      </c>
      <c r="B2334" s="2">
        <v>33.770000000000003</v>
      </c>
      <c r="K2334" s="22"/>
    </row>
    <row r="2335" spans="1:11" x14ac:dyDescent="0.3">
      <c r="A2335" s="5">
        <v>40044</v>
      </c>
      <c r="B2335" s="2">
        <v>33.97</v>
      </c>
      <c r="K2335" s="22"/>
    </row>
    <row r="2336" spans="1:11" x14ac:dyDescent="0.3">
      <c r="A2336" s="5">
        <v>40045</v>
      </c>
      <c r="B2336" s="2">
        <v>32.549999999999997</v>
      </c>
      <c r="K2336" s="22"/>
    </row>
    <row r="2337" spans="1:11" x14ac:dyDescent="0.3">
      <c r="A2337" s="5">
        <v>40046</v>
      </c>
      <c r="B2337" s="2">
        <v>32.6</v>
      </c>
      <c r="K2337" s="22"/>
    </row>
    <row r="2338" spans="1:11" x14ac:dyDescent="0.3">
      <c r="A2338" s="5">
        <v>40047</v>
      </c>
      <c r="B2338" s="2">
        <v>32.97</v>
      </c>
      <c r="K2338" s="22"/>
    </row>
    <row r="2339" spans="1:11" x14ac:dyDescent="0.3">
      <c r="A2339" s="5">
        <v>40048</v>
      </c>
      <c r="B2339" s="2">
        <v>31.65</v>
      </c>
      <c r="K2339" s="22"/>
    </row>
    <row r="2340" spans="1:11" x14ac:dyDescent="0.3">
      <c r="A2340" s="5">
        <v>40049</v>
      </c>
      <c r="B2340" s="2">
        <v>35.369999999999997</v>
      </c>
      <c r="K2340" s="22"/>
    </row>
    <row r="2341" spans="1:11" x14ac:dyDescent="0.3">
      <c r="A2341" s="5">
        <v>40050</v>
      </c>
      <c r="B2341" s="2">
        <v>35.299999999999997</v>
      </c>
      <c r="K2341" s="22"/>
    </row>
    <row r="2342" spans="1:11" x14ac:dyDescent="0.3">
      <c r="A2342" s="5">
        <v>40051</v>
      </c>
      <c r="B2342" s="2">
        <v>34.33</v>
      </c>
      <c r="K2342" s="22"/>
    </row>
    <row r="2343" spans="1:11" x14ac:dyDescent="0.3">
      <c r="A2343" s="5">
        <v>40052</v>
      </c>
      <c r="B2343" s="2">
        <v>34.74</v>
      </c>
      <c r="K2343" s="22"/>
    </row>
    <row r="2344" spans="1:11" x14ac:dyDescent="0.3">
      <c r="A2344" s="5">
        <v>40053</v>
      </c>
      <c r="B2344" s="2">
        <v>32.39</v>
      </c>
      <c r="K2344" s="22"/>
    </row>
    <row r="2345" spans="1:11" x14ac:dyDescent="0.3">
      <c r="A2345" s="5">
        <v>40054</v>
      </c>
      <c r="B2345" s="2">
        <v>29.11</v>
      </c>
      <c r="K2345" s="22"/>
    </row>
    <row r="2346" spans="1:11" x14ac:dyDescent="0.3">
      <c r="A2346" s="5">
        <v>40055</v>
      </c>
      <c r="B2346" s="2">
        <v>28.4</v>
      </c>
      <c r="K2346" s="22"/>
    </row>
    <row r="2347" spans="1:11" x14ac:dyDescent="0.3">
      <c r="A2347" s="5">
        <v>40056</v>
      </c>
      <c r="B2347" s="2">
        <v>32.58</v>
      </c>
      <c r="K2347" s="22"/>
    </row>
    <row r="2348" spans="1:11" x14ac:dyDescent="0.3">
      <c r="A2348" s="5">
        <v>40057</v>
      </c>
      <c r="B2348" s="2">
        <v>32.78</v>
      </c>
      <c r="K2348" s="22"/>
    </row>
    <row r="2349" spans="1:11" x14ac:dyDescent="0.3">
      <c r="A2349" s="5">
        <v>40058</v>
      </c>
      <c r="B2349" s="2">
        <v>33.51</v>
      </c>
      <c r="K2349" s="22"/>
    </row>
    <row r="2350" spans="1:11" x14ac:dyDescent="0.3">
      <c r="A2350" s="5">
        <v>40059</v>
      </c>
      <c r="B2350" s="2">
        <v>32.19</v>
      </c>
      <c r="K2350" s="22"/>
    </row>
    <row r="2351" spans="1:11" x14ac:dyDescent="0.3">
      <c r="A2351" s="5">
        <v>40060</v>
      </c>
      <c r="B2351" s="2">
        <v>29.41</v>
      </c>
      <c r="K2351" s="22"/>
    </row>
    <row r="2352" spans="1:11" x14ac:dyDescent="0.3">
      <c r="A2352" s="5">
        <v>40061</v>
      </c>
      <c r="B2352" s="2">
        <v>26.83</v>
      </c>
      <c r="K2352" s="22"/>
    </row>
    <row r="2353" spans="1:11" x14ac:dyDescent="0.3">
      <c r="A2353" s="5">
        <v>40062</v>
      </c>
      <c r="B2353" s="2">
        <v>24.87</v>
      </c>
      <c r="K2353" s="22"/>
    </row>
    <row r="2354" spans="1:11" x14ac:dyDescent="0.3">
      <c r="A2354" s="5">
        <v>40063</v>
      </c>
      <c r="B2354" s="2">
        <v>30.61</v>
      </c>
      <c r="K2354" s="22"/>
    </row>
    <row r="2355" spans="1:11" x14ac:dyDescent="0.3">
      <c r="A2355" s="5">
        <v>40064</v>
      </c>
      <c r="B2355" s="2">
        <v>31.68</v>
      </c>
      <c r="K2355" s="22"/>
    </row>
    <row r="2356" spans="1:11" x14ac:dyDescent="0.3">
      <c r="A2356" s="5">
        <v>40065</v>
      </c>
      <c r="B2356" s="2">
        <v>30.98</v>
      </c>
      <c r="K2356" s="22"/>
    </row>
    <row r="2357" spans="1:11" x14ac:dyDescent="0.3">
      <c r="A2357" s="5">
        <v>40066</v>
      </c>
      <c r="B2357" s="2">
        <v>31.16</v>
      </c>
      <c r="K2357" s="22"/>
    </row>
    <row r="2358" spans="1:11" x14ac:dyDescent="0.3">
      <c r="A2358" s="5">
        <v>40067</v>
      </c>
      <c r="B2358" s="2">
        <v>29.69</v>
      </c>
      <c r="K2358" s="22"/>
    </row>
    <row r="2359" spans="1:11" x14ac:dyDescent="0.3">
      <c r="A2359" s="5">
        <v>40068</v>
      </c>
      <c r="B2359" s="2">
        <v>27.8</v>
      </c>
      <c r="K2359" s="22"/>
    </row>
    <row r="2360" spans="1:11" x14ac:dyDescent="0.3">
      <c r="A2360" s="5">
        <v>40069</v>
      </c>
      <c r="B2360" s="2">
        <v>26.02</v>
      </c>
      <c r="K2360" s="22"/>
    </row>
    <row r="2361" spans="1:11" x14ac:dyDescent="0.3">
      <c r="A2361" s="5">
        <v>40070</v>
      </c>
      <c r="B2361" s="2">
        <v>29.69</v>
      </c>
      <c r="K2361" s="22"/>
    </row>
    <row r="2362" spans="1:11" x14ac:dyDescent="0.3">
      <c r="A2362" s="5">
        <v>40071</v>
      </c>
      <c r="B2362" s="2">
        <v>30.23</v>
      </c>
      <c r="K2362" s="22"/>
    </row>
    <row r="2363" spans="1:11" x14ac:dyDescent="0.3">
      <c r="A2363" s="5">
        <v>40072</v>
      </c>
      <c r="B2363" s="2">
        <v>30.43</v>
      </c>
      <c r="K2363" s="22"/>
    </row>
    <row r="2364" spans="1:11" x14ac:dyDescent="0.3">
      <c r="A2364" s="5">
        <v>40073</v>
      </c>
      <c r="B2364" s="2">
        <v>30.08</v>
      </c>
      <c r="K2364" s="22"/>
    </row>
    <row r="2365" spans="1:11" x14ac:dyDescent="0.3">
      <c r="A2365" s="5">
        <v>40074</v>
      </c>
      <c r="B2365" s="2">
        <v>29.36</v>
      </c>
      <c r="K2365" s="22"/>
    </row>
    <row r="2366" spans="1:11" x14ac:dyDescent="0.3">
      <c r="A2366" s="5">
        <v>40075</v>
      </c>
      <c r="B2366" s="2">
        <v>26.77</v>
      </c>
      <c r="K2366" s="22"/>
    </row>
    <row r="2367" spans="1:11" x14ac:dyDescent="0.3">
      <c r="A2367" s="5">
        <v>40076</v>
      </c>
      <c r="B2367" s="2">
        <v>25.42</v>
      </c>
      <c r="K2367" s="22"/>
    </row>
    <row r="2368" spans="1:11" x14ac:dyDescent="0.3">
      <c r="A2368" s="5">
        <v>40077</v>
      </c>
      <c r="B2368" s="2">
        <v>28.77</v>
      </c>
      <c r="K2368" s="22"/>
    </row>
    <row r="2369" spans="1:11" x14ac:dyDescent="0.3">
      <c r="A2369" s="5">
        <v>40078</v>
      </c>
      <c r="B2369" s="2">
        <v>27.69</v>
      </c>
      <c r="K2369" s="22"/>
    </row>
    <row r="2370" spans="1:11" x14ac:dyDescent="0.3">
      <c r="A2370" s="5">
        <v>40079</v>
      </c>
      <c r="B2370" s="2">
        <v>27.4</v>
      </c>
      <c r="K2370" s="22"/>
    </row>
    <row r="2371" spans="1:11" x14ac:dyDescent="0.3">
      <c r="A2371" s="5">
        <v>40080</v>
      </c>
      <c r="B2371" s="2">
        <v>26.94</v>
      </c>
      <c r="K2371" s="22"/>
    </row>
    <row r="2372" spans="1:11" x14ac:dyDescent="0.3">
      <c r="A2372" s="5">
        <v>40081</v>
      </c>
      <c r="B2372" s="2">
        <v>27.19</v>
      </c>
      <c r="K2372" s="22"/>
    </row>
    <row r="2373" spans="1:11" x14ac:dyDescent="0.3">
      <c r="A2373" s="5">
        <v>40082</v>
      </c>
      <c r="B2373" s="2">
        <v>24.16</v>
      </c>
      <c r="K2373" s="22"/>
    </row>
    <row r="2374" spans="1:11" x14ac:dyDescent="0.3">
      <c r="A2374" s="5">
        <v>40083</v>
      </c>
      <c r="B2374" s="2">
        <v>21.76</v>
      </c>
      <c r="K2374" s="22"/>
    </row>
    <row r="2375" spans="1:11" x14ac:dyDescent="0.3">
      <c r="A2375" s="5">
        <v>40084</v>
      </c>
      <c r="B2375" s="2">
        <v>26.06</v>
      </c>
      <c r="K2375" s="22"/>
    </row>
    <row r="2376" spans="1:11" x14ac:dyDescent="0.3">
      <c r="A2376" s="5">
        <v>40085</v>
      </c>
      <c r="B2376" s="2">
        <v>28.18</v>
      </c>
      <c r="K2376" s="22"/>
    </row>
    <row r="2377" spans="1:11" x14ac:dyDescent="0.3">
      <c r="A2377" s="5">
        <v>40086</v>
      </c>
      <c r="B2377" s="2">
        <v>30.66</v>
      </c>
      <c r="K2377" s="22"/>
    </row>
    <row r="2378" spans="1:11" x14ac:dyDescent="0.3">
      <c r="A2378" s="5">
        <v>40087</v>
      </c>
      <c r="B2378" s="2">
        <v>30.9</v>
      </c>
      <c r="K2378" s="22"/>
    </row>
    <row r="2379" spans="1:11" x14ac:dyDescent="0.3">
      <c r="A2379" s="5">
        <v>40088</v>
      </c>
      <c r="B2379" s="2">
        <v>30.43</v>
      </c>
      <c r="K2379" s="22"/>
    </row>
    <row r="2380" spans="1:11" x14ac:dyDescent="0.3">
      <c r="A2380" s="5">
        <v>40089</v>
      </c>
      <c r="B2380" s="2">
        <v>24.79</v>
      </c>
      <c r="K2380" s="22"/>
    </row>
    <row r="2381" spans="1:11" x14ac:dyDescent="0.3">
      <c r="A2381" s="5">
        <v>40090</v>
      </c>
      <c r="B2381" s="2">
        <v>19.73</v>
      </c>
      <c r="K2381" s="22"/>
    </row>
    <row r="2382" spans="1:11" x14ac:dyDescent="0.3">
      <c r="A2382" s="5">
        <v>40091</v>
      </c>
      <c r="B2382" s="2">
        <v>29.69</v>
      </c>
      <c r="K2382" s="22"/>
    </row>
    <row r="2383" spans="1:11" x14ac:dyDescent="0.3">
      <c r="A2383" s="5">
        <v>40092</v>
      </c>
      <c r="B2383" s="2">
        <v>31.03</v>
      </c>
      <c r="K2383" s="22"/>
    </row>
    <row r="2384" spans="1:11" x14ac:dyDescent="0.3">
      <c r="A2384" s="5">
        <v>40093</v>
      </c>
      <c r="B2384" s="2">
        <v>29.25</v>
      </c>
      <c r="K2384" s="22"/>
    </row>
    <row r="2385" spans="1:11" x14ac:dyDescent="0.3">
      <c r="A2385" s="5">
        <v>40094</v>
      </c>
      <c r="B2385" s="2">
        <v>31.71</v>
      </c>
      <c r="K2385" s="22"/>
    </row>
    <row r="2386" spans="1:11" x14ac:dyDescent="0.3">
      <c r="A2386" s="5">
        <v>40095</v>
      </c>
      <c r="B2386" s="2">
        <v>32.119999999999997</v>
      </c>
      <c r="K2386" s="22"/>
    </row>
    <row r="2387" spans="1:11" x14ac:dyDescent="0.3">
      <c r="A2387" s="5">
        <v>40096</v>
      </c>
      <c r="B2387" s="2">
        <v>30.81</v>
      </c>
      <c r="K2387" s="22"/>
    </row>
    <row r="2388" spans="1:11" x14ac:dyDescent="0.3">
      <c r="A2388" s="5">
        <v>40097</v>
      </c>
      <c r="B2388" s="2">
        <v>30.19</v>
      </c>
      <c r="K2388" s="22"/>
    </row>
    <row r="2389" spans="1:11" x14ac:dyDescent="0.3">
      <c r="A2389" s="5">
        <v>40098</v>
      </c>
      <c r="B2389" s="2">
        <v>32.659999999999997</v>
      </c>
      <c r="K2389" s="22"/>
    </row>
    <row r="2390" spans="1:11" x14ac:dyDescent="0.3">
      <c r="A2390" s="5">
        <v>40099</v>
      </c>
      <c r="B2390" s="2">
        <v>34.76</v>
      </c>
      <c r="K2390" s="22"/>
    </row>
    <row r="2391" spans="1:11" x14ac:dyDescent="0.3">
      <c r="A2391" s="5">
        <v>40100</v>
      </c>
      <c r="B2391" s="2">
        <v>34.9</v>
      </c>
      <c r="K2391" s="22"/>
    </row>
    <row r="2392" spans="1:11" x14ac:dyDescent="0.3">
      <c r="A2392" s="5">
        <v>40101</v>
      </c>
      <c r="B2392" s="2">
        <v>36.04</v>
      </c>
      <c r="K2392" s="22"/>
    </row>
    <row r="2393" spans="1:11" x14ac:dyDescent="0.3">
      <c r="A2393" s="5">
        <v>40102</v>
      </c>
      <c r="B2393" s="2">
        <v>34.74</v>
      </c>
      <c r="K2393" s="22"/>
    </row>
    <row r="2394" spans="1:11" x14ac:dyDescent="0.3">
      <c r="A2394" s="5">
        <v>40103</v>
      </c>
      <c r="B2394" s="2">
        <v>33.71</v>
      </c>
      <c r="K2394" s="22"/>
    </row>
    <row r="2395" spans="1:11" x14ac:dyDescent="0.3">
      <c r="A2395" s="5">
        <v>40104</v>
      </c>
      <c r="B2395" s="2">
        <v>34.33</v>
      </c>
      <c r="K2395" s="22"/>
    </row>
    <row r="2396" spans="1:11" x14ac:dyDescent="0.3">
      <c r="A2396" s="5">
        <v>40105</v>
      </c>
      <c r="B2396" s="2">
        <v>36.6</v>
      </c>
      <c r="K2396" s="22"/>
    </row>
    <row r="2397" spans="1:11" x14ac:dyDescent="0.3">
      <c r="A2397" s="5">
        <v>40106</v>
      </c>
      <c r="B2397" s="2">
        <v>37.549999999999997</v>
      </c>
      <c r="K2397" s="22"/>
    </row>
    <row r="2398" spans="1:11" x14ac:dyDescent="0.3">
      <c r="A2398" s="5">
        <v>40107</v>
      </c>
      <c r="B2398" s="2">
        <v>37.049999999999997</v>
      </c>
      <c r="K2398" s="22"/>
    </row>
    <row r="2399" spans="1:11" x14ac:dyDescent="0.3">
      <c r="A2399" s="5">
        <v>40108</v>
      </c>
      <c r="B2399" s="2">
        <v>36.92</v>
      </c>
      <c r="K2399" s="22"/>
    </row>
    <row r="2400" spans="1:11" x14ac:dyDescent="0.3">
      <c r="A2400" s="5">
        <v>40109</v>
      </c>
      <c r="B2400" s="2">
        <v>37.119999999999997</v>
      </c>
      <c r="K2400" s="22"/>
    </row>
    <row r="2401" spans="1:11" x14ac:dyDescent="0.3">
      <c r="A2401" s="5">
        <v>40110</v>
      </c>
      <c r="B2401" s="2">
        <v>35.99</v>
      </c>
      <c r="K2401" s="22"/>
    </row>
    <row r="2402" spans="1:11" x14ac:dyDescent="0.3">
      <c r="A2402" s="5">
        <v>40111</v>
      </c>
      <c r="B2402" s="2">
        <v>34.58</v>
      </c>
      <c r="K2402" s="22"/>
    </row>
    <row r="2403" spans="1:11" x14ac:dyDescent="0.3">
      <c r="A2403" s="5">
        <v>40112</v>
      </c>
      <c r="B2403" s="2">
        <v>37.24</v>
      </c>
      <c r="K2403" s="22"/>
    </row>
    <row r="2404" spans="1:11" x14ac:dyDescent="0.3">
      <c r="A2404" s="5">
        <v>40113</v>
      </c>
      <c r="B2404" s="2">
        <v>37.89</v>
      </c>
      <c r="K2404" s="22"/>
    </row>
    <row r="2405" spans="1:11" x14ac:dyDescent="0.3">
      <c r="A2405" s="5">
        <v>40114</v>
      </c>
      <c r="B2405" s="2">
        <v>38.75</v>
      </c>
      <c r="K2405" s="22"/>
    </row>
    <row r="2406" spans="1:11" x14ac:dyDescent="0.3">
      <c r="A2406" s="5">
        <v>40115</v>
      </c>
      <c r="B2406" s="2">
        <v>38.729999999999997</v>
      </c>
      <c r="K2406" s="22"/>
    </row>
    <row r="2407" spans="1:11" x14ac:dyDescent="0.3">
      <c r="A2407" s="5">
        <v>40116</v>
      </c>
      <c r="B2407" s="2">
        <v>39.44</v>
      </c>
      <c r="K2407" s="22"/>
    </row>
    <row r="2408" spans="1:11" x14ac:dyDescent="0.3">
      <c r="A2408" s="5">
        <v>40117</v>
      </c>
      <c r="B2408" s="2">
        <v>36.97</v>
      </c>
      <c r="K2408" s="22"/>
    </row>
    <row r="2409" spans="1:11" x14ac:dyDescent="0.3">
      <c r="A2409" s="5">
        <v>40118</v>
      </c>
      <c r="B2409" s="2">
        <v>35.630000000000003</v>
      </c>
      <c r="K2409" s="22"/>
    </row>
    <row r="2410" spans="1:11" x14ac:dyDescent="0.3">
      <c r="A2410" s="5">
        <v>40119</v>
      </c>
      <c r="B2410" s="2">
        <v>38.35</v>
      </c>
      <c r="K2410" s="22"/>
    </row>
    <row r="2411" spans="1:11" x14ac:dyDescent="0.3">
      <c r="A2411" s="5">
        <v>40120</v>
      </c>
      <c r="B2411" s="2">
        <v>37.869999999999997</v>
      </c>
      <c r="K2411" s="22"/>
    </row>
    <row r="2412" spans="1:11" x14ac:dyDescent="0.3">
      <c r="A2412" s="5">
        <v>40121</v>
      </c>
      <c r="B2412" s="2">
        <v>37.840000000000003</v>
      </c>
      <c r="K2412" s="22"/>
    </row>
    <row r="2413" spans="1:11" x14ac:dyDescent="0.3">
      <c r="A2413" s="5">
        <v>40122</v>
      </c>
      <c r="B2413" s="2">
        <v>38.07</v>
      </c>
      <c r="K2413" s="22"/>
    </row>
    <row r="2414" spans="1:11" x14ac:dyDescent="0.3">
      <c r="A2414" s="5">
        <v>40123</v>
      </c>
      <c r="B2414" s="2">
        <v>38.43</v>
      </c>
      <c r="K2414" s="22"/>
    </row>
    <row r="2415" spans="1:11" x14ac:dyDescent="0.3">
      <c r="A2415" s="5">
        <v>40124</v>
      </c>
      <c r="B2415" s="2">
        <v>36.659999999999997</v>
      </c>
      <c r="K2415" s="22"/>
    </row>
    <row r="2416" spans="1:11" x14ac:dyDescent="0.3">
      <c r="A2416" s="5">
        <v>40125</v>
      </c>
      <c r="B2416" s="2">
        <v>37.18</v>
      </c>
      <c r="K2416" s="22"/>
    </row>
    <row r="2417" spans="1:11" x14ac:dyDescent="0.3">
      <c r="A2417" s="5">
        <v>40126</v>
      </c>
      <c r="B2417" s="2">
        <v>38.65</v>
      </c>
      <c r="K2417" s="22"/>
    </row>
    <row r="2418" spans="1:11" x14ac:dyDescent="0.3">
      <c r="A2418" s="5">
        <v>40127</v>
      </c>
      <c r="B2418" s="2">
        <v>39.520000000000003</v>
      </c>
      <c r="K2418" s="22"/>
    </row>
    <row r="2419" spans="1:11" x14ac:dyDescent="0.3">
      <c r="A2419" s="5">
        <v>40128</v>
      </c>
      <c r="B2419" s="2">
        <v>39.94</v>
      </c>
      <c r="K2419" s="22"/>
    </row>
    <row r="2420" spans="1:11" x14ac:dyDescent="0.3">
      <c r="A2420" s="5">
        <v>40129</v>
      </c>
      <c r="B2420" s="2">
        <v>43.72</v>
      </c>
      <c r="K2420" s="22"/>
    </row>
    <row r="2421" spans="1:11" x14ac:dyDescent="0.3">
      <c r="A2421" s="5">
        <v>40130</v>
      </c>
      <c r="B2421" s="2">
        <v>39.01</v>
      </c>
      <c r="K2421" s="22"/>
    </row>
    <row r="2422" spans="1:11" x14ac:dyDescent="0.3">
      <c r="A2422" s="5">
        <v>40131</v>
      </c>
      <c r="B2422" s="2">
        <v>35.9</v>
      </c>
      <c r="K2422" s="22"/>
    </row>
    <row r="2423" spans="1:11" x14ac:dyDescent="0.3">
      <c r="A2423" s="5">
        <v>40132</v>
      </c>
      <c r="B2423" s="2">
        <v>35.549999999999997</v>
      </c>
      <c r="K2423" s="22"/>
    </row>
    <row r="2424" spans="1:11" x14ac:dyDescent="0.3">
      <c r="A2424" s="5">
        <v>40133</v>
      </c>
      <c r="B2424" s="2">
        <v>37.92</v>
      </c>
      <c r="K2424" s="22"/>
    </row>
    <row r="2425" spans="1:11" x14ac:dyDescent="0.3">
      <c r="A2425" s="5">
        <v>40134</v>
      </c>
      <c r="B2425" s="2">
        <v>36.92</v>
      </c>
      <c r="K2425" s="22"/>
    </row>
    <row r="2426" spans="1:11" x14ac:dyDescent="0.3">
      <c r="A2426" s="5">
        <v>40135</v>
      </c>
      <c r="B2426" s="2">
        <v>36.35</v>
      </c>
      <c r="K2426" s="22"/>
    </row>
    <row r="2427" spans="1:11" x14ac:dyDescent="0.3">
      <c r="A2427" s="5">
        <v>40136</v>
      </c>
      <c r="B2427" s="2">
        <v>36.1</v>
      </c>
      <c r="K2427" s="22"/>
    </row>
    <row r="2428" spans="1:11" x14ac:dyDescent="0.3">
      <c r="A2428" s="5">
        <v>40137</v>
      </c>
      <c r="B2428" s="2">
        <v>34.57</v>
      </c>
      <c r="K2428" s="22"/>
    </row>
    <row r="2429" spans="1:11" x14ac:dyDescent="0.3">
      <c r="A2429" s="5">
        <v>40138</v>
      </c>
      <c r="B2429" s="2">
        <v>33.49</v>
      </c>
      <c r="K2429" s="22"/>
    </row>
    <row r="2430" spans="1:11" x14ac:dyDescent="0.3">
      <c r="A2430" s="5">
        <v>40139</v>
      </c>
      <c r="B2430" s="2">
        <v>31.82</v>
      </c>
      <c r="K2430" s="22"/>
    </row>
    <row r="2431" spans="1:11" x14ac:dyDescent="0.3">
      <c r="A2431" s="5">
        <v>40140</v>
      </c>
      <c r="B2431" s="2">
        <v>33.71</v>
      </c>
      <c r="K2431" s="22"/>
    </row>
    <row r="2432" spans="1:11" x14ac:dyDescent="0.3">
      <c r="A2432" s="5">
        <v>40141</v>
      </c>
      <c r="B2432" s="2">
        <v>35.11</v>
      </c>
      <c r="K2432" s="22"/>
    </row>
    <row r="2433" spans="1:11" x14ac:dyDescent="0.3">
      <c r="A2433" s="5">
        <v>40142</v>
      </c>
      <c r="B2433" s="2">
        <v>34.96</v>
      </c>
      <c r="K2433" s="22"/>
    </row>
    <row r="2434" spans="1:11" x14ac:dyDescent="0.3">
      <c r="A2434" s="5">
        <v>40143</v>
      </c>
      <c r="B2434" s="2">
        <v>32.85</v>
      </c>
      <c r="K2434" s="22"/>
    </row>
    <row r="2435" spans="1:11" x14ac:dyDescent="0.3">
      <c r="A2435" s="5">
        <v>40144</v>
      </c>
      <c r="B2435" s="2">
        <v>33.950000000000003</v>
      </c>
      <c r="K2435" s="22"/>
    </row>
    <row r="2436" spans="1:11" x14ac:dyDescent="0.3">
      <c r="A2436" s="5">
        <v>40145</v>
      </c>
      <c r="B2436" s="2">
        <v>32.74</v>
      </c>
      <c r="K2436" s="22"/>
    </row>
    <row r="2437" spans="1:11" x14ac:dyDescent="0.3">
      <c r="A2437" s="5">
        <v>40146</v>
      </c>
      <c r="B2437" s="2">
        <v>33.15</v>
      </c>
      <c r="K2437" s="22"/>
    </row>
    <row r="2438" spans="1:11" x14ac:dyDescent="0.3">
      <c r="A2438" s="5">
        <v>40147</v>
      </c>
      <c r="B2438" s="2">
        <v>35.549999999999997</v>
      </c>
      <c r="K2438" s="22"/>
    </row>
    <row r="2439" spans="1:11" x14ac:dyDescent="0.3">
      <c r="A2439" s="5">
        <v>40148</v>
      </c>
      <c r="B2439" s="2">
        <v>35.979999999999997</v>
      </c>
      <c r="K2439" s="22"/>
    </row>
    <row r="2440" spans="1:11" x14ac:dyDescent="0.3">
      <c r="A2440" s="5">
        <v>40149</v>
      </c>
      <c r="B2440" s="2">
        <v>41.91</v>
      </c>
      <c r="K2440" s="22"/>
    </row>
    <row r="2441" spans="1:11" x14ac:dyDescent="0.3">
      <c r="A2441" s="5">
        <v>40150</v>
      </c>
      <c r="B2441" s="2">
        <v>38.18</v>
      </c>
      <c r="K2441" s="22"/>
    </row>
    <row r="2442" spans="1:11" x14ac:dyDescent="0.3">
      <c r="A2442" s="5">
        <v>40151</v>
      </c>
      <c r="B2442" s="2">
        <v>36.130000000000003</v>
      </c>
      <c r="K2442" s="22"/>
    </row>
    <row r="2443" spans="1:11" x14ac:dyDescent="0.3">
      <c r="A2443" s="5">
        <v>40152</v>
      </c>
      <c r="B2443" s="2">
        <v>34.24</v>
      </c>
      <c r="K2443" s="22"/>
    </row>
    <row r="2444" spans="1:11" x14ac:dyDescent="0.3">
      <c r="A2444" s="5">
        <v>40153</v>
      </c>
      <c r="B2444" s="2">
        <v>33.44</v>
      </c>
      <c r="K2444" s="22"/>
    </row>
    <row r="2445" spans="1:11" x14ac:dyDescent="0.3">
      <c r="A2445" s="5">
        <v>40154</v>
      </c>
      <c r="B2445" s="2">
        <v>36.340000000000003</v>
      </c>
      <c r="K2445" s="22"/>
    </row>
    <row r="2446" spans="1:11" x14ac:dyDescent="0.3">
      <c r="A2446" s="5">
        <v>40155</v>
      </c>
      <c r="B2446" s="2">
        <v>36.49</v>
      </c>
      <c r="K2446" s="22"/>
    </row>
    <row r="2447" spans="1:11" x14ac:dyDescent="0.3">
      <c r="A2447" s="5">
        <v>40156</v>
      </c>
      <c r="B2447" s="2">
        <v>37.770000000000003</v>
      </c>
      <c r="K2447" s="22"/>
    </row>
    <row r="2448" spans="1:11" x14ac:dyDescent="0.3">
      <c r="A2448" s="5">
        <v>40157</v>
      </c>
      <c r="B2448" s="2">
        <v>37.51</v>
      </c>
      <c r="K2448" s="22"/>
    </row>
    <row r="2449" spans="1:11" x14ac:dyDescent="0.3">
      <c r="A2449" s="5">
        <v>40158</v>
      </c>
      <c r="B2449" s="2">
        <v>37.31</v>
      </c>
      <c r="K2449" s="22"/>
    </row>
    <row r="2450" spans="1:11" x14ac:dyDescent="0.3">
      <c r="A2450" s="5">
        <v>40159</v>
      </c>
      <c r="B2450" s="2">
        <v>36.479999999999997</v>
      </c>
      <c r="K2450" s="22"/>
    </row>
    <row r="2451" spans="1:11" x14ac:dyDescent="0.3">
      <c r="A2451" s="5">
        <v>40160</v>
      </c>
      <c r="B2451" s="2">
        <v>36.22</v>
      </c>
      <c r="K2451" s="22"/>
    </row>
    <row r="2452" spans="1:11" x14ac:dyDescent="0.3">
      <c r="A2452" s="5">
        <v>40161</v>
      </c>
      <c r="B2452" s="2">
        <v>39.450000000000003</v>
      </c>
      <c r="K2452" s="22"/>
    </row>
    <row r="2453" spans="1:11" x14ac:dyDescent="0.3">
      <c r="A2453" s="5">
        <v>40162</v>
      </c>
      <c r="B2453" s="2">
        <v>43.87</v>
      </c>
      <c r="K2453" s="22"/>
    </row>
    <row r="2454" spans="1:11" x14ac:dyDescent="0.3">
      <c r="A2454" s="5">
        <v>40163</v>
      </c>
      <c r="B2454" s="2">
        <v>43.27</v>
      </c>
      <c r="K2454" s="22"/>
    </row>
    <row r="2455" spans="1:11" x14ac:dyDescent="0.3">
      <c r="A2455" s="5">
        <v>40164</v>
      </c>
      <c r="B2455" s="2">
        <v>61.22</v>
      </c>
      <c r="K2455" s="22"/>
    </row>
    <row r="2456" spans="1:11" x14ac:dyDescent="0.3">
      <c r="A2456" s="5">
        <v>40165</v>
      </c>
      <c r="B2456" s="2">
        <v>49.39</v>
      </c>
      <c r="K2456" s="22"/>
    </row>
    <row r="2457" spans="1:11" x14ac:dyDescent="0.3">
      <c r="A2457" s="5">
        <v>40166</v>
      </c>
      <c r="B2457" s="2">
        <v>39.880000000000003</v>
      </c>
      <c r="K2457" s="22"/>
    </row>
    <row r="2458" spans="1:11" x14ac:dyDescent="0.3">
      <c r="A2458" s="5">
        <v>40167</v>
      </c>
      <c r="B2458" s="2">
        <v>39.18</v>
      </c>
      <c r="K2458" s="22"/>
    </row>
    <row r="2459" spans="1:11" x14ac:dyDescent="0.3">
      <c r="A2459" s="5">
        <v>40168</v>
      </c>
      <c r="B2459" s="2">
        <v>44.69</v>
      </c>
      <c r="K2459" s="22"/>
    </row>
    <row r="2460" spans="1:11" x14ac:dyDescent="0.3">
      <c r="A2460" s="5">
        <v>40169</v>
      </c>
      <c r="B2460" s="2">
        <v>41.53</v>
      </c>
      <c r="K2460" s="22"/>
    </row>
    <row r="2461" spans="1:11" x14ac:dyDescent="0.3">
      <c r="A2461" s="5">
        <v>40170</v>
      </c>
      <c r="B2461" s="2">
        <v>39.520000000000003</v>
      </c>
      <c r="K2461" s="22"/>
    </row>
    <row r="2462" spans="1:11" x14ac:dyDescent="0.3">
      <c r="A2462" s="5">
        <v>40171</v>
      </c>
      <c r="B2462" s="2">
        <v>37.4</v>
      </c>
      <c r="K2462" s="22"/>
    </row>
    <row r="2463" spans="1:11" x14ac:dyDescent="0.3">
      <c r="A2463" s="5">
        <v>40172</v>
      </c>
      <c r="B2463" s="2">
        <v>35.880000000000003</v>
      </c>
      <c r="K2463" s="22"/>
    </row>
    <row r="2464" spans="1:11" x14ac:dyDescent="0.3">
      <c r="A2464" s="5">
        <v>40173</v>
      </c>
      <c r="B2464" s="2">
        <v>36.18</v>
      </c>
      <c r="K2464" s="22"/>
    </row>
    <row r="2465" spans="1:11" x14ac:dyDescent="0.3">
      <c r="A2465" s="5">
        <v>40174</v>
      </c>
      <c r="B2465" s="2">
        <v>37.5</v>
      </c>
      <c r="K2465" s="22"/>
    </row>
    <row r="2466" spans="1:11" x14ac:dyDescent="0.3">
      <c r="A2466" s="5">
        <v>40175</v>
      </c>
      <c r="B2466" s="2">
        <v>39.57</v>
      </c>
      <c r="K2466" s="22"/>
    </row>
    <row r="2467" spans="1:11" x14ac:dyDescent="0.3">
      <c r="A2467" s="5">
        <v>40176</v>
      </c>
      <c r="B2467" s="2">
        <v>40.01</v>
      </c>
      <c r="K2467" s="22"/>
    </row>
    <row r="2468" spans="1:11" x14ac:dyDescent="0.3">
      <c r="A2468" s="5">
        <v>40177</v>
      </c>
      <c r="B2468" s="2">
        <v>40.799999999999997</v>
      </c>
      <c r="K2468" s="22"/>
    </row>
    <row r="2469" spans="1:11" x14ac:dyDescent="0.3">
      <c r="A2469" s="5">
        <v>40178</v>
      </c>
      <c r="B2469" s="2">
        <v>40.299999999999997</v>
      </c>
      <c r="K2469" s="22"/>
    </row>
    <row r="2470" spans="1:11" x14ac:dyDescent="0.3">
      <c r="A2470" s="5">
        <v>40179</v>
      </c>
      <c r="B2470" s="2">
        <v>39.67</v>
      </c>
      <c r="K2470" s="22"/>
    </row>
    <row r="2471" spans="1:11" x14ac:dyDescent="0.3">
      <c r="A2471" s="5">
        <v>40180</v>
      </c>
      <c r="B2471" s="2">
        <v>43</v>
      </c>
      <c r="K2471" s="22"/>
    </row>
    <row r="2472" spans="1:11" x14ac:dyDescent="0.3">
      <c r="A2472" s="5">
        <v>40181</v>
      </c>
      <c r="B2472" s="2">
        <v>42.27</v>
      </c>
      <c r="K2472" s="22"/>
    </row>
    <row r="2473" spans="1:11" x14ac:dyDescent="0.3">
      <c r="A2473" s="5">
        <v>40182</v>
      </c>
      <c r="B2473" s="2">
        <v>53.67</v>
      </c>
      <c r="K2473" s="22"/>
    </row>
    <row r="2474" spans="1:11" x14ac:dyDescent="0.3">
      <c r="A2474" s="5">
        <v>40183</v>
      </c>
      <c r="B2474" s="2">
        <v>49.71</v>
      </c>
      <c r="K2474" s="22"/>
    </row>
    <row r="2475" spans="1:11" x14ac:dyDescent="0.3">
      <c r="A2475" s="5">
        <v>40184</v>
      </c>
      <c r="B2475" s="2">
        <v>48.3</v>
      </c>
      <c r="K2475" s="22"/>
    </row>
    <row r="2476" spans="1:11" x14ac:dyDescent="0.3">
      <c r="A2476" s="5">
        <v>40185</v>
      </c>
      <c r="B2476" s="2">
        <v>86.66</v>
      </c>
      <c r="K2476" s="22"/>
    </row>
    <row r="2477" spans="1:11" x14ac:dyDescent="0.3">
      <c r="A2477" s="5">
        <v>40186</v>
      </c>
      <c r="B2477" s="2">
        <v>94.03</v>
      </c>
      <c r="K2477" s="22"/>
    </row>
    <row r="2478" spans="1:11" x14ac:dyDescent="0.3">
      <c r="A2478" s="5">
        <v>40187</v>
      </c>
      <c r="B2478" s="2">
        <v>46.46</v>
      </c>
      <c r="K2478" s="22"/>
    </row>
    <row r="2479" spans="1:11" x14ac:dyDescent="0.3">
      <c r="A2479" s="5">
        <v>40188</v>
      </c>
      <c r="B2479" s="2">
        <v>46.08</v>
      </c>
      <c r="K2479" s="22"/>
    </row>
    <row r="2480" spans="1:11" x14ac:dyDescent="0.3">
      <c r="A2480" s="5">
        <v>40189</v>
      </c>
      <c r="B2480" s="2">
        <v>61.84</v>
      </c>
      <c r="K2480" s="22"/>
    </row>
    <row r="2481" spans="1:11" x14ac:dyDescent="0.3">
      <c r="A2481" s="5">
        <v>40190</v>
      </c>
      <c r="B2481" s="2">
        <v>54.78</v>
      </c>
      <c r="K2481" s="22"/>
    </row>
    <row r="2482" spans="1:11" x14ac:dyDescent="0.3">
      <c r="A2482" s="5">
        <v>40191</v>
      </c>
      <c r="B2482" s="2">
        <v>48.98</v>
      </c>
      <c r="K2482" s="22"/>
    </row>
    <row r="2483" spans="1:11" x14ac:dyDescent="0.3">
      <c r="A2483" s="5">
        <v>40192</v>
      </c>
      <c r="B2483" s="2">
        <v>51.94</v>
      </c>
      <c r="K2483" s="22"/>
    </row>
    <row r="2484" spans="1:11" x14ac:dyDescent="0.3">
      <c r="A2484" s="5">
        <v>40193</v>
      </c>
      <c r="B2484" s="2">
        <v>56.15</v>
      </c>
      <c r="K2484" s="22"/>
    </row>
    <row r="2485" spans="1:11" x14ac:dyDescent="0.3">
      <c r="A2485" s="5">
        <v>40194</v>
      </c>
      <c r="B2485" s="2">
        <v>44.72</v>
      </c>
      <c r="K2485" s="22"/>
    </row>
    <row r="2486" spans="1:11" x14ac:dyDescent="0.3">
      <c r="A2486" s="5">
        <v>40195</v>
      </c>
      <c r="B2486" s="2">
        <v>44.32</v>
      </c>
      <c r="K2486" s="22"/>
    </row>
    <row r="2487" spans="1:11" x14ac:dyDescent="0.3">
      <c r="A2487" s="5">
        <v>40196</v>
      </c>
      <c r="B2487" s="2">
        <v>48.95</v>
      </c>
      <c r="K2487" s="22"/>
    </row>
    <row r="2488" spans="1:11" x14ac:dyDescent="0.3">
      <c r="A2488" s="5">
        <v>40197</v>
      </c>
      <c r="B2488" s="2">
        <v>48.92</v>
      </c>
      <c r="K2488" s="22"/>
    </row>
    <row r="2489" spans="1:11" x14ac:dyDescent="0.3">
      <c r="A2489" s="5">
        <v>40198</v>
      </c>
      <c r="B2489" s="2">
        <v>47.5</v>
      </c>
      <c r="K2489" s="22"/>
    </row>
    <row r="2490" spans="1:11" x14ac:dyDescent="0.3">
      <c r="A2490" s="5">
        <v>40199</v>
      </c>
      <c r="B2490" s="2">
        <v>49.81</v>
      </c>
      <c r="K2490" s="22"/>
    </row>
    <row r="2491" spans="1:11" x14ac:dyDescent="0.3">
      <c r="A2491" s="5">
        <v>40200</v>
      </c>
      <c r="B2491" s="2">
        <v>48.31</v>
      </c>
      <c r="K2491" s="22"/>
    </row>
    <row r="2492" spans="1:11" x14ac:dyDescent="0.3">
      <c r="A2492" s="5">
        <v>40201</v>
      </c>
      <c r="B2492" s="2">
        <v>47.35</v>
      </c>
      <c r="K2492" s="22"/>
    </row>
    <row r="2493" spans="1:11" x14ac:dyDescent="0.3">
      <c r="A2493" s="5">
        <v>40202</v>
      </c>
      <c r="B2493" s="2">
        <v>46.7</v>
      </c>
      <c r="K2493" s="22"/>
    </row>
    <row r="2494" spans="1:11" x14ac:dyDescent="0.3">
      <c r="A2494" s="5">
        <v>40203</v>
      </c>
      <c r="B2494" s="2">
        <v>61.08</v>
      </c>
      <c r="K2494" s="22"/>
    </row>
    <row r="2495" spans="1:11" x14ac:dyDescent="0.3">
      <c r="A2495" s="5">
        <v>40204</v>
      </c>
      <c r="B2495" s="2">
        <v>61.84</v>
      </c>
      <c r="K2495" s="22"/>
    </row>
    <row r="2496" spans="1:11" x14ac:dyDescent="0.3">
      <c r="A2496" s="5">
        <v>40205</v>
      </c>
      <c r="B2496" s="2">
        <v>51.33</v>
      </c>
      <c r="K2496" s="22"/>
    </row>
    <row r="2497" spans="1:11" x14ac:dyDescent="0.3">
      <c r="A2497" s="5">
        <v>40206</v>
      </c>
      <c r="B2497" s="2">
        <v>52.36</v>
      </c>
      <c r="K2497" s="22"/>
    </row>
    <row r="2498" spans="1:11" x14ac:dyDescent="0.3">
      <c r="A2498" s="5">
        <v>40207</v>
      </c>
      <c r="B2498" s="2">
        <v>68.56</v>
      </c>
      <c r="K2498" s="22"/>
    </row>
    <row r="2499" spans="1:11" x14ac:dyDescent="0.3">
      <c r="A2499" s="5">
        <v>40208</v>
      </c>
      <c r="B2499" s="2">
        <v>54.2</v>
      </c>
      <c r="K2499" s="22"/>
    </row>
    <row r="2500" spans="1:11" x14ac:dyDescent="0.3">
      <c r="A2500" s="5">
        <v>40209</v>
      </c>
      <c r="B2500" s="2">
        <v>55.36</v>
      </c>
      <c r="K2500" s="22"/>
    </row>
    <row r="2501" spans="1:11" x14ac:dyDescent="0.3">
      <c r="A2501" s="5">
        <v>40210</v>
      </c>
      <c r="B2501" s="2">
        <v>65.91</v>
      </c>
      <c r="K2501" s="22"/>
    </row>
    <row r="2502" spans="1:11" x14ac:dyDescent="0.3">
      <c r="A2502" s="5">
        <v>40211</v>
      </c>
      <c r="B2502" s="2">
        <v>58.91</v>
      </c>
      <c r="K2502" s="22"/>
    </row>
    <row r="2503" spans="1:11" x14ac:dyDescent="0.3">
      <c r="A2503" s="5">
        <v>40212</v>
      </c>
      <c r="B2503" s="2">
        <v>59.5</v>
      </c>
      <c r="K2503" s="22"/>
    </row>
    <row r="2504" spans="1:11" x14ac:dyDescent="0.3">
      <c r="A2504" s="5">
        <v>40213</v>
      </c>
      <c r="B2504" s="2">
        <v>59.83</v>
      </c>
      <c r="K2504" s="22"/>
    </row>
    <row r="2505" spans="1:11" x14ac:dyDescent="0.3">
      <c r="A2505" s="5">
        <v>40214</v>
      </c>
      <c r="B2505" s="2">
        <v>55.81</v>
      </c>
      <c r="K2505" s="22"/>
    </row>
    <row r="2506" spans="1:11" x14ac:dyDescent="0.3">
      <c r="A2506" s="5">
        <v>40215</v>
      </c>
      <c r="B2506" s="2">
        <v>51.1</v>
      </c>
      <c r="K2506" s="22"/>
    </row>
    <row r="2507" spans="1:11" x14ac:dyDescent="0.3">
      <c r="A2507" s="5">
        <v>40216</v>
      </c>
      <c r="B2507" s="2">
        <v>51.4</v>
      </c>
      <c r="K2507" s="22"/>
    </row>
    <row r="2508" spans="1:11" x14ac:dyDescent="0.3">
      <c r="A2508" s="5">
        <v>40217</v>
      </c>
      <c r="B2508" s="2">
        <v>58.95</v>
      </c>
      <c r="K2508" s="22"/>
    </row>
    <row r="2509" spans="1:11" x14ac:dyDescent="0.3">
      <c r="A2509" s="5">
        <v>40218</v>
      </c>
      <c r="B2509" s="2">
        <v>60.15</v>
      </c>
      <c r="K2509" s="22"/>
    </row>
    <row r="2510" spans="1:11" x14ac:dyDescent="0.3">
      <c r="A2510" s="5">
        <v>40219</v>
      </c>
      <c r="B2510" s="2">
        <v>57.97</v>
      </c>
      <c r="K2510" s="22"/>
    </row>
    <row r="2511" spans="1:11" x14ac:dyDescent="0.3">
      <c r="A2511" s="5">
        <v>40220</v>
      </c>
      <c r="B2511" s="2">
        <v>61.71</v>
      </c>
      <c r="K2511" s="22"/>
    </row>
    <row r="2512" spans="1:11" x14ac:dyDescent="0.3">
      <c r="A2512" s="5">
        <v>40221</v>
      </c>
      <c r="B2512" s="2">
        <v>61.94</v>
      </c>
      <c r="K2512" s="22"/>
    </row>
    <row r="2513" spans="1:11" x14ac:dyDescent="0.3">
      <c r="A2513" s="5">
        <v>40222</v>
      </c>
      <c r="B2513" s="2">
        <v>59.47</v>
      </c>
      <c r="K2513" s="22"/>
    </row>
    <row r="2514" spans="1:11" x14ac:dyDescent="0.3">
      <c r="A2514" s="5">
        <v>40223</v>
      </c>
      <c r="B2514" s="2">
        <v>59.54</v>
      </c>
      <c r="K2514" s="22"/>
    </row>
    <row r="2515" spans="1:11" x14ac:dyDescent="0.3">
      <c r="A2515" s="5">
        <v>40224</v>
      </c>
      <c r="B2515" s="2">
        <v>67.09</v>
      </c>
      <c r="K2515" s="22"/>
    </row>
    <row r="2516" spans="1:11" x14ac:dyDescent="0.3">
      <c r="A2516" s="5">
        <v>40225</v>
      </c>
      <c r="B2516" s="2">
        <v>63.54</v>
      </c>
      <c r="K2516" s="22"/>
    </row>
    <row r="2517" spans="1:11" x14ac:dyDescent="0.3">
      <c r="A2517" s="5">
        <v>40226</v>
      </c>
      <c r="B2517" s="2">
        <v>63.84</v>
      </c>
      <c r="K2517" s="22"/>
    </row>
    <row r="2518" spans="1:11" x14ac:dyDescent="0.3">
      <c r="A2518" s="5">
        <v>40227</v>
      </c>
      <c r="B2518" s="2">
        <v>66.63</v>
      </c>
      <c r="K2518" s="22"/>
    </row>
    <row r="2519" spans="1:11" x14ac:dyDescent="0.3">
      <c r="A2519" s="5">
        <v>40228</v>
      </c>
      <c r="B2519" s="2">
        <v>70.400000000000006</v>
      </c>
      <c r="K2519" s="22"/>
    </row>
    <row r="2520" spans="1:11" x14ac:dyDescent="0.3">
      <c r="A2520" s="5">
        <v>40229</v>
      </c>
      <c r="B2520" s="2">
        <v>73.7</v>
      </c>
      <c r="K2520" s="22"/>
    </row>
    <row r="2521" spans="1:11" x14ac:dyDescent="0.3">
      <c r="A2521" s="5">
        <v>40230</v>
      </c>
      <c r="B2521" s="2">
        <v>82.01</v>
      </c>
      <c r="K2521" s="22"/>
    </row>
    <row r="2522" spans="1:11" x14ac:dyDescent="0.3">
      <c r="A2522" s="5">
        <v>40231</v>
      </c>
      <c r="B2522" s="2">
        <v>134.80000000000001</v>
      </c>
      <c r="K2522" s="22"/>
    </row>
    <row r="2523" spans="1:11" x14ac:dyDescent="0.3">
      <c r="A2523" s="5">
        <v>40232</v>
      </c>
      <c r="B2523" s="2">
        <v>98.08</v>
      </c>
      <c r="K2523" s="22"/>
    </row>
    <row r="2524" spans="1:11" x14ac:dyDescent="0.3">
      <c r="A2524" s="5">
        <v>40233</v>
      </c>
      <c r="B2524" s="2">
        <v>92.7</v>
      </c>
      <c r="K2524" s="22"/>
    </row>
    <row r="2525" spans="1:11" x14ac:dyDescent="0.3">
      <c r="A2525" s="5">
        <v>40234</v>
      </c>
      <c r="B2525" s="2">
        <v>88.7</v>
      </c>
      <c r="K2525" s="22"/>
    </row>
    <row r="2526" spans="1:11" x14ac:dyDescent="0.3">
      <c r="A2526" s="5">
        <v>40235</v>
      </c>
      <c r="B2526" s="2">
        <v>78.39</v>
      </c>
      <c r="K2526" s="22"/>
    </row>
    <row r="2527" spans="1:11" x14ac:dyDescent="0.3">
      <c r="A2527" s="5">
        <v>40236</v>
      </c>
      <c r="B2527" s="2">
        <v>64.94</v>
      </c>
      <c r="K2527" s="22"/>
    </row>
    <row r="2528" spans="1:11" x14ac:dyDescent="0.3">
      <c r="A2528" s="5">
        <v>40237</v>
      </c>
      <c r="B2528" s="2">
        <v>62.87</v>
      </c>
      <c r="K2528" s="22"/>
    </row>
    <row r="2529" spans="1:11" x14ac:dyDescent="0.3">
      <c r="A2529" s="5">
        <v>40238</v>
      </c>
      <c r="B2529" s="2">
        <v>68.22</v>
      </c>
      <c r="K2529" s="22"/>
    </row>
    <row r="2530" spans="1:11" x14ac:dyDescent="0.3">
      <c r="A2530" s="5">
        <v>40239</v>
      </c>
      <c r="B2530" s="2">
        <v>72.64</v>
      </c>
      <c r="K2530" s="22"/>
    </row>
    <row r="2531" spans="1:11" x14ac:dyDescent="0.3">
      <c r="A2531" s="5">
        <v>40240</v>
      </c>
      <c r="B2531" s="2">
        <v>72.03</v>
      </c>
      <c r="K2531" s="22"/>
    </row>
    <row r="2532" spans="1:11" x14ac:dyDescent="0.3">
      <c r="A2532" s="5">
        <v>40241</v>
      </c>
      <c r="B2532" s="2">
        <v>71.84</v>
      </c>
      <c r="K2532" s="22"/>
    </row>
    <row r="2533" spans="1:11" x14ac:dyDescent="0.3">
      <c r="A2533" s="5">
        <v>40242</v>
      </c>
      <c r="B2533" s="2">
        <v>69.89</v>
      </c>
      <c r="K2533" s="22"/>
    </row>
    <row r="2534" spans="1:11" x14ac:dyDescent="0.3">
      <c r="A2534" s="5">
        <v>40243</v>
      </c>
      <c r="B2534" s="2">
        <v>70.42</v>
      </c>
      <c r="K2534" s="22"/>
    </row>
    <row r="2535" spans="1:11" x14ac:dyDescent="0.3">
      <c r="A2535" s="5">
        <v>40244</v>
      </c>
      <c r="B2535" s="2">
        <v>65.180000000000007</v>
      </c>
      <c r="K2535" s="22"/>
    </row>
    <row r="2536" spans="1:11" x14ac:dyDescent="0.3">
      <c r="A2536" s="5">
        <v>40245</v>
      </c>
      <c r="B2536" s="2">
        <v>69.09</v>
      </c>
      <c r="K2536" s="22"/>
    </row>
    <row r="2537" spans="1:11" x14ac:dyDescent="0.3">
      <c r="A2537" s="5">
        <v>40246</v>
      </c>
      <c r="B2537" s="2">
        <v>67.430000000000007</v>
      </c>
      <c r="K2537" s="22"/>
    </row>
    <row r="2538" spans="1:11" x14ac:dyDescent="0.3">
      <c r="A2538" s="5">
        <v>40247</v>
      </c>
      <c r="B2538" s="2">
        <v>63.08</v>
      </c>
      <c r="K2538" s="22"/>
    </row>
    <row r="2539" spans="1:11" x14ac:dyDescent="0.3">
      <c r="A2539" s="5">
        <v>40248</v>
      </c>
      <c r="B2539" s="2">
        <v>60.31</v>
      </c>
      <c r="K2539" s="22"/>
    </row>
    <row r="2540" spans="1:11" x14ac:dyDescent="0.3">
      <c r="A2540" s="5">
        <v>40249</v>
      </c>
      <c r="B2540" s="2">
        <v>58.74</v>
      </c>
      <c r="K2540" s="22"/>
    </row>
    <row r="2541" spans="1:11" x14ac:dyDescent="0.3">
      <c r="A2541" s="5">
        <v>40250</v>
      </c>
      <c r="B2541" s="2">
        <v>55.64</v>
      </c>
      <c r="K2541" s="22"/>
    </row>
    <row r="2542" spans="1:11" x14ac:dyDescent="0.3">
      <c r="A2542" s="5">
        <v>40251</v>
      </c>
      <c r="B2542" s="2">
        <v>55.43</v>
      </c>
      <c r="K2542" s="22"/>
    </row>
    <row r="2543" spans="1:11" x14ac:dyDescent="0.3">
      <c r="A2543" s="5">
        <v>40252</v>
      </c>
      <c r="B2543" s="2">
        <v>60.4</v>
      </c>
      <c r="K2543" s="22"/>
    </row>
    <row r="2544" spans="1:11" x14ac:dyDescent="0.3">
      <c r="A2544" s="5">
        <v>40253</v>
      </c>
      <c r="B2544" s="2">
        <v>59.12</v>
      </c>
      <c r="K2544" s="22"/>
    </row>
    <row r="2545" spans="1:11" x14ac:dyDescent="0.3">
      <c r="A2545" s="5">
        <v>40254</v>
      </c>
      <c r="B2545" s="2">
        <v>55.92</v>
      </c>
      <c r="K2545" s="22"/>
    </row>
    <row r="2546" spans="1:11" x14ac:dyDescent="0.3">
      <c r="A2546" s="5">
        <v>40255</v>
      </c>
      <c r="B2546" s="2">
        <v>52.48</v>
      </c>
      <c r="K2546" s="22"/>
    </row>
    <row r="2547" spans="1:11" x14ac:dyDescent="0.3">
      <c r="A2547" s="5">
        <v>40256</v>
      </c>
      <c r="B2547" s="2">
        <v>50.01</v>
      </c>
      <c r="K2547" s="22"/>
    </row>
    <row r="2548" spans="1:11" x14ac:dyDescent="0.3">
      <c r="A2548" s="5">
        <v>40257</v>
      </c>
      <c r="B2548" s="2">
        <v>49.01</v>
      </c>
      <c r="K2548" s="22"/>
    </row>
    <row r="2549" spans="1:11" x14ac:dyDescent="0.3">
      <c r="A2549" s="5">
        <v>40258</v>
      </c>
      <c r="B2549" s="2">
        <v>49.67</v>
      </c>
      <c r="K2549" s="22"/>
    </row>
    <row r="2550" spans="1:11" x14ac:dyDescent="0.3">
      <c r="A2550" s="5">
        <v>40259</v>
      </c>
      <c r="B2550" s="2">
        <v>53.34</v>
      </c>
      <c r="K2550" s="22"/>
    </row>
    <row r="2551" spans="1:11" x14ac:dyDescent="0.3">
      <c r="A2551" s="5">
        <v>40260</v>
      </c>
      <c r="B2551" s="2">
        <v>50.8</v>
      </c>
      <c r="K2551" s="22"/>
    </row>
    <row r="2552" spans="1:11" x14ac:dyDescent="0.3">
      <c r="A2552" s="5">
        <v>40261</v>
      </c>
      <c r="B2552" s="2">
        <v>49.57</v>
      </c>
      <c r="K2552" s="22"/>
    </row>
    <row r="2553" spans="1:11" x14ac:dyDescent="0.3">
      <c r="A2553" s="5">
        <v>40262</v>
      </c>
      <c r="B2553" s="2">
        <v>47.36</v>
      </c>
      <c r="K2553" s="22"/>
    </row>
    <row r="2554" spans="1:11" x14ac:dyDescent="0.3">
      <c r="A2554" s="5">
        <v>40263</v>
      </c>
      <c r="B2554" s="2">
        <v>46.19</v>
      </c>
      <c r="K2554" s="22"/>
    </row>
    <row r="2555" spans="1:11" x14ac:dyDescent="0.3">
      <c r="A2555" s="5">
        <v>40264</v>
      </c>
      <c r="B2555" s="2">
        <v>44.31</v>
      </c>
      <c r="K2555" s="22"/>
    </row>
    <row r="2556" spans="1:11" x14ac:dyDescent="0.3">
      <c r="A2556" s="5">
        <v>40265</v>
      </c>
      <c r="B2556" s="2">
        <v>44.29</v>
      </c>
      <c r="K2556" s="22"/>
    </row>
    <row r="2557" spans="1:11" x14ac:dyDescent="0.3">
      <c r="A2557" s="5">
        <v>40266</v>
      </c>
      <c r="B2557" s="2">
        <v>45.49</v>
      </c>
      <c r="K2557" s="22"/>
    </row>
    <row r="2558" spans="1:11" x14ac:dyDescent="0.3">
      <c r="A2558" s="5">
        <v>40267</v>
      </c>
      <c r="B2558" s="2">
        <v>44.88</v>
      </c>
      <c r="K2558" s="22"/>
    </row>
    <row r="2559" spans="1:11" x14ac:dyDescent="0.3">
      <c r="A2559" s="5">
        <v>40268</v>
      </c>
      <c r="B2559" s="2">
        <v>44.85</v>
      </c>
      <c r="K2559" s="22"/>
    </row>
    <row r="2560" spans="1:11" x14ac:dyDescent="0.3">
      <c r="A2560" s="5">
        <v>40269</v>
      </c>
      <c r="B2560" s="2">
        <v>44.94</v>
      </c>
      <c r="K2560" s="22"/>
    </row>
    <row r="2561" spans="1:11" x14ac:dyDescent="0.3">
      <c r="A2561" s="5">
        <v>40270</v>
      </c>
      <c r="B2561" s="2">
        <v>44.52</v>
      </c>
      <c r="K2561" s="22"/>
    </row>
    <row r="2562" spans="1:11" x14ac:dyDescent="0.3">
      <c r="A2562" s="5">
        <v>40271</v>
      </c>
      <c r="B2562" s="2">
        <v>44.01</v>
      </c>
      <c r="K2562" s="22"/>
    </row>
    <row r="2563" spans="1:11" x14ac:dyDescent="0.3">
      <c r="A2563" s="5">
        <v>40272</v>
      </c>
      <c r="B2563" s="2">
        <v>44.36</v>
      </c>
      <c r="K2563" s="22"/>
    </row>
    <row r="2564" spans="1:11" x14ac:dyDescent="0.3">
      <c r="A2564" s="5">
        <v>40273</v>
      </c>
      <c r="B2564" s="2">
        <v>44.96</v>
      </c>
      <c r="K2564" s="22"/>
    </row>
    <row r="2565" spans="1:11" x14ac:dyDescent="0.3">
      <c r="A2565" s="5">
        <v>40274</v>
      </c>
      <c r="B2565" s="2">
        <v>49.08</v>
      </c>
      <c r="K2565" s="22"/>
    </row>
    <row r="2566" spans="1:11" x14ac:dyDescent="0.3">
      <c r="A2566" s="5">
        <v>40275</v>
      </c>
      <c r="B2566" s="2">
        <v>47.83</v>
      </c>
      <c r="K2566" s="22"/>
    </row>
    <row r="2567" spans="1:11" x14ac:dyDescent="0.3">
      <c r="A2567" s="5">
        <v>40276</v>
      </c>
      <c r="B2567" s="2">
        <v>47.41</v>
      </c>
      <c r="K2567" s="22"/>
    </row>
    <row r="2568" spans="1:11" x14ac:dyDescent="0.3">
      <c r="A2568" s="5">
        <v>40277</v>
      </c>
      <c r="B2568" s="2">
        <v>47.09</v>
      </c>
      <c r="K2568" s="22"/>
    </row>
    <row r="2569" spans="1:11" x14ac:dyDescent="0.3">
      <c r="A2569" s="5">
        <v>40278</v>
      </c>
      <c r="B2569" s="2">
        <v>46.32</v>
      </c>
      <c r="K2569" s="22"/>
    </row>
    <row r="2570" spans="1:11" x14ac:dyDescent="0.3">
      <c r="A2570" s="5">
        <v>40279</v>
      </c>
      <c r="B2570" s="2">
        <v>46.28</v>
      </c>
      <c r="K2570" s="22"/>
    </row>
    <row r="2571" spans="1:11" x14ac:dyDescent="0.3">
      <c r="A2571" s="5">
        <v>40280</v>
      </c>
      <c r="B2571" s="2">
        <v>48.77</v>
      </c>
      <c r="K2571" s="22"/>
    </row>
    <row r="2572" spans="1:11" x14ac:dyDescent="0.3">
      <c r="A2572" s="5">
        <v>40281</v>
      </c>
      <c r="B2572" s="2">
        <v>49.09</v>
      </c>
      <c r="K2572" s="22"/>
    </row>
    <row r="2573" spans="1:11" x14ac:dyDescent="0.3">
      <c r="A2573" s="5">
        <v>40282</v>
      </c>
      <c r="B2573" s="2">
        <v>48.45</v>
      </c>
      <c r="K2573" s="22"/>
    </row>
    <row r="2574" spans="1:11" x14ac:dyDescent="0.3">
      <c r="A2574" s="5">
        <v>40283</v>
      </c>
      <c r="B2574" s="2">
        <v>47.71</v>
      </c>
      <c r="K2574" s="22"/>
    </row>
    <row r="2575" spans="1:11" x14ac:dyDescent="0.3">
      <c r="A2575" s="5">
        <v>40284</v>
      </c>
      <c r="B2575" s="2">
        <v>46.1</v>
      </c>
      <c r="K2575" s="22"/>
    </row>
    <row r="2576" spans="1:11" x14ac:dyDescent="0.3">
      <c r="A2576" s="5">
        <v>40285</v>
      </c>
      <c r="B2576" s="2">
        <v>45.32</v>
      </c>
      <c r="K2576" s="22"/>
    </row>
    <row r="2577" spans="1:11" x14ac:dyDescent="0.3">
      <c r="A2577" s="5">
        <v>40286</v>
      </c>
      <c r="B2577" s="2">
        <v>44.86</v>
      </c>
      <c r="K2577" s="22"/>
    </row>
    <row r="2578" spans="1:11" x14ac:dyDescent="0.3">
      <c r="A2578" s="5">
        <v>40287</v>
      </c>
      <c r="B2578" s="2">
        <v>48.03</v>
      </c>
      <c r="K2578" s="22"/>
    </row>
    <row r="2579" spans="1:11" x14ac:dyDescent="0.3">
      <c r="A2579" s="5">
        <v>40288</v>
      </c>
      <c r="B2579" s="2">
        <v>47.09</v>
      </c>
      <c r="K2579" s="22"/>
    </row>
    <row r="2580" spans="1:11" x14ac:dyDescent="0.3">
      <c r="A2580" s="5">
        <v>40289</v>
      </c>
      <c r="B2580" s="2">
        <v>47</v>
      </c>
      <c r="K2580" s="22"/>
    </row>
    <row r="2581" spans="1:11" x14ac:dyDescent="0.3">
      <c r="A2581" s="5">
        <v>40290</v>
      </c>
      <c r="B2581" s="2">
        <v>47.54</v>
      </c>
      <c r="K2581" s="22"/>
    </row>
    <row r="2582" spans="1:11" x14ac:dyDescent="0.3">
      <c r="A2582" s="5">
        <v>40291</v>
      </c>
      <c r="B2582" s="2">
        <v>47.87</v>
      </c>
      <c r="K2582" s="22"/>
    </row>
    <row r="2583" spans="1:11" x14ac:dyDescent="0.3">
      <c r="A2583" s="5">
        <v>40292</v>
      </c>
      <c r="B2583" s="2">
        <v>46.1</v>
      </c>
      <c r="K2583" s="22"/>
    </row>
    <row r="2584" spans="1:11" x14ac:dyDescent="0.3">
      <c r="A2584" s="5">
        <v>40293</v>
      </c>
      <c r="B2584" s="2">
        <v>45.75</v>
      </c>
      <c r="K2584" s="22"/>
    </row>
    <row r="2585" spans="1:11" x14ac:dyDescent="0.3">
      <c r="A2585" s="5">
        <v>40294</v>
      </c>
      <c r="B2585" s="2">
        <v>47.9</v>
      </c>
      <c r="K2585" s="22"/>
    </row>
    <row r="2586" spans="1:11" x14ac:dyDescent="0.3">
      <c r="A2586" s="5">
        <v>40295</v>
      </c>
      <c r="B2586" s="2">
        <v>47.79</v>
      </c>
      <c r="K2586" s="22"/>
    </row>
    <row r="2587" spans="1:11" x14ac:dyDescent="0.3">
      <c r="A2587" s="5">
        <v>40296</v>
      </c>
      <c r="B2587" s="2">
        <v>48.83</v>
      </c>
      <c r="K2587" s="22"/>
    </row>
    <row r="2588" spans="1:11" x14ac:dyDescent="0.3">
      <c r="A2588" s="5">
        <v>40297</v>
      </c>
      <c r="B2588" s="2">
        <v>48.14</v>
      </c>
      <c r="K2588" s="22"/>
    </row>
    <row r="2589" spans="1:11" x14ac:dyDescent="0.3">
      <c r="A2589" s="5">
        <v>40298</v>
      </c>
      <c r="B2589" s="2">
        <v>46.85</v>
      </c>
      <c r="K2589" s="22"/>
    </row>
    <row r="2590" spans="1:11" x14ac:dyDescent="0.3">
      <c r="A2590" s="5">
        <v>40299</v>
      </c>
      <c r="B2590" s="2">
        <v>43.99</v>
      </c>
      <c r="K2590" s="22"/>
    </row>
    <row r="2591" spans="1:11" x14ac:dyDescent="0.3">
      <c r="A2591" s="5">
        <v>40300</v>
      </c>
      <c r="B2591" s="2">
        <v>46.34</v>
      </c>
      <c r="K2591" s="22"/>
    </row>
    <row r="2592" spans="1:11" x14ac:dyDescent="0.3">
      <c r="A2592" s="5">
        <v>40301</v>
      </c>
      <c r="B2592" s="2">
        <v>51.18</v>
      </c>
      <c r="K2592" s="22"/>
    </row>
    <row r="2593" spans="1:11" x14ac:dyDescent="0.3">
      <c r="A2593" s="5">
        <v>40302</v>
      </c>
      <c r="B2593" s="2">
        <v>50.59</v>
      </c>
      <c r="K2593" s="22"/>
    </row>
    <row r="2594" spans="1:11" x14ac:dyDescent="0.3">
      <c r="A2594" s="5">
        <v>40303</v>
      </c>
      <c r="B2594" s="2">
        <v>50.71</v>
      </c>
      <c r="K2594" s="22"/>
    </row>
    <row r="2595" spans="1:11" x14ac:dyDescent="0.3">
      <c r="A2595" s="5">
        <v>40304</v>
      </c>
      <c r="B2595" s="2">
        <v>50.64</v>
      </c>
      <c r="K2595" s="22"/>
    </row>
    <row r="2596" spans="1:11" x14ac:dyDescent="0.3">
      <c r="A2596" s="5">
        <v>40305</v>
      </c>
      <c r="B2596" s="2">
        <v>50.14</v>
      </c>
      <c r="K2596" s="22"/>
    </row>
    <row r="2597" spans="1:11" x14ac:dyDescent="0.3">
      <c r="A2597" s="5">
        <v>40306</v>
      </c>
      <c r="B2597" s="2">
        <v>49.29</v>
      </c>
      <c r="K2597" s="22"/>
    </row>
    <row r="2598" spans="1:11" x14ac:dyDescent="0.3">
      <c r="A2598" s="5">
        <v>40307</v>
      </c>
      <c r="B2598" s="2">
        <v>49.51</v>
      </c>
      <c r="K2598" s="22"/>
    </row>
    <row r="2599" spans="1:11" x14ac:dyDescent="0.3">
      <c r="A2599" s="5">
        <v>40308</v>
      </c>
      <c r="B2599" s="2">
        <v>53.74</v>
      </c>
      <c r="K2599" s="22"/>
    </row>
    <row r="2600" spans="1:11" x14ac:dyDescent="0.3">
      <c r="A2600" s="5">
        <v>40309</v>
      </c>
      <c r="B2600" s="2">
        <v>52.3</v>
      </c>
      <c r="K2600" s="22"/>
    </row>
    <row r="2601" spans="1:11" x14ac:dyDescent="0.3">
      <c r="A2601" s="5">
        <v>40310</v>
      </c>
      <c r="B2601" s="2">
        <v>50.97</v>
      </c>
      <c r="K2601" s="22"/>
    </row>
    <row r="2602" spans="1:11" x14ac:dyDescent="0.3">
      <c r="A2602" s="5">
        <v>40311</v>
      </c>
      <c r="B2602" s="2">
        <v>48.76</v>
      </c>
      <c r="K2602" s="22"/>
    </row>
    <row r="2603" spans="1:11" x14ac:dyDescent="0.3">
      <c r="A2603" s="5">
        <v>40312</v>
      </c>
      <c r="B2603" s="2">
        <v>49.37</v>
      </c>
      <c r="K2603" s="22"/>
    </row>
    <row r="2604" spans="1:11" x14ac:dyDescent="0.3">
      <c r="A2604" s="5">
        <v>40313</v>
      </c>
      <c r="B2604" s="2">
        <v>44.78</v>
      </c>
      <c r="K2604" s="22"/>
    </row>
    <row r="2605" spans="1:11" x14ac:dyDescent="0.3">
      <c r="A2605" s="5">
        <v>40314</v>
      </c>
      <c r="B2605" s="2">
        <v>30.04</v>
      </c>
      <c r="K2605" s="22"/>
    </row>
    <row r="2606" spans="1:11" x14ac:dyDescent="0.3">
      <c r="A2606" s="5">
        <v>40315</v>
      </c>
      <c r="B2606" s="2">
        <v>43.36</v>
      </c>
      <c r="K2606" s="22"/>
    </row>
    <row r="2607" spans="1:11" x14ac:dyDescent="0.3">
      <c r="A2607" s="5">
        <v>40316</v>
      </c>
      <c r="B2607" s="2">
        <v>45.72</v>
      </c>
      <c r="K2607" s="22"/>
    </row>
    <row r="2608" spans="1:11" x14ac:dyDescent="0.3">
      <c r="A2608" s="5">
        <v>40317</v>
      </c>
      <c r="B2608" s="2">
        <v>38.909999999999997</v>
      </c>
      <c r="K2608" s="22"/>
    </row>
    <row r="2609" spans="1:11" x14ac:dyDescent="0.3">
      <c r="A2609" s="5">
        <v>40318</v>
      </c>
      <c r="B2609" s="2">
        <v>41.52</v>
      </c>
      <c r="K2609" s="22"/>
    </row>
    <row r="2610" spans="1:11" x14ac:dyDescent="0.3">
      <c r="A2610" s="5">
        <v>40319</v>
      </c>
      <c r="B2610" s="2">
        <v>38.96</v>
      </c>
      <c r="K2610" s="22"/>
    </row>
    <row r="2611" spans="1:11" x14ac:dyDescent="0.3">
      <c r="A2611" s="5">
        <v>40320</v>
      </c>
      <c r="B2611" s="2">
        <v>26.5</v>
      </c>
      <c r="K2611" s="22"/>
    </row>
    <row r="2612" spans="1:11" x14ac:dyDescent="0.3">
      <c r="A2612" s="5">
        <v>40321</v>
      </c>
      <c r="B2612" s="2">
        <v>21.77</v>
      </c>
      <c r="K2612" s="22"/>
    </row>
    <row r="2613" spans="1:11" x14ac:dyDescent="0.3">
      <c r="A2613" s="5">
        <v>40322</v>
      </c>
      <c r="B2613" s="2">
        <v>32.36</v>
      </c>
      <c r="K2613" s="22"/>
    </row>
    <row r="2614" spans="1:11" x14ac:dyDescent="0.3">
      <c r="A2614" s="5">
        <v>40323</v>
      </c>
      <c r="B2614" s="2">
        <v>40.46</v>
      </c>
      <c r="K2614" s="22"/>
    </row>
    <row r="2615" spans="1:11" x14ac:dyDescent="0.3">
      <c r="A2615" s="5">
        <v>40324</v>
      </c>
      <c r="B2615" s="2">
        <v>46.38</v>
      </c>
      <c r="K2615" s="22"/>
    </row>
    <row r="2616" spans="1:11" x14ac:dyDescent="0.3">
      <c r="A2616" s="5">
        <v>40325</v>
      </c>
      <c r="B2616" s="2">
        <v>45.3</v>
      </c>
      <c r="K2616" s="22"/>
    </row>
    <row r="2617" spans="1:11" x14ac:dyDescent="0.3">
      <c r="A2617" s="5">
        <v>40326</v>
      </c>
      <c r="B2617" s="2">
        <v>44.5</v>
      </c>
      <c r="K2617" s="22"/>
    </row>
    <row r="2618" spans="1:11" x14ac:dyDescent="0.3">
      <c r="A2618" s="5">
        <v>40327</v>
      </c>
      <c r="B2618" s="2">
        <v>35.380000000000003</v>
      </c>
      <c r="K2618" s="22"/>
    </row>
    <row r="2619" spans="1:11" x14ac:dyDescent="0.3">
      <c r="A2619" s="5">
        <v>40328</v>
      </c>
      <c r="B2619" s="2">
        <v>20.67</v>
      </c>
      <c r="K2619" s="22"/>
    </row>
    <row r="2620" spans="1:11" x14ac:dyDescent="0.3">
      <c r="A2620" s="5">
        <v>40329</v>
      </c>
      <c r="B2620" s="2">
        <v>38.19</v>
      </c>
      <c r="K2620" s="22"/>
    </row>
    <row r="2621" spans="1:11" x14ac:dyDescent="0.3">
      <c r="A2621" s="5">
        <v>40330</v>
      </c>
      <c r="B2621" s="2">
        <v>42.71</v>
      </c>
      <c r="K2621" s="22"/>
    </row>
    <row r="2622" spans="1:11" x14ac:dyDescent="0.3">
      <c r="A2622" s="5">
        <v>40331</v>
      </c>
      <c r="B2622" s="2">
        <v>44.77</v>
      </c>
      <c r="K2622" s="22"/>
    </row>
    <row r="2623" spans="1:11" x14ac:dyDescent="0.3">
      <c r="A2623" s="5">
        <v>40332</v>
      </c>
      <c r="B2623" s="2">
        <v>40.799999999999997</v>
      </c>
      <c r="K2623" s="22"/>
    </row>
    <row r="2624" spans="1:11" x14ac:dyDescent="0.3">
      <c r="A2624" s="5">
        <v>40333</v>
      </c>
      <c r="B2624" s="2">
        <v>45.1</v>
      </c>
      <c r="K2624" s="22"/>
    </row>
    <row r="2625" spans="1:11" x14ac:dyDescent="0.3">
      <c r="A2625" s="5">
        <v>40334</v>
      </c>
      <c r="B2625" s="2">
        <v>42.32</v>
      </c>
      <c r="K2625" s="22"/>
    </row>
    <row r="2626" spans="1:11" x14ac:dyDescent="0.3">
      <c r="A2626" s="5">
        <v>40335</v>
      </c>
      <c r="B2626" s="2">
        <v>39.49</v>
      </c>
      <c r="K2626" s="22"/>
    </row>
    <row r="2627" spans="1:11" x14ac:dyDescent="0.3">
      <c r="A2627" s="5">
        <v>40336</v>
      </c>
      <c r="B2627" s="2">
        <v>46.97</v>
      </c>
      <c r="K2627" s="22"/>
    </row>
    <row r="2628" spans="1:11" x14ac:dyDescent="0.3">
      <c r="A2628" s="5">
        <v>40337</v>
      </c>
      <c r="B2628" s="2">
        <v>50.31</v>
      </c>
      <c r="K2628" s="22"/>
    </row>
    <row r="2629" spans="1:11" x14ac:dyDescent="0.3">
      <c r="A2629" s="5">
        <v>40338</v>
      </c>
      <c r="B2629" s="2">
        <v>49.61</v>
      </c>
      <c r="K2629" s="22"/>
    </row>
    <row r="2630" spans="1:11" x14ac:dyDescent="0.3">
      <c r="A2630" s="5">
        <v>40339</v>
      </c>
      <c r="B2630" s="2">
        <v>49.56</v>
      </c>
      <c r="K2630" s="22"/>
    </row>
    <row r="2631" spans="1:11" x14ac:dyDescent="0.3">
      <c r="A2631" s="5">
        <v>40340</v>
      </c>
      <c r="B2631" s="2">
        <v>47.92</v>
      </c>
      <c r="K2631" s="22"/>
    </row>
    <row r="2632" spans="1:11" x14ac:dyDescent="0.3">
      <c r="A2632" s="5">
        <v>40341</v>
      </c>
      <c r="B2632" s="2">
        <v>37.21</v>
      </c>
      <c r="K2632" s="22"/>
    </row>
    <row r="2633" spans="1:11" x14ac:dyDescent="0.3">
      <c r="A2633" s="5">
        <v>40342</v>
      </c>
      <c r="B2633" s="2">
        <v>28.41</v>
      </c>
      <c r="K2633" s="22"/>
    </row>
    <row r="2634" spans="1:11" x14ac:dyDescent="0.3">
      <c r="A2634" s="5">
        <v>40343</v>
      </c>
      <c r="B2634" s="2">
        <v>47.53</v>
      </c>
      <c r="K2634" s="22"/>
    </row>
    <row r="2635" spans="1:11" x14ac:dyDescent="0.3">
      <c r="A2635" s="5">
        <v>40344</v>
      </c>
      <c r="B2635" s="2">
        <v>47.17</v>
      </c>
      <c r="K2635" s="22"/>
    </row>
    <row r="2636" spans="1:11" x14ac:dyDescent="0.3">
      <c r="A2636" s="5">
        <v>40345</v>
      </c>
      <c r="B2636" s="2">
        <v>49.29</v>
      </c>
      <c r="K2636" s="22"/>
    </row>
    <row r="2637" spans="1:11" x14ac:dyDescent="0.3">
      <c r="A2637" s="5">
        <v>40346</v>
      </c>
      <c r="B2637" s="2">
        <v>50.59</v>
      </c>
      <c r="K2637" s="22"/>
    </row>
    <row r="2638" spans="1:11" x14ac:dyDescent="0.3">
      <c r="A2638" s="5">
        <v>40347</v>
      </c>
      <c r="B2638" s="2">
        <v>46.02</v>
      </c>
      <c r="K2638" s="22"/>
    </row>
    <row r="2639" spans="1:11" x14ac:dyDescent="0.3">
      <c r="A2639" s="5">
        <v>40348</v>
      </c>
      <c r="B2639" s="2">
        <v>42.19</v>
      </c>
      <c r="K2639" s="22"/>
    </row>
    <row r="2640" spans="1:11" x14ac:dyDescent="0.3">
      <c r="A2640" s="5">
        <v>40349</v>
      </c>
      <c r="B2640" s="2">
        <v>40.049999999999997</v>
      </c>
      <c r="K2640" s="22"/>
    </row>
    <row r="2641" spans="1:11" x14ac:dyDescent="0.3">
      <c r="A2641" s="5">
        <v>40350</v>
      </c>
      <c r="B2641" s="2">
        <v>47.55</v>
      </c>
      <c r="K2641" s="22"/>
    </row>
    <row r="2642" spans="1:11" x14ac:dyDescent="0.3">
      <c r="A2642" s="5">
        <v>40351</v>
      </c>
      <c r="B2642" s="2">
        <v>47.9</v>
      </c>
      <c r="K2642" s="22"/>
    </row>
    <row r="2643" spans="1:11" x14ac:dyDescent="0.3">
      <c r="A2643" s="5">
        <v>40352</v>
      </c>
      <c r="B2643" s="2">
        <v>46.91</v>
      </c>
      <c r="K2643" s="22"/>
    </row>
    <row r="2644" spans="1:11" x14ac:dyDescent="0.3">
      <c r="A2644" s="5">
        <v>40353</v>
      </c>
      <c r="B2644" s="2">
        <v>47.48</v>
      </c>
      <c r="K2644" s="22"/>
    </row>
    <row r="2645" spans="1:11" x14ac:dyDescent="0.3">
      <c r="A2645" s="5">
        <v>40354</v>
      </c>
      <c r="B2645" s="2">
        <v>42.15</v>
      </c>
      <c r="K2645" s="22"/>
    </row>
    <row r="2646" spans="1:11" x14ac:dyDescent="0.3">
      <c r="A2646" s="5">
        <v>40355</v>
      </c>
      <c r="B2646" s="2">
        <v>39.67</v>
      </c>
      <c r="K2646" s="22"/>
    </row>
    <row r="2647" spans="1:11" x14ac:dyDescent="0.3">
      <c r="A2647" s="5">
        <v>40356</v>
      </c>
      <c r="B2647" s="2">
        <v>39.299999999999997</v>
      </c>
      <c r="K2647" s="22"/>
    </row>
    <row r="2648" spans="1:11" x14ac:dyDescent="0.3">
      <c r="A2648" s="5">
        <v>40357</v>
      </c>
      <c r="B2648" s="2">
        <v>47.53</v>
      </c>
      <c r="K2648" s="22"/>
    </row>
    <row r="2649" spans="1:11" x14ac:dyDescent="0.3">
      <c r="A2649" s="5">
        <v>40358</v>
      </c>
      <c r="B2649" s="2">
        <v>47.25</v>
      </c>
      <c r="K2649" s="22"/>
    </row>
    <row r="2650" spans="1:11" x14ac:dyDescent="0.3">
      <c r="A2650" s="5">
        <v>40359</v>
      </c>
      <c r="B2650" s="2">
        <v>49.06</v>
      </c>
      <c r="K2650" s="22"/>
    </row>
    <row r="2651" spans="1:11" x14ac:dyDescent="0.3">
      <c r="A2651" s="5">
        <v>40360</v>
      </c>
      <c r="B2651" s="2">
        <v>50.12</v>
      </c>
      <c r="K2651" s="22"/>
    </row>
    <row r="2652" spans="1:11" x14ac:dyDescent="0.3">
      <c r="A2652" s="5">
        <v>40361</v>
      </c>
      <c r="B2652" s="2">
        <v>49.62</v>
      </c>
      <c r="K2652" s="22"/>
    </row>
    <row r="2653" spans="1:11" x14ac:dyDescent="0.3">
      <c r="A2653" s="5">
        <v>40362</v>
      </c>
      <c r="B2653" s="2">
        <v>45.31</v>
      </c>
      <c r="K2653" s="22"/>
    </row>
    <row r="2654" spans="1:11" x14ac:dyDescent="0.3">
      <c r="A2654" s="5">
        <v>40363</v>
      </c>
      <c r="B2654" s="2">
        <v>46.06</v>
      </c>
      <c r="K2654" s="22"/>
    </row>
    <row r="2655" spans="1:11" x14ac:dyDescent="0.3">
      <c r="A2655" s="5">
        <v>40364</v>
      </c>
      <c r="B2655" s="2">
        <v>49.22</v>
      </c>
      <c r="K2655" s="22"/>
    </row>
    <row r="2656" spans="1:11" x14ac:dyDescent="0.3">
      <c r="A2656" s="5">
        <v>40365</v>
      </c>
      <c r="B2656" s="2">
        <v>48.7</v>
      </c>
      <c r="K2656" s="22"/>
    </row>
    <row r="2657" spans="1:11" x14ac:dyDescent="0.3">
      <c r="A2657" s="5">
        <v>40366</v>
      </c>
      <c r="B2657" s="2">
        <v>48.99</v>
      </c>
      <c r="K2657" s="22"/>
    </row>
    <row r="2658" spans="1:11" x14ac:dyDescent="0.3">
      <c r="A2658" s="5">
        <v>40367</v>
      </c>
      <c r="B2658" s="2">
        <v>49.08</v>
      </c>
      <c r="K2658" s="22"/>
    </row>
    <row r="2659" spans="1:11" x14ac:dyDescent="0.3">
      <c r="A2659" s="5">
        <v>40368</v>
      </c>
      <c r="B2659" s="2">
        <v>49.79</v>
      </c>
      <c r="K2659" s="22"/>
    </row>
    <row r="2660" spans="1:11" x14ac:dyDescent="0.3">
      <c r="A2660" s="5">
        <v>40369</v>
      </c>
      <c r="B2660" s="2">
        <v>46.32</v>
      </c>
      <c r="K2660" s="22"/>
    </row>
    <row r="2661" spans="1:11" x14ac:dyDescent="0.3">
      <c r="A2661" s="5">
        <v>40370</v>
      </c>
      <c r="B2661" s="2">
        <v>43.92</v>
      </c>
      <c r="K2661" s="22"/>
    </row>
    <row r="2662" spans="1:11" x14ac:dyDescent="0.3">
      <c r="A2662" s="5">
        <v>40371</v>
      </c>
      <c r="B2662" s="2">
        <v>48.38</v>
      </c>
      <c r="K2662" s="22"/>
    </row>
    <row r="2663" spans="1:11" x14ac:dyDescent="0.3">
      <c r="A2663" s="5">
        <v>40372</v>
      </c>
      <c r="B2663" s="2">
        <v>48.48</v>
      </c>
      <c r="K2663" s="22"/>
    </row>
    <row r="2664" spans="1:11" x14ac:dyDescent="0.3">
      <c r="A2664" s="5">
        <v>40373</v>
      </c>
      <c r="B2664" s="2">
        <v>48.4</v>
      </c>
      <c r="K2664" s="22"/>
    </row>
    <row r="2665" spans="1:11" x14ac:dyDescent="0.3">
      <c r="A2665" s="5">
        <v>40374</v>
      </c>
      <c r="B2665" s="2">
        <v>48.03</v>
      </c>
      <c r="K2665" s="22"/>
    </row>
    <row r="2666" spans="1:11" x14ac:dyDescent="0.3">
      <c r="A2666" s="5">
        <v>40375</v>
      </c>
      <c r="B2666" s="2">
        <v>48.08</v>
      </c>
      <c r="K2666" s="22"/>
    </row>
    <row r="2667" spans="1:11" x14ac:dyDescent="0.3">
      <c r="A2667" s="5">
        <v>40376</v>
      </c>
      <c r="B2667" s="2">
        <v>45.05</v>
      </c>
      <c r="K2667" s="22"/>
    </row>
    <row r="2668" spans="1:11" x14ac:dyDescent="0.3">
      <c r="A2668" s="5">
        <v>40377</v>
      </c>
      <c r="B2668" s="2">
        <v>43.19</v>
      </c>
      <c r="K2668" s="22"/>
    </row>
    <row r="2669" spans="1:11" x14ac:dyDescent="0.3">
      <c r="A2669" s="5">
        <v>40378</v>
      </c>
      <c r="B2669" s="2">
        <v>47.03</v>
      </c>
      <c r="K2669" s="22"/>
    </row>
    <row r="2670" spans="1:11" x14ac:dyDescent="0.3">
      <c r="A2670" s="5">
        <v>40379</v>
      </c>
      <c r="B2670" s="2">
        <v>45.92</v>
      </c>
      <c r="K2670" s="22"/>
    </row>
    <row r="2671" spans="1:11" x14ac:dyDescent="0.3">
      <c r="A2671" s="5">
        <v>40380</v>
      </c>
      <c r="B2671" s="2">
        <v>45.41</v>
      </c>
      <c r="K2671" s="22"/>
    </row>
    <row r="2672" spans="1:11" x14ac:dyDescent="0.3">
      <c r="A2672" s="5">
        <v>40381</v>
      </c>
      <c r="B2672" s="2">
        <v>44.1</v>
      </c>
      <c r="K2672" s="22"/>
    </row>
    <row r="2673" spans="1:11" x14ac:dyDescent="0.3">
      <c r="A2673" s="5">
        <v>40382</v>
      </c>
      <c r="B2673" s="2">
        <v>44.1</v>
      </c>
      <c r="K2673" s="22"/>
    </row>
    <row r="2674" spans="1:11" x14ac:dyDescent="0.3">
      <c r="A2674" s="5">
        <v>40383</v>
      </c>
      <c r="B2674" s="2">
        <v>40.25</v>
      </c>
      <c r="K2674" s="22"/>
    </row>
    <row r="2675" spans="1:11" x14ac:dyDescent="0.3">
      <c r="A2675" s="5">
        <v>40384</v>
      </c>
      <c r="B2675" s="2">
        <v>37.96</v>
      </c>
      <c r="K2675" s="22"/>
    </row>
    <row r="2676" spans="1:11" x14ac:dyDescent="0.3">
      <c r="A2676" s="5">
        <v>40385</v>
      </c>
      <c r="B2676" s="2">
        <v>44.82</v>
      </c>
      <c r="K2676" s="22"/>
    </row>
    <row r="2677" spans="1:11" x14ac:dyDescent="0.3">
      <c r="A2677" s="5">
        <v>40386</v>
      </c>
      <c r="B2677" s="2">
        <v>43.72</v>
      </c>
      <c r="K2677" s="22"/>
    </row>
    <row r="2678" spans="1:11" x14ac:dyDescent="0.3">
      <c r="A2678" s="5">
        <v>40387</v>
      </c>
      <c r="B2678" s="2">
        <v>41.44</v>
      </c>
      <c r="K2678" s="22"/>
    </row>
    <row r="2679" spans="1:11" x14ac:dyDescent="0.3">
      <c r="A2679" s="5">
        <v>40388</v>
      </c>
      <c r="B2679" s="2">
        <v>41.09</v>
      </c>
      <c r="K2679" s="22"/>
    </row>
    <row r="2680" spans="1:11" x14ac:dyDescent="0.3">
      <c r="A2680" s="5">
        <v>40389</v>
      </c>
      <c r="B2680" s="2">
        <v>38.549999999999997</v>
      </c>
      <c r="K2680" s="22"/>
    </row>
    <row r="2681" spans="1:11" x14ac:dyDescent="0.3">
      <c r="A2681" s="5">
        <v>40390</v>
      </c>
      <c r="B2681" s="2">
        <v>37.130000000000003</v>
      </c>
      <c r="K2681" s="22"/>
    </row>
    <row r="2682" spans="1:11" x14ac:dyDescent="0.3">
      <c r="A2682" s="5">
        <v>40391</v>
      </c>
      <c r="B2682" s="2">
        <v>29.89</v>
      </c>
      <c r="K2682" s="22"/>
    </row>
    <row r="2683" spans="1:11" x14ac:dyDescent="0.3">
      <c r="A2683" s="5">
        <v>40392</v>
      </c>
      <c r="B2683" s="2">
        <v>41.74</v>
      </c>
      <c r="K2683" s="22"/>
    </row>
    <row r="2684" spans="1:11" x14ac:dyDescent="0.3">
      <c r="A2684" s="5">
        <v>40393</v>
      </c>
      <c r="B2684" s="2">
        <v>40.880000000000003</v>
      </c>
      <c r="K2684" s="22"/>
    </row>
    <row r="2685" spans="1:11" x14ac:dyDescent="0.3">
      <c r="A2685" s="5">
        <v>40394</v>
      </c>
      <c r="B2685" s="2">
        <v>40.090000000000003</v>
      </c>
      <c r="K2685" s="22"/>
    </row>
    <row r="2686" spans="1:11" x14ac:dyDescent="0.3">
      <c r="A2686" s="5">
        <v>40395</v>
      </c>
      <c r="B2686" s="2">
        <v>39.81</v>
      </c>
      <c r="K2686" s="22"/>
    </row>
    <row r="2687" spans="1:11" x14ac:dyDescent="0.3">
      <c r="A2687" s="5">
        <v>40396</v>
      </c>
      <c r="B2687" s="2">
        <v>40.270000000000003</v>
      </c>
      <c r="K2687" s="22"/>
    </row>
    <row r="2688" spans="1:11" x14ac:dyDescent="0.3">
      <c r="A2688" s="5">
        <v>40397</v>
      </c>
      <c r="B2688" s="2">
        <v>36.1</v>
      </c>
      <c r="K2688" s="22"/>
    </row>
    <row r="2689" spans="1:11" x14ac:dyDescent="0.3">
      <c r="A2689" s="5">
        <v>40398</v>
      </c>
      <c r="B2689" s="2">
        <v>31.01</v>
      </c>
      <c r="K2689" s="22"/>
    </row>
    <row r="2690" spans="1:11" x14ac:dyDescent="0.3">
      <c r="A2690" s="5">
        <v>40399</v>
      </c>
      <c r="B2690" s="2">
        <v>42.79</v>
      </c>
      <c r="K2690" s="22"/>
    </row>
    <row r="2691" spans="1:11" x14ac:dyDescent="0.3">
      <c r="A2691" s="5">
        <v>40400</v>
      </c>
      <c r="B2691" s="2">
        <v>43.8</v>
      </c>
      <c r="K2691" s="22"/>
    </row>
    <row r="2692" spans="1:11" x14ac:dyDescent="0.3">
      <c r="A2692" s="5">
        <v>40401</v>
      </c>
      <c r="B2692" s="2">
        <v>43.76</v>
      </c>
      <c r="K2692" s="22"/>
    </row>
    <row r="2693" spans="1:11" x14ac:dyDescent="0.3">
      <c r="A2693" s="5">
        <v>40402</v>
      </c>
      <c r="B2693" s="2">
        <v>44.68</v>
      </c>
      <c r="K2693" s="22"/>
    </row>
    <row r="2694" spans="1:11" x14ac:dyDescent="0.3">
      <c r="A2694" s="5">
        <v>40403</v>
      </c>
      <c r="B2694" s="2">
        <v>44.47</v>
      </c>
      <c r="K2694" s="22"/>
    </row>
    <row r="2695" spans="1:11" x14ac:dyDescent="0.3">
      <c r="A2695" s="5">
        <v>40404</v>
      </c>
      <c r="B2695" s="2">
        <v>42.33</v>
      </c>
      <c r="K2695" s="22"/>
    </row>
    <row r="2696" spans="1:11" x14ac:dyDescent="0.3">
      <c r="A2696" s="5">
        <v>40405</v>
      </c>
      <c r="B2696" s="2">
        <v>40.590000000000003</v>
      </c>
      <c r="K2696" s="22"/>
    </row>
    <row r="2697" spans="1:11" x14ac:dyDescent="0.3">
      <c r="A2697" s="5">
        <v>40406</v>
      </c>
      <c r="B2697" s="2">
        <v>44.76</v>
      </c>
      <c r="K2697" s="22"/>
    </row>
    <row r="2698" spans="1:11" x14ac:dyDescent="0.3">
      <c r="A2698" s="5">
        <v>40407</v>
      </c>
      <c r="B2698" s="2">
        <v>46.6</v>
      </c>
      <c r="K2698" s="22"/>
    </row>
    <row r="2699" spans="1:11" x14ac:dyDescent="0.3">
      <c r="A2699" s="5">
        <v>40408</v>
      </c>
      <c r="B2699" s="2">
        <v>46.08</v>
      </c>
      <c r="K2699" s="22"/>
    </row>
    <row r="2700" spans="1:11" x14ac:dyDescent="0.3">
      <c r="A2700" s="5">
        <v>40409</v>
      </c>
      <c r="B2700" s="2">
        <v>44.76</v>
      </c>
      <c r="K2700" s="22"/>
    </row>
    <row r="2701" spans="1:11" x14ac:dyDescent="0.3">
      <c r="A2701" s="5">
        <v>40410</v>
      </c>
      <c r="B2701" s="2">
        <v>44.84</v>
      </c>
      <c r="K2701" s="22"/>
    </row>
    <row r="2702" spans="1:11" x14ac:dyDescent="0.3">
      <c r="A2702" s="5">
        <v>40411</v>
      </c>
      <c r="B2702" s="2">
        <v>42.83</v>
      </c>
      <c r="K2702" s="22"/>
    </row>
    <row r="2703" spans="1:11" x14ac:dyDescent="0.3">
      <c r="A2703" s="5">
        <v>40412</v>
      </c>
      <c r="B2703" s="2">
        <v>42.75</v>
      </c>
      <c r="K2703" s="22"/>
    </row>
    <row r="2704" spans="1:11" x14ac:dyDescent="0.3">
      <c r="A2704" s="5">
        <v>40413</v>
      </c>
      <c r="B2704" s="2">
        <v>45.44</v>
      </c>
      <c r="K2704" s="22"/>
    </row>
    <row r="2705" spans="1:11" x14ac:dyDescent="0.3">
      <c r="A2705" s="5">
        <v>40414</v>
      </c>
      <c r="B2705" s="2">
        <v>44.41</v>
      </c>
      <c r="K2705" s="22"/>
    </row>
    <row r="2706" spans="1:11" x14ac:dyDescent="0.3">
      <c r="A2706" s="5">
        <v>40415</v>
      </c>
      <c r="B2706" s="2">
        <v>44.26</v>
      </c>
      <c r="K2706" s="22"/>
    </row>
    <row r="2707" spans="1:11" x14ac:dyDescent="0.3">
      <c r="A2707" s="5">
        <v>40416</v>
      </c>
      <c r="B2707" s="2">
        <v>45.99</v>
      </c>
      <c r="K2707" s="22"/>
    </row>
    <row r="2708" spans="1:11" x14ac:dyDescent="0.3">
      <c r="A2708" s="5">
        <v>40417</v>
      </c>
      <c r="B2708" s="2">
        <v>46.9</v>
      </c>
      <c r="K2708" s="22"/>
    </row>
    <row r="2709" spans="1:11" x14ac:dyDescent="0.3">
      <c r="A2709" s="5">
        <v>40418</v>
      </c>
      <c r="B2709" s="2">
        <v>45.43</v>
      </c>
      <c r="K2709" s="22"/>
    </row>
    <row r="2710" spans="1:11" x14ac:dyDescent="0.3">
      <c r="A2710" s="5">
        <v>40419</v>
      </c>
      <c r="B2710" s="2">
        <v>45.04</v>
      </c>
      <c r="K2710" s="22"/>
    </row>
    <row r="2711" spans="1:11" x14ac:dyDescent="0.3">
      <c r="A2711" s="5">
        <v>40420</v>
      </c>
      <c r="B2711" s="2">
        <v>48.14</v>
      </c>
      <c r="K2711" s="22"/>
    </row>
    <row r="2712" spans="1:11" x14ac:dyDescent="0.3">
      <c r="A2712" s="5">
        <v>40421</v>
      </c>
      <c r="B2712" s="2">
        <v>49.18</v>
      </c>
      <c r="K2712" s="22"/>
    </row>
    <row r="2713" spans="1:11" x14ac:dyDescent="0.3">
      <c r="A2713" s="5">
        <v>40422</v>
      </c>
      <c r="B2713" s="2">
        <v>49.37</v>
      </c>
      <c r="K2713" s="22"/>
    </row>
    <row r="2714" spans="1:11" x14ac:dyDescent="0.3">
      <c r="A2714" s="5">
        <v>40423</v>
      </c>
      <c r="B2714" s="2">
        <v>49.6</v>
      </c>
      <c r="K2714" s="22"/>
    </row>
    <row r="2715" spans="1:11" x14ac:dyDescent="0.3">
      <c r="A2715" s="5">
        <v>40424</v>
      </c>
      <c r="B2715" s="2">
        <v>49.66</v>
      </c>
      <c r="K2715" s="22"/>
    </row>
    <row r="2716" spans="1:11" x14ac:dyDescent="0.3">
      <c r="A2716" s="5">
        <v>40425</v>
      </c>
      <c r="B2716" s="2">
        <v>49.41</v>
      </c>
      <c r="K2716" s="22"/>
    </row>
    <row r="2717" spans="1:11" x14ac:dyDescent="0.3">
      <c r="A2717" s="5">
        <v>40426</v>
      </c>
      <c r="B2717" s="2">
        <v>49.11</v>
      </c>
      <c r="K2717" s="22"/>
    </row>
    <row r="2718" spans="1:11" x14ac:dyDescent="0.3">
      <c r="A2718" s="5">
        <v>40427</v>
      </c>
      <c r="B2718" s="2">
        <v>50.71</v>
      </c>
      <c r="K2718" s="22"/>
    </row>
    <row r="2719" spans="1:11" x14ac:dyDescent="0.3">
      <c r="A2719" s="5">
        <v>40428</v>
      </c>
      <c r="B2719" s="2">
        <v>49.81</v>
      </c>
      <c r="K2719" s="22"/>
    </row>
    <row r="2720" spans="1:11" x14ac:dyDescent="0.3">
      <c r="A2720" s="5">
        <v>40429</v>
      </c>
      <c r="B2720" s="2">
        <v>49.47</v>
      </c>
      <c r="K2720" s="22"/>
    </row>
    <row r="2721" spans="1:11" x14ac:dyDescent="0.3">
      <c r="A2721" s="5">
        <v>40430</v>
      </c>
      <c r="B2721" s="2">
        <v>49.9</v>
      </c>
      <c r="K2721" s="22"/>
    </row>
    <row r="2722" spans="1:11" x14ac:dyDescent="0.3">
      <c r="A2722" s="5">
        <v>40431</v>
      </c>
      <c r="B2722" s="2">
        <v>49.7</v>
      </c>
      <c r="K2722" s="22"/>
    </row>
    <row r="2723" spans="1:11" x14ac:dyDescent="0.3">
      <c r="A2723" s="5">
        <v>40432</v>
      </c>
      <c r="B2723" s="2">
        <v>47.35</v>
      </c>
      <c r="K2723" s="22"/>
    </row>
    <row r="2724" spans="1:11" x14ac:dyDescent="0.3">
      <c r="A2724" s="5">
        <v>40433</v>
      </c>
      <c r="B2724" s="2">
        <v>47.6</v>
      </c>
      <c r="K2724" s="22"/>
    </row>
    <row r="2725" spans="1:11" x14ac:dyDescent="0.3">
      <c r="A2725" s="5">
        <v>40434</v>
      </c>
      <c r="B2725" s="2">
        <v>50.89</v>
      </c>
      <c r="K2725" s="22"/>
    </row>
    <row r="2726" spans="1:11" x14ac:dyDescent="0.3">
      <c r="A2726" s="5">
        <v>40435</v>
      </c>
      <c r="B2726" s="2">
        <v>48.78</v>
      </c>
      <c r="K2726" s="22"/>
    </row>
    <row r="2727" spans="1:11" x14ac:dyDescent="0.3">
      <c r="A2727" s="5">
        <v>40436</v>
      </c>
      <c r="B2727" s="2">
        <v>48.72</v>
      </c>
      <c r="K2727" s="22"/>
    </row>
    <row r="2728" spans="1:11" x14ac:dyDescent="0.3">
      <c r="A2728" s="5">
        <v>40437</v>
      </c>
      <c r="B2728" s="2">
        <v>49.47</v>
      </c>
      <c r="K2728" s="22"/>
    </row>
    <row r="2729" spans="1:11" x14ac:dyDescent="0.3">
      <c r="A2729" s="5">
        <v>40438</v>
      </c>
      <c r="B2729" s="2">
        <v>49.29</v>
      </c>
      <c r="K2729" s="22"/>
    </row>
    <row r="2730" spans="1:11" x14ac:dyDescent="0.3">
      <c r="A2730" s="5">
        <v>40439</v>
      </c>
      <c r="B2730" s="2">
        <v>47.78</v>
      </c>
      <c r="K2730" s="22"/>
    </row>
    <row r="2731" spans="1:11" x14ac:dyDescent="0.3">
      <c r="A2731" s="5">
        <v>40440</v>
      </c>
      <c r="B2731" s="2">
        <v>47.23</v>
      </c>
      <c r="K2731" s="22"/>
    </row>
    <row r="2732" spans="1:11" x14ac:dyDescent="0.3">
      <c r="A2732" s="5">
        <v>40441</v>
      </c>
      <c r="B2732" s="2">
        <v>49.51</v>
      </c>
      <c r="K2732" s="22"/>
    </row>
    <row r="2733" spans="1:11" x14ac:dyDescent="0.3">
      <c r="A2733" s="5">
        <v>40442</v>
      </c>
      <c r="B2733" s="2">
        <v>50.67</v>
      </c>
      <c r="K2733" s="22"/>
    </row>
    <row r="2734" spans="1:11" x14ac:dyDescent="0.3">
      <c r="A2734" s="5">
        <v>40443</v>
      </c>
      <c r="B2734" s="2">
        <v>51.09</v>
      </c>
      <c r="K2734" s="22"/>
    </row>
    <row r="2735" spans="1:11" x14ac:dyDescent="0.3">
      <c r="A2735" s="5">
        <v>40444</v>
      </c>
      <c r="B2735" s="2">
        <v>50.39</v>
      </c>
      <c r="K2735" s="22"/>
    </row>
    <row r="2736" spans="1:11" x14ac:dyDescent="0.3">
      <c r="A2736" s="5">
        <v>40445</v>
      </c>
      <c r="B2736" s="2">
        <v>50.08</v>
      </c>
      <c r="K2736" s="22"/>
    </row>
    <row r="2737" spans="1:11" x14ac:dyDescent="0.3">
      <c r="A2737" s="5">
        <v>40446</v>
      </c>
      <c r="B2737" s="2">
        <v>48.08</v>
      </c>
      <c r="K2737" s="22"/>
    </row>
    <row r="2738" spans="1:11" x14ac:dyDescent="0.3">
      <c r="A2738" s="5">
        <v>40447</v>
      </c>
      <c r="B2738" s="2">
        <v>47.91</v>
      </c>
      <c r="K2738" s="22"/>
    </row>
    <row r="2739" spans="1:11" x14ac:dyDescent="0.3">
      <c r="A2739" s="5">
        <v>40448</v>
      </c>
      <c r="B2739" s="2">
        <v>49.53</v>
      </c>
      <c r="K2739" s="22"/>
    </row>
    <row r="2740" spans="1:11" x14ac:dyDescent="0.3">
      <c r="A2740" s="5">
        <v>40449</v>
      </c>
      <c r="B2740" s="2">
        <v>49.76</v>
      </c>
      <c r="K2740" s="22"/>
    </row>
    <row r="2741" spans="1:11" x14ac:dyDescent="0.3">
      <c r="A2741" s="5">
        <v>40450</v>
      </c>
      <c r="B2741" s="2">
        <v>50.19</v>
      </c>
      <c r="K2741" s="22"/>
    </row>
    <row r="2742" spans="1:11" x14ac:dyDescent="0.3">
      <c r="A2742" s="5">
        <v>40451</v>
      </c>
      <c r="B2742" s="2">
        <v>50</v>
      </c>
      <c r="K2742" s="22"/>
    </row>
    <row r="2743" spans="1:11" x14ac:dyDescent="0.3">
      <c r="A2743" s="5">
        <v>40452</v>
      </c>
      <c r="B2743" s="2">
        <v>49.86</v>
      </c>
      <c r="K2743" s="22"/>
    </row>
    <row r="2744" spans="1:11" x14ac:dyDescent="0.3">
      <c r="A2744" s="5">
        <v>40453</v>
      </c>
      <c r="B2744" s="2">
        <v>47.16</v>
      </c>
      <c r="K2744" s="22"/>
    </row>
    <row r="2745" spans="1:11" x14ac:dyDescent="0.3">
      <c r="A2745" s="5">
        <v>40454</v>
      </c>
      <c r="B2745" s="2">
        <v>46.84</v>
      </c>
      <c r="K2745" s="22"/>
    </row>
    <row r="2746" spans="1:11" x14ac:dyDescent="0.3">
      <c r="A2746" s="5">
        <v>40455</v>
      </c>
      <c r="B2746" s="2">
        <v>48.04</v>
      </c>
      <c r="K2746" s="22"/>
    </row>
    <row r="2747" spans="1:11" x14ac:dyDescent="0.3">
      <c r="A2747" s="5">
        <v>40456</v>
      </c>
      <c r="B2747" s="2">
        <v>48.89</v>
      </c>
      <c r="K2747" s="22"/>
    </row>
    <row r="2748" spans="1:11" x14ac:dyDescent="0.3">
      <c r="A2748" s="5">
        <v>40457</v>
      </c>
      <c r="B2748" s="2">
        <v>48.64</v>
      </c>
      <c r="K2748" s="22"/>
    </row>
    <row r="2749" spans="1:11" x14ac:dyDescent="0.3">
      <c r="A2749" s="5">
        <v>40458</v>
      </c>
      <c r="B2749" s="2">
        <v>48.8</v>
      </c>
      <c r="K2749" s="22"/>
    </row>
    <row r="2750" spans="1:11" x14ac:dyDescent="0.3">
      <c r="A2750" s="5">
        <v>40459</v>
      </c>
      <c r="B2750" s="2">
        <v>48.85</v>
      </c>
      <c r="K2750" s="22"/>
    </row>
    <row r="2751" spans="1:11" x14ac:dyDescent="0.3">
      <c r="A2751" s="5">
        <v>40460</v>
      </c>
      <c r="B2751" s="2">
        <v>46.35</v>
      </c>
      <c r="K2751" s="22"/>
    </row>
    <row r="2752" spans="1:11" x14ac:dyDescent="0.3">
      <c r="A2752" s="5">
        <v>40461</v>
      </c>
      <c r="B2752" s="2">
        <v>47.02</v>
      </c>
      <c r="K2752" s="22"/>
    </row>
    <row r="2753" spans="1:11" x14ac:dyDescent="0.3">
      <c r="A2753" s="5">
        <v>40462</v>
      </c>
      <c r="B2753" s="2">
        <v>49.72</v>
      </c>
      <c r="K2753" s="22"/>
    </row>
    <row r="2754" spans="1:11" x14ac:dyDescent="0.3">
      <c r="A2754" s="5">
        <v>40463</v>
      </c>
      <c r="B2754" s="2">
        <v>50.88</v>
      </c>
      <c r="K2754" s="22"/>
    </row>
    <row r="2755" spans="1:11" x14ac:dyDescent="0.3">
      <c r="A2755" s="5">
        <v>40464</v>
      </c>
      <c r="B2755" s="2">
        <v>51.29</v>
      </c>
      <c r="K2755" s="22"/>
    </row>
    <row r="2756" spans="1:11" x14ac:dyDescent="0.3">
      <c r="A2756" s="5">
        <v>40465</v>
      </c>
      <c r="B2756" s="2">
        <v>51.3</v>
      </c>
      <c r="K2756" s="22"/>
    </row>
    <row r="2757" spans="1:11" x14ac:dyDescent="0.3">
      <c r="A2757" s="5">
        <v>40466</v>
      </c>
      <c r="B2757" s="2">
        <v>52.22</v>
      </c>
      <c r="K2757" s="22"/>
    </row>
    <row r="2758" spans="1:11" x14ac:dyDescent="0.3">
      <c r="A2758" s="5">
        <v>40467</v>
      </c>
      <c r="B2758" s="2">
        <v>49.9</v>
      </c>
      <c r="K2758" s="22"/>
    </row>
    <row r="2759" spans="1:11" x14ac:dyDescent="0.3">
      <c r="A2759" s="5">
        <v>40468</v>
      </c>
      <c r="B2759" s="2">
        <v>50.06</v>
      </c>
      <c r="K2759" s="22"/>
    </row>
    <row r="2760" spans="1:11" x14ac:dyDescent="0.3">
      <c r="A2760" s="5">
        <v>40469</v>
      </c>
      <c r="B2760" s="2">
        <v>51.34</v>
      </c>
      <c r="K2760" s="22"/>
    </row>
    <row r="2761" spans="1:11" x14ac:dyDescent="0.3">
      <c r="A2761" s="5">
        <v>40470</v>
      </c>
      <c r="B2761" s="2">
        <v>51.17</v>
      </c>
      <c r="K2761" s="22"/>
    </row>
    <row r="2762" spans="1:11" x14ac:dyDescent="0.3">
      <c r="A2762" s="5">
        <v>40471</v>
      </c>
      <c r="B2762" s="2">
        <v>51.19</v>
      </c>
      <c r="K2762" s="22"/>
    </row>
    <row r="2763" spans="1:11" x14ac:dyDescent="0.3">
      <c r="A2763" s="5">
        <v>40472</v>
      </c>
      <c r="B2763" s="2">
        <v>51.91</v>
      </c>
      <c r="K2763" s="22"/>
    </row>
    <row r="2764" spans="1:11" x14ac:dyDescent="0.3">
      <c r="A2764" s="5">
        <v>40473</v>
      </c>
      <c r="B2764" s="2">
        <v>51.76</v>
      </c>
      <c r="K2764" s="22"/>
    </row>
    <row r="2765" spans="1:11" x14ac:dyDescent="0.3">
      <c r="A2765" s="5">
        <v>40474</v>
      </c>
      <c r="B2765" s="2">
        <v>49.81</v>
      </c>
      <c r="K2765" s="22"/>
    </row>
    <row r="2766" spans="1:11" x14ac:dyDescent="0.3">
      <c r="A2766" s="5">
        <v>40475</v>
      </c>
      <c r="B2766" s="2">
        <v>49.22</v>
      </c>
      <c r="K2766" s="22"/>
    </row>
    <row r="2767" spans="1:11" x14ac:dyDescent="0.3">
      <c r="A2767" s="5">
        <v>40476</v>
      </c>
      <c r="B2767" s="2">
        <v>53.06</v>
      </c>
      <c r="K2767" s="22"/>
    </row>
    <row r="2768" spans="1:11" x14ac:dyDescent="0.3">
      <c r="A2768" s="5">
        <v>40477</v>
      </c>
      <c r="B2768" s="2">
        <v>53.09</v>
      </c>
      <c r="K2768" s="22"/>
    </row>
    <row r="2769" spans="1:11" x14ac:dyDescent="0.3">
      <c r="A2769" s="5">
        <v>40478</v>
      </c>
      <c r="B2769" s="2">
        <v>50.76</v>
      </c>
      <c r="K2769" s="22"/>
    </row>
    <row r="2770" spans="1:11" x14ac:dyDescent="0.3">
      <c r="A2770" s="5">
        <v>40479</v>
      </c>
      <c r="B2770" s="2">
        <v>47.1</v>
      </c>
      <c r="K2770" s="22"/>
    </row>
    <row r="2771" spans="1:11" x14ac:dyDescent="0.3">
      <c r="A2771" s="5">
        <v>40480</v>
      </c>
      <c r="B2771" s="2">
        <v>48.98</v>
      </c>
      <c r="K2771" s="22"/>
    </row>
    <row r="2772" spans="1:11" x14ac:dyDescent="0.3">
      <c r="A2772" s="5">
        <v>40481</v>
      </c>
      <c r="B2772" s="2">
        <v>47.23</v>
      </c>
      <c r="K2772" s="22"/>
    </row>
    <row r="2773" spans="1:11" x14ac:dyDescent="0.3">
      <c r="A2773" s="5">
        <v>40482</v>
      </c>
      <c r="B2773" s="2">
        <v>46.99</v>
      </c>
      <c r="K2773" s="22"/>
    </row>
    <row r="2774" spans="1:11" x14ac:dyDescent="0.3">
      <c r="A2774" s="5">
        <v>40483</v>
      </c>
      <c r="B2774" s="2">
        <v>48.59</v>
      </c>
      <c r="K2774" s="22"/>
    </row>
    <row r="2775" spans="1:11" x14ac:dyDescent="0.3">
      <c r="A2775" s="5">
        <v>40484</v>
      </c>
      <c r="B2775" s="2">
        <v>48.68</v>
      </c>
      <c r="K2775" s="22"/>
    </row>
    <row r="2776" spans="1:11" x14ac:dyDescent="0.3">
      <c r="A2776" s="5">
        <v>40485</v>
      </c>
      <c r="B2776" s="2">
        <v>46.83</v>
      </c>
      <c r="K2776" s="22"/>
    </row>
    <row r="2777" spans="1:11" x14ac:dyDescent="0.3">
      <c r="A2777" s="5">
        <v>40486</v>
      </c>
      <c r="B2777" s="2">
        <v>47.82</v>
      </c>
      <c r="K2777" s="22"/>
    </row>
    <row r="2778" spans="1:11" x14ac:dyDescent="0.3">
      <c r="A2778" s="5">
        <v>40487</v>
      </c>
      <c r="B2778" s="2">
        <v>48.16</v>
      </c>
      <c r="K2778" s="22"/>
    </row>
    <row r="2779" spans="1:11" x14ac:dyDescent="0.3">
      <c r="A2779" s="5">
        <v>40488</v>
      </c>
      <c r="B2779" s="2">
        <v>47.72</v>
      </c>
      <c r="K2779" s="22"/>
    </row>
    <row r="2780" spans="1:11" x14ac:dyDescent="0.3">
      <c r="A2780" s="5">
        <v>40489</v>
      </c>
      <c r="B2780" s="2">
        <v>48.65</v>
      </c>
      <c r="K2780" s="22"/>
    </row>
    <row r="2781" spans="1:11" x14ac:dyDescent="0.3">
      <c r="A2781" s="5">
        <v>40490</v>
      </c>
      <c r="B2781" s="2">
        <v>51.14</v>
      </c>
      <c r="K2781" s="22"/>
    </row>
    <row r="2782" spans="1:11" x14ac:dyDescent="0.3">
      <c r="A2782" s="5">
        <v>40491</v>
      </c>
      <c r="B2782" s="2">
        <v>50.53</v>
      </c>
      <c r="K2782" s="22"/>
    </row>
    <row r="2783" spans="1:11" x14ac:dyDescent="0.3">
      <c r="A2783" s="5">
        <v>40492</v>
      </c>
      <c r="B2783" s="2">
        <v>51.37</v>
      </c>
      <c r="K2783" s="22"/>
    </row>
    <row r="2784" spans="1:11" x14ac:dyDescent="0.3">
      <c r="A2784" s="5">
        <v>40493</v>
      </c>
      <c r="B2784" s="2">
        <v>49.59</v>
      </c>
      <c r="K2784" s="22"/>
    </row>
    <row r="2785" spans="1:11" x14ac:dyDescent="0.3">
      <c r="A2785" s="5">
        <v>40494</v>
      </c>
      <c r="B2785" s="2">
        <v>48.75</v>
      </c>
      <c r="K2785" s="22"/>
    </row>
    <row r="2786" spans="1:11" x14ac:dyDescent="0.3">
      <c r="A2786" s="5">
        <v>40495</v>
      </c>
      <c r="B2786" s="2">
        <v>48.63</v>
      </c>
      <c r="K2786" s="22"/>
    </row>
    <row r="2787" spans="1:11" x14ac:dyDescent="0.3">
      <c r="A2787" s="5">
        <v>40496</v>
      </c>
      <c r="B2787" s="2">
        <v>48.83</v>
      </c>
      <c r="K2787" s="22"/>
    </row>
    <row r="2788" spans="1:11" x14ac:dyDescent="0.3">
      <c r="A2788" s="5">
        <v>40497</v>
      </c>
      <c r="B2788" s="2">
        <v>51.95</v>
      </c>
      <c r="K2788" s="22"/>
    </row>
    <row r="2789" spans="1:11" x14ac:dyDescent="0.3">
      <c r="A2789" s="5">
        <v>40498</v>
      </c>
      <c r="B2789" s="2">
        <v>55.06</v>
      </c>
      <c r="K2789" s="22"/>
    </row>
    <row r="2790" spans="1:11" x14ac:dyDescent="0.3">
      <c r="A2790" s="5">
        <v>40499</v>
      </c>
      <c r="B2790" s="2">
        <v>54.26</v>
      </c>
      <c r="K2790" s="22"/>
    </row>
    <row r="2791" spans="1:11" x14ac:dyDescent="0.3">
      <c r="A2791" s="5">
        <v>40500</v>
      </c>
      <c r="B2791" s="2">
        <v>54.74</v>
      </c>
      <c r="K2791" s="22"/>
    </row>
    <row r="2792" spans="1:11" x14ac:dyDescent="0.3">
      <c r="A2792" s="5">
        <v>40501</v>
      </c>
      <c r="B2792" s="2">
        <v>56.26</v>
      </c>
      <c r="K2792" s="22"/>
    </row>
    <row r="2793" spans="1:11" x14ac:dyDescent="0.3">
      <c r="A2793" s="5">
        <v>40502</v>
      </c>
      <c r="B2793" s="2">
        <v>55.72</v>
      </c>
      <c r="K2793" s="22"/>
    </row>
    <row r="2794" spans="1:11" x14ac:dyDescent="0.3">
      <c r="A2794" s="5">
        <v>40503</v>
      </c>
      <c r="B2794" s="2">
        <v>54.96</v>
      </c>
      <c r="K2794" s="22"/>
    </row>
    <row r="2795" spans="1:11" x14ac:dyDescent="0.3">
      <c r="A2795" s="5">
        <v>40504</v>
      </c>
      <c r="B2795" s="2">
        <v>57.62</v>
      </c>
      <c r="K2795" s="22"/>
    </row>
    <row r="2796" spans="1:11" x14ac:dyDescent="0.3">
      <c r="A2796" s="5">
        <v>40505</v>
      </c>
      <c r="B2796" s="2">
        <v>57.8</v>
      </c>
      <c r="K2796" s="22"/>
    </row>
    <row r="2797" spans="1:11" x14ac:dyDescent="0.3">
      <c r="A2797" s="5">
        <v>40506</v>
      </c>
      <c r="B2797" s="2">
        <v>60.41</v>
      </c>
      <c r="K2797" s="22"/>
    </row>
    <row r="2798" spans="1:11" x14ac:dyDescent="0.3">
      <c r="A2798" s="5">
        <v>40507</v>
      </c>
      <c r="B2798" s="2">
        <v>66.61</v>
      </c>
      <c r="K2798" s="22"/>
    </row>
    <row r="2799" spans="1:11" x14ac:dyDescent="0.3">
      <c r="A2799" s="5">
        <v>40508</v>
      </c>
      <c r="B2799" s="2">
        <v>71.81</v>
      </c>
      <c r="K2799" s="22"/>
    </row>
    <row r="2800" spans="1:11" x14ac:dyDescent="0.3">
      <c r="A2800" s="5">
        <v>40509</v>
      </c>
      <c r="B2800" s="2">
        <v>60.94</v>
      </c>
      <c r="K2800" s="22"/>
    </row>
    <row r="2801" spans="1:11" x14ac:dyDescent="0.3">
      <c r="A2801" s="5">
        <v>40510</v>
      </c>
      <c r="B2801" s="2">
        <v>60.31</v>
      </c>
      <c r="K2801" s="22"/>
    </row>
    <row r="2802" spans="1:11" x14ac:dyDescent="0.3">
      <c r="A2802" s="5">
        <v>40511</v>
      </c>
      <c r="B2802" s="2">
        <v>64.83</v>
      </c>
      <c r="K2802" s="22"/>
    </row>
    <row r="2803" spans="1:11" x14ac:dyDescent="0.3">
      <c r="A2803" s="5">
        <v>40512</v>
      </c>
      <c r="B2803" s="2">
        <v>74.790000000000006</v>
      </c>
      <c r="K2803" s="22"/>
    </row>
    <row r="2804" spans="1:11" x14ac:dyDescent="0.3">
      <c r="A2804" s="5">
        <v>40513</v>
      </c>
      <c r="B2804" s="2">
        <v>75.95</v>
      </c>
      <c r="K2804" s="22"/>
    </row>
    <row r="2805" spans="1:11" x14ac:dyDescent="0.3">
      <c r="A2805" s="5">
        <v>40514</v>
      </c>
      <c r="B2805" s="2">
        <v>74.92</v>
      </c>
      <c r="K2805" s="22"/>
    </row>
    <row r="2806" spans="1:11" x14ac:dyDescent="0.3">
      <c r="A2806" s="5">
        <v>40515</v>
      </c>
      <c r="B2806" s="2">
        <v>76.06</v>
      </c>
      <c r="K2806" s="22"/>
    </row>
    <row r="2807" spans="1:11" x14ac:dyDescent="0.3">
      <c r="A2807" s="5">
        <v>40516</v>
      </c>
      <c r="B2807" s="2">
        <v>63.36</v>
      </c>
      <c r="K2807" s="22"/>
    </row>
    <row r="2808" spans="1:11" x14ac:dyDescent="0.3">
      <c r="A2808" s="5">
        <v>40517</v>
      </c>
      <c r="B2808" s="2">
        <v>63.34</v>
      </c>
      <c r="K2808" s="22"/>
    </row>
    <row r="2809" spans="1:11" x14ac:dyDescent="0.3">
      <c r="A2809" s="5">
        <v>40518</v>
      </c>
      <c r="B2809" s="2">
        <v>74.599999999999994</v>
      </c>
      <c r="K2809" s="22"/>
    </row>
    <row r="2810" spans="1:11" x14ac:dyDescent="0.3">
      <c r="A2810" s="5">
        <v>40519</v>
      </c>
      <c r="B2810" s="2">
        <v>83.74</v>
      </c>
      <c r="K2810" s="22"/>
    </row>
    <row r="2811" spans="1:11" x14ac:dyDescent="0.3">
      <c r="A2811" s="5">
        <v>40520</v>
      </c>
      <c r="B2811" s="2">
        <v>81.760000000000005</v>
      </c>
      <c r="K2811" s="22"/>
    </row>
    <row r="2812" spans="1:11" x14ac:dyDescent="0.3">
      <c r="A2812" s="5">
        <v>40521</v>
      </c>
      <c r="B2812" s="2">
        <v>74.06</v>
      </c>
      <c r="K2812" s="22"/>
    </row>
    <row r="2813" spans="1:11" x14ac:dyDescent="0.3">
      <c r="A2813" s="5">
        <v>40522</v>
      </c>
      <c r="B2813" s="2">
        <v>80.39</v>
      </c>
      <c r="K2813" s="22"/>
    </row>
    <row r="2814" spans="1:11" x14ac:dyDescent="0.3">
      <c r="A2814" s="5">
        <v>40523</v>
      </c>
      <c r="B2814" s="2">
        <v>72.760000000000005</v>
      </c>
      <c r="K2814" s="22"/>
    </row>
    <row r="2815" spans="1:11" x14ac:dyDescent="0.3">
      <c r="A2815" s="5">
        <v>40524</v>
      </c>
      <c r="B2815" s="2">
        <v>76.42</v>
      </c>
      <c r="K2815" s="22"/>
    </row>
    <row r="2816" spans="1:11" x14ac:dyDescent="0.3">
      <c r="A2816" s="5">
        <v>40525</v>
      </c>
      <c r="B2816" s="2">
        <v>102.63</v>
      </c>
      <c r="K2816" s="22"/>
    </row>
    <row r="2817" spans="1:11" x14ac:dyDescent="0.3">
      <c r="A2817" s="5">
        <v>40526</v>
      </c>
      <c r="B2817" s="2">
        <v>103.25</v>
      </c>
      <c r="K2817" s="22"/>
    </row>
    <row r="2818" spans="1:11" x14ac:dyDescent="0.3">
      <c r="A2818" s="5">
        <v>40527</v>
      </c>
      <c r="B2818" s="2">
        <v>95.07</v>
      </c>
      <c r="K2818" s="22"/>
    </row>
    <row r="2819" spans="1:11" x14ac:dyDescent="0.3">
      <c r="A2819" s="5">
        <v>40528</v>
      </c>
      <c r="B2819" s="2">
        <v>76.22</v>
      </c>
      <c r="K2819" s="22"/>
    </row>
    <row r="2820" spans="1:11" x14ac:dyDescent="0.3">
      <c r="A2820" s="5">
        <v>40529</v>
      </c>
      <c r="B2820" s="2">
        <v>78.88</v>
      </c>
      <c r="K2820" s="22"/>
    </row>
    <row r="2821" spans="1:11" x14ac:dyDescent="0.3">
      <c r="A2821" s="5">
        <v>40530</v>
      </c>
      <c r="B2821" s="2">
        <v>75.790000000000006</v>
      </c>
      <c r="K2821" s="22"/>
    </row>
    <row r="2822" spans="1:11" x14ac:dyDescent="0.3">
      <c r="A2822" s="5">
        <v>40531</v>
      </c>
      <c r="B2822" s="2">
        <v>79</v>
      </c>
      <c r="K2822" s="22"/>
    </row>
    <row r="2823" spans="1:11" x14ac:dyDescent="0.3">
      <c r="A2823" s="5">
        <v>40532</v>
      </c>
      <c r="B2823" s="2">
        <v>89.89</v>
      </c>
      <c r="K2823" s="22"/>
    </row>
    <row r="2824" spans="1:11" x14ac:dyDescent="0.3">
      <c r="A2824" s="5">
        <v>40533</v>
      </c>
      <c r="B2824" s="2">
        <v>92.83</v>
      </c>
      <c r="K2824" s="22"/>
    </row>
    <row r="2825" spans="1:11" x14ac:dyDescent="0.3">
      <c r="A2825" s="5">
        <v>40534</v>
      </c>
      <c r="B2825" s="2">
        <v>97.14</v>
      </c>
      <c r="K2825" s="22"/>
    </row>
    <row r="2826" spans="1:11" x14ac:dyDescent="0.3">
      <c r="A2826" s="5">
        <v>40535</v>
      </c>
      <c r="B2826" s="2">
        <v>83.74</v>
      </c>
      <c r="K2826" s="22"/>
    </row>
    <row r="2827" spans="1:11" x14ac:dyDescent="0.3">
      <c r="A2827" s="5">
        <v>40536</v>
      </c>
      <c r="B2827" s="2">
        <v>75.63</v>
      </c>
      <c r="K2827" s="22"/>
    </row>
    <row r="2828" spans="1:11" x14ac:dyDescent="0.3">
      <c r="A2828" s="5">
        <v>40537</v>
      </c>
      <c r="B2828" s="2">
        <v>77.95</v>
      </c>
      <c r="K2828" s="22"/>
    </row>
    <row r="2829" spans="1:11" x14ac:dyDescent="0.3">
      <c r="A2829" s="5">
        <v>40538</v>
      </c>
      <c r="B2829" s="2">
        <v>79.86</v>
      </c>
      <c r="K2829" s="22"/>
    </row>
    <row r="2830" spans="1:11" x14ac:dyDescent="0.3">
      <c r="A2830" s="5">
        <v>40539</v>
      </c>
      <c r="B2830" s="2">
        <v>85.05</v>
      </c>
      <c r="K2830" s="22"/>
    </row>
    <row r="2831" spans="1:11" x14ac:dyDescent="0.3">
      <c r="A2831" s="5">
        <v>40540</v>
      </c>
      <c r="B2831" s="2">
        <v>84.96</v>
      </c>
      <c r="K2831" s="22"/>
    </row>
    <row r="2832" spans="1:11" x14ac:dyDescent="0.3">
      <c r="A2832" s="5">
        <v>40541</v>
      </c>
      <c r="B2832" s="2">
        <v>88.24</v>
      </c>
      <c r="K2832" s="22"/>
    </row>
    <row r="2833" spans="1:11" x14ac:dyDescent="0.3">
      <c r="A2833" s="5">
        <v>40542</v>
      </c>
      <c r="B2833" s="2">
        <v>86.06</v>
      </c>
      <c r="K2833" s="22"/>
    </row>
    <row r="2834" spans="1:11" x14ac:dyDescent="0.3">
      <c r="A2834" s="5">
        <v>40543</v>
      </c>
      <c r="B2834" s="2">
        <v>81.61</v>
      </c>
      <c r="K2834" s="22"/>
    </row>
    <row r="2835" spans="1:11" x14ac:dyDescent="0.3">
      <c r="A2835" s="5">
        <v>40544</v>
      </c>
      <c r="B2835" s="2">
        <v>76.48</v>
      </c>
      <c r="K2835" s="22"/>
    </row>
    <row r="2836" spans="1:11" x14ac:dyDescent="0.3">
      <c r="A2836" s="5">
        <v>40545</v>
      </c>
      <c r="B2836" s="2">
        <v>82.31</v>
      </c>
      <c r="K2836" s="22"/>
    </row>
    <row r="2837" spans="1:11" x14ac:dyDescent="0.3">
      <c r="A2837" s="5">
        <v>40546</v>
      </c>
      <c r="B2837" s="2">
        <v>87.43</v>
      </c>
      <c r="K2837" s="22"/>
    </row>
    <row r="2838" spans="1:11" x14ac:dyDescent="0.3">
      <c r="A2838" s="5">
        <v>40547</v>
      </c>
      <c r="B2838" s="2">
        <v>85.11</v>
      </c>
      <c r="K2838" s="22"/>
    </row>
    <row r="2839" spans="1:11" x14ac:dyDescent="0.3">
      <c r="A2839" s="5">
        <v>40548</v>
      </c>
      <c r="B2839" s="2">
        <v>81.62</v>
      </c>
      <c r="K2839" s="22"/>
    </row>
    <row r="2840" spans="1:11" x14ac:dyDescent="0.3">
      <c r="A2840" s="5">
        <v>40549</v>
      </c>
      <c r="B2840" s="2">
        <v>77.819999999999993</v>
      </c>
      <c r="K2840" s="22"/>
    </row>
    <row r="2841" spans="1:11" x14ac:dyDescent="0.3">
      <c r="A2841" s="5">
        <v>40550</v>
      </c>
      <c r="B2841" s="2">
        <v>79.05</v>
      </c>
      <c r="K2841" s="22"/>
    </row>
    <row r="2842" spans="1:11" x14ac:dyDescent="0.3">
      <c r="A2842" s="5">
        <v>40551</v>
      </c>
      <c r="B2842" s="2">
        <v>75.239999999999995</v>
      </c>
      <c r="K2842" s="22"/>
    </row>
    <row r="2843" spans="1:11" x14ac:dyDescent="0.3">
      <c r="A2843" s="5">
        <v>40552</v>
      </c>
      <c r="B2843" s="2">
        <v>72.430000000000007</v>
      </c>
      <c r="K2843" s="22"/>
    </row>
    <row r="2844" spans="1:11" x14ac:dyDescent="0.3">
      <c r="A2844" s="5">
        <v>40553</v>
      </c>
      <c r="B2844" s="2">
        <v>72.959999999999994</v>
      </c>
      <c r="K2844" s="22"/>
    </row>
    <row r="2845" spans="1:11" x14ac:dyDescent="0.3">
      <c r="A2845" s="5">
        <v>40554</v>
      </c>
      <c r="B2845" s="2">
        <v>71.989999999999995</v>
      </c>
      <c r="K2845" s="22"/>
    </row>
    <row r="2846" spans="1:11" x14ac:dyDescent="0.3">
      <c r="A2846" s="5">
        <v>40555</v>
      </c>
      <c r="B2846" s="2">
        <v>71.569999999999993</v>
      </c>
      <c r="K2846" s="22"/>
    </row>
    <row r="2847" spans="1:11" x14ac:dyDescent="0.3">
      <c r="A2847" s="5">
        <v>40556</v>
      </c>
      <c r="B2847" s="2">
        <v>71.41</v>
      </c>
      <c r="K2847" s="22"/>
    </row>
    <row r="2848" spans="1:11" x14ac:dyDescent="0.3">
      <c r="A2848" s="5">
        <v>40557</v>
      </c>
      <c r="B2848" s="2">
        <v>69.12</v>
      </c>
      <c r="K2848" s="22"/>
    </row>
    <row r="2849" spans="1:11" x14ac:dyDescent="0.3">
      <c r="A2849" s="5">
        <v>40558</v>
      </c>
      <c r="B2849" s="2">
        <v>67.13</v>
      </c>
      <c r="K2849" s="22"/>
    </row>
    <row r="2850" spans="1:11" x14ac:dyDescent="0.3">
      <c r="A2850" s="5">
        <v>40559</v>
      </c>
      <c r="B2850" s="2">
        <v>65.83</v>
      </c>
      <c r="K2850" s="22"/>
    </row>
    <row r="2851" spans="1:11" x14ac:dyDescent="0.3">
      <c r="A2851" s="5">
        <v>40560</v>
      </c>
      <c r="B2851" s="2">
        <v>66.19</v>
      </c>
      <c r="K2851" s="22"/>
    </row>
    <row r="2852" spans="1:11" x14ac:dyDescent="0.3">
      <c r="A2852" s="5">
        <v>40561</v>
      </c>
      <c r="B2852" s="2">
        <v>65.680000000000007</v>
      </c>
      <c r="K2852" s="22"/>
    </row>
    <row r="2853" spans="1:11" x14ac:dyDescent="0.3">
      <c r="A2853" s="5">
        <v>40562</v>
      </c>
      <c r="B2853" s="2">
        <v>64.930000000000007</v>
      </c>
      <c r="K2853" s="22"/>
    </row>
    <row r="2854" spans="1:11" x14ac:dyDescent="0.3">
      <c r="A2854" s="5">
        <v>40563</v>
      </c>
      <c r="B2854" s="2">
        <v>64.45</v>
      </c>
      <c r="K2854" s="22"/>
    </row>
    <row r="2855" spans="1:11" x14ac:dyDescent="0.3">
      <c r="A2855" s="5">
        <v>40564</v>
      </c>
      <c r="B2855" s="2">
        <v>63.88</v>
      </c>
      <c r="K2855" s="22"/>
    </row>
    <row r="2856" spans="1:11" x14ac:dyDescent="0.3">
      <c r="A2856" s="5">
        <v>40565</v>
      </c>
      <c r="B2856" s="2">
        <v>62</v>
      </c>
      <c r="K2856" s="22"/>
    </row>
    <row r="2857" spans="1:11" x14ac:dyDescent="0.3">
      <c r="A2857" s="5">
        <v>40566</v>
      </c>
      <c r="B2857" s="2">
        <v>61.69</v>
      </c>
      <c r="K2857" s="22"/>
    </row>
    <row r="2858" spans="1:11" x14ac:dyDescent="0.3">
      <c r="A2858" s="5">
        <v>40567</v>
      </c>
      <c r="B2858" s="2">
        <v>63.56</v>
      </c>
      <c r="K2858" s="22"/>
    </row>
    <row r="2859" spans="1:11" x14ac:dyDescent="0.3">
      <c r="A2859" s="5">
        <v>40568</v>
      </c>
      <c r="B2859" s="2">
        <v>62.52</v>
      </c>
      <c r="K2859" s="22"/>
    </row>
    <row r="2860" spans="1:11" x14ac:dyDescent="0.3">
      <c r="A2860" s="5">
        <v>40569</v>
      </c>
      <c r="B2860" s="2">
        <v>64.25</v>
      </c>
      <c r="K2860" s="22"/>
    </row>
    <row r="2861" spans="1:11" x14ac:dyDescent="0.3">
      <c r="A2861" s="5">
        <v>40570</v>
      </c>
      <c r="B2861" s="2">
        <v>64.17</v>
      </c>
      <c r="K2861" s="22"/>
    </row>
    <row r="2862" spans="1:11" x14ac:dyDescent="0.3">
      <c r="A2862" s="5">
        <v>40571</v>
      </c>
      <c r="B2862" s="2">
        <v>62.89</v>
      </c>
      <c r="K2862" s="22"/>
    </row>
    <row r="2863" spans="1:11" x14ac:dyDescent="0.3">
      <c r="A2863" s="5">
        <v>40572</v>
      </c>
      <c r="B2863" s="2">
        <v>60.55</v>
      </c>
      <c r="K2863" s="22"/>
    </row>
    <row r="2864" spans="1:11" x14ac:dyDescent="0.3">
      <c r="A2864" s="5">
        <v>40573</v>
      </c>
      <c r="B2864" s="2">
        <v>61.14</v>
      </c>
      <c r="K2864" s="22"/>
    </row>
    <row r="2865" spans="1:11" x14ac:dyDescent="0.3">
      <c r="A2865" s="5">
        <v>40574</v>
      </c>
      <c r="B2865" s="2">
        <v>62.75</v>
      </c>
      <c r="K2865" s="22"/>
    </row>
    <row r="2866" spans="1:11" x14ac:dyDescent="0.3">
      <c r="A2866" s="5">
        <v>40575</v>
      </c>
      <c r="B2866" s="2">
        <v>60.92</v>
      </c>
      <c r="K2866" s="22"/>
    </row>
    <row r="2867" spans="1:11" x14ac:dyDescent="0.3">
      <c r="A2867" s="5">
        <v>40576</v>
      </c>
      <c r="B2867" s="2">
        <v>59.83</v>
      </c>
      <c r="K2867" s="22"/>
    </row>
    <row r="2868" spans="1:11" x14ac:dyDescent="0.3">
      <c r="A2868" s="5">
        <v>40577</v>
      </c>
      <c r="B2868" s="2">
        <v>58.81</v>
      </c>
      <c r="K2868" s="22"/>
    </row>
    <row r="2869" spans="1:11" x14ac:dyDescent="0.3">
      <c r="A2869" s="5">
        <v>40578</v>
      </c>
      <c r="B2869" s="2">
        <v>58.86</v>
      </c>
      <c r="K2869" s="22"/>
    </row>
    <row r="2870" spans="1:11" x14ac:dyDescent="0.3">
      <c r="A2870" s="5">
        <v>40579</v>
      </c>
      <c r="B2870" s="2">
        <v>59.81</v>
      </c>
      <c r="K2870" s="22"/>
    </row>
    <row r="2871" spans="1:11" x14ac:dyDescent="0.3">
      <c r="A2871" s="5">
        <v>40580</v>
      </c>
      <c r="B2871" s="2">
        <v>61.7</v>
      </c>
      <c r="K2871" s="22"/>
    </row>
    <row r="2872" spans="1:11" x14ac:dyDescent="0.3">
      <c r="A2872" s="5">
        <v>40581</v>
      </c>
      <c r="B2872" s="2">
        <v>62.56</v>
      </c>
      <c r="K2872" s="22"/>
    </row>
    <row r="2873" spans="1:11" x14ac:dyDescent="0.3">
      <c r="A2873" s="5">
        <v>40582</v>
      </c>
      <c r="B2873" s="2">
        <v>63.18</v>
      </c>
      <c r="K2873" s="22"/>
    </row>
    <row r="2874" spans="1:11" x14ac:dyDescent="0.3">
      <c r="A2874" s="5">
        <v>40583</v>
      </c>
      <c r="B2874" s="2">
        <v>64.290000000000006</v>
      </c>
      <c r="K2874" s="22"/>
    </row>
    <row r="2875" spans="1:11" x14ac:dyDescent="0.3">
      <c r="A2875" s="5">
        <v>40584</v>
      </c>
      <c r="B2875" s="2">
        <v>63.93</v>
      </c>
      <c r="K2875" s="22"/>
    </row>
    <row r="2876" spans="1:11" x14ac:dyDescent="0.3">
      <c r="A2876" s="5">
        <v>40585</v>
      </c>
      <c r="B2876" s="2">
        <v>63.05</v>
      </c>
      <c r="K2876" s="22"/>
    </row>
    <row r="2877" spans="1:11" x14ac:dyDescent="0.3">
      <c r="A2877" s="5">
        <v>40586</v>
      </c>
      <c r="B2877" s="2">
        <v>63.64</v>
      </c>
      <c r="K2877" s="22"/>
    </row>
    <row r="2878" spans="1:11" x14ac:dyDescent="0.3">
      <c r="A2878" s="5">
        <v>40587</v>
      </c>
      <c r="B2878" s="2">
        <v>64.12</v>
      </c>
      <c r="K2878" s="22"/>
    </row>
    <row r="2879" spans="1:11" x14ac:dyDescent="0.3">
      <c r="A2879" s="5">
        <v>40588</v>
      </c>
      <c r="B2879" s="2">
        <v>65.23</v>
      </c>
      <c r="K2879" s="22"/>
    </row>
    <row r="2880" spans="1:11" x14ac:dyDescent="0.3">
      <c r="A2880" s="5">
        <v>40589</v>
      </c>
      <c r="B2880" s="2">
        <v>65.97</v>
      </c>
      <c r="K2880" s="22"/>
    </row>
    <row r="2881" spans="1:11" x14ac:dyDescent="0.3">
      <c r="A2881" s="5">
        <v>40590</v>
      </c>
      <c r="B2881" s="2">
        <v>65.92</v>
      </c>
      <c r="K2881" s="22"/>
    </row>
    <row r="2882" spans="1:11" x14ac:dyDescent="0.3">
      <c r="A2882" s="5">
        <v>40591</v>
      </c>
      <c r="B2882" s="2">
        <v>66.489999999999995</v>
      </c>
      <c r="K2882" s="22"/>
    </row>
    <row r="2883" spans="1:11" x14ac:dyDescent="0.3">
      <c r="A2883" s="5">
        <v>40592</v>
      </c>
      <c r="B2883" s="2">
        <v>66.55</v>
      </c>
      <c r="K2883" s="22"/>
    </row>
    <row r="2884" spans="1:11" x14ac:dyDescent="0.3">
      <c r="A2884" s="5">
        <v>40593</v>
      </c>
      <c r="B2884" s="2">
        <v>65.91</v>
      </c>
      <c r="K2884" s="22"/>
    </row>
    <row r="2885" spans="1:11" x14ac:dyDescent="0.3">
      <c r="A2885" s="5">
        <v>40594</v>
      </c>
      <c r="B2885" s="2">
        <v>66.27</v>
      </c>
      <c r="K2885" s="22"/>
    </row>
    <row r="2886" spans="1:11" x14ac:dyDescent="0.3">
      <c r="A2886" s="5">
        <v>40595</v>
      </c>
      <c r="B2886" s="2">
        <v>68.36</v>
      </c>
      <c r="K2886" s="22"/>
    </row>
    <row r="2887" spans="1:11" x14ac:dyDescent="0.3">
      <c r="A2887" s="5">
        <v>40596</v>
      </c>
      <c r="B2887" s="2">
        <v>67.94</v>
      </c>
      <c r="K2887" s="22"/>
    </row>
    <row r="2888" spans="1:11" x14ac:dyDescent="0.3">
      <c r="A2888" s="5">
        <v>40597</v>
      </c>
      <c r="B2888" s="2">
        <v>68.760000000000005</v>
      </c>
      <c r="K2888" s="22"/>
    </row>
    <row r="2889" spans="1:11" x14ac:dyDescent="0.3">
      <c r="A2889" s="5">
        <v>40598</v>
      </c>
      <c r="B2889" s="2">
        <v>68.959999999999994</v>
      </c>
      <c r="K2889" s="22"/>
    </row>
    <row r="2890" spans="1:11" x14ac:dyDescent="0.3">
      <c r="A2890" s="5">
        <v>40599</v>
      </c>
      <c r="B2890" s="2">
        <v>67.349999999999994</v>
      </c>
      <c r="K2890" s="22"/>
    </row>
    <row r="2891" spans="1:11" x14ac:dyDescent="0.3">
      <c r="A2891" s="5">
        <v>40600</v>
      </c>
      <c r="B2891" s="2">
        <v>64.77</v>
      </c>
      <c r="K2891" s="22"/>
    </row>
    <row r="2892" spans="1:11" x14ac:dyDescent="0.3">
      <c r="A2892" s="5">
        <v>40601</v>
      </c>
      <c r="B2892" s="2">
        <v>64.64</v>
      </c>
      <c r="K2892" s="22"/>
    </row>
    <row r="2893" spans="1:11" x14ac:dyDescent="0.3">
      <c r="A2893" s="5">
        <v>40602</v>
      </c>
      <c r="B2893" s="2">
        <v>67.180000000000007</v>
      </c>
      <c r="K2893" s="22"/>
    </row>
    <row r="2894" spans="1:11" x14ac:dyDescent="0.3">
      <c r="A2894" s="5">
        <v>40603</v>
      </c>
      <c r="B2894" s="2">
        <v>66.36</v>
      </c>
      <c r="K2894" s="22"/>
    </row>
    <row r="2895" spans="1:11" x14ac:dyDescent="0.3">
      <c r="A2895" s="5">
        <v>40604</v>
      </c>
      <c r="B2895" s="2">
        <v>65.47</v>
      </c>
      <c r="K2895" s="22"/>
    </row>
    <row r="2896" spans="1:11" x14ac:dyDescent="0.3">
      <c r="A2896" s="5">
        <v>40605</v>
      </c>
      <c r="B2896" s="2">
        <v>64.69</v>
      </c>
      <c r="K2896" s="22"/>
    </row>
    <row r="2897" spans="1:11" x14ac:dyDescent="0.3">
      <c r="A2897" s="5">
        <v>40606</v>
      </c>
      <c r="B2897" s="2">
        <v>64.05</v>
      </c>
      <c r="K2897" s="22"/>
    </row>
    <row r="2898" spans="1:11" x14ac:dyDescent="0.3">
      <c r="A2898" s="5">
        <v>40607</v>
      </c>
      <c r="B2898" s="2">
        <v>62.44</v>
      </c>
      <c r="K2898" s="22"/>
    </row>
    <row r="2899" spans="1:11" x14ac:dyDescent="0.3">
      <c r="A2899" s="5">
        <v>40608</v>
      </c>
      <c r="B2899" s="2">
        <v>63.05</v>
      </c>
      <c r="K2899" s="22"/>
    </row>
    <row r="2900" spans="1:11" x14ac:dyDescent="0.3">
      <c r="A2900" s="5">
        <v>40609</v>
      </c>
      <c r="B2900" s="2">
        <v>63.75</v>
      </c>
      <c r="K2900" s="22"/>
    </row>
    <row r="2901" spans="1:11" x14ac:dyDescent="0.3">
      <c r="A2901" s="5">
        <v>40610</v>
      </c>
      <c r="B2901" s="2">
        <v>62.72</v>
      </c>
      <c r="K2901" s="22"/>
    </row>
    <row r="2902" spans="1:11" x14ac:dyDescent="0.3">
      <c r="A2902" s="5">
        <v>40611</v>
      </c>
      <c r="B2902" s="2">
        <v>62.7</v>
      </c>
      <c r="K2902" s="22"/>
    </row>
    <row r="2903" spans="1:11" x14ac:dyDescent="0.3">
      <c r="A2903" s="5">
        <v>40612</v>
      </c>
      <c r="B2903" s="2">
        <v>61.59</v>
      </c>
      <c r="K2903" s="22"/>
    </row>
    <row r="2904" spans="1:11" x14ac:dyDescent="0.3">
      <c r="A2904" s="5">
        <v>40613</v>
      </c>
      <c r="B2904" s="2">
        <v>62.13</v>
      </c>
      <c r="K2904" s="22"/>
    </row>
    <row r="2905" spans="1:11" x14ac:dyDescent="0.3">
      <c r="A2905" s="5">
        <v>40614</v>
      </c>
      <c r="B2905" s="2">
        <v>61.72</v>
      </c>
      <c r="K2905" s="22"/>
    </row>
    <row r="2906" spans="1:11" x14ac:dyDescent="0.3">
      <c r="A2906" s="5">
        <v>40615</v>
      </c>
      <c r="B2906" s="2">
        <v>61.89</v>
      </c>
      <c r="K2906" s="22"/>
    </row>
    <row r="2907" spans="1:11" x14ac:dyDescent="0.3">
      <c r="A2907" s="5">
        <v>40616</v>
      </c>
      <c r="B2907" s="2">
        <v>63.98</v>
      </c>
      <c r="K2907" s="22"/>
    </row>
    <row r="2908" spans="1:11" x14ac:dyDescent="0.3">
      <c r="A2908" s="5">
        <v>40617</v>
      </c>
      <c r="B2908" s="2">
        <v>63.23</v>
      </c>
      <c r="K2908" s="22"/>
    </row>
    <row r="2909" spans="1:11" x14ac:dyDescent="0.3">
      <c r="A2909" s="5">
        <v>40618</v>
      </c>
      <c r="B2909" s="2">
        <v>65.319999999999993</v>
      </c>
      <c r="K2909" s="22"/>
    </row>
    <row r="2910" spans="1:11" x14ac:dyDescent="0.3">
      <c r="A2910" s="5">
        <v>40619</v>
      </c>
      <c r="B2910" s="2">
        <v>67.83</v>
      </c>
      <c r="K2910" s="22"/>
    </row>
    <row r="2911" spans="1:11" x14ac:dyDescent="0.3">
      <c r="A2911" s="5">
        <v>40620</v>
      </c>
      <c r="B2911" s="2">
        <v>68.56</v>
      </c>
      <c r="K2911" s="22"/>
    </row>
    <row r="2912" spans="1:11" x14ac:dyDescent="0.3">
      <c r="A2912" s="5">
        <v>40621</v>
      </c>
      <c r="B2912" s="2">
        <v>67.41</v>
      </c>
      <c r="K2912" s="22"/>
    </row>
    <row r="2913" spans="1:11" x14ac:dyDescent="0.3">
      <c r="A2913" s="5">
        <v>40622</v>
      </c>
      <c r="B2913" s="2">
        <v>66.83</v>
      </c>
      <c r="K2913" s="22"/>
    </row>
    <row r="2914" spans="1:11" x14ac:dyDescent="0.3">
      <c r="A2914" s="5">
        <v>40623</v>
      </c>
      <c r="B2914" s="2">
        <v>66.58</v>
      </c>
      <c r="K2914" s="22"/>
    </row>
    <row r="2915" spans="1:11" x14ac:dyDescent="0.3">
      <c r="A2915" s="5">
        <v>40624</v>
      </c>
      <c r="B2915" s="2">
        <v>65.3</v>
      </c>
      <c r="K2915" s="22"/>
    </row>
    <row r="2916" spans="1:11" x14ac:dyDescent="0.3">
      <c r="A2916" s="5">
        <v>40625</v>
      </c>
      <c r="B2916" s="2">
        <v>63.97</v>
      </c>
      <c r="K2916" s="22"/>
    </row>
    <row r="2917" spans="1:11" x14ac:dyDescent="0.3">
      <c r="A2917" s="5">
        <v>40626</v>
      </c>
      <c r="B2917" s="2">
        <v>63.23</v>
      </c>
      <c r="K2917" s="22"/>
    </row>
    <row r="2918" spans="1:11" x14ac:dyDescent="0.3">
      <c r="A2918" s="5">
        <v>40627</v>
      </c>
      <c r="B2918" s="2">
        <v>63.87</v>
      </c>
      <c r="K2918" s="22"/>
    </row>
    <row r="2919" spans="1:11" x14ac:dyDescent="0.3">
      <c r="A2919" s="5">
        <v>40628</v>
      </c>
      <c r="B2919" s="2">
        <v>63.6</v>
      </c>
      <c r="K2919" s="22"/>
    </row>
    <row r="2920" spans="1:11" x14ac:dyDescent="0.3">
      <c r="A2920" s="5">
        <v>40629</v>
      </c>
      <c r="B2920" s="2">
        <v>62.85</v>
      </c>
      <c r="K2920" s="22"/>
    </row>
    <row r="2921" spans="1:11" x14ac:dyDescent="0.3">
      <c r="A2921" s="5">
        <v>40630</v>
      </c>
      <c r="B2921" s="2">
        <v>64.540000000000006</v>
      </c>
      <c r="K2921" s="22"/>
    </row>
    <row r="2922" spans="1:11" x14ac:dyDescent="0.3">
      <c r="A2922" s="5">
        <v>40631</v>
      </c>
      <c r="B2922" s="2">
        <v>63.95</v>
      </c>
      <c r="K2922" s="22"/>
    </row>
    <row r="2923" spans="1:11" x14ac:dyDescent="0.3">
      <c r="A2923" s="5">
        <v>40632</v>
      </c>
      <c r="B2923" s="2">
        <v>64.430000000000007</v>
      </c>
      <c r="K2923" s="22"/>
    </row>
    <row r="2924" spans="1:11" x14ac:dyDescent="0.3">
      <c r="A2924" s="5">
        <v>40633</v>
      </c>
      <c r="B2924" s="2">
        <v>62.7</v>
      </c>
      <c r="K2924" s="22"/>
    </row>
    <row r="2925" spans="1:11" x14ac:dyDescent="0.3">
      <c r="A2925" s="5">
        <v>40634</v>
      </c>
      <c r="B2925" s="2">
        <v>62</v>
      </c>
      <c r="K2925" s="22"/>
    </row>
    <row r="2926" spans="1:11" x14ac:dyDescent="0.3">
      <c r="A2926" s="5">
        <v>40635</v>
      </c>
      <c r="B2926" s="2">
        <v>61.74</v>
      </c>
      <c r="K2926" s="22"/>
    </row>
    <row r="2927" spans="1:11" x14ac:dyDescent="0.3">
      <c r="A2927" s="5">
        <v>40636</v>
      </c>
      <c r="B2927" s="2">
        <v>61.13</v>
      </c>
      <c r="K2927" s="22"/>
    </row>
    <row r="2928" spans="1:11" x14ac:dyDescent="0.3">
      <c r="A2928" s="5">
        <v>40637</v>
      </c>
      <c r="B2928" s="2">
        <v>63.55</v>
      </c>
      <c r="K2928" s="22"/>
    </row>
    <row r="2929" spans="1:11" x14ac:dyDescent="0.3">
      <c r="A2929" s="5">
        <v>40638</v>
      </c>
      <c r="B2929" s="2">
        <v>60.46</v>
      </c>
      <c r="K2929" s="22"/>
    </row>
    <row r="2930" spans="1:11" x14ac:dyDescent="0.3">
      <c r="A2930" s="5">
        <v>40639</v>
      </c>
      <c r="B2930" s="2">
        <v>58.67</v>
      </c>
      <c r="K2930" s="22"/>
    </row>
    <row r="2931" spans="1:11" x14ac:dyDescent="0.3">
      <c r="A2931" s="5">
        <v>40640</v>
      </c>
      <c r="B2931" s="2">
        <v>56.78</v>
      </c>
      <c r="K2931" s="22"/>
    </row>
    <row r="2932" spans="1:11" x14ac:dyDescent="0.3">
      <c r="A2932" s="5">
        <v>40641</v>
      </c>
      <c r="B2932" s="2">
        <v>54.89</v>
      </c>
      <c r="K2932" s="22"/>
    </row>
    <row r="2933" spans="1:11" x14ac:dyDescent="0.3">
      <c r="A2933" s="5">
        <v>40642</v>
      </c>
      <c r="B2933" s="2">
        <v>53.29</v>
      </c>
      <c r="K2933" s="22"/>
    </row>
    <row r="2934" spans="1:11" x14ac:dyDescent="0.3">
      <c r="A2934" s="5">
        <v>40643</v>
      </c>
      <c r="B2934" s="2">
        <v>54.65</v>
      </c>
      <c r="K2934" s="22"/>
    </row>
    <row r="2935" spans="1:11" x14ac:dyDescent="0.3">
      <c r="A2935" s="5">
        <v>40644</v>
      </c>
      <c r="B2935" s="2">
        <v>57.87</v>
      </c>
      <c r="K2935" s="22"/>
    </row>
    <row r="2936" spans="1:11" x14ac:dyDescent="0.3">
      <c r="A2936" s="5">
        <v>40645</v>
      </c>
      <c r="B2936" s="2">
        <v>56.65</v>
      </c>
      <c r="K2936" s="22"/>
    </row>
    <row r="2937" spans="1:11" x14ac:dyDescent="0.3">
      <c r="A2937" s="5">
        <v>40646</v>
      </c>
      <c r="B2937" s="2">
        <v>57.05</v>
      </c>
      <c r="K2937" s="22"/>
    </row>
    <row r="2938" spans="1:11" x14ac:dyDescent="0.3">
      <c r="A2938" s="5">
        <v>40647</v>
      </c>
      <c r="B2938" s="2">
        <v>57.87</v>
      </c>
      <c r="K2938" s="22"/>
    </row>
    <row r="2939" spans="1:11" x14ac:dyDescent="0.3">
      <c r="A2939" s="5">
        <v>40648</v>
      </c>
      <c r="B2939" s="2">
        <v>56.87</v>
      </c>
      <c r="K2939" s="22"/>
    </row>
    <row r="2940" spans="1:11" x14ac:dyDescent="0.3">
      <c r="A2940" s="5">
        <v>40649</v>
      </c>
      <c r="B2940" s="2">
        <v>53.54</v>
      </c>
      <c r="K2940" s="22"/>
    </row>
    <row r="2941" spans="1:11" x14ac:dyDescent="0.3">
      <c r="A2941" s="5">
        <v>40650</v>
      </c>
      <c r="B2941" s="2">
        <v>50.1</v>
      </c>
      <c r="K2941" s="22"/>
    </row>
    <row r="2942" spans="1:11" x14ac:dyDescent="0.3">
      <c r="A2942" s="5">
        <v>40651</v>
      </c>
      <c r="B2942" s="2">
        <v>55.31</v>
      </c>
      <c r="K2942" s="22"/>
    </row>
    <row r="2943" spans="1:11" x14ac:dyDescent="0.3">
      <c r="A2943" s="5">
        <v>40652</v>
      </c>
      <c r="B2943" s="2">
        <v>55.34</v>
      </c>
      <c r="K2943" s="22"/>
    </row>
    <row r="2944" spans="1:11" x14ac:dyDescent="0.3">
      <c r="A2944" s="5">
        <v>40653</v>
      </c>
      <c r="B2944" s="2">
        <v>53.62</v>
      </c>
      <c r="K2944" s="22"/>
    </row>
    <row r="2945" spans="1:11" x14ac:dyDescent="0.3">
      <c r="A2945" s="5">
        <v>40654</v>
      </c>
      <c r="B2945" s="2">
        <v>51.75</v>
      </c>
      <c r="K2945" s="22"/>
    </row>
    <row r="2946" spans="1:11" x14ac:dyDescent="0.3">
      <c r="A2946" s="5">
        <v>40655</v>
      </c>
      <c r="B2946" s="2">
        <v>49.09</v>
      </c>
      <c r="K2946" s="22"/>
    </row>
    <row r="2947" spans="1:11" x14ac:dyDescent="0.3">
      <c r="A2947" s="5">
        <v>40656</v>
      </c>
      <c r="B2947" s="2">
        <v>47.68</v>
      </c>
      <c r="K2947" s="22"/>
    </row>
    <row r="2948" spans="1:11" x14ac:dyDescent="0.3">
      <c r="A2948" s="5">
        <v>40657</v>
      </c>
      <c r="B2948" s="2">
        <v>33.630000000000003</v>
      </c>
      <c r="K2948" s="22"/>
    </row>
    <row r="2949" spans="1:11" x14ac:dyDescent="0.3">
      <c r="A2949" s="5">
        <v>40658</v>
      </c>
      <c r="B2949" s="2">
        <v>36.17</v>
      </c>
      <c r="K2949" s="22"/>
    </row>
    <row r="2950" spans="1:11" x14ac:dyDescent="0.3">
      <c r="A2950" s="5">
        <v>40659</v>
      </c>
      <c r="B2950" s="2">
        <v>51.3</v>
      </c>
      <c r="K2950" s="22"/>
    </row>
    <row r="2951" spans="1:11" x14ac:dyDescent="0.3">
      <c r="A2951" s="5">
        <v>40660</v>
      </c>
      <c r="B2951" s="2">
        <v>53.64</v>
      </c>
      <c r="K2951" s="22"/>
    </row>
    <row r="2952" spans="1:11" x14ac:dyDescent="0.3">
      <c r="A2952" s="5">
        <v>40661</v>
      </c>
      <c r="B2952" s="2">
        <v>52.79</v>
      </c>
      <c r="K2952" s="22"/>
    </row>
    <row r="2953" spans="1:11" x14ac:dyDescent="0.3">
      <c r="A2953" s="5">
        <v>40662</v>
      </c>
      <c r="B2953" s="2">
        <v>50.84</v>
      </c>
      <c r="K2953" s="22"/>
    </row>
    <row r="2954" spans="1:11" x14ac:dyDescent="0.3">
      <c r="A2954" s="5">
        <v>40663</v>
      </c>
      <c r="B2954" s="2">
        <v>47.05</v>
      </c>
      <c r="K2954" s="22"/>
    </row>
    <row r="2955" spans="1:11" x14ac:dyDescent="0.3">
      <c r="A2955" s="5">
        <v>40664</v>
      </c>
      <c r="B2955" s="2">
        <v>46.32</v>
      </c>
      <c r="K2955" s="22"/>
    </row>
    <row r="2956" spans="1:11" x14ac:dyDescent="0.3">
      <c r="A2956" s="5">
        <v>40665</v>
      </c>
      <c r="B2956" s="2">
        <v>55.88</v>
      </c>
      <c r="K2956" s="22"/>
    </row>
    <row r="2957" spans="1:11" x14ac:dyDescent="0.3">
      <c r="A2957" s="5">
        <v>40666</v>
      </c>
      <c r="B2957" s="2">
        <v>58.32</v>
      </c>
      <c r="K2957" s="22"/>
    </row>
    <row r="2958" spans="1:11" x14ac:dyDescent="0.3">
      <c r="A2958" s="5">
        <v>40667</v>
      </c>
      <c r="B2958" s="2">
        <v>59.13</v>
      </c>
      <c r="K2958" s="22"/>
    </row>
    <row r="2959" spans="1:11" x14ac:dyDescent="0.3">
      <c r="A2959" s="5">
        <v>40668</v>
      </c>
      <c r="B2959" s="2">
        <v>59.73</v>
      </c>
      <c r="K2959" s="22"/>
    </row>
    <row r="2960" spans="1:11" x14ac:dyDescent="0.3">
      <c r="A2960" s="5">
        <v>40669</v>
      </c>
      <c r="B2960" s="2">
        <v>58.31</v>
      </c>
      <c r="K2960" s="22"/>
    </row>
    <row r="2961" spans="1:11" x14ac:dyDescent="0.3">
      <c r="A2961" s="5">
        <v>40670</v>
      </c>
      <c r="B2961" s="2">
        <v>54.68</v>
      </c>
      <c r="K2961" s="22"/>
    </row>
    <row r="2962" spans="1:11" x14ac:dyDescent="0.3">
      <c r="A2962" s="5">
        <v>40671</v>
      </c>
      <c r="B2962" s="2">
        <v>52.94</v>
      </c>
      <c r="K2962" s="22"/>
    </row>
    <row r="2963" spans="1:11" x14ac:dyDescent="0.3">
      <c r="A2963" s="5">
        <v>40672</v>
      </c>
      <c r="B2963" s="2">
        <v>55.98</v>
      </c>
      <c r="K2963" s="22"/>
    </row>
    <row r="2964" spans="1:11" x14ac:dyDescent="0.3">
      <c r="A2964" s="5">
        <v>40673</v>
      </c>
      <c r="B2964" s="2">
        <v>56.29</v>
      </c>
      <c r="K2964" s="22"/>
    </row>
    <row r="2965" spans="1:11" x14ac:dyDescent="0.3">
      <c r="A2965" s="5">
        <v>40674</v>
      </c>
      <c r="B2965" s="2">
        <v>57.56</v>
      </c>
      <c r="K2965" s="22"/>
    </row>
    <row r="2966" spans="1:11" x14ac:dyDescent="0.3">
      <c r="A2966" s="5">
        <v>40675</v>
      </c>
      <c r="B2966" s="2">
        <v>57.71</v>
      </c>
      <c r="K2966" s="22"/>
    </row>
    <row r="2967" spans="1:11" x14ac:dyDescent="0.3">
      <c r="A2967" s="5">
        <v>40676</v>
      </c>
      <c r="B2967" s="2">
        <v>56.55</v>
      </c>
      <c r="K2967" s="22"/>
    </row>
    <row r="2968" spans="1:11" x14ac:dyDescent="0.3">
      <c r="A2968" s="5">
        <v>40677</v>
      </c>
      <c r="B2968" s="2">
        <v>55.43</v>
      </c>
      <c r="K2968" s="22"/>
    </row>
    <row r="2969" spans="1:11" x14ac:dyDescent="0.3">
      <c r="A2969" s="5">
        <v>40678</v>
      </c>
      <c r="B2969" s="2">
        <v>54.04</v>
      </c>
      <c r="K2969" s="22"/>
    </row>
    <row r="2970" spans="1:11" x14ac:dyDescent="0.3">
      <c r="A2970" s="5">
        <v>40679</v>
      </c>
      <c r="B2970" s="2">
        <v>55.55</v>
      </c>
      <c r="K2970" s="22"/>
    </row>
    <row r="2971" spans="1:11" x14ac:dyDescent="0.3">
      <c r="A2971" s="5">
        <v>40680</v>
      </c>
      <c r="B2971" s="2">
        <v>54.15</v>
      </c>
      <c r="K2971" s="22"/>
    </row>
    <row r="2972" spans="1:11" x14ac:dyDescent="0.3">
      <c r="A2972" s="5">
        <v>40681</v>
      </c>
      <c r="B2972" s="2">
        <v>54.82</v>
      </c>
      <c r="K2972" s="22"/>
    </row>
    <row r="2973" spans="1:11" x14ac:dyDescent="0.3">
      <c r="A2973" s="5">
        <v>40682</v>
      </c>
      <c r="B2973" s="2">
        <v>53.75</v>
      </c>
      <c r="K2973" s="22"/>
    </row>
    <row r="2974" spans="1:11" x14ac:dyDescent="0.3">
      <c r="A2974" s="5">
        <v>40683</v>
      </c>
      <c r="B2974" s="2">
        <v>53.89</v>
      </c>
      <c r="K2974" s="22"/>
    </row>
    <row r="2975" spans="1:11" x14ac:dyDescent="0.3">
      <c r="A2975" s="5">
        <v>40684</v>
      </c>
      <c r="B2975" s="2">
        <v>53.19</v>
      </c>
      <c r="K2975" s="22"/>
    </row>
    <row r="2976" spans="1:11" x14ac:dyDescent="0.3">
      <c r="A2976" s="5">
        <v>40685</v>
      </c>
      <c r="B2976" s="2">
        <v>52.51</v>
      </c>
      <c r="K2976" s="22"/>
    </row>
    <row r="2977" spans="1:11" x14ac:dyDescent="0.3">
      <c r="A2977" s="5">
        <v>40686</v>
      </c>
      <c r="B2977" s="2">
        <v>53.53</v>
      </c>
      <c r="K2977" s="22"/>
    </row>
    <row r="2978" spans="1:11" x14ac:dyDescent="0.3">
      <c r="A2978" s="5">
        <v>40687</v>
      </c>
      <c r="B2978" s="2">
        <v>52.06</v>
      </c>
      <c r="K2978" s="22"/>
    </row>
    <row r="2979" spans="1:11" x14ac:dyDescent="0.3">
      <c r="A2979" s="5">
        <v>40688</v>
      </c>
      <c r="B2979" s="2">
        <v>53.12</v>
      </c>
      <c r="K2979" s="22"/>
    </row>
    <row r="2980" spans="1:11" x14ac:dyDescent="0.3">
      <c r="A2980" s="5">
        <v>40689</v>
      </c>
      <c r="B2980" s="2">
        <v>53.52</v>
      </c>
      <c r="K2980" s="22"/>
    </row>
    <row r="2981" spans="1:11" x14ac:dyDescent="0.3">
      <c r="A2981" s="5">
        <v>40690</v>
      </c>
      <c r="B2981" s="2">
        <v>52.72</v>
      </c>
      <c r="K2981" s="22"/>
    </row>
    <row r="2982" spans="1:11" x14ac:dyDescent="0.3">
      <c r="A2982" s="5">
        <v>40691</v>
      </c>
      <c r="B2982" s="2">
        <v>51.22</v>
      </c>
      <c r="K2982" s="22"/>
    </row>
    <row r="2983" spans="1:11" x14ac:dyDescent="0.3">
      <c r="A2983" s="5">
        <v>40692</v>
      </c>
      <c r="B2983" s="2">
        <v>48.2</v>
      </c>
      <c r="K2983" s="22"/>
    </row>
    <row r="2984" spans="1:11" x14ac:dyDescent="0.3">
      <c r="A2984" s="5">
        <v>40693</v>
      </c>
      <c r="B2984" s="2">
        <v>53.19</v>
      </c>
      <c r="K2984" s="22"/>
    </row>
    <row r="2985" spans="1:11" x14ac:dyDescent="0.3">
      <c r="A2985" s="5">
        <v>40694</v>
      </c>
      <c r="B2985" s="2">
        <v>55.02</v>
      </c>
      <c r="K2985" s="22"/>
    </row>
    <row r="2986" spans="1:11" x14ac:dyDescent="0.3">
      <c r="A2986" s="5">
        <v>40695</v>
      </c>
      <c r="B2986" s="2">
        <v>54.67</v>
      </c>
      <c r="K2986" s="22"/>
    </row>
    <row r="2987" spans="1:11" x14ac:dyDescent="0.3">
      <c r="A2987" s="5">
        <v>40696</v>
      </c>
      <c r="B2987" s="2">
        <v>51.86</v>
      </c>
      <c r="K2987" s="22"/>
    </row>
    <row r="2988" spans="1:11" x14ac:dyDescent="0.3">
      <c r="A2988" s="5">
        <v>40697</v>
      </c>
      <c r="B2988" s="2">
        <v>52.79</v>
      </c>
      <c r="K2988" s="22"/>
    </row>
    <row r="2989" spans="1:11" x14ac:dyDescent="0.3">
      <c r="A2989" s="5">
        <v>40698</v>
      </c>
      <c r="B2989" s="2">
        <v>50.49</v>
      </c>
      <c r="K2989" s="22"/>
    </row>
    <row r="2990" spans="1:11" x14ac:dyDescent="0.3">
      <c r="A2990" s="5">
        <v>40699</v>
      </c>
      <c r="B2990" s="2">
        <v>48.78</v>
      </c>
      <c r="K2990" s="22"/>
    </row>
    <row r="2991" spans="1:11" x14ac:dyDescent="0.3">
      <c r="A2991" s="5">
        <v>40700</v>
      </c>
      <c r="B2991" s="2">
        <v>51.59</v>
      </c>
      <c r="K2991" s="22"/>
    </row>
    <row r="2992" spans="1:11" x14ac:dyDescent="0.3">
      <c r="A2992" s="5">
        <v>40701</v>
      </c>
      <c r="B2992" s="2">
        <v>56.2</v>
      </c>
      <c r="K2992" s="22"/>
    </row>
    <row r="2993" spans="1:11" x14ac:dyDescent="0.3">
      <c r="A2993" s="5">
        <v>40702</v>
      </c>
      <c r="B2993" s="2">
        <v>54.83</v>
      </c>
      <c r="K2993" s="22"/>
    </row>
    <row r="2994" spans="1:11" x14ac:dyDescent="0.3">
      <c r="A2994" s="5">
        <v>40703</v>
      </c>
      <c r="B2994" s="2">
        <v>52.38</v>
      </c>
      <c r="K2994" s="22"/>
    </row>
    <row r="2995" spans="1:11" x14ac:dyDescent="0.3">
      <c r="A2995" s="5">
        <v>40704</v>
      </c>
      <c r="B2995" s="2">
        <v>52.6</v>
      </c>
      <c r="K2995" s="22"/>
    </row>
    <row r="2996" spans="1:11" x14ac:dyDescent="0.3">
      <c r="A2996" s="5">
        <v>40705</v>
      </c>
      <c r="B2996" s="2">
        <v>50.4</v>
      </c>
      <c r="K2996" s="22"/>
    </row>
    <row r="2997" spans="1:11" x14ac:dyDescent="0.3">
      <c r="A2997" s="5">
        <v>40706</v>
      </c>
      <c r="B2997" s="2">
        <v>47.86</v>
      </c>
      <c r="K2997" s="22"/>
    </row>
    <row r="2998" spans="1:11" x14ac:dyDescent="0.3">
      <c r="A2998" s="5">
        <v>40707</v>
      </c>
      <c r="B2998" s="2">
        <v>49.92</v>
      </c>
      <c r="K2998" s="22"/>
    </row>
    <row r="2999" spans="1:11" x14ac:dyDescent="0.3">
      <c r="A2999" s="5">
        <v>40708</v>
      </c>
      <c r="B2999" s="2">
        <v>53.5</v>
      </c>
      <c r="K2999" s="22"/>
    </row>
    <row r="3000" spans="1:11" x14ac:dyDescent="0.3">
      <c r="A3000" s="5">
        <v>40709</v>
      </c>
      <c r="B3000" s="2">
        <v>53.83</v>
      </c>
      <c r="K3000" s="22"/>
    </row>
    <row r="3001" spans="1:11" x14ac:dyDescent="0.3">
      <c r="A3001" s="5">
        <v>40710</v>
      </c>
      <c r="B3001" s="2">
        <v>53</v>
      </c>
      <c r="K3001" s="22"/>
    </row>
    <row r="3002" spans="1:11" x14ac:dyDescent="0.3">
      <c r="A3002" s="5">
        <v>40711</v>
      </c>
      <c r="B3002" s="2">
        <v>50.97</v>
      </c>
      <c r="K3002" s="22"/>
    </row>
    <row r="3003" spans="1:11" x14ac:dyDescent="0.3">
      <c r="A3003" s="5">
        <v>40712</v>
      </c>
      <c r="B3003" s="2">
        <v>46.24</v>
      </c>
      <c r="K3003" s="22"/>
    </row>
    <row r="3004" spans="1:11" x14ac:dyDescent="0.3">
      <c r="A3004" s="5">
        <v>40713</v>
      </c>
      <c r="B3004" s="2">
        <v>32.020000000000003</v>
      </c>
      <c r="K3004" s="22"/>
    </row>
    <row r="3005" spans="1:11" x14ac:dyDescent="0.3">
      <c r="A3005" s="5">
        <v>40714</v>
      </c>
      <c r="B3005" s="2">
        <v>42.87</v>
      </c>
      <c r="K3005" s="22"/>
    </row>
    <row r="3006" spans="1:11" x14ac:dyDescent="0.3">
      <c r="A3006" s="5">
        <v>40715</v>
      </c>
      <c r="B3006" s="2">
        <v>50.17</v>
      </c>
      <c r="K3006" s="22"/>
    </row>
    <row r="3007" spans="1:11" x14ac:dyDescent="0.3">
      <c r="A3007" s="5">
        <v>40716</v>
      </c>
      <c r="B3007" s="2">
        <v>50.03</v>
      </c>
      <c r="K3007" s="22"/>
    </row>
    <row r="3008" spans="1:11" x14ac:dyDescent="0.3">
      <c r="A3008" s="5">
        <v>40717</v>
      </c>
      <c r="B3008" s="2">
        <v>43.01</v>
      </c>
      <c r="K3008" s="22"/>
    </row>
    <row r="3009" spans="1:11" x14ac:dyDescent="0.3">
      <c r="A3009" s="5">
        <v>40718</v>
      </c>
      <c r="B3009" s="2">
        <v>42.32</v>
      </c>
      <c r="K3009" s="22"/>
    </row>
    <row r="3010" spans="1:11" x14ac:dyDescent="0.3">
      <c r="A3010" s="5">
        <v>40719</v>
      </c>
      <c r="B3010" s="2">
        <v>39.35</v>
      </c>
      <c r="K3010" s="22"/>
    </row>
    <row r="3011" spans="1:11" x14ac:dyDescent="0.3">
      <c r="A3011" s="5">
        <v>40720</v>
      </c>
      <c r="B3011" s="2">
        <v>39.5</v>
      </c>
      <c r="K3011" s="22"/>
    </row>
    <row r="3012" spans="1:11" x14ac:dyDescent="0.3">
      <c r="A3012" s="5">
        <v>40721</v>
      </c>
      <c r="B3012" s="2">
        <v>47.49</v>
      </c>
      <c r="K3012" s="22"/>
    </row>
    <row r="3013" spans="1:11" x14ac:dyDescent="0.3">
      <c r="A3013" s="5">
        <v>40722</v>
      </c>
      <c r="B3013" s="2">
        <v>44.97</v>
      </c>
      <c r="K3013" s="22"/>
    </row>
    <row r="3014" spans="1:11" x14ac:dyDescent="0.3">
      <c r="A3014" s="5">
        <v>40723</v>
      </c>
      <c r="B3014" s="2">
        <v>45.33</v>
      </c>
      <c r="K3014" s="22"/>
    </row>
    <row r="3015" spans="1:11" x14ac:dyDescent="0.3">
      <c r="A3015" s="5">
        <v>40724</v>
      </c>
      <c r="B3015" s="2">
        <v>43.1</v>
      </c>
      <c r="K3015" s="22"/>
    </row>
    <row r="3016" spans="1:11" x14ac:dyDescent="0.3">
      <c r="A3016" s="5">
        <v>40725</v>
      </c>
      <c r="B3016" s="2">
        <v>40.06</v>
      </c>
      <c r="K3016" s="22"/>
    </row>
    <row r="3017" spans="1:11" x14ac:dyDescent="0.3">
      <c r="A3017" s="5">
        <v>40726</v>
      </c>
      <c r="B3017" s="2">
        <v>36.46</v>
      </c>
      <c r="K3017" s="22"/>
    </row>
    <row r="3018" spans="1:11" x14ac:dyDescent="0.3">
      <c r="A3018" s="5">
        <v>40727</v>
      </c>
      <c r="B3018" s="2">
        <v>28.98</v>
      </c>
      <c r="K3018" s="22"/>
    </row>
    <row r="3019" spans="1:11" x14ac:dyDescent="0.3">
      <c r="A3019" s="5">
        <v>40728</v>
      </c>
      <c r="B3019" s="2">
        <v>43.12</v>
      </c>
      <c r="K3019" s="22"/>
    </row>
    <row r="3020" spans="1:11" x14ac:dyDescent="0.3">
      <c r="A3020" s="5">
        <v>40729</v>
      </c>
      <c r="B3020" s="2">
        <v>44.21</v>
      </c>
      <c r="K3020" s="22"/>
    </row>
    <row r="3021" spans="1:11" x14ac:dyDescent="0.3">
      <c r="A3021" s="5">
        <v>40730</v>
      </c>
      <c r="B3021" s="2">
        <v>43.86</v>
      </c>
      <c r="K3021" s="22"/>
    </row>
    <row r="3022" spans="1:11" x14ac:dyDescent="0.3">
      <c r="A3022" s="5">
        <v>40731</v>
      </c>
      <c r="B3022" s="2">
        <v>45.19</v>
      </c>
      <c r="K3022" s="22"/>
    </row>
    <row r="3023" spans="1:11" x14ac:dyDescent="0.3">
      <c r="A3023" s="5">
        <v>40732</v>
      </c>
      <c r="B3023" s="2">
        <v>44.7</v>
      </c>
      <c r="K3023" s="22"/>
    </row>
    <row r="3024" spans="1:11" x14ac:dyDescent="0.3">
      <c r="A3024" s="5">
        <v>40733</v>
      </c>
      <c r="B3024" s="2">
        <v>42.74</v>
      </c>
      <c r="K3024" s="22"/>
    </row>
    <row r="3025" spans="1:11" x14ac:dyDescent="0.3">
      <c r="A3025" s="5">
        <v>40734</v>
      </c>
      <c r="B3025" s="2">
        <v>40.799999999999997</v>
      </c>
      <c r="K3025" s="22"/>
    </row>
    <row r="3026" spans="1:11" x14ac:dyDescent="0.3">
      <c r="A3026" s="5">
        <v>40735</v>
      </c>
      <c r="B3026" s="2">
        <v>44.93</v>
      </c>
      <c r="K3026" s="22"/>
    </row>
    <row r="3027" spans="1:11" x14ac:dyDescent="0.3">
      <c r="A3027" s="5">
        <v>40736</v>
      </c>
      <c r="B3027" s="2">
        <v>45.08</v>
      </c>
      <c r="K3027" s="22"/>
    </row>
    <row r="3028" spans="1:11" x14ac:dyDescent="0.3">
      <c r="A3028" s="5">
        <v>40737</v>
      </c>
      <c r="B3028" s="2">
        <v>43.6</v>
      </c>
      <c r="K3028" s="22"/>
    </row>
    <row r="3029" spans="1:11" x14ac:dyDescent="0.3">
      <c r="A3029" s="5">
        <v>40738</v>
      </c>
      <c r="B3029" s="2">
        <v>42.59</v>
      </c>
      <c r="K3029" s="22"/>
    </row>
    <row r="3030" spans="1:11" x14ac:dyDescent="0.3">
      <c r="A3030" s="5">
        <v>40739</v>
      </c>
      <c r="B3030" s="2">
        <v>41.84</v>
      </c>
      <c r="K3030" s="22"/>
    </row>
    <row r="3031" spans="1:11" x14ac:dyDescent="0.3">
      <c r="A3031" s="5">
        <v>40740</v>
      </c>
      <c r="B3031" s="2">
        <v>41.96</v>
      </c>
      <c r="K3031" s="22"/>
    </row>
    <row r="3032" spans="1:11" x14ac:dyDescent="0.3">
      <c r="A3032" s="5">
        <v>40741</v>
      </c>
      <c r="B3032" s="2">
        <v>34.39</v>
      </c>
      <c r="K3032" s="22"/>
    </row>
    <row r="3033" spans="1:11" x14ac:dyDescent="0.3">
      <c r="A3033" s="5">
        <v>40742</v>
      </c>
      <c r="B3033" s="2">
        <v>38.840000000000003</v>
      </c>
      <c r="K3033" s="22"/>
    </row>
    <row r="3034" spans="1:11" x14ac:dyDescent="0.3">
      <c r="A3034" s="5">
        <v>40743</v>
      </c>
      <c r="B3034" s="2">
        <v>42.06</v>
      </c>
      <c r="K3034" s="22"/>
    </row>
    <row r="3035" spans="1:11" x14ac:dyDescent="0.3">
      <c r="A3035" s="5">
        <v>40744</v>
      </c>
      <c r="B3035" s="2">
        <v>42.77</v>
      </c>
      <c r="K3035" s="22"/>
    </row>
    <row r="3036" spans="1:11" x14ac:dyDescent="0.3">
      <c r="A3036" s="5">
        <v>40745</v>
      </c>
      <c r="B3036" s="2">
        <v>42.45</v>
      </c>
      <c r="K3036" s="22"/>
    </row>
    <row r="3037" spans="1:11" x14ac:dyDescent="0.3">
      <c r="A3037" s="5">
        <v>40746</v>
      </c>
      <c r="B3037" s="2">
        <v>39.21</v>
      </c>
      <c r="K3037" s="22"/>
    </row>
    <row r="3038" spans="1:11" x14ac:dyDescent="0.3">
      <c r="A3038" s="5">
        <v>40747</v>
      </c>
      <c r="B3038" s="2">
        <v>26.75</v>
      </c>
      <c r="K3038" s="22"/>
    </row>
    <row r="3039" spans="1:11" x14ac:dyDescent="0.3">
      <c r="A3039" s="5">
        <v>40748</v>
      </c>
      <c r="B3039" s="2">
        <v>19.46</v>
      </c>
      <c r="K3039" s="22"/>
    </row>
    <row r="3040" spans="1:11" x14ac:dyDescent="0.3">
      <c r="A3040" s="5">
        <v>40749</v>
      </c>
      <c r="B3040" s="2">
        <v>34.18</v>
      </c>
      <c r="K3040" s="22"/>
    </row>
    <row r="3041" spans="1:11" x14ac:dyDescent="0.3">
      <c r="A3041" s="5">
        <v>40750</v>
      </c>
      <c r="B3041" s="2">
        <v>37.200000000000003</v>
      </c>
      <c r="K3041" s="22"/>
    </row>
    <row r="3042" spans="1:11" x14ac:dyDescent="0.3">
      <c r="A3042" s="5">
        <v>40751</v>
      </c>
      <c r="B3042" s="2">
        <v>35.729999999999997</v>
      </c>
      <c r="K3042" s="22"/>
    </row>
    <row r="3043" spans="1:11" x14ac:dyDescent="0.3">
      <c r="A3043" s="5">
        <v>40752</v>
      </c>
      <c r="B3043" s="2">
        <v>32.729999999999997</v>
      </c>
      <c r="K3043" s="22"/>
    </row>
    <row r="3044" spans="1:11" x14ac:dyDescent="0.3">
      <c r="A3044" s="5">
        <v>40753</v>
      </c>
      <c r="B3044" s="2">
        <v>35.6</v>
      </c>
      <c r="K3044" s="22"/>
    </row>
    <row r="3045" spans="1:11" x14ac:dyDescent="0.3">
      <c r="A3045" s="5">
        <v>40754</v>
      </c>
      <c r="B3045" s="2">
        <v>35.36</v>
      </c>
      <c r="K3045" s="22"/>
    </row>
    <row r="3046" spans="1:11" x14ac:dyDescent="0.3">
      <c r="A3046" s="5">
        <v>40755</v>
      </c>
      <c r="B3046" s="2">
        <v>35.36</v>
      </c>
      <c r="K3046" s="22"/>
    </row>
    <row r="3047" spans="1:11" x14ac:dyDescent="0.3">
      <c r="A3047" s="5">
        <v>40756</v>
      </c>
      <c r="B3047" s="2">
        <v>41.08</v>
      </c>
      <c r="K3047" s="22"/>
    </row>
    <row r="3048" spans="1:11" x14ac:dyDescent="0.3">
      <c r="A3048" s="5">
        <v>40757</v>
      </c>
      <c r="B3048" s="2">
        <v>41.04</v>
      </c>
      <c r="K3048" s="22"/>
    </row>
    <row r="3049" spans="1:11" x14ac:dyDescent="0.3">
      <c r="A3049" s="5">
        <v>40758</v>
      </c>
      <c r="B3049" s="2">
        <v>40.090000000000003</v>
      </c>
      <c r="K3049" s="22"/>
    </row>
    <row r="3050" spans="1:11" x14ac:dyDescent="0.3">
      <c r="A3050" s="5">
        <v>40759</v>
      </c>
      <c r="B3050" s="2">
        <v>39.56</v>
      </c>
      <c r="K3050" s="22"/>
    </row>
    <row r="3051" spans="1:11" x14ac:dyDescent="0.3">
      <c r="A3051" s="5">
        <v>40760</v>
      </c>
      <c r="B3051" s="2">
        <v>38.99</v>
      </c>
      <c r="K3051" s="22"/>
    </row>
    <row r="3052" spans="1:11" x14ac:dyDescent="0.3">
      <c r="A3052" s="5">
        <v>40761</v>
      </c>
      <c r="B3052" s="2">
        <v>36.44</v>
      </c>
      <c r="K3052" s="22"/>
    </row>
    <row r="3053" spans="1:11" x14ac:dyDescent="0.3">
      <c r="A3053" s="5">
        <v>40762</v>
      </c>
      <c r="B3053" s="2">
        <v>28.41</v>
      </c>
      <c r="K3053" s="22"/>
    </row>
    <row r="3054" spans="1:11" x14ac:dyDescent="0.3">
      <c r="A3054" s="5">
        <v>40763</v>
      </c>
      <c r="B3054" s="2">
        <v>38.25</v>
      </c>
      <c r="K3054" s="22"/>
    </row>
    <row r="3055" spans="1:11" x14ac:dyDescent="0.3">
      <c r="A3055" s="5">
        <v>40764</v>
      </c>
      <c r="B3055" s="2">
        <v>36.380000000000003</v>
      </c>
      <c r="K3055" s="22"/>
    </row>
    <row r="3056" spans="1:11" x14ac:dyDescent="0.3">
      <c r="A3056" s="5">
        <v>40765</v>
      </c>
      <c r="B3056" s="2">
        <v>33.75</v>
      </c>
      <c r="K3056" s="22"/>
    </row>
    <row r="3057" spans="1:11" x14ac:dyDescent="0.3">
      <c r="A3057" s="5">
        <v>40766</v>
      </c>
      <c r="B3057" s="2">
        <v>34.369999999999997</v>
      </c>
      <c r="K3057" s="22"/>
    </row>
    <row r="3058" spans="1:11" x14ac:dyDescent="0.3">
      <c r="A3058" s="5">
        <v>40767</v>
      </c>
      <c r="B3058" s="2">
        <v>36.47</v>
      </c>
      <c r="K3058" s="22"/>
    </row>
    <row r="3059" spans="1:11" x14ac:dyDescent="0.3">
      <c r="A3059" s="5">
        <v>40768</v>
      </c>
      <c r="B3059" s="2">
        <v>34.380000000000003</v>
      </c>
      <c r="K3059" s="22"/>
    </row>
    <row r="3060" spans="1:11" x14ac:dyDescent="0.3">
      <c r="A3060" s="5">
        <v>40769</v>
      </c>
      <c r="B3060" s="2">
        <v>34.799999999999997</v>
      </c>
      <c r="K3060" s="22"/>
    </row>
    <row r="3061" spans="1:11" x14ac:dyDescent="0.3">
      <c r="A3061" s="5">
        <v>40770</v>
      </c>
      <c r="B3061" s="2">
        <v>40.6</v>
      </c>
      <c r="K3061" s="22"/>
    </row>
    <row r="3062" spans="1:11" x14ac:dyDescent="0.3">
      <c r="A3062" s="5">
        <v>40771</v>
      </c>
      <c r="B3062" s="2">
        <v>43.03</v>
      </c>
      <c r="K3062" s="22"/>
    </row>
    <row r="3063" spans="1:11" x14ac:dyDescent="0.3">
      <c r="A3063" s="5">
        <v>40772</v>
      </c>
      <c r="B3063" s="2">
        <v>42.63</v>
      </c>
      <c r="K3063" s="22"/>
    </row>
    <row r="3064" spans="1:11" x14ac:dyDescent="0.3">
      <c r="A3064" s="5">
        <v>40773</v>
      </c>
      <c r="B3064" s="2">
        <v>44.02</v>
      </c>
      <c r="K3064" s="22"/>
    </row>
    <row r="3065" spans="1:11" x14ac:dyDescent="0.3">
      <c r="A3065" s="5">
        <v>40774</v>
      </c>
      <c r="B3065" s="2">
        <v>43.69</v>
      </c>
      <c r="K3065" s="22"/>
    </row>
    <row r="3066" spans="1:11" x14ac:dyDescent="0.3">
      <c r="A3066" s="5">
        <v>40775</v>
      </c>
      <c r="B3066" s="2">
        <v>40.04</v>
      </c>
      <c r="K3066" s="22"/>
    </row>
    <row r="3067" spans="1:11" x14ac:dyDescent="0.3">
      <c r="A3067" s="5">
        <v>40776</v>
      </c>
      <c r="B3067" s="2">
        <v>41.39</v>
      </c>
      <c r="K3067" s="22"/>
    </row>
    <row r="3068" spans="1:11" x14ac:dyDescent="0.3">
      <c r="A3068" s="5">
        <v>40777</v>
      </c>
      <c r="B3068" s="2">
        <v>45.53</v>
      </c>
      <c r="K3068" s="22"/>
    </row>
    <row r="3069" spans="1:11" x14ac:dyDescent="0.3">
      <c r="A3069" s="5">
        <v>40778</v>
      </c>
      <c r="B3069" s="2">
        <v>44.49</v>
      </c>
      <c r="K3069" s="22"/>
    </row>
    <row r="3070" spans="1:11" x14ac:dyDescent="0.3">
      <c r="A3070" s="5">
        <v>40779</v>
      </c>
      <c r="B3070" s="2">
        <v>43.27</v>
      </c>
      <c r="K3070" s="22"/>
    </row>
    <row r="3071" spans="1:11" x14ac:dyDescent="0.3">
      <c r="A3071" s="5">
        <v>40780</v>
      </c>
      <c r="B3071" s="2">
        <v>43.56</v>
      </c>
      <c r="K3071" s="22"/>
    </row>
    <row r="3072" spans="1:11" x14ac:dyDescent="0.3">
      <c r="A3072" s="5">
        <v>40781</v>
      </c>
      <c r="B3072" s="2">
        <v>43.08</v>
      </c>
      <c r="K3072" s="22"/>
    </row>
    <row r="3073" spans="1:11" x14ac:dyDescent="0.3">
      <c r="A3073" s="5">
        <v>40782</v>
      </c>
      <c r="B3073" s="2">
        <v>42.78</v>
      </c>
      <c r="K3073" s="22"/>
    </row>
    <row r="3074" spans="1:11" x14ac:dyDescent="0.3">
      <c r="A3074" s="5">
        <v>40783</v>
      </c>
      <c r="B3074" s="2">
        <v>39.57</v>
      </c>
      <c r="K3074" s="22"/>
    </row>
    <row r="3075" spans="1:11" x14ac:dyDescent="0.3">
      <c r="A3075" s="5">
        <v>40784</v>
      </c>
      <c r="B3075" s="2">
        <v>42.91</v>
      </c>
      <c r="K3075" s="22"/>
    </row>
    <row r="3076" spans="1:11" x14ac:dyDescent="0.3">
      <c r="A3076" s="5">
        <v>40785</v>
      </c>
      <c r="B3076" s="2">
        <v>44.25</v>
      </c>
      <c r="K3076" s="22"/>
    </row>
    <row r="3077" spans="1:11" x14ac:dyDescent="0.3">
      <c r="A3077" s="5">
        <v>40786</v>
      </c>
      <c r="B3077" s="2">
        <v>45.46</v>
      </c>
      <c r="K3077" s="22"/>
    </row>
    <row r="3078" spans="1:11" x14ac:dyDescent="0.3">
      <c r="A3078" s="5">
        <v>40787</v>
      </c>
      <c r="B3078" s="2">
        <v>45.64</v>
      </c>
      <c r="K3078" s="22"/>
    </row>
    <row r="3079" spans="1:11" x14ac:dyDescent="0.3">
      <c r="A3079" s="5">
        <v>40788</v>
      </c>
      <c r="B3079" s="2">
        <v>45.3</v>
      </c>
      <c r="K3079" s="22"/>
    </row>
    <row r="3080" spans="1:11" x14ac:dyDescent="0.3">
      <c r="A3080" s="5">
        <v>40789</v>
      </c>
      <c r="B3080" s="2">
        <v>43.94</v>
      </c>
      <c r="K3080" s="22"/>
    </row>
    <row r="3081" spans="1:11" x14ac:dyDescent="0.3">
      <c r="A3081" s="5">
        <v>40790</v>
      </c>
      <c r="B3081" s="2">
        <v>42.1</v>
      </c>
      <c r="K3081" s="22"/>
    </row>
    <row r="3082" spans="1:11" x14ac:dyDescent="0.3">
      <c r="A3082" s="5">
        <v>40791</v>
      </c>
      <c r="B3082" s="2">
        <v>44.18</v>
      </c>
      <c r="K3082" s="22"/>
    </row>
    <row r="3083" spans="1:11" x14ac:dyDescent="0.3">
      <c r="A3083" s="5">
        <v>40792</v>
      </c>
      <c r="B3083" s="2">
        <v>40.130000000000003</v>
      </c>
      <c r="K3083" s="22"/>
    </row>
    <row r="3084" spans="1:11" x14ac:dyDescent="0.3">
      <c r="A3084" s="5">
        <v>40793</v>
      </c>
      <c r="B3084" s="2">
        <v>35.58</v>
      </c>
      <c r="K3084" s="22"/>
    </row>
    <row r="3085" spans="1:11" x14ac:dyDescent="0.3">
      <c r="A3085" s="5">
        <v>40794</v>
      </c>
      <c r="B3085" s="2">
        <v>37.28</v>
      </c>
      <c r="K3085" s="22"/>
    </row>
    <row r="3086" spans="1:11" x14ac:dyDescent="0.3">
      <c r="A3086" s="5">
        <v>40795</v>
      </c>
      <c r="B3086" s="2">
        <v>37</v>
      </c>
      <c r="K3086" s="22"/>
    </row>
    <row r="3087" spans="1:11" x14ac:dyDescent="0.3">
      <c r="A3087" s="5">
        <v>40796</v>
      </c>
      <c r="B3087" s="2">
        <v>32.19</v>
      </c>
      <c r="K3087" s="22"/>
    </row>
    <row r="3088" spans="1:11" x14ac:dyDescent="0.3">
      <c r="A3088" s="5">
        <v>40797</v>
      </c>
      <c r="B3088" s="2">
        <v>24.03</v>
      </c>
      <c r="K3088" s="22"/>
    </row>
    <row r="3089" spans="1:11" x14ac:dyDescent="0.3">
      <c r="A3089" s="5">
        <v>40798</v>
      </c>
      <c r="B3089" s="2">
        <v>29.18</v>
      </c>
      <c r="K3089" s="22"/>
    </row>
    <row r="3090" spans="1:11" x14ac:dyDescent="0.3">
      <c r="A3090" s="5">
        <v>40799</v>
      </c>
      <c r="B3090" s="2">
        <v>23.13</v>
      </c>
      <c r="K3090" s="22"/>
    </row>
    <row r="3091" spans="1:11" x14ac:dyDescent="0.3">
      <c r="A3091" s="5">
        <v>40800</v>
      </c>
      <c r="B3091" s="2">
        <v>21.54</v>
      </c>
      <c r="K3091" s="22"/>
    </row>
    <row r="3092" spans="1:11" x14ac:dyDescent="0.3">
      <c r="A3092" s="5">
        <v>40801</v>
      </c>
      <c r="B3092" s="2">
        <v>13.32</v>
      </c>
      <c r="K3092" s="22"/>
    </row>
    <row r="3093" spans="1:11" x14ac:dyDescent="0.3">
      <c r="A3093" s="5">
        <v>40802</v>
      </c>
      <c r="B3093" s="2">
        <v>17.91</v>
      </c>
      <c r="K3093" s="22"/>
    </row>
    <row r="3094" spans="1:11" x14ac:dyDescent="0.3">
      <c r="A3094" s="5">
        <v>40803</v>
      </c>
      <c r="B3094" s="2">
        <v>8.1199999999999992</v>
      </c>
      <c r="K3094" s="22"/>
    </row>
    <row r="3095" spans="1:11" x14ac:dyDescent="0.3">
      <c r="A3095" s="5">
        <v>40804</v>
      </c>
      <c r="B3095" s="2">
        <v>14</v>
      </c>
      <c r="K3095" s="22"/>
    </row>
    <row r="3096" spans="1:11" x14ac:dyDescent="0.3">
      <c r="A3096" s="5">
        <v>40805</v>
      </c>
      <c r="B3096" s="2">
        <v>25.88</v>
      </c>
      <c r="K3096" s="22"/>
    </row>
    <row r="3097" spans="1:11" x14ac:dyDescent="0.3">
      <c r="A3097" s="5">
        <v>40806</v>
      </c>
      <c r="B3097" s="2">
        <v>25.86</v>
      </c>
      <c r="K3097" s="22"/>
    </row>
    <row r="3098" spans="1:11" x14ac:dyDescent="0.3">
      <c r="A3098" s="5">
        <v>40807</v>
      </c>
      <c r="B3098" s="2">
        <v>29.83</v>
      </c>
      <c r="K3098" s="22"/>
    </row>
    <row r="3099" spans="1:11" x14ac:dyDescent="0.3">
      <c r="A3099" s="5">
        <v>40808</v>
      </c>
      <c r="B3099" s="2">
        <v>24.65</v>
      </c>
      <c r="K3099" s="22"/>
    </row>
    <row r="3100" spans="1:11" x14ac:dyDescent="0.3">
      <c r="A3100" s="5">
        <v>40809</v>
      </c>
      <c r="B3100" s="2">
        <v>27.26</v>
      </c>
      <c r="K3100" s="22"/>
    </row>
    <row r="3101" spans="1:11" x14ac:dyDescent="0.3">
      <c r="A3101" s="5">
        <v>40810</v>
      </c>
      <c r="B3101" s="2">
        <v>25.44</v>
      </c>
      <c r="K3101" s="22"/>
    </row>
    <row r="3102" spans="1:11" x14ac:dyDescent="0.3">
      <c r="A3102" s="5">
        <v>40811</v>
      </c>
      <c r="B3102" s="2">
        <v>25.62</v>
      </c>
      <c r="K3102" s="22"/>
    </row>
    <row r="3103" spans="1:11" x14ac:dyDescent="0.3">
      <c r="A3103" s="5">
        <v>40812</v>
      </c>
      <c r="B3103" s="2">
        <v>31.1</v>
      </c>
      <c r="K3103" s="22"/>
    </row>
    <row r="3104" spans="1:11" x14ac:dyDescent="0.3">
      <c r="A3104" s="5">
        <v>40813</v>
      </c>
      <c r="B3104" s="2">
        <v>30.4</v>
      </c>
      <c r="K3104" s="22"/>
    </row>
    <row r="3105" spans="1:11" x14ac:dyDescent="0.3">
      <c r="A3105" s="5">
        <v>40814</v>
      </c>
      <c r="B3105" s="2">
        <v>28.12</v>
      </c>
      <c r="K3105" s="22"/>
    </row>
    <row r="3106" spans="1:11" x14ac:dyDescent="0.3">
      <c r="A3106" s="5">
        <v>40815</v>
      </c>
      <c r="B3106" s="2">
        <v>21.61</v>
      </c>
      <c r="K3106" s="22"/>
    </row>
    <row r="3107" spans="1:11" x14ac:dyDescent="0.3">
      <c r="A3107" s="5">
        <v>40816</v>
      </c>
      <c r="B3107" s="2">
        <v>17.809999999999999</v>
      </c>
      <c r="K3107" s="22"/>
    </row>
    <row r="3108" spans="1:11" x14ac:dyDescent="0.3">
      <c r="A3108" s="5">
        <v>40817</v>
      </c>
      <c r="B3108" s="2">
        <v>6.27</v>
      </c>
      <c r="K3108" s="22"/>
    </row>
    <row r="3109" spans="1:11" x14ac:dyDescent="0.3">
      <c r="A3109" s="5">
        <v>40818</v>
      </c>
      <c r="B3109" s="2">
        <v>5.79</v>
      </c>
      <c r="K3109" s="22"/>
    </row>
    <row r="3110" spans="1:11" x14ac:dyDescent="0.3">
      <c r="A3110" s="5">
        <v>40819</v>
      </c>
      <c r="B3110" s="2">
        <v>14.05</v>
      </c>
      <c r="K3110" s="22"/>
    </row>
    <row r="3111" spans="1:11" x14ac:dyDescent="0.3">
      <c r="A3111" s="5">
        <v>40820</v>
      </c>
      <c r="B3111" s="2">
        <v>9.83</v>
      </c>
      <c r="K3111" s="22"/>
    </row>
    <row r="3112" spans="1:11" x14ac:dyDescent="0.3">
      <c r="A3112" s="5">
        <v>40821</v>
      </c>
      <c r="B3112" s="2">
        <v>8.32</v>
      </c>
      <c r="K3112" s="22"/>
    </row>
    <row r="3113" spans="1:11" x14ac:dyDescent="0.3">
      <c r="A3113" s="5">
        <v>40822</v>
      </c>
      <c r="B3113" s="2">
        <v>8.09</v>
      </c>
      <c r="K3113" s="22"/>
    </row>
    <row r="3114" spans="1:11" x14ac:dyDescent="0.3">
      <c r="A3114" s="5">
        <v>40823</v>
      </c>
      <c r="B3114" s="2">
        <v>9.75</v>
      </c>
      <c r="K3114" s="22"/>
    </row>
    <row r="3115" spans="1:11" x14ac:dyDescent="0.3">
      <c r="A3115" s="5">
        <v>40824</v>
      </c>
      <c r="B3115" s="2">
        <v>8.76</v>
      </c>
      <c r="K3115" s="22"/>
    </row>
    <row r="3116" spans="1:11" x14ac:dyDescent="0.3">
      <c r="A3116" s="5">
        <v>40825</v>
      </c>
      <c r="B3116" s="2">
        <v>11.15</v>
      </c>
      <c r="K3116" s="22"/>
    </row>
    <row r="3117" spans="1:11" x14ac:dyDescent="0.3">
      <c r="A3117" s="5">
        <v>40826</v>
      </c>
      <c r="B3117" s="2">
        <v>17.52</v>
      </c>
      <c r="K3117" s="22"/>
    </row>
    <row r="3118" spans="1:11" x14ac:dyDescent="0.3">
      <c r="A3118" s="5">
        <v>40827</v>
      </c>
      <c r="B3118" s="2">
        <v>22.45</v>
      </c>
      <c r="K3118" s="22"/>
    </row>
    <row r="3119" spans="1:11" x14ac:dyDescent="0.3">
      <c r="A3119" s="5">
        <v>40828</v>
      </c>
      <c r="B3119" s="2">
        <v>28.42</v>
      </c>
      <c r="K3119" s="22"/>
    </row>
    <row r="3120" spans="1:11" x14ac:dyDescent="0.3">
      <c r="A3120" s="5">
        <v>40829</v>
      </c>
      <c r="B3120" s="2">
        <v>35.22</v>
      </c>
      <c r="K3120" s="22"/>
    </row>
    <row r="3121" spans="1:11" x14ac:dyDescent="0.3">
      <c r="A3121" s="5">
        <v>40830</v>
      </c>
      <c r="B3121" s="2">
        <v>36.93</v>
      </c>
      <c r="K3121" s="22"/>
    </row>
    <row r="3122" spans="1:11" x14ac:dyDescent="0.3">
      <c r="A3122" s="5">
        <v>40831</v>
      </c>
      <c r="B3122" s="2">
        <v>34.51</v>
      </c>
      <c r="K3122" s="22"/>
    </row>
    <row r="3123" spans="1:11" x14ac:dyDescent="0.3">
      <c r="A3123" s="5">
        <v>40832</v>
      </c>
      <c r="B3123" s="2">
        <v>35.21</v>
      </c>
      <c r="K3123" s="22"/>
    </row>
    <row r="3124" spans="1:11" x14ac:dyDescent="0.3">
      <c r="A3124" s="5">
        <v>40833</v>
      </c>
      <c r="B3124" s="2">
        <v>38.6</v>
      </c>
      <c r="K3124" s="22"/>
    </row>
    <row r="3125" spans="1:11" x14ac:dyDescent="0.3">
      <c r="A3125" s="5">
        <v>40834</v>
      </c>
      <c r="B3125" s="2">
        <v>34.06</v>
      </c>
      <c r="K3125" s="22"/>
    </row>
    <row r="3126" spans="1:11" x14ac:dyDescent="0.3">
      <c r="A3126" s="5">
        <v>40835</v>
      </c>
      <c r="B3126" s="2">
        <v>36.36</v>
      </c>
      <c r="K3126" s="22"/>
    </row>
    <row r="3127" spans="1:11" x14ac:dyDescent="0.3">
      <c r="A3127" s="5">
        <v>40836</v>
      </c>
      <c r="B3127" s="2">
        <v>39.590000000000003</v>
      </c>
      <c r="K3127" s="22"/>
    </row>
    <row r="3128" spans="1:11" x14ac:dyDescent="0.3">
      <c r="A3128" s="5">
        <v>40837</v>
      </c>
      <c r="B3128" s="2">
        <v>40.98</v>
      </c>
      <c r="K3128" s="22"/>
    </row>
    <row r="3129" spans="1:11" x14ac:dyDescent="0.3">
      <c r="A3129" s="5">
        <v>40838</v>
      </c>
      <c r="B3129" s="2">
        <v>37.4</v>
      </c>
      <c r="K3129" s="22"/>
    </row>
    <row r="3130" spans="1:11" x14ac:dyDescent="0.3">
      <c r="A3130" s="5">
        <v>40839</v>
      </c>
      <c r="B3130" s="2">
        <v>36.119999999999997</v>
      </c>
      <c r="K3130" s="22"/>
    </row>
    <row r="3131" spans="1:11" x14ac:dyDescent="0.3">
      <c r="A3131" s="5">
        <v>40840</v>
      </c>
      <c r="B3131" s="2">
        <v>38.25</v>
      </c>
      <c r="K3131" s="22"/>
    </row>
    <row r="3132" spans="1:11" x14ac:dyDescent="0.3">
      <c r="A3132" s="5">
        <v>40841</v>
      </c>
      <c r="B3132" s="2">
        <v>38.799999999999997</v>
      </c>
      <c r="K3132" s="22"/>
    </row>
    <row r="3133" spans="1:11" x14ac:dyDescent="0.3">
      <c r="A3133" s="5">
        <v>40842</v>
      </c>
      <c r="B3133" s="2">
        <v>40.020000000000003</v>
      </c>
      <c r="K3133" s="22"/>
    </row>
    <row r="3134" spans="1:11" x14ac:dyDescent="0.3">
      <c r="A3134" s="5">
        <v>40843</v>
      </c>
      <c r="B3134" s="2">
        <v>39.409999999999997</v>
      </c>
      <c r="K3134" s="22"/>
    </row>
    <row r="3135" spans="1:11" x14ac:dyDescent="0.3">
      <c r="A3135" s="5">
        <v>40844</v>
      </c>
      <c r="B3135" s="2">
        <v>39.67</v>
      </c>
      <c r="K3135" s="22"/>
    </row>
    <row r="3136" spans="1:11" x14ac:dyDescent="0.3">
      <c r="A3136" s="5">
        <v>40845</v>
      </c>
      <c r="B3136" s="2">
        <v>38.14</v>
      </c>
      <c r="K3136" s="22"/>
    </row>
    <row r="3137" spans="1:11" x14ac:dyDescent="0.3">
      <c r="A3137" s="5">
        <v>40846</v>
      </c>
      <c r="B3137" s="2">
        <v>35.659999999999997</v>
      </c>
      <c r="K3137" s="22"/>
    </row>
    <row r="3138" spans="1:11" x14ac:dyDescent="0.3">
      <c r="A3138" s="5">
        <v>40847</v>
      </c>
      <c r="B3138" s="2">
        <v>41.05</v>
      </c>
      <c r="K3138" s="22"/>
    </row>
    <row r="3139" spans="1:11" x14ac:dyDescent="0.3">
      <c r="A3139" s="5">
        <v>40848</v>
      </c>
      <c r="B3139" s="2">
        <v>40.159999999999997</v>
      </c>
      <c r="K3139" s="22"/>
    </row>
    <row r="3140" spans="1:11" x14ac:dyDescent="0.3">
      <c r="A3140" s="5">
        <v>40849</v>
      </c>
      <c r="B3140" s="2">
        <v>40.94</v>
      </c>
      <c r="K3140" s="22"/>
    </row>
    <row r="3141" spans="1:11" x14ac:dyDescent="0.3">
      <c r="A3141" s="5">
        <v>40850</v>
      </c>
      <c r="B3141" s="2">
        <v>39.93</v>
      </c>
      <c r="K3141" s="22"/>
    </row>
    <row r="3142" spans="1:11" x14ac:dyDescent="0.3">
      <c r="A3142" s="5">
        <v>40851</v>
      </c>
      <c r="B3142" s="2">
        <v>39.18</v>
      </c>
      <c r="K3142" s="22"/>
    </row>
    <row r="3143" spans="1:11" x14ac:dyDescent="0.3">
      <c r="A3143" s="5">
        <v>40852</v>
      </c>
      <c r="B3143" s="2">
        <v>39.85</v>
      </c>
      <c r="K3143" s="22"/>
    </row>
    <row r="3144" spans="1:11" x14ac:dyDescent="0.3">
      <c r="A3144" s="5">
        <v>40853</v>
      </c>
      <c r="B3144" s="2">
        <v>39.97</v>
      </c>
      <c r="K3144" s="22"/>
    </row>
    <row r="3145" spans="1:11" x14ac:dyDescent="0.3">
      <c r="A3145" s="5">
        <v>40854</v>
      </c>
      <c r="B3145" s="2">
        <v>42.9</v>
      </c>
      <c r="K3145" s="22"/>
    </row>
    <row r="3146" spans="1:11" x14ac:dyDescent="0.3">
      <c r="A3146" s="5">
        <v>40855</v>
      </c>
      <c r="B3146" s="2">
        <v>43.83</v>
      </c>
      <c r="K3146" s="22"/>
    </row>
    <row r="3147" spans="1:11" x14ac:dyDescent="0.3">
      <c r="A3147" s="5">
        <v>40856</v>
      </c>
      <c r="B3147" s="2">
        <v>44.33</v>
      </c>
      <c r="K3147" s="22"/>
    </row>
    <row r="3148" spans="1:11" x14ac:dyDescent="0.3">
      <c r="A3148" s="5">
        <v>40857</v>
      </c>
      <c r="B3148" s="2">
        <v>44.44</v>
      </c>
      <c r="K3148" s="22"/>
    </row>
    <row r="3149" spans="1:11" x14ac:dyDescent="0.3">
      <c r="A3149" s="5">
        <v>40858</v>
      </c>
      <c r="B3149" s="2">
        <v>43.27</v>
      </c>
      <c r="K3149" s="22"/>
    </row>
    <row r="3150" spans="1:11" x14ac:dyDescent="0.3">
      <c r="A3150" s="5">
        <v>40859</v>
      </c>
      <c r="B3150" s="2">
        <v>42.01</v>
      </c>
      <c r="K3150" s="22"/>
    </row>
    <row r="3151" spans="1:11" x14ac:dyDescent="0.3">
      <c r="A3151" s="5">
        <v>40860</v>
      </c>
      <c r="B3151" s="2">
        <v>42.57</v>
      </c>
      <c r="K3151" s="22"/>
    </row>
    <row r="3152" spans="1:11" x14ac:dyDescent="0.3">
      <c r="A3152" s="5">
        <v>40861</v>
      </c>
      <c r="B3152" s="2">
        <v>44.8</v>
      </c>
      <c r="K3152" s="22"/>
    </row>
    <row r="3153" spans="1:11" x14ac:dyDescent="0.3">
      <c r="A3153" s="5">
        <v>40862</v>
      </c>
      <c r="B3153" s="2">
        <v>46.07</v>
      </c>
      <c r="K3153" s="22"/>
    </row>
    <row r="3154" spans="1:11" x14ac:dyDescent="0.3">
      <c r="A3154" s="5">
        <v>40863</v>
      </c>
      <c r="B3154" s="2">
        <v>44.93</v>
      </c>
      <c r="K3154" s="22"/>
    </row>
    <row r="3155" spans="1:11" x14ac:dyDescent="0.3">
      <c r="A3155" s="5">
        <v>40864</v>
      </c>
      <c r="B3155" s="2">
        <v>46.32</v>
      </c>
      <c r="K3155" s="22"/>
    </row>
    <row r="3156" spans="1:11" x14ac:dyDescent="0.3">
      <c r="A3156" s="5">
        <v>40865</v>
      </c>
      <c r="B3156" s="2">
        <v>44.96</v>
      </c>
      <c r="K3156" s="22"/>
    </row>
    <row r="3157" spans="1:11" x14ac:dyDescent="0.3">
      <c r="A3157" s="5">
        <v>40866</v>
      </c>
      <c r="B3157" s="2">
        <v>42.07</v>
      </c>
      <c r="K3157" s="22"/>
    </row>
    <row r="3158" spans="1:11" x14ac:dyDescent="0.3">
      <c r="A3158" s="5">
        <v>40867</v>
      </c>
      <c r="B3158" s="2">
        <v>41.92</v>
      </c>
      <c r="K3158" s="22"/>
    </row>
    <row r="3159" spans="1:11" x14ac:dyDescent="0.3">
      <c r="A3159" s="5">
        <v>40868</v>
      </c>
      <c r="B3159" s="2">
        <v>42.86</v>
      </c>
      <c r="K3159" s="22"/>
    </row>
    <row r="3160" spans="1:11" x14ac:dyDescent="0.3">
      <c r="A3160" s="5">
        <v>40869</v>
      </c>
      <c r="B3160" s="2">
        <v>42.92</v>
      </c>
      <c r="K3160" s="22"/>
    </row>
    <row r="3161" spans="1:11" x14ac:dyDescent="0.3">
      <c r="A3161" s="5">
        <v>40870</v>
      </c>
      <c r="B3161" s="2">
        <v>41.3</v>
      </c>
      <c r="K3161" s="22"/>
    </row>
    <row r="3162" spans="1:11" x14ac:dyDescent="0.3">
      <c r="A3162" s="5">
        <v>40871</v>
      </c>
      <c r="B3162" s="2">
        <v>39.68</v>
      </c>
      <c r="K3162" s="22"/>
    </row>
    <row r="3163" spans="1:11" x14ac:dyDescent="0.3">
      <c r="A3163" s="5">
        <v>40872</v>
      </c>
      <c r="B3163" s="2">
        <v>37.520000000000003</v>
      </c>
      <c r="K3163" s="22"/>
    </row>
    <row r="3164" spans="1:11" x14ac:dyDescent="0.3">
      <c r="A3164" s="5">
        <v>40873</v>
      </c>
      <c r="B3164" s="2">
        <v>34.79</v>
      </c>
      <c r="K3164" s="22"/>
    </row>
    <row r="3165" spans="1:11" x14ac:dyDescent="0.3">
      <c r="A3165" s="5">
        <v>40874</v>
      </c>
      <c r="B3165" s="2">
        <v>31.9</v>
      </c>
      <c r="K3165" s="22"/>
    </row>
    <row r="3166" spans="1:11" x14ac:dyDescent="0.3">
      <c r="A3166" s="5">
        <v>40875</v>
      </c>
      <c r="B3166" s="2">
        <v>37.450000000000003</v>
      </c>
      <c r="K3166" s="22"/>
    </row>
    <row r="3167" spans="1:11" x14ac:dyDescent="0.3">
      <c r="A3167" s="5">
        <v>40876</v>
      </c>
      <c r="B3167" s="2">
        <v>36.979999999999997</v>
      </c>
      <c r="K3167" s="22"/>
    </row>
    <row r="3168" spans="1:11" x14ac:dyDescent="0.3">
      <c r="A3168" s="5">
        <v>40877</v>
      </c>
      <c r="B3168" s="2">
        <v>35.450000000000003</v>
      </c>
      <c r="K3168" s="22"/>
    </row>
    <row r="3169" spans="1:11" x14ac:dyDescent="0.3">
      <c r="A3169" s="5">
        <v>40878</v>
      </c>
      <c r="B3169" s="2">
        <v>35.75</v>
      </c>
      <c r="K3169" s="22"/>
    </row>
    <row r="3170" spans="1:11" x14ac:dyDescent="0.3">
      <c r="A3170" s="5">
        <v>40879</v>
      </c>
      <c r="B3170" s="2">
        <v>38.369999999999997</v>
      </c>
      <c r="K3170" s="22"/>
    </row>
    <row r="3171" spans="1:11" x14ac:dyDescent="0.3">
      <c r="A3171" s="5">
        <v>40880</v>
      </c>
      <c r="B3171" s="2">
        <v>34.96</v>
      </c>
      <c r="K3171" s="22"/>
    </row>
    <row r="3172" spans="1:11" x14ac:dyDescent="0.3">
      <c r="A3172" s="5">
        <v>40881</v>
      </c>
      <c r="B3172" s="2">
        <v>31.07</v>
      </c>
      <c r="K3172" s="22"/>
    </row>
    <row r="3173" spans="1:11" x14ac:dyDescent="0.3">
      <c r="A3173" s="5">
        <v>40882</v>
      </c>
      <c r="B3173" s="2">
        <v>37.61</v>
      </c>
      <c r="K3173" s="22"/>
    </row>
    <row r="3174" spans="1:11" x14ac:dyDescent="0.3">
      <c r="A3174" s="5">
        <v>40883</v>
      </c>
      <c r="B3174" s="2">
        <v>38.270000000000003</v>
      </c>
      <c r="K3174" s="22"/>
    </row>
    <row r="3175" spans="1:11" x14ac:dyDescent="0.3">
      <c r="A3175" s="5">
        <v>40884</v>
      </c>
      <c r="B3175" s="2">
        <v>39.61</v>
      </c>
      <c r="K3175" s="22"/>
    </row>
    <row r="3176" spans="1:11" x14ac:dyDescent="0.3">
      <c r="A3176" s="5">
        <v>40885</v>
      </c>
      <c r="B3176" s="2">
        <v>39.159999999999997</v>
      </c>
      <c r="K3176" s="22"/>
    </row>
    <row r="3177" spans="1:11" x14ac:dyDescent="0.3">
      <c r="A3177" s="5">
        <v>40886</v>
      </c>
      <c r="B3177" s="2">
        <v>35.6</v>
      </c>
      <c r="K3177" s="22"/>
    </row>
    <row r="3178" spans="1:11" x14ac:dyDescent="0.3">
      <c r="A3178" s="5">
        <v>40887</v>
      </c>
      <c r="B3178" s="2">
        <v>34.369999999999997</v>
      </c>
      <c r="K3178" s="22"/>
    </row>
    <row r="3179" spans="1:11" x14ac:dyDescent="0.3">
      <c r="A3179" s="5">
        <v>40888</v>
      </c>
      <c r="B3179" s="2">
        <v>35.78</v>
      </c>
      <c r="K3179" s="22"/>
    </row>
    <row r="3180" spans="1:11" x14ac:dyDescent="0.3">
      <c r="A3180" s="5">
        <v>40889</v>
      </c>
      <c r="B3180" s="2">
        <v>37.24</v>
      </c>
      <c r="K3180" s="22"/>
    </row>
    <row r="3181" spans="1:11" x14ac:dyDescent="0.3">
      <c r="A3181" s="5">
        <v>40890</v>
      </c>
      <c r="B3181" s="2">
        <v>35.659999999999997</v>
      </c>
      <c r="K3181" s="22"/>
    </row>
    <row r="3182" spans="1:11" x14ac:dyDescent="0.3">
      <c r="A3182" s="5">
        <v>40891</v>
      </c>
      <c r="B3182" s="2">
        <v>34.909999999999997</v>
      </c>
      <c r="K3182" s="22"/>
    </row>
    <row r="3183" spans="1:11" x14ac:dyDescent="0.3">
      <c r="A3183" s="5">
        <v>40892</v>
      </c>
      <c r="B3183" s="2">
        <v>35.68</v>
      </c>
      <c r="K3183" s="22"/>
    </row>
    <row r="3184" spans="1:11" x14ac:dyDescent="0.3">
      <c r="A3184" s="5">
        <v>40893</v>
      </c>
      <c r="B3184" s="2">
        <v>37.700000000000003</v>
      </c>
      <c r="K3184" s="22"/>
    </row>
    <row r="3185" spans="1:11" x14ac:dyDescent="0.3">
      <c r="A3185" s="5">
        <v>40894</v>
      </c>
      <c r="B3185" s="2">
        <v>32.82</v>
      </c>
      <c r="K3185" s="22"/>
    </row>
    <row r="3186" spans="1:11" x14ac:dyDescent="0.3">
      <c r="A3186" s="5">
        <v>40895</v>
      </c>
      <c r="B3186" s="2">
        <v>32.43</v>
      </c>
      <c r="K3186" s="22"/>
    </row>
    <row r="3187" spans="1:11" x14ac:dyDescent="0.3">
      <c r="A3187" s="5">
        <v>40896</v>
      </c>
      <c r="B3187" s="2">
        <v>36.520000000000003</v>
      </c>
      <c r="K3187" s="22"/>
    </row>
    <row r="3188" spans="1:11" x14ac:dyDescent="0.3">
      <c r="A3188" s="5">
        <v>40897</v>
      </c>
      <c r="B3188" s="2">
        <v>37.200000000000003</v>
      </c>
      <c r="K3188" s="22"/>
    </row>
    <row r="3189" spans="1:11" x14ac:dyDescent="0.3">
      <c r="A3189" s="5">
        <v>40898</v>
      </c>
      <c r="B3189" s="2">
        <v>37.479999999999997</v>
      </c>
      <c r="K3189" s="22"/>
    </row>
    <row r="3190" spans="1:11" x14ac:dyDescent="0.3">
      <c r="A3190" s="5">
        <v>40899</v>
      </c>
      <c r="B3190" s="2">
        <v>36.22</v>
      </c>
      <c r="K3190" s="22"/>
    </row>
    <row r="3191" spans="1:11" x14ac:dyDescent="0.3">
      <c r="A3191" s="5">
        <v>40900</v>
      </c>
      <c r="B3191" s="2">
        <v>32.49</v>
      </c>
      <c r="K3191" s="22"/>
    </row>
    <row r="3192" spans="1:11" x14ac:dyDescent="0.3">
      <c r="A3192" s="5">
        <v>40901</v>
      </c>
      <c r="B3192" s="2">
        <v>27.73</v>
      </c>
      <c r="K3192" s="22"/>
    </row>
    <row r="3193" spans="1:11" x14ac:dyDescent="0.3">
      <c r="A3193" s="5">
        <v>40902</v>
      </c>
      <c r="B3193" s="2">
        <v>21.76</v>
      </c>
      <c r="K3193" s="22"/>
    </row>
    <row r="3194" spans="1:11" x14ac:dyDescent="0.3">
      <c r="A3194" s="5">
        <v>40903</v>
      </c>
      <c r="B3194" s="2">
        <v>20.95</v>
      </c>
      <c r="K3194" s="22"/>
    </row>
    <row r="3195" spans="1:11" x14ac:dyDescent="0.3">
      <c r="A3195" s="5">
        <v>40904</v>
      </c>
      <c r="B3195" s="2">
        <v>28.33</v>
      </c>
      <c r="K3195" s="22"/>
    </row>
    <row r="3196" spans="1:11" x14ac:dyDescent="0.3">
      <c r="A3196" s="5">
        <v>40905</v>
      </c>
      <c r="B3196" s="2">
        <v>30.42</v>
      </c>
      <c r="K3196" s="22"/>
    </row>
    <row r="3197" spans="1:11" x14ac:dyDescent="0.3">
      <c r="A3197" s="5">
        <v>40906</v>
      </c>
      <c r="B3197" s="2">
        <v>26.17</v>
      </c>
      <c r="K3197" s="22"/>
    </row>
    <row r="3198" spans="1:11" x14ac:dyDescent="0.3">
      <c r="A3198" s="5">
        <v>40907</v>
      </c>
      <c r="B3198" s="2">
        <v>30.61</v>
      </c>
      <c r="K3198" s="22"/>
    </row>
    <row r="3199" spans="1:11" x14ac:dyDescent="0.3">
      <c r="A3199" s="5">
        <v>40908</v>
      </c>
      <c r="B3199" s="2">
        <v>32.94</v>
      </c>
      <c r="K3199" s="22"/>
    </row>
    <row r="3200" spans="1:11" x14ac:dyDescent="0.3">
      <c r="A3200" s="5">
        <v>40909</v>
      </c>
      <c r="B3200" s="2">
        <v>29.03</v>
      </c>
      <c r="K3200" s="22"/>
    </row>
    <row r="3201" spans="1:11" x14ac:dyDescent="0.3">
      <c r="A3201" s="5">
        <v>40910</v>
      </c>
      <c r="B3201" s="2">
        <v>33.51</v>
      </c>
      <c r="K3201" s="22"/>
    </row>
    <row r="3202" spans="1:11" x14ac:dyDescent="0.3">
      <c r="A3202" s="5">
        <v>40911</v>
      </c>
      <c r="B3202" s="2">
        <v>30.81</v>
      </c>
      <c r="K3202" s="22"/>
    </row>
    <row r="3203" spans="1:11" x14ac:dyDescent="0.3">
      <c r="A3203" s="5">
        <v>40912</v>
      </c>
      <c r="B3203" s="2">
        <v>30.2</v>
      </c>
      <c r="K3203" s="22"/>
    </row>
    <row r="3204" spans="1:11" x14ac:dyDescent="0.3">
      <c r="A3204" s="5">
        <v>40913</v>
      </c>
      <c r="B3204" s="2">
        <v>32.21</v>
      </c>
      <c r="K3204" s="22"/>
    </row>
    <row r="3205" spans="1:11" x14ac:dyDescent="0.3">
      <c r="A3205" s="5">
        <v>40914</v>
      </c>
      <c r="B3205" s="2">
        <v>32.5</v>
      </c>
      <c r="K3205" s="22"/>
    </row>
    <row r="3206" spans="1:11" x14ac:dyDescent="0.3">
      <c r="A3206" s="5">
        <v>40915</v>
      </c>
      <c r="B3206" s="2">
        <v>32.1</v>
      </c>
      <c r="K3206" s="22"/>
    </row>
    <row r="3207" spans="1:11" x14ac:dyDescent="0.3">
      <c r="A3207" s="5">
        <v>40916</v>
      </c>
      <c r="B3207" s="2">
        <v>32.83</v>
      </c>
      <c r="K3207" s="22"/>
    </row>
    <row r="3208" spans="1:11" x14ac:dyDescent="0.3">
      <c r="A3208" s="5">
        <v>40917</v>
      </c>
      <c r="B3208" s="2">
        <v>45.2</v>
      </c>
      <c r="K3208" s="22"/>
    </row>
    <row r="3209" spans="1:11" x14ac:dyDescent="0.3">
      <c r="A3209" s="5">
        <v>40918</v>
      </c>
      <c r="B3209" s="2">
        <v>40.76</v>
      </c>
      <c r="K3209" s="22"/>
    </row>
    <row r="3210" spans="1:11" x14ac:dyDescent="0.3">
      <c r="A3210" s="5">
        <v>40919</v>
      </c>
      <c r="B3210" s="2">
        <v>35.93</v>
      </c>
      <c r="K3210" s="22"/>
    </row>
    <row r="3211" spans="1:11" x14ac:dyDescent="0.3">
      <c r="A3211" s="5">
        <v>40920</v>
      </c>
      <c r="B3211" s="2">
        <v>33.94</v>
      </c>
      <c r="K3211" s="22"/>
    </row>
    <row r="3212" spans="1:11" x14ac:dyDescent="0.3">
      <c r="A3212" s="5">
        <v>40921</v>
      </c>
      <c r="B3212" s="2">
        <v>32.369999999999997</v>
      </c>
      <c r="K3212" s="22"/>
    </row>
    <row r="3213" spans="1:11" x14ac:dyDescent="0.3">
      <c r="A3213" s="5">
        <v>40922</v>
      </c>
      <c r="B3213" s="2">
        <v>33.03</v>
      </c>
      <c r="K3213" s="22"/>
    </row>
    <row r="3214" spans="1:11" x14ac:dyDescent="0.3">
      <c r="A3214" s="5">
        <v>40923</v>
      </c>
      <c r="B3214" s="2">
        <v>34.97</v>
      </c>
      <c r="K3214" s="22"/>
    </row>
    <row r="3215" spans="1:11" x14ac:dyDescent="0.3">
      <c r="A3215" s="5">
        <v>40924</v>
      </c>
      <c r="B3215" s="2">
        <v>41.41</v>
      </c>
      <c r="K3215" s="22"/>
    </row>
    <row r="3216" spans="1:11" x14ac:dyDescent="0.3">
      <c r="A3216" s="5">
        <v>40925</v>
      </c>
      <c r="B3216" s="2">
        <v>45.74</v>
      </c>
      <c r="K3216" s="22"/>
    </row>
    <row r="3217" spans="1:11" x14ac:dyDescent="0.3">
      <c r="A3217" s="5">
        <v>40926</v>
      </c>
      <c r="B3217" s="2">
        <v>38.049999999999997</v>
      </c>
      <c r="K3217" s="22"/>
    </row>
    <row r="3218" spans="1:11" x14ac:dyDescent="0.3">
      <c r="A3218" s="5">
        <v>40927</v>
      </c>
      <c r="B3218" s="2">
        <v>36.44</v>
      </c>
      <c r="K3218" s="22"/>
    </row>
    <row r="3219" spans="1:11" x14ac:dyDescent="0.3">
      <c r="A3219" s="5">
        <v>40928</v>
      </c>
      <c r="B3219" s="2">
        <v>39.19</v>
      </c>
      <c r="K3219" s="22"/>
    </row>
    <row r="3220" spans="1:11" x14ac:dyDescent="0.3">
      <c r="A3220" s="5">
        <v>40929</v>
      </c>
      <c r="B3220" s="2">
        <v>33.83</v>
      </c>
      <c r="K3220" s="22"/>
    </row>
    <row r="3221" spans="1:11" x14ac:dyDescent="0.3">
      <c r="A3221" s="5">
        <v>40930</v>
      </c>
      <c r="B3221" s="2">
        <v>31.44</v>
      </c>
      <c r="K3221" s="22"/>
    </row>
    <row r="3222" spans="1:11" x14ac:dyDescent="0.3">
      <c r="A3222" s="5">
        <v>40931</v>
      </c>
      <c r="B3222" s="2">
        <v>42.39</v>
      </c>
      <c r="K3222" s="22"/>
    </row>
    <row r="3223" spans="1:11" x14ac:dyDescent="0.3">
      <c r="A3223" s="5">
        <v>40932</v>
      </c>
      <c r="B3223" s="2">
        <v>44.03</v>
      </c>
      <c r="K3223" s="22"/>
    </row>
    <row r="3224" spans="1:11" x14ac:dyDescent="0.3">
      <c r="A3224" s="5">
        <v>40933</v>
      </c>
      <c r="B3224" s="2">
        <v>43.31</v>
      </c>
      <c r="K3224" s="22"/>
    </row>
    <row r="3225" spans="1:11" x14ac:dyDescent="0.3">
      <c r="A3225" s="5">
        <v>40934</v>
      </c>
      <c r="B3225" s="2">
        <v>39.049999999999997</v>
      </c>
      <c r="K3225" s="22"/>
    </row>
    <row r="3226" spans="1:11" x14ac:dyDescent="0.3">
      <c r="A3226" s="5">
        <v>40935</v>
      </c>
      <c r="B3226" s="2">
        <v>42.81</v>
      </c>
      <c r="K3226" s="22"/>
    </row>
    <row r="3227" spans="1:11" x14ac:dyDescent="0.3">
      <c r="A3227" s="5">
        <v>40936</v>
      </c>
      <c r="B3227" s="2">
        <v>38.17</v>
      </c>
      <c r="K3227" s="22"/>
    </row>
    <row r="3228" spans="1:11" x14ac:dyDescent="0.3">
      <c r="A3228" s="5">
        <v>40937</v>
      </c>
      <c r="B3228" s="2">
        <v>36.369999999999997</v>
      </c>
      <c r="K3228" s="22"/>
    </row>
    <row r="3229" spans="1:11" x14ac:dyDescent="0.3">
      <c r="A3229" s="5">
        <v>40938</v>
      </c>
      <c r="B3229" s="2">
        <v>42.66</v>
      </c>
      <c r="K3229" s="22"/>
    </row>
    <row r="3230" spans="1:11" x14ac:dyDescent="0.3">
      <c r="A3230" s="5">
        <v>40939</v>
      </c>
      <c r="B3230" s="2">
        <v>48.25</v>
      </c>
      <c r="K3230" s="22"/>
    </row>
    <row r="3231" spans="1:11" x14ac:dyDescent="0.3">
      <c r="A3231" s="5">
        <v>40940</v>
      </c>
      <c r="B3231" s="2">
        <v>70.69</v>
      </c>
      <c r="K3231" s="22"/>
    </row>
    <row r="3232" spans="1:11" x14ac:dyDescent="0.3">
      <c r="A3232" s="5">
        <v>40941</v>
      </c>
      <c r="B3232" s="2">
        <v>85.96</v>
      </c>
      <c r="K3232" s="22"/>
    </row>
    <row r="3233" spans="1:11" x14ac:dyDescent="0.3">
      <c r="A3233" s="5">
        <v>40942</v>
      </c>
      <c r="B3233" s="2">
        <v>84.29</v>
      </c>
      <c r="K3233" s="22"/>
    </row>
    <row r="3234" spans="1:11" x14ac:dyDescent="0.3">
      <c r="A3234" s="5">
        <v>40943</v>
      </c>
      <c r="B3234" s="2">
        <v>51.44</v>
      </c>
      <c r="K3234" s="22"/>
    </row>
    <row r="3235" spans="1:11" x14ac:dyDescent="0.3">
      <c r="A3235" s="5">
        <v>40944</v>
      </c>
      <c r="B3235" s="2">
        <v>43.66</v>
      </c>
      <c r="K3235" s="22"/>
    </row>
    <row r="3236" spans="1:11" x14ac:dyDescent="0.3">
      <c r="A3236" s="5">
        <v>40945</v>
      </c>
      <c r="B3236" s="2">
        <v>75.67</v>
      </c>
      <c r="K3236" s="22"/>
    </row>
    <row r="3237" spans="1:11" x14ac:dyDescent="0.3">
      <c r="A3237" s="5">
        <v>40946</v>
      </c>
      <c r="B3237" s="2">
        <v>71.47</v>
      </c>
      <c r="K3237" s="22"/>
    </row>
    <row r="3238" spans="1:11" x14ac:dyDescent="0.3">
      <c r="A3238" s="5">
        <v>40947</v>
      </c>
      <c r="B3238" s="2">
        <v>96.15</v>
      </c>
      <c r="K3238" s="22"/>
    </row>
    <row r="3239" spans="1:11" x14ac:dyDescent="0.3">
      <c r="A3239" s="5">
        <v>40948</v>
      </c>
      <c r="B3239" s="2">
        <v>64.790000000000006</v>
      </c>
      <c r="K3239" s="22"/>
    </row>
    <row r="3240" spans="1:11" x14ac:dyDescent="0.3">
      <c r="A3240" s="5">
        <v>40949</v>
      </c>
      <c r="B3240" s="2">
        <v>69.540000000000006</v>
      </c>
      <c r="K3240" s="22"/>
    </row>
    <row r="3241" spans="1:11" x14ac:dyDescent="0.3">
      <c r="A3241" s="5">
        <v>40950</v>
      </c>
      <c r="B3241" s="2">
        <v>43.37</v>
      </c>
      <c r="K3241" s="22"/>
    </row>
    <row r="3242" spans="1:11" x14ac:dyDescent="0.3">
      <c r="A3242" s="5">
        <v>40951</v>
      </c>
      <c r="B3242" s="2">
        <v>39.29</v>
      </c>
      <c r="K3242" s="22"/>
    </row>
    <row r="3243" spans="1:11" x14ac:dyDescent="0.3">
      <c r="A3243" s="5">
        <v>40952</v>
      </c>
      <c r="B3243" s="2">
        <v>50.18</v>
      </c>
      <c r="K3243" s="22"/>
    </row>
    <row r="3244" spans="1:11" x14ac:dyDescent="0.3">
      <c r="A3244" s="5">
        <v>40953</v>
      </c>
      <c r="B3244" s="2">
        <v>42.19</v>
      </c>
      <c r="K3244" s="22"/>
    </row>
    <row r="3245" spans="1:11" x14ac:dyDescent="0.3">
      <c r="A3245" s="5">
        <v>40954</v>
      </c>
      <c r="B3245" s="2">
        <v>37.82</v>
      </c>
      <c r="K3245" s="22"/>
    </row>
    <row r="3246" spans="1:11" x14ac:dyDescent="0.3">
      <c r="A3246" s="5">
        <v>40955</v>
      </c>
      <c r="B3246" s="2">
        <v>45.79</v>
      </c>
      <c r="K3246" s="22"/>
    </row>
    <row r="3247" spans="1:11" x14ac:dyDescent="0.3">
      <c r="A3247" s="5">
        <v>40956</v>
      </c>
      <c r="B3247" s="2">
        <v>38.97</v>
      </c>
      <c r="K3247" s="22"/>
    </row>
    <row r="3248" spans="1:11" x14ac:dyDescent="0.3">
      <c r="A3248" s="5">
        <v>40957</v>
      </c>
      <c r="B3248" s="2">
        <v>35.22</v>
      </c>
      <c r="K3248" s="22"/>
    </row>
    <row r="3249" spans="1:11" x14ac:dyDescent="0.3">
      <c r="A3249" s="5">
        <v>40958</v>
      </c>
      <c r="B3249" s="2">
        <v>33.24</v>
      </c>
      <c r="K3249" s="22"/>
    </row>
    <row r="3250" spans="1:11" x14ac:dyDescent="0.3">
      <c r="A3250" s="5">
        <v>40959</v>
      </c>
      <c r="B3250" s="2">
        <v>39.46</v>
      </c>
      <c r="K3250" s="22"/>
    </row>
    <row r="3251" spans="1:11" x14ac:dyDescent="0.3">
      <c r="A3251" s="5">
        <v>40960</v>
      </c>
      <c r="B3251" s="2">
        <v>36.479999999999997</v>
      </c>
      <c r="K3251" s="22"/>
    </row>
    <row r="3252" spans="1:11" x14ac:dyDescent="0.3">
      <c r="A3252" s="5">
        <v>40961</v>
      </c>
      <c r="B3252" s="2">
        <v>34.409999999999997</v>
      </c>
      <c r="K3252" s="22"/>
    </row>
    <row r="3253" spans="1:11" x14ac:dyDescent="0.3">
      <c r="A3253" s="5">
        <v>40962</v>
      </c>
      <c r="B3253" s="2">
        <v>31.41</v>
      </c>
      <c r="K3253" s="22"/>
    </row>
    <row r="3254" spans="1:11" x14ac:dyDescent="0.3">
      <c r="A3254" s="5">
        <v>40963</v>
      </c>
      <c r="B3254" s="2">
        <v>31.82</v>
      </c>
      <c r="K3254" s="22"/>
    </row>
    <row r="3255" spans="1:11" x14ac:dyDescent="0.3">
      <c r="A3255" s="5">
        <v>40964</v>
      </c>
      <c r="B3255" s="2">
        <v>30.9</v>
      </c>
      <c r="K3255" s="22"/>
    </row>
    <row r="3256" spans="1:11" x14ac:dyDescent="0.3">
      <c r="A3256" s="5">
        <v>40965</v>
      </c>
      <c r="B3256" s="2">
        <v>32.97</v>
      </c>
      <c r="K3256" s="22"/>
    </row>
    <row r="3257" spans="1:11" x14ac:dyDescent="0.3">
      <c r="A3257" s="5">
        <v>40966</v>
      </c>
      <c r="B3257" s="2">
        <v>37.61</v>
      </c>
      <c r="K3257" s="22"/>
    </row>
    <row r="3258" spans="1:11" x14ac:dyDescent="0.3">
      <c r="A3258" s="5">
        <v>40967</v>
      </c>
      <c r="B3258" s="2">
        <v>33.79</v>
      </c>
      <c r="K3258" s="22"/>
    </row>
    <row r="3259" spans="1:11" x14ac:dyDescent="0.3">
      <c r="A3259" s="5">
        <v>40968</v>
      </c>
      <c r="B3259" s="2">
        <v>34.229999999999997</v>
      </c>
      <c r="K3259" s="22"/>
    </row>
    <row r="3260" spans="1:11" x14ac:dyDescent="0.3">
      <c r="A3260" s="5">
        <v>40969</v>
      </c>
      <c r="B3260" s="2">
        <v>33.22</v>
      </c>
      <c r="K3260" s="22"/>
    </row>
    <row r="3261" spans="1:11" x14ac:dyDescent="0.3">
      <c r="A3261" s="5">
        <v>40970</v>
      </c>
      <c r="B3261" s="2">
        <v>32.92</v>
      </c>
      <c r="K3261" s="22"/>
    </row>
    <row r="3262" spans="1:11" x14ac:dyDescent="0.3">
      <c r="A3262" s="5">
        <v>40971</v>
      </c>
      <c r="B3262" s="2">
        <v>31.58</v>
      </c>
      <c r="K3262" s="22"/>
    </row>
    <row r="3263" spans="1:11" x14ac:dyDescent="0.3">
      <c r="A3263" s="5">
        <v>40972</v>
      </c>
      <c r="B3263" s="2">
        <v>31.8</v>
      </c>
      <c r="K3263" s="22"/>
    </row>
    <row r="3264" spans="1:11" x14ac:dyDescent="0.3">
      <c r="A3264" s="5">
        <v>40973</v>
      </c>
      <c r="B3264" s="2">
        <v>34.64</v>
      </c>
      <c r="K3264" s="22"/>
    </row>
    <row r="3265" spans="1:11" x14ac:dyDescent="0.3">
      <c r="A3265" s="5">
        <v>40974</v>
      </c>
      <c r="B3265" s="2">
        <v>34.65</v>
      </c>
      <c r="K3265" s="22"/>
    </row>
    <row r="3266" spans="1:11" x14ac:dyDescent="0.3">
      <c r="A3266" s="5">
        <v>40975</v>
      </c>
      <c r="B3266" s="2">
        <v>32.340000000000003</v>
      </c>
      <c r="K3266" s="22"/>
    </row>
    <row r="3267" spans="1:11" x14ac:dyDescent="0.3">
      <c r="A3267" s="5">
        <v>40976</v>
      </c>
      <c r="B3267" s="2">
        <v>32.65</v>
      </c>
      <c r="K3267" s="22"/>
    </row>
    <row r="3268" spans="1:11" x14ac:dyDescent="0.3">
      <c r="A3268" s="5">
        <v>40977</v>
      </c>
      <c r="B3268" s="2">
        <v>31.34</v>
      </c>
      <c r="K3268" s="22"/>
    </row>
    <row r="3269" spans="1:11" x14ac:dyDescent="0.3">
      <c r="A3269" s="5">
        <v>40978</v>
      </c>
      <c r="B3269" s="2">
        <v>28.82</v>
      </c>
      <c r="K3269" s="22"/>
    </row>
    <row r="3270" spans="1:11" x14ac:dyDescent="0.3">
      <c r="A3270" s="5">
        <v>40979</v>
      </c>
      <c r="B3270" s="2">
        <v>27.44</v>
      </c>
      <c r="K3270" s="22"/>
    </row>
    <row r="3271" spans="1:11" x14ac:dyDescent="0.3">
      <c r="A3271" s="5">
        <v>40980</v>
      </c>
      <c r="B3271" s="2">
        <v>30.51</v>
      </c>
      <c r="K3271" s="22"/>
    </row>
    <row r="3272" spans="1:11" x14ac:dyDescent="0.3">
      <c r="A3272" s="5">
        <v>40981</v>
      </c>
      <c r="B3272" s="2">
        <v>29.99</v>
      </c>
      <c r="K3272" s="22"/>
    </row>
    <row r="3273" spans="1:11" x14ac:dyDescent="0.3">
      <c r="A3273" s="5">
        <v>40982</v>
      </c>
      <c r="B3273" s="2">
        <v>30.97</v>
      </c>
      <c r="K3273" s="22"/>
    </row>
    <row r="3274" spans="1:11" x14ac:dyDescent="0.3">
      <c r="A3274" s="5">
        <v>40983</v>
      </c>
      <c r="B3274" s="2">
        <v>30.61</v>
      </c>
      <c r="K3274" s="22"/>
    </row>
    <row r="3275" spans="1:11" x14ac:dyDescent="0.3">
      <c r="A3275" s="5">
        <v>40984</v>
      </c>
      <c r="B3275" s="2">
        <v>30.39</v>
      </c>
      <c r="K3275" s="22"/>
    </row>
    <row r="3276" spans="1:11" x14ac:dyDescent="0.3">
      <c r="A3276" s="5">
        <v>40985</v>
      </c>
      <c r="B3276" s="2">
        <v>27.88</v>
      </c>
      <c r="K3276" s="22"/>
    </row>
    <row r="3277" spans="1:11" x14ac:dyDescent="0.3">
      <c r="A3277" s="5">
        <v>40986</v>
      </c>
      <c r="B3277" s="2">
        <v>27.96</v>
      </c>
      <c r="K3277" s="22"/>
    </row>
    <row r="3278" spans="1:11" x14ac:dyDescent="0.3">
      <c r="A3278" s="5">
        <v>40987</v>
      </c>
      <c r="B3278" s="2">
        <v>29.36</v>
      </c>
      <c r="K3278" s="22"/>
    </row>
    <row r="3279" spans="1:11" x14ac:dyDescent="0.3">
      <c r="A3279" s="5">
        <v>40988</v>
      </c>
      <c r="B3279" s="2">
        <v>28.53</v>
      </c>
      <c r="K3279" s="22"/>
    </row>
    <row r="3280" spans="1:11" x14ac:dyDescent="0.3">
      <c r="A3280" s="5">
        <v>40989</v>
      </c>
      <c r="B3280" s="2">
        <v>28.91</v>
      </c>
      <c r="K3280" s="22"/>
    </row>
    <row r="3281" spans="1:11" x14ac:dyDescent="0.3">
      <c r="A3281" s="5">
        <v>40990</v>
      </c>
      <c r="B3281" s="2">
        <v>28.71</v>
      </c>
      <c r="K3281" s="22"/>
    </row>
    <row r="3282" spans="1:11" x14ac:dyDescent="0.3">
      <c r="A3282" s="5">
        <v>40991</v>
      </c>
      <c r="B3282" s="2">
        <v>28.16</v>
      </c>
      <c r="K3282" s="22"/>
    </row>
    <row r="3283" spans="1:11" x14ac:dyDescent="0.3">
      <c r="A3283" s="5">
        <v>40992</v>
      </c>
      <c r="B3283" s="2">
        <v>25.31</v>
      </c>
      <c r="K3283" s="22"/>
    </row>
    <row r="3284" spans="1:11" x14ac:dyDescent="0.3">
      <c r="A3284" s="5">
        <v>40993</v>
      </c>
      <c r="B3284" s="2">
        <v>24.41</v>
      </c>
      <c r="K3284" s="22"/>
    </row>
    <row r="3285" spans="1:11" x14ac:dyDescent="0.3">
      <c r="A3285" s="5">
        <v>40994</v>
      </c>
      <c r="B3285" s="2">
        <v>28.23</v>
      </c>
      <c r="K3285" s="22"/>
    </row>
    <row r="3286" spans="1:11" x14ac:dyDescent="0.3">
      <c r="A3286" s="5">
        <v>40995</v>
      </c>
      <c r="B3286" s="2">
        <v>26.7</v>
      </c>
      <c r="K3286" s="22"/>
    </row>
    <row r="3287" spans="1:11" x14ac:dyDescent="0.3">
      <c r="A3287" s="5">
        <v>40996</v>
      </c>
      <c r="B3287" s="2">
        <v>25.4</v>
      </c>
      <c r="K3287" s="22"/>
    </row>
    <row r="3288" spans="1:11" x14ac:dyDescent="0.3">
      <c r="A3288" s="5">
        <v>40997</v>
      </c>
      <c r="B3288" s="2">
        <v>23.89</v>
      </c>
      <c r="K3288" s="22"/>
    </row>
    <row r="3289" spans="1:11" x14ac:dyDescent="0.3">
      <c r="A3289" s="5">
        <v>40998</v>
      </c>
      <c r="B3289" s="2">
        <v>24.75</v>
      </c>
      <c r="K3289" s="22"/>
    </row>
    <row r="3290" spans="1:11" x14ac:dyDescent="0.3">
      <c r="A3290" s="5">
        <v>40999</v>
      </c>
      <c r="B3290" s="2">
        <v>23.04</v>
      </c>
      <c r="K3290" s="22"/>
    </row>
    <row r="3291" spans="1:11" x14ac:dyDescent="0.3">
      <c r="A3291" s="5">
        <v>41000</v>
      </c>
      <c r="B3291" s="2">
        <v>24.07</v>
      </c>
      <c r="K3291" s="22"/>
    </row>
    <row r="3292" spans="1:11" x14ac:dyDescent="0.3">
      <c r="A3292" s="5">
        <v>41001</v>
      </c>
      <c r="B3292" s="2">
        <v>27.83</v>
      </c>
      <c r="K3292" s="22"/>
    </row>
    <row r="3293" spans="1:11" x14ac:dyDescent="0.3">
      <c r="A3293" s="5">
        <v>41002</v>
      </c>
      <c r="B3293" s="2">
        <v>31.93</v>
      </c>
      <c r="K3293" s="22"/>
    </row>
    <row r="3294" spans="1:11" x14ac:dyDescent="0.3">
      <c r="A3294" s="5">
        <v>41003</v>
      </c>
      <c r="B3294" s="2">
        <v>30.96</v>
      </c>
      <c r="K3294" s="22"/>
    </row>
    <row r="3295" spans="1:11" x14ac:dyDescent="0.3">
      <c r="A3295" s="5">
        <v>41004</v>
      </c>
      <c r="B3295" s="2">
        <v>29.57</v>
      </c>
      <c r="K3295" s="22"/>
    </row>
    <row r="3296" spans="1:11" x14ac:dyDescent="0.3">
      <c r="A3296" s="5">
        <v>41005</v>
      </c>
      <c r="B3296" s="2">
        <v>28.63</v>
      </c>
      <c r="K3296" s="22"/>
    </row>
    <row r="3297" spans="1:11" x14ac:dyDescent="0.3">
      <c r="A3297" s="5">
        <v>41006</v>
      </c>
      <c r="B3297" s="2">
        <v>28.79</v>
      </c>
      <c r="K3297" s="22"/>
    </row>
    <row r="3298" spans="1:11" x14ac:dyDescent="0.3">
      <c r="A3298" s="5">
        <v>41007</v>
      </c>
      <c r="B3298" s="2">
        <v>29.39</v>
      </c>
      <c r="K3298" s="22"/>
    </row>
    <row r="3299" spans="1:11" x14ac:dyDescent="0.3">
      <c r="A3299" s="5">
        <v>41008</v>
      </c>
      <c r="B3299" s="2">
        <v>25.64</v>
      </c>
      <c r="K3299" s="22"/>
    </row>
    <row r="3300" spans="1:11" x14ac:dyDescent="0.3">
      <c r="A3300" s="5">
        <v>41009</v>
      </c>
      <c r="B3300" s="2">
        <v>28.95</v>
      </c>
      <c r="K3300" s="22"/>
    </row>
    <row r="3301" spans="1:11" x14ac:dyDescent="0.3">
      <c r="A3301" s="5">
        <v>41010</v>
      </c>
      <c r="B3301" s="2">
        <v>31.76</v>
      </c>
      <c r="K3301" s="22"/>
    </row>
    <row r="3302" spans="1:11" x14ac:dyDescent="0.3">
      <c r="A3302" s="5">
        <v>41011</v>
      </c>
      <c r="B3302" s="2">
        <v>32.700000000000003</v>
      </c>
      <c r="K3302" s="22"/>
    </row>
    <row r="3303" spans="1:11" x14ac:dyDescent="0.3">
      <c r="A3303" s="5">
        <v>41012</v>
      </c>
      <c r="B3303" s="2">
        <v>33.57</v>
      </c>
      <c r="K3303" s="22"/>
    </row>
    <row r="3304" spans="1:11" x14ac:dyDescent="0.3">
      <c r="A3304" s="5">
        <v>41013</v>
      </c>
      <c r="B3304" s="2">
        <v>32.01</v>
      </c>
      <c r="K3304" s="22"/>
    </row>
    <row r="3305" spans="1:11" x14ac:dyDescent="0.3">
      <c r="A3305" s="5">
        <v>41014</v>
      </c>
      <c r="B3305" s="2">
        <v>31.07</v>
      </c>
      <c r="K3305" s="22"/>
    </row>
    <row r="3306" spans="1:11" x14ac:dyDescent="0.3">
      <c r="A3306" s="5">
        <v>41015</v>
      </c>
      <c r="B3306" s="2">
        <v>36.380000000000003</v>
      </c>
      <c r="K3306" s="22"/>
    </row>
    <row r="3307" spans="1:11" x14ac:dyDescent="0.3">
      <c r="A3307" s="5">
        <v>41016</v>
      </c>
      <c r="B3307" s="2">
        <v>42.11</v>
      </c>
      <c r="K3307" s="22"/>
    </row>
    <row r="3308" spans="1:11" x14ac:dyDescent="0.3">
      <c r="A3308" s="5">
        <v>41017</v>
      </c>
      <c r="B3308" s="2">
        <v>42.32</v>
      </c>
      <c r="K3308" s="22"/>
    </row>
    <row r="3309" spans="1:11" x14ac:dyDescent="0.3">
      <c r="A3309" s="5">
        <v>41018</v>
      </c>
      <c r="B3309" s="2">
        <v>35.56</v>
      </c>
      <c r="K3309" s="22"/>
    </row>
    <row r="3310" spans="1:11" x14ac:dyDescent="0.3">
      <c r="A3310" s="5">
        <v>41019</v>
      </c>
      <c r="B3310" s="2">
        <v>35.65</v>
      </c>
      <c r="K3310" s="22"/>
    </row>
    <row r="3311" spans="1:11" x14ac:dyDescent="0.3">
      <c r="A3311" s="5">
        <v>41020</v>
      </c>
      <c r="B3311" s="2">
        <v>31.66</v>
      </c>
      <c r="K3311" s="22"/>
    </row>
    <row r="3312" spans="1:11" x14ac:dyDescent="0.3">
      <c r="A3312" s="5">
        <v>41021</v>
      </c>
      <c r="B3312" s="2">
        <v>31.48</v>
      </c>
      <c r="K3312" s="22"/>
    </row>
    <row r="3313" spans="1:11" x14ac:dyDescent="0.3">
      <c r="A3313" s="5">
        <v>41022</v>
      </c>
      <c r="B3313" s="2">
        <v>35.36</v>
      </c>
      <c r="K3313" s="22"/>
    </row>
    <row r="3314" spans="1:11" x14ac:dyDescent="0.3">
      <c r="A3314" s="5">
        <v>41023</v>
      </c>
      <c r="B3314" s="2">
        <v>33.590000000000003</v>
      </c>
      <c r="K3314" s="22"/>
    </row>
    <row r="3315" spans="1:11" x14ac:dyDescent="0.3">
      <c r="A3315" s="5">
        <v>41024</v>
      </c>
      <c r="B3315" s="2">
        <v>35.06</v>
      </c>
      <c r="K3315" s="22"/>
    </row>
    <row r="3316" spans="1:11" x14ac:dyDescent="0.3">
      <c r="A3316" s="5">
        <v>41025</v>
      </c>
      <c r="B3316" s="2">
        <v>33.65</v>
      </c>
      <c r="K3316" s="22"/>
    </row>
    <row r="3317" spans="1:11" x14ac:dyDescent="0.3">
      <c r="A3317" s="5">
        <v>41026</v>
      </c>
      <c r="B3317" s="2">
        <v>31.12</v>
      </c>
      <c r="K3317" s="22"/>
    </row>
    <row r="3318" spans="1:11" x14ac:dyDescent="0.3">
      <c r="A3318" s="5">
        <v>41027</v>
      </c>
      <c r="B3318" s="2">
        <v>28.59</v>
      </c>
      <c r="K3318" s="22"/>
    </row>
    <row r="3319" spans="1:11" x14ac:dyDescent="0.3">
      <c r="A3319" s="5">
        <v>41028</v>
      </c>
      <c r="B3319" s="2">
        <v>22.5</v>
      </c>
      <c r="K3319" s="22"/>
    </row>
    <row r="3320" spans="1:11" x14ac:dyDescent="0.3">
      <c r="A3320" s="5">
        <v>41029</v>
      </c>
      <c r="B3320" s="2">
        <v>29.44</v>
      </c>
      <c r="K3320" s="22"/>
    </row>
    <row r="3321" spans="1:11" x14ac:dyDescent="0.3">
      <c r="A3321" s="5">
        <v>41030</v>
      </c>
      <c r="B3321" s="2">
        <v>23.25</v>
      </c>
      <c r="K3321" s="22"/>
    </row>
    <row r="3322" spans="1:11" x14ac:dyDescent="0.3">
      <c r="A3322" s="5">
        <v>41031</v>
      </c>
      <c r="B3322" s="2">
        <v>29.93</v>
      </c>
      <c r="K3322" s="22"/>
    </row>
    <row r="3323" spans="1:11" x14ac:dyDescent="0.3">
      <c r="A3323" s="5">
        <v>41032</v>
      </c>
      <c r="B3323" s="2">
        <v>31.59</v>
      </c>
      <c r="K3323" s="22"/>
    </row>
    <row r="3324" spans="1:11" x14ac:dyDescent="0.3">
      <c r="A3324" s="5">
        <v>41033</v>
      </c>
      <c r="B3324" s="2">
        <v>31.99</v>
      </c>
      <c r="K3324" s="22"/>
    </row>
    <row r="3325" spans="1:11" x14ac:dyDescent="0.3">
      <c r="A3325" s="5">
        <v>41034</v>
      </c>
      <c r="B3325" s="2">
        <v>29.89</v>
      </c>
      <c r="K3325" s="22"/>
    </row>
    <row r="3326" spans="1:11" x14ac:dyDescent="0.3">
      <c r="A3326" s="5">
        <v>41035</v>
      </c>
      <c r="B3326" s="2">
        <v>30</v>
      </c>
      <c r="K3326" s="22"/>
    </row>
    <row r="3327" spans="1:11" x14ac:dyDescent="0.3">
      <c r="A3327" s="5">
        <v>41036</v>
      </c>
      <c r="B3327" s="2">
        <v>35.03</v>
      </c>
      <c r="K3327" s="22"/>
    </row>
    <row r="3328" spans="1:11" x14ac:dyDescent="0.3">
      <c r="A3328" s="5">
        <v>41037</v>
      </c>
      <c r="B3328" s="2">
        <v>34.93</v>
      </c>
      <c r="K3328" s="22"/>
    </row>
    <row r="3329" spans="1:11" x14ac:dyDescent="0.3">
      <c r="A3329" s="5">
        <v>41038</v>
      </c>
      <c r="B3329" s="2">
        <v>34.090000000000003</v>
      </c>
      <c r="K3329" s="22"/>
    </row>
    <row r="3330" spans="1:11" x14ac:dyDescent="0.3">
      <c r="A3330" s="5">
        <v>41039</v>
      </c>
      <c r="B3330" s="2">
        <v>33.1</v>
      </c>
      <c r="K3330" s="22"/>
    </row>
    <row r="3331" spans="1:11" x14ac:dyDescent="0.3">
      <c r="A3331" s="5">
        <v>41040</v>
      </c>
      <c r="B3331" s="2">
        <v>29.38</v>
      </c>
      <c r="K3331" s="22"/>
    </row>
    <row r="3332" spans="1:11" x14ac:dyDescent="0.3">
      <c r="A3332" s="5">
        <v>41041</v>
      </c>
      <c r="B3332" s="2">
        <v>26.28</v>
      </c>
      <c r="K3332" s="22"/>
    </row>
    <row r="3333" spans="1:11" x14ac:dyDescent="0.3">
      <c r="A3333" s="5">
        <v>41042</v>
      </c>
      <c r="B3333" s="2">
        <v>27.92</v>
      </c>
      <c r="K3333" s="22"/>
    </row>
    <row r="3334" spans="1:11" x14ac:dyDescent="0.3">
      <c r="A3334" s="5">
        <v>41043</v>
      </c>
      <c r="B3334" s="2">
        <v>30.44</v>
      </c>
      <c r="K3334" s="22"/>
    </row>
    <row r="3335" spans="1:11" x14ac:dyDescent="0.3">
      <c r="A3335" s="5">
        <v>41044</v>
      </c>
      <c r="B3335" s="2">
        <v>34.14</v>
      </c>
      <c r="K3335" s="22"/>
    </row>
    <row r="3336" spans="1:11" x14ac:dyDescent="0.3">
      <c r="A3336" s="5">
        <v>41045</v>
      </c>
      <c r="B3336" s="2">
        <v>32.25</v>
      </c>
      <c r="K3336" s="22"/>
    </row>
    <row r="3337" spans="1:11" x14ac:dyDescent="0.3">
      <c r="A3337" s="5">
        <v>41046</v>
      </c>
      <c r="B3337" s="2">
        <v>25.29</v>
      </c>
      <c r="K3337" s="22"/>
    </row>
    <row r="3338" spans="1:11" x14ac:dyDescent="0.3">
      <c r="A3338" s="5">
        <v>41047</v>
      </c>
      <c r="B3338" s="2">
        <v>29.73</v>
      </c>
      <c r="K3338" s="22"/>
    </row>
    <row r="3339" spans="1:11" x14ac:dyDescent="0.3">
      <c r="A3339" s="5">
        <v>41048</v>
      </c>
      <c r="B3339" s="2">
        <v>27.74</v>
      </c>
      <c r="K3339" s="22"/>
    </row>
    <row r="3340" spans="1:11" x14ac:dyDescent="0.3">
      <c r="A3340" s="5">
        <v>41049</v>
      </c>
      <c r="B3340" s="2">
        <v>23.65</v>
      </c>
      <c r="K3340" s="22"/>
    </row>
    <row r="3341" spans="1:11" x14ac:dyDescent="0.3">
      <c r="A3341" s="5">
        <v>41050</v>
      </c>
      <c r="B3341" s="2">
        <v>29.3</v>
      </c>
      <c r="K3341" s="22"/>
    </row>
    <row r="3342" spans="1:11" x14ac:dyDescent="0.3">
      <c r="A3342" s="5">
        <v>41051</v>
      </c>
      <c r="B3342" s="2">
        <v>28.52</v>
      </c>
      <c r="K3342" s="22"/>
    </row>
    <row r="3343" spans="1:11" x14ac:dyDescent="0.3">
      <c r="A3343" s="5">
        <v>41052</v>
      </c>
      <c r="B3343" s="2">
        <v>27.32</v>
      </c>
      <c r="K3343" s="22"/>
    </row>
    <row r="3344" spans="1:11" x14ac:dyDescent="0.3">
      <c r="A3344" s="5">
        <v>41053</v>
      </c>
      <c r="B3344" s="2">
        <v>26.18</v>
      </c>
      <c r="K3344" s="22"/>
    </row>
    <row r="3345" spans="1:11" x14ac:dyDescent="0.3">
      <c r="A3345" s="5">
        <v>41054</v>
      </c>
      <c r="B3345" s="2">
        <v>24.29</v>
      </c>
      <c r="K3345" s="22"/>
    </row>
    <row r="3346" spans="1:11" x14ac:dyDescent="0.3">
      <c r="A3346" s="5">
        <v>41055</v>
      </c>
      <c r="B3346" s="2">
        <v>20.81</v>
      </c>
      <c r="K3346" s="22"/>
    </row>
    <row r="3347" spans="1:11" x14ac:dyDescent="0.3">
      <c r="A3347" s="5">
        <v>41056</v>
      </c>
      <c r="B3347" s="2">
        <v>17.93</v>
      </c>
      <c r="K3347" s="22"/>
    </row>
    <row r="3348" spans="1:11" x14ac:dyDescent="0.3">
      <c r="A3348" s="5">
        <v>41057</v>
      </c>
      <c r="B3348" s="2">
        <v>21.88</v>
      </c>
      <c r="K3348" s="22"/>
    </row>
    <row r="3349" spans="1:11" x14ac:dyDescent="0.3">
      <c r="A3349" s="5">
        <v>41058</v>
      </c>
      <c r="B3349" s="2">
        <v>27.47</v>
      </c>
      <c r="K3349" s="22"/>
    </row>
    <row r="3350" spans="1:11" x14ac:dyDescent="0.3">
      <c r="A3350" s="5">
        <v>41059</v>
      </c>
      <c r="B3350" s="2">
        <v>28.27</v>
      </c>
      <c r="K3350" s="22"/>
    </row>
    <row r="3351" spans="1:11" x14ac:dyDescent="0.3">
      <c r="A3351" s="5">
        <v>41060</v>
      </c>
      <c r="B3351" s="2">
        <v>30.91</v>
      </c>
      <c r="K3351" s="22"/>
    </row>
    <row r="3352" spans="1:11" x14ac:dyDescent="0.3">
      <c r="A3352" s="5">
        <v>41061</v>
      </c>
      <c r="B3352" s="2">
        <v>27.66</v>
      </c>
      <c r="K3352" s="22"/>
    </row>
    <row r="3353" spans="1:11" x14ac:dyDescent="0.3">
      <c r="A3353" s="5">
        <v>41062</v>
      </c>
      <c r="B3353" s="2">
        <v>25.19</v>
      </c>
      <c r="K3353" s="22"/>
    </row>
    <row r="3354" spans="1:11" x14ac:dyDescent="0.3">
      <c r="A3354" s="5">
        <v>41063</v>
      </c>
      <c r="B3354" s="2">
        <v>24.45</v>
      </c>
      <c r="K3354" s="22"/>
    </row>
    <row r="3355" spans="1:11" x14ac:dyDescent="0.3">
      <c r="A3355" s="5">
        <v>41064</v>
      </c>
      <c r="B3355" s="2">
        <v>31.39</v>
      </c>
      <c r="K3355" s="22"/>
    </row>
    <row r="3356" spans="1:11" x14ac:dyDescent="0.3">
      <c r="A3356" s="5">
        <v>41065</v>
      </c>
      <c r="B3356" s="2">
        <v>28.58</v>
      </c>
      <c r="K3356" s="22"/>
    </row>
    <row r="3357" spans="1:11" x14ac:dyDescent="0.3">
      <c r="A3357" s="5">
        <v>41066</v>
      </c>
      <c r="B3357" s="2">
        <v>28.62</v>
      </c>
      <c r="K3357" s="22"/>
    </row>
    <row r="3358" spans="1:11" x14ac:dyDescent="0.3">
      <c r="A3358" s="5">
        <v>41067</v>
      </c>
      <c r="B3358" s="2">
        <v>28.21</v>
      </c>
      <c r="K3358" s="22"/>
    </row>
    <row r="3359" spans="1:11" x14ac:dyDescent="0.3">
      <c r="A3359" s="5">
        <v>41068</v>
      </c>
      <c r="B3359" s="2">
        <v>26.55</v>
      </c>
      <c r="K3359" s="22"/>
    </row>
    <row r="3360" spans="1:11" x14ac:dyDescent="0.3">
      <c r="A3360" s="5">
        <v>41069</v>
      </c>
      <c r="B3360" s="2">
        <v>21.65</v>
      </c>
      <c r="K3360" s="22"/>
    </row>
    <row r="3361" spans="1:11" x14ac:dyDescent="0.3">
      <c r="A3361" s="5">
        <v>41070</v>
      </c>
      <c r="B3361" s="2">
        <v>20.88</v>
      </c>
      <c r="K3361" s="22"/>
    </row>
    <row r="3362" spans="1:11" x14ac:dyDescent="0.3">
      <c r="A3362" s="5">
        <v>41071</v>
      </c>
      <c r="B3362" s="2">
        <v>27.08</v>
      </c>
      <c r="K3362" s="22"/>
    </row>
    <row r="3363" spans="1:11" x14ac:dyDescent="0.3">
      <c r="A3363" s="5">
        <v>41072</v>
      </c>
      <c r="B3363" s="2">
        <v>26.79</v>
      </c>
      <c r="K3363" s="22"/>
    </row>
    <row r="3364" spans="1:11" x14ac:dyDescent="0.3">
      <c r="A3364" s="5">
        <v>41073</v>
      </c>
      <c r="B3364" s="2">
        <v>27.02</v>
      </c>
      <c r="K3364" s="22"/>
    </row>
    <row r="3365" spans="1:11" x14ac:dyDescent="0.3">
      <c r="A3365" s="5">
        <v>41074</v>
      </c>
      <c r="B3365" s="2">
        <v>26.38</v>
      </c>
      <c r="K3365" s="22"/>
    </row>
    <row r="3366" spans="1:11" x14ac:dyDescent="0.3">
      <c r="A3366" s="5">
        <v>41075</v>
      </c>
      <c r="B3366" s="2">
        <v>26.18</v>
      </c>
      <c r="K3366" s="22"/>
    </row>
    <row r="3367" spans="1:11" x14ac:dyDescent="0.3">
      <c r="A3367" s="5">
        <v>41076</v>
      </c>
      <c r="B3367" s="2">
        <v>23.6</v>
      </c>
      <c r="K3367" s="22"/>
    </row>
    <row r="3368" spans="1:11" x14ac:dyDescent="0.3">
      <c r="A3368" s="5">
        <v>41077</v>
      </c>
      <c r="B3368" s="2">
        <v>19.399999999999999</v>
      </c>
      <c r="K3368" s="22"/>
    </row>
    <row r="3369" spans="1:11" x14ac:dyDescent="0.3">
      <c r="A3369" s="5">
        <v>41078</v>
      </c>
      <c r="B3369" s="2">
        <v>25.3</v>
      </c>
      <c r="K3369" s="22"/>
    </row>
    <row r="3370" spans="1:11" x14ac:dyDescent="0.3">
      <c r="A3370" s="5">
        <v>41079</v>
      </c>
      <c r="B3370" s="2">
        <v>26.03</v>
      </c>
      <c r="K3370" s="22"/>
    </row>
    <row r="3371" spans="1:11" x14ac:dyDescent="0.3">
      <c r="A3371" s="5">
        <v>41080</v>
      </c>
      <c r="B3371" s="2">
        <v>26.06</v>
      </c>
      <c r="K3371" s="22"/>
    </row>
    <row r="3372" spans="1:11" x14ac:dyDescent="0.3">
      <c r="A3372" s="5">
        <v>41081</v>
      </c>
      <c r="B3372" s="2">
        <v>24.4</v>
      </c>
      <c r="K3372" s="22"/>
    </row>
    <row r="3373" spans="1:11" x14ac:dyDescent="0.3">
      <c r="A3373" s="5">
        <v>41082</v>
      </c>
      <c r="B3373" s="2">
        <v>22.28</v>
      </c>
      <c r="K3373" s="22"/>
    </row>
    <row r="3374" spans="1:11" x14ac:dyDescent="0.3">
      <c r="A3374" s="5">
        <v>41083</v>
      </c>
      <c r="B3374" s="2">
        <v>21.63</v>
      </c>
      <c r="K3374" s="22"/>
    </row>
    <row r="3375" spans="1:11" x14ac:dyDescent="0.3">
      <c r="A3375" s="5">
        <v>41084</v>
      </c>
      <c r="B3375" s="2">
        <v>19.600000000000001</v>
      </c>
      <c r="K3375" s="22"/>
    </row>
    <row r="3376" spans="1:11" x14ac:dyDescent="0.3">
      <c r="A3376" s="5">
        <v>41085</v>
      </c>
      <c r="B3376" s="2">
        <v>22.76</v>
      </c>
      <c r="K3376" s="22"/>
    </row>
    <row r="3377" spans="1:11" x14ac:dyDescent="0.3">
      <c r="A3377" s="5">
        <v>41086</v>
      </c>
      <c r="B3377" s="2">
        <v>24.71</v>
      </c>
      <c r="K3377" s="22"/>
    </row>
    <row r="3378" spans="1:11" x14ac:dyDescent="0.3">
      <c r="A3378" s="5">
        <v>41087</v>
      </c>
      <c r="B3378" s="2">
        <v>25.86</v>
      </c>
      <c r="K3378" s="22"/>
    </row>
    <row r="3379" spans="1:11" x14ac:dyDescent="0.3">
      <c r="A3379" s="5">
        <v>41088</v>
      </c>
      <c r="B3379" s="2">
        <v>25.67</v>
      </c>
      <c r="K3379" s="22"/>
    </row>
    <row r="3380" spans="1:11" x14ac:dyDescent="0.3">
      <c r="A3380" s="5">
        <v>41089</v>
      </c>
      <c r="B3380" s="2">
        <v>24.53</v>
      </c>
      <c r="K3380" s="22"/>
    </row>
    <row r="3381" spans="1:11" x14ac:dyDescent="0.3">
      <c r="A3381" s="5">
        <v>41090</v>
      </c>
      <c r="B3381" s="2">
        <v>22.86</v>
      </c>
      <c r="K3381" s="22"/>
    </row>
    <row r="3382" spans="1:11" x14ac:dyDescent="0.3">
      <c r="A3382" s="5">
        <v>41091</v>
      </c>
      <c r="B3382" s="2">
        <v>20.88</v>
      </c>
      <c r="K3382" s="22"/>
    </row>
    <row r="3383" spans="1:11" x14ac:dyDescent="0.3">
      <c r="A3383" s="5">
        <v>41092</v>
      </c>
      <c r="B3383" s="2">
        <v>24.76</v>
      </c>
      <c r="K3383" s="22"/>
    </row>
    <row r="3384" spans="1:11" x14ac:dyDescent="0.3">
      <c r="A3384" s="5">
        <v>41093</v>
      </c>
      <c r="B3384" s="2">
        <v>25.12</v>
      </c>
      <c r="K3384" s="22"/>
    </row>
    <row r="3385" spans="1:11" x14ac:dyDescent="0.3">
      <c r="A3385" s="5">
        <v>41094</v>
      </c>
      <c r="B3385" s="2">
        <v>25.12</v>
      </c>
      <c r="K3385" s="22"/>
    </row>
    <row r="3386" spans="1:11" x14ac:dyDescent="0.3">
      <c r="A3386" s="5">
        <v>41095</v>
      </c>
      <c r="B3386" s="2">
        <v>23.7</v>
      </c>
      <c r="K3386" s="22"/>
    </row>
    <row r="3387" spans="1:11" x14ac:dyDescent="0.3">
      <c r="A3387" s="5">
        <v>41096</v>
      </c>
      <c r="B3387" s="2">
        <v>22.34</v>
      </c>
      <c r="K3387" s="22"/>
    </row>
    <row r="3388" spans="1:11" x14ac:dyDescent="0.3">
      <c r="A3388" s="5">
        <v>41097</v>
      </c>
      <c r="B3388" s="2">
        <v>19.3</v>
      </c>
      <c r="K3388" s="22"/>
    </row>
    <row r="3389" spans="1:11" x14ac:dyDescent="0.3">
      <c r="A3389" s="5">
        <v>41098</v>
      </c>
      <c r="B3389" s="2">
        <v>18.82</v>
      </c>
      <c r="K3389" s="22"/>
    </row>
    <row r="3390" spans="1:11" x14ac:dyDescent="0.3">
      <c r="A3390" s="5">
        <v>41099</v>
      </c>
      <c r="B3390" s="2">
        <v>20.67</v>
      </c>
      <c r="K3390" s="22"/>
    </row>
    <row r="3391" spans="1:11" x14ac:dyDescent="0.3">
      <c r="A3391" s="5">
        <v>41100</v>
      </c>
      <c r="B3391" s="2">
        <v>17.739999999999998</v>
      </c>
      <c r="K3391" s="22"/>
    </row>
    <row r="3392" spans="1:11" x14ac:dyDescent="0.3">
      <c r="A3392" s="5">
        <v>41101</v>
      </c>
      <c r="B3392" s="2">
        <v>18.3</v>
      </c>
      <c r="K3392" s="22"/>
    </row>
    <row r="3393" spans="1:11" x14ac:dyDescent="0.3">
      <c r="A3393" s="5">
        <v>41102</v>
      </c>
      <c r="B3393" s="2">
        <v>15.17</v>
      </c>
      <c r="K3393" s="22"/>
    </row>
    <row r="3394" spans="1:11" x14ac:dyDescent="0.3">
      <c r="A3394" s="5">
        <v>41103</v>
      </c>
      <c r="B3394" s="2">
        <v>12.93</v>
      </c>
      <c r="K3394" s="22"/>
    </row>
    <row r="3395" spans="1:11" x14ac:dyDescent="0.3">
      <c r="A3395" s="5">
        <v>41104</v>
      </c>
      <c r="B3395" s="2">
        <v>10.4</v>
      </c>
      <c r="K3395" s="22"/>
    </row>
    <row r="3396" spans="1:11" x14ac:dyDescent="0.3">
      <c r="A3396" s="5">
        <v>41105</v>
      </c>
      <c r="B3396" s="2">
        <v>7.85</v>
      </c>
      <c r="K3396" s="22"/>
    </row>
    <row r="3397" spans="1:11" x14ac:dyDescent="0.3">
      <c r="A3397" s="5">
        <v>41106</v>
      </c>
      <c r="B3397" s="2">
        <v>8.89</v>
      </c>
      <c r="K3397" s="22"/>
    </row>
    <row r="3398" spans="1:11" x14ac:dyDescent="0.3">
      <c r="A3398" s="5">
        <v>41107</v>
      </c>
      <c r="B3398" s="2">
        <v>8.01</v>
      </c>
      <c r="K3398" s="22"/>
    </row>
    <row r="3399" spans="1:11" x14ac:dyDescent="0.3">
      <c r="A3399" s="5">
        <v>41108</v>
      </c>
      <c r="B3399" s="2">
        <v>8.32</v>
      </c>
      <c r="K3399" s="22"/>
    </row>
    <row r="3400" spans="1:11" x14ac:dyDescent="0.3">
      <c r="A3400" s="5">
        <v>41109</v>
      </c>
      <c r="B3400" s="2">
        <v>8.2100000000000009</v>
      </c>
      <c r="K3400" s="22"/>
    </row>
    <row r="3401" spans="1:11" x14ac:dyDescent="0.3">
      <c r="A3401" s="5">
        <v>41110</v>
      </c>
      <c r="B3401" s="2">
        <v>9.16</v>
      </c>
      <c r="K3401" s="22"/>
    </row>
    <row r="3402" spans="1:11" x14ac:dyDescent="0.3">
      <c r="A3402" s="5">
        <v>41111</v>
      </c>
      <c r="B3402" s="2">
        <v>9.7100000000000009</v>
      </c>
      <c r="K3402" s="22"/>
    </row>
    <row r="3403" spans="1:11" x14ac:dyDescent="0.3">
      <c r="A3403" s="5">
        <v>41112</v>
      </c>
      <c r="B3403" s="2">
        <v>9.73</v>
      </c>
      <c r="K3403" s="22"/>
    </row>
    <row r="3404" spans="1:11" x14ac:dyDescent="0.3">
      <c r="A3404" s="5">
        <v>41113</v>
      </c>
      <c r="B3404" s="2">
        <v>8.1</v>
      </c>
      <c r="K3404" s="22"/>
    </row>
    <row r="3405" spans="1:11" x14ac:dyDescent="0.3">
      <c r="A3405" s="5">
        <v>41114</v>
      </c>
      <c r="B3405" s="2">
        <v>9.11</v>
      </c>
      <c r="K3405" s="22"/>
    </row>
    <row r="3406" spans="1:11" x14ac:dyDescent="0.3">
      <c r="A3406" s="5">
        <v>41115</v>
      </c>
      <c r="B3406" s="2">
        <v>7.94</v>
      </c>
      <c r="K3406" s="22"/>
    </row>
    <row r="3407" spans="1:11" x14ac:dyDescent="0.3">
      <c r="A3407" s="5">
        <v>41116</v>
      </c>
      <c r="B3407" s="2">
        <v>8.1</v>
      </c>
      <c r="K3407" s="22"/>
    </row>
    <row r="3408" spans="1:11" x14ac:dyDescent="0.3">
      <c r="A3408" s="5">
        <v>41117</v>
      </c>
      <c r="B3408" s="2">
        <v>8.18</v>
      </c>
      <c r="K3408" s="22"/>
    </row>
    <row r="3409" spans="1:11" x14ac:dyDescent="0.3">
      <c r="A3409" s="5">
        <v>41118</v>
      </c>
      <c r="B3409" s="2">
        <v>8.1999999999999993</v>
      </c>
      <c r="K3409" s="22"/>
    </row>
    <row r="3410" spans="1:11" x14ac:dyDescent="0.3">
      <c r="A3410" s="5">
        <v>41119</v>
      </c>
      <c r="B3410" s="2">
        <v>9.19</v>
      </c>
      <c r="K3410" s="22"/>
    </row>
    <row r="3411" spans="1:11" x14ac:dyDescent="0.3">
      <c r="A3411" s="5">
        <v>41120</v>
      </c>
      <c r="B3411" s="2">
        <v>10.44</v>
      </c>
      <c r="K3411" s="22"/>
    </row>
    <row r="3412" spans="1:11" x14ac:dyDescent="0.3">
      <c r="A3412" s="5">
        <v>41121</v>
      </c>
      <c r="B3412" s="2">
        <v>10.33</v>
      </c>
      <c r="K3412" s="22"/>
    </row>
    <row r="3413" spans="1:11" x14ac:dyDescent="0.3">
      <c r="A3413" s="5">
        <v>41122</v>
      </c>
      <c r="B3413" s="2">
        <v>10.79</v>
      </c>
      <c r="K3413" s="22"/>
    </row>
    <row r="3414" spans="1:11" x14ac:dyDescent="0.3">
      <c r="A3414" s="5">
        <v>41123</v>
      </c>
      <c r="B3414" s="2">
        <v>10.46</v>
      </c>
      <c r="K3414" s="22"/>
    </row>
    <row r="3415" spans="1:11" x14ac:dyDescent="0.3">
      <c r="A3415" s="5">
        <v>41124</v>
      </c>
      <c r="B3415" s="2">
        <v>10.59</v>
      </c>
      <c r="K3415" s="22"/>
    </row>
    <row r="3416" spans="1:11" x14ac:dyDescent="0.3">
      <c r="A3416" s="5">
        <v>41125</v>
      </c>
      <c r="B3416" s="2">
        <v>10.14</v>
      </c>
      <c r="K3416" s="22"/>
    </row>
    <row r="3417" spans="1:11" x14ac:dyDescent="0.3">
      <c r="A3417" s="5">
        <v>41126</v>
      </c>
      <c r="B3417" s="2">
        <v>10.52</v>
      </c>
      <c r="K3417" s="22"/>
    </row>
    <row r="3418" spans="1:11" x14ac:dyDescent="0.3">
      <c r="A3418" s="5">
        <v>41127</v>
      </c>
      <c r="B3418" s="2">
        <v>12.14</v>
      </c>
      <c r="K3418" s="22"/>
    </row>
    <row r="3419" spans="1:11" x14ac:dyDescent="0.3">
      <c r="A3419" s="5">
        <v>41128</v>
      </c>
      <c r="B3419" s="2">
        <v>10.66</v>
      </c>
      <c r="K3419" s="22"/>
    </row>
    <row r="3420" spans="1:11" x14ac:dyDescent="0.3">
      <c r="A3420" s="5">
        <v>41129</v>
      </c>
      <c r="B3420" s="2">
        <v>12.18</v>
      </c>
      <c r="K3420" s="22"/>
    </row>
    <row r="3421" spans="1:11" x14ac:dyDescent="0.3">
      <c r="A3421" s="5">
        <v>41130</v>
      </c>
      <c r="B3421" s="2">
        <v>16.88</v>
      </c>
      <c r="K3421" s="22"/>
    </row>
    <row r="3422" spans="1:11" x14ac:dyDescent="0.3">
      <c r="A3422" s="5">
        <v>41131</v>
      </c>
      <c r="B3422" s="2">
        <v>19.28</v>
      </c>
      <c r="K3422" s="22"/>
    </row>
    <row r="3423" spans="1:11" x14ac:dyDescent="0.3">
      <c r="A3423" s="5">
        <v>41132</v>
      </c>
      <c r="B3423" s="2">
        <v>19.13</v>
      </c>
      <c r="K3423" s="22"/>
    </row>
    <row r="3424" spans="1:11" x14ac:dyDescent="0.3">
      <c r="A3424" s="5">
        <v>41133</v>
      </c>
      <c r="B3424" s="2">
        <v>20.57</v>
      </c>
      <c r="K3424" s="22"/>
    </row>
    <row r="3425" spans="1:11" x14ac:dyDescent="0.3">
      <c r="A3425" s="5">
        <v>41134</v>
      </c>
      <c r="B3425" s="2">
        <v>25.72</v>
      </c>
      <c r="K3425" s="22"/>
    </row>
    <row r="3426" spans="1:11" x14ac:dyDescent="0.3">
      <c r="A3426" s="5">
        <v>41135</v>
      </c>
      <c r="B3426" s="2">
        <v>26.91</v>
      </c>
      <c r="K3426" s="22"/>
    </row>
    <row r="3427" spans="1:11" x14ac:dyDescent="0.3">
      <c r="A3427" s="5">
        <v>41136</v>
      </c>
      <c r="B3427" s="2">
        <v>27.4</v>
      </c>
      <c r="K3427" s="22"/>
    </row>
    <row r="3428" spans="1:11" x14ac:dyDescent="0.3">
      <c r="A3428" s="5">
        <v>41137</v>
      </c>
      <c r="B3428" s="2">
        <v>30.78</v>
      </c>
      <c r="K3428" s="22"/>
    </row>
    <row r="3429" spans="1:11" x14ac:dyDescent="0.3">
      <c r="A3429" s="5">
        <v>41138</v>
      </c>
      <c r="B3429" s="2">
        <v>30.49</v>
      </c>
      <c r="K3429" s="22"/>
    </row>
    <row r="3430" spans="1:11" x14ac:dyDescent="0.3">
      <c r="A3430" s="5">
        <v>41139</v>
      </c>
      <c r="B3430" s="2">
        <v>27.64</v>
      </c>
      <c r="K3430" s="22"/>
    </row>
    <row r="3431" spans="1:11" x14ac:dyDescent="0.3">
      <c r="A3431" s="5">
        <v>41140</v>
      </c>
      <c r="B3431" s="2">
        <v>26.65</v>
      </c>
      <c r="K3431" s="22"/>
    </row>
    <row r="3432" spans="1:11" x14ac:dyDescent="0.3">
      <c r="A3432" s="5">
        <v>41141</v>
      </c>
      <c r="B3432" s="2">
        <v>31.34</v>
      </c>
      <c r="K3432" s="22"/>
    </row>
    <row r="3433" spans="1:11" x14ac:dyDescent="0.3">
      <c r="A3433" s="5">
        <v>41142</v>
      </c>
      <c r="B3433" s="2">
        <v>30.61</v>
      </c>
      <c r="K3433" s="22"/>
    </row>
    <row r="3434" spans="1:11" x14ac:dyDescent="0.3">
      <c r="A3434" s="5">
        <v>41143</v>
      </c>
      <c r="B3434" s="2">
        <v>29.39</v>
      </c>
      <c r="K3434" s="22"/>
    </row>
    <row r="3435" spans="1:11" x14ac:dyDescent="0.3">
      <c r="A3435" s="5">
        <v>41144</v>
      </c>
      <c r="B3435" s="2">
        <v>30.41</v>
      </c>
      <c r="K3435" s="22"/>
    </row>
    <row r="3436" spans="1:11" x14ac:dyDescent="0.3">
      <c r="A3436" s="5">
        <v>41145</v>
      </c>
      <c r="B3436" s="2">
        <v>32.18</v>
      </c>
      <c r="K3436" s="22"/>
    </row>
    <row r="3437" spans="1:11" x14ac:dyDescent="0.3">
      <c r="A3437" s="5">
        <v>41146</v>
      </c>
      <c r="B3437" s="2">
        <v>30.06</v>
      </c>
      <c r="K3437" s="22"/>
    </row>
    <row r="3438" spans="1:11" x14ac:dyDescent="0.3">
      <c r="A3438" s="5">
        <v>41147</v>
      </c>
      <c r="B3438" s="2">
        <v>26.29</v>
      </c>
      <c r="K3438" s="22"/>
    </row>
    <row r="3439" spans="1:11" x14ac:dyDescent="0.3">
      <c r="A3439" s="5">
        <v>41148</v>
      </c>
      <c r="B3439" s="2">
        <v>32.22</v>
      </c>
      <c r="K3439" s="22"/>
    </row>
    <row r="3440" spans="1:11" x14ac:dyDescent="0.3">
      <c r="A3440" s="5">
        <v>41149</v>
      </c>
      <c r="B3440" s="2">
        <v>32.74</v>
      </c>
      <c r="K3440" s="22"/>
    </row>
    <row r="3441" spans="1:11" x14ac:dyDescent="0.3">
      <c r="A3441" s="5">
        <v>41150</v>
      </c>
      <c r="B3441" s="2">
        <v>32.340000000000003</v>
      </c>
      <c r="K3441" s="22"/>
    </row>
    <row r="3442" spans="1:11" x14ac:dyDescent="0.3">
      <c r="A3442" s="5">
        <v>41151</v>
      </c>
      <c r="B3442" s="2">
        <v>32.909999999999997</v>
      </c>
      <c r="K3442" s="22"/>
    </row>
    <row r="3443" spans="1:11" x14ac:dyDescent="0.3">
      <c r="A3443" s="5">
        <v>41152</v>
      </c>
      <c r="B3443" s="2">
        <v>31.38</v>
      </c>
      <c r="K3443" s="22"/>
    </row>
    <row r="3444" spans="1:11" x14ac:dyDescent="0.3">
      <c r="A3444" s="5">
        <v>41153</v>
      </c>
      <c r="B3444" s="2">
        <v>27.43</v>
      </c>
      <c r="K3444" s="22"/>
    </row>
    <row r="3445" spans="1:11" x14ac:dyDescent="0.3">
      <c r="A3445" s="5">
        <v>41154</v>
      </c>
      <c r="B3445" s="2">
        <v>24.92</v>
      </c>
      <c r="K3445" s="22"/>
    </row>
    <row r="3446" spans="1:11" x14ac:dyDescent="0.3">
      <c r="A3446" s="5">
        <v>41155</v>
      </c>
      <c r="B3446" s="2">
        <v>30.69</v>
      </c>
      <c r="K3446" s="22"/>
    </row>
    <row r="3447" spans="1:11" x14ac:dyDescent="0.3">
      <c r="A3447" s="5">
        <v>41156</v>
      </c>
      <c r="B3447" s="2">
        <v>28.07</v>
      </c>
      <c r="K3447" s="22"/>
    </row>
    <row r="3448" spans="1:11" x14ac:dyDescent="0.3">
      <c r="A3448" s="5">
        <v>41157</v>
      </c>
      <c r="B3448" s="2">
        <v>26</v>
      </c>
      <c r="K3448" s="22"/>
    </row>
    <row r="3449" spans="1:11" x14ac:dyDescent="0.3">
      <c r="A3449" s="5">
        <v>41158</v>
      </c>
      <c r="B3449" s="2">
        <v>24.48</v>
      </c>
      <c r="K3449" s="22"/>
    </row>
    <row r="3450" spans="1:11" x14ac:dyDescent="0.3">
      <c r="A3450" s="5">
        <v>41159</v>
      </c>
      <c r="B3450" s="2">
        <v>21.27</v>
      </c>
      <c r="K3450" s="22"/>
    </row>
    <row r="3451" spans="1:11" x14ac:dyDescent="0.3">
      <c r="A3451" s="5">
        <v>41160</v>
      </c>
      <c r="B3451" s="2">
        <v>17.96</v>
      </c>
      <c r="K3451" s="22"/>
    </row>
    <row r="3452" spans="1:11" x14ac:dyDescent="0.3">
      <c r="A3452" s="5">
        <v>41161</v>
      </c>
      <c r="B3452" s="2">
        <v>19.760000000000002</v>
      </c>
      <c r="K3452" s="22"/>
    </row>
    <row r="3453" spans="1:11" x14ac:dyDescent="0.3">
      <c r="A3453" s="5">
        <v>41162</v>
      </c>
      <c r="B3453" s="2">
        <v>22.93</v>
      </c>
      <c r="K3453" s="22"/>
    </row>
    <row r="3454" spans="1:11" x14ac:dyDescent="0.3">
      <c r="A3454" s="5">
        <v>41163</v>
      </c>
      <c r="B3454" s="2">
        <v>23.9</v>
      </c>
      <c r="K3454" s="22"/>
    </row>
    <row r="3455" spans="1:11" x14ac:dyDescent="0.3">
      <c r="A3455" s="5">
        <v>41164</v>
      </c>
      <c r="B3455" s="2">
        <v>25.12</v>
      </c>
      <c r="K3455" s="22"/>
    </row>
    <row r="3456" spans="1:11" x14ac:dyDescent="0.3">
      <c r="A3456" s="5">
        <v>41165</v>
      </c>
      <c r="B3456" s="2">
        <v>25.08</v>
      </c>
      <c r="K3456" s="22"/>
    </row>
    <row r="3457" spans="1:11" x14ac:dyDescent="0.3">
      <c r="A3457" s="5">
        <v>41166</v>
      </c>
      <c r="B3457" s="2">
        <v>20.6</v>
      </c>
      <c r="K3457" s="22"/>
    </row>
    <row r="3458" spans="1:11" x14ac:dyDescent="0.3">
      <c r="A3458" s="5">
        <v>41167</v>
      </c>
      <c r="B3458" s="2">
        <v>19.54</v>
      </c>
      <c r="K3458" s="22"/>
    </row>
    <row r="3459" spans="1:11" x14ac:dyDescent="0.3">
      <c r="A3459" s="5">
        <v>41168</v>
      </c>
      <c r="B3459" s="2">
        <v>20.13</v>
      </c>
      <c r="K3459" s="22"/>
    </row>
    <row r="3460" spans="1:11" x14ac:dyDescent="0.3">
      <c r="A3460" s="5">
        <v>41169</v>
      </c>
      <c r="B3460" s="2">
        <v>25</v>
      </c>
      <c r="K3460" s="22"/>
    </row>
    <row r="3461" spans="1:11" x14ac:dyDescent="0.3">
      <c r="A3461" s="5">
        <v>41170</v>
      </c>
      <c r="B3461" s="2">
        <v>24.84</v>
      </c>
      <c r="K3461" s="22"/>
    </row>
    <row r="3462" spans="1:11" x14ac:dyDescent="0.3">
      <c r="A3462" s="5">
        <v>41171</v>
      </c>
      <c r="B3462" s="2">
        <v>24.14</v>
      </c>
      <c r="K3462" s="22"/>
    </row>
    <row r="3463" spans="1:11" x14ac:dyDescent="0.3">
      <c r="A3463" s="5">
        <v>41172</v>
      </c>
      <c r="B3463" s="2">
        <v>27.15</v>
      </c>
      <c r="K3463" s="22"/>
    </row>
    <row r="3464" spans="1:11" x14ac:dyDescent="0.3">
      <c r="A3464" s="5">
        <v>41173</v>
      </c>
      <c r="B3464" s="2">
        <v>27.9</v>
      </c>
      <c r="K3464" s="22"/>
    </row>
    <row r="3465" spans="1:11" x14ac:dyDescent="0.3">
      <c r="A3465" s="5">
        <v>41174</v>
      </c>
      <c r="B3465" s="2">
        <v>24.97</v>
      </c>
      <c r="K3465" s="22"/>
    </row>
    <row r="3466" spans="1:11" x14ac:dyDescent="0.3">
      <c r="A3466" s="5">
        <v>41175</v>
      </c>
      <c r="B3466" s="2">
        <v>24.31</v>
      </c>
      <c r="K3466" s="22"/>
    </row>
    <row r="3467" spans="1:11" x14ac:dyDescent="0.3">
      <c r="A3467" s="5">
        <v>41176</v>
      </c>
      <c r="B3467" s="2">
        <v>26.59</v>
      </c>
      <c r="K3467" s="22"/>
    </row>
    <row r="3468" spans="1:11" x14ac:dyDescent="0.3">
      <c r="A3468" s="5">
        <v>41177</v>
      </c>
      <c r="B3468" s="2">
        <v>27.97</v>
      </c>
      <c r="K3468" s="22"/>
    </row>
    <row r="3469" spans="1:11" x14ac:dyDescent="0.3">
      <c r="A3469" s="5">
        <v>41178</v>
      </c>
      <c r="B3469" s="2">
        <v>31.15</v>
      </c>
      <c r="K3469" s="22"/>
    </row>
    <row r="3470" spans="1:11" x14ac:dyDescent="0.3">
      <c r="A3470" s="5">
        <v>41179</v>
      </c>
      <c r="B3470" s="2">
        <v>33.5</v>
      </c>
      <c r="K3470" s="22"/>
    </row>
    <row r="3471" spans="1:11" x14ac:dyDescent="0.3">
      <c r="A3471" s="5">
        <v>41180</v>
      </c>
      <c r="B3471" s="2">
        <v>31.65</v>
      </c>
      <c r="K3471" s="22"/>
    </row>
    <row r="3472" spans="1:11" x14ac:dyDescent="0.3">
      <c r="A3472" s="5">
        <v>41181</v>
      </c>
      <c r="B3472" s="2">
        <v>29.27</v>
      </c>
      <c r="K3472" s="22"/>
    </row>
    <row r="3473" spans="1:11" x14ac:dyDescent="0.3">
      <c r="A3473" s="5">
        <v>41182</v>
      </c>
      <c r="B3473" s="2">
        <v>25.13</v>
      </c>
      <c r="K3473" s="22"/>
    </row>
    <row r="3474" spans="1:11" x14ac:dyDescent="0.3">
      <c r="A3474" s="5">
        <v>41183</v>
      </c>
      <c r="B3474" s="2">
        <v>31.02</v>
      </c>
      <c r="K3474" s="22"/>
    </row>
    <row r="3475" spans="1:11" x14ac:dyDescent="0.3">
      <c r="A3475" s="5">
        <v>41184</v>
      </c>
      <c r="B3475" s="2">
        <v>31.76</v>
      </c>
      <c r="K3475" s="22"/>
    </row>
    <row r="3476" spans="1:11" x14ac:dyDescent="0.3">
      <c r="A3476" s="5">
        <v>41185</v>
      </c>
      <c r="B3476" s="2">
        <v>29.09</v>
      </c>
      <c r="K3476" s="22"/>
    </row>
    <row r="3477" spans="1:11" x14ac:dyDescent="0.3">
      <c r="A3477" s="5">
        <v>41186</v>
      </c>
      <c r="B3477" s="2">
        <v>32.61</v>
      </c>
      <c r="K3477" s="22"/>
    </row>
    <row r="3478" spans="1:11" x14ac:dyDescent="0.3">
      <c r="A3478" s="5">
        <v>41187</v>
      </c>
      <c r="B3478" s="2">
        <v>32.229999999999997</v>
      </c>
      <c r="K3478" s="22"/>
    </row>
    <row r="3479" spans="1:11" x14ac:dyDescent="0.3">
      <c r="A3479" s="5">
        <v>41188</v>
      </c>
      <c r="B3479" s="2">
        <v>31.07</v>
      </c>
      <c r="K3479" s="22"/>
    </row>
    <row r="3480" spans="1:11" x14ac:dyDescent="0.3">
      <c r="A3480" s="5">
        <v>41189</v>
      </c>
      <c r="B3480" s="2">
        <v>28.7</v>
      </c>
      <c r="K3480" s="22"/>
    </row>
    <row r="3481" spans="1:11" x14ac:dyDescent="0.3">
      <c r="A3481" s="5">
        <v>41190</v>
      </c>
      <c r="B3481" s="2">
        <v>31.15</v>
      </c>
      <c r="K3481" s="22"/>
    </row>
    <row r="3482" spans="1:11" x14ac:dyDescent="0.3">
      <c r="A3482" s="5">
        <v>41191</v>
      </c>
      <c r="B3482" s="2">
        <v>33.51</v>
      </c>
      <c r="K3482" s="22"/>
    </row>
    <row r="3483" spans="1:11" x14ac:dyDescent="0.3">
      <c r="A3483" s="5">
        <v>41192</v>
      </c>
      <c r="B3483" s="2">
        <v>38.43</v>
      </c>
      <c r="K3483" s="22"/>
    </row>
    <row r="3484" spans="1:11" x14ac:dyDescent="0.3">
      <c r="A3484" s="5">
        <v>41193</v>
      </c>
      <c r="B3484" s="2">
        <v>38.97</v>
      </c>
      <c r="K3484" s="22"/>
    </row>
    <row r="3485" spans="1:11" x14ac:dyDescent="0.3">
      <c r="A3485" s="5">
        <v>41194</v>
      </c>
      <c r="B3485" s="2">
        <v>36.56</v>
      </c>
      <c r="K3485" s="22"/>
    </row>
    <row r="3486" spans="1:11" x14ac:dyDescent="0.3">
      <c r="A3486" s="5">
        <v>41195</v>
      </c>
      <c r="B3486" s="2">
        <v>33.450000000000003</v>
      </c>
      <c r="K3486" s="22"/>
    </row>
    <row r="3487" spans="1:11" x14ac:dyDescent="0.3">
      <c r="A3487" s="5">
        <v>41196</v>
      </c>
      <c r="B3487" s="2">
        <v>31.85</v>
      </c>
      <c r="K3487" s="22"/>
    </row>
    <row r="3488" spans="1:11" x14ac:dyDescent="0.3">
      <c r="A3488" s="5">
        <v>41197</v>
      </c>
      <c r="B3488" s="2">
        <v>36.96</v>
      </c>
      <c r="K3488" s="22"/>
    </row>
    <row r="3489" spans="1:11" x14ac:dyDescent="0.3">
      <c r="A3489" s="5">
        <v>41198</v>
      </c>
      <c r="B3489" s="2">
        <v>35.43</v>
      </c>
      <c r="K3489" s="22"/>
    </row>
    <row r="3490" spans="1:11" x14ac:dyDescent="0.3">
      <c r="A3490" s="5">
        <v>41199</v>
      </c>
      <c r="B3490" s="2">
        <v>34.799999999999997</v>
      </c>
      <c r="K3490" s="22"/>
    </row>
    <row r="3491" spans="1:11" x14ac:dyDescent="0.3">
      <c r="A3491" s="5">
        <v>41200</v>
      </c>
      <c r="B3491" s="2">
        <v>34.549999999999997</v>
      </c>
      <c r="K3491" s="22"/>
    </row>
    <row r="3492" spans="1:11" x14ac:dyDescent="0.3">
      <c r="A3492" s="5">
        <v>41201</v>
      </c>
      <c r="B3492" s="2">
        <v>34.5</v>
      </c>
      <c r="K3492" s="22"/>
    </row>
    <row r="3493" spans="1:11" x14ac:dyDescent="0.3">
      <c r="A3493" s="5">
        <v>41202</v>
      </c>
      <c r="B3493" s="2">
        <v>33.659999999999997</v>
      </c>
      <c r="K3493" s="22"/>
    </row>
    <row r="3494" spans="1:11" x14ac:dyDescent="0.3">
      <c r="A3494" s="5">
        <v>41203</v>
      </c>
      <c r="B3494" s="2">
        <v>33.4</v>
      </c>
      <c r="K3494" s="22"/>
    </row>
    <row r="3495" spans="1:11" x14ac:dyDescent="0.3">
      <c r="A3495" s="5">
        <v>41204</v>
      </c>
      <c r="B3495" s="2">
        <v>37.479999999999997</v>
      </c>
      <c r="K3495" s="22"/>
    </row>
    <row r="3496" spans="1:11" x14ac:dyDescent="0.3">
      <c r="A3496" s="5">
        <v>41205</v>
      </c>
      <c r="B3496" s="2">
        <v>38.81</v>
      </c>
      <c r="K3496" s="22"/>
    </row>
    <row r="3497" spans="1:11" x14ac:dyDescent="0.3">
      <c r="A3497" s="5">
        <v>41206</v>
      </c>
      <c r="B3497" s="2">
        <v>37.96</v>
      </c>
      <c r="K3497" s="22"/>
    </row>
    <row r="3498" spans="1:11" x14ac:dyDescent="0.3">
      <c r="A3498" s="5">
        <v>41207</v>
      </c>
      <c r="B3498" s="2">
        <v>37.700000000000003</v>
      </c>
      <c r="K3498" s="22"/>
    </row>
    <row r="3499" spans="1:11" x14ac:dyDescent="0.3">
      <c r="A3499" s="5">
        <v>41208</v>
      </c>
      <c r="B3499" s="2">
        <v>37.15</v>
      </c>
      <c r="K3499" s="22"/>
    </row>
    <row r="3500" spans="1:11" x14ac:dyDescent="0.3">
      <c r="A3500" s="5">
        <v>41209</v>
      </c>
      <c r="B3500" s="2">
        <v>36.450000000000003</v>
      </c>
      <c r="K3500" s="22"/>
    </row>
    <row r="3501" spans="1:11" x14ac:dyDescent="0.3">
      <c r="A3501" s="5">
        <v>41210</v>
      </c>
      <c r="B3501" s="2">
        <v>35.61</v>
      </c>
      <c r="K3501" s="22"/>
    </row>
    <row r="3502" spans="1:11" x14ac:dyDescent="0.3">
      <c r="A3502" s="5">
        <v>41211</v>
      </c>
      <c r="B3502" s="2">
        <v>36.299999999999997</v>
      </c>
      <c r="K3502" s="22"/>
    </row>
    <row r="3503" spans="1:11" x14ac:dyDescent="0.3">
      <c r="A3503" s="5">
        <v>41212</v>
      </c>
      <c r="B3503" s="2">
        <v>38.78</v>
      </c>
      <c r="K3503" s="22"/>
    </row>
    <row r="3504" spans="1:11" x14ac:dyDescent="0.3">
      <c r="A3504" s="5">
        <v>41213</v>
      </c>
      <c r="B3504" s="2">
        <v>37.450000000000003</v>
      </c>
      <c r="K3504" s="22"/>
    </row>
    <row r="3505" spans="1:11" x14ac:dyDescent="0.3">
      <c r="A3505" s="5">
        <v>41214</v>
      </c>
      <c r="B3505" s="2">
        <v>34.25</v>
      </c>
      <c r="K3505" s="22"/>
    </row>
    <row r="3506" spans="1:11" x14ac:dyDescent="0.3">
      <c r="A3506" s="5">
        <v>41215</v>
      </c>
      <c r="B3506" s="2">
        <v>33.659999999999997</v>
      </c>
      <c r="K3506" s="22"/>
    </row>
    <row r="3507" spans="1:11" x14ac:dyDescent="0.3">
      <c r="A3507" s="5">
        <v>41216</v>
      </c>
      <c r="B3507" s="2">
        <v>32.880000000000003</v>
      </c>
      <c r="K3507" s="22"/>
    </row>
    <row r="3508" spans="1:11" x14ac:dyDescent="0.3">
      <c r="A3508" s="5">
        <v>41217</v>
      </c>
      <c r="B3508" s="2">
        <v>33.020000000000003</v>
      </c>
      <c r="K3508" s="22"/>
    </row>
    <row r="3509" spans="1:11" x14ac:dyDescent="0.3">
      <c r="A3509" s="5">
        <v>41218</v>
      </c>
      <c r="B3509" s="2">
        <v>36.619999999999997</v>
      </c>
      <c r="K3509" s="22"/>
    </row>
    <row r="3510" spans="1:11" x14ac:dyDescent="0.3">
      <c r="A3510" s="5">
        <v>41219</v>
      </c>
      <c r="B3510" s="2">
        <v>35.47</v>
      </c>
      <c r="K3510" s="22"/>
    </row>
    <row r="3511" spans="1:11" x14ac:dyDescent="0.3">
      <c r="A3511" s="5">
        <v>41220</v>
      </c>
      <c r="B3511" s="2">
        <v>33.82</v>
      </c>
      <c r="K3511" s="22"/>
    </row>
    <row r="3512" spans="1:11" x14ac:dyDescent="0.3">
      <c r="A3512" s="5">
        <v>41221</v>
      </c>
      <c r="B3512" s="2">
        <v>34.11</v>
      </c>
      <c r="K3512" s="22"/>
    </row>
    <row r="3513" spans="1:11" x14ac:dyDescent="0.3">
      <c r="A3513" s="5">
        <v>41222</v>
      </c>
      <c r="B3513" s="2">
        <v>35.49</v>
      </c>
      <c r="K3513" s="22"/>
    </row>
    <row r="3514" spans="1:11" x14ac:dyDescent="0.3">
      <c r="A3514" s="5">
        <v>41223</v>
      </c>
      <c r="B3514" s="2">
        <v>32.31</v>
      </c>
      <c r="K3514" s="22"/>
    </row>
    <row r="3515" spans="1:11" x14ac:dyDescent="0.3">
      <c r="A3515" s="5">
        <v>41224</v>
      </c>
      <c r="B3515" s="2">
        <v>32.21</v>
      </c>
      <c r="K3515" s="22"/>
    </row>
    <row r="3516" spans="1:11" x14ac:dyDescent="0.3">
      <c r="A3516" s="5">
        <v>41225</v>
      </c>
      <c r="B3516" s="2">
        <v>34.51</v>
      </c>
      <c r="K3516" s="22"/>
    </row>
    <row r="3517" spans="1:11" x14ac:dyDescent="0.3">
      <c r="A3517" s="5">
        <v>41226</v>
      </c>
      <c r="B3517" s="2">
        <v>35.94</v>
      </c>
      <c r="K3517" s="22"/>
    </row>
    <row r="3518" spans="1:11" x14ac:dyDescent="0.3">
      <c r="A3518" s="5">
        <v>41227</v>
      </c>
      <c r="B3518" s="2">
        <v>34.85</v>
      </c>
      <c r="K3518" s="22"/>
    </row>
    <row r="3519" spans="1:11" x14ac:dyDescent="0.3">
      <c r="A3519" s="5">
        <v>41228</v>
      </c>
      <c r="B3519" s="2">
        <v>34.35</v>
      </c>
      <c r="K3519" s="22"/>
    </row>
    <row r="3520" spans="1:11" x14ac:dyDescent="0.3">
      <c r="A3520" s="5">
        <v>41229</v>
      </c>
      <c r="B3520" s="2">
        <v>34.43</v>
      </c>
      <c r="K3520" s="22"/>
    </row>
    <row r="3521" spans="1:11" x14ac:dyDescent="0.3">
      <c r="A3521" s="5">
        <v>41230</v>
      </c>
      <c r="B3521" s="2">
        <v>33.200000000000003</v>
      </c>
      <c r="K3521" s="22"/>
    </row>
    <row r="3522" spans="1:11" x14ac:dyDescent="0.3">
      <c r="A3522" s="5">
        <v>41231</v>
      </c>
      <c r="B3522" s="2">
        <v>32.76</v>
      </c>
      <c r="K3522" s="22"/>
    </row>
    <row r="3523" spans="1:11" x14ac:dyDescent="0.3">
      <c r="A3523" s="5">
        <v>41232</v>
      </c>
      <c r="B3523" s="2">
        <v>34.880000000000003</v>
      </c>
      <c r="K3523" s="22"/>
    </row>
    <row r="3524" spans="1:11" x14ac:dyDescent="0.3">
      <c r="A3524" s="5">
        <v>41233</v>
      </c>
      <c r="B3524" s="2">
        <v>34.78</v>
      </c>
      <c r="K3524" s="22"/>
    </row>
    <row r="3525" spans="1:11" x14ac:dyDescent="0.3">
      <c r="A3525" s="5">
        <v>41234</v>
      </c>
      <c r="B3525" s="2">
        <v>33.950000000000003</v>
      </c>
      <c r="K3525" s="22"/>
    </row>
    <row r="3526" spans="1:11" x14ac:dyDescent="0.3">
      <c r="A3526" s="5">
        <v>41235</v>
      </c>
      <c r="B3526" s="2">
        <v>32.89</v>
      </c>
      <c r="K3526" s="22"/>
    </row>
    <row r="3527" spans="1:11" x14ac:dyDescent="0.3">
      <c r="A3527" s="5">
        <v>41236</v>
      </c>
      <c r="B3527" s="2">
        <v>31.57</v>
      </c>
      <c r="K3527" s="22"/>
    </row>
    <row r="3528" spans="1:11" x14ac:dyDescent="0.3">
      <c r="A3528" s="5">
        <v>41237</v>
      </c>
      <c r="B3528" s="2">
        <v>32.18</v>
      </c>
      <c r="K3528" s="22"/>
    </row>
    <row r="3529" spans="1:11" x14ac:dyDescent="0.3">
      <c r="A3529" s="5">
        <v>41238</v>
      </c>
      <c r="B3529" s="2">
        <v>28.14</v>
      </c>
      <c r="K3529" s="22"/>
    </row>
    <row r="3530" spans="1:11" x14ac:dyDescent="0.3">
      <c r="A3530" s="5">
        <v>41239</v>
      </c>
      <c r="B3530" s="2">
        <v>32.840000000000003</v>
      </c>
      <c r="K3530" s="22"/>
    </row>
    <row r="3531" spans="1:11" x14ac:dyDescent="0.3">
      <c r="A3531" s="5">
        <v>41240</v>
      </c>
      <c r="B3531" s="2">
        <v>35.880000000000003</v>
      </c>
      <c r="K3531" s="22"/>
    </row>
    <row r="3532" spans="1:11" x14ac:dyDescent="0.3">
      <c r="A3532" s="5">
        <v>41241</v>
      </c>
      <c r="B3532" s="2">
        <v>36.409999999999997</v>
      </c>
      <c r="K3532" s="22"/>
    </row>
    <row r="3533" spans="1:11" x14ac:dyDescent="0.3">
      <c r="A3533" s="5">
        <v>41242</v>
      </c>
      <c r="B3533" s="2">
        <v>38.549999999999997</v>
      </c>
      <c r="K3533" s="22"/>
    </row>
    <row r="3534" spans="1:11" x14ac:dyDescent="0.3">
      <c r="A3534" s="5">
        <v>41243</v>
      </c>
      <c r="B3534" s="2">
        <v>40.369999999999997</v>
      </c>
      <c r="K3534" s="22"/>
    </row>
    <row r="3535" spans="1:11" x14ac:dyDescent="0.3">
      <c r="A3535" s="5">
        <v>41244</v>
      </c>
      <c r="B3535" s="2">
        <v>38.54</v>
      </c>
      <c r="K3535" s="22"/>
    </row>
    <row r="3536" spans="1:11" x14ac:dyDescent="0.3">
      <c r="A3536" s="5">
        <v>41245</v>
      </c>
      <c r="B3536" s="2">
        <v>38.32</v>
      </c>
      <c r="K3536" s="22"/>
    </row>
    <row r="3537" spans="1:11" x14ac:dyDescent="0.3">
      <c r="A3537" s="5">
        <v>41246</v>
      </c>
      <c r="B3537" s="2">
        <v>48.45</v>
      </c>
      <c r="K3537" s="22"/>
    </row>
    <row r="3538" spans="1:11" x14ac:dyDescent="0.3">
      <c r="A3538" s="5">
        <v>41247</v>
      </c>
      <c r="B3538" s="2">
        <v>49.64</v>
      </c>
      <c r="K3538" s="22"/>
    </row>
    <row r="3539" spans="1:11" x14ac:dyDescent="0.3">
      <c r="A3539" s="5">
        <v>41248</v>
      </c>
      <c r="B3539" s="2">
        <v>58.51</v>
      </c>
      <c r="K3539" s="22"/>
    </row>
    <row r="3540" spans="1:11" x14ac:dyDescent="0.3">
      <c r="A3540" s="5">
        <v>41249</v>
      </c>
      <c r="B3540" s="2">
        <v>52</v>
      </c>
      <c r="K3540" s="22"/>
    </row>
    <row r="3541" spans="1:11" x14ac:dyDescent="0.3">
      <c r="A3541" s="5">
        <v>41250</v>
      </c>
      <c r="B3541" s="2">
        <v>50.12</v>
      </c>
      <c r="K3541" s="22"/>
    </row>
    <row r="3542" spans="1:11" x14ac:dyDescent="0.3">
      <c r="A3542" s="5">
        <v>41251</v>
      </c>
      <c r="B3542" s="2">
        <v>43.21</v>
      </c>
      <c r="K3542" s="22"/>
    </row>
    <row r="3543" spans="1:11" x14ac:dyDescent="0.3">
      <c r="A3543" s="5">
        <v>41252</v>
      </c>
      <c r="B3543" s="2">
        <v>36.82</v>
      </c>
      <c r="K3543" s="22"/>
    </row>
    <row r="3544" spans="1:11" x14ac:dyDescent="0.3">
      <c r="A3544" s="5">
        <v>41253</v>
      </c>
      <c r="B3544" s="2">
        <v>44.75</v>
      </c>
      <c r="K3544" s="22"/>
    </row>
    <row r="3545" spans="1:11" x14ac:dyDescent="0.3">
      <c r="A3545" s="5">
        <v>41254</v>
      </c>
      <c r="B3545" s="2">
        <v>55.05</v>
      </c>
      <c r="K3545" s="22"/>
    </row>
    <row r="3546" spans="1:11" x14ac:dyDescent="0.3">
      <c r="A3546" s="5">
        <v>41255</v>
      </c>
      <c r="B3546" s="2">
        <v>66.86</v>
      </c>
      <c r="K3546" s="22"/>
    </row>
    <row r="3547" spans="1:11" x14ac:dyDescent="0.3">
      <c r="A3547" s="5">
        <v>41256</v>
      </c>
      <c r="B3547" s="2">
        <v>62.08</v>
      </c>
      <c r="K3547" s="22"/>
    </row>
    <row r="3548" spans="1:11" x14ac:dyDescent="0.3">
      <c r="A3548" s="5">
        <v>41257</v>
      </c>
      <c r="B3548" s="2">
        <v>41.63</v>
      </c>
      <c r="K3548" s="22"/>
    </row>
    <row r="3549" spans="1:11" x14ac:dyDescent="0.3">
      <c r="A3549" s="5">
        <v>41258</v>
      </c>
      <c r="B3549" s="2">
        <v>36.229999999999997</v>
      </c>
      <c r="K3549" s="22"/>
    </row>
    <row r="3550" spans="1:11" x14ac:dyDescent="0.3">
      <c r="A3550" s="5">
        <v>41259</v>
      </c>
      <c r="B3550" s="2">
        <v>36.29</v>
      </c>
      <c r="K3550" s="22"/>
    </row>
    <row r="3551" spans="1:11" x14ac:dyDescent="0.3">
      <c r="A3551" s="5">
        <v>41260</v>
      </c>
      <c r="B3551" s="2">
        <v>42.39</v>
      </c>
      <c r="K3551" s="22"/>
    </row>
    <row r="3552" spans="1:11" x14ac:dyDescent="0.3">
      <c r="A3552" s="5">
        <v>41261</v>
      </c>
      <c r="B3552" s="2">
        <v>47.69</v>
      </c>
      <c r="K3552" s="22"/>
    </row>
    <row r="3553" spans="1:11" x14ac:dyDescent="0.3">
      <c r="A3553" s="5">
        <v>41262</v>
      </c>
      <c r="B3553" s="2">
        <v>48.39</v>
      </c>
      <c r="K3553" s="22"/>
    </row>
    <row r="3554" spans="1:11" x14ac:dyDescent="0.3">
      <c r="A3554" s="5">
        <v>41263</v>
      </c>
      <c r="B3554" s="2">
        <v>42.06</v>
      </c>
      <c r="K3554" s="22"/>
    </row>
    <row r="3555" spans="1:11" x14ac:dyDescent="0.3">
      <c r="A3555" s="5">
        <v>41264</v>
      </c>
      <c r="B3555" s="2">
        <v>39.76</v>
      </c>
      <c r="K3555" s="22"/>
    </row>
    <row r="3556" spans="1:11" x14ac:dyDescent="0.3">
      <c r="A3556" s="5">
        <v>41265</v>
      </c>
      <c r="B3556" s="2">
        <v>37.520000000000003</v>
      </c>
      <c r="K3556" s="22"/>
    </row>
    <row r="3557" spans="1:11" x14ac:dyDescent="0.3">
      <c r="A3557" s="5">
        <v>41266</v>
      </c>
      <c r="B3557" s="2">
        <v>35.42</v>
      </c>
      <c r="K3557" s="22"/>
    </row>
    <row r="3558" spans="1:11" x14ac:dyDescent="0.3">
      <c r="A3558" s="5">
        <v>41267</v>
      </c>
      <c r="B3558" s="2">
        <v>36.130000000000003</v>
      </c>
      <c r="K3558" s="22"/>
    </row>
    <row r="3559" spans="1:11" x14ac:dyDescent="0.3">
      <c r="A3559" s="5">
        <v>41268</v>
      </c>
      <c r="B3559" s="2">
        <v>35.36</v>
      </c>
      <c r="K3559" s="22"/>
    </row>
    <row r="3560" spans="1:11" x14ac:dyDescent="0.3">
      <c r="A3560" s="5">
        <v>41269</v>
      </c>
      <c r="B3560" s="2">
        <v>35.33</v>
      </c>
      <c r="K3560" s="22"/>
    </row>
    <row r="3561" spans="1:11" x14ac:dyDescent="0.3">
      <c r="A3561" s="5">
        <v>41270</v>
      </c>
      <c r="B3561" s="2">
        <v>36.85</v>
      </c>
      <c r="K3561" s="22"/>
    </row>
    <row r="3562" spans="1:11" x14ac:dyDescent="0.3">
      <c r="A3562" s="5">
        <v>41271</v>
      </c>
      <c r="B3562" s="2">
        <v>36.89</v>
      </c>
      <c r="K3562" s="22"/>
    </row>
    <row r="3563" spans="1:11" x14ac:dyDescent="0.3">
      <c r="A3563" s="5">
        <v>41272</v>
      </c>
      <c r="B3563" s="2">
        <v>34.46</v>
      </c>
      <c r="K3563" s="22"/>
    </row>
    <row r="3564" spans="1:11" x14ac:dyDescent="0.3">
      <c r="A3564" s="5">
        <v>41273</v>
      </c>
      <c r="B3564" s="2">
        <v>32.31</v>
      </c>
      <c r="K3564" s="22"/>
    </row>
    <row r="3565" spans="1:11" x14ac:dyDescent="0.3">
      <c r="A3565" s="5">
        <v>41274</v>
      </c>
      <c r="B3565" s="2">
        <v>32.119999999999997</v>
      </c>
      <c r="K3565" s="22"/>
    </row>
    <row r="3566" spans="1:11" x14ac:dyDescent="0.3">
      <c r="A3566" s="5">
        <v>41275</v>
      </c>
      <c r="B3566" s="2">
        <v>31.73</v>
      </c>
      <c r="K3566" s="22"/>
    </row>
    <row r="3567" spans="1:11" x14ac:dyDescent="0.3">
      <c r="A3567" s="5">
        <v>41276</v>
      </c>
      <c r="B3567" s="2">
        <v>36.68</v>
      </c>
      <c r="K3567" s="22"/>
    </row>
    <row r="3568" spans="1:11" x14ac:dyDescent="0.3">
      <c r="A3568" s="5">
        <v>41277</v>
      </c>
      <c r="B3568" s="2">
        <v>35.1</v>
      </c>
      <c r="K3568" s="22"/>
    </row>
    <row r="3569" spans="1:11" x14ac:dyDescent="0.3">
      <c r="A3569" s="5">
        <v>41278</v>
      </c>
      <c r="B3569" s="2">
        <v>34.81</v>
      </c>
      <c r="K3569" s="22"/>
    </row>
    <row r="3570" spans="1:11" x14ac:dyDescent="0.3">
      <c r="A3570" s="5">
        <v>41279</v>
      </c>
      <c r="B3570" s="2">
        <v>35.380000000000003</v>
      </c>
      <c r="K3570" s="22"/>
    </row>
    <row r="3571" spans="1:11" x14ac:dyDescent="0.3">
      <c r="A3571" s="5">
        <v>41280</v>
      </c>
      <c r="B3571" s="2">
        <v>34.83</v>
      </c>
      <c r="K3571" s="22"/>
    </row>
    <row r="3572" spans="1:11" x14ac:dyDescent="0.3">
      <c r="A3572" s="5">
        <v>41281</v>
      </c>
      <c r="B3572" s="2">
        <v>38.520000000000003</v>
      </c>
      <c r="K3572" s="22"/>
    </row>
    <row r="3573" spans="1:11" x14ac:dyDescent="0.3">
      <c r="A3573" s="5">
        <v>41282</v>
      </c>
      <c r="B3573" s="2">
        <v>40.51</v>
      </c>
      <c r="K3573" s="22"/>
    </row>
    <row r="3574" spans="1:11" x14ac:dyDescent="0.3">
      <c r="A3574" s="5">
        <v>41283</v>
      </c>
      <c r="B3574" s="2">
        <v>39.26</v>
      </c>
      <c r="K3574" s="22"/>
    </row>
    <row r="3575" spans="1:11" x14ac:dyDescent="0.3">
      <c r="A3575" s="5">
        <v>41284</v>
      </c>
      <c r="B3575" s="2">
        <v>40.590000000000003</v>
      </c>
      <c r="K3575" s="22"/>
    </row>
    <row r="3576" spans="1:11" x14ac:dyDescent="0.3">
      <c r="A3576" s="5">
        <v>41285</v>
      </c>
      <c r="B3576" s="2">
        <v>41.82</v>
      </c>
      <c r="K3576" s="22"/>
    </row>
    <row r="3577" spans="1:11" x14ac:dyDescent="0.3">
      <c r="A3577" s="5">
        <v>41286</v>
      </c>
      <c r="B3577" s="2">
        <v>40.4</v>
      </c>
      <c r="K3577" s="22"/>
    </row>
    <row r="3578" spans="1:11" x14ac:dyDescent="0.3">
      <c r="A3578" s="5">
        <v>41287</v>
      </c>
      <c r="B3578" s="2">
        <v>39.36</v>
      </c>
      <c r="K3578" s="22"/>
    </row>
    <row r="3579" spans="1:11" x14ac:dyDescent="0.3">
      <c r="A3579" s="5">
        <v>41288</v>
      </c>
      <c r="B3579" s="2">
        <v>46.29</v>
      </c>
      <c r="K3579" s="22"/>
    </row>
    <row r="3580" spans="1:11" x14ac:dyDescent="0.3">
      <c r="A3580" s="5">
        <v>41289</v>
      </c>
      <c r="B3580" s="2">
        <v>47.84</v>
      </c>
      <c r="K3580" s="22"/>
    </row>
    <row r="3581" spans="1:11" x14ac:dyDescent="0.3">
      <c r="A3581" s="5">
        <v>41290</v>
      </c>
      <c r="B3581" s="2">
        <v>51.11</v>
      </c>
      <c r="K3581" s="22"/>
    </row>
    <row r="3582" spans="1:11" x14ac:dyDescent="0.3">
      <c r="A3582" s="5">
        <v>41291</v>
      </c>
      <c r="B3582" s="2">
        <v>53.44</v>
      </c>
      <c r="K3582" s="22"/>
    </row>
    <row r="3583" spans="1:11" x14ac:dyDescent="0.3">
      <c r="A3583" s="5">
        <v>41292</v>
      </c>
      <c r="B3583" s="2">
        <v>47.78</v>
      </c>
      <c r="K3583" s="22"/>
    </row>
    <row r="3584" spans="1:11" x14ac:dyDescent="0.3">
      <c r="A3584" s="5">
        <v>41293</v>
      </c>
      <c r="B3584" s="2">
        <v>40.159999999999997</v>
      </c>
      <c r="K3584" s="22"/>
    </row>
    <row r="3585" spans="1:11" x14ac:dyDescent="0.3">
      <c r="A3585" s="5">
        <v>41294</v>
      </c>
      <c r="B3585" s="2">
        <v>38.409999999999997</v>
      </c>
      <c r="K3585" s="22"/>
    </row>
    <row r="3586" spans="1:11" x14ac:dyDescent="0.3">
      <c r="A3586" s="5">
        <v>41295</v>
      </c>
      <c r="B3586" s="2">
        <v>41.23</v>
      </c>
      <c r="K3586" s="22"/>
    </row>
    <row r="3587" spans="1:11" x14ac:dyDescent="0.3">
      <c r="A3587" s="5">
        <v>41296</v>
      </c>
      <c r="B3587" s="2">
        <v>46.95</v>
      </c>
      <c r="K3587" s="22"/>
    </row>
    <row r="3588" spans="1:11" x14ac:dyDescent="0.3">
      <c r="A3588" s="5">
        <v>41297</v>
      </c>
      <c r="B3588" s="2">
        <v>54.24</v>
      </c>
      <c r="K3588" s="22"/>
    </row>
    <row r="3589" spans="1:11" x14ac:dyDescent="0.3">
      <c r="A3589" s="5">
        <v>41298</v>
      </c>
      <c r="B3589" s="2">
        <v>55.9</v>
      </c>
      <c r="K3589" s="22"/>
    </row>
    <row r="3590" spans="1:11" x14ac:dyDescent="0.3">
      <c r="A3590" s="5">
        <v>41299</v>
      </c>
      <c r="B3590" s="2">
        <v>50.87</v>
      </c>
      <c r="K3590" s="22"/>
    </row>
    <row r="3591" spans="1:11" x14ac:dyDescent="0.3">
      <c r="A3591" s="5">
        <v>41300</v>
      </c>
      <c r="B3591" s="2">
        <v>37.5</v>
      </c>
      <c r="K3591" s="22"/>
    </row>
    <row r="3592" spans="1:11" x14ac:dyDescent="0.3">
      <c r="A3592" s="5">
        <v>41301</v>
      </c>
      <c r="B3592" s="2">
        <v>36.03</v>
      </c>
      <c r="K3592" s="22"/>
    </row>
    <row r="3593" spans="1:11" x14ac:dyDescent="0.3">
      <c r="A3593" s="5">
        <v>41302</v>
      </c>
      <c r="B3593" s="2">
        <v>37.75</v>
      </c>
      <c r="K3593" s="22"/>
    </row>
    <row r="3594" spans="1:11" x14ac:dyDescent="0.3">
      <c r="A3594" s="5">
        <v>41303</v>
      </c>
      <c r="B3594" s="2">
        <v>37.04</v>
      </c>
      <c r="K3594" s="22"/>
    </row>
    <row r="3595" spans="1:11" x14ac:dyDescent="0.3">
      <c r="A3595" s="5">
        <v>41304</v>
      </c>
      <c r="B3595" s="2">
        <v>35.58</v>
      </c>
      <c r="K3595" s="22"/>
    </row>
    <row r="3596" spans="1:11" x14ac:dyDescent="0.3">
      <c r="A3596" s="5">
        <v>41305</v>
      </c>
      <c r="B3596" s="2">
        <v>35.950000000000003</v>
      </c>
      <c r="K3596" s="22"/>
    </row>
    <row r="3597" spans="1:11" x14ac:dyDescent="0.3">
      <c r="A3597" s="5">
        <v>41306</v>
      </c>
      <c r="B3597" s="2">
        <v>38.549999999999997</v>
      </c>
      <c r="K3597" s="22"/>
    </row>
    <row r="3598" spans="1:11" x14ac:dyDescent="0.3">
      <c r="A3598" s="5">
        <v>41307</v>
      </c>
      <c r="B3598" s="2">
        <v>36.5</v>
      </c>
      <c r="K3598" s="22"/>
    </row>
    <row r="3599" spans="1:11" x14ac:dyDescent="0.3">
      <c r="A3599" s="5">
        <v>41308</v>
      </c>
      <c r="B3599" s="2">
        <v>35.93</v>
      </c>
      <c r="K3599" s="22"/>
    </row>
    <row r="3600" spans="1:11" x14ac:dyDescent="0.3">
      <c r="A3600" s="5">
        <v>41309</v>
      </c>
      <c r="B3600" s="2">
        <v>36.79</v>
      </c>
      <c r="K3600" s="22"/>
    </row>
    <row r="3601" spans="1:11" x14ac:dyDescent="0.3">
      <c r="A3601" s="5">
        <v>41310</v>
      </c>
      <c r="B3601" s="2">
        <v>37.07</v>
      </c>
      <c r="K3601" s="22"/>
    </row>
    <row r="3602" spans="1:11" x14ac:dyDescent="0.3">
      <c r="A3602" s="5">
        <v>41311</v>
      </c>
      <c r="B3602" s="2">
        <v>39.4</v>
      </c>
      <c r="K3602" s="22"/>
    </row>
    <row r="3603" spans="1:11" x14ac:dyDescent="0.3">
      <c r="A3603" s="5">
        <v>41312</v>
      </c>
      <c r="B3603" s="2">
        <v>41.06</v>
      </c>
      <c r="K3603" s="22"/>
    </row>
    <row r="3604" spans="1:11" x14ac:dyDescent="0.3">
      <c r="A3604" s="5">
        <v>41313</v>
      </c>
      <c r="B3604" s="2">
        <v>39.799999999999997</v>
      </c>
      <c r="K3604" s="22"/>
    </row>
    <row r="3605" spans="1:11" x14ac:dyDescent="0.3">
      <c r="A3605" s="5">
        <v>41314</v>
      </c>
      <c r="B3605" s="2">
        <v>38.700000000000003</v>
      </c>
      <c r="K3605" s="22"/>
    </row>
    <row r="3606" spans="1:11" x14ac:dyDescent="0.3">
      <c r="A3606" s="5">
        <v>41315</v>
      </c>
      <c r="B3606" s="2">
        <v>37.799999999999997</v>
      </c>
      <c r="K3606" s="22"/>
    </row>
    <row r="3607" spans="1:11" x14ac:dyDescent="0.3">
      <c r="A3607" s="5">
        <v>41316</v>
      </c>
      <c r="B3607" s="2">
        <v>41.99</v>
      </c>
      <c r="K3607" s="22"/>
    </row>
    <row r="3608" spans="1:11" x14ac:dyDescent="0.3">
      <c r="A3608" s="5">
        <v>41317</v>
      </c>
      <c r="B3608" s="2">
        <v>43.1</v>
      </c>
      <c r="K3608" s="22"/>
    </row>
    <row r="3609" spans="1:11" x14ac:dyDescent="0.3">
      <c r="A3609" s="5">
        <v>41318</v>
      </c>
      <c r="B3609" s="2">
        <v>45.17</v>
      </c>
      <c r="K3609" s="22"/>
    </row>
    <row r="3610" spans="1:11" x14ac:dyDescent="0.3">
      <c r="A3610" s="5">
        <v>41319</v>
      </c>
      <c r="B3610" s="2">
        <v>39.96</v>
      </c>
      <c r="K3610" s="22"/>
    </row>
    <row r="3611" spans="1:11" x14ac:dyDescent="0.3">
      <c r="A3611" s="5">
        <v>41320</v>
      </c>
      <c r="B3611" s="2">
        <v>40.229999999999997</v>
      </c>
      <c r="K3611" s="22"/>
    </row>
    <row r="3612" spans="1:11" x14ac:dyDescent="0.3">
      <c r="A3612" s="5">
        <v>41321</v>
      </c>
      <c r="B3612" s="2">
        <v>38.520000000000003</v>
      </c>
      <c r="K3612" s="22"/>
    </row>
    <row r="3613" spans="1:11" x14ac:dyDescent="0.3">
      <c r="A3613" s="5">
        <v>41322</v>
      </c>
      <c r="B3613" s="2">
        <v>37.72</v>
      </c>
      <c r="K3613" s="22"/>
    </row>
    <row r="3614" spans="1:11" x14ac:dyDescent="0.3">
      <c r="A3614" s="5">
        <v>41323</v>
      </c>
      <c r="B3614" s="2">
        <v>39.479999999999997</v>
      </c>
      <c r="K3614" s="22"/>
    </row>
    <row r="3615" spans="1:11" x14ac:dyDescent="0.3">
      <c r="A3615" s="5">
        <v>41324</v>
      </c>
      <c r="B3615" s="2">
        <v>38.840000000000003</v>
      </c>
      <c r="K3615" s="22"/>
    </row>
    <row r="3616" spans="1:11" x14ac:dyDescent="0.3">
      <c r="A3616" s="5">
        <v>41325</v>
      </c>
      <c r="B3616" s="2">
        <v>39.700000000000003</v>
      </c>
      <c r="K3616" s="22"/>
    </row>
    <row r="3617" spans="1:11" x14ac:dyDescent="0.3">
      <c r="A3617" s="5">
        <v>41326</v>
      </c>
      <c r="B3617" s="2">
        <v>43.68</v>
      </c>
      <c r="K3617" s="22"/>
    </row>
    <row r="3618" spans="1:11" x14ac:dyDescent="0.3">
      <c r="A3618" s="5">
        <v>41327</v>
      </c>
      <c r="B3618" s="2">
        <v>42.9</v>
      </c>
      <c r="K3618" s="22"/>
    </row>
    <row r="3619" spans="1:11" x14ac:dyDescent="0.3">
      <c r="A3619" s="5">
        <v>41328</v>
      </c>
      <c r="B3619" s="2">
        <v>38.51</v>
      </c>
      <c r="K3619" s="22"/>
    </row>
    <row r="3620" spans="1:11" x14ac:dyDescent="0.3">
      <c r="A3620" s="5">
        <v>41329</v>
      </c>
      <c r="B3620" s="2">
        <v>37.72</v>
      </c>
      <c r="K3620" s="22"/>
    </row>
    <row r="3621" spans="1:11" x14ac:dyDescent="0.3">
      <c r="A3621" s="5">
        <v>41330</v>
      </c>
      <c r="B3621" s="2">
        <v>39.94</v>
      </c>
      <c r="K3621" s="22"/>
    </row>
    <row r="3622" spans="1:11" x14ac:dyDescent="0.3">
      <c r="A3622" s="5">
        <v>41331</v>
      </c>
      <c r="B3622" s="2">
        <v>40.46</v>
      </c>
      <c r="K3622" s="22"/>
    </row>
    <row r="3623" spans="1:11" x14ac:dyDescent="0.3">
      <c r="A3623" s="5">
        <v>41332</v>
      </c>
      <c r="B3623" s="2">
        <v>41.21</v>
      </c>
      <c r="K3623" s="22"/>
    </row>
    <row r="3624" spans="1:11" x14ac:dyDescent="0.3">
      <c r="A3624" s="5">
        <v>41333</v>
      </c>
      <c r="B3624" s="2">
        <v>40.07</v>
      </c>
      <c r="K3624" s="22"/>
    </row>
    <row r="3625" spans="1:11" x14ac:dyDescent="0.3">
      <c r="A3625" s="5">
        <v>41334</v>
      </c>
      <c r="B3625" s="2">
        <v>40.44</v>
      </c>
      <c r="K3625" s="22"/>
    </row>
    <row r="3626" spans="1:11" x14ac:dyDescent="0.3">
      <c r="A3626" s="5">
        <v>41335</v>
      </c>
      <c r="B3626" s="2">
        <v>39.1</v>
      </c>
      <c r="K3626" s="22"/>
    </row>
    <row r="3627" spans="1:11" x14ac:dyDescent="0.3">
      <c r="A3627" s="5">
        <v>41336</v>
      </c>
      <c r="B3627" s="2">
        <v>39.11</v>
      </c>
      <c r="K3627" s="22"/>
    </row>
    <row r="3628" spans="1:11" x14ac:dyDescent="0.3">
      <c r="A3628" s="5">
        <v>41337</v>
      </c>
      <c r="B3628" s="2">
        <v>42.69</v>
      </c>
      <c r="K3628" s="22"/>
    </row>
    <row r="3629" spans="1:11" x14ac:dyDescent="0.3">
      <c r="A3629" s="5">
        <v>41338</v>
      </c>
      <c r="B3629" s="2">
        <v>40.92</v>
      </c>
      <c r="K3629" s="22"/>
    </row>
    <row r="3630" spans="1:11" x14ac:dyDescent="0.3">
      <c r="A3630" s="5">
        <v>41339</v>
      </c>
      <c r="B3630" s="2">
        <v>41.48</v>
      </c>
      <c r="K3630" s="22"/>
    </row>
    <row r="3631" spans="1:11" x14ac:dyDescent="0.3">
      <c r="A3631" s="5">
        <v>41340</v>
      </c>
      <c r="B3631" s="2">
        <v>41.41</v>
      </c>
      <c r="K3631" s="22"/>
    </row>
    <row r="3632" spans="1:11" x14ac:dyDescent="0.3">
      <c r="A3632" s="5">
        <v>41341</v>
      </c>
      <c r="B3632" s="2">
        <v>40.76</v>
      </c>
      <c r="K3632" s="22"/>
    </row>
    <row r="3633" spans="1:11" x14ac:dyDescent="0.3">
      <c r="A3633" s="5">
        <v>41342</v>
      </c>
      <c r="B3633" s="2">
        <v>39.93</v>
      </c>
      <c r="K3633" s="22"/>
    </row>
    <row r="3634" spans="1:11" x14ac:dyDescent="0.3">
      <c r="A3634" s="5">
        <v>41343</v>
      </c>
      <c r="B3634" s="2">
        <v>39.65</v>
      </c>
      <c r="K3634" s="22"/>
    </row>
    <row r="3635" spans="1:11" x14ac:dyDescent="0.3">
      <c r="A3635" s="5">
        <v>41344</v>
      </c>
      <c r="B3635" s="2">
        <v>43.99</v>
      </c>
      <c r="K3635" s="22"/>
    </row>
    <row r="3636" spans="1:11" x14ac:dyDescent="0.3">
      <c r="A3636" s="5">
        <v>41345</v>
      </c>
      <c r="B3636" s="2">
        <v>47.18</v>
      </c>
      <c r="K3636" s="22"/>
    </row>
    <row r="3637" spans="1:11" x14ac:dyDescent="0.3">
      <c r="A3637" s="5">
        <v>41346</v>
      </c>
      <c r="B3637" s="2">
        <v>50.12</v>
      </c>
      <c r="K3637" s="22"/>
    </row>
    <row r="3638" spans="1:11" x14ac:dyDescent="0.3">
      <c r="A3638" s="5">
        <v>41347</v>
      </c>
      <c r="B3638" s="2">
        <v>53.46</v>
      </c>
      <c r="K3638" s="22"/>
    </row>
    <row r="3639" spans="1:11" x14ac:dyDescent="0.3">
      <c r="A3639" s="5">
        <v>41348</v>
      </c>
      <c r="B3639" s="2">
        <v>48.59</v>
      </c>
      <c r="K3639" s="22"/>
    </row>
    <row r="3640" spans="1:11" x14ac:dyDescent="0.3">
      <c r="A3640" s="5">
        <v>41349</v>
      </c>
      <c r="B3640" s="2">
        <v>42.36</v>
      </c>
      <c r="K3640" s="22"/>
    </row>
    <row r="3641" spans="1:11" x14ac:dyDescent="0.3">
      <c r="A3641" s="5">
        <v>41350</v>
      </c>
      <c r="B3641" s="2">
        <v>41.23</v>
      </c>
      <c r="K3641" s="22"/>
    </row>
    <row r="3642" spans="1:11" x14ac:dyDescent="0.3">
      <c r="A3642" s="5">
        <v>41351</v>
      </c>
      <c r="B3642" s="2">
        <v>42.87</v>
      </c>
      <c r="K3642" s="22"/>
    </row>
    <row r="3643" spans="1:11" x14ac:dyDescent="0.3">
      <c r="A3643" s="5">
        <v>41352</v>
      </c>
      <c r="B3643" s="2">
        <v>44.96</v>
      </c>
      <c r="K3643" s="22"/>
    </row>
    <row r="3644" spans="1:11" x14ac:dyDescent="0.3">
      <c r="A3644" s="5">
        <v>41353</v>
      </c>
      <c r="B3644" s="2">
        <v>48.43</v>
      </c>
      <c r="K3644" s="22"/>
    </row>
    <row r="3645" spans="1:11" x14ac:dyDescent="0.3">
      <c r="A3645" s="5">
        <v>41354</v>
      </c>
      <c r="B3645" s="2">
        <v>56.36</v>
      </c>
      <c r="K3645" s="22"/>
    </row>
    <row r="3646" spans="1:11" x14ac:dyDescent="0.3">
      <c r="A3646" s="5">
        <v>41355</v>
      </c>
      <c r="B3646" s="2">
        <v>47.03</v>
      </c>
      <c r="K3646" s="22"/>
    </row>
    <row r="3647" spans="1:11" x14ac:dyDescent="0.3">
      <c r="A3647" s="5">
        <v>41356</v>
      </c>
      <c r="B3647" s="2">
        <v>44.35</v>
      </c>
      <c r="K3647" s="22"/>
    </row>
    <row r="3648" spans="1:11" x14ac:dyDescent="0.3">
      <c r="A3648" s="5">
        <v>41357</v>
      </c>
      <c r="B3648" s="2">
        <v>44.58</v>
      </c>
      <c r="K3648" s="22"/>
    </row>
    <row r="3649" spans="1:11" x14ac:dyDescent="0.3">
      <c r="A3649" s="5">
        <v>41358</v>
      </c>
      <c r="B3649" s="2">
        <v>46.4</v>
      </c>
      <c r="K3649" s="22"/>
    </row>
    <row r="3650" spans="1:11" x14ac:dyDescent="0.3">
      <c r="A3650" s="5">
        <v>41359</v>
      </c>
      <c r="B3650" s="2">
        <v>45.87</v>
      </c>
      <c r="K3650" s="22"/>
    </row>
    <row r="3651" spans="1:11" x14ac:dyDescent="0.3">
      <c r="A3651" s="5">
        <v>41360</v>
      </c>
      <c r="B3651" s="2">
        <v>47.49</v>
      </c>
      <c r="K3651" s="22"/>
    </row>
    <row r="3652" spans="1:11" x14ac:dyDescent="0.3">
      <c r="A3652" s="5">
        <v>41361</v>
      </c>
      <c r="B3652" s="2">
        <v>48.5</v>
      </c>
      <c r="K3652" s="22"/>
    </row>
    <row r="3653" spans="1:11" x14ac:dyDescent="0.3">
      <c r="A3653" s="5">
        <v>41362</v>
      </c>
      <c r="B3653" s="2">
        <v>47.16</v>
      </c>
      <c r="K3653" s="22"/>
    </row>
    <row r="3654" spans="1:11" x14ac:dyDescent="0.3">
      <c r="A3654" s="5">
        <v>41363</v>
      </c>
      <c r="B3654" s="2">
        <v>47.15</v>
      </c>
      <c r="K3654" s="22"/>
    </row>
    <row r="3655" spans="1:11" x14ac:dyDescent="0.3">
      <c r="A3655" s="5">
        <v>41364</v>
      </c>
      <c r="B3655" s="2">
        <v>46.4</v>
      </c>
      <c r="K3655" s="22"/>
    </row>
    <row r="3656" spans="1:11" x14ac:dyDescent="0.3">
      <c r="A3656" s="5">
        <v>41365</v>
      </c>
      <c r="B3656" s="2">
        <v>47.42</v>
      </c>
      <c r="K3656" s="22"/>
    </row>
    <row r="3657" spans="1:11" x14ac:dyDescent="0.3">
      <c r="A3657" s="5">
        <v>41366</v>
      </c>
      <c r="B3657" s="2">
        <v>56.38</v>
      </c>
      <c r="K3657" s="22"/>
    </row>
    <row r="3658" spans="1:11" x14ac:dyDescent="0.3">
      <c r="A3658" s="5">
        <v>41367</v>
      </c>
      <c r="B3658" s="2">
        <v>49.88</v>
      </c>
      <c r="K3658" s="22"/>
    </row>
    <row r="3659" spans="1:11" x14ac:dyDescent="0.3">
      <c r="A3659" s="5">
        <v>41368</v>
      </c>
      <c r="B3659" s="2">
        <v>50.41</v>
      </c>
      <c r="K3659" s="22"/>
    </row>
    <row r="3660" spans="1:11" x14ac:dyDescent="0.3">
      <c r="A3660" s="5">
        <v>41369</v>
      </c>
      <c r="B3660" s="2">
        <v>52.52</v>
      </c>
      <c r="K3660" s="22"/>
    </row>
    <row r="3661" spans="1:11" x14ac:dyDescent="0.3">
      <c r="A3661" s="5">
        <v>41370</v>
      </c>
      <c r="B3661" s="2">
        <v>49.44</v>
      </c>
      <c r="K3661" s="22"/>
    </row>
    <row r="3662" spans="1:11" x14ac:dyDescent="0.3">
      <c r="A3662" s="5">
        <v>41371</v>
      </c>
      <c r="B3662" s="2">
        <v>48.57</v>
      </c>
      <c r="K3662" s="22"/>
    </row>
    <row r="3663" spans="1:11" x14ac:dyDescent="0.3">
      <c r="A3663" s="5">
        <v>41372</v>
      </c>
      <c r="B3663" s="2">
        <v>58.54</v>
      </c>
      <c r="K3663" s="22"/>
    </row>
    <row r="3664" spans="1:11" x14ac:dyDescent="0.3">
      <c r="A3664" s="5">
        <v>41373</v>
      </c>
      <c r="B3664" s="2">
        <v>53.43</v>
      </c>
      <c r="K3664" s="22"/>
    </row>
    <row r="3665" spans="1:11" x14ac:dyDescent="0.3">
      <c r="A3665" s="5">
        <v>41374</v>
      </c>
      <c r="B3665" s="2">
        <v>53.58</v>
      </c>
      <c r="K3665" s="22"/>
    </row>
    <row r="3666" spans="1:11" x14ac:dyDescent="0.3">
      <c r="A3666" s="5">
        <v>41375</v>
      </c>
      <c r="B3666" s="2">
        <v>54.2</v>
      </c>
      <c r="K3666" s="22"/>
    </row>
    <row r="3667" spans="1:11" x14ac:dyDescent="0.3">
      <c r="A3667" s="5">
        <v>41376</v>
      </c>
      <c r="B3667" s="2">
        <v>53.37</v>
      </c>
      <c r="K3667" s="22"/>
    </row>
    <row r="3668" spans="1:11" x14ac:dyDescent="0.3">
      <c r="A3668" s="5">
        <v>41377</v>
      </c>
      <c r="B3668" s="2">
        <v>51.4</v>
      </c>
      <c r="K3668" s="22"/>
    </row>
    <row r="3669" spans="1:11" x14ac:dyDescent="0.3">
      <c r="A3669" s="5">
        <v>41378</v>
      </c>
      <c r="B3669" s="2">
        <v>47</v>
      </c>
      <c r="K3669" s="22"/>
    </row>
    <row r="3670" spans="1:11" x14ac:dyDescent="0.3">
      <c r="A3670" s="5">
        <v>41379</v>
      </c>
      <c r="B3670" s="2">
        <v>49.9</v>
      </c>
      <c r="K3670" s="22"/>
    </row>
    <row r="3671" spans="1:11" x14ac:dyDescent="0.3">
      <c r="A3671" s="5">
        <v>41380</v>
      </c>
      <c r="B3671" s="2">
        <v>50.39</v>
      </c>
      <c r="K3671" s="22"/>
    </row>
    <row r="3672" spans="1:11" x14ac:dyDescent="0.3">
      <c r="A3672" s="5">
        <v>41381</v>
      </c>
      <c r="B3672" s="2">
        <v>45.23</v>
      </c>
      <c r="K3672" s="22"/>
    </row>
    <row r="3673" spans="1:11" x14ac:dyDescent="0.3">
      <c r="A3673" s="5">
        <v>41382</v>
      </c>
      <c r="B3673" s="2">
        <v>39.07</v>
      </c>
      <c r="K3673" s="22"/>
    </row>
    <row r="3674" spans="1:11" x14ac:dyDescent="0.3">
      <c r="A3674" s="5">
        <v>41383</v>
      </c>
      <c r="B3674" s="2">
        <v>36.979999999999997</v>
      </c>
      <c r="K3674" s="22"/>
    </row>
    <row r="3675" spans="1:11" x14ac:dyDescent="0.3">
      <c r="A3675" s="5">
        <v>41384</v>
      </c>
      <c r="B3675" s="2">
        <v>38.71</v>
      </c>
      <c r="K3675" s="22"/>
    </row>
    <row r="3676" spans="1:11" x14ac:dyDescent="0.3">
      <c r="A3676" s="5">
        <v>41385</v>
      </c>
      <c r="B3676" s="2">
        <v>38.450000000000003</v>
      </c>
      <c r="K3676" s="22"/>
    </row>
    <row r="3677" spans="1:11" x14ac:dyDescent="0.3">
      <c r="A3677" s="5">
        <v>41386</v>
      </c>
      <c r="B3677" s="2">
        <v>42</v>
      </c>
      <c r="K3677" s="22"/>
    </row>
    <row r="3678" spans="1:11" x14ac:dyDescent="0.3">
      <c r="A3678" s="5">
        <v>41387</v>
      </c>
      <c r="B3678" s="2">
        <v>37.46</v>
      </c>
      <c r="K3678" s="22"/>
    </row>
    <row r="3679" spans="1:11" x14ac:dyDescent="0.3">
      <c r="A3679" s="5">
        <v>41388</v>
      </c>
      <c r="B3679" s="2">
        <v>39.92</v>
      </c>
      <c r="K3679" s="22"/>
    </row>
    <row r="3680" spans="1:11" x14ac:dyDescent="0.3">
      <c r="A3680" s="5">
        <v>41389</v>
      </c>
      <c r="B3680" s="2">
        <v>40.72</v>
      </c>
      <c r="K3680" s="22"/>
    </row>
    <row r="3681" spans="1:11" x14ac:dyDescent="0.3">
      <c r="A3681" s="5">
        <v>41390</v>
      </c>
      <c r="B3681" s="2">
        <v>40.18</v>
      </c>
      <c r="K3681" s="22"/>
    </row>
    <row r="3682" spans="1:11" x14ac:dyDescent="0.3">
      <c r="A3682" s="5">
        <v>41391</v>
      </c>
      <c r="B3682" s="2">
        <v>37.880000000000003</v>
      </c>
      <c r="K3682" s="22"/>
    </row>
    <row r="3683" spans="1:11" x14ac:dyDescent="0.3">
      <c r="A3683" s="5">
        <v>41392</v>
      </c>
      <c r="B3683" s="2">
        <v>35.840000000000003</v>
      </c>
      <c r="K3683" s="22"/>
    </row>
    <row r="3684" spans="1:11" x14ac:dyDescent="0.3">
      <c r="A3684" s="5">
        <v>41393</v>
      </c>
      <c r="B3684" s="2">
        <v>38.770000000000003</v>
      </c>
      <c r="K3684" s="22"/>
    </row>
    <row r="3685" spans="1:11" x14ac:dyDescent="0.3">
      <c r="A3685" s="5">
        <v>41394</v>
      </c>
      <c r="B3685" s="2">
        <v>39.520000000000003</v>
      </c>
      <c r="K3685" s="22"/>
    </row>
    <row r="3686" spans="1:11" x14ac:dyDescent="0.3">
      <c r="A3686" s="5">
        <v>41395</v>
      </c>
      <c r="B3686" s="2">
        <v>38.770000000000003</v>
      </c>
      <c r="K3686" s="22"/>
    </row>
    <row r="3687" spans="1:11" x14ac:dyDescent="0.3">
      <c r="A3687" s="5">
        <v>41396</v>
      </c>
      <c r="B3687" s="2">
        <v>41.71</v>
      </c>
      <c r="K3687" s="22"/>
    </row>
    <row r="3688" spans="1:11" x14ac:dyDescent="0.3">
      <c r="A3688" s="5">
        <v>41397</v>
      </c>
      <c r="B3688" s="2">
        <v>40.97</v>
      </c>
      <c r="K3688" s="22"/>
    </row>
    <row r="3689" spans="1:11" x14ac:dyDescent="0.3">
      <c r="A3689" s="5">
        <v>41398</v>
      </c>
      <c r="B3689" s="2">
        <v>38.26</v>
      </c>
      <c r="K3689" s="22"/>
    </row>
    <row r="3690" spans="1:11" x14ac:dyDescent="0.3">
      <c r="A3690" s="5">
        <v>41399</v>
      </c>
      <c r="B3690" s="2">
        <v>38.5</v>
      </c>
      <c r="K3690" s="22"/>
    </row>
    <row r="3691" spans="1:11" x14ac:dyDescent="0.3">
      <c r="A3691" s="5">
        <v>41400</v>
      </c>
      <c r="B3691" s="2">
        <v>43.74</v>
      </c>
      <c r="K3691" s="22"/>
    </row>
    <row r="3692" spans="1:11" x14ac:dyDescent="0.3">
      <c r="A3692" s="5">
        <v>41401</v>
      </c>
      <c r="B3692" s="2">
        <v>40.93</v>
      </c>
      <c r="K3692" s="22"/>
    </row>
    <row r="3693" spans="1:11" x14ac:dyDescent="0.3">
      <c r="A3693" s="5">
        <v>41402</v>
      </c>
      <c r="B3693" s="2">
        <v>38.21</v>
      </c>
      <c r="K3693" s="22"/>
    </row>
    <row r="3694" spans="1:11" x14ac:dyDescent="0.3">
      <c r="A3694" s="5">
        <v>41403</v>
      </c>
      <c r="B3694" s="2">
        <v>35.25</v>
      </c>
      <c r="K3694" s="22"/>
    </row>
    <row r="3695" spans="1:11" x14ac:dyDescent="0.3">
      <c r="A3695" s="5">
        <v>41404</v>
      </c>
      <c r="B3695" s="2">
        <v>35.619999999999997</v>
      </c>
      <c r="K3695" s="22"/>
    </row>
    <row r="3696" spans="1:11" x14ac:dyDescent="0.3">
      <c r="A3696" s="5">
        <v>41405</v>
      </c>
      <c r="B3696" s="2">
        <v>33.58</v>
      </c>
      <c r="K3696" s="22"/>
    </row>
    <row r="3697" spans="1:11" x14ac:dyDescent="0.3">
      <c r="A3697" s="5">
        <v>41406</v>
      </c>
      <c r="B3697" s="2">
        <v>34.17</v>
      </c>
      <c r="K3697" s="22"/>
    </row>
    <row r="3698" spans="1:11" x14ac:dyDescent="0.3">
      <c r="A3698" s="5">
        <v>41407</v>
      </c>
      <c r="B3698" s="2">
        <v>39.630000000000003</v>
      </c>
      <c r="K3698" s="22"/>
    </row>
    <row r="3699" spans="1:11" x14ac:dyDescent="0.3">
      <c r="A3699" s="5">
        <v>41408</v>
      </c>
      <c r="B3699" s="2">
        <v>39.82</v>
      </c>
      <c r="K3699" s="22"/>
    </row>
    <row r="3700" spans="1:11" x14ac:dyDescent="0.3">
      <c r="A3700" s="5">
        <v>41409</v>
      </c>
      <c r="B3700" s="2">
        <v>38.69</v>
      </c>
      <c r="K3700" s="22"/>
    </row>
    <row r="3701" spans="1:11" x14ac:dyDescent="0.3">
      <c r="A3701" s="5">
        <v>41410</v>
      </c>
      <c r="B3701" s="2">
        <v>36.380000000000003</v>
      </c>
      <c r="K3701" s="22"/>
    </row>
    <row r="3702" spans="1:11" x14ac:dyDescent="0.3">
      <c r="A3702" s="5">
        <v>41411</v>
      </c>
      <c r="B3702" s="2">
        <v>34.200000000000003</v>
      </c>
      <c r="K3702" s="22"/>
    </row>
    <row r="3703" spans="1:11" x14ac:dyDescent="0.3">
      <c r="A3703" s="5">
        <v>41412</v>
      </c>
      <c r="B3703" s="2">
        <v>30.53</v>
      </c>
      <c r="K3703" s="22"/>
    </row>
    <row r="3704" spans="1:11" x14ac:dyDescent="0.3">
      <c r="A3704" s="5">
        <v>41413</v>
      </c>
      <c r="B3704" s="2">
        <v>30.5</v>
      </c>
      <c r="K3704" s="22"/>
    </row>
    <row r="3705" spans="1:11" x14ac:dyDescent="0.3">
      <c r="A3705" s="5">
        <v>41414</v>
      </c>
      <c r="B3705" s="2">
        <v>33.049999999999997</v>
      </c>
      <c r="K3705" s="22"/>
    </row>
    <row r="3706" spans="1:11" x14ac:dyDescent="0.3">
      <c r="A3706" s="5">
        <v>41415</v>
      </c>
      <c r="B3706" s="2">
        <v>37.49</v>
      </c>
      <c r="K3706" s="22"/>
    </row>
    <row r="3707" spans="1:11" x14ac:dyDescent="0.3">
      <c r="A3707" s="5">
        <v>41416</v>
      </c>
      <c r="B3707" s="2">
        <v>33.67</v>
      </c>
      <c r="K3707" s="22"/>
    </row>
    <row r="3708" spans="1:11" x14ac:dyDescent="0.3">
      <c r="A3708" s="5">
        <v>41417</v>
      </c>
      <c r="B3708" s="2">
        <v>38.200000000000003</v>
      </c>
      <c r="K3708" s="22"/>
    </row>
    <row r="3709" spans="1:11" x14ac:dyDescent="0.3">
      <c r="A3709" s="5">
        <v>41418</v>
      </c>
      <c r="B3709" s="2">
        <v>38.29</v>
      </c>
      <c r="K3709" s="22"/>
    </row>
    <row r="3710" spans="1:11" x14ac:dyDescent="0.3">
      <c r="A3710" s="5">
        <v>41419</v>
      </c>
      <c r="B3710" s="2">
        <v>33.22</v>
      </c>
      <c r="K3710" s="22"/>
    </row>
    <row r="3711" spans="1:11" x14ac:dyDescent="0.3">
      <c r="A3711" s="5">
        <v>41420</v>
      </c>
      <c r="B3711" s="2">
        <v>28.76</v>
      </c>
      <c r="K3711" s="22"/>
    </row>
    <row r="3712" spans="1:11" x14ac:dyDescent="0.3">
      <c r="A3712" s="5">
        <v>41421</v>
      </c>
      <c r="B3712" s="2">
        <v>40.85</v>
      </c>
      <c r="K3712" s="22"/>
    </row>
    <row r="3713" spans="1:11" x14ac:dyDescent="0.3">
      <c r="A3713" s="5">
        <v>41422</v>
      </c>
      <c r="B3713" s="2">
        <v>38.6</v>
      </c>
      <c r="K3713" s="22"/>
    </row>
    <row r="3714" spans="1:11" x14ac:dyDescent="0.3">
      <c r="A3714" s="5">
        <v>41423</v>
      </c>
      <c r="B3714" s="2">
        <v>38.659999999999997</v>
      </c>
      <c r="K3714" s="22"/>
    </row>
    <row r="3715" spans="1:11" x14ac:dyDescent="0.3">
      <c r="A3715" s="5">
        <v>41424</v>
      </c>
      <c r="B3715" s="2">
        <v>37.04</v>
      </c>
      <c r="K3715" s="22"/>
    </row>
    <row r="3716" spans="1:11" x14ac:dyDescent="0.3">
      <c r="A3716" s="5">
        <v>41425</v>
      </c>
      <c r="B3716" s="2">
        <v>35.76</v>
      </c>
      <c r="K3716" s="22"/>
    </row>
    <row r="3717" spans="1:11" x14ac:dyDescent="0.3">
      <c r="A3717" s="5">
        <v>41426</v>
      </c>
      <c r="B3717" s="2">
        <v>33.299999999999997</v>
      </c>
      <c r="K3717" s="22"/>
    </row>
    <row r="3718" spans="1:11" x14ac:dyDescent="0.3">
      <c r="A3718" s="5">
        <v>41427</v>
      </c>
      <c r="B3718" s="2">
        <v>30.52</v>
      </c>
      <c r="K3718" s="22"/>
    </row>
    <row r="3719" spans="1:11" x14ac:dyDescent="0.3">
      <c r="A3719" s="5">
        <v>41428</v>
      </c>
      <c r="B3719" s="2">
        <v>36.950000000000003</v>
      </c>
      <c r="K3719" s="22"/>
    </row>
    <row r="3720" spans="1:11" x14ac:dyDescent="0.3">
      <c r="A3720" s="5">
        <v>41429</v>
      </c>
      <c r="B3720" s="2">
        <v>38.78</v>
      </c>
      <c r="K3720" s="22"/>
    </row>
    <row r="3721" spans="1:11" x14ac:dyDescent="0.3">
      <c r="A3721" s="5">
        <v>41430</v>
      </c>
      <c r="B3721" s="2">
        <v>39.85</v>
      </c>
      <c r="K3721" s="22"/>
    </row>
    <row r="3722" spans="1:11" x14ac:dyDescent="0.3">
      <c r="A3722" s="5">
        <v>41431</v>
      </c>
      <c r="B3722" s="2">
        <v>40.340000000000003</v>
      </c>
      <c r="K3722" s="22"/>
    </row>
    <row r="3723" spans="1:11" x14ac:dyDescent="0.3">
      <c r="A3723" s="5">
        <v>41432</v>
      </c>
      <c r="B3723" s="2">
        <v>39.89</v>
      </c>
      <c r="K3723" s="22"/>
    </row>
    <row r="3724" spans="1:11" x14ac:dyDescent="0.3">
      <c r="A3724" s="5">
        <v>41433</v>
      </c>
      <c r="B3724" s="2">
        <v>35.58</v>
      </c>
      <c r="K3724" s="22"/>
    </row>
    <row r="3725" spans="1:11" x14ac:dyDescent="0.3">
      <c r="A3725" s="5">
        <v>41434</v>
      </c>
      <c r="B3725" s="2">
        <v>35.28</v>
      </c>
      <c r="K3725" s="22"/>
    </row>
    <row r="3726" spans="1:11" x14ac:dyDescent="0.3">
      <c r="A3726" s="5">
        <v>41435</v>
      </c>
      <c r="B3726" s="2">
        <v>39.97</v>
      </c>
      <c r="K3726" s="22"/>
    </row>
    <row r="3727" spans="1:11" x14ac:dyDescent="0.3">
      <c r="A3727" s="5">
        <v>41436</v>
      </c>
      <c r="B3727" s="2">
        <v>40.97</v>
      </c>
      <c r="K3727" s="22"/>
    </row>
    <row r="3728" spans="1:11" x14ac:dyDescent="0.3">
      <c r="A3728" s="5">
        <v>41437</v>
      </c>
      <c r="B3728" s="2">
        <v>39.29</v>
      </c>
      <c r="K3728" s="22"/>
    </row>
    <row r="3729" spans="1:11" x14ac:dyDescent="0.3">
      <c r="A3729" s="5">
        <v>41438</v>
      </c>
      <c r="B3729" s="2">
        <v>36.200000000000003</v>
      </c>
      <c r="K3729" s="22"/>
    </row>
    <row r="3730" spans="1:11" x14ac:dyDescent="0.3">
      <c r="A3730" s="5">
        <v>41439</v>
      </c>
      <c r="B3730" s="2">
        <v>33.76</v>
      </c>
      <c r="K3730" s="22"/>
    </row>
    <row r="3731" spans="1:11" x14ac:dyDescent="0.3">
      <c r="A3731" s="5">
        <v>41440</v>
      </c>
      <c r="B3731" s="2">
        <v>32.15</v>
      </c>
      <c r="K3731" s="22"/>
    </row>
    <row r="3732" spans="1:11" x14ac:dyDescent="0.3">
      <c r="A3732" s="5">
        <v>41441</v>
      </c>
      <c r="B3732" s="2">
        <v>28.34</v>
      </c>
      <c r="K3732" s="22"/>
    </row>
    <row r="3733" spans="1:11" x14ac:dyDescent="0.3">
      <c r="A3733" s="5">
        <v>41442</v>
      </c>
      <c r="B3733" s="2">
        <v>35.85</v>
      </c>
      <c r="K3733" s="22"/>
    </row>
    <row r="3734" spans="1:11" x14ac:dyDescent="0.3">
      <c r="A3734" s="5">
        <v>41443</v>
      </c>
      <c r="B3734" s="2">
        <v>35.94</v>
      </c>
      <c r="K3734" s="22"/>
    </row>
    <row r="3735" spans="1:11" x14ac:dyDescent="0.3">
      <c r="A3735" s="5">
        <v>41444</v>
      </c>
      <c r="B3735" s="2">
        <v>34.130000000000003</v>
      </c>
      <c r="K3735" s="22"/>
    </row>
    <row r="3736" spans="1:11" x14ac:dyDescent="0.3">
      <c r="A3736" s="5">
        <v>41445</v>
      </c>
      <c r="B3736" s="2">
        <v>34.17</v>
      </c>
      <c r="K3736" s="22"/>
    </row>
    <row r="3737" spans="1:11" x14ac:dyDescent="0.3">
      <c r="A3737" s="5">
        <v>41446</v>
      </c>
      <c r="B3737" s="2">
        <v>29.14</v>
      </c>
      <c r="K3737" s="22"/>
    </row>
    <row r="3738" spans="1:11" x14ac:dyDescent="0.3">
      <c r="A3738" s="5">
        <v>41447</v>
      </c>
      <c r="B3738" s="2">
        <v>17.48</v>
      </c>
      <c r="K3738" s="22"/>
    </row>
    <row r="3739" spans="1:11" x14ac:dyDescent="0.3">
      <c r="A3739" s="5">
        <v>41448</v>
      </c>
      <c r="B3739" s="2">
        <v>19.18</v>
      </c>
      <c r="K3739" s="22"/>
    </row>
    <row r="3740" spans="1:11" x14ac:dyDescent="0.3">
      <c r="A3740" s="5">
        <v>41449</v>
      </c>
      <c r="B3740" s="2">
        <v>31.39</v>
      </c>
      <c r="K3740" s="22"/>
    </row>
    <row r="3741" spans="1:11" x14ac:dyDescent="0.3">
      <c r="A3741" s="5">
        <v>41450</v>
      </c>
      <c r="B3741" s="2">
        <v>33.69</v>
      </c>
      <c r="K3741" s="22"/>
    </row>
    <row r="3742" spans="1:11" x14ac:dyDescent="0.3">
      <c r="A3742" s="5">
        <v>41451</v>
      </c>
      <c r="B3742" s="2">
        <v>30.69</v>
      </c>
      <c r="K3742" s="22"/>
    </row>
    <row r="3743" spans="1:11" x14ac:dyDescent="0.3">
      <c r="A3743" s="5">
        <v>41452</v>
      </c>
      <c r="B3743" s="2">
        <v>32.68</v>
      </c>
      <c r="K3743" s="22"/>
    </row>
    <row r="3744" spans="1:11" x14ac:dyDescent="0.3">
      <c r="A3744" s="5">
        <v>41453</v>
      </c>
      <c r="B3744" s="2">
        <v>32.99</v>
      </c>
      <c r="K3744" s="22"/>
    </row>
    <row r="3745" spans="1:11" x14ac:dyDescent="0.3">
      <c r="A3745" s="5">
        <v>41454</v>
      </c>
      <c r="B3745" s="2">
        <v>29.44</v>
      </c>
      <c r="K3745" s="22"/>
    </row>
    <row r="3746" spans="1:11" x14ac:dyDescent="0.3">
      <c r="A3746" s="5">
        <v>41455</v>
      </c>
      <c r="B3746" s="2">
        <v>25.96</v>
      </c>
      <c r="K3746" s="22"/>
    </row>
    <row r="3747" spans="1:11" x14ac:dyDescent="0.3">
      <c r="A3747" s="5">
        <v>41456</v>
      </c>
      <c r="B3747" s="2">
        <v>32.64</v>
      </c>
      <c r="K3747" s="22"/>
    </row>
    <row r="3748" spans="1:11" x14ac:dyDescent="0.3">
      <c r="A3748" s="5">
        <v>41457</v>
      </c>
      <c r="B3748" s="2">
        <v>33.22</v>
      </c>
      <c r="K3748" s="22"/>
    </row>
    <row r="3749" spans="1:11" x14ac:dyDescent="0.3">
      <c r="A3749" s="5">
        <v>41458</v>
      </c>
      <c r="B3749" s="2">
        <v>32.19</v>
      </c>
      <c r="K3749" s="22"/>
    </row>
    <row r="3750" spans="1:11" x14ac:dyDescent="0.3">
      <c r="A3750" s="5">
        <v>41459</v>
      </c>
      <c r="B3750" s="2">
        <v>33.119999999999997</v>
      </c>
      <c r="K3750" s="22"/>
    </row>
    <row r="3751" spans="1:11" x14ac:dyDescent="0.3">
      <c r="A3751" s="5">
        <v>41460</v>
      </c>
      <c r="B3751" s="2">
        <v>31.69</v>
      </c>
      <c r="K3751" s="22"/>
    </row>
    <row r="3752" spans="1:11" x14ac:dyDescent="0.3">
      <c r="A3752" s="5">
        <v>41461</v>
      </c>
      <c r="B3752" s="2">
        <v>29.12</v>
      </c>
      <c r="K3752" s="22"/>
    </row>
    <row r="3753" spans="1:11" x14ac:dyDescent="0.3">
      <c r="A3753" s="5">
        <v>41462</v>
      </c>
      <c r="B3753" s="2">
        <v>28.79</v>
      </c>
      <c r="K3753" s="22"/>
    </row>
    <row r="3754" spans="1:11" x14ac:dyDescent="0.3">
      <c r="A3754" s="5">
        <v>41463</v>
      </c>
      <c r="B3754" s="2">
        <v>32.119999999999997</v>
      </c>
      <c r="K3754" s="22"/>
    </row>
    <row r="3755" spans="1:11" x14ac:dyDescent="0.3">
      <c r="A3755" s="5">
        <v>41464</v>
      </c>
      <c r="B3755" s="2">
        <v>31.72</v>
      </c>
      <c r="K3755" s="22"/>
    </row>
    <row r="3756" spans="1:11" x14ac:dyDescent="0.3">
      <c r="A3756" s="5">
        <v>41465</v>
      </c>
      <c r="B3756" s="2">
        <v>30.94</v>
      </c>
      <c r="K3756" s="22"/>
    </row>
    <row r="3757" spans="1:11" x14ac:dyDescent="0.3">
      <c r="A3757" s="5">
        <v>41466</v>
      </c>
      <c r="B3757" s="2">
        <v>33.049999999999997</v>
      </c>
      <c r="K3757" s="22"/>
    </row>
    <row r="3758" spans="1:11" x14ac:dyDescent="0.3">
      <c r="A3758" s="5">
        <v>41467</v>
      </c>
      <c r="B3758" s="2">
        <v>33.56</v>
      </c>
      <c r="K3758" s="22"/>
    </row>
    <row r="3759" spans="1:11" x14ac:dyDescent="0.3">
      <c r="A3759" s="5">
        <v>41468</v>
      </c>
      <c r="B3759" s="2">
        <v>32.479999999999997</v>
      </c>
      <c r="K3759" s="22"/>
    </row>
    <row r="3760" spans="1:11" x14ac:dyDescent="0.3">
      <c r="A3760" s="5">
        <v>41469</v>
      </c>
      <c r="B3760" s="2">
        <v>30.72</v>
      </c>
      <c r="K3760" s="22"/>
    </row>
    <row r="3761" spans="1:11" x14ac:dyDescent="0.3">
      <c r="A3761" s="5">
        <v>41470</v>
      </c>
      <c r="B3761" s="2">
        <v>33.520000000000003</v>
      </c>
      <c r="K3761" s="22"/>
    </row>
    <row r="3762" spans="1:11" x14ac:dyDescent="0.3">
      <c r="A3762" s="5">
        <v>41471</v>
      </c>
      <c r="B3762" s="2">
        <v>34.659999999999997</v>
      </c>
      <c r="K3762" s="22"/>
    </row>
    <row r="3763" spans="1:11" x14ac:dyDescent="0.3">
      <c r="A3763" s="5">
        <v>41472</v>
      </c>
      <c r="B3763" s="2">
        <v>36.04</v>
      </c>
      <c r="K3763" s="22"/>
    </row>
    <row r="3764" spans="1:11" x14ac:dyDescent="0.3">
      <c r="A3764" s="5">
        <v>41473</v>
      </c>
      <c r="B3764" s="2">
        <v>35.86</v>
      </c>
      <c r="K3764" s="22"/>
    </row>
    <row r="3765" spans="1:11" x14ac:dyDescent="0.3">
      <c r="A3765" s="5">
        <v>41474</v>
      </c>
      <c r="B3765" s="2">
        <v>34.57</v>
      </c>
      <c r="K3765" s="22"/>
    </row>
    <row r="3766" spans="1:11" x14ac:dyDescent="0.3">
      <c r="A3766" s="5">
        <v>41475</v>
      </c>
      <c r="B3766" s="2">
        <v>34.380000000000003</v>
      </c>
      <c r="K3766" s="22"/>
    </row>
    <row r="3767" spans="1:11" x14ac:dyDescent="0.3">
      <c r="A3767" s="5">
        <v>41476</v>
      </c>
      <c r="B3767" s="2">
        <v>34.14</v>
      </c>
      <c r="K3767" s="22"/>
    </row>
    <row r="3768" spans="1:11" x14ac:dyDescent="0.3">
      <c r="A3768" s="5">
        <v>41477</v>
      </c>
      <c r="B3768" s="2">
        <v>36.46</v>
      </c>
      <c r="K3768" s="22"/>
    </row>
    <row r="3769" spans="1:11" x14ac:dyDescent="0.3">
      <c r="A3769" s="5">
        <v>41478</v>
      </c>
      <c r="B3769" s="2">
        <v>36.270000000000003</v>
      </c>
      <c r="K3769" s="22"/>
    </row>
    <row r="3770" spans="1:11" x14ac:dyDescent="0.3">
      <c r="A3770" s="5">
        <v>41479</v>
      </c>
      <c r="B3770" s="2">
        <v>37.159999999999997</v>
      </c>
      <c r="K3770" s="22"/>
    </row>
    <row r="3771" spans="1:11" x14ac:dyDescent="0.3">
      <c r="A3771" s="5">
        <v>41480</v>
      </c>
      <c r="B3771" s="2">
        <v>37.1</v>
      </c>
      <c r="K3771" s="22"/>
    </row>
    <row r="3772" spans="1:11" x14ac:dyDescent="0.3">
      <c r="A3772" s="5">
        <v>41481</v>
      </c>
      <c r="B3772" s="2">
        <v>36.76</v>
      </c>
      <c r="K3772" s="22"/>
    </row>
    <row r="3773" spans="1:11" x14ac:dyDescent="0.3">
      <c r="A3773" s="5">
        <v>41482</v>
      </c>
      <c r="B3773" s="2">
        <v>35.19</v>
      </c>
      <c r="K3773" s="22"/>
    </row>
    <row r="3774" spans="1:11" x14ac:dyDescent="0.3">
      <c r="A3774" s="5">
        <v>41483</v>
      </c>
      <c r="B3774" s="2">
        <v>33.22</v>
      </c>
      <c r="K3774" s="22"/>
    </row>
    <row r="3775" spans="1:11" x14ac:dyDescent="0.3">
      <c r="A3775" s="5">
        <v>41484</v>
      </c>
      <c r="B3775" s="2">
        <v>36.5</v>
      </c>
      <c r="K3775" s="22"/>
    </row>
    <row r="3776" spans="1:11" x14ac:dyDescent="0.3">
      <c r="A3776" s="5">
        <v>41485</v>
      </c>
      <c r="B3776" s="2">
        <v>35.53</v>
      </c>
      <c r="K3776" s="22"/>
    </row>
    <row r="3777" spans="1:11" x14ac:dyDescent="0.3">
      <c r="A3777" s="5">
        <v>41486</v>
      </c>
      <c r="B3777" s="2">
        <v>35.31</v>
      </c>
      <c r="K3777" s="22"/>
    </row>
    <row r="3778" spans="1:11" x14ac:dyDescent="0.3">
      <c r="A3778" s="5">
        <v>41487</v>
      </c>
      <c r="B3778" s="2">
        <v>36.21</v>
      </c>
      <c r="K3778" s="22"/>
    </row>
    <row r="3779" spans="1:11" x14ac:dyDescent="0.3">
      <c r="A3779" s="5">
        <v>41488</v>
      </c>
      <c r="B3779" s="2">
        <v>35.159999999999997</v>
      </c>
      <c r="K3779" s="22"/>
    </row>
    <row r="3780" spans="1:11" x14ac:dyDescent="0.3">
      <c r="A3780" s="5">
        <v>41489</v>
      </c>
      <c r="B3780" s="2">
        <v>33.46</v>
      </c>
      <c r="K3780" s="22"/>
    </row>
    <row r="3781" spans="1:11" x14ac:dyDescent="0.3">
      <c r="A3781" s="5">
        <v>41490</v>
      </c>
      <c r="B3781" s="2">
        <v>34.130000000000003</v>
      </c>
      <c r="K3781" s="22"/>
    </row>
    <row r="3782" spans="1:11" x14ac:dyDescent="0.3">
      <c r="A3782" s="5">
        <v>41491</v>
      </c>
      <c r="B3782" s="2">
        <v>35.159999999999997</v>
      </c>
      <c r="K3782" s="22"/>
    </row>
    <row r="3783" spans="1:11" x14ac:dyDescent="0.3">
      <c r="A3783" s="5">
        <v>41492</v>
      </c>
      <c r="B3783" s="2">
        <v>35.54</v>
      </c>
      <c r="K3783" s="22"/>
    </row>
    <row r="3784" spans="1:11" x14ac:dyDescent="0.3">
      <c r="A3784" s="5">
        <v>41493</v>
      </c>
      <c r="B3784" s="2">
        <v>36.020000000000003</v>
      </c>
      <c r="K3784" s="22"/>
    </row>
    <row r="3785" spans="1:11" x14ac:dyDescent="0.3">
      <c r="A3785" s="5">
        <v>41494</v>
      </c>
      <c r="B3785" s="2">
        <v>36.229999999999997</v>
      </c>
      <c r="K3785" s="22"/>
    </row>
    <row r="3786" spans="1:11" x14ac:dyDescent="0.3">
      <c r="A3786" s="5">
        <v>41495</v>
      </c>
      <c r="B3786" s="2">
        <v>35.94</v>
      </c>
      <c r="K3786" s="22"/>
    </row>
    <row r="3787" spans="1:11" x14ac:dyDescent="0.3">
      <c r="A3787" s="5">
        <v>41496</v>
      </c>
      <c r="B3787" s="2">
        <v>34.450000000000003</v>
      </c>
      <c r="K3787" s="22"/>
    </row>
    <row r="3788" spans="1:11" x14ac:dyDescent="0.3">
      <c r="A3788" s="5">
        <v>41497</v>
      </c>
      <c r="B3788" s="2">
        <v>33.47</v>
      </c>
      <c r="K3788" s="22"/>
    </row>
    <row r="3789" spans="1:11" x14ac:dyDescent="0.3">
      <c r="A3789" s="5">
        <v>41498</v>
      </c>
      <c r="B3789" s="2">
        <v>36.08</v>
      </c>
      <c r="K3789" s="22"/>
    </row>
    <row r="3790" spans="1:11" x14ac:dyDescent="0.3">
      <c r="A3790" s="5">
        <v>41499</v>
      </c>
      <c r="B3790" s="2">
        <v>35.32</v>
      </c>
      <c r="K3790" s="22"/>
    </row>
    <row r="3791" spans="1:11" x14ac:dyDescent="0.3">
      <c r="A3791" s="5">
        <v>41500</v>
      </c>
      <c r="B3791" s="2">
        <v>34.659999999999997</v>
      </c>
      <c r="K3791" s="22"/>
    </row>
    <row r="3792" spans="1:11" x14ac:dyDescent="0.3">
      <c r="A3792" s="5">
        <v>41501</v>
      </c>
      <c r="B3792" s="2">
        <v>35.15</v>
      </c>
      <c r="K3792" s="22"/>
    </row>
    <row r="3793" spans="1:11" x14ac:dyDescent="0.3">
      <c r="A3793" s="5">
        <v>41502</v>
      </c>
      <c r="B3793" s="2">
        <v>34.67</v>
      </c>
      <c r="K3793" s="22"/>
    </row>
    <row r="3794" spans="1:11" x14ac:dyDescent="0.3">
      <c r="A3794" s="5">
        <v>41503</v>
      </c>
      <c r="B3794" s="2">
        <v>33.28</v>
      </c>
      <c r="K3794" s="22"/>
    </row>
    <row r="3795" spans="1:11" x14ac:dyDescent="0.3">
      <c r="A3795" s="5">
        <v>41504</v>
      </c>
      <c r="B3795" s="2">
        <v>29.71</v>
      </c>
      <c r="K3795" s="22"/>
    </row>
    <row r="3796" spans="1:11" x14ac:dyDescent="0.3">
      <c r="A3796" s="5">
        <v>41505</v>
      </c>
      <c r="B3796" s="2">
        <v>36.81</v>
      </c>
      <c r="K3796" s="22"/>
    </row>
    <row r="3797" spans="1:11" x14ac:dyDescent="0.3">
      <c r="A3797" s="5">
        <v>41506</v>
      </c>
      <c r="B3797" s="2">
        <v>36.590000000000003</v>
      </c>
      <c r="K3797" s="22"/>
    </row>
    <row r="3798" spans="1:11" x14ac:dyDescent="0.3">
      <c r="A3798" s="5">
        <v>41507</v>
      </c>
      <c r="B3798" s="2">
        <v>36.369999999999997</v>
      </c>
      <c r="K3798" s="22"/>
    </row>
    <row r="3799" spans="1:11" x14ac:dyDescent="0.3">
      <c r="A3799" s="5">
        <v>41508</v>
      </c>
      <c r="B3799" s="2">
        <v>36.82</v>
      </c>
      <c r="K3799" s="22"/>
    </row>
    <row r="3800" spans="1:11" x14ac:dyDescent="0.3">
      <c r="A3800" s="5">
        <v>41509</v>
      </c>
      <c r="B3800" s="2">
        <v>36.17</v>
      </c>
      <c r="K3800" s="22"/>
    </row>
    <row r="3801" spans="1:11" x14ac:dyDescent="0.3">
      <c r="A3801" s="5">
        <v>41510</v>
      </c>
      <c r="B3801" s="2">
        <v>33.909999999999997</v>
      </c>
      <c r="K3801" s="22"/>
    </row>
    <row r="3802" spans="1:11" x14ac:dyDescent="0.3">
      <c r="A3802" s="5">
        <v>41511</v>
      </c>
      <c r="B3802" s="2">
        <v>33.6</v>
      </c>
      <c r="K3802" s="22"/>
    </row>
    <row r="3803" spans="1:11" x14ac:dyDescent="0.3">
      <c r="A3803" s="5">
        <v>41512</v>
      </c>
      <c r="B3803" s="2">
        <v>37.57</v>
      </c>
      <c r="K3803" s="22"/>
    </row>
    <row r="3804" spans="1:11" x14ac:dyDescent="0.3">
      <c r="A3804" s="5">
        <v>41513</v>
      </c>
      <c r="B3804" s="2">
        <v>37.9</v>
      </c>
      <c r="K3804" s="22"/>
    </row>
    <row r="3805" spans="1:11" x14ac:dyDescent="0.3">
      <c r="A3805" s="5">
        <v>41514</v>
      </c>
      <c r="B3805" s="2">
        <v>38.229999999999997</v>
      </c>
      <c r="K3805" s="22"/>
    </row>
    <row r="3806" spans="1:11" x14ac:dyDescent="0.3">
      <c r="A3806" s="5">
        <v>41515</v>
      </c>
      <c r="B3806" s="2">
        <v>37.92</v>
      </c>
      <c r="K3806" s="22"/>
    </row>
    <row r="3807" spans="1:11" x14ac:dyDescent="0.3">
      <c r="A3807" s="5">
        <v>41516</v>
      </c>
      <c r="B3807" s="2">
        <v>36.85</v>
      </c>
      <c r="K3807" s="22"/>
    </row>
    <row r="3808" spans="1:11" x14ac:dyDescent="0.3">
      <c r="A3808" s="5">
        <v>41517</v>
      </c>
      <c r="B3808" s="2">
        <v>34.03</v>
      </c>
      <c r="K3808" s="22"/>
    </row>
    <row r="3809" spans="1:11" x14ac:dyDescent="0.3">
      <c r="A3809" s="5">
        <v>41518</v>
      </c>
      <c r="B3809" s="2">
        <v>32.549999999999997</v>
      </c>
      <c r="K3809" s="22"/>
    </row>
    <row r="3810" spans="1:11" x14ac:dyDescent="0.3">
      <c r="A3810" s="5">
        <v>41519</v>
      </c>
      <c r="B3810" s="2">
        <v>34.700000000000003</v>
      </c>
      <c r="K3810" s="22"/>
    </row>
    <row r="3811" spans="1:11" x14ac:dyDescent="0.3">
      <c r="A3811" s="5">
        <v>41520</v>
      </c>
      <c r="B3811" s="2">
        <v>38.04</v>
      </c>
      <c r="K3811" s="22"/>
    </row>
    <row r="3812" spans="1:11" x14ac:dyDescent="0.3">
      <c r="A3812" s="5">
        <v>41521</v>
      </c>
      <c r="B3812" s="2">
        <v>38.96</v>
      </c>
      <c r="K3812" s="22"/>
    </row>
    <row r="3813" spans="1:11" x14ac:dyDescent="0.3">
      <c r="A3813" s="5">
        <v>41522</v>
      </c>
      <c r="B3813" s="2">
        <v>38.86</v>
      </c>
      <c r="K3813" s="22"/>
    </row>
    <row r="3814" spans="1:11" x14ac:dyDescent="0.3">
      <c r="A3814" s="5">
        <v>41523</v>
      </c>
      <c r="B3814" s="2">
        <v>36.92</v>
      </c>
      <c r="K3814" s="22"/>
    </row>
    <row r="3815" spans="1:11" x14ac:dyDescent="0.3">
      <c r="A3815" s="5">
        <v>41524</v>
      </c>
      <c r="B3815" s="2">
        <v>36.69</v>
      </c>
      <c r="K3815" s="22"/>
    </row>
    <row r="3816" spans="1:11" x14ac:dyDescent="0.3">
      <c r="A3816" s="5">
        <v>41525</v>
      </c>
      <c r="B3816" s="2">
        <v>35.97</v>
      </c>
      <c r="K3816" s="22"/>
    </row>
    <row r="3817" spans="1:11" x14ac:dyDescent="0.3">
      <c r="A3817" s="5">
        <v>41526</v>
      </c>
      <c r="B3817" s="2">
        <v>40.6</v>
      </c>
      <c r="K3817" s="22"/>
    </row>
    <row r="3818" spans="1:11" x14ac:dyDescent="0.3">
      <c r="A3818" s="5">
        <v>41527</v>
      </c>
      <c r="B3818" s="2">
        <v>41.67</v>
      </c>
      <c r="K3818" s="22"/>
    </row>
    <row r="3819" spans="1:11" x14ac:dyDescent="0.3">
      <c r="A3819" s="5">
        <v>41528</v>
      </c>
      <c r="B3819" s="2">
        <v>42.06</v>
      </c>
      <c r="K3819" s="22"/>
    </row>
    <row r="3820" spans="1:11" x14ac:dyDescent="0.3">
      <c r="A3820" s="5">
        <v>41529</v>
      </c>
      <c r="B3820" s="2">
        <v>42.04</v>
      </c>
      <c r="K3820" s="22"/>
    </row>
    <row r="3821" spans="1:11" x14ac:dyDescent="0.3">
      <c r="A3821" s="5">
        <v>41530</v>
      </c>
      <c r="B3821" s="2">
        <v>42.29</v>
      </c>
      <c r="K3821" s="22"/>
    </row>
    <row r="3822" spans="1:11" x14ac:dyDescent="0.3">
      <c r="A3822" s="5">
        <v>41531</v>
      </c>
      <c r="B3822" s="2">
        <v>38.17</v>
      </c>
      <c r="K3822" s="22"/>
    </row>
    <row r="3823" spans="1:11" x14ac:dyDescent="0.3">
      <c r="A3823" s="5">
        <v>41532</v>
      </c>
      <c r="B3823" s="2">
        <v>36.44</v>
      </c>
      <c r="K3823" s="22"/>
    </row>
    <row r="3824" spans="1:11" x14ac:dyDescent="0.3">
      <c r="A3824" s="5">
        <v>41533</v>
      </c>
      <c r="B3824" s="2">
        <v>37.71</v>
      </c>
      <c r="K3824" s="22"/>
    </row>
    <row r="3825" spans="1:11" x14ac:dyDescent="0.3">
      <c r="A3825" s="5">
        <v>41534</v>
      </c>
      <c r="B3825" s="2">
        <v>38.1</v>
      </c>
      <c r="K3825" s="22"/>
    </row>
    <row r="3826" spans="1:11" x14ac:dyDescent="0.3">
      <c r="A3826" s="5">
        <v>41535</v>
      </c>
      <c r="B3826" s="2">
        <v>39.22</v>
      </c>
      <c r="K3826" s="22"/>
    </row>
    <row r="3827" spans="1:11" x14ac:dyDescent="0.3">
      <c r="A3827" s="5">
        <v>41536</v>
      </c>
      <c r="B3827" s="2">
        <v>39.590000000000003</v>
      </c>
      <c r="K3827" s="22"/>
    </row>
    <row r="3828" spans="1:11" x14ac:dyDescent="0.3">
      <c r="A3828" s="5">
        <v>41537</v>
      </c>
      <c r="B3828" s="2">
        <v>39.46</v>
      </c>
      <c r="K3828" s="22"/>
    </row>
    <row r="3829" spans="1:11" x14ac:dyDescent="0.3">
      <c r="A3829" s="5">
        <v>41538</v>
      </c>
      <c r="B3829" s="2">
        <v>35.58</v>
      </c>
      <c r="K3829" s="22"/>
    </row>
    <row r="3830" spans="1:11" x14ac:dyDescent="0.3">
      <c r="A3830" s="5">
        <v>41539</v>
      </c>
      <c r="B3830" s="2">
        <v>33.229999999999997</v>
      </c>
      <c r="K3830" s="22"/>
    </row>
    <row r="3831" spans="1:11" x14ac:dyDescent="0.3">
      <c r="A3831" s="5">
        <v>41540</v>
      </c>
      <c r="B3831" s="2">
        <v>36.03</v>
      </c>
      <c r="K3831" s="22"/>
    </row>
    <row r="3832" spans="1:11" x14ac:dyDescent="0.3">
      <c r="A3832" s="5">
        <v>41541</v>
      </c>
      <c r="B3832" s="2">
        <v>40.549999999999997</v>
      </c>
      <c r="K3832" s="22"/>
    </row>
    <row r="3833" spans="1:11" x14ac:dyDescent="0.3">
      <c r="A3833" s="5">
        <v>41542</v>
      </c>
      <c r="B3833" s="2">
        <v>42.12</v>
      </c>
      <c r="K3833" s="22"/>
    </row>
    <row r="3834" spans="1:11" x14ac:dyDescent="0.3">
      <c r="A3834" s="5">
        <v>41543</v>
      </c>
      <c r="B3834" s="2">
        <v>40.51</v>
      </c>
      <c r="K3834" s="22"/>
    </row>
    <row r="3835" spans="1:11" x14ac:dyDescent="0.3">
      <c r="A3835" s="5">
        <v>41544</v>
      </c>
      <c r="B3835" s="2">
        <v>39.729999999999997</v>
      </c>
      <c r="K3835" s="22"/>
    </row>
    <row r="3836" spans="1:11" x14ac:dyDescent="0.3">
      <c r="A3836" s="5">
        <v>41545</v>
      </c>
      <c r="B3836" s="2">
        <v>37.96</v>
      </c>
      <c r="K3836" s="22"/>
    </row>
    <row r="3837" spans="1:11" x14ac:dyDescent="0.3">
      <c r="A3837" s="5">
        <v>41546</v>
      </c>
      <c r="B3837" s="2">
        <v>37.15</v>
      </c>
      <c r="K3837" s="22"/>
    </row>
    <row r="3838" spans="1:11" x14ac:dyDescent="0.3">
      <c r="A3838" s="5">
        <v>41547</v>
      </c>
      <c r="B3838" s="2">
        <v>39.72</v>
      </c>
      <c r="K3838" s="22"/>
    </row>
    <row r="3839" spans="1:11" x14ac:dyDescent="0.3">
      <c r="A3839" s="5">
        <v>41548</v>
      </c>
      <c r="B3839" s="2">
        <v>41.36</v>
      </c>
      <c r="K3839" s="22"/>
    </row>
    <row r="3840" spans="1:11" x14ac:dyDescent="0.3">
      <c r="A3840" s="5">
        <v>41549</v>
      </c>
      <c r="B3840" s="2">
        <v>39.659999999999997</v>
      </c>
      <c r="K3840" s="22"/>
    </row>
    <row r="3841" spans="1:11" x14ac:dyDescent="0.3">
      <c r="A3841" s="5">
        <v>41550</v>
      </c>
      <c r="B3841" s="2">
        <v>37.93</v>
      </c>
      <c r="K3841" s="22"/>
    </row>
    <row r="3842" spans="1:11" x14ac:dyDescent="0.3">
      <c r="A3842" s="5">
        <v>41551</v>
      </c>
      <c r="B3842" s="2">
        <v>37.74</v>
      </c>
      <c r="K3842" s="22"/>
    </row>
    <row r="3843" spans="1:11" x14ac:dyDescent="0.3">
      <c r="A3843" s="5">
        <v>41552</v>
      </c>
      <c r="B3843" s="2">
        <v>36.880000000000003</v>
      </c>
      <c r="K3843" s="22"/>
    </row>
    <row r="3844" spans="1:11" x14ac:dyDescent="0.3">
      <c r="A3844" s="5">
        <v>41553</v>
      </c>
      <c r="B3844" s="2">
        <v>37.25</v>
      </c>
      <c r="K3844" s="22"/>
    </row>
    <row r="3845" spans="1:11" x14ac:dyDescent="0.3">
      <c r="A3845" s="5">
        <v>41554</v>
      </c>
      <c r="B3845" s="2">
        <v>38.869999999999997</v>
      </c>
      <c r="K3845" s="22"/>
    </row>
    <row r="3846" spans="1:11" x14ac:dyDescent="0.3">
      <c r="A3846" s="5">
        <v>41555</v>
      </c>
      <c r="B3846" s="2">
        <v>39.049999999999997</v>
      </c>
      <c r="K3846" s="22"/>
    </row>
    <row r="3847" spans="1:11" x14ac:dyDescent="0.3">
      <c r="A3847" s="5">
        <v>41556</v>
      </c>
      <c r="B3847" s="2">
        <v>37.97</v>
      </c>
      <c r="K3847" s="22"/>
    </row>
    <row r="3848" spans="1:11" x14ac:dyDescent="0.3">
      <c r="A3848" s="5">
        <v>41557</v>
      </c>
      <c r="B3848" s="2">
        <v>38.69</v>
      </c>
      <c r="K3848" s="22"/>
    </row>
    <row r="3849" spans="1:11" x14ac:dyDescent="0.3">
      <c r="A3849" s="5">
        <v>41558</v>
      </c>
      <c r="B3849" s="2">
        <v>37.89</v>
      </c>
      <c r="K3849" s="22"/>
    </row>
    <row r="3850" spans="1:11" x14ac:dyDescent="0.3">
      <c r="A3850" s="5">
        <v>41559</v>
      </c>
      <c r="B3850" s="2">
        <v>37.28</v>
      </c>
      <c r="K3850" s="22"/>
    </row>
    <row r="3851" spans="1:11" x14ac:dyDescent="0.3">
      <c r="A3851" s="5">
        <v>41560</v>
      </c>
      <c r="B3851" s="2">
        <v>37.450000000000003</v>
      </c>
      <c r="K3851" s="22"/>
    </row>
    <row r="3852" spans="1:11" x14ac:dyDescent="0.3">
      <c r="A3852" s="5">
        <v>41561</v>
      </c>
      <c r="B3852" s="2">
        <v>41.17</v>
      </c>
      <c r="K3852" s="22"/>
    </row>
    <row r="3853" spans="1:11" x14ac:dyDescent="0.3">
      <c r="A3853" s="5">
        <v>41562</v>
      </c>
      <c r="B3853" s="2">
        <v>42.08</v>
      </c>
      <c r="K3853" s="22"/>
    </row>
    <row r="3854" spans="1:11" x14ac:dyDescent="0.3">
      <c r="A3854" s="5">
        <v>41563</v>
      </c>
      <c r="B3854" s="2">
        <v>43.14</v>
      </c>
      <c r="K3854" s="22"/>
    </row>
    <row r="3855" spans="1:11" x14ac:dyDescent="0.3">
      <c r="A3855" s="5">
        <v>41564</v>
      </c>
      <c r="B3855" s="2">
        <v>40.97</v>
      </c>
      <c r="K3855" s="22"/>
    </row>
    <row r="3856" spans="1:11" x14ac:dyDescent="0.3">
      <c r="A3856" s="5">
        <v>41565</v>
      </c>
      <c r="B3856" s="2">
        <v>40.92</v>
      </c>
      <c r="K3856" s="22"/>
    </row>
    <row r="3857" spans="1:11" x14ac:dyDescent="0.3">
      <c r="A3857" s="5">
        <v>41566</v>
      </c>
      <c r="B3857" s="2">
        <v>39.65</v>
      </c>
      <c r="K3857" s="22"/>
    </row>
    <row r="3858" spans="1:11" x14ac:dyDescent="0.3">
      <c r="A3858" s="5">
        <v>41567</v>
      </c>
      <c r="B3858" s="2">
        <v>39.32</v>
      </c>
      <c r="K3858" s="22"/>
    </row>
    <row r="3859" spans="1:11" x14ac:dyDescent="0.3">
      <c r="A3859" s="5">
        <v>41568</v>
      </c>
      <c r="B3859" s="2">
        <v>44.11</v>
      </c>
      <c r="K3859" s="22"/>
    </row>
    <row r="3860" spans="1:11" x14ac:dyDescent="0.3">
      <c r="A3860" s="5">
        <v>41569</v>
      </c>
      <c r="B3860" s="2">
        <v>39.93</v>
      </c>
      <c r="K3860" s="22"/>
    </row>
    <row r="3861" spans="1:11" x14ac:dyDescent="0.3">
      <c r="A3861" s="5">
        <v>41570</v>
      </c>
      <c r="B3861" s="2">
        <v>37.75</v>
      </c>
      <c r="K3861" s="22"/>
    </row>
    <row r="3862" spans="1:11" x14ac:dyDescent="0.3">
      <c r="A3862" s="5">
        <v>41571</v>
      </c>
      <c r="B3862" s="2">
        <v>37.35</v>
      </c>
      <c r="K3862" s="22"/>
    </row>
    <row r="3863" spans="1:11" x14ac:dyDescent="0.3">
      <c r="A3863" s="5">
        <v>41572</v>
      </c>
      <c r="B3863" s="2">
        <v>37.72</v>
      </c>
      <c r="K3863" s="22"/>
    </row>
    <row r="3864" spans="1:11" x14ac:dyDescent="0.3">
      <c r="A3864" s="5">
        <v>41573</v>
      </c>
      <c r="B3864" s="2">
        <v>33.93</v>
      </c>
      <c r="K3864" s="22"/>
    </row>
    <row r="3865" spans="1:11" x14ac:dyDescent="0.3">
      <c r="A3865" s="5">
        <v>41574</v>
      </c>
      <c r="B3865" s="2">
        <v>34.28</v>
      </c>
      <c r="K3865" s="22"/>
    </row>
    <row r="3866" spans="1:11" x14ac:dyDescent="0.3">
      <c r="A3866" s="5">
        <v>41575</v>
      </c>
      <c r="B3866" s="2">
        <v>34.369999999999997</v>
      </c>
      <c r="K3866" s="22"/>
    </row>
    <row r="3867" spans="1:11" x14ac:dyDescent="0.3">
      <c r="A3867" s="5">
        <v>41576</v>
      </c>
      <c r="B3867" s="2">
        <v>34.76</v>
      </c>
      <c r="K3867" s="22"/>
    </row>
    <row r="3868" spans="1:11" x14ac:dyDescent="0.3">
      <c r="A3868" s="5">
        <v>41577</v>
      </c>
      <c r="B3868" s="2">
        <v>34.5</v>
      </c>
      <c r="K3868" s="22"/>
    </row>
    <row r="3869" spans="1:11" x14ac:dyDescent="0.3">
      <c r="A3869" s="5">
        <v>41578</v>
      </c>
      <c r="B3869" s="2">
        <v>34.51</v>
      </c>
      <c r="K3869" s="22"/>
    </row>
    <row r="3870" spans="1:11" x14ac:dyDescent="0.3">
      <c r="A3870" s="5">
        <v>41579</v>
      </c>
      <c r="B3870" s="2">
        <v>34.53</v>
      </c>
      <c r="K3870" s="22"/>
    </row>
    <row r="3871" spans="1:11" x14ac:dyDescent="0.3">
      <c r="A3871" s="5">
        <v>41580</v>
      </c>
      <c r="B3871" s="2">
        <v>34.229999999999997</v>
      </c>
      <c r="K3871" s="22"/>
    </row>
    <row r="3872" spans="1:11" x14ac:dyDescent="0.3">
      <c r="A3872" s="5">
        <v>41581</v>
      </c>
      <c r="B3872" s="2">
        <v>32.93</v>
      </c>
      <c r="K3872" s="22"/>
    </row>
    <row r="3873" spans="1:11" x14ac:dyDescent="0.3">
      <c r="A3873" s="5">
        <v>41582</v>
      </c>
      <c r="B3873" s="2">
        <v>34.65</v>
      </c>
      <c r="K3873" s="22"/>
    </row>
    <row r="3874" spans="1:11" x14ac:dyDescent="0.3">
      <c r="A3874" s="5">
        <v>41583</v>
      </c>
      <c r="B3874" s="2">
        <v>36.31</v>
      </c>
      <c r="K3874" s="22"/>
    </row>
    <row r="3875" spans="1:11" x14ac:dyDescent="0.3">
      <c r="A3875" s="5">
        <v>41584</v>
      </c>
      <c r="B3875" s="2">
        <v>37.229999999999997</v>
      </c>
      <c r="K3875" s="22"/>
    </row>
    <row r="3876" spans="1:11" x14ac:dyDescent="0.3">
      <c r="A3876" s="5">
        <v>41585</v>
      </c>
      <c r="B3876" s="2">
        <v>36.96</v>
      </c>
      <c r="K3876" s="22"/>
    </row>
    <row r="3877" spans="1:11" x14ac:dyDescent="0.3">
      <c r="A3877" s="5">
        <v>41586</v>
      </c>
      <c r="B3877" s="2">
        <v>36.72</v>
      </c>
      <c r="K3877" s="22"/>
    </row>
    <row r="3878" spans="1:11" x14ac:dyDescent="0.3">
      <c r="A3878" s="5">
        <v>41587</v>
      </c>
      <c r="B3878" s="2">
        <v>35.18</v>
      </c>
      <c r="K3878" s="22"/>
    </row>
    <row r="3879" spans="1:11" x14ac:dyDescent="0.3">
      <c r="A3879" s="5">
        <v>41588</v>
      </c>
      <c r="B3879" s="2">
        <v>34.69</v>
      </c>
      <c r="K3879" s="22"/>
    </row>
    <row r="3880" spans="1:11" x14ac:dyDescent="0.3">
      <c r="A3880" s="5">
        <v>41589</v>
      </c>
      <c r="B3880" s="2">
        <v>38.11</v>
      </c>
      <c r="K3880" s="22"/>
    </row>
    <row r="3881" spans="1:11" x14ac:dyDescent="0.3">
      <c r="A3881" s="5">
        <v>41590</v>
      </c>
      <c r="B3881" s="2">
        <v>36.369999999999997</v>
      </c>
      <c r="K3881" s="22"/>
    </row>
    <row r="3882" spans="1:11" x14ac:dyDescent="0.3">
      <c r="A3882" s="5">
        <v>41591</v>
      </c>
      <c r="B3882" s="2">
        <v>36.4</v>
      </c>
      <c r="K3882" s="22"/>
    </row>
    <row r="3883" spans="1:11" x14ac:dyDescent="0.3">
      <c r="A3883" s="5">
        <v>41592</v>
      </c>
      <c r="B3883" s="2">
        <v>37.56</v>
      </c>
      <c r="K3883" s="22"/>
    </row>
    <row r="3884" spans="1:11" x14ac:dyDescent="0.3">
      <c r="A3884" s="5">
        <v>41593</v>
      </c>
      <c r="B3884" s="2">
        <v>36.340000000000003</v>
      </c>
      <c r="K3884" s="22"/>
    </row>
    <row r="3885" spans="1:11" x14ac:dyDescent="0.3">
      <c r="A3885" s="5">
        <v>41594</v>
      </c>
      <c r="B3885" s="2">
        <v>32.83</v>
      </c>
      <c r="K3885" s="22"/>
    </row>
    <row r="3886" spans="1:11" x14ac:dyDescent="0.3">
      <c r="A3886" s="5">
        <v>41595</v>
      </c>
      <c r="B3886" s="2">
        <v>33.39</v>
      </c>
      <c r="K3886" s="22"/>
    </row>
    <row r="3887" spans="1:11" x14ac:dyDescent="0.3">
      <c r="A3887" s="5">
        <v>41596</v>
      </c>
      <c r="B3887" s="2">
        <v>37.53</v>
      </c>
      <c r="K3887" s="22"/>
    </row>
    <row r="3888" spans="1:11" x14ac:dyDescent="0.3">
      <c r="A3888" s="5">
        <v>41597</v>
      </c>
      <c r="B3888" s="2">
        <v>38.450000000000003</v>
      </c>
      <c r="K3888" s="22"/>
    </row>
    <row r="3889" spans="1:11" x14ac:dyDescent="0.3">
      <c r="A3889" s="5">
        <v>41598</v>
      </c>
      <c r="B3889" s="2">
        <v>40.909999999999997</v>
      </c>
      <c r="K3889" s="22"/>
    </row>
    <row r="3890" spans="1:11" x14ac:dyDescent="0.3">
      <c r="A3890" s="5">
        <v>41599</v>
      </c>
      <c r="B3890" s="2">
        <v>41.03</v>
      </c>
      <c r="K3890" s="22"/>
    </row>
    <row r="3891" spans="1:11" x14ac:dyDescent="0.3">
      <c r="A3891" s="5">
        <v>41600</v>
      </c>
      <c r="B3891" s="2">
        <v>41.14</v>
      </c>
      <c r="K3891" s="22"/>
    </row>
    <row r="3892" spans="1:11" x14ac:dyDescent="0.3">
      <c r="A3892" s="5">
        <v>41601</v>
      </c>
      <c r="B3892" s="2">
        <v>37.020000000000003</v>
      </c>
      <c r="K3892" s="22"/>
    </row>
    <row r="3893" spans="1:11" x14ac:dyDescent="0.3">
      <c r="A3893" s="5">
        <v>41602</v>
      </c>
      <c r="B3893" s="2">
        <v>34.97</v>
      </c>
      <c r="K3893" s="22"/>
    </row>
    <row r="3894" spans="1:11" x14ac:dyDescent="0.3">
      <c r="A3894" s="5">
        <v>41603</v>
      </c>
      <c r="B3894" s="2">
        <v>41.02</v>
      </c>
      <c r="K3894" s="22"/>
    </row>
    <row r="3895" spans="1:11" x14ac:dyDescent="0.3">
      <c r="A3895" s="5">
        <v>41604</v>
      </c>
      <c r="B3895" s="2">
        <v>41.68</v>
      </c>
      <c r="K3895" s="22"/>
    </row>
    <row r="3896" spans="1:11" x14ac:dyDescent="0.3">
      <c r="A3896" s="5">
        <v>41605</v>
      </c>
      <c r="B3896" s="2">
        <v>35.86</v>
      </c>
      <c r="K3896" s="22"/>
    </row>
    <row r="3897" spans="1:11" x14ac:dyDescent="0.3">
      <c r="A3897" s="5">
        <v>41606</v>
      </c>
      <c r="B3897" s="2">
        <v>34.340000000000003</v>
      </c>
      <c r="K3897" s="22"/>
    </row>
    <row r="3898" spans="1:11" x14ac:dyDescent="0.3">
      <c r="A3898" s="5">
        <v>41607</v>
      </c>
      <c r="B3898" s="2">
        <v>36.76</v>
      </c>
      <c r="K3898" s="22"/>
    </row>
    <row r="3899" spans="1:11" x14ac:dyDescent="0.3">
      <c r="A3899" s="5">
        <v>41608</v>
      </c>
      <c r="B3899" s="2">
        <v>35.86</v>
      </c>
      <c r="K3899" s="22"/>
    </row>
    <row r="3900" spans="1:11" x14ac:dyDescent="0.3">
      <c r="A3900" s="5">
        <v>41609</v>
      </c>
      <c r="B3900" s="2">
        <v>33.67</v>
      </c>
      <c r="K3900" s="22"/>
    </row>
    <row r="3901" spans="1:11" x14ac:dyDescent="0.3">
      <c r="A3901" s="5">
        <v>41610</v>
      </c>
      <c r="B3901" s="2">
        <v>42.03</v>
      </c>
      <c r="K3901" s="22"/>
    </row>
    <row r="3902" spans="1:11" x14ac:dyDescent="0.3">
      <c r="A3902" s="5">
        <v>41611</v>
      </c>
      <c r="B3902" s="2">
        <v>36.299999999999997</v>
      </c>
      <c r="K3902" s="22"/>
    </row>
    <row r="3903" spans="1:11" x14ac:dyDescent="0.3">
      <c r="A3903" s="5">
        <v>41612</v>
      </c>
      <c r="B3903" s="2">
        <v>35.380000000000003</v>
      </c>
      <c r="K3903" s="22"/>
    </row>
    <row r="3904" spans="1:11" x14ac:dyDescent="0.3">
      <c r="A3904" s="5">
        <v>41613</v>
      </c>
      <c r="B3904" s="2">
        <v>34.53</v>
      </c>
      <c r="K3904" s="22"/>
    </row>
    <row r="3905" spans="1:11" x14ac:dyDescent="0.3">
      <c r="A3905" s="5">
        <v>41614</v>
      </c>
      <c r="B3905" s="2">
        <v>34.15</v>
      </c>
      <c r="K3905" s="22"/>
    </row>
    <row r="3906" spans="1:11" x14ac:dyDescent="0.3">
      <c r="A3906" s="5">
        <v>41615</v>
      </c>
      <c r="B3906" s="2">
        <v>35.49</v>
      </c>
      <c r="K3906" s="22"/>
    </row>
    <row r="3907" spans="1:11" x14ac:dyDescent="0.3">
      <c r="A3907" s="5">
        <v>41616</v>
      </c>
      <c r="B3907" s="2">
        <v>35.61</v>
      </c>
      <c r="K3907" s="22"/>
    </row>
    <row r="3908" spans="1:11" x14ac:dyDescent="0.3">
      <c r="A3908" s="5">
        <v>41617</v>
      </c>
      <c r="B3908" s="2">
        <v>43.09</v>
      </c>
      <c r="K3908" s="22"/>
    </row>
    <row r="3909" spans="1:11" x14ac:dyDescent="0.3">
      <c r="A3909" s="5">
        <v>41618</v>
      </c>
      <c r="B3909" s="2">
        <v>38.51</v>
      </c>
      <c r="K3909" s="22"/>
    </row>
    <row r="3910" spans="1:11" x14ac:dyDescent="0.3">
      <c r="A3910" s="5">
        <v>41619</v>
      </c>
      <c r="B3910" s="2">
        <v>36.32</v>
      </c>
      <c r="K3910" s="22"/>
    </row>
    <row r="3911" spans="1:11" x14ac:dyDescent="0.3">
      <c r="A3911" s="5">
        <v>41620</v>
      </c>
      <c r="B3911" s="2">
        <v>34.11</v>
      </c>
      <c r="K3911" s="22"/>
    </row>
    <row r="3912" spans="1:11" x14ac:dyDescent="0.3">
      <c r="A3912" s="5">
        <v>41621</v>
      </c>
      <c r="B3912" s="2">
        <v>34.22</v>
      </c>
      <c r="K3912" s="22"/>
    </row>
    <row r="3913" spans="1:11" x14ac:dyDescent="0.3">
      <c r="A3913" s="5">
        <v>41622</v>
      </c>
      <c r="B3913" s="2">
        <v>32.549999999999997</v>
      </c>
      <c r="K3913" s="22"/>
    </row>
    <row r="3914" spans="1:11" x14ac:dyDescent="0.3">
      <c r="A3914" s="5">
        <v>41623</v>
      </c>
      <c r="B3914" s="2">
        <v>30.78</v>
      </c>
      <c r="K3914" s="22"/>
    </row>
    <row r="3915" spans="1:11" x14ac:dyDescent="0.3">
      <c r="A3915" s="5">
        <v>41624</v>
      </c>
      <c r="B3915" s="2">
        <v>31.49</v>
      </c>
      <c r="K3915" s="22"/>
    </row>
    <row r="3916" spans="1:11" x14ac:dyDescent="0.3">
      <c r="A3916" s="5">
        <v>41625</v>
      </c>
      <c r="B3916" s="2">
        <v>32.799999999999997</v>
      </c>
      <c r="K3916" s="22"/>
    </row>
    <row r="3917" spans="1:11" x14ac:dyDescent="0.3">
      <c r="A3917" s="5">
        <v>41626</v>
      </c>
      <c r="B3917" s="2">
        <v>33.51</v>
      </c>
      <c r="K3917" s="22"/>
    </row>
    <row r="3918" spans="1:11" x14ac:dyDescent="0.3">
      <c r="A3918" s="5">
        <v>41627</v>
      </c>
      <c r="B3918" s="2">
        <v>31.21</v>
      </c>
      <c r="K3918" s="22"/>
    </row>
    <row r="3919" spans="1:11" x14ac:dyDescent="0.3">
      <c r="A3919" s="5">
        <v>41628</v>
      </c>
      <c r="B3919" s="2">
        <v>31.3</v>
      </c>
      <c r="K3919" s="22"/>
    </row>
    <row r="3920" spans="1:11" x14ac:dyDescent="0.3">
      <c r="A3920" s="5">
        <v>41629</v>
      </c>
      <c r="B3920" s="2">
        <v>28.97</v>
      </c>
      <c r="K3920" s="22"/>
    </row>
    <row r="3921" spans="1:11" x14ac:dyDescent="0.3">
      <c r="A3921" s="5">
        <v>41630</v>
      </c>
      <c r="B3921" s="2">
        <v>27.68</v>
      </c>
      <c r="K3921" s="22"/>
    </row>
    <row r="3922" spans="1:11" x14ac:dyDescent="0.3">
      <c r="A3922" s="5">
        <v>41631</v>
      </c>
      <c r="B3922" s="2">
        <v>29.41</v>
      </c>
      <c r="K3922" s="22"/>
    </row>
    <row r="3923" spans="1:11" x14ac:dyDescent="0.3">
      <c r="A3923" s="5">
        <v>41632</v>
      </c>
      <c r="B3923" s="2">
        <v>27.35</v>
      </c>
      <c r="K3923" s="22"/>
    </row>
    <row r="3924" spans="1:11" x14ac:dyDescent="0.3">
      <c r="A3924" s="5">
        <v>41633</v>
      </c>
      <c r="B3924" s="2">
        <v>28.27</v>
      </c>
      <c r="K3924" s="22"/>
    </row>
    <row r="3925" spans="1:11" x14ac:dyDescent="0.3">
      <c r="A3925" s="5">
        <v>41634</v>
      </c>
      <c r="B3925" s="2">
        <v>29.46</v>
      </c>
      <c r="K3925" s="22"/>
    </row>
    <row r="3926" spans="1:11" x14ac:dyDescent="0.3">
      <c r="A3926" s="5">
        <v>41635</v>
      </c>
      <c r="B3926" s="2">
        <v>29.53</v>
      </c>
      <c r="K3926" s="22"/>
    </row>
    <row r="3927" spans="1:11" x14ac:dyDescent="0.3">
      <c r="A3927" s="5">
        <v>41636</v>
      </c>
      <c r="B3927" s="2">
        <v>27.9</v>
      </c>
      <c r="K3927" s="22"/>
    </row>
    <row r="3928" spans="1:11" x14ac:dyDescent="0.3">
      <c r="A3928" s="5">
        <v>41637</v>
      </c>
      <c r="B3928" s="2">
        <v>28.49</v>
      </c>
      <c r="K3928" s="22"/>
    </row>
    <row r="3929" spans="1:11" x14ac:dyDescent="0.3">
      <c r="A3929" s="5">
        <v>41638</v>
      </c>
      <c r="B3929" s="2">
        <v>29.45</v>
      </c>
      <c r="K3929" s="22"/>
    </row>
    <row r="3930" spans="1:11" x14ac:dyDescent="0.3">
      <c r="A3930" s="5">
        <v>41639</v>
      </c>
      <c r="B3930" s="2">
        <v>28.99</v>
      </c>
      <c r="K3930" s="22"/>
    </row>
    <row r="3931" spans="1:11" x14ac:dyDescent="0.3">
      <c r="A3931" s="5">
        <v>41640</v>
      </c>
      <c r="B3931" s="2">
        <v>28.25</v>
      </c>
      <c r="K3931" s="22"/>
    </row>
    <row r="3932" spans="1:11" x14ac:dyDescent="0.3">
      <c r="A3932" s="5">
        <v>41641</v>
      </c>
      <c r="B3932" s="2">
        <v>29.89</v>
      </c>
      <c r="K3932" s="22"/>
    </row>
    <row r="3933" spans="1:11" x14ac:dyDescent="0.3">
      <c r="A3933" s="5">
        <v>41642</v>
      </c>
      <c r="B3933" s="2">
        <v>29.3</v>
      </c>
      <c r="K3933" s="22"/>
    </row>
    <row r="3934" spans="1:11" x14ac:dyDescent="0.3">
      <c r="A3934" s="5">
        <v>41643</v>
      </c>
      <c r="B3934" s="2">
        <v>27.96</v>
      </c>
      <c r="K3934" s="22"/>
    </row>
    <row r="3935" spans="1:11" x14ac:dyDescent="0.3">
      <c r="A3935" s="5">
        <v>41644</v>
      </c>
      <c r="B3935" s="2">
        <v>29.05</v>
      </c>
      <c r="K3935" s="22"/>
    </row>
    <row r="3936" spans="1:11" x14ac:dyDescent="0.3">
      <c r="A3936" s="5">
        <v>41645</v>
      </c>
      <c r="B3936" s="2">
        <v>28.19</v>
      </c>
      <c r="K3936" s="22"/>
    </row>
    <row r="3937" spans="1:11" x14ac:dyDescent="0.3">
      <c r="A3937" s="5">
        <v>41646</v>
      </c>
      <c r="B3937" s="2">
        <v>29.16</v>
      </c>
      <c r="K3937" s="22"/>
    </row>
    <row r="3938" spans="1:11" x14ac:dyDescent="0.3">
      <c r="A3938" s="5">
        <v>41647</v>
      </c>
      <c r="B3938" s="2">
        <v>29.36</v>
      </c>
      <c r="K3938" s="22"/>
    </row>
    <row r="3939" spans="1:11" x14ac:dyDescent="0.3">
      <c r="A3939" s="5">
        <v>41648</v>
      </c>
      <c r="B3939" s="2">
        <v>29.72</v>
      </c>
      <c r="K3939" s="22"/>
    </row>
    <row r="3940" spans="1:11" x14ac:dyDescent="0.3">
      <c r="A3940" s="5">
        <v>41649</v>
      </c>
      <c r="B3940" s="2">
        <v>30.17</v>
      </c>
      <c r="K3940" s="22"/>
    </row>
    <row r="3941" spans="1:11" x14ac:dyDescent="0.3">
      <c r="A3941" s="5">
        <v>41650</v>
      </c>
      <c r="B3941" s="2">
        <v>29.82</v>
      </c>
      <c r="K3941" s="22"/>
    </row>
    <row r="3942" spans="1:11" x14ac:dyDescent="0.3">
      <c r="A3942" s="5">
        <v>41651</v>
      </c>
      <c r="B3942" s="2">
        <v>30.4</v>
      </c>
      <c r="K3942" s="22"/>
    </row>
    <row r="3943" spans="1:11" x14ac:dyDescent="0.3">
      <c r="A3943" s="5">
        <v>41652</v>
      </c>
      <c r="B3943" s="2">
        <v>39.159999999999997</v>
      </c>
      <c r="K3943" s="22"/>
    </row>
    <row r="3944" spans="1:11" x14ac:dyDescent="0.3">
      <c r="A3944" s="5">
        <v>41653</v>
      </c>
      <c r="B3944" s="2">
        <v>41.65</v>
      </c>
      <c r="K3944" s="22"/>
    </row>
    <row r="3945" spans="1:11" x14ac:dyDescent="0.3">
      <c r="A3945" s="5">
        <v>41654</v>
      </c>
      <c r="B3945" s="2">
        <v>41.6</v>
      </c>
      <c r="K3945" s="22"/>
    </row>
    <row r="3946" spans="1:11" x14ac:dyDescent="0.3">
      <c r="A3946" s="5">
        <v>41655</v>
      </c>
      <c r="B3946" s="2">
        <v>32.53</v>
      </c>
      <c r="K3946" s="22"/>
    </row>
    <row r="3947" spans="1:11" x14ac:dyDescent="0.3">
      <c r="A3947" s="5">
        <v>41656</v>
      </c>
      <c r="B3947" s="2">
        <v>34.21</v>
      </c>
      <c r="K3947" s="22"/>
    </row>
    <row r="3948" spans="1:11" x14ac:dyDescent="0.3">
      <c r="A3948" s="5">
        <v>41657</v>
      </c>
      <c r="B3948" s="2">
        <v>30.9</v>
      </c>
      <c r="K3948" s="22"/>
    </row>
    <row r="3949" spans="1:11" x14ac:dyDescent="0.3">
      <c r="A3949" s="5">
        <v>41658</v>
      </c>
      <c r="B3949" s="2">
        <v>30.7</v>
      </c>
      <c r="K3949" s="22"/>
    </row>
    <row r="3950" spans="1:11" x14ac:dyDescent="0.3">
      <c r="A3950" s="5">
        <v>41659</v>
      </c>
      <c r="B3950" s="2">
        <v>34.590000000000003</v>
      </c>
      <c r="K3950" s="22"/>
    </row>
    <row r="3951" spans="1:11" x14ac:dyDescent="0.3">
      <c r="A3951" s="5">
        <v>41660</v>
      </c>
      <c r="B3951" s="2">
        <v>42.12</v>
      </c>
      <c r="K3951" s="22"/>
    </row>
    <row r="3952" spans="1:11" x14ac:dyDescent="0.3">
      <c r="A3952" s="5">
        <v>41661</v>
      </c>
      <c r="B3952" s="2">
        <v>42.43</v>
      </c>
      <c r="K3952" s="22"/>
    </row>
    <row r="3953" spans="1:11" x14ac:dyDescent="0.3">
      <c r="A3953" s="5">
        <v>41662</v>
      </c>
      <c r="B3953" s="2">
        <v>40.4</v>
      </c>
      <c r="K3953" s="22"/>
    </row>
    <row r="3954" spans="1:11" x14ac:dyDescent="0.3">
      <c r="A3954" s="5">
        <v>41663</v>
      </c>
      <c r="B3954" s="2">
        <v>41.52</v>
      </c>
      <c r="K3954" s="22"/>
    </row>
    <row r="3955" spans="1:11" x14ac:dyDescent="0.3">
      <c r="A3955" s="5">
        <v>41664</v>
      </c>
      <c r="B3955" s="2">
        <v>32.520000000000003</v>
      </c>
      <c r="K3955" s="22"/>
    </row>
    <row r="3956" spans="1:11" x14ac:dyDescent="0.3">
      <c r="A3956" s="5">
        <v>41665</v>
      </c>
      <c r="B3956" s="2">
        <v>31.56</v>
      </c>
      <c r="K3956" s="22"/>
    </row>
    <row r="3957" spans="1:11" x14ac:dyDescent="0.3">
      <c r="A3957" s="5">
        <v>41666</v>
      </c>
      <c r="B3957" s="2">
        <v>33.020000000000003</v>
      </c>
      <c r="K3957" s="22"/>
    </row>
    <row r="3958" spans="1:11" x14ac:dyDescent="0.3">
      <c r="A3958" s="5">
        <v>41667</v>
      </c>
      <c r="B3958" s="2">
        <v>33.869999999999997</v>
      </c>
      <c r="K3958" s="22"/>
    </row>
    <row r="3959" spans="1:11" x14ac:dyDescent="0.3">
      <c r="A3959" s="5">
        <v>41668</v>
      </c>
      <c r="B3959" s="2">
        <v>34.450000000000003</v>
      </c>
      <c r="K3959" s="22"/>
    </row>
    <row r="3960" spans="1:11" x14ac:dyDescent="0.3">
      <c r="A3960" s="5">
        <v>41669</v>
      </c>
      <c r="B3960" s="2">
        <v>35.93</v>
      </c>
      <c r="K3960" s="22"/>
    </row>
    <row r="3961" spans="1:11" x14ac:dyDescent="0.3">
      <c r="A3961" s="5">
        <v>41670</v>
      </c>
      <c r="B3961" s="2">
        <v>37.15</v>
      </c>
      <c r="K3961" s="22"/>
    </row>
    <row r="3962" spans="1:11" x14ac:dyDescent="0.3">
      <c r="A3962" s="5">
        <v>41671</v>
      </c>
      <c r="B3962" s="2">
        <v>31.1</v>
      </c>
      <c r="K3962" s="22"/>
    </row>
    <row r="3963" spans="1:11" x14ac:dyDescent="0.3">
      <c r="A3963" s="5">
        <v>41672</v>
      </c>
      <c r="B3963" s="2">
        <v>30.27</v>
      </c>
      <c r="K3963" s="22"/>
    </row>
    <row r="3964" spans="1:11" x14ac:dyDescent="0.3">
      <c r="A3964" s="5">
        <v>41673</v>
      </c>
      <c r="B3964" s="2">
        <v>33.24</v>
      </c>
      <c r="K3964" s="22"/>
    </row>
    <row r="3965" spans="1:11" x14ac:dyDescent="0.3">
      <c r="A3965" s="5">
        <v>41674</v>
      </c>
      <c r="B3965" s="2">
        <v>32.409999999999997</v>
      </c>
      <c r="K3965" s="22"/>
    </row>
    <row r="3966" spans="1:11" x14ac:dyDescent="0.3">
      <c r="A3966" s="5">
        <v>41675</v>
      </c>
      <c r="B3966" s="2">
        <v>31.85</v>
      </c>
      <c r="K3966" s="22"/>
    </row>
    <row r="3967" spans="1:11" x14ac:dyDescent="0.3">
      <c r="A3967" s="5">
        <v>41676</v>
      </c>
      <c r="B3967" s="2">
        <v>31.42</v>
      </c>
      <c r="K3967" s="22"/>
    </row>
    <row r="3968" spans="1:11" x14ac:dyDescent="0.3">
      <c r="A3968" s="5">
        <v>41677</v>
      </c>
      <c r="B3968" s="2">
        <v>30.41</v>
      </c>
      <c r="K3968" s="22"/>
    </row>
    <row r="3969" spans="1:11" x14ac:dyDescent="0.3">
      <c r="A3969" s="5">
        <v>41678</v>
      </c>
      <c r="B3969" s="2">
        <v>28.84</v>
      </c>
      <c r="K3969" s="22"/>
    </row>
    <row r="3970" spans="1:11" x14ac:dyDescent="0.3">
      <c r="A3970" s="5">
        <v>41679</v>
      </c>
      <c r="B3970" s="2">
        <v>28.17</v>
      </c>
      <c r="K3970" s="22"/>
    </row>
    <row r="3971" spans="1:11" x14ac:dyDescent="0.3">
      <c r="A3971" s="5">
        <v>41680</v>
      </c>
      <c r="B3971" s="2">
        <v>31.08</v>
      </c>
      <c r="K3971" s="22"/>
    </row>
    <row r="3972" spans="1:11" x14ac:dyDescent="0.3">
      <c r="A3972" s="5">
        <v>41681</v>
      </c>
      <c r="B3972" s="2">
        <v>31.84</v>
      </c>
      <c r="K3972" s="22"/>
    </row>
    <row r="3973" spans="1:11" x14ac:dyDescent="0.3">
      <c r="A3973" s="5">
        <v>41682</v>
      </c>
      <c r="B3973" s="2">
        <v>31.42</v>
      </c>
      <c r="K3973" s="22"/>
    </row>
    <row r="3974" spans="1:11" x14ac:dyDescent="0.3">
      <c r="A3974" s="5">
        <v>41683</v>
      </c>
      <c r="B3974" s="2">
        <v>31</v>
      </c>
      <c r="K3974" s="22"/>
    </row>
    <row r="3975" spans="1:11" x14ac:dyDescent="0.3">
      <c r="A3975" s="5">
        <v>41684</v>
      </c>
      <c r="B3975" s="2">
        <v>31.02</v>
      </c>
      <c r="K3975" s="22"/>
    </row>
    <row r="3976" spans="1:11" x14ac:dyDescent="0.3">
      <c r="A3976" s="5">
        <v>41685</v>
      </c>
      <c r="B3976" s="2">
        <v>27.74</v>
      </c>
      <c r="K3976" s="22"/>
    </row>
    <row r="3977" spans="1:11" x14ac:dyDescent="0.3">
      <c r="A3977" s="5">
        <v>41686</v>
      </c>
      <c r="B3977" s="2">
        <v>27.64</v>
      </c>
      <c r="K3977" s="22"/>
    </row>
    <row r="3978" spans="1:11" x14ac:dyDescent="0.3">
      <c r="A3978" s="5">
        <v>41687</v>
      </c>
      <c r="B3978" s="2">
        <v>30.47</v>
      </c>
      <c r="K3978" s="22"/>
    </row>
    <row r="3979" spans="1:11" x14ac:dyDescent="0.3">
      <c r="A3979" s="5">
        <v>41688</v>
      </c>
      <c r="B3979" s="2">
        <v>31.67</v>
      </c>
      <c r="K3979" s="22"/>
    </row>
    <row r="3980" spans="1:11" x14ac:dyDescent="0.3">
      <c r="A3980" s="5">
        <v>41689</v>
      </c>
      <c r="B3980" s="2">
        <v>33.79</v>
      </c>
      <c r="K3980" s="22"/>
    </row>
    <row r="3981" spans="1:11" x14ac:dyDescent="0.3">
      <c r="A3981" s="5">
        <v>41690</v>
      </c>
      <c r="B3981" s="2">
        <v>32.01</v>
      </c>
      <c r="K3981" s="22"/>
    </row>
    <row r="3982" spans="1:11" x14ac:dyDescent="0.3">
      <c r="A3982" s="5">
        <v>41691</v>
      </c>
      <c r="B3982" s="2">
        <v>29.79</v>
      </c>
      <c r="K3982" s="22"/>
    </row>
    <row r="3983" spans="1:11" x14ac:dyDescent="0.3">
      <c r="A3983" s="5">
        <v>41692</v>
      </c>
      <c r="B3983" s="2">
        <v>27.72</v>
      </c>
      <c r="K3983" s="22"/>
    </row>
    <row r="3984" spans="1:11" x14ac:dyDescent="0.3">
      <c r="A3984" s="5">
        <v>41693</v>
      </c>
      <c r="B3984" s="2">
        <v>26.18</v>
      </c>
      <c r="K3984" s="22"/>
    </row>
    <row r="3985" spans="1:11" x14ac:dyDescent="0.3">
      <c r="A3985" s="5">
        <v>41694</v>
      </c>
      <c r="B3985" s="2">
        <v>27.55</v>
      </c>
      <c r="K3985" s="22"/>
    </row>
    <row r="3986" spans="1:11" x14ac:dyDescent="0.3">
      <c r="A3986" s="5">
        <v>41695</v>
      </c>
      <c r="B3986" s="2">
        <v>28.2</v>
      </c>
      <c r="K3986" s="22"/>
    </row>
    <row r="3987" spans="1:11" x14ac:dyDescent="0.3">
      <c r="A3987" s="5">
        <v>41696</v>
      </c>
      <c r="B3987" s="2">
        <v>30.18</v>
      </c>
      <c r="K3987" s="22"/>
    </row>
    <row r="3988" spans="1:11" x14ac:dyDescent="0.3">
      <c r="A3988" s="5">
        <v>41697</v>
      </c>
      <c r="B3988" s="2">
        <v>29.63</v>
      </c>
      <c r="K3988" s="22"/>
    </row>
    <row r="3989" spans="1:11" x14ac:dyDescent="0.3">
      <c r="A3989" s="5">
        <v>41698</v>
      </c>
      <c r="B3989" s="2">
        <v>29.83</v>
      </c>
      <c r="K3989" s="22"/>
    </row>
    <row r="3990" spans="1:11" x14ac:dyDescent="0.3">
      <c r="A3990" s="5">
        <v>41699</v>
      </c>
      <c r="B3990" s="2">
        <v>28.89</v>
      </c>
      <c r="K3990" s="22"/>
    </row>
    <row r="3991" spans="1:11" x14ac:dyDescent="0.3">
      <c r="A3991" s="5">
        <v>41700</v>
      </c>
      <c r="B3991" s="2">
        <v>27.79</v>
      </c>
      <c r="K3991" s="22"/>
    </row>
    <row r="3992" spans="1:11" x14ac:dyDescent="0.3">
      <c r="A3992" s="5">
        <v>41701</v>
      </c>
      <c r="B3992" s="2">
        <v>28.17</v>
      </c>
      <c r="K3992" s="22"/>
    </row>
    <row r="3993" spans="1:11" x14ac:dyDescent="0.3">
      <c r="A3993" s="5">
        <v>41702</v>
      </c>
      <c r="B3993" s="2">
        <v>30.61</v>
      </c>
      <c r="K3993" s="22"/>
    </row>
    <row r="3994" spans="1:11" x14ac:dyDescent="0.3">
      <c r="A3994" s="5">
        <v>41703</v>
      </c>
      <c r="B3994" s="2">
        <v>31.27</v>
      </c>
      <c r="K3994" s="22"/>
    </row>
    <row r="3995" spans="1:11" x14ac:dyDescent="0.3">
      <c r="A3995" s="5">
        <v>41704</v>
      </c>
      <c r="B3995" s="2">
        <v>28.57</v>
      </c>
      <c r="K3995" s="22"/>
    </row>
    <row r="3996" spans="1:11" x14ac:dyDescent="0.3">
      <c r="A3996" s="5">
        <v>41705</v>
      </c>
      <c r="B3996" s="2">
        <v>26.37</v>
      </c>
      <c r="K3996" s="22"/>
    </row>
    <row r="3997" spans="1:11" x14ac:dyDescent="0.3">
      <c r="A3997" s="5">
        <v>41706</v>
      </c>
      <c r="B3997" s="2">
        <v>25.62</v>
      </c>
      <c r="K3997" s="22"/>
    </row>
    <row r="3998" spans="1:11" x14ac:dyDescent="0.3">
      <c r="A3998" s="5">
        <v>41707</v>
      </c>
      <c r="B3998" s="2">
        <v>23.53</v>
      </c>
      <c r="K3998" s="22"/>
    </row>
    <row r="3999" spans="1:11" x14ac:dyDescent="0.3">
      <c r="A3999" s="5">
        <v>41708</v>
      </c>
      <c r="B3999" s="2">
        <v>26.51</v>
      </c>
      <c r="K3999" s="22"/>
    </row>
    <row r="4000" spans="1:11" x14ac:dyDescent="0.3">
      <c r="A4000" s="5">
        <v>41709</v>
      </c>
      <c r="B4000" s="2">
        <v>27.21</v>
      </c>
      <c r="K4000" s="22"/>
    </row>
    <row r="4001" spans="1:11" x14ac:dyDescent="0.3">
      <c r="A4001" s="5">
        <v>41710</v>
      </c>
      <c r="B4001" s="2">
        <v>26.99</v>
      </c>
      <c r="K4001" s="22"/>
    </row>
    <row r="4002" spans="1:11" x14ac:dyDescent="0.3">
      <c r="A4002" s="5">
        <v>41711</v>
      </c>
      <c r="B4002" s="2">
        <v>27.19</v>
      </c>
      <c r="K4002" s="22"/>
    </row>
    <row r="4003" spans="1:11" x14ac:dyDescent="0.3">
      <c r="A4003" s="5">
        <v>41712</v>
      </c>
      <c r="B4003" s="2">
        <v>26.35</v>
      </c>
      <c r="K4003" s="22"/>
    </row>
    <row r="4004" spans="1:11" x14ac:dyDescent="0.3">
      <c r="A4004" s="5">
        <v>41713</v>
      </c>
      <c r="B4004" s="2">
        <v>23.47</v>
      </c>
      <c r="K4004" s="22"/>
    </row>
    <row r="4005" spans="1:11" x14ac:dyDescent="0.3">
      <c r="A4005" s="5">
        <v>41714</v>
      </c>
      <c r="B4005" s="2">
        <v>23.98</v>
      </c>
      <c r="K4005" s="22"/>
    </row>
    <row r="4006" spans="1:11" x14ac:dyDescent="0.3">
      <c r="A4006" s="5">
        <v>41715</v>
      </c>
      <c r="B4006" s="2">
        <v>25.9</v>
      </c>
      <c r="K4006" s="22"/>
    </row>
    <row r="4007" spans="1:11" x14ac:dyDescent="0.3">
      <c r="A4007" s="5">
        <v>41716</v>
      </c>
      <c r="B4007" s="2">
        <v>26.85</v>
      </c>
      <c r="K4007" s="22"/>
    </row>
    <row r="4008" spans="1:11" x14ac:dyDescent="0.3">
      <c r="A4008" s="5">
        <v>41717</v>
      </c>
      <c r="B4008" s="2">
        <v>25.54</v>
      </c>
      <c r="K4008" s="22"/>
    </row>
    <row r="4009" spans="1:11" x14ac:dyDescent="0.3">
      <c r="A4009" s="5">
        <v>41718</v>
      </c>
      <c r="B4009" s="2">
        <v>24.43</v>
      </c>
      <c r="K4009" s="22"/>
    </row>
    <row r="4010" spans="1:11" x14ac:dyDescent="0.3">
      <c r="A4010" s="5">
        <v>41719</v>
      </c>
      <c r="B4010" s="2">
        <v>23.49</v>
      </c>
      <c r="K4010" s="22"/>
    </row>
    <row r="4011" spans="1:11" x14ac:dyDescent="0.3">
      <c r="A4011" s="5">
        <v>41720</v>
      </c>
      <c r="B4011" s="2">
        <v>24.13</v>
      </c>
      <c r="K4011" s="22"/>
    </row>
    <row r="4012" spans="1:11" x14ac:dyDescent="0.3">
      <c r="A4012" s="5">
        <v>41721</v>
      </c>
      <c r="B4012" s="2">
        <v>23.76</v>
      </c>
      <c r="K4012" s="22"/>
    </row>
    <row r="4013" spans="1:11" x14ac:dyDescent="0.3">
      <c r="A4013" s="5">
        <v>41722</v>
      </c>
      <c r="B4013" s="2">
        <v>27.59</v>
      </c>
      <c r="K4013" s="22"/>
    </row>
    <row r="4014" spans="1:11" x14ac:dyDescent="0.3">
      <c r="A4014" s="5">
        <v>41723</v>
      </c>
      <c r="B4014" s="2">
        <v>27.32</v>
      </c>
      <c r="K4014" s="22"/>
    </row>
    <row r="4015" spans="1:11" x14ac:dyDescent="0.3">
      <c r="A4015" s="5">
        <v>41724</v>
      </c>
      <c r="B4015" s="2">
        <v>27.33</v>
      </c>
      <c r="K4015" s="22"/>
    </row>
    <row r="4016" spans="1:11" x14ac:dyDescent="0.3">
      <c r="A4016" s="5">
        <v>41725</v>
      </c>
      <c r="B4016" s="2">
        <v>28.08</v>
      </c>
      <c r="K4016" s="22"/>
    </row>
    <row r="4017" spans="1:11" x14ac:dyDescent="0.3">
      <c r="A4017" s="5">
        <v>41726</v>
      </c>
      <c r="B4017" s="2">
        <v>28.57</v>
      </c>
      <c r="K4017" s="22"/>
    </row>
    <row r="4018" spans="1:11" x14ac:dyDescent="0.3">
      <c r="A4018" s="5">
        <v>41727</v>
      </c>
      <c r="B4018" s="2">
        <v>27.09</v>
      </c>
      <c r="K4018" s="22"/>
    </row>
    <row r="4019" spans="1:11" x14ac:dyDescent="0.3">
      <c r="A4019" s="5">
        <v>41728</v>
      </c>
      <c r="B4019" s="2">
        <v>26.78</v>
      </c>
      <c r="K4019" s="22"/>
    </row>
    <row r="4020" spans="1:11" x14ac:dyDescent="0.3">
      <c r="A4020" s="5">
        <v>41729</v>
      </c>
      <c r="B4020" s="2">
        <v>29.47</v>
      </c>
      <c r="K4020" s="22"/>
    </row>
    <row r="4021" spans="1:11" x14ac:dyDescent="0.3">
      <c r="A4021" s="5">
        <v>41730</v>
      </c>
      <c r="B4021" s="2">
        <v>31.66</v>
      </c>
      <c r="K4021" s="22"/>
    </row>
    <row r="4022" spans="1:11" x14ac:dyDescent="0.3">
      <c r="A4022" s="5">
        <v>41731</v>
      </c>
      <c r="B4022" s="2">
        <v>31.3</v>
      </c>
      <c r="K4022" s="22"/>
    </row>
    <row r="4023" spans="1:11" x14ac:dyDescent="0.3">
      <c r="A4023" s="5">
        <v>41732</v>
      </c>
      <c r="B4023" s="2">
        <v>29.77</v>
      </c>
      <c r="K4023" s="22"/>
    </row>
    <row r="4024" spans="1:11" x14ac:dyDescent="0.3">
      <c r="A4024" s="5">
        <v>41733</v>
      </c>
      <c r="B4024" s="2">
        <v>28.07</v>
      </c>
      <c r="K4024" s="22"/>
    </row>
    <row r="4025" spans="1:11" x14ac:dyDescent="0.3">
      <c r="A4025" s="5">
        <v>41734</v>
      </c>
      <c r="B4025" s="2">
        <v>27.09</v>
      </c>
      <c r="K4025" s="22"/>
    </row>
    <row r="4026" spans="1:11" x14ac:dyDescent="0.3">
      <c r="A4026" s="5">
        <v>41735</v>
      </c>
      <c r="B4026" s="2">
        <v>25.85</v>
      </c>
      <c r="K4026" s="22"/>
    </row>
    <row r="4027" spans="1:11" x14ac:dyDescent="0.3">
      <c r="A4027" s="5">
        <v>41736</v>
      </c>
      <c r="B4027" s="2">
        <v>28.1</v>
      </c>
      <c r="K4027" s="22"/>
    </row>
    <row r="4028" spans="1:11" x14ac:dyDescent="0.3">
      <c r="A4028" s="5">
        <v>41737</v>
      </c>
      <c r="B4028" s="2">
        <v>25.96</v>
      </c>
      <c r="K4028" s="22"/>
    </row>
    <row r="4029" spans="1:11" x14ac:dyDescent="0.3">
      <c r="A4029" s="5">
        <v>41738</v>
      </c>
      <c r="B4029" s="2">
        <v>25.51</v>
      </c>
      <c r="K4029" s="22"/>
    </row>
    <row r="4030" spans="1:11" x14ac:dyDescent="0.3">
      <c r="A4030" s="5">
        <v>41739</v>
      </c>
      <c r="B4030" s="2">
        <v>29.17</v>
      </c>
      <c r="K4030" s="22"/>
    </row>
    <row r="4031" spans="1:11" x14ac:dyDescent="0.3">
      <c r="A4031" s="5">
        <v>41740</v>
      </c>
      <c r="B4031" s="2">
        <v>26.82</v>
      </c>
      <c r="K4031" s="22"/>
    </row>
    <row r="4032" spans="1:11" x14ac:dyDescent="0.3">
      <c r="A4032" s="5">
        <v>41741</v>
      </c>
      <c r="B4032" s="2">
        <v>24.18</v>
      </c>
      <c r="K4032" s="22"/>
    </row>
    <row r="4033" spans="1:11" x14ac:dyDescent="0.3">
      <c r="A4033" s="5">
        <v>41742</v>
      </c>
      <c r="B4033" s="2">
        <v>19.39</v>
      </c>
      <c r="K4033" s="22"/>
    </row>
    <row r="4034" spans="1:11" x14ac:dyDescent="0.3">
      <c r="A4034" s="5">
        <v>41743</v>
      </c>
      <c r="B4034" s="2">
        <v>22.95</v>
      </c>
      <c r="K4034" s="22"/>
    </row>
    <row r="4035" spans="1:11" x14ac:dyDescent="0.3">
      <c r="A4035" s="5">
        <v>41744</v>
      </c>
      <c r="B4035" s="2">
        <v>24.1</v>
      </c>
      <c r="K4035" s="22"/>
    </row>
    <row r="4036" spans="1:11" x14ac:dyDescent="0.3">
      <c r="A4036" s="5">
        <v>41745</v>
      </c>
      <c r="B4036" s="2">
        <v>25.75</v>
      </c>
      <c r="K4036" s="22"/>
    </row>
    <row r="4037" spans="1:11" x14ac:dyDescent="0.3">
      <c r="A4037" s="5">
        <v>41746</v>
      </c>
      <c r="B4037" s="2">
        <v>23.27</v>
      </c>
      <c r="K4037" s="22"/>
    </row>
    <row r="4038" spans="1:11" x14ac:dyDescent="0.3">
      <c r="A4038" s="5">
        <v>41747</v>
      </c>
      <c r="B4038" s="2">
        <v>23.31</v>
      </c>
      <c r="K4038" s="22"/>
    </row>
    <row r="4039" spans="1:11" x14ac:dyDescent="0.3">
      <c r="A4039" s="5">
        <v>41748</v>
      </c>
      <c r="B4039" s="2">
        <v>24</v>
      </c>
      <c r="K4039" s="22"/>
    </row>
    <row r="4040" spans="1:11" x14ac:dyDescent="0.3">
      <c r="A4040" s="5">
        <v>41749</v>
      </c>
      <c r="B4040" s="2">
        <v>21.76</v>
      </c>
      <c r="K4040" s="22"/>
    </row>
    <row r="4041" spans="1:11" x14ac:dyDescent="0.3">
      <c r="A4041" s="5">
        <v>41750</v>
      </c>
      <c r="B4041" s="2">
        <v>21.94</v>
      </c>
      <c r="K4041" s="22"/>
    </row>
    <row r="4042" spans="1:11" x14ac:dyDescent="0.3">
      <c r="A4042" s="5">
        <v>41751</v>
      </c>
      <c r="B4042" s="2">
        <v>24.14</v>
      </c>
      <c r="K4042" s="22"/>
    </row>
    <row r="4043" spans="1:11" x14ac:dyDescent="0.3">
      <c r="A4043" s="5">
        <v>41752</v>
      </c>
      <c r="B4043" s="2">
        <v>24.04</v>
      </c>
      <c r="K4043" s="22"/>
    </row>
    <row r="4044" spans="1:11" x14ac:dyDescent="0.3">
      <c r="A4044" s="5">
        <v>41753</v>
      </c>
      <c r="B4044" s="2">
        <v>25.56</v>
      </c>
      <c r="K4044" s="22"/>
    </row>
    <row r="4045" spans="1:11" x14ac:dyDescent="0.3">
      <c r="A4045" s="5">
        <v>41754</v>
      </c>
      <c r="B4045" s="2">
        <v>26.02</v>
      </c>
      <c r="K4045" s="22"/>
    </row>
    <row r="4046" spans="1:11" x14ac:dyDescent="0.3">
      <c r="A4046" s="5">
        <v>41755</v>
      </c>
      <c r="B4046" s="2">
        <v>24.15</v>
      </c>
      <c r="K4046" s="22"/>
    </row>
    <row r="4047" spans="1:11" x14ac:dyDescent="0.3">
      <c r="A4047" s="5">
        <v>41756</v>
      </c>
      <c r="B4047" s="2">
        <v>22.13</v>
      </c>
      <c r="K4047" s="22"/>
    </row>
    <row r="4048" spans="1:11" x14ac:dyDescent="0.3">
      <c r="A4048" s="5">
        <v>41757</v>
      </c>
      <c r="B4048" s="2">
        <v>25.96</v>
      </c>
      <c r="K4048" s="22"/>
    </row>
    <row r="4049" spans="1:11" x14ac:dyDescent="0.3">
      <c r="A4049" s="5">
        <v>41758</v>
      </c>
      <c r="B4049" s="2">
        <v>26.02</v>
      </c>
      <c r="K4049" s="22"/>
    </row>
    <row r="4050" spans="1:11" x14ac:dyDescent="0.3">
      <c r="A4050" s="5">
        <v>41759</v>
      </c>
      <c r="B4050" s="2">
        <v>27.73</v>
      </c>
      <c r="K4050" s="22"/>
    </row>
    <row r="4051" spans="1:11" x14ac:dyDescent="0.3">
      <c r="A4051" s="5">
        <v>41760</v>
      </c>
      <c r="B4051" s="2">
        <v>23.38</v>
      </c>
      <c r="K4051" s="22"/>
    </row>
    <row r="4052" spans="1:11" x14ac:dyDescent="0.3">
      <c r="A4052" s="5">
        <v>41761</v>
      </c>
      <c r="B4052" s="2">
        <v>26.2</v>
      </c>
      <c r="K4052" s="22"/>
    </row>
    <row r="4053" spans="1:11" x14ac:dyDescent="0.3">
      <c r="A4053" s="5">
        <v>41762</v>
      </c>
      <c r="B4053" s="2">
        <v>24.68</v>
      </c>
      <c r="K4053" s="22"/>
    </row>
    <row r="4054" spans="1:11" x14ac:dyDescent="0.3">
      <c r="A4054" s="5">
        <v>41763</v>
      </c>
      <c r="B4054" s="2">
        <v>25.35</v>
      </c>
      <c r="K4054" s="22"/>
    </row>
    <row r="4055" spans="1:11" x14ac:dyDescent="0.3">
      <c r="A4055" s="5">
        <v>41764</v>
      </c>
      <c r="B4055" s="2">
        <v>29.78</v>
      </c>
      <c r="K4055" s="22"/>
    </row>
    <row r="4056" spans="1:11" x14ac:dyDescent="0.3">
      <c r="A4056" s="5">
        <v>41765</v>
      </c>
      <c r="B4056" s="2">
        <v>28.96</v>
      </c>
      <c r="K4056" s="22"/>
    </row>
    <row r="4057" spans="1:11" x14ac:dyDescent="0.3">
      <c r="A4057" s="5">
        <v>41766</v>
      </c>
      <c r="B4057" s="2">
        <v>29.79</v>
      </c>
      <c r="K4057" s="22"/>
    </row>
    <row r="4058" spans="1:11" x14ac:dyDescent="0.3">
      <c r="A4058" s="5">
        <v>41767</v>
      </c>
      <c r="B4058" s="2">
        <v>30.66</v>
      </c>
      <c r="K4058" s="22"/>
    </row>
    <row r="4059" spans="1:11" x14ac:dyDescent="0.3">
      <c r="A4059" s="5">
        <v>41768</v>
      </c>
      <c r="B4059" s="2">
        <v>30.83</v>
      </c>
      <c r="K4059" s="22"/>
    </row>
    <row r="4060" spans="1:11" x14ac:dyDescent="0.3">
      <c r="A4060" s="5">
        <v>41769</v>
      </c>
      <c r="B4060" s="2">
        <v>26.69</v>
      </c>
      <c r="K4060" s="22"/>
    </row>
    <row r="4061" spans="1:11" x14ac:dyDescent="0.3">
      <c r="A4061" s="5">
        <v>41770</v>
      </c>
      <c r="B4061" s="2">
        <v>26.42</v>
      </c>
      <c r="K4061" s="22"/>
    </row>
    <row r="4062" spans="1:11" x14ac:dyDescent="0.3">
      <c r="A4062" s="5">
        <v>41771</v>
      </c>
      <c r="B4062" s="2">
        <v>32.659999999999997</v>
      </c>
      <c r="K4062" s="22"/>
    </row>
    <row r="4063" spans="1:11" x14ac:dyDescent="0.3">
      <c r="A4063" s="5">
        <v>41772</v>
      </c>
      <c r="B4063" s="2">
        <v>32.090000000000003</v>
      </c>
      <c r="K4063" s="22"/>
    </row>
    <row r="4064" spans="1:11" x14ac:dyDescent="0.3">
      <c r="A4064" s="5">
        <v>41773</v>
      </c>
      <c r="B4064" s="2">
        <v>31.72</v>
      </c>
      <c r="K4064" s="22"/>
    </row>
    <row r="4065" spans="1:11" x14ac:dyDescent="0.3">
      <c r="A4065" s="5">
        <v>41774</v>
      </c>
      <c r="B4065" s="2">
        <v>30.95</v>
      </c>
      <c r="K4065" s="22"/>
    </row>
    <row r="4066" spans="1:11" x14ac:dyDescent="0.3">
      <c r="A4066" s="5">
        <v>41775</v>
      </c>
      <c r="B4066" s="2">
        <v>28.5</v>
      </c>
      <c r="K4066" s="22"/>
    </row>
    <row r="4067" spans="1:11" x14ac:dyDescent="0.3">
      <c r="A4067" s="5">
        <v>41776</v>
      </c>
      <c r="B4067" s="2">
        <v>23.48</v>
      </c>
      <c r="K4067" s="22"/>
    </row>
    <row r="4068" spans="1:11" x14ac:dyDescent="0.3">
      <c r="A4068" s="5">
        <v>41777</v>
      </c>
      <c r="B4068" s="2">
        <v>22.08</v>
      </c>
      <c r="K4068" s="22"/>
    </row>
    <row r="4069" spans="1:11" x14ac:dyDescent="0.3">
      <c r="A4069" s="5">
        <v>41778</v>
      </c>
      <c r="B4069" s="2">
        <v>27.64</v>
      </c>
      <c r="K4069" s="22"/>
    </row>
    <row r="4070" spans="1:11" x14ac:dyDescent="0.3">
      <c r="A4070" s="5">
        <v>41779</v>
      </c>
      <c r="B4070" s="2">
        <v>27.69</v>
      </c>
      <c r="K4070" s="22"/>
    </row>
    <row r="4071" spans="1:11" x14ac:dyDescent="0.3">
      <c r="A4071" s="5">
        <v>41780</v>
      </c>
      <c r="B4071" s="2">
        <v>26.36</v>
      </c>
      <c r="K4071" s="22"/>
    </row>
    <row r="4072" spans="1:11" x14ac:dyDescent="0.3">
      <c r="A4072" s="5">
        <v>41781</v>
      </c>
      <c r="B4072" s="2">
        <v>24.31</v>
      </c>
      <c r="K4072" s="22"/>
    </row>
    <row r="4073" spans="1:11" x14ac:dyDescent="0.3">
      <c r="A4073" s="5">
        <v>41782</v>
      </c>
      <c r="B4073" s="2">
        <v>24.63</v>
      </c>
      <c r="K4073" s="22"/>
    </row>
    <row r="4074" spans="1:11" x14ac:dyDescent="0.3">
      <c r="A4074" s="5">
        <v>41783</v>
      </c>
      <c r="B4074" s="2">
        <v>18.77</v>
      </c>
      <c r="K4074" s="22"/>
    </row>
    <row r="4075" spans="1:11" x14ac:dyDescent="0.3">
      <c r="A4075" s="5">
        <v>41784</v>
      </c>
      <c r="B4075" s="2">
        <v>17.559999999999999</v>
      </c>
      <c r="K4075" s="22"/>
    </row>
    <row r="4076" spans="1:11" x14ac:dyDescent="0.3">
      <c r="A4076" s="5">
        <v>41785</v>
      </c>
      <c r="B4076" s="2">
        <v>28.08</v>
      </c>
      <c r="K4076" s="22"/>
    </row>
    <row r="4077" spans="1:11" x14ac:dyDescent="0.3">
      <c r="A4077" s="5">
        <v>41786</v>
      </c>
      <c r="B4077" s="2">
        <v>25.88</v>
      </c>
      <c r="K4077" s="22"/>
    </row>
    <row r="4078" spans="1:11" x14ac:dyDescent="0.3">
      <c r="A4078" s="5">
        <v>41787</v>
      </c>
      <c r="B4078" s="2">
        <v>25.24</v>
      </c>
      <c r="K4078" s="22"/>
    </row>
    <row r="4079" spans="1:11" x14ac:dyDescent="0.3">
      <c r="A4079" s="5">
        <v>41788</v>
      </c>
      <c r="B4079" s="2">
        <v>20.86</v>
      </c>
      <c r="K4079" s="22"/>
    </row>
    <row r="4080" spans="1:11" x14ac:dyDescent="0.3">
      <c r="A4080" s="5">
        <v>41789</v>
      </c>
      <c r="B4080" s="2">
        <v>25.56</v>
      </c>
      <c r="K4080" s="22"/>
    </row>
    <row r="4081" spans="1:11" x14ac:dyDescent="0.3">
      <c r="A4081" s="5">
        <v>41790</v>
      </c>
      <c r="B4081" s="2">
        <v>18.64</v>
      </c>
      <c r="K4081" s="22"/>
    </row>
    <row r="4082" spans="1:11" x14ac:dyDescent="0.3">
      <c r="A4082" s="5">
        <v>41791</v>
      </c>
      <c r="B4082" s="2">
        <v>19.350000000000001</v>
      </c>
      <c r="K4082" s="22"/>
    </row>
    <row r="4083" spans="1:11" x14ac:dyDescent="0.3">
      <c r="A4083" s="5">
        <v>41792</v>
      </c>
      <c r="B4083" s="2">
        <v>28.42</v>
      </c>
      <c r="K4083" s="22"/>
    </row>
    <row r="4084" spans="1:11" x14ac:dyDescent="0.3">
      <c r="A4084" s="5">
        <v>41793</v>
      </c>
      <c r="B4084" s="2">
        <v>28.98</v>
      </c>
      <c r="K4084" s="22"/>
    </row>
    <row r="4085" spans="1:11" x14ac:dyDescent="0.3">
      <c r="A4085" s="5">
        <v>41794</v>
      </c>
      <c r="B4085" s="2">
        <v>28.31</v>
      </c>
      <c r="K4085" s="22"/>
    </row>
    <row r="4086" spans="1:11" x14ac:dyDescent="0.3">
      <c r="A4086" s="5">
        <v>41795</v>
      </c>
      <c r="B4086" s="2">
        <v>26.11</v>
      </c>
      <c r="K4086" s="22"/>
    </row>
    <row r="4087" spans="1:11" x14ac:dyDescent="0.3">
      <c r="A4087" s="5">
        <v>41796</v>
      </c>
      <c r="B4087" s="2">
        <v>24.6</v>
      </c>
      <c r="K4087" s="22"/>
    </row>
    <row r="4088" spans="1:11" x14ac:dyDescent="0.3">
      <c r="A4088" s="5">
        <v>41797</v>
      </c>
      <c r="B4088" s="2">
        <v>20.55</v>
      </c>
      <c r="K4088" s="22"/>
    </row>
    <row r="4089" spans="1:11" x14ac:dyDescent="0.3">
      <c r="A4089" s="5">
        <v>41798</v>
      </c>
      <c r="B4089" s="2">
        <v>18.87</v>
      </c>
      <c r="K4089" s="22"/>
    </row>
    <row r="4090" spans="1:11" x14ac:dyDescent="0.3">
      <c r="A4090" s="5">
        <v>41799</v>
      </c>
      <c r="B4090" s="2">
        <v>23.27</v>
      </c>
      <c r="K4090" s="22"/>
    </row>
    <row r="4091" spans="1:11" x14ac:dyDescent="0.3">
      <c r="A4091" s="5">
        <v>41800</v>
      </c>
      <c r="B4091" s="2">
        <v>25.68</v>
      </c>
      <c r="K4091" s="22"/>
    </row>
    <row r="4092" spans="1:11" x14ac:dyDescent="0.3">
      <c r="A4092" s="5">
        <v>41801</v>
      </c>
      <c r="B4092" s="2">
        <v>26.62</v>
      </c>
      <c r="K4092" s="22"/>
    </row>
    <row r="4093" spans="1:11" x14ac:dyDescent="0.3">
      <c r="A4093" s="5">
        <v>41802</v>
      </c>
      <c r="B4093" s="2">
        <v>26.63</v>
      </c>
      <c r="K4093" s="22"/>
    </row>
    <row r="4094" spans="1:11" x14ac:dyDescent="0.3">
      <c r="A4094" s="5">
        <v>41803</v>
      </c>
      <c r="B4094" s="2">
        <v>22.34</v>
      </c>
      <c r="K4094" s="22"/>
    </row>
    <row r="4095" spans="1:11" x14ac:dyDescent="0.3">
      <c r="A4095" s="5">
        <v>41804</v>
      </c>
      <c r="B4095" s="2">
        <v>18.72</v>
      </c>
      <c r="K4095" s="22"/>
    </row>
    <row r="4096" spans="1:11" x14ac:dyDescent="0.3">
      <c r="A4096" s="5">
        <v>41805</v>
      </c>
      <c r="B4096" s="2">
        <v>18.899999999999999</v>
      </c>
      <c r="K4096" s="22"/>
    </row>
    <row r="4097" spans="1:11" x14ac:dyDescent="0.3">
      <c r="A4097" s="5">
        <v>41806</v>
      </c>
      <c r="B4097" s="2">
        <v>25.44</v>
      </c>
      <c r="K4097" s="22"/>
    </row>
    <row r="4098" spans="1:11" x14ac:dyDescent="0.3">
      <c r="A4098" s="5">
        <v>41807</v>
      </c>
      <c r="B4098" s="2">
        <v>27.96</v>
      </c>
      <c r="K4098" s="22"/>
    </row>
    <row r="4099" spans="1:11" x14ac:dyDescent="0.3">
      <c r="A4099" s="5">
        <v>41808</v>
      </c>
      <c r="B4099" s="2">
        <v>26.85</v>
      </c>
      <c r="K4099" s="22"/>
    </row>
    <row r="4100" spans="1:11" x14ac:dyDescent="0.3">
      <c r="A4100" s="5">
        <v>41809</v>
      </c>
      <c r="B4100" s="2">
        <v>23.62</v>
      </c>
      <c r="K4100" s="22"/>
    </row>
    <row r="4101" spans="1:11" x14ac:dyDescent="0.3">
      <c r="A4101" s="5">
        <v>41810</v>
      </c>
      <c r="B4101" s="2">
        <v>22.17</v>
      </c>
      <c r="K4101" s="22"/>
    </row>
    <row r="4102" spans="1:11" x14ac:dyDescent="0.3">
      <c r="A4102" s="5">
        <v>41811</v>
      </c>
      <c r="B4102" s="2">
        <v>20.71</v>
      </c>
      <c r="K4102" s="22"/>
    </row>
    <row r="4103" spans="1:11" x14ac:dyDescent="0.3">
      <c r="A4103" s="5">
        <v>41812</v>
      </c>
      <c r="B4103" s="2">
        <v>20.190000000000001</v>
      </c>
      <c r="K4103" s="22"/>
    </row>
    <row r="4104" spans="1:11" x14ac:dyDescent="0.3">
      <c r="A4104" s="5">
        <v>41813</v>
      </c>
      <c r="B4104" s="2">
        <v>26.69</v>
      </c>
      <c r="K4104" s="22"/>
    </row>
    <row r="4105" spans="1:11" x14ac:dyDescent="0.3">
      <c r="A4105" s="5">
        <v>41814</v>
      </c>
      <c r="B4105" s="2">
        <v>30.25</v>
      </c>
      <c r="K4105" s="22"/>
    </row>
    <row r="4106" spans="1:11" x14ac:dyDescent="0.3">
      <c r="A4106" s="5">
        <v>41815</v>
      </c>
      <c r="B4106" s="2">
        <v>30.86</v>
      </c>
      <c r="K4106" s="22"/>
    </row>
    <row r="4107" spans="1:11" x14ac:dyDescent="0.3">
      <c r="A4107" s="5">
        <v>41816</v>
      </c>
      <c r="B4107" s="2">
        <v>30.7</v>
      </c>
      <c r="K4107" s="22"/>
    </row>
    <row r="4108" spans="1:11" x14ac:dyDescent="0.3">
      <c r="A4108" s="5">
        <v>41817</v>
      </c>
      <c r="B4108" s="2">
        <v>29.68</v>
      </c>
      <c r="K4108" s="22"/>
    </row>
    <row r="4109" spans="1:11" x14ac:dyDescent="0.3">
      <c r="A4109" s="5">
        <v>41818</v>
      </c>
      <c r="B4109" s="2">
        <v>27.13</v>
      </c>
      <c r="K4109" s="22"/>
    </row>
    <row r="4110" spans="1:11" x14ac:dyDescent="0.3">
      <c r="A4110" s="5">
        <v>41819</v>
      </c>
      <c r="B4110" s="2">
        <v>26.02</v>
      </c>
      <c r="K4110" s="22"/>
    </row>
    <row r="4111" spans="1:11" x14ac:dyDescent="0.3">
      <c r="A4111" s="5">
        <v>41820</v>
      </c>
      <c r="B4111" s="2">
        <v>30.11</v>
      </c>
      <c r="K4111" s="22"/>
    </row>
    <row r="4112" spans="1:11" x14ac:dyDescent="0.3">
      <c r="A4112" s="5">
        <v>41821</v>
      </c>
      <c r="B4112" s="2">
        <v>30.5</v>
      </c>
      <c r="K4112" s="22"/>
    </row>
    <row r="4113" spans="1:11" x14ac:dyDescent="0.3">
      <c r="A4113" s="5">
        <v>41822</v>
      </c>
      <c r="B4113" s="2">
        <v>29.63</v>
      </c>
      <c r="K4113" s="22"/>
    </row>
    <row r="4114" spans="1:11" x14ac:dyDescent="0.3">
      <c r="A4114" s="5">
        <v>41823</v>
      </c>
      <c r="B4114" s="2">
        <v>27.66</v>
      </c>
      <c r="K4114" s="22"/>
    </row>
    <row r="4115" spans="1:11" x14ac:dyDescent="0.3">
      <c r="A4115" s="5">
        <v>41824</v>
      </c>
      <c r="B4115" s="2">
        <v>27.94</v>
      </c>
      <c r="K4115" s="22"/>
    </row>
    <row r="4116" spans="1:11" x14ac:dyDescent="0.3">
      <c r="A4116" s="5">
        <v>41825</v>
      </c>
      <c r="B4116" s="2">
        <v>26.44</v>
      </c>
      <c r="K4116" s="22"/>
    </row>
    <row r="4117" spans="1:11" x14ac:dyDescent="0.3">
      <c r="A4117" s="5">
        <v>41826</v>
      </c>
      <c r="B4117" s="2">
        <v>24.78</v>
      </c>
      <c r="K4117" s="22"/>
    </row>
    <row r="4118" spans="1:11" x14ac:dyDescent="0.3">
      <c r="A4118" s="5">
        <v>41827</v>
      </c>
      <c r="B4118" s="2">
        <v>27.91</v>
      </c>
      <c r="K4118" s="22"/>
    </row>
    <row r="4119" spans="1:11" x14ac:dyDescent="0.3">
      <c r="A4119" s="5">
        <v>41828</v>
      </c>
      <c r="B4119" s="2">
        <v>27.18</v>
      </c>
      <c r="K4119" s="22"/>
    </row>
    <row r="4120" spans="1:11" x14ac:dyDescent="0.3">
      <c r="A4120" s="5">
        <v>41829</v>
      </c>
      <c r="B4120" s="2">
        <v>25.98</v>
      </c>
      <c r="K4120" s="22"/>
    </row>
    <row r="4121" spans="1:11" x14ac:dyDescent="0.3">
      <c r="A4121" s="5">
        <v>41830</v>
      </c>
      <c r="B4121" s="2">
        <v>27.47</v>
      </c>
      <c r="K4121" s="22"/>
    </row>
    <row r="4122" spans="1:11" x14ac:dyDescent="0.3">
      <c r="A4122" s="5">
        <v>41831</v>
      </c>
      <c r="B4122" s="2">
        <v>27.94</v>
      </c>
      <c r="K4122" s="22"/>
    </row>
    <row r="4123" spans="1:11" x14ac:dyDescent="0.3">
      <c r="A4123" s="5">
        <v>41832</v>
      </c>
      <c r="B4123" s="2">
        <v>26.79</v>
      </c>
      <c r="K4123" s="22"/>
    </row>
    <row r="4124" spans="1:11" x14ac:dyDescent="0.3">
      <c r="A4124" s="5">
        <v>41833</v>
      </c>
      <c r="B4124" s="2">
        <v>24.84</v>
      </c>
      <c r="K4124" s="22"/>
    </row>
    <row r="4125" spans="1:11" x14ac:dyDescent="0.3">
      <c r="A4125" s="5">
        <v>41834</v>
      </c>
      <c r="B4125" s="2">
        <v>27.44</v>
      </c>
      <c r="K4125" s="22"/>
    </row>
    <row r="4126" spans="1:11" x14ac:dyDescent="0.3">
      <c r="A4126" s="5">
        <v>41835</v>
      </c>
      <c r="B4126" s="2">
        <v>28.88</v>
      </c>
      <c r="K4126" s="22"/>
    </row>
    <row r="4127" spans="1:11" x14ac:dyDescent="0.3">
      <c r="A4127" s="5">
        <v>41836</v>
      </c>
      <c r="B4127" s="2">
        <v>29.3</v>
      </c>
      <c r="K4127" s="22"/>
    </row>
    <row r="4128" spans="1:11" x14ac:dyDescent="0.3">
      <c r="A4128" s="5">
        <v>41837</v>
      </c>
      <c r="B4128" s="2">
        <v>29.3</v>
      </c>
      <c r="K4128" s="22"/>
    </row>
    <row r="4129" spans="1:11" x14ac:dyDescent="0.3">
      <c r="A4129" s="5">
        <v>41838</v>
      </c>
      <c r="B4129" s="2">
        <v>28.94</v>
      </c>
      <c r="K4129" s="22"/>
    </row>
    <row r="4130" spans="1:11" x14ac:dyDescent="0.3">
      <c r="A4130" s="5">
        <v>41839</v>
      </c>
      <c r="B4130" s="2">
        <v>27.66</v>
      </c>
      <c r="K4130" s="22"/>
    </row>
    <row r="4131" spans="1:11" x14ac:dyDescent="0.3">
      <c r="A4131" s="5">
        <v>41840</v>
      </c>
      <c r="B4131" s="2">
        <v>24.87</v>
      </c>
      <c r="K4131" s="22"/>
    </row>
    <row r="4132" spans="1:11" x14ac:dyDescent="0.3">
      <c r="A4132" s="5">
        <v>41841</v>
      </c>
      <c r="B4132" s="2">
        <v>28.14</v>
      </c>
      <c r="K4132" s="22"/>
    </row>
    <row r="4133" spans="1:11" x14ac:dyDescent="0.3">
      <c r="A4133" s="5">
        <v>41842</v>
      </c>
      <c r="B4133" s="2">
        <v>29.23</v>
      </c>
      <c r="K4133" s="22"/>
    </row>
    <row r="4134" spans="1:11" x14ac:dyDescent="0.3">
      <c r="A4134" s="5">
        <v>41843</v>
      </c>
      <c r="B4134" s="2">
        <v>29.71</v>
      </c>
      <c r="K4134" s="22"/>
    </row>
    <row r="4135" spans="1:11" x14ac:dyDescent="0.3">
      <c r="A4135" s="5">
        <v>41844</v>
      </c>
      <c r="B4135" s="2">
        <v>29.51</v>
      </c>
      <c r="K4135" s="22"/>
    </row>
    <row r="4136" spans="1:11" x14ac:dyDescent="0.3">
      <c r="A4136" s="5">
        <v>41845</v>
      </c>
      <c r="B4136" s="2">
        <v>29.93</v>
      </c>
      <c r="K4136" s="22"/>
    </row>
    <row r="4137" spans="1:11" x14ac:dyDescent="0.3">
      <c r="A4137" s="5">
        <v>41846</v>
      </c>
      <c r="B4137" s="2">
        <v>30.39</v>
      </c>
      <c r="K4137" s="22"/>
    </row>
    <row r="4138" spans="1:11" x14ac:dyDescent="0.3">
      <c r="A4138" s="5">
        <v>41847</v>
      </c>
      <c r="B4138" s="2">
        <v>29.98</v>
      </c>
      <c r="K4138" s="22"/>
    </row>
    <row r="4139" spans="1:11" x14ac:dyDescent="0.3">
      <c r="A4139" s="5">
        <v>41848</v>
      </c>
      <c r="B4139" s="2">
        <v>31.68</v>
      </c>
      <c r="K4139" s="22"/>
    </row>
    <row r="4140" spans="1:11" x14ac:dyDescent="0.3">
      <c r="A4140" s="5">
        <v>41849</v>
      </c>
      <c r="B4140" s="2">
        <v>31.85</v>
      </c>
      <c r="K4140" s="22"/>
    </row>
    <row r="4141" spans="1:11" x14ac:dyDescent="0.3">
      <c r="A4141" s="5">
        <v>41850</v>
      </c>
      <c r="B4141" s="2">
        <v>31.33</v>
      </c>
      <c r="K4141" s="22"/>
    </row>
    <row r="4142" spans="1:11" x14ac:dyDescent="0.3">
      <c r="A4142" s="5">
        <v>41851</v>
      </c>
      <c r="B4142" s="2">
        <v>31.04</v>
      </c>
      <c r="K4142" s="22"/>
    </row>
    <row r="4143" spans="1:11" x14ac:dyDescent="0.3">
      <c r="A4143" s="5">
        <v>41852</v>
      </c>
      <c r="B4143" s="2">
        <v>31.03</v>
      </c>
      <c r="K4143" s="22"/>
    </row>
    <row r="4144" spans="1:11" x14ac:dyDescent="0.3">
      <c r="A4144" s="5">
        <v>41853</v>
      </c>
      <c r="B4144" s="2">
        <v>29.24</v>
      </c>
      <c r="K4144" s="22"/>
    </row>
    <row r="4145" spans="1:11" x14ac:dyDescent="0.3">
      <c r="A4145" s="5">
        <v>41854</v>
      </c>
      <c r="B4145" s="2">
        <v>29.51</v>
      </c>
      <c r="K4145" s="22"/>
    </row>
    <row r="4146" spans="1:11" x14ac:dyDescent="0.3">
      <c r="A4146" s="5">
        <v>41855</v>
      </c>
      <c r="B4146" s="2">
        <v>31.89</v>
      </c>
      <c r="K4146" s="22"/>
    </row>
    <row r="4147" spans="1:11" x14ac:dyDescent="0.3">
      <c r="A4147" s="5">
        <v>41856</v>
      </c>
      <c r="B4147" s="2">
        <v>32.21</v>
      </c>
      <c r="K4147" s="22"/>
    </row>
    <row r="4148" spans="1:11" x14ac:dyDescent="0.3">
      <c r="A4148" s="5">
        <v>41857</v>
      </c>
      <c r="B4148" s="2">
        <v>32.46</v>
      </c>
      <c r="K4148" s="22"/>
    </row>
    <row r="4149" spans="1:11" x14ac:dyDescent="0.3">
      <c r="A4149" s="5">
        <v>41858</v>
      </c>
      <c r="B4149" s="2">
        <v>32.659999999999997</v>
      </c>
      <c r="K4149" s="22"/>
    </row>
    <row r="4150" spans="1:11" x14ac:dyDescent="0.3">
      <c r="A4150" s="5">
        <v>41859</v>
      </c>
      <c r="B4150" s="2">
        <v>32.46</v>
      </c>
      <c r="K4150" s="22"/>
    </row>
    <row r="4151" spans="1:11" x14ac:dyDescent="0.3">
      <c r="A4151" s="5">
        <v>41860</v>
      </c>
      <c r="B4151" s="2">
        <v>29.06</v>
      </c>
      <c r="K4151" s="22"/>
    </row>
    <row r="4152" spans="1:11" x14ac:dyDescent="0.3">
      <c r="A4152" s="5">
        <v>41861</v>
      </c>
      <c r="B4152" s="2">
        <v>28.83</v>
      </c>
      <c r="K4152" s="22"/>
    </row>
    <row r="4153" spans="1:11" x14ac:dyDescent="0.3">
      <c r="A4153" s="5">
        <v>41862</v>
      </c>
      <c r="B4153" s="2">
        <v>29.73</v>
      </c>
      <c r="K4153" s="22"/>
    </row>
    <row r="4154" spans="1:11" x14ac:dyDescent="0.3">
      <c r="A4154" s="5">
        <v>41863</v>
      </c>
      <c r="B4154" s="2">
        <v>31.66</v>
      </c>
      <c r="K4154" s="22"/>
    </row>
    <row r="4155" spans="1:11" x14ac:dyDescent="0.3">
      <c r="A4155" s="5">
        <v>41864</v>
      </c>
      <c r="B4155" s="2">
        <v>32.61</v>
      </c>
      <c r="K4155" s="22"/>
    </row>
    <row r="4156" spans="1:11" x14ac:dyDescent="0.3">
      <c r="A4156" s="5">
        <v>41865</v>
      </c>
      <c r="B4156" s="2">
        <v>32.75</v>
      </c>
      <c r="K4156" s="22"/>
    </row>
    <row r="4157" spans="1:11" x14ac:dyDescent="0.3">
      <c r="A4157" s="5">
        <v>41866</v>
      </c>
      <c r="B4157" s="2">
        <v>32.869999999999997</v>
      </c>
      <c r="K4157" s="22"/>
    </row>
    <row r="4158" spans="1:11" x14ac:dyDescent="0.3">
      <c r="A4158" s="5">
        <v>41867</v>
      </c>
      <c r="B4158" s="2">
        <v>30.61</v>
      </c>
      <c r="K4158" s="22"/>
    </row>
    <row r="4159" spans="1:11" x14ac:dyDescent="0.3">
      <c r="A4159" s="5">
        <v>41868</v>
      </c>
      <c r="B4159" s="2">
        <v>29.73</v>
      </c>
      <c r="K4159" s="22"/>
    </row>
    <row r="4160" spans="1:11" x14ac:dyDescent="0.3">
      <c r="A4160" s="5">
        <v>41869</v>
      </c>
      <c r="B4160" s="2">
        <v>32.57</v>
      </c>
      <c r="K4160" s="22"/>
    </row>
    <row r="4161" spans="1:11" x14ac:dyDescent="0.3">
      <c r="A4161" s="5">
        <v>41870</v>
      </c>
      <c r="B4161" s="2">
        <v>33.119999999999997</v>
      </c>
      <c r="K4161" s="22"/>
    </row>
    <row r="4162" spans="1:11" x14ac:dyDescent="0.3">
      <c r="A4162" s="5">
        <v>41871</v>
      </c>
      <c r="B4162" s="2">
        <v>32.74</v>
      </c>
      <c r="K4162" s="22"/>
    </row>
    <row r="4163" spans="1:11" x14ac:dyDescent="0.3">
      <c r="A4163" s="5">
        <v>41872</v>
      </c>
      <c r="B4163" s="2">
        <v>33.090000000000003</v>
      </c>
      <c r="K4163" s="22"/>
    </row>
    <row r="4164" spans="1:11" x14ac:dyDescent="0.3">
      <c r="A4164" s="5">
        <v>41873</v>
      </c>
      <c r="B4164" s="2">
        <v>32.97</v>
      </c>
      <c r="K4164" s="22"/>
    </row>
    <row r="4165" spans="1:11" x14ac:dyDescent="0.3">
      <c r="A4165" s="5">
        <v>41874</v>
      </c>
      <c r="B4165" s="2">
        <v>30.76</v>
      </c>
      <c r="K4165" s="22"/>
    </row>
    <row r="4166" spans="1:11" x14ac:dyDescent="0.3">
      <c r="A4166" s="5">
        <v>41875</v>
      </c>
      <c r="B4166" s="2">
        <v>30.43</v>
      </c>
      <c r="K4166" s="22"/>
    </row>
    <row r="4167" spans="1:11" x14ac:dyDescent="0.3">
      <c r="A4167" s="5">
        <v>41876</v>
      </c>
      <c r="B4167" s="2">
        <v>33.840000000000003</v>
      </c>
      <c r="K4167" s="22"/>
    </row>
    <row r="4168" spans="1:11" x14ac:dyDescent="0.3">
      <c r="A4168" s="5">
        <v>41877</v>
      </c>
      <c r="B4168" s="2">
        <v>36.32</v>
      </c>
      <c r="K4168" s="22"/>
    </row>
    <row r="4169" spans="1:11" x14ac:dyDescent="0.3">
      <c r="A4169" s="5">
        <v>41878</v>
      </c>
      <c r="B4169" s="2">
        <v>35.229999999999997</v>
      </c>
      <c r="K4169" s="22"/>
    </row>
    <row r="4170" spans="1:11" x14ac:dyDescent="0.3">
      <c r="A4170" s="5">
        <v>41879</v>
      </c>
      <c r="B4170" s="2">
        <v>34.590000000000003</v>
      </c>
      <c r="K4170" s="22"/>
    </row>
    <row r="4171" spans="1:11" x14ac:dyDescent="0.3">
      <c r="A4171" s="5">
        <v>41880</v>
      </c>
      <c r="B4171" s="2">
        <v>33.840000000000003</v>
      </c>
      <c r="K4171" s="22"/>
    </row>
    <row r="4172" spans="1:11" x14ac:dyDescent="0.3">
      <c r="A4172" s="5">
        <v>41881</v>
      </c>
      <c r="B4172" s="2">
        <v>32.53</v>
      </c>
      <c r="K4172" s="22"/>
    </row>
    <row r="4173" spans="1:11" x14ac:dyDescent="0.3">
      <c r="A4173" s="5">
        <v>41882</v>
      </c>
      <c r="B4173" s="2">
        <v>32.869999999999997</v>
      </c>
      <c r="K4173" s="22"/>
    </row>
    <row r="4174" spans="1:11" x14ac:dyDescent="0.3">
      <c r="A4174" s="5">
        <v>41883</v>
      </c>
      <c r="B4174" s="2">
        <v>34.950000000000003</v>
      </c>
      <c r="K4174" s="22"/>
    </row>
    <row r="4175" spans="1:11" x14ac:dyDescent="0.3">
      <c r="A4175" s="5">
        <v>41884</v>
      </c>
      <c r="B4175" s="2">
        <v>35.659999999999997</v>
      </c>
      <c r="K4175" s="22"/>
    </row>
    <row r="4176" spans="1:11" x14ac:dyDescent="0.3">
      <c r="A4176" s="5">
        <v>41885</v>
      </c>
      <c r="B4176" s="2">
        <v>34.96</v>
      </c>
      <c r="K4176" s="22"/>
    </row>
    <row r="4177" spans="1:11" x14ac:dyDescent="0.3">
      <c r="A4177" s="5">
        <v>41886</v>
      </c>
      <c r="B4177" s="2">
        <v>34.46</v>
      </c>
      <c r="K4177" s="22"/>
    </row>
    <row r="4178" spans="1:11" x14ac:dyDescent="0.3">
      <c r="A4178" s="5">
        <v>41887</v>
      </c>
      <c r="B4178" s="2">
        <v>35.42</v>
      </c>
      <c r="K4178" s="22"/>
    </row>
    <row r="4179" spans="1:11" x14ac:dyDescent="0.3">
      <c r="A4179" s="5">
        <v>41888</v>
      </c>
      <c r="B4179" s="2">
        <v>33.76</v>
      </c>
      <c r="K4179" s="22"/>
    </row>
    <row r="4180" spans="1:11" x14ac:dyDescent="0.3">
      <c r="A4180" s="5">
        <v>41889</v>
      </c>
      <c r="B4180" s="2">
        <v>33.69</v>
      </c>
      <c r="K4180" s="22"/>
    </row>
    <row r="4181" spans="1:11" x14ac:dyDescent="0.3">
      <c r="A4181" s="5">
        <v>41890</v>
      </c>
      <c r="B4181" s="2">
        <v>34.71</v>
      </c>
      <c r="K4181" s="22"/>
    </row>
    <row r="4182" spans="1:11" x14ac:dyDescent="0.3">
      <c r="A4182" s="5">
        <v>41891</v>
      </c>
      <c r="B4182" s="2">
        <v>34.51</v>
      </c>
      <c r="K4182" s="22"/>
    </row>
    <row r="4183" spans="1:11" x14ac:dyDescent="0.3">
      <c r="A4183" s="5">
        <v>41892</v>
      </c>
      <c r="B4183" s="2">
        <v>34.74</v>
      </c>
      <c r="K4183" s="22"/>
    </row>
    <row r="4184" spans="1:11" x14ac:dyDescent="0.3">
      <c r="A4184" s="5">
        <v>41893</v>
      </c>
      <c r="B4184" s="2">
        <v>34.94</v>
      </c>
      <c r="K4184" s="22"/>
    </row>
    <row r="4185" spans="1:11" x14ac:dyDescent="0.3">
      <c r="A4185" s="5">
        <v>41894</v>
      </c>
      <c r="B4185" s="2">
        <v>34.61</v>
      </c>
      <c r="K4185" s="22"/>
    </row>
    <row r="4186" spans="1:11" x14ac:dyDescent="0.3">
      <c r="A4186" s="5">
        <v>41895</v>
      </c>
      <c r="B4186" s="2">
        <v>34.07</v>
      </c>
      <c r="K4186" s="22"/>
    </row>
    <row r="4187" spans="1:11" x14ac:dyDescent="0.3">
      <c r="A4187" s="5">
        <v>41896</v>
      </c>
      <c r="B4187" s="2">
        <v>33.69</v>
      </c>
      <c r="K4187" s="22"/>
    </row>
    <row r="4188" spans="1:11" x14ac:dyDescent="0.3">
      <c r="A4188" s="5">
        <v>41897</v>
      </c>
      <c r="B4188" s="2">
        <v>36.44</v>
      </c>
      <c r="K4188" s="22"/>
    </row>
    <row r="4189" spans="1:11" x14ac:dyDescent="0.3">
      <c r="A4189" s="5">
        <v>41898</v>
      </c>
      <c r="B4189" s="2">
        <v>37.57</v>
      </c>
      <c r="K4189" s="22"/>
    </row>
    <row r="4190" spans="1:11" x14ac:dyDescent="0.3">
      <c r="A4190" s="5">
        <v>41899</v>
      </c>
      <c r="B4190" s="2">
        <v>36.56</v>
      </c>
      <c r="K4190" s="22"/>
    </row>
    <row r="4191" spans="1:11" x14ac:dyDescent="0.3">
      <c r="A4191" s="5">
        <v>41900</v>
      </c>
      <c r="B4191" s="2">
        <v>36.71</v>
      </c>
      <c r="K4191" s="22"/>
    </row>
    <row r="4192" spans="1:11" x14ac:dyDescent="0.3">
      <c r="A4192" s="5">
        <v>41901</v>
      </c>
      <c r="B4192" s="2">
        <v>36.6</v>
      </c>
      <c r="K4192" s="22"/>
    </row>
    <row r="4193" spans="1:11" x14ac:dyDescent="0.3">
      <c r="A4193" s="5">
        <v>41902</v>
      </c>
      <c r="B4193" s="2">
        <v>35.090000000000003</v>
      </c>
      <c r="K4193" s="22"/>
    </row>
    <row r="4194" spans="1:11" x14ac:dyDescent="0.3">
      <c r="A4194" s="5">
        <v>41903</v>
      </c>
      <c r="B4194" s="2">
        <v>33.72</v>
      </c>
      <c r="K4194" s="22"/>
    </row>
    <row r="4195" spans="1:11" x14ac:dyDescent="0.3">
      <c r="A4195" s="5">
        <v>41904</v>
      </c>
      <c r="B4195" s="2">
        <v>34.25</v>
      </c>
      <c r="K4195" s="22"/>
    </row>
    <row r="4196" spans="1:11" x14ac:dyDescent="0.3">
      <c r="A4196" s="5">
        <v>41905</v>
      </c>
      <c r="B4196" s="2">
        <v>37.22</v>
      </c>
      <c r="K4196" s="22"/>
    </row>
    <row r="4197" spans="1:11" x14ac:dyDescent="0.3">
      <c r="A4197" s="5">
        <v>41906</v>
      </c>
      <c r="B4197" s="2">
        <v>36.450000000000003</v>
      </c>
      <c r="K4197" s="22"/>
    </row>
    <row r="4198" spans="1:11" x14ac:dyDescent="0.3">
      <c r="A4198" s="5">
        <v>41907</v>
      </c>
      <c r="B4198" s="2">
        <v>35.119999999999997</v>
      </c>
      <c r="K4198" s="22"/>
    </row>
    <row r="4199" spans="1:11" x14ac:dyDescent="0.3">
      <c r="A4199" s="5">
        <v>41908</v>
      </c>
      <c r="B4199" s="2">
        <v>33.619999999999997</v>
      </c>
      <c r="K4199" s="22"/>
    </row>
    <row r="4200" spans="1:11" x14ac:dyDescent="0.3">
      <c r="A4200" s="5">
        <v>41909</v>
      </c>
      <c r="B4200" s="2">
        <v>31.86</v>
      </c>
      <c r="K4200" s="22"/>
    </row>
    <row r="4201" spans="1:11" x14ac:dyDescent="0.3">
      <c r="A4201" s="5">
        <v>41910</v>
      </c>
      <c r="B4201" s="2">
        <v>32.33</v>
      </c>
      <c r="K4201" s="22"/>
    </row>
    <row r="4202" spans="1:11" x14ac:dyDescent="0.3">
      <c r="A4202" s="5">
        <v>41911</v>
      </c>
      <c r="B4202" s="2">
        <v>34.020000000000003</v>
      </c>
      <c r="K4202" s="22"/>
    </row>
    <row r="4203" spans="1:11" x14ac:dyDescent="0.3">
      <c r="A4203" s="5">
        <v>41912</v>
      </c>
      <c r="B4203" s="2">
        <v>35.58</v>
      </c>
      <c r="K4203" s="22"/>
    </row>
    <row r="4204" spans="1:11" x14ac:dyDescent="0.3">
      <c r="A4204" s="5">
        <v>41913</v>
      </c>
      <c r="B4204" s="2">
        <v>35.450000000000003</v>
      </c>
      <c r="K4204" s="22"/>
    </row>
    <row r="4205" spans="1:11" x14ac:dyDescent="0.3">
      <c r="A4205" s="5">
        <v>41914</v>
      </c>
      <c r="B4205" s="2">
        <v>35.450000000000003</v>
      </c>
      <c r="K4205" s="22"/>
    </row>
    <row r="4206" spans="1:11" x14ac:dyDescent="0.3">
      <c r="A4206" s="5">
        <v>41915</v>
      </c>
      <c r="B4206" s="2">
        <v>33.590000000000003</v>
      </c>
      <c r="K4206" s="22"/>
    </row>
    <row r="4207" spans="1:11" x14ac:dyDescent="0.3">
      <c r="A4207" s="5">
        <v>41916</v>
      </c>
      <c r="B4207" s="2">
        <v>32.01</v>
      </c>
      <c r="K4207" s="22"/>
    </row>
    <row r="4208" spans="1:11" x14ac:dyDescent="0.3">
      <c r="A4208" s="5">
        <v>41917</v>
      </c>
      <c r="B4208" s="2">
        <v>31.83</v>
      </c>
      <c r="K4208" s="22"/>
    </row>
    <row r="4209" spans="1:11" x14ac:dyDescent="0.3">
      <c r="A4209" s="5">
        <v>41918</v>
      </c>
      <c r="B4209" s="2">
        <v>32.369999999999997</v>
      </c>
      <c r="K4209" s="22"/>
    </row>
    <row r="4210" spans="1:11" x14ac:dyDescent="0.3">
      <c r="A4210" s="5">
        <v>41919</v>
      </c>
      <c r="B4210" s="2">
        <v>32.03</v>
      </c>
      <c r="K4210" s="22"/>
    </row>
    <row r="4211" spans="1:11" x14ac:dyDescent="0.3">
      <c r="A4211" s="5">
        <v>41920</v>
      </c>
      <c r="B4211" s="2">
        <v>32.4</v>
      </c>
      <c r="K4211" s="22"/>
    </row>
    <row r="4212" spans="1:11" x14ac:dyDescent="0.3">
      <c r="A4212" s="5">
        <v>41921</v>
      </c>
      <c r="B4212" s="2">
        <v>32.799999999999997</v>
      </c>
      <c r="K4212" s="22"/>
    </row>
    <row r="4213" spans="1:11" x14ac:dyDescent="0.3">
      <c r="A4213" s="5">
        <v>41922</v>
      </c>
      <c r="B4213" s="2">
        <v>32.29</v>
      </c>
      <c r="K4213" s="22"/>
    </row>
    <row r="4214" spans="1:11" x14ac:dyDescent="0.3">
      <c r="A4214" s="5">
        <v>41923</v>
      </c>
      <c r="B4214" s="2">
        <v>32.69</v>
      </c>
      <c r="K4214" s="22"/>
    </row>
    <row r="4215" spans="1:11" x14ac:dyDescent="0.3">
      <c r="A4215" s="5">
        <v>41924</v>
      </c>
      <c r="B4215" s="2">
        <v>32.409999999999997</v>
      </c>
      <c r="K4215" s="22"/>
    </row>
    <row r="4216" spans="1:11" x14ac:dyDescent="0.3">
      <c r="A4216" s="5">
        <v>41925</v>
      </c>
      <c r="B4216" s="2">
        <v>33.86</v>
      </c>
      <c r="K4216" s="22"/>
    </row>
    <row r="4217" spans="1:11" x14ac:dyDescent="0.3">
      <c r="A4217" s="5">
        <v>41926</v>
      </c>
      <c r="B4217" s="2">
        <v>34.21</v>
      </c>
      <c r="K4217" s="22"/>
    </row>
    <row r="4218" spans="1:11" x14ac:dyDescent="0.3">
      <c r="A4218" s="5">
        <v>41927</v>
      </c>
      <c r="B4218" s="2">
        <v>33.97</v>
      </c>
      <c r="K4218" s="22"/>
    </row>
    <row r="4219" spans="1:11" x14ac:dyDescent="0.3">
      <c r="A4219" s="5">
        <v>41928</v>
      </c>
      <c r="B4219" s="2">
        <v>34.19</v>
      </c>
      <c r="K4219" s="22"/>
    </row>
    <row r="4220" spans="1:11" x14ac:dyDescent="0.3">
      <c r="A4220" s="5">
        <v>41929</v>
      </c>
      <c r="B4220" s="2">
        <v>33.450000000000003</v>
      </c>
      <c r="K4220" s="22"/>
    </row>
    <row r="4221" spans="1:11" x14ac:dyDescent="0.3">
      <c r="A4221" s="5">
        <v>41930</v>
      </c>
      <c r="B4221" s="2">
        <v>31.52</v>
      </c>
      <c r="K4221" s="22"/>
    </row>
    <row r="4222" spans="1:11" x14ac:dyDescent="0.3">
      <c r="A4222" s="5">
        <v>41931</v>
      </c>
      <c r="B4222" s="2">
        <v>28.55</v>
      </c>
      <c r="K4222" s="22"/>
    </row>
    <row r="4223" spans="1:11" x14ac:dyDescent="0.3">
      <c r="A4223" s="5">
        <v>41932</v>
      </c>
      <c r="B4223" s="2">
        <v>28.66</v>
      </c>
      <c r="K4223" s="22"/>
    </row>
    <row r="4224" spans="1:11" x14ac:dyDescent="0.3">
      <c r="A4224" s="5">
        <v>41933</v>
      </c>
      <c r="B4224" s="2">
        <v>30.98</v>
      </c>
      <c r="K4224" s="22"/>
    </row>
    <row r="4225" spans="1:11" x14ac:dyDescent="0.3">
      <c r="A4225" s="5">
        <v>41934</v>
      </c>
      <c r="B4225" s="2">
        <v>30.73</v>
      </c>
      <c r="K4225" s="22"/>
    </row>
    <row r="4226" spans="1:11" x14ac:dyDescent="0.3">
      <c r="A4226" s="5">
        <v>41935</v>
      </c>
      <c r="B4226" s="2">
        <v>31.12</v>
      </c>
      <c r="K4226" s="22"/>
    </row>
    <row r="4227" spans="1:11" x14ac:dyDescent="0.3">
      <c r="A4227" s="5">
        <v>41936</v>
      </c>
      <c r="B4227" s="2">
        <v>28.27</v>
      </c>
      <c r="K4227" s="22"/>
    </row>
    <row r="4228" spans="1:11" x14ac:dyDescent="0.3">
      <c r="A4228" s="5">
        <v>41937</v>
      </c>
      <c r="B4228" s="2">
        <v>26.06</v>
      </c>
      <c r="K4228" s="22"/>
    </row>
    <row r="4229" spans="1:11" x14ac:dyDescent="0.3">
      <c r="A4229" s="5">
        <v>41938</v>
      </c>
      <c r="B4229" s="2">
        <v>21.21</v>
      </c>
      <c r="K4229" s="22"/>
    </row>
    <row r="4230" spans="1:11" x14ac:dyDescent="0.3">
      <c r="A4230" s="5">
        <v>41939</v>
      </c>
      <c r="B4230" s="2">
        <v>22.68</v>
      </c>
      <c r="K4230" s="22"/>
    </row>
    <row r="4231" spans="1:11" x14ac:dyDescent="0.3">
      <c r="A4231" s="5">
        <v>41940</v>
      </c>
      <c r="B4231" s="2">
        <v>21.39</v>
      </c>
      <c r="K4231" s="22"/>
    </row>
    <row r="4232" spans="1:11" x14ac:dyDescent="0.3">
      <c r="A4232" s="5">
        <v>41941</v>
      </c>
      <c r="B4232" s="2">
        <v>25.01</v>
      </c>
      <c r="K4232" s="22"/>
    </row>
    <row r="4233" spans="1:11" x14ac:dyDescent="0.3">
      <c r="A4233" s="5">
        <v>41942</v>
      </c>
      <c r="B4233" s="2">
        <v>28.77</v>
      </c>
      <c r="K4233" s="22"/>
    </row>
    <row r="4234" spans="1:11" x14ac:dyDescent="0.3">
      <c r="A4234" s="5">
        <v>41943</v>
      </c>
      <c r="B4234" s="2">
        <v>29.43</v>
      </c>
      <c r="K4234" s="22"/>
    </row>
    <row r="4235" spans="1:11" x14ac:dyDescent="0.3">
      <c r="A4235" s="5">
        <v>41944</v>
      </c>
      <c r="B4235" s="2">
        <v>23.18</v>
      </c>
      <c r="K4235" s="22"/>
    </row>
    <row r="4236" spans="1:11" x14ac:dyDescent="0.3">
      <c r="A4236" s="5">
        <v>41945</v>
      </c>
      <c r="B4236" s="2">
        <v>18.68</v>
      </c>
      <c r="K4236" s="22"/>
    </row>
    <row r="4237" spans="1:11" x14ac:dyDescent="0.3">
      <c r="A4237" s="5">
        <v>41946</v>
      </c>
      <c r="B4237" s="2">
        <v>22.08</v>
      </c>
      <c r="K4237" s="22"/>
    </row>
    <row r="4238" spans="1:11" x14ac:dyDescent="0.3">
      <c r="A4238" s="5">
        <v>41947</v>
      </c>
      <c r="B4238" s="2">
        <v>26.13</v>
      </c>
      <c r="K4238" s="22"/>
    </row>
    <row r="4239" spans="1:11" x14ac:dyDescent="0.3">
      <c r="A4239" s="5">
        <v>41948</v>
      </c>
      <c r="B4239" s="2">
        <v>30.03</v>
      </c>
      <c r="K4239" s="22"/>
    </row>
    <row r="4240" spans="1:11" x14ac:dyDescent="0.3">
      <c r="A4240" s="5">
        <v>41949</v>
      </c>
      <c r="B4240" s="2">
        <v>31</v>
      </c>
      <c r="K4240" s="22"/>
    </row>
    <row r="4241" spans="1:11" x14ac:dyDescent="0.3">
      <c r="A4241" s="5">
        <v>41950</v>
      </c>
      <c r="B4241" s="2">
        <v>30.56</v>
      </c>
      <c r="K4241" s="22"/>
    </row>
    <row r="4242" spans="1:11" x14ac:dyDescent="0.3">
      <c r="A4242" s="5">
        <v>41951</v>
      </c>
      <c r="B4242" s="2">
        <v>27.33</v>
      </c>
      <c r="K4242" s="22"/>
    </row>
    <row r="4243" spans="1:11" x14ac:dyDescent="0.3">
      <c r="A4243" s="5">
        <v>41952</v>
      </c>
      <c r="B4243" s="2">
        <v>25.72</v>
      </c>
      <c r="K4243" s="22"/>
    </row>
    <row r="4244" spans="1:11" x14ac:dyDescent="0.3">
      <c r="A4244" s="5">
        <v>41953</v>
      </c>
      <c r="B4244" s="2">
        <v>29.42</v>
      </c>
      <c r="K4244" s="22"/>
    </row>
    <row r="4245" spans="1:11" x14ac:dyDescent="0.3">
      <c r="A4245" s="5">
        <v>41954</v>
      </c>
      <c r="B4245" s="2">
        <v>30.14</v>
      </c>
      <c r="K4245" s="22"/>
    </row>
    <row r="4246" spans="1:11" x14ac:dyDescent="0.3">
      <c r="A4246" s="5">
        <v>41955</v>
      </c>
      <c r="B4246" s="2">
        <v>29.96</v>
      </c>
      <c r="K4246" s="22"/>
    </row>
    <row r="4247" spans="1:11" x14ac:dyDescent="0.3">
      <c r="A4247" s="5">
        <v>41956</v>
      </c>
      <c r="B4247" s="2">
        <v>31.13</v>
      </c>
      <c r="K4247" s="22"/>
    </row>
    <row r="4248" spans="1:11" x14ac:dyDescent="0.3">
      <c r="A4248" s="5">
        <v>41957</v>
      </c>
      <c r="B4248" s="2">
        <v>30.73</v>
      </c>
      <c r="K4248" s="22"/>
    </row>
    <row r="4249" spans="1:11" x14ac:dyDescent="0.3">
      <c r="A4249" s="5">
        <v>41958</v>
      </c>
      <c r="B4249" s="2">
        <v>28.87</v>
      </c>
      <c r="K4249" s="22"/>
    </row>
    <row r="4250" spans="1:11" x14ac:dyDescent="0.3">
      <c r="A4250" s="5">
        <v>41959</v>
      </c>
      <c r="B4250" s="2">
        <v>28.01</v>
      </c>
      <c r="K4250" s="22"/>
    </row>
    <row r="4251" spans="1:11" x14ac:dyDescent="0.3">
      <c r="A4251" s="5">
        <v>41960</v>
      </c>
      <c r="B4251" s="2">
        <v>30.89</v>
      </c>
      <c r="K4251" s="22"/>
    </row>
    <row r="4252" spans="1:11" x14ac:dyDescent="0.3">
      <c r="A4252" s="5">
        <v>41961</v>
      </c>
      <c r="B4252" s="2">
        <v>31.83</v>
      </c>
      <c r="K4252" s="22"/>
    </row>
    <row r="4253" spans="1:11" x14ac:dyDescent="0.3">
      <c r="A4253" s="5">
        <v>41962</v>
      </c>
      <c r="B4253" s="2">
        <v>33.35</v>
      </c>
      <c r="K4253" s="22"/>
    </row>
    <row r="4254" spans="1:11" x14ac:dyDescent="0.3">
      <c r="A4254" s="5">
        <v>41963</v>
      </c>
      <c r="B4254" s="2">
        <v>34.130000000000003</v>
      </c>
      <c r="K4254" s="22"/>
    </row>
    <row r="4255" spans="1:11" x14ac:dyDescent="0.3">
      <c r="A4255" s="5">
        <v>41964</v>
      </c>
      <c r="B4255" s="2">
        <v>34.36</v>
      </c>
      <c r="K4255" s="22"/>
    </row>
    <row r="4256" spans="1:11" x14ac:dyDescent="0.3">
      <c r="A4256" s="5">
        <v>41965</v>
      </c>
      <c r="B4256" s="2">
        <v>32.130000000000003</v>
      </c>
      <c r="K4256" s="22"/>
    </row>
    <row r="4257" spans="1:11" x14ac:dyDescent="0.3">
      <c r="A4257" s="5">
        <v>41966</v>
      </c>
      <c r="B4257" s="2">
        <v>30.2</v>
      </c>
      <c r="K4257" s="22"/>
    </row>
    <row r="4258" spans="1:11" x14ac:dyDescent="0.3">
      <c r="A4258" s="5">
        <v>41967</v>
      </c>
      <c r="B4258" s="2">
        <v>30.56</v>
      </c>
      <c r="K4258" s="22"/>
    </row>
    <row r="4259" spans="1:11" x14ac:dyDescent="0.3">
      <c r="A4259" s="5">
        <v>41968</v>
      </c>
      <c r="B4259" s="2">
        <v>33.229999999999997</v>
      </c>
      <c r="K4259" s="22"/>
    </row>
    <row r="4260" spans="1:11" x14ac:dyDescent="0.3">
      <c r="A4260" s="5">
        <v>41969</v>
      </c>
      <c r="B4260" s="2">
        <v>33.729999999999997</v>
      </c>
      <c r="K4260" s="22"/>
    </row>
    <row r="4261" spans="1:11" x14ac:dyDescent="0.3">
      <c r="A4261" s="5">
        <v>41970</v>
      </c>
      <c r="B4261" s="2">
        <v>32.880000000000003</v>
      </c>
      <c r="K4261" s="22"/>
    </row>
    <row r="4262" spans="1:11" x14ac:dyDescent="0.3">
      <c r="A4262" s="5">
        <v>41971</v>
      </c>
      <c r="B4262" s="2">
        <v>32.18</v>
      </c>
      <c r="K4262" s="22"/>
    </row>
    <row r="4263" spans="1:11" x14ac:dyDescent="0.3">
      <c r="A4263" s="5">
        <v>41972</v>
      </c>
      <c r="B4263" s="2">
        <v>31.71</v>
      </c>
      <c r="K4263" s="22"/>
    </row>
    <row r="4264" spans="1:11" x14ac:dyDescent="0.3">
      <c r="A4264" s="5">
        <v>41973</v>
      </c>
      <c r="B4264" s="2">
        <v>31.88</v>
      </c>
      <c r="K4264" s="22"/>
    </row>
    <row r="4265" spans="1:11" x14ac:dyDescent="0.3">
      <c r="A4265" s="5">
        <v>41974</v>
      </c>
      <c r="B4265" s="2">
        <v>32.950000000000003</v>
      </c>
      <c r="K4265" s="22"/>
    </row>
    <row r="4266" spans="1:11" x14ac:dyDescent="0.3">
      <c r="A4266" s="5">
        <v>41975</v>
      </c>
      <c r="B4266" s="2">
        <v>33.880000000000003</v>
      </c>
      <c r="K4266" s="22"/>
    </row>
    <row r="4267" spans="1:11" x14ac:dyDescent="0.3">
      <c r="A4267" s="5">
        <v>41976</v>
      </c>
      <c r="B4267" s="2">
        <v>34.29</v>
      </c>
      <c r="K4267" s="22"/>
    </row>
    <row r="4268" spans="1:11" x14ac:dyDescent="0.3">
      <c r="A4268" s="5">
        <v>41977</v>
      </c>
      <c r="B4268" s="2">
        <v>35.36</v>
      </c>
      <c r="K4268" s="22"/>
    </row>
    <row r="4269" spans="1:11" x14ac:dyDescent="0.3">
      <c r="A4269" s="5">
        <v>41978</v>
      </c>
      <c r="B4269" s="2">
        <v>33.26</v>
      </c>
      <c r="K4269" s="22"/>
    </row>
    <row r="4270" spans="1:11" x14ac:dyDescent="0.3">
      <c r="A4270" s="5">
        <v>41979</v>
      </c>
      <c r="B4270" s="2">
        <v>32</v>
      </c>
      <c r="K4270" s="22"/>
    </row>
    <row r="4271" spans="1:11" x14ac:dyDescent="0.3">
      <c r="A4271" s="5">
        <v>41980</v>
      </c>
      <c r="B4271" s="2">
        <v>30.36</v>
      </c>
      <c r="K4271" s="22"/>
    </row>
    <row r="4272" spans="1:11" x14ac:dyDescent="0.3">
      <c r="A4272" s="5">
        <v>41981</v>
      </c>
      <c r="B4272" s="2">
        <v>32.33</v>
      </c>
      <c r="K4272" s="22"/>
    </row>
    <row r="4273" spans="1:11" x14ac:dyDescent="0.3">
      <c r="A4273" s="5">
        <v>41982</v>
      </c>
      <c r="B4273" s="2">
        <v>33.299999999999997</v>
      </c>
      <c r="K4273" s="22"/>
    </row>
    <row r="4274" spans="1:11" x14ac:dyDescent="0.3">
      <c r="A4274" s="5">
        <v>41983</v>
      </c>
      <c r="B4274" s="2">
        <v>30.34</v>
      </c>
      <c r="K4274" s="22"/>
    </row>
    <row r="4275" spans="1:11" x14ac:dyDescent="0.3">
      <c r="A4275" s="5">
        <v>41984</v>
      </c>
      <c r="B4275" s="2">
        <v>30.53</v>
      </c>
      <c r="K4275" s="22"/>
    </row>
    <row r="4276" spans="1:11" x14ac:dyDescent="0.3">
      <c r="A4276" s="5">
        <v>41985</v>
      </c>
      <c r="B4276" s="2">
        <v>30.99</v>
      </c>
      <c r="K4276" s="22"/>
    </row>
    <row r="4277" spans="1:11" x14ac:dyDescent="0.3">
      <c r="A4277" s="5">
        <v>41986</v>
      </c>
      <c r="B4277" s="2">
        <v>30.59</v>
      </c>
      <c r="K4277" s="22"/>
    </row>
    <row r="4278" spans="1:11" x14ac:dyDescent="0.3">
      <c r="A4278" s="5">
        <v>41987</v>
      </c>
      <c r="B4278" s="2">
        <v>30.39</v>
      </c>
      <c r="K4278" s="22"/>
    </row>
    <row r="4279" spans="1:11" x14ac:dyDescent="0.3">
      <c r="A4279" s="5">
        <v>41988</v>
      </c>
      <c r="B4279" s="2">
        <v>30.43</v>
      </c>
      <c r="K4279" s="22"/>
    </row>
    <row r="4280" spans="1:11" x14ac:dyDescent="0.3">
      <c r="A4280" s="5">
        <v>41989</v>
      </c>
      <c r="B4280" s="2">
        <v>31.44</v>
      </c>
      <c r="K4280" s="22"/>
    </row>
    <row r="4281" spans="1:11" x14ac:dyDescent="0.3">
      <c r="A4281" s="5">
        <v>41990</v>
      </c>
      <c r="B4281" s="2">
        <v>32.22</v>
      </c>
      <c r="K4281" s="22"/>
    </row>
    <row r="4282" spans="1:11" x14ac:dyDescent="0.3">
      <c r="A4282" s="5">
        <v>41991</v>
      </c>
      <c r="B4282" s="2">
        <v>31.44</v>
      </c>
      <c r="K4282" s="22"/>
    </row>
    <row r="4283" spans="1:11" x14ac:dyDescent="0.3">
      <c r="A4283" s="5">
        <v>41992</v>
      </c>
      <c r="B4283" s="2">
        <v>30.31</v>
      </c>
      <c r="K4283" s="22"/>
    </row>
    <row r="4284" spans="1:11" x14ac:dyDescent="0.3">
      <c r="A4284" s="5">
        <v>41993</v>
      </c>
      <c r="B4284" s="2">
        <v>28.99</v>
      </c>
      <c r="K4284" s="22"/>
    </row>
    <row r="4285" spans="1:11" x14ac:dyDescent="0.3">
      <c r="A4285" s="5">
        <v>41994</v>
      </c>
      <c r="B4285" s="2">
        <v>29.43</v>
      </c>
      <c r="K4285" s="22"/>
    </row>
    <row r="4286" spans="1:11" x14ac:dyDescent="0.3">
      <c r="A4286" s="5">
        <v>41995</v>
      </c>
      <c r="B4286" s="2">
        <v>29.24</v>
      </c>
      <c r="K4286" s="22"/>
    </row>
    <row r="4287" spans="1:11" x14ac:dyDescent="0.3">
      <c r="A4287" s="5">
        <v>41996</v>
      </c>
      <c r="B4287" s="2">
        <v>29.49</v>
      </c>
      <c r="K4287" s="22"/>
    </row>
    <row r="4288" spans="1:11" x14ac:dyDescent="0.3">
      <c r="A4288" s="5">
        <v>41997</v>
      </c>
      <c r="B4288" s="2">
        <v>29.45</v>
      </c>
      <c r="K4288" s="22"/>
    </row>
    <row r="4289" spans="1:11" x14ac:dyDescent="0.3">
      <c r="A4289" s="5">
        <v>41998</v>
      </c>
      <c r="B4289" s="2">
        <v>29.92</v>
      </c>
      <c r="K4289" s="22"/>
    </row>
    <row r="4290" spans="1:11" x14ac:dyDescent="0.3">
      <c r="A4290" s="5">
        <v>41999</v>
      </c>
      <c r="B4290" s="2">
        <v>31.08</v>
      </c>
      <c r="K4290" s="22"/>
    </row>
    <row r="4291" spans="1:11" x14ac:dyDescent="0.3">
      <c r="A4291" s="5">
        <v>42000</v>
      </c>
      <c r="B4291" s="2">
        <v>31.48</v>
      </c>
      <c r="K4291" s="22"/>
    </row>
    <row r="4292" spans="1:11" x14ac:dyDescent="0.3">
      <c r="A4292" s="5">
        <v>42001</v>
      </c>
      <c r="B4292" s="2">
        <v>32.94</v>
      </c>
      <c r="K4292" s="22"/>
    </row>
    <row r="4293" spans="1:11" x14ac:dyDescent="0.3">
      <c r="A4293" s="5">
        <v>42002</v>
      </c>
      <c r="B4293" s="2">
        <v>42.91</v>
      </c>
      <c r="K4293" s="22"/>
    </row>
    <row r="4294" spans="1:11" x14ac:dyDescent="0.3">
      <c r="A4294" s="5">
        <v>42003</v>
      </c>
      <c r="B4294" s="2">
        <v>31.35</v>
      </c>
      <c r="K4294" s="22"/>
    </row>
    <row r="4295" spans="1:11" x14ac:dyDescent="0.3">
      <c r="A4295" s="5">
        <v>42004</v>
      </c>
      <c r="B4295" s="2">
        <v>29.09</v>
      </c>
      <c r="K4295" s="22"/>
    </row>
    <row r="4296" spans="1:11" x14ac:dyDescent="0.3">
      <c r="A4296" s="5">
        <v>42005</v>
      </c>
      <c r="B4296" s="2">
        <v>26.99</v>
      </c>
      <c r="K4296" s="22"/>
    </row>
    <row r="4297" spans="1:11" x14ac:dyDescent="0.3">
      <c r="A4297" s="5">
        <v>42006</v>
      </c>
      <c r="B4297" s="2">
        <v>26.45</v>
      </c>
      <c r="K4297" s="22"/>
    </row>
    <row r="4298" spans="1:11" x14ac:dyDescent="0.3">
      <c r="A4298" s="5">
        <v>42007</v>
      </c>
      <c r="B4298" s="2">
        <v>26.81</v>
      </c>
      <c r="K4298" s="22"/>
    </row>
    <row r="4299" spans="1:11" x14ac:dyDescent="0.3">
      <c r="A4299" s="5">
        <v>42008</v>
      </c>
      <c r="B4299" s="2">
        <v>28.12</v>
      </c>
      <c r="K4299" s="22"/>
    </row>
    <row r="4300" spans="1:11" x14ac:dyDescent="0.3">
      <c r="A4300" s="5">
        <v>42009</v>
      </c>
      <c r="B4300" s="2">
        <v>36.549999999999997</v>
      </c>
      <c r="K4300" s="22"/>
    </row>
    <row r="4301" spans="1:11" x14ac:dyDescent="0.3">
      <c r="A4301" s="5">
        <v>42010</v>
      </c>
      <c r="B4301" s="2">
        <v>29.72</v>
      </c>
      <c r="K4301" s="22"/>
    </row>
    <row r="4302" spans="1:11" x14ac:dyDescent="0.3">
      <c r="A4302" s="5">
        <v>42011</v>
      </c>
      <c r="B4302" s="2">
        <v>30.55</v>
      </c>
      <c r="K4302" s="22"/>
    </row>
    <row r="4303" spans="1:11" x14ac:dyDescent="0.3">
      <c r="A4303" s="5">
        <v>42012</v>
      </c>
      <c r="B4303" s="2">
        <v>28.16</v>
      </c>
      <c r="K4303" s="22"/>
    </row>
    <row r="4304" spans="1:11" x14ac:dyDescent="0.3">
      <c r="A4304" s="5">
        <v>42013</v>
      </c>
      <c r="B4304" s="2">
        <v>27.79</v>
      </c>
      <c r="K4304" s="22"/>
    </row>
    <row r="4305" spans="1:11" x14ac:dyDescent="0.3">
      <c r="A4305" s="5">
        <v>42014</v>
      </c>
      <c r="B4305" s="2">
        <v>26.48</v>
      </c>
      <c r="K4305" s="22"/>
    </row>
    <row r="4306" spans="1:11" x14ac:dyDescent="0.3">
      <c r="A4306" s="5">
        <v>42015</v>
      </c>
      <c r="B4306" s="2">
        <v>25.82</v>
      </c>
      <c r="K4306" s="22"/>
    </row>
    <row r="4307" spans="1:11" x14ac:dyDescent="0.3">
      <c r="A4307" s="5">
        <v>42016</v>
      </c>
      <c r="B4307" s="2">
        <v>29.3</v>
      </c>
      <c r="K4307" s="22"/>
    </row>
    <row r="4308" spans="1:11" x14ac:dyDescent="0.3">
      <c r="A4308" s="5">
        <v>42017</v>
      </c>
      <c r="B4308" s="2">
        <v>29.67</v>
      </c>
      <c r="K4308" s="22"/>
    </row>
    <row r="4309" spans="1:11" x14ac:dyDescent="0.3">
      <c r="A4309" s="5">
        <v>42018</v>
      </c>
      <c r="B4309" s="2">
        <v>29.69</v>
      </c>
      <c r="K4309" s="22"/>
    </row>
    <row r="4310" spans="1:11" x14ac:dyDescent="0.3">
      <c r="A4310" s="5">
        <v>42019</v>
      </c>
      <c r="B4310" s="2">
        <v>28.09</v>
      </c>
      <c r="K4310" s="22"/>
    </row>
    <row r="4311" spans="1:11" x14ac:dyDescent="0.3">
      <c r="A4311" s="5">
        <v>42020</v>
      </c>
      <c r="B4311" s="2">
        <v>27.97</v>
      </c>
      <c r="K4311" s="22"/>
    </row>
    <row r="4312" spans="1:11" x14ac:dyDescent="0.3">
      <c r="A4312" s="5">
        <v>42021</v>
      </c>
      <c r="B4312" s="2">
        <v>28.09</v>
      </c>
      <c r="K4312" s="22"/>
    </row>
    <row r="4313" spans="1:11" x14ac:dyDescent="0.3">
      <c r="A4313" s="5">
        <v>42022</v>
      </c>
      <c r="B4313" s="2">
        <v>28.15</v>
      </c>
      <c r="K4313" s="22"/>
    </row>
    <row r="4314" spans="1:11" x14ac:dyDescent="0.3">
      <c r="A4314" s="5">
        <v>42023</v>
      </c>
      <c r="B4314" s="2">
        <v>34.36</v>
      </c>
      <c r="K4314" s="22"/>
    </row>
    <row r="4315" spans="1:11" x14ac:dyDescent="0.3">
      <c r="A4315" s="5">
        <v>42024</v>
      </c>
      <c r="B4315" s="2">
        <v>35.54</v>
      </c>
      <c r="K4315" s="22"/>
    </row>
    <row r="4316" spans="1:11" x14ac:dyDescent="0.3">
      <c r="A4316" s="5">
        <v>42025</v>
      </c>
      <c r="B4316" s="2">
        <v>38.880000000000003</v>
      </c>
      <c r="K4316" s="22"/>
    </row>
    <row r="4317" spans="1:11" x14ac:dyDescent="0.3">
      <c r="A4317" s="5">
        <v>42026</v>
      </c>
      <c r="B4317" s="2">
        <v>39.729999999999997</v>
      </c>
      <c r="K4317" s="22"/>
    </row>
    <row r="4318" spans="1:11" x14ac:dyDescent="0.3">
      <c r="A4318" s="5">
        <v>42027</v>
      </c>
      <c r="B4318" s="2">
        <v>39.56</v>
      </c>
      <c r="K4318" s="22"/>
    </row>
    <row r="4319" spans="1:11" x14ac:dyDescent="0.3">
      <c r="A4319" s="5">
        <v>42028</v>
      </c>
      <c r="B4319" s="2">
        <v>28.43</v>
      </c>
      <c r="K4319" s="22"/>
    </row>
    <row r="4320" spans="1:11" x14ac:dyDescent="0.3">
      <c r="A4320" s="5">
        <v>42029</v>
      </c>
      <c r="B4320" s="2">
        <v>28.7</v>
      </c>
      <c r="K4320" s="22"/>
    </row>
    <row r="4321" spans="1:11" x14ac:dyDescent="0.3">
      <c r="A4321" s="5">
        <v>42030</v>
      </c>
      <c r="B4321" s="2">
        <v>29.15</v>
      </c>
      <c r="K4321" s="22"/>
    </row>
    <row r="4322" spans="1:11" x14ac:dyDescent="0.3">
      <c r="A4322" s="5">
        <v>42031</v>
      </c>
      <c r="B4322" s="2">
        <v>29.73</v>
      </c>
      <c r="K4322" s="22"/>
    </row>
    <row r="4323" spans="1:11" x14ac:dyDescent="0.3">
      <c r="A4323" s="5">
        <v>42032</v>
      </c>
      <c r="B4323" s="2">
        <v>27.81</v>
      </c>
      <c r="K4323" s="22"/>
    </row>
    <row r="4324" spans="1:11" x14ac:dyDescent="0.3">
      <c r="A4324" s="5">
        <v>42033</v>
      </c>
      <c r="B4324" s="2">
        <v>27.74</v>
      </c>
      <c r="K4324" s="22"/>
    </row>
    <row r="4325" spans="1:11" x14ac:dyDescent="0.3">
      <c r="A4325" s="5">
        <v>42034</v>
      </c>
      <c r="B4325" s="2">
        <v>30.44</v>
      </c>
      <c r="K4325" s="22"/>
    </row>
    <row r="4326" spans="1:11" x14ac:dyDescent="0.3">
      <c r="A4326" s="5">
        <v>42035</v>
      </c>
      <c r="B4326" s="2">
        <v>28.05</v>
      </c>
      <c r="K4326" s="22"/>
    </row>
    <row r="4327" spans="1:11" x14ac:dyDescent="0.3">
      <c r="A4327" s="5">
        <v>42036</v>
      </c>
      <c r="B4327" s="2">
        <v>27.83</v>
      </c>
      <c r="K4327" s="22"/>
    </row>
    <row r="4328" spans="1:11" x14ac:dyDescent="0.3">
      <c r="A4328" s="5">
        <v>42037</v>
      </c>
      <c r="B4328" s="2">
        <v>32.950000000000003</v>
      </c>
      <c r="K4328" s="22"/>
    </row>
    <row r="4329" spans="1:11" x14ac:dyDescent="0.3">
      <c r="A4329" s="5">
        <v>42038</v>
      </c>
      <c r="B4329" s="2">
        <v>37.28</v>
      </c>
      <c r="K4329" s="22"/>
    </row>
    <row r="4330" spans="1:11" x14ac:dyDescent="0.3">
      <c r="A4330" s="5">
        <v>42039</v>
      </c>
      <c r="B4330" s="2">
        <v>43.21</v>
      </c>
      <c r="K4330" s="22"/>
    </row>
    <row r="4331" spans="1:11" x14ac:dyDescent="0.3">
      <c r="A4331" s="5">
        <v>42040</v>
      </c>
      <c r="B4331" s="2">
        <v>36.479999999999997</v>
      </c>
      <c r="K4331" s="22"/>
    </row>
    <row r="4332" spans="1:11" x14ac:dyDescent="0.3">
      <c r="A4332" s="5">
        <v>42041</v>
      </c>
      <c r="B4332" s="2">
        <v>30.94</v>
      </c>
      <c r="K4332" s="22"/>
    </row>
    <row r="4333" spans="1:11" x14ac:dyDescent="0.3">
      <c r="A4333" s="5">
        <v>42042</v>
      </c>
      <c r="B4333" s="2">
        <v>26.75</v>
      </c>
      <c r="K4333" s="22"/>
    </row>
    <row r="4334" spans="1:11" x14ac:dyDescent="0.3">
      <c r="A4334" s="5">
        <v>42043</v>
      </c>
      <c r="B4334" s="2">
        <v>26.78</v>
      </c>
      <c r="K4334" s="22"/>
    </row>
    <row r="4335" spans="1:11" x14ac:dyDescent="0.3">
      <c r="A4335" s="5">
        <v>42044</v>
      </c>
      <c r="B4335" s="2">
        <v>28.44</v>
      </c>
      <c r="K4335" s="22"/>
    </row>
    <row r="4336" spans="1:11" x14ac:dyDescent="0.3">
      <c r="A4336" s="5">
        <v>42045</v>
      </c>
      <c r="B4336" s="2">
        <v>28.53</v>
      </c>
      <c r="K4336" s="22"/>
    </row>
    <row r="4337" spans="1:11" x14ac:dyDescent="0.3">
      <c r="A4337" s="5">
        <v>42046</v>
      </c>
      <c r="B4337" s="2">
        <v>32.200000000000003</v>
      </c>
      <c r="K4337" s="22"/>
    </row>
    <row r="4338" spans="1:11" x14ac:dyDescent="0.3">
      <c r="A4338" s="5">
        <v>42047</v>
      </c>
      <c r="B4338" s="2">
        <v>32.78</v>
      </c>
      <c r="K4338" s="22"/>
    </row>
    <row r="4339" spans="1:11" x14ac:dyDescent="0.3">
      <c r="A4339" s="5">
        <v>42048</v>
      </c>
      <c r="B4339" s="2">
        <v>31.37</v>
      </c>
      <c r="K4339" s="22"/>
    </row>
    <row r="4340" spans="1:11" x14ac:dyDescent="0.3">
      <c r="A4340" s="5">
        <v>42049</v>
      </c>
      <c r="B4340" s="2">
        <v>27.51</v>
      </c>
      <c r="K4340" s="22"/>
    </row>
    <row r="4341" spans="1:11" x14ac:dyDescent="0.3">
      <c r="A4341" s="5">
        <v>42050</v>
      </c>
      <c r="B4341" s="2">
        <v>26.45</v>
      </c>
      <c r="K4341" s="22"/>
    </row>
    <row r="4342" spans="1:11" x14ac:dyDescent="0.3">
      <c r="A4342" s="5">
        <v>42051</v>
      </c>
      <c r="B4342" s="2">
        <v>27.9</v>
      </c>
      <c r="K4342" s="22"/>
    </row>
    <row r="4343" spans="1:11" x14ac:dyDescent="0.3">
      <c r="A4343" s="5">
        <v>42052</v>
      </c>
      <c r="B4343" s="2">
        <v>29.32</v>
      </c>
      <c r="K4343" s="22"/>
    </row>
    <row r="4344" spans="1:11" x14ac:dyDescent="0.3">
      <c r="A4344" s="5">
        <v>42053</v>
      </c>
      <c r="B4344" s="2">
        <v>27.36</v>
      </c>
      <c r="K4344" s="22"/>
    </row>
    <row r="4345" spans="1:11" x14ac:dyDescent="0.3">
      <c r="A4345" s="5">
        <v>42054</v>
      </c>
      <c r="B4345" s="2">
        <v>26.13</v>
      </c>
      <c r="K4345" s="22"/>
    </row>
    <row r="4346" spans="1:11" x14ac:dyDescent="0.3">
      <c r="A4346" s="5">
        <v>42055</v>
      </c>
      <c r="B4346" s="2">
        <v>25.83</v>
      </c>
      <c r="K4346" s="22"/>
    </row>
    <row r="4347" spans="1:11" x14ac:dyDescent="0.3">
      <c r="A4347" s="5">
        <v>42056</v>
      </c>
      <c r="B4347" s="2">
        <v>25.92</v>
      </c>
      <c r="K4347" s="22"/>
    </row>
    <row r="4348" spans="1:11" x14ac:dyDescent="0.3">
      <c r="A4348" s="5">
        <v>42057</v>
      </c>
      <c r="B4348" s="2">
        <v>25.62</v>
      </c>
      <c r="K4348" s="22"/>
    </row>
    <row r="4349" spans="1:11" x14ac:dyDescent="0.3">
      <c r="A4349" s="5">
        <v>42058</v>
      </c>
      <c r="B4349" s="2">
        <v>25.68</v>
      </c>
      <c r="K4349" s="22"/>
    </row>
    <row r="4350" spans="1:11" x14ac:dyDescent="0.3">
      <c r="A4350" s="5">
        <v>42059</v>
      </c>
      <c r="B4350" s="2">
        <v>26.04</v>
      </c>
      <c r="K4350" s="22"/>
    </row>
    <row r="4351" spans="1:11" x14ac:dyDescent="0.3">
      <c r="A4351" s="5">
        <v>42060</v>
      </c>
      <c r="B4351" s="2">
        <v>26.68</v>
      </c>
      <c r="K4351" s="22"/>
    </row>
    <row r="4352" spans="1:11" x14ac:dyDescent="0.3">
      <c r="A4352" s="5">
        <v>42061</v>
      </c>
      <c r="B4352" s="2">
        <v>26.33</v>
      </c>
      <c r="K4352" s="22"/>
    </row>
    <row r="4353" spans="1:11" x14ac:dyDescent="0.3">
      <c r="A4353" s="5">
        <v>42062</v>
      </c>
      <c r="B4353" s="2">
        <v>25.76</v>
      </c>
      <c r="K4353" s="22"/>
    </row>
    <row r="4354" spans="1:11" x14ac:dyDescent="0.3">
      <c r="A4354" s="5">
        <v>42063</v>
      </c>
      <c r="B4354" s="2">
        <v>25.3</v>
      </c>
      <c r="K4354" s="22"/>
    </row>
    <row r="4355" spans="1:11" x14ac:dyDescent="0.3">
      <c r="A4355" s="5">
        <v>42064</v>
      </c>
      <c r="B4355" s="2">
        <v>22.82</v>
      </c>
      <c r="K4355" s="22"/>
    </row>
    <row r="4356" spans="1:11" x14ac:dyDescent="0.3">
      <c r="A4356" s="5">
        <v>42065</v>
      </c>
      <c r="B4356" s="2">
        <v>25.32</v>
      </c>
      <c r="K4356" s="22"/>
    </row>
    <row r="4357" spans="1:11" x14ac:dyDescent="0.3">
      <c r="A4357" s="5">
        <v>42066</v>
      </c>
      <c r="B4357" s="2">
        <v>25.76</v>
      </c>
      <c r="K4357" s="22"/>
    </row>
    <row r="4358" spans="1:11" x14ac:dyDescent="0.3">
      <c r="A4358" s="5">
        <v>42067</v>
      </c>
      <c r="B4358" s="2">
        <v>26.62</v>
      </c>
      <c r="K4358" s="22"/>
    </row>
    <row r="4359" spans="1:11" x14ac:dyDescent="0.3">
      <c r="A4359" s="5">
        <v>42068</v>
      </c>
      <c r="B4359" s="2">
        <v>28.67</v>
      </c>
      <c r="K4359" s="22"/>
    </row>
    <row r="4360" spans="1:11" x14ac:dyDescent="0.3">
      <c r="A4360" s="5">
        <v>42069</v>
      </c>
      <c r="B4360" s="2">
        <v>26.37</v>
      </c>
      <c r="K4360" s="22"/>
    </row>
    <row r="4361" spans="1:11" x14ac:dyDescent="0.3">
      <c r="A4361" s="5">
        <v>42070</v>
      </c>
      <c r="B4361" s="2">
        <v>22.59</v>
      </c>
      <c r="K4361" s="22"/>
    </row>
    <row r="4362" spans="1:11" x14ac:dyDescent="0.3">
      <c r="A4362" s="5">
        <v>42071</v>
      </c>
      <c r="B4362" s="2">
        <v>21.32</v>
      </c>
      <c r="K4362" s="22"/>
    </row>
    <row r="4363" spans="1:11" x14ac:dyDescent="0.3">
      <c r="A4363" s="5">
        <v>42072</v>
      </c>
      <c r="B4363" s="2">
        <v>25.35</v>
      </c>
      <c r="K4363" s="22"/>
    </row>
    <row r="4364" spans="1:11" x14ac:dyDescent="0.3">
      <c r="A4364" s="5">
        <v>42073</v>
      </c>
      <c r="B4364" s="2">
        <v>24.56</v>
      </c>
      <c r="K4364" s="22"/>
    </row>
    <row r="4365" spans="1:11" x14ac:dyDescent="0.3">
      <c r="A4365" s="5">
        <v>42074</v>
      </c>
      <c r="B4365" s="2">
        <v>26.08</v>
      </c>
      <c r="K4365" s="22"/>
    </row>
    <row r="4366" spans="1:11" x14ac:dyDescent="0.3">
      <c r="A4366" s="5">
        <v>42075</v>
      </c>
      <c r="B4366" s="2">
        <v>27.36</v>
      </c>
      <c r="K4366" s="22"/>
    </row>
    <row r="4367" spans="1:11" x14ac:dyDescent="0.3">
      <c r="A4367" s="5">
        <v>42076</v>
      </c>
      <c r="B4367" s="2">
        <v>25.75</v>
      </c>
      <c r="K4367" s="22"/>
    </row>
    <row r="4368" spans="1:11" x14ac:dyDescent="0.3">
      <c r="A4368" s="5">
        <v>42077</v>
      </c>
      <c r="B4368" s="2">
        <v>24.33</v>
      </c>
      <c r="K4368" s="22"/>
    </row>
    <row r="4369" spans="1:11" x14ac:dyDescent="0.3">
      <c r="A4369" s="5">
        <v>42078</v>
      </c>
      <c r="B4369" s="2">
        <v>24.13</v>
      </c>
      <c r="K4369" s="22"/>
    </row>
    <row r="4370" spans="1:11" x14ac:dyDescent="0.3">
      <c r="A4370" s="5">
        <v>42079</v>
      </c>
      <c r="B4370" s="2">
        <v>24.65</v>
      </c>
      <c r="K4370" s="22"/>
    </row>
    <row r="4371" spans="1:11" x14ac:dyDescent="0.3">
      <c r="A4371" s="5">
        <v>42080</v>
      </c>
      <c r="B4371" s="2">
        <v>25.26</v>
      </c>
      <c r="K4371" s="22"/>
    </row>
    <row r="4372" spans="1:11" x14ac:dyDescent="0.3">
      <c r="A4372" s="5">
        <v>42081</v>
      </c>
      <c r="B4372" s="2">
        <v>26.66</v>
      </c>
      <c r="K4372" s="22"/>
    </row>
    <row r="4373" spans="1:11" x14ac:dyDescent="0.3">
      <c r="A4373" s="5">
        <v>42082</v>
      </c>
      <c r="B4373" s="2">
        <v>26.42</v>
      </c>
      <c r="K4373" s="22"/>
    </row>
    <row r="4374" spans="1:11" x14ac:dyDescent="0.3">
      <c r="A4374" s="5">
        <v>42083</v>
      </c>
      <c r="B4374" s="2">
        <v>26.44</v>
      </c>
      <c r="K4374" s="22"/>
    </row>
    <row r="4375" spans="1:11" x14ac:dyDescent="0.3">
      <c r="A4375" s="5">
        <v>42084</v>
      </c>
      <c r="B4375" s="2">
        <v>24.22</v>
      </c>
      <c r="K4375" s="22"/>
    </row>
    <row r="4376" spans="1:11" x14ac:dyDescent="0.3">
      <c r="A4376" s="5">
        <v>42085</v>
      </c>
      <c r="B4376" s="2">
        <v>24.33</v>
      </c>
      <c r="K4376" s="22"/>
    </row>
    <row r="4377" spans="1:11" x14ac:dyDescent="0.3">
      <c r="A4377" s="5">
        <v>42086</v>
      </c>
      <c r="B4377" s="2">
        <v>25.03</v>
      </c>
      <c r="K4377" s="22"/>
    </row>
    <row r="4378" spans="1:11" x14ac:dyDescent="0.3">
      <c r="A4378" s="5">
        <v>42087</v>
      </c>
      <c r="B4378" s="2">
        <v>28.26</v>
      </c>
      <c r="K4378" s="22"/>
    </row>
    <row r="4379" spans="1:11" x14ac:dyDescent="0.3">
      <c r="A4379" s="5">
        <v>42088</v>
      </c>
      <c r="B4379" s="2">
        <v>27.53</v>
      </c>
      <c r="K4379" s="22"/>
    </row>
    <row r="4380" spans="1:11" x14ac:dyDescent="0.3">
      <c r="A4380" s="5">
        <v>42089</v>
      </c>
      <c r="B4380" s="2">
        <v>25.92</v>
      </c>
      <c r="K4380" s="22"/>
    </row>
    <row r="4381" spans="1:11" x14ac:dyDescent="0.3">
      <c r="A4381" s="5">
        <v>42090</v>
      </c>
      <c r="B4381" s="2">
        <v>26.7</v>
      </c>
      <c r="K4381" s="22"/>
    </row>
    <row r="4382" spans="1:11" x14ac:dyDescent="0.3">
      <c r="A4382" s="5">
        <v>42091</v>
      </c>
      <c r="B4382" s="2">
        <v>24.41</v>
      </c>
      <c r="K4382" s="22"/>
    </row>
    <row r="4383" spans="1:11" x14ac:dyDescent="0.3">
      <c r="A4383" s="5">
        <v>42092</v>
      </c>
      <c r="B4383" s="2">
        <v>23.19</v>
      </c>
      <c r="K4383" s="22"/>
    </row>
    <row r="4384" spans="1:11" x14ac:dyDescent="0.3">
      <c r="A4384" s="5">
        <v>42093</v>
      </c>
      <c r="B4384" s="2">
        <v>24.52</v>
      </c>
      <c r="K4384" s="22"/>
    </row>
    <row r="4385" spans="1:11" x14ac:dyDescent="0.3">
      <c r="A4385" s="5">
        <v>42094</v>
      </c>
      <c r="B4385" s="2">
        <v>24.93</v>
      </c>
      <c r="K4385" s="22"/>
    </row>
    <row r="4386" spans="1:11" x14ac:dyDescent="0.3">
      <c r="A4386" s="5">
        <v>42095</v>
      </c>
      <c r="B4386" s="2">
        <v>25.06</v>
      </c>
      <c r="K4386" s="22"/>
    </row>
    <row r="4387" spans="1:11" x14ac:dyDescent="0.3">
      <c r="A4387" s="5">
        <v>42096</v>
      </c>
      <c r="B4387" s="2">
        <v>25.13</v>
      </c>
      <c r="K4387" s="22"/>
    </row>
    <row r="4388" spans="1:11" x14ac:dyDescent="0.3">
      <c r="A4388" s="5">
        <v>42097</v>
      </c>
      <c r="B4388" s="2">
        <v>24.73</v>
      </c>
      <c r="K4388" s="22"/>
    </row>
    <row r="4389" spans="1:11" x14ac:dyDescent="0.3">
      <c r="A4389" s="5">
        <v>42098</v>
      </c>
      <c r="B4389" s="2">
        <v>25.57</v>
      </c>
      <c r="K4389" s="22"/>
    </row>
    <row r="4390" spans="1:11" x14ac:dyDescent="0.3">
      <c r="A4390" s="5">
        <v>42099</v>
      </c>
      <c r="B4390" s="2">
        <v>25.23</v>
      </c>
      <c r="K4390" s="22"/>
    </row>
    <row r="4391" spans="1:11" x14ac:dyDescent="0.3">
      <c r="A4391" s="5">
        <v>42100</v>
      </c>
      <c r="B4391" s="2">
        <v>25.4</v>
      </c>
      <c r="K4391" s="22"/>
    </row>
    <row r="4392" spans="1:11" x14ac:dyDescent="0.3">
      <c r="A4392" s="5">
        <v>42101</v>
      </c>
      <c r="B4392" s="2">
        <v>26.07</v>
      </c>
      <c r="K4392" s="22"/>
    </row>
    <row r="4393" spans="1:11" x14ac:dyDescent="0.3">
      <c r="A4393" s="5">
        <v>42102</v>
      </c>
      <c r="B4393" s="2">
        <v>25.75</v>
      </c>
      <c r="K4393" s="22"/>
    </row>
    <row r="4394" spans="1:11" x14ac:dyDescent="0.3">
      <c r="A4394" s="5">
        <v>42103</v>
      </c>
      <c r="B4394" s="2">
        <v>26.7</v>
      </c>
      <c r="K4394" s="22"/>
    </row>
    <row r="4395" spans="1:11" x14ac:dyDescent="0.3">
      <c r="A4395" s="5">
        <v>42104</v>
      </c>
      <c r="B4395" s="2">
        <v>26.36</v>
      </c>
      <c r="K4395" s="22"/>
    </row>
    <row r="4396" spans="1:11" x14ac:dyDescent="0.3">
      <c r="A4396" s="5">
        <v>42105</v>
      </c>
      <c r="B4396" s="2">
        <v>24.66</v>
      </c>
      <c r="K4396" s="22"/>
    </row>
    <row r="4397" spans="1:11" x14ac:dyDescent="0.3">
      <c r="A4397" s="5">
        <v>42106</v>
      </c>
      <c r="B4397" s="2">
        <v>21.86</v>
      </c>
      <c r="K4397" s="22"/>
    </row>
    <row r="4398" spans="1:11" x14ac:dyDescent="0.3">
      <c r="A4398" s="5">
        <v>42107</v>
      </c>
      <c r="B4398" s="2">
        <v>24.02</v>
      </c>
      <c r="K4398" s="22"/>
    </row>
    <row r="4399" spans="1:11" x14ac:dyDescent="0.3">
      <c r="A4399" s="5">
        <v>42108</v>
      </c>
      <c r="B4399" s="2">
        <v>26.42</v>
      </c>
      <c r="K4399" s="22"/>
    </row>
    <row r="4400" spans="1:11" x14ac:dyDescent="0.3">
      <c r="A4400" s="5">
        <v>42109</v>
      </c>
      <c r="B4400" s="2">
        <v>25.76</v>
      </c>
      <c r="K4400" s="22"/>
    </row>
    <row r="4401" spans="1:11" x14ac:dyDescent="0.3">
      <c r="A4401" s="5">
        <v>42110</v>
      </c>
      <c r="B4401" s="2">
        <v>25.49</v>
      </c>
      <c r="K4401" s="22"/>
    </row>
    <row r="4402" spans="1:11" x14ac:dyDescent="0.3">
      <c r="A4402" s="5">
        <v>42111</v>
      </c>
      <c r="B4402" s="2">
        <v>25.98</v>
      </c>
      <c r="K4402" s="22"/>
    </row>
    <row r="4403" spans="1:11" x14ac:dyDescent="0.3">
      <c r="A4403" s="5">
        <v>42112</v>
      </c>
      <c r="B4403" s="2">
        <v>24.2</v>
      </c>
      <c r="K4403" s="22"/>
    </row>
    <row r="4404" spans="1:11" x14ac:dyDescent="0.3">
      <c r="A4404" s="5">
        <v>42113</v>
      </c>
      <c r="B4404" s="2">
        <v>23.62</v>
      </c>
      <c r="K4404" s="22"/>
    </row>
    <row r="4405" spans="1:11" x14ac:dyDescent="0.3">
      <c r="A4405" s="5">
        <v>42114</v>
      </c>
      <c r="B4405" s="2">
        <v>25.87</v>
      </c>
      <c r="K4405" s="22"/>
    </row>
    <row r="4406" spans="1:11" x14ac:dyDescent="0.3">
      <c r="A4406" s="5">
        <v>42115</v>
      </c>
      <c r="B4406" s="2">
        <v>24.99</v>
      </c>
      <c r="K4406" s="22"/>
    </row>
    <row r="4407" spans="1:11" x14ac:dyDescent="0.3">
      <c r="A4407" s="5">
        <v>42116</v>
      </c>
      <c r="B4407" s="2">
        <v>24.56</v>
      </c>
      <c r="K4407" s="22"/>
    </row>
    <row r="4408" spans="1:11" x14ac:dyDescent="0.3">
      <c r="A4408" s="5">
        <v>42117</v>
      </c>
      <c r="B4408" s="2">
        <v>22.28</v>
      </c>
      <c r="K4408" s="22"/>
    </row>
    <row r="4409" spans="1:11" x14ac:dyDescent="0.3">
      <c r="A4409" s="5">
        <v>42118</v>
      </c>
      <c r="B4409" s="2">
        <v>24.93</v>
      </c>
      <c r="K4409" s="22"/>
    </row>
    <row r="4410" spans="1:11" x14ac:dyDescent="0.3">
      <c r="A4410" s="5">
        <v>42119</v>
      </c>
      <c r="B4410" s="2">
        <v>23.15</v>
      </c>
      <c r="K4410" s="22"/>
    </row>
    <row r="4411" spans="1:11" x14ac:dyDescent="0.3">
      <c r="A4411" s="5">
        <v>42120</v>
      </c>
      <c r="B4411" s="2">
        <v>22.57</v>
      </c>
      <c r="K4411" s="22"/>
    </row>
    <row r="4412" spans="1:11" x14ac:dyDescent="0.3">
      <c r="A4412" s="5">
        <v>42121</v>
      </c>
      <c r="B4412" s="2">
        <v>29.66</v>
      </c>
      <c r="K4412" s="22"/>
    </row>
    <row r="4413" spans="1:11" x14ac:dyDescent="0.3">
      <c r="A4413" s="5">
        <v>42122</v>
      </c>
      <c r="B4413" s="2">
        <v>29.29</v>
      </c>
      <c r="K4413" s="22"/>
    </row>
    <row r="4414" spans="1:11" x14ac:dyDescent="0.3">
      <c r="A4414" s="5">
        <v>42123</v>
      </c>
      <c r="B4414" s="2">
        <v>26.5</v>
      </c>
      <c r="K4414" s="22"/>
    </row>
    <row r="4415" spans="1:11" x14ac:dyDescent="0.3">
      <c r="A4415" s="5">
        <v>42124</v>
      </c>
      <c r="B4415" s="2">
        <v>27.34</v>
      </c>
      <c r="K4415" s="22"/>
    </row>
    <row r="4416" spans="1:11" x14ac:dyDescent="0.3">
      <c r="A4416" s="5">
        <v>42125</v>
      </c>
      <c r="B4416" s="2">
        <v>24.75</v>
      </c>
      <c r="K4416" s="22"/>
    </row>
    <row r="4417" spans="1:11" x14ac:dyDescent="0.3">
      <c r="A4417" s="5">
        <v>42126</v>
      </c>
      <c r="B4417" s="2">
        <v>24.14</v>
      </c>
      <c r="K4417" s="22"/>
    </row>
    <row r="4418" spans="1:11" x14ac:dyDescent="0.3">
      <c r="A4418" s="5">
        <v>42127</v>
      </c>
      <c r="B4418" s="2">
        <v>23.91</v>
      </c>
      <c r="K4418" s="22"/>
    </row>
    <row r="4419" spans="1:11" x14ac:dyDescent="0.3">
      <c r="A4419" s="5">
        <v>42128</v>
      </c>
      <c r="B4419" s="2">
        <v>27.27</v>
      </c>
      <c r="K4419" s="22"/>
    </row>
    <row r="4420" spans="1:11" x14ac:dyDescent="0.3">
      <c r="A4420" s="5">
        <v>42129</v>
      </c>
      <c r="B4420" s="2">
        <v>25.76</v>
      </c>
      <c r="K4420" s="22"/>
    </row>
    <row r="4421" spans="1:11" x14ac:dyDescent="0.3">
      <c r="A4421" s="5">
        <v>42130</v>
      </c>
      <c r="B4421" s="2">
        <v>24.32</v>
      </c>
      <c r="K4421" s="22"/>
    </row>
    <row r="4422" spans="1:11" x14ac:dyDescent="0.3">
      <c r="A4422" s="5">
        <v>42131</v>
      </c>
      <c r="B4422" s="2">
        <v>23.41</v>
      </c>
      <c r="K4422" s="22"/>
    </row>
    <row r="4423" spans="1:11" x14ac:dyDescent="0.3">
      <c r="A4423" s="5">
        <v>42132</v>
      </c>
      <c r="B4423" s="2">
        <v>24.51</v>
      </c>
      <c r="K4423" s="22"/>
    </row>
    <row r="4424" spans="1:11" x14ac:dyDescent="0.3">
      <c r="A4424" s="5">
        <v>42133</v>
      </c>
      <c r="B4424" s="2">
        <v>20.12</v>
      </c>
      <c r="K4424" s="22"/>
    </row>
    <row r="4425" spans="1:11" x14ac:dyDescent="0.3">
      <c r="A4425" s="5">
        <v>42134</v>
      </c>
      <c r="B4425" s="2">
        <v>18.809999999999999</v>
      </c>
      <c r="K4425" s="22"/>
    </row>
    <row r="4426" spans="1:11" x14ac:dyDescent="0.3">
      <c r="A4426" s="5">
        <v>42135</v>
      </c>
      <c r="B4426" s="2">
        <v>23.13</v>
      </c>
      <c r="K4426" s="22"/>
    </row>
    <row r="4427" spans="1:11" x14ac:dyDescent="0.3">
      <c r="A4427" s="5">
        <v>42136</v>
      </c>
      <c r="B4427" s="2">
        <v>23.24</v>
      </c>
      <c r="K4427" s="22"/>
    </row>
    <row r="4428" spans="1:11" x14ac:dyDescent="0.3">
      <c r="A4428" s="5">
        <v>42137</v>
      </c>
      <c r="B4428" s="2">
        <v>20.59</v>
      </c>
      <c r="K4428" s="22"/>
    </row>
    <row r="4429" spans="1:11" x14ac:dyDescent="0.3">
      <c r="A4429" s="5">
        <v>42138</v>
      </c>
      <c r="B4429" s="2">
        <v>18.88</v>
      </c>
      <c r="K4429" s="22"/>
    </row>
    <row r="4430" spans="1:11" x14ac:dyDescent="0.3">
      <c r="A4430" s="5">
        <v>42139</v>
      </c>
      <c r="B4430" s="2">
        <v>21.97</v>
      </c>
      <c r="K4430" s="22"/>
    </row>
    <row r="4431" spans="1:11" x14ac:dyDescent="0.3">
      <c r="A4431" s="5">
        <v>42140</v>
      </c>
      <c r="B4431" s="2">
        <v>20</v>
      </c>
      <c r="K4431" s="22"/>
    </row>
    <row r="4432" spans="1:11" x14ac:dyDescent="0.3">
      <c r="A4432" s="5">
        <v>42141</v>
      </c>
      <c r="B4432" s="2">
        <v>14.14</v>
      </c>
      <c r="K4432" s="22"/>
    </row>
    <row r="4433" spans="1:11" x14ac:dyDescent="0.3">
      <c r="A4433" s="5">
        <v>42142</v>
      </c>
      <c r="B4433" s="2">
        <v>26.3</v>
      </c>
      <c r="K4433" s="22"/>
    </row>
    <row r="4434" spans="1:11" x14ac:dyDescent="0.3">
      <c r="A4434" s="5">
        <v>42143</v>
      </c>
      <c r="B4434" s="2">
        <v>25.09</v>
      </c>
      <c r="K4434" s="22"/>
    </row>
    <row r="4435" spans="1:11" x14ac:dyDescent="0.3">
      <c r="A4435" s="5">
        <v>42144</v>
      </c>
      <c r="B4435" s="2">
        <v>28.09</v>
      </c>
      <c r="K4435" s="22"/>
    </row>
    <row r="4436" spans="1:11" x14ac:dyDescent="0.3">
      <c r="A4436" s="5">
        <v>42145</v>
      </c>
      <c r="B4436" s="2">
        <v>28.98</v>
      </c>
      <c r="K4436" s="22"/>
    </row>
    <row r="4437" spans="1:11" x14ac:dyDescent="0.3">
      <c r="A4437" s="5">
        <v>42146</v>
      </c>
      <c r="B4437" s="2">
        <v>23.09</v>
      </c>
      <c r="K4437" s="22"/>
    </row>
    <row r="4438" spans="1:11" x14ac:dyDescent="0.3">
      <c r="A4438" s="5">
        <v>42147</v>
      </c>
      <c r="B4438" s="2">
        <v>18.23</v>
      </c>
      <c r="K4438" s="22"/>
    </row>
    <row r="4439" spans="1:11" x14ac:dyDescent="0.3">
      <c r="A4439" s="5">
        <v>42148</v>
      </c>
      <c r="B4439" s="2">
        <v>19.78</v>
      </c>
      <c r="K4439" s="22"/>
    </row>
    <row r="4440" spans="1:11" x14ac:dyDescent="0.3">
      <c r="A4440" s="5">
        <v>42149</v>
      </c>
      <c r="B4440" s="2">
        <v>22.27</v>
      </c>
      <c r="K4440" s="22"/>
    </row>
    <row r="4441" spans="1:11" x14ac:dyDescent="0.3">
      <c r="A4441" s="5">
        <v>42150</v>
      </c>
      <c r="B4441" s="2">
        <v>24.46</v>
      </c>
      <c r="K4441" s="22"/>
    </row>
    <row r="4442" spans="1:11" x14ac:dyDescent="0.3">
      <c r="A4442" s="5">
        <v>42151</v>
      </c>
      <c r="B4442" s="2">
        <v>22.68</v>
      </c>
      <c r="K4442" s="22"/>
    </row>
    <row r="4443" spans="1:11" x14ac:dyDescent="0.3">
      <c r="A4443" s="5">
        <v>42152</v>
      </c>
      <c r="B4443" s="2">
        <v>22.88</v>
      </c>
      <c r="K4443" s="22"/>
    </row>
    <row r="4444" spans="1:11" x14ac:dyDescent="0.3">
      <c r="A4444" s="5">
        <v>42153</v>
      </c>
      <c r="B4444" s="2">
        <v>21.19</v>
      </c>
      <c r="K4444" s="22"/>
    </row>
    <row r="4445" spans="1:11" x14ac:dyDescent="0.3">
      <c r="A4445" s="5">
        <v>42154</v>
      </c>
      <c r="B4445" s="2">
        <v>16.77</v>
      </c>
      <c r="K4445" s="22"/>
    </row>
    <row r="4446" spans="1:11" x14ac:dyDescent="0.3">
      <c r="A4446" s="5">
        <v>42155</v>
      </c>
      <c r="B4446" s="2">
        <v>13.51</v>
      </c>
      <c r="K4446" s="22"/>
    </row>
    <row r="4447" spans="1:11" x14ac:dyDescent="0.3">
      <c r="A4447" s="5">
        <v>42156</v>
      </c>
      <c r="B4447" s="2">
        <v>19.47</v>
      </c>
      <c r="K4447" s="22"/>
    </row>
    <row r="4448" spans="1:11" x14ac:dyDescent="0.3">
      <c r="A4448" s="5">
        <v>42157</v>
      </c>
      <c r="B4448" s="2">
        <v>16.47</v>
      </c>
      <c r="K4448" s="22"/>
    </row>
    <row r="4449" spans="1:11" x14ac:dyDescent="0.3">
      <c r="A4449" s="5">
        <v>42158</v>
      </c>
      <c r="B4449" s="2">
        <v>15.77</v>
      </c>
      <c r="K4449" s="22"/>
    </row>
    <row r="4450" spans="1:11" x14ac:dyDescent="0.3">
      <c r="A4450" s="5">
        <v>42159</v>
      </c>
      <c r="B4450" s="2">
        <v>18.75</v>
      </c>
      <c r="K4450" s="22"/>
    </row>
    <row r="4451" spans="1:11" x14ac:dyDescent="0.3">
      <c r="A4451" s="5">
        <v>42160</v>
      </c>
      <c r="B4451" s="2">
        <v>17.170000000000002</v>
      </c>
      <c r="K4451" s="22"/>
    </row>
    <row r="4452" spans="1:11" x14ac:dyDescent="0.3">
      <c r="A4452" s="5">
        <v>42161</v>
      </c>
      <c r="B4452" s="2">
        <v>10.09</v>
      </c>
      <c r="K4452" s="22"/>
    </row>
    <row r="4453" spans="1:11" x14ac:dyDescent="0.3">
      <c r="A4453" s="5">
        <v>42162</v>
      </c>
      <c r="B4453" s="2">
        <v>8.39</v>
      </c>
      <c r="K4453" s="22"/>
    </row>
    <row r="4454" spans="1:11" x14ac:dyDescent="0.3">
      <c r="A4454" s="5">
        <v>42163</v>
      </c>
      <c r="B4454" s="2">
        <v>17.670000000000002</v>
      </c>
      <c r="K4454" s="22"/>
    </row>
    <row r="4455" spans="1:11" x14ac:dyDescent="0.3">
      <c r="A4455" s="5">
        <v>42164</v>
      </c>
      <c r="B4455" s="2">
        <v>18.55</v>
      </c>
      <c r="K4455" s="22"/>
    </row>
    <row r="4456" spans="1:11" x14ac:dyDescent="0.3">
      <c r="A4456" s="5">
        <v>42165</v>
      </c>
      <c r="B4456" s="2">
        <v>17.22</v>
      </c>
      <c r="K4456" s="22"/>
    </row>
    <row r="4457" spans="1:11" x14ac:dyDescent="0.3">
      <c r="A4457" s="5">
        <v>42166</v>
      </c>
      <c r="B4457" s="2">
        <v>16.47</v>
      </c>
      <c r="K4457" s="22"/>
    </row>
    <row r="4458" spans="1:11" x14ac:dyDescent="0.3">
      <c r="A4458" s="5">
        <v>42167</v>
      </c>
      <c r="B4458" s="2">
        <v>15.08</v>
      </c>
      <c r="K4458" s="22"/>
    </row>
    <row r="4459" spans="1:11" x14ac:dyDescent="0.3">
      <c r="A4459" s="5">
        <v>42168</v>
      </c>
      <c r="B4459" s="2">
        <v>9.94</v>
      </c>
      <c r="K4459" s="22"/>
    </row>
    <row r="4460" spans="1:11" x14ac:dyDescent="0.3">
      <c r="A4460" s="5">
        <v>42169</v>
      </c>
      <c r="B4460" s="2">
        <v>8.01</v>
      </c>
      <c r="K4460" s="22"/>
    </row>
    <row r="4461" spans="1:11" x14ac:dyDescent="0.3">
      <c r="A4461" s="5">
        <v>42170</v>
      </c>
      <c r="B4461" s="2">
        <v>12.7</v>
      </c>
      <c r="K4461" s="22"/>
    </row>
    <row r="4462" spans="1:11" x14ac:dyDescent="0.3">
      <c r="A4462" s="5">
        <v>42171</v>
      </c>
      <c r="B4462" s="2">
        <v>14.45</v>
      </c>
      <c r="K4462" s="22"/>
    </row>
    <row r="4463" spans="1:11" x14ac:dyDescent="0.3">
      <c r="A4463" s="5">
        <v>42172</v>
      </c>
      <c r="B4463" s="2">
        <v>14.4</v>
      </c>
      <c r="K4463" s="22"/>
    </row>
    <row r="4464" spans="1:11" x14ac:dyDescent="0.3">
      <c r="A4464" s="5">
        <v>42173</v>
      </c>
      <c r="B4464" s="2">
        <v>11.1</v>
      </c>
      <c r="K4464" s="22"/>
    </row>
    <row r="4465" spans="1:11" x14ac:dyDescent="0.3">
      <c r="A4465" s="5">
        <v>42174</v>
      </c>
      <c r="B4465" s="2">
        <v>10.54</v>
      </c>
      <c r="K4465" s="22"/>
    </row>
    <row r="4466" spans="1:11" x14ac:dyDescent="0.3">
      <c r="A4466" s="5">
        <v>42175</v>
      </c>
      <c r="B4466" s="2">
        <v>9.31</v>
      </c>
      <c r="K4466" s="22"/>
    </row>
    <row r="4467" spans="1:11" x14ac:dyDescent="0.3">
      <c r="A4467" s="5">
        <v>42176</v>
      </c>
      <c r="B4467" s="2">
        <v>11.42</v>
      </c>
      <c r="K4467" s="22"/>
    </row>
    <row r="4468" spans="1:11" x14ac:dyDescent="0.3">
      <c r="A4468" s="5">
        <v>42177</v>
      </c>
      <c r="B4468" s="2">
        <v>17.27</v>
      </c>
      <c r="K4468" s="22"/>
    </row>
    <row r="4469" spans="1:11" x14ac:dyDescent="0.3">
      <c r="A4469" s="5">
        <v>42178</v>
      </c>
      <c r="B4469" s="2">
        <v>16.309999999999999</v>
      </c>
      <c r="K4469" s="22"/>
    </row>
    <row r="4470" spans="1:11" x14ac:dyDescent="0.3">
      <c r="A4470" s="5">
        <v>42179</v>
      </c>
      <c r="B4470" s="2">
        <v>11.83</v>
      </c>
      <c r="K4470" s="22"/>
    </row>
    <row r="4471" spans="1:11" x14ac:dyDescent="0.3">
      <c r="A4471" s="5">
        <v>42180</v>
      </c>
      <c r="B4471" s="2">
        <v>13.17</v>
      </c>
      <c r="K4471" s="22"/>
    </row>
    <row r="4472" spans="1:11" x14ac:dyDescent="0.3">
      <c r="A4472" s="5">
        <v>42181</v>
      </c>
      <c r="B4472" s="2">
        <v>17.260000000000002</v>
      </c>
      <c r="K4472" s="22"/>
    </row>
    <row r="4473" spans="1:11" x14ac:dyDescent="0.3">
      <c r="A4473" s="5">
        <v>42182</v>
      </c>
      <c r="B4473" s="2">
        <v>15.33</v>
      </c>
      <c r="K4473" s="22"/>
    </row>
    <row r="4474" spans="1:11" x14ac:dyDescent="0.3">
      <c r="A4474" s="5">
        <v>42183</v>
      </c>
      <c r="B4474" s="2">
        <v>15.12</v>
      </c>
      <c r="K4474" s="22"/>
    </row>
    <row r="4475" spans="1:11" x14ac:dyDescent="0.3">
      <c r="A4475" s="5">
        <v>42184</v>
      </c>
      <c r="B4475" s="2">
        <v>17.149999999999999</v>
      </c>
      <c r="K4475" s="22"/>
    </row>
    <row r="4476" spans="1:11" x14ac:dyDescent="0.3">
      <c r="A4476" s="5">
        <v>42185</v>
      </c>
      <c r="B4476" s="2">
        <v>16.57</v>
      </c>
      <c r="K4476" s="22"/>
    </row>
    <row r="4477" spans="1:11" x14ac:dyDescent="0.3">
      <c r="A4477" s="5">
        <v>42186</v>
      </c>
      <c r="B4477" s="2">
        <v>15.94</v>
      </c>
      <c r="K4477" s="22"/>
    </row>
    <row r="4478" spans="1:11" x14ac:dyDescent="0.3">
      <c r="A4478" s="5">
        <v>42187</v>
      </c>
      <c r="B4478" s="2">
        <v>11.74</v>
      </c>
      <c r="K4478" s="22"/>
    </row>
    <row r="4479" spans="1:11" x14ac:dyDescent="0.3">
      <c r="A4479" s="5">
        <v>42188</v>
      </c>
      <c r="B4479" s="2">
        <v>11.14</v>
      </c>
      <c r="K4479" s="22"/>
    </row>
    <row r="4480" spans="1:11" x14ac:dyDescent="0.3">
      <c r="A4480" s="5">
        <v>42189</v>
      </c>
      <c r="B4480" s="2">
        <v>9.91</v>
      </c>
      <c r="K4480" s="22"/>
    </row>
    <row r="4481" spans="1:11" x14ac:dyDescent="0.3">
      <c r="A4481" s="5">
        <v>42190</v>
      </c>
      <c r="B4481" s="2">
        <v>11.27</v>
      </c>
      <c r="K4481" s="22"/>
    </row>
    <row r="4482" spans="1:11" x14ac:dyDescent="0.3">
      <c r="A4482" s="5">
        <v>42191</v>
      </c>
      <c r="B4482" s="2">
        <v>11.03</v>
      </c>
      <c r="K4482" s="22"/>
    </row>
    <row r="4483" spans="1:11" x14ac:dyDescent="0.3">
      <c r="A4483" s="5">
        <v>42192</v>
      </c>
      <c r="B4483" s="2">
        <v>10.79</v>
      </c>
      <c r="K4483" s="22"/>
    </row>
    <row r="4484" spans="1:11" x14ac:dyDescent="0.3">
      <c r="A4484" s="5">
        <v>42193</v>
      </c>
      <c r="B4484" s="2">
        <v>8.83</v>
      </c>
      <c r="K4484" s="22"/>
    </row>
    <row r="4485" spans="1:11" x14ac:dyDescent="0.3">
      <c r="A4485" s="5">
        <v>42194</v>
      </c>
      <c r="B4485" s="2">
        <v>6.23</v>
      </c>
      <c r="K4485" s="22"/>
    </row>
    <row r="4486" spans="1:11" x14ac:dyDescent="0.3">
      <c r="A4486" s="5">
        <v>42195</v>
      </c>
      <c r="B4486" s="2">
        <v>6.3</v>
      </c>
      <c r="K4486" s="22"/>
    </row>
    <row r="4487" spans="1:11" x14ac:dyDescent="0.3">
      <c r="A4487" s="5">
        <v>42196</v>
      </c>
      <c r="B4487" s="2">
        <v>9.06</v>
      </c>
      <c r="K4487" s="22"/>
    </row>
    <row r="4488" spans="1:11" x14ac:dyDescent="0.3">
      <c r="A4488" s="5">
        <v>42197</v>
      </c>
      <c r="B4488" s="2">
        <v>8.43</v>
      </c>
      <c r="K4488" s="22"/>
    </row>
    <row r="4489" spans="1:11" x14ac:dyDescent="0.3">
      <c r="A4489" s="5">
        <v>42198</v>
      </c>
      <c r="B4489" s="2">
        <v>11.51</v>
      </c>
      <c r="K4489" s="22"/>
    </row>
    <row r="4490" spans="1:11" x14ac:dyDescent="0.3">
      <c r="A4490" s="5">
        <v>42199</v>
      </c>
      <c r="B4490" s="2">
        <v>12.12</v>
      </c>
      <c r="K4490" s="22"/>
    </row>
    <row r="4491" spans="1:11" x14ac:dyDescent="0.3">
      <c r="A4491" s="5">
        <v>42200</v>
      </c>
      <c r="B4491" s="2">
        <v>10.23</v>
      </c>
      <c r="K4491" s="22"/>
    </row>
    <row r="4492" spans="1:11" x14ac:dyDescent="0.3">
      <c r="A4492" s="5">
        <v>42201</v>
      </c>
      <c r="B4492" s="2">
        <v>12.33</v>
      </c>
      <c r="K4492" s="22"/>
    </row>
    <row r="4493" spans="1:11" x14ac:dyDescent="0.3">
      <c r="A4493" s="5">
        <v>42202</v>
      </c>
      <c r="B4493" s="2">
        <v>10.37</v>
      </c>
      <c r="K4493" s="22"/>
    </row>
    <row r="4494" spans="1:11" x14ac:dyDescent="0.3">
      <c r="A4494" s="5">
        <v>42203</v>
      </c>
      <c r="B4494" s="2">
        <v>6.95</v>
      </c>
      <c r="K4494" s="22"/>
    </row>
    <row r="4495" spans="1:11" x14ac:dyDescent="0.3">
      <c r="A4495" s="5">
        <v>42204</v>
      </c>
      <c r="B4495" s="2">
        <v>9.23</v>
      </c>
      <c r="K4495" s="22"/>
    </row>
    <row r="4496" spans="1:11" x14ac:dyDescent="0.3">
      <c r="A4496" s="5">
        <v>42205</v>
      </c>
      <c r="B4496" s="2">
        <v>10.58</v>
      </c>
      <c r="K4496" s="22"/>
    </row>
    <row r="4497" spans="1:11" x14ac:dyDescent="0.3">
      <c r="A4497" s="5">
        <v>42206</v>
      </c>
      <c r="B4497" s="2">
        <v>9.31</v>
      </c>
      <c r="K4497" s="22"/>
    </row>
    <row r="4498" spans="1:11" x14ac:dyDescent="0.3">
      <c r="A4498" s="5">
        <v>42207</v>
      </c>
      <c r="B4498" s="2">
        <v>10.29</v>
      </c>
      <c r="K4498" s="22"/>
    </row>
    <row r="4499" spans="1:11" x14ac:dyDescent="0.3">
      <c r="A4499" s="5">
        <v>42208</v>
      </c>
      <c r="B4499" s="2">
        <v>9.73</v>
      </c>
      <c r="K4499" s="22"/>
    </row>
    <row r="4500" spans="1:11" x14ac:dyDescent="0.3">
      <c r="A4500" s="5">
        <v>42209</v>
      </c>
      <c r="B4500" s="2">
        <v>10.28</v>
      </c>
      <c r="K4500" s="22"/>
    </row>
    <row r="4501" spans="1:11" x14ac:dyDescent="0.3">
      <c r="A4501" s="5">
        <v>42210</v>
      </c>
      <c r="B4501" s="2">
        <v>7.08</v>
      </c>
      <c r="K4501" s="22"/>
    </row>
    <row r="4502" spans="1:11" x14ac:dyDescent="0.3">
      <c r="A4502" s="5">
        <v>42211</v>
      </c>
      <c r="B4502" s="2">
        <v>3.88</v>
      </c>
      <c r="K4502" s="22"/>
    </row>
    <row r="4503" spans="1:11" x14ac:dyDescent="0.3">
      <c r="A4503" s="5">
        <v>42212</v>
      </c>
      <c r="B4503" s="2">
        <v>9.66</v>
      </c>
      <c r="K4503" s="22"/>
    </row>
    <row r="4504" spans="1:11" x14ac:dyDescent="0.3">
      <c r="A4504" s="5">
        <v>42213</v>
      </c>
      <c r="B4504" s="2">
        <v>9.8800000000000008</v>
      </c>
      <c r="K4504" s="22"/>
    </row>
    <row r="4505" spans="1:11" x14ac:dyDescent="0.3">
      <c r="A4505" s="5">
        <v>42214</v>
      </c>
      <c r="B4505" s="2">
        <v>7.98</v>
      </c>
      <c r="K4505" s="22"/>
    </row>
    <row r="4506" spans="1:11" x14ac:dyDescent="0.3">
      <c r="A4506" s="5">
        <v>42215</v>
      </c>
      <c r="B4506" s="2">
        <v>7.48</v>
      </c>
      <c r="K4506" s="22"/>
    </row>
    <row r="4507" spans="1:11" x14ac:dyDescent="0.3">
      <c r="A4507" s="5">
        <v>42216</v>
      </c>
      <c r="B4507" s="2">
        <v>6.43</v>
      </c>
      <c r="K4507" s="22"/>
    </row>
    <row r="4508" spans="1:11" x14ac:dyDescent="0.3">
      <c r="A4508" s="5">
        <v>42217</v>
      </c>
      <c r="B4508" s="2">
        <v>6.71</v>
      </c>
      <c r="K4508" s="22"/>
    </row>
    <row r="4509" spans="1:11" x14ac:dyDescent="0.3">
      <c r="A4509" s="5">
        <v>42218</v>
      </c>
      <c r="B4509" s="2">
        <v>7.52</v>
      </c>
      <c r="K4509" s="22"/>
    </row>
    <row r="4510" spans="1:11" x14ac:dyDescent="0.3">
      <c r="A4510" s="5">
        <v>42219</v>
      </c>
      <c r="B4510" s="2">
        <v>9.25</v>
      </c>
      <c r="K4510" s="22"/>
    </row>
    <row r="4511" spans="1:11" x14ac:dyDescent="0.3">
      <c r="A4511" s="5">
        <v>42220</v>
      </c>
      <c r="B4511" s="2">
        <v>8.57</v>
      </c>
      <c r="K4511" s="22"/>
    </row>
    <row r="4512" spans="1:11" x14ac:dyDescent="0.3">
      <c r="A4512" s="5">
        <v>42221</v>
      </c>
      <c r="B4512" s="2">
        <v>9</v>
      </c>
      <c r="K4512" s="22"/>
    </row>
    <row r="4513" spans="1:11" x14ac:dyDescent="0.3">
      <c r="A4513" s="5">
        <v>42222</v>
      </c>
      <c r="B4513" s="2">
        <v>8.65</v>
      </c>
      <c r="K4513" s="22"/>
    </row>
    <row r="4514" spans="1:11" x14ac:dyDescent="0.3">
      <c r="A4514" s="5">
        <v>42223</v>
      </c>
      <c r="B4514" s="2">
        <v>8.3000000000000007</v>
      </c>
      <c r="K4514" s="22"/>
    </row>
    <row r="4515" spans="1:11" x14ac:dyDescent="0.3">
      <c r="A4515" s="5">
        <v>42224</v>
      </c>
      <c r="B4515" s="2">
        <v>6.34</v>
      </c>
      <c r="K4515" s="22"/>
    </row>
    <row r="4516" spans="1:11" x14ac:dyDescent="0.3">
      <c r="A4516" s="5">
        <v>42225</v>
      </c>
      <c r="B4516" s="2">
        <v>7.84</v>
      </c>
      <c r="K4516" s="22"/>
    </row>
    <row r="4517" spans="1:11" x14ac:dyDescent="0.3">
      <c r="A4517" s="5">
        <v>42226</v>
      </c>
      <c r="B4517" s="2">
        <v>11.66</v>
      </c>
      <c r="K4517" s="22"/>
    </row>
    <row r="4518" spans="1:11" x14ac:dyDescent="0.3">
      <c r="A4518" s="5">
        <v>42227</v>
      </c>
      <c r="B4518" s="2">
        <v>10.46</v>
      </c>
      <c r="K4518" s="22"/>
    </row>
    <row r="4519" spans="1:11" x14ac:dyDescent="0.3">
      <c r="A4519" s="5">
        <v>42228</v>
      </c>
      <c r="B4519" s="2">
        <v>11.66</v>
      </c>
      <c r="K4519" s="22"/>
    </row>
    <row r="4520" spans="1:11" x14ac:dyDescent="0.3">
      <c r="A4520" s="5">
        <v>42229</v>
      </c>
      <c r="B4520" s="2">
        <v>12.65</v>
      </c>
      <c r="K4520" s="22"/>
    </row>
    <row r="4521" spans="1:11" x14ac:dyDescent="0.3">
      <c r="A4521" s="5">
        <v>42230</v>
      </c>
      <c r="B4521" s="2">
        <v>10.82</v>
      </c>
      <c r="K4521" s="22"/>
    </row>
    <row r="4522" spans="1:11" x14ac:dyDescent="0.3">
      <c r="A4522" s="5">
        <v>42231</v>
      </c>
      <c r="B4522" s="2">
        <v>10.96</v>
      </c>
      <c r="K4522" s="22"/>
    </row>
    <row r="4523" spans="1:11" x14ac:dyDescent="0.3">
      <c r="A4523" s="5">
        <v>42232</v>
      </c>
      <c r="B4523" s="2">
        <v>11.13</v>
      </c>
      <c r="K4523" s="22"/>
    </row>
    <row r="4524" spans="1:11" x14ac:dyDescent="0.3">
      <c r="A4524" s="5">
        <v>42233</v>
      </c>
      <c r="B4524" s="2">
        <v>11.88</v>
      </c>
      <c r="K4524" s="22"/>
    </row>
    <row r="4525" spans="1:11" x14ac:dyDescent="0.3">
      <c r="A4525" s="5">
        <v>42234</v>
      </c>
      <c r="B4525" s="2">
        <v>12.86</v>
      </c>
      <c r="K4525" s="22"/>
    </row>
    <row r="4526" spans="1:11" x14ac:dyDescent="0.3">
      <c r="A4526" s="5">
        <v>42235</v>
      </c>
      <c r="B4526" s="2">
        <v>17.73</v>
      </c>
      <c r="K4526" s="22"/>
    </row>
    <row r="4527" spans="1:11" x14ac:dyDescent="0.3">
      <c r="A4527" s="5">
        <v>42236</v>
      </c>
      <c r="B4527" s="2">
        <v>21.41</v>
      </c>
      <c r="K4527" s="22"/>
    </row>
    <row r="4528" spans="1:11" x14ac:dyDescent="0.3">
      <c r="A4528" s="5">
        <v>42237</v>
      </c>
      <c r="B4528" s="2">
        <v>19.93</v>
      </c>
      <c r="K4528" s="22"/>
    </row>
    <row r="4529" spans="1:11" x14ac:dyDescent="0.3">
      <c r="A4529" s="5">
        <v>42238</v>
      </c>
      <c r="B4529" s="2">
        <v>17.440000000000001</v>
      </c>
      <c r="K4529" s="22"/>
    </row>
    <row r="4530" spans="1:11" x14ac:dyDescent="0.3">
      <c r="A4530" s="5">
        <v>42239</v>
      </c>
      <c r="B4530" s="2">
        <v>16.079999999999998</v>
      </c>
      <c r="K4530" s="22"/>
    </row>
    <row r="4531" spans="1:11" x14ac:dyDescent="0.3">
      <c r="A4531" s="5">
        <v>42240</v>
      </c>
      <c r="B4531" s="2">
        <v>19.95</v>
      </c>
      <c r="K4531" s="22"/>
    </row>
    <row r="4532" spans="1:11" x14ac:dyDescent="0.3">
      <c r="A4532" s="5">
        <v>42241</v>
      </c>
      <c r="B4532" s="2">
        <v>18.18</v>
      </c>
      <c r="K4532" s="22"/>
    </row>
    <row r="4533" spans="1:11" x14ac:dyDescent="0.3">
      <c r="A4533" s="5">
        <v>42242</v>
      </c>
      <c r="B4533" s="2">
        <v>18.309999999999999</v>
      </c>
      <c r="K4533" s="22"/>
    </row>
    <row r="4534" spans="1:11" x14ac:dyDescent="0.3">
      <c r="A4534" s="5">
        <v>42243</v>
      </c>
      <c r="B4534" s="2">
        <v>16.03</v>
      </c>
      <c r="K4534" s="22"/>
    </row>
    <row r="4535" spans="1:11" x14ac:dyDescent="0.3">
      <c r="A4535" s="5">
        <v>42244</v>
      </c>
      <c r="B4535" s="2">
        <v>16.13</v>
      </c>
      <c r="K4535" s="22"/>
    </row>
    <row r="4536" spans="1:11" x14ac:dyDescent="0.3">
      <c r="A4536" s="5">
        <v>42245</v>
      </c>
      <c r="B4536" s="2">
        <v>13.92</v>
      </c>
      <c r="K4536" s="22"/>
    </row>
    <row r="4537" spans="1:11" x14ac:dyDescent="0.3">
      <c r="A4537" s="5">
        <v>42246</v>
      </c>
      <c r="B4537" s="2">
        <v>15.26</v>
      </c>
      <c r="K4537" s="22"/>
    </row>
    <row r="4538" spans="1:11" x14ac:dyDescent="0.3">
      <c r="A4538" s="5">
        <v>42247</v>
      </c>
      <c r="B4538" s="2">
        <v>18.05</v>
      </c>
      <c r="K4538" s="22"/>
    </row>
    <row r="4539" spans="1:11" x14ac:dyDescent="0.3">
      <c r="A4539" s="5">
        <v>42248</v>
      </c>
      <c r="B4539" s="2">
        <v>16.46</v>
      </c>
      <c r="K4539" s="22"/>
    </row>
    <row r="4540" spans="1:11" x14ac:dyDescent="0.3">
      <c r="A4540" s="5">
        <v>42249</v>
      </c>
      <c r="B4540" s="2">
        <v>16.100000000000001</v>
      </c>
      <c r="K4540" s="22"/>
    </row>
    <row r="4541" spans="1:11" x14ac:dyDescent="0.3">
      <c r="A4541" s="5">
        <v>42250</v>
      </c>
      <c r="B4541" s="2">
        <v>17.75</v>
      </c>
      <c r="K4541" s="22"/>
    </row>
    <row r="4542" spans="1:11" x14ac:dyDescent="0.3">
      <c r="A4542" s="5">
        <v>42251</v>
      </c>
      <c r="B4542" s="2">
        <v>19.34</v>
      </c>
      <c r="K4542" s="22"/>
    </row>
    <row r="4543" spans="1:11" x14ac:dyDescent="0.3">
      <c r="A4543" s="5">
        <v>42252</v>
      </c>
      <c r="B4543" s="2">
        <v>15.18</v>
      </c>
      <c r="K4543" s="22"/>
    </row>
    <row r="4544" spans="1:11" x14ac:dyDescent="0.3">
      <c r="A4544" s="5">
        <v>42253</v>
      </c>
      <c r="B4544" s="2">
        <v>11.05</v>
      </c>
      <c r="K4544" s="22"/>
    </row>
    <row r="4545" spans="1:11" x14ac:dyDescent="0.3">
      <c r="A4545" s="5">
        <v>42254</v>
      </c>
      <c r="B4545" s="2">
        <v>20.62</v>
      </c>
      <c r="K4545" s="22"/>
    </row>
    <row r="4546" spans="1:11" x14ac:dyDescent="0.3">
      <c r="A4546" s="5">
        <v>42255</v>
      </c>
      <c r="B4546" s="2">
        <v>21.49</v>
      </c>
      <c r="K4546" s="22"/>
    </row>
    <row r="4547" spans="1:11" x14ac:dyDescent="0.3">
      <c r="A4547" s="5">
        <v>42256</v>
      </c>
      <c r="B4547" s="2">
        <v>21.57</v>
      </c>
      <c r="K4547" s="22"/>
    </row>
    <row r="4548" spans="1:11" x14ac:dyDescent="0.3">
      <c r="A4548" s="5">
        <v>42257</v>
      </c>
      <c r="B4548" s="2">
        <v>21.83</v>
      </c>
      <c r="K4548" s="22"/>
    </row>
    <row r="4549" spans="1:11" x14ac:dyDescent="0.3">
      <c r="A4549" s="5">
        <v>42258</v>
      </c>
      <c r="B4549" s="2">
        <v>20.13</v>
      </c>
      <c r="K4549" s="22"/>
    </row>
    <row r="4550" spans="1:11" x14ac:dyDescent="0.3">
      <c r="A4550" s="5">
        <v>42259</v>
      </c>
      <c r="B4550" s="2">
        <v>16.37</v>
      </c>
      <c r="K4550" s="22"/>
    </row>
    <row r="4551" spans="1:11" x14ac:dyDescent="0.3">
      <c r="A4551" s="5">
        <v>42260</v>
      </c>
      <c r="B4551" s="2">
        <v>17.05</v>
      </c>
      <c r="K4551" s="22"/>
    </row>
    <row r="4552" spans="1:11" x14ac:dyDescent="0.3">
      <c r="A4552" s="5">
        <v>42261</v>
      </c>
      <c r="B4552" s="2">
        <v>19.25</v>
      </c>
      <c r="K4552" s="22"/>
    </row>
    <row r="4553" spans="1:11" x14ac:dyDescent="0.3">
      <c r="A4553" s="5">
        <v>42262</v>
      </c>
      <c r="B4553" s="2">
        <v>18.600000000000001</v>
      </c>
      <c r="K4553" s="22"/>
    </row>
    <row r="4554" spans="1:11" x14ac:dyDescent="0.3">
      <c r="A4554" s="5">
        <v>42263</v>
      </c>
      <c r="B4554" s="2">
        <v>20.329999999999998</v>
      </c>
      <c r="K4554" s="22"/>
    </row>
    <row r="4555" spans="1:11" x14ac:dyDescent="0.3">
      <c r="A4555" s="5">
        <v>42264</v>
      </c>
      <c r="B4555" s="2">
        <v>18.75</v>
      </c>
      <c r="K4555" s="22"/>
    </row>
    <row r="4556" spans="1:11" x14ac:dyDescent="0.3">
      <c r="A4556" s="5">
        <v>42265</v>
      </c>
      <c r="B4556" s="2">
        <v>14.67</v>
      </c>
      <c r="K4556" s="22"/>
    </row>
    <row r="4557" spans="1:11" x14ac:dyDescent="0.3">
      <c r="A4557" s="5">
        <v>42266</v>
      </c>
      <c r="B4557" s="2">
        <v>13.21</v>
      </c>
      <c r="K4557" s="22"/>
    </row>
    <row r="4558" spans="1:11" x14ac:dyDescent="0.3">
      <c r="A4558" s="5">
        <v>42267</v>
      </c>
      <c r="B4558" s="2">
        <v>14.9</v>
      </c>
      <c r="K4558" s="22"/>
    </row>
    <row r="4559" spans="1:11" x14ac:dyDescent="0.3">
      <c r="A4559" s="5">
        <v>42268</v>
      </c>
      <c r="B4559" s="2">
        <v>20.88</v>
      </c>
      <c r="K4559" s="22"/>
    </row>
    <row r="4560" spans="1:11" x14ac:dyDescent="0.3">
      <c r="A4560" s="5">
        <v>42269</v>
      </c>
      <c r="B4560" s="2">
        <v>18.53</v>
      </c>
      <c r="K4560" s="22"/>
    </row>
    <row r="4561" spans="1:11" x14ac:dyDescent="0.3">
      <c r="A4561" s="5">
        <v>42270</v>
      </c>
      <c r="B4561" s="2">
        <v>18.920000000000002</v>
      </c>
      <c r="K4561" s="22"/>
    </row>
    <row r="4562" spans="1:11" x14ac:dyDescent="0.3">
      <c r="A4562" s="5">
        <v>42271</v>
      </c>
      <c r="B4562" s="2">
        <v>16.71</v>
      </c>
      <c r="K4562" s="22"/>
    </row>
    <row r="4563" spans="1:11" x14ac:dyDescent="0.3">
      <c r="A4563" s="5">
        <v>42272</v>
      </c>
      <c r="B4563" s="2">
        <v>15.26</v>
      </c>
      <c r="K4563" s="22"/>
    </row>
    <row r="4564" spans="1:11" x14ac:dyDescent="0.3">
      <c r="A4564" s="5">
        <v>42273</v>
      </c>
      <c r="B4564" s="2">
        <v>14.58</v>
      </c>
      <c r="K4564" s="22"/>
    </row>
    <row r="4565" spans="1:11" x14ac:dyDescent="0.3">
      <c r="A4565" s="5">
        <v>42274</v>
      </c>
      <c r="B4565" s="2">
        <v>14.69</v>
      </c>
      <c r="K4565" s="22"/>
    </row>
    <row r="4566" spans="1:11" x14ac:dyDescent="0.3">
      <c r="A4566" s="5">
        <v>42275</v>
      </c>
      <c r="B4566" s="2">
        <v>17.72</v>
      </c>
      <c r="K4566" s="22"/>
    </row>
    <row r="4567" spans="1:11" x14ac:dyDescent="0.3">
      <c r="A4567" s="5">
        <v>42276</v>
      </c>
      <c r="B4567" s="2">
        <v>16.489999999999998</v>
      </c>
      <c r="K4567" s="22"/>
    </row>
    <row r="4568" spans="1:11" x14ac:dyDescent="0.3">
      <c r="A4568" s="5">
        <v>42277</v>
      </c>
      <c r="B4568" s="2">
        <v>15.16</v>
      </c>
      <c r="K4568" s="22"/>
    </row>
    <row r="4569" spans="1:11" x14ac:dyDescent="0.3">
      <c r="A4569" s="5">
        <v>42278</v>
      </c>
      <c r="B4569" s="2">
        <v>13.54</v>
      </c>
      <c r="K4569" s="22"/>
    </row>
    <row r="4570" spans="1:11" x14ac:dyDescent="0.3">
      <c r="A4570" s="5">
        <v>42279</v>
      </c>
      <c r="B4570" s="2">
        <v>11.75</v>
      </c>
      <c r="K4570" s="22"/>
    </row>
    <row r="4571" spans="1:11" x14ac:dyDescent="0.3">
      <c r="A4571" s="5">
        <v>42280</v>
      </c>
      <c r="B4571" s="2">
        <v>12.72</v>
      </c>
      <c r="K4571" s="22"/>
    </row>
    <row r="4572" spans="1:11" x14ac:dyDescent="0.3">
      <c r="A4572" s="5">
        <v>42281</v>
      </c>
      <c r="B4572" s="2">
        <v>13.61</v>
      </c>
      <c r="K4572" s="22"/>
    </row>
    <row r="4573" spans="1:11" x14ac:dyDescent="0.3">
      <c r="A4573" s="5">
        <v>42282</v>
      </c>
      <c r="B4573" s="2">
        <v>16.18</v>
      </c>
      <c r="K4573" s="22"/>
    </row>
    <row r="4574" spans="1:11" x14ac:dyDescent="0.3">
      <c r="A4574" s="5">
        <v>42283</v>
      </c>
      <c r="B4574" s="2">
        <v>13.84</v>
      </c>
      <c r="K4574" s="22"/>
    </row>
    <row r="4575" spans="1:11" x14ac:dyDescent="0.3">
      <c r="A4575" s="5">
        <v>42284</v>
      </c>
      <c r="B4575" s="2">
        <v>15.61</v>
      </c>
      <c r="K4575" s="22"/>
    </row>
    <row r="4576" spans="1:11" x14ac:dyDescent="0.3">
      <c r="A4576" s="5">
        <v>42285</v>
      </c>
      <c r="B4576" s="2">
        <v>19.739999999999998</v>
      </c>
      <c r="K4576" s="22"/>
    </row>
    <row r="4577" spans="1:11" x14ac:dyDescent="0.3">
      <c r="A4577" s="5">
        <v>42286</v>
      </c>
      <c r="B4577" s="2">
        <v>21.78</v>
      </c>
      <c r="K4577" s="22"/>
    </row>
    <row r="4578" spans="1:11" x14ac:dyDescent="0.3">
      <c r="A4578" s="5">
        <v>42287</v>
      </c>
      <c r="B4578" s="2">
        <v>20.79</v>
      </c>
      <c r="K4578" s="22"/>
    </row>
    <row r="4579" spans="1:11" x14ac:dyDescent="0.3">
      <c r="A4579" s="5">
        <v>42288</v>
      </c>
      <c r="B4579" s="2">
        <v>20.21</v>
      </c>
      <c r="K4579" s="22"/>
    </row>
    <row r="4580" spans="1:11" x14ac:dyDescent="0.3">
      <c r="A4580" s="5">
        <v>42289</v>
      </c>
      <c r="B4580" s="2">
        <v>23.08</v>
      </c>
      <c r="K4580" s="22"/>
    </row>
    <row r="4581" spans="1:11" x14ac:dyDescent="0.3">
      <c r="A4581" s="5">
        <v>42290</v>
      </c>
      <c r="B4581" s="2">
        <v>22.89</v>
      </c>
      <c r="K4581" s="22"/>
    </row>
    <row r="4582" spans="1:11" x14ac:dyDescent="0.3">
      <c r="A4582" s="5">
        <v>42291</v>
      </c>
      <c r="B4582" s="2">
        <v>23.27</v>
      </c>
      <c r="K4582" s="22"/>
    </row>
    <row r="4583" spans="1:11" x14ac:dyDescent="0.3">
      <c r="A4583" s="5">
        <v>42292</v>
      </c>
      <c r="B4583" s="2">
        <v>23.59</v>
      </c>
      <c r="K4583" s="22"/>
    </row>
    <row r="4584" spans="1:11" x14ac:dyDescent="0.3">
      <c r="A4584" s="5">
        <v>42293</v>
      </c>
      <c r="B4584" s="2">
        <v>23.92</v>
      </c>
      <c r="K4584" s="22"/>
    </row>
    <row r="4585" spans="1:11" x14ac:dyDescent="0.3">
      <c r="A4585" s="5">
        <v>42294</v>
      </c>
      <c r="B4585" s="2">
        <v>23.34</v>
      </c>
      <c r="K4585" s="22"/>
    </row>
    <row r="4586" spans="1:11" x14ac:dyDescent="0.3">
      <c r="A4586" s="5">
        <v>42295</v>
      </c>
      <c r="B4586" s="2">
        <v>23.77</v>
      </c>
      <c r="K4586" s="22"/>
    </row>
    <row r="4587" spans="1:11" x14ac:dyDescent="0.3">
      <c r="A4587" s="5">
        <v>42296</v>
      </c>
      <c r="B4587" s="2">
        <v>30.57</v>
      </c>
      <c r="K4587" s="22"/>
    </row>
    <row r="4588" spans="1:11" x14ac:dyDescent="0.3">
      <c r="A4588" s="5">
        <v>42297</v>
      </c>
      <c r="B4588" s="2">
        <v>30.47</v>
      </c>
      <c r="K4588" s="22"/>
    </row>
    <row r="4589" spans="1:11" x14ac:dyDescent="0.3">
      <c r="A4589" s="5">
        <v>42298</v>
      </c>
      <c r="B4589" s="2">
        <v>25.11</v>
      </c>
      <c r="K4589" s="22"/>
    </row>
    <row r="4590" spans="1:11" x14ac:dyDescent="0.3">
      <c r="A4590" s="5">
        <v>42299</v>
      </c>
      <c r="B4590" s="2">
        <v>23.85</v>
      </c>
      <c r="K4590" s="22"/>
    </row>
    <row r="4591" spans="1:11" x14ac:dyDescent="0.3">
      <c r="A4591" s="5">
        <v>42300</v>
      </c>
      <c r="B4591" s="2">
        <v>23.89</v>
      </c>
      <c r="K4591" s="22"/>
    </row>
    <row r="4592" spans="1:11" x14ac:dyDescent="0.3">
      <c r="A4592" s="5">
        <v>42301</v>
      </c>
      <c r="B4592" s="2">
        <v>23.84</v>
      </c>
      <c r="K4592" s="22"/>
    </row>
    <row r="4593" spans="1:11" x14ac:dyDescent="0.3">
      <c r="A4593" s="5">
        <v>42302</v>
      </c>
      <c r="B4593" s="2">
        <v>23.09</v>
      </c>
      <c r="K4593" s="22"/>
    </row>
    <row r="4594" spans="1:11" x14ac:dyDescent="0.3">
      <c r="A4594" s="5">
        <v>42303</v>
      </c>
      <c r="B4594" s="2">
        <v>26.66</v>
      </c>
      <c r="K4594" s="22"/>
    </row>
    <row r="4595" spans="1:11" x14ac:dyDescent="0.3">
      <c r="A4595" s="5">
        <v>42304</v>
      </c>
      <c r="B4595" s="2">
        <v>26.86</v>
      </c>
      <c r="K4595" s="22"/>
    </row>
    <row r="4596" spans="1:11" x14ac:dyDescent="0.3">
      <c r="A4596" s="5">
        <v>42305</v>
      </c>
      <c r="B4596" s="2">
        <v>26.66</v>
      </c>
      <c r="K4596" s="22"/>
    </row>
    <row r="4597" spans="1:11" x14ac:dyDescent="0.3">
      <c r="A4597" s="5">
        <v>42306</v>
      </c>
      <c r="B4597" s="2">
        <v>29.37</v>
      </c>
      <c r="K4597" s="22"/>
    </row>
    <row r="4598" spans="1:11" x14ac:dyDescent="0.3">
      <c r="A4598" s="5">
        <v>42307</v>
      </c>
      <c r="B4598" s="2">
        <v>27.29</v>
      </c>
      <c r="K4598" s="22"/>
    </row>
    <row r="4599" spans="1:11" x14ac:dyDescent="0.3">
      <c r="A4599" s="5">
        <v>42308</v>
      </c>
      <c r="B4599" s="2">
        <v>24.84</v>
      </c>
      <c r="K4599" s="22"/>
    </row>
    <row r="4600" spans="1:11" x14ac:dyDescent="0.3">
      <c r="A4600" s="5">
        <v>42309</v>
      </c>
      <c r="B4600" s="2">
        <v>24.52</v>
      </c>
      <c r="K4600" s="22"/>
    </row>
    <row r="4601" spans="1:11" x14ac:dyDescent="0.3">
      <c r="A4601" s="5">
        <v>42310</v>
      </c>
      <c r="B4601" s="2">
        <v>25.41</v>
      </c>
      <c r="K4601" s="22"/>
    </row>
    <row r="4602" spans="1:11" x14ac:dyDescent="0.3">
      <c r="A4602" s="5">
        <v>42311</v>
      </c>
      <c r="B4602" s="2">
        <v>25.91</v>
      </c>
      <c r="K4602" s="22"/>
    </row>
    <row r="4603" spans="1:11" x14ac:dyDescent="0.3">
      <c r="A4603" s="5">
        <v>42312</v>
      </c>
      <c r="B4603" s="2">
        <v>25.83</v>
      </c>
      <c r="K4603" s="22"/>
    </row>
    <row r="4604" spans="1:11" x14ac:dyDescent="0.3">
      <c r="A4604" s="5">
        <v>42313</v>
      </c>
      <c r="B4604" s="2">
        <v>26.06</v>
      </c>
      <c r="K4604" s="22"/>
    </row>
    <row r="4605" spans="1:11" x14ac:dyDescent="0.3">
      <c r="A4605" s="5">
        <v>42314</v>
      </c>
      <c r="B4605" s="2">
        <v>25.74</v>
      </c>
      <c r="K4605" s="22"/>
    </row>
    <row r="4606" spans="1:11" x14ac:dyDescent="0.3">
      <c r="A4606" s="5">
        <v>42315</v>
      </c>
      <c r="B4606" s="2">
        <v>23.15</v>
      </c>
      <c r="K4606" s="22"/>
    </row>
    <row r="4607" spans="1:11" x14ac:dyDescent="0.3">
      <c r="A4607" s="5">
        <v>42316</v>
      </c>
      <c r="B4607" s="2">
        <v>22.44</v>
      </c>
      <c r="K4607" s="22"/>
    </row>
    <row r="4608" spans="1:11" x14ac:dyDescent="0.3">
      <c r="A4608" s="5">
        <v>42317</v>
      </c>
      <c r="B4608" s="2">
        <v>22.91</v>
      </c>
      <c r="K4608" s="22"/>
    </row>
    <row r="4609" spans="1:11" x14ac:dyDescent="0.3">
      <c r="A4609" s="5">
        <v>42318</v>
      </c>
      <c r="B4609" s="2">
        <v>22.71</v>
      </c>
      <c r="K4609" s="22"/>
    </row>
    <row r="4610" spans="1:11" x14ac:dyDescent="0.3">
      <c r="A4610" s="5">
        <v>42319</v>
      </c>
      <c r="B4610" s="2">
        <v>24.23</v>
      </c>
      <c r="K4610" s="22"/>
    </row>
    <row r="4611" spans="1:11" x14ac:dyDescent="0.3">
      <c r="A4611" s="5">
        <v>42320</v>
      </c>
      <c r="B4611" s="2">
        <v>24.28</v>
      </c>
      <c r="K4611" s="22"/>
    </row>
    <row r="4612" spans="1:11" x14ac:dyDescent="0.3">
      <c r="A4612" s="5">
        <v>42321</v>
      </c>
      <c r="B4612" s="2">
        <v>23.28</v>
      </c>
      <c r="K4612" s="22"/>
    </row>
    <row r="4613" spans="1:11" x14ac:dyDescent="0.3">
      <c r="A4613" s="5">
        <v>42322</v>
      </c>
      <c r="B4613" s="2">
        <v>20.67</v>
      </c>
      <c r="K4613" s="22"/>
    </row>
    <row r="4614" spans="1:11" x14ac:dyDescent="0.3">
      <c r="A4614" s="5">
        <v>42323</v>
      </c>
      <c r="B4614" s="2">
        <v>22.65</v>
      </c>
      <c r="K4614" s="22"/>
    </row>
    <row r="4615" spans="1:11" x14ac:dyDescent="0.3">
      <c r="A4615" s="5">
        <v>42324</v>
      </c>
      <c r="B4615" s="2">
        <v>23.92</v>
      </c>
      <c r="K4615" s="22"/>
    </row>
    <row r="4616" spans="1:11" x14ac:dyDescent="0.3">
      <c r="A4616" s="5">
        <v>42325</v>
      </c>
      <c r="B4616" s="2">
        <v>24.76</v>
      </c>
      <c r="K4616" s="22"/>
    </row>
    <row r="4617" spans="1:11" x14ac:dyDescent="0.3">
      <c r="A4617" s="5">
        <v>42326</v>
      </c>
      <c r="B4617" s="2">
        <v>24.34</v>
      </c>
      <c r="K4617" s="22"/>
    </row>
    <row r="4618" spans="1:11" x14ac:dyDescent="0.3">
      <c r="A4618" s="5">
        <v>42327</v>
      </c>
      <c r="B4618" s="2">
        <v>24.83</v>
      </c>
      <c r="K4618" s="22"/>
    </row>
    <row r="4619" spans="1:11" x14ac:dyDescent="0.3">
      <c r="A4619" s="5">
        <v>42328</v>
      </c>
      <c r="B4619" s="2">
        <v>27.5</v>
      </c>
      <c r="K4619" s="22"/>
    </row>
    <row r="4620" spans="1:11" x14ac:dyDescent="0.3">
      <c r="A4620" s="5">
        <v>42329</v>
      </c>
      <c r="B4620" s="2">
        <v>24.91</v>
      </c>
      <c r="K4620" s="22"/>
    </row>
    <row r="4621" spans="1:11" x14ac:dyDescent="0.3">
      <c r="A4621" s="5">
        <v>42330</v>
      </c>
      <c r="B4621" s="2">
        <v>24.36</v>
      </c>
      <c r="K4621" s="22"/>
    </row>
    <row r="4622" spans="1:11" x14ac:dyDescent="0.3">
      <c r="A4622" s="5">
        <v>42331</v>
      </c>
      <c r="B4622" s="2">
        <v>41.14</v>
      </c>
      <c r="K4622" s="22"/>
    </row>
    <row r="4623" spans="1:11" x14ac:dyDescent="0.3">
      <c r="A4623" s="5">
        <v>42332</v>
      </c>
      <c r="B4623" s="2">
        <v>25.72</v>
      </c>
      <c r="K4623" s="22"/>
    </row>
    <row r="4624" spans="1:11" x14ac:dyDescent="0.3">
      <c r="A4624" s="5">
        <v>42333</v>
      </c>
      <c r="B4624" s="2">
        <v>31</v>
      </c>
      <c r="K4624" s="22"/>
    </row>
    <row r="4625" spans="1:11" x14ac:dyDescent="0.3">
      <c r="A4625" s="5">
        <v>42334</v>
      </c>
      <c r="B4625" s="2">
        <v>28.24</v>
      </c>
      <c r="K4625" s="22"/>
    </row>
    <row r="4626" spans="1:11" x14ac:dyDescent="0.3">
      <c r="A4626" s="5">
        <v>42335</v>
      </c>
      <c r="B4626" s="2">
        <v>22.72</v>
      </c>
      <c r="K4626" s="22"/>
    </row>
    <row r="4627" spans="1:11" x14ac:dyDescent="0.3">
      <c r="A4627" s="5">
        <v>42336</v>
      </c>
      <c r="B4627" s="2">
        <v>20.68</v>
      </c>
      <c r="K4627" s="22"/>
    </row>
    <row r="4628" spans="1:11" x14ac:dyDescent="0.3">
      <c r="A4628" s="5">
        <v>42337</v>
      </c>
      <c r="B4628" s="2">
        <v>19.59</v>
      </c>
      <c r="K4628" s="22"/>
    </row>
    <row r="4629" spans="1:11" x14ac:dyDescent="0.3">
      <c r="A4629" s="5">
        <v>42338</v>
      </c>
      <c r="B4629" s="2">
        <v>22.73</v>
      </c>
      <c r="K4629" s="22"/>
    </row>
    <row r="4630" spans="1:11" x14ac:dyDescent="0.3">
      <c r="A4630" s="5">
        <v>42339</v>
      </c>
      <c r="B4630" s="2">
        <v>23.83</v>
      </c>
      <c r="K4630" s="22"/>
    </row>
    <row r="4631" spans="1:11" x14ac:dyDescent="0.3">
      <c r="A4631" s="5">
        <v>42340</v>
      </c>
      <c r="B4631" s="2">
        <v>25.32</v>
      </c>
      <c r="K4631" s="22"/>
    </row>
    <row r="4632" spans="1:11" x14ac:dyDescent="0.3">
      <c r="A4632" s="5">
        <v>42341</v>
      </c>
      <c r="B4632" s="2">
        <v>24.6</v>
      </c>
      <c r="K4632" s="22"/>
    </row>
    <row r="4633" spans="1:11" x14ac:dyDescent="0.3">
      <c r="A4633" s="5">
        <v>42342</v>
      </c>
      <c r="B4633" s="2">
        <v>20.71</v>
      </c>
      <c r="K4633" s="22"/>
    </row>
    <row r="4634" spans="1:11" x14ac:dyDescent="0.3">
      <c r="A4634" s="5">
        <v>42343</v>
      </c>
      <c r="B4634" s="2">
        <v>16.059999999999999</v>
      </c>
      <c r="K4634" s="22"/>
    </row>
    <row r="4635" spans="1:11" x14ac:dyDescent="0.3">
      <c r="A4635" s="5">
        <v>42344</v>
      </c>
      <c r="B4635" s="2">
        <v>12.78</v>
      </c>
      <c r="K4635" s="22"/>
    </row>
    <row r="4636" spans="1:11" x14ac:dyDescent="0.3">
      <c r="A4636" s="5">
        <v>42345</v>
      </c>
      <c r="B4636" s="2">
        <v>21.14</v>
      </c>
      <c r="K4636" s="22"/>
    </row>
    <row r="4637" spans="1:11" x14ac:dyDescent="0.3">
      <c r="A4637" s="5">
        <v>42346</v>
      </c>
      <c r="B4637" s="2">
        <v>21.86</v>
      </c>
      <c r="K4637" s="22"/>
    </row>
    <row r="4638" spans="1:11" x14ac:dyDescent="0.3">
      <c r="A4638" s="5">
        <v>42347</v>
      </c>
      <c r="B4638" s="2">
        <v>19.68</v>
      </c>
      <c r="K4638" s="22"/>
    </row>
    <row r="4639" spans="1:11" x14ac:dyDescent="0.3">
      <c r="A4639" s="5">
        <v>42348</v>
      </c>
      <c r="B4639" s="2">
        <v>18.62</v>
      </c>
      <c r="K4639" s="22"/>
    </row>
    <row r="4640" spans="1:11" x14ac:dyDescent="0.3">
      <c r="A4640" s="5">
        <v>42349</v>
      </c>
      <c r="B4640" s="2">
        <v>20.079999999999998</v>
      </c>
      <c r="K4640" s="22"/>
    </row>
    <row r="4641" spans="1:11" x14ac:dyDescent="0.3">
      <c r="A4641" s="5">
        <v>42350</v>
      </c>
      <c r="B4641" s="2">
        <v>19.79</v>
      </c>
      <c r="K4641" s="22"/>
    </row>
    <row r="4642" spans="1:11" x14ac:dyDescent="0.3">
      <c r="A4642" s="5">
        <v>42351</v>
      </c>
      <c r="B4642" s="2">
        <v>21.96</v>
      </c>
      <c r="K4642" s="22"/>
    </row>
    <row r="4643" spans="1:11" x14ac:dyDescent="0.3">
      <c r="A4643" s="5">
        <v>42352</v>
      </c>
      <c r="B4643" s="2">
        <v>34</v>
      </c>
      <c r="K4643" s="22"/>
    </row>
    <row r="4644" spans="1:11" x14ac:dyDescent="0.3">
      <c r="A4644" s="5">
        <v>42353</v>
      </c>
      <c r="B4644" s="2">
        <v>27.81</v>
      </c>
      <c r="K4644" s="22"/>
    </row>
    <row r="4645" spans="1:11" x14ac:dyDescent="0.3">
      <c r="A4645" s="5">
        <v>42354</v>
      </c>
      <c r="B4645" s="2">
        <v>30.16</v>
      </c>
      <c r="K4645" s="22"/>
    </row>
    <row r="4646" spans="1:11" x14ac:dyDescent="0.3">
      <c r="A4646" s="5">
        <v>42355</v>
      </c>
      <c r="B4646" s="2">
        <v>26.69</v>
      </c>
      <c r="K4646" s="22"/>
    </row>
    <row r="4647" spans="1:11" x14ac:dyDescent="0.3">
      <c r="A4647" s="5">
        <v>42356</v>
      </c>
      <c r="B4647" s="2">
        <v>18.510000000000002</v>
      </c>
      <c r="K4647" s="22"/>
    </row>
    <row r="4648" spans="1:11" x14ac:dyDescent="0.3">
      <c r="A4648" s="5">
        <v>42357</v>
      </c>
      <c r="B4648" s="2">
        <v>15.53</v>
      </c>
      <c r="K4648" s="22"/>
    </row>
    <row r="4649" spans="1:11" x14ac:dyDescent="0.3">
      <c r="A4649" s="5">
        <v>42358</v>
      </c>
      <c r="B4649" s="2">
        <v>12.82</v>
      </c>
      <c r="K4649" s="22"/>
    </row>
    <row r="4650" spans="1:11" x14ac:dyDescent="0.3">
      <c r="A4650" s="5">
        <v>42359</v>
      </c>
      <c r="B4650" s="2">
        <v>13.46</v>
      </c>
      <c r="K4650" s="22"/>
    </row>
    <row r="4651" spans="1:11" x14ac:dyDescent="0.3">
      <c r="A4651" s="5">
        <v>42360</v>
      </c>
      <c r="B4651" s="2">
        <v>12.94</v>
      </c>
      <c r="K4651" s="22"/>
    </row>
    <row r="4652" spans="1:11" x14ac:dyDescent="0.3">
      <c r="A4652" s="5">
        <v>42361</v>
      </c>
      <c r="B4652" s="2">
        <v>11.89</v>
      </c>
      <c r="K4652" s="22"/>
    </row>
    <row r="4653" spans="1:11" x14ac:dyDescent="0.3">
      <c r="A4653" s="5">
        <v>42362</v>
      </c>
      <c r="B4653" s="2">
        <v>10.51</v>
      </c>
      <c r="K4653" s="22"/>
    </row>
    <row r="4654" spans="1:11" x14ac:dyDescent="0.3">
      <c r="A4654" s="5">
        <v>42363</v>
      </c>
      <c r="B4654" s="2">
        <v>8.74</v>
      </c>
      <c r="K4654" s="22"/>
    </row>
    <row r="4655" spans="1:11" x14ac:dyDescent="0.3">
      <c r="A4655" s="5">
        <v>42364</v>
      </c>
      <c r="B4655" s="2">
        <v>11.97</v>
      </c>
      <c r="K4655" s="22"/>
    </row>
    <row r="4656" spans="1:11" x14ac:dyDescent="0.3">
      <c r="A4656" s="5">
        <v>42365</v>
      </c>
      <c r="B4656" s="2">
        <v>13.83</v>
      </c>
      <c r="K4656" s="22"/>
    </row>
    <row r="4657" spans="1:11" x14ac:dyDescent="0.3">
      <c r="A4657" s="5">
        <v>42366</v>
      </c>
      <c r="B4657" s="2">
        <v>21.19</v>
      </c>
      <c r="K4657" s="22"/>
    </row>
    <row r="4658" spans="1:11" x14ac:dyDescent="0.3">
      <c r="A4658" s="5">
        <v>42367</v>
      </c>
      <c r="B4658" s="2">
        <v>16.440000000000001</v>
      </c>
      <c r="K4658" s="22"/>
    </row>
    <row r="4659" spans="1:11" x14ac:dyDescent="0.3">
      <c r="A4659" s="5">
        <v>42368</v>
      </c>
      <c r="B4659" s="2">
        <v>16.010000000000002</v>
      </c>
      <c r="K4659" s="22"/>
    </row>
    <row r="4660" spans="1:11" x14ac:dyDescent="0.3">
      <c r="A4660" s="5">
        <v>42369</v>
      </c>
      <c r="B4660" s="2">
        <v>15.47</v>
      </c>
      <c r="K4660" s="22"/>
    </row>
    <row r="4661" spans="1:11" x14ac:dyDescent="0.3">
      <c r="A4661" s="5">
        <v>42370</v>
      </c>
      <c r="B4661" s="2">
        <v>16.61</v>
      </c>
      <c r="K4661" s="22"/>
    </row>
    <row r="4662" spans="1:11" x14ac:dyDescent="0.3">
      <c r="A4662" s="5">
        <v>42371</v>
      </c>
      <c r="B4662" s="2">
        <v>15.7</v>
      </c>
      <c r="K4662" s="22"/>
    </row>
    <row r="4663" spans="1:11" x14ac:dyDescent="0.3">
      <c r="A4663" s="5">
        <v>42372</v>
      </c>
      <c r="B4663" s="2">
        <v>16.8</v>
      </c>
      <c r="K4663" s="22"/>
    </row>
    <row r="4664" spans="1:11" x14ac:dyDescent="0.3">
      <c r="A4664" s="5">
        <v>42373</v>
      </c>
      <c r="B4664" s="2">
        <v>19.21</v>
      </c>
      <c r="K4664" s="22"/>
    </row>
    <row r="4665" spans="1:11" x14ac:dyDescent="0.3">
      <c r="A4665" s="5">
        <v>42374</v>
      </c>
      <c r="B4665" s="2">
        <v>22.88</v>
      </c>
      <c r="K4665" s="22"/>
    </row>
    <row r="4666" spans="1:11" x14ac:dyDescent="0.3">
      <c r="A4666" s="5">
        <v>42375</v>
      </c>
      <c r="B4666" s="2">
        <v>30.09</v>
      </c>
      <c r="K4666" s="22"/>
    </row>
    <row r="4667" spans="1:11" x14ac:dyDescent="0.3">
      <c r="A4667" s="5">
        <v>42376</v>
      </c>
      <c r="B4667" s="2">
        <v>38.94</v>
      </c>
      <c r="K4667" s="22"/>
    </row>
    <row r="4668" spans="1:11" x14ac:dyDescent="0.3">
      <c r="A4668" s="5">
        <v>42377</v>
      </c>
      <c r="B4668" s="2">
        <v>32.76</v>
      </c>
      <c r="K4668" s="22"/>
    </row>
    <row r="4669" spans="1:11" x14ac:dyDescent="0.3">
      <c r="A4669" s="5">
        <v>42378</v>
      </c>
      <c r="B4669" s="2">
        <v>26.64</v>
      </c>
      <c r="K4669" s="22"/>
    </row>
    <row r="4670" spans="1:11" x14ac:dyDescent="0.3">
      <c r="A4670" s="5">
        <v>42379</v>
      </c>
      <c r="B4670" s="2">
        <v>22.1</v>
      </c>
      <c r="K4670" s="22"/>
    </row>
    <row r="4671" spans="1:11" x14ac:dyDescent="0.3">
      <c r="A4671" s="5">
        <v>42380</v>
      </c>
      <c r="B4671" s="2">
        <v>33.380000000000003</v>
      </c>
      <c r="K4671" s="22"/>
    </row>
    <row r="4672" spans="1:11" x14ac:dyDescent="0.3">
      <c r="A4672" s="5">
        <v>42381</v>
      </c>
      <c r="B4672" s="2">
        <v>31.33</v>
      </c>
      <c r="K4672" s="22"/>
    </row>
    <row r="4673" spans="1:11" x14ac:dyDescent="0.3">
      <c r="A4673" s="5">
        <v>42382</v>
      </c>
      <c r="B4673" s="2">
        <v>33.590000000000003</v>
      </c>
      <c r="K4673" s="22"/>
    </row>
    <row r="4674" spans="1:11" x14ac:dyDescent="0.3">
      <c r="A4674" s="5">
        <v>42383</v>
      </c>
      <c r="B4674" s="2">
        <v>43.04</v>
      </c>
      <c r="K4674" s="22"/>
    </row>
    <row r="4675" spans="1:11" x14ac:dyDescent="0.3">
      <c r="A4675" s="5">
        <v>42384</v>
      </c>
      <c r="B4675" s="2">
        <v>41.92</v>
      </c>
      <c r="K4675" s="22"/>
    </row>
    <row r="4676" spans="1:11" x14ac:dyDescent="0.3">
      <c r="A4676" s="5">
        <v>42385</v>
      </c>
      <c r="B4676" s="2">
        <v>26.94</v>
      </c>
      <c r="K4676" s="22"/>
    </row>
    <row r="4677" spans="1:11" x14ac:dyDescent="0.3">
      <c r="A4677" s="5">
        <v>42386</v>
      </c>
      <c r="B4677" s="2">
        <v>25.45</v>
      </c>
      <c r="K4677" s="22"/>
    </row>
    <row r="4678" spans="1:11" x14ac:dyDescent="0.3">
      <c r="A4678" s="5">
        <v>42387</v>
      </c>
      <c r="B4678" s="2">
        <v>49.26</v>
      </c>
      <c r="K4678" s="22"/>
    </row>
    <row r="4679" spans="1:11" x14ac:dyDescent="0.3">
      <c r="A4679" s="5">
        <v>42388</v>
      </c>
      <c r="B4679" s="2">
        <v>55.36</v>
      </c>
      <c r="K4679" s="22"/>
    </row>
    <row r="4680" spans="1:11" x14ac:dyDescent="0.3">
      <c r="A4680" s="5">
        <v>42389</v>
      </c>
      <c r="B4680" s="2">
        <v>50.38</v>
      </c>
      <c r="K4680" s="22"/>
    </row>
    <row r="4681" spans="1:11" x14ac:dyDescent="0.3">
      <c r="A4681" s="5">
        <v>42390</v>
      </c>
      <c r="B4681" s="2">
        <v>80.989999999999995</v>
      </c>
      <c r="K4681" s="22"/>
    </row>
    <row r="4682" spans="1:11" x14ac:dyDescent="0.3">
      <c r="A4682" s="5">
        <v>42391</v>
      </c>
      <c r="B4682" s="2">
        <v>37.5</v>
      </c>
      <c r="K4682" s="22"/>
    </row>
    <row r="4683" spans="1:11" x14ac:dyDescent="0.3">
      <c r="A4683" s="5">
        <v>42392</v>
      </c>
      <c r="B4683" s="2">
        <v>24.58</v>
      </c>
      <c r="K4683" s="22"/>
    </row>
    <row r="4684" spans="1:11" x14ac:dyDescent="0.3">
      <c r="A4684" s="5">
        <v>42393</v>
      </c>
      <c r="B4684" s="2">
        <v>22.56</v>
      </c>
      <c r="K4684" s="22"/>
    </row>
    <row r="4685" spans="1:11" x14ac:dyDescent="0.3">
      <c r="A4685" s="5">
        <v>42394</v>
      </c>
      <c r="B4685" s="2">
        <v>26.42</v>
      </c>
      <c r="K4685" s="22"/>
    </row>
    <row r="4686" spans="1:11" x14ac:dyDescent="0.3">
      <c r="A4686" s="5">
        <v>42395</v>
      </c>
      <c r="B4686" s="2">
        <v>18.5</v>
      </c>
      <c r="K4686" s="22"/>
    </row>
    <row r="4687" spans="1:11" x14ac:dyDescent="0.3">
      <c r="A4687" s="5">
        <v>42396</v>
      </c>
      <c r="B4687" s="2">
        <v>17.079999999999998</v>
      </c>
      <c r="K4687" s="22"/>
    </row>
    <row r="4688" spans="1:11" x14ac:dyDescent="0.3">
      <c r="A4688" s="5">
        <v>42397</v>
      </c>
      <c r="B4688" s="2">
        <v>17.16</v>
      </c>
      <c r="K4688" s="22"/>
    </row>
    <row r="4689" spans="1:11" x14ac:dyDescent="0.3">
      <c r="A4689" s="5">
        <v>42398</v>
      </c>
      <c r="B4689" s="2">
        <v>16.72</v>
      </c>
      <c r="K4689" s="22"/>
    </row>
    <row r="4690" spans="1:11" x14ac:dyDescent="0.3">
      <c r="A4690" s="5">
        <v>42399</v>
      </c>
      <c r="B4690" s="2">
        <v>14.85</v>
      </c>
      <c r="K4690" s="22"/>
    </row>
    <row r="4691" spans="1:11" x14ac:dyDescent="0.3">
      <c r="A4691" s="5">
        <v>42400</v>
      </c>
      <c r="B4691" s="2">
        <v>16.559999999999999</v>
      </c>
      <c r="K4691" s="22"/>
    </row>
    <row r="4692" spans="1:11" x14ac:dyDescent="0.3">
      <c r="A4692" s="5">
        <v>42401</v>
      </c>
      <c r="B4692" s="2">
        <v>19.23</v>
      </c>
      <c r="K4692" s="22"/>
    </row>
    <row r="4693" spans="1:11" x14ac:dyDescent="0.3">
      <c r="A4693" s="5">
        <v>42402</v>
      </c>
      <c r="B4693" s="2">
        <v>17.22</v>
      </c>
      <c r="K4693" s="22"/>
    </row>
    <row r="4694" spans="1:11" x14ac:dyDescent="0.3">
      <c r="A4694" s="5">
        <v>42403</v>
      </c>
      <c r="B4694" s="2">
        <v>18.39</v>
      </c>
      <c r="K4694" s="22"/>
    </row>
    <row r="4695" spans="1:11" x14ac:dyDescent="0.3">
      <c r="A4695" s="5">
        <v>42404</v>
      </c>
      <c r="B4695" s="2">
        <v>18.690000000000001</v>
      </c>
      <c r="K4695" s="22"/>
    </row>
    <row r="4696" spans="1:11" x14ac:dyDescent="0.3">
      <c r="A4696" s="5">
        <v>42405</v>
      </c>
      <c r="B4696" s="2">
        <v>23.01</v>
      </c>
      <c r="K4696" s="22"/>
    </row>
    <row r="4697" spans="1:11" x14ac:dyDescent="0.3">
      <c r="A4697" s="5">
        <v>42406</v>
      </c>
      <c r="B4697" s="2">
        <v>16.239999999999998</v>
      </c>
      <c r="K4697" s="22"/>
    </row>
    <row r="4698" spans="1:11" x14ac:dyDescent="0.3">
      <c r="A4698" s="5">
        <v>42407</v>
      </c>
      <c r="B4698" s="2">
        <v>14.95</v>
      </c>
      <c r="K4698" s="22"/>
    </row>
    <row r="4699" spans="1:11" x14ac:dyDescent="0.3">
      <c r="A4699" s="5">
        <v>42408</v>
      </c>
      <c r="B4699" s="2">
        <v>15.48</v>
      </c>
      <c r="K4699" s="22"/>
    </row>
    <row r="4700" spans="1:11" x14ac:dyDescent="0.3">
      <c r="A4700" s="5">
        <v>42409</v>
      </c>
      <c r="B4700" s="2">
        <v>17.18</v>
      </c>
      <c r="K4700" s="22"/>
    </row>
    <row r="4701" spans="1:11" x14ac:dyDescent="0.3">
      <c r="A4701" s="5">
        <v>42410</v>
      </c>
      <c r="B4701" s="2">
        <v>20.02</v>
      </c>
      <c r="K4701" s="22"/>
    </row>
    <row r="4702" spans="1:11" x14ac:dyDescent="0.3">
      <c r="A4702" s="5">
        <v>42411</v>
      </c>
      <c r="B4702" s="2">
        <v>20.55</v>
      </c>
      <c r="K4702" s="22"/>
    </row>
    <row r="4703" spans="1:11" x14ac:dyDescent="0.3">
      <c r="A4703" s="5">
        <v>42412</v>
      </c>
      <c r="B4703" s="2">
        <v>21.81</v>
      </c>
      <c r="K4703" s="22"/>
    </row>
    <row r="4704" spans="1:11" x14ac:dyDescent="0.3">
      <c r="A4704" s="5">
        <v>42413</v>
      </c>
      <c r="B4704" s="2">
        <v>18.829999999999998</v>
      </c>
      <c r="K4704" s="22"/>
    </row>
    <row r="4705" spans="1:11" x14ac:dyDescent="0.3">
      <c r="A4705" s="5">
        <v>42414</v>
      </c>
      <c r="B4705" s="2">
        <v>17.510000000000002</v>
      </c>
      <c r="K4705" s="22"/>
    </row>
    <row r="4706" spans="1:11" x14ac:dyDescent="0.3">
      <c r="A4706" s="5">
        <v>42415</v>
      </c>
      <c r="B4706" s="2">
        <v>22.9</v>
      </c>
      <c r="K4706" s="22"/>
    </row>
    <row r="4707" spans="1:11" x14ac:dyDescent="0.3">
      <c r="A4707" s="5">
        <v>42416</v>
      </c>
      <c r="B4707" s="2">
        <v>26.86</v>
      </c>
      <c r="K4707" s="22"/>
    </row>
    <row r="4708" spans="1:11" x14ac:dyDescent="0.3">
      <c r="A4708" s="5">
        <v>42417</v>
      </c>
      <c r="B4708" s="2">
        <v>18.75</v>
      </c>
      <c r="K4708" s="22"/>
    </row>
    <row r="4709" spans="1:11" x14ac:dyDescent="0.3">
      <c r="A4709" s="5">
        <v>42418</v>
      </c>
      <c r="B4709" s="2">
        <v>24.14</v>
      </c>
      <c r="K4709" s="22"/>
    </row>
    <row r="4710" spans="1:11" x14ac:dyDescent="0.3">
      <c r="A4710" s="5">
        <v>42419</v>
      </c>
      <c r="B4710" s="2">
        <v>21.34</v>
      </c>
      <c r="K4710" s="22"/>
    </row>
    <row r="4711" spans="1:11" x14ac:dyDescent="0.3">
      <c r="A4711" s="5">
        <v>42420</v>
      </c>
      <c r="B4711" s="2">
        <v>16.77</v>
      </c>
      <c r="K4711" s="22"/>
    </row>
    <row r="4712" spans="1:11" x14ac:dyDescent="0.3">
      <c r="A4712" s="5">
        <v>42421</v>
      </c>
      <c r="B4712" s="2">
        <v>16.22</v>
      </c>
      <c r="K4712" s="22"/>
    </row>
    <row r="4713" spans="1:11" x14ac:dyDescent="0.3">
      <c r="A4713" s="5">
        <v>42422</v>
      </c>
      <c r="B4713" s="2">
        <v>18.61</v>
      </c>
      <c r="K4713" s="22"/>
    </row>
    <row r="4714" spans="1:11" x14ac:dyDescent="0.3">
      <c r="A4714" s="5">
        <v>42423</v>
      </c>
      <c r="B4714" s="2">
        <v>19.75</v>
      </c>
      <c r="K4714" s="22"/>
    </row>
    <row r="4715" spans="1:11" x14ac:dyDescent="0.3">
      <c r="A4715" s="5">
        <v>42424</v>
      </c>
      <c r="B4715" s="2">
        <v>20.420000000000002</v>
      </c>
      <c r="K4715" s="22"/>
    </row>
    <row r="4716" spans="1:11" x14ac:dyDescent="0.3">
      <c r="A4716" s="5">
        <v>42425</v>
      </c>
      <c r="B4716" s="2">
        <v>25.89</v>
      </c>
      <c r="K4716" s="22"/>
    </row>
    <row r="4717" spans="1:11" x14ac:dyDescent="0.3">
      <c r="A4717" s="5">
        <v>42426</v>
      </c>
      <c r="B4717" s="2">
        <v>23.86</v>
      </c>
      <c r="K4717" s="22"/>
    </row>
    <row r="4718" spans="1:11" x14ac:dyDescent="0.3">
      <c r="A4718" s="5">
        <v>42427</v>
      </c>
      <c r="B4718" s="2">
        <v>19.64</v>
      </c>
      <c r="K4718" s="22"/>
    </row>
    <row r="4719" spans="1:11" x14ac:dyDescent="0.3">
      <c r="A4719" s="5">
        <v>42428</v>
      </c>
      <c r="B4719" s="2">
        <v>19.04</v>
      </c>
      <c r="K4719" s="22"/>
    </row>
    <row r="4720" spans="1:11" x14ac:dyDescent="0.3">
      <c r="A4720" s="5">
        <v>42429</v>
      </c>
      <c r="B4720" s="2">
        <v>24.91</v>
      </c>
      <c r="K4720" s="22"/>
    </row>
    <row r="4721" spans="1:11" x14ac:dyDescent="0.3">
      <c r="A4721" s="5">
        <v>42430</v>
      </c>
      <c r="B4721" s="2">
        <v>20.57</v>
      </c>
      <c r="K4721" s="22"/>
    </row>
    <row r="4722" spans="1:11" x14ac:dyDescent="0.3">
      <c r="A4722" s="5">
        <v>42431</v>
      </c>
      <c r="B4722" s="2">
        <v>23.95</v>
      </c>
      <c r="K4722" s="22"/>
    </row>
    <row r="4723" spans="1:11" x14ac:dyDescent="0.3">
      <c r="A4723" s="5">
        <v>42432</v>
      </c>
      <c r="B4723" s="2">
        <v>25.56</v>
      </c>
      <c r="K4723" s="22"/>
    </row>
    <row r="4724" spans="1:11" x14ac:dyDescent="0.3">
      <c r="A4724" s="5">
        <v>42433</v>
      </c>
      <c r="B4724" s="2">
        <v>23.78</v>
      </c>
      <c r="K4724" s="22"/>
    </row>
    <row r="4725" spans="1:11" x14ac:dyDescent="0.3">
      <c r="A4725" s="5">
        <v>42434</v>
      </c>
      <c r="B4725" s="2">
        <v>20.100000000000001</v>
      </c>
      <c r="K4725" s="22"/>
    </row>
    <row r="4726" spans="1:11" x14ac:dyDescent="0.3">
      <c r="A4726" s="5">
        <v>42435</v>
      </c>
      <c r="B4726" s="2">
        <v>19.79</v>
      </c>
      <c r="K4726" s="22"/>
    </row>
    <row r="4727" spans="1:11" x14ac:dyDescent="0.3">
      <c r="A4727" s="5">
        <v>42436</v>
      </c>
      <c r="B4727" s="2">
        <v>23.45</v>
      </c>
      <c r="K4727" s="22"/>
    </row>
    <row r="4728" spans="1:11" x14ac:dyDescent="0.3">
      <c r="A4728" s="5">
        <v>42437</v>
      </c>
      <c r="B4728" s="2">
        <v>25.45</v>
      </c>
      <c r="K4728" s="22"/>
    </row>
    <row r="4729" spans="1:11" x14ac:dyDescent="0.3">
      <c r="A4729" s="5">
        <v>42438</v>
      </c>
      <c r="B4729" s="2">
        <v>24.28</v>
      </c>
      <c r="K4729" s="22"/>
    </row>
    <row r="4730" spans="1:11" x14ac:dyDescent="0.3">
      <c r="A4730" s="5">
        <v>42439</v>
      </c>
      <c r="B4730" s="2">
        <v>25.01</v>
      </c>
      <c r="K4730" s="22"/>
    </row>
    <row r="4731" spans="1:11" x14ac:dyDescent="0.3">
      <c r="A4731" s="5">
        <v>42440</v>
      </c>
      <c r="B4731" s="2">
        <v>26.74</v>
      </c>
      <c r="K4731" s="22"/>
    </row>
    <row r="4732" spans="1:11" x14ac:dyDescent="0.3">
      <c r="A4732" s="5">
        <v>42441</v>
      </c>
      <c r="B4732" s="2">
        <v>22.54</v>
      </c>
      <c r="K4732" s="22"/>
    </row>
    <row r="4733" spans="1:11" x14ac:dyDescent="0.3">
      <c r="A4733" s="5">
        <v>42442</v>
      </c>
      <c r="B4733" s="2">
        <v>21.52</v>
      </c>
      <c r="K4733" s="22"/>
    </row>
    <row r="4734" spans="1:11" x14ac:dyDescent="0.3">
      <c r="A4734" s="5">
        <v>42443</v>
      </c>
      <c r="B4734" s="2">
        <v>22.58</v>
      </c>
      <c r="K4734" s="22"/>
    </row>
    <row r="4735" spans="1:11" x14ac:dyDescent="0.3">
      <c r="A4735" s="5">
        <v>42444</v>
      </c>
      <c r="B4735" s="2">
        <v>22.23</v>
      </c>
      <c r="K4735" s="22"/>
    </row>
    <row r="4736" spans="1:11" x14ac:dyDescent="0.3">
      <c r="A4736" s="5">
        <v>42445</v>
      </c>
      <c r="B4736" s="2">
        <v>21.76</v>
      </c>
      <c r="K4736" s="22"/>
    </row>
    <row r="4737" spans="1:11" x14ac:dyDescent="0.3">
      <c r="A4737" s="5">
        <v>42446</v>
      </c>
      <c r="B4737" s="2">
        <v>21.89</v>
      </c>
      <c r="K4737" s="22"/>
    </row>
    <row r="4738" spans="1:11" x14ac:dyDescent="0.3">
      <c r="A4738" s="5">
        <v>42447</v>
      </c>
      <c r="B4738" s="2">
        <v>21.83</v>
      </c>
      <c r="K4738" s="22"/>
    </row>
    <row r="4739" spans="1:11" x14ac:dyDescent="0.3">
      <c r="A4739" s="5">
        <v>42448</v>
      </c>
      <c r="B4739" s="2">
        <v>21.44</v>
      </c>
      <c r="K4739" s="22"/>
    </row>
    <row r="4740" spans="1:11" x14ac:dyDescent="0.3">
      <c r="A4740" s="5">
        <v>42449</v>
      </c>
      <c r="B4740" s="2">
        <v>20.38</v>
      </c>
      <c r="K4740" s="22"/>
    </row>
    <row r="4741" spans="1:11" x14ac:dyDescent="0.3">
      <c r="A4741" s="5">
        <v>42450</v>
      </c>
      <c r="B4741" s="2">
        <v>21.71</v>
      </c>
      <c r="K4741" s="22"/>
    </row>
    <row r="4742" spans="1:11" x14ac:dyDescent="0.3">
      <c r="A4742" s="5">
        <v>42451</v>
      </c>
      <c r="B4742" s="2">
        <v>21.86</v>
      </c>
      <c r="K4742" s="22"/>
    </row>
    <row r="4743" spans="1:11" x14ac:dyDescent="0.3">
      <c r="A4743" s="5">
        <v>42452</v>
      </c>
      <c r="B4743" s="2">
        <v>21.74</v>
      </c>
      <c r="K4743" s="22"/>
    </row>
    <row r="4744" spans="1:11" x14ac:dyDescent="0.3">
      <c r="A4744" s="5">
        <v>42453</v>
      </c>
      <c r="B4744" s="2">
        <v>21.32</v>
      </c>
      <c r="K4744" s="22"/>
    </row>
    <row r="4745" spans="1:11" x14ac:dyDescent="0.3">
      <c r="A4745" s="5">
        <v>42454</v>
      </c>
      <c r="B4745" s="2">
        <v>20.58</v>
      </c>
      <c r="K4745" s="22"/>
    </row>
    <row r="4746" spans="1:11" x14ac:dyDescent="0.3">
      <c r="A4746" s="5">
        <v>42455</v>
      </c>
      <c r="B4746" s="2">
        <v>19.53</v>
      </c>
      <c r="K4746" s="22"/>
    </row>
    <row r="4747" spans="1:11" x14ac:dyDescent="0.3">
      <c r="A4747" s="5">
        <v>42456</v>
      </c>
      <c r="B4747" s="2">
        <v>16.88</v>
      </c>
      <c r="K4747" s="22"/>
    </row>
    <row r="4748" spans="1:11" x14ac:dyDescent="0.3">
      <c r="A4748" s="5">
        <v>42457</v>
      </c>
      <c r="B4748" s="2">
        <v>16.809999999999999</v>
      </c>
      <c r="K4748" s="22"/>
    </row>
    <row r="4749" spans="1:11" x14ac:dyDescent="0.3">
      <c r="A4749" s="5">
        <v>42458</v>
      </c>
      <c r="B4749" s="2">
        <v>19.88</v>
      </c>
      <c r="K4749" s="22"/>
    </row>
    <row r="4750" spans="1:11" x14ac:dyDescent="0.3">
      <c r="A4750" s="5">
        <v>42459</v>
      </c>
      <c r="B4750" s="2">
        <v>21.78</v>
      </c>
      <c r="K4750" s="22"/>
    </row>
    <row r="4751" spans="1:11" x14ac:dyDescent="0.3">
      <c r="A4751" s="5">
        <v>42460</v>
      </c>
      <c r="B4751" s="2">
        <v>22.42</v>
      </c>
      <c r="K4751" s="22"/>
    </row>
    <row r="4752" spans="1:11" x14ac:dyDescent="0.3">
      <c r="A4752" s="5">
        <v>42461</v>
      </c>
      <c r="B4752" s="2">
        <v>22.87</v>
      </c>
      <c r="K4752" s="22"/>
    </row>
    <row r="4753" spans="1:11" x14ac:dyDescent="0.3">
      <c r="A4753" s="5">
        <v>42462</v>
      </c>
      <c r="B4753" s="2">
        <v>20.54</v>
      </c>
      <c r="K4753" s="22"/>
    </row>
    <row r="4754" spans="1:11" x14ac:dyDescent="0.3">
      <c r="A4754" s="5">
        <v>42463</v>
      </c>
      <c r="B4754" s="2">
        <v>19.77</v>
      </c>
      <c r="K4754" s="22"/>
    </row>
    <row r="4755" spans="1:11" x14ac:dyDescent="0.3">
      <c r="A4755" s="5">
        <v>42464</v>
      </c>
      <c r="B4755" s="2">
        <v>23.11</v>
      </c>
      <c r="K4755" s="22"/>
    </row>
    <row r="4756" spans="1:11" x14ac:dyDescent="0.3">
      <c r="A4756" s="5">
        <v>42465</v>
      </c>
      <c r="B4756" s="2">
        <v>22.69</v>
      </c>
      <c r="K4756" s="22"/>
    </row>
    <row r="4757" spans="1:11" x14ac:dyDescent="0.3">
      <c r="A4757" s="5">
        <v>42466</v>
      </c>
      <c r="B4757" s="2">
        <v>20.99</v>
      </c>
      <c r="K4757" s="22"/>
    </row>
    <row r="4758" spans="1:11" x14ac:dyDescent="0.3">
      <c r="A4758" s="5">
        <v>42467</v>
      </c>
      <c r="B4758" s="2">
        <v>20.239999999999998</v>
      </c>
      <c r="K4758" s="22"/>
    </row>
    <row r="4759" spans="1:11" x14ac:dyDescent="0.3">
      <c r="A4759" s="5">
        <v>42468</v>
      </c>
      <c r="B4759" s="2">
        <v>21.58</v>
      </c>
      <c r="K4759" s="22"/>
    </row>
    <row r="4760" spans="1:11" x14ac:dyDescent="0.3">
      <c r="A4760" s="5">
        <v>42469</v>
      </c>
      <c r="B4760" s="2">
        <v>21.25</v>
      </c>
      <c r="K4760" s="22"/>
    </row>
    <row r="4761" spans="1:11" x14ac:dyDescent="0.3">
      <c r="A4761" s="5">
        <v>42470</v>
      </c>
      <c r="B4761" s="2">
        <v>20.440000000000001</v>
      </c>
      <c r="K4761" s="22"/>
    </row>
    <row r="4762" spans="1:11" x14ac:dyDescent="0.3">
      <c r="A4762" s="5">
        <v>42471</v>
      </c>
      <c r="B4762" s="2">
        <v>22.92</v>
      </c>
      <c r="K4762" s="22"/>
    </row>
    <row r="4763" spans="1:11" x14ac:dyDescent="0.3">
      <c r="A4763" s="5">
        <v>42472</v>
      </c>
      <c r="B4763" s="2">
        <v>22.18</v>
      </c>
      <c r="K4763" s="22"/>
    </row>
    <row r="4764" spans="1:11" x14ac:dyDescent="0.3">
      <c r="A4764" s="5">
        <v>42473</v>
      </c>
      <c r="B4764" s="2">
        <v>24.29</v>
      </c>
      <c r="K4764" s="22"/>
    </row>
    <row r="4765" spans="1:11" x14ac:dyDescent="0.3">
      <c r="A4765" s="5">
        <v>42474</v>
      </c>
      <c r="B4765" s="2">
        <v>23.97</v>
      </c>
      <c r="K4765" s="22"/>
    </row>
    <row r="4766" spans="1:11" x14ac:dyDescent="0.3">
      <c r="A4766" s="5">
        <v>42475</v>
      </c>
      <c r="B4766" s="2">
        <v>22.52</v>
      </c>
      <c r="K4766" s="22"/>
    </row>
    <row r="4767" spans="1:11" x14ac:dyDescent="0.3">
      <c r="A4767" s="5">
        <v>42476</v>
      </c>
      <c r="B4767" s="2">
        <v>20.68</v>
      </c>
      <c r="K4767" s="22"/>
    </row>
    <row r="4768" spans="1:11" x14ac:dyDescent="0.3">
      <c r="A4768" s="5">
        <v>42477</v>
      </c>
      <c r="B4768" s="2">
        <v>18.97</v>
      </c>
      <c r="K4768" s="22"/>
    </row>
    <row r="4769" spans="1:11" x14ac:dyDescent="0.3">
      <c r="A4769" s="5">
        <v>42478</v>
      </c>
      <c r="B4769" s="2">
        <v>21.18</v>
      </c>
      <c r="K4769" s="22"/>
    </row>
    <row r="4770" spans="1:11" x14ac:dyDescent="0.3">
      <c r="A4770" s="5">
        <v>42479</v>
      </c>
      <c r="B4770" s="2">
        <v>20.58</v>
      </c>
      <c r="K4770" s="22"/>
    </row>
    <row r="4771" spans="1:11" x14ac:dyDescent="0.3">
      <c r="A4771" s="5">
        <v>42480</v>
      </c>
      <c r="B4771" s="2">
        <v>21.7</v>
      </c>
      <c r="K4771" s="22"/>
    </row>
    <row r="4772" spans="1:11" x14ac:dyDescent="0.3">
      <c r="A4772" s="5">
        <v>42481</v>
      </c>
      <c r="B4772" s="2">
        <v>21.82</v>
      </c>
      <c r="K4772" s="22"/>
    </row>
    <row r="4773" spans="1:11" x14ac:dyDescent="0.3">
      <c r="A4773" s="5">
        <v>42482</v>
      </c>
      <c r="B4773" s="2">
        <v>21.75</v>
      </c>
      <c r="K4773" s="22"/>
    </row>
    <row r="4774" spans="1:11" x14ac:dyDescent="0.3">
      <c r="A4774" s="5">
        <v>42483</v>
      </c>
      <c r="B4774" s="2">
        <v>21.71</v>
      </c>
      <c r="K4774" s="22"/>
    </row>
    <row r="4775" spans="1:11" x14ac:dyDescent="0.3">
      <c r="A4775" s="5">
        <v>42484</v>
      </c>
      <c r="B4775" s="2">
        <v>21.45</v>
      </c>
      <c r="K4775" s="22"/>
    </row>
    <row r="4776" spans="1:11" x14ac:dyDescent="0.3">
      <c r="A4776" s="5">
        <v>42485</v>
      </c>
      <c r="B4776" s="2">
        <v>24.93</v>
      </c>
      <c r="K4776" s="22"/>
    </row>
    <row r="4777" spans="1:11" x14ac:dyDescent="0.3">
      <c r="A4777" s="5">
        <v>42486</v>
      </c>
      <c r="B4777" s="2">
        <v>24.83</v>
      </c>
      <c r="K4777" s="22"/>
    </row>
    <row r="4778" spans="1:11" x14ac:dyDescent="0.3">
      <c r="A4778" s="5">
        <v>42487</v>
      </c>
      <c r="B4778" s="2">
        <v>24.23</v>
      </c>
      <c r="K4778" s="22"/>
    </row>
    <row r="4779" spans="1:11" x14ac:dyDescent="0.3">
      <c r="A4779" s="5">
        <v>42488</v>
      </c>
      <c r="B4779" s="2">
        <v>25.38</v>
      </c>
      <c r="K4779" s="22"/>
    </row>
    <row r="4780" spans="1:11" x14ac:dyDescent="0.3">
      <c r="A4780" s="5">
        <v>42489</v>
      </c>
      <c r="B4780" s="2">
        <v>22.65</v>
      </c>
      <c r="K4780" s="22"/>
    </row>
    <row r="4781" spans="1:11" x14ac:dyDescent="0.3">
      <c r="A4781" s="5">
        <v>42490</v>
      </c>
      <c r="B4781" s="2">
        <v>22.45</v>
      </c>
      <c r="K4781" s="22"/>
    </row>
    <row r="4782" spans="1:11" x14ac:dyDescent="0.3">
      <c r="A4782" s="5">
        <v>42491</v>
      </c>
      <c r="B4782" s="2">
        <v>21.67</v>
      </c>
      <c r="K4782" s="22"/>
    </row>
    <row r="4783" spans="1:11" x14ac:dyDescent="0.3">
      <c r="A4783" s="5">
        <v>42492</v>
      </c>
      <c r="B4783" s="2">
        <v>24.18</v>
      </c>
      <c r="K4783" s="22"/>
    </row>
    <row r="4784" spans="1:11" x14ac:dyDescent="0.3">
      <c r="A4784" s="5">
        <v>42493</v>
      </c>
      <c r="B4784" s="2">
        <v>24.1</v>
      </c>
      <c r="K4784" s="22"/>
    </row>
    <row r="4785" spans="1:11" x14ac:dyDescent="0.3">
      <c r="A4785" s="5">
        <v>42494</v>
      </c>
      <c r="B4785" s="2">
        <v>25.05</v>
      </c>
      <c r="K4785" s="22"/>
    </row>
    <row r="4786" spans="1:11" x14ac:dyDescent="0.3">
      <c r="A4786" s="5">
        <v>42495</v>
      </c>
      <c r="B4786" s="2">
        <v>21.32</v>
      </c>
      <c r="K4786" s="22"/>
    </row>
    <row r="4787" spans="1:11" x14ac:dyDescent="0.3">
      <c r="A4787" s="5">
        <v>42496</v>
      </c>
      <c r="B4787" s="2">
        <v>21.84</v>
      </c>
      <c r="K4787" s="22"/>
    </row>
    <row r="4788" spans="1:11" x14ac:dyDescent="0.3">
      <c r="A4788" s="5">
        <v>42497</v>
      </c>
      <c r="B4788" s="2">
        <v>18.55</v>
      </c>
      <c r="K4788" s="22"/>
    </row>
    <row r="4789" spans="1:11" x14ac:dyDescent="0.3">
      <c r="A4789" s="5">
        <v>42498</v>
      </c>
      <c r="B4789" s="2">
        <v>16.25</v>
      </c>
      <c r="K4789" s="22"/>
    </row>
    <row r="4790" spans="1:11" x14ac:dyDescent="0.3">
      <c r="A4790" s="5">
        <v>42499</v>
      </c>
      <c r="B4790" s="2">
        <v>21.21</v>
      </c>
      <c r="K4790" s="22"/>
    </row>
    <row r="4791" spans="1:11" x14ac:dyDescent="0.3">
      <c r="A4791" s="5">
        <v>42500</v>
      </c>
      <c r="B4791" s="2">
        <v>23.82</v>
      </c>
      <c r="K4791" s="22"/>
    </row>
    <row r="4792" spans="1:11" x14ac:dyDescent="0.3">
      <c r="A4792" s="5">
        <v>42501</v>
      </c>
      <c r="B4792" s="2">
        <v>24.25</v>
      </c>
      <c r="K4792" s="22"/>
    </row>
    <row r="4793" spans="1:11" x14ac:dyDescent="0.3">
      <c r="A4793" s="5">
        <v>42502</v>
      </c>
      <c r="B4793" s="2">
        <v>23.32</v>
      </c>
      <c r="K4793" s="22"/>
    </row>
    <row r="4794" spans="1:11" x14ac:dyDescent="0.3">
      <c r="A4794" s="5">
        <v>42503</v>
      </c>
      <c r="B4794" s="2">
        <v>25.06</v>
      </c>
      <c r="K4794" s="22"/>
    </row>
    <row r="4795" spans="1:11" x14ac:dyDescent="0.3">
      <c r="A4795" s="5">
        <v>42504</v>
      </c>
      <c r="B4795" s="2">
        <v>20.32</v>
      </c>
      <c r="K4795" s="22"/>
    </row>
    <row r="4796" spans="1:11" x14ac:dyDescent="0.3">
      <c r="A4796" s="5">
        <v>42505</v>
      </c>
      <c r="B4796" s="2">
        <v>20.04</v>
      </c>
      <c r="K4796" s="22"/>
    </row>
    <row r="4797" spans="1:11" x14ac:dyDescent="0.3">
      <c r="A4797" s="5">
        <v>42506</v>
      </c>
      <c r="B4797" s="2">
        <v>22.42</v>
      </c>
      <c r="K4797" s="22"/>
    </row>
    <row r="4798" spans="1:11" x14ac:dyDescent="0.3">
      <c r="A4798" s="5">
        <v>42507</v>
      </c>
      <c r="B4798" s="2">
        <v>24.73</v>
      </c>
      <c r="K4798" s="22"/>
    </row>
    <row r="4799" spans="1:11" x14ac:dyDescent="0.3">
      <c r="A4799" s="5">
        <v>42508</v>
      </c>
      <c r="B4799" s="2">
        <v>27.46</v>
      </c>
      <c r="K4799" s="22"/>
    </row>
    <row r="4800" spans="1:11" x14ac:dyDescent="0.3">
      <c r="A4800" s="5">
        <v>42509</v>
      </c>
      <c r="B4800" s="2">
        <v>29.39</v>
      </c>
      <c r="K4800" s="22"/>
    </row>
    <row r="4801" spans="1:11" x14ac:dyDescent="0.3">
      <c r="A4801" s="5">
        <v>42510</v>
      </c>
      <c r="B4801" s="2">
        <v>25.08</v>
      </c>
      <c r="K4801" s="22"/>
    </row>
    <row r="4802" spans="1:11" x14ac:dyDescent="0.3">
      <c r="A4802" s="5">
        <v>42511</v>
      </c>
      <c r="B4802" s="2">
        <v>23.03</v>
      </c>
      <c r="K4802" s="22"/>
    </row>
    <row r="4803" spans="1:11" x14ac:dyDescent="0.3">
      <c r="A4803" s="5">
        <v>42512</v>
      </c>
      <c r="B4803" s="2">
        <v>22.11</v>
      </c>
      <c r="K4803" s="22"/>
    </row>
    <row r="4804" spans="1:11" x14ac:dyDescent="0.3">
      <c r="A4804" s="5">
        <v>42513</v>
      </c>
      <c r="B4804" s="2">
        <v>24.25</v>
      </c>
      <c r="K4804" s="22"/>
    </row>
    <row r="4805" spans="1:11" x14ac:dyDescent="0.3">
      <c r="A4805" s="5">
        <v>42514</v>
      </c>
      <c r="B4805" s="2">
        <v>23.95</v>
      </c>
      <c r="K4805" s="22"/>
    </row>
    <row r="4806" spans="1:11" x14ac:dyDescent="0.3">
      <c r="A4806" s="5">
        <v>42515</v>
      </c>
      <c r="B4806" s="2">
        <v>24.14</v>
      </c>
      <c r="K4806" s="22"/>
    </row>
    <row r="4807" spans="1:11" x14ac:dyDescent="0.3">
      <c r="A4807" s="5">
        <v>42516</v>
      </c>
      <c r="B4807" s="2">
        <v>25.17</v>
      </c>
      <c r="K4807" s="22"/>
    </row>
    <row r="4808" spans="1:11" x14ac:dyDescent="0.3">
      <c r="A4808" s="5">
        <v>42517</v>
      </c>
      <c r="B4808" s="2">
        <v>25.92</v>
      </c>
      <c r="K4808" s="22"/>
    </row>
    <row r="4809" spans="1:11" x14ac:dyDescent="0.3">
      <c r="A4809" s="5">
        <v>42518</v>
      </c>
      <c r="B4809" s="2">
        <v>23.05</v>
      </c>
      <c r="K4809" s="22"/>
    </row>
    <row r="4810" spans="1:11" x14ac:dyDescent="0.3">
      <c r="A4810" s="5">
        <v>42519</v>
      </c>
      <c r="B4810" s="2">
        <v>20.84</v>
      </c>
      <c r="K4810" s="22"/>
    </row>
    <row r="4811" spans="1:11" x14ac:dyDescent="0.3">
      <c r="A4811" s="5">
        <v>42520</v>
      </c>
      <c r="B4811" s="2">
        <v>22.56</v>
      </c>
      <c r="K4811" s="22"/>
    </row>
    <row r="4812" spans="1:11" x14ac:dyDescent="0.3">
      <c r="A4812" s="5">
        <v>42521</v>
      </c>
      <c r="B4812" s="2">
        <v>24.28</v>
      </c>
      <c r="K4812" s="22"/>
    </row>
    <row r="4813" spans="1:11" x14ac:dyDescent="0.3">
      <c r="A4813" s="5">
        <v>42522</v>
      </c>
      <c r="B4813" s="2">
        <v>25.56</v>
      </c>
      <c r="K4813" s="22"/>
    </row>
    <row r="4814" spans="1:11" x14ac:dyDescent="0.3">
      <c r="A4814" s="5">
        <v>42523</v>
      </c>
      <c r="B4814" s="2">
        <v>24.63</v>
      </c>
      <c r="K4814" s="22"/>
    </row>
    <row r="4815" spans="1:11" x14ac:dyDescent="0.3">
      <c r="A4815" s="5">
        <v>42524</v>
      </c>
      <c r="B4815" s="2">
        <v>24.52</v>
      </c>
      <c r="K4815" s="22"/>
    </row>
    <row r="4816" spans="1:11" x14ac:dyDescent="0.3">
      <c r="A4816" s="5">
        <v>42525</v>
      </c>
      <c r="B4816" s="2">
        <v>22.85</v>
      </c>
      <c r="K4816" s="22"/>
    </row>
    <row r="4817" spans="1:11" x14ac:dyDescent="0.3">
      <c r="A4817" s="5">
        <v>42526</v>
      </c>
      <c r="B4817" s="2">
        <v>22.3</v>
      </c>
      <c r="K4817" s="22"/>
    </row>
    <row r="4818" spans="1:11" x14ac:dyDescent="0.3">
      <c r="A4818" s="5">
        <v>42527</v>
      </c>
      <c r="B4818" s="2">
        <v>26.92</v>
      </c>
      <c r="K4818" s="22"/>
    </row>
    <row r="4819" spans="1:11" x14ac:dyDescent="0.3">
      <c r="A4819" s="5">
        <v>42528</v>
      </c>
      <c r="B4819" s="2">
        <v>27.4</v>
      </c>
      <c r="K4819" s="22"/>
    </row>
    <row r="4820" spans="1:11" x14ac:dyDescent="0.3">
      <c r="A4820" s="5">
        <v>42529</v>
      </c>
      <c r="B4820" s="2">
        <v>26.56</v>
      </c>
      <c r="K4820" s="22"/>
    </row>
    <row r="4821" spans="1:11" x14ac:dyDescent="0.3">
      <c r="A4821" s="5">
        <v>42530</v>
      </c>
      <c r="B4821" s="2">
        <v>27.05</v>
      </c>
      <c r="K4821" s="22"/>
    </row>
    <row r="4822" spans="1:11" x14ac:dyDescent="0.3">
      <c r="A4822" s="5">
        <v>42531</v>
      </c>
      <c r="B4822" s="2">
        <v>26.49</v>
      </c>
      <c r="K4822" s="22"/>
    </row>
    <row r="4823" spans="1:11" x14ac:dyDescent="0.3">
      <c r="A4823" s="5">
        <v>42532</v>
      </c>
      <c r="B4823" s="2">
        <v>25.7</v>
      </c>
      <c r="K4823" s="22"/>
    </row>
    <row r="4824" spans="1:11" x14ac:dyDescent="0.3">
      <c r="A4824" s="5">
        <v>42533</v>
      </c>
      <c r="B4824" s="2">
        <v>25.26</v>
      </c>
      <c r="K4824" s="22"/>
    </row>
    <row r="4825" spans="1:11" x14ac:dyDescent="0.3">
      <c r="A4825" s="5">
        <v>42534</v>
      </c>
      <c r="B4825" s="2">
        <v>27.85</v>
      </c>
      <c r="K4825" s="22"/>
    </row>
    <row r="4826" spans="1:11" x14ac:dyDescent="0.3">
      <c r="A4826" s="5">
        <v>42535</v>
      </c>
      <c r="B4826" s="2">
        <v>27.69</v>
      </c>
      <c r="K4826" s="22"/>
    </row>
    <row r="4827" spans="1:11" x14ac:dyDescent="0.3">
      <c r="A4827" s="5">
        <v>42536</v>
      </c>
      <c r="B4827" s="2">
        <v>28.63</v>
      </c>
      <c r="K4827" s="22"/>
    </row>
    <row r="4828" spans="1:11" x14ac:dyDescent="0.3">
      <c r="A4828" s="5">
        <v>42537</v>
      </c>
      <c r="B4828" s="2">
        <v>28.65</v>
      </c>
      <c r="K4828" s="22"/>
    </row>
    <row r="4829" spans="1:11" x14ac:dyDescent="0.3">
      <c r="A4829" s="5">
        <v>42538</v>
      </c>
      <c r="B4829" s="2">
        <v>27.72</v>
      </c>
      <c r="K4829" s="22"/>
    </row>
    <row r="4830" spans="1:11" x14ac:dyDescent="0.3">
      <c r="A4830" s="5">
        <v>42539</v>
      </c>
      <c r="B4830" s="2">
        <v>24.71</v>
      </c>
      <c r="K4830" s="22"/>
    </row>
    <row r="4831" spans="1:11" x14ac:dyDescent="0.3">
      <c r="A4831" s="5">
        <v>42540</v>
      </c>
      <c r="B4831" s="2">
        <v>23.67</v>
      </c>
      <c r="K4831" s="22"/>
    </row>
    <row r="4832" spans="1:11" x14ac:dyDescent="0.3">
      <c r="A4832" s="5">
        <v>42541</v>
      </c>
      <c r="B4832" s="2">
        <v>27.58</v>
      </c>
      <c r="K4832" s="22"/>
    </row>
    <row r="4833" spans="1:11" x14ac:dyDescent="0.3">
      <c r="A4833" s="5">
        <v>42542</v>
      </c>
      <c r="B4833" s="2">
        <v>27.78</v>
      </c>
      <c r="K4833" s="22"/>
    </row>
    <row r="4834" spans="1:11" x14ac:dyDescent="0.3">
      <c r="A4834" s="5">
        <v>42543</v>
      </c>
      <c r="B4834" s="2">
        <v>28.17</v>
      </c>
      <c r="K4834" s="22"/>
    </row>
    <row r="4835" spans="1:11" x14ac:dyDescent="0.3">
      <c r="A4835" s="5">
        <v>42544</v>
      </c>
      <c r="B4835" s="2">
        <v>27.94</v>
      </c>
      <c r="K4835" s="22"/>
    </row>
    <row r="4836" spans="1:11" x14ac:dyDescent="0.3">
      <c r="A4836" s="5">
        <v>42545</v>
      </c>
      <c r="B4836" s="2">
        <v>27</v>
      </c>
      <c r="K4836" s="22"/>
    </row>
    <row r="4837" spans="1:11" x14ac:dyDescent="0.3">
      <c r="A4837" s="5">
        <v>42546</v>
      </c>
      <c r="B4837" s="2">
        <v>25.46</v>
      </c>
      <c r="K4837" s="22"/>
    </row>
    <row r="4838" spans="1:11" x14ac:dyDescent="0.3">
      <c r="A4838" s="5">
        <v>42547</v>
      </c>
      <c r="B4838" s="2">
        <v>23.76</v>
      </c>
      <c r="K4838" s="22"/>
    </row>
    <row r="4839" spans="1:11" x14ac:dyDescent="0.3">
      <c r="A4839" s="5">
        <v>42548</v>
      </c>
      <c r="B4839" s="2">
        <v>28.41</v>
      </c>
      <c r="K4839" s="22"/>
    </row>
    <row r="4840" spans="1:11" x14ac:dyDescent="0.3">
      <c r="A4840" s="5">
        <v>42549</v>
      </c>
      <c r="B4840" s="2">
        <v>29.67</v>
      </c>
      <c r="K4840" s="22"/>
    </row>
    <row r="4841" spans="1:11" x14ac:dyDescent="0.3">
      <c r="A4841" s="5">
        <v>42550</v>
      </c>
      <c r="B4841" s="2">
        <v>28.84</v>
      </c>
      <c r="K4841" s="22"/>
    </row>
    <row r="4842" spans="1:11" x14ac:dyDescent="0.3">
      <c r="A4842" s="5">
        <v>42551</v>
      </c>
      <c r="B4842" s="2">
        <v>27.15</v>
      </c>
      <c r="K4842" s="22"/>
    </row>
    <row r="4843" spans="1:11" x14ac:dyDescent="0.3">
      <c r="A4843" s="5">
        <v>42552</v>
      </c>
      <c r="B4843" s="2">
        <v>25.32</v>
      </c>
      <c r="K4843" s="22"/>
    </row>
    <row r="4844" spans="1:11" x14ac:dyDescent="0.3">
      <c r="A4844" s="5">
        <v>42553</v>
      </c>
      <c r="B4844" s="2">
        <v>21.54</v>
      </c>
      <c r="K4844" s="22"/>
    </row>
    <row r="4845" spans="1:11" x14ac:dyDescent="0.3">
      <c r="A4845" s="5">
        <v>42554</v>
      </c>
      <c r="B4845" s="2">
        <v>21.16</v>
      </c>
      <c r="K4845" s="22"/>
    </row>
    <row r="4846" spans="1:11" x14ac:dyDescent="0.3">
      <c r="A4846" s="5">
        <v>42555</v>
      </c>
      <c r="B4846" s="2">
        <v>25.94</v>
      </c>
      <c r="K4846" s="22"/>
    </row>
    <row r="4847" spans="1:11" x14ac:dyDescent="0.3">
      <c r="A4847" s="5">
        <v>42556</v>
      </c>
      <c r="B4847" s="2">
        <v>24.91</v>
      </c>
      <c r="K4847" s="22"/>
    </row>
    <row r="4848" spans="1:11" x14ac:dyDescent="0.3">
      <c r="A4848" s="5">
        <v>42557</v>
      </c>
      <c r="B4848" s="2">
        <v>22.18</v>
      </c>
      <c r="K4848" s="22"/>
    </row>
    <row r="4849" spans="1:11" x14ac:dyDescent="0.3">
      <c r="A4849" s="5">
        <v>42558</v>
      </c>
      <c r="B4849" s="2">
        <v>25.07</v>
      </c>
      <c r="K4849" s="22"/>
    </row>
    <row r="4850" spans="1:11" x14ac:dyDescent="0.3">
      <c r="A4850" s="5">
        <v>42559</v>
      </c>
      <c r="B4850" s="2">
        <v>25.66</v>
      </c>
      <c r="K4850" s="22"/>
    </row>
    <row r="4851" spans="1:11" x14ac:dyDescent="0.3">
      <c r="A4851" s="5">
        <v>42560</v>
      </c>
      <c r="B4851" s="2">
        <v>23.57</v>
      </c>
      <c r="K4851" s="22"/>
    </row>
    <row r="4852" spans="1:11" x14ac:dyDescent="0.3">
      <c r="A4852" s="5">
        <v>42561</v>
      </c>
      <c r="B4852" s="2">
        <v>23.63</v>
      </c>
      <c r="K4852" s="22"/>
    </row>
    <row r="4853" spans="1:11" x14ac:dyDescent="0.3">
      <c r="A4853" s="5">
        <v>42562</v>
      </c>
      <c r="B4853" s="2">
        <v>24.85</v>
      </c>
      <c r="K4853" s="22"/>
    </row>
    <row r="4854" spans="1:11" x14ac:dyDescent="0.3">
      <c r="A4854" s="5">
        <v>42563</v>
      </c>
      <c r="B4854" s="2">
        <v>25.51</v>
      </c>
      <c r="K4854" s="22"/>
    </row>
    <row r="4855" spans="1:11" x14ac:dyDescent="0.3">
      <c r="A4855" s="5">
        <v>42564</v>
      </c>
      <c r="B4855" s="2">
        <v>26.16</v>
      </c>
      <c r="K4855" s="22"/>
    </row>
    <row r="4856" spans="1:11" x14ac:dyDescent="0.3">
      <c r="A4856" s="5">
        <v>42565</v>
      </c>
      <c r="B4856" s="2">
        <v>25.48</v>
      </c>
      <c r="K4856" s="22"/>
    </row>
    <row r="4857" spans="1:11" x14ac:dyDescent="0.3">
      <c r="A4857" s="5">
        <v>42566</v>
      </c>
      <c r="B4857" s="2">
        <v>24.79</v>
      </c>
      <c r="K4857" s="22"/>
    </row>
    <row r="4858" spans="1:11" x14ac:dyDescent="0.3">
      <c r="A4858" s="5">
        <v>42567</v>
      </c>
      <c r="B4858" s="2">
        <v>24.51</v>
      </c>
      <c r="K4858" s="22"/>
    </row>
    <row r="4859" spans="1:11" x14ac:dyDescent="0.3">
      <c r="A4859" s="5">
        <v>42568</v>
      </c>
      <c r="B4859" s="2">
        <v>23.66</v>
      </c>
      <c r="K4859" s="22"/>
    </row>
    <row r="4860" spans="1:11" x14ac:dyDescent="0.3">
      <c r="A4860" s="5">
        <v>42569</v>
      </c>
      <c r="B4860" s="2">
        <v>26.5</v>
      </c>
      <c r="K4860" s="22"/>
    </row>
    <row r="4861" spans="1:11" x14ac:dyDescent="0.3">
      <c r="A4861" s="5">
        <v>42570</v>
      </c>
      <c r="B4861" s="2">
        <v>27.84</v>
      </c>
      <c r="K4861" s="22"/>
    </row>
    <row r="4862" spans="1:11" x14ac:dyDescent="0.3">
      <c r="A4862" s="5">
        <v>42571</v>
      </c>
      <c r="B4862" s="2">
        <v>27</v>
      </c>
      <c r="K4862" s="22"/>
    </row>
    <row r="4863" spans="1:11" x14ac:dyDescent="0.3">
      <c r="A4863" s="5">
        <v>42572</v>
      </c>
      <c r="B4863" s="2">
        <v>27.6</v>
      </c>
      <c r="K4863" s="22"/>
    </row>
    <row r="4864" spans="1:11" x14ac:dyDescent="0.3">
      <c r="A4864" s="5">
        <v>42573</v>
      </c>
      <c r="B4864" s="2">
        <v>27.15</v>
      </c>
      <c r="K4864" s="22"/>
    </row>
    <row r="4865" spans="1:11" x14ac:dyDescent="0.3">
      <c r="A4865" s="5">
        <v>42574</v>
      </c>
      <c r="B4865" s="2">
        <v>26.13</v>
      </c>
      <c r="K4865" s="22"/>
    </row>
    <row r="4866" spans="1:11" x14ac:dyDescent="0.3">
      <c r="A4866" s="5">
        <v>42575</v>
      </c>
      <c r="B4866" s="2">
        <v>25.6</v>
      </c>
      <c r="K4866" s="22"/>
    </row>
    <row r="4867" spans="1:11" x14ac:dyDescent="0.3">
      <c r="A4867" s="5">
        <v>42576</v>
      </c>
      <c r="B4867" s="2">
        <v>27.81</v>
      </c>
      <c r="K4867" s="22"/>
    </row>
    <row r="4868" spans="1:11" x14ac:dyDescent="0.3">
      <c r="A4868" s="5">
        <v>42577</v>
      </c>
      <c r="B4868" s="2">
        <v>27.22</v>
      </c>
      <c r="K4868" s="22"/>
    </row>
    <row r="4869" spans="1:11" x14ac:dyDescent="0.3">
      <c r="A4869" s="5">
        <v>42578</v>
      </c>
      <c r="B4869" s="2">
        <v>27.06</v>
      </c>
      <c r="K4869" s="22"/>
    </row>
    <row r="4870" spans="1:11" x14ac:dyDescent="0.3">
      <c r="A4870" s="5">
        <v>42579</v>
      </c>
      <c r="B4870" s="2">
        <v>26.33</v>
      </c>
      <c r="K4870" s="22"/>
    </row>
    <row r="4871" spans="1:11" x14ac:dyDescent="0.3">
      <c r="A4871" s="5">
        <v>42580</v>
      </c>
      <c r="B4871" s="2">
        <v>26.1</v>
      </c>
      <c r="K4871" s="22"/>
    </row>
    <row r="4872" spans="1:11" x14ac:dyDescent="0.3">
      <c r="A4872" s="5">
        <v>42581</v>
      </c>
      <c r="B4872" s="2">
        <v>24.61</v>
      </c>
      <c r="K4872" s="22"/>
    </row>
    <row r="4873" spans="1:11" x14ac:dyDescent="0.3">
      <c r="A4873" s="5">
        <v>42582</v>
      </c>
      <c r="B4873" s="2">
        <v>23.95</v>
      </c>
      <c r="K4873" s="22"/>
    </row>
    <row r="4874" spans="1:11" x14ac:dyDescent="0.3">
      <c r="A4874" s="5">
        <v>42583</v>
      </c>
      <c r="B4874" s="2">
        <v>25.6</v>
      </c>
      <c r="K4874" s="22"/>
    </row>
    <row r="4875" spans="1:11" x14ac:dyDescent="0.3">
      <c r="A4875" s="5">
        <v>42584</v>
      </c>
      <c r="B4875" s="2">
        <v>26.37</v>
      </c>
      <c r="K4875" s="22"/>
    </row>
    <row r="4876" spans="1:11" x14ac:dyDescent="0.3">
      <c r="A4876" s="5">
        <v>42585</v>
      </c>
      <c r="B4876" s="2">
        <v>25.41</v>
      </c>
      <c r="K4876" s="22"/>
    </row>
    <row r="4877" spans="1:11" x14ac:dyDescent="0.3">
      <c r="A4877" s="5">
        <v>42586</v>
      </c>
      <c r="B4877" s="2">
        <v>24.54</v>
      </c>
      <c r="K4877" s="22"/>
    </row>
    <row r="4878" spans="1:11" x14ac:dyDescent="0.3">
      <c r="A4878" s="5">
        <v>42587</v>
      </c>
      <c r="B4878" s="2">
        <v>25.6</v>
      </c>
      <c r="K4878" s="22"/>
    </row>
    <row r="4879" spans="1:11" x14ac:dyDescent="0.3">
      <c r="A4879" s="5">
        <v>42588</v>
      </c>
      <c r="B4879" s="2">
        <v>22.74</v>
      </c>
      <c r="K4879" s="22"/>
    </row>
    <row r="4880" spans="1:11" x14ac:dyDescent="0.3">
      <c r="A4880" s="5">
        <v>42589</v>
      </c>
      <c r="B4880" s="2">
        <v>20.81</v>
      </c>
      <c r="K4880" s="22"/>
    </row>
    <row r="4881" spans="1:11" x14ac:dyDescent="0.3">
      <c r="A4881" s="5">
        <v>42590</v>
      </c>
      <c r="B4881" s="2">
        <v>22.27</v>
      </c>
      <c r="K4881" s="22"/>
    </row>
    <row r="4882" spans="1:11" x14ac:dyDescent="0.3">
      <c r="A4882" s="5">
        <v>42591</v>
      </c>
      <c r="B4882" s="2">
        <v>23.23</v>
      </c>
      <c r="K4882" s="22"/>
    </row>
    <row r="4883" spans="1:11" x14ac:dyDescent="0.3">
      <c r="A4883" s="5">
        <v>42592</v>
      </c>
      <c r="B4883" s="2">
        <v>25.02</v>
      </c>
      <c r="K4883" s="22"/>
    </row>
    <row r="4884" spans="1:11" x14ac:dyDescent="0.3">
      <c r="A4884" s="5">
        <v>42593</v>
      </c>
      <c r="B4884" s="2">
        <v>26.08</v>
      </c>
      <c r="K4884" s="22"/>
    </row>
    <row r="4885" spans="1:11" x14ac:dyDescent="0.3">
      <c r="A4885" s="5">
        <v>42594</v>
      </c>
      <c r="B4885" s="2">
        <v>24.97</v>
      </c>
      <c r="K4885" s="22"/>
    </row>
    <row r="4886" spans="1:11" x14ac:dyDescent="0.3">
      <c r="A4886" s="5">
        <v>42595</v>
      </c>
      <c r="B4886" s="2">
        <v>20.68</v>
      </c>
      <c r="K4886" s="22"/>
    </row>
    <row r="4887" spans="1:11" x14ac:dyDescent="0.3">
      <c r="A4887" s="5">
        <v>42596</v>
      </c>
      <c r="B4887" s="2">
        <v>22</v>
      </c>
      <c r="K4887" s="22"/>
    </row>
    <row r="4888" spans="1:11" x14ac:dyDescent="0.3">
      <c r="A4888" s="5">
        <v>42597</v>
      </c>
      <c r="B4888" s="2">
        <v>25.54</v>
      </c>
      <c r="K4888" s="22"/>
    </row>
    <row r="4889" spans="1:11" x14ac:dyDescent="0.3">
      <c r="A4889" s="5">
        <v>42598</v>
      </c>
      <c r="B4889" s="2">
        <v>25.65</v>
      </c>
      <c r="K4889" s="22"/>
    </row>
    <row r="4890" spans="1:11" x14ac:dyDescent="0.3">
      <c r="A4890" s="5">
        <v>42599</v>
      </c>
      <c r="B4890" s="2">
        <v>26.75</v>
      </c>
      <c r="K4890" s="22"/>
    </row>
    <row r="4891" spans="1:11" x14ac:dyDescent="0.3">
      <c r="A4891" s="5">
        <v>42600</v>
      </c>
      <c r="B4891" s="2">
        <v>26.27</v>
      </c>
      <c r="K4891" s="22"/>
    </row>
    <row r="4892" spans="1:11" x14ac:dyDescent="0.3">
      <c r="A4892" s="5">
        <v>42601</v>
      </c>
      <c r="B4892" s="2">
        <v>27.49</v>
      </c>
      <c r="K4892" s="22"/>
    </row>
    <row r="4893" spans="1:11" x14ac:dyDescent="0.3">
      <c r="A4893" s="5">
        <v>42602</v>
      </c>
      <c r="B4893" s="2">
        <v>24.98</v>
      </c>
      <c r="K4893" s="22"/>
    </row>
    <row r="4894" spans="1:11" x14ac:dyDescent="0.3">
      <c r="A4894" s="5">
        <v>42603</v>
      </c>
      <c r="B4894" s="2">
        <v>23.63</v>
      </c>
      <c r="K4894" s="22"/>
    </row>
    <row r="4895" spans="1:11" x14ac:dyDescent="0.3">
      <c r="A4895" s="5">
        <v>42604</v>
      </c>
      <c r="B4895" s="2">
        <v>28.51</v>
      </c>
      <c r="K4895" s="22"/>
    </row>
    <row r="4896" spans="1:11" x14ac:dyDescent="0.3">
      <c r="A4896" s="5">
        <v>42605</v>
      </c>
      <c r="B4896" s="2">
        <v>27.47</v>
      </c>
      <c r="K4896" s="22"/>
    </row>
    <row r="4897" spans="1:11" x14ac:dyDescent="0.3">
      <c r="A4897" s="5">
        <v>42606</v>
      </c>
      <c r="B4897" s="2">
        <v>27.73</v>
      </c>
      <c r="K4897" s="22"/>
    </row>
    <row r="4898" spans="1:11" x14ac:dyDescent="0.3">
      <c r="A4898" s="5">
        <v>42607</v>
      </c>
      <c r="B4898" s="2">
        <v>26.92</v>
      </c>
      <c r="K4898" s="22"/>
    </row>
    <row r="4899" spans="1:11" x14ac:dyDescent="0.3">
      <c r="A4899" s="5">
        <v>42608</v>
      </c>
      <c r="B4899" s="2">
        <v>25.86</v>
      </c>
      <c r="K4899" s="22"/>
    </row>
    <row r="4900" spans="1:11" x14ac:dyDescent="0.3">
      <c r="A4900" s="5">
        <v>42609</v>
      </c>
      <c r="B4900" s="2">
        <v>23.33</v>
      </c>
      <c r="K4900" s="22"/>
    </row>
    <row r="4901" spans="1:11" x14ac:dyDescent="0.3">
      <c r="A4901" s="5">
        <v>42610</v>
      </c>
      <c r="B4901" s="2">
        <v>23.02</v>
      </c>
      <c r="K4901" s="22"/>
    </row>
    <row r="4902" spans="1:11" x14ac:dyDescent="0.3">
      <c r="A4902" s="5">
        <v>42611</v>
      </c>
      <c r="B4902" s="2">
        <v>26.83</v>
      </c>
      <c r="K4902" s="22"/>
    </row>
    <row r="4903" spans="1:11" x14ac:dyDescent="0.3">
      <c r="A4903" s="5">
        <v>42612</v>
      </c>
      <c r="B4903" s="2">
        <v>28.43</v>
      </c>
      <c r="K4903" s="22"/>
    </row>
    <row r="4904" spans="1:11" x14ac:dyDescent="0.3">
      <c r="A4904" s="5">
        <v>42613</v>
      </c>
      <c r="B4904" s="2">
        <v>26.72</v>
      </c>
      <c r="K4904" s="22"/>
    </row>
    <row r="4905" spans="1:11" x14ac:dyDescent="0.3">
      <c r="A4905" s="5">
        <v>42614</v>
      </c>
      <c r="B4905" s="2">
        <v>25.51</v>
      </c>
      <c r="K4905" s="22"/>
    </row>
    <row r="4906" spans="1:11" x14ac:dyDescent="0.3">
      <c r="A4906" s="5">
        <v>42615</v>
      </c>
      <c r="B4906" s="2">
        <v>24.89</v>
      </c>
      <c r="K4906" s="22"/>
    </row>
    <row r="4907" spans="1:11" x14ac:dyDescent="0.3">
      <c r="A4907" s="5">
        <v>42616</v>
      </c>
      <c r="B4907" s="2">
        <v>23.76</v>
      </c>
      <c r="K4907" s="22"/>
    </row>
    <row r="4908" spans="1:11" x14ac:dyDescent="0.3">
      <c r="A4908" s="5">
        <v>42617</v>
      </c>
      <c r="B4908" s="2">
        <v>22.91</v>
      </c>
      <c r="K4908" s="22"/>
    </row>
    <row r="4909" spans="1:11" x14ac:dyDescent="0.3">
      <c r="A4909" s="5">
        <v>42618</v>
      </c>
      <c r="B4909" s="2">
        <v>26.72</v>
      </c>
      <c r="K4909" s="22"/>
    </row>
    <row r="4910" spans="1:11" x14ac:dyDescent="0.3">
      <c r="A4910" s="5">
        <v>42619</v>
      </c>
      <c r="B4910" s="2">
        <v>25.98</v>
      </c>
      <c r="K4910" s="22"/>
    </row>
    <row r="4911" spans="1:11" x14ac:dyDescent="0.3">
      <c r="A4911" s="5">
        <v>42620</v>
      </c>
      <c r="B4911" s="2">
        <v>24.88</v>
      </c>
      <c r="K4911" s="22"/>
    </row>
    <row r="4912" spans="1:11" x14ac:dyDescent="0.3">
      <c r="A4912" s="5">
        <v>42621</v>
      </c>
      <c r="B4912" s="2">
        <v>26.13</v>
      </c>
      <c r="K4912" s="22"/>
    </row>
    <row r="4913" spans="1:11" x14ac:dyDescent="0.3">
      <c r="A4913" s="5">
        <v>42622</v>
      </c>
      <c r="B4913" s="2">
        <v>25.43</v>
      </c>
      <c r="K4913" s="22"/>
    </row>
    <row r="4914" spans="1:11" x14ac:dyDescent="0.3">
      <c r="A4914" s="5">
        <v>42623</v>
      </c>
      <c r="B4914" s="2">
        <v>24.27</v>
      </c>
      <c r="K4914" s="22"/>
    </row>
    <row r="4915" spans="1:11" x14ac:dyDescent="0.3">
      <c r="A4915" s="5">
        <v>42624</v>
      </c>
      <c r="B4915" s="2">
        <v>23.01</v>
      </c>
      <c r="K4915" s="22"/>
    </row>
    <row r="4916" spans="1:11" x14ac:dyDescent="0.3">
      <c r="A4916" s="5">
        <v>42625</v>
      </c>
      <c r="B4916" s="2">
        <v>25.61</v>
      </c>
      <c r="K4916" s="22"/>
    </row>
    <row r="4917" spans="1:11" x14ac:dyDescent="0.3">
      <c r="A4917" s="5">
        <v>42626</v>
      </c>
      <c r="B4917" s="2">
        <v>25.8</v>
      </c>
      <c r="K4917" s="22"/>
    </row>
    <row r="4918" spans="1:11" x14ac:dyDescent="0.3">
      <c r="A4918" s="5">
        <v>42627</v>
      </c>
      <c r="B4918" s="2">
        <v>26.09</v>
      </c>
      <c r="K4918" s="22"/>
    </row>
    <row r="4919" spans="1:11" x14ac:dyDescent="0.3">
      <c r="A4919" s="5">
        <v>42628</v>
      </c>
      <c r="B4919" s="2">
        <v>25.86</v>
      </c>
      <c r="K4919" s="22"/>
    </row>
    <row r="4920" spans="1:11" x14ac:dyDescent="0.3">
      <c r="A4920" s="5">
        <v>42629</v>
      </c>
      <c r="B4920" s="2">
        <v>24.66</v>
      </c>
      <c r="K4920" s="22"/>
    </row>
    <row r="4921" spans="1:11" x14ac:dyDescent="0.3">
      <c r="A4921" s="5">
        <v>42630</v>
      </c>
      <c r="B4921" s="2">
        <v>23.99</v>
      </c>
      <c r="K4921" s="22"/>
    </row>
    <row r="4922" spans="1:11" x14ac:dyDescent="0.3">
      <c r="A4922" s="5">
        <v>42631</v>
      </c>
      <c r="B4922" s="2">
        <v>23.74</v>
      </c>
      <c r="K4922" s="22"/>
    </row>
    <row r="4923" spans="1:11" x14ac:dyDescent="0.3">
      <c r="A4923" s="5">
        <v>42632</v>
      </c>
      <c r="B4923" s="2">
        <v>28.07</v>
      </c>
      <c r="K4923" s="22"/>
    </row>
    <row r="4924" spans="1:11" x14ac:dyDescent="0.3">
      <c r="A4924" s="5">
        <v>42633</v>
      </c>
      <c r="B4924" s="2">
        <v>27.28</v>
      </c>
      <c r="K4924" s="22"/>
    </row>
    <row r="4925" spans="1:11" x14ac:dyDescent="0.3">
      <c r="A4925" s="5">
        <v>42634</v>
      </c>
      <c r="B4925" s="2">
        <v>27.35</v>
      </c>
      <c r="K4925" s="22"/>
    </row>
    <row r="4926" spans="1:11" x14ac:dyDescent="0.3">
      <c r="A4926" s="5">
        <v>42635</v>
      </c>
      <c r="B4926" s="2">
        <v>26.56</v>
      </c>
      <c r="K4926" s="22"/>
    </row>
    <row r="4927" spans="1:11" x14ac:dyDescent="0.3">
      <c r="A4927" s="5">
        <v>42636</v>
      </c>
      <c r="B4927" s="2">
        <v>26.09</v>
      </c>
      <c r="K4927" s="22"/>
    </row>
    <row r="4928" spans="1:11" x14ac:dyDescent="0.3">
      <c r="A4928" s="5">
        <v>42637</v>
      </c>
      <c r="B4928" s="2">
        <v>24.86</v>
      </c>
      <c r="K4928" s="22"/>
    </row>
    <row r="4929" spans="1:11" x14ac:dyDescent="0.3">
      <c r="A4929" s="5">
        <v>42638</v>
      </c>
      <c r="B4929" s="2">
        <v>23.5</v>
      </c>
      <c r="K4929" s="22"/>
    </row>
    <row r="4930" spans="1:11" x14ac:dyDescent="0.3">
      <c r="A4930" s="5">
        <v>42639</v>
      </c>
      <c r="B4930" s="2">
        <v>27.18</v>
      </c>
      <c r="K4930" s="22"/>
    </row>
    <row r="4931" spans="1:11" x14ac:dyDescent="0.3">
      <c r="A4931" s="5">
        <v>42640</v>
      </c>
      <c r="B4931" s="2">
        <v>25.99</v>
      </c>
      <c r="K4931" s="22"/>
    </row>
    <row r="4932" spans="1:11" x14ac:dyDescent="0.3">
      <c r="A4932" s="5">
        <v>42641</v>
      </c>
      <c r="B4932" s="2">
        <v>23.02</v>
      </c>
      <c r="K4932" s="22"/>
    </row>
    <row r="4933" spans="1:11" x14ac:dyDescent="0.3">
      <c r="A4933" s="5">
        <v>42642</v>
      </c>
      <c r="B4933" s="2">
        <v>23.26</v>
      </c>
      <c r="K4933" s="22"/>
    </row>
    <row r="4934" spans="1:11" x14ac:dyDescent="0.3">
      <c r="A4934" s="5">
        <v>42643</v>
      </c>
      <c r="B4934" s="2">
        <v>23.39</v>
      </c>
      <c r="K4934" s="22"/>
    </row>
    <row r="4935" spans="1:11" x14ac:dyDescent="0.3">
      <c r="A4935" s="5">
        <v>42644</v>
      </c>
      <c r="B4935" s="2">
        <v>25.35</v>
      </c>
      <c r="K4935" s="22"/>
    </row>
    <row r="4936" spans="1:11" x14ac:dyDescent="0.3">
      <c r="A4936" s="5">
        <v>42645</v>
      </c>
      <c r="B4936" s="2">
        <v>25.76</v>
      </c>
      <c r="K4936" s="22"/>
    </row>
    <row r="4937" spans="1:11" x14ac:dyDescent="0.3">
      <c r="A4937" s="5">
        <v>42646</v>
      </c>
      <c r="B4937" s="2">
        <v>27.45</v>
      </c>
      <c r="K4937" s="22"/>
    </row>
    <row r="4938" spans="1:11" x14ac:dyDescent="0.3">
      <c r="A4938" s="5">
        <v>42647</v>
      </c>
      <c r="B4938" s="2">
        <v>27.6</v>
      </c>
      <c r="K4938" s="22"/>
    </row>
    <row r="4939" spans="1:11" x14ac:dyDescent="0.3">
      <c r="A4939" s="5">
        <v>42648</v>
      </c>
      <c r="B4939" s="2">
        <v>27.71</v>
      </c>
      <c r="K4939" s="22"/>
    </row>
    <row r="4940" spans="1:11" x14ac:dyDescent="0.3">
      <c r="A4940" s="5">
        <v>42649</v>
      </c>
      <c r="B4940" s="2">
        <v>28.28</v>
      </c>
      <c r="K4940" s="22"/>
    </row>
    <row r="4941" spans="1:11" x14ac:dyDescent="0.3">
      <c r="A4941" s="5">
        <v>42650</v>
      </c>
      <c r="B4941" s="2">
        <v>28.87</v>
      </c>
      <c r="K4941" s="22"/>
    </row>
    <row r="4942" spans="1:11" x14ac:dyDescent="0.3">
      <c r="A4942" s="5">
        <v>42651</v>
      </c>
      <c r="B4942" s="2">
        <v>28.94</v>
      </c>
      <c r="K4942" s="22"/>
    </row>
    <row r="4943" spans="1:11" x14ac:dyDescent="0.3">
      <c r="A4943" s="5">
        <v>42652</v>
      </c>
      <c r="B4943" s="2">
        <v>29.29</v>
      </c>
      <c r="K4943" s="22"/>
    </row>
    <row r="4944" spans="1:11" x14ac:dyDescent="0.3">
      <c r="A4944" s="5">
        <v>42653</v>
      </c>
      <c r="B4944" s="2">
        <v>32.71</v>
      </c>
      <c r="K4944" s="22"/>
    </row>
    <row r="4945" spans="1:11" x14ac:dyDescent="0.3">
      <c r="A4945" s="5">
        <v>42654</v>
      </c>
      <c r="B4945" s="2">
        <v>32.229999999999997</v>
      </c>
      <c r="K4945" s="22"/>
    </row>
    <row r="4946" spans="1:11" x14ac:dyDescent="0.3">
      <c r="A4946" s="5">
        <v>42655</v>
      </c>
      <c r="B4946" s="2">
        <v>33.18</v>
      </c>
      <c r="K4946" s="22"/>
    </row>
    <row r="4947" spans="1:11" x14ac:dyDescent="0.3">
      <c r="A4947" s="5">
        <v>42656</v>
      </c>
      <c r="B4947" s="2">
        <v>33.56</v>
      </c>
      <c r="K4947" s="22"/>
    </row>
    <row r="4948" spans="1:11" x14ac:dyDescent="0.3">
      <c r="A4948" s="5">
        <v>42657</v>
      </c>
      <c r="B4948" s="2">
        <v>31.44</v>
      </c>
      <c r="K4948" s="22"/>
    </row>
    <row r="4949" spans="1:11" x14ac:dyDescent="0.3">
      <c r="A4949" s="5">
        <v>42658</v>
      </c>
      <c r="B4949" s="2">
        <v>29.82</v>
      </c>
      <c r="K4949" s="22"/>
    </row>
    <row r="4950" spans="1:11" x14ac:dyDescent="0.3">
      <c r="A4950" s="5">
        <v>42659</v>
      </c>
      <c r="B4950" s="2">
        <v>30.8</v>
      </c>
      <c r="K4950" s="22"/>
    </row>
    <row r="4951" spans="1:11" x14ac:dyDescent="0.3">
      <c r="A4951" s="5">
        <v>42660</v>
      </c>
      <c r="B4951" s="2">
        <v>32.97</v>
      </c>
      <c r="K4951" s="22"/>
    </row>
    <row r="4952" spans="1:11" x14ac:dyDescent="0.3">
      <c r="A4952" s="5">
        <v>42661</v>
      </c>
      <c r="B4952" s="2">
        <v>34.700000000000003</v>
      </c>
      <c r="K4952" s="22"/>
    </row>
    <row r="4953" spans="1:11" x14ac:dyDescent="0.3">
      <c r="A4953" s="5">
        <v>42662</v>
      </c>
      <c r="B4953" s="2">
        <v>35.58</v>
      </c>
      <c r="K4953" s="22"/>
    </row>
    <row r="4954" spans="1:11" x14ac:dyDescent="0.3">
      <c r="A4954" s="5">
        <v>42663</v>
      </c>
      <c r="B4954" s="2">
        <v>36.869999999999997</v>
      </c>
      <c r="K4954" s="22"/>
    </row>
    <row r="4955" spans="1:11" x14ac:dyDescent="0.3">
      <c r="A4955" s="5">
        <v>42664</v>
      </c>
      <c r="B4955" s="2">
        <v>35.24</v>
      </c>
      <c r="K4955" s="22"/>
    </row>
    <row r="4956" spans="1:11" x14ac:dyDescent="0.3">
      <c r="A4956" s="5">
        <v>42665</v>
      </c>
      <c r="B4956" s="2">
        <v>34.200000000000003</v>
      </c>
      <c r="K4956" s="22"/>
    </row>
    <row r="4957" spans="1:11" x14ac:dyDescent="0.3">
      <c r="A4957" s="5">
        <v>42666</v>
      </c>
      <c r="B4957" s="2">
        <v>34.229999999999997</v>
      </c>
      <c r="K4957" s="22"/>
    </row>
    <row r="4958" spans="1:11" x14ac:dyDescent="0.3">
      <c r="A4958" s="5">
        <v>42667</v>
      </c>
      <c r="B4958" s="2">
        <v>38.17</v>
      </c>
      <c r="K4958" s="22"/>
    </row>
    <row r="4959" spans="1:11" x14ac:dyDescent="0.3">
      <c r="A4959" s="5">
        <v>42668</v>
      </c>
      <c r="B4959" s="2">
        <v>40.99</v>
      </c>
      <c r="K4959" s="22"/>
    </row>
    <row r="4960" spans="1:11" x14ac:dyDescent="0.3">
      <c r="A4960" s="5">
        <v>42669</v>
      </c>
      <c r="B4960" s="2">
        <v>40.049999999999997</v>
      </c>
      <c r="K4960" s="22"/>
    </row>
    <row r="4961" spans="1:11" x14ac:dyDescent="0.3">
      <c r="A4961" s="5">
        <v>42670</v>
      </c>
      <c r="B4961" s="2">
        <v>37.04</v>
      </c>
      <c r="K4961" s="22"/>
    </row>
    <row r="4962" spans="1:11" x14ac:dyDescent="0.3">
      <c r="A4962" s="5">
        <v>42671</v>
      </c>
      <c r="B4962" s="2">
        <v>33.65</v>
      </c>
      <c r="K4962" s="22"/>
    </row>
    <row r="4963" spans="1:11" x14ac:dyDescent="0.3">
      <c r="A4963" s="5">
        <v>42672</v>
      </c>
      <c r="B4963" s="2">
        <v>32.659999999999997</v>
      </c>
      <c r="K4963" s="22"/>
    </row>
    <row r="4964" spans="1:11" x14ac:dyDescent="0.3">
      <c r="A4964" s="5">
        <v>42673</v>
      </c>
      <c r="B4964" s="2">
        <v>35.770000000000003</v>
      </c>
      <c r="K4964" s="22"/>
    </row>
    <row r="4965" spans="1:11" x14ac:dyDescent="0.3">
      <c r="A4965" s="5">
        <v>42674</v>
      </c>
      <c r="B4965" s="2">
        <v>41.01</v>
      </c>
      <c r="K4965" s="22"/>
    </row>
    <row r="4966" spans="1:11" x14ac:dyDescent="0.3">
      <c r="A4966" s="5">
        <v>42675</v>
      </c>
      <c r="B4966" s="2">
        <v>36.29</v>
      </c>
      <c r="K4966" s="22"/>
    </row>
    <row r="4967" spans="1:11" x14ac:dyDescent="0.3">
      <c r="A4967" s="5">
        <v>42676</v>
      </c>
      <c r="B4967" s="2">
        <v>37.36</v>
      </c>
      <c r="K4967" s="22"/>
    </row>
    <row r="4968" spans="1:11" x14ac:dyDescent="0.3">
      <c r="A4968" s="5">
        <v>42677</v>
      </c>
      <c r="B4968" s="2">
        <v>41.72</v>
      </c>
      <c r="K4968" s="22"/>
    </row>
    <row r="4969" spans="1:11" x14ac:dyDescent="0.3">
      <c r="A4969" s="5">
        <v>42678</v>
      </c>
      <c r="B4969" s="2">
        <v>40.07</v>
      </c>
      <c r="K4969" s="22"/>
    </row>
    <row r="4970" spans="1:11" x14ac:dyDescent="0.3">
      <c r="A4970" s="5">
        <v>42679</v>
      </c>
      <c r="B4970" s="2">
        <v>38.47</v>
      </c>
      <c r="K4970" s="22"/>
    </row>
    <row r="4971" spans="1:11" x14ac:dyDescent="0.3">
      <c r="A4971" s="5">
        <v>42680</v>
      </c>
      <c r="B4971" s="2">
        <v>36.93</v>
      </c>
      <c r="K4971" s="22"/>
    </row>
    <row r="4972" spans="1:11" x14ac:dyDescent="0.3">
      <c r="A4972" s="5">
        <v>42681</v>
      </c>
      <c r="B4972" s="2">
        <v>42.59</v>
      </c>
      <c r="K4972" s="22"/>
    </row>
    <row r="4973" spans="1:11" x14ac:dyDescent="0.3">
      <c r="A4973" s="5">
        <v>42682</v>
      </c>
      <c r="B4973" s="2">
        <v>47.8</v>
      </c>
      <c r="K4973" s="22"/>
    </row>
    <row r="4974" spans="1:11" x14ac:dyDescent="0.3">
      <c r="A4974" s="5">
        <v>42683</v>
      </c>
      <c r="B4974" s="2">
        <v>46.65</v>
      </c>
      <c r="K4974" s="22"/>
    </row>
    <row r="4975" spans="1:11" x14ac:dyDescent="0.3">
      <c r="A4975" s="5">
        <v>42684</v>
      </c>
      <c r="B4975" s="2">
        <v>47.03</v>
      </c>
      <c r="K4975" s="22"/>
    </row>
    <row r="4976" spans="1:11" x14ac:dyDescent="0.3">
      <c r="A4976" s="5">
        <v>42685</v>
      </c>
      <c r="B4976" s="2">
        <v>45.85</v>
      </c>
      <c r="K4976" s="22"/>
    </row>
    <row r="4977" spans="1:11" x14ac:dyDescent="0.3">
      <c r="A4977" s="5">
        <v>42686</v>
      </c>
      <c r="B4977" s="2">
        <v>39.94</v>
      </c>
      <c r="K4977" s="22"/>
    </row>
    <row r="4978" spans="1:11" x14ac:dyDescent="0.3">
      <c r="A4978" s="5">
        <v>42687</v>
      </c>
      <c r="B4978" s="2">
        <v>38.83</v>
      </c>
      <c r="K4978" s="22"/>
    </row>
    <row r="4979" spans="1:11" x14ac:dyDescent="0.3">
      <c r="A4979" s="5">
        <v>42688</v>
      </c>
      <c r="B4979" s="2">
        <v>39.869999999999997</v>
      </c>
      <c r="K4979" s="22"/>
    </row>
    <row r="4980" spans="1:11" x14ac:dyDescent="0.3">
      <c r="A4980" s="5">
        <v>42689</v>
      </c>
      <c r="B4980" s="2">
        <v>38.89</v>
      </c>
      <c r="K4980" s="22"/>
    </row>
    <row r="4981" spans="1:11" x14ac:dyDescent="0.3">
      <c r="A4981" s="5">
        <v>42690</v>
      </c>
      <c r="B4981" s="2">
        <v>39.29</v>
      </c>
      <c r="K4981" s="22"/>
    </row>
    <row r="4982" spans="1:11" x14ac:dyDescent="0.3">
      <c r="A4982" s="5">
        <v>42691</v>
      </c>
      <c r="B4982" s="2">
        <v>37.299999999999997</v>
      </c>
      <c r="K4982" s="22"/>
    </row>
    <row r="4983" spans="1:11" x14ac:dyDescent="0.3">
      <c r="A4983" s="5">
        <v>42692</v>
      </c>
      <c r="B4983" s="2">
        <v>36.049999999999997</v>
      </c>
      <c r="K4983" s="22"/>
    </row>
    <row r="4984" spans="1:11" x14ac:dyDescent="0.3">
      <c r="A4984" s="5">
        <v>42693</v>
      </c>
      <c r="B4984" s="2">
        <v>34.97</v>
      </c>
      <c r="K4984" s="22"/>
    </row>
    <row r="4985" spans="1:11" x14ac:dyDescent="0.3">
      <c r="A4985" s="5">
        <v>42694</v>
      </c>
      <c r="B4985" s="2">
        <v>34.31</v>
      </c>
      <c r="K4985" s="22"/>
    </row>
    <row r="4986" spans="1:11" x14ac:dyDescent="0.3">
      <c r="A4986" s="5">
        <v>42695</v>
      </c>
      <c r="B4986" s="2">
        <v>37.44</v>
      </c>
      <c r="K4986" s="22"/>
    </row>
    <row r="4987" spans="1:11" x14ac:dyDescent="0.3">
      <c r="A4987" s="5">
        <v>42696</v>
      </c>
      <c r="B4987" s="2">
        <v>38.200000000000003</v>
      </c>
      <c r="K4987" s="22"/>
    </row>
    <row r="4988" spans="1:11" x14ac:dyDescent="0.3">
      <c r="A4988" s="5">
        <v>42697</v>
      </c>
      <c r="B4988" s="2">
        <v>38.36</v>
      </c>
      <c r="K4988" s="22"/>
    </row>
    <row r="4989" spans="1:11" x14ac:dyDescent="0.3">
      <c r="A4989" s="5">
        <v>42698</v>
      </c>
      <c r="B4989" s="2">
        <v>38</v>
      </c>
      <c r="K4989" s="22"/>
    </row>
    <row r="4990" spans="1:11" x14ac:dyDescent="0.3">
      <c r="A4990" s="5">
        <v>42699</v>
      </c>
      <c r="B4990" s="2">
        <v>36.96</v>
      </c>
      <c r="K4990" s="22"/>
    </row>
    <row r="4991" spans="1:11" x14ac:dyDescent="0.3">
      <c r="A4991" s="5">
        <v>42700</v>
      </c>
      <c r="B4991" s="2">
        <v>32.53</v>
      </c>
      <c r="K4991" s="22"/>
    </row>
    <row r="4992" spans="1:11" x14ac:dyDescent="0.3">
      <c r="A4992" s="5">
        <v>42701</v>
      </c>
      <c r="B4992" s="2">
        <v>32.520000000000003</v>
      </c>
      <c r="K4992" s="22"/>
    </row>
    <row r="4993" spans="1:11" x14ac:dyDescent="0.3">
      <c r="A4993" s="5">
        <v>42702</v>
      </c>
      <c r="B4993" s="2">
        <v>39.08</v>
      </c>
      <c r="K4993" s="22"/>
    </row>
    <row r="4994" spans="1:11" x14ac:dyDescent="0.3">
      <c r="A4994" s="5">
        <v>42703</v>
      </c>
      <c r="B4994" s="2">
        <v>36.950000000000003</v>
      </c>
      <c r="K4994" s="22"/>
    </row>
    <row r="4995" spans="1:11" x14ac:dyDescent="0.3">
      <c r="A4995" s="5">
        <v>42704</v>
      </c>
      <c r="B4995" s="2">
        <v>34.520000000000003</v>
      </c>
      <c r="K4995" s="22"/>
    </row>
    <row r="4996" spans="1:11" x14ac:dyDescent="0.3">
      <c r="A4996" s="5">
        <v>42705</v>
      </c>
      <c r="B4996" s="2">
        <v>34.08</v>
      </c>
      <c r="K4996" s="22"/>
    </row>
    <row r="4997" spans="1:11" x14ac:dyDescent="0.3">
      <c r="A4997" s="5">
        <v>42706</v>
      </c>
      <c r="B4997" s="2">
        <v>35.65</v>
      </c>
      <c r="K4997" s="22"/>
    </row>
    <row r="4998" spans="1:11" x14ac:dyDescent="0.3">
      <c r="A4998" s="5">
        <v>42707</v>
      </c>
      <c r="B4998" s="2">
        <v>35.9</v>
      </c>
      <c r="K4998" s="22"/>
    </row>
    <row r="4999" spans="1:11" x14ac:dyDescent="0.3">
      <c r="A4999" s="5">
        <v>42708</v>
      </c>
      <c r="B4999" s="2">
        <v>34.31</v>
      </c>
      <c r="K4999" s="22"/>
    </row>
    <row r="5000" spans="1:11" x14ac:dyDescent="0.3">
      <c r="A5000" s="5">
        <v>42709</v>
      </c>
      <c r="B5000" s="2">
        <v>34.909999999999997</v>
      </c>
      <c r="K5000" s="22"/>
    </row>
    <row r="5001" spans="1:11" x14ac:dyDescent="0.3">
      <c r="A5001" s="5">
        <v>42710</v>
      </c>
      <c r="B5001" s="2">
        <v>41.9</v>
      </c>
      <c r="K5001" s="22"/>
    </row>
    <row r="5002" spans="1:11" x14ac:dyDescent="0.3">
      <c r="A5002" s="5">
        <v>42711</v>
      </c>
      <c r="B5002" s="2">
        <v>33.46</v>
      </c>
      <c r="K5002" s="22"/>
    </row>
    <row r="5003" spans="1:11" x14ac:dyDescent="0.3">
      <c r="A5003" s="5">
        <v>42712</v>
      </c>
      <c r="B5003" s="2">
        <v>30.85</v>
      </c>
      <c r="K5003" s="22"/>
    </row>
    <row r="5004" spans="1:11" x14ac:dyDescent="0.3">
      <c r="A5004" s="5">
        <v>42713</v>
      </c>
      <c r="B5004" s="2">
        <v>30.45</v>
      </c>
      <c r="K5004" s="22"/>
    </row>
    <row r="5005" spans="1:11" x14ac:dyDescent="0.3">
      <c r="A5005" s="5">
        <v>42714</v>
      </c>
      <c r="B5005" s="2">
        <v>30.09</v>
      </c>
      <c r="K5005" s="22"/>
    </row>
    <row r="5006" spans="1:11" x14ac:dyDescent="0.3">
      <c r="A5006" s="5">
        <v>42715</v>
      </c>
      <c r="B5006" s="2">
        <v>30.23</v>
      </c>
      <c r="K5006" s="22"/>
    </row>
    <row r="5007" spans="1:11" x14ac:dyDescent="0.3">
      <c r="A5007" s="5">
        <v>42716</v>
      </c>
      <c r="B5007" s="2">
        <v>36.549999999999997</v>
      </c>
      <c r="K5007" s="22"/>
    </row>
    <row r="5008" spans="1:11" x14ac:dyDescent="0.3">
      <c r="A5008" s="5">
        <v>42717</v>
      </c>
      <c r="B5008" s="2">
        <v>33.92</v>
      </c>
      <c r="K5008" s="22"/>
    </row>
    <row r="5009" spans="1:11" x14ac:dyDescent="0.3">
      <c r="A5009" s="5">
        <v>42718</v>
      </c>
      <c r="B5009" s="2">
        <v>36.68</v>
      </c>
      <c r="K5009" s="22"/>
    </row>
    <row r="5010" spans="1:11" x14ac:dyDescent="0.3">
      <c r="A5010" s="5">
        <v>42719</v>
      </c>
      <c r="B5010" s="2">
        <v>35.54</v>
      </c>
      <c r="K5010" s="22"/>
    </row>
    <row r="5011" spans="1:11" x14ac:dyDescent="0.3">
      <c r="A5011" s="5">
        <v>42720</v>
      </c>
      <c r="B5011" s="2">
        <v>36.549999999999997</v>
      </c>
      <c r="K5011" s="22"/>
    </row>
    <row r="5012" spans="1:11" x14ac:dyDescent="0.3">
      <c r="A5012" s="5">
        <v>42721</v>
      </c>
      <c r="B5012" s="2">
        <v>32.479999999999997</v>
      </c>
      <c r="K5012" s="22"/>
    </row>
    <row r="5013" spans="1:11" x14ac:dyDescent="0.3">
      <c r="A5013" s="5">
        <v>42722</v>
      </c>
      <c r="B5013" s="2">
        <v>31.65</v>
      </c>
      <c r="K5013" s="22"/>
    </row>
    <row r="5014" spans="1:11" x14ac:dyDescent="0.3">
      <c r="A5014" s="5">
        <v>42723</v>
      </c>
      <c r="B5014" s="2">
        <v>32.99</v>
      </c>
      <c r="K5014" s="22"/>
    </row>
    <row r="5015" spans="1:11" x14ac:dyDescent="0.3">
      <c r="A5015" s="5">
        <v>42724</v>
      </c>
      <c r="B5015" s="2">
        <v>31.98</v>
      </c>
      <c r="K5015" s="22"/>
    </row>
    <row r="5016" spans="1:11" x14ac:dyDescent="0.3">
      <c r="A5016" s="5">
        <v>42725</v>
      </c>
      <c r="B5016" s="2">
        <v>29.81</v>
      </c>
      <c r="K5016" s="22"/>
    </row>
    <row r="5017" spans="1:11" x14ac:dyDescent="0.3">
      <c r="A5017" s="5">
        <v>42726</v>
      </c>
      <c r="B5017" s="2">
        <v>29.28</v>
      </c>
      <c r="K5017" s="22"/>
    </row>
    <row r="5018" spans="1:11" x14ac:dyDescent="0.3">
      <c r="A5018" s="5">
        <v>42727</v>
      </c>
      <c r="B5018" s="2">
        <v>27.87</v>
      </c>
      <c r="K5018" s="22"/>
    </row>
    <row r="5019" spans="1:11" x14ac:dyDescent="0.3">
      <c r="A5019" s="5">
        <v>42728</v>
      </c>
      <c r="B5019" s="2">
        <v>25.59</v>
      </c>
      <c r="K5019" s="22"/>
    </row>
    <row r="5020" spans="1:11" x14ac:dyDescent="0.3">
      <c r="A5020" s="5">
        <v>42729</v>
      </c>
      <c r="B5020" s="2">
        <v>24.94</v>
      </c>
      <c r="K5020" s="22"/>
    </row>
    <row r="5021" spans="1:11" x14ac:dyDescent="0.3">
      <c r="A5021" s="5">
        <v>42730</v>
      </c>
      <c r="B5021" s="2">
        <v>24.54</v>
      </c>
      <c r="K5021" s="22"/>
    </row>
    <row r="5022" spans="1:11" x14ac:dyDescent="0.3">
      <c r="A5022" s="5">
        <v>42731</v>
      </c>
      <c r="B5022" s="2">
        <v>26.66</v>
      </c>
      <c r="K5022" s="22"/>
    </row>
    <row r="5023" spans="1:11" x14ac:dyDescent="0.3">
      <c r="A5023" s="5">
        <v>42732</v>
      </c>
      <c r="B5023" s="2">
        <v>30.63</v>
      </c>
      <c r="K5023" s="22"/>
    </row>
    <row r="5024" spans="1:11" x14ac:dyDescent="0.3">
      <c r="A5024" s="5">
        <v>42733</v>
      </c>
      <c r="B5024" s="2">
        <v>30.28</v>
      </c>
      <c r="K5024" s="22"/>
    </row>
    <row r="5025" spans="1:11" x14ac:dyDescent="0.3">
      <c r="A5025" s="5">
        <v>42734</v>
      </c>
      <c r="B5025" s="2">
        <v>29.1</v>
      </c>
      <c r="K5025" s="22"/>
    </row>
    <row r="5026" spans="1:11" x14ac:dyDescent="0.3">
      <c r="A5026" s="5">
        <v>42735</v>
      </c>
      <c r="B5026" s="2">
        <v>26.76</v>
      </c>
      <c r="K5026" s="22"/>
    </row>
    <row r="5027" spans="1:11" x14ac:dyDescent="0.3">
      <c r="A5027" s="5">
        <v>42736</v>
      </c>
      <c r="B5027" s="2">
        <v>28.14</v>
      </c>
      <c r="K5027" s="22"/>
    </row>
    <row r="5028" spans="1:11" x14ac:dyDescent="0.3">
      <c r="A5028" s="5">
        <v>42737</v>
      </c>
      <c r="B5028" s="2">
        <v>32.53</v>
      </c>
      <c r="K5028" s="22"/>
    </row>
    <row r="5029" spans="1:11" x14ac:dyDescent="0.3">
      <c r="A5029" s="5">
        <v>42738</v>
      </c>
      <c r="B5029" s="2">
        <v>31.59</v>
      </c>
      <c r="K5029" s="22"/>
    </row>
    <row r="5030" spans="1:11" x14ac:dyDescent="0.3">
      <c r="A5030" s="5">
        <v>42739</v>
      </c>
      <c r="B5030" s="2">
        <v>30.67</v>
      </c>
      <c r="K5030" s="22"/>
    </row>
    <row r="5031" spans="1:11" x14ac:dyDescent="0.3">
      <c r="A5031" s="5">
        <v>42740</v>
      </c>
      <c r="B5031" s="2">
        <v>39.11</v>
      </c>
      <c r="K5031" s="22"/>
    </row>
    <row r="5032" spans="1:11" x14ac:dyDescent="0.3">
      <c r="A5032" s="5">
        <v>42741</v>
      </c>
      <c r="B5032" s="2">
        <v>32.14</v>
      </c>
      <c r="K5032" s="22"/>
    </row>
    <row r="5033" spans="1:11" x14ac:dyDescent="0.3">
      <c r="A5033" s="5">
        <v>42742</v>
      </c>
      <c r="B5033" s="2">
        <v>30.3</v>
      </c>
      <c r="K5033" s="22"/>
    </row>
    <row r="5034" spans="1:11" x14ac:dyDescent="0.3">
      <c r="A5034" s="5">
        <v>42743</v>
      </c>
      <c r="B5034" s="2">
        <v>30.69</v>
      </c>
      <c r="K5034" s="22"/>
    </row>
    <row r="5035" spans="1:11" x14ac:dyDescent="0.3">
      <c r="A5035" s="5">
        <v>42744</v>
      </c>
      <c r="B5035" s="2">
        <v>30.9</v>
      </c>
      <c r="K5035" s="22"/>
    </row>
    <row r="5036" spans="1:11" x14ac:dyDescent="0.3">
      <c r="A5036" s="5">
        <v>42745</v>
      </c>
      <c r="B5036" s="2">
        <v>29.64</v>
      </c>
      <c r="K5036" s="22"/>
    </row>
    <row r="5037" spans="1:11" x14ac:dyDescent="0.3">
      <c r="A5037" s="5">
        <v>42746</v>
      </c>
      <c r="B5037" s="2">
        <v>27.72</v>
      </c>
      <c r="K5037" s="22"/>
    </row>
    <row r="5038" spans="1:11" x14ac:dyDescent="0.3">
      <c r="A5038" s="5">
        <v>42747</v>
      </c>
      <c r="B5038" s="2">
        <v>28.13</v>
      </c>
      <c r="K5038" s="22"/>
    </row>
    <row r="5039" spans="1:11" x14ac:dyDescent="0.3">
      <c r="A5039" s="5">
        <v>42748</v>
      </c>
      <c r="B5039" s="2">
        <v>32.78</v>
      </c>
      <c r="K5039" s="22"/>
    </row>
    <row r="5040" spans="1:11" x14ac:dyDescent="0.3">
      <c r="A5040" s="5">
        <v>42749</v>
      </c>
      <c r="B5040" s="2">
        <v>30.24</v>
      </c>
      <c r="K5040" s="22"/>
    </row>
    <row r="5041" spans="1:11" x14ac:dyDescent="0.3">
      <c r="A5041" s="5">
        <v>42750</v>
      </c>
      <c r="B5041" s="2">
        <v>30.47</v>
      </c>
      <c r="K5041" s="22"/>
    </row>
    <row r="5042" spans="1:11" x14ac:dyDescent="0.3">
      <c r="A5042" s="5">
        <v>42751</v>
      </c>
      <c r="B5042" s="2">
        <v>42.69</v>
      </c>
      <c r="K5042" s="22"/>
    </row>
    <row r="5043" spans="1:11" x14ac:dyDescent="0.3">
      <c r="A5043" s="5">
        <v>42752</v>
      </c>
      <c r="B5043" s="2">
        <v>32.76</v>
      </c>
      <c r="K5043" s="22"/>
    </row>
    <row r="5044" spans="1:11" x14ac:dyDescent="0.3">
      <c r="A5044" s="5">
        <v>42753</v>
      </c>
      <c r="B5044" s="2">
        <v>29.6</v>
      </c>
      <c r="K5044" s="22"/>
    </row>
    <row r="5045" spans="1:11" x14ac:dyDescent="0.3">
      <c r="A5045" s="5">
        <v>42754</v>
      </c>
      <c r="B5045" s="2">
        <v>28.73</v>
      </c>
      <c r="K5045" s="22"/>
    </row>
    <row r="5046" spans="1:11" x14ac:dyDescent="0.3">
      <c r="A5046" s="5">
        <v>42755</v>
      </c>
      <c r="B5046" s="2">
        <v>28.59</v>
      </c>
      <c r="K5046" s="22"/>
    </row>
    <row r="5047" spans="1:11" x14ac:dyDescent="0.3">
      <c r="A5047" s="5">
        <v>42756</v>
      </c>
      <c r="B5047" s="2">
        <v>28.43</v>
      </c>
      <c r="K5047" s="22"/>
    </row>
    <row r="5048" spans="1:11" x14ac:dyDescent="0.3">
      <c r="A5048" s="5">
        <v>42757</v>
      </c>
      <c r="B5048" s="2">
        <v>28.76</v>
      </c>
      <c r="K5048" s="22"/>
    </row>
    <row r="5049" spans="1:11" x14ac:dyDescent="0.3">
      <c r="A5049" s="5">
        <v>42758</v>
      </c>
      <c r="B5049" s="2">
        <v>29.37</v>
      </c>
      <c r="K5049" s="22"/>
    </row>
    <row r="5050" spans="1:11" x14ac:dyDescent="0.3">
      <c r="A5050" s="5">
        <v>42759</v>
      </c>
      <c r="B5050" s="2">
        <v>31.47</v>
      </c>
      <c r="K5050" s="22"/>
    </row>
    <row r="5051" spans="1:11" x14ac:dyDescent="0.3">
      <c r="A5051" s="5">
        <v>42760</v>
      </c>
      <c r="B5051" s="2">
        <v>29.56</v>
      </c>
      <c r="K5051" s="22"/>
    </row>
    <row r="5052" spans="1:11" x14ac:dyDescent="0.3">
      <c r="A5052" s="5">
        <v>42761</v>
      </c>
      <c r="B5052" s="2">
        <v>29.7</v>
      </c>
      <c r="K5052" s="22"/>
    </row>
    <row r="5053" spans="1:11" x14ac:dyDescent="0.3">
      <c r="A5053" s="5">
        <v>42762</v>
      </c>
      <c r="B5053" s="2">
        <v>30.35</v>
      </c>
      <c r="K5053" s="22"/>
    </row>
    <row r="5054" spans="1:11" x14ac:dyDescent="0.3">
      <c r="A5054" s="5">
        <v>42763</v>
      </c>
      <c r="B5054" s="2">
        <v>29.18</v>
      </c>
      <c r="K5054" s="22"/>
    </row>
    <row r="5055" spans="1:11" x14ac:dyDescent="0.3">
      <c r="A5055" s="5">
        <v>42764</v>
      </c>
      <c r="B5055" s="2">
        <v>28.44</v>
      </c>
      <c r="K5055" s="22"/>
    </row>
    <row r="5056" spans="1:11" x14ac:dyDescent="0.3">
      <c r="A5056" s="5">
        <v>42765</v>
      </c>
      <c r="B5056" s="2">
        <v>30.57</v>
      </c>
      <c r="K5056" s="22"/>
    </row>
    <row r="5057" spans="1:11" x14ac:dyDescent="0.3">
      <c r="A5057" s="5">
        <v>42766</v>
      </c>
      <c r="B5057" s="2">
        <v>31.99</v>
      </c>
      <c r="K5057" s="22"/>
    </row>
    <row r="5058" spans="1:11" x14ac:dyDescent="0.3">
      <c r="A5058" s="5">
        <v>42767</v>
      </c>
      <c r="B5058" s="2">
        <v>31.33</v>
      </c>
      <c r="K5058" s="22"/>
    </row>
    <row r="5059" spans="1:11" x14ac:dyDescent="0.3">
      <c r="A5059" s="5">
        <v>42768</v>
      </c>
      <c r="B5059" s="2">
        <v>31.43</v>
      </c>
      <c r="K5059" s="22"/>
    </row>
    <row r="5060" spans="1:11" x14ac:dyDescent="0.3">
      <c r="A5060" s="5">
        <v>42769</v>
      </c>
      <c r="B5060" s="2">
        <v>32.450000000000003</v>
      </c>
      <c r="K5060" s="22"/>
    </row>
    <row r="5061" spans="1:11" x14ac:dyDescent="0.3">
      <c r="A5061" s="5">
        <v>42770</v>
      </c>
      <c r="B5061" s="2">
        <v>31.61</v>
      </c>
      <c r="K5061" s="22"/>
    </row>
    <row r="5062" spans="1:11" x14ac:dyDescent="0.3">
      <c r="A5062" s="5">
        <v>42771</v>
      </c>
      <c r="B5062" s="2">
        <v>31.45</v>
      </c>
      <c r="K5062" s="22"/>
    </row>
    <row r="5063" spans="1:11" x14ac:dyDescent="0.3">
      <c r="A5063" s="5">
        <v>42772</v>
      </c>
      <c r="B5063" s="2">
        <v>33.369999999999997</v>
      </c>
      <c r="K5063" s="22"/>
    </row>
    <row r="5064" spans="1:11" x14ac:dyDescent="0.3">
      <c r="A5064" s="5">
        <v>42773</v>
      </c>
      <c r="B5064" s="2">
        <v>35.409999999999997</v>
      </c>
      <c r="K5064" s="22"/>
    </row>
    <row r="5065" spans="1:11" x14ac:dyDescent="0.3">
      <c r="A5065" s="5">
        <v>42774</v>
      </c>
      <c r="B5065" s="2">
        <v>39.049999999999997</v>
      </c>
      <c r="K5065" s="22"/>
    </row>
    <row r="5066" spans="1:11" x14ac:dyDescent="0.3">
      <c r="A5066" s="5">
        <v>42775</v>
      </c>
      <c r="B5066" s="2">
        <v>43.95</v>
      </c>
      <c r="K5066" s="22"/>
    </row>
    <row r="5067" spans="1:11" x14ac:dyDescent="0.3">
      <c r="A5067" s="5">
        <v>42776</v>
      </c>
      <c r="B5067" s="2">
        <v>36.94</v>
      </c>
      <c r="K5067" s="22"/>
    </row>
    <row r="5068" spans="1:11" x14ac:dyDescent="0.3">
      <c r="A5068" s="5">
        <v>42777</v>
      </c>
      <c r="B5068" s="2">
        <v>32.14</v>
      </c>
      <c r="K5068" s="22"/>
    </row>
    <row r="5069" spans="1:11" x14ac:dyDescent="0.3">
      <c r="A5069" s="5">
        <v>42778</v>
      </c>
      <c r="B5069" s="2">
        <v>31.37</v>
      </c>
      <c r="K5069" s="22"/>
    </row>
    <row r="5070" spans="1:11" x14ac:dyDescent="0.3">
      <c r="A5070" s="5">
        <v>42779</v>
      </c>
      <c r="B5070" s="2">
        <v>32.869999999999997</v>
      </c>
      <c r="K5070" s="22"/>
    </row>
    <row r="5071" spans="1:11" x14ac:dyDescent="0.3">
      <c r="A5071" s="5">
        <v>42780</v>
      </c>
      <c r="B5071" s="2">
        <v>33.36</v>
      </c>
      <c r="K5071" s="22"/>
    </row>
    <row r="5072" spans="1:11" x14ac:dyDescent="0.3">
      <c r="A5072" s="5">
        <v>42781</v>
      </c>
      <c r="B5072" s="2">
        <v>35.770000000000003</v>
      </c>
      <c r="K5072" s="22"/>
    </row>
    <row r="5073" spans="1:11" x14ac:dyDescent="0.3">
      <c r="A5073" s="5">
        <v>42782</v>
      </c>
      <c r="B5073" s="2">
        <v>31.5</v>
      </c>
      <c r="K5073" s="22"/>
    </row>
    <row r="5074" spans="1:11" x14ac:dyDescent="0.3">
      <c r="A5074" s="5">
        <v>42783</v>
      </c>
      <c r="B5074" s="2">
        <v>31.26</v>
      </c>
      <c r="K5074" s="22"/>
    </row>
    <row r="5075" spans="1:11" x14ac:dyDescent="0.3">
      <c r="A5075" s="5">
        <v>42784</v>
      </c>
      <c r="B5075" s="2">
        <v>30.22</v>
      </c>
      <c r="K5075" s="22"/>
    </row>
    <row r="5076" spans="1:11" x14ac:dyDescent="0.3">
      <c r="A5076" s="5">
        <v>42785</v>
      </c>
      <c r="B5076" s="2">
        <v>28.95</v>
      </c>
      <c r="K5076" s="22"/>
    </row>
    <row r="5077" spans="1:11" x14ac:dyDescent="0.3">
      <c r="A5077" s="5">
        <v>42786</v>
      </c>
      <c r="B5077" s="2">
        <v>29.78</v>
      </c>
      <c r="K5077" s="22"/>
    </row>
    <row r="5078" spans="1:11" x14ac:dyDescent="0.3">
      <c r="A5078" s="5">
        <v>42787</v>
      </c>
      <c r="B5078" s="2">
        <v>30.1</v>
      </c>
      <c r="K5078" s="22"/>
    </row>
    <row r="5079" spans="1:11" x14ac:dyDescent="0.3">
      <c r="A5079" s="5">
        <v>42788</v>
      </c>
      <c r="B5079" s="2">
        <v>29.18</v>
      </c>
      <c r="K5079" s="22"/>
    </row>
    <row r="5080" spans="1:11" x14ac:dyDescent="0.3">
      <c r="A5080" s="5">
        <v>42789</v>
      </c>
      <c r="B5080" s="2">
        <v>29.82</v>
      </c>
      <c r="K5080" s="22"/>
    </row>
    <row r="5081" spans="1:11" x14ac:dyDescent="0.3">
      <c r="A5081" s="5">
        <v>42790</v>
      </c>
      <c r="B5081" s="2">
        <v>30.68</v>
      </c>
      <c r="K5081" s="22"/>
    </row>
    <row r="5082" spans="1:11" x14ac:dyDescent="0.3">
      <c r="A5082" s="5">
        <v>42791</v>
      </c>
      <c r="B5082" s="2">
        <v>30.2</v>
      </c>
      <c r="K5082" s="22"/>
    </row>
    <row r="5083" spans="1:11" x14ac:dyDescent="0.3">
      <c r="A5083" s="5">
        <v>42792</v>
      </c>
      <c r="B5083" s="2">
        <v>29.13</v>
      </c>
      <c r="K5083" s="22"/>
    </row>
    <row r="5084" spans="1:11" x14ac:dyDescent="0.3">
      <c r="A5084" s="5">
        <v>42793</v>
      </c>
      <c r="B5084" s="2">
        <v>30.59</v>
      </c>
      <c r="K5084" s="22"/>
    </row>
    <row r="5085" spans="1:11" x14ac:dyDescent="0.3">
      <c r="A5085" s="5">
        <v>42794</v>
      </c>
      <c r="B5085" s="2">
        <v>29.87</v>
      </c>
      <c r="K5085" s="22"/>
    </row>
    <row r="5086" spans="1:11" x14ac:dyDescent="0.3">
      <c r="A5086" s="5">
        <v>42795</v>
      </c>
      <c r="B5086" s="2">
        <v>30.84</v>
      </c>
      <c r="K5086" s="22"/>
    </row>
    <row r="5087" spans="1:11" x14ac:dyDescent="0.3">
      <c r="A5087" s="5">
        <v>42796</v>
      </c>
      <c r="B5087" s="2">
        <v>30.8</v>
      </c>
      <c r="K5087" s="22"/>
    </row>
    <row r="5088" spans="1:11" x14ac:dyDescent="0.3">
      <c r="A5088" s="5">
        <v>42797</v>
      </c>
      <c r="B5088" s="2">
        <v>31.49</v>
      </c>
      <c r="K5088" s="22"/>
    </row>
    <row r="5089" spans="1:11" x14ac:dyDescent="0.3">
      <c r="A5089" s="5">
        <v>42798</v>
      </c>
      <c r="B5089" s="2">
        <v>30.34</v>
      </c>
      <c r="K5089" s="22"/>
    </row>
    <row r="5090" spans="1:11" x14ac:dyDescent="0.3">
      <c r="A5090" s="5">
        <v>42799</v>
      </c>
      <c r="B5090" s="2">
        <v>29.81</v>
      </c>
      <c r="K5090" s="22"/>
    </row>
    <row r="5091" spans="1:11" x14ac:dyDescent="0.3">
      <c r="A5091" s="5">
        <v>42800</v>
      </c>
      <c r="B5091" s="2">
        <v>32.99</v>
      </c>
      <c r="K5091" s="22"/>
    </row>
    <row r="5092" spans="1:11" x14ac:dyDescent="0.3">
      <c r="A5092" s="5">
        <v>42801</v>
      </c>
      <c r="B5092" s="2">
        <v>39.29</v>
      </c>
      <c r="K5092" s="22"/>
    </row>
    <row r="5093" spans="1:11" x14ac:dyDescent="0.3">
      <c r="A5093" s="5">
        <v>42802</v>
      </c>
      <c r="B5093" s="2">
        <v>33.11</v>
      </c>
      <c r="K5093" s="22"/>
    </row>
    <row r="5094" spans="1:11" x14ac:dyDescent="0.3">
      <c r="A5094" s="5">
        <v>42803</v>
      </c>
      <c r="B5094" s="2">
        <v>32.07</v>
      </c>
      <c r="K5094" s="22"/>
    </row>
    <row r="5095" spans="1:11" x14ac:dyDescent="0.3">
      <c r="A5095" s="5">
        <v>42804</v>
      </c>
      <c r="B5095" s="2">
        <v>31.37</v>
      </c>
      <c r="K5095" s="22"/>
    </row>
    <row r="5096" spans="1:11" x14ac:dyDescent="0.3">
      <c r="A5096" s="5">
        <v>42805</v>
      </c>
      <c r="B5096" s="2">
        <v>30.65</v>
      </c>
      <c r="K5096" s="22"/>
    </row>
    <row r="5097" spans="1:11" x14ac:dyDescent="0.3">
      <c r="A5097" s="5">
        <v>42806</v>
      </c>
      <c r="B5097" s="2">
        <v>28.75</v>
      </c>
      <c r="K5097" s="22"/>
    </row>
    <row r="5098" spans="1:11" x14ac:dyDescent="0.3">
      <c r="A5098" s="5">
        <v>42807</v>
      </c>
      <c r="B5098" s="2">
        <v>31.42</v>
      </c>
      <c r="K5098" s="22"/>
    </row>
    <row r="5099" spans="1:11" x14ac:dyDescent="0.3">
      <c r="A5099" s="5">
        <v>42808</v>
      </c>
      <c r="B5099" s="2">
        <v>29.5</v>
      </c>
      <c r="K5099" s="22"/>
    </row>
    <row r="5100" spans="1:11" x14ac:dyDescent="0.3">
      <c r="A5100" s="5">
        <v>42809</v>
      </c>
      <c r="B5100" s="2">
        <v>28.53</v>
      </c>
      <c r="K5100" s="22"/>
    </row>
    <row r="5101" spans="1:11" x14ac:dyDescent="0.3">
      <c r="A5101" s="5">
        <v>42810</v>
      </c>
      <c r="B5101" s="2">
        <v>29.95</v>
      </c>
      <c r="K5101" s="22"/>
    </row>
    <row r="5102" spans="1:11" x14ac:dyDescent="0.3">
      <c r="A5102" s="5">
        <v>42811</v>
      </c>
      <c r="B5102" s="2">
        <v>28.17</v>
      </c>
      <c r="K5102" s="22"/>
    </row>
    <row r="5103" spans="1:11" x14ac:dyDescent="0.3">
      <c r="A5103" s="5">
        <v>42812</v>
      </c>
      <c r="B5103" s="2">
        <v>28.21</v>
      </c>
      <c r="K5103" s="22"/>
    </row>
    <row r="5104" spans="1:11" x14ac:dyDescent="0.3">
      <c r="A5104" s="5">
        <v>42813</v>
      </c>
      <c r="B5104" s="2">
        <v>28.64</v>
      </c>
      <c r="K5104" s="22"/>
    </row>
    <row r="5105" spans="1:11" x14ac:dyDescent="0.3">
      <c r="A5105" s="5">
        <v>42814</v>
      </c>
      <c r="B5105" s="2">
        <v>30.42</v>
      </c>
      <c r="K5105" s="22"/>
    </row>
    <row r="5106" spans="1:11" x14ac:dyDescent="0.3">
      <c r="A5106" s="5">
        <v>42815</v>
      </c>
      <c r="B5106" s="2">
        <v>28.76</v>
      </c>
      <c r="K5106" s="22"/>
    </row>
    <row r="5107" spans="1:11" x14ac:dyDescent="0.3">
      <c r="A5107" s="5">
        <v>42816</v>
      </c>
      <c r="B5107" s="2">
        <v>29.78</v>
      </c>
      <c r="K5107" s="22"/>
    </row>
    <row r="5108" spans="1:11" x14ac:dyDescent="0.3">
      <c r="A5108" s="5">
        <v>42817</v>
      </c>
      <c r="B5108" s="2">
        <v>30.77</v>
      </c>
      <c r="K5108" s="22"/>
    </row>
    <row r="5109" spans="1:11" x14ac:dyDescent="0.3">
      <c r="A5109" s="5">
        <v>42818</v>
      </c>
      <c r="B5109" s="2">
        <v>30.61</v>
      </c>
      <c r="K5109" s="22"/>
    </row>
    <row r="5110" spans="1:11" x14ac:dyDescent="0.3">
      <c r="A5110" s="5">
        <v>42819</v>
      </c>
      <c r="B5110" s="2">
        <v>28.03</v>
      </c>
      <c r="K5110" s="22"/>
    </row>
    <row r="5111" spans="1:11" x14ac:dyDescent="0.3">
      <c r="A5111" s="5">
        <v>42820</v>
      </c>
      <c r="B5111" s="2">
        <v>27.45</v>
      </c>
      <c r="K5111" s="22"/>
    </row>
    <row r="5112" spans="1:11" x14ac:dyDescent="0.3">
      <c r="A5112" s="5">
        <v>42821</v>
      </c>
      <c r="B5112" s="2">
        <v>29.47</v>
      </c>
      <c r="K5112" s="22"/>
    </row>
    <row r="5113" spans="1:11" x14ac:dyDescent="0.3">
      <c r="A5113" s="5">
        <v>42822</v>
      </c>
      <c r="B5113" s="2">
        <v>31.17</v>
      </c>
      <c r="K5113" s="22"/>
    </row>
    <row r="5114" spans="1:11" x14ac:dyDescent="0.3">
      <c r="A5114" s="5">
        <v>42823</v>
      </c>
      <c r="B5114" s="2">
        <v>30.63</v>
      </c>
      <c r="K5114" s="22"/>
    </row>
    <row r="5115" spans="1:11" x14ac:dyDescent="0.3">
      <c r="A5115" s="5">
        <v>42824</v>
      </c>
      <c r="B5115" s="2">
        <v>30.15</v>
      </c>
      <c r="K5115" s="22"/>
    </row>
    <row r="5116" spans="1:11" x14ac:dyDescent="0.3">
      <c r="A5116" s="5">
        <v>42825</v>
      </c>
      <c r="B5116" s="2">
        <v>29.19</v>
      </c>
      <c r="K5116" s="22"/>
    </row>
    <row r="5117" spans="1:11" x14ac:dyDescent="0.3">
      <c r="A5117" s="5">
        <v>42826</v>
      </c>
      <c r="B5117" s="2">
        <v>27.16</v>
      </c>
      <c r="K5117" s="22"/>
    </row>
    <row r="5118" spans="1:11" x14ac:dyDescent="0.3">
      <c r="A5118" s="5">
        <v>42827</v>
      </c>
      <c r="B5118" s="2">
        <v>27.24</v>
      </c>
      <c r="K5118" s="22"/>
    </row>
    <row r="5119" spans="1:11" x14ac:dyDescent="0.3">
      <c r="A5119" s="5">
        <v>42828</v>
      </c>
      <c r="B5119" s="2">
        <v>30.73</v>
      </c>
      <c r="K5119" s="22"/>
    </row>
    <row r="5120" spans="1:11" x14ac:dyDescent="0.3">
      <c r="A5120" s="5">
        <v>42829</v>
      </c>
      <c r="B5120" s="2">
        <v>28.36</v>
      </c>
      <c r="K5120" s="22"/>
    </row>
    <row r="5121" spans="1:11" x14ac:dyDescent="0.3">
      <c r="A5121" s="5">
        <v>42830</v>
      </c>
      <c r="B5121" s="2">
        <v>27.24</v>
      </c>
      <c r="K5121" s="22"/>
    </row>
    <row r="5122" spans="1:11" x14ac:dyDescent="0.3">
      <c r="A5122" s="5">
        <v>42831</v>
      </c>
      <c r="B5122" s="2">
        <v>27.85</v>
      </c>
      <c r="K5122" s="22"/>
    </row>
    <row r="5123" spans="1:11" x14ac:dyDescent="0.3">
      <c r="A5123" s="5">
        <v>42832</v>
      </c>
      <c r="B5123" s="2">
        <v>27.92</v>
      </c>
      <c r="K5123" s="22"/>
    </row>
    <row r="5124" spans="1:11" x14ac:dyDescent="0.3">
      <c r="A5124" s="5">
        <v>42833</v>
      </c>
      <c r="B5124" s="2">
        <v>27.93</v>
      </c>
      <c r="K5124" s="22"/>
    </row>
    <row r="5125" spans="1:11" x14ac:dyDescent="0.3">
      <c r="A5125" s="5">
        <v>42834</v>
      </c>
      <c r="B5125" s="2">
        <v>26.12</v>
      </c>
      <c r="K5125" s="22"/>
    </row>
    <row r="5126" spans="1:11" x14ac:dyDescent="0.3">
      <c r="A5126" s="5">
        <v>42835</v>
      </c>
      <c r="B5126" s="2">
        <v>25.92</v>
      </c>
      <c r="K5126" s="22"/>
    </row>
    <row r="5127" spans="1:11" x14ac:dyDescent="0.3">
      <c r="A5127" s="5">
        <v>42836</v>
      </c>
      <c r="B5127" s="2">
        <v>25.6</v>
      </c>
      <c r="K5127" s="22"/>
    </row>
    <row r="5128" spans="1:11" x14ac:dyDescent="0.3">
      <c r="A5128" s="5">
        <v>42837</v>
      </c>
      <c r="B5128" s="2">
        <v>27.18</v>
      </c>
      <c r="K5128" s="22"/>
    </row>
    <row r="5129" spans="1:11" x14ac:dyDescent="0.3">
      <c r="A5129" s="5">
        <v>42838</v>
      </c>
      <c r="B5129" s="2">
        <v>27.23</v>
      </c>
      <c r="K5129" s="22"/>
    </row>
    <row r="5130" spans="1:11" x14ac:dyDescent="0.3">
      <c r="A5130" s="5">
        <v>42839</v>
      </c>
      <c r="B5130" s="2">
        <v>27.87</v>
      </c>
      <c r="K5130" s="22"/>
    </row>
    <row r="5131" spans="1:11" x14ac:dyDescent="0.3">
      <c r="A5131" s="5">
        <v>42840</v>
      </c>
      <c r="B5131" s="2">
        <v>27.8</v>
      </c>
      <c r="K5131" s="22"/>
    </row>
    <row r="5132" spans="1:11" x14ac:dyDescent="0.3">
      <c r="A5132" s="5">
        <v>42841</v>
      </c>
      <c r="B5132" s="2">
        <v>28.47</v>
      </c>
      <c r="K5132" s="22"/>
    </row>
    <row r="5133" spans="1:11" x14ac:dyDescent="0.3">
      <c r="A5133" s="5">
        <v>42842</v>
      </c>
      <c r="B5133" s="2">
        <v>28.44</v>
      </c>
      <c r="K5133" s="22"/>
    </row>
    <row r="5134" spans="1:11" x14ac:dyDescent="0.3">
      <c r="A5134" s="5">
        <v>42843</v>
      </c>
      <c r="B5134" s="2">
        <v>32.549999999999997</v>
      </c>
      <c r="K5134" s="22"/>
    </row>
    <row r="5135" spans="1:11" x14ac:dyDescent="0.3">
      <c r="A5135" s="5">
        <v>42844</v>
      </c>
      <c r="B5135" s="2">
        <v>33.49</v>
      </c>
      <c r="K5135" s="22"/>
    </row>
    <row r="5136" spans="1:11" x14ac:dyDescent="0.3">
      <c r="A5136" s="5">
        <v>42845</v>
      </c>
      <c r="B5136" s="2">
        <v>29.49</v>
      </c>
      <c r="K5136" s="22"/>
    </row>
    <row r="5137" spans="1:11" x14ac:dyDescent="0.3">
      <c r="A5137" s="5">
        <v>42846</v>
      </c>
      <c r="B5137" s="2">
        <v>26.99</v>
      </c>
      <c r="K5137" s="22"/>
    </row>
    <row r="5138" spans="1:11" x14ac:dyDescent="0.3">
      <c r="A5138" s="5">
        <v>42847</v>
      </c>
      <c r="B5138" s="2">
        <v>25.81</v>
      </c>
      <c r="K5138" s="22"/>
    </row>
    <row r="5139" spans="1:11" x14ac:dyDescent="0.3">
      <c r="A5139" s="5">
        <v>42848</v>
      </c>
      <c r="B5139" s="2">
        <v>27.4</v>
      </c>
      <c r="K5139" s="22"/>
    </row>
    <row r="5140" spans="1:11" x14ac:dyDescent="0.3">
      <c r="A5140" s="5">
        <v>42849</v>
      </c>
      <c r="B5140" s="2">
        <v>30.68</v>
      </c>
      <c r="K5140" s="22"/>
    </row>
    <row r="5141" spans="1:11" x14ac:dyDescent="0.3">
      <c r="A5141" s="5">
        <v>42850</v>
      </c>
      <c r="B5141" s="2">
        <v>34.450000000000003</v>
      </c>
      <c r="K5141" s="22"/>
    </row>
    <row r="5142" spans="1:11" x14ac:dyDescent="0.3">
      <c r="A5142" s="5">
        <v>42851</v>
      </c>
      <c r="B5142" s="2">
        <v>37.24</v>
      </c>
      <c r="K5142" s="22"/>
    </row>
    <row r="5143" spans="1:11" x14ac:dyDescent="0.3">
      <c r="A5143" s="5">
        <v>42852</v>
      </c>
      <c r="B5143" s="2">
        <v>35.82</v>
      </c>
      <c r="K5143" s="22"/>
    </row>
    <row r="5144" spans="1:11" x14ac:dyDescent="0.3">
      <c r="A5144" s="5">
        <v>42853</v>
      </c>
      <c r="B5144" s="2">
        <v>35.26</v>
      </c>
      <c r="K5144" s="22"/>
    </row>
    <row r="5145" spans="1:11" x14ac:dyDescent="0.3">
      <c r="A5145" s="5">
        <v>42854</v>
      </c>
      <c r="B5145" s="2">
        <v>30.41</v>
      </c>
      <c r="K5145" s="22"/>
    </row>
    <row r="5146" spans="1:11" x14ac:dyDescent="0.3">
      <c r="A5146" s="5">
        <v>42855</v>
      </c>
      <c r="B5146" s="2">
        <v>28.34</v>
      </c>
      <c r="K5146" s="22"/>
    </row>
    <row r="5147" spans="1:11" x14ac:dyDescent="0.3">
      <c r="A5147" s="5">
        <v>42856</v>
      </c>
      <c r="B5147" s="2">
        <v>27.19</v>
      </c>
      <c r="K5147" s="22"/>
    </row>
    <row r="5148" spans="1:11" x14ac:dyDescent="0.3">
      <c r="A5148" s="5">
        <v>42857</v>
      </c>
      <c r="B5148" s="2">
        <v>30.55</v>
      </c>
      <c r="K5148" s="22"/>
    </row>
    <row r="5149" spans="1:11" x14ac:dyDescent="0.3">
      <c r="A5149" s="5">
        <v>42858</v>
      </c>
      <c r="B5149" s="2">
        <v>30.52</v>
      </c>
      <c r="K5149" s="22"/>
    </row>
    <row r="5150" spans="1:11" x14ac:dyDescent="0.3">
      <c r="A5150" s="5">
        <v>42859</v>
      </c>
      <c r="B5150" s="2">
        <v>29.59</v>
      </c>
      <c r="K5150" s="22"/>
    </row>
    <row r="5151" spans="1:11" x14ac:dyDescent="0.3">
      <c r="A5151" s="5">
        <v>42860</v>
      </c>
      <c r="B5151" s="2">
        <v>30.17</v>
      </c>
      <c r="K5151" s="22"/>
    </row>
    <row r="5152" spans="1:11" x14ac:dyDescent="0.3">
      <c r="A5152" s="5">
        <v>42861</v>
      </c>
      <c r="B5152" s="2">
        <v>30.09</v>
      </c>
      <c r="K5152" s="22"/>
    </row>
    <row r="5153" spans="1:11" x14ac:dyDescent="0.3">
      <c r="A5153" s="5">
        <v>42862</v>
      </c>
      <c r="B5153" s="2">
        <v>28.31</v>
      </c>
      <c r="K5153" s="22"/>
    </row>
    <row r="5154" spans="1:11" x14ac:dyDescent="0.3">
      <c r="A5154" s="5">
        <v>42863</v>
      </c>
      <c r="B5154" s="2">
        <v>30.09</v>
      </c>
      <c r="K5154" s="22"/>
    </row>
    <row r="5155" spans="1:11" x14ac:dyDescent="0.3">
      <c r="A5155" s="5">
        <v>42864</v>
      </c>
      <c r="B5155" s="2">
        <v>34.75</v>
      </c>
      <c r="K5155" s="22"/>
    </row>
    <row r="5156" spans="1:11" x14ac:dyDescent="0.3">
      <c r="A5156" s="5">
        <v>42865</v>
      </c>
      <c r="B5156" s="2">
        <v>36.33</v>
      </c>
      <c r="K5156" s="22"/>
    </row>
    <row r="5157" spans="1:11" x14ac:dyDescent="0.3">
      <c r="A5157" s="5">
        <v>42866</v>
      </c>
      <c r="B5157" s="2">
        <v>33.700000000000003</v>
      </c>
      <c r="K5157" s="22"/>
    </row>
    <row r="5158" spans="1:11" x14ac:dyDescent="0.3">
      <c r="A5158" s="5">
        <v>42867</v>
      </c>
      <c r="B5158" s="2">
        <v>31.16</v>
      </c>
      <c r="K5158" s="22"/>
    </row>
    <row r="5159" spans="1:11" x14ac:dyDescent="0.3">
      <c r="A5159" s="5">
        <v>42868</v>
      </c>
      <c r="B5159" s="2">
        <v>30</v>
      </c>
      <c r="K5159" s="22"/>
    </row>
    <row r="5160" spans="1:11" x14ac:dyDescent="0.3">
      <c r="A5160" s="5">
        <v>42869</v>
      </c>
      <c r="B5160" s="2">
        <v>28.45</v>
      </c>
      <c r="K5160" s="22"/>
    </row>
    <row r="5161" spans="1:11" x14ac:dyDescent="0.3">
      <c r="A5161" s="5">
        <v>42870</v>
      </c>
      <c r="B5161" s="2">
        <v>31.86</v>
      </c>
      <c r="K5161" s="22"/>
    </row>
    <row r="5162" spans="1:11" x14ac:dyDescent="0.3">
      <c r="A5162" s="5">
        <v>42871</v>
      </c>
      <c r="B5162" s="2">
        <v>30.16</v>
      </c>
      <c r="K5162" s="22"/>
    </row>
    <row r="5163" spans="1:11" x14ac:dyDescent="0.3">
      <c r="A5163" s="5">
        <v>42872</v>
      </c>
      <c r="B5163" s="2">
        <v>27.85</v>
      </c>
      <c r="K5163" s="22"/>
    </row>
    <row r="5164" spans="1:11" x14ac:dyDescent="0.3">
      <c r="A5164" s="5">
        <v>42873</v>
      </c>
      <c r="B5164" s="2">
        <v>27.54</v>
      </c>
      <c r="K5164" s="22"/>
    </row>
    <row r="5165" spans="1:11" x14ac:dyDescent="0.3">
      <c r="A5165" s="5">
        <v>42874</v>
      </c>
      <c r="B5165" s="2">
        <v>28</v>
      </c>
      <c r="K5165" s="22"/>
    </row>
    <row r="5166" spans="1:11" x14ac:dyDescent="0.3">
      <c r="A5166" s="5">
        <v>42875</v>
      </c>
      <c r="B5166" s="2">
        <v>23.82</v>
      </c>
      <c r="K5166" s="22"/>
    </row>
    <row r="5167" spans="1:11" x14ac:dyDescent="0.3">
      <c r="A5167" s="5">
        <v>42876</v>
      </c>
      <c r="B5167" s="2">
        <v>18.940000000000001</v>
      </c>
      <c r="K5167" s="22"/>
    </row>
    <row r="5168" spans="1:11" x14ac:dyDescent="0.3">
      <c r="A5168" s="5">
        <v>42877</v>
      </c>
      <c r="B5168" s="2">
        <v>27.88</v>
      </c>
      <c r="K5168" s="22"/>
    </row>
    <row r="5169" spans="1:11" x14ac:dyDescent="0.3">
      <c r="A5169" s="5">
        <v>42878</v>
      </c>
      <c r="B5169" s="2">
        <v>26.89</v>
      </c>
      <c r="K5169" s="22"/>
    </row>
    <row r="5170" spans="1:11" x14ac:dyDescent="0.3">
      <c r="A5170" s="5">
        <v>42879</v>
      </c>
      <c r="B5170" s="2">
        <v>26.12</v>
      </c>
      <c r="K5170" s="22"/>
    </row>
    <row r="5171" spans="1:11" x14ac:dyDescent="0.3">
      <c r="A5171" s="5">
        <v>42880</v>
      </c>
      <c r="B5171" s="2">
        <v>24.91</v>
      </c>
      <c r="K5171" s="22"/>
    </row>
    <row r="5172" spans="1:11" x14ac:dyDescent="0.3">
      <c r="A5172" s="5">
        <v>42881</v>
      </c>
      <c r="B5172" s="2">
        <v>26.46</v>
      </c>
      <c r="K5172" s="22"/>
    </row>
    <row r="5173" spans="1:11" x14ac:dyDescent="0.3">
      <c r="A5173" s="5">
        <v>42882</v>
      </c>
      <c r="B5173" s="2">
        <v>25.22</v>
      </c>
      <c r="K5173" s="22"/>
    </row>
    <row r="5174" spans="1:11" x14ac:dyDescent="0.3">
      <c r="A5174" s="5">
        <v>42883</v>
      </c>
      <c r="B5174" s="2">
        <v>21.01</v>
      </c>
      <c r="K5174" s="22"/>
    </row>
    <row r="5175" spans="1:11" x14ac:dyDescent="0.3">
      <c r="A5175" s="5">
        <v>42884</v>
      </c>
      <c r="B5175" s="2">
        <v>28.27</v>
      </c>
      <c r="K5175" s="22"/>
    </row>
    <row r="5176" spans="1:11" x14ac:dyDescent="0.3">
      <c r="A5176" s="5">
        <v>42885</v>
      </c>
      <c r="B5176" s="2">
        <v>29.76</v>
      </c>
      <c r="K5176" s="22"/>
    </row>
    <row r="5177" spans="1:11" x14ac:dyDescent="0.3">
      <c r="A5177" s="5">
        <v>42886</v>
      </c>
      <c r="B5177" s="2">
        <v>26.73</v>
      </c>
      <c r="K5177" s="22"/>
    </row>
    <row r="5178" spans="1:11" x14ac:dyDescent="0.3">
      <c r="A5178" s="5">
        <v>42887</v>
      </c>
      <c r="B5178" s="2">
        <v>27.6</v>
      </c>
      <c r="K5178" s="22"/>
    </row>
    <row r="5179" spans="1:11" x14ac:dyDescent="0.3">
      <c r="A5179" s="5">
        <v>42888</v>
      </c>
      <c r="B5179" s="2">
        <v>28.73</v>
      </c>
      <c r="K5179" s="22"/>
    </row>
    <row r="5180" spans="1:11" x14ac:dyDescent="0.3">
      <c r="A5180" s="5">
        <v>42889</v>
      </c>
      <c r="B5180" s="2">
        <v>26.42</v>
      </c>
      <c r="K5180" s="22"/>
    </row>
    <row r="5181" spans="1:11" x14ac:dyDescent="0.3">
      <c r="A5181" s="5">
        <v>42890</v>
      </c>
      <c r="B5181" s="2">
        <v>24.63</v>
      </c>
      <c r="K5181" s="22"/>
    </row>
    <row r="5182" spans="1:11" x14ac:dyDescent="0.3">
      <c r="A5182" s="5">
        <v>42891</v>
      </c>
      <c r="B5182" s="2">
        <v>25.45</v>
      </c>
      <c r="K5182" s="22"/>
    </row>
    <row r="5183" spans="1:11" x14ac:dyDescent="0.3">
      <c r="A5183" s="5">
        <v>42892</v>
      </c>
      <c r="B5183" s="2">
        <v>22.56</v>
      </c>
      <c r="K5183" s="22"/>
    </row>
    <row r="5184" spans="1:11" x14ac:dyDescent="0.3">
      <c r="A5184" s="5">
        <v>42893</v>
      </c>
      <c r="B5184" s="2">
        <v>19.57</v>
      </c>
      <c r="K5184" s="22"/>
    </row>
    <row r="5185" spans="1:11" x14ac:dyDescent="0.3">
      <c r="A5185" s="5">
        <v>42894</v>
      </c>
      <c r="B5185" s="2">
        <v>24.15</v>
      </c>
      <c r="K5185" s="22"/>
    </row>
    <row r="5186" spans="1:11" x14ac:dyDescent="0.3">
      <c r="A5186" s="5">
        <v>42895</v>
      </c>
      <c r="B5186" s="2">
        <v>26.99</v>
      </c>
      <c r="K5186" s="22"/>
    </row>
    <row r="5187" spans="1:11" x14ac:dyDescent="0.3">
      <c r="A5187" s="5">
        <v>42896</v>
      </c>
      <c r="B5187" s="2">
        <v>24.8</v>
      </c>
      <c r="K5187" s="22"/>
    </row>
    <row r="5188" spans="1:11" x14ac:dyDescent="0.3">
      <c r="A5188" s="5">
        <v>42897</v>
      </c>
      <c r="B5188" s="2">
        <v>21.2</v>
      </c>
      <c r="K5188" s="22"/>
    </row>
    <row r="5189" spans="1:11" x14ac:dyDescent="0.3">
      <c r="A5189" s="5">
        <v>42898</v>
      </c>
      <c r="B5189" s="2">
        <v>23.08</v>
      </c>
      <c r="K5189" s="22"/>
    </row>
    <row r="5190" spans="1:11" x14ac:dyDescent="0.3">
      <c r="A5190" s="5">
        <v>42899</v>
      </c>
      <c r="B5190" s="2">
        <v>22.87</v>
      </c>
      <c r="K5190" s="22"/>
    </row>
    <row r="5191" spans="1:11" x14ac:dyDescent="0.3">
      <c r="A5191" s="5">
        <v>42900</v>
      </c>
      <c r="B5191" s="2">
        <v>27.29</v>
      </c>
      <c r="K5191" s="22"/>
    </row>
    <row r="5192" spans="1:11" x14ac:dyDescent="0.3">
      <c r="A5192" s="5">
        <v>42901</v>
      </c>
      <c r="B5192" s="2">
        <v>26.48</v>
      </c>
      <c r="K5192" s="22"/>
    </row>
    <row r="5193" spans="1:11" x14ac:dyDescent="0.3">
      <c r="A5193" s="5">
        <v>42902</v>
      </c>
      <c r="B5193" s="2">
        <v>24.02</v>
      </c>
      <c r="K5193" s="22"/>
    </row>
    <row r="5194" spans="1:11" x14ac:dyDescent="0.3">
      <c r="A5194" s="5">
        <v>42903</v>
      </c>
      <c r="B5194" s="2">
        <v>21.84</v>
      </c>
      <c r="K5194" s="22"/>
    </row>
    <row r="5195" spans="1:11" x14ac:dyDescent="0.3">
      <c r="A5195" s="5">
        <v>42904</v>
      </c>
      <c r="B5195" s="2">
        <v>23.73</v>
      </c>
      <c r="K5195" s="22"/>
    </row>
    <row r="5196" spans="1:11" x14ac:dyDescent="0.3">
      <c r="A5196" s="5">
        <v>42905</v>
      </c>
      <c r="B5196" s="2">
        <v>26.06</v>
      </c>
      <c r="K5196" s="22"/>
    </row>
    <row r="5197" spans="1:11" x14ac:dyDescent="0.3">
      <c r="A5197" s="5">
        <v>42906</v>
      </c>
      <c r="B5197" s="2">
        <v>25.49</v>
      </c>
      <c r="K5197" s="22"/>
    </row>
    <row r="5198" spans="1:11" x14ac:dyDescent="0.3">
      <c r="A5198" s="5">
        <v>42907</v>
      </c>
      <c r="B5198" s="2">
        <v>26.65</v>
      </c>
      <c r="K5198" s="22"/>
    </row>
    <row r="5199" spans="1:11" x14ac:dyDescent="0.3">
      <c r="A5199" s="5">
        <v>42908</v>
      </c>
      <c r="B5199" s="2">
        <v>27.56</v>
      </c>
      <c r="K5199" s="22"/>
    </row>
    <row r="5200" spans="1:11" x14ac:dyDescent="0.3">
      <c r="A5200" s="5">
        <v>42909</v>
      </c>
      <c r="B5200" s="2">
        <v>25.21</v>
      </c>
      <c r="K5200" s="22"/>
    </row>
    <row r="5201" spans="1:11" x14ac:dyDescent="0.3">
      <c r="A5201" s="5">
        <v>42910</v>
      </c>
      <c r="B5201" s="2">
        <v>22.48</v>
      </c>
      <c r="K5201" s="22"/>
    </row>
    <row r="5202" spans="1:11" x14ac:dyDescent="0.3">
      <c r="A5202" s="5">
        <v>42911</v>
      </c>
      <c r="B5202" s="2">
        <v>19.98</v>
      </c>
      <c r="K5202" s="22"/>
    </row>
    <row r="5203" spans="1:11" x14ac:dyDescent="0.3">
      <c r="A5203" s="5">
        <v>42912</v>
      </c>
      <c r="B5203" s="2">
        <v>23.46</v>
      </c>
      <c r="K5203" s="22"/>
    </row>
    <row r="5204" spans="1:11" x14ac:dyDescent="0.3">
      <c r="A5204" s="5">
        <v>42913</v>
      </c>
      <c r="B5204" s="2">
        <v>25.44</v>
      </c>
      <c r="K5204" s="22"/>
    </row>
    <row r="5205" spans="1:11" x14ac:dyDescent="0.3">
      <c r="A5205" s="5">
        <v>42914</v>
      </c>
      <c r="B5205" s="2">
        <v>25.35</v>
      </c>
      <c r="K5205" s="22"/>
    </row>
    <row r="5206" spans="1:11" x14ac:dyDescent="0.3">
      <c r="A5206" s="5">
        <v>42915</v>
      </c>
      <c r="B5206" s="2">
        <v>24.89</v>
      </c>
      <c r="K5206" s="22"/>
    </row>
    <row r="5207" spans="1:11" x14ac:dyDescent="0.3">
      <c r="A5207" s="5">
        <v>42916</v>
      </c>
      <c r="B5207" s="2">
        <v>24.34</v>
      </c>
      <c r="K5207" s="22"/>
    </row>
    <row r="5208" spans="1:11" x14ac:dyDescent="0.3">
      <c r="A5208" s="5">
        <v>42917</v>
      </c>
      <c r="B5208" s="2">
        <v>24.15</v>
      </c>
      <c r="K5208" s="22"/>
    </row>
    <row r="5209" spans="1:11" x14ac:dyDescent="0.3">
      <c r="A5209" s="5">
        <v>42918</v>
      </c>
      <c r="B5209" s="2">
        <v>22.97</v>
      </c>
      <c r="K5209" s="22"/>
    </row>
    <row r="5210" spans="1:11" x14ac:dyDescent="0.3">
      <c r="A5210" s="5">
        <v>42919</v>
      </c>
      <c r="B5210" s="2">
        <v>24.8</v>
      </c>
      <c r="K5210" s="22"/>
    </row>
    <row r="5211" spans="1:11" x14ac:dyDescent="0.3">
      <c r="A5211" s="5">
        <v>42920</v>
      </c>
      <c r="B5211" s="2">
        <v>26.09</v>
      </c>
      <c r="K5211" s="22"/>
    </row>
    <row r="5212" spans="1:11" x14ac:dyDescent="0.3">
      <c r="A5212" s="5">
        <v>42921</v>
      </c>
      <c r="B5212" s="2">
        <v>27.3</v>
      </c>
      <c r="K5212" s="22"/>
    </row>
    <row r="5213" spans="1:11" x14ac:dyDescent="0.3">
      <c r="A5213" s="5">
        <v>42922</v>
      </c>
      <c r="B5213" s="2">
        <v>28.12</v>
      </c>
      <c r="K5213" s="22"/>
    </row>
    <row r="5214" spans="1:11" x14ac:dyDescent="0.3">
      <c r="A5214" s="5">
        <v>42923</v>
      </c>
      <c r="B5214" s="2">
        <v>28.14</v>
      </c>
      <c r="K5214" s="22"/>
    </row>
    <row r="5215" spans="1:11" x14ac:dyDescent="0.3">
      <c r="A5215" s="5">
        <v>42924</v>
      </c>
      <c r="B5215" s="2">
        <v>27.16</v>
      </c>
      <c r="K5215" s="22"/>
    </row>
    <row r="5216" spans="1:11" x14ac:dyDescent="0.3">
      <c r="A5216" s="5">
        <v>42925</v>
      </c>
      <c r="B5216" s="2">
        <v>27</v>
      </c>
      <c r="K5216" s="22"/>
    </row>
    <row r="5217" spans="1:11" x14ac:dyDescent="0.3">
      <c r="A5217" s="5">
        <v>42926</v>
      </c>
      <c r="B5217" s="2">
        <v>27.93</v>
      </c>
      <c r="K5217" s="22"/>
    </row>
    <row r="5218" spans="1:11" x14ac:dyDescent="0.3">
      <c r="A5218" s="5">
        <v>42927</v>
      </c>
      <c r="B5218" s="2">
        <v>27.66</v>
      </c>
      <c r="K5218" s="22"/>
    </row>
    <row r="5219" spans="1:11" x14ac:dyDescent="0.3">
      <c r="A5219" s="5">
        <v>42928</v>
      </c>
      <c r="B5219" s="2">
        <v>27.57</v>
      </c>
      <c r="K5219" s="22"/>
    </row>
    <row r="5220" spans="1:11" x14ac:dyDescent="0.3">
      <c r="A5220" s="5">
        <v>42929</v>
      </c>
      <c r="B5220" s="2">
        <v>26.56</v>
      </c>
      <c r="K5220" s="22"/>
    </row>
    <row r="5221" spans="1:11" x14ac:dyDescent="0.3">
      <c r="A5221" s="5">
        <v>42930</v>
      </c>
      <c r="B5221" s="2">
        <v>27.36</v>
      </c>
      <c r="K5221" s="22"/>
    </row>
    <row r="5222" spans="1:11" x14ac:dyDescent="0.3">
      <c r="A5222" s="5">
        <v>42931</v>
      </c>
      <c r="B5222" s="2">
        <v>26.77</v>
      </c>
      <c r="K5222" s="22"/>
    </row>
    <row r="5223" spans="1:11" x14ac:dyDescent="0.3">
      <c r="A5223" s="5">
        <v>42932</v>
      </c>
      <c r="B5223" s="2">
        <v>25.32</v>
      </c>
      <c r="K5223" s="22"/>
    </row>
    <row r="5224" spans="1:11" x14ac:dyDescent="0.3">
      <c r="A5224" s="5">
        <v>42933</v>
      </c>
      <c r="B5224" s="2">
        <v>25.57</v>
      </c>
      <c r="K5224" s="22"/>
    </row>
    <row r="5225" spans="1:11" x14ac:dyDescent="0.3">
      <c r="A5225" s="5">
        <v>42934</v>
      </c>
      <c r="B5225" s="2">
        <v>25.76</v>
      </c>
      <c r="K5225" s="22"/>
    </row>
    <row r="5226" spans="1:11" x14ac:dyDescent="0.3">
      <c r="A5226" s="5">
        <v>42935</v>
      </c>
      <c r="B5226" s="2">
        <v>26.08</v>
      </c>
      <c r="K5226" s="22"/>
    </row>
    <row r="5227" spans="1:11" x14ac:dyDescent="0.3">
      <c r="A5227" s="5">
        <v>42936</v>
      </c>
      <c r="B5227" s="2">
        <v>26.72</v>
      </c>
      <c r="K5227" s="22"/>
    </row>
    <row r="5228" spans="1:11" x14ac:dyDescent="0.3">
      <c r="A5228" s="5">
        <v>42937</v>
      </c>
      <c r="B5228" s="2">
        <v>27.39</v>
      </c>
      <c r="K5228" s="22"/>
    </row>
    <row r="5229" spans="1:11" x14ac:dyDescent="0.3">
      <c r="A5229" s="5">
        <v>42938</v>
      </c>
      <c r="B5229" s="2">
        <v>26.93</v>
      </c>
      <c r="K5229" s="22"/>
    </row>
    <row r="5230" spans="1:11" x14ac:dyDescent="0.3">
      <c r="A5230" s="5">
        <v>42939</v>
      </c>
      <c r="B5230" s="2">
        <v>25.61</v>
      </c>
      <c r="K5230" s="22"/>
    </row>
    <row r="5231" spans="1:11" x14ac:dyDescent="0.3">
      <c r="A5231" s="5">
        <v>42940</v>
      </c>
      <c r="B5231" s="2">
        <v>27.45</v>
      </c>
      <c r="K5231" s="22"/>
    </row>
    <row r="5232" spans="1:11" x14ac:dyDescent="0.3">
      <c r="A5232" s="5">
        <v>42941</v>
      </c>
      <c r="B5232" s="2">
        <v>27.3</v>
      </c>
      <c r="K5232" s="22"/>
    </row>
    <row r="5233" spans="1:11" x14ac:dyDescent="0.3">
      <c r="A5233" s="5">
        <v>42942</v>
      </c>
      <c r="B5233" s="2">
        <v>26.56</v>
      </c>
      <c r="K5233" s="22"/>
    </row>
    <row r="5234" spans="1:11" x14ac:dyDescent="0.3">
      <c r="A5234" s="5">
        <v>42943</v>
      </c>
      <c r="B5234" s="2">
        <v>27.3</v>
      </c>
      <c r="K5234" s="22"/>
    </row>
    <row r="5235" spans="1:11" x14ac:dyDescent="0.3">
      <c r="A5235" s="5">
        <v>42944</v>
      </c>
      <c r="B5235" s="2">
        <v>27.24</v>
      </c>
      <c r="K5235" s="22"/>
    </row>
    <row r="5236" spans="1:11" x14ac:dyDescent="0.3">
      <c r="A5236" s="5">
        <v>42945</v>
      </c>
      <c r="B5236" s="2">
        <v>22.27</v>
      </c>
      <c r="K5236" s="22"/>
    </row>
    <row r="5237" spans="1:11" x14ac:dyDescent="0.3">
      <c r="A5237" s="5">
        <v>42946</v>
      </c>
      <c r="B5237" s="2">
        <v>23.66</v>
      </c>
      <c r="K5237" s="22"/>
    </row>
    <row r="5238" spans="1:11" x14ac:dyDescent="0.3">
      <c r="A5238" s="5">
        <v>42947</v>
      </c>
      <c r="B5238" s="2">
        <v>26.66</v>
      </c>
      <c r="K5238" s="22"/>
    </row>
    <row r="5239" spans="1:11" x14ac:dyDescent="0.3">
      <c r="A5239" s="5">
        <v>42948</v>
      </c>
      <c r="B5239" s="2">
        <v>27.03</v>
      </c>
      <c r="K5239" s="22"/>
    </row>
    <row r="5240" spans="1:11" x14ac:dyDescent="0.3">
      <c r="A5240" s="5">
        <v>42949</v>
      </c>
      <c r="B5240" s="2">
        <v>27.3</v>
      </c>
      <c r="K5240" s="22"/>
    </row>
    <row r="5241" spans="1:11" x14ac:dyDescent="0.3">
      <c r="A5241" s="5">
        <v>42950</v>
      </c>
      <c r="B5241" s="2">
        <v>26.23</v>
      </c>
      <c r="K5241" s="22"/>
    </row>
    <row r="5242" spans="1:11" x14ac:dyDescent="0.3">
      <c r="A5242" s="5">
        <v>42951</v>
      </c>
      <c r="B5242" s="2">
        <v>24.52</v>
      </c>
      <c r="K5242" s="22"/>
    </row>
    <row r="5243" spans="1:11" x14ac:dyDescent="0.3">
      <c r="A5243" s="5">
        <v>42952</v>
      </c>
      <c r="B5243" s="2">
        <v>23.61</v>
      </c>
      <c r="K5243" s="22"/>
    </row>
    <row r="5244" spans="1:11" x14ac:dyDescent="0.3">
      <c r="A5244" s="5">
        <v>42953</v>
      </c>
      <c r="B5244" s="2">
        <v>20.45</v>
      </c>
      <c r="K5244" s="22"/>
    </row>
    <row r="5245" spans="1:11" x14ac:dyDescent="0.3">
      <c r="A5245" s="5">
        <v>42954</v>
      </c>
      <c r="B5245" s="2">
        <v>26.72</v>
      </c>
      <c r="K5245" s="22"/>
    </row>
    <row r="5246" spans="1:11" x14ac:dyDescent="0.3">
      <c r="A5246" s="5">
        <v>42955</v>
      </c>
      <c r="B5246" s="2">
        <v>26.68</v>
      </c>
      <c r="K5246" s="22"/>
    </row>
    <row r="5247" spans="1:11" x14ac:dyDescent="0.3">
      <c r="A5247" s="5">
        <v>42956</v>
      </c>
      <c r="B5247" s="2">
        <v>25.8</v>
      </c>
      <c r="K5247" s="22"/>
    </row>
    <row r="5248" spans="1:11" x14ac:dyDescent="0.3">
      <c r="A5248" s="5">
        <v>42957</v>
      </c>
      <c r="B5248" s="2">
        <v>26.56</v>
      </c>
      <c r="K5248" s="22"/>
    </row>
    <row r="5249" spans="1:11" x14ac:dyDescent="0.3">
      <c r="A5249" s="5">
        <v>42958</v>
      </c>
      <c r="B5249" s="2">
        <v>26.8</v>
      </c>
      <c r="K5249" s="22"/>
    </row>
    <row r="5250" spans="1:11" x14ac:dyDescent="0.3">
      <c r="A5250" s="5">
        <v>42959</v>
      </c>
      <c r="B5250" s="2">
        <v>23.38</v>
      </c>
      <c r="K5250" s="22"/>
    </row>
    <row r="5251" spans="1:11" x14ac:dyDescent="0.3">
      <c r="A5251" s="5">
        <v>42960</v>
      </c>
      <c r="B5251" s="2">
        <v>21.85</v>
      </c>
      <c r="K5251" s="22"/>
    </row>
    <row r="5252" spans="1:11" x14ac:dyDescent="0.3">
      <c r="A5252" s="5">
        <v>42961</v>
      </c>
      <c r="B5252" s="2">
        <v>27.29</v>
      </c>
      <c r="K5252" s="22"/>
    </row>
    <row r="5253" spans="1:11" x14ac:dyDescent="0.3">
      <c r="A5253" s="5">
        <v>42962</v>
      </c>
      <c r="B5253" s="2">
        <v>27.11</v>
      </c>
      <c r="K5253" s="22"/>
    </row>
    <row r="5254" spans="1:11" x14ac:dyDescent="0.3">
      <c r="A5254" s="5">
        <v>42963</v>
      </c>
      <c r="B5254" s="2">
        <v>27.5</v>
      </c>
      <c r="K5254" s="22"/>
    </row>
    <row r="5255" spans="1:11" x14ac:dyDescent="0.3">
      <c r="A5255" s="5">
        <v>42964</v>
      </c>
      <c r="B5255" s="2">
        <v>27.16</v>
      </c>
      <c r="K5255" s="22"/>
    </row>
    <row r="5256" spans="1:11" x14ac:dyDescent="0.3">
      <c r="A5256" s="5">
        <v>42965</v>
      </c>
      <c r="B5256" s="2">
        <v>27.02</v>
      </c>
      <c r="K5256" s="22"/>
    </row>
    <row r="5257" spans="1:11" x14ac:dyDescent="0.3">
      <c r="A5257" s="5">
        <v>42966</v>
      </c>
      <c r="B5257" s="2">
        <v>25.07</v>
      </c>
      <c r="K5257" s="22"/>
    </row>
    <row r="5258" spans="1:11" x14ac:dyDescent="0.3">
      <c r="A5258" s="5">
        <v>42967</v>
      </c>
      <c r="B5258" s="2">
        <v>23.92</v>
      </c>
      <c r="K5258" s="22"/>
    </row>
    <row r="5259" spans="1:11" x14ac:dyDescent="0.3">
      <c r="A5259" s="5">
        <v>42968</v>
      </c>
      <c r="B5259" s="2">
        <v>27.39</v>
      </c>
      <c r="K5259" s="22"/>
    </row>
    <row r="5260" spans="1:11" x14ac:dyDescent="0.3">
      <c r="A5260" s="5">
        <v>42969</v>
      </c>
      <c r="B5260" s="2">
        <v>29.39</v>
      </c>
      <c r="K5260" s="22"/>
    </row>
    <row r="5261" spans="1:11" x14ac:dyDescent="0.3">
      <c r="A5261" s="5">
        <v>42970</v>
      </c>
      <c r="B5261" s="2">
        <v>31.63</v>
      </c>
      <c r="K5261" s="22"/>
    </row>
    <row r="5262" spans="1:11" x14ac:dyDescent="0.3">
      <c r="A5262" s="5">
        <v>42971</v>
      </c>
      <c r="B5262" s="2">
        <v>30.81</v>
      </c>
      <c r="K5262" s="22"/>
    </row>
    <row r="5263" spans="1:11" x14ac:dyDescent="0.3">
      <c r="A5263" s="5">
        <v>42972</v>
      </c>
      <c r="B5263" s="2">
        <v>30.17</v>
      </c>
      <c r="K5263" s="22"/>
    </row>
    <row r="5264" spans="1:11" x14ac:dyDescent="0.3">
      <c r="A5264" s="5">
        <v>42973</v>
      </c>
      <c r="B5264" s="2">
        <v>29.53</v>
      </c>
      <c r="K5264" s="22"/>
    </row>
    <row r="5265" spans="1:11" x14ac:dyDescent="0.3">
      <c r="A5265" s="5">
        <v>42974</v>
      </c>
      <c r="B5265" s="2">
        <v>29.85</v>
      </c>
      <c r="K5265" s="22"/>
    </row>
    <row r="5266" spans="1:11" x14ac:dyDescent="0.3">
      <c r="A5266" s="5">
        <v>42975</v>
      </c>
      <c r="B5266" s="2">
        <v>34.97</v>
      </c>
      <c r="K5266" s="22"/>
    </row>
    <row r="5267" spans="1:11" x14ac:dyDescent="0.3">
      <c r="A5267" s="5">
        <v>42976</v>
      </c>
      <c r="B5267" s="2">
        <v>32.409999999999997</v>
      </c>
      <c r="K5267" s="22"/>
    </row>
    <row r="5268" spans="1:11" x14ac:dyDescent="0.3">
      <c r="A5268" s="5">
        <v>42977</v>
      </c>
      <c r="B5268" s="2">
        <v>33.17</v>
      </c>
      <c r="K5268" s="22"/>
    </row>
    <row r="5269" spans="1:11" x14ac:dyDescent="0.3">
      <c r="A5269" s="5">
        <v>42978</v>
      </c>
      <c r="B5269" s="2">
        <v>33.630000000000003</v>
      </c>
      <c r="K5269" s="22"/>
    </row>
    <row r="5270" spans="1:11" x14ac:dyDescent="0.3">
      <c r="A5270" s="5">
        <v>42979</v>
      </c>
      <c r="B5270" s="2">
        <v>33.71</v>
      </c>
      <c r="K5270" s="22"/>
    </row>
    <row r="5271" spans="1:11" x14ac:dyDescent="0.3">
      <c r="A5271" s="5">
        <v>42980</v>
      </c>
      <c r="B5271" s="2">
        <v>31.99</v>
      </c>
      <c r="K5271" s="22"/>
    </row>
    <row r="5272" spans="1:11" x14ac:dyDescent="0.3">
      <c r="A5272" s="5">
        <v>42981</v>
      </c>
      <c r="B5272" s="2">
        <v>31.37</v>
      </c>
      <c r="K5272" s="22"/>
    </row>
    <row r="5273" spans="1:11" x14ac:dyDescent="0.3">
      <c r="A5273" s="5">
        <v>42982</v>
      </c>
      <c r="B5273" s="2">
        <v>34.43</v>
      </c>
      <c r="K5273" s="22"/>
    </row>
    <row r="5274" spans="1:11" x14ac:dyDescent="0.3">
      <c r="A5274" s="5">
        <v>42983</v>
      </c>
      <c r="B5274" s="2">
        <v>34.69</v>
      </c>
      <c r="K5274" s="22"/>
    </row>
    <row r="5275" spans="1:11" x14ac:dyDescent="0.3">
      <c r="A5275" s="5">
        <v>42984</v>
      </c>
      <c r="B5275" s="2">
        <v>33.5</v>
      </c>
      <c r="K5275" s="22"/>
    </row>
    <row r="5276" spans="1:11" x14ac:dyDescent="0.3">
      <c r="A5276" s="5">
        <v>42985</v>
      </c>
      <c r="B5276" s="2">
        <v>32.94</v>
      </c>
      <c r="K5276" s="22"/>
    </row>
    <row r="5277" spans="1:11" x14ac:dyDescent="0.3">
      <c r="A5277" s="5">
        <v>42986</v>
      </c>
      <c r="B5277" s="2">
        <v>31.19</v>
      </c>
      <c r="K5277" s="22"/>
    </row>
    <row r="5278" spans="1:11" x14ac:dyDescent="0.3">
      <c r="A5278" s="5">
        <v>42987</v>
      </c>
      <c r="B5278" s="2">
        <v>29.93</v>
      </c>
      <c r="K5278" s="22"/>
    </row>
    <row r="5279" spans="1:11" x14ac:dyDescent="0.3">
      <c r="A5279" s="5">
        <v>42988</v>
      </c>
      <c r="B5279" s="2">
        <v>28.6</v>
      </c>
      <c r="K5279" s="22"/>
    </row>
    <row r="5280" spans="1:11" x14ac:dyDescent="0.3">
      <c r="A5280" s="5">
        <v>42989</v>
      </c>
      <c r="B5280" s="2">
        <v>28.7</v>
      </c>
      <c r="K5280" s="22"/>
    </row>
    <row r="5281" spans="1:11" x14ac:dyDescent="0.3">
      <c r="A5281" s="5">
        <v>42990</v>
      </c>
      <c r="B5281" s="2">
        <v>29.5</v>
      </c>
      <c r="K5281" s="22"/>
    </row>
    <row r="5282" spans="1:11" x14ac:dyDescent="0.3">
      <c r="A5282" s="5">
        <v>42991</v>
      </c>
      <c r="B5282" s="2">
        <v>29.83</v>
      </c>
      <c r="K5282" s="22"/>
    </row>
    <row r="5283" spans="1:11" x14ac:dyDescent="0.3">
      <c r="A5283" s="5">
        <v>42992</v>
      </c>
      <c r="B5283" s="2">
        <v>30.46</v>
      </c>
      <c r="K5283" s="22"/>
    </row>
    <row r="5284" spans="1:11" x14ac:dyDescent="0.3">
      <c r="A5284" s="5">
        <v>42993</v>
      </c>
      <c r="B5284" s="2">
        <v>31.23</v>
      </c>
      <c r="K5284" s="22"/>
    </row>
    <row r="5285" spans="1:11" x14ac:dyDescent="0.3">
      <c r="A5285" s="5">
        <v>42994</v>
      </c>
      <c r="B5285" s="2">
        <v>31.34</v>
      </c>
      <c r="K5285" s="22"/>
    </row>
    <row r="5286" spans="1:11" x14ac:dyDescent="0.3">
      <c r="A5286" s="5">
        <v>42995</v>
      </c>
      <c r="B5286" s="2">
        <v>31.31</v>
      </c>
      <c r="K5286" s="22"/>
    </row>
    <row r="5287" spans="1:11" x14ac:dyDescent="0.3">
      <c r="A5287" s="5">
        <v>42996</v>
      </c>
      <c r="B5287" s="2">
        <v>33.82</v>
      </c>
      <c r="K5287" s="22"/>
    </row>
    <row r="5288" spans="1:11" x14ac:dyDescent="0.3">
      <c r="A5288" s="5">
        <v>42997</v>
      </c>
      <c r="B5288" s="2">
        <v>33.200000000000003</v>
      </c>
      <c r="K5288" s="22"/>
    </row>
    <row r="5289" spans="1:11" x14ac:dyDescent="0.3">
      <c r="A5289" s="5">
        <v>42998</v>
      </c>
      <c r="B5289" s="2">
        <v>33.56</v>
      </c>
      <c r="K5289" s="22"/>
    </row>
    <row r="5290" spans="1:11" x14ac:dyDescent="0.3">
      <c r="A5290" s="5">
        <v>42999</v>
      </c>
      <c r="B5290" s="2">
        <v>33.450000000000003</v>
      </c>
      <c r="K5290" s="22"/>
    </row>
    <row r="5291" spans="1:11" x14ac:dyDescent="0.3">
      <c r="A5291" s="5">
        <v>43000</v>
      </c>
      <c r="B5291" s="2">
        <v>32.090000000000003</v>
      </c>
      <c r="K5291" s="22"/>
    </row>
    <row r="5292" spans="1:11" x14ac:dyDescent="0.3">
      <c r="A5292" s="5">
        <v>43001</v>
      </c>
      <c r="B5292" s="2">
        <v>30.81</v>
      </c>
      <c r="K5292" s="22"/>
    </row>
    <row r="5293" spans="1:11" x14ac:dyDescent="0.3">
      <c r="A5293" s="5">
        <v>43002</v>
      </c>
      <c r="B5293" s="2">
        <v>30.64</v>
      </c>
      <c r="K5293" s="22"/>
    </row>
    <row r="5294" spans="1:11" x14ac:dyDescent="0.3">
      <c r="A5294" s="5">
        <v>43003</v>
      </c>
      <c r="B5294" s="2">
        <v>31.26</v>
      </c>
      <c r="K5294" s="22"/>
    </row>
    <row r="5295" spans="1:11" x14ac:dyDescent="0.3">
      <c r="A5295" s="5">
        <v>43004</v>
      </c>
      <c r="B5295" s="2">
        <v>31.77</v>
      </c>
      <c r="K5295" s="22"/>
    </row>
    <row r="5296" spans="1:11" x14ac:dyDescent="0.3">
      <c r="A5296" s="5">
        <v>43005</v>
      </c>
      <c r="B5296" s="2">
        <v>32.25</v>
      </c>
      <c r="K5296" s="22"/>
    </row>
    <row r="5297" spans="1:11" x14ac:dyDescent="0.3">
      <c r="A5297" s="5">
        <v>43006</v>
      </c>
      <c r="B5297" s="2">
        <v>31.3</v>
      </c>
      <c r="K5297" s="22"/>
    </row>
    <row r="5298" spans="1:11" x14ac:dyDescent="0.3">
      <c r="A5298" s="5">
        <v>43007</v>
      </c>
      <c r="B5298" s="2">
        <v>30.64</v>
      </c>
      <c r="K5298" s="22"/>
    </row>
    <row r="5299" spans="1:11" x14ac:dyDescent="0.3">
      <c r="A5299" s="5">
        <v>43008</v>
      </c>
      <c r="B5299" s="2">
        <v>28.1</v>
      </c>
      <c r="K5299" s="22"/>
    </row>
    <row r="5300" spans="1:11" x14ac:dyDescent="0.3">
      <c r="A5300" s="5">
        <v>43009</v>
      </c>
      <c r="B5300" s="2">
        <v>27.03</v>
      </c>
      <c r="K5300" s="22"/>
    </row>
    <row r="5301" spans="1:11" x14ac:dyDescent="0.3">
      <c r="A5301" s="5">
        <v>43010</v>
      </c>
      <c r="B5301" s="2">
        <v>25.93</v>
      </c>
      <c r="K5301" s="22"/>
    </row>
    <row r="5302" spans="1:11" x14ac:dyDescent="0.3">
      <c r="A5302" s="5">
        <v>43011</v>
      </c>
      <c r="B5302" s="2">
        <v>25.86</v>
      </c>
      <c r="K5302" s="22"/>
    </row>
    <row r="5303" spans="1:11" x14ac:dyDescent="0.3">
      <c r="A5303" s="5">
        <v>43012</v>
      </c>
      <c r="B5303" s="2">
        <v>24.4</v>
      </c>
      <c r="K5303" s="22"/>
    </row>
    <row r="5304" spans="1:11" x14ac:dyDescent="0.3">
      <c r="A5304" s="5">
        <v>43013</v>
      </c>
      <c r="B5304" s="2">
        <v>28.31</v>
      </c>
      <c r="K5304" s="22"/>
    </row>
    <row r="5305" spans="1:11" x14ac:dyDescent="0.3">
      <c r="A5305" s="5">
        <v>43014</v>
      </c>
      <c r="B5305" s="2">
        <v>30.14</v>
      </c>
      <c r="K5305" s="22"/>
    </row>
    <row r="5306" spans="1:11" x14ac:dyDescent="0.3">
      <c r="A5306" s="5">
        <v>43015</v>
      </c>
      <c r="B5306" s="2">
        <v>27.78</v>
      </c>
      <c r="K5306" s="22"/>
    </row>
    <row r="5307" spans="1:11" x14ac:dyDescent="0.3">
      <c r="A5307" s="5">
        <v>43016</v>
      </c>
      <c r="B5307" s="2">
        <v>28.7</v>
      </c>
      <c r="K5307" s="22"/>
    </row>
    <row r="5308" spans="1:11" x14ac:dyDescent="0.3">
      <c r="A5308" s="5">
        <v>43017</v>
      </c>
      <c r="B5308" s="2">
        <v>34.409999999999997</v>
      </c>
      <c r="K5308" s="22"/>
    </row>
    <row r="5309" spans="1:11" x14ac:dyDescent="0.3">
      <c r="A5309" s="5">
        <v>43018</v>
      </c>
      <c r="B5309" s="2">
        <v>31.83</v>
      </c>
      <c r="K5309" s="22"/>
    </row>
    <row r="5310" spans="1:11" x14ac:dyDescent="0.3">
      <c r="A5310" s="5">
        <v>43019</v>
      </c>
      <c r="B5310" s="2">
        <v>31.92</v>
      </c>
      <c r="K5310" s="22"/>
    </row>
    <row r="5311" spans="1:11" x14ac:dyDescent="0.3">
      <c r="A5311" s="5">
        <v>43020</v>
      </c>
      <c r="B5311" s="2">
        <v>28.69</v>
      </c>
      <c r="K5311" s="22"/>
    </row>
    <row r="5312" spans="1:11" x14ac:dyDescent="0.3">
      <c r="A5312" s="5">
        <v>43021</v>
      </c>
      <c r="B5312" s="2">
        <v>30.42</v>
      </c>
      <c r="K5312" s="22"/>
    </row>
    <row r="5313" spans="1:11" x14ac:dyDescent="0.3">
      <c r="A5313" s="5">
        <v>43022</v>
      </c>
      <c r="B5313" s="2">
        <v>26.89</v>
      </c>
      <c r="K5313" s="22"/>
    </row>
    <row r="5314" spans="1:11" x14ac:dyDescent="0.3">
      <c r="A5314" s="5">
        <v>43023</v>
      </c>
      <c r="B5314" s="2">
        <v>26.48</v>
      </c>
      <c r="K5314" s="22"/>
    </row>
    <row r="5315" spans="1:11" x14ac:dyDescent="0.3">
      <c r="A5315" s="5">
        <v>43024</v>
      </c>
      <c r="B5315" s="2">
        <v>27.33</v>
      </c>
      <c r="K5315" s="22"/>
    </row>
    <row r="5316" spans="1:11" x14ac:dyDescent="0.3">
      <c r="A5316" s="5">
        <v>43025</v>
      </c>
      <c r="B5316" s="2">
        <v>27.67</v>
      </c>
      <c r="K5316" s="22"/>
    </row>
    <row r="5317" spans="1:11" x14ac:dyDescent="0.3">
      <c r="A5317" s="5">
        <v>43026</v>
      </c>
      <c r="B5317" s="2">
        <v>29.75</v>
      </c>
      <c r="K5317" s="22"/>
    </row>
    <row r="5318" spans="1:11" x14ac:dyDescent="0.3">
      <c r="A5318" s="5">
        <v>43027</v>
      </c>
      <c r="B5318" s="2">
        <v>31.67</v>
      </c>
      <c r="K5318" s="22"/>
    </row>
    <row r="5319" spans="1:11" x14ac:dyDescent="0.3">
      <c r="A5319" s="5">
        <v>43028</v>
      </c>
      <c r="B5319" s="2">
        <v>30.72</v>
      </c>
      <c r="K5319" s="22"/>
    </row>
    <row r="5320" spans="1:11" x14ac:dyDescent="0.3">
      <c r="A5320" s="5">
        <v>43029</v>
      </c>
      <c r="B5320" s="2">
        <v>28.9</v>
      </c>
      <c r="K5320" s="22"/>
    </row>
    <row r="5321" spans="1:11" x14ac:dyDescent="0.3">
      <c r="A5321" s="5">
        <v>43030</v>
      </c>
      <c r="B5321" s="2">
        <v>28.87</v>
      </c>
      <c r="K5321" s="22"/>
    </row>
    <row r="5322" spans="1:11" x14ac:dyDescent="0.3">
      <c r="A5322" s="5">
        <v>43031</v>
      </c>
      <c r="B5322" s="2">
        <v>32.21</v>
      </c>
      <c r="K5322" s="22"/>
    </row>
    <row r="5323" spans="1:11" x14ac:dyDescent="0.3">
      <c r="A5323" s="5">
        <v>43032</v>
      </c>
      <c r="B5323" s="2">
        <v>30.83</v>
      </c>
      <c r="K5323" s="22"/>
    </row>
    <row r="5324" spans="1:11" x14ac:dyDescent="0.3">
      <c r="A5324" s="5">
        <v>43033</v>
      </c>
      <c r="B5324" s="2">
        <v>28.55</v>
      </c>
      <c r="K5324" s="22"/>
    </row>
    <row r="5325" spans="1:11" x14ac:dyDescent="0.3">
      <c r="A5325" s="5">
        <v>43034</v>
      </c>
      <c r="B5325" s="2">
        <v>29.57</v>
      </c>
      <c r="K5325" s="22"/>
    </row>
    <row r="5326" spans="1:11" x14ac:dyDescent="0.3">
      <c r="A5326" s="5">
        <v>43035</v>
      </c>
      <c r="B5326" s="2">
        <v>28.42</v>
      </c>
      <c r="K5326" s="22"/>
    </row>
    <row r="5327" spans="1:11" x14ac:dyDescent="0.3">
      <c r="A5327" s="5">
        <v>43036</v>
      </c>
      <c r="B5327" s="2">
        <v>23.89</v>
      </c>
      <c r="K5327" s="22"/>
    </row>
    <row r="5328" spans="1:11" x14ac:dyDescent="0.3">
      <c r="A5328" s="5">
        <v>43037</v>
      </c>
      <c r="B5328" s="2">
        <v>22</v>
      </c>
      <c r="K5328" s="22"/>
    </row>
    <row r="5329" spans="1:11" x14ac:dyDescent="0.3">
      <c r="A5329" s="5">
        <v>43038</v>
      </c>
      <c r="B5329" s="2">
        <v>27.59</v>
      </c>
      <c r="K5329" s="22"/>
    </row>
    <row r="5330" spans="1:11" x14ac:dyDescent="0.3">
      <c r="A5330" s="5">
        <v>43039</v>
      </c>
      <c r="B5330" s="2">
        <v>31.7</v>
      </c>
      <c r="K5330" s="22"/>
    </row>
    <row r="5331" spans="1:11" x14ac:dyDescent="0.3">
      <c r="A5331" s="5">
        <v>43040</v>
      </c>
      <c r="B5331" s="2">
        <v>28.9</v>
      </c>
      <c r="K5331" s="22"/>
    </row>
    <row r="5332" spans="1:11" x14ac:dyDescent="0.3">
      <c r="A5332" s="5">
        <v>43041</v>
      </c>
      <c r="B5332" s="2">
        <v>27.85</v>
      </c>
      <c r="K5332" s="22"/>
    </row>
    <row r="5333" spans="1:11" x14ac:dyDescent="0.3">
      <c r="A5333" s="5">
        <v>43042</v>
      </c>
      <c r="B5333" s="2">
        <v>29.47</v>
      </c>
      <c r="K5333" s="22"/>
    </row>
    <row r="5334" spans="1:11" x14ac:dyDescent="0.3">
      <c r="A5334" s="5">
        <v>43043</v>
      </c>
      <c r="B5334" s="2">
        <v>27.72</v>
      </c>
      <c r="K5334" s="22"/>
    </row>
    <row r="5335" spans="1:11" x14ac:dyDescent="0.3">
      <c r="A5335" s="5">
        <v>43044</v>
      </c>
      <c r="B5335" s="2">
        <v>27.33</v>
      </c>
      <c r="K5335" s="22"/>
    </row>
    <row r="5336" spans="1:11" x14ac:dyDescent="0.3">
      <c r="A5336" s="5">
        <v>43045</v>
      </c>
      <c r="B5336" s="2">
        <v>29.93</v>
      </c>
      <c r="K5336" s="22"/>
    </row>
    <row r="5337" spans="1:11" x14ac:dyDescent="0.3">
      <c r="A5337" s="5">
        <v>43046</v>
      </c>
      <c r="B5337" s="2">
        <v>30.9</v>
      </c>
      <c r="K5337" s="22"/>
    </row>
    <row r="5338" spans="1:11" x14ac:dyDescent="0.3">
      <c r="A5338" s="5">
        <v>43047</v>
      </c>
      <c r="B5338" s="2">
        <v>32.03</v>
      </c>
      <c r="K5338" s="22"/>
    </row>
    <row r="5339" spans="1:11" x14ac:dyDescent="0.3">
      <c r="A5339" s="5">
        <v>43048</v>
      </c>
      <c r="B5339" s="2">
        <v>29.38</v>
      </c>
      <c r="K5339" s="22"/>
    </row>
    <row r="5340" spans="1:11" x14ac:dyDescent="0.3">
      <c r="A5340" s="5">
        <v>43049</v>
      </c>
      <c r="B5340" s="2">
        <v>29.31</v>
      </c>
      <c r="K5340" s="22"/>
    </row>
    <row r="5341" spans="1:11" x14ac:dyDescent="0.3">
      <c r="A5341" s="5">
        <v>43050</v>
      </c>
      <c r="B5341" s="2">
        <v>28.7</v>
      </c>
      <c r="K5341" s="22"/>
    </row>
    <row r="5342" spans="1:11" x14ac:dyDescent="0.3">
      <c r="A5342" s="5">
        <v>43051</v>
      </c>
      <c r="B5342" s="2">
        <v>29.99</v>
      </c>
      <c r="K5342" s="22"/>
    </row>
    <row r="5343" spans="1:11" x14ac:dyDescent="0.3">
      <c r="A5343" s="5">
        <v>43052</v>
      </c>
      <c r="B5343" s="2">
        <v>34.46</v>
      </c>
      <c r="K5343" s="22"/>
    </row>
    <row r="5344" spans="1:11" x14ac:dyDescent="0.3">
      <c r="A5344" s="5">
        <v>43053</v>
      </c>
      <c r="B5344" s="2">
        <v>32.270000000000003</v>
      </c>
      <c r="K5344" s="22"/>
    </row>
    <row r="5345" spans="1:11" x14ac:dyDescent="0.3">
      <c r="A5345" s="5">
        <v>43054</v>
      </c>
      <c r="B5345" s="2">
        <v>31.63</v>
      </c>
      <c r="K5345" s="22"/>
    </row>
    <row r="5346" spans="1:11" x14ac:dyDescent="0.3">
      <c r="A5346" s="5">
        <v>43055</v>
      </c>
      <c r="B5346" s="2">
        <v>31.13</v>
      </c>
      <c r="K5346" s="22"/>
    </row>
    <row r="5347" spans="1:11" x14ac:dyDescent="0.3">
      <c r="A5347" s="5">
        <v>43056</v>
      </c>
      <c r="B5347" s="2">
        <v>29.29</v>
      </c>
      <c r="K5347" s="22"/>
    </row>
    <row r="5348" spans="1:11" x14ac:dyDescent="0.3">
      <c r="A5348" s="5">
        <v>43057</v>
      </c>
      <c r="B5348" s="2">
        <v>28.15</v>
      </c>
      <c r="K5348" s="22"/>
    </row>
    <row r="5349" spans="1:11" x14ac:dyDescent="0.3">
      <c r="A5349" s="5">
        <v>43058</v>
      </c>
      <c r="B5349" s="2">
        <v>28.53</v>
      </c>
      <c r="K5349" s="22"/>
    </row>
    <row r="5350" spans="1:11" x14ac:dyDescent="0.3">
      <c r="A5350" s="5">
        <v>43059</v>
      </c>
      <c r="B5350" s="2">
        <v>39.22</v>
      </c>
      <c r="K5350" s="22"/>
    </row>
    <row r="5351" spans="1:11" x14ac:dyDescent="0.3">
      <c r="A5351" s="5">
        <v>43060</v>
      </c>
      <c r="B5351" s="2">
        <v>44.49</v>
      </c>
      <c r="K5351" s="22"/>
    </row>
    <row r="5352" spans="1:11" x14ac:dyDescent="0.3">
      <c r="A5352" s="5">
        <v>43061</v>
      </c>
      <c r="B5352" s="2">
        <v>31.38</v>
      </c>
      <c r="K5352" s="22"/>
    </row>
    <row r="5353" spans="1:11" x14ac:dyDescent="0.3">
      <c r="A5353" s="5">
        <v>43062</v>
      </c>
      <c r="B5353" s="2">
        <v>28.6</v>
      </c>
      <c r="K5353" s="22"/>
    </row>
    <row r="5354" spans="1:11" x14ac:dyDescent="0.3">
      <c r="A5354" s="5">
        <v>43063</v>
      </c>
      <c r="B5354" s="2">
        <v>31.64</v>
      </c>
      <c r="K5354" s="22"/>
    </row>
    <row r="5355" spans="1:11" x14ac:dyDescent="0.3">
      <c r="A5355" s="5">
        <v>43064</v>
      </c>
      <c r="B5355" s="2">
        <v>30.57</v>
      </c>
      <c r="K5355" s="22"/>
    </row>
    <row r="5356" spans="1:11" x14ac:dyDescent="0.3">
      <c r="A5356" s="5">
        <v>43065</v>
      </c>
      <c r="B5356" s="2">
        <v>28.63</v>
      </c>
      <c r="K5356" s="22"/>
    </row>
    <row r="5357" spans="1:11" x14ac:dyDescent="0.3">
      <c r="A5357" s="5">
        <v>43066</v>
      </c>
      <c r="B5357" s="2">
        <v>32.9</v>
      </c>
      <c r="K5357" s="22"/>
    </row>
    <row r="5358" spans="1:11" x14ac:dyDescent="0.3">
      <c r="A5358" s="5">
        <v>43067</v>
      </c>
      <c r="B5358" s="2">
        <v>37.25</v>
      </c>
      <c r="K5358" s="22"/>
    </row>
    <row r="5359" spans="1:11" x14ac:dyDescent="0.3">
      <c r="A5359" s="5">
        <v>43068</v>
      </c>
      <c r="B5359" s="2">
        <v>51.88</v>
      </c>
      <c r="K5359" s="22"/>
    </row>
    <row r="5360" spans="1:11" x14ac:dyDescent="0.3">
      <c r="A5360" s="5">
        <v>43069</v>
      </c>
      <c r="B5360" s="2">
        <v>44.68</v>
      </c>
      <c r="K5360" s="22"/>
    </row>
    <row r="5361" spans="1:11" x14ac:dyDescent="0.3">
      <c r="A5361" s="5">
        <v>43070</v>
      </c>
      <c r="B5361" s="2">
        <v>40.67</v>
      </c>
      <c r="K5361" s="22"/>
    </row>
    <row r="5362" spans="1:11" x14ac:dyDescent="0.3">
      <c r="A5362" s="5">
        <v>43071</v>
      </c>
      <c r="B5362" s="2">
        <v>30.47</v>
      </c>
      <c r="K5362" s="22"/>
    </row>
    <row r="5363" spans="1:11" x14ac:dyDescent="0.3">
      <c r="A5363" s="5">
        <v>43072</v>
      </c>
      <c r="B5363" s="2">
        <v>29.15</v>
      </c>
      <c r="K5363" s="22"/>
    </row>
    <row r="5364" spans="1:11" x14ac:dyDescent="0.3">
      <c r="A5364" s="5">
        <v>43073</v>
      </c>
      <c r="B5364" s="2">
        <v>34.880000000000003</v>
      </c>
      <c r="K5364" s="22"/>
    </row>
    <row r="5365" spans="1:11" x14ac:dyDescent="0.3">
      <c r="A5365" s="5">
        <v>43074</v>
      </c>
      <c r="B5365" s="2">
        <v>31.1</v>
      </c>
      <c r="K5365" s="22"/>
    </row>
    <row r="5366" spans="1:11" x14ac:dyDescent="0.3">
      <c r="A5366" s="5">
        <v>43075</v>
      </c>
      <c r="B5366" s="2">
        <v>31.31</v>
      </c>
      <c r="K5366" s="22"/>
    </row>
    <row r="5367" spans="1:11" x14ac:dyDescent="0.3">
      <c r="A5367" s="5">
        <v>43076</v>
      </c>
      <c r="B5367" s="2">
        <v>28.71</v>
      </c>
      <c r="K5367" s="22"/>
    </row>
    <row r="5368" spans="1:11" x14ac:dyDescent="0.3">
      <c r="A5368" s="5">
        <v>43077</v>
      </c>
      <c r="B5368" s="2">
        <v>27.95</v>
      </c>
      <c r="K5368" s="22"/>
    </row>
    <row r="5369" spans="1:11" x14ac:dyDescent="0.3">
      <c r="A5369" s="5">
        <v>43078</v>
      </c>
      <c r="B5369" s="2">
        <v>27.17</v>
      </c>
      <c r="K5369" s="22"/>
    </row>
    <row r="5370" spans="1:11" x14ac:dyDescent="0.3">
      <c r="A5370" s="5">
        <v>43079</v>
      </c>
      <c r="B5370" s="2">
        <v>28.34</v>
      </c>
      <c r="K5370" s="22"/>
    </row>
    <row r="5371" spans="1:11" x14ac:dyDescent="0.3">
      <c r="A5371" s="5">
        <v>43080</v>
      </c>
      <c r="B5371" s="2">
        <v>40.57</v>
      </c>
      <c r="K5371" s="22"/>
    </row>
    <row r="5372" spans="1:11" x14ac:dyDescent="0.3">
      <c r="A5372" s="5">
        <v>43081</v>
      </c>
      <c r="B5372" s="2">
        <v>33.270000000000003</v>
      </c>
      <c r="K5372" s="22"/>
    </row>
    <row r="5373" spans="1:11" x14ac:dyDescent="0.3">
      <c r="A5373" s="5">
        <v>43082</v>
      </c>
      <c r="B5373" s="2">
        <v>29.55</v>
      </c>
      <c r="K5373" s="22"/>
    </row>
    <row r="5374" spans="1:11" x14ac:dyDescent="0.3">
      <c r="A5374" s="5">
        <v>43083</v>
      </c>
      <c r="B5374" s="2">
        <v>30.71</v>
      </c>
      <c r="K5374" s="22"/>
    </row>
    <row r="5375" spans="1:11" x14ac:dyDescent="0.3">
      <c r="A5375" s="5">
        <v>43084</v>
      </c>
      <c r="B5375" s="2">
        <v>37.71</v>
      </c>
      <c r="K5375" s="22"/>
    </row>
    <row r="5376" spans="1:11" x14ac:dyDescent="0.3">
      <c r="A5376" s="5">
        <v>43085</v>
      </c>
      <c r="B5376" s="2">
        <v>31.12</v>
      </c>
      <c r="K5376" s="22"/>
    </row>
    <row r="5377" spans="1:11" x14ac:dyDescent="0.3">
      <c r="A5377" s="5">
        <v>43086</v>
      </c>
      <c r="B5377" s="2">
        <v>30.55</v>
      </c>
      <c r="K5377" s="22"/>
    </row>
    <row r="5378" spans="1:11" x14ac:dyDescent="0.3">
      <c r="A5378" s="5">
        <v>43087</v>
      </c>
      <c r="B5378" s="2">
        <v>37.69</v>
      </c>
      <c r="K5378" s="22"/>
    </row>
    <row r="5379" spans="1:11" x14ac:dyDescent="0.3">
      <c r="A5379" s="5">
        <v>43088</v>
      </c>
      <c r="B5379" s="2">
        <v>42.02</v>
      </c>
      <c r="K5379" s="22"/>
    </row>
    <row r="5380" spans="1:11" x14ac:dyDescent="0.3">
      <c r="A5380" s="5">
        <v>43089</v>
      </c>
      <c r="B5380" s="2">
        <v>32.69</v>
      </c>
      <c r="K5380" s="22"/>
    </row>
    <row r="5381" spans="1:11" x14ac:dyDescent="0.3">
      <c r="A5381" s="5">
        <v>43090</v>
      </c>
      <c r="B5381" s="2">
        <v>29.52</v>
      </c>
      <c r="K5381" s="22"/>
    </row>
    <row r="5382" spans="1:11" x14ac:dyDescent="0.3">
      <c r="A5382" s="5">
        <v>43091</v>
      </c>
      <c r="B5382" s="2">
        <v>29.21</v>
      </c>
      <c r="K5382" s="22"/>
    </row>
    <row r="5383" spans="1:11" x14ac:dyDescent="0.3">
      <c r="A5383" s="5">
        <v>43092</v>
      </c>
      <c r="B5383" s="2">
        <v>23.5</v>
      </c>
      <c r="K5383" s="22"/>
    </row>
    <row r="5384" spans="1:11" x14ac:dyDescent="0.3">
      <c r="A5384" s="5">
        <v>43093</v>
      </c>
      <c r="B5384" s="2">
        <v>24.55</v>
      </c>
      <c r="K5384" s="22"/>
    </row>
    <row r="5385" spans="1:11" x14ac:dyDescent="0.3">
      <c r="A5385" s="5">
        <v>43094</v>
      </c>
      <c r="B5385" s="2">
        <v>25.63</v>
      </c>
      <c r="K5385" s="22"/>
    </row>
    <row r="5386" spans="1:11" x14ac:dyDescent="0.3">
      <c r="A5386" s="5">
        <v>43095</v>
      </c>
      <c r="B5386" s="2">
        <v>25.72</v>
      </c>
      <c r="K5386" s="22"/>
    </row>
    <row r="5387" spans="1:11" x14ac:dyDescent="0.3">
      <c r="A5387" s="5">
        <v>43096</v>
      </c>
      <c r="B5387" s="2">
        <v>30.28</v>
      </c>
      <c r="K5387" s="22"/>
    </row>
    <row r="5388" spans="1:11" x14ac:dyDescent="0.3">
      <c r="A5388" s="5">
        <v>43097</v>
      </c>
      <c r="B5388" s="2">
        <v>32.17</v>
      </c>
      <c r="K5388" s="22"/>
    </row>
    <row r="5389" spans="1:11" x14ac:dyDescent="0.3">
      <c r="A5389" s="5">
        <v>43098</v>
      </c>
      <c r="B5389" s="2">
        <v>28.69</v>
      </c>
      <c r="K5389" s="22"/>
    </row>
    <row r="5390" spans="1:11" x14ac:dyDescent="0.3">
      <c r="A5390" s="5">
        <v>43099</v>
      </c>
      <c r="B5390" s="2">
        <v>26.93</v>
      </c>
      <c r="K5390" s="22"/>
    </row>
    <row r="5391" spans="1:11" x14ac:dyDescent="0.3">
      <c r="A5391" s="5">
        <v>43100</v>
      </c>
      <c r="B5391" s="2">
        <v>26.66</v>
      </c>
      <c r="K5391" s="22"/>
    </row>
    <row r="5392" spans="1:11" x14ac:dyDescent="0.3">
      <c r="A5392" s="5">
        <v>43101</v>
      </c>
      <c r="B5392" s="2">
        <v>25.77</v>
      </c>
      <c r="K5392" s="22"/>
    </row>
    <row r="5393" spans="1:11" x14ac:dyDescent="0.3">
      <c r="A5393" s="5">
        <v>43102</v>
      </c>
      <c r="B5393" s="2">
        <v>31.95</v>
      </c>
      <c r="K5393" s="22"/>
    </row>
    <row r="5394" spans="1:11" x14ac:dyDescent="0.3">
      <c r="A5394" s="5">
        <v>43103</v>
      </c>
      <c r="B5394" s="2">
        <v>28.58</v>
      </c>
      <c r="K5394" s="22"/>
    </row>
    <row r="5395" spans="1:11" x14ac:dyDescent="0.3">
      <c r="A5395" s="5">
        <v>43104</v>
      </c>
      <c r="B5395" s="2">
        <v>32.28</v>
      </c>
      <c r="K5395" s="22"/>
    </row>
    <row r="5396" spans="1:11" x14ac:dyDescent="0.3">
      <c r="A5396" s="5">
        <v>43105</v>
      </c>
      <c r="B5396" s="2">
        <v>31.96</v>
      </c>
      <c r="K5396" s="22"/>
    </row>
    <row r="5397" spans="1:11" x14ac:dyDescent="0.3">
      <c r="A5397" s="5">
        <v>43106</v>
      </c>
      <c r="B5397" s="2">
        <v>31.55</v>
      </c>
      <c r="K5397" s="22"/>
    </row>
    <row r="5398" spans="1:11" x14ac:dyDescent="0.3">
      <c r="A5398" s="5">
        <v>43107</v>
      </c>
      <c r="B5398" s="2">
        <v>28.49</v>
      </c>
      <c r="K5398" s="22"/>
    </row>
    <row r="5399" spans="1:11" x14ac:dyDescent="0.3">
      <c r="A5399" s="5">
        <v>43108</v>
      </c>
      <c r="B5399" s="2">
        <v>31.94</v>
      </c>
      <c r="K5399" s="22"/>
    </row>
    <row r="5400" spans="1:11" x14ac:dyDescent="0.3">
      <c r="A5400" s="5">
        <v>43109</v>
      </c>
      <c r="B5400" s="2">
        <v>30.61</v>
      </c>
      <c r="K5400" s="22"/>
    </row>
    <row r="5401" spans="1:11" x14ac:dyDescent="0.3">
      <c r="A5401" s="5">
        <v>43110</v>
      </c>
      <c r="B5401" s="2">
        <v>40.06</v>
      </c>
      <c r="K5401" s="22"/>
    </row>
    <row r="5402" spans="1:11" x14ac:dyDescent="0.3">
      <c r="A5402" s="5">
        <v>43111</v>
      </c>
      <c r="B5402" s="2">
        <v>42.31</v>
      </c>
      <c r="K5402" s="22"/>
    </row>
    <row r="5403" spans="1:11" x14ac:dyDescent="0.3">
      <c r="A5403" s="5">
        <v>43112</v>
      </c>
      <c r="B5403" s="2">
        <v>35.96</v>
      </c>
      <c r="K5403" s="22"/>
    </row>
    <row r="5404" spans="1:11" x14ac:dyDescent="0.3">
      <c r="A5404" s="5">
        <v>43113</v>
      </c>
      <c r="B5404" s="2">
        <v>31.02</v>
      </c>
      <c r="K5404" s="22"/>
    </row>
    <row r="5405" spans="1:11" x14ac:dyDescent="0.3">
      <c r="A5405" s="5">
        <v>43114</v>
      </c>
      <c r="B5405" s="2">
        <v>29.76</v>
      </c>
      <c r="K5405" s="22"/>
    </row>
    <row r="5406" spans="1:11" x14ac:dyDescent="0.3">
      <c r="A5406" s="5">
        <v>43115</v>
      </c>
      <c r="B5406" s="2">
        <v>29.2</v>
      </c>
      <c r="K5406" s="22"/>
    </row>
    <row r="5407" spans="1:11" x14ac:dyDescent="0.3">
      <c r="A5407" s="5">
        <v>43116</v>
      </c>
      <c r="B5407" s="2">
        <v>31.07</v>
      </c>
      <c r="K5407" s="22"/>
    </row>
    <row r="5408" spans="1:11" x14ac:dyDescent="0.3">
      <c r="A5408" s="5">
        <v>43117</v>
      </c>
      <c r="B5408" s="2">
        <v>34.14</v>
      </c>
      <c r="K5408" s="22"/>
    </row>
    <row r="5409" spans="1:11" x14ac:dyDescent="0.3">
      <c r="A5409" s="5">
        <v>43118</v>
      </c>
      <c r="B5409" s="2">
        <v>37.17</v>
      </c>
      <c r="K5409" s="22"/>
    </row>
    <row r="5410" spans="1:11" x14ac:dyDescent="0.3">
      <c r="A5410" s="5">
        <v>43119</v>
      </c>
      <c r="B5410" s="2">
        <v>42.44</v>
      </c>
      <c r="K5410" s="22"/>
    </row>
    <row r="5411" spans="1:11" x14ac:dyDescent="0.3">
      <c r="A5411" s="5">
        <v>43120</v>
      </c>
      <c r="B5411" s="2">
        <v>32.700000000000003</v>
      </c>
      <c r="K5411" s="22"/>
    </row>
    <row r="5412" spans="1:11" x14ac:dyDescent="0.3">
      <c r="A5412" s="5">
        <v>43121</v>
      </c>
      <c r="B5412" s="2">
        <v>33.090000000000003</v>
      </c>
      <c r="K5412" s="22"/>
    </row>
    <row r="5413" spans="1:11" x14ac:dyDescent="0.3">
      <c r="A5413" s="5">
        <v>43122</v>
      </c>
      <c r="B5413" s="2">
        <v>42.58</v>
      </c>
      <c r="K5413" s="22"/>
    </row>
    <row r="5414" spans="1:11" x14ac:dyDescent="0.3">
      <c r="A5414" s="5">
        <v>43123</v>
      </c>
      <c r="B5414" s="2">
        <v>41.21</v>
      </c>
      <c r="K5414" s="22"/>
    </row>
    <row r="5415" spans="1:11" x14ac:dyDescent="0.3">
      <c r="A5415" s="5">
        <v>43124</v>
      </c>
      <c r="B5415" s="2">
        <v>28.83</v>
      </c>
      <c r="K5415" s="22"/>
    </row>
    <row r="5416" spans="1:11" x14ac:dyDescent="0.3">
      <c r="A5416" s="5">
        <v>43125</v>
      </c>
      <c r="B5416" s="2">
        <v>29.67</v>
      </c>
      <c r="K5416" s="22"/>
    </row>
    <row r="5417" spans="1:11" x14ac:dyDescent="0.3">
      <c r="A5417" s="5">
        <v>43126</v>
      </c>
      <c r="B5417" s="2">
        <v>34.119999999999997</v>
      </c>
      <c r="K5417" s="22"/>
    </row>
    <row r="5418" spans="1:11" x14ac:dyDescent="0.3">
      <c r="A5418" s="5">
        <v>43127</v>
      </c>
      <c r="B5418" s="2">
        <v>31.1</v>
      </c>
      <c r="K5418" s="22"/>
    </row>
    <row r="5419" spans="1:11" x14ac:dyDescent="0.3">
      <c r="A5419" s="5">
        <v>43128</v>
      </c>
      <c r="B5419" s="2">
        <v>27.87</v>
      </c>
      <c r="K5419" s="22"/>
    </row>
    <row r="5420" spans="1:11" x14ac:dyDescent="0.3">
      <c r="A5420" s="5">
        <v>43129</v>
      </c>
      <c r="B5420" s="2">
        <v>30.08</v>
      </c>
      <c r="K5420" s="22"/>
    </row>
    <row r="5421" spans="1:11" x14ac:dyDescent="0.3">
      <c r="A5421" s="5">
        <v>43130</v>
      </c>
      <c r="B5421" s="2">
        <v>32.64</v>
      </c>
      <c r="K5421" s="22"/>
    </row>
    <row r="5422" spans="1:11" x14ac:dyDescent="0.3">
      <c r="A5422" s="5">
        <v>43131</v>
      </c>
      <c r="B5422" s="2">
        <v>30.74</v>
      </c>
      <c r="K5422" s="22"/>
    </row>
    <row r="5423" spans="1:11" x14ac:dyDescent="0.3">
      <c r="A5423" s="5">
        <v>43132</v>
      </c>
      <c r="B5423" s="2">
        <v>31.19</v>
      </c>
      <c r="K5423" s="22"/>
    </row>
    <row r="5424" spans="1:11" x14ac:dyDescent="0.3">
      <c r="A5424" s="5">
        <v>43133</v>
      </c>
      <c r="B5424" s="2">
        <v>35.74</v>
      </c>
      <c r="K5424" s="22"/>
    </row>
    <row r="5425" spans="1:11" x14ac:dyDescent="0.3">
      <c r="A5425" s="5">
        <v>43134</v>
      </c>
      <c r="B5425" s="2">
        <v>34.090000000000003</v>
      </c>
      <c r="K5425" s="22"/>
    </row>
    <row r="5426" spans="1:11" x14ac:dyDescent="0.3">
      <c r="A5426" s="5">
        <v>43135</v>
      </c>
      <c r="B5426" s="2">
        <v>33.43</v>
      </c>
      <c r="K5426" s="22"/>
    </row>
    <row r="5427" spans="1:11" x14ac:dyDescent="0.3">
      <c r="A5427" s="5">
        <v>43136</v>
      </c>
      <c r="B5427" s="2">
        <v>48.25</v>
      </c>
      <c r="K5427" s="22"/>
    </row>
    <row r="5428" spans="1:11" x14ac:dyDescent="0.3">
      <c r="A5428" s="5">
        <v>43137</v>
      </c>
      <c r="B5428" s="2">
        <v>46.03</v>
      </c>
      <c r="K5428" s="22"/>
    </row>
    <row r="5429" spans="1:11" x14ac:dyDescent="0.3">
      <c r="A5429" s="5">
        <v>43138</v>
      </c>
      <c r="B5429" s="2">
        <v>44.58</v>
      </c>
      <c r="K5429" s="22"/>
    </row>
    <row r="5430" spans="1:11" x14ac:dyDescent="0.3">
      <c r="A5430" s="5">
        <v>43139</v>
      </c>
      <c r="B5430" s="2">
        <v>38.89</v>
      </c>
      <c r="K5430" s="22"/>
    </row>
    <row r="5431" spans="1:11" x14ac:dyDescent="0.3">
      <c r="A5431" s="5">
        <v>43140</v>
      </c>
      <c r="B5431" s="2">
        <v>32.659999999999997</v>
      </c>
      <c r="K5431" s="22"/>
    </row>
    <row r="5432" spans="1:11" x14ac:dyDescent="0.3">
      <c r="A5432" s="5">
        <v>43141</v>
      </c>
      <c r="B5432" s="2">
        <v>32.22</v>
      </c>
      <c r="K5432" s="22"/>
    </row>
    <row r="5433" spans="1:11" x14ac:dyDescent="0.3">
      <c r="A5433" s="5">
        <v>43142</v>
      </c>
      <c r="B5433" s="2">
        <v>29.5</v>
      </c>
      <c r="K5433" s="22"/>
    </row>
    <row r="5434" spans="1:11" x14ac:dyDescent="0.3">
      <c r="A5434" s="5">
        <v>43143</v>
      </c>
      <c r="B5434" s="2">
        <v>32.06</v>
      </c>
      <c r="K5434" s="22"/>
    </row>
    <row r="5435" spans="1:11" x14ac:dyDescent="0.3">
      <c r="A5435" s="5">
        <v>43144</v>
      </c>
      <c r="B5435" s="2">
        <v>36.61</v>
      </c>
      <c r="K5435" s="22"/>
    </row>
    <row r="5436" spans="1:11" x14ac:dyDescent="0.3">
      <c r="A5436" s="5">
        <v>43145</v>
      </c>
      <c r="B5436" s="2">
        <v>35.64</v>
      </c>
      <c r="K5436" s="22"/>
    </row>
    <row r="5437" spans="1:11" x14ac:dyDescent="0.3">
      <c r="A5437" s="5">
        <v>43146</v>
      </c>
      <c r="B5437" s="2">
        <v>32.950000000000003</v>
      </c>
      <c r="K5437" s="22"/>
    </row>
    <row r="5438" spans="1:11" x14ac:dyDescent="0.3">
      <c r="A5438" s="5">
        <v>43147</v>
      </c>
      <c r="B5438" s="2">
        <v>36.6</v>
      </c>
      <c r="K5438" s="22"/>
    </row>
    <row r="5439" spans="1:11" x14ac:dyDescent="0.3">
      <c r="A5439" s="5">
        <v>43148</v>
      </c>
      <c r="B5439" s="2">
        <v>38.17</v>
      </c>
      <c r="K5439" s="22"/>
    </row>
    <row r="5440" spans="1:11" x14ac:dyDescent="0.3">
      <c r="A5440" s="5">
        <v>43149</v>
      </c>
      <c r="B5440" s="2">
        <v>36.17</v>
      </c>
      <c r="K5440" s="22"/>
    </row>
    <row r="5441" spans="1:11" x14ac:dyDescent="0.3">
      <c r="A5441" s="5">
        <v>43150</v>
      </c>
      <c r="B5441" s="2">
        <v>48.07</v>
      </c>
      <c r="K5441" s="22"/>
    </row>
    <row r="5442" spans="1:11" x14ac:dyDescent="0.3">
      <c r="A5442" s="5">
        <v>43151</v>
      </c>
      <c r="B5442" s="2">
        <v>49.42</v>
      </c>
      <c r="K5442" s="22"/>
    </row>
    <row r="5443" spans="1:11" x14ac:dyDescent="0.3">
      <c r="A5443" s="5">
        <v>43152</v>
      </c>
      <c r="B5443" s="2">
        <v>47.66</v>
      </c>
      <c r="K5443" s="22"/>
    </row>
    <row r="5444" spans="1:11" x14ac:dyDescent="0.3">
      <c r="A5444" s="5">
        <v>43153</v>
      </c>
      <c r="B5444" s="2">
        <v>48.08</v>
      </c>
      <c r="K5444" s="22"/>
    </row>
    <row r="5445" spans="1:11" x14ac:dyDescent="0.3">
      <c r="A5445" s="5">
        <v>43154</v>
      </c>
      <c r="B5445" s="2">
        <v>44.66</v>
      </c>
      <c r="K5445" s="22"/>
    </row>
    <row r="5446" spans="1:11" x14ac:dyDescent="0.3">
      <c r="A5446" s="5">
        <v>43155</v>
      </c>
      <c r="B5446" s="2">
        <v>38.020000000000003</v>
      </c>
      <c r="K5446" s="22"/>
    </row>
    <row r="5447" spans="1:11" x14ac:dyDescent="0.3">
      <c r="A5447" s="5">
        <v>43156</v>
      </c>
      <c r="B5447" s="2">
        <v>38.51</v>
      </c>
      <c r="K5447" s="22"/>
    </row>
    <row r="5448" spans="1:11" x14ac:dyDescent="0.3">
      <c r="A5448" s="5">
        <v>43157</v>
      </c>
      <c r="B5448" s="2">
        <v>46.64</v>
      </c>
      <c r="K5448" s="22"/>
    </row>
    <row r="5449" spans="1:11" x14ac:dyDescent="0.3">
      <c r="A5449" s="5">
        <v>43158</v>
      </c>
      <c r="B5449" s="2">
        <v>44.86</v>
      </c>
      <c r="K5449" s="22"/>
    </row>
    <row r="5450" spans="1:11" x14ac:dyDescent="0.3">
      <c r="A5450" s="5">
        <v>43159</v>
      </c>
      <c r="B5450" s="2">
        <v>47.6</v>
      </c>
      <c r="K5450" s="22"/>
    </row>
    <row r="5451" spans="1:11" x14ac:dyDescent="0.3">
      <c r="A5451" s="5">
        <v>43160</v>
      </c>
      <c r="B5451" s="2">
        <v>65.42</v>
      </c>
      <c r="K5451" s="22"/>
    </row>
    <row r="5452" spans="1:11" x14ac:dyDescent="0.3">
      <c r="A5452" s="5">
        <v>43161</v>
      </c>
      <c r="B5452" s="2">
        <v>53.58</v>
      </c>
      <c r="K5452" s="22"/>
    </row>
    <row r="5453" spans="1:11" x14ac:dyDescent="0.3">
      <c r="A5453" s="5">
        <v>43162</v>
      </c>
      <c r="B5453" s="2">
        <v>42.27</v>
      </c>
      <c r="K5453" s="22"/>
    </row>
    <row r="5454" spans="1:11" x14ac:dyDescent="0.3">
      <c r="A5454" s="5">
        <v>43163</v>
      </c>
      <c r="B5454" s="2">
        <v>40.5</v>
      </c>
      <c r="K5454" s="22"/>
    </row>
    <row r="5455" spans="1:11" x14ac:dyDescent="0.3">
      <c r="A5455" s="5">
        <v>43164</v>
      </c>
      <c r="B5455" s="2">
        <v>52.88</v>
      </c>
      <c r="K5455" s="22"/>
    </row>
    <row r="5456" spans="1:11" x14ac:dyDescent="0.3">
      <c r="A5456" s="5">
        <v>43165</v>
      </c>
      <c r="B5456" s="2">
        <v>48.62</v>
      </c>
      <c r="K5456" s="22"/>
    </row>
    <row r="5457" spans="1:11" x14ac:dyDescent="0.3">
      <c r="A5457" s="5">
        <v>43166</v>
      </c>
      <c r="B5457" s="2">
        <v>47.12</v>
      </c>
      <c r="K5457" s="22"/>
    </row>
    <row r="5458" spans="1:11" x14ac:dyDescent="0.3">
      <c r="A5458" s="5">
        <v>43167</v>
      </c>
      <c r="B5458" s="2">
        <v>40.159999999999997</v>
      </c>
      <c r="K5458" s="22"/>
    </row>
    <row r="5459" spans="1:11" x14ac:dyDescent="0.3">
      <c r="A5459" s="5">
        <v>43168</v>
      </c>
      <c r="B5459" s="2">
        <v>40.270000000000003</v>
      </c>
      <c r="K5459" s="22"/>
    </row>
    <row r="5460" spans="1:11" x14ac:dyDescent="0.3">
      <c r="A5460" s="5">
        <v>43169</v>
      </c>
      <c r="B5460" s="2">
        <v>37.31</v>
      </c>
      <c r="K5460" s="22"/>
    </row>
    <row r="5461" spans="1:11" x14ac:dyDescent="0.3">
      <c r="A5461" s="5">
        <v>43170</v>
      </c>
      <c r="B5461" s="2">
        <v>36.28</v>
      </c>
      <c r="K5461" s="22"/>
    </row>
    <row r="5462" spans="1:11" x14ac:dyDescent="0.3">
      <c r="A5462" s="5">
        <v>43171</v>
      </c>
      <c r="B5462" s="2">
        <v>42.38</v>
      </c>
      <c r="K5462" s="22"/>
    </row>
    <row r="5463" spans="1:11" x14ac:dyDescent="0.3">
      <c r="A5463" s="5">
        <v>43172</v>
      </c>
      <c r="B5463" s="2">
        <v>41.81</v>
      </c>
      <c r="K5463" s="22"/>
    </row>
    <row r="5464" spans="1:11" x14ac:dyDescent="0.3">
      <c r="A5464" s="5">
        <v>43173</v>
      </c>
      <c r="B5464" s="2">
        <v>47.55</v>
      </c>
      <c r="K5464" s="22"/>
    </row>
    <row r="5465" spans="1:11" x14ac:dyDescent="0.3">
      <c r="A5465" s="5">
        <v>43174</v>
      </c>
      <c r="B5465" s="2">
        <v>40.590000000000003</v>
      </c>
      <c r="K5465" s="22"/>
    </row>
    <row r="5466" spans="1:11" x14ac:dyDescent="0.3">
      <c r="A5466" s="5">
        <v>43175</v>
      </c>
      <c r="B5466" s="2">
        <v>40.409999999999997</v>
      </c>
      <c r="K5466" s="22"/>
    </row>
    <row r="5467" spans="1:11" x14ac:dyDescent="0.3">
      <c r="A5467" s="5">
        <v>43176</v>
      </c>
      <c r="B5467" s="2">
        <v>37.69</v>
      </c>
      <c r="K5467" s="22"/>
    </row>
    <row r="5468" spans="1:11" x14ac:dyDescent="0.3">
      <c r="A5468" s="5">
        <v>43177</v>
      </c>
      <c r="B5468" s="2">
        <v>37.15</v>
      </c>
      <c r="K5468" s="22"/>
    </row>
    <row r="5469" spans="1:11" x14ac:dyDescent="0.3">
      <c r="A5469" s="5">
        <v>43178</v>
      </c>
      <c r="B5469" s="2">
        <v>42.45</v>
      </c>
      <c r="K5469" s="22"/>
    </row>
    <row r="5470" spans="1:11" x14ac:dyDescent="0.3">
      <c r="A5470" s="5">
        <v>43179</v>
      </c>
      <c r="B5470" s="2">
        <v>43.34</v>
      </c>
      <c r="K5470" s="22"/>
    </row>
    <row r="5471" spans="1:11" x14ac:dyDescent="0.3">
      <c r="A5471" s="5">
        <v>43180</v>
      </c>
      <c r="B5471" s="2">
        <v>42.4</v>
      </c>
      <c r="K5471" s="22"/>
    </row>
    <row r="5472" spans="1:11" x14ac:dyDescent="0.3">
      <c r="A5472" s="5">
        <v>43181</v>
      </c>
      <c r="B5472" s="2">
        <v>41.45</v>
      </c>
      <c r="K5472" s="22"/>
    </row>
    <row r="5473" spans="1:11" x14ac:dyDescent="0.3">
      <c r="A5473" s="5">
        <v>43182</v>
      </c>
      <c r="B5473" s="2">
        <v>46.67</v>
      </c>
      <c r="K5473" s="22"/>
    </row>
    <row r="5474" spans="1:11" x14ac:dyDescent="0.3">
      <c r="A5474" s="5">
        <v>43183</v>
      </c>
      <c r="B5474" s="2">
        <v>40.25</v>
      </c>
      <c r="K5474" s="22"/>
    </row>
    <row r="5475" spans="1:11" x14ac:dyDescent="0.3">
      <c r="A5475" s="5">
        <v>43184</v>
      </c>
      <c r="B5475" s="2">
        <v>39.81</v>
      </c>
      <c r="K5475" s="22"/>
    </row>
    <row r="5476" spans="1:11" x14ac:dyDescent="0.3">
      <c r="A5476" s="5">
        <v>43185</v>
      </c>
      <c r="B5476" s="2">
        <v>47.71</v>
      </c>
      <c r="K5476" s="22"/>
    </row>
    <row r="5477" spans="1:11" x14ac:dyDescent="0.3">
      <c r="A5477" s="5">
        <v>43186</v>
      </c>
      <c r="B5477" s="2">
        <v>45.89</v>
      </c>
      <c r="K5477" s="22"/>
    </row>
    <row r="5478" spans="1:11" x14ac:dyDescent="0.3">
      <c r="A5478" s="5">
        <v>43187</v>
      </c>
      <c r="B5478" s="2">
        <v>42.89</v>
      </c>
      <c r="K5478" s="22"/>
    </row>
    <row r="5479" spans="1:11" x14ac:dyDescent="0.3">
      <c r="A5479" s="5">
        <v>43188</v>
      </c>
      <c r="B5479" s="2">
        <v>40.659999999999997</v>
      </c>
      <c r="K5479" s="22"/>
    </row>
    <row r="5480" spans="1:11" x14ac:dyDescent="0.3">
      <c r="A5480" s="5">
        <v>43189</v>
      </c>
      <c r="B5480" s="2">
        <v>40.68</v>
      </c>
      <c r="K5480" s="22"/>
    </row>
    <row r="5481" spans="1:11" x14ac:dyDescent="0.3">
      <c r="A5481" s="5">
        <v>43190</v>
      </c>
      <c r="B5481" s="2">
        <v>39.9</v>
      </c>
      <c r="K5481" s="22"/>
    </row>
    <row r="5482" spans="1:11" x14ac:dyDescent="0.3">
      <c r="A5482" s="5">
        <v>43191</v>
      </c>
      <c r="B5482" s="2">
        <v>39.24</v>
      </c>
      <c r="K5482" s="22"/>
    </row>
    <row r="5483" spans="1:11" x14ac:dyDescent="0.3">
      <c r="A5483" s="5">
        <v>43192</v>
      </c>
      <c r="B5483" s="2">
        <v>39.67</v>
      </c>
      <c r="K5483" s="22"/>
    </row>
    <row r="5484" spans="1:11" x14ac:dyDescent="0.3">
      <c r="A5484" s="5">
        <v>43193</v>
      </c>
      <c r="B5484" s="2">
        <v>43.16</v>
      </c>
      <c r="K5484" s="22"/>
    </row>
    <row r="5485" spans="1:11" x14ac:dyDescent="0.3">
      <c r="A5485" s="5">
        <v>43194</v>
      </c>
      <c r="B5485" s="2">
        <v>42.69</v>
      </c>
      <c r="K5485" s="22"/>
    </row>
    <row r="5486" spans="1:11" x14ac:dyDescent="0.3">
      <c r="A5486" s="5">
        <v>43195</v>
      </c>
      <c r="B5486" s="2">
        <v>41.94</v>
      </c>
      <c r="K5486" s="22"/>
    </row>
    <row r="5487" spans="1:11" x14ac:dyDescent="0.3">
      <c r="A5487" s="5">
        <v>43196</v>
      </c>
      <c r="B5487" s="2">
        <v>40.340000000000003</v>
      </c>
      <c r="K5487" s="22"/>
    </row>
    <row r="5488" spans="1:11" x14ac:dyDescent="0.3">
      <c r="A5488" s="5">
        <v>43197</v>
      </c>
      <c r="B5488" s="2">
        <v>38.85</v>
      </c>
      <c r="K5488" s="22"/>
    </row>
    <row r="5489" spans="1:11" x14ac:dyDescent="0.3">
      <c r="A5489" s="5">
        <v>43198</v>
      </c>
      <c r="B5489" s="2">
        <v>39.479999999999997</v>
      </c>
      <c r="K5489" s="22"/>
    </row>
    <row r="5490" spans="1:11" x14ac:dyDescent="0.3">
      <c r="A5490" s="5">
        <v>43199</v>
      </c>
      <c r="B5490" s="2">
        <v>43.14</v>
      </c>
      <c r="K5490" s="22"/>
    </row>
    <row r="5491" spans="1:11" x14ac:dyDescent="0.3">
      <c r="A5491" s="5">
        <v>43200</v>
      </c>
      <c r="B5491" s="2">
        <v>40.07</v>
      </c>
      <c r="K5491" s="22"/>
    </row>
    <row r="5492" spans="1:11" x14ac:dyDescent="0.3">
      <c r="A5492" s="5">
        <v>43201</v>
      </c>
      <c r="B5492" s="2">
        <v>40.11</v>
      </c>
      <c r="K5492" s="22"/>
    </row>
    <row r="5493" spans="1:11" x14ac:dyDescent="0.3">
      <c r="A5493" s="5">
        <v>43202</v>
      </c>
      <c r="B5493" s="2">
        <v>40.07</v>
      </c>
      <c r="K5493" s="22"/>
    </row>
    <row r="5494" spans="1:11" x14ac:dyDescent="0.3">
      <c r="A5494" s="5">
        <v>43203</v>
      </c>
      <c r="B5494" s="2">
        <v>39.58</v>
      </c>
      <c r="K5494" s="22"/>
    </row>
    <row r="5495" spans="1:11" x14ac:dyDescent="0.3">
      <c r="A5495" s="5">
        <v>43204</v>
      </c>
      <c r="B5495" s="2">
        <v>38.9</v>
      </c>
      <c r="K5495" s="22"/>
    </row>
    <row r="5496" spans="1:11" x14ac:dyDescent="0.3">
      <c r="A5496" s="5">
        <v>43205</v>
      </c>
      <c r="B5496" s="2">
        <v>39.79</v>
      </c>
      <c r="K5496" s="22"/>
    </row>
    <row r="5497" spans="1:11" x14ac:dyDescent="0.3">
      <c r="A5497" s="5">
        <v>43206</v>
      </c>
      <c r="B5497" s="2">
        <v>46.56</v>
      </c>
      <c r="K5497" s="22"/>
    </row>
    <row r="5498" spans="1:11" x14ac:dyDescent="0.3">
      <c r="A5498" s="5">
        <v>43207</v>
      </c>
      <c r="B5498" s="2">
        <v>43.11</v>
      </c>
      <c r="K5498" s="22"/>
    </row>
    <row r="5499" spans="1:11" x14ac:dyDescent="0.3">
      <c r="A5499" s="5">
        <v>43208</v>
      </c>
      <c r="B5499" s="2">
        <v>42</v>
      </c>
      <c r="K5499" s="22"/>
    </row>
    <row r="5500" spans="1:11" x14ac:dyDescent="0.3">
      <c r="A5500" s="5">
        <v>43209</v>
      </c>
      <c r="B5500" s="2">
        <v>39.840000000000003</v>
      </c>
      <c r="K5500" s="22"/>
    </row>
    <row r="5501" spans="1:11" x14ac:dyDescent="0.3">
      <c r="A5501" s="5">
        <v>43210</v>
      </c>
      <c r="B5501" s="2">
        <v>36.9</v>
      </c>
      <c r="K5501" s="22"/>
    </row>
    <row r="5502" spans="1:11" x14ac:dyDescent="0.3">
      <c r="A5502" s="5">
        <v>43211</v>
      </c>
      <c r="B5502" s="2">
        <v>32.49</v>
      </c>
      <c r="K5502" s="22"/>
    </row>
    <row r="5503" spans="1:11" x14ac:dyDescent="0.3">
      <c r="A5503" s="5">
        <v>43212</v>
      </c>
      <c r="B5503" s="2">
        <v>35.33</v>
      </c>
      <c r="K5503" s="22"/>
    </row>
    <row r="5504" spans="1:11" x14ac:dyDescent="0.3">
      <c r="A5504" s="5">
        <v>43213</v>
      </c>
      <c r="B5504" s="2">
        <v>36.03</v>
      </c>
      <c r="K5504" s="22"/>
    </row>
    <row r="5505" spans="1:11" x14ac:dyDescent="0.3">
      <c r="A5505" s="5">
        <v>43214</v>
      </c>
      <c r="B5505" s="2">
        <v>34.92</v>
      </c>
      <c r="K5505" s="22"/>
    </row>
    <row r="5506" spans="1:11" x14ac:dyDescent="0.3">
      <c r="A5506" s="5">
        <v>43215</v>
      </c>
      <c r="B5506" s="2">
        <v>37.31</v>
      </c>
      <c r="K5506" s="22"/>
    </row>
    <row r="5507" spans="1:11" x14ac:dyDescent="0.3">
      <c r="A5507" s="5">
        <v>43216</v>
      </c>
      <c r="B5507" s="2">
        <v>36.92</v>
      </c>
      <c r="K5507" s="22"/>
    </row>
    <row r="5508" spans="1:11" x14ac:dyDescent="0.3">
      <c r="A5508" s="5">
        <v>43217</v>
      </c>
      <c r="B5508" s="2">
        <v>37.85</v>
      </c>
      <c r="K5508" s="22"/>
    </row>
    <row r="5509" spans="1:11" x14ac:dyDescent="0.3">
      <c r="A5509" s="5">
        <v>43218</v>
      </c>
      <c r="B5509" s="2">
        <v>35.85</v>
      </c>
      <c r="K5509" s="22"/>
    </row>
    <row r="5510" spans="1:11" x14ac:dyDescent="0.3">
      <c r="A5510" s="5">
        <v>43219</v>
      </c>
      <c r="B5510" s="2">
        <v>35.07</v>
      </c>
      <c r="K5510" s="22"/>
    </row>
    <row r="5511" spans="1:11" x14ac:dyDescent="0.3">
      <c r="A5511" s="5">
        <v>43220</v>
      </c>
      <c r="B5511" s="2">
        <v>32.770000000000003</v>
      </c>
      <c r="K5511" s="22"/>
    </row>
    <row r="5512" spans="1:11" x14ac:dyDescent="0.3">
      <c r="A5512" s="5">
        <v>43221</v>
      </c>
      <c r="B5512" s="2">
        <v>28.34</v>
      </c>
      <c r="K5512" s="22"/>
    </row>
    <row r="5513" spans="1:11" x14ac:dyDescent="0.3">
      <c r="A5513" s="5">
        <v>43222</v>
      </c>
      <c r="B5513" s="2">
        <v>36.96</v>
      </c>
      <c r="K5513" s="22"/>
    </row>
    <row r="5514" spans="1:11" x14ac:dyDescent="0.3">
      <c r="A5514" s="5">
        <v>43223</v>
      </c>
      <c r="B5514" s="2">
        <v>37.36</v>
      </c>
      <c r="K5514" s="22"/>
    </row>
    <row r="5515" spans="1:11" x14ac:dyDescent="0.3">
      <c r="A5515" s="5">
        <v>43224</v>
      </c>
      <c r="B5515" s="2">
        <v>37.26</v>
      </c>
      <c r="K5515" s="22"/>
    </row>
    <row r="5516" spans="1:11" x14ac:dyDescent="0.3">
      <c r="A5516" s="5">
        <v>43225</v>
      </c>
      <c r="B5516" s="2">
        <v>32.39</v>
      </c>
      <c r="K5516" s="22"/>
    </row>
    <row r="5517" spans="1:11" x14ac:dyDescent="0.3">
      <c r="A5517" s="5">
        <v>43226</v>
      </c>
      <c r="B5517" s="2">
        <v>24.9</v>
      </c>
      <c r="K5517" s="22"/>
    </row>
    <row r="5518" spans="1:11" x14ac:dyDescent="0.3">
      <c r="A5518" s="5">
        <v>43227</v>
      </c>
      <c r="B5518" s="2">
        <v>30.21</v>
      </c>
      <c r="K5518" s="22"/>
    </row>
    <row r="5519" spans="1:11" x14ac:dyDescent="0.3">
      <c r="A5519" s="5">
        <v>43228</v>
      </c>
      <c r="B5519" s="2">
        <v>29.36</v>
      </c>
      <c r="K5519" s="22"/>
    </row>
    <row r="5520" spans="1:11" x14ac:dyDescent="0.3">
      <c r="A5520" s="5">
        <v>43229</v>
      </c>
      <c r="B5520" s="2">
        <v>20.88</v>
      </c>
      <c r="K5520" s="22"/>
    </row>
    <row r="5521" spans="1:11" x14ac:dyDescent="0.3">
      <c r="A5521" s="5">
        <v>43230</v>
      </c>
      <c r="B5521" s="2">
        <v>16.510000000000002</v>
      </c>
      <c r="K5521" s="22"/>
    </row>
    <row r="5522" spans="1:11" x14ac:dyDescent="0.3">
      <c r="A5522" s="5">
        <v>43231</v>
      </c>
      <c r="B5522" s="2">
        <v>27.86</v>
      </c>
      <c r="K5522" s="22"/>
    </row>
    <row r="5523" spans="1:11" x14ac:dyDescent="0.3">
      <c r="A5523" s="5">
        <v>43232</v>
      </c>
      <c r="B5523" s="2">
        <v>30.62</v>
      </c>
      <c r="K5523" s="22"/>
    </row>
    <row r="5524" spans="1:11" x14ac:dyDescent="0.3">
      <c r="A5524" s="5">
        <v>43233</v>
      </c>
      <c r="B5524" s="2">
        <v>18.93</v>
      </c>
      <c r="K5524" s="22"/>
    </row>
    <row r="5525" spans="1:11" x14ac:dyDescent="0.3">
      <c r="A5525" s="5">
        <v>43234</v>
      </c>
      <c r="B5525" s="2">
        <v>33.58</v>
      </c>
      <c r="K5525" s="22"/>
    </row>
    <row r="5526" spans="1:11" x14ac:dyDescent="0.3">
      <c r="A5526" s="5">
        <v>43235</v>
      </c>
      <c r="B5526" s="2">
        <v>36.409999999999997</v>
      </c>
      <c r="K5526" s="22"/>
    </row>
    <row r="5527" spans="1:11" x14ac:dyDescent="0.3">
      <c r="A5527" s="5">
        <v>43236</v>
      </c>
      <c r="B5527" s="2">
        <v>36.619999999999997</v>
      </c>
      <c r="K5527" s="22"/>
    </row>
    <row r="5528" spans="1:11" x14ac:dyDescent="0.3">
      <c r="A5528" s="5">
        <v>43237</v>
      </c>
      <c r="B5528" s="2">
        <v>29.97</v>
      </c>
      <c r="K5528" s="22"/>
    </row>
    <row r="5529" spans="1:11" x14ac:dyDescent="0.3">
      <c r="A5529" s="5">
        <v>43238</v>
      </c>
      <c r="B5529" s="2">
        <v>34.57</v>
      </c>
      <c r="K5529" s="22"/>
    </row>
    <row r="5530" spans="1:11" x14ac:dyDescent="0.3">
      <c r="A5530" s="5">
        <v>43239</v>
      </c>
      <c r="B5530" s="2">
        <v>35.119999999999997</v>
      </c>
      <c r="K5530" s="22"/>
    </row>
    <row r="5531" spans="1:11" x14ac:dyDescent="0.3">
      <c r="A5531" s="5">
        <v>43240</v>
      </c>
      <c r="B5531" s="2">
        <v>25.51</v>
      </c>
      <c r="K5531" s="22"/>
    </row>
    <row r="5532" spans="1:11" x14ac:dyDescent="0.3">
      <c r="A5532" s="5">
        <v>43241</v>
      </c>
      <c r="B5532" s="2">
        <v>28.89</v>
      </c>
      <c r="K5532" s="22"/>
    </row>
    <row r="5533" spans="1:11" x14ac:dyDescent="0.3">
      <c r="A5533" s="5">
        <v>43242</v>
      </c>
      <c r="B5533" s="2">
        <v>39.19</v>
      </c>
      <c r="K5533" s="22"/>
    </row>
    <row r="5534" spans="1:11" x14ac:dyDescent="0.3">
      <c r="A5534" s="5">
        <v>43243</v>
      </c>
      <c r="B5534" s="2">
        <v>40.270000000000003</v>
      </c>
      <c r="K5534" s="22"/>
    </row>
    <row r="5535" spans="1:11" x14ac:dyDescent="0.3">
      <c r="A5535" s="5">
        <v>43244</v>
      </c>
      <c r="B5535" s="2">
        <v>40.33</v>
      </c>
      <c r="K5535" s="22"/>
    </row>
    <row r="5536" spans="1:11" x14ac:dyDescent="0.3">
      <c r="A5536" s="5">
        <v>43245</v>
      </c>
      <c r="B5536" s="2">
        <v>40.26</v>
      </c>
      <c r="K5536" s="22"/>
    </row>
    <row r="5537" spans="1:11" x14ac:dyDescent="0.3">
      <c r="A5537" s="5">
        <v>43246</v>
      </c>
      <c r="B5537" s="2">
        <v>38.950000000000003</v>
      </c>
      <c r="K5537" s="22"/>
    </row>
    <row r="5538" spans="1:11" x14ac:dyDescent="0.3">
      <c r="A5538" s="5">
        <v>43247</v>
      </c>
      <c r="B5538" s="2">
        <v>37.799999999999997</v>
      </c>
      <c r="K5538" s="22"/>
    </row>
    <row r="5539" spans="1:11" x14ac:dyDescent="0.3">
      <c r="A5539" s="5">
        <v>43248</v>
      </c>
      <c r="B5539" s="2">
        <v>41.24</v>
      </c>
      <c r="K5539" s="22"/>
    </row>
    <row r="5540" spans="1:11" x14ac:dyDescent="0.3">
      <c r="A5540" s="5">
        <v>43249</v>
      </c>
      <c r="B5540" s="2">
        <v>41.55</v>
      </c>
      <c r="K5540" s="22"/>
    </row>
    <row r="5541" spans="1:11" x14ac:dyDescent="0.3">
      <c r="A5541" s="5">
        <v>43250</v>
      </c>
      <c r="B5541" s="2">
        <v>42.3</v>
      </c>
      <c r="K5541" s="22"/>
    </row>
    <row r="5542" spans="1:11" x14ac:dyDescent="0.3">
      <c r="A5542" s="5">
        <v>43251</v>
      </c>
      <c r="B5542" s="2">
        <v>42.98</v>
      </c>
      <c r="K5542" s="22"/>
    </row>
    <row r="5543" spans="1:11" x14ac:dyDescent="0.3">
      <c r="A5543" s="5">
        <v>43252</v>
      </c>
      <c r="B5543" s="2">
        <v>44.16</v>
      </c>
      <c r="K5543" s="22"/>
    </row>
    <row r="5544" spans="1:11" x14ac:dyDescent="0.3">
      <c r="A5544" s="5">
        <v>43253</v>
      </c>
      <c r="B5544" s="2">
        <v>42.21</v>
      </c>
      <c r="K5544" s="22"/>
    </row>
    <row r="5545" spans="1:11" x14ac:dyDescent="0.3">
      <c r="A5545" s="5">
        <v>43254</v>
      </c>
      <c r="B5545" s="2">
        <v>42.34</v>
      </c>
      <c r="K5545" s="22"/>
    </row>
    <row r="5546" spans="1:11" x14ac:dyDescent="0.3">
      <c r="A5546" s="5">
        <v>43255</v>
      </c>
      <c r="B5546" s="2">
        <v>42.71</v>
      </c>
      <c r="K5546" s="22"/>
    </row>
    <row r="5547" spans="1:11" x14ac:dyDescent="0.3">
      <c r="A5547" s="5">
        <v>43256</v>
      </c>
      <c r="B5547" s="2">
        <v>45.38</v>
      </c>
      <c r="K5547" s="22"/>
    </row>
    <row r="5548" spans="1:11" x14ac:dyDescent="0.3">
      <c r="A5548" s="5">
        <v>43257</v>
      </c>
      <c r="B5548" s="2">
        <v>46.97</v>
      </c>
      <c r="K5548" s="22"/>
    </row>
    <row r="5549" spans="1:11" x14ac:dyDescent="0.3">
      <c r="A5549" s="5">
        <v>43258</v>
      </c>
      <c r="B5549" s="2">
        <v>47.72</v>
      </c>
      <c r="K5549" s="22"/>
    </row>
    <row r="5550" spans="1:11" x14ac:dyDescent="0.3">
      <c r="A5550" s="5">
        <v>43259</v>
      </c>
      <c r="B5550" s="2">
        <v>48.74</v>
      </c>
      <c r="K5550" s="22"/>
    </row>
    <row r="5551" spans="1:11" x14ac:dyDescent="0.3">
      <c r="A5551" s="5">
        <v>43260</v>
      </c>
      <c r="B5551" s="2">
        <v>46.14</v>
      </c>
      <c r="K5551" s="22"/>
    </row>
    <row r="5552" spans="1:11" x14ac:dyDescent="0.3">
      <c r="A5552" s="5">
        <v>43261</v>
      </c>
      <c r="B5552" s="2">
        <v>45.94</v>
      </c>
      <c r="K5552" s="22"/>
    </row>
    <row r="5553" spans="1:11" x14ac:dyDescent="0.3">
      <c r="A5553" s="5">
        <v>43262</v>
      </c>
      <c r="B5553" s="2">
        <v>46.58</v>
      </c>
      <c r="K5553" s="22"/>
    </row>
    <row r="5554" spans="1:11" x14ac:dyDescent="0.3">
      <c r="A5554" s="5">
        <v>43263</v>
      </c>
      <c r="B5554" s="2">
        <v>46.8</v>
      </c>
      <c r="K5554" s="22"/>
    </row>
    <row r="5555" spans="1:11" x14ac:dyDescent="0.3">
      <c r="A5555" s="5">
        <v>43264</v>
      </c>
      <c r="B5555" s="2">
        <v>48.15</v>
      </c>
      <c r="K5555" s="22"/>
    </row>
    <row r="5556" spans="1:11" x14ac:dyDescent="0.3">
      <c r="A5556" s="5">
        <v>43265</v>
      </c>
      <c r="B5556" s="2">
        <v>46.5</v>
      </c>
      <c r="K5556" s="22"/>
    </row>
    <row r="5557" spans="1:11" x14ac:dyDescent="0.3">
      <c r="A5557" s="5">
        <v>43266</v>
      </c>
      <c r="B5557" s="2">
        <v>44.75</v>
      </c>
      <c r="K5557" s="22"/>
    </row>
    <row r="5558" spans="1:11" x14ac:dyDescent="0.3">
      <c r="A5558" s="5">
        <v>43267</v>
      </c>
      <c r="B5558" s="2">
        <v>44.04</v>
      </c>
      <c r="K5558" s="22"/>
    </row>
    <row r="5559" spans="1:11" x14ac:dyDescent="0.3">
      <c r="A5559" s="5">
        <v>43268</v>
      </c>
      <c r="B5559" s="2">
        <v>43.19</v>
      </c>
      <c r="K5559" s="22"/>
    </row>
    <row r="5560" spans="1:11" x14ac:dyDescent="0.3">
      <c r="A5560" s="5">
        <v>43269</v>
      </c>
      <c r="B5560" s="2">
        <v>44.05</v>
      </c>
      <c r="K5560" s="22"/>
    </row>
    <row r="5561" spans="1:11" x14ac:dyDescent="0.3">
      <c r="A5561" s="5">
        <v>43270</v>
      </c>
      <c r="B5561" s="2">
        <v>42.39</v>
      </c>
      <c r="K5561" s="22"/>
    </row>
    <row r="5562" spans="1:11" x14ac:dyDescent="0.3">
      <c r="A5562" s="5">
        <v>43271</v>
      </c>
      <c r="B5562" s="2">
        <v>42.94</v>
      </c>
      <c r="K5562" s="22"/>
    </row>
    <row r="5563" spans="1:11" x14ac:dyDescent="0.3">
      <c r="A5563" s="5">
        <v>43272</v>
      </c>
      <c r="B5563" s="2">
        <v>42.6</v>
      </c>
      <c r="K5563" s="22"/>
    </row>
    <row r="5564" spans="1:11" x14ac:dyDescent="0.3">
      <c r="A5564" s="5">
        <v>43273</v>
      </c>
      <c r="B5564" s="2">
        <v>40.409999999999997</v>
      </c>
      <c r="K5564" s="22"/>
    </row>
    <row r="5565" spans="1:11" x14ac:dyDescent="0.3">
      <c r="A5565" s="5">
        <v>43274</v>
      </c>
      <c r="B5565" s="2">
        <v>40.119999999999997</v>
      </c>
      <c r="K5565" s="22"/>
    </row>
    <row r="5566" spans="1:11" x14ac:dyDescent="0.3">
      <c r="A5566" s="5">
        <v>43275</v>
      </c>
      <c r="B5566" s="2">
        <v>42.41</v>
      </c>
      <c r="K5566" s="22"/>
    </row>
    <row r="5567" spans="1:11" x14ac:dyDescent="0.3">
      <c r="A5567" s="5">
        <v>43276</v>
      </c>
      <c r="B5567" s="2">
        <v>45.35</v>
      </c>
      <c r="K5567" s="22"/>
    </row>
    <row r="5568" spans="1:11" x14ac:dyDescent="0.3">
      <c r="A5568" s="5">
        <v>43277</v>
      </c>
      <c r="B5568" s="2">
        <v>46.47</v>
      </c>
      <c r="K5568" s="22"/>
    </row>
    <row r="5569" spans="1:11" x14ac:dyDescent="0.3">
      <c r="A5569" s="5">
        <v>43278</v>
      </c>
      <c r="B5569" s="2">
        <v>46.92</v>
      </c>
      <c r="K5569" s="22"/>
    </row>
    <row r="5570" spans="1:11" x14ac:dyDescent="0.3">
      <c r="A5570" s="5">
        <v>43279</v>
      </c>
      <c r="B5570" s="2">
        <v>46.5</v>
      </c>
      <c r="K5570" s="22"/>
    </row>
    <row r="5571" spans="1:11" x14ac:dyDescent="0.3">
      <c r="A5571" s="5">
        <v>43280</v>
      </c>
      <c r="B5571" s="2">
        <v>45.64</v>
      </c>
      <c r="K5571" s="22"/>
    </row>
    <row r="5572" spans="1:11" x14ac:dyDescent="0.3">
      <c r="A5572" s="5">
        <v>43281</v>
      </c>
      <c r="B5572" s="2">
        <v>45.93</v>
      </c>
      <c r="K5572" s="22"/>
    </row>
    <row r="5573" spans="1:11" x14ac:dyDescent="0.3">
      <c r="A5573" s="5">
        <v>43282</v>
      </c>
      <c r="B5573" s="2">
        <v>45.49</v>
      </c>
      <c r="K5573" s="22"/>
    </row>
    <row r="5574" spans="1:11" x14ac:dyDescent="0.3">
      <c r="A5574" s="5">
        <v>43283</v>
      </c>
      <c r="B5574" s="2">
        <v>49.54</v>
      </c>
      <c r="K5574" s="22"/>
    </row>
    <row r="5575" spans="1:11" x14ac:dyDescent="0.3">
      <c r="A5575" s="5">
        <v>43284</v>
      </c>
      <c r="B5575" s="2">
        <v>50.53</v>
      </c>
      <c r="K5575" s="22"/>
    </row>
    <row r="5576" spans="1:11" x14ac:dyDescent="0.3">
      <c r="A5576" s="5">
        <v>43285</v>
      </c>
      <c r="B5576" s="2">
        <v>50.98</v>
      </c>
      <c r="K5576" s="22"/>
    </row>
    <row r="5577" spans="1:11" x14ac:dyDescent="0.3">
      <c r="A5577" s="5">
        <v>43286</v>
      </c>
      <c r="B5577" s="2">
        <v>51.62</v>
      </c>
      <c r="K5577" s="22"/>
    </row>
    <row r="5578" spans="1:11" x14ac:dyDescent="0.3">
      <c r="A5578" s="5">
        <v>43287</v>
      </c>
      <c r="B5578" s="2">
        <v>49.52</v>
      </c>
      <c r="K5578" s="22"/>
    </row>
    <row r="5579" spans="1:11" x14ac:dyDescent="0.3">
      <c r="A5579" s="5">
        <v>43288</v>
      </c>
      <c r="B5579" s="2">
        <v>47.79</v>
      </c>
      <c r="K5579" s="22"/>
    </row>
    <row r="5580" spans="1:11" x14ac:dyDescent="0.3">
      <c r="A5580" s="5">
        <v>43289</v>
      </c>
      <c r="B5580" s="2">
        <v>49.08</v>
      </c>
      <c r="K5580" s="22"/>
    </row>
    <row r="5581" spans="1:11" x14ac:dyDescent="0.3">
      <c r="A5581" s="5">
        <v>43290</v>
      </c>
      <c r="B5581" s="2">
        <v>50.47</v>
      </c>
      <c r="K5581" s="22"/>
    </row>
    <row r="5582" spans="1:11" x14ac:dyDescent="0.3">
      <c r="A5582" s="5">
        <v>43291</v>
      </c>
      <c r="B5582" s="2">
        <v>51.51</v>
      </c>
      <c r="K5582" s="22"/>
    </row>
    <row r="5583" spans="1:11" x14ac:dyDescent="0.3">
      <c r="A5583" s="5">
        <v>43292</v>
      </c>
      <c r="B5583" s="2">
        <v>51.96</v>
      </c>
      <c r="K5583" s="22"/>
    </row>
    <row r="5584" spans="1:11" x14ac:dyDescent="0.3">
      <c r="A5584" s="5">
        <v>43293</v>
      </c>
      <c r="B5584" s="2">
        <v>52.49</v>
      </c>
      <c r="K5584" s="22"/>
    </row>
    <row r="5585" spans="1:11" x14ac:dyDescent="0.3">
      <c r="A5585" s="5">
        <v>43294</v>
      </c>
      <c r="B5585" s="2">
        <v>52.99</v>
      </c>
      <c r="K5585" s="22"/>
    </row>
    <row r="5586" spans="1:11" x14ac:dyDescent="0.3">
      <c r="A5586" s="5">
        <v>43295</v>
      </c>
      <c r="B5586" s="2">
        <v>51.66</v>
      </c>
      <c r="K5586" s="22"/>
    </row>
    <row r="5587" spans="1:11" x14ac:dyDescent="0.3">
      <c r="A5587" s="5">
        <v>43296</v>
      </c>
      <c r="B5587" s="2">
        <v>51.41</v>
      </c>
      <c r="K5587" s="22"/>
    </row>
    <row r="5588" spans="1:11" x14ac:dyDescent="0.3">
      <c r="A5588" s="5">
        <v>43297</v>
      </c>
      <c r="B5588" s="2">
        <v>53.19</v>
      </c>
      <c r="K5588" s="22"/>
    </row>
    <row r="5589" spans="1:11" x14ac:dyDescent="0.3">
      <c r="A5589" s="5">
        <v>43298</v>
      </c>
      <c r="B5589" s="2">
        <v>52.51</v>
      </c>
      <c r="K5589" s="22"/>
    </row>
    <row r="5590" spans="1:11" x14ac:dyDescent="0.3">
      <c r="A5590" s="5">
        <v>43299</v>
      </c>
      <c r="B5590" s="2">
        <v>51.82</v>
      </c>
      <c r="K5590" s="22"/>
    </row>
    <row r="5591" spans="1:11" x14ac:dyDescent="0.3">
      <c r="A5591" s="5">
        <v>43300</v>
      </c>
      <c r="B5591" s="2">
        <v>52.05</v>
      </c>
      <c r="K5591" s="22"/>
    </row>
    <row r="5592" spans="1:11" x14ac:dyDescent="0.3">
      <c r="A5592" s="5">
        <v>43301</v>
      </c>
      <c r="B5592" s="2">
        <v>53.48</v>
      </c>
      <c r="K5592" s="22"/>
    </row>
    <row r="5593" spans="1:11" x14ac:dyDescent="0.3">
      <c r="A5593" s="5">
        <v>43302</v>
      </c>
      <c r="B5593" s="2">
        <v>52.73</v>
      </c>
      <c r="K5593" s="22"/>
    </row>
    <row r="5594" spans="1:11" x14ac:dyDescent="0.3">
      <c r="A5594" s="5">
        <v>43303</v>
      </c>
      <c r="B5594" s="2">
        <v>52.58</v>
      </c>
      <c r="K5594" s="22"/>
    </row>
    <row r="5595" spans="1:11" x14ac:dyDescent="0.3">
      <c r="A5595" s="5">
        <v>43304</v>
      </c>
      <c r="B5595" s="2">
        <v>54.45</v>
      </c>
      <c r="K5595" s="22"/>
    </row>
    <row r="5596" spans="1:11" x14ac:dyDescent="0.3">
      <c r="A5596" s="5">
        <v>43305</v>
      </c>
      <c r="B5596" s="2">
        <v>54.51</v>
      </c>
      <c r="K5596" s="22"/>
    </row>
    <row r="5597" spans="1:11" x14ac:dyDescent="0.3">
      <c r="A5597" s="5">
        <v>43306</v>
      </c>
      <c r="B5597" s="2">
        <v>54.52</v>
      </c>
      <c r="K5597" s="22"/>
    </row>
    <row r="5598" spans="1:11" x14ac:dyDescent="0.3">
      <c r="A5598" s="5">
        <v>43307</v>
      </c>
      <c r="B5598" s="2">
        <v>53.7</v>
      </c>
      <c r="K5598" s="22"/>
    </row>
    <row r="5599" spans="1:11" x14ac:dyDescent="0.3">
      <c r="A5599" s="5">
        <v>43308</v>
      </c>
      <c r="B5599" s="2">
        <v>53.24</v>
      </c>
      <c r="K5599" s="22"/>
    </row>
    <row r="5600" spans="1:11" x14ac:dyDescent="0.3">
      <c r="A5600" s="5">
        <v>43309</v>
      </c>
      <c r="B5600" s="2">
        <v>50.46</v>
      </c>
      <c r="K5600" s="22"/>
    </row>
    <row r="5601" spans="1:11" x14ac:dyDescent="0.3">
      <c r="A5601" s="5">
        <v>43310</v>
      </c>
      <c r="B5601" s="2">
        <v>50.17</v>
      </c>
      <c r="K5601" s="22"/>
    </row>
    <row r="5602" spans="1:11" x14ac:dyDescent="0.3">
      <c r="A5602" s="5">
        <v>43311</v>
      </c>
      <c r="B5602" s="2">
        <v>53.03</v>
      </c>
      <c r="K5602" s="22"/>
    </row>
    <row r="5603" spans="1:11" x14ac:dyDescent="0.3">
      <c r="A5603" s="5">
        <v>43312</v>
      </c>
      <c r="B5603" s="2">
        <v>53.32</v>
      </c>
      <c r="K5603" s="22"/>
    </row>
    <row r="5604" spans="1:11" x14ac:dyDescent="0.3">
      <c r="A5604" s="5">
        <v>43313</v>
      </c>
      <c r="B5604" s="2">
        <v>53.88</v>
      </c>
      <c r="K5604" s="22"/>
    </row>
    <row r="5605" spans="1:11" x14ac:dyDescent="0.3">
      <c r="A5605" s="5">
        <v>43314</v>
      </c>
      <c r="B5605" s="2">
        <v>53.29</v>
      </c>
      <c r="K5605" s="22"/>
    </row>
    <row r="5606" spans="1:11" x14ac:dyDescent="0.3">
      <c r="A5606" s="5">
        <v>43315</v>
      </c>
      <c r="B5606" s="2">
        <v>53.52</v>
      </c>
      <c r="K5606" s="22"/>
    </row>
    <row r="5607" spans="1:11" x14ac:dyDescent="0.3">
      <c r="A5607" s="5">
        <v>43316</v>
      </c>
      <c r="B5607" s="2">
        <v>51.58</v>
      </c>
      <c r="K5607" s="22"/>
    </row>
    <row r="5608" spans="1:11" x14ac:dyDescent="0.3">
      <c r="A5608" s="5">
        <v>43317</v>
      </c>
      <c r="B5608" s="2">
        <v>49.53</v>
      </c>
      <c r="K5608" s="22"/>
    </row>
    <row r="5609" spans="1:11" x14ac:dyDescent="0.3">
      <c r="A5609" s="5">
        <v>43318</v>
      </c>
      <c r="B5609" s="2">
        <v>52.25</v>
      </c>
      <c r="K5609" s="22"/>
    </row>
    <row r="5610" spans="1:11" x14ac:dyDescent="0.3">
      <c r="A5610" s="5">
        <v>43319</v>
      </c>
      <c r="B5610" s="2">
        <v>53.52</v>
      </c>
      <c r="K5610" s="22"/>
    </row>
    <row r="5611" spans="1:11" x14ac:dyDescent="0.3">
      <c r="A5611" s="5">
        <v>43320</v>
      </c>
      <c r="B5611" s="2">
        <v>51.14</v>
      </c>
      <c r="K5611" s="22"/>
    </row>
    <row r="5612" spans="1:11" x14ac:dyDescent="0.3">
      <c r="A5612" s="5">
        <v>43321</v>
      </c>
      <c r="B5612" s="2">
        <v>50.53</v>
      </c>
      <c r="K5612" s="22"/>
    </row>
    <row r="5613" spans="1:11" x14ac:dyDescent="0.3">
      <c r="A5613" s="5">
        <v>43322</v>
      </c>
      <c r="B5613" s="2">
        <v>48.22</v>
      </c>
      <c r="K5613" s="22"/>
    </row>
    <row r="5614" spans="1:11" x14ac:dyDescent="0.3">
      <c r="A5614" s="5">
        <v>43323</v>
      </c>
      <c r="B5614" s="2">
        <v>47.18</v>
      </c>
      <c r="K5614" s="22"/>
    </row>
    <row r="5615" spans="1:11" x14ac:dyDescent="0.3">
      <c r="A5615" s="5">
        <v>43324</v>
      </c>
      <c r="B5615" s="2">
        <v>45.5</v>
      </c>
      <c r="K5615" s="22"/>
    </row>
    <row r="5616" spans="1:11" x14ac:dyDescent="0.3">
      <c r="A5616" s="5">
        <v>43325</v>
      </c>
      <c r="B5616" s="2">
        <v>50.81</v>
      </c>
      <c r="K5616" s="22"/>
    </row>
    <row r="5617" spans="1:11" x14ac:dyDescent="0.3">
      <c r="A5617" s="5">
        <v>43326</v>
      </c>
      <c r="B5617" s="2">
        <v>52.11</v>
      </c>
      <c r="K5617" s="22"/>
    </row>
    <row r="5618" spans="1:11" x14ac:dyDescent="0.3">
      <c r="A5618" s="5">
        <v>43327</v>
      </c>
      <c r="B5618" s="2">
        <v>51.13</v>
      </c>
      <c r="K5618" s="22"/>
    </row>
    <row r="5619" spans="1:11" x14ac:dyDescent="0.3">
      <c r="A5619" s="5">
        <v>43328</v>
      </c>
      <c r="B5619" s="2">
        <v>50.61</v>
      </c>
      <c r="K5619" s="22"/>
    </row>
    <row r="5620" spans="1:11" x14ac:dyDescent="0.3">
      <c r="A5620" s="5">
        <v>43329</v>
      </c>
      <c r="B5620" s="2">
        <v>49.84</v>
      </c>
      <c r="K5620" s="22"/>
    </row>
    <row r="5621" spans="1:11" x14ac:dyDescent="0.3">
      <c r="A5621" s="5">
        <v>43330</v>
      </c>
      <c r="B5621" s="2">
        <v>47.52</v>
      </c>
      <c r="K5621" s="22"/>
    </row>
    <row r="5622" spans="1:11" x14ac:dyDescent="0.3">
      <c r="A5622" s="5">
        <v>43331</v>
      </c>
      <c r="B5622" s="2">
        <v>45.77</v>
      </c>
      <c r="K5622" s="22"/>
    </row>
    <row r="5623" spans="1:11" x14ac:dyDescent="0.3">
      <c r="A5623" s="5">
        <v>43332</v>
      </c>
      <c r="B5623" s="2">
        <v>49.79</v>
      </c>
      <c r="K5623" s="22"/>
    </row>
    <row r="5624" spans="1:11" x14ac:dyDescent="0.3">
      <c r="A5624" s="5">
        <v>43333</v>
      </c>
      <c r="B5624" s="2">
        <v>51.9</v>
      </c>
      <c r="K5624" s="22"/>
    </row>
    <row r="5625" spans="1:11" x14ac:dyDescent="0.3">
      <c r="A5625" s="5">
        <v>43334</v>
      </c>
      <c r="B5625" s="2">
        <v>51.08</v>
      </c>
      <c r="K5625" s="22"/>
    </row>
    <row r="5626" spans="1:11" x14ac:dyDescent="0.3">
      <c r="A5626" s="5">
        <v>43335</v>
      </c>
      <c r="B5626" s="2">
        <v>52.59</v>
      </c>
      <c r="K5626" s="22"/>
    </row>
    <row r="5627" spans="1:11" x14ac:dyDescent="0.3">
      <c r="A5627" s="5">
        <v>43336</v>
      </c>
      <c r="B5627" s="2">
        <v>50.99</v>
      </c>
      <c r="K5627" s="22"/>
    </row>
    <row r="5628" spans="1:11" x14ac:dyDescent="0.3">
      <c r="A5628" s="5">
        <v>43337</v>
      </c>
      <c r="B5628" s="2">
        <v>50.84</v>
      </c>
      <c r="K5628" s="22"/>
    </row>
    <row r="5629" spans="1:11" x14ac:dyDescent="0.3">
      <c r="A5629" s="5">
        <v>43338</v>
      </c>
      <c r="B5629" s="2">
        <v>50.83</v>
      </c>
      <c r="K5629" s="22"/>
    </row>
    <row r="5630" spans="1:11" x14ac:dyDescent="0.3">
      <c r="A5630" s="5">
        <v>43339</v>
      </c>
      <c r="B5630" s="2">
        <v>51.65</v>
      </c>
      <c r="K5630" s="22"/>
    </row>
    <row r="5631" spans="1:11" x14ac:dyDescent="0.3">
      <c r="A5631" s="5">
        <v>43340</v>
      </c>
      <c r="B5631" s="2">
        <v>59.54</v>
      </c>
      <c r="K5631" s="22"/>
    </row>
    <row r="5632" spans="1:11" x14ac:dyDescent="0.3">
      <c r="A5632" s="5">
        <v>43341</v>
      </c>
      <c r="B5632" s="2">
        <v>59.25</v>
      </c>
      <c r="K5632" s="22"/>
    </row>
    <row r="5633" spans="1:11" x14ac:dyDescent="0.3">
      <c r="A5633" s="5">
        <v>43342</v>
      </c>
      <c r="B5633" s="2">
        <v>57.42</v>
      </c>
      <c r="K5633" s="22"/>
    </row>
    <row r="5634" spans="1:11" x14ac:dyDescent="0.3">
      <c r="A5634" s="5">
        <v>43343</v>
      </c>
      <c r="B5634" s="2">
        <v>59.72</v>
      </c>
      <c r="K5634" s="22"/>
    </row>
    <row r="5635" spans="1:11" x14ac:dyDescent="0.3">
      <c r="A5635" s="5">
        <v>43344</v>
      </c>
      <c r="B5635" s="2">
        <v>57.74</v>
      </c>
      <c r="K5635" s="22"/>
    </row>
    <row r="5636" spans="1:11" x14ac:dyDescent="0.3">
      <c r="A5636" s="5">
        <v>43345</v>
      </c>
      <c r="B5636" s="2">
        <v>56.26</v>
      </c>
      <c r="K5636" s="22"/>
    </row>
    <row r="5637" spans="1:11" x14ac:dyDescent="0.3">
      <c r="A5637" s="5">
        <v>43346</v>
      </c>
      <c r="B5637" s="2">
        <v>59.28</v>
      </c>
      <c r="K5637" s="22"/>
    </row>
    <row r="5638" spans="1:11" x14ac:dyDescent="0.3">
      <c r="A5638" s="5">
        <v>43347</v>
      </c>
      <c r="B5638" s="2">
        <v>60.86</v>
      </c>
      <c r="K5638" s="22"/>
    </row>
    <row r="5639" spans="1:11" x14ac:dyDescent="0.3">
      <c r="A5639" s="5">
        <v>43348</v>
      </c>
      <c r="B5639" s="2">
        <v>61.34</v>
      </c>
      <c r="K5639" s="22"/>
    </row>
    <row r="5640" spans="1:11" x14ac:dyDescent="0.3">
      <c r="A5640" s="5">
        <v>43349</v>
      </c>
      <c r="B5640" s="2">
        <v>60.79</v>
      </c>
      <c r="K5640" s="22"/>
    </row>
    <row r="5641" spans="1:11" x14ac:dyDescent="0.3">
      <c r="A5641" s="5">
        <v>43350</v>
      </c>
      <c r="B5641" s="2">
        <v>58.24</v>
      </c>
      <c r="K5641" s="22"/>
    </row>
    <row r="5642" spans="1:11" x14ac:dyDescent="0.3">
      <c r="A5642" s="5">
        <v>43351</v>
      </c>
      <c r="B5642" s="2">
        <v>54.41</v>
      </c>
      <c r="K5642" s="22"/>
    </row>
    <row r="5643" spans="1:11" x14ac:dyDescent="0.3">
      <c r="A5643" s="5">
        <v>43352</v>
      </c>
      <c r="B5643" s="2">
        <v>53.81</v>
      </c>
      <c r="K5643" s="22"/>
    </row>
    <row r="5644" spans="1:11" x14ac:dyDescent="0.3">
      <c r="A5644" s="5">
        <v>43353</v>
      </c>
      <c r="B5644" s="2">
        <v>55.7</v>
      </c>
      <c r="K5644" s="22"/>
    </row>
    <row r="5645" spans="1:11" x14ac:dyDescent="0.3">
      <c r="A5645" s="5">
        <v>43354</v>
      </c>
      <c r="B5645" s="2">
        <v>54</v>
      </c>
      <c r="K5645" s="22"/>
    </row>
    <row r="5646" spans="1:11" x14ac:dyDescent="0.3">
      <c r="A5646" s="5">
        <v>43355</v>
      </c>
      <c r="B5646" s="2">
        <v>53.07</v>
      </c>
      <c r="K5646" s="22"/>
    </row>
    <row r="5647" spans="1:11" x14ac:dyDescent="0.3">
      <c r="A5647" s="5">
        <v>43356</v>
      </c>
      <c r="B5647" s="2">
        <v>55.23</v>
      </c>
      <c r="K5647" s="22"/>
    </row>
    <row r="5648" spans="1:11" x14ac:dyDescent="0.3">
      <c r="A5648" s="5">
        <v>43357</v>
      </c>
      <c r="B5648" s="2">
        <v>54.8</v>
      </c>
      <c r="K5648" s="22"/>
    </row>
    <row r="5649" spans="1:11" x14ac:dyDescent="0.3">
      <c r="A5649" s="5">
        <v>43358</v>
      </c>
      <c r="B5649" s="2">
        <v>49.1</v>
      </c>
      <c r="K5649" s="22"/>
    </row>
    <row r="5650" spans="1:11" x14ac:dyDescent="0.3">
      <c r="A5650" s="5">
        <v>43359</v>
      </c>
      <c r="B5650" s="2">
        <v>48.74</v>
      </c>
      <c r="K5650" s="22"/>
    </row>
    <row r="5651" spans="1:11" x14ac:dyDescent="0.3">
      <c r="A5651" s="5">
        <v>43360</v>
      </c>
      <c r="B5651" s="2">
        <v>52.19</v>
      </c>
      <c r="K5651" s="22"/>
    </row>
    <row r="5652" spans="1:11" x14ac:dyDescent="0.3">
      <c r="A5652" s="5">
        <v>43361</v>
      </c>
      <c r="B5652" s="2">
        <v>49.97</v>
      </c>
      <c r="K5652" s="22"/>
    </row>
    <row r="5653" spans="1:11" x14ac:dyDescent="0.3">
      <c r="A5653" s="5">
        <v>43362</v>
      </c>
      <c r="B5653" s="2">
        <v>47.37</v>
      </c>
      <c r="K5653" s="22"/>
    </row>
    <row r="5654" spans="1:11" x14ac:dyDescent="0.3">
      <c r="A5654" s="5">
        <v>43363</v>
      </c>
      <c r="B5654" s="2">
        <v>43.86</v>
      </c>
      <c r="K5654" s="22"/>
    </row>
    <row r="5655" spans="1:11" x14ac:dyDescent="0.3">
      <c r="A5655" s="5">
        <v>43364</v>
      </c>
      <c r="B5655" s="2">
        <v>36.94</v>
      </c>
      <c r="K5655" s="22"/>
    </row>
    <row r="5656" spans="1:11" x14ac:dyDescent="0.3">
      <c r="A5656" s="5">
        <v>43365</v>
      </c>
      <c r="B5656" s="2">
        <v>20.93</v>
      </c>
      <c r="K5656" s="22"/>
    </row>
    <row r="5657" spans="1:11" x14ac:dyDescent="0.3">
      <c r="A5657" s="5">
        <v>43366</v>
      </c>
      <c r="B5657" s="2">
        <v>34.65</v>
      </c>
      <c r="K5657" s="22"/>
    </row>
    <row r="5658" spans="1:11" x14ac:dyDescent="0.3">
      <c r="A5658" s="5">
        <v>43367</v>
      </c>
      <c r="B5658" s="2">
        <v>37.19</v>
      </c>
      <c r="K5658" s="22"/>
    </row>
    <row r="5659" spans="1:11" x14ac:dyDescent="0.3">
      <c r="A5659" s="5">
        <v>43368</v>
      </c>
      <c r="B5659" s="2">
        <v>43.6</v>
      </c>
      <c r="K5659" s="22"/>
    </row>
    <row r="5660" spans="1:11" x14ac:dyDescent="0.3">
      <c r="A5660" s="5">
        <v>43369</v>
      </c>
      <c r="B5660" s="2">
        <v>29.7</v>
      </c>
      <c r="K5660" s="22"/>
    </row>
    <row r="5661" spans="1:11" x14ac:dyDescent="0.3">
      <c r="A5661" s="5">
        <v>43370</v>
      </c>
      <c r="B5661" s="2">
        <v>35.21</v>
      </c>
      <c r="K5661" s="22"/>
    </row>
    <row r="5662" spans="1:11" x14ac:dyDescent="0.3">
      <c r="A5662" s="5">
        <v>43371</v>
      </c>
      <c r="B5662" s="2">
        <v>40.86</v>
      </c>
      <c r="K5662" s="22"/>
    </row>
    <row r="5663" spans="1:11" x14ac:dyDescent="0.3">
      <c r="A5663" s="5">
        <v>43372</v>
      </c>
      <c r="B5663" s="2">
        <v>39.07</v>
      </c>
      <c r="K5663" s="22"/>
    </row>
    <row r="5664" spans="1:11" x14ac:dyDescent="0.3">
      <c r="A5664" s="5">
        <v>43373</v>
      </c>
      <c r="B5664" s="2">
        <v>34.409999999999997</v>
      </c>
      <c r="K5664" s="22"/>
    </row>
    <row r="5665" spans="1:11" x14ac:dyDescent="0.3">
      <c r="A5665" s="5">
        <v>43374</v>
      </c>
      <c r="B5665" s="2">
        <v>47.16</v>
      </c>
      <c r="K5665" s="22"/>
    </row>
    <row r="5666" spans="1:11" x14ac:dyDescent="0.3">
      <c r="A5666" s="5">
        <v>43375</v>
      </c>
      <c r="B5666" s="2">
        <v>46.92</v>
      </c>
      <c r="K5666" s="22"/>
    </row>
    <row r="5667" spans="1:11" x14ac:dyDescent="0.3">
      <c r="A5667" s="5">
        <v>43376</v>
      </c>
      <c r="B5667" s="2">
        <v>45.59</v>
      </c>
      <c r="K5667" s="22"/>
    </row>
    <row r="5668" spans="1:11" x14ac:dyDescent="0.3">
      <c r="A5668" s="5">
        <v>43377</v>
      </c>
      <c r="B5668" s="2">
        <v>49.34</v>
      </c>
      <c r="K5668" s="22"/>
    </row>
    <row r="5669" spans="1:11" x14ac:dyDescent="0.3">
      <c r="A5669" s="5">
        <v>43378</v>
      </c>
      <c r="B5669" s="2">
        <v>47.25</v>
      </c>
      <c r="K5669" s="22"/>
    </row>
    <row r="5670" spans="1:11" x14ac:dyDescent="0.3">
      <c r="A5670" s="5">
        <v>43379</v>
      </c>
      <c r="B5670" s="2">
        <v>46.72</v>
      </c>
      <c r="K5670" s="22"/>
    </row>
    <row r="5671" spans="1:11" x14ac:dyDescent="0.3">
      <c r="A5671" s="5">
        <v>43380</v>
      </c>
      <c r="B5671" s="2">
        <v>47.58</v>
      </c>
      <c r="K5671" s="22"/>
    </row>
    <row r="5672" spans="1:11" x14ac:dyDescent="0.3">
      <c r="A5672" s="5">
        <v>43381</v>
      </c>
      <c r="B5672" s="2">
        <v>46.65</v>
      </c>
      <c r="K5672" s="22"/>
    </row>
    <row r="5673" spans="1:11" x14ac:dyDescent="0.3">
      <c r="A5673" s="5">
        <v>43382</v>
      </c>
      <c r="B5673" s="2">
        <v>44.79</v>
      </c>
      <c r="K5673" s="22"/>
    </row>
    <row r="5674" spans="1:11" x14ac:dyDescent="0.3">
      <c r="A5674" s="5">
        <v>43383</v>
      </c>
      <c r="B5674" s="2">
        <v>46.76</v>
      </c>
      <c r="K5674" s="22"/>
    </row>
    <row r="5675" spans="1:11" x14ac:dyDescent="0.3">
      <c r="A5675" s="5">
        <v>43384</v>
      </c>
      <c r="B5675" s="2">
        <v>43.69</v>
      </c>
      <c r="K5675" s="22"/>
    </row>
    <row r="5676" spans="1:11" x14ac:dyDescent="0.3">
      <c r="A5676" s="5">
        <v>43385</v>
      </c>
      <c r="B5676" s="2">
        <v>44.35</v>
      </c>
      <c r="K5676" s="22"/>
    </row>
    <row r="5677" spans="1:11" x14ac:dyDescent="0.3">
      <c r="A5677" s="5">
        <v>43386</v>
      </c>
      <c r="B5677" s="2">
        <v>34.56</v>
      </c>
      <c r="K5677" s="22"/>
    </row>
    <row r="5678" spans="1:11" x14ac:dyDescent="0.3">
      <c r="A5678" s="5">
        <v>43387</v>
      </c>
      <c r="B5678" s="2">
        <v>20.07</v>
      </c>
      <c r="K5678" s="22"/>
    </row>
    <row r="5679" spans="1:11" x14ac:dyDescent="0.3">
      <c r="A5679" s="5">
        <v>43388</v>
      </c>
      <c r="B5679" s="2">
        <v>37.270000000000003</v>
      </c>
      <c r="K5679" s="22"/>
    </row>
    <row r="5680" spans="1:11" x14ac:dyDescent="0.3">
      <c r="A5680" s="5">
        <v>43389</v>
      </c>
      <c r="B5680" s="2">
        <v>44.26</v>
      </c>
      <c r="K5680" s="22"/>
    </row>
    <row r="5681" spans="1:11" x14ac:dyDescent="0.3">
      <c r="A5681" s="5">
        <v>43390</v>
      </c>
      <c r="B5681" s="2">
        <v>43.52</v>
      </c>
      <c r="K5681" s="22"/>
    </row>
    <row r="5682" spans="1:11" x14ac:dyDescent="0.3">
      <c r="A5682" s="5">
        <v>43391</v>
      </c>
      <c r="B5682" s="2">
        <v>43.25</v>
      </c>
      <c r="K5682" s="22"/>
    </row>
    <row r="5683" spans="1:11" x14ac:dyDescent="0.3">
      <c r="A5683" s="5">
        <v>43392</v>
      </c>
      <c r="B5683" s="2">
        <v>43.33</v>
      </c>
      <c r="K5683" s="22"/>
    </row>
    <row r="5684" spans="1:11" x14ac:dyDescent="0.3">
      <c r="A5684" s="5">
        <v>43393</v>
      </c>
      <c r="B5684" s="2">
        <v>42.12</v>
      </c>
      <c r="K5684" s="22"/>
    </row>
    <row r="5685" spans="1:11" x14ac:dyDescent="0.3">
      <c r="A5685" s="5">
        <v>43394</v>
      </c>
      <c r="B5685" s="2">
        <v>40.590000000000003</v>
      </c>
      <c r="K5685" s="22"/>
    </row>
    <row r="5686" spans="1:11" x14ac:dyDescent="0.3">
      <c r="A5686" s="5">
        <v>43395</v>
      </c>
      <c r="B5686" s="2">
        <v>38.049999999999997</v>
      </c>
      <c r="K5686" s="22"/>
    </row>
    <row r="5687" spans="1:11" x14ac:dyDescent="0.3">
      <c r="A5687" s="5">
        <v>43396</v>
      </c>
      <c r="B5687" s="2">
        <v>36.04</v>
      </c>
      <c r="K5687" s="22"/>
    </row>
    <row r="5688" spans="1:11" x14ac:dyDescent="0.3">
      <c r="A5688" s="5">
        <v>43397</v>
      </c>
      <c r="B5688" s="2">
        <v>41.65</v>
      </c>
      <c r="K5688" s="22"/>
    </row>
    <row r="5689" spans="1:11" x14ac:dyDescent="0.3">
      <c r="A5689" s="5">
        <v>43398</v>
      </c>
      <c r="B5689" s="2">
        <v>44.46</v>
      </c>
      <c r="K5689" s="22"/>
    </row>
    <row r="5690" spans="1:11" x14ac:dyDescent="0.3">
      <c r="A5690" s="5">
        <v>43399</v>
      </c>
      <c r="B5690" s="2">
        <v>49.04</v>
      </c>
      <c r="K5690" s="22"/>
    </row>
    <row r="5691" spans="1:11" x14ac:dyDescent="0.3">
      <c r="A5691" s="5">
        <v>43400</v>
      </c>
      <c r="B5691" s="2">
        <v>44.15</v>
      </c>
      <c r="K5691" s="22"/>
    </row>
    <row r="5692" spans="1:11" x14ac:dyDescent="0.3">
      <c r="A5692" s="5">
        <v>43401</v>
      </c>
      <c r="B5692" s="2">
        <v>44.06</v>
      </c>
      <c r="K5692" s="22"/>
    </row>
    <row r="5693" spans="1:11" x14ac:dyDescent="0.3">
      <c r="A5693" s="5">
        <v>43402</v>
      </c>
      <c r="B5693" s="2">
        <v>44.93</v>
      </c>
      <c r="K5693" s="22"/>
    </row>
    <row r="5694" spans="1:11" x14ac:dyDescent="0.3">
      <c r="A5694" s="5">
        <v>43403</v>
      </c>
      <c r="B5694" s="2">
        <v>42.78</v>
      </c>
      <c r="K5694" s="22"/>
    </row>
    <row r="5695" spans="1:11" x14ac:dyDescent="0.3">
      <c r="A5695" s="5">
        <v>43404</v>
      </c>
      <c r="B5695" s="2">
        <v>43.16</v>
      </c>
      <c r="K5695" s="22"/>
    </row>
    <row r="5696" spans="1:11" x14ac:dyDescent="0.3">
      <c r="A5696" s="5">
        <v>43405</v>
      </c>
      <c r="B5696" s="2">
        <v>44.67</v>
      </c>
      <c r="K5696" s="22"/>
    </row>
    <row r="5697" spans="1:11" x14ac:dyDescent="0.3">
      <c r="A5697" s="5">
        <v>43406</v>
      </c>
      <c r="B5697" s="2">
        <v>44.5</v>
      </c>
      <c r="K5697" s="22"/>
    </row>
    <row r="5698" spans="1:11" x14ac:dyDescent="0.3">
      <c r="A5698" s="5">
        <v>43407</v>
      </c>
      <c r="B5698" s="2">
        <v>43.82</v>
      </c>
      <c r="K5698" s="22"/>
    </row>
    <row r="5699" spans="1:11" x14ac:dyDescent="0.3">
      <c r="A5699" s="5">
        <v>43408</v>
      </c>
      <c r="B5699" s="2">
        <v>43.6</v>
      </c>
      <c r="K5699" s="22"/>
    </row>
    <row r="5700" spans="1:11" x14ac:dyDescent="0.3">
      <c r="A5700" s="5">
        <v>43409</v>
      </c>
      <c r="B5700" s="2">
        <v>45.83</v>
      </c>
      <c r="K5700" s="22"/>
    </row>
    <row r="5701" spans="1:11" x14ac:dyDescent="0.3">
      <c r="A5701" s="5">
        <v>43410</v>
      </c>
      <c r="B5701" s="2">
        <v>48.19</v>
      </c>
      <c r="K5701" s="22"/>
    </row>
    <row r="5702" spans="1:11" x14ac:dyDescent="0.3">
      <c r="A5702" s="5">
        <v>43411</v>
      </c>
      <c r="B5702" s="2">
        <v>48.07</v>
      </c>
      <c r="K5702" s="22"/>
    </row>
    <row r="5703" spans="1:11" x14ac:dyDescent="0.3">
      <c r="A5703" s="5">
        <v>43412</v>
      </c>
      <c r="B5703" s="2">
        <v>48.68</v>
      </c>
      <c r="K5703" s="22"/>
    </row>
    <row r="5704" spans="1:11" x14ac:dyDescent="0.3">
      <c r="A5704" s="5">
        <v>43413</v>
      </c>
      <c r="B5704" s="2">
        <v>47.92</v>
      </c>
      <c r="K5704" s="22"/>
    </row>
    <row r="5705" spans="1:11" x14ac:dyDescent="0.3">
      <c r="A5705" s="5">
        <v>43414</v>
      </c>
      <c r="B5705" s="2">
        <v>42.63</v>
      </c>
      <c r="K5705" s="22"/>
    </row>
    <row r="5706" spans="1:11" x14ac:dyDescent="0.3">
      <c r="A5706" s="5">
        <v>43415</v>
      </c>
      <c r="B5706" s="2">
        <v>40.36</v>
      </c>
      <c r="K5706" s="22"/>
    </row>
    <row r="5707" spans="1:11" x14ac:dyDescent="0.3">
      <c r="A5707" s="5">
        <v>43416</v>
      </c>
      <c r="B5707" s="2">
        <v>45.38</v>
      </c>
      <c r="K5707" s="22"/>
    </row>
    <row r="5708" spans="1:11" x14ac:dyDescent="0.3">
      <c r="A5708" s="5">
        <v>43417</v>
      </c>
      <c r="B5708" s="2">
        <v>47.85</v>
      </c>
      <c r="K5708" s="22"/>
    </row>
    <row r="5709" spans="1:11" x14ac:dyDescent="0.3">
      <c r="A5709" s="5">
        <v>43418</v>
      </c>
      <c r="B5709" s="2">
        <v>50.39</v>
      </c>
      <c r="K5709" s="22"/>
    </row>
    <row r="5710" spans="1:11" x14ac:dyDescent="0.3">
      <c r="A5710" s="5">
        <v>43419</v>
      </c>
      <c r="B5710" s="2">
        <v>47.76</v>
      </c>
      <c r="K5710" s="22"/>
    </row>
    <row r="5711" spans="1:11" x14ac:dyDescent="0.3">
      <c r="A5711" s="5">
        <v>43420</v>
      </c>
      <c r="B5711" s="2">
        <v>47.18</v>
      </c>
      <c r="K5711" s="22"/>
    </row>
    <row r="5712" spans="1:11" x14ac:dyDescent="0.3">
      <c r="A5712" s="5">
        <v>43421</v>
      </c>
      <c r="B5712" s="2">
        <v>46.02</v>
      </c>
      <c r="K5712" s="22"/>
    </row>
    <row r="5713" spans="1:11" x14ac:dyDescent="0.3">
      <c r="A5713" s="5">
        <v>43422</v>
      </c>
      <c r="B5713" s="2">
        <v>46.99</v>
      </c>
      <c r="K5713" s="22"/>
    </row>
    <row r="5714" spans="1:11" x14ac:dyDescent="0.3">
      <c r="A5714" s="5">
        <v>43423</v>
      </c>
      <c r="B5714" s="2">
        <v>48.52</v>
      </c>
      <c r="K5714" s="22"/>
    </row>
    <row r="5715" spans="1:11" x14ac:dyDescent="0.3">
      <c r="A5715" s="5">
        <v>43424</v>
      </c>
      <c r="B5715" s="2">
        <v>47.72</v>
      </c>
      <c r="K5715" s="22"/>
    </row>
    <row r="5716" spans="1:11" x14ac:dyDescent="0.3">
      <c r="A5716" s="5">
        <v>43425</v>
      </c>
      <c r="B5716" s="2">
        <v>50.19</v>
      </c>
      <c r="K5716" s="22"/>
    </row>
    <row r="5717" spans="1:11" x14ac:dyDescent="0.3">
      <c r="A5717" s="5">
        <v>43426</v>
      </c>
      <c r="B5717" s="2">
        <v>59.36</v>
      </c>
      <c r="K5717" s="22"/>
    </row>
    <row r="5718" spans="1:11" x14ac:dyDescent="0.3">
      <c r="A5718" s="5">
        <v>43427</v>
      </c>
      <c r="B5718" s="2">
        <v>52.63</v>
      </c>
      <c r="K5718" s="22"/>
    </row>
    <row r="5719" spans="1:11" x14ac:dyDescent="0.3">
      <c r="A5719" s="5">
        <v>43428</v>
      </c>
      <c r="B5719" s="2">
        <v>49.14</v>
      </c>
      <c r="K5719" s="22"/>
    </row>
    <row r="5720" spans="1:11" x14ac:dyDescent="0.3">
      <c r="A5720" s="5">
        <v>43429</v>
      </c>
      <c r="B5720" s="2">
        <v>49.39</v>
      </c>
      <c r="K5720" s="22"/>
    </row>
    <row r="5721" spans="1:11" x14ac:dyDescent="0.3">
      <c r="A5721" s="5">
        <v>43430</v>
      </c>
      <c r="B5721" s="2">
        <v>57.17</v>
      </c>
      <c r="K5721" s="22"/>
    </row>
    <row r="5722" spans="1:11" x14ac:dyDescent="0.3">
      <c r="A5722" s="5">
        <v>43431</v>
      </c>
      <c r="B5722" s="2">
        <v>64.290000000000006</v>
      </c>
      <c r="K5722" s="22"/>
    </row>
    <row r="5723" spans="1:11" x14ac:dyDescent="0.3">
      <c r="A5723" s="5">
        <v>43432</v>
      </c>
      <c r="B5723" s="2">
        <v>50.47</v>
      </c>
      <c r="K5723" s="22"/>
    </row>
    <row r="5724" spans="1:11" x14ac:dyDescent="0.3">
      <c r="A5724" s="5">
        <v>43433</v>
      </c>
      <c r="B5724" s="2">
        <v>46.48</v>
      </c>
      <c r="K5724" s="22"/>
    </row>
    <row r="5725" spans="1:11" x14ac:dyDescent="0.3">
      <c r="A5725" s="5">
        <v>43434</v>
      </c>
      <c r="B5725" s="2">
        <v>45.99</v>
      </c>
      <c r="K5725" s="22"/>
    </row>
    <row r="5726" spans="1:11" x14ac:dyDescent="0.3">
      <c r="A5726" s="5">
        <v>43435</v>
      </c>
      <c r="B5726" s="2">
        <v>45.92</v>
      </c>
      <c r="K5726" s="22"/>
    </row>
    <row r="5727" spans="1:11" x14ac:dyDescent="0.3">
      <c r="A5727" s="5">
        <v>43436</v>
      </c>
      <c r="B5727" s="2">
        <v>44.96</v>
      </c>
      <c r="K5727" s="22"/>
    </row>
    <row r="5728" spans="1:11" x14ac:dyDescent="0.3">
      <c r="A5728" s="5">
        <v>43437</v>
      </c>
      <c r="B5728" s="2">
        <v>47.48</v>
      </c>
      <c r="K5728" s="22"/>
    </row>
    <row r="5729" spans="1:11" x14ac:dyDescent="0.3">
      <c r="A5729" s="5">
        <v>43438</v>
      </c>
      <c r="B5729" s="2">
        <v>46.41</v>
      </c>
      <c r="K5729" s="22"/>
    </row>
    <row r="5730" spans="1:11" x14ac:dyDescent="0.3">
      <c r="A5730" s="5">
        <v>43439</v>
      </c>
      <c r="B5730" s="2">
        <v>51.38</v>
      </c>
      <c r="K5730" s="22"/>
    </row>
    <row r="5731" spans="1:11" x14ac:dyDescent="0.3">
      <c r="A5731" s="5">
        <v>43440</v>
      </c>
      <c r="B5731" s="2">
        <v>52.56</v>
      </c>
      <c r="K5731" s="22"/>
    </row>
    <row r="5732" spans="1:11" x14ac:dyDescent="0.3">
      <c r="A5732" s="5">
        <v>43441</v>
      </c>
      <c r="B5732" s="2">
        <v>48.65</v>
      </c>
      <c r="K5732" s="22"/>
    </row>
    <row r="5733" spans="1:11" x14ac:dyDescent="0.3">
      <c r="A5733" s="5">
        <v>43442</v>
      </c>
      <c r="B5733" s="2">
        <v>44.92</v>
      </c>
      <c r="K5733" s="22"/>
    </row>
    <row r="5734" spans="1:11" x14ac:dyDescent="0.3">
      <c r="A5734" s="5">
        <v>43443</v>
      </c>
      <c r="B5734" s="2">
        <v>44.4</v>
      </c>
      <c r="K5734" s="22"/>
    </row>
    <row r="5735" spans="1:11" x14ac:dyDescent="0.3">
      <c r="A5735" s="5">
        <v>43444</v>
      </c>
      <c r="B5735" s="2">
        <v>47.62</v>
      </c>
      <c r="K5735" s="22"/>
    </row>
    <row r="5736" spans="1:11" x14ac:dyDescent="0.3">
      <c r="A5736" s="5">
        <v>43445</v>
      </c>
      <c r="B5736" s="2">
        <v>51.74</v>
      </c>
      <c r="K5736" s="22"/>
    </row>
    <row r="5737" spans="1:11" x14ac:dyDescent="0.3">
      <c r="A5737" s="5">
        <v>43446</v>
      </c>
      <c r="B5737" s="2">
        <v>61.59</v>
      </c>
      <c r="K5737" s="22"/>
    </row>
    <row r="5738" spans="1:11" x14ac:dyDescent="0.3">
      <c r="A5738" s="5">
        <v>43447</v>
      </c>
      <c r="B5738" s="2">
        <v>57.89</v>
      </c>
      <c r="K5738" s="22"/>
    </row>
    <row r="5739" spans="1:11" x14ac:dyDescent="0.3">
      <c r="A5739" s="5">
        <v>43448</v>
      </c>
      <c r="B5739" s="2">
        <v>59.29</v>
      </c>
      <c r="K5739" s="22"/>
    </row>
    <row r="5740" spans="1:11" x14ac:dyDescent="0.3">
      <c r="A5740" s="5">
        <v>43449</v>
      </c>
      <c r="B5740" s="2">
        <v>52.14</v>
      </c>
      <c r="K5740" s="22"/>
    </row>
    <row r="5741" spans="1:11" x14ac:dyDescent="0.3">
      <c r="A5741" s="5">
        <v>43450</v>
      </c>
      <c r="B5741" s="2">
        <v>49.92</v>
      </c>
      <c r="K5741" s="22"/>
    </row>
    <row r="5742" spans="1:11" x14ac:dyDescent="0.3">
      <c r="A5742" s="5">
        <v>43451</v>
      </c>
      <c r="B5742" s="2">
        <v>65.150000000000006</v>
      </c>
      <c r="K5742" s="22"/>
    </row>
    <row r="5743" spans="1:11" x14ac:dyDescent="0.3">
      <c r="A5743" s="5">
        <v>43452</v>
      </c>
      <c r="B5743" s="2">
        <v>60</v>
      </c>
      <c r="K5743" s="22"/>
    </row>
    <row r="5744" spans="1:11" x14ac:dyDescent="0.3">
      <c r="A5744" s="5">
        <v>43453</v>
      </c>
      <c r="B5744" s="2">
        <v>53.31</v>
      </c>
      <c r="K5744" s="22"/>
    </row>
    <row r="5745" spans="1:11" x14ac:dyDescent="0.3">
      <c r="A5745" s="5">
        <v>43454</v>
      </c>
      <c r="B5745" s="2">
        <v>53.69</v>
      </c>
      <c r="K5745" s="22"/>
    </row>
    <row r="5746" spans="1:11" x14ac:dyDescent="0.3">
      <c r="A5746" s="5">
        <v>43455</v>
      </c>
      <c r="B5746" s="2">
        <v>52.37</v>
      </c>
      <c r="K5746" s="22"/>
    </row>
    <row r="5747" spans="1:11" x14ac:dyDescent="0.3">
      <c r="A5747" s="5">
        <v>43456</v>
      </c>
      <c r="B5747" s="2">
        <v>51.4</v>
      </c>
      <c r="K5747" s="22"/>
    </row>
    <row r="5748" spans="1:11" x14ac:dyDescent="0.3">
      <c r="A5748" s="5">
        <v>43457</v>
      </c>
      <c r="B5748" s="2">
        <v>53.32</v>
      </c>
      <c r="K5748" s="22"/>
    </row>
    <row r="5749" spans="1:11" x14ac:dyDescent="0.3">
      <c r="A5749" s="5">
        <v>43458</v>
      </c>
      <c r="B5749" s="2">
        <v>51.01</v>
      </c>
      <c r="K5749" s="22"/>
    </row>
    <row r="5750" spans="1:11" x14ac:dyDescent="0.3">
      <c r="A5750" s="5">
        <v>43459</v>
      </c>
      <c r="B5750" s="2">
        <v>47.27</v>
      </c>
      <c r="K5750" s="22"/>
    </row>
    <row r="5751" spans="1:11" x14ac:dyDescent="0.3">
      <c r="A5751" s="5">
        <v>43460</v>
      </c>
      <c r="B5751" s="2">
        <v>49.33</v>
      </c>
      <c r="K5751" s="22"/>
    </row>
    <row r="5752" spans="1:11" x14ac:dyDescent="0.3">
      <c r="A5752" s="5">
        <v>43461</v>
      </c>
      <c r="B5752" s="2">
        <v>51.64</v>
      </c>
      <c r="K5752" s="22"/>
    </row>
    <row r="5753" spans="1:11" x14ac:dyDescent="0.3">
      <c r="A5753" s="5">
        <v>43462</v>
      </c>
      <c r="B5753" s="2">
        <v>53</v>
      </c>
      <c r="K5753" s="22"/>
    </row>
    <row r="5754" spans="1:11" x14ac:dyDescent="0.3">
      <c r="A5754" s="5">
        <v>43463</v>
      </c>
      <c r="B5754" s="2">
        <v>50.19</v>
      </c>
      <c r="K5754" s="22"/>
    </row>
    <row r="5755" spans="1:11" x14ac:dyDescent="0.3">
      <c r="A5755" s="5">
        <v>43464</v>
      </c>
      <c r="B5755" s="2">
        <v>50.95</v>
      </c>
      <c r="K5755" s="22"/>
    </row>
    <row r="5756" spans="1:11" x14ac:dyDescent="0.3">
      <c r="A5756" s="5">
        <v>43465</v>
      </c>
      <c r="B5756" s="2">
        <v>48.88</v>
      </c>
      <c r="K5756" s="22"/>
    </row>
    <row r="5757" spans="1:11" x14ac:dyDescent="0.3">
      <c r="A5757" s="5">
        <v>43466</v>
      </c>
      <c r="B5757" s="2">
        <v>41.45</v>
      </c>
      <c r="K5757" s="22"/>
    </row>
    <row r="5758" spans="1:11" x14ac:dyDescent="0.3">
      <c r="A5758" s="5">
        <v>43467</v>
      </c>
      <c r="B5758" s="2">
        <v>47.53</v>
      </c>
      <c r="K5758" s="22"/>
    </row>
    <row r="5759" spans="1:11" x14ac:dyDescent="0.3">
      <c r="A5759" s="5">
        <v>43468</v>
      </c>
      <c r="B5759" s="2">
        <v>53.91</v>
      </c>
      <c r="K5759" s="22"/>
    </row>
    <row r="5760" spans="1:11" x14ac:dyDescent="0.3">
      <c r="A5760" s="5">
        <v>43469</v>
      </c>
      <c r="B5760" s="2">
        <v>51.1</v>
      </c>
      <c r="K5760" s="22"/>
    </row>
    <row r="5761" spans="1:11" x14ac:dyDescent="0.3">
      <c r="A5761" s="5">
        <v>43470</v>
      </c>
      <c r="B5761" s="2">
        <v>50.68</v>
      </c>
      <c r="K5761" s="22"/>
    </row>
    <row r="5762" spans="1:11" x14ac:dyDescent="0.3">
      <c r="A5762" s="5">
        <v>43471</v>
      </c>
      <c r="B5762" s="2">
        <v>51.08</v>
      </c>
      <c r="K5762" s="22"/>
    </row>
    <row r="5763" spans="1:11" x14ac:dyDescent="0.3">
      <c r="A5763" s="5">
        <v>43472</v>
      </c>
      <c r="B5763" s="2">
        <v>51.83</v>
      </c>
      <c r="K5763" s="22"/>
    </row>
    <row r="5764" spans="1:11" x14ac:dyDescent="0.3">
      <c r="A5764" s="5">
        <v>43473</v>
      </c>
      <c r="B5764" s="2">
        <v>49.5</v>
      </c>
      <c r="K5764" s="22"/>
    </row>
    <row r="5765" spans="1:11" x14ac:dyDescent="0.3">
      <c r="A5765" s="5">
        <v>43474</v>
      </c>
      <c r="B5765" s="2">
        <v>50.31</v>
      </c>
      <c r="K5765" s="22"/>
    </row>
    <row r="5766" spans="1:11" x14ac:dyDescent="0.3">
      <c r="A5766" s="5">
        <v>43475</v>
      </c>
      <c r="B5766" s="2">
        <v>53.8</v>
      </c>
      <c r="K5766" s="22"/>
    </row>
    <row r="5767" spans="1:11" x14ac:dyDescent="0.3">
      <c r="A5767" s="5">
        <v>43476</v>
      </c>
      <c r="B5767" s="2">
        <v>49.31</v>
      </c>
      <c r="K5767" s="22"/>
    </row>
    <row r="5768" spans="1:11" x14ac:dyDescent="0.3">
      <c r="A5768" s="5">
        <v>43477</v>
      </c>
      <c r="B5768" s="2">
        <v>49.11</v>
      </c>
      <c r="K5768" s="22"/>
    </row>
    <row r="5769" spans="1:11" x14ac:dyDescent="0.3">
      <c r="A5769" s="5">
        <v>43478</v>
      </c>
      <c r="B5769" s="2">
        <v>48.48</v>
      </c>
      <c r="K5769" s="22"/>
    </row>
    <row r="5770" spans="1:11" x14ac:dyDescent="0.3">
      <c r="A5770" s="5">
        <v>43479</v>
      </c>
      <c r="B5770" s="2">
        <v>48.48</v>
      </c>
      <c r="K5770" s="22"/>
    </row>
    <row r="5771" spans="1:11" x14ac:dyDescent="0.3">
      <c r="A5771" s="5">
        <v>43480</v>
      </c>
      <c r="B5771" s="2">
        <v>51.85</v>
      </c>
      <c r="K5771" s="22"/>
    </row>
    <row r="5772" spans="1:11" x14ac:dyDescent="0.3">
      <c r="A5772" s="5">
        <v>43481</v>
      </c>
      <c r="B5772" s="2">
        <v>52.39</v>
      </c>
      <c r="K5772" s="22"/>
    </row>
    <row r="5773" spans="1:11" x14ac:dyDescent="0.3">
      <c r="A5773" s="5">
        <v>43482</v>
      </c>
      <c r="B5773" s="2">
        <v>52.72</v>
      </c>
      <c r="K5773" s="22"/>
    </row>
    <row r="5774" spans="1:11" x14ac:dyDescent="0.3">
      <c r="A5774" s="5">
        <v>43483</v>
      </c>
      <c r="B5774" s="2">
        <v>57.35</v>
      </c>
      <c r="K5774" s="22"/>
    </row>
    <row r="5775" spans="1:11" x14ac:dyDescent="0.3">
      <c r="A5775" s="5">
        <v>43484</v>
      </c>
      <c r="B5775" s="2">
        <v>54.53</v>
      </c>
      <c r="K5775" s="22"/>
    </row>
    <row r="5776" spans="1:11" x14ac:dyDescent="0.3">
      <c r="A5776" s="5">
        <v>43485</v>
      </c>
      <c r="B5776" s="2">
        <v>54.38</v>
      </c>
      <c r="K5776" s="22"/>
    </row>
    <row r="5777" spans="1:11" x14ac:dyDescent="0.3">
      <c r="A5777" s="5">
        <v>43486</v>
      </c>
      <c r="B5777" s="2">
        <v>63.09</v>
      </c>
      <c r="K5777" s="22"/>
    </row>
    <row r="5778" spans="1:11" x14ac:dyDescent="0.3">
      <c r="A5778" s="5">
        <v>43487</v>
      </c>
      <c r="B5778" s="2">
        <v>60.05</v>
      </c>
      <c r="K5778" s="22"/>
    </row>
    <row r="5779" spans="1:11" x14ac:dyDescent="0.3">
      <c r="A5779" s="5">
        <v>43488</v>
      </c>
      <c r="B5779" s="2">
        <v>62.5</v>
      </c>
      <c r="K5779" s="22"/>
    </row>
    <row r="5780" spans="1:11" x14ac:dyDescent="0.3">
      <c r="A5780" s="5">
        <v>43489</v>
      </c>
      <c r="B5780" s="2">
        <v>68.650000000000006</v>
      </c>
      <c r="K5780" s="22"/>
    </row>
    <row r="5781" spans="1:11" x14ac:dyDescent="0.3">
      <c r="A5781" s="5">
        <v>43490</v>
      </c>
      <c r="B5781" s="2">
        <v>60.66</v>
      </c>
      <c r="K5781" s="22"/>
    </row>
    <row r="5782" spans="1:11" x14ac:dyDescent="0.3">
      <c r="A5782" s="5">
        <v>43491</v>
      </c>
      <c r="B5782" s="2">
        <v>53.86</v>
      </c>
      <c r="K5782" s="22"/>
    </row>
    <row r="5783" spans="1:11" x14ac:dyDescent="0.3">
      <c r="A5783" s="5">
        <v>43492</v>
      </c>
      <c r="B5783" s="2">
        <v>52.02</v>
      </c>
      <c r="K5783" s="22"/>
    </row>
    <row r="5784" spans="1:11" x14ac:dyDescent="0.3">
      <c r="A5784" s="5">
        <v>43493</v>
      </c>
      <c r="B5784" s="2">
        <v>55.97</v>
      </c>
      <c r="K5784" s="22"/>
    </row>
    <row r="5785" spans="1:11" x14ac:dyDescent="0.3">
      <c r="A5785" s="5">
        <v>43494</v>
      </c>
      <c r="B5785" s="2">
        <v>58.52</v>
      </c>
      <c r="K5785" s="22"/>
    </row>
    <row r="5786" spans="1:11" x14ac:dyDescent="0.3">
      <c r="A5786" s="5">
        <v>43495</v>
      </c>
      <c r="B5786" s="2">
        <v>55.77</v>
      </c>
      <c r="K5786" s="22"/>
    </row>
    <row r="5787" spans="1:11" x14ac:dyDescent="0.3">
      <c r="A5787" s="5">
        <v>43496</v>
      </c>
      <c r="B5787" s="2">
        <v>56.26</v>
      </c>
      <c r="K5787" s="22"/>
    </row>
    <row r="5788" spans="1:11" x14ac:dyDescent="0.3">
      <c r="A5788" s="5">
        <v>43497</v>
      </c>
      <c r="B5788" s="2">
        <v>54.43</v>
      </c>
      <c r="K5788" s="22"/>
    </row>
    <row r="5789" spans="1:11" x14ac:dyDescent="0.3">
      <c r="A5789" s="5">
        <v>43498</v>
      </c>
      <c r="B5789" s="2">
        <v>51.15</v>
      </c>
      <c r="K5789" s="22"/>
    </row>
    <row r="5790" spans="1:11" x14ac:dyDescent="0.3">
      <c r="A5790" s="5">
        <v>43499</v>
      </c>
      <c r="B5790" s="2">
        <v>50.32</v>
      </c>
      <c r="K5790" s="22"/>
    </row>
    <row r="5791" spans="1:11" x14ac:dyDescent="0.3">
      <c r="A5791" s="5">
        <v>43500</v>
      </c>
      <c r="B5791" s="2">
        <v>52.79</v>
      </c>
      <c r="K5791" s="22"/>
    </row>
    <row r="5792" spans="1:11" x14ac:dyDescent="0.3">
      <c r="A5792" s="5">
        <v>43501</v>
      </c>
      <c r="B5792" s="2">
        <v>52.58</v>
      </c>
      <c r="K5792" s="22"/>
    </row>
    <row r="5793" spans="1:11" x14ac:dyDescent="0.3">
      <c r="A5793" s="5">
        <v>43502</v>
      </c>
      <c r="B5793" s="2">
        <v>52.88</v>
      </c>
      <c r="K5793" s="22"/>
    </row>
    <row r="5794" spans="1:11" x14ac:dyDescent="0.3">
      <c r="A5794" s="5">
        <v>43503</v>
      </c>
      <c r="B5794" s="2">
        <v>49.84</v>
      </c>
      <c r="K5794" s="22"/>
    </row>
    <row r="5795" spans="1:11" x14ac:dyDescent="0.3">
      <c r="A5795" s="5">
        <v>43504</v>
      </c>
      <c r="B5795" s="2">
        <v>49.14</v>
      </c>
      <c r="K5795" s="22"/>
    </row>
    <row r="5796" spans="1:11" x14ac:dyDescent="0.3">
      <c r="A5796" s="5">
        <v>43505</v>
      </c>
      <c r="B5796" s="2">
        <v>46.87</v>
      </c>
      <c r="K5796" s="22"/>
    </row>
    <row r="5797" spans="1:11" x14ac:dyDescent="0.3">
      <c r="A5797" s="5">
        <v>43506</v>
      </c>
      <c r="B5797" s="2">
        <v>46.57</v>
      </c>
      <c r="K5797" s="22"/>
    </row>
    <row r="5798" spans="1:11" x14ac:dyDescent="0.3">
      <c r="A5798" s="5">
        <v>43507</v>
      </c>
      <c r="B5798" s="2">
        <v>47.3</v>
      </c>
      <c r="K5798" s="22"/>
    </row>
    <row r="5799" spans="1:11" x14ac:dyDescent="0.3">
      <c r="A5799" s="5">
        <v>43508</v>
      </c>
      <c r="B5799" s="2">
        <v>48.07</v>
      </c>
      <c r="K5799" s="22"/>
    </row>
    <row r="5800" spans="1:11" x14ac:dyDescent="0.3">
      <c r="A5800" s="5">
        <v>43509</v>
      </c>
      <c r="B5800" s="2">
        <v>46.07</v>
      </c>
      <c r="K5800" s="22"/>
    </row>
    <row r="5801" spans="1:11" x14ac:dyDescent="0.3">
      <c r="A5801" s="5">
        <v>43510</v>
      </c>
      <c r="B5801" s="2">
        <v>44.73</v>
      </c>
      <c r="K5801" s="22"/>
    </row>
    <row r="5802" spans="1:11" x14ac:dyDescent="0.3">
      <c r="A5802" s="5">
        <v>43511</v>
      </c>
      <c r="B5802" s="2">
        <v>43.82</v>
      </c>
      <c r="K5802" s="22"/>
    </row>
    <row r="5803" spans="1:11" x14ac:dyDescent="0.3">
      <c r="A5803" s="5">
        <v>43512</v>
      </c>
      <c r="B5803" s="2">
        <v>41.23</v>
      </c>
      <c r="K5803" s="22"/>
    </row>
    <row r="5804" spans="1:11" x14ac:dyDescent="0.3">
      <c r="A5804" s="5">
        <v>43513</v>
      </c>
      <c r="B5804" s="2">
        <v>42.49</v>
      </c>
      <c r="K5804" s="22"/>
    </row>
    <row r="5805" spans="1:11" x14ac:dyDescent="0.3">
      <c r="A5805" s="5">
        <v>43514</v>
      </c>
      <c r="B5805" s="2">
        <v>44.08</v>
      </c>
      <c r="K5805" s="22"/>
    </row>
    <row r="5806" spans="1:11" x14ac:dyDescent="0.3">
      <c r="A5806" s="5">
        <v>43515</v>
      </c>
      <c r="B5806" s="2">
        <v>42.69</v>
      </c>
      <c r="K5806" s="22"/>
    </row>
    <row r="5807" spans="1:11" x14ac:dyDescent="0.3">
      <c r="A5807" s="5">
        <v>43516</v>
      </c>
      <c r="B5807" s="2">
        <v>43.6</v>
      </c>
      <c r="K5807" s="22"/>
    </row>
    <row r="5808" spans="1:11" x14ac:dyDescent="0.3">
      <c r="A5808" s="5">
        <v>43517</v>
      </c>
      <c r="B5808" s="2">
        <v>44.07</v>
      </c>
      <c r="K5808" s="22"/>
    </row>
    <row r="5809" spans="1:11" x14ac:dyDescent="0.3">
      <c r="A5809" s="5">
        <v>43518</v>
      </c>
      <c r="B5809" s="2">
        <v>43.38</v>
      </c>
      <c r="K5809" s="22"/>
    </row>
    <row r="5810" spans="1:11" x14ac:dyDescent="0.3">
      <c r="A5810" s="5">
        <v>43519</v>
      </c>
      <c r="B5810" s="2">
        <v>40.24</v>
      </c>
      <c r="K5810" s="22"/>
    </row>
    <row r="5811" spans="1:11" x14ac:dyDescent="0.3">
      <c r="A5811" s="5">
        <v>43520</v>
      </c>
      <c r="B5811" s="2">
        <v>39.81</v>
      </c>
      <c r="K5811" s="22"/>
    </row>
    <row r="5812" spans="1:11" x14ac:dyDescent="0.3">
      <c r="A5812" s="5">
        <v>43521</v>
      </c>
      <c r="B5812" s="2">
        <v>41.43</v>
      </c>
      <c r="K5812" s="22"/>
    </row>
    <row r="5813" spans="1:11" x14ac:dyDescent="0.3">
      <c r="A5813" s="5">
        <v>43522</v>
      </c>
      <c r="B5813" s="2">
        <v>42.05</v>
      </c>
      <c r="K5813" s="22"/>
    </row>
    <row r="5814" spans="1:11" x14ac:dyDescent="0.3">
      <c r="A5814" s="5">
        <v>43523</v>
      </c>
      <c r="B5814" s="2">
        <v>41.18</v>
      </c>
      <c r="K5814" s="22"/>
    </row>
    <row r="5815" spans="1:11" x14ac:dyDescent="0.3">
      <c r="A5815" s="5">
        <v>43524</v>
      </c>
      <c r="B5815" s="2">
        <v>41.29</v>
      </c>
      <c r="K5815" s="22"/>
    </row>
    <row r="5816" spans="1:11" x14ac:dyDescent="0.3">
      <c r="A5816" s="5">
        <v>43525</v>
      </c>
      <c r="B5816" s="2">
        <v>44.81</v>
      </c>
      <c r="K5816" s="22"/>
    </row>
    <row r="5817" spans="1:11" x14ac:dyDescent="0.3">
      <c r="A5817" s="5">
        <v>43526</v>
      </c>
      <c r="B5817" s="2">
        <v>42.09</v>
      </c>
      <c r="K5817" s="22"/>
    </row>
    <row r="5818" spans="1:11" x14ac:dyDescent="0.3">
      <c r="A5818" s="5">
        <v>43527</v>
      </c>
      <c r="B5818" s="2">
        <v>40.22</v>
      </c>
      <c r="K5818" s="22"/>
    </row>
    <row r="5819" spans="1:11" x14ac:dyDescent="0.3">
      <c r="A5819" s="5">
        <v>43528</v>
      </c>
      <c r="B5819" s="2">
        <v>42.01</v>
      </c>
      <c r="K5819" s="22"/>
    </row>
    <row r="5820" spans="1:11" x14ac:dyDescent="0.3">
      <c r="A5820" s="5">
        <v>43529</v>
      </c>
      <c r="B5820" s="2">
        <v>43.73</v>
      </c>
      <c r="K5820" s="22"/>
    </row>
    <row r="5821" spans="1:11" x14ac:dyDescent="0.3">
      <c r="A5821" s="5">
        <v>43530</v>
      </c>
      <c r="B5821" s="2">
        <v>44.78</v>
      </c>
      <c r="K5821" s="22"/>
    </row>
    <row r="5822" spans="1:11" x14ac:dyDescent="0.3">
      <c r="A5822" s="5">
        <v>43531</v>
      </c>
      <c r="B5822" s="2">
        <v>43.82</v>
      </c>
      <c r="K5822" s="22"/>
    </row>
    <row r="5823" spans="1:11" x14ac:dyDescent="0.3">
      <c r="A5823" s="5">
        <v>43532</v>
      </c>
      <c r="B5823" s="2">
        <v>41.35</v>
      </c>
      <c r="K5823" s="22"/>
    </row>
    <row r="5824" spans="1:11" x14ac:dyDescent="0.3">
      <c r="A5824" s="5">
        <v>43533</v>
      </c>
      <c r="B5824" s="2">
        <v>40.51</v>
      </c>
      <c r="K5824" s="22"/>
    </row>
    <row r="5825" spans="1:11" x14ac:dyDescent="0.3">
      <c r="A5825" s="5">
        <v>43534</v>
      </c>
      <c r="B5825" s="2">
        <v>41.61</v>
      </c>
      <c r="K5825" s="22"/>
    </row>
    <row r="5826" spans="1:11" x14ac:dyDescent="0.3">
      <c r="A5826" s="5">
        <v>43535</v>
      </c>
      <c r="B5826" s="2">
        <v>45.46</v>
      </c>
      <c r="K5826" s="22"/>
    </row>
    <row r="5827" spans="1:11" x14ac:dyDescent="0.3">
      <c r="A5827" s="5">
        <v>43536</v>
      </c>
      <c r="B5827" s="2">
        <v>44.91</v>
      </c>
      <c r="K5827" s="22"/>
    </row>
    <row r="5828" spans="1:11" x14ac:dyDescent="0.3">
      <c r="A5828" s="5">
        <v>43537</v>
      </c>
      <c r="B5828" s="2">
        <v>42.18</v>
      </c>
      <c r="K5828" s="22"/>
    </row>
    <row r="5829" spans="1:11" x14ac:dyDescent="0.3">
      <c r="A5829" s="5">
        <v>43538</v>
      </c>
      <c r="B5829" s="2">
        <v>42.31</v>
      </c>
      <c r="K5829" s="22"/>
    </row>
    <row r="5830" spans="1:11" x14ac:dyDescent="0.3">
      <c r="A5830" s="5">
        <v>43539</v>
      </c>
      <c r="B5830" s="2">
        <v>42.74</v>
      </c>
      <c r="K5830" s="22"/>
    </row>
    <row r="5831" spans="1:11" x14ac:dyDescent="0.3">
      <c r="A5831" s="5">
        <v>43540</v>
      </c>
      <c r="B5831" s="2">
        <v>40.68</v>
      </c>
      <c r="K5831" s="22"/>
    </row>
    <row r="5832" spans="1:11" x14ac:dyDescent="0.3">
      <c r="A5832" s="5">
        <v>43541</v>
      </c>
      <c r="B5832" s="2">
        <v>36.380000000000003</v>
      </c>
      <c r="K5832" s="22"/>
    </row>
    <row r="5833" spans="1:11" x14ac:dyDescent="0.3">
      <c r="A5833" s="5">
        <v>43542</v>
      </c>
      <c r="B5833" s="2">
        <v>41.48</v>
      </c>
      <c r="K5833" s="22"/>
    </row>
    <row r="5834" spans="1:11" x14ac:dyDescent="0.3">
      <c r="A5834" s="5">
        <v>43543</v>
      </c>
      <c r="B5834" s="2">
        <v>45.88</v>
      </c>
      <c r="K5834" s="22"/>
    </row>
    <row r="5835" spans="1:11" x14ac:dyDescent="0.3">
      <c r="A5835" s="5">
        <v>43544</v>
      </c>
      <c r="B5835" s="2">
        <v>41.63</v>
      </c>
      <c r="K5835" s="22"/>
    </row>
    <row r="5836" spans="1:11" x14ac:dyDescent="0.3">
      <c r="A5836" s="5">
        <v>43545</v>
      </c>
      <c r="B5836" s="2">
        <v>39.69</v>
      </c>
      <c r="K5836" s="22"/>
    </row>
    <row r="5837" spans="1:11" x14ac:dyDescent="0.3">
      <c r="A5837" s="5">
        <v>43546</v>
      </c>
      <c r="B5837" s="2">
        <v>40.33</v>
      </c>
      <c r="K5837" s="22"/>
    </row>
    <row r="5838" spans="1:11" x14ac:dyDescent="0.3">
      <c r="A5838" s="5">
        <v>43547</v>
      </c>
      <c r="B5838" s="2">
        <v>36.159999999999997</v>
      </c>
      <c r="K5838" s="22"/>
    </row>
    <row r="5839" spans="1:11" x14ac:dyDescent="0.3">
      <c r="A5839" s="5">
        <v>43548</v>
      </c>
      <c r="B5839" s="2">
        <v>36.35</v>
      </c>
      <c r="K5839" s="22"/>
    </row>
    <row r="5840" spans="1:11" x14ac:dyDescent="0.3">
      <c r="A5840" s="5">
        <v>43549</v>
      </c>
      <c r="B5840" s="2">
        <v>39.35</v>
      </c>
      <c r="K5840" s="22"/>
    </row>
    <row r="5841" spans="1:11" x14ac:dyDescent="0.3">
      <c r="A5841" s="5">
        <v>43550</v>
      </c>
      <c r="B5841" s="2">
        <v>40.24</v>
      </c>
      <c r="K5841" s="22"/>
    </row>
    <row r="5842" spans="1:11" x14ac:dyDescent="0.3">
      <c r="A5842" s="5">
        <v>43551</v>
      </c>
      <c r="B5842" s="2">
        <v>40.07</v>
      </c>
      <c r="K5842" s="22"/>
    </row>
    <row r="5843" spans="1:11" x14ac:dyDescent="0.3">
      <c r="A5843" s="5">
        <v>43552</v>
      </c>
      <c r="B5843" s="2">
        <v>38.869999999999997</v>
      </c>
      <c r="K5843" s="22"/>
    </row>
    <row r="5844" spans="1:11" x14ac:dyDescent="0.3">
      <c r="A5844" s="5">
        <v>43553</v>
      </c>
      <c r="B5844" s="2">
        <v>36.200000000000003</v>
      </c>
      <c r="K5844" s="22"/>
    </row>
    <row r="5845" spans="1:11" x14ac:dyDescent="0.3">
      <c r="A5845" s="5">
        <v>43554</v>
      </c>
      <c r="B5845" s="2">
        <v>35.44</v>
      </c>
      <c r="K5845" s="22"/>
    </row>
    <row r="5846" spans="1:11" x14ac:dyDescent="0.3">
      <c r="A5846" s="5">
        <v>43555</v>
      </c>
      <c r="B5846" s="2">
        <v>35.049999999999997</v>
      </c>
      <c r="K5846" s="22"/>
    </row>
    <row r="5847" spans="1:11" x14ac:dyDescent="0.3">
      <c r="A5847" s="5">
        <v>43556</v>
      </c>
      <c r="B5847" s="2">
        <v>39.42</v>
      </c>
      <c r="K5847" s="22"/>
    </row>
    <row r="5848" spans="1:11" x14ac:dyDescent="0.3">
      <c r="A5848" s="5">
        <v>43557</v>
      </c>
      <c r="B5848" s="2">
        <v>37.369999999999997</v>
      </c>
      <c r="K5848" s="22"/>
    </row>
    <row r="5849" spans="1:11" x14ac:dyDescent="0.3">
      <c r="A5849" s="5">
        <v>43558</v>
      </c>
      <c r="B5849" s="2">
        <v>40.44</v>
      </c>
      <c r="K5849" s="22"/>
    </row>
    <row r="5850" spans="1:11" x14ac:dyDescent="0.3">
      <c r="A5850" s="5">
        <v>43559</v>
      </c>
      <c r="B5850" s="2">
        <v>39.67</v>
      </c>
      <c r="K5850" s="22"/>
    </row>
    <row r="5851" spans="1:11" x14ac:dyDescent="0.3">
      <c r="A5851" s="5">
        <v>43560</v>
      </c>
      <c r="B5851" s="2">
        <v>40.01</v>
      </c>
      <c r="K5851" s="22"/>
    </row>
    <row r="5852" spans="1:11" x14ac:dyDescent="0.3">
      <c r="A5852" s="5">
        <v>43561</v>
      </c>
      <c r="B5852" s="2">
        <v>39.270000000000003</v>
      </c>
      <c r="K5852" s="22"/>
    </row>
    <row r="5853" spans="1:11" x14ac:dyDescent="0.3">
      <c r="A5853" s="5">
        <v>43562</v>
      </c>
      <c r="B5853" s="2">
        <v>39.72</v>
      </c>
      <c r="K5853" s="22"/>
    </row>
    <row r="5854" spans="1:11" x14ac:dyDescent="0.3">
      <c r="A5854" s="5">
        <v>43563</v>
      </c>
      <c r="B5854" s="2">
        <v>41.33</v>
      </c>
      <c r="K5854" s="22"/>
    </row>
    <row r="5855" spans="1:11" x14ac:dyDescent="0.3">
      <c r="A5855" s="5">
        <v>43564</v>
      </c>
      <c r="B5855" s="2">
        <v>42.52</v>
      </c>
      <c r="K5855" s="22"/>
    </row>
    <row r="5856" spans="1:11" x14ac:dyDescent="0.3">
      <c r="A5856" s="5">
        <v>43565</v>
      </c>
      <c r="B5856" s="2">
        <v>44.09</v>
      </c>
      <c r="K5856" s="22"/>
    </row>
    <row r="5857" spans="1:11" x14ac:dyDescent="0.3">
      <c r="A5857" s="5">
        <v>43566</v>
      </c>
      <c r="B5857" s="2">
        <v>47.29</v>
      </c>
      <c r="K5857" s="22"/>
    </row>
    <row r="5858" spans="1:11" x14ac:dyDescent="0.3">
      <c r="A5858" s="5">
        <v>43567</v>
      </c>
      <c r="B5858" s="2">
        <v>47.01</v>
      </c>
      <c r="K5858" s="22"/>
    </row>
    <row r="5859" spans="1:11" x14ac:dyDescent="0.3">
      <c r="A5859" s="5">
        <v>43568</v>
      </c>
      <c r="B5859" s="2">
        <v>43.95</v>
      </c>
      <c r="K5859" s="22"/>
    </row>
    <row r="5860" spans="1:11" x14ac:dyDescent="0.3">
      <c r="A5860" s="5">
        <v>43569</v>
      </c>
      <c r="B5860" s="2">
        <v>42.69</v>
      </c>
      <c r="K5860" s="22"/>
    </row>
    <row r="5861" spans="1:11" x14ac:dyDescent="0.3">
      <c r="A5861" s="5">
        <v>43570</v>
      </c>
      <c r="B5861" s="2">
        <v>45.4</v>
      </c>
      <c r="K5861" s="22"/>
    </row>
    <row r="5862" spans="1:11" x14ac:dyDescent="0.3">
      <c r="A5862" s="5">
        <v>43571</v>
      </c>
      <c r="B5862" s="2">
        <v>45.05</v>
      </c>
      <c r="K5862" s="22"/>
    </row>
    <row r="5863" spans="1:11" x14ac:dyDescent="0.3">
      <c r="A5863" s="5">
        <v>43572</v>
      </c>
      <c r="B5863" s="2">
        <v>44.03</v>
      </c>
      <c r="K5863" s="22"/>
    </row>
    <row r="5864" spans="1:11" x14ac:dyDescent="0.3">
      <c r="A5864" s="5">
        <v>43573</v>
      </c>
      <c r="B5864" s="2">
        <v>43.61</v>
      </c>
      <c r="K5864" s="22"/>
    </row>
    <row r="5865" spans="1:11" x14ac:dyDescent="0.3">
      <c r="A5865" s="5">
        <v>43574</v>
      </c>
      <c r="B5865" s="2">
        <v>42.09</v>
      </c>
      <c r="K5865" s="22"/>
    </row>
    <row r="5866" spans="1:11" x14ac:dyDescent="0.3">
      <c r="A5866" s="5">
        <v>43575</v>
      </c>
      <c r="B5866" s="2">
        <v>41.75</v>
      </c>
      <c r="K5866" s="22"/>
    </row>
    <row r="5867" spans="1:11" x14ac:dyDescent="0.3">
      <c r="A5867" s="5">
        <v>43576</v>
      </c>
      <c r="B5867" s="2">
        <v>40.25</v>
      </c>
      <c r="K5867" s="22"/>
    </row>
    <row r="5868" spans="1:11" x14ac:dyDescent="0.3">
      <c r="A5868" s="5">
        <v>43577</v>
      </c>
      <c r="B5868" s="2">
        <v>38.4</v>
      </c>
      <c r="K5868" s="22"/>
    </row>
    <row r="5869" spans="1:11" x14ac:dyDescent="0.3">
      <c r="A5869" s="5">
        <v>43578</v>
      </c>
      <c r="B5869" s="2">
        <v>38.07</v>
      </c>
      <c r="K5869" s="22"/>
    </row>
    <row r="5870" spans="1:11" x14ac:dyDescent="0.3">
      <c r="A5870" s="5">
        <v>43579</v>
      </c>
      <c r="B5870" s="2">
        <v>36.94</v>
      </c>
      <c r="K5870" s="22"/>
    </row>
    <row r="5871" spans="1:11" x14ac:dyDescent="0.3">
      <c r="A5871" s="5">
        <v>43580</v>
      </c>
      <c r="B5871" s="2">
        <v>40.26</v>
      </c>
      <c r="K5871" s="22"/>
    </row>
    <row r="5872" spans="1:11" x14ac:dyDescent="0.3">
      <c r="A5872" s="5">
        <v>43581</v>
      </c>
      <c r="B5872" s="2">
        <v>41.25</v>
      </c>
      <c r="K5872" s="22"/>
    </row>
    <row r="5873" spans="1:11" x14ac:dyDescent="0.3">
      <c r="A5873" s="5">
        <v>43582</v>
      </c>
      <c r="B5873" s="2">
        <v>33.479999999999997</v>
      </c>
      <c r="K5873" s="22"/>
    </row>
    <row r="5874" spans="1:11" x14ac:dyDescent="0.3">
      <c r="A5874" s="5">
        <v>43583</v>
      </c>
      <c r="B5874" s="2">
        <v>29.26</v>
      </c>
      <c r="K5874" s="22"/>
    </row>
    <row r="5875" spans="1:11" x14ac:dyDescent="0.3">
      <c r="A5875" s="5">
        <v>43584</v>
      </c>
      <c r="B5875" s="2">
        <v>40.200000000000003</v>
      </c>
      <c r="K5875" s="22"/>
    </row>
    <row r="5876" spans="1:11" x14ac:dyDescent="0.3">
      <c r="A5876" s="5">
        <v>43585</v>
      </c>
      <c r="B5876" s="2">
        <v>39.729999999999997</v>
      </c>
      <c r="K5876" s="22"/>
    </row>
    <row r="5877" spans="1:11" x14ac:dyDescent="0.3">
      <c r="A5877" s="5">
        <v>43586</v>
      </c>
      <c r="B5877" s="2">
        <v>28.89</v>
      </c>
      <c r="K5877" s="22"/>
    </row>
    <row r="5878" spans="1:11" x14ac:dyDescent="0.3">
      <c r="A5878" s="5">
        <v>43587</v>
      </c>
      <c r="B5878" s="2">
        <v>31.11</v>
      </c>
      <c r="K5878" s="22"/>
    </row>
    <row r="5879" spans="1:11" x14ac:dyDescent="0.3">
      <c r="A5879" s="5">
        <v>43588</v>
      </c>
      <c r="B5879" s="2">
        <v>39.25</v>
      </c>
      <c r="K5879" s="22"/>
    </row>
    <row r="5880" spans="1:11" x14ac:dyDescent="0.3">
      <c r="A5880" s="5">
        <v>43589</v>
      </c>
      <c r="B5880" s="2">
        <v>40.53</v>
      </c>
      <c r="K5880" s="22"/>
    </row>
    <row r="5881" spans="1:11" x14ac:dyDescent="0.3">
      <c r="A5881" s="5">
        <v>43590</v>
      </c>
      <c r="B5881" s="2">
        <v>40.380000000000003</v>
      </c>
      <c r="K5881" s="22"/>
    </row>
    <row r="5882" spans="1:11" x14ac:dyDescent="0.3">
      <c r="A5882" s="5">
        <v>43591</v>
      </c>
      <c r="B5882" s="2">
        <v>43.4</v>
      </c>
      <c r="K5882" s="22"/>
    </row>
    <row r="5883" spans="1:11" x14ac:dyDescent="0.3">
      <c r="A5883" s="5">
        <v>43592</v>
      </c>
      <c r="B5883" s="2">
        <v>43.98</v>
      </c>
      <c r="K5883" s="22"/>
    </row>
    <row r="5884" spans="1:11" x14ac:dyDescent="0.3">
      <c r="A5884" s="5">
        <v>43593</v>
      </c>
      <c r="B5884" s="2">
        <v>42.67</v>
      </c>
      <c r="K5884" s="22"/>
    </row>
    <row r="5885" spans="1:11" x14ac:dyDescent="0.3">
      <c r="A5885" s="5">
        <v>43594</v>
      </c>
      <c r="B5885" s="2">
        <v>43.04</v>
      </c>
      <c r="K5885" s="22"/>
    </row>
    <row r="5886" spans="1:11" x14ac:dyDescent="0.3">
      <c r="A5886" s="5">
        <v>43595</v>
      </c>
      <c r="B5886" s="2">
        <v>42.89</v>
      </c>
      <c r="K5886" s="22"/>
    </row>
    <row r="5887" spans="1:11" x14ac:dyDescent="0.3">
      <c r="A5887" s="5">
        <v>43596</v>
      </c>
      <c r="B5887" s="2">
        <v>40.590000000000003</v>
      </c>
      <c r="K5887" s="22"/>
    </row>
    <row r="5888" spans="1:11" x14ac:dyDescent="0.3">
      <c r="A5888" s="5">
        <v>43597</v>
      </c>
      <c r="B5888" s="2">
        <v>33.21</v>
      </c>
      <c r="K5888" s="22"/>
    </row>
    <row r="5889" spans="1:11" x14ac:dyDescent="0.3">
      <c r="A5889" s="5">
        <v>43598</v>
      </c>
      <c r="B5889" s="2">
        <v>41.89</v>
      </c>
      <c r="K5889" s="22"/>
    </row>
    <row r="5890" spans="1:11" x14ac:dyDescent="0.3">
      <c r="A5890" s="5">
        <v>43599</v>
      </c>
      <c r="B5890" s="2">
        <v>42.9</v>
      </c>
      <c r="K5890" s="22"/>
    </row>
    <row r="5891" spans="1:11" x14ac:dyDescent="0.3">
      <c r="A5891" s="5">
        <v>43600</v>
      </c>
      <c r="B5891" s="2">
        <v>42.45</v>
      </c>
      <c r="K5891" s="22"/>
    </row>
    <row r="5892" spans="1:11" x14ac:dyDescent="0.3">
      <c r="A5892" s="5">
        <v>43601</v>
      </c>
      <c r="B5892" s="2">
        <v>40.1</v>
      </c>
      <c r="K5892" s="22"/>
    </row>
    <row r="5893" spans="1:11" x14ac:dyDescent="0.3">
      <c r="A5893" s="5">
        <v>43602</v>
      </c>
      <c r="B5893" s="2">
        <v>39.21</v>
      </c>
      <c r="K5893" s="22"/>
    </row>
    <row r="5894" spans="1:11" x14ac:dyDescent="0.3">
      <c r="A5894" s="5">
        <v>43603</v>
      </c>
      <c r="B5894" s="2">
        <v>36.44</v>
      </c>
      <c r="K5894" s="22"/>
    </row>
    <row r="5895" spans="1:11" x14ac:dyDescent="0.3">
      <c r="A5895" s="5">
        <v>43604</v>
      </c>
      <c r="B5895" s="2">
        <v>37.04</v>
      </c>
      <c r="K5895" s="22"/>
    </row>
    <row r="5896" spans="1:11" x14ac:dyDescent="0.3">
      <c r="A5896" s="5">
        <v>43605</v>
      </c>
      <c r="B5896" s="2">
        <v>41.52</v>
      </c>
      <c r="K5896" s="22"/>
    </row>
    <row r="5897" spans="1:11" x14ac:dyDescent="0.3">
      <c r="A5897" s="5">
        <v>43606</v>
      </c>
      <c r="B5897" s="2">
        <v>39.979999999999997</v>
      </c>
      <c r="K5897" s="22"/>
    </row>
    <row r="5898" spans="1:11" x14ac:dyDescent="0.3">
      <c r="A5898" s="5">
        <v>43607</v>
      </c>
      <c r="B5898" s="2">
        <v>38.67</v>
      </c>
      <c r="K5898" s="22"/>
    </row>
    <row r="5899" spans="1:11" x14ac:dyDescent="0.3">
      <c r="A5899" s="5">
        <v>43608</v>
      </c>
      <c r="B5899" s="2">
        <v>38.51</v>
      </c>
      <c r="K5899" s="22"/>
    </row>
    <row r="5900" spans="1:11" x14ac:dyDescent="0.3">
      <c r="A5900" s="5">
        <v>43609</v>
      </c>
      <c r="B5900" s="2">
        <v>38.380000000000003</v>
      </c>
      <c r="K5900" s="22"/>
    </row>
    <row r="5901" spans="1:11" x14ac:dyDescent="0.3">
      <c r="A5901" s="5">
        <v>43610</v>
      </c>
      <c r="B5901" s="2">
        <v>35.42</v>
      </c>
      <c r="K5901" s="22"/>
    </row>
    <row r="5902" spans="1:11" x14ac:dyDescent="0.3">
      <c r="A5902" s="5">
        <v>43611</v>
      </c>
      <c r="B5902" s="2">
        <v>29.92</v>
      </c>
      <c r="K5902" s="22"/>
    </row>
    <row r="5903" spans="1:11" x14ac:dyDescent="0.3">
      <c r="A5903" s="5">
        <v>43612</v>
      </c>
      <c r="B5903" s="2">
        <v>35.450000000000003</v>
      </c>
      <c r="K5903" s="22"/>
    </row>
    <row r="5904" spans="1:11" x14ac:dyDescent="0.3">
      <c r="A5904" s="5">
        <v>43613</v>
      </c>
      <c r="B5904" s="2">
        <v>37.64</v>
      </c>
      <c r="K5904" s="22"/>
    </row>
    <row r="5905" spans="1:11" x14ac:dyDescent="0.3">
      <c r="A5905" s="5">
        <v>43614</v>
      </c>
      <c r="B5905" s="2">
        <v>37.03</v>
      </c>
      <c r="K5905" s="22"/>
    </row>
    <row r="5906" spans="1:11" x14ac:dyDescent="0.3">
      <c r="A5906" s="5">
        <v>43615</v>
      </c>
      <c r="B5906" s="2">
        <v>25.85</v>
      </c>
      <c r="K5906" s="22"/>
    </row>
    <row r="5907" spans="1:11" x14ac:dyDescent="0.3">
      <c r="A5907" s="5">
        <v>43616</v>
      </c>
      <c r="B5907" s="2">
        <v>31.9</v>
      </c>
      <c r="K5907" s="22"/>
    </row>
    <row r="5908" spans="1:11" x14ac:dyDescent="0.3">
      <c r="A5908" s="5">
        <v>43617</v>
      </c>
      <c r="B5908" s="2">
        <v>31.49</v>
      </c>
      <c r="K5908" s="22"/>
    </row>
    <row r="5909" spans="1:11" x14ac:dyDescent="0.3">
      <c r="A5909" s="5">
        <v>43618</v>
      </c>
      <c r="B5909" s="2">
        <v>27.55</v>
      </c>
      <c r="K5909" s="22"/>
    </row>
    <row r="5910" spans="1:11" x14ac:dyDescent="0.3">
      <c r="A5910" s="5">
        <v>43619</v>
      </c>
      <c r="B5910" s="2">
        <v>33.770000000000003</v>
      </c>
      <c r="K5910" s="22"/>
    </row>
    <row r="5911" spans="1:11" x14ac:dyDescent="0.3">
      <c r="A5911" s="5">
        <v>43620</v>
      </c>
      <c r="B5911" s="2">
        <v>32.619999999999997</v>
      </c>
      <c r="K5911" s="22"/>
    </row>
    <row r="5912" spans="1:11" x14ac:dyDescent="0.3">
      <c r="A5912" s="5">
        <v>43621</v>
      </c>
      <c r="B5912" s="2">
        <v>31.35</v>
      </c>
      <c r="K5912" s="22"/>
    </row>
    <row r="5913" spans="1:11" x14ac:dyDescent="0.3">
      <c r="A5913" s="5">
        <v>43622</v>
      </c>
      <c r="B5913" s="2">
        <v>24.06</v>
      </c>
      <c r="K5913" s="22"/>
    </row>
    <row r="5914" spans="1:11" x14ac:dyDescent="0.3">
      <c r="A5914" s="5">
        <v>43623</v>
      </c>
      <c r="B5914" s="2">
        <v>28.23</v>
      </c>
      <c r="K5914" s="22"/>
    </row>
    <row r="5915" spans="1:11" x14ac:dyDescent="0.3">
      <c r="A5915" s="5">
        <v>43624</v>
      </c>
      <c r="B5915" s="2">
        <v>9.7899999999999991</v>
      </c>
      <c r="K5915" s="22"/>
    </row>
    <row r="5916" spans="1:11" x14ac:dyDescent="0.3">
      <c r="A5916" s="5">
        <v>43625</v>
      </c>
      <c r="B5916" s="2">
        <v>15.01</v>
      </c>
      <c r="K5916" s="22"/>
    </row>
    <row r="5917" spans="1:11" x14ac:dyDescent="0.3">
      <c r="A5917" s="5">
        <v>43626</v>
      </c>
      <c r="B5917" s="2">
        <v>23.93</v>
      </c>
      <c r="K5917" s="22"/>
    </row>
    <row r="5918" spans="1:11" x14ac:dyDescent="0.3">
      <c r="A5918" s="5">
        <v>43627</v>
      </c>
      <c r="B5918" s="2">
        <v>30.14</v>
      </c>
      <c r="K5918" s="22"/>
    </row>
    <row r="5919" spans="1:11" x14ac:dyDescent="0.3">
      <c r="A5919" s="5">
        <v>43628</v>
      </c>
      <c r="B5919" s="2">
        <v>29.84</v>
      </c>
      <c r="K5919" s="22"/>
    </row>
    <row r="5920" spans="1:11" x14ac:dyDescent="0.3">
      <c r="A5920" s="5">
        <v>43629</v>
      </c>
      <c r="B5920" s="2">
        <v>29.18</v>
      </c>
      <c r="K5920" s="22"/>
    </row>
    <row r="5921" spans="1:11" x14ac:dyDescent="0.3">
      <c r="A5921" s="5">
        <v>43630</v>
      </c>
      <c r="B5921" s="2">
        <v>31.34</v>
      </c>
      <c r="K5921" s="22"/>
    </row>
    <row r="5922" spans="1:11" x14ac:dyDescent="0.3">
      <c r="A5922" s="5">
        <v>43631</v>
      </c>
      <c r="B5922" s="2">
        <v>26.29</v>
      </c>
      <c r="K5922" s="22"/>
    </row>
    <row r="5923" spans="1:11" x14ac:dyDescent="0.3">
      <c r="A5923" s="5">
        <v>43632</v>
      </c>
      <c r="B5923" s="2">
        <v>26.22</v>
      </c>
      <c r="K5923" s="22"/>
    </row>
    <row r="5924" spans="1:11" x14ac:dyDescent="0.3">
      <c r="A5924" s="5">
        <v>43633</v>
      </c>
      <c r="B5924" s="2">
        <v>30.58</v>
      </c>
      <c r="K5924" s="22"/>
    </row>
    <row r="5925" spans="1:11" x14ac:dyDescent="0.3">
      <c r="A5925" s="5">
        <v>43634</v>
      </c>
      <c r="B5925" s="2">
        <v>30.92</v>
      </c>
      <c r="K5925" s="22"/>
    </row>
    <row r="5926" spans="1:11" x14ac:dyDescent="0.3">
      <c r="A5926" s="5">
        <v>43635</v>
      </c>
      <c r="B5926" s="2">
        <v>32.28</v>
      </c>
      <c r="K5926" s="22"/>
    </row>
    <row r="5927" spans="1:11" x14ac:dyDescent="0.3">
      <c r="A5927" s="5">
        <v>43636</v>
      </c>
      <c r="B5927" s="2">
        <v>30.11</v>
      </c>
      <c r="K5927" s="22"/>
    </row>
    <row r="5928" spans="1:11" x14ac:dyDescent="0.3">
      <c r="A5928" s="5">
        <v>43637</v>
      </c>
      <c r="B5928" s="2">
        <v>29.89</v>
      </c>
      <c r="K5928" s="22"/>
    </row>
    <row r="5929" spans="1:11" x14ac:dyDescent="0.3">
      <c r="A5929" s="5">
        <v>43638</v>
      </c>
      <c r="B5929" s="2">
        <v>27.25</v>
      </c>
      <c r="K5929" s="22"/>
    </row>
    <row r="5930" spans="1:11" x14ac:dyDescent="0.3">
      <c r="A5930" s="5">
        <v>43639</v>
      </c>
      <c r="B5930" s="2">
        <v>24.68</v>
      </c>
      <c r="K5930" s="22"/>
    </row>
    <row r="5931" spans="1:11" x14ac:dyDescent="0.3">
      <c r="A5931" s="5">
        <v>43640</v>
      </c>
      <c r="B5931" s="2">
        <v>31.36</v>
      </c>
      <c r="K5931" s="22"/>
    </row>
    <row r="5932" spans="1:11" x14ac:dyDescent="0.3">
      <c r="A5932" s="5">
        <v>43641</v>
      </c>
      <c r="B5932" s="2">
        <v>32.01</v>
      </c>
      <c r="K5932" s="22"/>
    </row>
    <row r="5933" spans="1:11" x14ac:dyDescent="0.3">
      <c r="A5933" s="5">
        <v>43642</v>
      </c>
      <c r="B5933" s="2">
        <v>31.48</v>
      </c>
      <c r="K5933" s="22"/>
    </row>
    <row r="5934" spans="1:11" x14ac:dyDescent="0.3">
      <c r="A5934" s="5">
        <v>43643</v>
      </c>
      <c r="B5934" s="2">
        <v>28.69</v>
      </c>
      <c r="K5934" s="22"/>
    </row>
    <row r="5935" spans="1:11" x14ac:dyDescent="0.3">
      <c r="A5935" s="5">
        <v>43644</v>
      </c>
      <c r="B5935" s="2">
        <v>30.69</v>
      </c>
      <c r="K5935" s="22"/>
    </row>
    <row r="5936" spans="1:11" x14ac:dyDescent="0.3">
      <c r="A5936" s="5">
        <v>43645</v>
      </c>
      <c r="B5936" s="2">
        <v>26.84</v>
      </c>
      <c r="K5936" s="22"/>
    </row>
    <row r="5937" spans="1:11" x14ac:dyDescent="0.3">
      <c r="A5937" s="5">
        <v>43646</v>
      </c>
      <c r="B5937" s="2">
        <v>21.28</v>
      </c>
      <c r="K5937" s="22"/>
    </row>
    <row r="5938" spans="1:11" x14ac:dyDescent="0.3">
      <c r="A5938" s="5">
        <v>43647</v>
      </c>
      <c r="B5938" s="2">
        <v>27.25</v>
      </c>
      <c r="K5938" s="22"/>
    </row>
    <row r="5939" spans="1:11" x14ac:dyDescent="0.3">
      <c r="A5939" s="5">
        <v>43648</v>
      </c>
      <c r="B5939" s="2">
        <v>27.6</v>
      </c>
      <c r="K5939" s="22"/>
    </row>
    <row r="5940" spans="1:11" x14ac:dyDescent="0.3">
      <c r="A5940" s="5">
        <v>43649</v>
      </c>
      <c r="B5940" s="2">
        <v>29</v>
      </c>
      <c r="K5940" s="22"/>
    </row>
    <row r="5941" spans="1:11" x14ac:dyDescent="0.3">
      <c r="A5941" s="5">
        <v>43650</v>
      </c>
      <c r="B5941" s="2">
        <v>29.28</v>
      </c>
      <c r="K5941" s="22"/>
    </row>
    <row r="5942" spans="1:11" x14ac:dyDescent="0.3">
      <c r="A5942" s="5">
        <v>43651</v>
      </c>
      <c r="B5942" s="2">
        <v>29.45</v>
      </c>
      <c r="K5942" s="22"/>
    </row>
    <row r="5943" spans="1:11" x14ac:dyDescent="0.3">
      <c r="A5943" s="5">
        <v>43652</v>
      </c>
      <c r="B5943" s="2">
        <v>28.59</v>
      </c>
      <c r="K5943" s="22"/>
    </row>
    <row r="5944" spans="1:11" x14ac:dyDescent="0.3">
      <c r="A5944" s="5">
        <v>43653</v>
      </c>
      <c r="B5944" s="2">
        <v>27.67</v>
      </c>
      <c r="K5944" s="22"/>
    </row>
    <row r="5945" spans="1:11" x14ac:dyDescent="0.3">
      <c r="A5945" s="5">
        <v>43654</v>
      </c>
      <c r="B5945" s="2">
        <v>30.63</v>
      </c>
      <c r="K5945" s="22"/>
    </row>
    <row r="5946" spans="1:11" x14ac:dyDescent="0.3">
      <c r="A5946" s="5">
        <v>43655</v>
      </c>
      <c r="B5946" s="2">
        <v>32.28</v>
      </c>
      <c r="K5946" s="22"/>
    </row>
    <row r="5947" spans="1:11" x14ac:dyDescent="0.3">
      <c r="A5947" s="5">
        <v>43656</v>
      </c>
      <c r="B5947" s="2">
        <v>33.35</v>
      </c>
      <c r="K5947" s="22"/>
    </row>
    <row r="5948" spans="1:11" x14ac:dyDescent="0.3">
      <c r="A5948" s="5">
        <v>43657</v>
      </c>
      <c r="B5948" s="2">
        <v>35.340000000000003</v>
      </c>
      <c r="K5948" s="22"/>
    </row>
    <row r="5949" spans="1:11" x14ac:dyDescent="0.3">
      <c r="A5949" s="5">
        <v>43658</v>
      </c>
      <c r="B5949" s="2">
        <v>36.85</v>
      </c>
      <c r="K5949" s="22"/>
    </row>
    <row r="5950" spans="1:11" x14ac:dyDescent="0.3">
      <c r="A5950" s="5">
        <v>43659</v>
      </c>
      <c r="B5950" s="2">
        <v>36.57</v>
      </c>
      <c r="K5950" s="22"/>
    </row>
    <row r="5951" spans="1:11" x14ac:dyDescent="0.3">
      <c r="A5951" s="5">
        <v>43660</v>
      </c>
      <c r="B5951" s="2">
        <v>36.229999999999997</v>
      </c>
      <c r="K5951" s="22"/>
    </row>
    <row r="5952" spans="1:11" x14ac:dyDescent="0.3">
      <c r="A5952" s="5">
        <v>43661</v>
      </c>
      <c r="B5952" s="2">
        <v>38.299999999999997</v>
      </c>
      <c r="K5952" s="22"/>
    </row>
    <row r="5953" spans="1:11" x14ac:dyDescent="0.3">
      <c r="A5953" s="5">
        <v>43662</v>
      </c>
      <c r="B5953" s="2">
        <v>37.729999999999997</v>
      </c>
      <c r="K5953" s="22"/>
    </row>
    <row r="5954" spans="1:11" x14ac:dyDescent="0.3">
      <c r="A5954" s="5">
        <v>43663</v>
      </c>
      <c r="B5954" s="2">
        <v>38.74</v>
      </c>
      <c r="K5954" s="22"/>
    </row>
    <row r="5955" spans="1:11" x14ac:dyDescent="0.3">
      <c r="A5955" s="5">
        <v>43664</v>
      </c>
      <c r="B5955" s="2">
        <v>38.74</v>
      </c>
      <c r="K5955" s="22"/>
    </row>
    <row r="5956" spans="1:11" x14ac:dyDescent="0.3">
      <c r="A5956" s="5">
        <v>43665</v>
      </c>
      <c r="B5956" s="2">
        <v>38.61</v>
      </c>
      <c r="K5956" s="22"/>
    </row>
    <row r="5957" spans="1:11" x14ac:dyDescent="0.3">
      <c r="A5957" s="5">
        <v>43666</v>
      </c>
      <c r="B5957" s="2">
        <v>36.450000000000003</v>
      </c>
      <c r="K5957" s="22"/>
    </row>
    <row r="5958" spans="1:11" x14ac:dyDescent="0.3">
      <c r="A5958" s="5">
        <v>43667</v>
      </c>
      <c r="B5958" s="2">
        <v>35.380000000000003</v>
      </c>
      <c r="K5958" s="22"/>
    </row>
    <row r="5959" spans="1:11" x14ac:dyDescent="0.3">
      <c r="A5959" s="5">
        <v>43668</v>
      </c>
      <c r="B5959" s="2">
        <v>37.409999999999997</v>
      </c>
      <c r="K5959" s="22"/>
    </row>
    <row r="5960" spans="1:11" x14ac:dyDescent="0.3">
      <c r="A5960" s="5">
        <v>43669</v>
      </c>
      <c r="B5960" s="2">
        <v>38.020000000000003</v>
      </c>
      <c r="K5960" s="22"/>
    </row>
    <row r="5961" spans="1:11" x14ac:dyDescent="0.3">
      <c r="A5961" s="5">
        <v>43670</v>
      </c>
      <c r="B5961" s="2">
        <v>38.97</v>
      </c>
      <c r="K5961" s="22"/>
    </row>
    <row r="5962" spans="1:11" x14ac:dyDescent="0.3">
      <c r="A5962" s="5">
        <v>43671</v>
      </c>
      <c r="B5962" s="2">
        <v>39.799999999999997</v>
      </c>
      <c r="K5962" s="22"/>
    </row>
    <row r="5963" spans="1:11" x14ac:dyDescent="0.3">
      <c r="A5963" s="5">
        <v>43672</v>
      </c>
      <c r="B5963" s="2">
        <v>39.28</v>
      </c>
      <c r="K5963" s="22"/>
    </row>
    <row r="5964" spans="1:11" x14ac:dyDescent="0.3">
      <c r="A5964" s="5">
        <v>43673</v>
      </c>
      <c r="B5964" s="2">
        <v>37.19</v>
      </c>
      <c r="K5964" s="22"/>
    </row>
    <row r="5965" spans="1:11" x14ac:dyDescent="0.3">
      <c r="A5965" s="5">
        <v>43674</v>
      </c>
      <c r="B5965" s="2">
        <v>35.450000000000003</v>
      </c>
      <c r="K5965" s="22"/>
    </row>
    <row r="5966" spans="1:11" x14ac:dyDescent="0.3">
      <c r="A5966" s="5">
        <v>43675</v>
      </c>
      <c r="B5966" s="2">
        <v>39.659999999999997</v>
      </c>
      <c r="K5966" s="22"/>
    </row>
    <row r="5967" spans="1:11" x14ac:dyDescent="0.3">
      <c r="A5967" s="5">
        <v>43676</v>
      </c>
      <c r="B5967" s="2">
        <v>40</v>
      </c>
      <c r="K5967" s="22"/>
    </row>
    <row r="5968" spans="1:11" x14ac:dyDescent="0.3">
      <c r="A5968" s="5">
        <v>43677</v>
      </c>
      <c r="B5968" s="2">
        <v>39.909999999999997</v>
      </c>
      <c r="K5968" s="22"/>
    </row>
    <row r="5969" spans="1:11" x14ac:dyDescent="0.3">
      <c r="A5969" s="5">
        <v>43678</v>
      </c>
      <c r="B5969" s="2">
        <v>40.130000000000003</v>
      </c>
      <c r="K5969" s="22"/>
    </row>
    <row r="5970" spans="1:11" x14ac:dyDescent="0.3">
      <c r="A5970" s="5">
        <v>43679</v>
      </c>
      <c r="B5970" s="2">
        <v>40.51</v>
      </c>
      <c r="K5970" s="22"/>
    </row>
    <row r="5971" spans="1:11" x14ac:dyDescent="0.3">
      <c r="A5971" s="5">
        <v>43680</v>
      </c>
      <c r="B5971" s="2">
        <v>39.090000000000003</v>
      </c>
      <c r="K5971" s="22"/>
    </row>
    <row r="5972" spans="1:11" x14ac:dyDescent="0.3">
      <c r="A5972" s="5">
        <v>43681</v>
      </c>
      <c r="B5972" s="2">
        <v>39.17</v>
      </c>
      <c r="K5972" s="22"/>
    </row>
    <row r="5973" spans="1:11" x14ac:dyDescent="0.3">
      <c r="A5973" s="5">
        <v>43682</v>
      </c>
      <c r="B5973" s="2">
        <v>41.44</v>
      </c>
      <c r="K5973" s="22"/>
    </row>
    <row r="5974" spans="1:11" x14ac:dyDescent="0.3">
      <c r="A5974" s="5">
        <v>43683</v>
      </c>
      <c r="B5974" s="2">
        <v>40.4</v>
      </c>
      <c r="K5974" s="22"/>
    </row>
    <row r="5975" spans="1:11" x14ac:dyDescent="0.3">
      <c r="A5975" s="5">
        <v>43684</v>
      </c>
      <c r="B5975" s="2">
        <v>39.92</v>
      </c>
      <c r="K5975" s="22"/>
    </row>
    <row r="5976" spans="1:11" x14ac:dyDescent="0.3">
      <c r="A5976" s="5">
        <v>43685</v>
      </c>
      <c r="B5976" s="2">
        <v>38.31</v>
      </c>
      <c r="K5976" s="22"/>
    </row>
    <row r="5977" spans="1:11" x14ac:dyDescent="0.3">
      <c r="A5977" s="5">
        <v>43686</v>
      </c>
      <c r="B5977" s="2">
        <v>38.159999999999997</v>
      </c>
      <c r="K5977" s="22"/>
    </row>
    <row r="5978" spans="1:11" x14ac:dyDescent="0.3">
      <c r="A5978" s="5">
        <v>43687</v>
      </c>
      <c r="B5978" s="2">
        <v>33.56</v>
      </c>
      <c r="K5978" s="22"/>
    </row>
    <row r="5979" spans="1:11" x14ac:dyDescent="0.3">
      <c r="A5979" s="5">
        <v>43688</v>
      </c>
      <c r="B5979" s="2">
        <v>29.83</v>
      </c>
      <c r="K5979" s="22"/>
    </row>
    <row r="5980" spans="1:11" x14ac:dyDescent="0.3">
      <c r="A5980" s="5">
        <v>43689</v>
      </c>
      <c r="B5980" s="2">
        <v>36.61</v>
      </c>
      <c r="K5980" s="22"/>
    </row>
    <row r="5981" spans="1:11" x14ac:dyDescent="0.3">
      <c r="A5981" s="5">
        <v>43690</v>
      </c>
      <c r="B5981" s="2">
        <v>36.840000000000003</v>
      </c>
      <c r="K5981" s="22"/>
    </row>
    <row r="5982" spans="1:11" x14ac:dyDescent="0.3">
      <c r="A5982" s="5">
        <v>43691</v>
      </c>
      <c r="B5982" s="2">
        <v>35.32</v>
      </c>
      <c r="K5982" s="22"/>
    </row>
    <row r="5983" spans="1:11" x14ac:dyDescent="0.3">
      <c r="A5983" s="5">
        <v>43692</v>
      </c>
      <c r="B5983" s="2">
        <v>33.67</v>
      </c>
      <c r="K5983" s="22"/>
    </row>
    <row r="5984" spans="1:11" x14ac:dyDescent="0.3">
      <c r="A5984" s="5">
        <v>43693</v>
      </c>
      <c r="B5984" s="2">
        <v>34.340000000000003</v>
      </c>
      <c r="K5984" s="22"/>
    </row>
    <row r="5985" spans="1:11" x14ac:dyDescent="0.3">
      <c r="A5985" s="5">
        <v>43694</v>
      </c>
      <c r="B5985" s="2">
        <v>30.85</v>
      </c>
      <c r="K5985" s="22"/>
    </row>
    <row r="5986" spans="1:11" x14ac:dyDescent="0.3">
      <c r="A5986" s="5">
        <v>43695</v>
      </c>
      <c r="B5986" s="2">
        <v>33.369999999999997</v>
      </c>
      <c r="K5986" s="22"/>
    </row>
    <row r="5987" spans="1:11" x14ac:dyDescent="0.3">
      <c r="A5987" s="5">
        <v>43696</v>
      </c>
      <c r="B5987" s="2">
        <v>34.200000000000003</v>
      </c>
      <c r="K5987" s="22"/>
    </row>
    <row r="5988" spans="1:11" x14ac:dyDescent="0.3">
      <c r="A5988" s="5">
        <v>43697</v>
      </c>
      <c r="B5988" s="2">
        <v>35.380000000000003</v>
      </c>
      <c r="K5988" s="22"/>
    </row>
    <row r="5989" spans="1:11" x14ac:dyDescent="0.3">
      <c r="A5989" s="5">
        <v>43698</v>
      </c>
      <c r="B5989" s="2">
        <v>35.79</v>
      </c>
      <c r="K5989" s="22"/>
    </row>
    <row r="5990" spans="1:11" x14ac:dyDescent="0.3">
      <c r="A5990" s="5">
        <v>43699</v>
      </c>
      <c r="B5990" s="2">
        <v>35.130000000000003</v>
      </c>
      <c r="K5990" s="22"/>
    </row>
    <row r="5991" spans="1:11" x14ac:dyDescent="0.3">
      <c r="A5991" s="5">
        <v>43700</v>
      </c>
      <c r="B5991" s="2">
        <v>34.369999999999997</v>
      </c>
      <c r="K5991" s="22"/>
    </row>
    <row r="5992" spans="1:11" x14ac:dyDescent="0.3">
      <c r="A5992" s="5">
        <v>43701</v>
      </c>
      <c r="B5992" s="2">
        <v>33.42</v>
      </c>
      <c r="K5992" s="22"/>
    </row>
    <row r="5993" spans="1:11" x14ac:dyDescent="0.3">
      <c r="A5993" s="5">
        <v>43702</v>
      </c>
      <c r="B5993" s="2">
        <v>32.61</v>
      </c>
      <c r="K5993" s="22"/>
    </row>
    <row r="5994" spans="1:11" x14ac:dyDescent="0.3">
      <c r="A5994" s="5">
        <v>43703</v>
      </c>
      <c r="B5994" s="2">
        <v>37.4</v>
      </c>
      <c r="K5994" s="22"/>
    </row>
    <row r="5995" spans="1:11" x14ac:dyDescent="0.3">
      <c r="A5995" s="5">
        <v>43704</v>
      </c>
      <c r="B5995" s="2">
        <v>37.950000000000003</v>
      </c>
      <c r="K5995" s="22"/>
    </row>
    <row r="5996" spans="1:11" x14ac:dyDescent="0.3">
      <c r="A5996" s="5">
        <v>43705</v>
      </c>
      <c r="B5996" s="2">
        <v>37.979999999999997</v>
      </c>
      <c r="K5996" s="22"/>
    </row>
    <row r="5997" spans="1:11" x14ac:dyDescent="0.3">
      <c r="A5997" s="5">
        <v>43706</v>
      </c>
      <c r="B5997" s="2">
        <v>36.46</v>
      </c>
      <c r="K5997" s="22"/>
    </row>
    <row r="5998" spans="1:11" x14ac:dyDescent="0.3">
      <c r="A5998" s="5">
        <v>43707</v>
      </c>
      <c r="B5998" s="2">
        <v>34.89</v>
      </c>
      <c r="K5998" s="22"/>
    </row>
    <row r="5999" spans="1:11" x14ac:dyDescent="0.3">
      <c r="A5999" s="5">
        <v>43708</v>
      </c>
      <c r="B5999" s="2">
        <v>32.21</v>
      </c>
      <c r="K5999" s="22"/>
    </row>
    <row r="6000" spans="1:11" x14ac:dyDescent="0.3">
      <c r="A6000" s="5">
        <v>43709</v>
      </c>
      <c r="B6000" s="2">
        <v>31.13</v>
      </c>
      <c r="K6000" s="22"/>
    </row>
    <row r="6001" spans="1:11" x14ac:dyDescent="0.3">
      <c r="A6001" s="5">
        <v>43710</v>
      </c>
      <c r="B6001" s="2">
        <v>35.18</v>
      </c>
      <c r="K6001" s="22"/>
    </row>
    <row r="6002" spans="1:11" x14ac:dyDescent="0.3">
      <c r="A6002" s="5">
        <v>43711</v>
      </c>
      <c r="B6002" s="2">
        <v>35.69</v>
      </c>
      <c r="K6002" s="22"/>
    </row>
    <row r="6003" spans="1:11" x14ac:dyDescent="0.3">
      <c r="A6003" s="5">
        <v>43712</v>
      </c>
      <c r="B6003" s="2">
        <v>35.79</v>
      </c>
      <c r="K6003" s="22"/>
    </row>
    <row r="6004" spans="1:11" x14ac:dyDescent="0.3">
      <c r="A6004" s="5">
        <v>43713</v>
      </c>
      <c r="B6004" s="2">
        <v>32.590000000000003</v>
      </c>
      <c r="K6004" s="22"/>
    </row>
    <row r="6005" spans="1:11" x14ac:dyDescent="0.3">
      <c r="A6005" s="5">
        <v>43714</v>
      </c>
      <c r="B6005" s="2">
        <v>32.67</v>
      </c>
      <c r="K6005" s="22"/>
    </row>
    <row r="6006" spans="1:11" x14ac:dyDescent="0.3">
      <c r="A6006" s="5">
        <v>43715</v>
      </c>
      <c r="B6006" s="2">
        <v>33.299999999999997</v>
      </c>
      <c r="K6006" s="22"/>
    </row>
    <row r="6007" spans="1:11" x14ac:dyDescent="0.3">
      <c r="A6007" s="5">
        <v>43716</v>
      </c>
      <c r="B6007" s="2">
        <v>34.06</v>
      </c>
      <c r="K6007" s="22"/>
    </row>
    <row r="6008" spans="1:11" x14ac:dyDescent="0.3">
      <c r="A6008" s="5">
        <v>43717</v>
      </c>
      <c r="B6008" s="2">
        <v>36.479999999999997</v>
      </c>
      <c r="K6008" s="22"/>
    </row>
    <row r="6009" spans="1:11" x14ac:dyDescent="0.3">
      <c r="A6009" s="5">
        <v>43718</v>
      </c>
      <c r="B6009" s="2">
        <v>34.35</v>
      </c>
      <c r="K6009" s="22"/>
    </row>
    <row r="6010" spans="1:11" x14ac:dyDescent="0.3">
      <c r="A6010" s="5">
        <v>43719</v>
      </c>
      <c r="B6010" s="2">
        <v>32.32</v>
      </c>
      <c r="K6010" s="22"/>
    </row>
    <row r="6011" spans="1:11" x14ac:dyDescent="0.3">
      <c r="A6011" s="5">
        <v>43720</v>
      </c>
      <c r="B6011" s="2">
        <v>31.55</v>
      </c>
      <c r="K6011" s="22"/>
    </row>
    <row r="6012" spans="1:11" x14ac:dyDescent="0.3">
      <c r="A6012" s="5">
        <v>43721</v>
      </c>
      <c r="B6012" s="2">
        <v>31.74</v>
      </c>
      <c r="K6012" s="22"/>
    </row>
    <row r="6013" spans="1:11" x14ac:dyDescent="0.3">
      <c r="A6013" s="5">
        <v>43722</v>
      </c>
      <c r="B6013" s="2">
        <v>29.89</v>
      </c>
      <c r="K6013" s="22"/>
    </row>
    <row r="6014" spans="1:11" x14ac:dyDescent="0.3">
      <c r="A6014" s="5">
        <v>43723</v>
      </c>
      <c r="B6014" s="2">
        <v>21.99</v>
      </c>
      <c r="K6014" s="22"/>
    </row>
    <row r="6015" spans="1:11" x14ac:dyDescent="0.3">
      <c r="A6015" s="5">
        <v>43724</v>
      </c>
      <c r="B6015" s="2">
        <v>29.6</v>
      </c>
      <c r="K6015" s="22"/>
    </row>
    <row r="6016" spans="1:11" x14ac:dyDescent="0.3">
      <c r="A6016" s="5">
        <v>43725</v>
      </c>
      <c r="B6016" s="2">
        <v>33.840000000000003</v>
      </c>
      <c r="K6016" s="22"/>
    </row>
    <row r="6017" spans="1:11" x14ac:dyDescent="0.3">
      <c r="A6017" s="5">
        <v>43726</v>
      </c>
      <c r="B6017" s="2">
        <v>34.299999999999997</v>
      </c>
      <c r="K6017" s="22"/>
    </row>
    <row r="6018" spans="1:11" x14ac:dyDescent="0.3">
      <c r="A6018" s="5">
        <v>43727</v>
      </c>
      <c r="B6018" s="2">
        <v>35.369999999999997</v>
      </c>
      <c r="K6018" s="22"/>
    </row>
    <row r="6019" spans="1:11" x14ac:dyDescent="0.3">
      <c r="A6019" s="5">
        <v>43728</v>
      </c>
      <c r="B6019" s="2">
        <v>34.729999999999997</v>
      </c>
      <c r="K6019" s="22"/>
    </row>
    <row r="6020" spans="1:11" x14ac:dyDescent="0.3">
      <c r="A6020" s="5">
        <v>43729</v>
      </c>
      <c r="B6020" s="2">
        <v>31.5</v>
      </c>
      <c r="K6020" s="22"/>
    </row>
    <row r="6021" spans="1:11" x14ac:dyDescent="0.3">
      <c r="A6021" s="5">
        <v>43730</v>
      </c>
      <c r="B6021" s="2">
        <v>31.22</v>
      </c>
      <c r="K6021" s="22"/>
    </row>
    <row r="6022" spans="1:11" x14ac:dyDescent="0.3">
      <c r="A6022" s="5">
        <v>43731</v>
      </c>
      <c r="B6022" s="2">
        <v>33.78</v>
      </c>
      <c r="K6022" s="22"/>
    </row>
    <row r="6023" spans="1:11" x14ac:dyDescent="0.3">
      <c r="A6023" s="5">
        <v>43732</v>
      </c>
      <c r="B6023" s="2">
        <v>35.69</v>
      </c>
      <c r="K6023" s="22"/>
    </row>
    <row r="6024" spans="1:11" x14ac:dyDescent="0.3">
      <c r="A6024" s="5">
        <v>43733</v>
      </c>
      <c r="B6024" s="2">
        <v>35.18</v>
      </c>
      <c r="K6024" s="22"/>
    </row>
    <row r="6025" spans="1:11" x14ac:dyDescent="0.3">
      <c r="A6025" s="5">
        <v>43734</v>
      </c>
      <c r="B6025" s="2">
        <v>34.880000000000003</v>
      </c>
      <c r="K6025" s="22"/>
    </row>
    <row r="6026" spans="1:11" x14ac:dyDescent="0.3">
      <c r="A6026" s="5">
        <v>43735</v>
      </c>
      <c r="B6026" s="2">
        <v>33.840000000000003</v>
      </c>
      <c r="K6026" s="22"/>
    </row>
    <row r="6027" spans="1:11" x14ac:dyDescent="0.3">
      <c r="A6027" s="5">
        <v>43736</v>
      </c>
      <c r="B6027" s="2">
        <v>31.32</v>
      </c>
      <c r="K6027" s="22"/>
    </row>
    <row r="6028" spans="1:11" x14ac:dyDescent="0.3">
      <c r="A6028" s="5">
        <v>43737</v>
      </c>
      <c r="B6028" s="2">
        <v>30.9</v>
      </c>
      <c r="K6028" s="22"/>
    </row>
    <row r="6029" spans="1:11" x14ac:dyDescent="0.3">
      <c r="A6029" s="5">
        <v>43738</v>
      </c>
      <c r="B6029" s="2">
        <v>32.770000000000003</v>
      </c>
      <c r="K6029" s="22"/>
    </row>
    <row r="6030" spans="1:11" x14ac:dyDescent="0.3">
      <c r="A6030" s="5">
        <v>43739</v>
      </c>
      <c r="B6030" s="2">
        <v>33.9</v>
      </c>
      <c r="K6030" s="22"/>
    </row>
    <row r="6031" spans="1:11" x14ac:dyDescent="0.3">
      <c r="A6031" s="5">
        <v>43740</v>
      </c>
      <c r="B6031" s="2">
        <v>34.93</v>
      </c>
      <c r="K6031" s="22"/>
    </row>
    <row r="6032" spans="1:11" x14ac:dyDescent="0.3">
      <c r="A6032" s="5">
        <v>43741</v>
      </c>
      <c r="B6032" s="2">
        <v>36.03</v>
      </c>
      <c r="K6032" s="22"/>
    </row>
    <row r="6033" spans="1:11" x14ac:dyDescent="0.3">
      <c r="A6033" s="5">
        <v>43742</v>
      </c>
      <c r="B6033" s="2">
        <v>37.32</v>
      </c>
      <c r="K6033" s="22"/>
    </row>
    <row r="6034" spans="1:11" x14ac:dyDescent="0.3">
      <c r="A6034" s="5">
        <v>43743</v>
      </c>
      <c r="B6034" s="2">
        <v>36.130000000000003</v>
      </c>
      <c r="K6034" s="22"/>
    </row>
    <row r="6035" spans="1:11" x14ac:dyDescent="0.3">
      <c r="A6035" s="5">
        <v>43744</v>
      </c>
      <c r="B6035" s="2">
        <v>35.53</v>
      </c>
      <c r="K6035" s="22"/>
    </row>
    <row r="6036" spans="1:11" x14ac:dyDescent="0.3">
      <c r="A6036" s="5">
        <v>43745</v>
      </c>
      <c r="B6036" s="2">
        <v>44.1</v>
      </c>
      <c r="K6036" s="22"/>
    </row>
    <row r="6037" spans="1:11" x14ac:dyDescent="0.3">
      <c r="A6037" s="5">
        <v>43746</v>
      </c>
      <c r="B6037" s="2">
        <v>39.119999999999997</v>
      </c>
      <c r="K6037" s="22"/>
    </row>
    <row r="6038" spans="1:11" x14ac:dyDescent="0.3">
      <c r="A6038" s="5">
        <v>43747</v>
      </c>
      <c r="B6038" s="2">
        <v>39.08</v>
      </c>
      <c r="K6038" s="22"/>
    </row>
    <row r="6039" spans="1:11" x14ac:dyDescent="0.3">
      <c r="A6039" s="5">
        <v>43748</v>
      </c>
      <c r="B6039" s="2">
        <v>36.36</v>
      </c>
      <c r="K6039" s="22"/>
    </row>
    <row r="6040" spans="1:11" x14ac:dyDescent="0.3">
      <c r="A6040" s="5">
        <v>43749</v>
      </c>
      <c r="B6040" s="2">
        <v>34.14</v>
      </c>
      <c r="K6040" s="22"/>
    </row>
    <row r="6041" spans="1:11" x14ac:dyDescent="0.3">
      <c r="A6041" s="5">
        <v>43750</v>
      </c>
      <c r="B6041" s="2">
        <v>33.82</v>
      </c>
      <c r="K6041" s="22"/>
    </row>
    <row r="6042" spans="1:11" x14ac:dyDescent="0.3">
      <c r="A6042" s="5">
        <v>43751</v>
      </c>
      <c r="B6042" s="2">
        <v>34.78</v>
      </c>
      <c r="K6042" s="22"/>
    </row>
    <row r="6043" spans="1:11" x14ac:dyDescent="0.3">
      <c r="A6043" s="5">
        <v>43752</v>
      </c>
      <c r="B6043" s="2">
        <v>36.479999999999997</v>
      </c>
      <c r="K6043" s="22"/>
    </row>
    <row r="6044" spans="1:11" x14ac:dyDescent="0.3">
      <c r="A6044" s="5">
        <v>43753</v>
      </c>
      <c r="B6044" s="2">
        <v>36.86</v>
      </c>
      <c r="K6044" s="22"/>
    </row>
    <row r="6045" spans="1:11" x14ac:dyDescent="0.3">
      <c r="A6045" s="5">
        <v>43754</v>
      </c>
      <c r="B6045" s="2">
        <v>37.369999999999997</v>
      </c>
      <c r="K6045" s="22"/>
    </row>
    <row r="6046" spans="1:11" x14ac:dyDescent="0.3">
      <c r="A6046" s="5">
        <v>43755</v>
      </c>
      <c r="B6046" s="2">
        <v>37.51</v>
      </c>
      <c r="K6046" s="22"/>
    </row>
    <row r="6047" spans="1:11" x14ac:dyDescent="0.3">
      <c r="A6047" s="5">
        <v>43756</v>
      </c>
      <c r="B6047" s="2">
        <v>37.700000000000003</v>
      </c>
      <c r="K6047" s="22"/>
    </row>
    <row r="6048" spans="1:11" x14ac:dyDescent="0.3">
      <c r="A6048" s="5">
        <v>43757</v>
      </c>
      <c r="B6048" s="2">
        <v>35.369999999999997</v>
      </c>
      <c r="K6048" s="22"/>
    </row>
    <row r="6049" spans="1:11" x14ac:dyDescent="0.3">
      <c r="A6049" s="5">
        <v>43758</v>
      </c>
      <c r="B6049" s="2">
        <v>36.520000000000003</v>
      </c>
      <c r="K6049" s="22"/>
    </row>
    <row r="6050" spans="1:11" x14ac:dyDescent="0.3">
      <c r="A6050" s="5">
        <v>43759</v>
      </c>
      <c r="B6050" s="2">
        <v>39.31</v>
      </c>
      <c r="K6050" s="22"/>
    </row>
    <row r="6051" spans="1:11" x14ac:dyDescent="0.3">
      <c r="A6051" s="5">
        <v>43760</v>
      </c>
      <c r="B6051" s="2">
        <v>36.61</v>
      </c>
      <c r="K6051" s="22"/>
    </row>
    <row r="6052" spans="1:11" x14ac:dyDescent="0.3">
      <c r="A6052" s="5">
        <v>43761</v>
      </c>
      <c r="B6052" s="2">
        <v>37.82</v>
      </c>
      <c r="K6052" s="22"/>
    </row>
    <row r="6053" spans="1:11" x14ac:dyDescent="0.3">
      <c r="A6053" s="5">
        <v>43762</v>
      </c>
      <c r="B6053" s="2">
        <v>37.409999999999997</v>
      </c>
      <c r="K6053" s="22"/>
    </row>
    <row r="6054" spans="1:11" x14ac:dyDescent="0.3">
      <c r="A6054" s="5">
        <v>43763</v>
      </c>
      <c r="B6054" s="2">
        <v>35.44</v>
      </c>
      <c r="K6054" s="22"/>
    </row>
    <row r="6055" spans="1:11" x14ac:dyDescent="0.3">
      <c r="A6055" s="5">
        <v>43764</v>
      </c>
      <c r="B6055" s="2">
        <v>33.71</v>
      </c>
      <c r="K6055" s="22"/>
    </row>
    <row r="6056" spans="1:11" x14ac:dyDescent="0.3">
      <c r="A6056" s="5">
        <v>43765</v>
      </c>
      <c r="B6056" s="2">
        <v>36.200000000000003</v>
      </c>
      <c r="K6056" s="22"/>
    </row>
    <row r="6057" spans="1:11" x14ac:dyDescent="0.3">
      <c r="A6057" s="5">
        <v>43766</v>
      </c>
      <c r="B6057" s="2">
        <v>40.380000000000003</v>
      </c>
      <c r="K6057" s="22"/>
    </row>
    <row r="6058" spans="1:11" x14ac:dyDescent="0.3">
      <c r="A6058" s="5">
        <v>43767</v>
      </c>
      <c r="B6058" s="2">
        <v>40.32</v>
      </c>
      <c r="K6058" s="22"/>
    </row>
    <row r="6059" spans="1:11" x14ac:dyDescent="0.3">
      <c r="A6059" s="5">
        <v>43768</v>
      </c>
      <c r="B6059" s="2">
        <v>40.549999999999997</v>
      </c>
      <c r="K6059" s="22"/>
    </row>
    <row r="6060" spans="1:11" x14ac:dyDescent="0.3">
      <c r="A6060" s="5">
        <v>43769</v>
      </c>
      <c r="B6060" s="2">
        <v>39.479999999999997</v>
      </c>
      <c r="K6060" s="22"/>
    </row>
    <row r="6061" spans="1:11" x14ac:dyDescent="0.3">
      <c r="A6061" s="5">
        <v>43770</v>
      </c>
      <c r="B6061" s="2">
        <v>37.79</v>
      </c>
      <c r="K6061" s="22"/>
    </row>
    <row r="6062" spans="1:11" x14ac:dyDescent="0.3">
      <c r="A6062" s="5">
        <v>43771</v>
      </c>
      <c r="B6062" s="2">
        <v>36.36</v>
      </c>
      <c r="K6062" s="22"/>
    </row>
    <row r="6063" spans="1:11" x14ac:dyDescent="0.3">
      <c r="A6063" s="5">
        <v>43772</v>
      </c>
      <c r="B6063" s="2">
        <v>37.22</v>
      </c>
      <c r="K6063" s="22"/>
    </row>
    <row r="6064" spans="1:11" x14ac:dyDescent="0.3">
      <c r="A6064" s="5">
        <v>43773</v>
      </c>
      <c r="B6064" s="2">
        <v>40.74</v>
      </c>
      <c r="K6064" s="22"/>
    </row>
    <row r="6065" spans="1:11" x14ac:dyDescent="0.3">
      <c r="A6065" s="5">
        <v>43774</v>
      </c>
      <c r="B6065" s="2">
        <v>43.86</v>
      </c>
      <c r="K6065" s="22"/>
    </row>
    <row r="6066" spans="1:11" x14ac:dyDescent="0.3">
      <c r="A6066" s="5">
        <v>43775</v>
      </c>
      <c r="B6066" s="2">
        <v>52.42</v>
      </c>
      <c r="K6066" s="22"/>
    </row>
    <row r="6067" spans="1:11" x14ac:dyDescent="0.3">
      <c r="A6067" s="5">
        <v>43776</v>
      </c>
      <c r="B6067" s="2">
        <v>47.58</v>
      </c>
      <c r="K6067" s="22"/>
    </row>
    <row r="6068" spans="1:11" x14ac:dyDescent="0.3">
      <c r="A6068" s="5">
        <v>43777</v>
      </c>
      <c r="B6068" s="2">
        <v>49.41</v>
      </c>
      <c r="K6068" s="22"/>
    </row>
    <row r="6069" spans="1:11" x14ac:dyDescent="0.3">
      <c r="A6069" s="5">
        <v>43778</v>
      </c>
      <c r="B6069" s="2">
        <v>41.72</v>
      </c>
      <c r="K6069" s="22"/>
    </row>
    <row r="6070" spans="1:11" x14ac:dyDescent="0.3">
      <c r="A6070" s="5">
        <v>43779</v>
      </c>
      <c r="B6070" s="2">
        <v>42.12</v>
      </c>
      <c r="K6070" s="22"/>
    </row>
    <row r="6071" spans="1:11" x14ac:dyDescent="0.3">
      <c r="A6071" s="5">
        <v>43780</v>
      </c>
      <c r="B6071" s="2">
        <v>43.87</v>
      </c>
      <c r="K6071" s="22"/>
    </row>
    <row r="6072" spans="1:11" x14ac:dyDescent="0.3">
      <c r="A6072" s="5">
        <v>43781</v>
      </c>
      <c r="B6072" s="2">
        <v>41.84</v>
      </c>
      <c r="K6072" s="22"/>
    </row>
    <row r="6073" spans="1:11" x14ac:dyDescent="0.3">
      <c r="A6073" s="5">
        <v>43782</v>
      </c>
      <c r="B6073" s="2">
        <v>43.8</v>
      </c>
      <c r="K6073" s="22"/>
    </row>
    <row r="6074" spans="1:11" x14ac:dyDescent="0.3">
      <c r="A6074" s="5">
        <v>43783</v>
      </c>
      <c r="B6074" s="2">
        <v>44.93</v>
      </c>
      <c r="K6074" s="22"/>
    </row>
    <row r="6075" spans="1:11" x14ac:dyDescent="0.3">
      <c r="A6075" s="5">
        <v>43784</v>
      </c>
      <c r="B6075" s="2">
        <v>41.13</v>
      </c>
      <c r="K6075" s="22"/>
    </row>
    <row r="6076" spans="1:11" x14ac:dyDescent="0.3">
      <c r="A6076" s="5">
        <v>43785</v>
      </c>
      <c r="B6076" s="2">
        <v>39.950000000000003</v>
      </c>
      <c r="K6076" s="22"/>
    </row>
    <row r="6077" spans="1:11" x14ac:dyDescent="0.3">
      <c r="A6077" s="5">
        <v>43786</v>
      </c>
      <c r="B6077" s="2">
        <v>39.590000000000003</v>
      </c>
      <c r="K6077" s="22"/>
    </row>
    <row r="6078" spans="1:11" x14ac:dyDescent="0.3">
      <c r="A6078" s="5">
        <v>43787</v>
      </c>
      <c r="B6078" s="2">
        <v>42.28</v>
      </c>
      <c r="K6078" s="22"/>
    </row>
    <row r="6079" spans="1:11" x14ac:dyDescent="0.3">
      <c r="A6079" s="5">
        <v>43788</v>
      </c>
      <c r="B6079" s="2">
        <v>41</v>
      </c>
      <c r="K6079" s="22"/>
    </row>
    <row r="6080" spans="1:11" x14ac:dyDescent="0.3">
      <c r="A6080" s="5">
        <v>43789</v>
      </c>
      <c r="B6080" s="2">
        <v>45.06</v>
      </c>
      <c r="K6080" s="22"/>
    </row>
    <row r="6081" spans="1:11" x14ac:dyDescent="0.3">
      <c r="A6081" s="5">
        <v>43790</v>
      </c>
      <c r="B6081" s="2">
        <v>42.11</v>
      </c>
      <c r="K6081" s="22"/>
    </row>
    <row r="6082" spans="1:11" x14ac:dyDescent="0.3">
      <c r="A6082" s="5">
        <v>43791</v>
      </c>
      <c r="B6082" s="2">
        <v>40.119999999999997</v>
      </c>
      <c r="K6082" s="22"/>
    </row>
    <row r="6083" spans="1:11" x14ac:dyDescent="0.3">
      <c r="A6083" s="5">
        <v>43792</v>
      </c>
      <c r="B6083" s="2">
        <v>37.67</v>
      </c>
      <c r="K6083" s="22"/>
    </row>
    <row r="6084" spans="1:11" x14ac:dyDescent="0.3">
      <c r="A6084" s="5">
        <v>43793</v>
      </c>
      <c r="B6084" s="2">
        <v>38.53</v>
      </c>
      <c r="K6084" s="22"/>
    </row>
    <row r="6085" spans="1:11" x14ac:dyDescent="0.3">
      <c r="A6085" s="5">
        <v>43794</v>
      </c>
      <c r="B6085" s="2">
        <v>43.3</v>
      </c>
      <c r="K6085" s="22"/>
    </row>
    <row r="6086" spans="1:11" x14ac:dyDescent="0.3">
      <c r="A6086" s="5">
        <v>43795</v>
      </c>
      <c r="B6086" s="2">
        <v>45.54</v>
      </c>
      <c r="K6086" s="22"/>
    </row>
    <row r="6087" spans="1:11" x14ac:dyDescent="0.3">
      <c r="A6087" s="5">
        <v>43796</v>
      </c>
      <c r="B6087" s="2">
        <v>42.32</v>
      </c>
      <c r="K6087" s="22"/>
    </row>
    <row r="6088" spans="1:11" x14ac:dyDescent="0.3">
      <c r="A6088" s="5">
        <v>43797</v>
      </c>
      <c r="B6088" s="2">
        <v>40.86</v>
      </c>
      <c r="K6088" s="22"/>
    </row>
    <row r="6089" spans="1:11" x14ac:dyDescent="0.3">
      <c r="A6089" s="5">
        <v>43798</v>
      </c>
      <c r="B6089" s="2">
        <v>40.96</v>
      </c>
      <c r="K6089" s="22"/>
    </row>
    <row r="6090" spans="1:11" x14ac:dyDescent="0.3">
      <c r="A6090" s="5">
        <v>43799</v>
      </c>
      <c r="B6090" s="2">
        <v>40.33</v>
      </c>
      <c r="K6090" s="22"/>
    </row>
    <row r="6091" spans="1:11" x14ac:dyDescent="0.3">
      <c r="A6091" s="5">
        <v>43800</v>
      </c>
      <c r="B6091" s="2">
        <v>40.24</v>
      </c>
      <c r="K6091" s="22"/>
    </row>
    <row r="6092" spans="1:11" x14ac:dyDescent="0.3">
      <c r="A6092" s="5">
        <v>43801</v>
      </c>
      <c r="B6092" s="2">
        <v>42.65</v>
      </c>
      <c r="K6092" s="22"/>
    </row>
    <row r="6093" spans="1:11" x14ac:dyDescent="0.3">
      <c r="A6093" s="5">
        <v>43802</v>
      </c>
      <c r="B6093" s="2">
        <v>42.6</v>
      </c>
      <c r="K6093" s="22"/>
    </row>
    <row r="6094" spans="1:11" x14ac:dyDescent="0.3">
      <c r="A6094" s="5">
        <v>43803</v>
      </c>
      <c r="B6094" s="2">
        <v>40.19</v>
      </c>
      <c r="K6094" s="22"/>
    </row>
    <row r="6095" spans="1:11" x14ac:dyDescent="0.3">
      <c r="A6095" s="5">
        <v>43804</v>
      </c>
      <c r="B6095" s="2">
        <v>37.71</v>
      </c>
      <c r="K6095" s="22"/>
    </row>
    <row r="6096" spans="1:11" x14ac:dyDescent="0.3">
      <c r="A6096" s="5">
        <v>43805</v>
      </c>
      <c r="B6096" s="2">
        <v>36.26</v>
      </c>
      <c r="K6096" s="22"/>
    </row>
    <row r="6097" spans="1:11" x14ac:dyDescent="0.3">
      <c r="A6097" s="5">
        <v>43806</v>
      </c>
      <c r="B6097" s="2">
        <v>35.31</v>
      </c>
      <c r="K6097" s="22"/>
    </row>
    <row r="6098" spans="1:11" x14ac:dyDescent="0.3">
      <c r="A6098" s="5">
        <v>43807</v>
      </c>
      <c r="B6098" s="2">
        <v>34.01</v>
      </c>
      <c r="K6098" s="22"/>
    </row>
    <row r="6099" spans="1:11" x14ac:dyDescent="0.3">
      <c r="A6099" s="5">
        <v>43808</v>
      </c>
      <c r="B6099" s="2">
        <v>36.049999999999997</v>
      </c>
      <c r="K6099" s="22"/>
    </row>
    <row r="6100" spans="1:11" x14ac:dyDescent="0.3">
      <c r="A6100" s="5">
        <v>43809</v>
      </c>
      <c r="B6100" s="2">
        <v>40.98</v>
      </c>
      <c r="K6100" s="22"/>
    </row>
    <row r="6101" spans="1:11" x14ac:dyDescent="0.3">
      <c r="A6101" s="5">
        <v>43810</v>
      </c>
      <c r="B6101" s="2">
        <v>36.340000000000003</v>
      </c>
      <c r="K6101" s="22"/>
    </row>
    <row r="6102" spans="1:11" x14ac:dyDescent="0.3">
      <c r="A6102" s="5">
        <v>43811</v>
      </c>
      <c r="B6102" s="2">
        <v>38.46</v>
      </c>
      <c r="K6102" s="22"/>
    </row>
    <row r="6103" spans="1:11" x14ac:dyDescent="0.3">
      <c r="A6103" s="5">
        <v>43812</v>
      </c>
      <c r="B6103" s="2">
        <v>36.83</v>
      </c>
      <c r="K6103" s="22"/>
    </row>
    <row r="6104" spans="1:11" x14ac:dyDescent="0.3">
      <c r="A6104" s="5">
        <v>43813</v>
      </c>
      <c r="B6104" s="2">
        <v>35.03</v>
      </c>
      <c r="K6104" s="22"/>
    </row>
    <row r="6105" spans="1:11" x14ac:dyDescent="0.3">
      <c r="A6105" s="5">
        <v>43814</v>
      </c>
      <c r="B6105" s="2">
        <v>34.54</v>
      </c>
      <c r="K6105" s="22"/>
    </row>
    <row r="6106" spans="1:11" x14ac:dyDescent="0.3">
      <c r="A6106" s="5">
        <v>43815</v>
      </c>
      <c r="B6106" s="2">
        <v>39.93</v>
      </c>
      <c r="K6106" s="22"/>
    </row>
    <row r="6107" spans="1:11" x14ac:dyDescent="0.3">
      <c r="A6107" s="5">
        <v>43816</v>
      </c>
      <c r="B6107" s="2">
        <v>38.71</v>
      </c>
      <c r="K6107" s="22"/>
    </row>
    <row r="6108" spans="1:11" x14ac:dyDescent="0.3">
      <c r="A6108" s="5">
        <v>43817</v>
      </c>
      <c r="B6108" s="2">
        <v>38.630000000000003</v>
      </c>
      <c r="K6108" s="22"/>
    </row>
    <row r="6109" spans="1:11" x14ac:dyDescent="0.3">
      <c r="A6109" s="5">
        <v>43818</v>
      </c>
      <c r="B6109" s="2">
        <v>37.380000000000003</v>
      </c>
      <c r="K6109" s="22"/>
    </row>
    <row r="6110" spans="1:11" x14ac:dyDescent="0.3">
      <c r="A6110" s="5">
        <v>43819</v>
      </c>
      <c r="B6110" s="2">
        <v>36.47</v>
      </c>
      <c r="K6110" s="22"/>
    </row>
    <row r="6111" spans="1:11" x14ac:dyDescent="0.3">
      <c r="A6111" s="5">
        <v>43820</v>
      </c>
      <c r="B6111" s="2">
        <v>35.35</v>
      </c>
      <c r="K6111" s="22"/>
    </row>
    <row r="6112" spans="1:11" x14ac:dyDescent="0.3">
      <c r="A6112" s="5">
        <v>43821</v>
      </c>
      <c r="B6112" s="2">
        <v>36.22</v>
      </c>
      <c r="K6112" s="22"/>
    </row>
    <row r="6113" spans="1:11" x14ac:dyDescent="0.3">
      <c r="A6113" s="5">
        <v>43822</v>
      </c>
      <c r="B6113" s="2">
        <v>36.51</v>
      </c>
      <c r="K6113" s="22"/>
    </row>
    <row r="6114" spans="1:11" x14ac:dyDescent="0.3">
      <c r="A6114" s="5">
        <v>43823</v>
      </c>
      <c r="B6114" s="2">
        <v>36.049999999999997</v>
      </c>
      <c r="K6114" s="22"/>
    </row>
    <row r="6115" spans="1:11" x14ac:dyDescent="0.3">
      <c r="A6115" s="5">
        <v>43824</v>
      </c>
      <c r="B6115" s="2">
        <v>35.520000000000003</v>
      </c>
      <c r="K6115" s="22"/>
    </row>
    <row r="6116" spans="1:11" x14ac:dyDescent="0.3">
      <c r="A6116" s="5">
        <v>43825</v>
      </c>
      <c r="B6116" s="2">
        <v>36.39</v>
      </c>
      <c r="K6116" s="22"/>
    </row>
    <row r="6117" spans="1:11" x14ac:dyDescent="0.3">
      <c r="A6117" s="5">
        <v>43826</v>
      </c>
      <c r="B6117" s="2">
        <v>38.14</v>
      </c>
      <c r="K6117" s="22"/>
    </row>
    <row r="6118" spans="1:11" x14ac:dyDescent="0.3">
      <c r="A6118" s="5">
        <v>43827</v>
      </c>
      <c r="B6118" s="2">
        <v>34.479999999999997</v>
      </c>
      <c r="K6118" s="22"/>
    </row>
    <row r="6119" spans="1:11" x14ac:dyDescent="0.3">
      <c r="A6119" s="5">
        <v>43828</v>
      </c>
      <c r="B6119" s="2">
        <v>31.52</v>
      </c>
      <c r="K6119" s="22"/>
    </row>
    <row r="6120" spans="1:11" x14ac:dyDescent="0.3">
      <c r="A6120" s="5">
        <v>43829</v>
      </c>
      <c r="B6120" s="2">
        <v>30.95</v>
      </c>
      <c r="K6120" s="22"/>
    </row>
    <row r="6121" spans="1:11" x14ac:dyDescent="0.3">
      <c r="A6121" s="5">
        <v>43830</v>
      </c>
      <c r="B6121" s="2">
        <v>31.15</v>
      </c>
      <c r="K6121" s="22"/>
    </row>
    <row r="6122" spans="1:11" x14ac:dyDescent="0.3">
      <c r="A6122" s="5">
        <v>43831</v>
      </c>
      <c r="B6122" s="2">
        <v>29.42</v>
      </c>
      <c r="K6122" s="22"/>
    </row>
    <row r="6123" spans="1:11" x14ac:dyDescent="0.3">
      <c r="A6123" s="5">
        <v>43832</v>
      </c>
      <c r="B6123" s="2">
        <v>29.44</v>
      </c>
      <c r="K6123" s="22"/>
    </row>
    <row r="6124" spans="1:11" x14ac:dyDescent="0.3">
      <c r="A6124" s="5">
        <v>43833</v>
      </c>
      <c r="B6124" s="2">
        <v>26.56</v>
      </c>
      <c r="K6124" s="22"/>
    </row>
    <row r="6125" spans="1:11" x14ac:dyDescent="0.3">
      <c r="A6125" s="5">
        <v>43834</v>
      </c>
      <c r="B6125" s="2">
        <v>26.5</v>
      </c>
      <c r="K6125" s="22"/>
    </row>
    <row r="6126" spans="1:11" x14ac:dyDescent="0.3">
      <c r="A6126" s="5">
        <v>43835</v>
      </c>
      <c r="B6126" s="2">
        <v>30.18</v>
      </c>
      <c r="K6126" s="22"/>
    </row>
    <row r="6127" spans="1:11" x14ac:dyDescent="0.3">
      <c r="A6127" s="5">
        <v>43836</v>
      </c>
      <c r="B6127" s="2">
        <v>30.04</v>
      </c>
      <c r="K6127" s="22"/>
    </row>
    <row r="6128" spans="1:11" x14ac:dyDescent="0.3">
      <c r="A6128" s="5">
        <v>43837</v>
      </c>
      <c r="B6128" s="2">
        <v>29.36</v>
      </c>
      <c r="K6128" s="22"/>
    </row>
    <row r="6129" spans="1:11" x14ac:dyDescent="0.3">
      <c r="A6129" s="5">
        <v>43838</v>
      </c>
      <c r="B6129" s="2">
        <v>23.97</v>
      </c>
      <c r="K6129" s="22"/>
    </row>
    <row r="6130" spans="1:11" x14ac:dyDescent="0.3">
      <c r="A6130" s="5">
        <v>43839</v>
      </c>
      <c r="B6130" s="2">
        <v>26.89</v>
      </c>
      <c r="K6130" s="22"/>
    </row>
    <row r="6131" spans="1:11" x14ac:dyDescent="0.3">
      <c r="A6131" s="5">
        <v>43840</v>
      </c>
      <c r="B6131" s="2">
        <v>27.59</v>
      </c>
      <c r="K6131" s="22"/>
    </row>
    <row r="6132" spans="1:11" x14ac:dyDescent="0.3">
      <c r="A6132" s="5">
        <v>43841</v>
      </c>
      <c r="B6132" s="2">
        <v>25.06</v>
      </c>
      <c r="K6132" s="22"/>
    </row>
    <row r="6133" spans="1:11" x14ac:dyDescent="0.3">
      <c r="A6133" s="5">
        <v>43842</v>
      </c>
      <c r="B6133" s="2">
        <v>23.71</v>
      </c>
      <c r="K6133" s="22"/>
    </row>
    <row r="6134" spans="1:11" x14ac:dyDescent="0.3">
      <c r="A6134" s="5">
        <v>43843</v>
      </c>
      <c r="B6134" s="2">
        <v>26.35</v>
      </c>
      <c r="K6134" s="22"/>
    </row>
    <row r="6135" spans="1:11" x14ac:dyDescent="0.3">
      <c r="A6135" s="5">
        <v>43844</v>
      </c>
      <c r="B6135" s="2">
        <v>23.56</v>
      </c>
      <c r="K6135" s="22"/>
    </row>
    <row r="6136" spans="1:11" x14ac:dyDescent="0.3">
      <c r="A6136" s="5">
        <v>43845</v>
      </c>
      <c r="B6136" s="2">
        <v>23.72</v>
      </c>
      <c r="K6136" s="22"/>
    </row>
    <row r="6137" spans="1:11" x14ac:dyDescent="0.3">
      <c r="A6137" s="5">
        <v>43846</v>
      </c>
      <c r="B6137" s="2">
        <v>24.52</v>
      </c>
      <c r="K6137" s="22"/>
    </row>
    <row r="6138" spans="1:11" x14ac:dyDescent="0.3">
      <c r="A6138" s="5">
        <v>43847</v>
      </c>
      <c r="B6138" s="2">
        <v>24.55</v>
      </c>
      <c r="K6138" s="22"/>
    </row>
    <row r="6139" spans="1:11" x14ac:dyDescent="0.3">
      <c r="A6139" s="5">
        <v>43848</v>
      </c>
      <c r="B6139" s="2">
        <v>23.23</v>
      </c>
      <c r="K6139" s="22"/>
    </row>
    <row r="6140" spans="1:11" x14ac:dyDescent="0.3">
      <c r="A6140" s="5">
        <v>43849</v>
      </c>
      <c r="B6140" s="2">
        <v>22.91</v>
      </c>
      <c r="K6140" s="22"/>
    </row>
    <row r="6141" spans="1:11" x14ac:dyDescent="0.3">
      <c r="A6141" s="5">
        <v>43850</v>
      </c>
      <c r="B6141" s="2">
        <v>22.75</v>
      </c>
      <c r="K6141" s="22"/>
    </row>
    <row r="6142" spans="1:11" x14ac:dyDescent="0.3">
      <c r="A6142" s="5">
        <v>43851</v>
      </c>
      <c r="B6142" s="2">
        <v>20.9</v>
      </c>
      <c r="K6142" s="22"/>
    </row>
    <row r="6143" spans="1:11" x14ac:dyDescent="0.3">
      <c r="A6143" s="5">
        <v>43852</v>
      </c>
      <c r="B6143" s="2">
        <v>21.16</v>
      </c>
      <c r="K6143" s="22"/>
    </row>
    <row r="6144" spans="1:11" x14ac:dyDescent="0.3">
      <c r="A6144" s="5">
        <v>43853</v>
      </c>
      <c r="B6144" s="2">
        <v>20.74</v>
      </c>
      <c r="K6144" s="22"/>
    </row>
    <row r="6145" spans="1:11" x14ac:dyDescent="0.3">
      <c r="A6145" s="5">
        <v>43854</v>
      </c>
      <c r="B6145" s="2">
        <v>19.7</v>
      </c>
      <c r="K6145" s="22"/>
    </row>
    <row r="6146" spans="1:11" x14ac:dyDescent="0.3">
      <c r="A6146" s="5">
        <v>43855</v>
      </c>
      <c r="B6146" s="2">
        <v>20.52</v>
      </c>
      <c r="K6146" s="22"/>
    </row>
    <row r="6147" spans="1:11" x14ac:dyDescent="0.3">
      <c r="A6147" s="5">
        <v>43856</v>
      </c>
      <c r="B6147" s="2">
        <v>19.96</v>
      </c>
      <c r="K6147" s="22"/>
    </row>
    <row r="6148" spans="1:11" x14ac:dyDescent="0.3">
      <c r="A6148" s="5">
        <v>43857</v>
      </c>
      <c r="B6148" s="2">
        <v>20.92</v>
      </c>
      <c r="K6148" s="22"/>
    </row>
    <row r="6149" spans="1:11" x14ac:dyDescent="0.3">
      <c r="A6149" s="5">
        <v>43858</v>
      </c>
      <c r="B6149" s="2">
        <v>21.82</v>
      </c>
      <c r="K6149" s="22"/>
    </row>
    <row r="6150" spans="1:11" x14ac:dyDescent="0.3">
      <c r="A6150" s="5">
        <v>43859</v>
      </c>
      <c r="B6150" s="2">
        <v>21.14</v>
      </c>
      <c r="K6150" s="22"/>
    </row>
    <row r="6151" spans="1:11" x14ac:dyDescent="0.3">
      <c r="A6151" s="5">
        <v>43860</v>
      </c>
      <c r="B6151" s="2">
        <v>21.31</v>
      </c>
      <c r="K6151" s="22"/>
    </row>
    <row r="6152" spans="1:11" x14ac:dyDescent="0.3">
      <c r="A6152" s="5">
        <v>43861</v>
      </c>
      <c r="B6152" s="2">
        <v>18.63</v>
      </c>
      <c r="K6152" s="22"/>
    </row>
    <row r="6153" spans="1:11" x14ac:dyDescent="0.3">
      <c r="A6153" s="5">
        <v>43862</v>
      </c>
      <c r="B6153" s="2">
        <v>14.87</v>
      </c>
      <c r="K6153" s="22"/>
    </row>
    <row r="6154" spans="1:11" x14ac:dyDescent="0.3">
      <c r="A6154" s="5">
        <v>43863</v>
      </c>
      <c r="B6154" s="2">
        <v>15.97</v>
      </c>
      <c r="K6154" s="22"/>
    </row>
    <row r="6155" spans="1:11" x14ac:dyDescent="0.3">
      <c r="A6155" s="5">
        <v>43864</v>
      </c>
      <c r="B6155" s="2">
        <v>19.309999999999999</v>
      </c>
      <c r="K6155" s="22"/>
    </row>
    <row r="6156" spans="1:11" x14ac:dyDescent="0.3">
      <c r="A6156" s="5">
        <v>43865</v>
      </c>
      <c r="B6156" s="2">
        <v>20.420000000000002</v>
      </c>
      <c r="K6156" s="22"/>
    </row>
    <row r="6157" spans="1:11" x14ac:dyDescent="0.3">
      <c r="A6157" s="5">
        <v>43866</v>
      </c>
      <c r="B6157" s="2">
        <v>17.43</v>
      </c>
      <c r="K6157" s="22"/>
    </row>
    <row r="6158" spans="1:11" x14ac:dyDescent="0.3">
      <c r="A6158" s="5">
        <v>43867</v>
      </c>
      <c r="B6158" s="2">
        <v>16.98</v>
      </c>
      <c r="K6158" s="22"/>
    </row>
    <row r="6159" spans="1:11" x14ac:dyDescent="0.3">
      <c r="A6159" s="5">
        <v>43868</v>
      </c>
      <c r="B6159" s="2">
        <v>16.350000000000001</v>
      </c>
      <c r="K6159" s="22"/>
    </row>
    <row r="6160" spans="1:11" x14ac:dyDescent="0.3">
      <c r="A6160" s="5">
        <v>43869</v>
      </c>
      <c r="B6160" s="2">
        <v>13.67</v>
      </c>
      <c r="K6160" s="22"/>
    </row>
    <row r="6161" spans="1:11" x14ac:dyDescent="0.3">
      <c r="A6161" s="5">
        <v>43870</v>
      </c>
      <c r="B6161" s="2">
        <v>10.09</v>
      </c>
      <c r="K6161" s="22"/>
    </row>
    <row r="6162" spans="1:11" x14ac:dyDescent="0.3">
      <c r="A6162" s="5">
        <v>43871</v>
      </c>
      <c r="B6162" s="2">
        <v>10.15</v>
      </c>
      <c r="K6162" s="22"/>
    </row>
    <row r="6163" spans="1:11" x14ac:dyDescent="0.3">
      <c r="A6163" s="5">
        <v>43872</v>
      </c>
      <c r="B6163" s="2">
        <v>12.37</v>
      </c>
      <c r="K6163" s="22"/>
    </row>
    <row r="6164" spans="1:11" x14ac:dyDescent="0.3">
      <c r="A6164" s="5">
        <v>43873</v>
      </c>
      <c r="B6164" s="2">
        <v>13.3</v>
      </c>
      <c r="K6164" s="22"/>
    </row>
    <row r="6165" spans="1:11" x14ac:dyDescent="0.3">
      <c r="A6165" s="5">
        <v>43874</v>
      </c>
      <c r="B6165" s="2">
        <v>15.41</v>
      </c>
      <c r="K6165" s="22"/>
    </row>
    <row r="6166" spans="1:11" x14ac:dyDescent="0.3">
      <c r="A6166" s="5">
        <v>43875</v>
      </c>
      <c r="B6166" s="2">
        <v>15.2</v>
      </c>
      <c r="K6166" s="22"/>
    </row>
    <row r="6167" spans="1:11" x14ac:dyDescent="0.3">
      <c r="A6167" s="5">
        <v>43876</v>
      </c>
      <c r="B6167" s="2">
        <v>11.62</v>
      </c>
      <c r="K6167" s="22"/>
    </row>
    <row r="6168" spans="1:11" x14ac:dyDescent="0.3">
      <c r="A6168" s="5">
        <v>43877</v>
      </c>
      <c r="B6168" s="2">
        <v>8.74</v>
      </c>
      <c r="K6168" s="22"/>
    </row>
    <row r="6169" spans="1:11" x14ac:dyDescent="0.3">
      <c r="A6169" s="5">
        <v>43878</v>
      </c>
      <c r="B6169" s="2">
        <v>10.23</v>
      </c>
      <c r="K6169" s="22"/>
    </row>
    <row r="6170" spans="1:11" x14ac:dyDescent="0.3">
      <c r="A6170" s="5">
        <v>43879</v>
      </c>
      <c r="B6170" s="2">
        <v>10.95</v>
      </c>
      <c r="K6170" s="22"/>
    </row>
    <row r="6171" spans="1:11" x14ac:dyDescent="0.3">
      <c r="A6171" s="5">
        <v>43880</v>
      </c>
      <c r="B6171" s="2">
        <v>12.4</v>
      </c>
      <c r="K6171" s="22"/>
    </row>
    <row r="6172" spans="1:11" x14ac:dyDescent="0.3">
      <c r="A6172" s="5">
        <v>43881</v>
      </c>
      <c r="B6172" s="2">
        <v>10.43</v>
      </c>
      <c r="K6172" s="22"/>
    </row>
    <row r="6173" spans="1:11" x14ac:dyDescent="0.3">
      <c r="A6173" s="5">
        <v>43882</v>
      </c>
      <c r="B6173" s="2">
        <v>9.09</v>
      </c>
      <c r="K6173" s="22"/>
    </row>
    <row r="6174" spans="1:11" x14ac:dyDescent="0.3">
      <c r="A6174" s="5">
        <v>43883</v>
      </c>
      <c r="B6174" s="2">
        <v>7.23</v>
      </c>
      <c r="K6174" s="22"/>
    </row>
    <row r="6175" spans="1:11" x14ac:dyDescent="0.3">
      <c r="A6175" s="5">
        <v>43884</v>
      </c>
      <c r="B6175" s="2">
        <v>7.92</v>
      </c>
      <c r="K6175" s="22"/>
    </row>
    <row r="6176" spans="1:11" x14ac:dyDescent="0.3">
      <c r="A6176" s="5">
        <v>43885</v>
      </c>
      <c r="B6176" s="2">
        <v>10.79</v>
      </c>
      <c r="K6176" s="22"/>
    </row>
    <row r="6177" spans="1:11" x14ac:dyDescent="0.3">
      <c r="A6177" s="5">
        <v>43886</v>
      </c>
      <c r="B6177" s="2">
        <v>11.7</v>
      </c>
      <c r="K6177" s="22"/>
    </row>
    <row r="6178" spans="1:11" x14ac:dyDescent="0.3">
      <c r="A6178" s="5">
        <v>43887</v>
      </c>
      <c r="B6178" s="2">
        <v>13.49</v>
      </c>
      <c r="K6178" s="22"/>
    </row>
    <row r="6179" spans="1:11" x14ac:dyDescent="0.3">
      <c r="A6179" s="5">
        <v>43888</v>
      </c>
      <c r="B6179" s="2">
        <v>17.89</v>
      </c>
      <c r="K6179" s="22"/>
    </row>
    <row r="6180" spans="1:11" x14ac:dyDescent="0.3">
      <c r="A6180" s="5">
        <v>43889</v>
      </c>
      <c r="B6180" s="2">
        <v>14.84</v>
      </c>
      <c r="K6180" s="22"/>
    </row>
    <row r="6181" spans="1:11" x14ac:dyDescent="0.3">
      <c r="A6181" s="5">
        <v>43890</v>
      </c>
      <c r="B6181" s="2">
        <v>10.41</v>
      </c>
      <c r="K6181" s="22"/>
    </row>
    <row r="6182" spans="1:11" x14ac:dyDescent="0.3">
      <c r="A6182" s="5">
        <v>43891</v>
      </c>
      <c r="B6182" s="2">
        <v>9.85</v>
      </c>
      <c r="K6182" s="22"/>
    </row>
    <row r="6183" spans="1:11" x14ac:dyDescent="0.3">
      <c r="A6183" s="5">
        <v>43892</v>
      </c>
      <c r="B6183" s="2">
        <v>12.73</v>
      </c>
      <c r="K6183" s="22"/>
    </row>
    <row r="6184" spans="1:11" x14ac:dyDescent="0.3">
      <c r="A6184" s="5">
        <v>43893</v>
      </c>
      <c r="B6184" s="2">
        <v>12.35</v>
      </c>
      <c r="K6184" s="22"/>
    </row>
    <row r="6185" spans="1:11" x14ac:dyDescent="0.3">
      <c r="A6185" s="5">
        <v>43894</v>
      </c>
      <c r="B6185" s="2">
        <v>12.41</v>
      </c>
      <c r="K6185" s="22"/>
    </row>
    <row r="6186" spans="1:11" x14ac:dyDescent="0.3">
      <c r="A6186" s="5">
        <v>43895</v>
      </c>
      <c r="B6186" s="2">
        <v>14.01</v>
      </c>
      <c r="K6186" s="22"/>
    </row>
    <row r="6187" spans="1:11" x14ac:dyDescent="0.3">
      <c r="A6187" s="5">
        <v>43896</v>
      </c>
      <c r="B6187" s="2">
        <v>15.41</v>
      </c>
      <c r="K6187" s="22"/>
    </row>
    <row r="6188" spans="1:11" x14ac:dyDescent="0.3">
      <c r="A6188" s="5">
        <v>43897</v>
      </c>
      <c r="B6188" s="2">
        <v>13.48</v>
      </c>
      <c r="K6188" s="22"/>
    </row>
    <row r="6189" spans="1:11" x14ac:dyDescent="0.3">
      <c r="A6189" s="5">
        <v>43898</v>
      </c>
      <c r="B6189" s="2">
        <v>9.44</v>
      </c>
      <c r="K6189" s="22"/>
    </row>
    <row r="6190" spans="1:11" x14ac:dyDescent="0.3">
      <c r="A6190" s="5">
        <v>43899</v>
      </c>
      <c r="B6190" s="2">
        <v>10.65</v>
      </c>
      <c r="K6190" s="22"/>
    </row>
    <row r="6191" spans="1:11" x14ac:dyDescent="0.3">
      <c r="A6191" s="5">
        <v>43900</v>
      </c>
      <c r="B6191" s="2">
        <v>10.76</v>
      </c>
      <c r="K6191" s="22"/>
    </row>
    <row r="6192" spans="1:11" x14ac:dyDescent="0.3">
      <c r="A6192" s="5">
        <v>43901</v>
      </c>
      <c r="B6192" s="2">
        <v>9.33</v>
      </c>
      <c r="K6192" s="22"/>
    </row>
    <row r="6193" spans="1:11" x14ac:dyDescent="0.3">
      <c r="A6193" s="5">
        <v>43902</v>
      </c>
      <c r="B6193" s="2">
        <v>8.66</v>
      </c>
      <c r="K6193" s="22"/>
    </row>
    <row r="6194" spans="1:11" x14ac:dyDescent="0.3">
      <c r="A6194" s="5">
        <v>43903</v>
      </c>
      <c r="B6194" s="2">
        <v>8.5</v>
      </c>
      <c r="K6194" s="22"/>
    </row>
    <row r="6195" spans="1:11" x14ac:dyDescent="0.3">
      <c r="A6195" s="5">
        <v>43904</v>
      </c>
      <c r="B6195" s="2">
        <v>9.24</v>
      </c>
      <c r="K6195" s="22"/>
    </row>
    <row r="6196" spans="1:11" x14ac:dyDescent="0.3">
      <c r="A6196" s="5">
        <v>43905</v>
      </c>
      <c r="B6196" s="2">
        <v>6.8</v>
      </c>
      <c r="K6196" s="22"/>
    </row>
    <row r="6197" spans="1:11" x14ac:dyDescent="0.3">
      <c r="A6197" s="5">
        <v>43906</v>
      </c>
      <c r="B6197" s="2">
        <v>9.4499999999999993</v>
      </c>
      <c r="K6197" s="22"/>
    </row>
    <row r="6198" spans="1:11" x14ac:dyDescent="0.3">
      <c r="A6198" s="5">
        <v>43907</v>
      </c>
      <c r="B6198" s="2">
        <v>7.94</v>
      </c>
      <c r="K6198" s="22"/>
    </row>
    <row r="6199" spans="1:11" x14ac:dyDescent="0.3">
      <c r="A6199" s="5">
        <v>43908</v>
      </c>
      <c r="B6199" s="2">
        <v>7.31</v>
      </c>
      <c r="K6199" s="22"/>
    </row>
    <row r="6200" spans="1:11" x14ac:dyDescent="0.3">
      <c r="A6200" s="5">
        <v>43909</v>
      </c>
      <c r="B6200" s="2">
        <v>7.39</v>
      </c>
      <c r="K6200" s="22"/>
    </row>
    <row r="6201" spans="1:11" x14ac:dyDescent="0.3">
      <c r="A6201" s="5">
        <v>43910</v>
      </c>
      <c r="B6201" s="2">
        <v>9.5299999999999994</v>
      </c>
      <c r="K6201" s="22"/>
    </row>
    <row r="6202" spans="1:11" x14ac:dyDescent="0.3">
      <c r="A6202" s="5">
        <v>43911</v>
      </c>
      <c r="B6202" s="2">
        <v>8.07</v>
      </c>
      <c r="K6202" s="22"/>
    </row>
    <row r="6203" spans="1:11" x14ac:dyDescent="0.3">
      <c r="A6203" s="5">
        <v>43912</v>
      </c>
      <c r="B6203" s="2">
        <v>6.73</v>
      </c>
      <c r="K6203" s="22"/>
    </row>
    <row r="6204" spans="1:11" x14ac:dyDescent="0.3">
      <c r="A6204" s="5">
        <v>43913</v>
      </c>
      <c r="B6204" s="2">
        <v>7.82</v>
      </c>
      <c r="K6204" s="22"/>
    </row>
    <row r="6205" spans="1:11" x14ac:dyDescent="0.3">
      <c r="A6205" s="5">
        <v>43914</v>
      </c>
      <c r="B6205" s="2">
        <v>6.92</v>
      </c>
      <c r="K6205" s="22"/>
    </row>
    <row r="6206" spans="1:11" x14ac:dyDescent="0.3">
      <c r="A6206" s="5">
        <v>43915</v>
      </c>
      <c r="B6206" s="2">
        <v>6.56</v>
      </c>
      <c r="K6206" s="22"/>
    </row>
    <row r="6207" spans="1:11" x14ac:dyDescent="0.3">
      <c r="A6207" s="5">
        <v>43916</v>
      </c>
      <c r="B6207" s="2">
        <v>7.02</v>
      </c>
      <c r="K6207" s="22"/>
    </row>
    <row r="6208" spans="1:11" x14ac:dyDescent="0.3">
      <c r="A6208" s="5">
        <v>43917</v>
      </c>
      <c r="B6208" s="2">
        <v>6.39</v>
      </c>
      <c r="K6208" s="22"/>
    </row>
    <row r="6209" spans="1:11" x14ac:dyDescent="0.3">
      <c r="A6209" s="5">
        <v>43918</v>
      </c>
      <c r="B6209" s="2">
        <v>5.25</v>
      </c>
      <c r="K6209" s="22"/>
    </row>
    <row r="6210" spans="1:11" x14ac:dyDescent="0.3">
      <c r="A6210" s="5">
        <v>43919</v>
      </c>
      <c r="B6210" s="2">
        <v>5.0199999999999996</v>
      </c>
      <c r="K6210" s="22"/>
    </row>
    <row r="6211" spans="1:11" x14ac:dyDescent="0.3">
      <c r="A6211" s="5">
        <v>43920</v>
      </c>
      <c r="B6211" s="2">
        <v>8.49</v>
      </c>
      <c r="K6211" s="22"/>
    </row>
    <row r="6212" spans="1:11" x14ac:dyDescent="0.3">
      <c r="A6212" s="5">
        <v>43921</v>
      </c>
      <c r="B6212" s="2">
        <v>5.5</v>
      </c>
      <c r="K6212" s="22"/>
    </row>
    <row r="6213" spans="1:11" x14ac:dyDescent="0.3">
      <c r="A6213" s="5">
        <v>43922</v>
      </c>
      <c r="B6213" s="2">
        <v>5.49</v>
      </c>
      <c r="K6213" s="22"/>
    </row>
    <row r="6214" spans="1:11" x14ac:dyDescent="0.3">
      <c r="A6214" s="5">
        <v>43923</v>
      </c>
      <c r="B6214" s="2">
        <v>4.75</v>
      </c>
      <c r="K6214" s="22"/>
    </row>
    <row r="6215" spans="1:11" x14ac:dyDescent="0.3">
      <c r="A6215" s="5">
        <v>43924</v>
      </c>
      <c r="B6215" s="2">
        <v>4.17</v>
      </c>
      <c r="K6215" s="22"/>
    </row>
    <row r="6216" spans="1:11" x14ac:dyDescent="0.3">
      <c r="A6216" s="5">
        <v>43925</v>
      </c>
      <c r="B6216" s="2">
        <v>4.7699999999999996</v>
      </c>
      <c r="K6216" s="22"/>
    </row>
    <row r="6217" spans="1:11" x14ac:dyDescent="0.3">
      <c r="A6217" s="5">
        <v>43926</v>
      </c>
      <c r="B6217" s="2">
        <v>4.45</v>
      </c>
      <c r="K6217" s="22"/>
    </row>
    <row r="6218" spans="1:11" x14ac:dyDescent="0.3">
      <c r="A6218" s="5">
        <v>43927</v>
      </c>
      <c r="B6218" s="2">
        <v>4.63</v>
      </c>
      <c r="K6218" s="22"/>
    </row>
    <row r="6219" spans="1:11" x14ac:dyDescent="0.3">
      <c r="A6219" s="5">
        <v>43928</v>
      </c>
      <c r="B6219" s="2">
        <v>4.62</v>
      </c>
      <c r="K6219" s="22"/>
    </row>
    <row r="6220" spans="1:11" x14ac:dyDescent="0.3">
      <c r="A6220" s="5">
        <v>43929</v>
      </c>
      <c r="B6220" s="2">
        <v>4.41</v>
      </c>
      <c r="K6220" s="22"/>
    </row>
    <row r="6221" spans="1:11" x14ac:dyDescent="0.3">
      <c r="A6221" s="5">
        <v>43930</v>
      </c>
      <c r="B6221" s="2">
        <v>4.55</v>
      </c>
      <c r="K6221" s="22"/>
    </row>
    <row r="6222" spans="1:11" x14ac:dyDescent="0.3">
      <c r="A6222" s="5">
        <v>43931</v>
      </c>
      <c r="B6222" s="2">
        <v>4.9000000000000004</v>
      </c>
      <c r="K6222" s="22"/>
    </row>
    <row r="6223" spans="1:11" x14ac:dyDescent="0.3">
      <c r="A6223" s="5">
        <v>43932</v>
      </c>
      <c r="B6223" s="2">
        <v>5.17</v>
      </c>
      <c r="K6223" s="22"/>
    </row>
    <row r="6224" spans="1:11" x14ac:dyDescent="0.3">
      <c r="A6224" s="5">
        <v>43933</v>
      </c>
      <c r="B6224" s="2">
        <v>3.82</v>
      </c>
      <c r="K6224" s="22"/>
    </row>
    <row r="6225" spans="1:11" x14ac:dyDescent="0.3">
      <c r="A6225" s="5">
        <v>43934</v>
      </c>
      <c r="B6225" s="2">
        <v>2.06</v>
      </c>
      <c r="K6225" s="22"/>
    </row>
    <row r="6226" spans="1:11" x14ac:dyDescent="0.3">
      <c r="A6226" s="5">
        <v>43935</v>
      </c>
      <c r="B6226" s="2">
        <v>4.84</v>
      </c>
      <c r="K6226" s="22"/>
    </row>
    <row r="6227" spans="1:11" x14ac:dyDescent="0.3">
      <c r="A6227" s="5">
        <v>43936</v>
      </c>
      <c r="B6227" s="2">
        <v>4.62</v>
      </c>
      <c r="K6227" s="22"/>
    </row>
    <row r="6228" spans="1:11" x14ac:dyDescent="0.3">
      <c r="A6228" s="5">
        <v>43937</v>
      </c>
      <c r="B6228" s="2">
        <v>4.55</v>
      </c>
      <c r="K6228" s="22"/>
    </row>
    <row r="6229" spans="1:11" x14ac:dyDescent="0.3">
      <c r="A6229" s="5">
        <v>43938</v>
      </c>
      <c r="B6229" s="2">
        <v>4.82</v>
      </c>
      <c r="K6229" s="22"/>
    </row>
    <row r="6230" spans="1:11" x14ac:dyDescent="0.3">
      <c r="A6230" s="5">
        <v>43939</v>
      </c>
      <c r="B6230" s="2">
        <v>5.13</v>
      </c>
      <c r="K6230" s="22"/>
    </row>
    <row r="6231" spans="1:11" x14ac:dyDescent="0.3">
      <c r="A6231" s="5">
        <v>43940</v>
      </c>
      <c r="B6231" s="2">
        <v>4.9000000000000004</v>
      </c>
      <c r="K6231" s="22"/>
    </row>
    <row r="6232" spans="1:11" x14ac:dyDescent="0.3">
      <c r="A6232" s="5">
        <v>43941</v>
      </c>
      <c r="B6232" s="2">
        <v>5.3</v>
      </c>
      <c r="K6232" s="22"/>
    </row>
    <row r="6233" spans="1:11" x14ac:dyDescent="0.3">
      <c r="A6233" s="5">
        <v>43942</v>
      </c>
      <c r="B6233" s="2">
        <v>5.18</v>
      </c>
      <c r="K6233" s="22"/>
    </row>
    <row r="6234" spans="1:11" x14ac:dyDescent="0.3">
      <c r="A6234" s="5">
        <v>43943</v>
      </c>
      <c r="B6234" s="2">
        <v>6.01</v>
      </c>
      <c r="K6234" s="22"/>
    </row>
    <row r="6235" spans="1:11" x14ac:dyDescent="0.3">
      <c r="A6235" s="5">
        <v>43944</v>
      </c>
      <c r="B6235" s="2">
        <v>5.96</v>
      </c>
      <c r="K6235" s="22"/>
    </row>
    <row r="6236" spans="1:11" x14ac:dyDescent="0.3">
      <c r="A6236" s="5">
        <v>43945</v>
      </c>
      <c r="B6236" s="2">
        <v>5.27</v>
      </c>
      <c r="K6236" s="22"/>
    </row>
    <row r="6237" spans="1:11" x14ac:dyDescent="0.3">
      <c r="A6237" s="5">
        <v>43946</v>
      </c>
      <c r="B6237" s="2">
        <v>4.93</v>
      </c>
      <c r="K6237" s="22"/>
    </row>
    <row r="6238" spans="1:11" x14ac:dyDescent="0.3">
      <c r="A6238" s="5">
        <v>43947</v>
      </c>
      <c r="B6238" s="2">
        <v>5.48</v>
      </c>
      <c r="K6238" s="22"/>
    </row>
    <row r="6239" spans="1:11" x14ac:dyDescent="0.3">
      <c r="A6239" s="5">
        <v>43948</v>
      </c>
      <c r="B6239" s="2">
        <v>7.86</v>
      </c>
      <c r="K6239" s="22"/>
    </row>
    <row r="6240" spans="1:11" x14ac:dyDescent="0.3">
      <c r="A6240" s="5">
        <v>43949</v>
      </c>
      <c r="B6240" s="2">
        <v>9.26</v>
      </c>
      <c r="K6240" s="22"/>
    </row>
    <row r="6241" spans="1:11" x14ac:dyDescent="0.3">
      <c r="A6241" s="5">
        <v>43950</v>
      </c>
      <c r="B6241" s="2">
        <v>8.93</v>
      </c>
      <c r="K6241" s="22"/>
    </row>
    <row r="6242" spans="1:11" x14ac:dyDescent="0.3">
      <c r="A6242" s="5">
        <v>43951</v>
      </c>
      <c r="B6242" s="2">
        <v>6.87</v>
      </c>
      <c r="K6242" s="22"/>
    </row>
    <row r="6243" spans="1:11" x14ac:dyDescent="0.3">
      <c r="A6243" s="5">
        <v>43952</v>
      </c>
      <c r="B6243" s="2">
        <v>5.68</v>
      </c>
      <c r="K6243" s="22"/>
    </row>
    <row r="6244" spans="1:11" x14ac:dyDescent="0.3">
      <c r="A6244" s="5">
        <v>43953</v>
      </c>
      <c r="B6244" s="2">
        <v>6.79</v>
      </c>
      <c r="K6244" s="22"/>
    </row>
    <row r="6245" spans="1:11" x14ac:dyDescent="0.3">
      <c r="A6245" s="5">
        <v>43954</v>
      </c>
      <c r="B6245" s="2">
        <v>6.77</v>
      </c>
      <c r="K6245" s="22"/>
    </row>
    <row r="6246" spans="1:11" x14ac:dyDescent="0.3">
      <c r="A6246" s="5">
        <v>43955</v>
      </c>
      <c r="B6246" s="2">
        <v>9.4</v>
      </c>
      <c r="K6246" s="22"/>
    </row>
    <row r="6247" spans="1:11" x14ac:dyDescent="0.3">
      <c r="A6247" s="5">
        <v>43956</v>
      </c>
      <c r="B6247" s="2">
        <v>8.1</v>
      </c>
      <c r="K6247" s="22"/>
    </row>
    <row r="6248" spans="1:11" x14ac:dyDescent="0.3">
      <c r="A6248" s="5">
        <v>43957</v>
      </c>
      <c r="B6248" s="2">
        <v>7.06</v>
      </c>
      <c r="K6248" s="22"/>
    </row>
    <row r="6249" spans="1:11" x14ac:dyDescent="0.3">
      <c r="A6249" s="5">
        <v>43958</v>
      </c>
      <c r="B6249" s="2">
        <v>8.01</v>
      </c>
      <c r="K6249" s="22"/>
    </row>
    <row r="6250" spans="1:11" x14ac:dyDescent="0.3">
      <c r="A6250" s="5">
        <v>43959</v>
      </c>
      <c r="B6250" s="2">
        <v>8.77</v>
      </c>
      <c r="K6250" s="22"/>
    </row>
    <row r="6251" spans="1:11" x14ac:dyDescent="0.3">
      <c r="A6251" s="5">
        <v>43960</v>
      </c>
      <c r="B6251" s="2">
        <v>8.18</v>
      </c>
      <c r="K6251" s="22"/>
    </row>
    <row r="6252" spans="1:11" x14ac:dyDescent="0.3">
      <c r="A6252" s="5">
        <v>43961</v>
      </c>
      <c r="B6252" s="2">
        <v>7.55</v>
      </c>
      <c r="K6252" s="22"/>
    </row>
    <row r="6253" spans="1:11" x14ac:dyDescent="0.3">
      <c r="A6253" s="5">
        <v>43962</v>
      </c>
      <c r="B6253" s="2">
        <v>8.34</v>
      </c>
      <c r="K6253" s="22"/>
    </row>
    <row r="6254" spans="1:11" x14ac:dyDescent="0.3">
      <c r="A6254" s="5">
        <v>43963</v>
      </c>
      <c r="B6254" s="2">
        <v>11.57</v>
      </c>
      <c r="K6254" s="22"/>
    </row>
    <row r="6255" spans="1:11" x14ac:dyDescent="0.3">
      <c r="A6255" s="5">
        <v>43964</v>
      </c>
      <c r="B6255" s="2">
        <v>14.67</v>
      </c>
      <c r="K6255" s="22"/>
    </row>
    <row r="6256" spans="1:11" x14ac:dyDescent="0.3">
      <c r="A6256" s="5">
        <v>43965</v>
      </c>
      <c r="B6256" s="2">
        <v>14.63</v>
      </c>
      <c r="K6256" s="22"/>
    </row>
    <row r="6257" spans="1:11" x14ac:dyDescent="0.3">
      <c r="A6257" s="5">
        <v>43966</v>
      </c>
      <c r="B6257" s="2">
        <v>13.07</v>
      </c>
      <c r="K6257" s="22"/>
    </row>
    <row r="6258" spans="1:11" x14ac:dyDescent="0.3">
      <c r="A6258" s="5">
        <v>43967</v>
      </c>
      <c r="B6258" s="2">
        <v>9.5399999999999991</v>
      </c>
      <c r="K6258" s="22"/>
    </row>
    <row r="6259" spans="1:11" x14ac:dyDescent="0.3">
      <c r="A6259" s="5">
        <v>43968</v>
      </c>
      <c r="B6259" s="2">
        <v>9.43</v>
      </c>
      <c r="K6259" s="22"/>
    </row>
    <row r="6260" spans="1:11" x14ac:dyDescent="0.3">
      <c r="A6260" s="5">
        <v>43969</v>
      </c>
      <c r="B6260" s="2">
        <v>14.84</v>
      </c>
      <c r="K6260" s="22"/>
    </row>
    <row r="6261" spans="1:11" x14ac:dyDescent="0.3">
      <c r="A6261" s="5">
        <v>43970</v>
      </c>
      <c r="B6261" s="2">
        <v>14.2</v>
      </c>
      <c r="K6261" s="22"/>
    </row>
    <row r="6262" spans="1:11" x14ac:dyDescent="0.3">
      <c r="A6262" s="5">
        <v>43971</v>
      </c>
      <c r="B6262" s="2">
        <v>14.97</v>
      </c>
      <c r="K6262" s="22"/>
    </row>
    <row r="6263" spans="1:11" x14ac:dyDescent="0.3">
      <c r="A6263" s="5">
        <v>43972</v>
      </c>
      <c r="B6263" s="2">
        <v>10.68</v>
      </c>
      <c r="K6263" s="22"/>
    </row>
    <row r="6264" spans="1:11" x14ac:dyDescent="0.3">
      <c r="A6264" s="5">
        <v>43973</v>
      </c>
      <c r="B6264" s="2">
        <v>8.7899999999999991</v>
      </c>
      <c r="K6264" s="22"/>
    </row>
    <row r="6265" spans="1:11" x14ac:dyDescent="0.3">
      <c r="A6265" s="5">
        <v>43974</v>
      </c>
      <c r="B6265" s="2">
        <v>4.05</v>
      </c>
      <c r="K6265" s="22"/>
    </row>
    <row r="6266" spans="1:11" x14ac:dyDescent="0.3">
      <c r="A6266" s="5">
        <v>43975</v>
      </c>
      <c r="B6266" s="2">
        <v>2.62</v>
      </c>
      <c r="K6266" s="22"/>
    </row>
    <row r="6267" spans="1:11" x14ac:dyDescent="0.3">
      <c r="A6267" s="5">
        <v>43976</v>
      </c>
      <c r="B6267" s="2">
        <v>8.84</v>
      </c>
      <c r="K6267" s="22"/>
    </row>
    <row r="6268" spans="1:11" x14ac:dyDescent="0.3">
      <c r="A6268" s="5">
        <v>43977</v>
      </c>
      <c r="B6268" s="2">
        <v>4.9400000000000004</v>
      </c>
      <c r="K6268" s="22"/>
    </row>
    <row r="6269" spans="1:11" x14ac:dyDescent="0.3">
      <c r="A6269" s="5">
        <v>43978</v>
      </c>
      <c r="B6269" s="2">
        <v>4.1900000000000004</v>
      </c>
      <c r="K6269" s="22"/>
    </row>
    <row r="6270" spans="1:11" x14ac:dyDescent="0.3">
      <c r="A6270" s="5">
        <v>43979</v>
      </c>
      <c r="B6270" s="2">
        <v>3.79</v>
      </c>
      <c r="K6270" s="22"/>
    </row>
    <row r="6271" spans="1:11" x14ac:dyDescent="0.3">
      <c r="A6271" s="5">
        <v>43980</v>
      </c>
      <c r="B6271" s="2">
        <v>4.07</v>
      </c>
      <c r="K6271" s="22"/>
    </row>
    <row r="6272" spans="1:11" x14ac:dyDescent="0.3">
      <c r="A6272" s="5">
        <v>43981</v>
      </c>
      <c r="B6272" s="2">
        <v>3.2</v>
      </c>
      <c r="K6272" s="22"/>
    </row>
    <row r="6273" spans="1:11" x14ac:dyDescent="0.3">
      <c r="A6273" s="5">
        <v>43982</v>
      </c>
      <c r="B6273" s="2">
        <v>1.93</v>
      </c>
      <c r="K6273" s="22"/>
    </row>
    <row r="6274" spans="1:11" x14ac:dyDescent="0.3">
      <c r="A6274" s="5">
        <v>43983</v>
      </c>
      <c r="B6274" s="2">
        <v>3.3</v>
      </c>
      <c r="K6274" s="22"/>
    </row>
    <row r="6275" spans="1:11" x14ac:dyDescent="0.3">
      <c r="A6275" s="5">
        <v>43984</v>
      </c>
      <c r="B6275" s="2">
        <v>3.46</v>
      </c>
      <c r="K6275" s="22"/>
    </row>
    <row r="6276" spans="1:11" x14ac:dyDescent="0.3">
      <c r="A6276" s="5">
        <v>43985</v>
      </c>
      <c r="B6276" s="2">
        <v>3.73</v>
      </c>
      <c r="K6276" s="22"/>
    </row>
    <row r="6277" spans="1:11" x14ac:dyDescent="0.3">
      <c r="A6277" s="5">
        <v>43986</v>
      </c>
      <c r="B6277" s="2">
        <v>4.67</v>
      </c>
      <c r="K6277" s="22"/>
    </row>
    <row r="6278" spans="1:11" x14ac:dyDescent="0.3">
      <c r="A6278" s="5">
        <v>43987</v>
      </c>
      <c r="B6278" s="2">
        <v>2.9</v>
      </c>
      <c r="K6278" s="22"/>
    </row>
    <row r="6279" spans="1:11" x14ac:dyDescent="0.3">
      <c r="A6279" s="5">
        <v>43988</v>
      </c>
      <c r="B6279" s="2">
        <v>1.75</v>
      </c>
      <c r="K6279" s="22"/>
    </row>
    <row r="6280" spans="1:11" x14ac:dyDescent="0.3">
      <c r="A6280" s="5">
        <v>43989</v>
      </c>
      <c r="B6280" s="2">
        <v>2.1</v>
      </c>
      <c r="K6280" s="22"/>
    </row>
    <row r="6281" spans="1:11" x14ac:dyDescent="0.3">
      <c r="A6281" s="5">
        <v>43990</v>
      </c>
      <c r="B6281" s="2">
        <v>4.28</v>
      </c>
      <c r="K6281" s="22"/>
    </row>
    <row r="6282" spans="1:11" x14ac:dyDescent="0.3">
      <c r="A6282" s="5">
        <v>43991</v>
      </c>
      <c r="B6282" s="2">
        <v>4.25</v>
      </c>
      <c r="K6282" s="22"/>
    </row>
    <row r="6283" spans="1:11" x14ac:dyDescent="0.3">
      <c r="A6283" s="5">
        <v>43992</v>
      </c>
      <c r="B6283" s="2">
        <v>4.01</v>
      </c>
      <c r="K6283" s="22"/>
    </row>
    <row r="6284" spans="1:11" x14ac:dyDescent="0.3">
      <c r="A6284" s="5">
        <v>43993</v>
      </c>
      <c r="B6284" s="2">
        <v>2.72</v>
      </c>
      <c r="K6284" s="22"/>
    </row>
    <row r="6285" spans="1:11" x14ac:dyDescent="0.3">
      <c r="A6285" s="5">
        <v>43994</v>
      </c>
      <c r="B6285" s="2">
        <v>1.84</v>
      </c>
      <c r="K6285" s="22"/>
    </row>
    <row r="6286" spans="1:11" x14ac:dyDescent="0.3">
      <c r="A6286" s="5">
        <v>43995</v>
      </c>
      <c r="B6286" s="2">
        <v>1.48</v>
      </c>
      <c r="K6286" s="22"/>
    </row>
    <row r="6287" spans="1:11" x14ac:dyDescent="0.3">
      <c r="A6287" s="5">
        <v>43996</v>
      </c>
      <c r="B6287" s="2">
        <v>1.6</v>
      </c>
      <c r="K6287" s="22"/>
    </row>
    <row r="6288" spans="1:11" x14ac:dyDescent="0.3">
      <c r="A6288" s="5">
        <v>43997</v>
      </c>
      <c r="B6288" s="2">
        <v>4.67</v>
      </c>
      <c r="K6288" s="22"/>
    </row>
    <row r="6289" spans="1:11" x14ac:dyDescent="0.3">
      <c r="A6289" s="5">
        <v>43998</v>
      </c>
      <c r="B6289" s="2">
        <v>4.58</v>
      </c>
      <c r="K6289" s="22"/>
    </row>
    <row r="6290" spans="1:11" x14ac:dyDescent="0.3">
      <c r="A6290" s="5">
        <v>43999</v>
      </c>
      <c r="B6290" s="2">
        <v>5.61</v>
      </c>
      <c r="K6290" s="22"/>
    </row>
    <row r="6291" spans="1:11" x14ac:dyDescent="0.3">
      <c r="A6291" s="5">
        <v>44000</v>
      </c>
      <c r="B6291" s="2">
        <v>4.47</v>
      </c>
      <c r="K6291" s="22"/>
    </row>
    <row r="6292" spans="1:11" x14ac:dyDescent="0.3">
      <c r="A6292" s="5">
        <v>44001</v>
      </c>
      <c r="B6292" s="2">
        <v>2.1800000000000002</v>
      </c>
      <c r="K6292" s="22"/>
    </row>
    <row r="6293" spans="1:11" x14ac:dyDescent="0.3">
      <c r="A6293" s="5">
        <v>44002</v>
      </c>
      <c r="B6293" s="2">
        <v>1.8</v>
      </c>
      <c r="K6293" s="22"/>
    </row>
    <row r="6294" spans="1:11" x14ac:dyDescent="0.3">
      <c r="A6294" s="5">
        <v>44003</v>
      </c>
      <c r="B6294" s="2">
        <v>1.76</v>
      </c>
      <c r="K6294" s="22"/>
    </row>
    <row r="6295" spans="1:11" x14ac:dyDescent="0.3">
      <c r="A6295" s="5">
        <v>44004</v>
      </c>
      <c r="B6295" s="2">
        <v>3.62</v>
      </c>
      <c r="K6295" s="22"/>
    </row>
    <row r="6296" spans="1:11" x14ac:dyDescent="0.3">
      <c r="A6296" s="5">
        <v>44005</v>
      </c>
      <c r="B6296" s="2">
        <v>5.0599999999999996</v>
      </c>
      <c r="K6296" s="22"/>
    </row>
    <row r="6297" spans="1:11" x14ac:dyDescent="0.3">
      <c r="A6297" s="5">
        <v>44006</v>
      </c>
      <c r="B6297" s="2">
        <v>4.72</v>
      </c>
      <c r="K6297" s="22"/>
    </row>
    <row r="6298" spans="1:11" x14ac:dyDescent="0.3">
      <c r="A6298" s="5">
        <v>44007</v>
      </c>
      <c r="B6298" s="2">
        <v>3.55</v>
      </c>
      <c r="K6298" s="22"/>
    </row>
    <row r="6299" spans="1:11" x14ac:dyDescent="0.3">
      <c r="A6299" s="5">
        <v>44008</v>
      </c>
      <c r="B6299" s="2">
        <v>2.93</v>
      </c>
      <c r="K6299" s="22"/>
    </row>
    <row r="6300" spans="1:11" x14ac:dyDescent="0.3">
      <c r="A6300" s="5">
        <v>44009</v>
      </c>
      <c r="B6300" s="2">
        <v>1.59</v>
      </c>
      <c r="K6300" s="22"/>
    </row>
    <row r="6301" spans="1:11" x14ac:dyDescent="0.3">
      <c r="A6301" s="5">
        <v>44010</v>
      </c>
      <c r="B6301" s="2">
        <v>1.58</v>
      </c>
      <c r="K6301" s="22"/>
    </row>
    <row r="6302" spans="1:11" x14ac:dyDescent="0.3">
      <c r="A6302" s="5">
        <v>44011</v>
      </c>
      <c r="B6302" s="2">
        <v>2.34</v>
      </c>
      <c r="K6302" s="22"/>
    </row>
    <row r="6303" spans="1:11" x14ac:dyDescent="0.3">
      <c r="A6303" s="5">
        <v>44012</v>
      </c>
      <c r="B6303" s="2">
        <v>1.88</v>
      </c>
      <c r="K6303" s="22"/>
    </row>
    <row r="6304" spans="1:11" x14ac:dyDescent="0.3">
      <c r="A6304" s="5">
        <v>44013</v>
      </c>
      <c r="B6304" s="2">
        <v>2.17</v>
      </c>
      <c r="K6304" s="22"/>
    </row>
    <row r="6305" spans="1:11" x14ac:dyDescent="0.3">
      <c r="A6305" s="5">
        <v>44014</v>
      </c>
      <c r="B6305" s="2">
        <v>2.41</v>
      </c>
      <c r="K6305" s="22"/>
    </row>
    <row r="6306" spans="1:11" x14ac:dyDescent="0.3">
      <c r="A6306" s="5">
        <v>44015</v>
      </c>
      <c r="B6306" s="2">
        <v>1.89</v>
      </c>
      <c r="K6306" s="22"/>
    </row>
    <row r="6307" spans="1:11" x14ac:dyDescent="0.3">
      <c r="A6307" s="5">
        <v>44016</v>
      </c>
      <c r="B6307" s="2">
        <v>1.51</v>
      </c>
      <c r="K6307" s="22"/>
    </row>
    <row r="6308" spans="1:11" x14ac:dyDescent="0.3">
      <c r="A6308" s="5">
        <v>44017</v>
      </c>
      <c r="B6308" s="2">
        <v>0.72</v>
      </c>
      <c r="K6308" s="22"/>
    </row>
    <row r="6309" spans="1:11" x14ac:dyDescent="0.3">
      <c r="A6309" s="5">
        <v>44018</v>
      </c>
      <c r="B6309" s="2">
        <v>1.02</v>
      </c>
      <c r="K6309" s="22"/>
    </row>
    <row r="6310" spans="1:11" x14ac:dyDescent="0.3">
      <c r="A6310" s="5">
        <v>44019</v>
      </c>
      <c r="B6310" s="2">
        <v>1.72</v>
      </c>
      <c r="K6310" s="22"/>
    </row>
    <row r="6311" spans="1:11" x14ac:dyDescent="0.3">
      <c r="A6311" s="5">
        <v>44020</v>
      </c>
      <c r="B6311" s="2">
        <v>2.59</v>
      </c>
      <c r="K6311" s="22"/>
    </row>
    <row r="6312" spans="1:11" x14ac:dyDescent="0.3">
      <c r="A6312" s="5">
        <v>44021</v>
      </c>
      <c r="B6312" s="2">
        <v>3.84</v>
      </c>
      <c r="K6312" s="22"/>
    </row>
    <row r="6313" spans="1:11" x14ac:dyDescent="0.3">
      <c r="A6313" s="5">
        <v>44022</v>
      </c>
      <c r="B6313" s="2">
        <v>3.52</v>
      </c>
      <c r="K6313" s="22"/>
    </row>
    <row r="6314" spans="1:11" x14ac:dyDescent="0.3">
      <c r="A6314" s="5">
        <v>44023</v>
      </c>
      <c r="B6314" s="2">
        <v>2.06</v>
      </c>
      <c r="K6314" s="22"/>
    </row>
    <row r="6315" spans="1:11" x14ac:dyDescent="0.3">
      <c r="A6315" s="5">
        <v>44024</v>
      </c>
      <c r="B6315" s="2">
        <v>2.2000000000000002</v>
      </c>
      <c r="K6315" s="22"/>
    </row>
    <row r="6316" spans="1:11" x14ac:dyDescent="0.3">
      <c r="A6316" s="5">
        <v>44025</v>
      </c>
      <c r="B6316" s="2">
        <v>3.45</v>
      </c>
      <c r="K6316" s="22"/>
    </row>
    <row r="6317" spans="1:11" x14ac:dyDescent="0.3">
      <c r="A6317" s="5">
        <v>44026</v>
      </c>
      <c r="B6317" s="2">
        <v>3.58</v>
      </c>
      <c r="K6317" s="22"/>
    </row>
    <row r="6318" spans="1:11" x14ac:dyDescent="0.3">
      <c r="A6318" s="5">
        <v>44027</v>
      </c>
      <c r="B6318" s="2">
        <v>3.87</v>
      </c>
      <c r="K6318" s="22"/>
    </row>
    <row r="6319" spans="1:11" x14ac:dyDescent="0.3">
      <c r="A6319" s="5">
        <v>44028</v>
      </c>
      <c r="B6319" s="2">
        <v>4.05</v>
      </c>
      <c r="K6319" s="22"/>
    </row>
    <row r="6320" spans="1:11" x14ac:dyDescent="0.3">
      <c r="A6320" s="5">
        <v>44029</v>
      </c>
      <c r="B6320" s="2">
        <v>3.29</v>
      </c>
      <c r="K6320" s="22"/>
    </row>
    <row r="6321" spans="1:11" x14ac:dyDescent="0.3">
      <c r="A6321" s="5">
        <v>44030</v>
      </c>
      <c r="B6321" s="2">
        <v>2.36</v>
      </c>
      <c r="K6321" s="22"/>
    </row>
    <row r="6322" spans="1:11" x14ac:dyDescent="0.3">
      <c r="A6322" s="5">
        <v>44031</v>
      </c>
      <c r="B6322" s="2">
        <v>2.48</v>
      </c>
      <c r="K6322" s="22"/>
    </row>
    <row r="6323" spans="1:11" x14ac:dyDescent="0.3">
      <c r="A6323" s="5">
        <v>44032</v>
      </c>
      <c r="B6323" s="2">
        <v>3.13</v>
      </c>
      <c r="K6323" s="22"/>
    </row>
    <row r="6324" spans="1:11" x14ac:dyDescent="0.3">
      <c r="A6324" s="5">
        <v>44033</v>
      </c>
      <c r="B6324" s="2">
        <v>2.6</v>
      </c>
      <c r="K6324" s="22"/>
    </row>
    <row r="6325" spans="1:11" x14ac:dyDescent="0.3">
      <c r="A6325" s="5">
        <v>44034</v>
      </c>
      <c r="B6325" s="2">
        <v>1.95</v>
      </c>
      <c r="K6325" s="22"/>
    </row>
    <row r="6326" spans="1:11" x14ac:dyDescent="0.3">
      <c r="A6326" s="5">
        <v>44035</v>
      </c>
      <c r="B6326" s="2">
        <v>1.93</v>
      </c>
      <c r="K6326" s="22"/>
    </row>
    <row r="6327" spans="1:11" x14ac:dyDescent="0.3">
      <c r="A6327" s="5">
        <v>44036</v>
      </c>
      <c r="B6327" s="2">
        <v>2.2599999999999998</v>
      </c>
      <c r="K6327" s="22"/>
    </row>
    <row r="6328" spans="1:11" x14ac:dyDescent="0.3">
      <c r="A6328" s="5">
        <v>44037</v>
      </c>
      <c r="B6328" s="2">
        <v>2.15</v>
      </c>
      <c r="K6328" s="22"/>
    </row>
    <row r="6329" spans="1:11" x14ac:dyDescent="0.3">
      <c r="A6329" s="5">
        <v>44038</v>
      </c>
      <c r="B6329" s="2">
        <v>1.72</v>
      </c>
      <c r="K6329" s="22"/>
    </row>
    <row r="6330" spans="1:11" x14ac:dyDescent="0.3">
      <c r="A6330" s="5">
        <v>44039</v>
      </c>
      <c r="B6330" s="2">
        <v>2.02</v>
      </c>
      <c r="K6330" s="22"/>
    </row>
    <row r="6331" spans="1:11" x14ac:dyDescent="0.3">
      <c r="A6331" s="5">
        <v>44040</v>
      </c>
      <c r="B6331" s="2">
        <v>1.71</v>
      </c>
      <c r="K6331" s="22"/>
    </row>
    <row r="6332" spans="1:11" x14ac:dyDescent="0.3">
      <c r="A6332" s="5">
        <v>44041</v>
      </c>
      <c r="B6332" s="2">
        <v>1.48</v>
      </c>
      <c r="K6332" s="22"/>
    </row>
    <row r="6333" spans="1:11" x14ac:dyDescent="0.3">
      <c r="A6333" s="5">
        <v>44042</v>
      </c>
      <c r="B6333" s="2">
        <v>1.44</v>
      </c>
      <c r="K6333" s="22"/>
    </row>
    <row r="6334" spans="1:11" x14ac:dyDescent="0.3">
      <c r="A6334" s="5">
        <v>44043</v>
      </c>
      <c r="B6334" s="2">
        <v>1.74</v>
      </c>
      <c r="K6334" s="22"/>
    </row>
    <row r="6335" spans="1:11" x14ac:dyDescent="0.3">
      <c r="A6335" s="5">
        <v>44044</v>
      </c>
      <c r="B6335" s="2">
        <v>1.62</v>
      </c>
      <c r="K6335" s="22"/>
    </row>
    <row r="6336" spans="1:11" x14ac:dyDescent="0.3">
      <c r="A6336" s="5">
        <v>44045</v>
      </c>
      <c r="B6336" s="2">
        <v>1.6</v>
      </c>
      <c r="K6336" s="22"/>
    </row>
    <row r="6337" spans="1:11" x14ac:dyDescent="0.3">
      <c r="A6337" s="5">
        <v>44046</v>
      </c>
      <c r="B6337" s="2">
        <v>1.71</v>
      </c>
      <c r="K6337" s="22"/>
    </row>
    <row r="6338" spans="1:11" x14ac:dyDescent="0.3">
      <c r="A6338" s="5">
        <v>44047</v>
      </c>
      <c r="B6338" s="2">
        <v>2</v>
      </c>
      <c r="K6338" s="22"/>
    </row>
    <row r="6339" spans="1:11" x14ac:dyDescent="0.3">
      <c r="A6339" s="5">
        <v>44048</v>
      </c>
      <c r="B6339" s="2">
        <v>2.02</v>
      </c>
      <c r="K6339" s="22"/>
    </row>
    <row r="6340" spans="1:11" x14ac:dyDescent="0.3">
      <c r="A6340" s="5">
        <v>44049</v>
      </c>
      <c r="B6340" s="2">
        <v>2.5</v>
      </c>
      <c r="K6340" s="22"/>
    </row>
    <row r="6341" spans="1:11" x14ac:dyDescent="0.3">
      <c r="A6341" s="5">
        <v>44050</v>
      </c>
      <c r="B6341" s="2">
        <v>2.66</v>
      </c>
      <c r="K6341" s="22"/>
    </row>
    <row r="6342" spans="1:11" x14ac:dyDescent="0.3">
      <c r="A6342" s="5">
        <v>44051</v>
      </c>
      <c r="B6342" s="2">
        <v>2.41</v>
      </c>
      <c r="K6342" s="22"/>
    </row>
    <row r="6343" spans="1:11" x14ac:dyDescent="0.3">
      <c r="A6343" s="5">
        <v>44052</v>
      </c>
      <c r="B6343" s="2">
        <v>2.46</v>
      </c>
      <c r="K6343" s="22"/>
    </row>
    <row r="6344" spans="1:11" x14ac:dyDescent="0.3">
      <c r="A6344" s="5">
        <v>44053</v>
      </c>
      <c r="B6344" s="2">
        <v>4.72</v>
      </c>
      <c r="K6344" s="22"/>
    </row>
    <row r="6345" spans="1:11" x14ac:dyDescent="0.3">
      <c r="A6345" s="5">
        <v>44054</v>
      </c>
      <c r="B6345" s="2">
        <v>5.94</v>
      </c>
      <c r="K6345" s="22"/>
    </row>
    <row r="6346" spans="1:11" x14ac:dyDescent="0.3">
      <c r="A6346" s="5">
        <v>44055</v>
      </c>
      <c r="B6346" s="2">
        <v>8</v>
      </c>
      <c r="K6346" s="22"/>
    </row>
    <row r="6347" spans="1:11" x14ac:dyDescent="0.3">
      <c r="A6347" s="5">
        <v>44056</v>
      </c>
      <c r="B6347" s="2">
        <v>8.73</v>
      </c>
      <c r="K6347" s="22"/>
    </row>
    <row r="6348" spans="1:11" x14ac:dyDescent="0.3">
      <c r="A6348" s="5">
        <v>44057</v>
      </c>
      <c r="B6348" s="2">
        <v>7.48</v>
      </c>
      <c r="K6348" s="22"/>
    </row>
    <row r="6349" spans="1:11" x14ac:dyDescent="0.3">
      <c r="A6349" s="5">
        <v>44058</v>
      </c>
      <c r="B6349" s="2">
        <v>5.0199999999999996</v>
      </c>
      <c r="K6349" s="22"/>
    </row>
    <row r="6350" spans="1:11" x14ac:dyDescent="0.3">
      <c r="A6350" s="5">
        <v>44059</v>
      </c>
      <c r="B6350" s="2">
        <v>5.84</v>
      </c>
      <c r="K6350" s="22"/>
    </row>
    <row r="6351" spans="1:11" x14ac:dyDescent="0.3">
      <c r="A6351" s="5">
        <v>44060</v>
      </c>
      <c r="B6351" s="2">
        <v>10.37</v>
      </c>
      <c r="K6351" s="22"/>
    </row>
    <row r="6352" spans="1:11" x14ac:dyDescent="0.3">
      <c r="A6352" s="5">
        <v>44061</v>
      </c>
      <c r="B6352" s="2">
        <v>12.22</v>
      </c>
      <c r="K6352" s="22"/>
    </row>
    <row r="6353" spans="1:11" x14ac:dyDescent="0.3">
      <c r="A6353" s="5">
        <v>44062</v>
      </c>
      <c r="B6353" s="2">
        <v>13.86</v>
      </c>
      <c r="K6353" s="22"/>
    </row>
    <row r="6354" spans="1:11" x14ac:dyDescent="0.3">
      <c r="A6354" s="5">
        <v>44063</v>
      </c>
      <c r="B6354" s="2">
        <v>11.97</v>
      </c>
      <c r="K6354" s="22"/>
    </row>
    <row r="6355" spans="1:11" x14ac:dyDescent="0.3">
      <c r="A6355" s="5">
        <v>44064</v>
      </c>
      <c r="B6355" s="2">
        <v>9.94</v>
      </c>
      <c r="K6355" s="22"/>
    </row>
    <row r="6356" spans="1:11" x14ac:dyDescent="0.3">
      <c r="A6356" s="5">
        <v>44065</v>
      </c>
      <c r="B6356" s="2">
        <v>5.59</v>
      </c>
      <c r="K6356" s="22"/>
    </row>
    <row r="6357" spans="1:11" x14ac:dyDescent="0.3">
      <c r="A6357" s="5">
        <v>44066</v>
      </c>
      <c r="B6357" s="2">
        <v>5.65</v>
      </c>
      <c r="K6357" s="22"/>
    </row>
    <row r="6358" spans="1:11" x14ac:dyDescent="0.3">
      <c r="A6358" s="5">
        <v>44067</v>
      </c>
      <c r="B6358" s="2">
        <v>12.76</v>
      </c>
      <c r="K6358" s="22"/>
    </row>
    <row r="6359" spans="1:11" x14ac:dyDescent="0.3">
      <c r="A6359" s="5">
        <v>44068</v>
      </c>
      <c r="B6359" s="2">
        <v>14.9</v>
      </c>
      <c r="K6359" s="22"/>
    </row>
    <row r="6360" spans="1:11" x14ac:dyDescent="0.3">
      <c r="A6360" s="5">
        <v>44069</v>
      </c>
      <c r="B6360" s="2">
        <v>15.96</v>
      </c>
      <c r="K6360" s="22"/>
    </row>
    <row r="6361" spans="1:11" x14ac:dyDescent="0.3">
      <c r="A6361" s="5">
        <v>44070</v>
      </c>
      <c r="B6361" s="2">
        <v>19.05</v>
      </c>
      <c r="K6361" s="22"/>
    </row>
    <row r="6362" spans="1:11" x14ac:dyDescent="0.3">
      <c r="A6362" s="5">
        <v>44071</v>
      </c>
      <c r="B6362" s="2">
        <v>18.66</v>
      </c>
      <c r="K6362" s="22"/>
    </row>
    <row r="6363" spans="1:11" x14ac:dyDescent="0.3">
      <c r="A6363" s="5">
        <v>44072</v>
      </c>
      <c r="B6363" s="2">
        <v>14.79</v>
      </c>
      <c r="K6363" s="22"/>
    </row>
    <row r="6364" spans="1:11" x14ac:dyDescent="0.3">
      <c r="A6364" s="5">
        <v>44073</v>
      </c>
      <c r="B6364" s="2">
        <v>16.64</v>
      </c>
      <c r="K6364" s="22"/>
    </row>
    <row r="6365" spans="1:11" x14ac:dyDescent="0.3">
      <c r="A6365" s="5">
        <v>44074</v>
      </c>
      <c r="B6365" s="2">
        <v>25.34</v>
      </c>
      <c r="K6365" s="22"/>
    </row>
    <row r="6366" spans="1:11" x14ac:dyDescent="0.3">
      <c r="A6366" s="5">
        <v>44075</v>
      </c>
      <c r="B6366" s="2">
        <v>27.71</v>
      </c>
      <c r="K6366" s="22"/>
    </row>
    <row r="6367" spans="1:11" x14ac:dyDescent="0.3">
      <c r="A6367" s="5">
        <v>44076</v>
      </c>
      <c r="B6367" s="2">
        <v>25.82</v>
      </c>
      <c r="K6367" s="22"/>
    </row>
    <row r="6368" spans="1:11" x14ac:dyDescent="0.3">
      <c r="A6368" s="5">
        <v>44077</v>
      </c>
      <c r="B6368" s="2">
        <v>23.96</v>
      </c>
      <c r="K6368" s="22"/>
    </row>
    <row r="6369" spans="1:11" x14ac:dyDescent="0.3">
      <c r="A6369" s="5">
        <v>44078</v>
      </c>
      <c r="B6369" s="2">
        <v>22.4</v>
      </c>
      <c r="K6369" s="22"/>
    </row>
    <row r="6370" spans="1:11" x14ac:dyDescent="0.3">
      <c r="A6370" s="5">
        <v>44079</v>
      </c>
      <c r="B6370" s="2">
        <v>17.059999999999999</v>
      </c>
      <c r="K6370" s="22"/>
    </row>
    <row r="6371" spans="1:11" x14ac:dyDescent="0.3">
      <c r="A6371" s="5">
        <v>44080</v>
      </c>
      <c r="B6371" s="2">
        <v>16.61</v>
      </c>
      <c r="K6371" s="22"/>
    </row>
    <row r="6372" spans="1:11" x14ac:dyDescent="0.3">
      <c r="A6372" s="5">
        <v>44081</v>
      </c>
      <c r="B6372" s="2">
        <v>21.59</v>
      </c>
      <c r="K6372" s="22"/>
    </row>
    <row r="6373" spans="1:11" x14ac:dyDescent="0.3">
      <c r="A6373" s="5">
        <v>44082</v>
      </c>
      <c r="B6373" s="2">
        <v>15.8</v>
      </c>
      <c r="K6373" s="22"/>
    </row>
    <row r="6374" spans="1:11" x14ac:dyDescent="0.3">
      <c r="A6374" s="5">
        <v>44083</v>
      </c>
      <c r="B6374" s="2">
        <v>18.07</v>
      </c>
      <c r="K6374" s="22"/>
    </row>
    <row r="6375" spans="1:11" x14ac:dyDescent="0.3">
      <c r="A6375" s="5">
        <v>44084</v>
      </c>
      <c r="B6375" s="2">
        <v>19.02</v>
      </c>
      <c r="K6375" s="22"/>
    </row>
    <row r="6376" spans="1:11" x14ac:dyDescent="0.3">
      <c r="A6376" s="5">
        <v>44085</v>
      </c>
      <c r="B6376" s="2">
        <v>19.88</v>
      </c>
      <c r="K6376" s="22"/>
    </row>
    <row r="6377" spans="1:11" x14ac:dyDescent="0.3">
      <c r="A6377" s="5">
        <v>44086</v>
      </c>
      <c r="B6377" s="2">
        <v>13.41</v>
      </c>
      <c r="K6377" s="22"/>
    </row>
    <row r="6378" spans="1:11" x14ac:dyDescent="0.3">
      <c r="A6378" s="5">
        <v>44087</v>
      </c>
      <c r="B6378" s="2">
        <v>10.84</v>
      </c>
      <c r="K6378" s="22"/>
    </row>
    <row r="6379" spans="1:11" x14ac:dyDescent="0.3">
      <c r="A6379" s="5">
        <v>44088</v>
      </c>
      <c r="B6379" s="2">
        <v>20.88</v>
      </c>
      <c r="K6379" s="22"/>
    </row>
    <row r="6380" spans="1:11" x14ac:dyDescent="0.3">
      <c r="A6380" s="5">
        <v>44089</v>
      </c>
      <c r="B6380" s="2">
        <v>26.87</v>
      </c>
      <c r="K6380" s="22"/>
    </row>
    <row r="6381" spans="1:11" x14ac:dyDescent="0.3">
      <c r="A6381" s="5">
        <v>44090</v>
      </c>
      <c r="B6381" s="2">
        <v>18.510000000000002</v>
      </c>
      <c r="K6381" s="22"/>
    </row>
    <row r="6382" spans="1:11" x14ac:dyDescent="0.3">
      <c r="A6382" s="5">
        <v>44091</v>
      </c>
      <c r="B6382" s="2">
        <v>22.45</v>
      </c>
      <c r="K6382" s="22"/>
    </row>
    <row r="6383" spans="1:11" x14ac:dyDescent="0.3">
      <c r="A6383" s="5">
        <v>44092</v>
      </c>
      <c r="B6383" s="2">
        <v>11.81</v>
      </c>
      <c r="K6383" s="22"/>
    </row>
    <row r="6384" spans="1:11" x14ac:dyDescent="0.3">
      <c r="A6384" s="5">
        <v>44093</v>
      </c>
      <c r="B6384" s="2">
        <v>10.35</v>
      </c>
      <c r="K6384" s="22"/>
    </row>
    <row r="6385" spans="1:11" x14ac:dyDescent="0.3">
      <c r="A6385" s="5">
        <v>44094</v>
      </c>
      <c r="B6385" s="2">
        <v>7.06</v>
      </c>
      <c r="K6385" s="22"/>
    </row>
    <row r="6386" spans="1:11" x14ac:dyDescent="0.3">
      <c r="A6386" s="5">
        <v>44095</v>
      </c>
      <c r="B6386" s="2">
        <v>8.5399999999999991</v>
      </c>
      <c r="K6386" s="22"/>
    </row>
    <row r="6387" spans="1:11" x14ac:dyDescent="0.3">
      <c r="A6387" s="5">
        <v>44096</v>
      </c>
      <c r="B6387" s="2">
        <v>16.510000000000002</v>
      </c>
      <c r="K6387" s="22"/>
    </row>
    <row r="6388" spans="1:11" x14ac:dyDescent="0.3">
      <c r="A6388" s="5">
        <v>44097</v>
      </c>
      <c r="B6388" s="2">
        <v>13.84</v>
      </c>
      <c r="K6388" s="22"/>
    </row>
    <row r="6389" spans="1:11" x14ac:dyDescent="0.3">
      <c r="A6389" s="5">
        <v>44098</v>
      </c>
      <c r="B6389" s="2">
        <v>6.96</v>
      </c>
      <c r="K6389" s="22"/>
    </row>
    <row r="6390" spans="1:11" x14ac:dyDescent="0.3">
      <c r="A6390" s="5">
        <v>44099</v>
      </c>
      <c r="B6390" s="2">
        <v>9.1199999999999992</v>
      </c>
      <c r="K6390" s="22"/>
    </row>
    <row r="6391" spans="1:11" x14ac:dyDescent="0.3">
      <c r="A6391" s="5">
        <v>44100</v>
      </c>
      <c r="B6391" s="2">
        <v>3.45</v>
      </c>
      <c r="K6391" s="22"/>
    </row>
    <row r="6392" spans="1:11" x14ac:dyDescent="0.3">
      <c r="A6392" s="5">
        <v>44101</v>
      </c>
      <c r="B6392" s="2">
        <v>3.04</v>
      </c>
      <c r="K6392" s="22"/>
    </row>
    <row r="6393" spans="1:11" x14ac:dyDescent="0.3">
      <c r="A6393" s="5">
        <v>44102</v>
      </c>
      <c r="B6393" s="2">
        <v>11.36</v>
      </c>
      <c r="K6393" s="22"/>
    </row>
    <row r="6394" spans="1:11" x14ac:dyDescent="0.3">
      <c r="A6394" s="5">
        <v>44103</v>
      </c>
      <c r="B6394" s="2">
        <v>13.97</v>
      </c>
      <c r="K6394" s="22"/>
    </row>
    <row r="6395" spans="1:11" x14ac:dyDescent="0.3">
      <c r="A6395" s="5">
        <v>44104</v>
      </c>
      <c r="B6395" s="2">
        <v>15.07</v>
      </c>
      <c r="K6395" s="22"/>
    </row>
    <row r="6396" spans="1:11" x14ac:dyDescent="0.3">
      <c r="A6396" s="5">
        <v>44105</v>
      </c>
      <c r="B6396" s="2">
        <v>8.7100000000000009</v>
      </c>
      <c r="K6396" s="22"/>
    </row>
    <row r="6397" spans="1:11" x14ac:dyDescent="0.3">
      <c r="A6397" s="5">
        <v>44106</v>
      </c>
      <c r="B6397" s="2">
        <v>5.28</v>
      </c>
      <c r="K6397" s="22"/>
    </row>
    <row r="6398" spans="1:11" x14ac:dyDescent="0.3">
      <c r="A6398" s="5">
        <v>44107</v>
      </c>
      <c r="B6398" s="2">
        <v>3.58</v>
      </c>
      <c r="K6398" s="22"/>
    </row>
    <row r="6399" spans="1:11" x14ac:dyDescent="0.3">
      <c r="A6399" s="5">
        <v>44108</v>
      </c>
      <c r="B6399" s="2">
        <v>4.18</v>
      </c>
      <c r="K6399" s="22"/>
    </row>
    <row r="6400" spans="1:11" x14ac:dyDescent="0.3">
      <c r="A6400" s="5">
        <v>44109</v>
      </c>
      <c r="B6400" s="2">
        <v>11.97</v>
      </c>
      <c r="K6400" s="22"/>
    </row>
    <row r="6401" spans="1:11" x14ac:dyDescent="0.3">
      <c r="A6401" s="5">
        <v>44110</v>
      </c>
      <c r="B6401" s="2">
        <v>10.25</v>
      </c>
      <c r="K6401" s="22"/>
    </row>
    <row r="6402" spans="1:11" x14ac:dyDescent="0.3">
      <c r="A6402" s="5">
        <v>44111</v>
      </c>
      <c r="B6402" s="2">
        <v>12.03</v>
      </c>
      <c r="K6402" s="22"/>
    </row>
    <row r="6403" spans="1:11" x14ac:dyDescent="0.3">
      <c r="A6403" s="5">
        <v>44112</v>
      </c>
      <c r="B6403" s="2">
        <v>15.59</v>
      </c>
      <c r="K6403" s="22"/>
    </row>
    <row r="6404" spans="1:11" x14ac:dyDescent="0.3">
      <c r="A6404" s="5">
        <v>44113</v>
      </c>
      <c r="B6404" s="2">
        <v>14.29</v>
      </c>
      <c r="K6404" s="22"/>
    </row>
    <row r="6405" spans="1:11" x14ac:dyDescent="0.3">
      <c r="A6405" s="5">
        <v>44114</v>
      </c>
      <c r="B6405" s="2">
        <v>15.22</v>
      </c>
      <c r="K6405" s="22"/>
    </row>
    <row r="6406" spans="1:11" x14ac:dyDescent="0.3">
      <c r="A6406" s="5">
        <v>44115</v>
      </c>
      <c r="B6406" s="2">
        <v>16.98</v>
      </c>
      <c r="K6406" s="22"/>
    </row>
    <row r="6407" spans="1:11" x14ac:dyDescent="0.3">
      <c r="A6407" s="5">
        <v>44116</v>
      </c>
      <c r="B6407" s="2">
        <v>22.49</v>
      </c>
      <c r="K6407" s="22"/>
    </row>
    <row r="6408" spans="1:11" x14ac:dyDescent="0.3">
      <c r="A6408" s="5">
        <v>44117</v>
      </c>
      <c r="B6408" s="2">
        <v>21.45</v>
      </c>
      <c r="K6408" s="22"/>
    </row>
    <row r="6409" spans="1:11" x14ac:dyDescent="0.3">
      <c r="A6409" s="5">
        <v>44118</v>
      </c>
      <c r="B6409" s="2">
        <v>19.8</v>
      </c>
      <c r="K6409" s="22"/>
    </row>
    <row r="6410" spans="1:11" x14ac:dyDescent="0.3">
      <c r="A6410" s="5">
        <v>44119</v>
      </c>
      <c r="B6410" s="2">
        <v>20.81</v>
      </c>
      <c r="K6410" s="22"/>
    </row>
    <row r="6411" spans="1:11" x14ac:dyDescent="0.3">
      <c r="A6411" s="5">
        <v>44120</v>
      </c>
      <c r="B6411" s="2">
        <v>23.24</v>
      </c>
      <c r="K6411" s="22"/>
    </row>
    <row r="6412" spans="1:11" x14ac:dyDescent="0.3">
      <c r="A6412" s="5">
        <v>44121</v>
      </c>
      <c r="B6412" s="2">
        <v>18.28</v>
      </c>
      <c r="K6412" s="22"/>
    </row>
    <row r="6413" spans="1:11" x14ac:dyDescent="0.3">
      <c r="A6413" s="5">
        <v>44122</v>
      </c>
      <c r="B6413" s="2">
        <v>16.79</v>
      </c>
      <c r="K6413" s="22"/>
    </row>
    <row r="6414" spans="1:11" x14ac:dyDescent="0.3">
      <c r="A6414" s="5">
        <v>44123</v>
      </c>
      <c r="B6414" s="2">
        <v>22.56</v>
      </c>
      <c r="K6414" s="22"/>
    </row>
    <row r="6415" spans="1:11" x14ac:dyDescent="0.3">
      <c r="A6415" s="5">
        <v>44124</v>
      </c>
      <c r="B6415" s="2">
        <v>21.73</v>
      </c>
      <c r="K6415" s="22"/>
    </row>
    <row r="6416" spans="1:11" x14ac:dyDescent="0.3">
      <c r="A6416" s="5">
        <v>44125</v>
      </c>
      <c r="B6416" s="2">
        <v>19.7</v>
      </c>
      <c r="K6416" s="22"/>
    </row>
    <row r="6417" spans="1:11" x14ac:dyDescent="0.3">
      <c r="A6417" s="5">
        <v>44126</v>
      </c>
      <c r="B6417" s="2">
        <v>14.54</v>
      </c>
      <c r="K6417" s="22"/>
    </row>
    <row r="6418" spans="1:11" x14ac:dyDescent="0.3">
      <c r="A6418" s="5">
        <v>44127</v>
      </c>
      <c r="B6418" s="2">
        <v>19.16</v>
      </c>
      <c r="K6418" s="22"/>
    </row>
    <row r="6419" spans="1:11" x14ac:dyDescent="0.3">
      <c r="A6419" s="5">
        <v>44128</v>
      </c>
      <c r="B6419" s="2">
        <v>14.79</v>
      </c>
      <c r="K6419" s="22"/>
    </row>
    <row r="6420" spans="1:11" x14ac:dyDescent="0.3">
      <c r="A6420" s="5">
        <v>44129</v>
      </c>
      <c r="B6420" s="2">
        <v>9.73</v>
      </c>
      <c r="K6420" s="22"/>
    </row>
    <row r="6421" spans="1:11" x14ac:dyDescent="0.3">
      <c r="A6421" s="5">
        <v>44130</v>
      </c>
      <c r="B6421" s="2">
        <v>14.83</v>
      </c>
      <c r="K6421" s="22"/>
    </row>
    <row r="6422" spans="1:11" x14ac:dyDescent="0.3">
      <c r="A6422" s="5">
        <v>44131</v>
      </c>
      <c r="B6422" s="2">
        <v>13.05</v>
      </c>
      <c r="K6422" s="22"/>
    </row>
    <row r="6423" spans="1:11" x14ac:dyDescent="0.3">
      <c r="A6423" s="5">
        <v>44132</v>
      </c>
      <c r="B6423" s="2">
        <v>10.09</v>
      </c>
      <c r="K6423" s="22"/>
    </row>
    <row r="6424" spans="1:11" x14ac:dyDescent="0.3">
      <c r="A6424" s="5">
        <v>44133</v>
      </c>
      <c r="B6424" s="2">
        <v>11.6</v>
      </c>
      <c r="K6424" s="22"/>
    </row>
    <row r="6425" spans="1:11" x14ac:dyDescent="0.3">
      <c r="A6425" s="5">
        <v>44134</v>
      </c>
      <c r="B6425" s="2">
        <v>11.72</v>
      </c>
      <c r="K6425" s="22"/>
    </row>
    <row r="6426" spans="1:11" x14ac:dyDescent="0.3">
      <c r="A6426" s="5">
        <v>44135</v>
      </c>
      <c r="B6426" s="2">
        <v>9.31</v>
      </c>
      <c r="K6426" s="22"/>
    </row>
    <row r="6427" spans="1:11" x14ac:dyDescent="0.3">
      <c r="A6427" s="5">
        <v>44136</v>
      </c>
      <c r="B6427" s="2">
        <v>5.56</v>
      </c>
      <c r="K6427" s="22"/>
    </row>
    <row r="6428" spans="1:11" x14ac:dyDescent="0.3">
      <c r="A6428" s="5">
        <v>44137</v>
      </c>
      <c r="B6428" s="2">
        <v>4.0199999999999996</v>
      </c>
      <c r="K6428" s="22"/>
    </row>
    <row r="6429" spans="1:11" x14ac:dyDescent="0.3">
      <c r="A6429" s="5">
        <v>44138</v>
      </c>
      <c r="B6429" s="2">
        <v>6.37</v>
      </c>
      <c r="K6429" s="22"/>
    </row>
    <row r="6430" spans="1:11" x14ac:dyDescent="0.3">
      <c r="A6430" s="5">
        <v>44139</v>
      </c>
      <c r="B6430" s="2">
        <v>4.51</v>
      </c>
      <c r="K6430" s="22"/>
    </row>
    <row r="6431" spans="1:11" x14ac:dyDescent="0.3">
      <c r="A6431" s="5">
        <v>44140</v>
      </c>
      <c r="B6431" s="2">
        <v>2.5299999999999998</v>
      </c>
      <c r="K6431" s="22"/>
    </row>
    <row r="6432" spans="1:11" x14ac:dyDescent="0.3">
      <c r="A6432" s="5">
        <v>44141</v>
      </c>
      <c r="B6432" s="2">
        <v>4.38</v>
      </c>
      <c r="K6432" s="22"/>
    </row>
    <row r="6433" spans="1:11" x14ac:dyDescent="0.3">
      <c r="A6433" s="5">
        <v>44142</v>
      </c>
      <c r="B6433" s="2">
        <v>4</v>
      </c>
      <c r="K6433" s="22"/>
    </row>
    <row r="6434" spans="1:11" x14ac:dyDescent="0.3">
      <c r="A6434" s="5">
        <v>44143</v>
      </c>
      <c r="B6434" s="2">
        <v>6.59</v>
      </c>
      <c r="K6434" s="22"/>
    </row>
    <row r="6435" spans="1:11" x14ac:dyDescent="0.3">
      <c r="A6435" s="5">
        <v>44144</v>
      </c>
      <c r="B6435" s="2">
        <v>8.19</v>
      </c>
      <c r="K6435" s="22"/>
    </row>
    <row r="6436" spans="1:11" x14ac:dyDescent="0.3">
      <c r="A6436" s="5">
        <v>44145</v>
      </c>
      <c r="B6436" s="2">
        <v>10.58</v>
      </c>
      <c r="K6436" s="22"/>
    </row>
    <row r="6437" spans="1:11" x14ac:dyDescent="0.3">
      <c r="A6437" s="5">
        <v>44146</v>
      </c>
      <c r="B6437" s="2">
        <v>9.5500000000000007</v>
      </c>
      <c r="K6437" s="22"/>
    </row>
    <row r="6438" spans="1:11" x14ac:dyDescent="0.3">
      <c r="A6438" s="5">
        <v>44147</v>
      </c>
      <c r="B6438" s="2">
        <v>7.07</v>
      </c>
      <c r="K6438" s="22"/>
    </row>
    <row r="6439" spans="1:11" x14ac:dyDescent="0.3">
      <c r="A6439" s="5">
        <v>44148</v>
      </c>
      <c r="B6439" s="2">
        <v>5.09</v>
      </c>
      <c r="K6439" s="22"/>
    </row>
    <row r="6440" spans="1:11" x14ac:dyDescent="0.3">
      <c r="A6440" s="5">
        <v>44149</v>
      </c>
      <c r="B6440" s="2">
        <v>3.62</v>
      </c>
      <c r="K6440" s="22"/>
    </row>
    <row r="6441" spans="1:11" x14ac:dyDescent="0.3">
      <c r="A6441" s="5">
        <v>44150</v>
      </c>
      <c r="B6441" s="2">
        <v>2.16</v>
      </c>
      <c r="K6441" s="22"/>
    </row>
    <row r="6442" spans="1:11" x14ac:dyDescent="0.3">
      <c r="A6442" s="5">
        <v>44151</v>
      </c>
      <c r="B6442" s="2">
        <v>2.4</v>
      </c>
      <c r="K6442" s="22"/>
    </row>
    <row r="6443" spans="1:11" x14ac:dyDescent="0.3">
      <c r="A6443" s="5">
        <v>44152</v>
      </c>
      <c r="B6443" s="2">
        <v>2.16</v>
      </c>
      <c r="K6443" s="22"/>
    </row>
    <row r="6444" spans="1:11" x14ac:dyDescent="0.3">
      <c r="A6444" s="5">
        <v>44153</v>
      </c>
      <c r="B6444" s="2">
        <v>2.0099999999999998</v>
      </c>
      <c r="K6444" s="22"/>
    </row>
    <row r="6445" spans="1:11" x14ac:dyDescent="0.3">
      <c r="A6445" s="5">
        <v>44154</v>
      </c>
      <c r="B6445" s="2">
        <v>1.44</v>
      </c>
      <c r="K6445" s="22"/>
    </row>
    <row r="6446" spans="1:11" x14ac:dyDescent="0.3">
      <c r="A6446" s="5">
        <v>44155</v>
      </c>
      <c r="B6446" s="2">
        <v>3.8</v>
      </c>
      <c r="K6446" s="22"/>
    </row>
    <row r="6447" spans="1:11" x14ac:dyDescent="0.3">
      <c r="A6447" s="5">
        <v>44156</v>
      </c>
      <c r="B6447" s="2">
        <v>1.58</v>
      </c>
      <c r="K6447" s="22"/>
    </row>
    <row r="6448" spans="1:11" x14ac:dyDescent="0.3">
      <c r="A6448" s="5">
        <v>44157</v>
      </c>
      <c r="B6448" s="2">
        <v>1.29</v>
      </c>
      <c r="K6448" s="22"/>
    </row>
    <row r="6449" spans="1:11" x14ac:dyDescent="0.3">
      <c r="A6449" s="5">
        <v>44158</v>
      </c>
      <c r="B6449" s="2">
        <v>3.81</v>
      </c>
      <c r="K6449" s="22"/>
    </row>
    <row r="6450" spans="1:11" x14ac:dyDescent="0.3">
      <c r="A6450" s="5">
        <v>44159</v>
      </c>
      <c r="B6450" s="2">
        <v>5.36</v>
      </c>
      <c r="K6450" s="22"/>
    </row>
    <row r="6451" spans="1:11" x14ac:dyDescent="0.3">
      <c r="A6451" s="5">
        <v>44160</v>
      </c>
      <c r="B6451" s="2">
        <v>4.9000000000000004</v>
      </c>
      <c r="K6451" s="22"/>
    </row>
    <row r="6452" spans="1:11" x14ac:dyDescent="0.3">
      <c r="A6452" s="5">
        <v>44161</v>
      </c>
      <c r="B6452" s="2">
        <v>9.0299999999999994</v>
      </c>
      <c r="K6452" s="22"/>
    </row>
    <row r="6453" spans="1:11" x14ac:dyDescent="0.3">
      <c r="A6453" s="5">
        <v>44162</v>
      </c>
      <c r="B6453" s="2">
        <v>23.37</v>
      </c>
      <c r="K6453" s="22"/>
    </row>
    <row r="6454" spans="1:11" x14ac:dyDescent="0.3">
      <c r="A6454" s="5">
        <v>44163</v>
      </c>
      <c r="B6454" s="2">
        <v>12.72</v>
      </c>
      <c r="K6454" s="22"/>
    </row>
    <row r="6455" spans="1:11" x14ac:dyDescent="0.3">
      <c r="A6455" s="5">
        <v>44164</v>
      </c>
      <c r="B6455" s="2">
        <v>14.46</v>
      </c>
      <c r="K6455" s="22"/>
    </row>
    <row r="6456" spans="1:11" x14ac:dyDescent="0.3">
      <c r="A6456" s="5">
        <v>44165</v>
      </c>
      <c r="B6456" s="2">
        <v>16.95</v>
      </c>
      <c r="K6456" s="22"/>
    </row>
    <row r="6457" spans="1:11" x14ac:dyDescent="0.3">
      <c r="A6457" s="5">
        <v>44166</v>
      </c>
      <c r="B6457" s="2">
        <v>22.69</v>
      </c>
      <c r="K6457" s="22"/>
    </row>
    <row r="6458" spans="1:11" x14ac:dyDescent="0.3">
      <c r="A6458" s="5">
        <v>44167</v>
      </c>
      <c r="B6458" s="2">
        <v>17.75</v>
      </c>
      <c r="K6458" s="22"/>
    </row>
    <row r="6459" spans="1:11" x14ac:dyDescent="0.3">
      <c r="A6459" s="5">
        <v>44168</v>
      </c>
      <c r="B6459" s="2">
        <v>15.2</v>
      </c>
      <c r="K6459" s="22"/>
    </row>
    <row r="6460" spans="1:11" x14ac:dyDescent="0.3">
      <c r="A6460" s="5">
        <v>44169</v>
      </c>
      <c r="B6460" s="2">
        <v>17.45</v>
      </c>
      <c r="K6460" s="22"/>
    </row>
    <row r="6461" spans="1:11" x14ac:dyDescent="0.3">
      <c r="A6461" s="5">
        <v>44170</v>
      </c>
      <c r="B6461" s="2">
        <v>18.940000000000001</v>
      </c>
      <c r="K6461" s="22"/>
    </row>
    <row r="6462" spans="1:11" x14ac:dyDescent="0.3">
      <c r="A6462" s="5">
        <v>44171</v>
      </c>
      <c r="B6462" s="2">
        <v>18.32</v>
      </c>
      <c r="K6462" s="22"/>
    </row>
    <row r="6463" spans="1:11" x14ac:dyDescent="0.3">
      <c r="A6463" s="5">
        <v>44172</v>
      </c>
      <c r="B6463" s="2">
        <v>16.75</v>
      </c>
      <c r="K6463" s="22"/>
    </row>
    <row r="6464" spans="1:11" x14ac:dyDescent="0.3">
      <c r="A6464" s="5">
        <v>44173</v>
      </c>
      <c r="B6464" s="2">
        <v>22.55</v>
      </c>
      <c r="K6464" s="22"/>
    </row>
    <row r="6465" spans="1:11" x14ac:dyDescent="0.3">
      <c r="A6465" s="5">
        <v>44174</v>
      </c>
      <c r="B6465" s="2">
        <v>24.95</v>
      </c>
      <c r="K6465" s="22"/>
    </row>
    <row r="6466" spans="1:11" x14ac:dyDescent="0.3">
      <c r="A6466" s="5">
        <v>44175</v>
      </c>
      <c r="B6466" s="2">
        <v>27.82</v>
      </c>
      <c r="K6466" s="22"/>
    </row>
    <row r="6467" spans="1:11" x14ac:dyDescent="0.3">
      <c r="A6467" s="5">
        <v>44176</v>
      </c>
      <c r="B6467" s="2">
        <v>22.13</v>
      </c>
      <c r="K6467" s="22"/>
    </row>
    <row r="6468" spans="1:11" x14ac:dyDescent="0.3">
      <c r="A6468" s="5">
        <v>44177</v>
      </c>
      <c r="B6468" s="2">
        <v>22.71</v>
      </c>
      <c r="K6468" s="22"/>
    </row>
    <row r="6469" spans="1:11" x14ac:dyDescent="0.3">
      <c r="A6469" s="5">
        <v>44178</v>
      </c>
      <c r="B6469" s="2">
        <v>25.04</v>
      </c>
      <c r="K6469" s="22"/>
    </row>
    <row r="6470" spans="1:11" x14ac:dyDescent="0.3">
      <c r="A6470" s="5">
        <v>44179</v>
      </c>
      <c r="B6470" s="2">
        <v>23.9</v>
      </c>
      <c r="K6470" s="22"/>
    </row>
    <row r="6471" spans="1:11" x14ac:dyDescent="0.3">
      <c r="A6471" s="5">
        <v>44180</v>
      </c>
      <c r="B6471" s="2">
        <v>30.13</v>
      </c>
      <c r="K6471" s="22"/>
    </row>
    <row r="6472" spans="1:11" x14ac:dyDescent="0.3">
      <c r="A6472" s="5">
        <v>44181</v>
      </c>
      <c r="B6472" s="2">
        <v>30.79</v>
      </c>
      <c r="K6472" s="22"/>
    </row>
    <row r="6473" spans="1:11" x14ac:dyDescent="0.3">
      <c r="A6473" s="5">
        <v>44182</v>
      </c>
      <c r="B6473" s="2">
        <v>22.32</v>
      </c>
      <c r="K6473" s="22"/>
    </row>
    <row r="6474" spans="1:11" x14ac:dyDescent="0.3">
      <c r="A6474" s="5">
        <v>44183</v>
      </c>
      <c r="B6474" s="2">
        <v>20.46</v>
      </c>
      <c r="K6474" s="22"/>
    </row>
    <row r="6475" spans="1:11" x14ac:dyDescent="0.3">
      <c r="A6475" s="5">
        <v>44184</v>
      </c>
      <c r="B6475" s="2">
        <v>16.47</v>
      </c>
      <c r="K6475" s="22"/>
    </row>
    <row r="6476" spans="1:11" x14ac:dyDescent="0.3">
      <c r="A6476" s="5">
        <v>44185</v>
      </c>
      <c r="B6476" s="2">
        <v>14.43</v>
      </c>
      <c r="K6476" s="22"/>
    </row>
    <row r="6477" spans="1:11" x14ac:dyDescent="0.3">
      <c r="A6477" s="5">
        <v>44186</v>
      </c>
      <c r="B6477" s="2">
        <v>16.62</v>
      </c>
      <c r="K6477" s="22"/>
    </row>
    <row r="6478" spans="1:11" x14ac:dyDescent="0.3">
      <c r="A6478" s="5">
        <v>44187</v>
      </c>
      <c r="B6478" s="2">
        <v>14.44</v>
      </c>
      <c r="K6478" s="22"/>
    </row>
    <row r="6479" spans="1:11" x14ac:dyDescent="0.3">
      <c r="A6479" s="5">
        <v>44188</v>
      </c>
      <c r="B6479" s="2">
        <v>17.43</v>
      </c>
      <c r="K6479" s="22"/>
    </row>
    <row r="6480" spans="1:11" x14ac:dyDescent="0.3">
      <c r="A6480" s="5">
        <v>44189</v>
      </c>
      <c r="B6480" s="2">
        <v>14.75</v>
      </c>
      <c r="K6480" s="22"/>
    </row>
    <row r="6481" spans="1:11" x14ac:dyDescent="0.3">
      <c r="A6481" s="5">
        <v>44190</v>
      </c>
      <c r="B6481" s="2">
        <v>18.11</v>
      </c>
      <c r="K6481" s="22"/>
    </row>
    <row r="6482" spans="1:11" x14ac:dyDescent="0.3">
      <c r="A6482" s="5">
        <v>44191</v>
      </c>
      <c r="B6482" s="2">
        <v>16.8</v>
      </c>
      <c r="K6482" s="22"/>
    </row>
    <row r="6483" spans="1:11" x14ac:dyDescent="0.3">
      <c r="A6483" s="5">
        <v>44192</v>
      </c>
      <c r="B6483" s="2">
        <v>5.59</v>
      </c>
      <c r="K6483" s="22"/>
    </row>
    <row r="6484" spans="1:11" x14ac:dyDescent="0.3">
      <c r="A6484" s="5">
        <v>44193</v>
      </c>
      <c r="B6484" s="2">
        <v>16.420000000000002</v>
      </c>
      <c r="K6484" s="22"/>
    </row>
    <row r="6485" spans="1:11" x14ac:dyDescent="0.3">
      <c r="A6485" s="5">
        <v>44194</v>
      </c>
      <c r="B6485" s="2">
        <v>21.04</v>
      </c>
      <c r="K6485" s="22"/>
    </row>
    <row r="6486" spans="1:11" x14ac:dyDescent="0.3">
      <c r="A6486" s="5">
        <v>44195</v>
      </c>
      <c r="B6486" s="2">
        <v>23.91</v>
      </c>
      <c r="K6486" s="22"/>
    </row>
    <row r="6487" spans="1:11" x14ac:dyDescent="0.3">
      <c r="A6487" s="5">
        <v>44196</v>
      </c>
      <c r="B6487" s="2">
        <v>27</v>
      </c>
      <c r="K6487" s="22"/>
    </row>
    <row r="6488" spans="1:11" x14ac:dyDescent="0.3">
      <c r="A6488" s="5">
        <v>44197</v>
      </c>
      <c r="B6488" s="2">
        <v>27.37</v>
      </c>
      <c r="K6488" s="22"/>
    </row>
    <row r="6489" spans="1:11" x14ac:dyDescent="0.3">
      <c r="A6489" s="5">
        <v>44198</v>
      </c>
      <c r="B6489" s="2">
        <v>29.99</v>
      </c>
      <c r="K6489" s="22"/>
    </row>
    <row r="6490" spans="1:11" x14ac:dyDescent="0.3">
      <c r="A6490" s="5">
        <v>44199</v>
      </c>
      <c r="B6490" s="2">
        <v>25.77</v>
      </c>
      <c r="K6490" s="22"/>
    </row>
    <row r="6491" spans="1:11" x14ac:dyDescent="0.3">
      <c r="A6491" s="5">
        <v>44200</v>
      </c>
      <c r="B6491" s="2">
        <v>38.94</v>
      </c>
      <c r="K6491" s="22"/>
    </row>
    <row r="6492" spans="1:11" x14ac:dyDescent="0.3">
      <c r="A6492" s="5">
        <v>44201</v>
      </c>
      <c r="B6492" s="2">
        <v>43.75</v>
      </c>
      <c r="K6492" s="22"/>
    </row>
    <row r="6493" spans="1:11" x14ac:dyDescent="0.3">
      <c r="A6493" s="5">
        <v>44202</v>
      </c>
      <c r="B6493" s="2">
        <v>39.5</v>
      </c>
      <c r="K6493" s="22"/>
    </row>
    <row r="6494" spans="1:11" x14ac:dyDescent="0.3">
      <c r="A6494" s="5">
        <v>44203</v>
      </c>
      <c r="B6494" s="2">
        <v>63.48</v>
      </c>
      <c r="K6494" s="22"/>
    </row>
    <row r="6495" spans="1:11" x14ac:dyDescent="0.3">
      <c r="A6495" s="5">
        <v>44204</v>
      </c>
      <c r="B6495" s="2">
        <v>71.56</v>
      </c>
      <c r="K6495" s="22"/>
    </row>
    <row r="6496" spans="1:11" x14ac:dyDescent="0.3">
      <c r="A6496" s="5">
        <v>44205</v>
      </c>
      <c r="B6496" s="2">
        <v>51.27</v>
      </c>
      <c r="K6496" s="22"/>
    </row>
    <row r="6497" spans="1:11" x14ac:dyDescent="0.3">
      <c r="A6497" s="5">
        <v>44206</v>
      </c>
      <c r="B6497" s="2">
        <v>41.64</v>
      </c>
      <c r="K6497" s="22"/>
    </row>
    <row r="6498" spans="1:11" x14ac:dyDescent="0.3">
      <c r="A6498" s="5">
        <v>44207</v>
      </c>
      <c r="B6498" s="2">
        <v>41.4</v>
      </c>
      <c r="K6498" s="22"/>
    </row>
    <row r="6499" spans="1:11" x14ac:dyDescent="0.3">
      <c r="A6499" s="5">
        <v>44208</v>
      </c>
      <c r="B6499" s="2">
        <v>37.71</v>
      </c>
      <c r="K6499" s="22"/>
    </row>
    <row r="6500" spans="1:11" x14ac:dyDescent="0.3">
      <c r="A6500" s="5">
        <v>44209</v>
      </c>
      <c r="B6500" s="2">
        <v>42.29</v>
      </c>
      <c r="K6500" s="22"/>
    </row>
    <row r="6501" spans="1:11" x14ac:dyDescent="0.3">
      <c r="A6501" s="5">
        <v>44210</v>
      </c>
      <c r="B6501" s="2">
        <v>68.680000000000007</v>
      </c>
      <c r="K6501" s="22"/>
    </row>
    <row r="6502" spans="1:11" x14ac:dyDescent="0.3">
      <c r="A6502" s="5">
        <v>44211</v>
      </c>
      <c r="B6502" s="2">
        <v>54.02</v>
      </c>
      <c r="K6502" s="22"/>
    </row>
    <row r="6503" spans="1:11" x14ac:dyDescent="0.3">
      <c r="A6503" s="5">
        <v>44212</v>
      </c>
      <c r="B6503" s="2">
        <v>49.51</v>
      </c>
      <c r="K6503" s="22"/>
    </row>
    <row r="6504" spans="1:11" x14ac:dyDescent="0.3">
      <c r="A6504" s="5">
        <v>44213</v>
      </c>
      <c r="B6504" s="2">
        <v>49.59</v>
      </c>
      <c r="K6504" s="22"/>
    </row>
    <row r="6505" spans="1:11" x14ac:dyDescent="0.3">
      <c r="A6505" s="5">
        <v>44214</v>
      </c>
      <c r="B6505" s="2">
        <v>54.59</v>
      </c>
      <c r="K6505" s="22"/>
    </row>
    <row r="6506" spans="1:11" x14ac:dyDescent="0.3">
      <c r="A6506" s="5">
        <v>44215</v>
      </c>
      <c r="B6506" s="2">
        <v>45.81</v>
      </c>
      <c r="K6506" s="22"/>
    </row>
    <row r="6507" spans="1:11" x14ac:dyDescent="0.3">
      <c r="A6507" s="5">
        <v>44216</v>
      </c>
      <c r="B6507" s="2">
        <v>35.31</v>
      </c>
      <c r="K6507" s="22"/>
    </row>
    <row r="6508" spans="1:11" x14ac:dyDescent="0.3">
      <c r="A6508" s="5">
        <v>44217</v>
      </c>
      <c r="B6508" s="2">
        <v>29.63</v>
      </c>
      <c r="K6508" s="22"/>
    </row>
    <row r="6509" spans="1:11" x14ac:dyDescent="0.3">
      <c r="A6509" s="5">
        <v>44218</v>
      </c>
      <c r="B6509" s="2">
        <v>29.25</v>
      </c>
      <c r="K6509" s="22"/>
    </row>
    <row r="6510" spans="1:11" x14ac:dyDescent="0.3">
      <c r="A6510" s="5">
        <v>44219</v>
      </c>
      <c r="B6510" s="2">
        <v>36.78</v>
      </c>
      <c r="K6510" s="22"/>
    </row>
    <row r="6511" spans="1:11" x14ac:dyDescent="0.3">
      <c r="A6511" s="5">
        <v>44220</v>
      </c>
      <c r="B6511" s="2">
        <v>44.76</v>
      </c>
      <c r="K6511" s="22"/>
    </row>
    <row r="6512" spans="1:11" x14ac:dyDescent="0.3">
      <c r="A6512" s="5">
        <v>44221</v>
      </c>
      <c r="B6512" s="2">
        <v>53.66</v>
      </c>
      <c r="K6512" s="22"/>
    </row>
    <row r="6513" spans="1:11" x14ac:dyDescent="0.3">
      <c r="A6513" s="5">
        <v>44222</v>
      </c>
      <c r="B6513" s="2">
        <v>53.44</v>
      </c>
      <c r="K6513" s="22"/>
    </row>
    <row r="6514" spans="1:11" x14ac:dyDescent="0.3">
      <c r="A6514" s="5">
        <v>44223</v>
      </c>
      <c r="B6514" s="2">
        <v>55.63</v>
      </c>
      <c r="K6514" s="22"/>
    </row>
    <row r="6515" spans="1:11" x14ac:dyDescent="0.3">
      <c r="A6515" s="5">
        <v>44224</v>
      </c>
      <c r="B6515" s="2">
        <v>56.82</v>
      </c>
      <c r="K6515" s="22"/>
    </row>
    <row r="6516" spans="1:11" x14ac:dyDescent="0.3">
      <c r="A6516" s="5">
        <v>44225</v>
      </c>
      <c r="B6516" s="2">
        <v>51.66</v>
      </c>
      <c r="K6516" s="22"/>
    </row>
    <row r="6517" spans="1:11" x14ac:dyDescent="0.3">
      <c r="A6517" s="5">
        <v>44226</v>
      </c>
      <c r="B6517" s="2">
        <v>48.13</v>
      </c>
      <c r="K6517" s="22"/>
    </row>
    <row r="6518" spans="1:11" x14ac:dyDescent="0.3">
      <c r="A6518" s="5">
        <v>44227</v>
      </c>
      <c r="B6518" s="2">
        <v>48.3</v>
      </c>
      <c r="K6518" s="22"/>
    </row>
    <row r="6519" spans="1:11" x14ac:dyDescent="0.3">
      <c r="A6519" s="5">
        <v>44228</v>
      </c>
      <c r="B6519" s="2">
        <v>74.569999999999993</v>
      </c>
      <c r="K6519" s="22"/>
    </row>
    <row r="6520" spans="1:11" x14ac:dyDescent="0.3">
      <c r="A6520" s="5">
        <v>44229</v>
      </c>
      <c r="B6520" s="2">
        <v>62.21</v>
      </c>
      <c r="K6520" s="22"/>
    </row>
    <row r="6521" spans="1:11" x14ac:dyDescent="0.3">
      <c r="A6521" s="5">
        <v>44230</v>
      </c>
      <c r="B6521" s="2">
        <v>46.95</v>
      </c>
      <c r="K6521" s="22"/>
    </row>
    <row r="6522" spans="1:11" x14ac:dyDescent="0.3">
      <c r="A6522" s="5">
        <v>44231</v>
      </c>
      <c r="B6522" s="2">
        <v>49.71</v>
      </c>
      <c r="K6522" s="22"/>
    </row>
    <row r="6523" spans="1:11" x14ac:dyDescent="0.3">
      <c r="A6523" s="5">
        <v>44232</v>
      </c>
      <c r="B6523" s="2">
        <v>55.62</v>
      </c>
      <c r="K6523" s="22"/>
    </row>
    <row r="6524" spans="1:11" x14ac:dyDescent="0.3">
      <c r="A6524" s="5">
        <v>44233</v>
      </c>
      <c r="B6524" s="2">
        <v>41.26</v>
      </c>
      <c r="K6524" s="22"/>
    </row>
    <row r="6525" spans="1:11" x14ac:dyDescent="0.3">
      <c r="A6525" s="5">
        <v>44234</v>
      </c>
      <c r="B6525" s="2">
        <v>38.53</v>
      </c>
      <c r="K6525" s="22"/>
    </row>
    <row r="6526" spans="1:11" x14ac:dyDescent="0.3">
      <c r="A6526" s="5">
        <v>44235</v>
      </c>
      <c r="B6526" s="2">
        <v>52.97</v>
      </c>
      <c r="K6526" s="22"/>
    </row>
    <row r="6527" spans="1:11" x14ac:dyDescent="0.3">
      <c r="A6527" s="5">
        <v>44236</v>
      </c>
      <c r="B6527" s="2">
        <v>65.2</v>
      </c>
      <c r="K6527" s="22"/>
    </row>
    <row r="6528" spans="1:11" x14ac:dyDescent="0.3">
      <c r="A6528" s="5">
        <v>44237</v>
      </c>
      <c r="B6528" s="2">
        <v>64.19</v>
      </c>
      <c r="K6528" s="22"/>
    </row>
    <row r="6529" spans="1:11" x14ac:dyDescent="0.3">
      <c r="A6529" s="5">
        <v>44238</v>
      </c>
      <c r="B6529" s="2">
        <v>75.180000000000007</v>
      </c>
      <c r="K6529" s="22"/>
    </row>
    <row r="6530" spans="1:11" x14ac:dyDescent="0.3">
      <c r="A6530" s="5">
        <v>44239</v>
      </c>
      <c r="B6530" s="2">
        <v>49.27</v>
      </c>
      <c r="K6530" s="22"/>
    </row>
    <row r="6531" spans="1:11" x14ac:dyDescent="0.3">
      <c r="A6531" s="5">
        <v>44240</v>
      </c>
      <c r="B6531" s="2">
        <v>46.68</v>
      </c>
      <c r="K6531" s="22"/>
    </row>
    <row r="6532" spans="1:11" x14ac:dyDescent="0.3">
      <c r="A6532" s="5">
        <v>44241</v>
      </c>
      <c r="B6532" s="2">
        <v>45.17</v>
      </c>
      <c r="K6532" s="22"/>
    </row>
    <row r="6533" spans="1:11" x14ac:dyDescent="0.3">
      <c r="A6533" s="5">
        <v>44242</v>
      </c>
      <c r="B6533" s="2">
        <v>50.61</v>
      </c>
      <c r="K6533" s="22"/>
    </row>
    <row r="6534" spans="1:11" x14ac:dyDescent="0.3">
      <c r="A6534" s="5">
        <v>44243</v>
      </c>
      <c r="B6534" s="2">
        <v>53.02</v>
      </c>
      <c r="K6534" s="22"/>
    </row>
    <row r="6535" spans="1:11" x14ac:dyDescent="0.3">
      <c r="A6535" s="5">
        <v>44244</v>
      </c>
      <c r="B6535" s="2">
        <v>47.12</v>
      </c>
      <c r="K6535" s="22"/>
    </row>
    <row r="6536" spans="1:11" x14ac:dyDescent="0.3">
      <c r="A6536" s="5">
        <v>44245</v>
      </c>
      <c r="B6536" s="2">
        <v>43.66</v>
      </c>
      <c r="K6536" s="22"/>
    </row>
    <row r="6537" spans="1:11" x14ac:dyDescent="0.3">
      <c r="A6537" s="5">
        <v>44246</v>
      </c>
      <c r="B6537" s="2">
        <v>46.65</v>
      </c>
      <c r="K6537" s="22"/>
    </row>
    <row r="6538" spans="1:11" x14ac:dyDescent="0.3">
      <c r="A6538" s="5">
        <v>44247</v>
      </c>
      <c r="B6538" s="2">
        <v>36.479999999999997</v>
      </c>
      <c r="K6538" s="22"/>
    </row>
    <row r="6539" spans="1:11" x14ac:dyDescent="0.3">
      <c r="A6539" s="5">
        <v>44248</v>
      </c>
      <c r="B6539" s="2">
        <v>34.85</v>
      </c>
      <c r="K6539" s="22"/>
    </row>
    <row r="6540" spans="1:11" x14ac:dyDescent="0.3">
      <c r="A6540" s="5">
        <v>44249</v>
      </c>
      <c r="B6540" s="2">
        <v>43.51</v>
      </c>
      <c r="K6540" s="22"/>
    </row>
    <row r="6541" spans="1:11" x14ac:dyDescent="0.3">
      <c r="A6541" s="5">
        <v>44250</v>
      </c>
      <c r="B6541" s="2">
        <v>39.21</v>
      </c>
      <c r="K6541" s="22"/>
    </row>
    <row r="6542" spans="1:11" x14ac:dyDescent="0.3">
      <c r="A6542" s="5">
        <v>44251</v>
      </c>
      <c r="B6542" s="2">
        <v>31.35</v>
      </c>
      <c r="K6542" s="22"/>
    </row>
    <row r="6543" spans="1:11" x14ac:dyDescent="0.3">
      <c r="A6543" s="5">
        <v>44252</v>
      </c>
      <c r="B6543" s="2">
        <v>30.67</v>
      </c>
      <c r="K6543" s="22"/>
    </row>
    <row r="6544" spans="1:11" x14ac:dyDescent="0.3">
      <c r="A6544" s="5">
        <v>44253</v>
      </c>
      <c r="B6544" s="2">
        <v>28.04</v>
      </c>
      <c r="K6544" s="22"/>
    </row>
    <row r="6545" spans="1:11" x14ac:dyDescent="0.3">
      <c r="A6545" s="5">
        <v>44254</v>
      </c>
      <c r="B6545" s="2">
        <v>30.82</v>
      </c>
      <c r="K6545" s="22"/>
    </row>
    <row r="6546" spans="1:11" x14ac:dyDescent="0.3">
      <c r="A6546" s="5">
        <v>44255</v>
      </c>
      <c r="B6546" s="2">
        <v>28.03</v>
      </c>
      <c r="K6546" s="22"/>
    </row>
    <row r="6547" spans="1:11" x14ac:dyDescent="0.3">
      <c r="A6547" s="5">
        <v>44256</v>
      </c>
      <c r="B6547" s="2">
        <v>32.74</v>
      </c>
      <c r="K6547" s="22"/>
    </row>
    <row r="6548" spans="1:11" x14ac:dyDescent="0.3">
      <c r="A6548" s="5">
        <v>44257</v>
      </c>
      <c r="B6548" s="2">
        <v>35.22</v>
      </c>
      <c r="K6548" s="22"/>
    </row>
    <row r="6549" spans="1:11" x14ac:dyDescent="0.3">
      <c r="A6549" s="5">
        <v>44258</v>
      </c>
      <c r="B6549" s="2">
        <v>35.69</v>
      </c>
      <c r="K6549" s="22"/>
    </row>
    <row r="6550" spans="1:11" x14ac:dyDescent="0.3">
      <c r="A6550" s="5">
        <v>44259</v>
      </c>
      <c r="B6550" s="2">
        <v>36.24</v>
      </c>
      <c r="K6550" s="22"/>
    </row>
    <row r="6551" spans="1:11" x14ac:dyDescent="0.3">
      <c r="A6551" s="5">
        <v>44260</v>
      </c>
      <c r="B6551" s="2">
        <v>39.22</v>
      </c>
      <c r="K6551" s="22"/>
    </row>
    <row r="6552" spans="1:11" x14ac:dyDescent="0.3">
      <c r="A6552" s="5">
        <v>44261</v>
      </c>
      <c r="B6552" s="2">
        <v>27.78</v>
      </c>
      <c r="K6552" s="22"/>
    </row>
    <row r="6553" spans="1:11" x14ac:dyDescent="0.3">
      <c r="A6553" s="5">
        <v>44262</v>
      </c>
      <c r="B6553" s="2">
        <v>30.15</v>
      </c>
      <c r="K6553" s="22"/>
    </row>
    <row r="6554" spans="1:11" x14ac:dyDescent="0.3">
      <c r="A6554" s="5">
        <v>44263</v>
      </c>
      <c r="B6554" s="2">
        <v>45.93</v>
      </c>
      <c r="K6554" s="22"/>
    </row>
    <row r="6555" spans="1:11" x14ac:dyDescent="0.3">
      <c r="A6555" s="5">
        <v>44264</v>
      </c>
      <c r="B6555" s="2">
        <v>46.05</v>
      </c>
      <c r="K6555" s="22"/>
    </row>
    <row r="6556" spans="1:11" x14ac:dyDescent="0.3">
      <c r="A6556" s="5">
        <v>44265</v>
      </c>
      <c r="B6556" s="2">
        <v>37.479999999999997</v>
      </c>
      <c r="K6556" s="22"/>
    </row>
    <row r="6557" spans="1:11" x14ac:dyDescent="0.3">
      <c r="A6557" s="5">
        <v>44266</v>
      </c>
      <c r="B6557" s="2">
        <v>26.12</v>
      </c>
      <c r="K6557" s="22"/>
    </row>
    <row r="6558" spans="1:11" x14ac:dyDescent="0.3">
      <c r="A6558" s="5">
        <v>44267</v>
      </c>
      <c r="B6558" s="2">
        <v>31.15</v>
      </c>
      <c r="K6558" s="22"/>
    </row>
    <row r="6559" spans="1:11" x14ac:dyDescent="0.3">
      <c r="A6559" s="5">
        <v>44268</v>
      </c>
      <c r="B6559" s="2">
        <v>30.72</v>
      </c>
      <c r="K6559" s="22"/>
    </row>
    <row r="6560" spans="1:11" x14ac:dyDescent="0.3">
      <c r="A6560" s="5">
        <v>44269</v>
      </c>
      <c r="B6560" s="2">
        <v>32.869999999999997</v>
      </c>
      <c r="K6560" s="22"/>
    </row>
    <row r="6561" spans="1:11" x14ac:dyDescent="0.3">
      <c r="A6561" s="5">
        <v>44270</v>
      </c>
      <c r="B6561" s="2">
        <v>43.33</v>
      </c>
      <c r="K6561" s="22"/>
    </row>
    <row r="6562" spans="1:11" x14ac:dyDescent="0.3">
      <c r="A6562" s="5">
        <v>44271</v>
      </c>
      <c r="B6562" s="2">
        <v>43.57</v>
      </c>
      <c r="K6562" s="22"/>
    </row>
    <row r="6563" spans="1:11" x14ac:dyDescent="0.3">
      <c r="A6563" s="5">
        <v>44272</v>
      </c>
      <c r="B6563" s="2">
        <v>46.01</v>
      </c>
      <c r="K6563" s="22"/>
    </row>
    <row r="6564" spans="1:11" x14ac:dyDescent="0.3">
      <c r="A6564" s="5">
        <v>44273</v>
      </c>
      <c r="B6564" s="2">
        <v>44.95</v>
      </c>
      <c r="K6564" s="22"/>
    </row>
    <row r="6565" spans="1:11" x14ac:dyDescent="0.3">
      <c r="A6565" s="5">
        <v>44274</v>
      </c>
      <c r="B6565" s="2">
        <v>41.12</v>
      </c>
      <c r="K6565" s="22"/>
    </row>
    <row r="6566" spans="1:11" x14ac:dyDescent="0.3">
      <c r="A6566" s="5">
        <v>44275</v>
      </c>
      <c r="B6566" s="2">
        <v>28.89</v>
      </c>
      <c r="K6566" s="22"/>
    </row>
    <row r="6567" spans="1:11" x14ac:dyDescent="0.3">
      <c r="A6567" s="5">
        <v>44276</v>
      </c>
      <c r="B6567" s="2">
        <v>25.4</v>
      </c>
      <c r="K6567" s="22"/>
    </row>
    <row r="6568" spans="1:11" x14ac:dyDescent="0.3">
      <c r="A6568" s="5">
        <v>44277</v>
      </c>
      <c r="B6568" s="2">
        <v>36.9</v>
      </c>
      <c r="K6568" s="22"/>
    </row>
    <row r="6569" spans="1:11" x14ac:dyDescent="0.3">
      <c r="A6569" s="5">
        <v>44278</v>
      </c>
      <c r="B6569" s="2">
        <v>34.159999999999997</v>
      </c>
      <c r="K6569" s="22"/>
    </row>
    <row r="6570" spans="1:11" x14ac:dyDescent="0.3">
      <c r="A6570" s="5">
        <v>44279</v>
      </c>
      <c r="B6570" s="2">
        <v>31.08</v>
      </c>
      <c r="K6570" s="22"/>
    </row>
    <row r="6571" spans="1:11" x14ac:dyDescent="0.3">
      <c r="A6571" s="5">
        <v>44280</v>
      </c>
      <c r="B6571" s="2">
        <v>35.11</v>
      </c>
      <c r="K6571" s="22"/>
    </row>
    <row r="6572" spans="1:11" x14ac:dyDescent="0.3">
      <c r="A6572" s="5">
        <v>44281</v>
      </c>
      <c r="B6572" s="2">
        <v>31.83</v>
      </c>
      <c r="K6572" s="22"/>
    </row>
    <row r="6573" spans="1:11" x14ac:dyDescent="0.3">
      <c r="A6573" s="5">
        <v>44282</v>
      </c>
      <c r="B6573" s="2">
        <v>22.59</v>
      </c>
      <c r="K6573" s="22"/>
    </row>
    <row r="6574" spans="1:11" x14ac:dyDescent="0.3">
      <c r="A6574" s="5">
        <v>44283</v>
      </c>
      <c r="B6574" s="2">
        <v>24</v>
      </c>
      <c r="K6574" s="22"/>
    </row>
    <row r="6575" spans="1:11" x14ac:dyDescent="0.3">
      <c r="A6575" s="5">
        <v>44284</v>
      </c>
      <c r="B6575" s="2">
        <v>25.37</v>
      </c>
      <c r="K6575" s="22"/>
    </row>
    <row r="6576" spans="1:11" x14ac:dyDescent="0.3">
      <c r="A6576" s="5">
        <v>44285</v>
      </c>
      <c r="B6576" s="2">
        <v>26.25</v>
      </c>
      <c r="K6576" s="22"/>
    </row>
    <row r="6577" spans="1:11" x14ac:dyDescent="0.3">
      <c r="A6577" s="5">
        <v>44286</v>
      </c>
      <c r="B6577" s="2">
        <v>32.119999999999997</v>
      </c>
      <c r="K6577" s="22"/>
    </row>
    <row r="6578" spans="1:11" x14ac:dyDescent="0.3">
      <c r="A6578" s="5">
        <v>44287</v>
      </c>
      <c r="B6578" s="2">
        <v>29.96</v>
      </c>
      <c r="K6578" s="22"/>
    </row>
    <row r="6579" spans="1:11" x14ac:dyDescent="0.3">
      <c r="A6579" s="5">
        <v>44288</v>
      </c>
      <c r="B6579" s="2">
        <v>21.22</v>
      </c>
      <c r="K6579" s="22"/>
    </row>
    <row r="6580" spans="1:11" x14ac:dyDescent="0.3">
      <c r="A6580" s="5">
        <v>44289</v>
      </c>
      <c r="B6580" s="2">
        <v>24.45</v>
      </c>
      <c r="K6580" s="22"/>
    </row>
    <row r="6581" spans="1:11" x14ac:dyDescent="0.3">
      <c r="A6581" s="5">
        <v>44290</v>
      </c>
      <c r="B6581" s="2">
        <v>14.58</v>
      </c>
      <c r="K6581" s="22"/>
    </row>
    <row r="6582" spans="1:11" x14ac:dyDescent="0.3">
      <c r="A6582" s="5">
        <v>44291</v>
      </c>
      <c r="B6582" s="2">
        <v>5.77</v>
      </c>
      <c r="K6582" s="22"/>
    </row>
    <row r="6583" spans="1:11" x14ac:dyDescent="0.3">
      <c r="A6583" s="5">
        <v>44292</v>
      </c>
      <c r="B6583" s="2">
        <v>27.88</v>
      </c>
      <c r="K6583" s="22"/>
    </row>
    <row r="6584" spans="1:11" x14ac:dyDescent="0.3">
      <c r="A6584" s="5">
        <v>44293</v>
      </c>
      <c r="B6584" s="2">
        <v>34.979999999999997</v>
      </c>
      <c r="K6584" s="22"/>
    </row>
    <row r="6585" spans="1:11" x14ac:dyDescent="0.3">
      <c r="A6585" s="5">
        <v>44294</v>
      </c>
      <c r="B6585" s="2">
        <v>39.85</v>
      </c>
      <c r="K6585" s="22"/>
    </row>
    <row r="6586" spans="1:11" x14ac:dyDescent="0.3">
      <c r="A6586" s="5">
        <v>44295</v>
      </c>
      <c r="B6586" s="2">
        <v>27.39</v>
      </c>
      <c r="K6586" s="22"/>
    </row>
    <row r="6587" spans="1:11" x14ac:dyDescent="0.3">
      <c r="A6587" s="5">
        <v>44296</v>
      </c>
      <c r="B6587" s="2">
        <v>34.5</v>
      </c>
      <c r="K6587" s="22"/>
    </row>
    <row r="6588" spans="1:11" x14ac:dyDescent="0.3">
      <c r="A6588" s="5">
        <v>44297</v>
      </c>
      <c r="B6588" s="2">
        <v>37.28</v>
      </c>
      <c r="K6588" s="22"/>
    </row>
    <row r="6589" spans="1:11" x14ac:dyDescent="0.3">
      <c r="A6589" s="5">
        <v>44298</v>
      </c>
      <c r="B6589" s="2">
        <v>40.68</v>
      </c>
      <c r="K6589" s="22"/>
    </row>
    <row r="6590" spans="1:11" x14ac:dyDescent="0.3">
      <c r="A6590" s="5">
        <v>44299</v>
      </c>
      <c r="B6590" s="2">
        <v>41.73</v>
      </c>
      <c r="K6590" s="22"/>
    </row>
    <row r="6591" spans="1:11" x14ac:dyDescent="0.3">
      <c r="A6591" s="5">
        <v>44300</v>
      </c>
      <c r="B6591" s="2">
        <v>45.22</v>
      </c>
      <c r="K6591" s="22"/>
    </row>
    <row r="6592" spans="1:11" x14ac:dyDescent="0.3">
      <c r="A6592" s="5">
        <v>44301</v>
      </c>
      <c r="B6592" s="2">
        <v>47.68</v>
      </c>
      <c r="K6592" s="22"/>
    </row>
    <row r="6593" spans="1:11" x14ac:dyDescent="0.3">
      <c r="A6593" s="5">
        <v>44302</v>
      </c>
      <c r="B6593" s="2">
        <v>47.35</v>
      </c>
      <c r="K6593" s="22"/>
    </row>
    <row r="6594" spans="1:11" x14ac:dyDescent="0.3">
      <c r="A6594" s="5">
        <v>44303</v>
      </c>
      <c r="B6594" s="2">
        <v>44.33</v>
      </c>
      <c r="K6594" s="22"/>
    </row>
    <row r="6595" spans="1:11" x14ac:dyDescent="0.3">
      <c r="A6595" s="5">
        <v>44304</v>
      </c>
      <c r="B6595" s="2">
        <v>43.34</v>
      </c>
      <c r="K6595" s="22"/>
    </row>
    <row r="6596" spans="1:11" x14ac:dyDescent="0.3">
      <c r="A6596" s="5">
        <v>44305</v>
      </c>
      <c r="B6596" s="2">
        <v>46.45</v>
      </c>
      <c r="K6596" s="22"/>
    </row>
    <row r="6597" spans="1:11" x14ac:dyDescent="0.3">
      <c r="A6597" s="5">
        <v>44306</v>
      </c>
      <c r="B6597" s="2">
        <v>43.43</v>
      </c>
      <c r="K6597" s="22"/>
    </row>
    <row r="6598" spans="1:11" x14ac:dyDescent="0.3">
      <c r="A6598" s="5">
        <v>44307</v>
      </c>
      <c r="B6598" s="2">
        <v>34.86</v>
      </c>
      <c r="K6598" s="22"/>
    </row>
    <row r="6599" spans="1:11" x14ac:dyDescent="0.3">
      <c r="A6599" s="5">
        <v>44308</v>
      </c>
      <c r="B6599" s="2">
        <v>28.36</v>
      </c>
      <c r="K6599" s="22"/>
    </row>
    <row r="6600" spans="1:11" x14ac:dyDescent="0.3">
      <c r="A6600" s="5">
        <v>44309</v>
      </c>
      <c r="B6600" s="2">
        <v>35.4</v>
      </c>
      <c r="K6600" s="22"/>
    </row>
    <row r="6601" spans="1:11" x14ac:dyDescent="0.3">
      <c r="A6601" s="5">
        <v>44310</v>
      </c>
      <c r="B6601" s="2">
        <v>35.340000000000003</v>
      </c>
      <c r="K6601" s="22"/>
    </row>
    <row r="6602" spans="1:11" x14ac:dyDescent="0.3">
      <c r="A6602" s="5">
        <v>44311</v>
      </c>
      <c r="B6602" s="2">
        <v>30.4</v>
      </c>
      <c r="K6602" s="22"/>
    </row>
    <row r="6603" spans="1:11" x14ac:dyDescent="0.3">
      <c r="A6603" s="5">
        <v>44312</v>
      </c>
      <c r="B6603" s="2">
        <v>56.63</v>
      </c>
      <c r="K6603" s="22"/>
    </row>
    <row r="6604" spans="1:11" x14ac:dyDescent="0.3">
      <c r="A6604" s="5">
        <v>44313</v>
      </c>
      <c r="B6604" s="2">
        <v>55.07</v>
      </c>
      <c r="K6604" s="22"/>
    </row>
    <row r="6605" spans="1:11" x14ac:dyDescent="0.3">
      <c r="A6605" s="5">
        <v>44314</v>
      </c>
      <c r="B6605" s="2">
        <v>58.13</v>
      </c>
      <c r="K6605" s="22"/>
    </row>
    <row r="6606" spans="1:11" x14ac:dyDescent="0.3">
      <c r="A6606" s="5">
        <v>44315</v>
      </c>
      <c r="B6606" s="2">
        <v>53.4</v>
      </c>
      <c r="K6606" s="22"/>
    </row>
    <row r="6607" spans="1:11" x14ac:dyDescent="0.3">
      <c r="A6607" s="5">
        <v>44316</v>
      </c>
      <c r="B6607" s="2">
        <v>50.05</v>
      </c>
      <c r="K6607" s="22"/>
    </row>
    <row r="6608" spans="1:11" x14ac:dyDescent="0.3">
      <c r="A6608" s="5">
        <v>44317</v>
      </c>
      <c r="B6608" s="2">
        <v>49.91</v>
      </c>
      <c r="K6608" s="22"/>
    </row>
    <row r="6609" spans="1:11" x14ac:dyDescent="0.3">
      <c r="A6609" s="5">
        <v>44318</v>
      </c>
      <c r="B6609" s="2">
        <v>46.31</v>
      </c>
      <c r="K6609" s="22"/>
    </row>
    <row r="6610" spans="1:11" x14ac:dyDescent="0.3">
      <c r="A6610" s="5">
        <v>44319</v>
      </c>
      <c r="B6610" s="2">
        <v>59.9</v>
      </c>
      <c r="K6610" s="22"/>
    </row>
    <row r="6611" spans="1:11" x14ac:dyDescent="0.3">
      <c r="A6611" s="5">
        <v>44320</v>
      </c>
      <c r="B6611" s="2">
        <v>44</v>
      </c>
      <c r="K6611" s="22"/>
    </row>
    <row r="6612" spans="1:11" x14ac:dyDescent="0.3">
      <c r="A6612" s="5">
        <v>44321</v>
      </c>
      <c r="B6612" s="2">
        <v>44.8</v>
      </c>
      <c r="K6612" s="22"/>
    </row>
    <row r="6613" spans="1:11" x14ac:dyDescent="0.3">
      <c r="A6613" s="5">
        <v>44322</v>
      </c>
      <c r="B6613" s="2">
        <v>61.98</v>
      </c>
      <c r="K6613" s="22"/>
    </row>
    <row r="6614" spans="1:11" x14ac:dyDescent="0.3">
      <c r="A6614" s="5">
        <v>44323</v>
      </c>
      <c r="B6614" s="2">
        <v>64.95</v>
      </c>
      <c r="K6614" s="22"/>
    </row>
    <row r="6615" spans="1:11" x14ac:dyDescent="0.3">
      <c r="A6615" s="5">
        <v>44324</v>
      </c>
      <c r="B6615" s="2">
        <v>50.48</v>
      </c>
      <c r="K6615" s="22"/>
    </row>
    <row r="6616" spans="1:11" x14ac:dyDescent="0.3">
      <c r="A6616" s="5">
        <v>44325</v>
      </c>
      <c r="B6616" s="2">
        <v>29.4</v>
      </c>
      <c r="K6616" s="22"/>
    </row>
    <row r="6617" spans="1:11" x14ac:dyDescent="0.3">
      <c r="A6617" s="5">
        <v>44326</v>
      </c>
      <c r="B6617" s="2">
        <v>47.24</v>
      </c>
      <c r="K6617" s="22"/>
    </row>
    <row r="6618" spans="1:11" x14ac:dyDescent="0.3">
      <c r="A6618" s="5">
        <v>44327</v>
      </c>
      <c r="B6618" s="2">
        <v>50.84</v>
      </c>
      <c r="K6618" s="22"/>
    </row>
    <row r="6619" spans="1:11" x14ac:dyDescent="0.3">
      <c r="A6619" s="5">
        <v>44328</v>
      </c>
      <c r="B6619" s="2">
        <v>50.25</v>
      </c>
      <c r="K6619" s="22"/>
    </row>
    <row r="6620" spans="1:11" x14ac:dyDescent="0.3">
      <c r="A6620" s="5">
        <v>44329</v>
      </c>
      <c r="B6620" s="2">
        <v>45.1</v>
      </c>
      <c r="K6620" s="22"/>
    </row>
    <row r="6621" spans="1:11" x14ac:dyDescent="0.3">
      <c r="A6621" s="5">
        <v>44330</v>
      </c>
      <c r="B6621" s="2">
        <v>45.05</v>
      </c>
      <c r="K6621" s="22"/>
    </row>
    <row r="6622" spans="1:11" x14ac:dyDescent="0.3">
      <c r="A6622" s="5">
        <v>44331</v>
      </c>
      <c r="B6622" s="2">
        <v>36.83</v>
      </c>
      <c r="K6622" s="22"/>
    </row>
    <row r="6623" spans="1:11" x14ac:dyDescent="0.3">
      <c r="A6623" s="5">
        <v>44332</v>
      </c>
      <c r="B6623" s="2">
        <v>30.88</v>
      </c>
      <c r="K6623" s="22"/>
    </row>
    <row r="6624" spans="1:11" x14ac:dyDescent="0.3">
      <c r="A6624" s="5">
        <v>44333</v>
      </c>
      <c r="B6624" s="2">
        <v>51.14</v>
      </c>
      <c r="K6624" s="22"/>
    </row>
    <row r="6625" spans="1:11" x14ac:dyDescent="0.3">
      <c r="A6625" s="5">
        <v>44334</v>
      </c>
      <c r="B6625" s="2">
        <v>53.33</v>
      </c>
      <c r="K6625" s="22"/>
    </row>
    <row r="6626" spans="1:11" x14ac:dyDescent="0.3">
      <c r="A6626" s="5">
        <v>44335</v>
      </c>
      <c r="B6626" s="2">
        <v>53.83</v>
      </c>
      <c r="K6626" s="22"/>
    </row>
    <row r="6627" spans="1:11" x14ac:dyDescent="0.3">
      <c r="A6627" s="5">
        <v>44336</v>
      </c>
      <c r="B6627" s="2">
        <v>48.25</v>
      </c>
      <c r="K6627" s="22"/>
    </row>
    <row r="6628" spans="1:11" x14ac:dyDescent="0.3">
      <c r="A6628" s="5">
        <v>44337</v>
      </c>
      <c r="B6628" s="2">
        <v>30.58</v>
      </c>
      <c r="K6628" s="22"/>
    </row>
    <row r="6629" spans="1:11" x14ac:dyDescent="0.3">
      <c r="A6629" s="5">
        <v>44338</v>
      </c>
      <c r="B6629" s="2">
        <v>15.74</v>
      </c>
      <c r="K6629" s="22"/>
    </row>
    <row r="6630" spans="1:11" x14ac:dyDescent="0.3">
      <c r="A6630" s="5">
        <v>44339</v>
      </c>
      <c r="B6630" s="2">
        <v>21.41</v>
      </c>
      <c r="K6630" s="22"/>
    </row>
    <row r="6631" spans="1:11" x14ac:dyDescent="0.3">
      <c r="A6631" s="5">
        <v>44340</v>
      </c>
      <c r="B6631" s="2">
        <v>38.42</v>
      </c>
      <c r="K6631" s="22"/>
    </row>
    <row r="6632" spans="1:11" x14ac:dyDescent="0.3">
      <c r="A6632" s="5">
        <v>44341</v>
      </c>
      <c r="B6632" s="2">
        <v>47.26</v>
      </c>
      <c r="K6632" s="22"/>
    </row>
    <row r="6633" spans="1:11" x14ac:dyDescent="0.3">
      <c r="A6633" s="5">
        <v>44342</v>
      </c>
      <c r="B6633" s="2">
        <v>43.76</v>
      </c>
      <c r="K6633" s="22"/>
    </row>
    <row r="6634" spans="1:11" x14ac:dyDescent="0.3">
      <c r="A6634" s="5">
        <v>44343</v>
      </c>
      <c r="B6634" s="2">
        <v>44.28</v>
      </c>
      <c r="K6634" s="22"/>
    </row>
    <row r="6635" spans="1:11" x14ac:dyDescent="0.3">
      <c r="A6635" s="5">
        <v>44344</v>
      </c>
      <c r="B6635" s="2">
        <v>45.69</v>
      </c>
      <c r="K6635" s="22"/>
    </row>
    <row r="6636" spans="1:11" x14ac:dyDescent="0.3">
      <c r="A6636" s="5">
        <v>44345</v>
      </c>
      <c r="B6636" s="2">
        <v>42.15</v>
      </c>
      <c r="K6636" s="22"/>
    </row>
    <row r="6637" spans="1:11" x14ac:dyDescent="0.3">
      <c r="A6637" s="5">
        <v>44346</v>
      </c>
      <c r="B6637" s="2">
        <v>30.06</v>
      </c>
      <c r="K6637" s="22"/>
    </row>
    <row r="6638" spans="1:11" x14ac:dyDescent="0.3">
      <c r="A6638" s="5">
        <v>44347</v>
      </c>
      <c r="B6638" s="2">
        <v>48.71</v>
      </c>
      <c r="K6638" s="22"/>
    </row>
    <row r="6639" spans="1:11" x14ac:dyDescent="0.3">
      <c r="A6639" s="5">
        <v>44348</v>
      </c>
      <c r="B6639" s="2">
        <v>51.15</v>
      </c>
      <c r="K6639" s="22"/>
    </row>
    <row r="6640" spans="1:11" x14ac:dyDescent="0.3">
      <c r="A6640" s="5">
        <v>44349</v>
      </c>
      <c r="B6640" s="2">
        <v>50.15</v>
      </c>
      <c r="K6640" s="22"/>
    </row>
    <row r="6641" spans="1:11" x14ac:dyDescent="0.3">
      <c r="A6641" s="5">
        <v>44350</v>
      </c>
      <c r="B6641" s="2">
        <v>45.71</v>
      </c>
      <c r="K6641" s="22"/>
    </row>
    <row r="6642" spans="1:11" x14ac:dyDescent="0.3">
      <c r="A6642" s="5">
        <v>44351</v>
      </c>
      <c r="B6642" s="2">
        <v>48.61</v>
      </c>
      <c r="K6642" s="22"/>
    </row>
    <row r="6643" spans="1:11" x14ac:dyDescent="0.3">
      <c r="A6643" s="5">
        <v>44352</v>
      </c>
      <c r="B6643" s="2">
        <v>47.12</v>
      </c>
      <c r="K6643" s="22"/>
    </row>
    <row r="6644" spans="1:11" x14ac:dyDescent="0.3">
      <c r="A6644" s="5">
        <v>44353</v>
      </c>
      <c r="B6644" s="2">
        <v>44.55</v>
      </c>
      <c r="K6644" s="22"/>
    </row>
    <row r="6645" spans="1:11" x14ac:dyDescent="0.3">
      <c r="A6645" s="5">
        <v>44354</v>
      </c>
      <c r="B6645" s="2">
        <v>52.94</v>
      </c>
      <c r="K6645" s="22"/>
    </row>
    <row r="6646" spans="1:11" x14ac:dyDescent="0.3">
      <c r="A6646" s="5">
        <v>44355</v>
      </c>
      <c r="B6646" s="2">
        <v>53.78</v>
      </c>
      <c r="K6646" s="22"/>
    </row>
    <row r="6647" spans="1:11" x14ac:dyDescent="0.3">
      <c r="A6647" s="5">
        <v>44356</v>
      </c>
      <c r="B6647" s="2">
        <v>54.98</v>
      </c>
      <c r="K6647" s="22"/>
    </row>
    <row r="6648" spans="1:11" x14ac:dyDescent="0.3">
      <c r="A6648" s="5">
        <v>44357</v>
      </c>
      <c r="B6648" s="2">
        <v>54.4</v>
      </c>
      <c r="K6648" s="22"/>
    </row>
    <row r="6649" spans="1:11" x14ac:dyDescent="0.3">
      <c r="A6649" s="5">
        <v>44358</v>
      </c>
      <c r="B6649" s="2">
        <v>47.62</v>
      </c>
      <c r="K6649" s="22"/>
    </row>
    <row r="6650" spans="1:11" x14ac:dyDescent="0.3">
      <c r="A6650" s="5">
        <v>44359</v>
      </c>
      <c r="B6650" s="2">
        <v>23.9</v>
      </c>
      <c r="K6650" s="22"/>
    </row>
    <row r="6651" spans="1:11" x14ac:dyDescent="0.3">
      <c r="A6651" s="5">
        <v>44360</v>
      </c>
      <c r="B6651" s="2">
        <v>15.29</v>
      </c>
      <c r="K6651" s="22"/>
    </row>
    <row r="6652" spans="1:11" x14ac:dyDescent="0.3">
      <c r="A6652" s="5">
        <v>44361</v>
      </c>
      <c r="B6652" s="2">
        <v>39.840000000000003</v>
      </c>
      <c r="K6652" s="22"/>
    </row>
    <row r="6653" spans="1:11" x14ac:dyDescent="0.3">
      <c r="A6653" s="5">
        <v>44362</v>
      </c>
      <c r="B6653" s="2">
        <v>36.28</v>
      </c>
      <c r="K6653" s="22"/>
    </row>
    <row r="6654" spans="1:11" x14ac:dyDescent="0.3">
      <c r="A6654" s="5">
        <v>44363</v>
      </c>
      <c r="B6654" s="2">
        <v>44.45</v>
      </c>
      <c r="K6654" s="22"/>
    </row>
    <row r="6655" spans="1:11" x14ac:dyDescent="0.3">
      <c r="A6655" s="5">
        <v>44364</v>
      </c>
      <c r="B6655" s="2">
        <v>40.46</v>
      </c>
      <c r="K6655" s="22"/>
    </row>
    <row r="6656" spans="1:11" x14ac:dyDescent="0.3">
      <c r="A6656" s="5">
        <v>44365</v>
      </c>
      <c r="B6656" s="2">
        <v>37.15</v>
      </c>
      <c r="K6656" s="22"/>
    </row>
    <row r="6657" spans="1:11" x14ac:dyDescent="0.3">
      <c r="A6657" s="5">
        <v>44366</v>
      </c>
      <c r="B6657" s="2">
        <v>36.479999999999997</v>
      </c>
      <c r="K6657" s="22"/>
    </row>
    <row r="6658" spans="1:11" x14ac:dyDescent="0.3">
      <c r="A6658" s="5">
        <v>44367</v>
      </c>
      <c r="B6658" s="2">
        <v>33.64</v>
      </c>
      <c r="K6658" s="22"/>
    </row>
    <row r="6659" spans="1:11" x14ac:dyDescent="0.3">
      <c r="A6659" s="5">
        <v>44368</v>
      </c>
      <c r="B6659" s="2">
        <v>36.33</v>
      </c>
      <c r="K6659" s="22"/>
    </row>
    <row r="6660" spans="1:11" x14ac:dyDescent="0.3">
      <c r="A6660" s="5">
        <v>44369</v>
      </c>
      <c r="B6660" s="2">
        <v>41.76</v>
      </c>
      <c r="K6660" s="22"/>
    </row>
    <row r="6661" spans="1:11" x14ac:dyDescent="0.3">
      <c r="A6661" s="5">
        <v>44370</v>
      </c>
      <c r="B6661" s="2">
        <v>43.18</v>
      </c>
      <c r="K6661" s="22"/>
    </row>
    <row r="6662" spans="1:11" x14ac:dyDescent="0.3">
      <c r="A6662" s="5">
        <v>44371</v>
      </c>
      <c r="B6662" s="2">
        <v>49.4</v>
      </c>
      <c r="K6662" s="22"/>
    </row>
    <row r="6663" spans="1:11" x14ac:dyDescent="0.3">
      <c r="A6663" s="5">
        <v>44372</v>
      </c>
      <c r="B6663" s="2">
        <v>45.42</v>
      </c>
      <c r="K6663" s="22"/>
    </row>
    <row r="6664" spans="1:11" x14ac:dyDescent="0.3">
      <c r="A6664" s="5">
        <v>44373</v>
      </c>
      <c r="B6664" s="2">
        <v>42.82</v>
      </c>
      <c r="K6664" s="22"/>
    </row>
    <row r="6665" spans="1:11" x14ac:dyDescent="0.3">
      <c r="A6665" s="5">
        <v>44374</v>
      </c>
      <c r="B6665" s="2">
        <v>37.92</v>
      </c>
      <c r="K6665" s="22"/>
    </row>
    <row r="6666" spans="1:11" x14ac:dyDescent="0.3">
      <c r="A6666" s="5">
        <v>44375</v>
      </c>
      <c r="B6666" s="2">
        <v>49.52</v>
      </c>
      <c r="K6666" s="22"/>
    </row>
    <row r="6667" spans="1:11" x14ac:dyDescent="0.3">
      <c r="A6667" s="5">
        <v>44376</v>
      </c>
      <c r="B6667" s="2">
        <v>50.79</v>
      </c>
      <c r="K6667" s="22"/>
    </row>
    <row r="6668" spans="1:11" x14ac:dyDescent="0.3">
      <c r="A6668" s="5">
        <v>44377</v>
      </c>
      <c r="B6668" s="2">
        <v>50.69</v>
      </c>
      <c r="K6668" s="22"/>
    </row>
    <row r="6669" spans="1:11" x14ac:dyDescent="0.3">
      <c r="A6669" s="5">
        <v>44378</v>
      </c>
      <c r="B6669" s="2">
        <v>49.88</v>
      </c>
      <c r="K6669" s="22"/>
    </row>
    <row r="6670" spans="1:11" x14ac:dyDescent="0.3">
      <c r="A6670" s="5">
        <v>44379</v>
      </c>
      <c r="B6670" s="2">
        <v>54.17</v>
      </c>
      <c r="K6670" s="22"/>
    </row>
    <row r="6671" spans="1:11" x14ac:dyDescent="0.3">
      <c r="A6671" s="5">
        <v>44380</v>
      </c>
      <c r="B6671" s="2">
        <v>54.06</v>
      </c>
      <c r="K6671" s="22"/>
    </row>
    <row r="6672" spans="1:11" x14ac:dyDescent="0.3">
      <c r="A6672" s="5">
        <v>44381</v>
      </c>
      <c r="B6672" s="2">
        <v>54.82</v>
      </c>
      <c r="K6672" s="22"/>
    </row>
    <row r="6673" spans="1:11" x14ac:dyDescent="0.3">
      <c r="A6673" s="5">
        <v>44382</v>
      </c>
      <c r="B6673" s="2">
        <v>57.15</v>
      </c>
      <c r="K6673" s="22"/>
    </row>
    <row r="6674" spans="1:11" x14ac:dyDescent="0.3">
      <c r="A6674" s="5">
        <v>44383</v>
      </c>
      <c r="B6674" s="2">
        <v>55.83</v>
      </c>
      <c r="K6674" s="22"/>
    </row>
    <row r="6675" spans="1:11" x14ac:dyDescent="0.3">
      <c r="A6675" s="5">
        <v>44384</v>
      </c>
      <c r="B6675" s="2">
        <v>54.09</v>
      </c>
      <c r="K6675" s="22"/>
    </row>
    <row r="6676" spans="1:11" x14ac:dyDescent="0.3">
      <c r="A6676" s="5">
        <v>44385</v>
      </c>
      <c r="B6676" s="2">
        <v>56.66</v>
      </c>
      <c r="K6676" s="22"/>
    </row>
    <row r="6677" spans="1:11" x14ac:dyDescent="0.3">
      <c r="A6677" s="5">
        <v>44386</v>
      </c>
      <c r="B6677" s="2">
        <v>58.89</v>
      </c>
      <c r="K6677" s="22"/>
    </row>
    <row r="6678" spans="1:11" x14ac:dyDescent="0.3">
      <c r="A6678" s="5">
        <v>44387</v>
      </c>
      <c r="B6678" s="2">
        <v>56.33</v>
      </c>
      <c r="K6678" s="22"/>
    </row>
    <row r="6679" spans="1:11" x14ac:dyDescent="0.3">
      <c r="A6679" s="5">
        <v>44388</v>
      </c>
      <c r="B6679" s="2">
        <v>57.1</v>
      </c>
      <c r="K6679" s="22"/>
    </row>
    <row r="6680" spans="1:11" x14ac:dyDescent="0.3">
      <c r="A6680" s="5">
        <v>44389</v>
      </c>
      <c r="B6680" s="2">
        <v>58.8</v>
      </c>
      <c r="K6680" s="22"/>
    </row>
    <row r="6681" spans="1:11" x14ac:dyDescent="0.3">
      <c r="A6681" s="5">
        <v>44390</v>
      </c>
      <c r="B6681" s="2">
        <v>59.75</v>
      </c>
      <c r="K6681" s="22"/>
    </row>
    <row r="6682" spans="1:11" x14ac:dyDescent="0.3">
      <c r="A6682" s="5">
        <v>44391</v>
      </c>
      <c r="B6682" s="2">
        <v>60.72</v>
      </c>
      <c r="K6682" s="22"/>
    </row>
    <row r="6683" spans="1:11" x14ac:dyDescent="0.3">
      <c r="A6683" s="5">
        <v>44392</v>
      </c>
      <c r="B6683" s="2">
        <v>58.82</v>
      </c>
      <c r="K6683" s="22"/>
    </row>
    <row r="6684" spans="1:11" x14ac:dyDescent="0.3">
      <c r="A6684" s="5">
        <v>44393</v>
      </c>
      <c r="B6684" s="2">
        <v>58.45</v>
      </c>
      <c r="K6684" s="22"/>
    </row>
    <row r="6685" spans="1:11" x14ac:dyDescent="0.3">
      <c r="A6685" s="5">
        <v>44394</v>
      </c>
      <c r="B6685" s="2">
        <v>48.71</v>
      </c>
      <c r="K6685" s="22"/>
    </row>
    <row r="6686" spans="1:11" x14ac:dyDescent="0.3">
      <c r="A6686" s="5">
        <v>44395</v>
      </c>
      <c r="B6686" s="2">
        <v>30.26</v>
      </c>
      <c r="K6686" s="22"/>
    </row>
    <row r="6687" spans="1:11" x14ac:dyDescent="0.3">
      <c r="A6687" s="5">
        <v>44396</v>
      </c>
      <c r="B6687" s="2">
        <v>53.63</v>
      </c>
      <c r="K6687" s="22"/>
    </row>
    <row r="6688" spans="1:11" x14ac:dyDescent="0.3">
      <c r="A6688" s="5">
        <v>44397</v>
      </c>
      <c r="B6688" s="2">
        <v>53.23</v>
      </c>
      <c r="K6688" s="22"/>
    </row>
    <row r="6689" spans="1:11" x14ac:dyDescent="0.3">
      <c r="A6689" s="5">
        <v>44398</v>
      </c>
      <c r="B6689" s="2">
        <v>54.73</v>
      </c>
      <c r="K6689" s="22"/>
    </row>
    <row r="6690" spans="1:11" x14ac:dyDescent="0.3">
      <c r="A6690" s="5">
        <v>44399</v>
      </c>
      <c r="B6690" s="2">
        <v>51.66</v>
      </c>
      <c r="K6690" s="22"/>
    </row>
    <row r="6691" spans="1:11" x14ac:dyDescent="0.3">
      <c r="A6691" s="5">
        <v>44400</v>
      </c>
      <c r="B6691" s="2">
        <v>57.33</v>
      </c>
      <c r="K6691" s="22"/>
    </row>
    <row r="6692" spans="1:11" x14ac:dyDescent="0.3">
      <c r="A6692" s="5">
        <v>44401</v>
      </c>
      <c r="B6692" s="2">
        <v>58.1</v>
      </c>
      <c r="K6692" s="22"/>
    </row>
    <row r="6693" spans="1:11" x14ac:dyDescent="0.3">
      <c r="A6693" s="5">
        <v>44402</v>
      </c>
      <c r="B6693" s="2">
        <v>51.49</v>
      </c>
      <c r="K6693" s="22"/>
    </row>
    <row r="6694" spans="1:11" x14ac:dyDescent="0.3">
      <c r="A6694" s="5">
        <v>44403</v>
      </c>
      <c r="B6694" s="2">
        <v>57.81</v>
      </c>
      <c r="K6694" s="22"/>
    </row>
    <row r="6695" spans="1:11" x14ac:dyDescent="0.3">
      <c r="A6695" s="5">
        <v>44404</v>
      </c>
      <c r="B6695" s="2">
        <v>56.93</v>
      </c>
      <c r="K6695" s="22"/>
    </row>
    <row r="6696" spans="1:11" x14ac:dyDescent="0.3">
      <c r="A6696" s="5">
        <v>44405</v>
      </c>
      <c r="B6696" s="2">
        <v>55.44</v>
      </c>
      <c r="K6696" s="22"/>
    </row>
    <row r="6697" spans="1:11" x14ac:dyDescent="0.3">
      <c r="A6697" s="5">
        <v>44406</v>
      </c>
      <c r="B6697" s="2">
        <v>46.23</v>
      </c>
      <c r="K6697" s="22"/>
    </row>
    <row r="6698" spans="1:11" x14ac:dyDescent="0.3">
      <c r="A6698" s="5">
        <v>44407</v>
      </c>
      <c r="B6698" s="2">
        <v>48.92</v>
      </c>
      <c r="K6698" s="22"/>
    </row>
    <row r="6699" spans="1:11" x14ac:dyDescent="0.3">
      <c r="A6699" s="5">
        <v>44408</v>
      </c>
      <c r="B6699" s="2">
        <v>43.83</v>
      </c>
      <c r="K6699" s="22"/>
    </row>
    <row r="6700" spans="1:11" x14ac:dyDescent="0.3">
      <c r="A6700" s="5">
        <v>44409</v>
      </c>
      <c r="B6700" s="2">
        <v>52.41</v>
      </c>
      <c r="K6700" s="22"/>
    </row>
    <row r="6701" spans="1:11" x14ac:dyDescent="0.3">
      <c r="A6701" s="5">
        <v>44410</v>
      </c>
      <c r="B6701" s="2">
        <v>56.18</v>
      </c>
      <c r="K6701" s="22"/>
    </row>
    <row r="6702" spans="1:11" x14ac:dyDescent="0.3">
      <c r="A6702" s="5">
        <v>44411</v>
      </c>
      <c r="B6702" s="2">
        <v>58.86</v>
      </c>
      <c r="K6702" s="22"/>
    </row>
    <row r="6703" spans="1:11" x14ac:dyDescent="0.3">
      <c r="A6703" s="5">
        <v>44412</v>
      </c>
      <c r="B6703" s="2">
        <v>61.48</v>
      </c>
      <c r="K6703" s="22"/>
    </row>
    <row r="6704" spans="1:11" x14ac:dyDescent="0.3">
      <c r="A6704" s="5">
        <v>44413</v>
      </c>
      <c r="B6704" s="2">
        <v>62.05</v>
      </c>
      <c r="K6704" s="22"/>
    </row>
    <row r="6705" spans="1:11" x14ac:dyDescent="0.3">
      <c r="A6705" s="5">
        <v>44414</v>
      </c>
      <c r="B6705" s="2">
        <v>60.36</v>
      </c>
      <c r="K6705" s="22"/>
    </row>
    <row r="6706" spans="1:11" x14ac:dyDescent="0.3">
      <c r="A6706" s="5">
        <v>44415</v>
      </c>
      <c r="B6706" s="2">
        <v>56.3</v>
      </c>
      <c r="K6706" s="22"/>
    </row>
    <row r="6707" spans="1:11" x14ac:dyDescent="0.3">
      <c r="A6707" s="5">
        <v>44416</v>
      </c>
      <c r="B6707" s="2">
        <v>28.16</v>
      </c>
      <c r="K6707" s="22"/>
    </row>
    <row r="6708" spans="1:11" x14ac:dyDescent="0.3">
      <c r="A6708" s="5">
        <v>44417</v>
      </c>
      <c r="B6708" s="2">
        <v>59.35</v>
      </c>
      <c r="K6708" s="22"/>
    </row>
    <row r="6709" spans="1:11" x14ac:dyDescent="0.3">
      <c r="A6709" s="5">
        <v>44418</v>
      </c>
      <c r="B6709" s="2">
        <v>70.14</v>
      </c>
      <c r="K6709" s="22"/>
    </row>
    <row r="6710" spans="1:11" x14ac:dyDescent="0.3">
      <c r="A6710" s="5">
        <v>44419</v>
      </c>
      <c r="B6710" s="2">
        <v>73.099999999999994</v>
      </c>
      <c r="K6710" s="22"/>
    </row>
    <row r="6711" spans="1:11" x14ac:dyDescent="0.3">
      <c r="A6711" s="5">
        <v>44420</v>
      </c>
      <c r="B6711" s="2">
        <v>74.09</v>
      </c>
      <c r="K6711" s="22"/>
    </row>
    <row r="6712" spans="1:11" x14ac:dyDescent="0.3">
      <c r="A6712" s="5">
        <v>44421</v>
      </c>
      <c r="B6712" s="2">
        <v>71.680000000000007</v>
      </c>
      <c r="K6712" s="22"/>
    </row>
    <row r="6713" spans="1:11" x14ac:dyDescent="0.3">
      <c r="A6713" s="5">
        <v>44422</v>
      </c>
      <c r="B6713" s="2">
        <v>61.63</v>
      </c>
      <c r="K6713" s="22"/>
    </row>
    <row r="6714" spans="1:11" x14ac:dyDescent="0.3">
      <c r="A6714" s="5">
        <v>44423</v>
      </c>
      <c r="B6714" s="2">
        <v>58.82</v>
      </c>
      <c r="K6714" s="22"/>
    </row>
    <row r="6715" spans="1:11" x14ac:dyDescent="0.3">
      <c r="A6715" s="5">
        <v>44424</v>
      </c>
      <c r="B6715" s="2">
        <v>70.260000000000005</v>
      </c>
      <c r="K6715" s="22"/>
    </row>
    <row r="6716" spans="1:11" x14ac:dyDescent="0.3">
      <c r="A6716" s="5">
        <v>44425</v>
      </c>
      <c r="B6716" s="2">
        <v>62.96</v>
      </c>
      <c r="K6716" s="22"/>
    </row>
    <row r="6717" spans="1:11" x14ac:dyDescent="0.3">
      <c r="A6717" s="5">
        <v>44426</v>
      </c>
      <c r="B6717" s="2">
        <v>61.4</v>
      </c>
      <c r="K6717" s="22"/>
    </row>
    <row r="6718" spans="1:11" x14ac:dyDescent="0.3">
      <c r="A6718" s="5">
        <v>44427</v>
      </c>
      <c r="B6718" s="2">
        <v>66.27</v>
      </c>
      <c r="K6718" s="22"/>
    </row>
    <row r="6719" spans="1:11" x14ac:dyDescent="0.3">
      <c r="A6719" s="5">
        <v>44428</v>
      </c>
      <c r="B6719" s="2">
        <v>69.73</v>
      </c>
      <c r="K6719" s="22"/>
    </row>
    <row r="6720" spans="1:11" x14ac:dyDescent="0.3">
      <c r="A6720" s="5">
        <v>44429</v>
      </c>
      <c r="B6720" s="2">
        <v>65.069999999999993</v>
      </c>
      <c r="K6720" s="22"/>
    </row>
    <row r="6721" spans="1:11" x14ac:dyDescent="0.3">
      <c r="A6721" s="5">
        <v>44430</v>
      </c>
      <c r="B6721" s="2">
        <v>63.65</v>
      </c>
      <c r="K6721" s="22"/>
    </row>
    <row r="6722" spans="1:11" x14ac:dyDescent="0.3">
      <c r="A6722" s="5">
        <v>44431</v>
      </c>
      <c r="B6722" s="2">
        <v>73.69</v>
      </c>
      <c r="K6722" s="22"/>
    </row>
    <row r="6723" spans="1:11" x14ac:dyDescent="0.3">
      <c r="A6723" s="5">
        <v>44432</v>
      </c>
      <c r="B6723" s="2">
        <v>77.2</v>
      </c>
      <c r="K6723" s="22"/>
    </row>
    <row r="6724" spans="1:11" x14ac:dyDescent="0.3">
      <c r="A6724" s="5">
        <v>44433</v>
      </c>
      <c r="B6724" s="2">
        <v>60.15</v>
      </c>
      <c r="K6724" s="22"/>
    </row>
    <row r="6725" spans="1:11" x14ac:dyDescent="0.3">
      <c r="A6725" s="5">
        <v>44434</v>
      </c>
      <c r="B6725" s="2">
        <v>68.260000000000005</v>
      </c>
      <c r="K6725" s="22"/>
    </row>
    <row r="6726" spans="1:11" x14ac:dyDescent="0.3">
      <c r="A6726" s="5">
        <v>44435</v>
      </c>
      <c r="B6726" s="2">
        <v>75.06</v>
      </c>
      <c r="K6726" s="22"/>
    </row>
    <row r="6727" spans="1:11" x14ac:dyDescent="0.3">
      <c r="A6727" s="5">
        <v>44436</v>
      </c>
      <c r="B6727" s="2">
        <v>71.91</v>
      </c>
      <c r="K6727" s="22"/>
    </row>
    <row r="6728" spans="1:11" x14ac:dyDescent="0.3">
      <c r="A6728" s="5">
        <v>44437</v>
      </c>
      <c r="B6728" s="2">
        <v>71.69</v>
      </c>
      <c r="K6728" s="22"/>
    </row>
    <row r="6729" spans="1:11" x14ac:dyDescent="0.3">
      <c r="A6729" s="5">
        <v>44438</v>
      </c>
      <c r="B6729" s="2">
        <v>87.54</v>
      </c>
      <c r="K6729" s="22"/>
    </row>
    <row r="6730" spans="1:11" x14ac:dyDescent="0.3">
      <c r="A6730" s="5">
        <v>44439</v>
      </c>
      <c r="B6730" s="2">
        <v>77.61</v>
      </c>
      <c r="K6730" s="22"/>
    </row>
    <row r="6731" spans="1:11" x14ac:dyDescent="0.3">
      <c r="A6731" s="5">
        <v>44440</v>
      </c>
      <c r="B6731" s="2">
        <v>72.819999999999993</v>
      </c>
      <c r="K6731" s="22"/>
    </row>
    <row r="6732" spans="1:11" x14ac:dyDescent="0.3">
      <c r="A6732" s="5">
        <v>44441</v>
      </c>
      <c r="B6732" s="2">
        <v>75.95</v>
      </c>
      <c r="K6732" s="22"/>
    </row>
    <row r="6733" spans="1:11" x14ac:dyDescent="0.3">
      <c r="A6733" s="5">
        <v>44442</v>
      </c>
      <c r="B6733" s="2">
        <v>70.209999999999994</v>
      </c>
      <c r="K6733" s="22"/>
    </row>
    <row r="6734" spans="1:11" x14ac:dyDescent="0.3">
      <c r="A6734" s="5">
        <v>44443</v>
      </c>
      <c r="B6734" s="2">
        <v>80.650000000000006</v>
      </c>
      <c r="K6734" s="22"/>
    </row>
    <row r="6735" spans="1:11" x14ac:dyDescent="0.3">
      <c r="A6735" s="5">
        <v>44444</v>
      </c>
      <c r="B6735" s="2">
        <v>80.38</v>
      </c>
      <c r="K6735" s="22"/>
    </row>
    <row r="6736" spans="1:11" x14ac:dyDescent="0.3">
      <c r="A6736" s="5">
        <v>44445</v>
      </c>
      <c r="B6736" s="2">
        <v>90.91</v>
      </c>
      <c r="K6736" s="22"/>
    </row>
    <row r="6737" spans="1:11" x14ac:dyDescent="0.3">
      <c r="A6737" s="5">
        <v>44446</v>
      </c>
      <c r="B6737" s="2">
        <v>80.22</v>
      </c>
      <c r="K6737" s="22"/>
    </row>
    <row r="6738" spans="1:11" x14ac:dyDescent="0.3">
      <c r="A6738" s="5">
        <v>44447</v>
      </c>
      <c r="B6738" s="2">
        <v>73.739999999999995</v>
      </c>
      <c r="K6738" s="22"/>
    </row>
    <row r="6739" spans="1:11" x14ac:dyDescent="0.3">
      <c r="A6739" s="5">
        <v>44448</v>
      </c>
      <c r="B6739" s="2">
        <v>90.54</v>
      </c>
      <c r="K6739" s="22"/>
    </row>
    <row r="6740" spans="1:11" x14ac:dyDescent="0.3">
      <c r="A6740" s="5">
        <v>44449</v>
      </c>
      <c r="B6740" s="2">
        <v>98.13</v>
      </c>
      <c r="K6740" s="22"/>
    </row>
    <row r="6741" spans="1:11" x14ac:dyDescent="0.3">
      <c r="A6741" s="5">
        <v>44450</v>
      </c>
      <c r="B6741" s="2">
        <v>94.54</v>
      </c>
      <c r="K6741" s="22"/>
    </row>
    <row r="6742" spans="1:11" x14ac:dyDescent="0.3">
      <c r="A6742" s="5">
        <v>44451</v>
      </c>
      <c r="B6742" s="2">
        <v>73.06</v>
      </c>
      <c r="K6742" s="22"/>
    </row>
    <row r="6743" spans="1:11" x14ac:dyDescent="0.3">
      <c r="A6743" s="5">
        <v>44452</v>
      </c>
      <c r="B6743" s="2">
        <v>76.03</v>
      </c>
      <c r="K6743" s="22"/>
    </row>
    <row r="6744" spans="1:11" x14ac:dyDescent="0.3">
      <c r="A6744" s="5">
        <v>44453</v>
      </c>
      <c r="B6744" s="2">
        <v>95.6</v>
      </c>
      <c r="K6744" s="22"/>
    </row>
    <row r="6745" spans="1:11" x14ac:dyDescent="0.3">
      <c r="A6745" s="5">
        <v>44454</v>
      </c>
      <c r="B6745" s="2">
        <v>108.83</v>
      </c>
      <c r="K6745" s="22"/>
    </row>
    <row r="6746" spans="1:11" x14ac:dyDescent="0.3">
      <c r="A6746" s="5">
        <v>44455</v>
      </c>
      <c r="B6746" s="2">
        <v>113.04</v>
      </c>
      <c r="K6746" s="22"/>
    </row>
    <row r="6747" spans="1:11" x14ac:dyDescent="0.3">
      <c r="A6747" s="5">
        <v>44456</v>
      </c>
      <c r="B6747" s="2">
        <v>106.68</v>
      </c>
      <c r="K6747" s="22"/>
    </row>
    <row r="6748" spans="1:11" x14ac:dyDescent="0.3">
      <c r="A6748" s="5">
        <v>44457</v>
      </c>
      <c r="B6748" s="2">
        <v>94.33</v>
      </c>
      <c r="K6748" s="22"/>
    </row>
    <row r="6749" spans="1:11" x14ac:dyDescent="0.3">
      <c r="A6749" s="5">
        <v>44458</v>
      </c>
      <c r="B6749" s="2">
        <v>77.87</v>
      </c>
      <c r="K6749" s="22"/>
    </row>
    <row r="6750" spans="1:11" x14ac:dyDescent="0.3">
      <c r="A6750" s="5">
        <v>44459</v>
      </c>
      <c r="B6750" s="2">
        <v>102.42</v>
      </c>
      <c r="K6750" s="22"/>
    </row>
    <row r="6751" spans="1:11" x14ac:dyDescent="0.3">
      <c r="A6751" s="5">
        <v>44460</v>
      </c>
      <c r="B6751" s="2">
        <v>100.99</v>
      </c>
      <c r="K6751" s="22"/>
    </row>
    <row r="6752" spans="1:11" x14ac:dyDescent="0.3">
      <c r="A6752" s="5">
        <v>44461</v>
      </c>
      <c r="B6752" s="2">
        <v>84.8</v>
      </c>
      <c r="K6752" s="22"/>
    </row>
    <row r="6753" spans="1:11" x14ac:dyDescent="0.3">
      <c r="A6753" s="5">
        <v>44462</v>
      </c>
      <c r="B6753" s="2">
        <v>65.78</v>
      </c>
      <c r="K6753" s="22"/>
    </row>
    <row r="6754" spans="1:11" x14ac:dyDescent="0.3">
      <c r="A6754" s="5">
        <v>44463</v>
      </c>
      <c r="B6754" s="2">
        <v>76.17</v>
      </c>
      <c r="K6754" s="22"/>
    </row>
    <row r="6755" spans="1:11" x14ac:dyDescent="0.3">
      <c r="A6755" s="5">
        <v>44464</v>
      </c>
      <c r="B6755" s="2">
        <v>77.8</v>
      </c>
      <c r="K6755" s="22"/>
    </row>
    <row r="6756" spans="1:11" x14ac:dyDescent="0.3">
      <c r="A6756" s="5">
        <v>44465</v>
      </c>
      <c r="B6756" s="2">
        <v>85.13</v>
      </c>
      <c r="K6756" s="22"/>
    </row>
    <row r="6757" spans="1:11" x14ac:dyDescent="0.3">
      <c r="A6757" s="5">
        <v>44466</v>
      </c>
      <c r="B6757" s="2">
        <v>82.04</v>
      </c>
      <c r="K6757" s="22"/>
    </row>
    <row r="6758" spans="1:11" x14ac:dyDescent="0.3">
      <c r="A6758" s="5">
        <v>44467</v>
      </c>
      <c r="B6758" s="2">
        <v>90.08</v>
      </c>
      <c r="K6758" s="22"/>
    </row>
    <row r="6759" spans="1:11" x14ac:dyDescent="0.3">
      <c r="A6759" s="5">
        <v>44468</v>
      </c>
      <c r="B6759" s="2">
        <v>87.66</v>
      </c>
      <c r="K6759" s="22"/>
    </row>
    <row r="6760" spans="1:11" x14ac:dyDescent="0.3">
      <c r="A6760" s="5">
        <v>44469</v>
      </c>
      <c r="B6760" s="2">
        <v>73.930000000000007</v>
      </c>
      <c r="K6760" s="22"/>
    </row>
    <row r="6761" spans="1:11" x14ac:dyDescent="0.3">
      <c r="A6761" s="5">
        <v>44470</v>
      </c>
      <c r="B6761" s="2">
        <v>52.85</v>
      </c>
      <c r="K6761" s="22"/>
    </row>
    <row r="6762" spans="1:11" x14ac:dyDescent="0.3">
      <c r="A6762" s="5">
        <v>44471</v>
      </c>
      <c r="B6762" s="2">
        <v>55.74</v>
      </c>
      <c r="K6762" s="22"/>
    </row>
    <row r="6763" spans="1:11" x14ac:dyDescent="0.3">
      <c r="A6763" s="5">
        <v>44472</v>
      </c>
      <c r="B6763" s="2">
        <v>20.68</v>
      </c>
      <c r="K6763" s="22"/>
    </row>
    <row r="6764" spans="1:11" x14ac:dyDescent="0.3">
      <c r="A6764" s="5">
        <v>44473</v>
      </c>
      <c r="B6764" s="2">
        <v>55.62</v>
      </c>
      <c r="K6764" s="22"/>
    </row>
    <row r="6765" spans="1:11" x14ac:dyDescent="0.3">
      <c r="A6765" s="5">
        <v>44474</v>
      </c>
      <c r="B6765" s="2">
        <v>78.11</v>
      </c>
      <c r="K6765" s="22"/>
    </row>
    <row r="6766" spans="1:11" x14ac:dyDescent="0.3">
      <c r="A6766" s="5">
        <v>44475</v>
      </c>
      <c r="B6766" s="2">
        <v>85.94</v>
      </c>
      <c r="K6766" s="22"/>
    </row>
    <row r="6767" spans="1:11" x14ac:dyDescent="0.3">
      <c r="A6767" s="5">
        <v>44476</v>
      </c>
      <c r="B6767" s="2">
        <v>100.32</v>
      </c>
      <c r="K6767" s="22"/>
    </row>
    <row r="6768" spans="1:11" x14ac:dyDescent="0.3">
      <c r="A6768" s="5">
        <v>44477</v>
      </c>
      <c r="B6768" s="2">
        <v>98.76</v>
      </c>
      <c r="K6768" s="22"/>
    </row>
    <row r="6769" spans="1:11" x14ac:dyDescent="0.3">
      <c r="A6769" s="5">
        <v>44478</v>
      </c>
      <c r="B6769" s="2">
        <v>86.94</v>
      </c>
      <c r="K6769" s="22"/>
    </row>
    <row r="6770" spans="1:11" x14ac:dyDescent="0.3">
      <c r="A6770" s="5">
        <v>44479</v>
      </c>
      <c r="B6770" s="2">
        <v>62.69</v>
      </c>
      <c r="K6770" s="22"/>
    </row>
    <row r="6771" spans="1:11" x14ac:dyDescent="0.3">
      <c r="A6771" s="5">
        <v>44480</v>
      </c>
      <c r="B6771" s="2">
        <v>76.989999999999995</v>
      </c>
      <c r="K6771" s="22"/>
    </row>
    <row r="6772" spans="1:11" x14ac:dyDescent="0.3">
      <c r="A6772" s="5">
        <v>44481</v>
      </c>
      <c r="B6772" s="2">
        <v>87.61</v>
      </c>
      <c r="K6772" s="22"/>
    </row>
    <row r="6773" spans="1:11" x14ac:dyDescent="0.3">
      <c r="A6773" s="5">
        <v>44482</v>
      </c>
      <c r="B6773" s="2">
        <v>112.11</v>
      </c>
      <c r="K6773" s="22"/>
    </row>
    <row r="6774" spans="1:11" x14ac:dyDescent="0.3">
      <c r="A6774" s="5">
        <v>44483</v>
      </c>
      <c r="B6774" s="2">
        <v>50.65</v>
      </c>
      <c r="K6774" s="22"/>
    </row>
    <row r="6775" spans="1:11" x14ac:dyDescent="0.3">
      <c r="A6775" s="5">
        <v>44484</v>
      </c>
      <c r="B6775" s="2">
        <v>25.16</v>
      </c>
      <c r="K6775" s="22"/>
    </row>
    <row r="6776" spans="1:11" x14ac:dyDescent="0.3">
      <c r="A6776" s="5">
        <v>44485</v>
      </c>
      <c r="B6776" s="2">
        <v>26.07</v>
      </c>
      <c r="K6776" s="22"/>
    </row>
    <row r="6777" spans="1:11" x14ac:dyDescent="0.3">
      <c r="A6777" s="5">
        <v>44486</v>
      </c>
      <c r="B6777" s="2">
        <v>55.84</v>
      </c>
      <c r="K6777" s="22"/>
    </row>
    <row r="6778" spans="1:11" x14ac:dyDescent="0.3">
      <c r="A6778" s="5">
        <v>44487</v>
      </c>
      <c r="B6778" s="2">
        <v>93.99</v>
      </c>
      <c r="K6778" s="22"/>
    </row>
    <row r="6779" spans="1:11" x14ac:dyDescent="0.3">
      <c r="A6779" s="5">
        <v>44488</v>
      </c>
      <c r="B6779" s="2">
        <v>90.78</v>
      </c>
      <c r="K6779" s="22"/>
    </row>
    <row r="6780" spans="1:11" x14ac:dyDescent="0.3">
      <c r="A6780" s="5">
        <v>44489</v>
      </c>
      <c r="B6780" s="2">
        <v>29</v>
      </c>
      <c r="K6780" s="22"/>
    </row>
    <row r="6781" spans="1:11" x14ac:dyDescent="0.3">
      <c r="A6781" s="5">
        <v>44490</v>
      </c>
      <c r="B6781" s="2">
        <v>28.17</v>
      </c>
      <c r="K6781" s="22"/>
    </row>
    <row r="6782" spans="1:11" x14ac:dyDescent="0.3">
      <c r="A6782" s="5">
        <v>44491</v>
      </c>
      <c r="B6782" s="2">
        <v>23.32</v>
      </c>
      <c r="K6782" s="22"/>
    </row>
    <row r="6783" spans="1:11" x14ac:dyDescent="0.3">
      <c r="A6783" s="5">
        <v>44492</v>
      </c>
      <c r="B6783" s="2">
        <v>69.489999999999995</v>
      </c>
      <c r="K6783" s="22"/>
    </row>
    <row r="6784" spans="1:11" x14ac:dyDescent="0.3">
      <c r="A6784" s="5">
        <v>44493</v>
      </c>
      <c r="B6784" s="2">
        <v>36.11</v>
      </c>
      <c r="K6784" s="22"/>
    </row>
    <row r="6785" spans="1:11" x14ac:dyDescent="0.3">
      <c r="A6785" s="5">
        <v>44494</v>
      </c>
      <c r="B6785" s="2">
        <v>63.61</v>
      </c>
      <c r="K6785" s="22"/>
    </row>
    <row r="6786" spans="1:11" x14ac:dyDescent="0.3">
      <c r="A6786" s="5">
        <v>44495</v>
      </c>
      <c r="B6786" s="2">
        <v>65.849999999999994</v>
      </c>
      <c r="K6786" s="22"/>
    </row>
    <row r="6787" spans="1:11" x14ac:dyDescent="0.3">
      <c r="A6787" s="5">
        <v>44496</v>
      </c>
      <c r="B6787" s="2">
        <v>27.6</v>
      </c>
      <c r="K6787" s="22"/>
    </row>
    <row r="6788" spans="1:11" x14ac:dyDescent="0.3">
      <c r="A6788" s="5">
        <v>44497</v>
      </c>
      <c r="B6788" s="2">
        <v>29.71</v>
      </c>
      <c r="K6788" s="22"/>
    </row>
    <row r="6789" spans="1:11" x14ac:dyDescent="0.3">
      <c r="A6789" s="5">
        <v>44498</v>
      </c>
      <c r="B6789" s="2">
        <v>39.58</v>
      </c>
      <c r="K6789" s="22"/>
    </row>
    <row r="6790" spans="1:11" x14ac:dyDescent="0.3">
      <c r="A6790" s="5">
        <v>44499</v>
      </c>
      <c r="B6790" s="2">
        <v>21.78</v>
      </c>
      <c r="K6790" s="22"/>
    </row>
    <row r="6791" spans="1:11" x14ac:dyDescent="0.3">
      <c r="A6791" s="5">
        <v>44500</v>
      </c>
      <c r="B6791" s="2">
        <v>20.58</v>
      </c>
      <c r="K6791" s="22"/>
    </row>
    <row r="6792" spans="1:11" x14ac:dyDescent="0.3">
      <c r="A6792" s="5">
        <v>44501</v>
      </c>
      <c r="B6792" s="2">
        <v>34.119999999999997</v>
      </c>
      <c r="K6792" s="22"/>
    </row>
    <row r="6793" spans="1:11" x14ac:dyDescent="0.3">
      <c r="A6793" s="5">
        <v>44502</v>
      </c>
      <c r="B6793" s="2">
        <v>63.07</v>
      </c>
      <c r="K6793" s="22"/>
    </row>
    <row r="6794" spans="1:11" x14ac:dyDescent="0.3">
      <c r="A6794" s="5">
        <v>44503</v>
      </c>
      <c r="B6794" s="2">
        <v>80.180000000000007</v>
      </c>
      <c r="K6794" s="22"/>
    </row>
    <row r="6795" spans="1:11" x14ac:dyDescent="0.3">
      <c r="A6795" s="5">
        <v>44504</v>
      </c>
      <c r="B6795" s="2">
        <v>96.45</v>
      </c>
      <c r="K6795" s="22"/>
    </row>
    <row r="6796" spans="1:11" x14ac:dyDescent="0.3">
      <c r="A6796" s="5">
        <v>44505</v>
      </c>
      <c r="B6796" s="2">
        <v>64.83</v>
      </c>
      <c r="K6796" s="22"/>
    </row>
    <row r="6797" spans="1:11" x14ac:dyDescent="0.3">
      <c r="A6797" s="5">
        <v>44506</v>
      </c>
      <c r="B6797" s="2">
        <v>21.59</v>
      </c>
      <c r="K6797" s="22"/>
    </row>
    <row r="6798" spans="1:11" x14ac:dyDescent="0.3">
      <c r="A6798" s="5">
        <v>44507</v>
      </c>
      <c r="B6798" s="2">
        <v>35.020000000000003</v>
      </c>
      <c r="K6798" s="22"/>
    </row>
    <row r="6799" spans="1:11" x14ac:dyDescent="0.3">
      <c r="A6799" s="5">
        <v>44508</v>
      </c>
      <c r="B6799" s="2">
        <v>94.06</v>
      </c>
      <c r="K6799" s="22"/>
    </row>
    <row r="6800" spans="1:11" x14ac:dyDescent="0.3">
      <c r="A6800" s="5">
        <v>44509</v>
      </c>
      <c r="B6800" s="2">
        <v>52.47</v>
      </c>
      <c r="K6800" s="22"/>
    </row>
    <row r="6801" spans="1:11" x14ac:dyDescent="0.3">
      <c r="A6801" s="5">
        <v>44510</v>
      </c>
      <c r="B6801" s="2">
        <v>49.59</v>
      </c>
      <c r="K6801" s="22"/>
    </row>
    <row r="6802" spans="1:11" x14ac:dyDescent="0.3">
      <c r="A6802" s="5">
        <v>44511</v>
      </c>
      <c r="B6802" s="2">
        <v>52.55</v>
      </c>
      <c r="K6802" s="22"/>
    </row>
    <row r="6803" spans="1:11" x14ac:dyDescent="0.3">
      <c r="A6803" s="5">
        <v>44512</v>
      </c>
      <c r="B6803" s="2">
        <v>72.849999999999994</v>
      </c>
      <c r="K6803" s="22"/>
    </row>
    <row r="6804" spans="1:11" x14ac:dyDescent="0.3">
      <c r="A6804" s="5">
        <v>44513</v>
      </c>
      <c r="B6804" s="2">
        <v>79.27</v>
      </c>
      <c r="K6804" s="22"/>
    </row>
    <row r="6805" spans="1:11" x14ac:dyDescent="0.3">
      <c r="A6805" s="5">
        <v>44514</v>
      </c>
      <c r="B6805" s="2">
        <v>85.73</v>
      </c>
      <c r="K6805" s="22"/>
    </row>
    <row r="6806" spans="1:11" x14ac:dyDescent="0.3">
      <c r="A6806" s="5">
        <v>44515</v>
      </c>
      <c r="B6806" s="2">
        <v>78.790000000000006</v>
      </c>
      <c r="K6806" s="22"/>
    </row>
    <row r="6807" spans="1:11" x14ac:dyDescent="0.3">
      <c r="A6807" s="5">
        <v>44516</v>
      </c>
      <c r="B6807" s="2">
        <v>79.2</v>
      </c>
      <c r="K6807" s="22"/>
    </row>
    <row r="6808" spans="1:11" x14ac:dyDescent="0.3">
      <c r="A6808" s="5">
        <v>44517</v>
      </c>
      <c r="B6808" s="2">
        <v>61.32</v>
      </c>
      <c r="K6808" s="22"/>
    </row>
    <row r="6809" spans="1:11" x14ac:dyDescent="0.3">
      <c r="A6809" s="5">
        <v>44518</v>
      </c>
      <c r="B6809" s="2">
        <v>50.76</v>
      </c>
      <c r="K6809" s="22"/>
    </row>
    <row r="6810" spans="1:11" x14ac:dyDescent="0.3">
      <c r="A6810" s="5">
        <v>44519</v>
      </c>
      <c r="B6810" s="2">
        <v>26.54</v>
      </c>
      <c r="K6810" s="22"/>
    </row>
    <row r="6811" spans="1:11" x14ac:dyDescent="0.3">
      <c r="A6811" s="5">
        <v>44520</v>
      </c>
      <c r="B6811" s="2">
        <v>27.29</v>
      </c>
      <c r="K6811" s="22"/>
    </row>
    <row r="6812" spans="1:11" x14ac:dyDescent="0.3">
      <c r="A6812" s="5">
        <v>44521</v>
      </c>
      <c r="B6812" s="2">
        <v>64.45</v>
      </c>
      <c r="K6812" s="22"/>
    </row>
    <row r="6813" spans="1:11" x14ac:dyDescent="0.3">
      <c r="A6813" s="5">
        <v>44522</v>
      </c>
      <c r="B6813" s="2">
        <v>100.17</v>
      </c>
      <c r="K6813" s="22"/>
    </row>
    <row r="6814" spans="1:11" x14ac:dyDescent="0.3">
      <c r="A6814" s="5">
        <v>44523</v>
      </c>
      <c r="B6814" s="2">
        <v>90.6</v>
      </c>
      <c r="K6814" s="22"/>
    </row>
    <row r="6815" spans="1:11" x14ac:dyDescent="0.3">
      <c r="A6815" s="5">
        <v>44524</v>
      </c>
      <c r="B6815" s="2">
        <v>89.87</v>
      </c>
      <c r="K6815" s="22"/>
    </row>
    <row r="6816" spans="1:11" x14ac:dyDescent="0.3">
      <c r="A6816" s="5">
        <v>44525</v>
      </c>
      <c r="B6816" s="2">
        <v>104.38</v>
      </c>
      <c r="K6816" s="22"/>
    </row>
    <row r="6817" spans="1:11" x14ac:dyDescent="0.3">
      <c r="A6817" s="5">
        <v>44526</v>
      </c>
      <c r="B6817" s="2">
        <v>128.88999999999999</v>
      </c>
      <c r="K6817" s="22"/>
    </row>
    <row r="6818" spans="1:11" x14ac:dyDescent="0.3">
      <c r="A6818" s="5">
        <v>44527</v>
      </c>
      <c r="B6818" s="2">
        <v>160.47</v>
      </c>
      <c r="K6818" s="22"/>
    </row>
    <row r="6819" spans="1:11" x14ac:dyDescent="0.3">
      <c r="A6819" s="5">
        <v>44528</v>
      </c>
      <c r="B6819" s="2">
        <v>186.16</v>
      </c>
      <c r="K6819" s="22"/>
    </row>
    <row r="6820" spans="1:11" x14ac:dyDescent="0.3">
      <c r="A6820" s="5">
        <v>44529</v>
      </c>
      <c r="B6820" s="2">
        <v>246.86</v>
      </c>
      <c r="K6820" s="22"/>
    </row>
    <row r="6821" spans="1:11" x14ac:dyDescent="0.3">
      <c r="A6821" s="5">
        <v>44530</v>
      </c>
      <c r="B6821" s="2">
        <v>144.06</v>
      </c>
      <c r="K6821" s="22"/>
    </row>
    <row r="6822" spans="1:11" x14ac:dyDescent="0.3">
      <c r="A6822" s="5">
        <v>44531</v>
      </c>
      <c r="B6822" s="2">
        <v>118.65</v>
      </c>
      <c r="K6822" s="22"/>
    </row>
    <row r="6823" spans="1:11" x14ac:dyDescent="0.3">
      <c r="A6823" s="5">
        <v>44532</v>
      </c>
      <c r="B6823" s="2">
        <v>181.4</v>
      </c>
      <c r="K6823" s="22"/>
    </row>
    <row r="6824" spans="1:11" x14ac:dyDescent="0.3">
      <c r="A6824" s="5">
        <v>44533</v>
      </c>
      <c r="B6824" s="2">
        <v>148.38</v>
      </c>
      <c r="K6824" s="22"/>
    </row>
    <row r="6825" spans="1:11" x14ac:dyDescent="0.3">
      <c r="A6825" s="5">
        <v>44534</v>
      </c>
      <c r="B6825" s="2">
        <v>129.27000000000001</v>
      </c>
      <c r="K6825" s="22"/>
    </row>
    <row r="6826" spans="1:11" x14ac:dyDescent="0.3">
      <c r="A6826" s="5">
        <v>44535</v>
      </c>
      <c r="B6826" s="2">
        <v>129.61000000000001</v>
      </c>
      <c r="K6826" s="22"/>
    </row>
    <row r="6827" spans="1:11" x14ac:dyDescent="0.3">
      <c r="A6827" s="5">
        <v>44536</v>
      </c>
      <c r="B6827" s="2">
        <v>226.54</v>
      </c>
      <c r="K6827" s="22"/>
    </row>
    <row r="6828" spans="1:11" x14ac:dyDescent="0.3">
      <c r="A6828" s="5">
        <v>44537</v>
      </c>
      <c r="B6828" s="2">
        <v>215.23</v>
      </c>
      <c r="K6828" s="22"/>
    </row>
    <row r="6829" spans="1:11" x14ac:dyDescent="0.3">
      <c r="A6829" s="5">
        <v>44538</v>
      </c>
      <c r="B6829" s="2">
        <v>136.05000000000001</v>
      </c>
      <c r="K6829" s="22"/>
    </row>
    <row r="6830" spans="1:11" x14ac:dyDescent="0.3">
      <c r="A6830" s="5">
        <v>44539</v>
      </c>
      <c r="B6830" s="2">
        <v>124.72</v>
      </c>
      <c r="K6830" s="22"/>
    </row>
    <row r="6831" spans="1:11" x14ac:dyDescent="0.3">
      <c r="A6831" s="5">
        <v>44540</v>
      </c>
      <c r="B6831" s="2">
        <v>136.66</v>
      </c>
      <c r="K6831" s="22"/>
    </row>
    <row r="6832" spans="1:11" x14ac:dyDescent="0.3">
      <c r="A6832" s="5">
        <v>44541</v>
      </c>
      <c r="B6832" s="2">
        <v>155.80000000000001</v>
      </c>
      <c r="K6832" s="22"/>
    </row>
    <row r="6833" spans="1:11" x14ac:dyDescent="0.3">
      <c r="A6833" s="5">
        <v>44542</v>
      </c>
      <c r="B6833" s="2">
        <v>125.13</v>
      </c>
      <c r="K6833" s="22"/>
    </row>
    <row r="6834" spans="1:11" x14ac:dyDescent="0.3">
      <c r="A6834" s="5">
        <v>44543</v>
      </c>
      <c r="B6834" s="2">
        <v>138.54</v>
      </c>
      <c r="K6834" s="22"/>
    </row>
    <row r="6835" spans="1:11" x14ac:dyDescent="0.3">
      <c r="A6835" s="5">
        <v>44544</v>
      </c>
      <c r="B6835" s="2">
        <v>133.36000000000001</v>
      </c>
      <c r="K6835" s="22"/>
    </row>
    <row r="6836" spans="1:11" x14ac:dyDescent="0.3">
      <c r="A6836" s="5">
        <v>44545</v>
      </c>
      <c r="B6836" s="2">
        <v>78.430000000000007</v>
      </c>
      <c r="K6836" s="22"/>
    </row>
    <row r="6837" spans="1:11" x14ac:dyDescent="0.3">
      <c r="A6837" s="5">
        <v>44546</v>
      </c>
      <c r="B6837" s="2">
        <v>99.22</v>
      </c>
      <c r="K6837" s="22"/>
    </row>
    <row r="6838" spans="1:11" x14ac:dyDescent="0.3">
      <c r="A6838" s="5">
        <v>44547</v>
      </c>
      <c r="B6838" s="2">
        <v>125.42</v>
      </c>
      <c r="K6838" s="22"/>
    </row>
    <row r="6839" spans="1:11" x14ac:dyDescent="0.3">
      <c r="A6839" s="5">
        <v>44548</v>
      </c>
      <c r="B6839" s="2">
        <v>82.63</v>
      </c>
      <c r="K6839" s="22"/>
    </row>
    <row r="6840" spans="1:11" x14ac:dyDescent="0.3">
      <c r="A6840" s="5">
        <v>44549</v>
      </c>
      <c r="B6840" s="2">
        <v>64.47</v>
      </c>
      <c r="K6840" s="22"/>
    </row>
    <row r="6841" spans="1:11" x14ac:dyDescent="0.3">
      <c r="A6841" s="5">
        <v>44550</v>
      </c>
      <c r="B6841" s="2">
        <v>223.01</v>
      </c>
      <c r="K6841" s="22"/>
    </row>
    <row r="6842" spans="1:11" x14ac:dyDescent="0.3">
      <c r="A6842" s="5">
        <v>44551</v>
      </c>
      <c r="B6842" s="2">
        <v>309.77999999999997</v>
      </c>
      <c r="K6842" s="22"/>
    </row>
    <row r="6843" spans="1:11" x14ac:dyDescent="0.3">
      <c r="A6843" s="5">
        <v>44552</v>
      </c>
      <c r="B6843" s="2">
        <v>246.46</v>
      </c>
      <c r="K6843" s="22"/>
    </row>
    <row r="6844" spans="1:11" x14ac:dyDescent="0.3">
      <c r="A6844" s="5">
        <v>44553</v>
      </c>
      <c r="B6844" s="2">
        <v>193.63</v>
      </c>
      <c r="K6844" s="22"/>
    </row>
    <row r="6845" spans="1:11" x14ac:dyDescent="0.3">
      <c r="A6845" s="5">
        <v>44554</v>
      </c>
      <c r="B6845" s="2">
        <v>133.74</v>
      </c>
      <c r="K6845" s="22"/>
    </row>
    <row r="6846" spans="1:11" x14ac:dyDescent="0.3">
      <c r="A6846" s="5">
        <v>44555</v>
      </c>
      <c r="B6846" s="2">
        <v>143.44</v>
      </c>
      <c r="K6846" s="22"/>
    </row>
    <row r="6847" spans="1:11" x14ac:dyDescent="0.3">
      <c r="A6847" s="5">
        <v>44556</v>
      </c>
      <c r="B6847" s="2">
        <v>158.25</v>
      </c>
      <c r="K6847" s="22"/>
    </row>
    <row r="6848" spans="1:11" x14ac:dyDescent="0.3">
      <c r="A6848" s="5">
        <v>44557</v>
      </c>
      <c r="B6848" s="2">
        <v>163.06</v>
      </c>
      <c r="K6848" s="22"/>
    </row>
    <row r="6849" spans="1:11" x14ac:dyDescent="0.3">
      <c r="A6849" s="5">
        <v>44558</v>
      </c>
      <c r="B6849" s="2">
        <v>123.5</v>
      </c>
      <c r="K6849" s="22"/>
    </row>
    <row r="6850" spans="1:11" x14ac:dyDescent="0.3">
      <c r="A6850" s="5">
        <v>44559</v>
      </c>
      <c r="B6850" s="2">
        <v>160.29</v>
      </c>
      <c r="K6850" s="22"/>
    </row>
    <row r="6851" spans="1:11" x14ac:dyDescent="0.3">
      <c r="A6851" s="5">
        <v>44560</v>
      </c>
      <c r="B6851" s="2">
        <v>93.57</v>
      </c>
      <c r="K6851" s="22"/>
    </row>
    <row r="6852" spans="1:11" x14ac:dyDescent="0.3">
      <c r="A6852" s="5">
        <v>44561</v>
      </c>
      <c r="B6852" s="2">
        <v>64.400000000000006</v>
      </c>
      <c r="K6852" s="22"/>
    </row>
    <row r="6853" spans="1:11" x14ac:dyDescent="0.3">
      <c r="A6853" s="5">
        <v>44562</v>
      </c>
      <c r="B6853" s="2">
        <v>76.239999999999995</v>
      </c>
      <c r="K6853" s="22"/>
    </row>
    <row r="6854" spans="1:11" x14ac:dyDescent="0.3">
      <c r="A6854" s="5">
        <v>44563</v>
      </c>
      <c r="B6854" s="2">
        <v>57.53</v>
      </c>
      <c r="K6854" s="22"/>
    </row>
    <row r="6855" spans="1:11" x14ac:dyDescent="0.3">
      <c r="A6855" s="5">
        <v>44564</v>
      </c>
      <c r="B6855" s="2">
        <v>81.099999999999994</v>
      </c>
      <c r="K6855" s="22"/>
    </row>
    <row r="6856" spans="1:11" x14ac:dyDescent="0.3">
      <c r="A6856" s="5">
        <v>44565</v>
      </c>
      <c r="B6856" s="2">
        <v>116</v>
      </c>
      <c r="K6856" s="22"/>
    </row>
    <row r="6857" spans="1:11" x14ac:dyDescent="0.3">
      <c r="A6857" s="5">
        <v>44566</v>
      </c>
      <c r="B6857" s="2">
        <v>119.09</v>
      </c>
      <c r="K6857" s="22"/>
    </row>
    <row r="6858" spans="1:11" x14ac:dyDescent="0.3">
      <c r="A6858" s="5">
        <v>44567</v>
      </c>
      <c r="B6858" s="2">
        <v>144.4</v>
      </c>
      <c r="K6858" s="22"/>
    </row>
    <row r="6859" spans="1:11" x14ac:dyDescent="0.3">
      <c r="A6859" s="5">
        <v>44568</v>
      </c>
      <c r="B6859" s="2">
        <v>141.71</v>
      </c>
      <c r="K6859" s="22"/>
    </row>
    <row r="6860" spans="1:11" x14ac:dyDescent="0.3">
      <c r="A6860" s="5">
        <v>44569</v>
      </c>
      <c r="B6860" s="2">
        <v>136.53</v>
      </c>
      <c r="K6860" s="22"/>
    </row>
    <row r="6861" spans="1:11" x14ac:dyDescent="0.3">
      <c r="A6861" s="5">
        <v>44570</v>
      </c>
      <c r="B6861" s="2">
        <v>123.47</v>
      </c>
      <c r="K6861" s="22"/>
    </row>
    <row r="6862" spans="1:11" x14ac:dyDescent="0.3">
      <c r="A6862" s="5">
        <v>44571</v>
      </c>
      <c r="B6862" s="2">
        <v>170.15</v>
      </c>
      <c r="K6862" s="22"/>
    </row>
    <row r="6863" spans="1:11" x14ac:dyDescent="0.3">
      <c r="A6863" s="5">
        <v>44572</v>
      </c>
      <c r="B6863" s="2">
        <v>133.63</v>
      </c>
      <c r="K6863" s="22"/>
    </row>
    <row r="6864" spans="1:11" x14ac:dyDescent="0.3">
      <c r="A6864" s="5">
        <v>44573</v>
      </c>
      <c r="B6864" s="2">
        <v>96.65</v>
      </c>
      <c r="K6864" s="22"/>
    </row>
    <row r="6865" spans="1:11" x14ac:dyDescent="0.3">
      <c r="A6865" s="5">
        <v>44574</v>
      </c>
      <c r="B6865" s="2">
        <v>33.92</v>
      </c>
      <c r="K6865" s="22"/>
    </row>
    <row r="6866" spans="1:11" x14ac:dyDescent="0.3">
      <c r="A6866" s="5">
        <v>44575</v>
      </c>
      <c r="B6866" s="2">
        <v>59.95</v>
      </c>
      <c r="K6866" s="22"/>
    </row>
    <row r="6867" spans="1:11" x14ac:dyDescent="0.3">
      <c r="A6867" s="5">
        <v>44576</v>
      </c>
      <c r="B6867" s="2">
        <v>113.33</v>
      </c>
      <c r="K6867" s="22"/>
    </row>
    <row r="6868" spans="1:11" x14ac:dyDescent="0.3">
      <c r="A6868" s="5">
        <v>44577</v>
      </c>
      <c r="B6868" s="2">
        <v>28.75</v>
      </c>
      <c r="K6868" s="22"/>
    </row>
    <row r="6869" spans="1:11" x14ac:dyDescent="0.3">
      <c r="A6869" s="5">
        <v>44578</v>
      </c>
      <c r="B6869" s="2">
        <v>71.55</v>
      </c>
      <c r="K6869" s="22"/>
    </row>
    <row r="6870" spans="1:11" x14ac:dyDescent="0.3">
      <c r="A6870" s="5">
        <v>44579</v>
      </c>
      <c r="B6870" s="2">
        <v>117.48</v>
      </c>
      <c r="K6870" s="22"/>
    </row>
    <row r="6871" spans="1:11" x14ac:dyDescent="0.3">
      <c r="A6871" s="5">
        <v>44580</v>
      </c>
      <c r="B6871" s="2">
        <v>45.9</v>
      </c>
      <c r="K6871" s="22"/>
    </row>
    <row r="6872" spans="1:11" x14ac:dyDescent="0.3">
      <c r="A6872" s="5">
        <v>44581</v>
      </c>
      <c r="B6872" s="2">
        <v>49.13</v>
      </c>
      <c r="K6872" s="22"/>
    </row>
    <row r="6873" spans="1:11" x14ac:dyDescent="0.3">
      <c r="A6873" s="5">
        <v>44582</v>
      </c>
      <c r="B6873" s="2">
        <v>105.48</v>
      </c>
      <c r="K6873" s="22"/>
    </row>
    <row r="6874" spans="1:11" x14ac:dyDescent="0.3">
      <c r="A6874" s="5">
        <v>44583</v>
      </c>
      <c r="B6874" s="2">
        <v>118.77</v>
      </c>
      <c r="K6874" s="22"/>
    </row>
    <row r="6875" spans="1:11" x14ac:dyDescent="0.3">
      <c r="A6875" s="5">
        <v>44584</v>
      </c>
      <c r="B6875" s="2">
        <v>93.07</v>
      </c>
      <c r="K6875" s="22"/>
    </row>
    <row r="6876" spans="1:11" x14ac:dyDescent="0.3">
      <c r="A6876" s="5">
        <v>44585</v>
      </c>
      <c r="B6876" s="2">
        <v>71.540000000000006</v>
      </c>
      <c r="K6876" s="22"/>
    </row>
    <row r="6877" spans="1:11" x14ac:dyDescent="0.3">
      <c r="A6877" s="5">
        <v>44586</v>
      </c>
      <c r="B6877" s="2">
        <v>115.29</v>
      </c>
      <c r="K6877" s="22"/>
    </row>
    <row r="6878" spans="1:11" x14ac:dyDescent="0.3">
      <c r="A6878" s="5">
        <v>44587</v>
      </c>
      <c r="B6878" s="2">
        <v>88.85</v>
      </c>
      <c r="K6878" s="22"/>
    </row>
    <row r="6879" spans="1:11" x14ac:dyDescent="0.3">
      <c r="A6879" s="5">
        <v>44588</v>
      </c>
      <c r="B6879" s="2">
        <v>81.599999999999994</v>
      </c>
      <c r="K6879" s="22"/>
    </row>
    <row r="6880" spans="1:11" x14ac:dyDescent="0.3">
      <c r="A6880" s="5">
        <v>44589</v>
      </c>
      <c r="B6880" s="2">
        <v>94.29</v>
      </c>
      <c r="K6880" s="22"/>
    </row>
    <row r="6881" spans="1:11" x14ac:dyDescent="0.3">
      <c r="A6881" s="5">
        <v>44590</v>
      </c>
      <c r="B6881" s="2">
        <v>24.87</v>
      </c>
      <c r="K6881" s="22"/>
    </row>
    <row r="6882" spans="1:11" x14ac:dyDescent="0.3">
      <c r="A6882" s="5">
        <v>44591</v>
      </c>
      <c r="B6882" s="2">
        <v>43.85</v>
      </c>
      <c r="K6882" s="22"/>
    </row>
    <row r="6883" spans="1:11" x14ac:dyDescent="0.3">
      <c r="A6883" s="5">
        <v>44592</v>
      </c>
      <c r="B6883" s="2">
        <v>136.53</v>
      </c>
      <c r="K6883" s="22"/>
    </row>
    <row r="6884" spans="1:11" x14ac:dyDescent="0.3">
      <c r="A6884" s="5">
        <v>44593</v>
      </c>
      <c r="B6884" s="2">
        <v>132.25</v>
      </c>
      <c r="K6884" s="22"/>
    </row>
    <row r="6885" spans="1:11" x14ac:dyDescent="0.3">
      <c r="A6885" s="5">
        <v>44594</v>
      </c>
      <c r="B6885" s="2">
        <v>135.05000000000001</v>
      </c>
      <c r="K6885" s="22"/>
    </row>
    <row r="6886" spans="1:11" x14ac:dyDescent="0.3">
      <c r="A6886" s="5">
        <v>44595</v>
      </c>
      <c r="B6886" s="2">
        <v>143.41</v>
      </c>
      <c r="K6886" s="22"/>
    </row>
    <row r="6887" spans="1:11" x14ac:dyDescent="0.3">
      <c r="A6887" s="5">
        <v>44596</v>
      </c>
      <c r="B6887" s="2">
        <v>77.52</v>
      </c>
      <c r="K6887" s="22"/>
    </row>
    <row r="6888" spans="1:11" x14ac:dyDescent="0.3">
      <c r="A6888" s="5">
        <v>44597</v>
      </c>
      <c r="B6888" s="2">
        <v>33.97</v>
      </c>
      <c r="K6888" s="22"/>
    </row>
    <row r="6889" spans="1:11" x14ac:dyDescent="0.3">
      <c r="A6889" s="5">
        <v>44598</v>
      </c>
      <c r="B6889" s="2">
        <v>47.57</v>
      </c>
      <c r="K6889" s="22"/>
    </row>
    <row r="6890" spans="1:11" x14ac:dyDescent="0.3">
      <c r="A6890" s="5">
        <v>44599</v>
      </c>
      <c r="B6890" s="2">
        <v>92.02</v>
      </c>
      <c r="K6890" s="22"/>
    </row>
    <row r="6891" spans="1:11" x14ac:dyDescent="0.3">
      <c r="A6891" s="5">
        <v>44600</v>
      </c>
      <c r="B6891" s="2">
        <v>92.33</v>
      </c>
      <c r="K6891" s="22"/>
    </row>
    <row r="6892" spans="1:11" x14ac:dyDescent="0.3">
      <c r="A6892" s="5">
        <v>44601</v>
      </c>
      <c r="B6892" s="2">
        <v>75.599999999999994</v>
      </c>
      <c r="K6892" s="22"/>
    </row>
    <row r="6893" spans="1:11" x14ac:dyDescent="0.3">
      <c r="A6893" s="5">
        <v>44602</v>
      </c>
      <c r="B6893" s="2">
        <v>87.7</v>
      </c>
      <c r="K6893" s="22"/>
    </row>
    <row r="6894" spans="1:11" x14ac:dyDescent="0.3">
      <c r="A6894" s="5">
        <v>44603</v>
      </c>
      <c r="B6894" s="2">
        <v>110.06</v>
      </c>
      <c r="K6894" s="22"/>
    </row>
    <row r="6895" spans="1:11" x14ac:dyDescent="0.3">
      <c r="A6895" s="5">
        <v>44604</v>
      </c>
      <c r="B6895" s="2">
        <v>73</v>
      </c>
      <c r="K6895" s="22"/>
    </row>
    <row r="6896" spans="1:11" x14ac:dyDescent="0.3">
      <c r="A6896" s="5">
        <v>44605</v>
      </c>
      <c r="B6896" s="2">
        <v>25.68</v>
      </c>
      <c r="K6896" s="22"/>
    </row>
    <row r="6897" spans="1:11" x14ac:dyDescent="0.3">
      <c r="A6897" s="5">
        <v>44606</v>
      </c>
      <c r="B6897" s="2">
        <v>81.59</v>
      </c>
      <c r="K6897" s="22"/>
    </row>
    <row r="6898" spans="1:11" x14ac:dyDescent="0.3">
      <c r="A6898" s="5">
        <v>44607</v>
      </c>
      <c r="B6898" s="2">
        <v>91.64</v>
      </c>
      <c r="K6898" s="22"/>
    </row>
    <row r="6899" spans="1:11" x14ac:dyDescent="0.3">
      <c r="A6899" s="5">
        <v>44608</v>
      </c>
      <c r="B6899" s="2">
        <v>90.81</v>
      </c>
      <c r="K6899" s="22"/>
    </row>
    <row r="6900" spans="1:11" x14ac:dyDescent="0.3">
      <c r="A6900" s="5">
        <v>44609</v>
      </c>
      <c r="B6900" s="2">
        <v>76.489999999999995</v>
      </c>
      <c r="K6900" s="22"/>
    </row>
    <row r="6901" spans="1:11" x14ac:dyDescent="0.3">
      <c r="A6901" s="5">
        <v>44610</v>
      </c>
      <c r="B6901" s="2">
        <v>86.28</v>
      </c>
      <c r="K6901" s="22"/>
    </row>
    <row r="6902" spans="1:11" x14ac:dyDescent="0.3">
      <c r="A6902" s="5">
        <v>44611</v>
      </c>
      <c r="B6902" s="2">
        <v>55.28</v>
      </c>
      <c r="K6902" s="22"/>
    </row>
    <row r="6903" spans="1:11" x14ac:dyDescent="0.3">
      <c r="A6903" s="5">
        <v>44612</v>
      </c>
      <c r="B6903" s="2">
        <v>81.09</v>
      </c>
      <c r="K6903" s="22"/>
    </row>
    <row r="6904" spans="1:11" x14ac:dyDescent="0.3">
      <c r="A6904" s="5">
        <v>44613</v>
      </c>
      <c r="B6904" s="2">
        <v>80.900000000000006</v>
      </c>
      <c r="K6904" s="22"/>
    </row>
    <row r="6905" spans="1:11" x14ac:dyDescent="0.3">
      <c r="A6905" s="5">
        <v>44614</v>
      </c>
      <c r="B6905" s="2">
        <v>120.66</v>
      </c>
      <c r="K6905" s="22"/>
    </row>
    <row r="6906" spans="1:11" x14ac:dyDescent="0.3">
      <c r="A6906" s="5">
        <v>44615</v>
      </c>
      <c r="B6906" s="2">
        <v>94.02</v>
      </c>
      <c r="K6906" s="22"/>
    </row>
    <row r="6907" spans="1:11" x14ac:dyDescent="0.3">
      <c r="A6907" s="5">
        <v>44616</v>
      </c>
      <c r="B6907" s="2">
        <v>75.73</v>
      </c>
      <c r="K6907" s="22"/>
    </row>
    <row r="6908" spans="1:11" x14ac:dyDescent="0.3">
      <c r="A6908" s="5">
        <v>44617</v>
      </c>
      <c r="B6908" s="2">
        <v>95.08</v>
      </c>
      <c r="K6908" s="22"/>
    </row>
    <row r="6909" spans="1:11" x14ac:dyDescent="0.3">
      <c r="A6909" s="5">
        <v>44618</v>
      </c>
      <c r="B6909" s="2">
        <v>130.79</v>
      </c>
      <c r="K6909" s="22"/>
    </row>
    <row r="6910" spans="1:11" x14ac:dyDescent="0.3">
      <c r="A6910" s="5">
        <v>44619</v>
      </c>
      <c r="B6910" s="2">
        <v>113.59</v>
      </c>
      <c r="K6910" s="22"/>
    </row>
    <row r="6911" spans="1:11" x14ac:dyDescent="0.3">
      <c r="A6911" s="5">
        <v>44620</v>
      </c>
      <c r="B6911" s="2">
        <v>126.78</v>
      </c>
      <c r="K6911" s="22"/>
    </row>
    <row r="6912" spans="1:11" x14ac:dyDescent="0.3">
      <c r="A6912" s="5">
        <v>44621</v>
      </c>
      <c r="B6912" s="2">
        <v>126.26</v>
      </c>
      <c r="K6912" s="22"/>
    </row>
    <row r="6913" spans="1:11" x14ac:dyDescent="0.3">
      <c r="A6913" s="5">
        <v>44622</v>
      </c>
      <c r="B6913" s="2">
        <v>130.24</v>
      </c>
      <c r="K6913" s="22"/>
    </row>
    <row r="6914" spans="1:11" x14ac:dyDescent="0.3">
      <c r="A6914" s="5">
        <v>44623</v>
      </c>
      <c r="B6914" s="2">
        <v>152.35</v>
      </c>
      <c r="K6914" s="22"/>
    </row>
    <row r="6915" spans="1:11" x14ac:dyDescent="0.3">
      <c r="A6915" s="5">
        <v>44624</v>
      </c>
      <c r="B6915" s="2">
        <v>191.1</v>
      </c>
      <c r="K6915" s="22"/>
    </row>
    <row r="6916" spans="1:11" x14ac:dyDescent="0.3">
      <c r="A6916" s="5">
        <v>44625</v>
      </c>
      <c r="B6916" s="2">
        <v>168.05</v>
      </c>
      <c r="K6916" s="22"/>
    </row>
    <row r="6917" spans="1:11" x14ac:dyDescent="0.3">
      <c r="A6917" s="5">
        <v>44626</v>
      </c>
      <c r="B6917" s="2">
        <v>162.47999999999999</v>
      </c>
      <c r="K6917" s="22"/>
    </row>
    <row r="6918" spans="1:11" x14ac:dyDescent="0.3">
      <c r="A6918" s="5">
        <v>44627</v>
      </c>
      <c r="B6918" s="2">
        <v>184.16</v>
      </c>
      <c r="K6918" s="22"/>
    </row>
    <row r="6919" spans="1:11" x14ac:dyDescent="0.3">
      <c r="A6919" s="5">
        <v>44628</v>
      </c>
      <c r="B6919" s="2">
        <v>203.61</v>
      </c>
      <c r="K6919" s="22"/>
    </row>
    <row r="6920" spans="1:11" x14ac:dyDescent="0.3">
      <c r="A6920" s="5">
        <v>44629</v>
      </c>
      <c r="B6920" s="2">
        <v>202.03</v>
      </c>
      <c r="K6920" s="22"/>
    </row>
    <row r="6921" spans="1:11" x14ac:dyDescent="0.3">
      <c r="A6921" s="5">
        <v>44630</v>
      </c>
      <c r="B6921" s="2">
        <v>136.21</v>
      </c>
      <c r="K6921" s="22"/>
    </row>
    <row r="6922" spans="1:11" x14ac:dyDescent="0.3">
      <c r="A6922" s="5">
        <v>44631</v>
      </c>
      <c r="B6922" s="2">
        <v>90.53</v>
      </c>
      <c r="K6922" s="22"/>
    </row>
    <row r="6923" spans="1:11" x14ac:dyDescent="0.3">
      <c r="A6923" s="5">
        <v>44632</v>
      </c>
      <c r="B6923" s="2">
        <v>125.96</v>
      </c>
      <c r="K6923" s="22"/>
    </row>
    <row r="6924" spans="1:11" x14ac:dyDescent="0.3">
      <c r="A6924" s="5">
        <v>44633</v>
      </c>
      <c r="B6924" s="2">
        <v>95.23</v>
      </c>
      <c r="K6924" s="22"/>
    </row>
    <row r="6925" spans="1:11" x14ac:dyDescent="0.3">
      <c r="A6925" s="5">
        <v>44634</v>
      </c>
      <c r="B6925" s="2">
        <v>185.22</v>
      </c>
      <c r="K6925" s="22"/>
    </row>
    <row r="6926" spans="1:11" x14ac:dyDescent="0.3">
      <c r="A6926" s="5">
        <v>44635</v>
      </c>
      <c r="B6926" s="2">
        <v>194.19</v>
      </c>
      <c r="K6926" s="22"/>
    </row>
    <row r="6927" spans="1:11" x14ac:dyDescent="0.3">
      <c r="A6927" s="5">
        <v>44636</v>
      </c>
      <c r="B6927" s="2">
        <v>165.93</v>
      </c>
      <c r="K6927" s="22"/>
    </row>
    <row r="6928" spans="1:11" x14ac:dyDescent="0.3">
      <c r="A6928" s="5">
        <v>44637</v>
      </c>
      <c r="B6928" s="2">
        <v>113.12</v>
      </c>
      <c r="K6928" s="22"/>
    </row>
    <row r="6929" spans="1:11" x14ac:dyDescent="0.3">
      <c r="A6929" s="5">
        <v>44638</v>
      </c>
      <c r="B6929" s="2">
        <v>139.03</v>
      </c>
      <c r="K6929" s="22"/>
    </row>
    <row r="6930" spans="1:11" x14ac:dyDescent="0.3">
      <c r="A6930" s="5">
        <v>44639</v>
      </c>
      <c r="B6930" s="2">
        <v>52.67</v>
      </c>
      <c r="K6930" s="22"/>
    </row>
    <row r="6931" spans="1:11" x14ac:dyDescent="0.3">
      <c r="A6931" s="5">
        <v>44640</v>
      </c>
      <c r="B6931" s="2">
        <v>38.770000000000003</v>
      </c>
      <c r="K6931" s="22"/>
    </row>
    <row r="6932" spans="1:11" x14ac:dyDescent="0.3">
      <c r="A6932" s="5">
        <v>44641</v>
      </c>
      <c r="B6932" s="2">
        <v>141.51</v>
      </c>
      <c r="K6932" s="22"/>
    </row>
    <row r="6933" spans="1:11" x14ac:dyDescent="0.3">
      <c r="A6933" s="5">
        <v>44642</v>
      </c>
      <c r="B6933" s="2">
        <v>179.4</v>
      </c>
      <c r="K6933" s="22"/>
    </row>
    <row r="6934" spans="1:11" x14ac:dyDescent="0.3">
      <c r="A6934" s="5">
        <v>44643</v>
      </c>
      <c r="B6934" s="2">
        <v>167.27</v>
      </c>
      <c r="K6934" s="22"/>
    </row>
    <row r="6935" spans="1:11" x14ac:dyDescent="0.3">
      <c r="A6935" s="5">
        <v>44644</v>
      </c>
      <c r="B6935" s="2">
        <v>164.38</v>
      </c>
      <c r="K6935" s="22"/>
    </row>
    <row r="6936" spans="1:11" x14ac:dyDescent="0.3">
      <c r="A6936" s="5">
        <v>44645</v>
      </c>
      <c r="B6936" s="2">
        <v>111</v>
      </c>
      <c r="K6936" s="22"/>
    </row>
    <row r="6937" spans="1:11" x14ac:dyDescent="0.3">
      <c r="A6937" s="5">
        <v>44646</v>
      </c>
      <c r="B6937" s="2">
        <v>69.709999999999994</v>
      </c>
      <c r="K6937" s="22"/>
    </row>
    <row r="6938" spans="1:11" x14ac:dyDescent="0.3">
      <c r="A6938" s="5">
        <v>44647</v>
      </c>
      <c r="B6938" s="2">
        <v>121.43</v>
      </c>
      <c r="K6938" s="22"/>
    </row>
    <row r="6939" spans="1:11" x14ac:dyDescent="0.3">
      <c r="A6939" s="5">
        <v>44648</v>
      </c>
      <c r="B6939" s="2">
        <v>91.31</v>
      </c>
      <c r="K6939" s="22"/>
    </row>
    <row r="6940" spans="1:11" x14ac:dyDescent="0.3">
      <c r="A6940" s="5">
        <v>44649</v>
      </c>
      <c r="B6940" s="2">
        <v>189.21</v>
      </c>
      <c r="K6940" s="22"/>
    </row>
    <row r="6941" spans="1:11" x14ac:dyDescent="0.3">
      <c r="A6941" s="5">
        <v>44650</v>
      </c>
      <c r="B6941" s="2">
        <v>195.25</v>
      </c>
      <c r="K6941" s="22"/>
    </row>
    <row r="6942" spans="1:11" x14ac:dyDescent="0.3">
      <c r="A6942" s="5">
        <v>44651</v>
      </c>
      <c r="B6942" s="2">
        <v>199.82</v>
      </c>
      <c r="K6942" s="22"/>
    </row>
    <row r="6943" spans="1:11" x14ac:dyDescent="0.3">
      <c r="A6943" s="5">
        <v>44652</v>
      </c>
      <c r="B6943" s="2">
        <v>178.11</v>
      </c>
      <c r="K6943" s="22"/>
    </row>
    <row r="6944" spans="1:11" x14ac:dyDescent="0.3">
      <c r="A6944" s="5">
        <v>44653</v>
      </c>
      <c r="B6944" s="2">
        <v>137.80000000000001</v>
      </c>
      <c r="K6944" s="22"/>
    </row>
    <row r="6945" spans="1:11" x14ac:dyDescent="0.3">
      <c r="A6945" s="5">
        <v>44654</v>
      </c>
      <c r="B6945" s="2">
        <v>166.02</v>
      </c>
      <c r="K6945" s="22"/>
    </row>
    <row r="6946" spans="1:11" x14ac:dyDescent="0.3">
      <c r="A6946" s="5">
        <v>44655</v>
      </c>
      <c r="B6946" s="2">
        <v>133.88</v>
      </c>
      <c r="K6946" s="22"/>
    </row>
    <row r="6947" spans="1:11" x14ac:dyDescent="0.3">
      <c r="A6947" s="5">
        <v>44656</v>
      </c>
      <c r="B6947" s="2">
        <v>132.79</v>
      </c>
      <c r="K6947" s="22"/>
    </row>
    <row r="6948" spans="1:11" x14ac:dyDescent="0.3">
      <c r="A6948" s="5">
        <v>44657</v>
      </c>
      <c r="B6948" s="2">
        <v>123.59</v>
      </c>
      <c r="K6948" s="22"/>
    </row>
    <row r="6949" spans="1:11" x14ac:dyDescent="0.3">
      <c r="A6949" s="5">
        <v>44658</v>
      </c>
      <c r="B6949" s="2">
        <v>148.76</v>
      </c>
      <c r="K6949" s="22"/>
    </row>
    <row r="6950" spans="1:11" x14ac:dyDescent="0.3">
      <c r="A6950" s="5">
        <v>44659</v>
      </c>
      <c r="B6950" s="2">
        <v>79.87</v>
      </c>
      <c r="K6950" s="22"/>
    </row>
    <row r="6951" spans="1:11" x14ac:dyDescent="0.3">
      <c r="A6951" s="5">
        <v>44660</v>
      </c>
      <c r="B6951" s="2">
        <v>64.14</v>
      </c>
      <c r="K6951" s="22"/>
    </row>
    <row r="6952" spans="1:11" x14ac:dyDescent="0.3">
      <c r="A6952" s="5">
        <v>44661</v>
      </c>
      <c r="B6952" s="2">
        <v>44.5</v>
      </c>
      <c r="K6952" s="22"/>
    </row>
    <row r="6953" spans="1:11" x14ac:dyDescent="0.3">
      <c r="A6953" s="5">
        <v>44662</v>
      </c>
      <c r="B6953" s="2">
        <v>166.45</v>
      </c>
      <c r="K6953" s="22"/>
    </row>
    <row r="6954" spans="1:11" x14ac:dyDescent="0.3">
      <c r="A6954" s="5">
        <v>44663</v>
      </c>
      <c r="B6954" s="2">
        <v>177.4</v>
      </c>
      <c r="K6954" s="22"/>
    </row>
    <row r="6955" spans="1:11" x14ac:dyDescent="0.3">
      <c r="A6955" s="5">
        <v>44664</v>
      </c>
      <c r="B6955" s="2">
        <v>181.64</v>
      </c>
      <c r="K6955" s="22"/>
    </row>
    <row r="6956" spans="1:11" x14ac:dyDescent="0.3">
      <c r="A6956" s="5">
        <v>44665</v>
      </c>
      <c r="B6956" s="2">
        <v>189.42</v>
      </c>
      <c r="K6956" s="22"/>
    </row>
    <row r="6957" spans="1:11" x14ac:dyDescent="0.3">
      <c r="A6957" s="5">
        <v>44666</v>
      </c>
      <c r="B6957" s="2">
        <v>164.42</v>
      </c>
      <c r="K6957" s="22"/>
    </row>
    <row r="6958" spans="1:11" x14ac:dyDescent="0.3">
      <c r="A6958" s="5">
        <v>44667</v>
      </c>
      <c r="B6958" s="2">
        <v>110.93</v>
      </c>
      <c r="K6958" s="22"/>
    </row>
    <row r="6959" spans="1:11" x14ac:dyDescent="0.3">
      <c r="A6959" s="5">
        <v>44668</v>
      </c>
      <c r="B6959" s="2">
        <v>68.3</v>
      </c>
      <c r="K6959" s="22"/>
    </row>
    <row r="6960" spans="1:11" x14ac:dyDescent="0.3">
      <c r="A6960" s="5">
        <v>44669</v>
      </c>
      <c r="B6960" s="2">
        <v>100.48</v>
      </c>
      <c r="K6960" s="22"/>
    </row>
    <row r="6961" spans="1:11" x14ac:dyDescent="0.3">
      <c r="A6961" s="5">
        <v>44670</v>
      </c>
      <c r="B6961" s="2">
        <v>184.9</v>
      </c>
      <c r="K6961" s="22"/>
    </row>
    <row r="6962" spans="1:11" x14ac:dyDescent="0.3">
      <c r="A6962" s="5">
        <v>44671</v>
      </c>
      <c r="B6962" s="2">
        <v>157.72999999999999</v>
      </c>
      <c r="K6962" s="22"/>
    </row>
    <row r="6963" spans="1:11" x14ac:dyDescent="0.3">
      <c r="A6963" s="5">
        <v>44672</v>
      </c>
      <c r="B6963" s="2">
        <v>133.38999999999999</v>
      </c>
      <c r="K6963" s="22"/>
    </row>
    <row r="6964" spans="1:11" x14ac:dyDescent="0.3">
      <c r="A6964" s="5">
        <v>44673</v>
      </c>
      <c r="B6964" s="2">
        <v>92.29</v>
      </c>
      <c r="K6964" s="22"/>
    </row>
    <row r="6965" spans="1:11" x14ac:dyDescent="0.3">
      <c r="A6965" s="5">
        <v>44674</v>
      </c>
      <c r="B6965" s="2">
        <v>35.18</v>
      </c>
      <c r="K6965" s="22"/>
    </row>
    <row r="6966" spans="1:11" x14ac:dyDescent="0.3">
      <c r="A6966" s="5">
        <v>44675</v>
      </c>
      <c r="B6966" s="2">
        <v>77.819999999999993</v>
      </c>
      <c r="K6966" s="22"/>
    </row>
    <row r="6967" spans="1:11" x14ac:dyDescent="0.3">
      <c r="A6967" s="5">
        <v>44676</v>
      </c>
      <c r="B6967" s="2">
        <v>172.98</v>
      </c>
      <c r="K6967" s="22"/>
    </row>
    <row r="6968" spans="1:11" x14ac:dyDescent="0.3">
      <c r="A6968" s="5">
        <v>44677</v>
      </c>
      <c r="B6968" s="2">
        <v>149.05000000000001</v>
      </c>
      <c r="K6968" s="22"/>
    </row>
    <row r="6969" spans="1:11" x14ac:dyDescent="0.3">
      <c r="A6969" s="5">
        <v>44678</v>
      </c>
      <c r="B6969" s="2">
        <v>178.37</v>
      </c>
      <c r="K6969" s="22"/>
    </row>
    <row r="6970" spans="1:11" x14ac:dyDescent="0.3">
      <c r="A6970" s="5">
        <v>44679</v>
      </c>
      <c r="B6970" s="2">
        <v>160.57</v>
      </c>
      <c r="K6970" s="22"/>
    </row>
    <row r="6971" spans="1:11" x14ac:dyDescent="0.3">
      <c r="A6971" s="5">
        <v>44680</v>
      </c>
      <c r="B6971" s="2">
        <v>181.92</v>
      </c>
      <c r="K6971" s="22"/>
    </row>
    <row r="6972" spans="1:11" x14ac:dyDescent="0.3">
      <c r="A6972" s="5">
        <v>44681</v>
      </c>
      <c r="B6972" s="2">
        <v>121.2</v>
      </c>
      <c r="K6972" s="22"/>
    </row>
    <row r="6973" spans="1:11" x14ac:dyDescent="0.3">
      <c r="A6973" s="5">
        <v>44682</v>
      </c>
      <c r="B6973" s="2">
        <v>143.04</v>
      </c>
      <c r="K6973" s="22"/>
    </row>
    <row r="6974" spans="1:11" x14ac:dyDescent="0.3">
      <c r="A6974" s="5">
        <v>44683</v>
      </c>
      <c r="B6974" s="2">
        <v>104.46</v>
      </c>
      <c r="K6974" s="22"/>
    </row>
    <row r="6975" spans="1:11" x14ac:dyDescent="0.3">
      <c r="A6975" s="5">
        <v>44684</v>
      </c>
      <c r="B6975" s="2">
        <v>145.41</v>
      </c>
      <c r="K6975" s="22"/>
    </row>
    <row r="6976" spans="1:11" x14ac:dyDescent="0.3">
      <c r="A6976" s="5">
        <v>44685</v>
      </c>
      <c r="B6976" s="2">
        <v>206.28</v>
      </c>
      <c r="K6976" s="22"/>
    </row>
    <row r="6977" spans="1:11" x14ac:dyDescent="0.3">
      <c r="A6977" s="5">
        <v>44686</v>
      </c>
      <c r="B6977" s="2">
        <v>197.91</v>
      </c>
      <c r="K6977" s="22"/>
    </row>
    <row r="6978" spans="1:11" x14ac:dyDescent="0.3">
      <c r="A6978" s="5">
        <v>44687</v>
      </c>
      <c r="B6978" s="2">
        <v>147.47</v>
      </c>
      <c r="K6978" s="22"/>
    </row>
    <row r="6979" spans="1:11" x14ac:dyDescent="0.3">
      <c r="A6979" s="5">
        <v>44688</v>
      </c>
      <c r="B6979" s="2">
        <v>39.29</v>
      </c>
      <c r="K6979" s="22"/>
    </row>
    <row r="6980" spans="1:11" x14ac:dyDescent="0.3">
      <c r="A6980" s="5">
        <v>44689</v>
      </c>
      <c r="B6980" s="2">
        <v>71.790000000000006</v>
      </c>
      <c r="K6980" s="22"/>
    </row>
    <row r="6981" spans="1:11" x14ac:dyDescent="0.3">
      <c r="A6981" s="5">
        <v>44690</v>
      </c>
      <c r="B6981" s="2">
        <v>186.71</v>
      </c>
      <c r="K6981" s="22"/>
    </row>
    <row r="6982" spans="1:11" x14ac:dyDescent="0.3">
      <c r="A6982" s="5">
        <v>44691</v>
      </c>
      <c r="B6982" s="2">
        <v>96.44</v>
      </c>
      <c r="K6982" s="22"/>
    </row>
    <row r="6983" spans="1:11" x14ac:dyDescent="0.3">
      <c r="A6983" s="5">
        <v>44692</v>
      </c>
      <c r="B6983" s="2">
        <v>97.87</v>
      </c>
      <c r="K6983" s="22"/>
    </row>
    <row r="6984" spans="1:11" x14ac:dyDescent="0.3">
      <c r="A6984" s="5">
        <v>44693</v>
      </c>
      <c r="B6984" s="2">
        <v>85.98</v>
      </c>
      <c r="K6984" s="22"/>
    </row>
    <row r="6985" spans="1:11" x14ac:dyDescent="0.3">
      <c r="A6985" s="5">
        <v>44694</v>
      </c>
      <c r="B6985" s="2">
        <v>95</v>
      </c>
      <c r="K6985" s="22"/>
    </row>
    <row r="6986" spans="1:11" x14ac:dyDescent="0.3">
      <c r="A6986" s="5">
        <v>44695</v>
      </c>
      <c r="B6986" s="2">
        <v>44.6</v>
      </c>
      <c r="K6986" s="22"/>
    </row>
    <row r="6987" spans="1:11" x14ac:dyDescent="0.3">
      <c r="A6987" s="5">
        <v>44696</v>
      </c>
      <c r="B6987" s="2">
        <v>53.68</v>
      </c>
      <c r="K6987" s="22"/>
    </row>
    <row r="6988" spans="1:11" x14ac:dyDescent="0.3">
      <c r="A6988" s="5">
        <v>44697</v>
      </c>
      <c r="B6988" s="2">
        <v>131.54</v>
      </c>
      <c r="K6988" s="22"/>
    </row>
    <row r="6989" spans="1:11" x14ac:dyDescent="0.3">
      <c r="A6989" s="5">
        <v>44698</v>
      </c>
      <c r="B6989" s="2">
        <v>166.29</v>
      </c>
      <c r="K6989" s="22"/>
    </row>
    <row r="6990" spans="1:11" x14ac:dyDescent="0.3">
      <c r="A6990" s="5">
        <v>44699</v>
      </c>
      <c r="B6990" s="2">
        <v>152.13</v>
      </c>
      <c r="K6990" s="22"/>
    </row>
    <row r="6991" spans="1:11" x14ac:dyDescent="0.3">
      <c r="A6991" s="5">
        <v>44700</v>
      </c>
      <c r="B6991" s="2">
        <v>181.82</v>
      </c>
      <c r="K6991" s="22"/>
    </row>
    <row r="6992" spans="1:11" x14ac:dyDescent="0.3">
      <c r="A6992" s="5">
        <v>44701</v>
      </c>
      <c r="B6992" s="2">
        <v>178.26</v>
      </c>
      <c r="K6992" s="22"/>
    </row>
    <row r="6993" spans="1:11" x14ac:dyDescent="0.3">
      <c r="A6993" s="5">
        <v>44702</v>
      </c>
      <c r="B6993" s="2">
        <v>82.15</v>
      </c>
      <c r="K6993" s="22"/>
    </row>
    <row r="6994" spans="1:11" x14ac:dyDescent="0.3">
      <c r="A6994" s="5">
        <v>44703</v>
      </c>
      <c r="B6994" s="2">
        <v>127.81</v>
      </c>
      <c r="K6994" s="22"/>
    </row>
    <row r="6995" spans="1:11" x14ac:dyDescent="0.3">
      <c r="A6995" s="5">
        <v>44704</v>
      </c>
      <c r="B6995" s="2">
        <v>150.43</v>
      </c>
      <c r="K6995" s="22"/>
    </row>
    <row r="6996" spans="1:11" x14ac:dyDescent="0.3">
      <c r="A6996" s="5">
        <v>44705</v>
      </c>
      <c r="B6996" s="2">
        <v>49.86</v>
      </c>
      <c r="K6996" s="22"/>
    </row>
    <row r="6997" spans="1:11" x14ac:dyDescent="0.3">
      <c r="A6997" s="5">
        <v>44706</v>
      </c>
      <c r="B6997" s="2">
        <v>84.05</v>
      </c>
      <c r="K6997" s="22"/>
    </row>
    <row r="6998" spans="1:11" x14ac:dyDescent="0.3">
      <c r="A6998" s="5">
        <v>44707</v>
      </c>
      <c r="B6998" s="2">
        <v>24.98</v>
      </c>
      <c r="K6998" s="22"/>
    </row>
    <row r="6999" spans="1:11" x14ac:dyDescent="0.3">
      <c r="A6999" s="5">
        <v>44708</v>
      </c>
      <c r="B6999" s="2">
        <v>18.940000000000001</v>
      </c>
      <c r="K6999" s="22"/>
    </row>
    <row r="7000" spans="1:11" x14ac:dyDescent="0.3">
      <c r="A7000" s="5">
        <v>44709</v>
      </c>
      <c r="B7000" s="2">
        <v>13.17</v>
      </c>
      <c r="K7000" s="22"/>
    </row>
    <row r="7001" spans="1:11" x14ac:dyDescent="0.3">
      <c r="A7001" s="5">
        <v>44710</v>
      </c>
      <c r="B7001" s="2">
        <v>111.73</v>
      </c>
      <c r="K7001" s="22"/>
    </row>
    <row r="7002" spans="1:11" x14ac:dyDescent="0.3">
      <c r="A7002" s="5">
        <v>44711</v>
      </c>
      <c r="B7002" s="2">
        <v>170.61</v>
      </c>
      <c r="K7002" s="22"/>
    </row>
    <row r="7003" spans="1:11" x14ac:dyDescent="0.3">
      <c r="A7003" s="5">
        <v>44712</v>
      </c>
      <c r="B7003" s="2">
        <v>162.27000000000001</v>
      </c>
      <c r="K7003" s="22"/>
    </row>
    <row r="7004" spans="1:11" x14ac:dyDescent="0.3">
      <c r="A7004" s="5">
        <v>44713</v>
      </c>
      <c r="B7004" s="2">
        <v>157.68</v>
      </c>
      <c r="K7004" s="22"/>
    </row>
    <row r="7005" spans="1:11" x14ac:dyDescent="0.3">
      <c r="A7005" s="5">
        <v>44714</v>
      </c>
      <c r="B7005" s="2">
        <v>151.4</v>
      </c>
      <c r="K7005" s="22"/>
    </row>
    <row r="7006" spans="1:11" x14ac:dyDescent="0.3">
      <c r="A7006" s="5">
        <v>44715</v>
      </c>
      <c r="B7006" s="2">
        <v>110.89</v>
      </c>
      <c r="K7006" s="22"/>
    </row>
    <row r="7007" spans="1:11" x14ac:dyDescent="0.3">
      <c r="A7007" s="5">
        <v>44716</v>
      </c>
      <c r="B7007" s="2">
        <v>83.21</v>
      </c>
      <c r="K7007" s="22"/>
    </row>
    <row r="7008" spans="1:11" x14ac:dyDescent="0.3">
      <c r="A7008" s="5">
        <v>44717</v>
      </c>
      <c r="B7008" s="2">
        <v>36.86</v>
      </c>
      <c r="K7008" s="22"/>
    </row>
    <row r="7009" spans="1:11" x14ac:dyDescent="0.3">
      <c r="A7009" s="5">
        <v>44718</v>
      </c>
      <c r="B7009" s="2">
        <v>49.66</v>
      </c>
      <c r="K7009" s="22"/>
    </row>
    <row r="7010" spans="1:11" x14ac:dyDescent="0.3">
      <c r="A7010" s="5">
        <v>44719</v>
      </c>
      <c r="B7010" s="2">
        <v>128.54</v>
      </c>
      <c r="K7010" s="22"/>
    </row>
    <row r="7011" spans="1:11" x14ac:dyDescent="0.3">
      <c r="A7011" s="5">
        <v>44720</v>
      </c>
      <c r="B7011" s="2">
        <v>143.32</v>
      </c>
      <c r="K7011" s="22"/>
    </row>
    <row r="7012" spans="1:11" x14ac:dyDescent="0.3">
      <c r="A7012" s="5">
        <v>44721</v>
      </c>
      <c r="B7012" s="2">
        <v>148.58000000000001</v>
      </c>
      <c r="K7012" s="22"/>
    </row>
    <row r="7013" spans="1:11" x14ac:dyDescent="0.3">
      <c r="A7013" s="5">
        <v>44722</v>
      </c>
      <c r="B7013" s="2">
        <v>140.75</v>
      </c>
      <c r="K7013" s="22"/>
    </row>
    <row r="7014" spans="1:11" x14ac:dyDescent="0.3">
      <c r="A7014" s="5">
        <v>44723</v>
      </c>
      <c r="B7014" s="2">
        <v>35.06</v>
      </c>
      <c r="K7014" s="22"/>
    </row>
    <row r="7015" spans="1:11" x14ac:dyDescent="0.3">
      <c r="A7015" s="5">
        <v>44724</v>
      </c>
      <c r="B7015" s="2">
        <v>35.590000000000003</v>
      </c>
      <c r="K7015" s="22"/>
    </row>
    <row r="7016" spans="1:11" x14ac:dyDescent="0.3">
      <c r="A7016" s="5">
        <v>44725</v>
      </c>
      <c r="B7016" s="2">
        <v>84.32</v>
      </c>
      <c r="K7016" s="22"/>
    </row>
    <row r="7017" spans="1:11" x14ac:dyDescent="0.3">
      <c r="A7017" s="5">
        <v>44726</v>
      </c>
      <c r="B7017" s="2">
        <v>110.89</v>
      </c>
      <c r="K7017" s="22"/>
    </row>
    <row r="7018" spans="1:11" x14ac:dyDescent="0.3">
      <c r="A7018" s="5">
        <v>44727</v>
      </c>
      <c r="B7018" s="2">
        <v>127.19</v>
      </c>
      <c r="K7018" s="22"/>
    </row>
    <row r="7019" spans="1:11" x14ac:dyDescent="0.3">
      <c r="A7019" s="5">
        <v>44728</v>
      </c>
      <c r="B7019" s="2">
        <v>125.04</v>
      </c>
      <c r="K7019" s="22"/>
    </row>
    <row r="7020" spans="1:11" x14ac:dyDescent="0.3">
      <c r="A7020" s="5">
        <v>44729</v>
      </c>
      <c r="B7020" s="2">
        <v>166.21</v>
      </c>
      <c r="K7020" s="22"/>
    </row>
    <row r="7021" spans="1:11" x14ac:dyDescent="0.3">
      <c r="A7021" s="5">
        <v>44730</v>
      </c>
      <c r="B7021" s="2">
        <v>42.08</v>
      </c>
      <c r="K7021" s="22"/>
    </row>
    <row r="7022" spans="1:11" x14ac:dyDescent="0.3">
      <c r="A7022" s="5">
        <v>44731</v>
      </c>
      <c r="B7022" s="2">
        <v>46.32</v>
      </c>
      <c r="K7022" s="22"/>
    </row>
    <row r="7023" spans="1:11" x14ac:dyDescent="0.3">
      <c r="A7023" s="5">
        <v>44732</v>
      </c>
      <c r="B7023" s="2">
        <v>170.65</v>
      </c>
      <c r="K7023" s="22"/>
    </row>
    <row r="7024" spans="1:11" x14ac:dyDescent="0.3">
      <c r="A7024" s="5">
        <v>44733</v>
      </c>
      <c r="B7024" s="2">
        <v>167.19</v>
      </c>
      <c r="K7024" s="22"/>
    </row>
    <row r="7025" spans="1:11" x14ac:dyDescent="0.3">
      <c r="A7025" s="5">
        <v>44734</v>
      </c>
      <c r="B7025" s="2">
        <v>166.75</v>
      </c>
      <c r="K7025" s="22"/>
    </row>
    <row r="7026" spans="1:11" x14ac:dyDescent="0.3">
      <c r="A7026" s="5">
        <v>44735</v>
      </c>
      <c r="B7026" s="2">
        <v>120.7</v>
      </c>
      <c r="K7026" s="22"/>
    </row>
    <row r="7027" spans="1:11" x14ac:dyDescent="0.3">
      <c r="A7027" s="5">
        <v>44736</v>
      </c>
      <c r="B7027" s="2">
        <v>128.06</v>
      </c>
      <c r="K7027" s="22"/>
    </row>
    <row r="7028" spans="1:11" x14ac:dyDescent="0.3">
      <c r="A7028" s="5">
        <v>44737</v>
      </c>
      <c r="B7028" s="2">
        <v>84.68</v>
      </c>
      <c r="K7028" s="22"/>
    </row>
    <row r="7029" spans="1:11" x14ac:dyDescent="0.3">
      <c r="A7029" s="5">
        <v>44738</v>
      </c>
      <c r="B7029" s="2">
        <v>74.03</v>
      </c>
      <c r="K7029" s="22"/>
    </row>
    <row r="7030" spans="1:11" x14ac:dyDescent="0.3">
      <c r="A7030" s="5">
        <v>44739</v>
      </c>
      <c r="B7030" s="2">
        <v>157.66999999999999</v>
      </c>
      <c r="K7030" s="22"/>
    </row>
    <row r="7031" spans="1:11" x14ac:dyDescent="0.3">
      <c r="A7031" s="5">
        <v>44740</v>
      </c>
      <c r="B7031" s="2">
        <v>126.28</v>
      </c>
      <c r="K7031" s="22"/>
    </row>
    <row r="7032" spans="1:11" x14ac:dyDescent="0.3">
      <c r="A7032" s="5">
        <v>44741</v>
      </c>
      <c r="B7032" s="2">
        <v>173.6</v>
      </c>
      <c r="K7032" s="22"/>
    </row>
    <row r="7033" spans="1:11" x14ac:dyDescent="0.3">
      <c r="A7033" s="5">
        <v>44742</v>
      </c>
      <c r="B7033" s="2">
        <v>190.26</v>
      </c>
      <c r="K7033" s="22"/>
    </row>
    <row r="7034" spans="1:11" x14ac:dyDescent="0.3">
      <c r="A7034" s="5">
        <v>44743</v>
      </c>
      <c r="B7034" s="2">
        <v>165.27</v>
      </c>
      <c r="K7034" s="22"/>
    </row>
    <row r="7035" spans="1:11" x14ac:dyDescent="0.3">
      <c r="A7035" s="5">
        <v>44744</v>
      </c>
      <c r="B7035" s="2">
        <v>29.73</v>
      </c>
      <c r="K7035" s="22"/>
    </row>
    <row r="7036" spans="1:11" x14ac:dyDescent="0.3">
      <c r="A7036" s="5">
        <v>44745</v>
      </c>
      <c r="B7036" s="2">
        <v>39.65</v>
      </c>
      <c r="K7036" s="22"/>
    </row>
    <row r="7037" spans="1:11" x14ac:dyDescent="0.3">
      <c r="A7037" s="5">
        <v>44746</v>
      </c>
      <c r="B7037" s="2">
        <v>104.76</v>
      </c>
      <c r="K7037" s="22"/>
    </row>
    <row r="7038" spans="1:11" x14ac:dyDescent="0.3">
      <c r="A7038" s="5">
        <v>44747</v>
      </c>
      <c r="B7038" s="2">
        <v>76.17</v>
      </c>
      <c r="K7038" s="22"/>
    </row>
    <row r="7039" spans="1:11" x14ac:dyDescent="0.3">
      <c r="A7039" s="5">
        <v>44748</v>
      </c>
      <c r="B7039" s="2">
        <v>94.43</v>
      </c>
      <c r="K7039" s="22"/>
    </row>
    <row r="7040" spans="1:11" x14ac:dyDescent="0.3">
      <c r="A7040" s="5">
        <v>44749</v>
      </c>
      <c r="B7040" s="2">
        <v>40.69</v>
      </c>
      <c r="K7040" s="22"/>
    </row>
    <row r="7041" spans="1:11" x14ac:dyDescent="0.3">
      <c r="A7041" s="5">
        <v>44750</v>
      </c>
      <c r="B7041" s="2">
        <v>21.49</v>
      </c>
      <c r="K7041" s="22"/>
    </row>
    <row r="7042" spans="1:11" x14ac:dyDescent="0.3">
      <c r="A7042" s="5">
        <v>44751</v>
      </c>
      <c r="B7042" s="2">
        <v>4.17</v>
      </c>
      <c r="K7042" s="22"/>
    </row>
    <row r="7043" spans="1:11" x14ac:dyDescent="0.3">
      <c r="A7043" s="5">
        <v>44752</v>
      </c>
      <c r="B7043" s="2">
        <v>38.07</v>
      </c>
      <c r="K7043" s="22"/>
    </row>
    <row r="7044" spans="1:11" x14ac:dyDescent="0.3">
      <c r="A7044" s="5">
        <v>44753</v>
      </c>
      <c r="B7044" s="2">
        <v>178.33</v>
      </c>
      <c r="K7044" s="22"/>
    </row>
    <row r="7045" spans="1:11" x14ac:dyDescent="0.3">
      <c r="A7045" s="5">
        <v>44754</v>
      </c>
      <c r="B7045" s="2">
        <v>168.22</v>
      </c>
      <c r="K7045" s="22"/>
    </row>
    <row r="7046" spans="1:11" x14ac:dyDescent="0.3">
      <c r="A7046" s="5">
        <v>44755</v>
      </c>
      <c r="B7046" s="2">
        <v>88.97</v>
      </c>
      <c r="K7046" s="22"/>
    </row>
    <row r="7047" spans="1:11" x14ac:dyDescent="0.3">
      <c r="A7047" s="5">
        <v>44756</v>
      </c>
      <c r="B7047" s="2">
        <v>17.690000000000001</v>
      </c>
      <c r="K7047" s="22"/>
    </row>
    <row r="7048" spans="1:11" x14ac:dyDescent="0.3">
      <c r="A7048" s="5">
        <v>44757</v>
      </c>
      <c r="B7048" s="2">
        <v>9.35</v>
      </c>
      <c r="K7048" s="22"/>
    </row>
    <row r="7049" spans="1:11" x14ac:dyDescent="0.3">
      <c r="A7049" s="5">
        <v>44758</v>
      </c>
      <c r="B7049" s="2">
        <v>3.81</v>
      </c>
      <c r="K7049" s="22"/>
    </row>
    <row r="7050" spans="1:11" x14ac:dyDescent="0.3">
      <c r="A7050" s="5">
        <v>44759</v>
      </c>
      <c r="B7050" s="2">
        <v>43.84</v>
      </c>
      <c r="K7050" s="22"/>
    </row>
    <row r="7051" spans="1:11" x14ac:dyDescent="0.3">
      <c r="A7051" s="5">
        <v>44760</v>
      </c>
      <c r="B7051" s="2">
        <v>160.26</v>
      </c>
      <c r="K7051" s="22"/>
    </row>
    <row r="7052" spans="1:11" x14ac:dyDescent="0.3">
      <c r="A7052" s="5">
        <v>44761</v>
      </c>
      <c r="B7052" s="2">
        <v>164.54</v>
      </c>
      <c r="K7052" s="22"/>
    </row>
    <row r="7053" spans="1:11" x14ac:dyDescent="0.3">
      <c r="A7053" s="5">
        <v>44762</v>
      </c>
      <c r="B7053" s="2">
        <v>118.06</v>
      </c>
      <c r="K7053" s="22"/>
    </row>
    <row r="7054" spans="1:11" x14ac:dyDescent="0.3">
      <c r="A7054" s="5">
        <v>44763</v>
      </c>
      <c r="B7054" s="2">
        <v>177.93</v>
      </c>
      <c r="K7054" s="22"/>
    </row>
    <row r="7055" spans="1:11" x14ac:dyDescent="0.3">
      <c r="A7055" s="5">
        <v>44764</v>
      </c>
      <c r="B7055" s="2">
        <v>151.91999999999999</v>
      </c>
      <c r="K7055" s="22"/>
    </row>
    <row r="7056" spans="1:11" x14ac:dyDescent="0.3">
      <c r="A7056" s="5">
        <v>44765</v>
      </c>
      <c r="B7056" s="2">
        <v>158.08000000000001</v>
      </c>
      <c r="K7056" s="22"/>
    </row>
    <row r="7057" spans="1:11" x14ac:dyDescent="0.3">
      <c r="A7057" s="5">
        <v>44766</v>
      </c>
      <c r="B7057" s="2">
        <v>113.34</v>
      </c>
      <c r="K7057" s="22"/>
    </row>
    <row r="7058" spans="1:11" x14ac:dyDescent="0.3">
      <c r="A7058" s="5">
        <v>44767</v>
      </c>
      <c r="B7058" s="2">
        <v>83.84</v>
      </c>
      <c r="K7058" s="22"/>
    </row>
    <row r="7059" spans="1:11" x14ac:dyDescent="0.3">
      <c r="A7059" s="5">
        <v>44768</v>
      </c>
      <c r="B7059" s="2">
        <v>11.31</v>
      </c>
      <c r="K7059" s="22"/>
    </row>
    <row r="7060" spans="1:11" x14ac:dyDescent="0.3">
      <c r="A7060" s="5">
        <v>44769</v>
      </c>
      <c r="B7060" s="2">
        <v>25.34</v>
      </c>
      <c r="K7060" s="22"/>
    </row>
    <row r="7061" spans="1:11" x14ac:dyDescent="0.3">
      <c r="A7061" s="5">
        <v>44770</v>
      </c>
      <c r="B7061" s="2">
        <v>155.11000000000001</v>
      </c>
      <c r="K7061" s="22"/>
    </row>
    <row r="7062" spans="1:11" x14ac:dyDescent="0.3">
      <c r="A7062" s="5">
        <v>44771</v>
      </c>
      <c r="B7062" s="2">
        <v>205.1</v>
      </c>
      <c r="K7062" s="22"/>
    </row>
    <row r="7063" spans="1:11" x14ac:dyDescent="0.3">
      <c r="A7063" s="5">
        <v>44772</v>
      </c>
      <c r="B7063" s="2">
        <v>142.27000000000001</v>
      </c>
      <c r="K7063" s="22"/>
    </row>
    <row r="7064" spans="1:11" x14ac:dyDescent="0.3">
      <c r="A7064" s="5">
        <v>44773</v>
      </c>
      <c r="B7064" s="2">
        <v>122.78</v>
      </c>
      <c r="K7064" s="22"/>
    </row>
    <row r="7065" spans="1:11" x14ac:dyDescent="0.3">
      <c r="A7065" s="5">
        <v>44774</v>
      </c>
      <c r="B7065" s="2">
        <v>158.9</v>
      </c>
      <c r="K7065" s="22"/>
    </row>
    <row r="7066" spans="1:11" x14ac:dyDescent="0.3">
      <c r="A7066" s="5">
        <v>44775</v>
      </c>
      <c r="B7066" s="2">
        <v>110.19</v>
      </c>
      <c r="K7066" s="22"/>
    </row>
    <row r="7067" spans="1:11" x14ac:dyDescent="0.3">
      <c r="A7067" s="5">
        <v>44776</v>
      </c>
      <c r="B7067" s="2">
        <v>19.87</v>
      </c>
      <c r="K7067" s="22"/>
    </row>
    <row r="7068" spans="1:11" x14ac:dyDescent="0.3">
      <c r="A7068" s="5">
        <v>44777</v>
      </c>
      <c r="B7068" s="2">
        <v>74.02</v>
      </c>
      <c r="K7068" s="22"/>
    </row>
    <row r="7069" spans="1:11" x14ac:dyDescent="0.3">
      <c r="A7069" s="5">
        <v>44778</v>
      </c>
      <c r="B7069" s="2">
        <v>108.65</v>
      </c>
      <c r="K7069" s="22"/>
    </row>
    <row r="7070" spans="1:11" x14ac:dyDescent="0.3">
      <c r="A7070" s="5">
        <v>44779</v>
      </c>
      <c r="B7070" s="2">
        <v>8</v>
      </c>
      <c r="K7070" s="22"/>
    </row>
    <row r="7071" spans="1:11" x14ac:dyDescent="0.3">
      <c r="A7071" s="5">
        <v>44780</v>
      </c>
      <c r="B7071" s="2">
        <v>52.36</v>
      </c>
      <c r="K7071" s="22"/>
    </row>
    <row r="7072" spans="1:11" x14ac:dyDescent="0.3">
      <c r="A7072" s="5">
        <v>44781</v>
      </c>
      <c r="B7072" s="2">
        <v>236.24</v>
      </c>
      <c r="K7072" s="22"/>
    </row>
    <row r="7073" spans="1:11" x14ac:dyDescent="0.3">
      <c r="A7073" s="5">
        <v>44782</v>
      </c>
      <c r="B7073" s="2">
        <v>207.53</v>
      </c>
      <c r="K7073" s="22"/>
    </row>
    <row r="7074" spans="1:11" x14ac:dyDescent="0.3">
      <c r="A7074" s="5">
        <v>44783</v>
      </c>
      <c r="B7074" s="2">
        <v>95.77</v>
      </c>
      <c r="K7074" s="22"/>
    </row>
    <row r="7075" spans="1:11" x14ac:dyDescent="0.3">
      <c r="A7075" s="5">
        <v>44784</v>
      </c>
      <c r="B7075" s="2">
        <v>79.14</v>
      </c>
      <c r="K7075" s="22"/>
    </row>
    <row r="7076" spans="1:11" x14ac:dyDescent="0.3">
      <c r="A7076" s="5">
        <v>44785</v>
      </c>
      <c r="B7076" s="2">
        <v>208.38</v>
      </c>
      <c r="K7076" s="22"/>
    </row>
    <row r="7077" spans="1:11" x14ac:dyDescent="0.3">
      <c r="A7077" s="5">
        <v>44786</v>
      </c>
      <c r="B7077" s="2">
        <v>226.1</v>
      </c>
      <c r="K7077" s="22"/>
    </row>
    <row r="7078" spans="1:11" x14ac:dyDescent="0.3">
      <c r="A7078" s="5">
        <v>44787</v>
      </c>
      <c r="B7078" s="2">
        <v>203.21</v>
      </c>
      <c r="K7078" s="22"/>
    </row>
    <row r="7079" spans="1:11" x14ac:dyDescent="0.3">
      <c r="A7079" s="5">
        <v>44788</v>
      </c>
      <c r="B7079" s="2">
        <v>277.51</v>
      </c>
      <c r="K7079" s="22"/>
    </row>
    <row r="7080" spans="1:11" x14ac:dyDescent="0.3">
      <c r="A7080" s="5">
        <v>44789</v>
      </c>
      <c r="B7080" s="2">
        <v>246.22</v>
      </c>
      <c r="K7080" s="22"/>
    </row>
    <row r="7081" spans="1:11" x14ac:dyDescent="0.3">
      <c r="A7081" s="5">
        <v>44790</v>
      </c>
      <c r="B7081" s="2">
        <v>224.1</v>
      </c>
      <c r="K7081" s="22"/>
    </row>
    <row r="7082" spans="1:11" x14ac:dyDescent="0.3">
      <c r="A7082" s="5">
        <v>44791</v>
      </c>
      <c r="B7082" s="2">
        <v>322.27999999999997</v>
      </c>
      <c r="K7082" s="22"/>
    </row>
    <row r="7083" spans="1:11" x14ac:dyDescent="0.3">
      <c r="A7083" s="5">
        <v>44792</v>
      </c>
      <c r="B7083" s="2">
        <v>328.11</v>
      </c>
      <c r="K7083" s="22"/>
    </row>
    <row r="7084" spans="1:11" x14ac:dyDescent="0.3">
      <c r="A7084" s="5">
        <v>44793</v>
      </c>
      <c r="B7084" s="2">
        <v>153.69999999999999</v>
      </c>
      <c r="K7084" s="22"/>
    </row>
    <row r="7085" spans="1:11" x14ac:dyDescent="0.3">
      <c r="A7085" s="5">
        <v>44794</v>
      </c>
      <c r="B7085" s="2">
        <v>101.94</v>
      </c>
      <c r="K7085" s="22"/>
    </row>
    <row r="7086" spans="1:11" x14ac:dyDescent="0.3">
      <c r="A7086" s="5">
        <v>44795</v>
      </c>
      <c r="B7086" s="2">
        <v>286.20999999999998</v>
      </c>
      <c r="K7086" s="22"/>
    </row>
    <row r="7087" spans="1:11" x14ac:dyDescent="0.3">
      <c r="A7087" s="5">
        <v>44796</v>
      </c>
      <c r="B7087" s="2">
        <v>392.34</v>
      </c>
      <c r="K7087" s="22"/>
    </row>
    <row r="7088" spans="1:11" x14ac:dyDescent="0.3">
      <c r="A7088" s="5">
        <v>44797</v>
      </c>
      <c r="B7088" s="2">
        <v>407.87</v>
      </c>
      <c r="K7088" s="22"/>
    </row>
    <row r="7089" spans="1:11" x14ac:dyDescent="0.3">
      <c r="A7089" s="5">
        <v>44798</v>
      </c>
      <c r="B7089" s="2">
        <v>388.38</v>
      </c>
      <c r="K7089" s="22"/>
    </row>
    <row r="7090" spans="1:11" x14ac:dyDescent="0.3">
      <c r="A7090" s="5">
        <v>44799</v>
      </c>
      <c r="B7090" s="2">
        <v>407.62</v>
      </c>
      <c r="K7090" s="22"/>
    </row>
    <row r="7091" spans="1:11" x14ac:dyDescent="0.3">
      <c r="A7091" s="5">
        <v>44800</v>
      </c>
      <c r="B7091" s="2">
        <v>249.7</v>
      </c>
      <c r="K7091" s="22"/>
    </row>
    <row r="7092" spans="1:11" x14ac:dyDescent="0.3">
      <c r="A7092" s="5">
        <v>44801</v>
      </c>
      <c r="B7092" s="2">
        <v>75.72</v>
      </c>
      <c r="K7092" s="22"/>
    </row>
    <row r="7093" spans="1:11" x14ac:dyDescent="0.3">
      <c r="A7093" s="5">
        <v>44802</v>
      </c>
      <c r="B7093" s="2">
        <v>414</v>
      </c>
      <c r="K7093" s="22"/>
    </row>
    <row r="7094" spans="1:11" x14ac:dyDescent="0.3">
      <c r="A7094" s="5">
        <v>44803</v>
      </c>
      <c r="B7094" s="2">
        <v>462.1</v>
      </c>
      <c r="K7094" s="22"/>
    </row>
    <row r="7095" spans="1:11" x14ac:dyDescent="0.3">
      <c r="A7095" s="5">
        <v>44804</v>
      </c>
      <c r="B7095" s="2">
        <v>382.56</v>
      </c>
      <c r="K7095" s="22"/>
    </row>
    <row r="7096" spans="1:11" x14ac:dyDescent="0.3">
      <c r="A7096" s="5">
        <v>44805</v>
      </c>
      <c r="B7096" s="2">
        <v>396.34</v>
      </c>
      <c r="K7096" s="22"/>
    </row>
    <row r="7097" spans="1:11" x14ac:dyDescent="0.3">
      <c r="A7097" s="5">
        <v>44806</v>
      </c>
      <c r="B7097" s="2">
        <v>251.7</v>
      </c>
      <c r="K7097" s="22"/>
    </row>
    <row r="7098" spans="1:11" x14ac:dyDescent="0.3">
      <c r="A7098" s="5">
        <v>44807</v>
      </c>
      <c r="B7098" s="2">
        <v>156.28</v>
      </c>
      <c r="K7098" s="22"/>
    </row>
    <row r="7099" spans="1:11" x14ac:dyDescent="0.3">
      <c r="A7099" s="5">
        <v>44808</v>
      </c>
      <c r="B7099" s="2">
        <v>160.84</v>
      </c>
      <c r="K7099" s="22"/>
    </row>
    <row r="7100" spans="1:11" x14ac:dyDescent="0.3">
      <c r="A7100" s="5">
        <v>44809</v>
      </c>
      <c r="B7100" s="2">
        <v>295</v>
      </c>
      <c r="K7100" s="22"/>
    </row>
    <row r="7101" spans="1:11" x14ac:dyDescent="0.3">
      <c r="A7101" s="5">
        <v>44810</v>
      </c>
      <c r="B7101" s="2">
        <v>315.97000000000003</v>
      </c>
      <c r="K7101" s="22"/>
    </row>
    <row r="7102" spans="1:11" x14ac:dyDescent="0.3">
      <c r="A7102" s="5">
        <v>44811</v>
      </c>
      <c r="B7102" s="2">
        <v>384.14</v>
      </c>
      <c r="K7102" s="22"/>
    </row>
    <row r="7103" spans="1:11" x14ac:dyDescent="0.3">
      <c r="A7103" s="5">
        <v>44812</v>
      </c>
      <c r="B7103" s="2">
        <v>309.32</v>
      </c>
      <c r="K7103" s="22"/>
    </row>
    <row r="7104" spans="1:11" x14ac:dyDescent="0.3">
      <c r="A7104" s="5">
        <v>44813</v>
      </c>
      <c r="B7104" s="2">
        <v>241.24</v>
      </c>
      <c r="K7104" s="22"/>
    </row>
    <row r="7105" spans="1:11" x14ac:dyDescent="0.3">
      <c r="A7105" s="5">
        <v>44814</v>
      </c>
      <c r="B7105" s="2">
        <v>273.89999999999998</v>
      </c>
      <c r="K7105" s="22"/>
    </row>
    <row r="7106" spans="1:11" x14ac:dyDescent="0.3">
      <c r="A7106" s="5">
        <v>44815</v>
      </c>
      <c r="B7106" s="2">
        <v>335.29</v>
      </c>
      <c r="K7106" s="22"/>
    </row>
    <row r="7107" spans="1:11" x14ac:dyDescent="0.3">
      <c r="A7107" s="5">
        <v>44816</v>
      </c>
      <c r="B7107" s="2">
        <v>344.92</v>
      </c>
      <c r="K7107" s="22"/>
    </row>
    <row r="7108" spans="1:11" x14ac:dyDescent="0.3">
      <c r="A7108" s="5">
        <v>44817</v>
      </c>
      <c r="B7108" s="2">
        <v>138.87</v>
      </c>
      <c r="K7108" s="22"/>
    </row>
    <row r="7109" spans="1:11" x14ac:dyDescent="0.3">
      <c r="A7109" s="5">
        <v>44818</v>
      </c>
      <c r="B7109" s="2">
        <v>231.12</v>
      </c>
      <c r="K7109" s="22"/>
    </row>
    <row r="7110" spans="1:11" x14ac:dyDescent="0.3">
      <c r="A7110" s="5">
        <v>44819</v>
      </c>
      <c r="B7110" s="2">
        <v>123.75</v>
      </c>
      <c r="K7110" s="22"/>
    </row>
    <row r="7111" spans="1:11" x14ac:dyDescent="0.3">
      <c r="A7111" s="5">
        <v>44820</v>
      </c>
      <c r="B7111" s="2">
        <v>63.91</v>
      </c>
      <c r="K7111" s="22"/>
    </row>
    <row r="7112" spans="1:11" x14ac:dyDescent="0.3">
      <c r="A7112" s="5">
        <v>44821</v>
      </c>
      <c r="B7112" s="2">
        <v>42.81</v>
      </c>
      <c r="K7112" s="22"/>
    </row>
    <row r="7113" spans="1:11" x14ac:dyDescent="0.3">
      <c r="A7113" s="5">
        <v>44822</v>
      </c>
      <c r="B7113" s="2">
        <v>39.270000000000003</v>
      </c>
      <c r="K7113" s="22"/>
    </row>
    <row r="7114" spans="1:11" x14ac:dyDescent="0.3">
      <c r="A7114" s="5">
        <v>44823</v>
      </c>
      <c r="B7114" s="2">
        <v>66.88</v>
      </c>
      <c r="K7114" s="22"/>
    </row>
    <row r="7115" spans="1:11" x14ac:dyDescent="0.3">
      <c r="A7115" s="5">
        <v>44824</v>
      </c>
      <c r="B7115" s="2">
        <v>229.03</v>
      </c>
      <c r="K7115" s="22"/>
    </row>
    <row r="7116" spans="1:11" x14ac:dyDescent="0.3">
      <c r="A7116" s="5">
        <v>44825</v>
      </c>
      <c r="B7116" s="2">
        <v>279.33999999999997</v>
      </c>
      <c r="K7116" s="22"/>
    </row>
    <row r="7117" spans="1:11" x14ac:dyDescent="0.3">
      <c r="A7117" s="5">
        <v>44826</v>
      </c>
      <c r="B7117" s="2">
        <v>248.98</v>
      </c>
      <c r="K7117" s="22"/>
    </row>
    <row r="7118" spans="1:11" x14ac:dyDescent="0.3">
      <c r="A7118" s="5">
        <v>44827</v>
      </c>
      <c r="B7118" s="2">
        <v>228.24</v>
      </c>
      <c r="K7118" s="22"/>
    </row>
    <row r="7119" spans="1:11" x14ac:dyDescent="0.3">
      <c r="A7119" s="5">
        <v>44828</v>
      </c>
      <c r="B7119" s="2">
        <v>235.36</v>
      </c>
      <c r="K7119" s="22"/>
    </row>
    <row r="7120" spans="1:11" x14ac:dyDescent="0.3">
      <c r="A7120" s="5">
        <v>44829</v>
      </c>
      <c r="B7120" s="2">
        <v>131.22</v>
      </c>
      <c r="K7120" s="22"/>
    </row>
    <row r="7121" spans="1:11" x14ac:dyDescent="0.3">
      <c r="A7121" s="5">
        <v>44830</v>
      </c>
      <c r="B7121" s="2">
        <v>76.42</v>
      </c>
      <c r="K7121" s="22"/>
    </row>
    <row r="7122" spans="1:11" x14ac:dyDescent="0.3">
      <c r="A7122" s="5">
        <v>44831</v>
      </c>
      <c r="B7122" s="2">
        <v>102.98</v>
      </c>
      <c r="K7122" s="22"/>
    </row>
    <row r="7123" spans="1:11" x14ac:dyDescent="0.3">
      <c r="A7123" s="5">
        <v>44832</v>
      </c>
      <c r="B7123" s="2">
        <v>164.01</v>
      </c>
      <c r="K7123" s="22"/>
    </row>
    <row r="7124" spans="1:11" x14ac:dyDescent="0.3">
      <c r="A7124" s="5">
        <v>44833</v>
      </c>
      <c r="B7124" s="2">
        <v>253.42</v>
      </c>
      <c r="K7124" s="22"/>
    </row>
    <row r="7125" spans="1:11" x14ac:dyDescent="0.3">
      <c r="A7125" s="5">
        <v>44834</v>
      </c>
      <c r="B7125" s="2">
        <v>247.54</v>
      </c>
      <c r="K7125" s="22"/>
    </row>
    <row r="7126" spans="1:11" x14ac:dyDescent="0.3">
      <c r="A7126" s="5">
        <v>44835</v>
      </c>
      <c r="B7126" s="2">
        <v>65.06</v>
      </c>
      <c r="K7126" s="22"/>
    </row>
    <row r="7127" spans="1:11" x14ac:dyDescent="0.3">
      <c r="A7127" s="5">
        <v>44836</v>
      </c>
      <c r="B7127" s="2">
        <v>121.7</v>
      </c>
      <c r="K7127" s="22"/>
    </row>
    <row r="7128" spans="1:11" x14ac:dyDescent="0.3">
      <c r="A7128" s="5">
        <v>44837</v>
      </c>
      <c r="B7128" s="2">
        <v>188.97</v>
      </c>
      <c r="K7128" s="22"/>
    </row>
    <row r="7129" spans="1:11" x14ac:dyDescent="0.3">
      <c r="A7129" s="5">
        <v>44838</v>
      </c>
      <c r="B7129" s="2">
        <v>151.69</v>
      </c>
      <c r="K7129" s="22"/>
    </row>
    <row r="7130" spans="1:11" x14ac:dyDescent="0.3">
      <c r="A7130" s="5">
        <v>44839</v>
      </c>
      <c r="B7130" s="2">
        <v>32.06</v>
      </c>
      <c r="K7130" s="22"/>
    </row>
    <row r="7131" spans="1:11" x14ac:dyDescent="0.3">
      <c r="A7131" s="5">
        <v>44840</v>
      </c>
      <c r="B7131" s="2">
        <v>6.38</v>
      </c>
      <c r="K7131" s="22"/>
    </row>
    <row r="7132" spans="1:11" x14ac:dyDescent="0.3">
      <c r="A7132" s="5">
        <v>44841</v>
      </c>
      <c r="B7132" s="2">
        <v>9.3800000000000008</v>
      </c>
      <c r="K7132" s="22"/>
    </row>
    <row r="7133" spans="1:11" x14ac:dyDescent="0.3">
      <c r="A7133" s="5">
        <v>44842</v>
      </c>
      <c r="B7133" s="2">
        <v>11.42</v>
      </c>
      <c r="K7133" s="22"/>
    </row>
    <row r="7134" spans="1:11" x14ac:dyDescent="0.3">
      <c r="A7134" s="5">
        <v>44843</v>
      </c>
      <c r="B7134" s="2">
        <v>19.95</v>
      </c>
      <c r="K7134" s="22"/>
    </row>
    <row r="7135" spans="1:11" x14ac:dyDescent="0.3">
      <c r="A7135" s="5">
        <v>44844</v>
      </c>
      <c r="B7135" s="2">
        <v>22.87</v>
      </c>
      <c r="K7135" s="22"/>
    </row>
    <row r="7136" spans="1:11" x14ac:dyDescent="0.3">
      <c r="A7136" s="5">
        <v>44845</v>
      </c>
      <c r="B7136" s="2">
        <v>32.83</v>
      </c>
      <c r="K7136" s="22"/>
    </row>
    <row r="7137" spans="1:11" x14ac:dyDescent="0.3">
      <c r="A7137" s="5">
        <v>44846</v>
      </c>
      <c r="B7137" s="2">
        <v>85.77</v>
      </c>
      <c r="K7137" s="22"/>
    </row>
    <row r="7138" spans="1:11" x14ac:dyDescent="0.3">
      <c r="A7138" s="5">
        <v>44847</v>
      </c>
      <c r="B7138" s="2">
        <v>117.82</v>
      </c>
      <c r="K7138" s="22"/>
    </row>
    <row r="7139" spans="1:11" x14ac:dyDescent="0.3">
      <c r="A7139" s="5">
        <v>44848</v>
      </c>
      <c r="B7139" s="2">
        <v>147.47</v>
      </c>
      <c r="K7139" s="22"/>
    </row>
    <row r="7140" spans="1:11" x14ac:dyDescent="0.3">
      <c r="A7140" s="5">
        <v>44849</v>
      </c>
      <c r="B7140" s="2">
        <v>35.43</v>
      </c>
      <c r="K7140" s="22"/>
    </row>
    <row r="7141" spans="1:11" x14ac:dyDescent="0.3">
      <c r="A7141" s="5">
        <v>44850</v>
      </c>
      <c r="B7141" s="2">
        <v>24.23</v>
      </c>
      <c r="K7141" s="22"/>
    </row>
    <row r="7142" spans="1:11" x14ac:dyDescent="0.3">
      <c r="A7142" s="5">
        <v>44851</v>
      </c>
      <c r="B7142" s="2">
        <v>57.27</v>
      </c>
      <c r="K7142" s="22"/>
    </row>
    <row r="7143" spans="1:11" x14ac:dyDescent="0.3">
      <c r="A7143" s="5">
        <v>44852</v>
      </c>
      <c r="B7143" s="2">
        <v>72.7</v>
      </c>
      <c r="K7143" s="22"/>
    </row>
    <row r="7144" spans="1:11" x14ac:dyDescent="0.3">
      <c r="A7144" s="5">
        <v>44853</v>
      </c>
      <c r="B7144" s="2">
        <v>56.13</v>
      </c>
      <c r="K7144" s="22"/>
    </row>
    <row r="7145" spans="1:11" x14ac:dyDescent="0.3">
      <c r="A7145" s="5">
        <v>44854</v>
      </c>
      <c r="B7145" s="2">
        <v>111.14</v>
      </c>
      <c r="K7145" s="22"/>
    </row>
    <row r="7146" spans="1:11" x14ac:dyDescent="0.3">
      <c r="A7146" s="5">
        <v>44855</v>
      </c>
      <c r="B7146" s="2">
        <v>137.41999999999999</v>
      </c>
      <c r="K7146" s="22"/>
    </row>
    <row r="7147" spans="1:11" x14ac:dyDescent="0.3">
      <c r="A7147" s="5">
        <v>44856</v>
      </c>
      <c r="B7147" s="2">
        <v>104.49</v>
      </c>
      <c r="K7147" s="22"/>
    </row>
    <row r="7148" spans="1:11" x14ac:dyDescent="0.3">
      <c r="A7148" s="5">
        <v>44857</v>
      </c>
      <c r="B7148" s="2">
        <v>53</v>
      </c>
      <c r="K7148" s="22"/>
    </row>
    <row r="7149" spans="1:11" x14ac:dyDescent="0.3">
      <c r="A7149" s="5">
        <v>44858</v>
      </c>
      <c r="B7149" s="2">
        <v>78.03</v>
      </c>
      <c r="K7149" s="22"/>
    </row>
    <row r="7150" spans="1:11" x14ac:dyDescent="0.3">
      <c r="A7150" s="5">
        <v>44859</v>
      </c>
      <c r="B7150" s="2">
        <v>81.86</v>
      </c>
      <c r="K7150" s="22"/>
    </row>
    <row r="7151" spans="1:11" x14ac:dyDescent="0.3">
      <c r="A7151" s="5">
        <v>44860</v>
      </c>
      <c r="B7151" s="2">
        <v>107.72</v>
      </c>
      <c r="K7151" s="22"/>
    </row>
    <row r="7152" spans="1:11" x14ac:dyDescent="0.3">
      <c r="A7152" s="5">
        <v>44861</v>
      </c>
      <c r="B7152" s="2">
        <v>90.58</v>
      </c>
      <c r="K7152" s="22"/>
    </row>
    <row r="7153" spans="1:11" x14ac:dyDescent="0.3">
      <c r="A7153" s="5">
        <v>44862</v>
      </c>
      <c r="B7153" s="2">
        <v>55.63</v>
      </c>
      <c r="K7153" s="22"/>
    </row>
    <row r="7154" spans="1:11" x14ac:dyDescent="0.3">
      <c r="A7154" s="5">
        <v>44863</v>
      </c>
      <c r="B7154" s="2">
        <v>25.3</v>
      </c>
      <c r="K7154" s="22"/>
    </row>
    <row r="7155" spans="1:11" x14ac:dyDescent="0.3">
      <c r="A7155" s="5">
        <v>44864</v>
      </c>
      <c r="B7155" s="2">
        <v>67.25</v>
      </c>
      <c r="K7155" s="22"/>
    </row>
    <row r="7156" spans="1:11" x14ac:dyDescent="0.3">
      <c r="A7156" s="5">
        <v>44865</v>
      </c>
      <c r="B7156" s="2">
        <v>108.39</v>
      </c>
      <c r="K7156" s="22"/>
    </row>
    <row r="7157" spans="1:11" x14ac:dyDescent="0.3">
      <c r="A7157" s="5">
        <v>44866</v>
      </c>
      <c r="B7157" s="2">
        <v>52.7</v>
      </c>
      <c r="K7157" s="22"/>
    </row>
    <row r="7158" spans="1:11" x14ac:dyDescent="0.3">
      <c r="A7158" s="5">
        <v>44867</v>
      </c>
      <c r="B7158" s="2">
        <v>54.42</v>
      </c>
      <c r="K7158" s="22"/>
    </row>
    <row r="7159" spans="1:11" x14ac:dyDescent="0.3">
      <c r="A7159" s="5">
        <v>44868</v>
      </c>
      <c r="B7159" s="2">
        <v>50.35</v>
      </c>
      <c r="K7159" s="22"/>
    </row>
    <row r="7160" spans="1:11" x14ac:dyDescent="0.3">
      <c r="A7160" s="5">
        <v>44869</v>
      </c>
      <c r="B7160" s="2">
        <v>37.64</v>
      </c>
      <c r="K7160" s="22"/>
    </row>
    <row r="7161" spans="1:11" x14ac:dyDescent="0.3">
      <c r="A7161" s="5">
        <v>44870</v>
      </c>
      <c r="B7161" s="2">
        <v>31.44</v>
      </c>
      <c r="K7161" s="22"/>
    </row>
    <row r="7162" spans="1:11" x14ac:dyDescent="0.3">
      <c r="A7162" s="5">
        <v>44871</v>
      </c>
      <c r="B7162" s="2">
        <v>31.09</v>
      </c>
      <c r="K7162" s="22"/>
    </row>
    <row r="7163" spans="1:11" x14ac:dyDescent="0.3">
      <c r="A7163" s="5">
        <v>44872</v>
      </c>
      <c r="B7163" s="2">
        <v>45.78</v>
      </c>
      <c r="K7163" s="22"/>
    </row>
    <row r="7164" spans="1:11" x14ac:dyDescent="0.3">
      <c r="A7164" s="5">
        <v>44873</v>
      </c>
      <c r="B7164" s="2">
        <v>54.75</v>
      </c>
      <c r="K7164" s="22"/>
    </row>
    <row r="7165" spans="1:11" x14ac:dyDescent="0.3">
      <c r="A7165" s="5">
        <v>44874</v>
      </c>
      <c r="B7165" s="2">
        <v>42.33</v>
      </c>
      <c r="K7165" s="22"/>
    </row>
    <row r="7166" spans="1:11" x14ac:dyDescent="0.3">
      <c r="A7166" s="5">
        <v>44875</v>
      </c>
      <c r="B7166" s="2">
        <v>38.67</v>
      </c>
      <c r="K7166" s="22"/>
    </row>
    <row r="7167" spans="1:11" x14ac:dyDescent="0.3">
      <c r="A7167" s="5">
        <v>44876</v>
      </c>
      <c r="B7167" s="2">
        <v>2</v>
      </c>
      <c r="K7167" s="22"/>
    </row>
    <row r="7168" spans="1:11" x14ac:dyDescent="0.3">
      <c r="A7168" s="5">
        <v>44877</v>
      </c>
      <c r="B7168" s="2">
        <v>5.15</v>
      </c>
      <c r="K7168" s="22"/>
    </row>
    <row r="7169" spans="1:11" x14ac:dyDescent="0.3">
      <c r="A7169" s="5">
        <v>44878</v>
      </c>
      <c r="B7169" s="2">
        <v>42.07</v>
      </c>
      <c r="K7169" s="22"/>
    </row>
    <row r="7170" spans="1:11" x14ac:dyDescent="0.3">
      <c r="A7170" s="5">
        <v>44879</v>
      </c>
      <c r="B7170" s="2">
        <v>75.59</v>
      </c>
      <c r="K7170" s="22"/>
    </row>
    <row r="7171" spans="1:11" x14ac:dyDescent="0.3">
      <c r="A7171" s="5">
        <v>44880</v>
      </c>
      <c r="B7171" s="2">
        <v>49.4</v>
      </c>
      <c r="K7171" s="22"/>
    </row>
    <row r="7172" spans="1:11" x14ac:dyDescent="0.3">
      <c r="A7172" s="5">
        <v>44881</v>
      </c>
      <c r="B7172" s="2">
        <v>32.92</v>
      </c>
      <c r="K7172" s="22"/>
    </row>
    <row r="7173" spans="1:11" x14ac:dyDescent="0.3">
      <c r="A7173" s="5">
        <v>44882</v>
      </c>
      <c r="B7173" s="2">
        <v>56.77</v>
      </c>
      <c r="K7173" s="22"/>
    </row>
    <row r="7174" spans="1:11" x14ac:dyDescent="0.3">
      <c r="A7174" s="5">
        <v>44883</v>
      </c>
      <c r="B7174" s="2">
        <v>109.79</v>
      </c>
      <c r="K7174" s="22"/>
    </row>
    <row r="7175" spans="1:11" x14ac:dyDescent="0.3">
      <c r="A7175" s="5">
        <v>44884</v>
      </c>
      <c r="B7175" s="2">
        <v>160.51</v>
      </c>
      <c r="K7175" s="22"/>
    </row>
    <row r="7176" spans="1:11" x14ac:dyDescent="0.3">
      <c r="A7176" s="5">
        <v>44885</v>
      </c>
      <c r="B7176" s="2">
        <v>159.94999999999999</v>
      </c>
      <c r="K7176" s="22"/>
    </row>
    <row r="7177" spans="1:11" x14ac:dyDescent="0.3">
      <c r="A7177" s="5">
        <v>44886</v>
      </c>
      <c r="B7177" s="2">
        <v>228.58</v>
      </c>
      <c r="K7177" s="22"/>
    </row>
    <row r="7178" spans="1:11" x14ac:dyDescent="0.3">
      <c r="A7178" s="5">
        <v>44887</v>
      </c>
      <c r="B7178" s="2">
        <v>170.18</v>
      </c>
      <c r="K7178" s="22"/>
    </row>
    <row r="7179" spans="1:11" x14ac:dyDescent="0.3">
      <c r="A7179" s="5">
        <v>44888</v>
      </c>
      <c r="B7179" s="2">
        <v>147.38</v>
      </c>
      <c r="K7179" s="22"/>
    </row>
    <row r="7180" spans="1:11" x14ac:dyDescent="0.3">
      <c r="A7180" s="5">
        <v>44889</v>
      </c>
      <c r="B7180" s="2">
        <v>178.11</v>
      </c>
      <c r="K7180" s="22"/>
    </row>
    <row r="7181" spans="1:11" x14ac:dyDescent="0.3">
      <c r="A7181" s="5">
        <v>44890</v>
      </c>
      <c r="B7181" s="2">
        <v>200.52</v>
      </c>
      <c r="K7181" s="22"/>
    </row>
    <row r="7182" spans="1:11" x14ac:dyDescent="0.3">
      <c r="A7182" s="5">
        <v>44891</v>
      </c>
      <c r="B7182" s="2">
        <v>191.76</v>
      </c>
      <c r="K7182" s="22"/>
    </row>
    <row r="7183" spans="1:11" x14ac:dyDescent="0.3">
      <c r="A7183" s="5">
        <v>44892</v>
      </c>
      <c r="B7183" s="2">
        <v>128.87</v>
      </c>
      <c r="K7183" s="22"/>
    </row>
    <row r="7184" spans="1:11" x14ac:dyDescent="0.3">
      <c r="A7184" s="5">
        <v>44893</v>
      </c>
      <c r="B7184" s="2">
        <v>186.52</v>
      </c>
      <c r="K7184" s="22"/>
    </row>
    <row r="7185" spans="1:11" x14ac:dyDescent="0.3">
      <c r="A7185" s="5">
        <v>44894</v>
      </c>
      <c r="B7185" s="2">
        <v>342.23</v>
      </c>
      <c r="K7185" s="22"/>
    </row>
    <row r="7186" spans="1:11" x14ac:dyDescent="0.3">
      <c r="A7186" s="5">
        <v>44895</v>
      </c>
      <c r="B7186" s="2">
        <v>370.23</v>
      </c>
      <c r="K7186" s="22"/>
    </row>
    <row r="7187" spans="1:11" x14ac:dyDescent="0.3">
      <c r="A7187" s="5">
        <v>44896</v>
      </c>
      <c r="B7187" s="2">
        <v>356.54</v>
      </c>
      <c r="K7187" s="22"/>
    </row>
    <row r="7188" spans="1:11" x14ac:dyDescent="0.3">
      <c r="A7188" s="5">
        <v>44897</v>
      </c>
      <c r="B7188" s="2">
        <v>316.57</v>
      </c>
      <c r="K7188" s="22"/>
    </row>
    <row r="7189" spans="1:11" x14ac:dyDescent="0.3">
      <c r="A7189" s="5">
        <v>44898</v>
      </c>
      <c r="B7189" s="2">
        <v>262.24</v>
      </c>
      <c r="K7189" s="22"/>
    </row>
    <row r="7190" spans="1:11" x14ac:dyDescent="0.3">
      <c r="A7190" s="5">
        <v>44899</v>
      </c>
      <c r="B7190" s="2">
        <v>261.18</v>
      </c>
      <c r="K7190" s="22"/>
    </row>
    <row r="7191" spans="1:11" x14ac:dyDescent="0.3">
      <c r="A7191" s="5">
        <v>44900</v>
      </c>
      <c r="B7191" s="2">
        <v>271.19</v>
      </c>
      <c r="K7191" s="22"/>
    </row>
    <row r="7192" spans="1:11" x14ac:dyDescent="0.3">
      <c r="A7192" s="5">
        <v>44901</v>
      </c>
      <c r="B7192" s="2">
        <v>277.91000000000003</v>
      </c>
      <c r="K7192" s="22"/>
    </row>
    <row r="7193" spans="1:11" x14ac:dyDescent="0.3">
      <c r="A7193" s="5">
        <v>44902</v>
      </c>
      <c r="B7193" s="2">
        <v>301.19</v>
      </c>
      <c r="K7193" s="22"/>
    </row>
    <row r="7194" spans="1:11" x14ac:dyDescent="0.3">
      <c r="A7194" s="5">
        <v>44903</v>
      </c>
      <c r="B7194" s="2">
        <v>325.79000000000002</v>
      </c>
      <c r="K7194" s="22"/>
    </row>
    <row r="7195" spans="1:11" x14ac:dyDescent="0.3">
      <c r="A7195" s="5">
        <v>44904</v>
      </c>
      <c r="B7195" s="2">
        <v>347.89</v>
      </c>
      <c r="K7195" s="22"/>
    </row>
    <row r="7196" spans="1:11" x14ac:dyDescent="0.3">
      <c r="A7196" s="5">
        <v>44905</v>
      </c>
      <c r="B7196" s="2">
        <v>317.82</v>
      </c>
      <c r="K7196" s="22"/>
    </row>
    <row r="7197" spans="1:11" x14ac:dyDescent="0.3">
      <c r="A7197" s="5">
        <v>44906</v>
      </c>
      <c r="B7197" s="2">
        <v>302.72000000000003</v>
      </c>
      <c r="K7197" s="22"/>
    </row>
    <row r="7198" spans="1:11" x14ac:dyDescent="0.3">
      <c r="A7198" s="5">
        <v>44907</v>
      </c>
      <c r="B7198" s="2">
        <v>355.5</v>
      </c>
      <c r="K7198" s="22"/>
    </row>
    <row r="7199" spans="1:11" x14ac:dyDescent="0.3">
      <c r="A7199" s="5">
        <v>44908</v>
      </c>
      <c r="B7199" s="2">
        <v>415.26</v>
      </c>
      <c r="K7199" s="22"/>
    </row>
    <row r="7200" spans="1:11" x14ac:dyDescent="0.3">
      <c r="A7200" s="5">
        <v>44909</v>
      </c>
      <c r="B7200" s="2">
        <v>428.8</v>
      </c>
      <c r="K7200" s="22"/>
    </row>
    <row r="7201" spans="1:11" x14ac:dyDescent="0.3">
      <c r="A7201" s="5">
        <v>44910</v>
      </c>
      <c r="B7201" s="2">
        <v>312.73</v>
      </c>
      <c r="K7201" s="22"/>
    </row>
    <row r="7202" spans="1:11" x14ac:dyDescent="0.3">
      <c r="A7202" s="5">
        <v>44911</v>
      </c>
      <c r="B7202" s="2">
        <v>290.83</v>
      </c>
      <c r="K7202" s="22"/>
    </row>
    <row r="7203" spans="1:11" x14ac:dyDescent="0.3">
      <c r="A7203" s="5">
        <v>44912</v>
      </c>
      <c r="B7203" s="2">
        <v>224.83</v>
      </c>
      <c r="K7203" s="22"/>
    </row>
    <row r="7204" spans="1:11" x14ac:dyDescent="0.3">
      <c r="A7204" s="5">
        <v>44913</v>
      </c>
      <c r="B7204" s="2">
        <v>158.82</v>
      </c>
      <c r="K7204" s="22"/>
    </row>
    <row r="7205" spans="1:11" x14ac:dyDescent="0.3">
      <c r="A7205" s="5">
        <v>44914</v>
      </c>
      <c r="B7205" s="2">
        <v>175</v>
      </c>
      <c r="K7205" s="22"/>
    </row>
    <row r="7206" spans="1:11" x14ac:dyDescent="0.3">
      <c r="A7206" s="5">
        <v>44915</v>
      </c>
      <c r="B7206" s="2">
        <v>176.8</v>
      </c>
      <c r="K7206" s="22"/>
    </row>
    <row r="7207" spans="1:11" x14ac:dyDescent="0.3">
      <c r="A7207" s="5">
        <v>44916</v>
      </c>
      <c r="B7207" s="2">
        <v>208.73</v>
      </c>
      <c r="K7207" s="22"/>
    </row>
    <row r="7208" spans="1:11" x14ac:dyDescent="0.3">
      <c r="A7208" s="5">
        <v>44917</v>
      </c>
      <c r="B7208" s="2">
        <v>186.14</v>
      </c>
      <c r="K7208" s="22"/>
    </row>
    <row r="7209" spans="1:11" x14ac:dyDescent="0.3">
      <c r="A7209" s="5">
        <v>44918</v>
      </c>
      <c r="B7209" s="2">
        <v>148.66999999999999</v>
      </c>
      <c r="K7209" s="22"/>
    </row>
    <row r="7210" spans="1:11" x14ac:dyDescent="0.3">
      <c r="A7210" s="5">
        <v>44919</v>
      </c>
      <c r="B7210" s="2">
        <v>94.71</v>
      </c>
      <c r="K7210" s="22"/>
    </row>
    <row r="7211" spans="1:11" x14ac:dyDescent="0.3">
      <c r="A7211" s="5">
        <v>44920</v>
      </c>
      <c r="B7211" s="2">
        <v>91.53</v>
      </c>
      <c r="K7211" s="22"/>
    </row>
    <row r="7212" spans="1:11" x14ac:dyDescent="0.3">
      <c r="A7212" s="5">
        <v>44921</v>
      </c>
      <c r="B7212" s="2">
        <v>48.49</v>
      </c>
      <c r="K7212" s="22"/>
    </row>
    <row r="7213" spans="1:11" x14ac:dyDescent="0.3">
      <c r="A7213" s="5">
        <v>44922</v>
      </c>
      <c r="B7213" s="2">
        <v>91.89</v>
      </c>
      <c r="K7213" s="22"/>
    </row>
    <row r="7214" spans="1:11" x14ac:dyDescent="0.3">
      <c r="A7214" s="5">
        <v>44923</v>
      </c>
      <c r="B7214" s="2">
        <v>84.56</v>
      </c>
      <c r="K7214" s="22"/>
    </row>
    <row r="7215" spans="1:11" x14ac:dyDescent="0.3">
      <c r="A7215" s="5">
        <v>44924</v>
      </c>
      <c r="B7215" s="2">
        <v>31.44</v>
      </c>
      <c r="K7215" s="22"/>
    </row>
    <row r="7216" spans="1:11" x14ac:dyDescent="0.3">
      <c r="A7216" s="5">
        <v>44925</v>
      </c>
      <c r="B7216" s="2">
        <v>32.270000000000003</v>
      </c>
      <c r="K7216" s="22"/>
    </row>
    <row r="7217" spans="1:11" x14ac:dyDescent="0.3">
      <c r="A7217" s="5">
        <v>44926</v>
      </c>
      <c r="B7217" s="2">
        <v>20.3</v>
      </c>
      <c r="K7217" s="22"/>
    </row>
    <row r="7218" spans="1:11" x14ac:dyDescent="0.3">
      <c r="A7218" s="5">
        <v>44927</v>
      </c>
      <c r="B7218" s="2">
        <v>34.590000000000003</v>
      </c>
    </row>
    <row r="7219" spans="1:11" x14ac:dyDescent="0.3">
      <c r="A7219" s="5">
        <v>44928</v>
      </c>
      <c r="B7219" s="2">
        <v>127.36</v>
      </c>
    </row>
    <row r="7220" spans="1:11" x14ac:dyDescent="0.3">
      <c r="A7220" s="5">
        <v>44929</v>
      </c>
      <c r="B7220" s="2">
        <v>135.05000000000001</v>
      </c>
    </row>
    <row r="7221" spans="1:11" x14ac:dyDescent="0.3">
      <c r="A7221" s="5">
        <v>44930</v>
      </c>
      <c r="B7221" s="2">
        <v>87.86</v>
      </c>
    </row>
    <row r="7222" spans="1:11" x14ac:dyDescent="0.3">
      <c r="A7222" s="5">
        <v>44931</v>
      </c>
      <c r="B7222" s="2">
        <v>108.95</v>
      </c>
    </row>
    <row r="7223" spans="1:11" x14ac:dyDescent="0.3">
      <c r="A7223" s="5">
        <v>44932</v>
      </c>
      <c r="B7223" s="2">
        <v>107.54</v>
      </c>
    </row>
    <row r="7224" spans="1:11" x14ac:dyDescent="0.3">
      <c r="A7224" s="5">
        <v>44933</v>
      </c>
      <c r="B7224" s="2">
        <v>77.13</v>
      </c>
    </row>
    <row r="7225" spans="1:11" x14ac:dyDescent="0.3">
      <c r="A7225" s="5">
        <v>44934</v>
      </c>
      <c r="B7225" s="2">
        <v>51.52</v>
      </c>
    </row>
    <row r="7226" spans="1:11" x14ac:dyDescent="0.3">
      <c r="A7226" s="5">
        <v>44935</v>
      </c>
      <c r="B7226" s="2">
        <v>104.42</v>
      </c>
    </row>
    <row r="7227" spans="1:11" x14ac:dyDescent="0.3">
      <c r="A7227" s="5">
        <v>44936</v>
      </c>
      <c r="B7227" s="2">
        <v>113.4</v>
      </c>
    </row>
    <row r="7228" spans="1:11" x14ac:dyDescent="0.3">
      <c r="A7228" s="5">
        <v>44937</v>
      </c>
      <c r="B7228" s="2">
        <v>71.41</v>
      </c>
    </row>
    <row r="7229" spans="1:11" x14ac:dyDescent="0.3">
      <c r="A7229" s="5">
        <v>44938</v>
      </c>
      <c r="B7229" s="2">
        <v>65.2</v>
      </c>
    </row>
    <row r="7230" spans="1:11" x14ac:dyDescent="0.3">
      <c r="A7230" s="5">
        <v>44939</v>
      </c>
      <c r="B7230" s="2">
        <v>73.08</v>
      </c>
    </row>
    <row r="7231" spans="1:11" x14ac:dyDescent="0.3">
      <c r="A7231" s="5">
        <v>44940</v>
      </c>
      <c r="B7231" s="2">
        <v>64.67</v>
      </c>
    </row>
    <row r="7232" spans="1:11" x14ac:dyDescent="0.3">
      <c r="A7232" s="5">
        <v>44941</v>
      </c>
      <c r="B7232" s="2">
        <v>36.200000000000003</v>
      </c>
    </row>
    <row r="7233" spans="1:2" x14ac:dyDescent="0.3">
      <c r="A7233" s="5">
        <v>44942</v>
      </c>
      <c r="B7233" s="2">
        <v>108.26</v>
      </c>
    </row>
    <row r="7234" spans="1:2" x14ac:dyDescent="0.3">
      <c r="A7234" s="5">
        <v>44943</v>
      </c>
      <c r="B7234" s="2">
        <v>98.3</v>
      </c>
    </row>
    <row r="7235" spans="1:2" x14ac:dyDescent="0.3">
      <c r="A7235" s="5">
        <v>44944</v>
      </c>
      <c r="B7235" s="2">
        <v>107.71</v>
      </c>
    </row>
    <row r="7236" spans="1:2" x14ac:dyDescent="0.3">
      <c r="A7236" s="5">
        <v>44945</v>
      </c>
      <c r="B7236" s="2">
        <v>134.71</v>
      </c>
    </row>
    <row r="7237" spans="1:2" x14ac:dyDescent="0.3">
      <c r="A7237" s="5">
        <v>44946</v>
      </c>
      <c r="B7237" s="2">
        <v>135.27000000000001</v>
      </c>
    </row>
    <row r="7238" spans="1:2" x14ac:dyDescent="0.3">
      <c r="A7238" s="5">
        <v>44947</v>
      </c>
      <c r="B7238" s="2">
        <v>120.47</v>
      </c>
    </row>
    <row r="7239" spans="1:2" x14ac:dyDescent="0.3">
      <c r="A7239" s="5">
        <v>44948</v>
      </c>
      <c r="B7239" s="2">
        <v>109.5</v>
      </c>
    </row>
    <row r="7240" spans="1:2" x14ac:dyDescent="0.3">
      <c r="A7240" s="5">
        <v>44949</v>
      </c>
      <c r="B7240" s="2">
        <v>116.41</v>
      </c>
    </row>
    <row r="7241" spans="1:2" x14ac:dyDescent="0.3">
      <c r="A7241" s="5">
        <v>44950</v>
      </c>
      <c r="B7241" s="2">
        <v>106.26</v>
      </c>
    </row>
    <row r="7242" spans="1:2" x14ac:dyDescent="0.3">
      <c r="A7242" s="5">
        <v>44951</v>
      </c>
      <c r="B7242" s="2">
        <v>73.94</v>
      </c>
    </row>
    <row r="7243" spans="1:2" x14ac:dyDescent="0.3">
      <c r="A7243" s="5">
        <v>44952</v>
      </c>
      <c r="B7243" s="2">
        <v>97.74</v>
      </c>
    </row>
    <row r="7244" spans="1:2" x14ac:dyDescent="0.3">
      <c r="A7244" s="5">
        <v>44953</v>
      </c>
      <c r="B7244" s="2">
        <v>100.97</v>
      </c>
    </row>
    <row r="7245" spans="1:2" x14ac:dyDescent="0.3">
      <c r="A7245" s="5">
        <v>44954</v>
      </c>
      <c r="B7245" s="2">
        <v>71.64</v>
      </c>
    </row>
    <row r="7246" spans="1:2" x14ac:dyDescent="0.3">
      <c r="A7246" s="5"/>
      <c r="B7246" s="2"/>
    </row>
    <row r="7247" spans="1:2" x14ac:dyDescent="0.3">
      <c r="A7247" s="5"/>
      <c r="B7247" s="2"/>
    </row>
    <row r="7248" spans="1:2" x14ac:dyDescent="0.3">
      <c r="A7248" s="5"/>
      <c r="B7248" s="2"/>
    </row>
    <row r="7249" spans="1:2" x14ac:dyDescent="0.3">
      <c r="A7249" s="5"/>
      <c r="B7249" s="2"/>
    </row>
    <row r="7250" spans="1:2" x14ac:dyDescent="0.3">
      <c r="A7250" s="5"/>
      <c r="B7250" s="2"/>
    </row>
    <row r="7251" spans="1:2" x14ac:dyDescent="0.3">
      <c r="A7251" s="5"/>
      <c r="B7251" s="2"/>
    </row>
    <row r="7252" spans="1:2" x14ac:dyDescent="0.3">
      <c r="A7252" s="5"/>
      <c r="B7252" s="2"/>
    </row>
    <row r="7253" spans="1:2" x14ac:dyDescent="0.3">
      <c r="A7253" s="5"/>
      <c r="B7253" s="2"/>
    </row>
    <row r="7254" spans="1:2" x14ac:dyDescent="0.3">
      <c r="A7254" s="5"/>
      <c r="B7254" s="2"/>
    </row>
    <row r="7255" spans="1:2" x14ac:dyDescent="0.3">
      <c r="A7255" s="5"/>
      <c r="B7255" s="2"/>
    </row>
    <row r="7256" spans="1:2" x14ac:dyDescent="0.3">
      <c r="A7256" s="5"/>
      <c r="B7256" s="2"/>
    </row>
    <row r="7257" spans="1:2" x14ac:dyDescent="0.3">
      <c r="A7257" s="5"/>
      <c r="B7257" s="2"/>
    </row>
    <row r="7258" spans="1:2" x14ac:dyDescent="0.3">
      <c r="A7258" s="5"/>
      <c r="B7258" s="2"/>
    </row>
    <row r="7259" spans="1:2" x14ac:dyDescent="0.3">
      <c r="A7259" s="5"/>
      <c r="B7259" s="2"/>
    </row>
    <row r="7260" spans="1:2" x14ac:dyDescent="0.3">
      <c r="A7260" s="5"/>
      <c r="B7260" s="2"/>
    </row>
    <row r="7261" spans="1:2" x14ac:dyDescent="0.3">
      <c r="A7261" s="5"/>
      <c r="B7261" s="2"/>
    </row>
    <row r="7262" spans="1:2" x14ac:dyDescent="0.3">
      <c r="A7262" s="5"/>
      <c r="B7262" s="2"/>
    </row>
    <row r="7263" spans="1:2" x14ac:dyDescent="0.3">
      <c r="A7263" s="5"/>
      <c r="B7263" s="2"/>
    </row>
    <row r="7264" spans="1:2" x14ac:dyDescent="0.3">
      <c r="A7264" s="5"/>
      <c r="B7264" s="2"/>
    </row>
    <row r="7265" spans="1:2" x14ac:dyDescent="0.3">
      <c r="A7265" s="5"/>
      <c r="B7265" s="2"/>
    </row>
    <row r="7266" spans="1:2" x14ac:dyDescent="0.3">
      <c r="A7266" s="5"/>
      <c r="B7266" s="2"/>
    </row>
    <row r="7267" spans="1:2" x14ac:dyDescent="0.3">
      <c r="A7267" s="5"/>
      <c r="B7267" s="2"/>
    </row>
    <row r="7268" spans="1:2" x14ac:dyDescent="0.3">
      <c r="A7268" s="5"/>
      <c r="B7268" s="2"/>
    </row>
    <row r="7269" spans="1:2" x14ac:dyDescent="0.3">
      <c r="A7269" s="5"/>
      <c r="B7269" s="2"/>
    </row>
    <row r="7270" spans="1:2" x14ac:dyDescent="0.3">
      <c r="A7270" s="5"/>
      <c r="B7270" s="2"/>
    </row>
    <row r="7271" spans="1:2" x14ac:dyDescent="0.3">
      <c r="A7271" s="5"/>
      <c r="B7271" s="2"/>
    </row>
    <row r="7272" spans="1:2" x14ac:dyDescent="0.3">
      <c r="A7272" s="5"/>
      <c r="B7272" s="2"/>
    </row>
    <row r="7273" spans="1:2" x14ac:dyDescent="0.3">
      <c r="A7273" s="5"/>
      <c r="B7273" s="2"/>
    </row>
    <row r="7274" spans="1:2" x14ac:dyDescent="0.3">
      <c r="A7274" s="5"/>
      <c r="B7274" s="2"/>
    </row>
    <row r="7275" spans="1:2" x14ac:dyDescent="0.3">
      <c r="A7275" s="5"/>
      <c r="B7275" s="2"/>
    </row>
    <row r="7276" spans="1:2" x14ac:dyDescent="0.3">
      <c r="A7276" s="5"/>
      <c r="B7276" s="2"/>
    </row>
    <row r="7277" spans="1:2" x14ac:dyDescent="0.3">
      <c r="A7277" s="5"/>
      <c r="B7277" s="2"/>
    </row>
    <row r="7278" spans="1:2" x14ac:dyDescent="0.3">
      <c r="A7278" s="5"/>
      <c r="B7278" s="2"/>
    </row>
    <row r="7279" spans="1:2" x14ac:dyDescent="0.3">
      <c r="A7279" s="5"/>
      <c r="B7279" s="2"/>
    </row>
    <row r="7280" spans="1:2" x14ac:dyDescent="0.3">
      <c r="A7280" s="5"/>
      <c r="B7280" s="2"/>
    </row>
    <row r="7281" spans="1:2" x14ac:dyDescent="0.3">
      <c r="A7281" s="5"/>
      <c r="B7281" s="2"/>
    </row>
    <row r="7282" spans="1:2" x14ac:dyDescent="0.3">
      <c r="A7282" s="5"/>
      <c r="B7282" s="2"/>
    </row>
    <row r="7283" spans="1:2" x14ac:dyDescent="0.3">
      <c r="A7283" s="5"/>
      <c r="B7283" s="2"/>
    </row>
    <row r="7284" spans="1:2" x14ac:dyDescent="0.3">
      <c r="A7284" s="5"/>
      <c r="B7284" s="2"/>
    </row>
    <row r="7285" spans="1:2" x14ac:dyDescent="0.3">
      <c r="A7285" s="5"/>
      <c r="B7285" s="2"/>
    </row>
    <row r="7286" spans="1:2" x14ac:dyDescent="0.3">
      <c r="A7286" s="5"/>
      <c r="B7286" s="2"/>
    </row>
    <row r="7287" spans="1:2" x14ac:dyDescent="0.3">
      <c r="A7287" s="5"/>
      <c r="B7287" s="2"/>
    </row>
    <row r="7288" spans="1:2" x14ac:dyDescent="0.3">
      <c r="A7288" s="5"/>
      <c r="B7288" s="2"/>
    </row>
    <row r="7289" spans="1:2" x14ac:dyDescent="0.3">
      <c r="A7289" s="5"/>
      <c r="B7289" s="2"/>
    </row>
    <row r="7290" spans="1:2" x14ac:dyDescent="0.3">
      <c r="A7290" s="5"/>
      <c r="B7290" s="2"/>
    </row>
    <row r="7291" spans="1:2" x14ac:dyDescent="0.3">
      <c r="A7291" s="5"/>
      <c r="B7291" s="2"/>
    </row>
    <row r="7292" spans="1:2" x14ac:dyDescent="0.3">
      <c r="A7292" s="5"/>
      <c r="B7292" s="2"/>
    </row>
    <row r="7293" spans="1:2" x14ac:dyDescent="0.3">
      <c r="A7293" s="5"/>
      <c r="B7293" s="2"/>
    </row>
    <row r="7294" spans="1:2" x14ac:dyDescent="0.3">
      <c r="A7294" s="5"/>
      <c r="B7294" s="2"/>
    </row>
    <row r="7295" spans="1:2" x14ac:dyDescent="0.3">
      <c r="A7295" s="5"/>
      <c r="B7295" s="2"/>
    </row>
    <row r="7296" spans="1:2" x14ac:dyDescent="0.3">
      <c r="A7296" s="5"/>
      <c r="B7296" s="2"/>
    </row>
    <row r="7297" spans="1:2" x14ac:dyDescent="0.3">
      <c r="A7297" s="5"/>
      <c r="B7297" s="2"/>
    </row>
    <row r="7298" spans="1:2" x14ac:dyDescent="0.3">
      <c r="A7298" s="5"/>
      <c r="B7298" s="2"/>
    </row>
    <row r="7299" spans="1:2" x14ac:dyDescent="0.3">
      <c r="A7299" s="5"/>
      <c r="B7299" s="2"/>
    </row>
    <row r="7300" spans="1:2" x14ac:dyDescent="0.3">
      <c r="A7300" s="5"/>
      <c r="B7300" s="2"/>
    </row>
    <row r="7301" spans="1:2" x14ac:dyDescent="0.3">
      <c r="A7301" s="5"/>
      <c r="B7301" s="2"/>
    </row>
    <row r="7302" spans="1:2" x14ac:dyDescent="0.3">
      <c r="A7302" s="5"/>
      <c r="B7302" s="2"/>
    </row>
    <row r="7303" spans="1:2" x14ac:dyDescent="0.3">
      <c r="A7303" s="5"/>
      <c r="B7303" s="2"/>
    </row>
    <row r="7304" spans="1:2" x14ac:dyDescent="0.3">
      <c r="A7304" s="5"/>
      <c r="B7304" s="2"/>
    </row>
    <row r="7305" spans="1:2" x14ac:dyDescent="0.3">
      <c r="A7305" s="5"/>
      <c r="B7305" s="2"/>
    </row>
    <row r="7306" spans="1:2" x14ac:dyDescent="0.3">
      <c r="A7306" s="5"/>
      <c r="B7306" s="2"/>
    </row>
    <row r="7307" spans="1:2" x14ac:dyDescent="0.3">
      <c r="A7307" s="5"/>
      <c r="B7307" s="2"/>
    </row>
    <row r="7308" spans="1:2" x14ac:dyDescent="0.3">
      <c r="A7308" s="5"/>
      <c r="B7308" s="2"/>
    </row>
    <row r="7309" spans="1:2" x14ac:dyDescent="0.3">
      <c r="A7309" s="5"/>
      <c r="B7309" s="2"/>
    </row>
    <row r="7310" spans="1:2" x14ac:dyDescent="0.3">
      <c r="A7310" s="5"/>
      <c r="B7310" s="2"/>
    </row>
    <row r="7311" spans="1:2" x14ac:dyDescent="0.3">
      <c r="A7311" s="5"/>
      <c r="B7311" s="2"/>
    </row>
    <row r="7312" spans="1:2" x14ac:dyDescent="0.3">
      <c r="A7312" s="5"/>
      <c r="B7312" s="2"/>
    </row>
    <row r="7313" spans="1:2" x14ac:dyDescent="0.3">
      <c r="A7313" s="5"/>
      <c r="B7313" s="2"/>
    </row>
    <row r="7314" spans="1:2" x14ac:dyDescent="0.3">
      <c r="A7314" s="5"/>
      <c r="B7314" s="2"/>
    </row>
    <row r="7315" spans="1:2" x14ac:dyDescent="0.3">
      <c r="A7315" s="5"/>
      <c r="B7315" s="2"/>
    </row>
    <row r="7316" spans="1:2" x14ac:dyDescent="0.3">
      <c r="A7316" s="5"/>
      <c r="B7316" s="2"/>
    </row>
    <row r="7317" spans="1:2" x14ac:dyDescent="0.3">
      <c r="A7317" s="5"/>
      <c r="B7317" s="2"/>
    </row>
    <row r="7318" spans="1:2" x14ac:dyDescent="0.3">
      <c r="A7318" s="5"/>
      <c r="B7318" s="2"/>
    </row>
    <row r="7319" spans="1:2" x14ac:dyDescent="0.3">
      <c r="A7319" s="5"/>
      <c r="B7319" s="2"/>
    </row>
    <row r="7320" spans="1:2" x14ac:dyDescent="0.3">
      <c r="A7320" s="5"/>
      <c r="B7320" s="2"/>
    </row>
    <row r="7321" spans="1:2" x14ac:dyDescent="0.3">
      <c r="A7321" s="5"/>
      <c r="B7321" s="2"/>
    </row>
    <row r="7322" spans="1:2" x14ac:dyDescent="0.3">
      <c r="A7322" s="5"/>
      <c r="B7322" s="2"/>
    </row>
    <row r="7323" spans="1:2" x14ac:dyDescent="0.3">
      <c r="A7323" s="5"/>
      <c r="B7323" s="2"/>
    </row>
    <row r="7324" spans="1:2" x14ac:dyDescent="0.3">
      <c r="A7324" s="5"/>
      <c r="B7324" s="2"/>
    </row>
    <row r="7325" spans="1:2" x14ac:dyDescent="0.3">
      <c r="A7325" s="5"/>
      <c r="B7325" s="2"/>
    </row>
    <row r="7326" spans="1:2" x14ac:dyDescent="0.3">
      <c r="A7326" s="5"/>
      <c r="B7326" s="2"/>
    </row>
    <row r="7327" spans="1:2" x14ac:dyDescent="0.3">
      <c r="A7327" s="5"/>
      <c r="B7327" s="2"/>
    </row>
    <row r="7328" spans="1:2" x14ac:dyDescent="0.3">
      <c r="A7328" s="5"/>
      <c r="B7328" s="2"/>
    </row>
    <row r="7329" spans="1:2" x14ac:dyDescent="0.3">
      <c r="A7329" s="5"/>
      <c r="B7329" s="2"/>
    </row>
    <row r="7330" spans="1:2" x14ac:dyDescent="0.3">
      <c r="A7330" s="5"/>
      <c r="B7330" s="2"/>
    </row>
    <row r="7331" spans="1:2" x14ac:dyDescent="0.3">
      <c r="A7331" s="5"/>
      <c r="B7331" s="2"/>
    </row>
    <row r="7332" spans="1:2" x14ac:dyDescent="0.3">
      <c r="A7332" s="5"/>
      <c r="B7332" s="2"/>
    </row>
    <row r="7333" spans="1:2" x14ac:dyDescent="0.3">
      <c r="A7333" s="5"/>
      <c r="B7333" s="2"/>
    </row>
    <row r="7334" spans="1:2" x14ac:dyDescent="0.3">
      <c r="A7334" s="5"/>
      <c r="B7334" s="2"/>
    </row>
    <row r="7335" spans="1:2" x14ac:dyDescent="0.3">
      <c r="A7335" s="5"/>
      <c r="B7335" s="2"/>
    </row>
    <row r="7336" spans="1:2" x14ac:dyDescent="0.3">
      <c r="A7336" s="5"/>
      <c r="B7336" s="2"/>
    </row>
    <row r="7337" spans="1:2" x14ac:dyDescent="0.3">
      <c r="A7337" s="5"/>
      <c r="B7337" s="2"/>
    </row>
    <row r="7338" spans="1:2" x14ac:dyDescent="0.3">
      <c r="A7338" s="5"/>
      <c r="B7338" s="2"/>
    </row>
    <row r="7339" spans="1:2" x14ac:dyDescent="0.3">
      <c r="A7339" s="5"/>
      <c r="B7339" s="2"/>
    </row>
    <row r="7340" spans="1:2" x14ac:dyDescent="0.3">
      <c r="A7340" s="5"/>
      <c r="B7340" s="2"/>
    </row>
    <row r="7341" spans="1:2" x14ac:dyDescent="0.3">
      <c r="A7341" s="5"/>
      <c r="B7341" s="2"/>
    </row>
    <row r="7342" spans="1:2" x14ac:dyDescent="0.3">
      <c r="A7342" s="5"/>
      <c r="B7342" s="2"/>
    </row>
    <row r="7343" spans="1:2" x14ac:dyDescent="0.3">
      <c r="A7343" s="5"/>
      <c r="B7343" s="2"/>
    </row>
    <row r="7344" spans="1:2" x14ac:dyDescent="0.3">
      <c r="A7344" s="5"/>
      <c r="B7344" s="2"/>
    </row>
    <row r="7345" spans="1:2" x14ac:dyDescent="0.3">
      <c r="A7345" s="5"/>
      <c r="B7345" s="2"/>
    </row>
    <row r="7346" spans="1:2" x14ac:dyDescent="0.3">
      <c r="A7346" s="5"/>
      <c r="B7346" s="2"/>
    </row>
    <row r="7347" spans="1:2" x14ac:dyDescent="0.3">
      <c r="A7347" s="5"/>
      <c r="B7347" s="2"/>
    </row>
    <row r="7348" spans="1:2" x14ac:dyDescent="0.3">
      <c r="A7348" s="5"/>
      <c r="B7348" s="2"/>
    </row>
    <row r="7349" spans="1:2" x14ac:dyDescent="0.3">
      <c r="A7349" s="5"/>
      <c r="B7349" s="2"/>
    </row>
    <row r="7350" spans="1:2" x14ac:dyDescent="0.3">
      <c r="A7350" s="5"/>
      <c r="B7350" s="2"/>
    </row>
    <row r="7351" spans="1:2" x14ac:dyDescent="0.3">
      <c r="A7351" s="5"/>
      <c r="B7351" s="2"/>
    </row>
    <row r="7352" spans="1:2" x14ac:dyDescent="0.3">
      <c r="A7352" s="5"/>
      <c r="B7352" s="2"/>
    </row>
    <row r="7353" spans="1:2" x14ac:dyDescent="0.3">
      <c r="A7353" s="5"/>
      <c r="B7353" s="2"/>
    </row>
    <row r="7354" spans="1:2" x14ac:dyDescent="0.3">
      <c r="A7354" s="5"/>
      <c r="B7354" s="2"/>
    </row>
    <row r="7355" spans="1:2" x14ac:dyDescent="0.3">
      <c r="A7355" s="5"/>
      <c r="B7355" s="2"/>
    </row>
    <row r="7356" spans="1:2" x14ac:dyDescent="0.3">
      <c r="A7356" s="5"/>
      <c r="B7356" s="2"/>
    </row>
    <row r="7357" spans="1:2" x14ac:dyDescent="0.3">
      <c r="A7357" s="5"/>
      <c r="B7357" s="2"/>
    </row>
    <row r="7358" spans="1:2" x14ac:dyDescent="0.3">
      <c r="A7358" s="5"/>
      <c r="B7358" s="2"/>
    </row>
    <row r="7359" spans="1:2" x14ac:dyDescent="0.3">
      <c r="A7359" s="5"/>
      <c r="B7359" s="2"/>
    </row>
    <row r="7360" spans="1:2" x14ac:dyDescent="0.3">
      <c r="A7360" s="5"/>
      <c r="B7360" s="2"/>
    </row>
    <row r="7361" spans="1:2" x14ac:dyDescent="0.3">
      <c r="A7361" s="5"/>
      <c r="B7361" s="2"/>
    </row>
    <row r="7362" spans="1:2" x14ac:dyDescent="0.3">
      <c r="A7362" s="5"/>
      <c r="B7362" s="2"/>
    </row>
    <row r="7363" spans="1:2" x14ac:dyDescent="0.3">
      <c r="A7363" s="5"/>
      <c r="B7363" s="2"/>
    </row>
    <row r="7364" spans="1:2" x14ac:dyDescent="0.3">
      <c r="A7364" s="5"/>
      <c r="B7364" s="2"/>
    </row>
    <row r="7365" spans="1:2" x14ac:dyDescent="0.3">
      <c r="A7365" s="5"/>
      <c r="B7365" s="2"/>
    </row>
    <row r="7366" spans="1:2" x14ac:dyDescent="0.3">
      <c r="A7366" s="5"/>
      <c r="B7366" s="2"/>
    </row>
    <row r="7367" spans="1:2" x14ac:dyDescent="0.3">
      <c r="A7367" s="5"/>
      <c r="B7367" s="2"/>
    </row>
    <row r="7368" spans="1:2" x14ac:dyDescent="0.3">
      <c r="A7368" s="5"/>
      <c r="B7368" s="2"/>
    </row>
    <row r="7369" spans="1:2" x14ac:dyDescent="0.3">
      <c r="A7369" s="5"/>
      <c r="B7369" s="2"/>
    </row>
    <row r="7370" spans="1:2" x14ac:dyDescent="0.3">
      <c r="A7370" s="5"/>
      <c r="B7370" s="2"/>
    </row>
    <row r="7371" spans="1:2" x14ac:dyDescent="0.3">
      <c r="A7371" s="5"/>
      <c r="B7371" s="2"/>
    </row>
    <row r="7372" spans="1:2" x14ac:dyDescent="0.3">
      <c r="A7372" s="5"/>
      <c r="B7372" s="2"/>
    </row>
    <row r="7373" spans="1:2" x14ac:dyDescent="0.3">
      <c r="A7373" s="5"/>
      <c r="B7373" s="2"/>
    </row>
    <row r="7374" spans="1:2" x14ac:dyDescent="0.3">
      <c r="A7374" s="5"/>
      <c r="B7374" s="2"/>
    </row>
    <row r="7375" spans="1:2" x14ac:dyDescent="0.3">
      <c r="A7375" s="5"/>
      <c r="B7375" s="2"/>
    </row>
    <row r="7376" spans="1:2" x14ac:dyDescent="0.3">
      <c r="A7376" s="5"/>
      <c r="B7376" s="2"/>
    </row>
    <row r="7377" spans="1:2" x14ac:dyDescent="0.3">
      <c r="A7377" s="5"/>
      <c r="B7377" s="2"/>
    </row>
    <row r="7378" spans="1:2" x14ac:dyDescent="0.3">
      <c r="A7378" s="5"/>
      <c r="B7378" s="2"/>
    </row>
    <row r="7379" spans="1:2" x14ac:dyDescent="0.3">
      <c r="A7379" s="5"/>
      <c r="B7379" s="2"/>
    </row>
    <row r="7380" spans="1:2" x14ac:dyDescent="0.3">
      <c r="A7380" s="5"/>
      <c r="B7380" s="2"/>
    </row>
    <row r="7381" spans="1:2" x14ac:dyDescent="0.3">
      <c r="A7381" s="5"/>
      <c r="B7381" s="2"/>
    </row>
    <row r="7382" spans="1:2" x14ac:dyDescent="0.3">
      <c r="A7382" s="5"/>
      <c r="B7382" s="2"/>
    </row>
    <row r="7383" spans="1:2" x14ac:dyDescent="0.3">
      <c r="A7383" s="5"/>
      <c r="B7383" s="2"/>
    </row>
    <row r="7384" spans="1:2" x14ac:dyDescent="0.3">
      <c r="A7384" s="5"/>
      <c r="B7384" s="2"/>
    </row>
    <row r="7385" spans="1:2" x14ac:dyDescent="0.3">
      <c r="A7385" s="5"/>
      <c r="B7385" s="2"/>
    </row>
    <row r="7386" spans="1:2" x14ac:dyDescent="0.3">
      <c r="A7386" s="5"/>
      <c r="B7386" s="2"/>
    </row>
    <row r="7387" spans="1:2" x14ac:dyDescent="0.3">
      <c r="A7387" s="5"/>
      <c r="B7387" s="2"/>
    </row>
    <row r="7388" spans="1:2" x14ac:dyDescent="0.3">
      <c r="A7388" s="5"/>
      <c r="B7388" s="2"/>
    </row>
    <row r="7389" spans="1:2" x14ac:dyDescent="0.3">
      <c r="A7389" s="5"/>
      <c r="B7389" s="2"/>
    </row>
    <row r="7390" spans="1:2" x14ac:dyDescent="0.3">
      <c r="A7390" s="5"/>
      <c r="B7390" s="2"/>
    </row>
    <row r="7391" spans="1:2" x14ac:dyDescent="0.3">
      <c r="A7391" s="5"/>
      <c r="B7391" s="2"/>
    </row>
    <row r="7392" spans="1:2" x14ac:dyDescent="0.3">
      <c r="A7392" s="5"/>
      <c r="B7392" s="2"/>
    </row>
    <row r="7393" spans="1:2" x14ac:dyDescent="0.3">
      <c r="A7393" s="5"/>
      <c r="B7393" s="2"/>
    </row>
    <row r="7394" spans="1:2" x14ac:dyDescent="0.3">
      <c r="A7394" s="5"/>
      <c r="B7394" s="2"/>
    </row>
    <row r="7395" spans="1:2" x14ac:dyDescent="0.3">
      <c r="A7395" s="5"/>
      <c r="B7395" s="2"/>
    </row>
    <row r="7396" spans="1:2" x14ac:dyDescent="0.3">
      <c r="A7396" s="5"/>
      <c r="B7396" s="2"/>
    </row>
    <row r="7397" spans="1:2" x14ac:dyDescent="0.3">
      <c r="A7397" s="5"/>
      <c r="B7397" s="2"/>
    </row>
    <row r="7398" spans="1:2" x14ac:dyDescent="0.3">
      <c r="A7398" s="5"/>
      <c r="B7398" s="2"/>
    </row>
    <row r="7399" spans="1:2" x14ac:dyDescent="0.3">
      <c r="A7399" s="5"/>
      <c r="B7399" s="2"/>
    </row>
    <row r="7400" spans="1:2" x14ac:dyDescent="0.3">
      <c r="A7400" s="5"/>
      <c r="B7400" s="2"/>
    </row>
    <row r="7401" spans="1:2" x14ac:dyDescent="0.3">
      <c r="A7401" s="5"/>
      <c r="B7401" s="2"/>
    </row>
    <row r="7402" spans="1:2" x14ac:dyDescent="0.3">
      <c r="A7402" s="5"/>
      <c r="B7402" s="2"/>
    </row>
    <row r="7403" spans="1:2" x14ac:dyDescent="0.3">
      <c r="A7403" s="5"/>
      <c r="B7403" s="2"/>
    </row>
    <row r="7404" spans="1:2" x14ac:dyDescent="0.3">
      <c r="A7404" s="5"/>
      <c r="B7404" s="2"/>
    </row>
    <row r="7405" spans="1:2" x14ac:dyDescent="0.3">
      <c r="A7405" s="5"/>
      <c r="B7405" s="2"/>
    </row>
    <row r="7406" spans="1:2" x14ac:dyDescent="0.3">
      <c r="A7406" s="5"/>
      <c r="B7406" s="2"/>
    </row>
    <row r="7407" spans="1:2" x14ac:dyDescent="0.3">
      <c r="A7407" s="5"/>
      <c r="B7407" s="2"/>
    </row>
    <row r="7408" spans="1:2" x14ac:dyDescent="0.3">
      <c r="A7408" s="5"/>
      <c r="B7408" s="2"/>
    </row>
    <row r="7409" spans="1:2" x14ac:dyDescent="0.3">
      <c r="A7409" s="5"/>
      <c r="B7409" s="2"/>
    </row>
    <row r="7410" spans="1:2" x14ac:dyDescent="0.3">
      <c r="A7410" s="5"/>
      <c r="B7410" s="2"/>
    </row>
    <row r="7411" spans="1:2" x14ac:dyDescent="0.3">
      <c r="A7411" s="5"/>
      <c r="B7411" s="2"/>
    </row>
    <row r="7412" spans="1:2" x14ac:dyDescent="0.3">
      <c r="A7412" s="5"/>
      <c r="B7412" s="2"/>
    </row>
    <row r="7413" spans="1:2" x14ac:dyDescent="0.3">
      <c r="A7413" s="5"/>
      <c r="B7413" s="2"/>
    </row>
    <row r="7414" spans="1:2" x14ac:dyDescent="0.3">
      <c r="A7414" s="5"/>
      <c r="B7414" s="2"/>
    </row>
    <row r="7415" spans="1:2" x14ac:dyDescent="0.3">
      <c r="A7415" s="5"/>
      <c r="B7415" s="2"/>
    </row>
    <row r="7416" spans="1:2" x14ac:dyDescent="0.3">
      <c r="A7416" s="5"/>
      <c r="B7416" s="2"/>
    </row>
    <row r="7417" spans="1:2" x14ac:dyDescent="0.3">
      <c r="A7417" s="5"/>
      <c r="B7417" s="2"/>
    </row>
    <row r="7418" spans="1:2" x14ac:dyDescent="0.3">
      <c r="A7418" s="5"/>
      <c r="B7418" s="2"/>
    </row>
    <row r="7419" spans="1:2" x14ac:dyDescent="0.3">
      <c r="A7419" s="5"/>
      <c r="B7419" s="2"/>
    </row>
    <row r="7420" spans="1:2" x14ac:dyDescent="0.3">
      <c r="A7420" s="5"/>
      <c r="B7420" s="2"/>
    </row>
    <row r="7421" spans="1:2" x14ac:dyDescent="0.3">
      <c r="A7421" s="5"/>
      <c r="B7421" s="2"/>
    </row>
    <row r="7422" spans="1:2" x14ac:dyDescent="0.3">
      <c r="A7422" s="5"/>
      <c r="B7422" s="2"/>
    </row>
    <row r="7423" spans="1:2" x14ac:dyDescent="0.3">
      <c r="A7423" s="5"/>
      <c r="B7423" s="2"/>
    </row>
    <row r="7424" spans="1:2" x14ac:dyDescent="0.3">
      <c r="A7424" s="5"/>
      <c r="B7424" s="2"/>
    </row>
    <row r="7425" spans="1:2" x14ac:dyDescent="0.3">
      <c r="A7425" s="5"/>
      <c r="B7425" s="2"/>
    </row>
    <row r="7426" spans="1:2" x14ac:dyDescent="0.3">
      <c r="A7426" s="5"/>
      <c r="B7426" s="2"/>
    </row>
    <row r="7427" spans="1:2" x14ac:dyDescent="0.3">
      <c r="A7427" s="5"/>
      <c r="B7427" s="2"/>
    </row>
    <row r="7428" spans="1:2" x14ac:dyDescent="0.3">
      <c r="A7428" s="5"/>
      <c r="B7428" s="2"/>
    </row>
    <row r="7429" spans="1:2" x14ac:dyDescent="0.3">
      <c r="A7429" s="5"/>
      <c r="B7429" s="2"/>
    </row>
    <row r="7430" spans="1:2" x14ac:dyDescent="0.3">
      <c r="A7430" s="5"/>
      <c r="B7430" s="2"/>
    </row>
    <row r="7431" spans="1:2" x14ac:dyDescent="0.3">
      <c r="A7431" s="5"/>
      <c r="B7431" s="2"/>
    </row>
    <row r="7432" spans="1:2" x14ac:dyDescent="0.3">
      <c r="A7432" s="5"/>
      <c r="B7432" s="2"/>
    </row>
    <row r="7433" spans="1:2" x14ac:dyDescent="0.3">
      <c r="A7433" s="5"/>
      <c r="B7433" s="2"/>
    </row>
    <row r="7434" spans="1:2" x14ac:dyDescent="0.3">
      <c r="A7434" s="5"/>
      <c r="B7434" s="2"/>
    </row>
    <row r="7435" spans="1:2" x14ac:dyDescent="0.3">
      <c r="A7435" s="5"/>
      <c r="B7435" s="2"/>
    </row>
    <row r="7436" spans="1:2" x14ac:dyDescent="0.3">
      <c r="A7436" s="5"/>
      <c r="B7436" s="2"/>
    </row>
    <row r="7437" spans="1:2" x14ac:dyDescent="0.3">
      <c r="A7437" s="5"/>
      <c r="B7437" s="2"/>
    </row>
    <row r="7438" spans="1:2" x14ac:dyDescent="0.3">
      <c r="A7438" s="5"/>
      <c r="B7438" s="2"/>
    </row>
    <row r="7439" spans="1:2" x14ac:dyDescent="0.3">
      <c r="A7439" s="5"/>
      <c r="B7439" s="2"/>
    </row>
    <row r="7440" spans="1:2" x14ac:dyDescent="0.3">
      <c r="A7440" s="5"/>
      <c r="B7440" s="2"/>
    </row>
    <row r="7441" spans="1:2" x14ac:dyDescent="0.3">
      <c r="A7441" s="5"/>
      <c r="B7441" s="2"/>
    </row>
    <row r="7442" spans="1:2" x14ac:dyDescent="0.3">
      <c r="A7442" s="5"/>
      <c r="B7442" s="2"/>
    </row>
    <row r="7443" spans="1:2" x14ac:dyDescent="0.3">
      <c r="A7443" s="5"/>
      <c r="B7443" s="2"/>
    </row>
    <row r="7444" spans="1:2" x14ac:dyDescent="0.3">
      <c r="A7444" s="5"/>
      <c r="B7444" s="2"/>
    </row>
    <row r="7445" spans="1:2" x14ac:dyDescent="0.3">
      <c r="A7445" s="5"/>
      <c r="B7445" s="2"/>
    </row>
    <row r="7446" spans="1:2" x14ac:dyDescent="0.3">
      <c r="A7446" s="5"/>
      <c r="B7446" s="2"/>
    </row>
    <row r="7447" spans="1:2" x14ac:dyDescent="0.3">
      <c r="A7447" s="5"/>
      <c r="B7447" s="2"/>
    </row>
    <row r="7448" spans="1:2" x14ac:dyDescent="0.3">
      <c r="A7448" s="5"/>
      <c r="B7448" s="2"/>
    </row>
    <row r="7449" spans="1:2" x14ac:dyDescent="0.3">
      <c r="A7449" s="5"/>
      <c r="B7449" s="2"/>
    </row>
    <row r="7450" spans="1:2" x14ac:dyDescent="0.3">
      <c r="A7450" s="5"/>
      <c r="B7450" s="2"/>
    </row>
    <row r="7451" spans="1:2" x14ac:dyDescent="0.3">
      <c r="A7451" s="5"/>
      <c r="B7451" s="2"/>
    </row>
    <row r="7452" spans="1:2" x14ac:dyDescent="0.3">
      <c r="A7452" s="5"/>
      <c r="B7452" s="2"/>
    </row>
    <row r="7453" spans="1:2" x14ac:dyDescent="0.3">
      <c r="A7453" s="5"/>
      <c r="B7453" s="2"/>
    </row>
    <row r="7454" spans="1:2" x14ac:dyDescent="0.3">
      <c r="A7454" s="5"/>
      <c r="B7454" s="2"/>
    </row>
    <row r="7455" spans="1:2" x14ac:dyDescent="0.3">
      <c r="A7455" s="5"/>
      <c r="B7455" s="2"/>
    </row>
    <row r="7456" spans="1:2" x14ac:dyDescent="0.3">
      <c r="A7456" s="5"/>
      <c r="B7456" s="2"/>
    </row>
    <row r="7457" spans="1:2" x14ac:dyDescent="0.3">
      <c r="A7457" s="5"/>
      <c r="B7457" s="2"/>
    </row>
    <row r="7458" spans="1:2" x14ac:dyDescent="0.3">
      <c r="A7458" s="5"/>
      <c r="B7458" s="2"/>
    </row>
    <row r="7459" spans="1:2" x14ac:dyDescent="0.3">
      <c r="A7459" s="5"/>
      <c r="B7459" s="2"/>
    </row>
    <row r="7460" spans="1:2" x14ac:dyDescent="0.3">
      <c r="A7460" s="5"/>
      <c r="B7460" s="2"/>
    </row>
    <row r="7461" spans="1:2" x14ac:dyDescent="0.3">
      <c r="A7461" s="5"/>
      <c r="B7461" s="2"/>
    </row>
    <row r="7462" spans="1:2" x14ac:dyDescent="0.3">
      <c r="A7462" s="5"/>
      <c r="B7462" s="2"/>
    </row>
    <row r="7463" spans="1:2" x14ac:dyDescent="0.3">
      <c r="A7463" s="5"/>
      <c r="B7463" s="2"/>
    </row>
    <row r="7464" spans="1:2" x14ac:dyDescent="0.3">
      <c r="A7464" s="5"/>
      <c r="B7464" s="2"/>
    </row>
    <row r="7465" spans="1:2" x14ac:dyDescent="0.3">
      <c r="A7465" s="5"/>
      <c r="B7465" s="2"/>
    </row>
    <row r="7466" spans="1:2" x14ac:dyDescent="0.3">
      <c r="A7466" s="5"/>
      <c r="B7466" s="2"/>
    </row>
    <row r="7467" spans="1:2" x14ac:dyDescent="0.3">
      <c r="A7467" s="5"/>
      <c r="B7467" s="2"/>
    </row>
    <row r="7468" spans="1:2" x14ac:dyDescent="0.3">
      <c r="A7468" s="5"/>
      <c r="B7468" s="2"/>
    </row>
    <row r="7469" spans="1:2" x14ac:dyDescent="0.3">
      <c r="A7469" s="5"/>
      <c r="B7469" s="2"/>
    </row>
    <row r="7470" spans="1:2" x14ac:dyDescent="0.3">
      <c r="A7470" s="5"/>
      <c r="B7470" s="2"/>
    </row>
    <row r="7471" spans="1:2" x14ac:dyDescent="0.3">
      <c r="A7471" s="5"/>
      <c r="B7471" s="2"/>
    </row>
    <row r="7472" spans="1:2" x14ac:dyDescent="0.3">
      <c r="A7472" s="5"/>
      <c r="B7472" s="2"/>
    </row>
    <row r="7473" spans="1:2" x14ac:dyDescent="0.3">
      <c r="A7473" s="5"/>
      <c r="B7473" s="2"/>
    </row>
    <row r="7474" spans="1:2" x14ac:dyDescent="0.3">
      <c r="A7474" s="5"/>
      <c r="B7474" s="2"/>
    </row>
    <row r="7475" spans="1:2" x14ac:dyDescent="0.3">
      <c r="A7475" s="5"/>
      <c r="B7475" s="2"/>
    </row>
    <row r="7476" spans="1:2" x14ac:dyDescent="0.3">
      <c r="A7476" s="5"/>
      <c r="B7476" s="2"/>
    </row>
    <row r="7477" spans="1:2" x14ac:dyDescent="0.3">
      <c r="A7477" s="5"/>
      <c r="B7477" s="2"/>
    </row>
    <row r="7478" spans="1:2" x14ac:dyDescent="0.3">
      <c r="A7478" s="5"/>
      <c r="B7478" s="2"/>
    </row>
    <row r="7479" spans="1:2" x14ac:dyDescent="0.3">
      <c r="A7479" s="5"/>
      <c r="B7479" s="2"/>
    </row>
    <row r="7480" spans="1:2" x14ac:dyDescent="0.3">
      <c r="A7480" s="5"/>
      <c r="B7480" s="2"/>
    </row>
    <row r="7481" spans="1:2" x14ac:dyDescent="0.3">
      <c r="A7481" s="5"/>
      <c r="B7481" s="2"/>
    </row>
    <row r="7482" spans="1:2" x14ac:dyDescent="0.3">
      <c r="A7482" s="5"/>
      <c r="B7482" s="2"/>
    </row>
    <row r="7483" spans="1:2" x14ac:dyDescent="0.3">
      <c r="A7483" s="5"/>
      <c r="B7483" s="2"/>
    </row>
    <row r="7484" spans="1:2" x14ac:dyDescent="0.3">
      <c r="A7484" s="5"/>
      <c r="B7484" s="2"/>
    </row>
    <row r="7485" spans="1:2" x14ac:dyDescent="0.3">
      <c r="A7485" s="5"/>
      <c r="B7485" s="2"/>
    </row>
    <row r="7486" spans="1:2" x14ac:dyDescent="0.3">
      <c r="A7486" s="5"/>
      <c r="B7486" s="2"/>
    </row>
    <row r="7487" spans="1:2" x14ac:dyDescent="0.3">
      <c r="A7487" s="5"/>
      <c r="B7487" s="2"/>
    </row>
    <row r="7488" spans="1:2" x14ac:dyDescent="0.3">
      <c r="A7488" s="5"/>
      <c r="B7488" s="2"/>
    </row>
    <row r="7489" spans="1:2" x14ac:dyDescent="0.3">
      <c r="A7489" s="5"/>
      <c r="B7489" s="2"/>
    </row>
    <row r="7490" spans="1:2" x14ac:dyDescent="0.3">
      <c r="A7490" s="5"/>
      <c r="B7490" s="2"/>
    </row>
    <row r="7491" spans="1:2" x14ac:dyDescent="0.3">
      <c r="A7491" s="5"/>
      <c r="B7491" s="2"/>
    </row>
    <row r="7492" spans="1:2" x14ac:dyDescent="0.3">
      <c r="A7492" s="5"/>
      <c r="B7492" s="2"/>
    </row>
    <row r="7493" spans="1:2" x14ac:dyDescent="0.3">
      <c r="A7493" s="5"/>
      <c r="B7493" s="2"/>
    </row>
    <row r="7494" spans="1:2" x14ac:dyDescent="0.3">
      <c r="A7494" s="5"/>
      <c r="B7494" s="2"/>
    </row>
    <row r="7495" spans="1:2" x14ac:dyDescent="0.3">
      <c r="A7495" s="5"/>
      <c r="B7495" s="2"/>
    </row>
    <row r="7496" spans="1:2" x14ac:dyDescent="0.3">
      <c r="A7496" s="5"/>
      <c r="B7496" s="2"/>
    </row>
    <row r="7497" spans="1:2" x14ac:dyDescent="0.3">
      <c r="A7497" s="5"/>
      <c r="B7497" s="2"/>
    </row>
    <row r="7498" spans="1:2" x14ac:dyDescent="0.3">
      <c r="A7498" s="5"/>
      <c r="B7498" s="2"/>
    </row>
    <row r="7499" spans="1:2" x14ac:dyDescent="0.3">
      <c r="A7499" s="5"/>
      <c r="B7499" s="2"/>
    </row>
    <row r="7500" spans="1:2" x14ac:dyDescent="0.3">
      <c r="A7500" s="5"/>
      <c r="B7500" s="2"/>
    </row>
    <row r="7501" spans="1:2" x14ac:dyDescent="0.3">
      <c r="A7501" s="5"/>
      <c r="B7501" s="2"/>
    </row>
    <row r="7502" spans="1:2" x14ac:dyDescent="0.3">
      <c r="A7502" s="5"/>
      <c r="B7502" s="2"/>
    </row>
    <row r="7503" spans="1:2" x14ac:dyDescent="0.3">
      <c r="A7503" s="5"/>
      <c r="B7503" s="2"/>
    </row>
    <row r="7504" spans="1:2" x14ac:dyDescent="0.3">
      <c r="A7504" s="5"/>
      <c r="B7504" s="2"/>
    </row>
    <row r="7505" spans="1:2" x14ac:dyDescent="0.3">
      <c r="A7505" s="5"/>
      <c r="B7505" s="2"/>
    </row>
    <row r="7506" spans="1:2" x14ac:dyDescent="0.3">
      <c r="A7506" s="5"/>
      <c r="B7506" s="2"/>
    </row>
    <row r="7507" spans="1:2" x14ac:dyDescent="0.3">
      <c r="A7507" s="5"/>
      <c r="B7507" s="2"/>
    </row>
    <row r="7508" spans="1:2" x14ac:dyDescent="0.3">
      <c r="A7508" s="5"/>
      <c r="B7508" s="2"/>
    </row>
    <row r="7509" spans="1:2" x14ac:dyDescent="0.3">
      <c r="A7509" s="5"/>
      <c r="B7509" s="2"/>
    </row>
    <row r="7510" spans="1:2" x14ac:dyDescent="0.3">
      <c r="A7510" s="5"/>
      <c r="B7510" s="2"/>
    </row>
    <row r="7511" spans="1:2" x14ac:dyDescent="0.3">
      <c r="A7511" s="5"/>
      <c r="B7511" s="2"/>
    </row>
    <row r="7512" spans="1:2" x14ac:dyDescent="0.3">
      <c r="A7512" s="5"/>
      <c r="B7512" s="2"/>
    </row>
    <row r="7513" spans="1:2" x14ac:dyDescent="0.3">
      <c r="A7513" s="5"/>
      <c r="B7513" s="2"/>
    </row>
    <row r="7514" spans="1:2" x14ac:dyDescent="0.3">
      <c r="A7514" s="5"/>
      <c r="B7514" s="2"/>
    </row>
    <row r="7515" spans="1:2" x14ac:dyDescent="0.3">
      <c r="A7515" s="5"/>
      <c r="B7515" s="2"/>
    </row>
    <row r="7516" spans="1:2" x14ac:dyDescent="0.3">
      <c r="A7516" s="5"/>
      <c r="B7516" s="2"/>
    </row>
    <row r="7517" spans="1:2" x14ac:dyDescent="0.3">
      <c r="A7517" s="5"/>
      <c r="B7517" s="2"/>
    </row>
    <row r="7518" spans="1:2" x14ac:dyDescent="0.3">
      <c r="A7518" s="5"/>
      <c r="B7518" s="2"/>
    </row>
    <row r="7519" spans="1:2" x14ac:dyDescent="0.3">
      <c r="A7519" s="5"/>
      <c r="B7519" s="2"/>
    </row>
    <row r="7520" spans="1:2" x14ac:dyDescent="0.3">
      <c r="A7520" s="5"/>
      <c r="B7520" s="2"/>
    </row>
    <row r="7521" spans="1:2" x14ac:dyDescent="0.3">
      <c r="A7521" s="5"/>
      <c r="B7521" s="2"/>
    </row>
    <row r="7522" spans="1:2" x14ac:dyDescent="0.3">
      <c r="A7522" s="5"/>
      <c r="B7522" s="2"/>
    </row>
    <row r="7523" spans="1:2" x14ac:dyDescent="0.3">
      <c r="A7523" s="5"/>
      <c r="B7523" s="2"/>
    </row>
    <row r="7524" spans="1:2" x14ac:dyDescent="0.3">
      <c r="A7524" s="5"/>
      <c r="B7524" s="2"/>
    </row>
    <row r="7525" spans="1:2" x14ac:dyDescent="0.3">
      <c r="A7525" s="5"/>
      <c r="B7525" s="2"/>
    </row>
    <row r="7526" spans="1:2" x14ac:dyDescent="0.3">
      <c r="A7526" s="5"/>
      <c r="B7526" s="2"/>
    </row>
    <row r="7527" spans="1:2" x14ac:dyDescent="0.3">
      <c r="A7527" s="5"/>
      <c r="B7527" s="2"/>
    </row>
    <row r="7528" spans="1:2" x14ac:dyDescent="0.3">
      <c r="A7528" s="5"/>
      <c r="B7528" s="2"/>
    </row>
    <row r="7529" spans="1:2" x14ac:dyDescent="0.3">
      <c r="A7529" s="5"/>
      <c r="B7529" s="2"/>
    </row>
    <row r="7530" spans="1:2" x14ac:dyDescent="0.3">
      <c r="A7530" s="5"/>
      <c r="B7530" s="2"/>
    </row>
    <row r="7531" spans="1:2" x14ac:dyDescent="0.3">
      <c r="A7531" s="5"/>
      <c r="B7531" s="2"/>
    </row>
    <row r="7532" spans="1:2" x14ac:dyDescent="0.3">
      <c r="A7532" s="5"/>
      <c r="B7532" s="2"/>
    </row>
    <row r="7533" spans="1:2" x14ac:dyDescent="0.3">
      <c r="A7533" s="5"/>
      <c r="B7533" s="2"/>
    </row>
    <row r="7534" spans="1:2" x14ac:dyDescent="0.3">
      <c r="A7534" s="5"/>
      <c r="B7534" s="2"/>
    </row>
    <row r="7535" spans="1:2" x14ac:dyDescent="0.3">
      <c r="A7535" s="5"/>
      <c r="B7535" s="2"/>
    </row>
    <row r="7536" spans="1:2" x14ac:dyDescent="0.3">
      <c r="A7536" s="5"/>
      <c r="B7536" s="2"/>
    </row>
    <row r="7537" spans="1:2" x14ac:dyDescent="0.3">
      <c r="A7537" s="5"/>
      <c r="B7537" s="2"/>
    </row>
    <row r="7538" spans="1:2" x14ac:dyDescent="0.3">
      <c r="A7538" s="5"/>
      <c r="B7538" s="2"/>
    </row>
    <row r="7539" spans="1:2" x14ac:dyDescent="0.3">
      <c r="A7539" s="5"/>
      <c r="B7539" s="2"/>
    </row>
    <row r="7540" spans="1:2" x14ac:dyDescent="0.3">
      <c r="A7540" s="5"/>
      <c r="B7540" s="2"/>
    </row>
    <row r="7541" spans="1:2" x14ac:dyDescent="0.3">
      <c r="A7541" s="5"/>
      <c r="B7541" s="2"/>
    </row>
    <row r="7542" spans="1:2" x14ac:dyDescent="0.3">
      <c r="A7542" s="5"/>
      <c r="B7542" s="2"/>
    </row>
    <row r="7543" spans="1:2" x14ac:dyDescent="0.3">
      <c r="A7543" s="5"/>
      <c r="B7543" s="2"/>
    </row>
    <row r="7544" spans="1:2" x14ac:dyDescent="0.3">
      <c r="A7544" s="5"/>
      <c r="B7544" s="2"/>
    </row>
    <row r="7545" spans="1:2" x14ac:dyDescent="0.3">
      <c r="A7545" s="5"/>
      <c r="B7545" s="2"/>
    </row>
    <row r="7546" spans="1:2" x14ac:dyDescent="0.3">
      <c r="A7546" s="5"/>
      <c r="B7546" s="2"/>
    </row>
    <row r="7547" spans="1:2" x14ac:dyDescent="0.3">
      <c r="A7547" s="5"/>
      <c r="B7547" s="2"/>
    </row>
    <row r="7548" spans="1:2" x14ac:dyDescent="0.3">
      <c r="A7548" s="5"/>
      <c r="B7548" s="2"/>
    </row>
    <row r="7549" spans="1:2" x14ac:dyDescent="0.3">
      <c r="A7549" s="5"/>
      <c r="B7549" s="2"/>
    </row>
    <row r="7550" spans="1:2" x14ac:dyDescent="0.3">
      <c r="A7550" s="5"/>
      <c r="B7550" s="2"/>
    </row>
    <row r="7551" spans="1:2" x14ac:dyDescent="0.3">
      <c r="A7551" s="5"/>
      <c r="B7551" s="2"/>
    </row>
    <row r="7552" spans="1:2" x14ac:dyDescent="0.3">
      <c r="A7552" s="5"/>
      <c r="B7552" s="2"/>
    </row>
    <row r="7553" spans="1:2" x14ac:dyDescent="0.3">
      <c r="A7553" s="5"/>
      <c r="B7553" s="2"/>
    </row>
    <row r="7554" spans="1:2" x14ac:dyDescent="0.3">
      <c r="A7554" s="5"/>
      <c r="B7554" s="2"/>
    </row>
    <row r="7555" spans="1:2" x14ac:dyDescent="0.3">
      <c r="A7555" s="5"/>
      <c r="B7555" s="2"/>
    </row>
    <row r="7556" spans="1:2" x14ac:dyDescent="0.3">
      <c r="A7556" s="5"/>
      <c r="B7556" s="2"/>
    </row>
    <row r="7557" spans="1:2" x14ac:dyDescent="0.3">
      <c r="A7557" s="5"/>
      <c r="B7557" s="2"/>
    </row>
    <row r="7558" spans="1:2" x14ac:dyDescent="0.3">
      <c r="A7558" s="5"/>
      <c r="B7558" s="2"/>
    </row>
    <row r="7559" spans="1:2" x14ac:dyDescent="0.3">
      <c r="A7559" s="5"/>
      <c r="B7559" s="2"/>
    </row>
    <row r="7560" spans="1:2" x14ac:dyDescent="0.3">
      <c r="A7560" s="5"/>
      <c r="B7560" s="2"/>
    </row>
    <row r="7561" spans="1:2" x14ac:dyDescent="0.3">
      <c r="A7561" s="5"/>
      <c r="B7561" s="2"/>
    </row>
    <row r="7562" spans="1:2" x14ac:dyDescent="0.3">
      <c r="A7562" s="5"/>
      <c r="B7562" s="2"/>
    </row>
    <row r="7563" spans="1:2" x14ac:dyDescent="0.3">
      <c r="A7563" s="5"/>
      <c r="B7563" s="2"/>
    </row>
    <row r="7564" spans="1:2" x14ac:dyDescent="0.3">
      <c r="A7564" s="5"/>
      <c r="B7564" s="2"/>
    </row>
    <row r="7565" spans="1:2" x14ac:dyDescent="0.3">
      <c r="A7565" s="5"/>
      <c r="B7565" s="2"/>
    </row>
    <row r="7566" spans="1:2" x14ac:dyDescent="0.3">
      <c r="A7566" s="5"/>
      <c r="B7566" s="2"/>
    </row>
    <row r="7567" spans="1:2" x14ac:dyDescent="0.3">
      <c r="A7567" s="5"/>
      <c r="B7567" s="2"/>
    </row>
    <row r="7568" spans="1:2" x14ac:dyDescent="0.3">
      <c r="A7568" s="5"/>
      <c r="B7568" s="2"/>
    </row>
    <row r="7569" spans="1:2" x14ac:dyDescent="0.3">
      <c r="A7569" s="5"/>
      <c r="B7569" s="2"/>
    </row>
    <row r="7570" spans="1:2" x14ac:dyDescent="0.3">
      <c r="A7570" s="5"/>
      <c r="B7570" s="2"/>
    </row>
    <row r="7571" spans="1:2" x14ac:dyDescent="0.3">
      <c r="A7571" s="5"/>
      <c r="B7571" s="2"/>
    </row>
    <row r="7572" spans="1:2" x14ac:dyDescent="0.3">
      <c r="A7572" s="5"/>
      <c r="B7572" s="2"/>
    </row>
    <row r="7573" spans="1:2" x14ac:dyDescent="0.3">
      <c r="A7573" s="5"/>
      <c r="B7573" s="2"/>
    </row>
    <row r="7574" spans="1:2" x14ac:dyDescent="0.3">
      <c r="A7574" s="5"/>
      <c r="B7574" s="2"/>
    </row>
    <row r="7575" spans="1:2" x14ac:dyDescent="0.3">
      <c r="A7575" s="5"/>
      <c r="B7575" s="2"/>
    </row>
    <row r="7576" spans="1:2" x14ac:dyDescent="0.3">
      <c r="A7576" s="5"/>
      <c r="B7576" s="2"/>
    </row>
    <row r="7577" spans="1:2" x14ac:dyDescent="0.3">
      <c r="A7577" s="5"/>
      <c r="B7577" s="2"/>
    </row>
    <row r="7578" spans="1:2" x14ac:dyDescent="0.3">
      <c r="A7578" s="5"/>
      <c r="B7578" s="2"/>
    </row>
    <row r="7579" spans="1:2" x14ac:dyDescent="0.3">
      <c r="A7579" s="5"/>
      <c r="B7579" s="2"/>
    </row>
    <row r="7580" spans="1:2" x14ac:dyDescent="0.3">
      <c r="A7580" s="5"/>
      <c r="B7580" s="2"/>
    </row>
    <row r="7581" spans="1:2" x14ac:dyDescent="0.3">
      <c r="A7581" s="5"/>
      <c r="B7581" s="2"/>
    </row>
    <row r="7582" spans="1:2" x14ac:dyDescent="0.3">
      <c r="A7582" s="5"/>
      <c r="B7582" s="2"/>
    </row>
    <row r="7583" spans="1:2" x14ac:dyDescent="0.3">
      <c r="A7583" s="5"/>
      <c r="B7583" s="2"/>
    </row>
    <row r="7584" spans="1:2" x14ac:dyDescent="0.3">
      <c r="A7584" s="5"/>
      <c r="B7584" s="2"/>
    </row>
    <row r="7585" spans="1:2" x14ac:dyDescent="0.3">
      <c r="A7585" s="5"/>
      <c r="B7585" s="2"/>
    </row>
    <row r="7586" spans="1:2" x14ac:dyDescent="0.3">
      <c r="A7586" s="5"/>
      <c r="B7586" s="2"/>
    </row>
    <row r="7587" spans="1:2" x14ac:dyDescent="0.3">
      <c r="A7587" s="5"/>
      <c r="B7587" s="2"/>
    </row>
    <row r="7588" spans="1:2" x14ac:dyDescent="0.3">
      <c r="A7588" s="5"/>
      <c r="B7588" s="2"/>
    </row>
    <row r="7589" spans="1:2" x14ac:dyDescent="0.3">
      <c r="A7589" s="5"/>
      <c r="B7589" s="2"/>
    </row>
    <row r="7590" spans="1:2" x14ac:dyDescent="0.3">
      <c r="A7590" s="5"/>
      <c r="B7590" s="2"/>
    </row>
    <row r="7591" spans="1:2" x14ac:dyDescent="0.3">
      <c r="A7591" s="5"/>
      <c r="B7591" s="2"/>
    </row>
    <row r="7592" spans="1:2" x14ac:dyDescent="0.3">
      <c r="A7592" s="5"/>
      <c r="B7592" s="2"/>
    </row>
    <row r="7593" spans="1:2" x14ac:dyDescent="0.3">
      <c r="A7593" s="5"/>
      <c r="B7593" s="2"/>
    </row>
    <row r="7594" spans="1:2" x14ac:dyDescent="0.3">
      <c r="A7594" s="5"/>
      <c r="B7594" s="2"/>
    </row>
    <row r="7595" spans="1:2" x14ac:dyDescent="0.3">
      <c r="A7595" s="5"/>
      <c r="B7595" s="2"/>
    </row>
    <row r="7596" spans="1:2" x14ac:dyDescent="0.3">
      <c r="A7596" s="5"/>
      <c r="B7596" s="2"/>
    </row>
    <row r="7597" spans="1:2" x14ac:dyDescent="0.3">
      <c r="A7597" s="5"/>
      <c r="B7597" s="2"/>
    </row>
    <row r="7598" spans="1:2" x14ac:dyDescent="0.3">
      <c r="A7598" s="5"/>
      <c r="B7598" s="2"/>
    </row>
    <row r="7599" spans="1:2" x14ac:dyDescent="0.3">
      <c r="A7599" s="5"/>
      <c r="B7599" s="2"/>
    </row>
    <row r="7600" spans="1:2" x14ac:dyDescent="0.3">
      <c r="A7600" s="5"/>
      <c r="B7600" s="2"/>
    </row>
    <row r="7601" spans="1:2" x14ac:dyDescent="0.3">
      <c r="A7601" s="5"/>
      <c r="B7601" s="2"/>
    </row>
    <row r="7602" spans="1:2" x14ac:dyDescent="0.3">
      <c r="A7602" s="5"/>
      <c r="B7602" s="2"/>
    </row>
    <row r="7603" spans="1:2" x14ac:dyDescent="0.3">
      <c r="A7603" s="5"/>
      <c r="B7603" s="2"/>
    </row>
    <row r="7604" spans="1:2" x14ac:dyDescent="0.3">
      <c r="A7604" s="5"/>
      <c r="B7604" s="2"/>
    </row>
    <row r="7605" spans="1:2" x14ac:dyDescent="0.3">
      <c r="A7605" s="5"/>
      <c r="B7605" s="2"/>
    </row>
    <row r="7606" spans="1:2" x14ac:dyDescent="0.3">
      <c r="A7606" s="5"/>
      <c r="B7606" s="2"/>
    </row>
    <row r="7607" spans="1:2" x14ac:dyDescent="0.3">
      <c r="A7607" s="5"/>
      <c r="B7607" s="2"/>
    </row>
    <row r="7608" spans="1:2" x14ac:dyDescent="0.3">
      <c r="A7608" s="5"/>
      <c r="B7608" s="2"/>
    </row>
    <row r="7609" spans="1:2" x14ac:dyDescent="0.3">
      <c r="A7609" s="5"/>
      <c r="B7609" s="2"/>
    </row>
    <row r="7610" spans="1:2" x14ac:dyDescent="0.3">
      <c r="A7610" s="5"/>
      <c r="B7610" s="2"/>
    </row>
    <row r="7611" spans="1:2" x14ac:dyDescent="0.3">
      <c r="A7611" s="5"/>
      <c r="B7611" s="2"/>
    </row>
    <row r="7612" spans="1:2" x14ac:dyDescent="0.3">
      <c r="A7612" s="5"/>
      <c r="B7612" s="2"/>
    </row>
    <row r="7613" spans="1:2" x14ac:dyDescent="0.3">
      <c r="A7613" s="5"/>
      <c r="B7613" s="2"/>
    </row>
    <row r="7614" spans="1:2" x14ac:dyDescent="0.3">
      <c r="A7614" s="5"/>
      <c r="B7614" s="2"/>
    </row>
    <row r="7615" spans="1:2" x14ac:dyDescent="0.3">
      <c r="A7615" s="5"/>
      <c r="B7615" s="2"/>
    </row>
    <row r="7616" spans="1:2" x14ac:dyDescent="0.3">
      <c r="A7616" s="5"/>
      <c r="B7616" s="2"/>
    </row>
    <row r="7617" spans="1:2" x14ac:dyDescent="0.3">
      <c r="A7617" s="5"/>
      <c r="B7617" s="2"/>
    </row>
    <row r="7618" spans="1:2" x14ac:dyDescent="0.3">
      <c r="A7618" s="5"/>
      <c r="B7618" s="2"/>
    </row>
    <row r="7619" spans="1:2" x14ac:dyDescent="0.3">
      <c r="A7619" s="5"/>
      <c r="B7619" s="2"/>
    </row>
    <row r="7620" spans="1:2" x14ac:dyDescent="0.3">
      <c r="A7620" s="5"/>
      <c r="B7620" s="2"/>
    </row>
    <row r="7621" spans="1:2" x14ac:dyDescent="0.3">
      <c r="A7621" s="5"/>
      <c r="B7621" s="2"/>
    </row>
    <row r="7622" spans="1:2" x14ac:dyDescent="0.3">
      <c r="A7622" s="5"/>
      <c r="B7622" s="2"/>
    </row>
    <row r="7623" spans="1:2" x14ac:dyDescent="0.3">
      <c r="A7623" s="5"/>
      <c r="B7623" s="2"/>
    </row>
    <row r="7624" spans="1:2" x14ac:dyDescent="0.3">
      <c r="A7624" s="5"/>
      <c r="B7624" s="2"/>
    </row>
    <row r="7625" spans="1:2" x14ac:dyDescent="0.3">
      <c r="A7625" s="5"/>
      <c r="B7625" s="2"/>
    </row>
    <row r="7626" spans="1:2" x14ac:dyDescent="0.3">
      <c r="A7626" s="5"/>
      <c r="B7626" s="2"/>
    </row>
    <row r="7627" spans="1:2" x14ac:dyDescent="0.3">
      <c r="A7627" s="5"/>
      <c r="B7627" s="2"/>
    </row>
    <row r="7628" spans="1:2" x14ac:dyDescent="0.3">
      <c r="A7628" s="5"/>
      <c r="B7628" s="2"/>
    </row>
    <row r="7629" spans="1:2" x14ac:dyDescent="0.3">
      <c r="A7629" s="5"/>
      <c r="B7629" s="2"/>
    </row>
    <row r="7630" spans="1:2" x14ac:dyDescent="0.3">
      <c r="A7630" s="5"/>
      <c r="B7630" s="2"/>
    </row>
    <row r="7631" spans="1:2" x14ac:dyDescent="0.3">
      <c r="A7631" s="5"/>
      <c r="B7631" s="2"/>
    </row>
    <row r="7632" spans="1:2" x14ac:dyDescent="0.3">
      <c r="A7632" s="5"/>
      <c r="B7632" s="2"/>
    </row>
    <row r="7633" spans="1:2" x14ac:dyDescent="0.3">
      <c r="A7633" s="5"/>
      <c r="B7633" s="2"/>
    </row>
    <row r="7634" spans="1:2" x14ac:dyDescent="0.3">
      <c r="A7634" s="5"/>
      <c r="B7634" s="2"/>
    </row>
    <row r="7635" spans="1:2" x14ac:dyDescent="0.3">
      <c r="A7635" s="5"/>
      <c r="B7635" s="2"/>
    </row>
    <row r="7636" spans="1:2" x14ac:dyDescent="0.3">
      <c r="A7636" s="5"/>
      <c r="B7636" s="2"/>
    </row>
    <row r="7637" spans="1:2" x14ac:dyDescent="0.3">
      <c r="A7637" s="5"/>
      <c r="B7637" s="2"/>
    </row>
    <row r="7638" spans="1:2" x14ac:dyDescent="0.3">
      <c r="A7638" s="5"/>
      <c r="B7638" s="2"/>
    </row>
    <row r="7639" spans="1:2" x14ac:dyDescent="0.3">
      <c r="A7639" s="5"/>
      <c r="B7639" s="2"/>
    </row>
    <row r="7640" spans="1:2" x14ac:dyDescent="0.3">
      <c r="A7640" s="5"/>
      <c r="B7640" s="2"/>
    </row>
    <row r="7641" spans="1:2" x14ac:dyDescent="0.3">
      <c r="A7641" s="5"/>
      <c r="B7641" s="2"/>
    </row>
    <row r="7642" spans="1:2" x14ac:dyDescent="0.3">
      <c r="A7642" s="5"/>
      <c r="B7642" s="2"/>
    </row>
    <row r="7643" spans="1:2" x14ac:dyDescent="0.3">
      <c r="A7643" s="5"/>
      <c r="B7643" s="2"/>
    </row>
    <row r="7644" spans="1:2" x14ac:dyDescent="0.3">
      <c r="A7644" s="5"/>
      <c r="B7644" s="2"/>
    </row>
    <row r="7645" spans="1:2" x14ac:dyDescent="0.3">
      <c r="A7645" s="5"/>
      <c r="B7645" s="2"/>
    </row>
    <row r="7646" spans="1:2" x14ac:dyDescent="0.3">
      <c r="A7646" s="5"/>
      <c r="B7646" s="2"/>
    </row>
    <row r="7647" spans="1:2" x14ac:dyDescent="0.3">
      <c r="A7647" s="5"/>
      <c r="B7647" s="2"/>
    </row>
    <row r="7648" spans="1:2" x14ac:dyDescent="0.3">
      <c r="A7648" s="5"/>
      <c r="B7648" s="2"/>
    </row>
    <row r="7649" spans="1:2" x14ac:dyDescent="0.3">
      <c r="A7649" s="5"/>
      <c r="B7649" s="2"/>
    </row>
    <row r="7650" spans="1:2" x14ac:dyDescent="0.3">
      <c r="A7650" s="5"/>
      <c r="B7650" s="2"/>
    </row>
    <row r="7651" spans="1:2" x14ac:dyDescent="0.3">
      <c r="A7651" s="5"/>
      <c r="B7651" s="2"/>
    </row>
    <row r="7652" spans="1:2" x14ac:dyDescent="0.3">
      <c r="A7652" s="5"/>
      <c r="B7652" s="2"/>
    </row>
    <row r="7653" spans="1:2" x14ac:dyDescent="0.3">
      <c r="A7653" s="5"/>
      <c r="B7653" s="2"/>
    </row>
    <row r="7654" spans="1:2" x14ac:dyDescent="0.3">
      <c r="A7654" s="5"/>
      <c r="B7654" s="2"/>
    </row>
    <row r="7655" spans="1:2" x14ac:dyDescent="0.3">
      <c r="A7655" s="5"/>
      <c r="B7655" s="2"/>
    </row>
    <row r="7656" spans="1:2" x14ac:dyDescent="0.3">
      <c r="A7656" s="5"/>
      <c r="B7656" s="2"/>
    </row>
    <row r="7657" spans="1:2" x14ac:dyDescent="0.3">
      <c r="A7657" s="5"/>
      <c r="B7657" s="2"/>
    </row>
    <row r="7658" spans="1:2" x14ac:dyDescent="0.3">
      <c r="A7658" s="5"/>
      <c r="B7658" s="2"/>
    </row>
    <row r="7659" spans="1:2" x14ac:dyDescent="0.3">
      <c r="A7659" s="5"/>
      <c r="B7659" s="2"/>
    </row>
    <row r="7660" spans="1:2" x14ac:dyDescent="0.3">
      <c r="A7660" s="5"/>
      <c r="B7660" s="2"/>
    </row>
    <row r="7661" spans="1:2" x14ac:dyDescent="0.3">
      <c r="A7661" s="5"/>
      <c r="B7661" s="2"/>
    </row>
    <row r="7662" spans="1:2" x14ac:dyDescent="0.3">
      <c r="A7662" s="5"/>
      <c r="B7662" s="2"/>
    </row>
    <row r="7663" spans="1:2" x14ac:dyDescent="0.3">
      <c r="A7663" s="5"/>
      <c r="B7663" s="2"/>
    </row>
    <row r="7664" spans="1:2" x14ac:dyDescent="0.3">
      <c r="A7664" s="5"/>
      <c r="B7664" s="2"/>
    </row>
    <row r="7665" spans="1:2" x14ac:dyDescent="0.3">
      <c r="A7665" s="5"/>
      <c r="B7665" s="2"/>
    </row>
    <row r="7666" spans="1:2" x14ac:dyDescent="0.3">
      <c r="A7666" s="5"/>
      <c r="B7666" s="2"/>
    </row>
    <row r="7667" spans="1:2" x14ac:dyDescent="0.3">
      <c r="A7667" s="5"/>
      <c r="B7667" s="2"/>
    </row>
    <row r="7668" spans="1:2" x14ac:dyDescent="0.3">
      <c r="A7668" s="5"/>
      <c r="B7668" s="2"/>
    </row>
    <row r="7669" spans="1:2" x14ac:dyDescent="0.3">
      <c r="A7669" s="5"/>
      <c r="B7669" s="2"/>
    </row>
    <row r="7670" spans="1:2" x14ac:dyDescent="0.3">
      <c r="A7670" s="5"/>
      <c r="B7670" s="2"/>
    </row>
    <row r="7671" spans="1:2" x14ac:dyDescent="0.3">
      <c r="A7671" s="5"/>
      <c r="B7671" s="2"/>
    </row>
    <row r="7672" spans="1:2" x14ac:dyDescent="0.3">
      <c r="A7672" s="5"/>
      <c r="B7672" s="2"/>
    </row>
    <row r="7673" spans="1:2" x14ac:dyDescent="0.3">
      <c r="A7673" s="5"/>
      <c r="B7673" s="2"/>
    </row>
    <row r="7674" spans="1:2" x14ac:dyDescent="0.3">
      <c r="A7674" s="5"/>
      <c r="B7674" s="2"/>
    </row>
    <row r="7675" spans="1:2" x14ac:dyDescent="0.3">
      <c r="A7675" s="5"/>
      <c r="B7675" s="2"/>
    </row>
    <row r="7676" spans="1:2" x14ac:dyDescent="0.3">
      <c r="A7676" s="5"/>
      <c r="B7676" s="2"/>
    </row>
    <row r="7677" spans="1:2" x14ac:dyDescent="0.3">
      <c r="A7677" s="5"/>
      <c r="B7677" s="2"/>
    </row>
    <row r="7678" spans="1:2" x14ac:dyDescent="0.3">
      <c r="A7678" s="5"/>
      <c r="B7678" s="2"/>
    </row>
    <row r="7679" spans="1:2" x14ac:dyDescent="0.3">
      <c r="A7679" s="5"/>
      <c r="B7679" s="2"/>
    </row>
    <row r="7680" spans="1:2" x14ac:dyDescent="0.3">
      <c r="A7680" s="5"/>
      <c r="B7680" s="2"/>
    </row>
    <row r="7681" spans="1:2" x14ac:dyDescent="0.3">
      <c r="A7681" s="5"/>
      <c r="B7681" s="2"/>
    </row>
    <row r="7682" spans="1:2" x14ac:dyDescent="0.3">
      <c r="A7682" s="5"/>
      <c r="B7682" s="2"/>
    </row>
    <row r="7683" spans="1:2" x14ac:dyDescent="0.3">
      <c r="A7683" s="5"/>
      <c r="B7683" s="2"/>
    </row>
    <row r="7684" spans="1:2" x14ac:dyDescent="0.3">
      <c r="A7684" s="5"/>
      <c r="B7684" s="2"/>
    </row>
    <row r="7685" spans="1:2" x14ac:dyDescent="0.3">
      <c r="A7685" s="5"/>
      <c r="B7685" s="2"/>
    </row>
    <row r="7686" spans="1:2" x14ac:dyDescent="0.3">
      <c r="A7686" s="5"/>
      <c r="B7686" s="2"/>
    </row>
    <row r="7687" spans="1:2" x14ac:dyDescent="0.3">
      <c r="A7687" s="5"/>
      <c r="B7687" s="2"/>
    </row>
    <row r="7688" spans="1:2" x14ac:dyDescent="0.3">
      <c r="A7688" s="5"/>
      <c r="B7688" s="2"/>
    </row>
    <row r="7689" spans="1:2" x14ac:dyDescent="0.3">
      <c r="A7689" s="5"/>
      <c r="B7689" s="2"/>
    </row>
    <row r="7690" spans="1:2" x14ac:dyDescent="0.3">
      <c r="A7690" s="5"/>
      <c r="B7690" s="2"/>
    </row>
    <row r="7691" spans="1:2" x14ac:dyDescent="0.3">
      <c r="A7691" s="5"/>
      <c r="B7691" s="2"/>
    </row>
    <row r="7692" spans="1:2" x14ac:dyDescent="0.3">
      <c r="A7692" s="5"/>
      <c r="B7692" s="2"/>
    </row>
    <row r="7693" spans="1:2" x14ac:dyDescent="0.3">
      <c r="A7693" s="5"/>
      <c r="B7693" s="2"/>
    </row>
    <row r="7694" spans="1:2" x14ac:dyDescent="0.3">
      <c r="A7694" s="5"/>
      <c r="B7694" s="2"/>
    </row>
    <row r="7695" spans="1:2" x14ac:dyDescent="0.3">
      <c r="A7695" s="5"/>
      <c r="B7695" s="2"/>
    </row>
    <row r="7696" spans="1:2" x14ac:dyDescent="0.3">
      <c r="A7696" s="5"/>
      <c r="B7696" s="2"/>
    </row>
    <row r="7697" spans="1:2" x14ac:dyDescent="0.3">
      <c r="A7697" s="5"/>
      <c r="B7697" s="2"/>
    </row>
    <row r="7698" spans="1:2" x14ac:dyDescent="0.3">
      <c r="A7698" s="5"/>
      <c r="B7698" s="2"/>
    </row>
    <row r="7699" spans="1:2" x14ac:dyDescent="0.3">
      <c r="A7699" s="5"/>
      <c r="B7699" s="2"/>
    </row>
    <row r="7700" spans="1:2" x14ac:dyDescent="0.3">
      <c r="A7700" s="5"/>
      <c r="B7700" s="2"/>
    </row>
    <row r="7701" spans="1:2" x14ac:dyDescent="0.3">
      <c r="A7701" s="5"/>
      <c r="B7701" s="2"/>
    </row>
    <row r="7702" spans="1:2" x14ac:dyDescent="0.3">
      <c r="A7702" s="5"/>
      <c r="B7702" s="2"/>
    </row>
    <row r="7703" spans="1:2" x14ac:dyDescent="0.3">
      <c r="A7703" s="5"/>
      <c r="B7703" s="2"/>
    </row>
    <row r="7704" spans="1:2" x14ac:dyDescent="0.3">
      <c r="A7704" s="5"/>
      <c r="B7704" s="2"/>
    </row>
    <row r="7705" spans="1:2" x14ac:dyDescent="0.3">
      <c r="A7705" s="5"/>
      <c r="B7705" s="2"/>
    </row>
    <row r="7706" spans="1:2" x14ac:dyDescent="0.3">
      <c r="A7706" s="5"/>
      <c r="B7706" s="2"/>
    </row>
    <row r="7707" spans="1:2" x14ac:dyDescent="0.3">
      <c r="A7707" s="5"/>
      <c r="B7707" s="2"/>
    </row>
    <row r="7708" spans="1:2" x14ac:dyDescent="0.3">
      <c r="A7708" s="5"/>
      <c r="B7708" s="2"/>
    </row>
    <row r="7709" spans="1:2" x14ac:dyDescent="0.3">
      <c r="A7709" s="5"/>
      <c r="B7709" s="2"/>
    </row>
    <row r="7710" spans="1:2" x14ac:dyDescent="0.3">
      <c r="A7710" s="5"/>
      <c r="B7710" s="2"/>
    </row>
    <row r="7711" spans="1:2" x14ac:dyDescent="0.3">
      <c r="A7711" s="5"/>
      <c r="B7711" s="2"/>
    </row>
    <row r="7712" spans="1:2" x14ac:dyDescent="0.3">
      <c r="A7712" s="5"/>
      <c r="B7712" s="2"/>
    </row>
    <row r="7713" spans="1:2" x14ac:dyDescent="0.3">
      <c r="A7713" s="5"/>
      <c r="B7713" s="2"/>
    </row>
    <row r="7714" spans="1:2" x14ac:dyDescent="0.3">
      <c r="A7714" s="5"/>
      <c r="B7714" s="2"/>
    </row>
    <row r="7715" spans="1:2" x14ac:dyDescent="0.3">
      <c r="A7715" s="5"/>
      <c r="B7715" s="2"/>
    </row>
    <row r="7716" spans="1:2" x14ac:dyDescent="0.3">
      <c r="A7716" s="5"/>
      <c r="B7716" s="2"/>
    </row>
    <row r="7717" spans="1:2" x14ac:dyDescent="0.3">
      <c r="A7717" s="5"/>
      <c r="B7717" s="2"/>
    </row>
    <row r="7718" spans="1:2" x14ac:dyDescent="0.3">
      <c r="A7718" s="5"/>
      <c r="B7718" s="2"/>
    </row>
    <row r="7719" spans="1:2" x14ac:dyDescent="0.3">
      <c r="A7719" s="5"/>
      <c r="B7719" s="2"/>
    </row>
    <row r="7720" spans="1:2" x14ac:dyDescent="0.3">
      <c r="A7720" s="5"/>
      <c r="B7720" s="2"/>
    </row>
    <row r="7721" spans="1:2" x14ac:dyDescent="0.3">
      <c r="A7721" s="5"/>
      <c r="B7721" s="2"/>
    </row>
    <row r="7722" spans="1:2" x14ac:dyDescent="0.3">
      <c r="A7722" s="5"/>
      <c r="B7722" s="2"/>
    </row>
    <row r="7723" spans="1:2" x14ac:dyDescent="0.3">
      <c r="A7723" s="5"/>
      <c r="B7723" s="2"/>
    </row>
    <row r="7724" spans="1:2" x14ac:dyDescent="0.3">
      <c r="A7724" s="5"/>
      <c r="B7724" s="2"/>
    </row>
    <row r="7725" spans="1:2" x14ac:dyDescent="0.3">
      <c r="A7725" s="5"/>
      <c r="B7725" s="2"/>
    </row>
    <row r="7726" spans="1:2" x14ac:dyDescent="0.3">
      <c r="A7726" s="5"/>
      <c r="B7726" s="2"/>
    </row>
    <row r="7727" spans="1:2" x14ac:dyDescent="0.3">
      <c r="A7727" s="5"/>
      <c r="B7727" s="2"/>
    </row>
    <row r="7728" spans="1:2" x14ac:dyDescent="0.3">
      <c r="A7728" s="5"/>
      <c r="B7728" s="2"/>
    </row>
    <row r="7729" spans="1:2" x14ac:dyDescent="0.3">
      <c r="A7729" s="5"/>
      <c r="B7729" s="2"/>
    </row>
    <row r="7730" spans="1:2" x14ac:dyDescent="0.3">
      <c r="A7730" s="5"/>
      <c r="B7730" s="2"/>
    </row>
    <row r="7731" spans="1:2" x14ac:dyDescent="0.3">
      <c r="A7731" s="5"/>
      <c r="B7731" s="2"/>
    </row>
    <row r="7732" spans="1:2" x14ac:dyDescent="0.3">
      <c r="A7732" s="5"/>
      <c r="B7732" s="2"/>
    </row>
    <row r="7733" spans="1:2" x14ac:dyDescent="0.3">
      <c r="A7733" s="5"/>
      <c r="B7733" s="2"/>
    </row>
    <row r="7734" spans="1:2" x14ac:dyDescent="0.3">
      <c r="A7734" s="5"/>
      <c r="B7734" s="2"/>
    </row>
    <row r="7735" spans="1:2" x14ac:dyDescent="0.3">
      <c r="A7735" s="5"/>
      <c r="B7735" s="2"/>
    </row>
    <row r="7736" spans="1:2" x14ac:dyDescent="0.3">
      <c r="A7736" s="5"/>
      <c r="B7736" s="2"/>
    </row>
    <row r="7737" spans="1:2" x14ac:dyDescent="0.3">
      <c r="A7737" s="5"/>
      <c r="B7737" s="2"/>
    </row>
    <row r="7738" spans="1:2" x14ac:dyDescent="0.3">
      <c r="A7738" s="5"/>
      <c r="B7738" s="2"/>
    </row>
    <row r="7739" spans="1:2" x14ac:dyDescent="0.3">
      <c r="A7739" s="5"/>
      <c r="B7739" s="2"/>
    </row>
    <row r="7740" spans="1:2" x14ac:dyDescent="0.3">
      <c r="A7740" s="5"/>
      <c r="B7740" s="2"/>
    </row>
    <row r="7741" spans="1:2" x14ac:dyDescent="0.3">
      <c r="A7741" s="5"/>
      <c r="B7741" s="2"/>
    </row>
    <row r="7742" spans="1:2" x14ac:dyDescent="0.3">
      <c r="A7742" s="5"/>
      <c r="B7742" s="2"/>
    </row>
    <row r="7743" spans="1:2" x14ac:dyDescent="0.3">
      <c r="A7743" s="5"/>
      <c r="B7743" s="2"/>
    </row>
    <row r="7744" spans="1:2" x14ac:dyDescent="0.3">
      <c r="A7744" s="5"/>
      <c r="B7744" s="2"/>
    </row>
    <row r="7745" spans="1:2" x14ac:dyDescent="0.3">
      <c r="A7745" s="5"/>
      <c r="B7745" s="2"/>
    </row>
    <row r="7746" spans="1:2" x14ac:dyDescent="0.3">
      <c r="A7746" s="5"/>
      <c r="B7746" s="2"/>
    </row>
    <row r="7747" spans="1:2" x14ac:dyDescent="0.3">
      <c r="A7747" s="5"/>
      <c r="B7747" s="2"/>
    </row>
    <row r="7748" spans="1:2" x14ac:dyDescent="0.3">
      <c r="A7748" s="5"/>
      <c r="B7748" s="2"/>
    </row>
    <row r="7749" spans="1:2" x14ac:dyDescent="0.3">
      <c r="A7749" s="5"/>
      <c r="B7749" s="2"/>
    </row>
    <row r="7750" spans="1:2" x14ac:dyDescent="0.3">
      <c r="A7750" s="5"/>
      <c r="B7750" s="2"/>
    </row>
    <row r="7751" spans="1:2" x14ac:dyDescent="0.3">
      <c r="A7751" s="5"/>
      <c r="B7751" s="2"/>
    </row>
    <row r="7752" spans="1:2" x14ac:dyDescent="0.3">
      <c r="A7752" s="5"/>
      <c r="B7752" s="2"/>
    </row>
    <row r="7753" spans="1:2" x14ac:dyDescent="0.3">
      <c r="A7753" s="5"/>
      <c r="B7753" s="2"/>
    </row>
    <row r="7754" spans="1:2" x14ac:dyDescent="0.3">
      <c r="A7754" s="5"/>
      <c r="B7754" s="2"/>
    </row>
    <row r="7755" spans="1:2" x14ac:dyDescent="0.3">
      <c r="A7755" s="5"/>
      <c r="B7755" s="2"/>
    </row>
    <row r="7756" spans="1:2" x14ac:dyDescent="0.3">
      <c r="A7756" s="5"/>
      <c r="B7756" s="2"/>
    </row>
    <row r="7757" spans="1:2" x14ac:dyDescent="0.3">
      <c r="A7757" s="5"/>
      <c r="B7757" s="2"/>
    </row>
    <row r="7758" spans="1:2" x14ac:dyDescent="0.3">
      <c r="A7758" s="5"/>
      <c r="B7758" s="2"/>
    </row>
    <row r="7759" spans="1:2" x14ac:dyDescent="0.3">
      <c r="A7759" s="5"/>
      <c r="B7759" s="2"/>
    </row>
    <row r="7760" spans="1:2" x14ac:dyDescent="0.3">
      <c r="A7760" s="5"/>
      <c r="B7760" s="2"/>
    </row>
    <row r="7761" spans="1:2" x14ac:dyDescent="0.3">
      <c r="A7761" s="5"/>
      <c r="B7761" s="2"/>
    </row>
    <row r="7762" spans="1:2" x14ac:dyDescent="0.3">
      <c r="A7762" s="5"/>
      <c r="B7762" s="2"/>
    </row>
    <row r="7763" spans="1:2" x14ac:dyDescent="0.3">
      <c r="A7763" s="5"/>
      <c r="B7763" s="2"/>
    </row>
    <row r="7764" spans="1:2" x14ac:dyDescent="0.3">
      <c r="A7764" s="5"/>
      <c r="B7764" s="2"/>
    </row>
    <row r="7765" spans="1:2" x14ac:dyDescent="0.3">
      <c r="A7765" s="5"/>
      <c r="B7765" s="2"/>
    </row>
    <row r="7766" spans="1:2" x14ac:dyDescent="0.3">
      <c r="A7766" s="5"/>
      <c r="B7766" s="2"/>
    </row>
    <row r="7767" spans="1:2" x14ac:dyDescent="0.3">
      <c r="A7767" s="5"/>
      <c r="B7767" s="2"/>
    </row>
    <row r="7768" spans="1:2" x14ac:dyDescent="0.3">
      <c r="A7768" s="5"/>
      <c r="B7768" s="2"/>
    </row>
    <row r="7769" spans="1:2" x14ac:dyDescent="0.3">
      <c r="A7769" s="5"/>
      <c r="B7769" s="2"/>
    </row>
    <row r="7770" spans="1:2" x14ac:dyDescent="0.3">
      <c r="A7770" s="5"/>
      <c r="B7770" s="2"/>
    </row>
    <row r="7771" spans="1:2" x14ac:dyDescent="0.3">
      <c r="A7771" s="5"/>
      <c r="B7771" s="2"/>
    </row>
    <row r="7772" spans="1:2" x14ac:dyDescent="0.3">
      <c r="A7772" s="5"/>
      <c r="B7772" s="2"/>
    </row>
    <row r="7773" spans="1:2" x14ac:dyDescent="0.3">
      <c r="A7773" s="5"/>
      <c r="B7773" s="2"/>
    </row>
    <row r="7774" spans="1:2" x14ac:dyDescent="0.3">
      <c r="A7774" s="5"/>
      <c r="B7774" s="2"/>
    </row>
    <row r="7775" spans="1:2" x14ac:dyDescent="0.3">
      <c r="A7775" s="5"/>
      <c r="B7775" s="2"/>
    </row>
    <row r="7776" spans="1:2" x14ac:dyDescent="0.3">
      <c r="A7776" s="5"/>
      <c r="B7776" s="2"/>
    </row>
    <row r="7777" spans="1:2" x14ac:dyDescent="0.3">
      <c r="A7777" s="5"/>
      <c r="B7777" s="2"/>
    </row>
    <row r="7778" spans="1:2" x14ac:dyDescent="0.3">
      <c r="A7778" s="5"/>
      <c r="B7778" s="2"/>
    </row>
    <row r="7779" spans="1:2" x14ac:dyDescent="0.3">
      <c r="A7779" s="5"/>
      <c r="B7779" s="2"/>
    </row>
    <row r="7780" spans="1:2" x14ac:dyDescent="0.3">
      <c r="A7780" s="5"/>
      <c r="B7780" s="2"/>
    </row>
    <row r="7781" spans="1:2" x14ac:dyDescent="0.3">
      <c r="A7781" s="5"/>
      <c r="B7781" s="2"/>
    </row>
    <row r="7782" spans="1:2" x14ac:dyDescent="0.3">
      <c r="A7782" s="5"/>
      <c r="B7782" s="2"/>
    </row>
    <row r="7783" spans="1:2" x14ac:dyDescent="0.3">
      <c r="A7783" s="5"/>
      <c r="B7783" s="2"/>
    </row>
    <row r="7784" spans="1:2" x14ac:dyDescent="0.3">
      <c r="A7784" s="5"/>
      <c r="B7784" s="2"/>
    </row>
    <row r="7785" spans="1:2" x14ac:dyDescent="0.3">
      <c r="A7785" s="5"/>
      <c r="B7785" s="2"/>
    </row>
    <row r="7786" spans="1:2" x14ac:dyDescent="0.3">
      <c r="A7786" s="5"/>
      <c r="B7786" s="2"/>
    </row>
    <row r="7787" spans="1:2" x14ac:dyDescent="0.3">
      <c r="A7787" s="5"/>
      <c r="B7787" s="2"/>
    </row>
    <row r="7788" spans="1:2" x14ac:dyDescent="0.3">
      <c r="A7788" s="5"/>
      <c r="B7788" s="2"/>
    </row>
    <row r="7789" spans="1:2" x14ac:dyDescent="0.3">
      <c r="A7789" s="5"/>
      <c r="B7789" s="2"/>
    </row>
    <row r="7790" spans="1:2" x14ac:dyDescent="0.3">
      <c r="A7790" s="5"/>
      <c r="B7790" s="2"/>
    </row>
    <row r="7791" spans="1:2" x14ac:dyDescent="0.3">
      <c r="A7791" s="5"/>
      <c r="B7791" s="2"/>
    </row>
    <row r="7792" spans="1:2" x14ac:dyDescent="0.3">
      <c r="A7792" s="5"/>
      <c r="B7792" s="2"/>
    </row>
    <row r="7793" spans="1:2" x14ac:dyDescent="0.3">
      <c r="A7793" s="5"/>
      <c r="B7793" s="2"/>
    </row>
    <row r="7794" spans="1:2" x14ac:dyDescent="0.3">
      <c r="A7794" s="5"/>
      <c r="B7794" s="2"/>
    </row>
    <row r="7795" spans="1:2" x14ac:dyDescent="0.3">
      <c r="A7795" s="5"/>
      <c r="B7795" s="2"/>
    </row>
    <row r="7796" spans="1:2" x14ac:dyDescent="0.3">
      <c r="A7796" s="5"/>
      <c r="B7796" s="2"/>
    </row>
    <row r="7797" spans="1:2" x14ac:dyDescent="0.3">
      <c r="A7797" s="5"/>
      <c r="B7797" s="2"/>
    </row>
    <row r="7798" spans="1:2" x14ac:dyDescent="0.3">
      <c r="A7798" s="5"/>
      <c r="B7798" s="2"/>
    </row>
    <row r="7799" spans="1:2" x14ac:dyDescent="0.3">
      <c r="A7799" s="5"/>
      <c r="B7799" s="2"/>
    </row>
    <row r="7800" spans="1:2" x14ac:dyDescent="0.3">
      <c r="A7800" s="5"/>
      <c r="B7800" s="2"/>
    </row>
    <row r="7801" spans="1:2" x14ac:dyDescent="0.3">
      <c r="A7801" s="5"/>
      <c r="B7801" s="2"/>
    </row>
    <row r="7802" spans="1:2" x14ac:dyDescent="0.3">
      <c r="A7802" s="5"/>
      <c r="B7802" s="2"/>
    </row>
    <row r="7803" spans="1:2" x14ac:dyDescent="0.3">
      <c r="A7803" s="5"/>
      <c r="B7803" s="2"/>
    </row>
    <row r="7804" spans="1:2" x14ac:dyDescent="0.3">
      <c r="A7804" s="5"/>
      <c r="B7804" s="2"/>
    </row>
    <row r="7805" spans="1:2" x14ac:dyDescent="0.3">
      <c r="A7805" s="5"/>
      <c r="B7805" s="2"/>
    </row>
    <row r="7806" spans="1:2" x14ac:dyDescent="0.3">
      <c r="A7806" s="5"/>
      <c r="B7806" s="2"/>
    </row>
    <row r="7807" spans="1:2" x14ac:dyDescent="0.3">
      <c r="A7807" s="5"/>
      <c r="B7807" s="2"/>
    </row>
    <row r="7808" spans="1:2" x14ac:dyDescent="0.3">
      <c r="A7808" s="5"/>
      <c r="B7808" s="2"/>
    </row>
    <row r="7809" spans="1:2" x14ac:dyDescent="0.3">
      <c r="A7809" s="5"/>
      <c r="B7809" s="2"/>
    </row>
    <row r="7810" spans="1:2" x14ac:dyDescent="0.3">
      <c r="A7810" s="5"/>
      <c r="B7810" s="2"/>
    </row>
    <row r="7811" spans="1:2" x14ac:dyDescent="0.3">
      <c r="A7811" s="5"/>
      <c r="B7811" s="2"/>
    </row>
    <row r="7812" spans="1:2" x14ac:dyDescent="0.3">
      <c r="A7812" s="5"/>
      <c r="B7812" s="2"/>
    </row>
    <row r="7813" spans="1:2" x14ac:dyDescent="0.3">
      <c r="A7813" s="5"/>
      <c r="B7813" s="2"/>
    </row>
    <row r="7814" spans="1:2" x14ac:dyDescent="0.3">
      <c r="A7814" s="5"/>
      <c r="B7814" s="2"/>
    </row>
    <row r="7815" spans="1:2" x14ac:dyDescent="0.3">
      <c r="A7815" s="5"/>
      <c r="B7815" s="2"/>
    </row>
    <row r="7816" spans="1:2" x14ac:dyDescent="0.3">
      <c r="A7816" s="5"/>
      <c r="B7816" s="2"/>
    </row>
    <row r="7817" spans="1:2" x14ac:dyDescent="0.3">
      <c r="A7817" s="5"/>
      <c r="B7817" s="2"/>
    </row>
    <row r="7818" spans="1:2" x14ac:dyDescent="0.3">
      <c r="A7818" s="5"/>
      <c r="B7818" s="2"/>
    </row>
    <row r="7819" spans="1:2" x14ac:dyDescent="0.3">
      <c r="A7819" s="5"/>
      <c r="B7819" s="2"/>
    </row>
    <row r="7820" spans="1:2" x14ac:dyDescent="0.3">
      <c r="A7820" s="5"/>
      <c r="B7820" s="2"/>
    </row>
    <row r="7821" spans="1:2" x14ac:dyDescent="0.3">
      <c r="A7821" s="5"/>
      <c r="B7821" s="2"/>
    </row>
    <row r="7822" spans="1:2" x14ac:dyDescent="0.3">
      <c r="A7822" s="5"/>
      <c r="B7822" s="2"/>
    </row>
    <row r="7823" spans="1:2" x14ac:dyDescent="0.3">
      <c r="A7823" s="5"/>
      <c r="B7823" s="2"/>
    </row>
    <row r="7824" spans="1:2" x14ac:dyDescent="0.3">
      <c r="A7824" s="5"/>
      <c r="B7824" s="2"/>
    </row>
    <row r="7825" spans="1:2" x14ac:dyDescent="0.3">
      <c r="A7825" s="5"/>
      <c r="B7825" s="2"/>
    </row>
    <row r="7826" spans="1:2" x14ac:dyDescent="0.3">
      <c r="A7826" s="5"/>
      <c r="B7826" s="2"/>
    </row>
    <row r="7827" spans="1:2" x14ac:dyDescent="0.3">
      <c r="A7827" s="5"/>
      <c r="B7827" s="2"/>
    </row>
    <row r="7828" spans="1:2" x14ac:dyDescent="0.3">
      <c r="A7828" s="5"/>
      <c r="B7828" s="2"/>
    </row>
    <row r="7829" spans="1:2" x14ac:dyDescent="0.3">
      <c r="A7829" s="5"/>
      <c r="B7829" s="2"/>
    </row>
    <row r="7830" spans="1:2" x14ac:dyDescent="0.3">
      <c r="A7830" s="5"/>
      <c r="B7830" s="2"/>
    </row>
    <row r="7831" spans="1:2" x14ac:dyDescent="0.3">
      <c r="A7831" s="5"/>
      <c r="B7831" s="2"/>
    </row>
    <row r="7832" spans="1:2" x14ac:dyDescent="0.3">
      <c r="A7832" s="5"/>
      <c r="B7832" s="2"/>
    </row>
    <row r="7833" spans="1:2" x14ac:dyDescent="0.3">
      <c r="A7833" s="5"/>
      <c r="B7833" s="2"/>
    </row>
    <row r="7834" spans="1:2" x14ac:dyDescent="0.3">
      <c r="A7834" s="5"/>
      <c r="B7834" s="2"/>
    </row>
    <row r="7835" spans="1:2" x14ac:dyDescent="0.3">
      <c r="A7835" s="5"/>
      <c r="B7835" s="2"/>
    </row>
    <row r="7836" spans="1:2" x14ac:dyDescent="0.3">
      <c r="A7836" s="5"/>
      <c r="B7836" s="2"/>
    </row>
    <row r="7837" spans="1:2" x14ac:dyDescent="0.3">
      <c r="A7837" s="5"/>
      <c r="B7837" s="2"/>
    </row>
    <row r="7838" spans="1:2" x14ac:dyDescent="0.3">
      <c r="A7838" s="5"/>
      <c r="B7838" s="2"/>
    </row>
    <row r="7839" spans="1:2" x14ac:dyDescent="0.3">
      <c r="A7839" s="5"/>
      <c r="B7839" s="2"/>
    </row>
    <row r="7840" spans="1:2" x14ac:dyDescent="0.3">
      <c r="A7840" s="5"/>
      <c r="B7840" s="2"/>
    </row>
    <row r="7841" spans="1:2" x14ac:dyDescent="0.3">
      <c r="A7841" s="5"/>
      <c r="B7841" s="2"/>
    </row>
    <row r="7842" spans="1:2" x14ac:dyDescent="0.3">
      <c r="A7842" s="5"/>
      <c r="B7842" s="2"/>
    </row>
    <row r="7843" spans="1:2" x14ac:dyDescent="0.3">
      <c r="A7843" s="5"/>
      <c r="B7843" s="2"/>
    </row>
    <row r="7844" spans="1:2" x14ac:dyDescent="0.3">
      <c r="A7844" s="5"/>
      <c r="B7844" s="2"/>
    </row>
    <row r="7845" spans="1:2" x14ac:dyDescent="0.3">
      <c r="A7845" s="5"/>
      <c r="B7845" s="2"/>
    </row>
    <row r="7846" spans="1:2" x14ac:dyDescent="0.3">
      <c r="A7846" s="5"/>
      <c r="B7846" s="2"/>
    </row>
    <row r="7847" spans="1:2" x14ac:dyDescent="0.3">
      <c r="A7847" s="5"/>
      <c r="B7847" s="2"/>
    </row>
    <row r="7848" spans="1:2" x14ac:dyDescent="0.3">
      <c r="A7848" s="5"/>
      <c r="B7848" s="2"/>
    </row>
    <row r="7849" spans="1:2" x14ac:dyDescent="0.3">
      <c r="A7849" s="5"/>
      <c r="B7849" s="2"/>
    </row>
    <row r="7850" spans="1:2" x14ac:dyDescent="0.3">
      <c r="A7850" s="5"/>
      <c r="B7850" s="2"/>
    </row>
    <row r="7851" spans="1:2" x14ac:dyDescent="0.3">
      <c r="A7851" s="5"/>
      <c r="B7851" s="2"/>
    </row>
    <row r="7852" spans="1:2" x14ac:dyDescent="0.3">
      <c r="A7852" s="5"/>
      <c r="B7852" s="2"/>
    </row>
    <row r="7853" spans="1:2" x14ac:dyDescent="0.3">
      <c r="A7853" s="5"/>
      <c r="B7853" s="2"/>
    </row>
    <row r="7854" spans="1:2" x14ac:dyDescent="0.3">
      <c r="A7854" s="5"/>
      <c r="B7854" s="2"/>
    </row>
    <row r="7855" spans="1:2" x14ac:dyDescent="0.3">
      <c r="A7855" s="5"/>
      <c r="B7855" s="2"/>
    </row>
    <row r="7856" spans="1:2" x14ac:dyDescent="0.3">
      <c r="A7856" s="5"/>
      <c r="B7856" s="2"/>
    </row>
    <row r="7857" spans="1:2" x14ac:dyDescent="0.3">
      <c r="A7857" s="5"/>
      <c r="B7857" s="2"/>
    </row>
    <row r="7858" spans="1:2" x14ac:dyDescent="0.3">
      <c r="A7858" s="5"/>
      <c r="B7858" s="2"/>
    </row>
    <row r="7859" spans="1:2" x14ac:dyDescent="0.3">
      <c r="A7859" s="5"/>
      <c r="B7859" s="2"/>
    </row>
    <row r="7860" spans="1:2" x14ac:dyDescent="0.3">
      <c r="A7860" s="5"/>
      <c r="B7860" s="2"/>
    </row>
    <row r="7861" spans="1:2" x14ac:dyDescent="0.3">
      <c r="A7861" s="5"/>
      <c r="B7861" s="2"/>
    </row>
    <row r="7862" spans="1:2" x14ac:dyDescent="0.3">
      <c r="A7862" s="5"/>
      <c r="B7862" s="2"/>
    </row>
    <row r="7863" spans="1:2" x14ac:dyDescent="0.3">
      <c r="A7863" s="5"/>
      <c r="B7863" s="2"/>
    </row>
    <row r="7864" spans="1:2" x14ac:dyDescent="0.3">
      <c r="A7864" s="5"/>
      <c r="B7864" s="2"/>
    </row>
    <row r="7865" spans="1:2" x14ac:dyDescent="0.3">
      <c r="A7865" s="5"/>
      <c r="B7865" s="2"/>
    </row>
    <row r="7866" spans="1:2" x14ac:dyDescent="0.3">
      <c r="A7866" s="5"/>
      <c r="B7866" s="2"/>
    </row>
    <row r="7867" spans="1:2" x14ac:dyDescent="0.3">
      <c r="A7867" s="5"/>
      <c r="B7867" s="2"/>
    </row>
    <row r="7868" spans="1:2" x14ac:dyDescent="0.3">
      <c r="A7868" s="5"/>
      <c r="B7868" s="2"/>
    </row>
    <row r="7869" spans="1:2" x14ac:dyDescent="0.3">
      <c r="A7869" s="5"/>
      <c r="B7869" s="2"/>
    </row>
    <row r="7870" spans="1:2" x14ac:dyDescent="0.3">
      <c r="A7870" s="5"/>
      <c r="B7870" s="2"/>
    </row>
    <row r="7871" spans="1:2" x14ac:dyDescent="0.3">
      <c r="A7871" s="5"/>
      <c r="B7871" s="2"/>
    </row>
    <row r="7872" spans="1:2" x14ac:dyDescent="0.3">
      <c r="A7872" s="5"/>
      <c r="B7872" s="2"/>
    </row>
    <row r="7873" spans="1:2" x14ac:dyDescent="0.3">
      <c r="A7873" s="5"/>
      <c r="B7873" s="2"/>
    </row>
    <row r="7874" spans="1:2" x14ac:dyDescent="0.3">
      <c r="A7874" s="5"/>
      <c r="B7874" s="2"/>
    </row>
    <row r="7875" spans="1:2" x14ac:dyDescent="0.3">
      <c r="A7875" s="5"/>
      <c r="B7875" s="2"/>
    </row>
    <row r="7876" spans="1:2" x14ac:dyDescent="0.3">
      <c r="A7876" s="5"/>
      <c r="B7876" s="2"/>
    </row>
    <row r="7877" spans="1:2" x14ac:dyDescent="0.3">
      <c r="A7877" s="5"/>
      <c r="B7877" s="2"/>
    </row>
    <row r="7878" spans="1:2" x14ac:dyDescent="0.3">
      <c r="A7878" s="5"/>
      <c r="B7878" s="2"/>
    </row>
    <row r="7879" spans="1:2" x14ac:dyDescent="0.3">
      <c r="A7879" s="5"/>
      <c r="B7879" s="2"/>
    </row>
    <row r="7880" spans="1:2" x14ac:dyDescent="0.3">
      <c r="A7880" s="5"/>
      <c r="B7880" s="2"/>
    </row>
    <row r="7881" spans="1:2" x14ac:dyDescent="0.3">
      <c r="A7881" s="5"/>
      <c r="B7881" s="2"/>
    </row>
    <row r="7882" spans="1:2" x14ac:dyDescent="0.3">
      <c r="A7882" s="5"/>
      <c r="B7882" s="2"/>
    </row>
    <row r="7883" spans="1:2" x14ac:dyDescent="0.3">
      <c r="A7883" s="5"/>
      <c r="B7883" s="2"/>
    </row>
    <row r="7884" spans="1:2" x14ac:dyDescent="0.3">
      <c r="A7884" s="5"/>
      <c r="B7884" s="2"/>
    </row>
    <row r="7885" spans="1:2" x14ac:dyDescent="0.3">
      <c r="A7885" s="5"/>
      <c r="B7885" s="2"/>
    </row>
    <row r="7886" spans="1:2" x14ac:dyDescent="0.3">
      <c r="A7886" s="5"/>
      <c r="B7886" s="2"/>
    </row>
    <row r="7887" spans="1:2" x14ac:dyDescent="0.3">
      <c r="A7887" s="5"/>
      <c r="B7887" s="2"/>
    </row>
    <row r="7888" spans="1:2" x14ac:dyDescent="0.3">
      <c r="A7888" s="5"/>
      <c r="B7888" s="2"/>
    </row>
    <row r="7889" spans="1:2" x14ac:dyDescent="0.3">
      <c r="A7889" s="5"/>
      <c r="B7889" s="2"/>
    </row>
    <row r="7890" spans="1:2" x14ac:dyDescent="0.3">
      <c r="A7890" s="5"/>
      <c r="B7890" s="2"/>
    </row>
    <row r="7891" spans="1:2" x14ac:dyDescent="0.3">
      <c r="A7891" s="5"/>
      <c r="B7891" s="2"/>
    </row>
    <row r="7892" spans="1:2" x14ac:dyDescent="0.3">
      <c r="A7892" s="5"/>
      <c r="B7892" s="2"/>
    </row>
    <row r="7893" spans="1:2" x14ac:dyDescent="0.3">
      <c r="A7893" s="5"/>
      <c r="B7893" s="2"/>
    </row>
    <row r="7894" spans="1:2" x14ac:dyDescent="0.3">
      <c r="A7894" s="5"/>
      <c r="B7894" s="2"/>
    </row>
    <row r="7895" spans="1:2" x14ac:dyDescent="0.3">
      <c r="A7895" s="5"/>
      <c r="B7895" s="2"/>
    </row>
    <row r="7896" spans="1:2" x14ac:dyDescent="0.3">
      <c r="A7896" s="5"/>
      <c r="B7896" s="2"/>
    </row>
    <row r="7897" spans="1:2" x14ac:dyDescent="0.3">
      <c r="A7897" s="5"/>
      <c r="B7897" s="2"/>
    </row>
    <row r="7898" spans="1:2" x14ac:dyDescent="0.3">
      <c r="A7898" s="5"/>
      <c r="B7898" s="2"/>
    </row>
    <row r="7899" spans="1:2" x14ac:dyDescent="0.3">
      <c r="A7899" s="5"/>
      <c r="B7899" s="2"/>
    </row>
    <row r="7900" spans="1:2" x14ac:dyDescent="0.3">
      <c r="A7900" s="5"/>
      <c r="B7900" s="2"/>
    </row>
    <row r="7901" spans="1:2" x14ac:dyDescent="0.3">
      <c r="A7901" s="5"/>
      <c r="B7901" s="2"/>
    </row>
    <row r="7902" spans="1:2" x14ac:dyDescent="0.3">
      <c r="A7902" s="5"/>
      <c r="B7902" s="2"/>
    </row>
    <row r="7903" spans="1:2" x14ac:dyDescent="0.3">
      <c r="A7903" s="5"/>
      <c r="B7903" s="2"/>
    </row>
    <row r="7904" spans="1:2" x14ac:dyDescent="0.3">
      <c r="A7904" s="5"/>
      <c r="B7904" s="2"/>
    </row>
    <row r="7905" spans="1:2" x14ac:dyDescent="0.3">
      <c r="A7905" s="5"/>
      <c r="B7905" s="2"/>
    </row>
    <row r="7906" spans="1:2" x14ac:dyDescent="0.3">
      <c r="A7906" s="5"/>
      <c r="B7906" s="2"/>
    </row>
    <row r="7907" spans="1:2" x14ac:dyDescent="0.3">
      <c r="A7907" s="5"/>
      <c r="B7907" s="2"/>
    </row>
    <row r="7908" spans="1:2" x14ac:dyDescent="0.3">
      <c r="A7908" s="5"/>
      <c r="B7908" s="2"/>
    </row>
    <row r="7909" spans="1:2" x14ac:dyDescent="0.3">
      <c r="A7909" s="5"/>
      <c r="B7909" s="2"/>
    </row>
    <row r="7910" spans="1:2" x14ac:dyDescent="0.3">
      <c r="A7910" s="5"/>
      <c r="B7910" s="2"/>
    </row>
    <row r="7911" spans="1:2" x14ac:dyDescent="0.3">
      <c r="A7911" s="5"/>
      <c r="B7911" s="2"/>
    </row>
    <row r="7912" spans="1:2" x14ac:dyDescent="0.3">
      <c r="A7912" s="5"/>
      <c r="B7912" s="2"/>
    </row>
    <row r="7913" spans="1:2" x14ac:dyDescent="0.3">
      <c r="A7913" s="5"/>
      <c r="B7913" s="2"/>
    </row>
    <row r="7914" spans="1:2" x14ac:dyDescent="0.3">
      <c r="A7914" s="5"/>
      <c r="B7914" s="2"/>
    </row>
    <row r="7915" spans="1:2" x14ac:dyDescent="0.3">
      <c r="A7915" s="5"/>
      <c r="B7915" s="2"/>
    </row>
    <row r="7916" spans="1:2" x14ac:dyDescent="0.3">
      <c r="A7916" s="5"/>
      <c r="B7916" s="2"/>
    </row>
    <row r="7917" spans="1:2" x14ac:dyDescent="0.3">
      <c r="A7917" s="5"/>
      <c r="B7917" s="2"/>
    </row>
    <row r="7918" spans="1:2" x14ac:dyDescent="0.3">
      <c r="A7918" s="5"/>
      <c r="B7918" s="2"/>
    </row>
    <row r="7919" spans="1:2" x14ac:dyDescent="0.3">
      <c r="A7919" s="5"/>
      <c r="B7919" s="2"/>
    </row>
    <row r="7920" spans="1:2" x14ac:dyDescent="0.3">
      <c r="A7920" s="5"/>
      <c r="B7920" s="2"/>
    </row>
    <row r="7921" spans="1:2" x14ac:dyDescent="0.3">
      <c r="A7921" s="5"/>
      <c r="B7921" s="2"/>
    </row>
    <row r="7922" spans="1:2" x14ac:dyDescent="0.3">
      <c r="A7922" s="5"/>
      <c r="B7922" s="2"/>
    </row>
    <row r="7923" spans="1:2" x14ac:dyDescent="0.3">
      <c r="A7923" s="5"/>
      <c r="B7923" s="2"/>
    </row>
    <row r="7924" spans="1:2" x14ac:dyDescent="0.3">
      <c r="A7924" s="5"/>
      <c r="B7924" s="2"/>
    </row>
    <row r="7925" spans="1:2" x14ac:dyDescent="0.3">
      <c r="A7925" s="5"/>
      <c r="B7925" s="2"/>
    </row>
    <row r="7926" spans="1:2" x14ac:dyDescent="0.3">
      <c r="A7926" s="5"/>
      <c r="B7926" s="2"/>
    </row>
    <row r="7927" spans="1:2" x14ac:dyDescent="0.3">
      <c r="A7927" s="5"/>
      <c r="B7927" s="2"/>
    </row>
    <row r="7928" spans="1:2" x14ac:dyDescent="0.3">
      <c r="A7928" s="5"/>
      <c r="B7928" s="2"/>
    </row>
    <row r="7929" spans="1:2" x14ac:dyDescent="0.3">
      <c r="A7929" s="5"/>
      <c r="B7929" s="2"/>
    </row>
    <row r="7930" spans="1:2" x14ac:dyDescent="0.3">
      <c r="A7930" s="5"/>
      <c r="B7930" s="2"/>
    </row>
    <row r="7931" spans="1:2" x14ac:dyDescent="0.3">
      <c r="A7931" s="5"/>
      <c r="B7931" s="2"/>
    </row>
    <row r="7932" spans="1:2" x14ac:dyDescent="0.3">
      <c r="A7932" s="5"/>
      <c r="B7932" s="2"/>
    </row>
    <row r="7933" spans="1:2" x14ac:dyDescent="0.3">
      <c r="A7933" s="5"/>
      <c r="B7933" s="2"/>
    </row>
    <row r="7934" spans="1:2" x14ac:dyDescent="0.3">
      <c r="A7934" s="5"/>
      <c r="B7934" s="2"/>
    </row>
    <row r="7935" spans="1:2" x14ac:dyDescent="0.3">
      <c r="A7935" s="5"/>
      <c r="B7935" s="2"/>
    </row>
    <row r="7936" spans="1:2" x14ac:dyDescent="0.3">
      <c r="A7936" s="5"/>
      <c r="B7936" s="2"/>
    </row>
    <row r="7937" spans="1:2" x14ac:dyDescent="0.3">
      <c r="A7937" s="5"/>
      <c r="B7937" s="2"/>
    </row>
    <row r="7938" spans="1:2" x14ac:dyDescent="0.3">
      <c r="A7938" s="5"/>
      <c r="B7938" s="2"/>
    </row>
    <row r="7939" spans="1:2" x14ac:dyDescent="0.3">
      <c r="A7939" s="5"/>
      <c r="B7939" s="2"/>
    </row>
    <row r="7940" spans="1:2" x14ac:dyDescent="0.3">
      <c r="A7940" s="5"/>
      <c r="B7940" s="2"/>
    </row>
    <row r="7941" spans="1:2" x14ac:dyDescent="0.3">
      <c r="A7941" s="5"/>
      <c r="B7941" s="2"/>
    </row>
    <row r="7942" spans="1:2" x14ac:dyDescent="0.3">
      <c r="A7942" s="5"/>
      <c r="B7942" s="2"/>
    </row>
    <row r="7943" spans="1:2" x14ac:dyDescent="0.3">
      <c r="A7943" s="5"/>
      <c r="B7943" s="2"/>
    </row>
    <row r="7944" spans="1:2" x14ac:dyDescent="0.3">
      <c r="A7944" s="5"/>
      <c r="B7944" s="2"/>
    </row>
    <row r="7945" spans="1:2" x14ac:dyDescent="0.3">
      <c r="A7945" s="5"/>
      <c r="B7945" s="2"/>
    </row>
    <row r="7946" spans="1:2" x14ac:dyDescent="0.3">
      <c r="A7946" s="5"/>
      <c r="B7946" s="2"/>
    </row>
    <row r="7947" spans="1:2" x14ac:dyDescent="0.3">
      <c r="A7947" s="5"/>
      <c r="B7947" s="2"/>
    </row>
    <row r="7948" spans="1:2" x14ac:dyDescent="0.3">
      <c r="A7948" s="5"/>
      <c r="B7948" s="2"/>
    </row>
    <row r="7949" spans="1:2" x14ac:dyDescent="0.3">
      <c r="A7949" s="5"/>
      <c r="B7949" s="2"/>
    </row>
    <row r="7950" spans="1:2" x14ac:dyDescent="0.3">
      <c r="A7950" s="5"/>
      <c r="B7950" s="2"/>
    </row>
    <row r="7951" spans="1:2" x14ac:dyDescent="0.3">
      <c r="A7951" s="5"/>
      <c r="B7951" s="2"/>
    </row>
    <row r="7952" spans="1:2" x14ac:dyDescent="0.3">
      <c r="A7952" s="5"/>
      <c r="B7952" s="2"/>
    </row>
    <row r="7953" spans="1:2" x14ac:dyDescent="0.3">
      <c r="A7953" s="5"/>
      <c r="B7953" s="2"/>
    </row>
    <row r="7954" spans="1:2" x14ac:dyDescent="0.3">
      <c r="A7954" s="5"/>
      <c r="B7954" s="2"/>
    </row>
    <row r="7955" spans="1:2" x14ac:dyDescent="0.3">
      <c r="A7955" s="5"/>
      <c r="B7955" s="2"/>
    </row>
    <row r="7956" spans="1:2" x14ac:dyDescent="0.3">
      <c r="A7956" s="5"/>
      <c r="B7956" s="2"/>
    </row>
    <row r="7957" spans="1:2" x14ac:dyDescent="0.3">
      <c r="A7957" s="5"/>
      <c r="B7957" s="2"/>
    </row>
    <row r="7958" spans="1:2" x14ac:dyDescent="0.3">
      <c r="A7958" s="5"/>
      <c r="B7958" s="2"/>
    </row>
    <row r="7959" spans="1:2" x14ac:dyDescent="0.3">
      <c r="A7959" s="5"/>
      <c r="B7959" s="2"/>
    </row>
    <row r="7960" spans="1:2" x14ac:dyDescent="0.3">
      <c r="A7960" s="5"/>
      <c r="B7960" s="2"/>
    </row>
    <row r="7961" spans="1:2" x14ac:dyDescent="0.3">
      <c r="A7961" s="5"/>
      <c r="B7961" s="2"/>
    </row>
    <row r="7962" spans="1:2" x14ac:dyDescent="0.3">
      <c r="A7962" s="5"/>
      <c r="B7962" s="2"/>
    </row>
    <row r="7963" spans="1:2" x14ac:dyDescent="0.3">
      <c r="A7963" s="5"/>
      <c r="B7963" s="2"/>
    </row>
    <row r="7964" spans="1:2" x14ac:dyDescent="0.3">
      <c r="A7964" s="5"/>
      <c r="B7964" s="2"/>
    </row>
    <row r="7965" spans="1:2" x14ac:dyDescent="0.3">
      <c r="A7965" s="5"/>
      <c r="B7965" s="2"/>
    </row>
    <row r="7966" spans="1:2" x14ac:dyDescent="0.3">
      <c r="A7966" s="5"/>
      <c r="B7966" s="2"/>
    </row>
    <row r="7967" spans="1:2" x14ac:dyDescent="0.3">
      <c r="A7967" s="5"/>
      <c r="B7967" s="2"/>
    </row>
    <row r="7968" spans="1:2" x14ac:dyDescent="0.3">
      <c r="A7968" s="5"/>
      <c r="B7968" s="2"/>
    </row>
    <row r="7969" spans="1:2" x14ac:dyDescent="0.3">
      <c r="A7969" s="5"/>
      <c r="B7969" s="2"/>
    </row>
    <row r="7970" spans="1:2" x14ac:dyDescent="0.3">
      <c r="A7970" s="5"/>
      <c r="B7970" s="2"/>
    </row>
    <row r="7971" spans="1:2" x14ac:dyDescent="0.3">
      <c r="A7971" s="5"/>
      <c r="B7971" s="2"/>
    </row>
    <row r="7972" spans="1:2" x14ac:dyDescent="0.3">
      <c r="A7972" s="5"/>
      <c r="B7972" s="2"/>
    </row>
    <row r="7973" spans="1:2" x14ac:dyDescent="0.3">
      <c r="A7973" s="5"/>
      <c r="B7973" s="2"/>
    </row>
    <row r="7974" spans="1:2" x14ac:dyDescent="0.3">
      <c r="A7974" s="5"/>
      <c r="B7974" s="2"/>
    </row>
    <row r="7975" spans="1:2" x14ac:dyDescent="0.3">
      <c r="A7975" s="5"/>
      <c r="B7975" s="2"/>
    </row>
    <row r="7976" spans="1:2" x14ac:dyDescent="0.3">
      <c r="A7976" s="5"/>
      <c r="B7976" s="2"/>
    </row>
    <row r="7977" spans="1:2" x14ac:dyDescent="0.3">
      <c r="A7977" s="5"/>
      <c r="B7977" s="2"/>
    </row>
    <row r="7978" spans="1:2" x14ac:dyDescent="0.3">
      <c r="A7978" s="5"/>
      <c r="B7978" s="2"/>
    </row>
    <row r="7979" spans="1:2" x14ac:dyDescent="0.3">
      <c r="A7979" s="5"/>
      <c r="B7979" s="2"/>
    </row>
    <row r="7980" spans="1:2" x14ac:dyDescent="0.3">
      <c r="A7980" s="5"/>
      <c r="B7980" s="2"/>
    </row>
    <row r="7981" spans="1:2" x14ac:dyDescent="0.3">
      <c r="A7981" s="5"/>
      <c r="B7981" s="2"/>
    </row>
    <row r="7982" spans="1:2" x14ac:dyDescent="0.3">
      <c r="A7982" s="5"/>
      <c r="B7982" s="2"/>
    </row>
    <row r="7983" spans="1:2" x14ac:dyDescent="0.3">
      <c r="A7983" s="5"/>
      <c r="B7983" s="2"/>
    </row>
    <row r="7984" spans="1:2" x14ac:dyDescent="0.3">
      <c r="A7984" s="5"/>
      <c r="B7984" s="2"/>
    </row>
    <row r="7985" spans="1:2" x14ac:dyDescent="0.3">
      <c r="A7985" s="5"/>
      <c r="B7985" s="2"/>
    </row>
    <row r="7986" spans="1:2" x14ac:dyDescent="0.3">
      <c r="A7986" s="5"/>
      <c r="B7986" s="2"/>
    </row>
    <row r="7987" spans="1:2" x14ac:dyDescent="0.3">
      <c r="A7987" s="5"/>
      <c r="B7987" s="2"/>
    </row>
    <row r="7988" spans="1:2" x14ac:dyDescent="0.3">
      <c r="A7988" s="5"/>
      <c r="B7988" s="2"/>
    </row>
    <row r="7989" spans="1:2" x14ac:dyDescent="0.3">
      <c r="A7989" s="5"/>
      <c r="B7989" s="2"/>
    </row>
    <row r="7990" spans="1:2" x14ac:dyDescent="0.3">
      <c r="A7990" s="5"/>
      <c r="B7990" s="2"/>
    </row>
    <row r="7991" spans="1:2" x14ac:dyDescent="0.3">
      <c r="A7991" s="5"/>
      <c r="B7991" s="2"/>
    </row>
    <row r="7992" spans="1:2" x14ac:dyDescent="0.3">
      <c r="A7992" s="5"/>
      <c r="B7992" s="2"/>
    </row>
    <row r="7993" spans="1:2" x14ac:dyDescent="0.3">
      <c r="A7993" s="5"/>
      <c r="B7993" s="2"/>
    </row>
    <row r="7994" spans="1:2" x14ac:dyDescent="0.3">
      <c r="A7994" s="5"/>
      <c r="B7994" s="2"/>
    </row>
    <row r="7995" spans="1:2" x14ac:dyDescent="0.3">
      <c r="A7995" s="5"/>
      <c r="B7995" s="2"/>
    </row>
    <row r="7996" spans="1:2" x14ac:dyDescent="0.3">
      <c r="A7996" s="5"/>
      <c r="B7996" s="2"/>
    </row>
    <row r="7997" spans="1:2" x14ac:dyDescent="0.3">
      <c r="A7997" s="5"/>
      <c r="B7997" s="2"/>
    </row>
    <row r="7998" spans="1:2" x14ac:dyDescent="0.3">
      <c r="A7998" s="5"/>
      <c r="B7998" s="2"/>
    </row>
    <row r="7999" spans="1:2" x14ac:dyDescent="0.3">
      <c r="A7999" s="5"/>
      <c r="B7999" s="2"/>
    </row>
    <row r="8000" spans="1:2" x14ac:dyDescent="0.3">
      <c r="A8000" s="5"/>
      <c r="B8000" s="2"/>
    </row>
    <row r="8001" spans="1:2" x14ac:dyDescent="0.3">
      <c r="A8001" s="5"/>
      <c r="B8001" s="2"/>
    </row>
    <row r="8002" spans="1:2" x14ac:dyDescent="0.3">
      <c r="A8002" s="5"/>
      <c r="B8002" s="2"/>
    </row>
    <row r="8003" spans="1:2" x14ac:dyDescent="0.3">
      <c r="A8003" s="5"/>
      <c r="B8003" s="2"/>
    </row>
    <row r="8004" spans="1:2" x14ac:dyDescent="0.3">
      <c r="A8004" s="5"/>
      <c r="B8004" s="2"/>
    </row>
    <row r="8005" spans="1:2" x14ac:dyDescent="0.3">
      <c r="A8005" s="5"/>
      <c r="B8005" s="2"/>
    </row>
    <row r="8006" spans="1:2" x14ac:dyDescent="0.3">
      <c r="A8006" s="5"/>
      <c r="B8006" s="2"/>
    </row>
    <row r="8007" spans="1:2" x14ac:dyDescent="0.3">
      <c r="A8007" s="5"/>
      <c r="B8007" s="2"/>
    </row>
    <row r="8008" spans="1:2" x14ac:dyDescent="0.3">
      <c r="A8008" s="5"/>
      <c r="B8008" s="2"/>
    </row>
    <row r="8009" spans="1:2" x14ac:dyDescent="0.3">
      <c r="A8009" s="5"/>
      <c r="B8009" s="2"/>
    </row>
    <row r="8010" spans="1:2" x14ac:dyDescent="0.3">
      <c r="A8010" s="5"/>
      <c r="B8010" s="2"/>
    </row>
    <row r="8011" spans="1:2" x14ac:dyDescent="0.3">
      <c r="A8011" s="5"/>
      <c r="B8011" s="2"/>
    </row>
    <row r="8012" spans="1:2" x14ac:dyDescent="0.3">
      <c r="A8012" s="5"/>
      <c r="B8012" s="2"/>
    </row>
    <row r="8013" spans="1:2" x14ac:dyDescent="0.3">
      <c r="A8013" s="5"/>
      <c r="B8013" s="2"/>
    </row>
    <row r="8014" spans="1:2" x14ac:dyDescent="0.3">
      <c r="A8014" s="5"/>
      <c r="B8014" s="2"/>
    </row>
    <row r="8015" spans="1:2" x14ac:dyDescent="0.3">
      <c r="A8015" s="5"/>
      <c r="B8015" s="2"/>
    </row>
    <row r="8016" spans="1:2" x14ac:dyDescent="0.3">
      <c r="A8016" s="5"/>
      <c r="B8016" s="2"/>
    </row>
    <row r="8017" spans="1:2" x14ac:dyDescent="0.3">
      <c r="A8017" s="5"/>
      <c r="B8017" s="2"/>
    </row>
    <row r="8018" spans="1:2" x14ac:dyDescent="0.3">
      <c r="A8018" s="5"/>
      <c r="B8018" s="2"/>
    </row>
    <row r="8019" spans="1:2" x14ac:dyDescent="0.3">
      <c r="A8019" s="5"/>
      <c r="B8019" s="2"/>
    </row>
    <row r="8020" spans="1:2" x14ac:dyDescent="0.3">
      <c r="A8020" s="5"/>
      <c r="B8020" s="2"/>
    </row>
    <row r="8021" spans="1:2" x14ac:dyDescent="0.3">
      <c r="A8021" s="5"/>
      <c r="B8021" s="2"/>
    </row>
    <row r="8022" spans="1:2" x14ac:dyDescent="0.3">
      <c r="A8022" s="5"/>
      <c r="B8022" s="2"/>
    </row>
    <row r="8023" spans="1:2" x14ac:dyDescent="0.3">
      <c r="A8023" s="5"/>
      <c r="B8023" s="2"/>
    </row>
    <row r="8024" spans="1:2" x14ac:dyDescent="0.3">
      <c r="A8024" s="5"/>
      <c r="B8024" s="2"/>
    </row>
    <row r="8025" spans="1:2" x14ac:dyDescent="0.3">
      <c r="A8025" s="5"/>
      <c r="B8025" s="2"/>
    </row>
    <row r="8026" spans="1:2" x14ac:dyDescent="0.3">
      <c r="A8026" s="5"/>
      <c r="B8026" s="2"/>
    </row>
    <row r="8027" spans="1:2" x14ac:dyDescent="0.3">
      <c r="A8027" s="5"/>
      <c r="B8027" s="2"/>
    </row>
    <row r="8028" spans="1:2" x14ac:dyDescent="0.3">
      <c r="A8028" s="5"/>
      <c r="B8028" s="2"/>
    </row>
    <row r="8029" spans="1:2" x14ac:dyDescent="0.3">
      <c r="A8029" s="5"/>
      <c r="B8029" s="2"/>
    </row>
    <row r="8030" spans="1:2" x14ac:dyDescent="0.3">
      <c r="A8030" s="5"/>
      <c r="B8030" s="2"/>
    </row>
    <row r="8031" spans="1:2" x14ac:dyDescent="0.3">
      <c r="A8031" s="5"/>
      <c r="B8031" s="2"/>
    </row>
    <row r="8032" spans="1:2" x14ac:dyDescent="0.3">
      <c r="A8032" s="5"/>
      <c r="B8032" s="2"/>
    </row>
    <row r="8033" spans="1:2" x14ac:dyDescent="0.3">
      <c r="A8033" s="5"/>
      <c r="B8033" s="2"/>
    </row>
    <row r="8034" spans="1:2" x14ac:dyDescent="0.3">
      <c r="A8034" s="5"/>
      <c r="B8034" s="2"/>
    </row>
    <row r="8035" spans="1:2" x14ac:dyDescent="0.3">
      <c r="A8035" s="5"/>
      <c r="B8035" s="2"/>
    </row>
    <row r="8036" spans="1:2" x14ac:dyDescent="0.3">
      <c r="A8036" s="5"/>
      <c r="B8036" s="2"/>
    </row>
    <row r="8037" spans="1:2" x14ac:dyDescent="0.3">
      <c r="A8037" s="5"/>
      <c r="B8037" s="2"/>
    </row>
    <row r="8038" spans="1:2" x14ac:dyDescent="0.3">
      <c r="A8038" s="5"/>
      <c r="B8038" s="2"/>
    </row>
    <row r="8039" spans="1:2" x14ac:dyDescent="0.3">
      <c r="A8039" s="5"/>
      <c r="B8039" s="2"/>
    </row>
    <row r="8040" spans="1:2" x14ac:dyDescent="0.3">
      <c r="A8040" s="5"/>
      <c r="B8040" s="2"/>
    </row>
    <row r="8041" spans="1:2" x14ac:dyDescent="0.3">
      <c r="A8041" s="5"/>
      <c r="B8041" s="2"/>
    </row>
    <row r="8042" spans="1:2" x14ac:dyDescent="0.3">
      <c r="A8042" s="5"/>
      <c r="B8042" s="2"/>
    </row>
    <row r="8043" spans="1:2" x14ac:dyDescent="0.3">
      <c r="A8043" s="5"/>
      <c r="B8043" s="2"/>
    </row>
    <row r="8044" spans="1:2" x14ac:dyDescent="0.3">
      <c r="A8044" s="5"/>
      <c r="B8044" s="2"/>
    </row>
    <row r="8045" spans="1:2" x14ac:dyDescent="0.3">
      <c r="A8045" s="5"/>
      <c r="B8045" s="2"/>
    </row>
    <row r="8046" spans="1:2" x14ac:dyDescent="0.3">
      <c r="A8046" s="5"/>
      <c r="B8046" s="2"/>
    </row>
    <row r="8047" spans="1:2" x14ac:dyDescent="0.3">
      <c r="A8047" s="5"/>
      <c r="B8047" s="2"/>
    </row>
    <row r="8048" spans="1:2" x14ac:dyDescent="0.3">
      <c r="A8048" s="5"/>
      <c r="B8048" s="2"/>
    </row>
    <row r="8049" spans="1:2" x14ac:dyDescent="0.3">
      <c r="A8049" s="5"/>
      <c r="B8049" s="2"/>
    </row>
    <row r="8050" spans="1:2" x14ac:dyDescent="0.3">
      <c r="A8050" s="5"/>
      <c r="B8050" s="2"/>
    </row>
    <row r="8051" spans="1:2" x14ac:dyDescent="0.3">
      <c r="A8051" s="5"/>
      <c r="B8051" s="2"/>
    </row>
    <row r="8052" spans="1:2" x14ac:dyDescent="0.3">
      <c r="A8052" s="5"/>
      <c r="B8052" s="2"/>
    </row>
    <row r="8053" spans="1:2" x14ac:dyDescent="0.3">
      <c r="A8053" s="5"/>
      <c r="B8053" s="2"/>
    </row>
    <row r="8054" spans="1:2" x14ac:dyDescent="0.3">
      <c r="A8054" s="5"/>
      <c r="B8054" s="2"/>
    </row>
    <row r="8055" spans="1:2" x14ac:dyDescent="0.3">
      <c r="A8055" s="5"/>
      <c r="B8055" s="2"/>
    </row>
    <row r="8056" spans="1:2" x14ac:dyDescent="0.3">
      <c r="A8056" s="5"/>
      <c r="B8056" s="2"/>
    </row>
    <row r="8057" spans="1:2" x14ac:dyDescent="0.3">
      <c r="A8057" s="5"/>
      <c r="B8057" s="2"/>
    </row>
    <row r="8058" spans="1:2" x14ac:dyDescent="0.3">
      <c r="A8058" s="5"/>
      <c r="B8058" s="2"/>
    </row>
    <row r="8059" spans="1:2" x14ac:dyDescent="0.3">
      <c r="A8059" s="5"/>
      <c r="B8059" s="2"/>
    </row>
    <row r="8060" spans="1:2" x14ac:dyDescent="0.3">
      <c r="A8060" s="5"/>
      <c r="B8060" s="2"/>
    </row>
    <row r="8061" spans="1:2" x14ac:dyDescent="0.3">
      <c r="A8061" s="5"/>
      <c r="B8061" s="2"/>
    </row>
    <row r="8062" spans="1:2" x14ac:dyDescent="0.3">
      <c r="A8062" s="5"/>
      <c r="B8062" s="2"/>
    </row>
    <row r="8063" spans="1:2" x14ac:dyDescent="0.3">
      <c r="A8063" s="5"/>
      <c r="B8063" s="2"/>
    </row>
    <row r="8064" spans="1:2" x14ac:dyDescent="0.3">
      <c r="A8064" s="5"/>
      <c r="B8064" s="2"/>
    </row>
    <row r="8065" spans="1:2" x14ac:dyDescent="0.3">
      <c r="A8065" s="5"/>
      <c r="B8065" s="2"/>
    </row>
    <row r="8066" spans="1:2" x14ac:dyDescent="0.3">
      <c r="A8066" s="5"/>
      <c r="B8066" s="2"/>
    </row>
    <row r="8067" spans="1:2" x14ac:dyDescent="0.3">
      <c r="A8067" s="5"/>
      <c r="B8067" s="2"/>
    </row>
    <row r="8068" spans="1:2" x14ac:dyDescent="0.3">
      <c r="A8068" s="5"/>
      <c r="B8068" s="2"/>
    </row>
    <row r="8069" spans="1:2" x14ac:dyDescent="0.3">
      <c r="A8069" s="5"/>
      <c r="B8069" s="2"/>
    </row>
    <row r="8070" spans="1:2" x14ac:dyDescent="0.3">
      <c r="A8070" s="5"/>
      <c r="B8070" s="2"/>
    </row>
    <row r="8071" spans="1:2" x14ac:dyDescent="0.3">
      <c r="A8071" s="5"/>
      <c r="B8071" s="2"/>
    </row>
    <row r="8072" spans="1:2" x14ac:dyDescent="0.3">
      <c r="A8072" s="5"/>
      <c r="B8072" s="2"/>
    </row>
    <row r="8073" spans="1:2" x14ac:dyDescent="0.3">
      <c r="A8073" s="5"/>
      <c r="B8073" s="2"/>
    </row>
    <row r="8074" spans="1:2" x14ac:dyDescent="0.3">
      <c r="A8074" s="5"/>
      <c r="B8074" s="2"/>
    </row>
    <row r="8075" spans="1:2" x14ac:dyDescent="0.3">
      <c r="A8075" s="5"/>
      <c r="B8075" s="2"/>
    </row>
    <row r="8076" spans="1:2" x14ac:dyDescent="0.3">
      <c r="A8076" s="5"/>
      <c r="B8076" s="2"/>
    </row>
    <row r="8077" spans="1:2" x14ac:dyDescent="0.3">
      <c r="A8077" s="5"/>
      <c r="B8077" s="2"/>
    </row>
    <row r="8078" spans="1:2" x14ac:dyDescent="0.3">
      <c r="A8078" s="5"/>
      <c r="B8078" s="2"/>
    </row>
    <row r="8079" spans="1:2" x14ac:dyDescent="0.3">
      <c r="A8079" s="5"/>
      <c r="B8079" s="2"/>
    </row>
    <row r="8080" spans="1:2" x14ac:dyDescent="0.3">
      <c r="A8080" s="5"/>
      <c r="B8080" s="2"/>
    </row>
    <row r="8081" spans="1:2" x14ac:dyDescent="0.3">
      <c r="A8081" s="5"/>
      <c r="B8081" s="2"/>
    </row>
    <row r="8082" spans="1:2" x14ac:dyDescent="0.3">
      <c r="A8082" s="5"/>
      <c r="B8082" s="2"/>
    </row>
    <row r="8083" spans="1:2" x14ac:dyDescent="0.3">
      <c r="A8083" s="5"/>
      <c r="B8083" s="2"/>
    </row>
    <row r="8084" spans="1:2" x14ac:dyDescent="0.3">
      <c r="A8084" s="5"/>
      <c r="B8084" s="2"/>
    </row>
    <row r="8085" spans="1:2" x14ac:dyDescent="0.3">
      <c r="A8085" s="5"/>
      <c r="B8085" s="2"/>
    </row>
    <row r="8086" spans="1:2" x14ac:dyDescent="0.3">
      <c r="A8086" s="5"/>
      <c r="B8086" s="2"/>
    </row>
    <row r="8087" spans="1:2" x14ac:dyDescent="0.3">
      <c r="A8087" s="5"/>
      <c r="B8087" s="2"/>
    </row>
    <row r="8088" spans="1:2" x14ac:dyDescent="0.3">
      <c r="A8088" s="5"/>
      <c r="B8088" s="2"/>
    </row>
    <row r="8089" spans="1:2" x14ac:dyDescent="0.3">
      <c r="A8089" s="5"/>
      <c r="B8089" s="2"/>
    </row>
    <row r="8090" spans="1:2" x14ac:dyDescent="0.3">
      <c r="A8090" s="5"/>
      <c r="B8090" s="2"/>
    </row>
    <row r="8091" spans="1:2" x14ac:dyDescent="0.3">
      <c r="A8091" s="5"/>
      <c r="B8091" s="2"/>
    </row>
    <row r="8092" spans="1:2" x14ac:dyDescent="0.3">
      <c r="A8092" s="5"/>
      <c r="B8092" s="2"/>
    </row>
    <row r="8093" spans="1:2" x14ac:dyDescent="0.3">
      <c r="A8093" s="5"/>
      <c r="B8093" s="2"/>
    </row>
    <row r="8094" spans="1:2" x14ac:dyDescent="0.3">
      <c r="A8094" s="5"/>
      <c r="B8094" s="2"/>
    </row>
    <row r="8095" spans="1:2" x14ac:dyDescent="0.3">
      <c r="A8095" s="5"/>
      <c r="B8095" s="2"/>
    </row>
    <row r="8096" spans="1:2" x14ac:dyDescent="0.3">
      <c r="A8096" s="5"/>
      <c r="B8096" s="2"/>
    </row>
    <row r="8097" spans="1:2" x14ac:dyDescent="0.3">
      <c r="A8097" s="5"/>
      <c r="B8097" s="2"/>
    </row>
    <row r="8098" spans="1:2" x14ac:dyDescent="0.3">
      <c r="A8098" s="5"/>
      <c r="B8098" s="2"/>
    </row>
    <row r="8099" spans="1:2" x14ac:dyDescent="0.3">
      <c r="A8099" s="5"/>
      <c r="B8099" s="2"/>
    </row>
    <row r="8100" spans="1:2" x14ac:dyDescent="0.3">
      <c r="A8100" s="5"/>
      <c r="B8100" s="2"/>
    </row>
    <row r="8101" spans="1:2" x14ac:dyDescent="0.3">
      <c r="A8101" s="5"/>
      <c r="B8101" s="2"/>
    </row>
    <row r="8102" spans="1:2" x14ac:dyDescent="0.3">
      <c r="A8102" s="5"/>
      <c r="B8102" s="2"/>
    </row>
    <row r="8103" spans="1:2" x14ac:dyDescent="0.3">
      <c r="A8103" s="5"/>
      <c r="B8103" s="2"/>
    </row>
    <row r="8104" spans="1:2" x14ac:dyDescent="0.3">
      <c r="A8104" s="5"/>
      <c r="B8104" s="2"/>
    </row>
    <row r="8105" spans="1:2" x14ac:dyDescent="0.3">
      <c r="A8105" s="5"/>
      <c r="B8105" s="2"/>
    </row>
    <row r="8106" spans="1:2" x14ac:dyDescent="0.3">
      <c r="A8106" s="5"/>
      <c r="B8106" s="2"/>
    </row>
    <row r="8107" spans="1:2" x14ac:dyDescent="0.3">
      <c r="A8107" s="5"/>
      <c r="B8107" s="2"/>
    </row>
    <row r="8108" spans="1:2" x14ac:dyDescent="0.3">
      <c r="A8108" s="5"/>
      <c r="B8108" s="2"/>
    </row>
    <row r="8109" spans="1:2" x14ac:dyDescent="0.3">
      <c r="A8109" s="5"/>
      <c r="B8109" s="2"/>
    </row>
    <row r="8110" spans="1:2" x14ac:dyDescent="0.3">
      <c r="A8110" s="5"/>
      <c r="B8110" s="2"/>
    </row>
    <row r="8111" spans="1:2" x14ac:dyDescent="0.3">
      <c r="A8111" s="5"/>
      <c r="B8111" s="2"/>
    </row>
    <row r="8112" spans="1:2" x14ac:dyDescent="0.3">
      <c r="A8112" s="5"/>
      <c r="B8112" s="2"/>
    </row>
    <row r="8113" spans="1:2" x14ac:dyDescent="0.3">
      <c r="A8113" s="5"/>
      <c r="B8113" s="2"/>
    </row>
    <row r="8114" spans="1:2" x14ac:dyDescent="0.3">
      <c r="A8114" s="5"/>
      <c r="B8114" s="2"/>
    </row>
    <row r="8115" spans="1:2" x14ac:dyDescent="0.3">
      <c r="A8115" s="5"/>
      <c r="B8115" s="2"/>
    </row>
    <row r="8116" spans="1:2" x14ac:dyDescent="0.3">
      <c r="A8116" s="5"/>
      <c r="B8116" s="2"/>
    </row>
    <row r="8117" spans="1:2" x14ac:dyDescent="0.3">
      <c r="A8117" s="5"/>
      <c r="B8117" s="2"/>
    </row>
    <row r="8118" spans="1:2" x14ac:dyDescent="0.3">
      <c r="A8118" s="5"/>
      <c r="B8118" s="2"/>
    </row>
    <row r="8119" spans="1:2" x14ac:dyDescent="0.3">
      <c r="A8119" s="5"/>
      <c r="B8119" s="2"/>
    </row>
    <row r="8120" spans="1:2" x14ac:dyDescent="0.3">
      <c r="A8120" s="5"/>
      <c r="B8120" s="2"/>
    </row>
    <row r="8121" spans="1:2" x14ac:dyDescent="0.3">
      <c r="A8121" s="5"/>
      <c r="B8121" s="2"/>
    </row>
    <row r="8122" spans="1:2" x14ac:dyDescent="0.3">
      <c r="A8122" s="5"/>
      <c r="B8122" s="2"/>
    </row>
    <row r="8123" spans="1:2" x14ac:dyDescent="0.3">
      <c r="A8123" s="5"/>
      <c r="B8123" s="2"/>
    </row>
    <row r="8124" spans="1:2" x14ac:dyDescent="0.3">
      <c r="A8124" s="5"/>
      <c r="B8124" s="2"/>
    </row>
    <row r="8125" spans="1:2" x14ac:dyDescent="0.3">
      <c r="A8125" s="5"/>
      <c r="B8125" s="2"/>
    </row>
    <row r="8126" spans="1:2" x14ac:dyDescent="0.3">
      <c r="A8126" s="5"/>
      <c r="B8126" s="2"/>
    </row>
    <row r="8127" spans="1:2" x14ac:dyDescent="0.3">
      <c r="A8127" s="5"/>
      <c r="B8127" s="2"/>
    </row>
    <row r="8128" spans="1:2" x14ac:dyDescent="0.3">
      <c r="A8128" s="5"/>
      <c r="B8128" s="2"/>
    </row>
    <row r="8129" spans="1:2" x14ac:dyDescent="0.3">
      <c r="A8129" s="5"/>
      <c r="B8129" s="2"/>
    </row>
    <row r="8130" spans="1:2" x14ac:dyDescent="0.3">
      <c r="A8130" s="5"/>
      <c r="B8130" s="2"/>
    </row>
    <row r="8131" spans="1:2" x14ac:dyDescent="0.3">
      <c r="A8131" s="5"/>
      <c r="B8131" s="2"/>
    </row>
    <row r="8132" spans="1:2" x14ac:dyDescent="0.3">
      <c r="A8132" s="5"/>
      <c r="B8132" s="2"/>
    </row>
    <row r="8133" spans="1:2" x14ac:dyDescent="0.3">
      <c r="A8133" s="5"/>
      <c r="B8133" s="2"/>
    </row>
    <row r="8134" spans="1:2" x14ac:dyDescent="0.3">
      <c r="A8134" s="5"/>
      <c r="B8134" s="2"/>
    </row>
    <row r="8135" spans="1:2" x14ac:dyDescent="0.3">
      <c r="A8135" s="5"/>
      <c r="B8135" s="2"/>
    </row>
    <row r="8136" spans="1:2" x14ac:dyDescent="0.3">
      <c r="A8136" s="5"/>
      <c r="B8136" s="2"/>
    </row>
    <row r="8137" spans="1:2" x14ac:dyDescent="0.3">
      <c r="A8137" s="5"/>
      <c r="B8137" s="2"/>
    </row>
    <row r="8138" spans="1:2" x14ac:dyDescent="0.3">
      <c r="A8138" s="5"/>
      <c r="B8138" s="2"/>
    </row>
    <row r="8139" spans="1:2" x14ac:dyDescent="0.3">
      <c r="A8139" s="5"/>
      <c r="B8139" s="2"/>
    </row>
    <row r="8140" spans="1:2" x14ac:dyDescent="0.3">
      <c r="A8140" s="5"/>
      <c r="B8140" s="2"/>
    </row>
    <row r="8141" spans="1:2" x14ac:dyDescent="0.3">
      <c r="A8141" s="5"/>
      <c r="B8141" s="2"/>
    </row>
    <row r="8142" spans="1:2" x14ac:dyDescent="0.3">
      <c r="A8142" s="5"/>
      <c r="B8142" s="2"/>
    </row>
    <row r="8143" spans="1:2" x14ac:dyDescent="0.3">
      <c r="A8143" s="5"/>
      <c r="B8143" s="2"/>
    </row>
    <row r="8144" spans="1:2" x14ac:dyDescent="0.3">
      <c r="A8144" s="5"/>
      <c r="B8144" s="2"/>
    </row>
    <row r="8145" spans="1:2" x14ac:dyDescent="0.3">
      <c r="A8145" s="5"/>
      <c r="B8145" s="2"/>
    </row>
    <row r="8146" spans="1:2" x14ac:dyDescent="0.3">
      <c r="A8146" s="5"/>
      <c r="B8146" s="2"/>
    </row>
    <row r="8147" spans="1:2" x14ac:dyDescent="0.3">
      <c r="A8147" s="5"/>
      <c r="B8147" s="2"/>
    </row>
    <row r="8148" spans="1:2" x14ac:dyDescent="0.3">
      <c r="A8148" s="5"/>
      <c r="B8148" s="2"/>
    </row>
    <row r="8149" spans="1:2" x14ac:dyDescent="0.3">
      <c r="A8149" s="5"/>
      <c r="B8149" s="2"/>
    </row>
    <row r="8150" spans="1:2" x14ac:dyDescent="0.3">
      <c r="A8150" s="5"/>
      <c r="B8150" s="2"/>
    </row>
    <row r="8151" spans="1:2" x14ac:dyDescent="0.3">
      <c r="A8151" s="5"/>
      <c r="B8151" s="2"/>
    </row>
    <row r="8152" spans="1:2" x14ac:dyDescent="0.3">
      <c r="A8152" s="5"/>
      <c r="B8152" s="2"/>
    </row>
    <row r="8153" spans="1:2" x14ac:dyDescent="0.3">
      <c r="A8153" s="5"/>
      <c r="B8153" s="2"/>
    </row>
    <row r="8154" spans="1:2" x14ac:dyDescent="0.3">
      <c r="A8154" s="5"/>
      <c r="B8154" s="2"/>
    </row>
    <row r="8155" spans="1:2" x14ac:dyDescent="0.3">
      <c r="A8155" s="5"/>
      <c r="B8155" s="2"/>
    </row>
    <row r="8156" spans="1:2" x14ac:dyDescent="0.3">
      <c r="A8156" s="5"/>
      <c r="B8156" s="2"/>
    </row>
    <row r="8157" spans="1:2" x14ac:dyDescent="0.3">
      <c r="A8157" s="5"/>
      <c r="B8157" s="2"/>
    </row>
    <row r="8158" spans="1:2" x14ac:dyDescent="0.3">
      <c r="A8158" s="5"/>
      <c r="B8158" s="2"/>
    </row>
    <row r="8159" spans="1:2" x14ac:dyDescent="0.3">
      <c r="A8159" s="5"/>
      <c r="B8159" s="2"/>
    </row>
    <row r="8160" spans="1:2" x14ac:dyDescent="0.3">
      <c r="A8160" s="5"/>
      <c r="B8160" s="2"/>
    </row>
    <row r="8161" spans="1:2" x14ac:dyDescent="0.3">
      <c r="A8161" s="5"/>
      <c r="B8161" s="2"/>
    </row>
    <row r="8162" spans="1:2" x14ac:dyDescent="0.3">
      <c r="A8162" s="5"/>
      <c r="B8162" s="2"/>
    </row>
    <row r="8163" spans="1:2" x14ac:dyDescent="0.3">
      <c r="A8163" s="5"/>
      <c r="B8163" s="2"/>
    </row>
    <row r="8164" spans="1:2" x14ac:dyDescent="0.3">
      <c r="A8164" s="5"/>
      <c r="B8164" s="2"/>
    </row>
    <row r="8165" spans="1:2" x14ac:dyDescent="0.3">
      <c r="A8165" s="5"/>
      <c r="B8165" s="2"/>
    </row>
    <row r="8166" spans="1:2" x14ac:dyDescent="0.3">
      <c r="A8166" s="5"/>
      <c r="B8166" s="2"/>
    </row>
    <row r="8167" spans="1:2" x14ac:dyDescent="0.3">
      <c r="A8167" s="5"/>
      <c r="B8167" s="2"/>
    </row>
    <row r="8168" spans="1:2" x14ac:dyDescent="0.3">
      <c r="A8168" s="5"/>
      <c r="B8168" s="2"/>
    </row>
    <row r="8169" spans="1:2" x14ac:dyDescent="0.3">
      <c r="A8169" s="5"/>
      <c r="B8169" s="2"/>
    </row>
    <row r="8170" spans="1:2" x14ac:dyDescent="0.3">
      <c r="A8170" s="5"/>
      <c r="B8170" s="2"/>
    </row>
    <row r="8171" spans="1:2" x14ac:dyDescent="0.3">
      <c r="A8171" s="5"/>
      <c r="B8171" s="2"/>
    </row>
    <row r="8172" spans="1:2" x14ac:dyDescent="0.3">
      <c r="A8172" s="5"/>
      <c r="B8172" s="2"/>
    </row>
    <row r="8173" spans="1:2" x14ac:dyDescent="0.3">
      <c r="A8173" s="5"/>
      <c r="B8173" s="2"/>
    </row>
    <row r="8174" spans="1:2" x14ac:dyDescent="0.3">
      <c r="A8174" s="5"/>
      <c r="B8174" s="2"/>
    </row>
    <row r="8175" spans="1:2" x14ac:dyDescent="0.3">
      <c r="A8175" s="5"/>
      <c r="B8175" s="2"/>
    </row>
    <row r="8176" spans="1:2" x14ac:dyDescent="0.3">
      <c r="A8176" s="5"/>
      <c r="B8176" s="2"/>
    </row>
    <row r="8177" spans="1:2" x14ac:dyDescent="0.3">
      <c r="A8177" s="5"/>
      <c r="B8177" s="2"/>
    </row>
    <row r="8178" spans="1:2" x14ac:dyDescent="0.3">
      <c r="A8178" s="5"/>
      <c r="B8178" s="2"/>
    </row>
    <row r="8179" spans="1:2" x14ac:dyDescent="0.3">
      <c r="A8179" s="5"/>
      <c r="B8179" s="2"/>
    </row>
    <row r="8180" spans="1:2" x14ac:dyDescent="0.3">
      <c r="A8180" s="5"/>
      <c r="B8180" s="2"/>
    </row>
    <row r="8181" spans="1:2" x14ac:dyDescent="0.3">
      <c r="A8181" s="5"/>
      <c r="B8181" s="2"/>
    </row>
    <row r="8182" spans="1:2" x14ac:dyDescent="0.3">
      <c r="A8182" s="5"/>
      <c r="B8182" s="2"/>
    </row>
    <row r="8183" spans="1:2" x14ac:dyDescent="0.3">
      <c r="A8183" s="5"/>
      <c r="B8183" s="2"/>
    </row>
    <row r="8184" spans="1:2" x14ac:dyDescent="0.3">
      <c r="A8184" s="5"/>
      <c r="B8184" s="2"/>
    </row>
    <row r="8185" spans="1:2" x14ac:dyDescent="0.3">
      <c r="A8185" s="5"/>
      <c r="B8185" s="2"/>
    </row>
    <row r="8186" spans="1:2" x14ac:dyDescent="0.3">
      <c r="A8186" s="5"/>
      <c r="B8186" s="2"/>
    </row>
    <row r="8187" spans="1:2" x14ac:dyDescent="0.3">
      <c r="A8187" s="5"/>
      <c r="B8187" s="2"/>
    </row>
    <row r="8188" spans="1:2" x14ac:dyDescent="0.3">
      <c r="A8188" s="5"/>
      <c r="B8188" s="2"/>
    </row>
    <row r="8189" spans="1:2" x14ac:dyDescent="0.3">
      <c r="A8189" s="5"/>
      <c r="B8189" s="2"/>
    </row>
    <row r="8190" spans="1:2" x14ac:dyDescent="0.3">
      <c r="A8190" s="5"/>
      <c r="B8190" s="2"/>
    </row>
    <row r="8191" spans="1:2" x14ac:dyDescent="0.3">
      <c r="A8191" s="5"/>
      <c r="B8191" s="2"/>
    </row>
    <row r="8192" spans="1:2" x14ac:dyDescent="0.3">
      <c r="A8192" s="5"/>
      <c r="B8192" s="2"/>
    </row>
    <row r="8193" spans="1:2" x14ac:dyDescent="0.3">
      <c r="A8193" s="5"/>
      <c r="B8193" s="2"/>
    </row>
    <row r="8194" spans="1:2" x14ac:dyDescent="0.3">
      <c r="A8194" s="5"/>
      <c r="B8194" s="2"/>
    </row>
    <row r="8195" spans="1:2" x14ac:dyDescent="0.3">
      <c r="A8195" s="5"/>
      <c r="B8195" s="2"/>
    </row>
    <row r="8196" spans="1:2" x14ac:dyDescent="0.3">
      <c r="A8196" s="5"/>
      <c r="B8196" s="2"/>
    </row>
    <row r="8197" spans="1:2" x14ac:dyDescent="0.3">
      <c r="A8197" s="5"/>
      <c r="B8197" s="2"/>
    </row>
    <row r="8198" spans="1:2" x14ac:dyDescent="0.3">
      <c r="A8198" s="5"/>
      <c r="B8198" s="2"/>
    </row>
    <row r="8199" spans="1:2" x14ac:dyDescent="0.3">
      <c r="A8199" s="5"/>
      <c r="B8199" s="2"/>
    </row>
    <row r="8200" spans="1:2" x14ac:dyDescent="0.3">
      <c r="A8200" s="5"/>
      <c r="B8200" s="2"/>
    </row>
    <row r="8201" spans="1:2" x14ac:dyDescent="0.3">
      <c r="A8201" s="5"/>
      <c r="B8201" s="2"/>
    </row>
    <row r="8202" spans="1:2" x14ac:dyDescent="0.3">
      <c r="A8202" s="5"/>
      <c r="B8202" s="2"/>
    </row>
    <row r="8203" spans="1:2" x14ac:dyDescent="0.3">
      <c r="A8203" s="5"/>
      <c r="B8203" s="2"/>
    </row>
    <row r="8204" spans="1:2" x14ac:dyDescent="0.3">
      <c r="A8204" s="5"/>
      <c r="B8204" s="2"/>
    </row>
    <row r="8205" spans="1:2" x14ac:dyDescent="0.3">
      <c r="A8205" s="5"/>
      <c r="B8205" s="2"/>
    </row>
    <row r="8206" spans="1:2" x14ac:dyDescent="0.3">
      <c r="A8206" s="5"/>
      <c r="B8206" s="2"/>
    </row>
    <row r="8207" spans="1:2" x14ac:dyDescent="0.3">
      <c r="A8207" s="5"/>
      <c r="B8207" s="2"/>
    </row>
    <row r="8208" spans="1:2" x14ac:dyDescent="0.3">
      <c r="A8208" s="5"/>
      <c r="B8208" s="2"/>
    </row>
    <row r="8209" spans="1:2" x14ac:dyDescent="0.3">
      <c r="A8209" s="5"/>
      <c r="B8209" s="2"/>
    </row>
    <row r="8210" spans="1:2" x14ac:dyDescent="0.3">
      <c r="A8210" s="5"/>
      <c r="B8210" s="2"/>
    </row>
    <row r="8211" spans="1:2" x14ac:dyDescent="0.3">
      <c r="A8211" s="5"/>
      <c r="B8211" s="2"/>
    </row>
    <row r="8212" spans="1:2" x14ac:dyDescent="0.3">
      <c r="A8212" s="5"/>
      <c r="B8212" s="2"/>
    </row>
    <row r="8213" spans="1:2" x14ac:dyDescent="0.3">
      <c r="A8213" s="5"/>
      <c r="B8213" s="2"/>
    </row>
    <row r="8214" spans="1:2" x14ac:dyDescent="0.3">
      <c r="A8214" s="5"/>
      <c r="B8214" s="2"/>
    </row>
    <row r="8215" spans="1:2" x14ac:dyDescent="0.3">
      <c r="A8215" s="5"/>
      <c r="B8215" s="2"/>
    </row>
    <row r="8216" spans="1:2" x14ac:dyDescent="0.3">
      <c r="A8216" s="5"/>
      <c r="B8216" s="2"/>
    </row>
    <row r="8217" spans="1:2" x14ac:dyDescent="0.3">
      <c r="A8217" s="5"/>
      <c r="B8217" s="2"/>
    </row>
    <row r="8218" spans="1:2" x14ac:dyDescent="0.3">
      <c r="A8218" s="5"/>
      <c r="B8218" s="2"/>
    </row>
    <row r="8219" spans="1:2" x14ac:dyDescent="0.3">
      <c r="A8219" s="5"/>
      <c r="B8219" s="2"/>
    </row>
    <row r="8220" spans="1:2" x14ac:dyDescent="0.3">
      <c r="A8220" s="5"/>
      <c r="B8220" s="2"/>
    </row>
    <row r="8221" spans="1:2" x14ac:dyDescent="0.3">
      <c r="A8221" s="5"/>
      <c r="B8221" s="2"/>
    </row>
    <row r="8222" spans="1:2" x14ac:dyDescent="0.3">
      <c r="A8222" s="5"/>
      <c r="B8222" s="2"/>
    </row>
    <row r="8223" spans="1:2" x14ac:dyDescent="0.3">
      <c r="A8223" s="5"/>
      <c r="B8223" s="2"/>
    </row>
    <row r="8224" spans="1:2" x14ac:dyDescent="0.3">
      <c r="A8224" s="5"/>
      <c r="B8224" s="2"/>
    </row>
    <row r="8225" spans="1:2" x14ac:dyDescent="0.3">
      <c r="A8225" s="5"/>
      <c r="B8225" s="2"/>
    </row>
    <row r="8226" spans="1:2" x14ac:dyDescent="0.3">
      <c r="A8226" s="5"/>
      <c r="B8226" s="2"/>
    </row>
    <row r="8227" spans="1:2" x14ac:dyDescent="0.3">
      <c r="A8227" s="5"/>
      <c r="B8227" s="2"/>
    </row>
    <row r="8228" spans="1:2" x14ac:dyDescent="0.3">
      <c r="A8228" s="5"/>
      <c r="B8228" s="2"/>
    </row>
    <row r="8229" spans="1:2" x14ac:dyDescent="0.3">
      <c r="A8229" s="5"/>
      <c r="B8229" s="2"/>
    </row>
    <row r="8230" spans="1:2" x14ac:dyDescent="0.3">
      <c r="A8230" s="5"/>
      <c r="B8230" s="2"/>
    </row>
    <row r="8231" spans="1:2" x14ac:dyDescent="0.3">
      <c r="A8231" s="5"/>
      <c r="B8231" s="2"/>
    </row>
    <row r="8232" spans="1:2" x14ac:dyDescent="0.3">
      <c r="A8232" s="5"/>
      <c r="B8232" s="2"/>
    </row>
    <row r="8233" spans="1:2" x14ac:dyDescent="0.3">
      <c r="A8233" s="5"/>
      <c r="B8233" s="2"/>
    </row>
    <row r="8234" spans="1:2" x14ac:dyDescent="0.3">
      <c r="A8234" s="5"/>
      <c r="B8234" s="2"/>
    </row>
    <row r="8235" spans="1:2" x14ac:dyDescent="0.3">
      <c r="A8235" s="5"/>
      <c r="B8235" s="2"/>
    </row>
    <row r="8236" spans="1:2" x14ac:dyDescent="0.3">
      <c r="A8236" s="5"/>
      <c r="B8236" s="2"/>
    </row>
    <row r="8237" spans="1:2" x14ac:dyDescent="0.3">
      <c r="A8237" s="5"/>
      <c r="B8237" s="2"/>
    </row>
    <row r="8238" spans="1:2" x14ac:dyDescent="0.3">
      <c r="A8238" s="5"/>
      <c r="B8238" s="2"/>
    </row>
    <row r="8239" spans="1:2" x14ac:dyDescent="0.3">
      <c r="A8239" s="5"/>
      <c r="B8239" s="2"/>
    </row>
    <row r="8240" spans="1:2" x14ac:dyDescent="0.3">
      <c r="A8240" s="5"/>
      <c r="B8240" s="2"/>
    </row>
    <row r="8241" spans="1:2" x14ac:dyDescent="0.3">
      <c r="A8241" s="5"/>
      <c r="B8241" s="2"/>
    </row>
    <row r="8242" spans="1:2" x14ac:dyDescent="0.3">
      <c r="A8242" s="5"/>
      <c r="B8242" s="2"/>
    </row>
    <row r="8243" spans="1:2" x14ac:dyDescent="0.3">
      <c r="A8243" s="5"/>
      <c r="B8243" s="2"/>
    </row>
    <row r="8244" spans="1:2" x14ac:dyDescent="0.3">
      <c r="A8244" s="5"/>
      <c r="B8244" s="2"/>
    </row>
    <row r="8245" spans="1:2" x14ac:dyDescent="0.3">
      <c r="A8245" s="5"/>
      <c r="B8245" s="2"/>
    </row>
    <row r="8246" spans="1:2" x14ac:dyDescent="0.3">
      <c r="A8246" s="5"/>
      <c r="B8246" s="2"/>
    </row>
    <row r="8247" spans="1:2" x14ac:dyDescent="0.3">
      <c r="A8247" s="5"/>
      <c r="B8247" s="2"/>
    </row>
    <row r="8248" spans="1:2" x14ac:dyDescent="0.3">
      <c r="A8248" s="5"/>
      <c r="B8248" s="2"/>
    </row>
    <row r="8249" spans="1:2" x14ac:dyDescent="0.3">
      <c r="A8249" s="5"/>
      <c r="B8249" s="2"/>
    </row>
    <row r="8250" spans="1:2" x14ac:dyDescent="0.3">
      <c r="A8250" s="5"/>
      <c r="B8250" s="2"/>
    </row>
    <row r="8251" spans="1:2" x14ac:dyDescent="0.3">
      <c r="A8251" s="5"/>
      <c r="B8251" s="2"/>
    </row>
    <row r="8252" spans="1:2" x14ac:dyDescent="0.3">
      <c r="A8252" s="5"/>
      <c r="B8252" s="2"/>
    </row>
    <row r="8253" spans="1:2" x14ac:dyDescent="0.3">
      <c r="A8253" s="5"/>
      <c r="B8253" s="2"/>
    </row>
    <row r="8254" spans="1:2" x14ac:dyDescent="0.3">
      <c r="A8254" s="5"/>
      <c r="B8254" s="2"/>
    </row>
    <row r="8255" spans="1:2" x14ac:dyDescent="0.3">
      <c r="A8255" s="5"/>
      <c r="B8255" s="2"/>
    </row>
    <row r="8256" spans="1:2" x14ac:dyDescent="0.3">
      <c r="A8256" s="5"/>
      <c r="B8256" s="2"/>
    </row>
    <row r="8257" spans="1:2" x14ac:dyDescent="0.3">
      <c r="A8257" s="5"/>
      <c r="B8257" s="2"/>
    </row>
    <row r="8258" spans="1:2" x14ac:dyDescent="0.3">
      <c r="A8258" s="5"/>
      <c r="B8258" s="2"/>
    </row>
    <row r="8259" spans="1:2" x14ac:dyDescent="0.3">
      <c r="A8259" s="5"/>
      <c r="B8259" s="2"/>
    </row>
    <row r="8260" spans="1:2" x14ac:dyDescent="0.3">
      <c r="A8260" s="5"/>
      <c r="B8260" s="2"/>
    </row>
    <row r="8261" spans="1:2" x14ac:dyDescent="0.3">
      <c r="A8261" s="5"/>
      <c r="B8261" s="2"/>
    </row>
    <row r="8262" spans="1:2" x14ac:dyDescent="0.3">
      <c r="A8262" s="5"/>
      <c r="B8262" s="2"/>
    </row>
    <row r="8263" spans="1:2" x14ac:dyDescent="0.3">
      <c r="A8263" s="5"/>
      <c r="B8263" s="2"/>
    </row>
    <row r="8264" spans="1:2" x14ac:dyDescent="0.3">
      <c r="A8264" s="5"/>
      <c r="B8264" s="2"/>
    </row>
    <row r="8265" spans="1:2" x14ac:dyDescent="0.3">
      <c r="A8265" s="5"/>
      <c r="B8265" s="2"/>
    </row>
    <row r="8266" spans="1:2" x14ac:dyDescent="0.3">
      <c r="A8266" s="5"/>
      <c r="B8266" s="2"/>
    </row>
    <row r="8267" spans="1:2" x14ac:dyDescent="0.3">
      <c r="A8267" s="5"/>
      <c r="B8267" s="2"/>
    </row>
    <row r="8268" spans="1:2" x14ac:dyDescent="0.3">
      <c r="A8268" s="5"/>
      <c r="B8268" s="2"/>
    </row>
    <row r="8269" spans="1:2" x14ac:dyDescent="0.3">
      <c r="A8269" s="5"/>
      <c r="B8269" s="2"/>
    </row>
    <row r="8270" spans="1:2" x14ac:dyDescent="0.3">
      <c r="A8270" s="5"/>
      <c r="B8270" s="2"/>
    </row>
    <row r="8271" spans="1:2" x14ac:dyDescent="0.3">
      <c r="A8271" s="5"/>
      <c r="B8271" s="2"/>
    </row>
    <row r="8272" spans="1:2" x14ac:dyDescent="0.3">
      <c r="A8272" s="5"/>
      <c r="B8272" s="2"/>
    </row>
    <row r="8273" spans="1:2" x14ac:dyDescent="0.3">
      <c r="A8273" s="5"/>
      <c r="B8273" s="2"/>
    </row>
    <row r="8274" spans="1:2" x14ac:dyDescent="0.3">
      <c r="A8274" s="5"/>
      <c r="B8274" s="2"/>
    </row>
    <row r="8275" spans="1:2" x14ac:dyDescent="0.3">
      <c r="A8275" s="5"/>
      <c r="B8275" s="2"/>
    </row>
    <row r="8276" spans="1:2" x14ac:dyDescent="0.3">
      <c r="A8276" s="5"/>
      <c r="B8276" s="2"/>
    </row>
    <row r="8277" spans="1:2" x14ac:dyDescent="0.3">
      <c r="A8277" s="5"/>
      <c r="B8277" s="2"/>
    </row>
    <row r="8278" spans="1:2" x14ac:dyDescent="0.3">
      <c r="A8278" s="5"/>
      <c r="B8278" s="2"/>
    </row>
    <row r="8279" spans="1:2" x14ac:dyDescent="0.3">
      <c r="A8279" s="5"/>
      <c r="B8279" s="2"/>
    </row>
    <row r="8280" spans="1:2" x14ac:dyDescent="0.3">
      <c r="A8280" s="5"/>
      <c r="B8280" s="2"/>
    </row>
    <row r="8281" spans="1:2" x14ac:dyDescent="0.3">
      <c r="A8281" s="5"/>
      <c r="B8281" s="2"/>
    </row>
    <row r="8282" spans="1:2" x14ac:dyDescent="0.3">
      <c r="A8282" s="5"/>
      <c r="B8282" s="2"/>
    </row>
    <row r="8283" spans="1:2" x14ac:dyDescent="0.3">
      <c r="A8283" s="5"/>
      <c r="B8283" s="2"/>
    </row>
    <row r="8284" spans="1:2" x14ac:dyDescent="0.3">
      <c r="A8284" s="5"/>
      <c r="B8284" s="2"/>
    </row>
    <row r="8285" spans="1:2" x14ac:dyDescent="0.3">
      <c r="A8285" s="5"/>
      <c r="B8285" s="2"/>
    </row>
    <row r="8286" spans="1:2" x14ac:dyDescent="0.3">
      <c r="A8286" s="5"/>
      <c r="B8286" s="2"/>
    </row>
    <row r="8287" spans="1:2" x14ac:dyDescent="0.3">
      <c r="A8287" s="5"/>
      <c r="B8287" s="2"/>
    </row>
    <row r="8288" spans="1:2" x14ac:dyDescent="0.3">
      <c r="A8288" s="5"/>
      <c r="B8288" s="2"/>
    </row>
    <row r="8289" spans="1:2" x14ac:dyDescent="0.3">
      <c r="A8289" s="5"/>
      <c r="B8289" s="2"/>
    </row>
    <row r="8290" spans="1:2" x14ac:dyDescent="0.3">
      <c r="A8290" s="5"/>
      <c r="B8290" s="2"/>
    </row>
    <row r="8291" spans="1:2" x14ac:dyDescent="0.3">
      <c r="A8291" s="5"/>
      <c r="B8291" s="2"/>
    </row>
    <row r="8292" spans="1:2" x14ac:dyDescent="0.3">
      <c r="A8292" s="5"/>
      <c r="B8292" s="2"/>
    </row>
    <row r="8293" spans="1:2" x14ac:dyDescent="0.3">
      <c r="A8293" s="5"/>
      <c r="B8293" s="2"/>
    </row>
    <row r="8294" spans="1:2" x14ac:dyDescent="0.3">
      <c r="A8294" s="5"/>
      <c r="B8294" s="2"/>
    </row>
    <row r="8295" spans="1:2" x14ac:dyDescent="0.3">
      <c r="A8295" s="5"/>
      <c r="B8295" s="2"/>
    </row>
    <row r="8296" spans="1:2" x14ac:dyDescent="0.3">
      <c r="A8296" s="5"/>
      <c r="B8296" s="2"/>
    </row>
    <row r="8297" spans="1:2" x14ac:dyDescent="0.3">
      <c r="A8297" s="5"/>
      <c r="B8297" s="2"/>
    </row>
    <row r="8298" spans="1:2" x14ac:dyDescent="0.3">
      <c r="A8298" s="5"/>
      <c r="B8298" s="2"/>
    </row>
    <row r="8299" spans="1:2" x14ac:dyDescent="0.3">
      <c r="A8299" s="5"/>
      <c r="B8299" s="2"/>
    </row>
    <row r="8300" spans="1:2" x14ac:dyDescent="0.3">
      <c r="A8300" s="5"/>
      <c r="B8300" s="2"/>
    </row>
    <row r="8301" spans="1:2" x14ac:dyDescent="0.3">
      <c r="A8301" s="5"/>
      <c r="B8301" s="2"/>
    </row>
    <row r="8302" spans="1:2" x14ac:dyDescent="0.3">
      <c r="A8302" s="5"/>
      <c r="B8302" s="2"/>
    </row>
    <row r="8303" spans="1:2" x14ac:dyDescent="0.3">
      <c r="A8303" s="5"/>
      <c r="B8303" s="2"/>
    </row>
    <row r="8304" spans="1:2" x14ac:dyDescent="0.3">
      <c r="A8304" s="5"/>
      <c r="B8304" s="2"/>
    </row>
    <row r="8305" spans="1:2" x14ac:dyDescent="0.3">
      <c r="A8305" s="5"/>
      <c r="B8305" s="2"/>
    </row>
    <row r="8306" spans="1:2" x14ac:dyDescent="0.3">
      <c r="A8306" s="5"/>
      <c r="B8306" s="2"/>
    </row>
    <row r="8307" spans="1:2" x14ac:dyDescent="0.3">
      <c r="A8307" s="5"/>
      <c r="B8307" s="2"/>
    </row>
    <row r="8308" spans="1:2" x14ac:dyDescent="0.3">
      <c r="A8308" s="5"/>
      <c r="B8308" s="2"/>
    </row>
    <row r="8309" spans="1:2" x14ac:dyDescent="0.3">
      <c r="A8309" s="5"/>
      <c r="B8309" s="2"/>
    </row>
    <row r="8310" spans="1:2" x14ac:dyDescent="0.3">
      <c r="A8310" s="5"/>
      <c r="B8310" s="2"/>
    </row>
    <row r="8311" spans="1:2" x14ac:dyDescent="0.3">
      <c r="A8311" s="5"/>
      <c r="B8311" s="2"/>
    </row>
    <row r="8312" spans="1:2" x14ac:dyDescent="0.3">
      <c r="A8312" s="5"/>
      <c r="B8312" s="2"/>
    </row>
    <row r="8313" spans="1:2" x14ac:dyDescent="0.3">
      <c r="A8313" s="5"/>
      <c r="B8313" s="2"/>
    </row>
    <row r="8314" spans="1:2" x14ac:dyDescent="0.3">
      <c r="A8314" s="5"/>
      <c r="B8314" s="2"/>
    </row>
    <row r="8315" spans="1:2" x14ac:dyDescent="0.3">
      <c r="A8315" s="5"/>
      <c r="B8315" s="2"/>
    </row>
    <row r="8316" spans="1:2" x14ac:dyDescent="0.3">
      <c r="A8316" s="5"/>
      <c r="B8316" s="2"/>
    </row>
    <row r="8317" spans="1:2" x14ac:dyDescent="0.3">
      <c r="A8317" s="5"/>
      <c r="B8317" s="2"/>
    </row>
    <row r="8318" spans="1:2" x14ac:dyDescent="0.3">
      <c r="A8318" s="5"/>
      <c r="B8318" s="2"/>
    </row>
    <row r="8319" spans="1:2" x14ac:dyDescent="0.3">
      <c r="A8319" s="5"/>
      <c r="B8319" s="2"/>
    </row>
    <row r="8320" spans="1:2" x14ac:dyDescent="0.3">
      <c r="A8320" s="5"/>
      <c r="B8320" s="2"/>
    </row>
    <row r="8321" spans="1:2" x14ac:dyDescent="0.3">
      <c r="A8321" s="5"/>
      <c r="B8321" s="2"/>
    </row>
    <row r="8322" spans="1:2" x14ac:dyDescent="0.3">
      <c r="A8322" s="5"/>
      <c r="B8322" s="2"/>
    </row>
    <row r="8323" spans="1:2" x14ac:dyDescent="0.3">
      <c r="A8323" s="5"/>
      <c r="B8323" s="2"/>
    </row>
    <row r="8324" spans="1:2" x14ac:dyDescent="0.3">
      <c r="A8324" s="5"/>
      <c r="B8324" s="2"/>
    </row>
    <row r="8325" spans="1:2" x14ac:dyDescent="0.3">
      <c r="A8325" s="5"/>
      <c r="B8325" s="2"/>
    </row>
    <row r="8326" spans="1:2" x14ac:dyDescent="0.3">
      <c r="A8326" s="5"/>
      <c r="B8326" s="2"/>
    </row>
    <row r="8327" spans="1:2" x14ac:dyDescent="0.3">
      <c r="A8327" s="5"/>
      <c r="B8327" s="2"/>
    </row>
    <row r="8328" spans="1:2" x14ac:dyDescent="0.3">
      <c r="A8328" s="5"/>
      <c r="B8328" s="2"/>
    </row>
    <row r="8329" spans="1:2" x14ac:dyDescent="0.3">
      <c r="A8329" s="5"/>
      <c r="B8329" s="2"/>
    </row>
    <row r="8330" spans="1:2" x14ac:dyDescent="0.3">
      <c r="A8330" s="5"/>
      <c r="B8330" s="2"/>
    </row>
    <row r="8331" spans="1:2" x14ac:dyDescent="0.3">
      <c r="A8331" s="5"/>
      <c r="B8331" s="2"/>
    </row>
    <row r="8332" spans="1:2" x14ac:dyDescent="0.3">
      <c r="A8332" s="5"/>
      <c r="B8332" s="2"/>
    </row>
    <row r="8333" spans="1:2" x14ac:dyDescent="0.3">
      <c r="A8333" s="5"/>
      <c r="B8333" s="2"/>
    </row>
    <row r="8334" spans="1:2" x14ac:dyDescent="0.3">
      <c r="A8334" s="5"/>
      <c r="B8334" s="2"/>
    </row>
    <row r="8335" spans="1:2" x14ac:dyDescent="0.3">
      <c r="A8335" s="5"/>
      <c r="B8335" s="2"/>
    </row>
    <row r="8336" spans="1:2" x14ac:dyDescent="0.3">
      <c r="A8336" s="5"/>
      <c r="B8336" s="2"/>
    </row>
    <row r="8337" spans="1:2" x14ac:dyDescent="0.3">
      <c r="A8337" s="5"/>
      <c r="B8337" s="2"/>
    </row>
    <row r="8338" spans="1:2" x14ac:dyDescent="0.3">
      <c r="A8338" s="5"/>
      <c r="B8338" s="2"/>
    </row>
    <row r="8339" spans="1:2" x14ac:dyDescent="0.3">
      <c r="A8339" s="5"/>
      <c r="B8339" s="2"/>
    </row>
    <row r="8340" spans="1:2" x14ac:dyDescent="0.3">
      <c r="A8340" s="5"/>
      <c r="B8340" s="2"/>
    </row>
    <row r="8341" spans="1:2" x14ac:dyDescent="0.3">
      <c r="A8341" s="5"/>
      <c r="B8341" s="2"/>
    </row>
    <row r="8342" spans="1:2" x14ac:dyDescent="0.3">
      <c r="A8342" s="5"/>
      <c r="B8342" s="2"/>
    </row>
    <row r="8343" spans="1:2" x14ac:dyDescent="0.3">
      <c r="A8343" s="5"/>
      <c r="B8343" s="2"/>
    </row>
    <row r="8344" spans="1:2" x14ac:dyDescent="0.3">
      <c r="A8344" s="5"/>
      <c r="B8344" s="2"/>
    </row>
    <row r="8345" spans="1:2" x14ac:dyDescent="0.3">
      <c r="A8345" s="5"/>
      <c r="B8345" s="2"/>
    </row>
    <row r="8346" spans="1:2" x14ac:dyDescent="0.3">
      <c r="A8346" s="5"/>
      <c r="B8346" s="2"/>
    </row>
    <row r="8347" spans="1:2" x14ac:dyDescent="0.3">
      <c r="A8347" s="5"/>
      <c r="B8347" s="2"/>
    </row>
    <row r="8348" spans="1:2" x14ac:dyDescent="0.3">
      <c r="A8348" s="5"/>
      <c r="B8348" s="2"/>
    </row>
    <row r="8349" spans="1:2" x14ac:dyDescent="0.3">
      <c r="A8349" s="5"/>
      <c r="B8349" s="2"/>
    </row>
    <row r="8350" spans="1:2" x14ac:dyDescent="0.3">
      <c r="A8350" s="5"/>
      <c r="B8350" s="2"/>
    </row>
    <row r="8351" spans="1:2" x14ac:dyDescent="0.3">
      <c r="A8351" s="5"/>
      <c r="B8351" s="2"/>
    </row>
    <row r="8352" spans="1:2" x14ac:dyDescent="0.3">
      <c r="A8352" s="5"/>
      <c r="B8352" s="2"/>
    </row>
    <row r="8353" spans="1:2" x14ac:dyDescent="0.3">
      <c r="A8353" s="5"/>
      <c r="B8353" s="2"/>
    </row>
    <row r="8354" spans="1:2" x14ac:dyDescent="0.3">
      <c r="A8354" s="5"/>
      <c r="B8354" s="2"/>
    </row>
    <row r="8355" spans="1:2" x14ac:dyDescent="0.3">
      <c r="A8355" s="5"/>
      <c r="B8355" s="2"/>
    </row>
    <row r="8356" spans="1:2" x14ac:dyDescent="0.3">
      <c r="A8356" s="5"/>
      <c r="B8356" s="2"/>
    </row>
    <row r="8357" spans="1:2" x14ac:dyDescent="0.3">
      <c r="A8357" s="5"/>
      <c r="B8357" s="2"/>
    </row>
    <row r="8358" spans="1:2" x14ac:dyDescent="0.3">
      <c r="A8358" s="5"/>
      <c r="B8358" s="2"/>
    </row>
    <row r="8359" spans="1:2" x14ac:dyDescent="0.3">
      <c r="A8359" s="5"/>
      <c r="B8359" s="2"/>
    </row>
    <row r="8360" spans="1:2" x14ac:dyDescent="0.3">
      <c r="A8360" s="5"/>
      <c r="B8360" s="2"/>
    </row>
    <row r="8361" spans="1:2" x14ac:dyDescent="0.3">
      <c r="A8361" s="5"/>
      <c r="B8361" s="2"/>
    </row>
    <row r="8362" spans="1:2" x14ac:dyDescent="0.3">
      <c r="A8362" s="5"/>
      <c r="B8362" s="2"/>
    </row>
    <row r="8363" spans="1:2" x14ac:dyDescent="0.3">
      <c r="A8363" s="5"/>
      <c r="B8363" s="2"/>
    </row>
    <row r="8364" spans="1:2" x14ac:dyDescent="0.3">
      <c r="A8364" s="5"/>
      <c r="B8364" s="2"/>
    </row>
    <row r="8365" spans="1:2" x14ac:dyDescent="0.3">
      <c r="A8365" s="5"/>
      <c r="B8365" s="2"/>
    </row>
    <row r="8366" spans="1:2" x14ac:dyDescent="0.3">
      <c r="A8366" s="5"/>
      <c r="B8366" s="2"/>
    </row>
    <row r="8367" spans="1:2" x14ac:dyDescent="0.3">
      <c r="A8367" s="5"/>
      <c r="B8367" s="2"/>
    </row>
    <row r="8368" spans="1:2" x14ac:dyDescent="0.3">
      <c r="A8368" s="5"/>
      <c r="B8368" s="2"/>
    </row>
    <row r="8369" spans="1:2" x14ac:dyDescent="0.3">
      <c r="A8369" s="5"/>
      <c r="B8369" s="2"/>
    </row>
    <row r="8370" spans="1:2" x14ac:dyDescent="0.3">
      <c r="A8370" s="5"/>
      <c r="B8370" s="2"/>
    </row>
    <row r="8371" spans="1:2" x14ac:dyDescent="0.3">
      <c r="A8371" s="5"/>
      <c r="B8371" s="2"/>
    </row>
    <row r="8372" spans="1:2" x14ac:dyDescent="0.3">
      <c r="A8372" s="5"/>
      <c r="B8372" s="2"/>
    </row>
    <row r="8373" spans="1:2" x14ac:dyDescent="0.3">
      <c r="A8373" s="5"/>
      <c r="B8373" s="2"/>
    </row>
    <row r="8374" spans="1:2" x14ac:dyDescent="0.3">
      <c r="A8374" s="5"/>
      <c r="B8374" s="2"/>
    </row>
    <row r="8375" spans="1:2" x14ac:dyDescent="0.3">
      <c r="A8375" s="5"/>
      <c r="B8375" s="2"/>
    </row>
    <row r="8376" spans="1:2" x14ac:dyDescent="0.3">
      <c r="A8376" s="5"/>
      <c r="B8376" s="2"/>
    </row>
    <row r="8377" spans="1:2" x14ac:dyDescent="0.3">
      <c r="A8377" s="5"/>
      <c r="B8377" s="2"/>
    </row>
    <row r="8378" spans="1:2" x14ac:dyDescent="0.3">
      <c r="A8378" s="5"/>
      <c r="B8378" s="2"/>
    </row>
    <row r="8379" spans="1:2" x14ac:dyDescent="0.3">
      <c r="A8379" s="5"/>
      <c r="B8379" s="2"/>
    </row>
    <row r="8380" spans="1:2" x14ac:dyDescent="0.3">
      <c r="A8380" s="5"/>
      <c r="B8380" s="2"/>
    </row>
    <row r="8381" spans="1:2" x14ac:dyDescent="0.3">
      <c r="A8381" s="5"/>
      <c r="B8381" s="2"/>
    </row>
    <row r="8382" spans="1:2" x14ac:dyDescent="0.3">
      <c r="A8382" s="5"/>
      <c r="B8382" s="2"/>
    </row>
    <row r="8383" spans="1:2" x14ac:dyDescent="0.3">
      <c r="A8383" s="5"/>
      <c r="B8383" s="2"/>
    </row>
    <row r="8384" spans="1:2" x14ac:dyDescent="0.3">
      <c r="A8384" s="5"/>
      <c r="B8384" s="2"/>
    </row>
    <row r="8385" spans="1:2" x14ac:dyDescent="0.3">
      <c r="A8385" s="5"/>
      <c r="B8385" s="2"/>
    </row>
    <row r="8386" spans="1:2" x14ac:dyDescent="0.3">
      <c r="A8386" s="5"/>
      <c r="B8386" s="2"/>
    </row>
    <row r="8387" spans="1:2" x14ac:dyDescent="0.3">
      <c r="A8387" s="5"/>
      <c r="B8387" s="2"/>
    </row>
    <row r="8388" spans="1:2" x14ac:dyDescent="0.3">
      <c r="A8388" s="5"/>
      <c r="B8388" s="2"/>
    </row>
    <row r="8389" spans="1:2" x14ac:dyDescent="0.3">
      <c r="A8389" s="5"/>
      <c r="B8389" s="2"/>
    </row>
    <row r="8390" spans="1:2" x14ac:dyDescent="0.3">
      <c r="A8390" s="5"/>
      <c r="B8390" s="2"/>
    </row>
    <row r="8391" spans="1:2" x14ac:dyDescent="0.3">
      <c r="A8391" s="5"/>
      <c r="B8391" s="2"/>
    </row>
    <row r="8392" spans="1:2" x14ac:dyDescent="0.3">
      <c r="A8392" s="5"/>
      <c r="B8392" s="2"/>
    </row>
    <row r="8393" spans="1:2" x14ac:dyDescent="0.3">
      <c r="A8393" s="5"/>
      <c r="B8393" s="2"/>
    </row>
    <row r="8394" spans="1:2" x14ac:dyDescent="0.3">
      <c r="A8394" s="5"/>
      <c r="B8394" s="2"/>
    </row>
    <row r="8395" spans="1:2" x14ac:dyDescent="0.3">
      <c r="A8395" s="5"/>
      <c r="B8395" s="2"/>
    </row>
    <row r="8396" spans="1:2" x14ac:dyDescent="0.3">
      <c r="A8396" s="5"/>
      <c r="B8396" s="2"/>
    </row>
    <row r="8397" spans="1:2" x14ac:dyDescent="0.3">
      <c r="A8397" s="5"/>
      <c r="B8397" s="2"/>
    </row>
    <row r="8398" spans="1:2" x14ac:dyDescent="0.3">
      <c r="A8398" s="5"/>
      <c r="B8398" s="2"/>
    </row>
    <row r="8399" spans="1:2" x14ac:dyDescent="0.3">
      <c r="A8399" s="5"/>
      <c r="B8399" s="2"/>
    </row>
    <row r="8400" spans="1:2" x14ac:dyDescent="0.3">
      <c r="A8400" s="5"/>
      <c r="B8400" s="2"/>
    </row>
    <row r="8401" spans="1:2" x14ac:dyDescent="0.3">
      <c r="A8401" s="5"/>
      <c r="B8401" s="2"/>
    </row>
    <row r="8402" spans="1:2" x14ac:dyDescent="0.3">
      <c r="A8402" s="5"/>
      <c r="B8402" s="2"/>
    </row>
    <row r="8403" spans="1:2" x14ac:dyDescent="0.3">
      <c r="A8403" s="5"/>
      <c r="B8403" s="2"/>
    </row>
    <row r="8404" spans="1:2" x14ac:dyDescent="0.3">
      <c r="A8404" s="5"/>
      <c r="B8404" s="2"/>
    </row>
    <row r="8405" spans="1:2" x14ac:dyDescent="0.3">
      <c r="A8405" s="5"/>
      <c r="B8405" s="2"/>
    </row>
    <row r="8406" spans="1:2" x14ac:dyDescent="0.3">
      <c r="A8406" s="5"/>
      <c r="B8406" s="2"/>
    </row>
    <row r="8407" spans="1:2" x14ac:dyDescent="0.3">
      <c r="A8407" s="5"/>
      <c r="B8407" s="2"/>
    </row>
    <row r="8408" spans="1:2" x14ac:dyDescent="0.3">
      <c r="A8408" s="5"/>
      <c r="B8408" s="2"/>
    </row>
    <row r="8409" spans="1:2" x14ac:dyDescent="0.3">
      <c r="A8409" s="5"/>
      <c r="B8409" s="2"/>
    </row>
    <row r="8410" spans="1:2" x14ac:dyDescent="0.3">
      <c r="A8410" s="5"/>
      <c r="B8410" s="2"/>
    </row>
    <row r="8411" spans="1:2" x14ac:dyDescent="0.3">
      <c r="A8411" s="5"/>
      <c r="B8411" s="2"/>
    </row>
    <row r="8412" spans="1:2" x14ac:dyDescent="0.3">
      <c r="A8412" s="5"/>
      <c r="B8412" s="2"/>
    </row>
    <row r="8413" spans="1:2" x14ac:dyDescent="0.3">
      <c r="A8413" s="5"/>
      <c r="B8413" s="2"/>
    </row>
    <row r="8414" spans="1:2" x14ac:dyDescent="0.3">
      <c r="A8414" s="5"/>
      <c r="B8414" s="2"/>
    </row>
    <row r="8415" spans="1:2" x14ac:dyDescent="0.3">
      <c r="A8415" s="5"/>
      <c r="B8415" s="2"/>
    </row>
    <row r="8416" spans="1:2" x14ac:dyDescent="0.3">
      <c r="A8416" s="5"/>
      <c r="B8416" s="2"/>
    </row>
    <row r="8417" spans="1:2" x14ac:dyDescent="0.3">
      <c r="A8417" s="5"/>
      <c r="B8417" s="2"/>
    </row>
    <row r="8418" spans="1:2" x14ac:dyDescent="0.3">
      <c r="A8418" s="5"/>
      <c r="B8418" s="2"/>
    </row>
    <row r="8419" spans="1:2" x14ac:dyDescent="0.3">
      <c r="A8419" s="5"/>
      <c r="B8419" s="2"/>
    </row>
    <row r="8420" spans="1:2" x14ac:dyDescent="0.3">
      <c r="A8420" s="5"/>
      <c r="B8420" s="2"/>
    </row>
    <row r="8421" spans="1:2" x14ac:dyDescent="0.3">
      <c r="A8421" s="5"/>
      <c r="B8421" s="2"/>
    </row>
    <row r="8422" spans="1:2" x14ac:dyDescent="0.3">
      <c r="A8422" s="5"/>
      <c r="B8422" s="2"/>
    </row>
    <row r="8423" spans="1:2" x14ac:dyDescent="0.3">
      <c r="A8423" s="5"/>
      <c r="B8423" s="2"/>
    </row>
    <row r="8424" spans="1:2" x14ac:dyDescent="0.3">
      <c r="A8424" s="5"/>
      <c r="B8424" s="2"/>
    </row>
    <row r="8425" spans="1:2" x14ac:dyDescent="0.3">
      <c r="A8425" s="5"/>
      <c r="B8425" s="2"/>
    </row>
    <row r="8426" spans="1:2" x14ac:dyDescent="0.3">
      <c r="A8426" s="5"/>
      <c r="B8426" s="2"/>
    </row>
    <row r="8427" spans="1:2" x14ac:dyDescent="0.3">
      <c r="A8427" s="5"/>
      <c r="B8427" s="2"/>
    </row>
    <row r="8428" spans="1:2" x14ac:dyDescent="0.3">
      <c r="A8428" s="5"/>
      <c r="B8428" s="2"/>
    </row>
    <row r="8429" spans="1:2" x14ac:dyDescent="0.3">
      <c r="A8429" s="5"/>
      <c r="B8429" s="2"/>
    </row>
    <row r="8430" spans="1:2" x14ac:dyDescent="0.3">
      <c r="A8430" s="5"/>
      <c r="B8430" s="2"/>
    </row>
    <row r="8431" spans="1:2" x14ac:dyDescent="0.3">
      <c r="A8431" s="5"/>
      <c r="B8431" s="2"/>
    </row>
    <row r="8432" spans="1:2" x14ac:dyDescent="0.3">
      <c r="A8432" s="5"/>
      <c r="B8432" s="2"/>
    </row>
    <row r="8433" spans="1:2" x14ac:dyDescent="0.3">
      <c r="A8433" s="5"/>
      <c r="B8433" s="2"/>
    </row>
    <row r="8434" spans="1:2" x14ac:dyDescent="0.3">
      <c r="A8434" s="5"/>
      <c r="B8434" s="2"/>
    </row>
    <row r="8435" spans="1:2" x14ac:dyDescent="0.3">
      <c r="A8435" s="5"/>
      <c r="B8435" s="2"/>
    </row>
    <row r="8436" spans="1:2" x14ac:dyDescent="0.3">
      <c r="A8436" s="5"/>
      <c r="B8436" s="2"/>
    </row>
    <row r="8437" spans="1:2" x14ac:dyDescent="0.3">
      <c r="A8437" s="5"/>
      <c r="B8437" s="2"/>
    </row>
    <row r="8438" spans="1:2" x14ac:dyDescent="0.3">
      <c r="A8438" s="5"/>
      <c r="B8438" s="2"/>
    </row>
    <row r="8439" spans="1:2" x14ac:dyDescent="0.3">
      <c r="A8439" s="5"/>
      <c r="B8439" s="2"/>
    </row>
    <row r="8440" spans="1:2" x14ac:dyDescent="0.3">
      <c r="A8440" s="5"/>
      <c r="B8440" s="2"/>
    </row>
    <row r="8441" spans="1:2" x14ac:dyDescent="0.3">
      <c r="A8441" s="5"/>
      <c r="B8441" s="2"/>
    </row>
    <row r="8442" spans="1:2" x14ac:dyDescent="0.3">
      <c r="A8442" s="5"/>
      <c r="B8442" s="2"/>
    </row>
    <row r="8443" spans="1:2" x14ac:dyDescent="0.3">
      <c r="A8443" s="5"/>
      <c r="B8443" s="2"/>
    </row>
    <row r="8444" spans="1:2" x14ac:dyDescent="0.3">
      <c r="A8444" s="5"/>
      <c r="B8444" s="2"/>
    </row>
    <row r="8445" spans="1:2" x14ac:dyDescent="0.3">
      <c r="A8445" s="5"/>
      <c r="B8445" s="2"/>
    </row>
    <row r="8446" spans="1:2" x14ac:dyDescent="0.3">
      <c r="A8446" s="5"/>
      <c r="B8446" s="2"/>
    </row>
    <row r="8447" spans="1:2" x14ac:dyDescent="0.3">
      <c r="A8447" s="5"/>
      <c r="B8447" s="2"/>
    </row>
    <row r="8448" spans="1:2" x14ac:dyDescent="0.3">
      <c r="A8448" s="5"/>
      <c r="B8448" s="2"/>
    </row>
    <row r="8449" spans="1:2" x14ac:dyDescent="0.3">
      <c r="A8449" s="5"/>
      <c r="B8449" s="2"/>
    </row>
    <row r="8450" spans="1:2" x14ac:dyDescent="0.3">
      <c r="A8450" s="5"/>
      <c r="B8450" s="2"/>
    </row>
    <row r="8451" spans="1:2" x14ac:dyDescent="0.3">
      <c r="A8451" s="5"/>
      <c r="B8451" s="2"/>
    </row>
    <row r="8452" spans="1:2" x14ac:dyDescent="0.3">
      <c r="A8452" s="5"/>
      <c r="B8452" s="2"/>
    </row>
    <row r="8453" spans="1:2" x14ac:dyDescent="0.3">
      <c r="A8453" s="5"/>
      <c r="B8453" s="2"/>
    </row>
    <row r="8454" spans="1:2" x14ac:dyDescent="0.3">
      <c r="A8454" s="5"/>
      <c r="B8454" s="2"/>
    </row>
    <row r="8455" spans="1:2" x14ac:dyDescent="0.3">
      <c r="A8455" s="5"/>
      <c r="B8455" s="2"/>
    </row>
    <row r="8456" spans="1:2" x14ac:dyDescent="0.3">
      <c r="A8456" s="5"/>
      <c r="B8456" s="2"/>
    </row>
    <row r="8457" spans="1:2" x14ac:dyDescent="0.3">
      <c r="A8457" s="5"/>
      <c r="B8457" s="2"/>
    </row>
    <row r="8458" spans="1:2" x14ac:dyDescent="0.3">
      <c r="A8458" s="5"/>
      <c r="B8458" s="2"/>
    </row>
    <row r="8459" spans="1:2" x14ac:dyDescent="0.3">
      <c r="A8459" s="5"/>
      <c r="B8459" s="2"/>
    </row>
    <row r="8460" spans="1:2" x14ac:dyDescent="0.3">
      <c r="A8460" s="5"/>
      <c r="B8460" s="2"/>
    </row>
    <row r="8461" spans="1:2" x14ac:dyDescent="0.3">
      <c r="A8461" s="5"/>
      <c r="B8461" s="2"/>
    </row>
    <row r="8462" spans="1:2" x14ac:dyDescent="0.3">
      <c r="A8462" s="5"/>
      <c r="B8462" s="2"/>
    </row>
    <row r="8463" spans="1:2" x14ac:dyDescent="0.3">
      <c r="A8463" s="5"/>
      <c r="B8463" s="2"/>
    </row>
    <row r="8464" spans="1:2" x14ac:dyDescent="0.3">
      <c r="A8464" s="5"/>
      <c r="B8464" s="2"/>
    </row>
    <row r="8465" spans="1:2" x14ac:dyDescent="0.3">
      <c r="A8465" s="5"/>
      <c r="B8465" s="2"/>
    </row>
    <row r="8466" spans="1:2" x14ac:dyDescent="0.3">
      <c r="A8466" s="5"/>
      <c r="B8466" s="2"/>
    </row>
    <row r="8467" spans="1:2" x14ac:dyDescent="0.3">
      <c r="A8467" s="5"/>
      <c r="B8467" s="2"/>
    </row>
    <row r="8468" spans="1:2" x14ac:dyDescent="0.3">
      <c r="A8468" s="5"/>
      <c r="B8468" s="2"/>
    </row>
    <row r="8469" spans="1:2" x14ac:dyDescent="0.3">
      <c r="A8469" s="5"/>
      <c r="B8469" s="2"/>
    </row>
    <row r="8470" spans="1:2" x14ac:dyDescent="0.3">
      <c r="A8470" s="5"/>
      <c r="B8470" s="2"/>
    </row>
    <row r="8471" spans="1:2" x14ac:dyDescent="0.3">
      <c r="A8471" s="5"/>
      <c r="B8471" s="2"/>
    </row>
    <row r="8472" spans="1:2" x14ac:dyDescent="0.3">
      <c r="A8472" s="5"/>
      <c r="B8472" s="2"/>
    </row>
    <row r="8473" spans="1:2" x14ac:dyDescent="0.3">
      <c r="A8473" s="5"/>
      <c r="B8473" s="2"/>
    </row>
    <row r="8474" spans="1:2" x14ac:dyDescent="0.3">
      <c r="A8474" s="5"/>
      <c r="B8474" s="2"/>
    </row>
    <row r="8475" spans="1:2" x14ac:dyDescent="0.3">
      <c r="A8475" s="5"/>
      <c r="B8475" s="2"/>
    </row>
    <row r="8476" spans="1:2" x14ac:dyDescent="0.3">
      <c r="A8476" s="5"/>
      <c r="B8476" s="2"/>
    </row>
    <row r="8477" spans="1:2" x14ac:dyDescent="0.3">
      <c r="A8477" s="5"/>
      <c r="B8477" s="2"/>
    </row>
    <row r="8478" spans="1:2" x14ac:dyDescent="0.3">
      <c r="A8478" s="5"/>
      <c r="B8478" s="2"/>
    </row>
    <row r="8479" spans="1:2" x14ac:dyDescent="0.3">
      <c r="A8479" s="5"/>
      <c r="B8479" s="2"/>
    </row>
    <row r="8480" spans="1:2" x14ac:dyDescent="0.3">
      <c r="A8480" s="5"/>
      <c r="B8480" s="2"/>
    </row>
    <row r="8481" spans="1:2" x14ac:dyDescent="0.3">
      <c r="A8481" s="5"/>
      <c r="B8481" s="2"/>
    </row>
    <row r="8482" spans="1:2" x14ac:dyDescent="0.3">
      <c r="A8482" s="5"/>
      <c r="B8482" s="2"/>
    </row>
    <row r="8483" spans="1:2" x14ac:dyDescent="0.3">
      <c r="A8483" s="5"/>
      <c r="B8483" s="2"/>
    </row>
    <row r="8484" spans="1:2" x14ac:dyDescent="0.3">
      <c r="A8484" s="5"/>
      <c r="B8484" s="2"/>
    </row>
    <row r="8485" spans="1:2" x14ac:dyDescent="0.3">
      <c r="A8485" s="5"/>
      <c r="B8485" s="2"/>
    </row>
    <row r="8486" spans="1:2" x14ac:dyDescent="0.3">
      <c r="A8486" s="5"/>
      <c r="B8486" s="2"/>
    </row>
    <row r="8487" spans="1:2" x14ac:dyDescent="0.3">
      <c r="A8487" s="5"/>
      <c r="B8487" s="2"/>
    </row>
    <row r="8488" spans="1:2" x14ac:dyDescent="0.3">
      <c r="A8488" s="5"/>
      <c r="B8488" s="2"/>
    </row>
    <row r="8489" spans="1:2" x14ac:dyDescent="0.3">
      <c r="A8489" s="5"/>
      <c r="B8489" s="2"/>
    </row>
    <row r="8490" spans="1:2" x14ac:dyDescent="0.3">
      <c r="A8490" s="5"/>
      <c r="B8490" s="2"/>
    </row>
    <row r="8491" spans="1:2" x14ac:dyDescent="0.3">
      <c r="A8491" s="5"/>
      <c r="B8491" s="2"/>
    </row>
    <row r="8492" spans="1:2" x14ac:dyDescent="0.3">
      <c r="A8492" s="5"/>
      <c r="B8492" s="2"/>
    </row>
    <row r="8493" spans="1:2" x14ac:dyDescent="0.3">
      <c r="A8493" s="5"/>
      <c r="B8493" s="2"/>
    </row>
    <row r="8494" spans="1:2" x14ac:dyDescent="0.3">
      <c r="A8494" s="5"/>
      <c r="B8494" s="2"/>
    </row>
    <row r="8495" spans="1:2" x14ac:dyDescent="0.3">
      <c r="A8495" s="5"/>
      <c r="B8495" s="2"/>
    </row>
    <row r="8496" spans="1:2" x14ac:dyDescent="0.3">
      <c r="A8496" s="5"/>
      <c r="B8496" s="2"/>
    </row>
    <row r="8497" spans="1:2" x14ac:dyDescent="0.3">
      <c r="A8497" s="5"/>
      <c r="B8497" s="2"/>
    </row>
    <row r="8498" spans="1:2" x14ac:dyDescent="0.3">
      <c r="A8498" s="5"/>
      <c r="B8498" s="2"/>
    </row>
    <row r="8499" spans="1:2" x14ac:dyDescent="0.3">
      <c r="A8499" s="5"/>
      <c r="B8499" s="2"/>
    </row>
    <row r="8500" spans="1:2" x14ac:dyDescent="0.3">
      <c r="A8500" s="5"/>
      <c r="B8500" s="2"/>
    </row>
    <row r="8501" spans="1:2" x14ac:dyDescent="0.3">
      <c r="A8501" s="5"/>
      <c r="B8501" s="2"/>
    </row>
    <row r="8502" spans="1:2" x14ac:dyDescent="0.3">
      <c r="A8502" s="5"/>
      <c r="B8502" s="2"/>
    </row>
    <row r="8503" spans="1:2" x14ac:dyDescent="0.3">
      <c r="A8503" s="5"/>
      <c r="B8503" s="2"/>
    </row>
    <row r="8504" spans="1:2" x14ac:dyDescent="0.3">
      <c r="A8504" s="5"/>
      <c r="B8504" s="2"/>
    </row>
    <row r="8505" spans="1:2" x14ac:dyDescent="0.3">
      <c r="A8505" s="5"/>
      <c r="B8505" s="2"/>
    </row>
    <row r="8506" spans="1:2" x14ac:dyDescent="0.3">
      <c r="A8506" s="5"/>
      <c r="B8506" s="2"/>
    </row>
    <row r="8507" spans="1:2" x14ac:dyDescent="0.3">
      <c r="A8507" s="5"/>
      <c r="B8507" s="2"/>
    </row>
    <row r="8508" spans="1:2" x14ac:dyDescent="0.3">
      <c r="A8508" s="5"/>
      <c r="B8508" s="2"/>
    </row>
    <row r="8509" spans="1:2" x14ac:dyDescent="0.3">
      <c r="A8509" s="5"/>
      <c r="B8509" s="2"/>
    </row>
    <row r="8510" spans="1:2" x14ac:dyDescent="0.3">
      <c r="A8510" s="5"/>
      <c r="B8510" s="2"/>
    </row>
    <row r="8511" spans="1:2" x14ac:dyDescent="0.3">
      <c r="A8511" s="5"/>
      <c r="B8511" s="2"/>
    </row>
    <row r="8512" spans="1:2" x14ac:dyDescent="0.3">
      <c r="A8512" s="5"/>
      <c r="B8512" s="2"/>
    </row>
    <row r="8513" spans="1:2" x14ac:dyDescent="0.3">
      <c r="A8513" s="5"/>
      <c r="B8513" s="2"/>
    </row>
    <row r="8514" spans="1:2" x14ac:dyDescent="0.3">
      <c r="A8514" s="5"/>
      <c r="B8514" s="2"/>
    </row>
    <row r="8515" spans="1:2" x14ac:dyDescent="0.3">
      <c r="A8515" s="5"/>
      <c r="B8515" s="2"/>
    </row>
    <row r="8516" spans="1:2" x14ac:dyDescent="0.3">
      <c r="A8516" s="5"/>
      <c r="B8516" s="2"/>
    </row>
    <row r="8517" spans="1:2" x14ac:dyDescent="0.3">
      <c r="A8517" s="5"/>
      <c r="B8517" s="2"/>
    </row>
    <row r="8518" spans="1:2" x14ac:dyDescent="0.3">
      <c r="A8518" s="5"/>
      <c r="B8518" s="2"/>
    </row>
    <row r="8519" spans="1:2" x14ac:dyDescent="0.3">
      <c r="A8519" s="5"/>
      <c r="B8519" s="2"/>
    </row>
    <row r="8520" spans="1:2" x14ac:dyDescent="0.3">
      <c r="A8520" s="5"/>
      <c r="B8520" s="2"/>
    </row>
    <row r="8521" spans="1:2" x14ac:dyDescent="0.3">
      <c r="A8521" s="5"/>
      <c r="B8521" s="2"/>
    </row>
    <row r="8522" spans="1:2" x14ac:dyDescent="0.3">
      <c r="A8522" s="5"/>
      <c r="B8522" s="2"/>
    </row>
    <row r="8523" spans="1:2" x14ac:dyDescent="0.3">
      <c r="A8523" s="5"/>
      <c r="B8523" s="2"/>
    </row>
    <row r="8524" spans="1:2" x14ac:dyDescent="0.3">
      <c r="A8524" s="5"/>
      <c r="B8524" s="2"/>
    </row>
    <row r="8525" spans="1:2" x14ac:dyDescent="0.3">
      <c r="A8525" s="5"/>
      <c r="B8525" s="2"/>
    </row>
    <row r="8526" spans="1:2" x14ac:dyDescent="0.3">
      <c r="A8526" s="5"/>
      <c r="B8526" s="2"/>
    </row>
    <row r="8527" spans="1:2" x14ac:dyDescent="0.3">
      <c r="A8527" s="5"/>
      <c r="B8527" s="2"/>
    </row>
    <row r="8528" spans="1:2" x14ac:dyDescent="0.3">
      <c r="A8528" s="5"/>
      <c r="B8528" s="2"/>
    </row>
    <row r="8529" spans="1:2" x14ac:dyDescent="0.3">
      <c r="A8529" s="5"/>
      <c r="B8529" s="2"/>
    </row>
    <row r="8530" spans="1:2" x14ac:dyDescent="0.3">
      <c r="A8530" s="5"/>
      <c r="B8530" s="2"/>
    </row>
    <row r="8531" spans="1:2" x14ac:dyDescent="0.3">
      <c r="A8531" s="5"/>
      <c r="B8531" s="2"/>
    </row>
    <row r="8532" spans="1:2" x14ac:dyDescent="0.3">
      <c r="A8532" s="5"/>
      <c r="B8532" s="2"/>
    </row>
    <row r="8533" spans="1:2" x14ac:dyDescent="0.3">
      <c r="A8533" s="5"/>
      <c r="B8533" s="2"/>
    </row>
    <row r="8534" spans="1:2" x14ac:dyDescent="0.3">
      <c r="A8534" s="5"/>
      <c r="B8534" s="2"/>
    </row>
    <row r="8535" spans="1:2" x14ac:dyDescent="0.3">
      <c r="A8535" s="5"/>
      <c r="B8535" s="2"/>
    </row>
    <row r="8536" spans="1:2" x14ac:dyDescent="0.3">
      <c r="A8536" s="5"/>
      <c r="B8536" s="2"/>
    </row>
    <row r="8537" spans="1:2" x14ac:dyDescent="0.3">
      <c r="A8537" s="5"/>
      <c r="B8537" s="2"/>
    </row>
    <row r="8538" spans="1:2" x14ac:dyDescent="0.3">
      <c r="A8538" s="5"/>
      <c r="B8538" s="2"/>
    </row>
    <row r="8539" spans="1:2" x14ac:dyDescent="0.3">
      <c r="A8539" s="5"/>
      <c r="B8539" s="2"/>
    </row>
    <row r="8540" spans="1:2" x14ac:dyDescent="0.3">
      <c r="A8540" s="5"/>
      <c r="B8540" s="2"/>
    </row>
    <row r="8541" spans="1:2" x14ac:dyDescent="0.3">
      <c r="A8541" s="5"/>
      <c r="B8541" s="2"/>
    </row>
    <row r="8542" spans="1:2" x14ac:dyDescent="0.3">
      <c r="A8542" s="5"/>
      <c r="B8542" s="2"/>
    </row>
    <row r="8543" spans="1:2" x14ac:dyDescent="0.3">
      <c r="A8543" s="5"/>
      <c r="B8543" s="2"/>
    </row>
    <row r="8544" spans="1:2" x14ac:dyDescent="0.3">
      <c r="A8544" s="5"/>
      <c r="B8544" s="2"/>
    </row>
    <row r="8545" spans="1:2" x14ac:dyDescent="0.3">
      <c r="A8545" s="5"/>
      <c r="B8545" s="2"/>
    </row>
    <row r="8546" spans="1:2" x14ac:dyDescent="0.3">
      <c r="A8546" s="5"/>
      <c r="B8546" s="2"/>
    </row>
    <row r="8547" spans="1:2" x14ac:dyDescent="0.3">
      <c r="A8547" s="5"/>
      <c r="B8547" s="2"/>
    </row>
    <row r="8548" spans="1:2" x14ac:dyDescent="0.3">
      <c r="A8548" s="5"/>
      <c r="B8548" s="2"/>
    </row>
    <row r="8549" spans="1:2" x14ac:dyDescent="0.3">
      <c r="A8549" s="5"/>
      <c r="B8549" s="2"/>
    </row>
    <row r="8550" spans="1:2" x14ac:dyDescent="0.3">
      <c r="A8550" s="5"/>
      <c r="B8550" s="2"/>
    </row>
    <row r="8551" spans="1:2" x14ac:dyDescent="0.3">
      <c r="A8551" s="5"/>
      <c r="B8551" s="2"/>
    </row>
    <row r="8552" spans="1:2" x14ac:dyDescent="0.3">
      <c r="A8552" s="5"/>
      <c r="B8552" s="2"/>
    </row>
    <row r="8553" spans="1:2" x14ac:dyDescent="0.3">
      <c r="A8553" s="5"/>
      <c r="B8553" s="2"/>
    </row>
    <row r="8554" spans="1:2" x14ac:dyDescent="0.3">
      <c r="A8554" s="5"/>
      <c r="B8554" s="2"/>
    </row>
    <row r="8555" spans="1:2" x14ac:dyDescent="0.3">
      <c r="A8555" s="5"/>
      <c r="B8555" s="2"/>
    </row>
    <row r="8556" spans="1:2" x14ac:dyDescent="0.3">
      <c r="A8556" s="5"/>
      <c r="B8556" s="2"/>
    </row>
    <row r="8557" spans="1:2" x14ac:dyDescent="0.3">
      <c r="A8557" s="5"/>
      <c r="B8557" s="2"/>
    </row>
    <row r="8558" spans="1:2" x14ac:dyDescent="0.3">
      <c r="A8558" s="5"/>
      <c r="B8558" s="2"/>
    </row>
    <row r="8559" spans="1:2" x14ac:dyDescent="0.3">
      <c r="A8559" s="5"/>
      <c r="B8559" s="2"/>
    </row>
    <row r="8560" spans="1:2" x14ac:dyDescent="0.3">
      <c r="A8560" s="5"/>
      <c r="B8560" s="2"/>
    </row>
    <row r="8561" spans="1:2" x14ac:dyDescent="0.3">
      <c r="A8561" s="5"/>
      <c r="B8561" s="2"/>
    </row>
    <row r="8562" spans="1:2" x14ac:dyDescent="0.3">
      <c r="A8562" s="5"/>
      <c r="B8562" s="2"/>
    </row>
    <row r="8563" spans="1:2" x14ac:dyDescent="0.3">
      <c r="A8563" s="5"/>
      <c r="B8563" s="2"/>
    </row>
    <row r="8564" spans="1:2" x14ac:dyDescent="0.3">
      <c r="A8564" s="5"/>
      <c r="B8564" s="2"/>
    </row>
    <row r="8565" spans="1:2" x14ac:dyDescent="0.3">
      <c r="A8565" s="5"/>
      <c r="B8565" s="2"/>
    </row>
    <row r="8566" spans="1:2" x14ac:dyDescent="0.3">
      <c r="A8566" s="5"/>
      <c r="B8566" s="2"/>
    </row>
    <row r="8567" spans="1:2" x14ac:dyDescent="0.3">
      <c r="A8567" s="5"/>
      <c r="B8567" s="2"/>
    </row>
    <row r="8568" spans="1:2" x14ac:dyDescent="0.3">
      <c r="A8568" s="5"/>
      <c r="B8568" s="2"/>
    </row>
    <row r="8569" spans="1:2" x14ac:dyDescent="0.3">
      <c r="A8569" s="5"/>
      <c r="B8569" s="2"/>
    </row>
    <row r="8570" spans="1:2" x14ac:dyDescent="0.3">
      <c r="A8570" s="5"/>
      <c r="B8570" s="2"/>
    </row>
    <row r="8571" spans="1:2" x14ac:dyDescent="0.3">
      <c r="A8571" s="5"/>
      <c r="B8571" s="2"/>
    </row>
    <row r="8572" spans="1:2" x14ac:dyDescent="0.3">
      <c r="A8572" s="5"/>
      <c r="B8572" s="2"/>
    </row>
    <row r="8573" spans="1:2" x14ac:dyDescent="0.3">
      <c r="A8573" s="5"/>
      <c r="B8573" s="2"/>
    </row>
    <row r="8574" spans="1:2" x14ac:dyDescent="0.3">
      <c r="A8574" s="5"/>
      <c r="B8574" s="2"/>
    </row>
    <row r="8575" spans="1:2" x14ac:dyDescent="0.3">
      <c r="A8575" s="5"/>
      <c r="B8575" s="2"/>
    </row>
    <row r="8576" spans="1:2" x14ac:dyDescent="0.3">
      <c r="A8576" s="5"/>
      <c r="B8576" s="2"/>
    </row>
    <row r="8577" spans="1:2" x14ac:dyDescent="0.3">
      <c r="A8577" s="5"/>
      <c r="B8577" s="2"/>
    </row>
    <row r="8578" spans="1:2" x14ac:dyDescent="0.3">
      <c r="A8578" s="5"/>
      <c r="B8578" s="2"/>
    </row>
    <row r="8579" spans="1:2" x14ac:dyDescent="0.3">
      <c r="A8579" s="5"/>
      <c r="B8579" s="2"/>
    </row>
    <row r="8580" spans="1:2" x14ac:dyDescent="0.3">
      <c r="A8580" s="5"/>
      <c r="B8580" s="2"/>
    </row>
    <row r="8581" spans="1:2" x14ac:dyDescent="0.3">
      <c r="A8581" s="5"/>
      <c r="B8581" s="2"/>
    </row>
    <row r="8582" spans="1:2" x14ac:dyDescent="0.3">
      <c r="A8582" s="5"/>
      <c r="B8582" s="2"/>
    </row>
    <row r="8583" spans="1:2" x14ac:dyDescent="0.3">
      <c r="A8583" s="5"/>
      <c r="B8583" s="2"/>
    </row>
    <row r="8584" spans="1:2" x14ac:dyDescent="0.3">
      <c r="A8584" s="5"/>
      <c r="B8584" s="2"/>
    </row>
    <row r="8585" spans="1:2" x14ac:dyDescent="0.3">
      <c r="A8585" s="5"/>
      <c r="B8585" s="2"/>
    </row>
    <row r="8586" spans="1:2" x14ac:dyDescent="0.3">
      <c r="A8586" s="5"/>
      <c r="B8586" s="2"/>
    </row>
    <row r="8587" spans="1:2" x14ac:dyDescent="0.3">
      <c r="A8587" s="5"/>
      <c r="B8587" s="2"/>
    </row>
    <row r="8588" spans="1:2" x14ac:dyDescent="0.3">
      <c r="A8588" s="5"/>
      <c r="B8588" s="2"/>
    </row>
    <row r="8589" spans="1:2" x14ac:dyDescent="0.3">
      <c r="A8589" s="5"/>
      <c r="B8589" s="2"/>
    </row>
    <row r="8590" spans="1:2" x14ac:dyDescent="0.3">
      <c r="A8590" s="5"/>
      <c r="B8590" s="2"/>
    </row>
    <row r="8591" spans="1:2" x14ac:dyDescent="0.3">
      <c r="A8591" s="5"/>
      <c r="B8591" s="2"/>
    </row>
    <row r="8592" spans="1:2" x14ac:dyDescent="0.3">
      <c r="A8592" s="5"/>
      <c r="B8592" s="2"/>
    </row>
    <row r="8593" spans="1:2" x14ac:dyDescent="0.3">
      <c r="A8593" s="5"/>
      <c r="B8593" s="2"/>
    </row>
    <row r="8594" spans="1:2" x14ac:dyDescent="0.3">
      <c r="A8594" s="5"/>
      <c r="B8594" s="2"/>
    </row>
    <row r="8595" spans="1:2" x14ac:dyDescent="0.3">
      <c r="A8595" s="5"/>
      <c r="B8595" s="2"/>
    </row>
    <row r="8596" spans="1:2" x14ac:dyDescent="0.3">
      <c r="A8596" s="5"/>
      <c r="B8596" s="2"/>
    </row>
    <row r="8597" spans="1:2" x14ac:dyDescent="0.3">
      <c r="A8597" s="5"/>
      <c r="B8597" s="2"/>
    </row>
    <row r="8598" spans="1:2" x14ac:dyDescent="0.3">
      <c r="A8598" s="5"/>
      <c r="B8598" s="2"/>
    </row>
    <row r="8599" spans="1:2" x14ac:dyDescent="0.3">
      <c r="A8599" s="5"/>
      <c r="B8599" s="2"/>
    </row>
    <row r="8600" spans="1:2" x14ac:dyDescent="0.3">
      <c r="A8600" s="5"/>
      <c r="B8600" s="2"/>
    </row>
    <row r="8601" spans="1:2" x14ac:dyDescent="0.3">
      <c r="A8601" s="5"/>
      <c r="B8601" s="2"/>
    </row>
    <row r="8602" spans="1:2" x14ac:dyDescent="0.3">
      <c r="A8602" s="5"/>
      <c r="B8602" s="2"/>
    </row>
    <row r="8603" spans="1:2" x14ac:dyDescent="0.3">
      <c r="A8603" s="5"/>
      <c r="B8603" s="2"/>
    </row>
    <row r="8604" spans="1:2" x14ac:dyDescent="0.3">
      <c r="A8604" s="5"/>
      <c r="B8604" s="2"/>
    </row>
    <row r="8605" spans="1:2" x14ac:dyDescent="0.3">
      <c r="A8605" s="5"/>
      <c r="B8605" s="2"/>
    </row>
    <row r="8606" spans="1:2" x14ac:dyDescent="0.3">
      <c r="A8606" s="5"/>
      <c r="B8606" s="2"/>
    </row>
    <row r="8607" spans="1:2" x14ac:dyDescent="0.3">
      <c r="A8607" s="5"/>
      <c r="B8607" s="2"/>
    </row>
    <row r="8608" spans="1:2" x14ac:dyDescent="0.3">
      <c r="A8608" s="5"/>
      <c r="B8608" s="2"/>
    </row>
    <row r="8609" spans="1:2" x14ac:dyDescent="0.3">
      <c r="A8609" s="5"/>
      <c r="B8609" s="2"/>
    </row>
    <row r="8610" spans="1:2" x14ac:dyDescent="0.3">
      <c r="A8610" s="5"/>
      <c r="B8610" s="2"/>
    </row>
    <row r="8611" spans="1:2" x14ac:dyDescent="0.3">
      <c r="A8611" s="5"/>
      <c r="B8611" s="2"/>
    </row>
    <row r="8612" spans="1:2" x14ac:dyDescent="0.3">
      <c r="A8612" s="5"/>
      <c r="B8612" s="2"/>
    </row>
    <row r="8613" spans="1:2" x14ac:dyDescent="0.3">
      <c r="A8613" s="5"/>
      <c r="B8613" s="2"/>
    </row>
    <row r="8614" spans="1:2" x14ac:dyDescent="0.3">
      <c r="A8614" s="5"/>
      <c r="B8614" s="2"/>
    </row>
    <row r="8615" spans="1:2" x14ac:dyDescent="0.3">
      <c r="A8615" s="5"/>
      <c r="B8615" s="2"/>
    </row>
    <row r="8616" spans="1:2" x14ac:dyDescent="0.3">
      <c r="A8616" s="5"/>
      <c r="B8616" s="2"/>
    </row>
    <row r="8617" spans="1:2" x14ac:dyDescent="0.3">
      <c r="A8617" s="5"/>
      <c r="B8617" s="2"/>
    </row>
    <row r="8618" spans="1:2" x14ac:dyDescent="0.3">
      <c r="A8618" s="5"/>
      <c r="B8618" s="2"/>
    </row>
    <row r="8619" spans="1:2" x14ac:dyDescent="0.3">
      <c r="A8619" s="5"/>
      <c r="B8619" s="2"/>
    </row>
    <row r="8620" spans="1:2" x14ac:dyDescent="0.3">
      <c r="A8620" s="5"/>
      <c r="B8620" s="2"/>
    </row>
    <row r="8621" spans="1:2" x14ac:dyDescent="0.3">
      <c r="A8621" s="5"/>
      <c r="B8621" s="2"/>
    </row>
    <row r="8622" spans="1:2" x14ac:dyDescent="0.3">
      <c r="A8622" s="5"/>
      <c r="B8622" s="2"/>
    </row>
    <row r="8623" spans="1:2" x14ac:dyDescent="0.3">
      <c r="A8623" s="5"/>
      <c r="B8623" s="2"/>
    </row>
    <row r="8624" spans="1:2" x14ac:dyDescent="0.3">
      <c r="A8624" s="5"/>
      <c r="B8624" s="2"/>
    </row>
    <row r="8625" spans="1:2" x14ac:dyDescent="0.3">
      <c r="A8625" s="5"/>
      <c r="B8625" s="2"/>
    </row>
    <row r="8626" spans="1:2" x14ac:dyDescent="0.3">
      <c r="A8626" s="5"/>
      <c r="B8626" s="2"/>
    </row>
    <row r="8627" spans="1:2" x14ac:dyDescent="0.3">
      <c r="A8627" s="5"/>
      <c r="B8627" s="2"/>
    </row>
    <row r="8628" spans="1:2" x14ac:dyDescent="0.3">
      <c r="A8628" s="5"/>
      <c r="B8628" s="2"/>
    </row>
    <row r="8629" spans="1:2" x14ac:dyDescent="0.3">
      <c r="A8629" s="5"/>
      <c r="B8629" s="2"/>
    </row>
    <row r="8630" spans="1:2" x14ac:dyDescent="0.3">
      <c r="A8630" s="5"/>
      <c r="B8630" s="2"/>
    </row>
    <row r="8631" spans="1:2" x14ac:dyDescent="0.3">
      <c r="A8631" s="5"/>
      <c r="B8631" s="2"/>
    </row>
    <row r="8632" spans="1:2" x14ac:dyDescent="0.3">
      <c r="A8632" s="5"/>
      <c r="B8632" s="2"/>
    </row>
    <row r="8633" spans="1:2" x14ac:dyDescent="0.3">
      <c r="A8633" s="5"/>
      <c r="B8633" s="2"/>
    </row>
    <row r="8634" spans="1:2" x14ac:dyDescent="0.3">
      <c r="A8634" s="5"/>
      <c r="B8634" s="2"/>
    </row>
    <row r="8635" spans="1:2" x14ac:dyDescent="0.3">
      <c r="A8635" s="5"/>
      <c r="B8635" s="2"/>
    </row>
    <row r="8636" spans="1:2" x14ac:dyDescent="0.3">
      <c r="A8636" s="5"/>
      <c r="B8636" s="2"/>
    </row>
    <row r="8637" spans="1:2" x14ac:dyDescent="0.3">
      <c r="A8637" s="5"/>
      <c r="B8637" s="2"/>
    </row>
    <row r="8638" spans="1:2" x14ac:dyDescent="0.3">
      <c r="A8638" s="5"/>
      <c r="B8638" s="2"/>
    </row>
    <row r="8639" spans="1:2" x14ac:dyDescent="0.3">
      <c r="A8639" s="5"/>
      <c r="B8639" s="2"/>
    </row>
    <row r="8640" spans="1:2" x14ac:dyDescent="0.3">
      <c r="A8640" s="5"/>
      <c r="B8640" s="2"/>
    </row>
    <row r="8641" spans="1:2" x14ac:dyDescent="0.3">
      <c r="A8641" s="5"/>
      <c r="B8641" s="2"/>
    </row>
    <row r="8642" spans="1:2" x14ac:dyDescent="0.3">
      <c r="A8642" s="5"/>
      <c r="B8642" s="2"/>
    </row>
    <row r="8643" spans="1:2" x14ac:dyDescent="0.3">
      <c r="A8643" s="5"/>
      <c r="B8643" s="2"/>
    </row>
    <row r="8644" spans="1:2" x14ac:dyDescent="0.3">
      <c r="A8644" s="5"/>
      <c r="B8644" s="2"/>
    </row>
    <row r="8645" spans="1:2" x14ac:dyDescent="0.3">
      <c r="A8645" s="5"/>
      <c r="B8645" s="2"/>
    </row>
    <row r="8646" spans="1:2" x14ac:dyDescent="0.3">
      <c r="A8646" s="5"/>
      <c r="B8646" s="2"/>
    </row>
    <row r="8647" spans="1:2" x14ac:dyDescent="0.3">
      <c r="A8647" s="5"/>
      <c r="B8647" s="2"/>
    </row>
    <row r="8648" spans="1:2" x14ac:dyDescent="0.3">
      <c r="A8648" s="5"/>
      <c r="B8648" s="2"/>
    </row>
    <row r="8649" spans="1:2" x14ac:dyDescent="0.3">
      <c r="A8649" s="5"/>
      <c r="B8649" s="2"/>
    </row>
    <row r="8650" spans="1:2" x14ac:dyDescent="0.3">
      <c r="A8650" s="5"/>
      <c r="B8650" s="2"/>
    </row>
    <row r="8651" spans="1:2" x14ac:dyDescent="0.3">
      <c r="A8651" s="5"/>
      <c r="B8651" s="2"/>
    </row>
    <row r="8652" spans="1:2" x14ac:dyDescent="0.3">
      <c r="A8652" s="5"/>
      <c r="B8652" s="2"/>
    </row>
    <row r="8653" spans="1:2" x14ac:dyDescent="0.3">
      <c r="A8653" s="5"/>
      <c r="B8653" s="2"/>
    </row>
    <row r="8654" spans="1:2" x14ac:dyDescent="0.3">
      <c r="A8654" s="5"/>
      <c r="B8654" s="2"/>
    </row>
    <row r="8655" spans="1:2" x14ac:dyDescent="0.3">
      <c r="A8655" s="5"/>
      <c r="B8655" s="2"/>
    </row>
    <row r="8656" spans="1:2" x14ac:dyDescent="0.3">
      <c r="A8656" s="5"/>
      <c r="B8656" s="2"/>
    </row>
    <row r="8657" spans="1:2" x14ac:dyDescent="0.3">
      <c r="A8657" s="5"/>
      <c r="B8657" s="2"/>
    </row>
    <row r="8658" spans="1:2" x14ac:dyDescent="0.3">
      <c r="A8658" s="5"/>
      <c r="B8658" s="2"/>
    </row>
    <row r="8659" spans="1:2" x14ac:dyDescent="0.3">
      <c r="A8659" s="5"/>
      <c r="B8659" s="2"/>
    </row>
    <row r="8660" spans="1:2" x14ac:dyDescent="0.3">
      <c r="A8660" s="5"/>
      <c r="B8660" s="2"/>
    </row>
    <row r="8661" spans="1:2" x14ac:dyDescent="0.3">
      <c r="A8661" s="5"/>
      <c r="B8661" s="2"/>
    </row>
    <row r="8662" spans="1:2" x14ac:dyDescent="0.3">
      <c r="A8662" s="5"/>
      <c r="B8662" s="2"/>
    </row>
    <row r="8663" spans="1:2" x14ac:dyDescent="0.3">
      <c r="A8663" s="5"/>
      <c r="B8663" s="2"/>
    </row>
    <row r="8664" spans="1:2" x14ac:dyDescent="0.3">
      <c r="A8664" s="5"/>
      <c r="B8664" s="2"/>
    </row>
    <row r="8665" spans="1:2" x14ac:dyDescent="0.3">
      <c r="A8665" s="5"/>
      <c r="B8665" s="2"/>
    </row>
    <row r="8666" spans="1:2" x14ac:dyDescent="0.3">
      <c r="A8666" s="5"/>
      <c r="B8666" s="2"/>
    </row>
    <row r="8667" spans="1:2" x14ac:dyDescent="0.3">
      <c r="A8667" s="5"/>
      <c r="B8667" s="2"/>
    </row>
    <row r="8668" spans="1:2" x14ac:dyDescent="0.3">
      <c r="A8668" s="5"/>
      <c r="B8668" s="2"/>
    </row>
    <row r="8669" spans="1:2" x14ac:dyDescent="0.3">
      <c r="A8669" s="5"/>
      <c r="B8669" s="2"/>
    </row>
    <row r="8670" spans="1:2" x14ac:dyDescent="0.3">
      <c r="A8670" s="5"/>
      <c r="B8670" s="2"/>
    </row>
    <row r="8671" spans="1:2" x14ac:dyDescent="0.3">
      <c r="A8671" s="5"/>
      <c r="B8671" s="2"/>
    </row>
    <row r="8672" spans="1:2" x14ac:dyDescent="0.3">
      <c r="A8672" s="5"/>
      <c r="B8672" s="2"/>
    </row>
    <row r="8673" spans="1:2" x14ac:dyDescent="0.3">
      <c r="A8673" s="5"/>
      <c r="B8673" s="2"/>
    </row>
    <row r="8674" spans="1:2" x14ac:dyDescent="0.3">
      <c r="A8674" s="5"/>
      <c r="B8674" s="2"/>
    </row>
    <row r="8675" spans="1:2" x14ac:dyDescent="0.3">
      <c r="A8675" s="5"/>
      <c r="B8675" s="2"/>
    </row>
    <row r="8676" spans="1:2" x14ac:dyDescent="0.3">
      <c r="A8676" s="5"/>
      <c r="B8676" s="2"/>
    </row>
    <row r="8677" spans="1:2" x14ac:dyDescent="0.3">
      <c r="A8677" s="5"/>
      <c r="B8677" s="2"/>
    </row>
    <row r="8678" spans="1:2" x14ac:dyDescent="0.3">
      <c r="A8678" s="5"/>
      <c r="B8678" s="2"/>
    </row>
    <row r="8679" spans="1:2" x14ac:dyDescent="0.3">
      <c r="A8679" s="5"/>
      <c r="B8679" s="2"/>
    </row>
    <row r="8680" spans="1:2" x14ac:dyDescent="0.3">
      <c r="A8680" s="5"/>
      <c r="B8680" s="2"/>
    </row>
    <row r="8681" spans="1:2" x14ac:dyDescent="0.3">
      <c r="A8681" s="5"/>
      <c r="B8681" s="2"/>
    </row>
    <row r="8682" spans="1:2" x14ac:dyDescent="0.3">
      <c r="A8682" s="5"/>
      <c r="B8682" s="2"/>
    </row>
    <row r="8683" spans="1:2" x14ac:dyDescent="0.3">
      <c r="A8683" s="5"/>
      <c r="B8683" s="2"/>
    </row>
    <row r="8684" spans="1:2" x14ac:dyDescent="0.3">
      <c r="A8684" s="5"/>
      <c r="B8684" s="2"/>
    </row>
    <row r="8685" spans="1:2" x14ac:dyDescent="0.3">
      <c r="A8685" s="5"/>
      <c r="B8685" s="2"/>
    </row>
    <row r="8686" spans="1:2" x14ac:dyDescent="0.3">
      <c r="A8686" s="5"/>
      <c r="B8686" s="2"/>
    </row>
    <row r="8687" spans="1:2" x14ac:dyDescent="0.3">
      <c r="A8687" s="5"/>
      <c r="B8687" s="2"/>
    </row>
    <row r="8688" spans="1:2" x14ac:dyDescent="0.3">
      <c r="A8688" s="5"/>
      <c r="B8688" s="2"/>
    </row>
    <row r="8689" spans="1:2" x14ac:dyDescent="0.3">
      <c r="A8689" s="5"/>
      <c r="B8689" s="2"/>
    </row>
    <row r="8690" spans="1:2" x14ac:dyDescent="0.3">
      <c r="A8690" s="5"/>
      <c r="B8690" s="2"/>
    </row>
    <row r="8691" spans="1:2" x14ac:dyDescent="0.3">
      <c r="A8691" s="5"/>
      <c r="B8691" s="2"/>
    </row>
    <row r="8692" spans="1:2" x14ac:dyDescent="0.3">
      <c r="A8692" s="5"/>
      <c r="B8692" s="2"/>
    </row>
    <row r="8693" spans="1:2" x14ac:dyDescent="0.3">
      <c r="A8693" s="5"/>
      <c r="B8693" s="2"/>
    </row>
    <row r="8694" spans="1:2" x14ac:dyDescent="0.3">
      <c r="A8694" s="5"/>
      <c r="B8694" s="2"/>
    </row>
    <row r="8695" spans="1:2" x14ac:dyDescent="0.3">
      <c r="A8695" s="5"/>
      <c r="B8695" s="2"/>
    </row>
    <row r="8696" spans="1:2" x14ac:dyDescent="0.3">
      <c r="A8696" s="5"/>
      <c r="B8696" s="2"/>
    </row>
    <row r="8697" spans="1:2" x14ac:dyDescent="0.3">
      <c r="A8697" s="5"/>
      <c r="B8697" s="2"/>
    </row>
    <row r="8698" spans="1:2" x14ac:dyDescent="0.3">
      <c r="A8698" s="5"/>
      <c r="B8698" s="2"/>
    </row>
    <row r="8699" spans="1:2" x14ac:dyDescent="0.3">
      <c r="A8699" s="5"/>
      <c r="B8699" s="2"/>
    </row>
    <row r="8700" spans="1:2" x14ac:dyDescent="0.3">
      <c r="A8700" s="5"/>
      <c r="B8700" s="2"/>
    </row>
    <row r="8701" spans="1:2" x14ac:dyDescent="0.3">
      <c r="A8701" s="5"/>
      <c r="B8701" s="2"/>
    </row>
    <row r="8702" spans="1:2" x14ac:dyDescent="0.3">
      <c r="A8702" s="5"/>
      <c r="B8702" s="2"/>
    </row>
    <row r="8703" spans="1:2" x14ac:dyDescent="0.3">
      <c r="A8703" s="5"/>
      <c r="B8703" s="2"/>
    </row>
    <row r="8704" spans="1:2" x14ac:dyDescent="0.3">
      <c r="A8704" s="5"/>
      <c r="B8704" s="2"/>
    </row>
    <row r="8705" spans="1:2" x14ac:dyDescent="0.3">
      <c r="A8705" s="5"/>
      <c r="B8705" s="2"/>
    </row>
    <row r="8706" spans="1:2" x14ac:dyDescent="0.3">
      <c r="A8706" s="5"/>
      <c r="B8706" s="2"/>
    </row>
    <row r="8707" spans="1:2" x14ac:dyDescent="0.3">
      <c r="A8707" s="5"/>
      <c r="B8707" s="2"/>
    </row>
    <row r="8708" spans="1:2" x14ac:dyDescent="0.3">
      <c r="A8708" s="5"/>
      <c r="B8708" s="2"/>
    </row>
    <row r="8709" spans="1:2" x14ac:dyDescent="0.3">
      <c r="A8709" s="5"/>
      <c r="B8709" s="2"/>
    </row>
    <row r="8710" spans="1:2" x14ac:dyDescent="0.3">
      <c r="A8710" s="5"/>
      <c r="B8710" s="2"/>
    </row>
    <row r="8711" spans="1:2" x14ac:dyDescent="0.3">
      <c r="A8711" s="5"/>
      <c r="B8711" s="2"/>
    </row>
    <row r="8712" spans="1:2" x14ac:dyDescent="0.3">
      <c r="A8712" s="5"/>
      <c r="B8712" s="2"/>
    </row>
    <row r="8713" spans="1:2" x14ac:dyDescent="0.3">
      <c r="A8713" s="5"/>
      <c r="B8713" s="2"/>
    </row>
    <row r="8714" spans="1:2" x14ac:dyDescent="0.3">
      <c r="A8714" s="5"/>
      <c r="B8714" s="2"/>
    </row>
    <row r="8715" spans="1:2" x14ac:dyDescent="0.3">
      <c r="A8715" s="5"/>
      <c r="B8715" s="2"/>
    </row>
    <row r="8716" spans="1:2" x14ac:dyDescent="0.3">
      <c r="A8716" s="5"/>
      <c r="B8716" s="2"/>
    </row>
    <row r="8717" spans="1:2" x14ac:dyDescent="0.3">
      <c r="A8717" s="5"/>
      <c r="B8717" s="2"/>
    </row>
    <row r="8718" spans="1:2" x14ac:dyDescent="0.3">
      <c r="A8718" s="5"/>
      <c r="B8718" s="2"/>
    </row>
    <row r="8719" spans="1:2" x14ac:dyDescent="0.3">
      <c r="A8719" s="5"/>
      <c r="B8719" s="2"/>
    </row>
    <row r="8720" spans="1:2" x14ac:dyDescent="0.3">
      <c r="A8720" s="5"/>
      <c r="B8720" s="2"/>
    </row>
    <row r="8721" spans="1:2" x14ac:dyDescent="0.3">
      <c r="A8721" s="5"/>
      <c r="B8721" s="2"/>
    </row>
    <row r="8722" spans="1:2" x14ac:dyDescent="0.3">
      <c r="A8722" s="5"/>
      <c r="B8722" s="2"/>
    </row>
    <row r="8723" spans="1:2" x14ac:dyDescent="0.3">
      <c r="A8723" s="5"/>
      <c r="B8723" s="2"/>
    </row>
    <row r="8724" spans="1:2" x14ac:dyDescent="0.3">
      <c r="A8724" s="5"/>
      <c r="B8724" s="2"/>
    </row>
    <row r="8725" spans="1:2" x14ac:dyDescent="0.3">
      <c r="A8725" s="5"/>
      <c r="B8725" s="2"/>
    </row>
    <row r="8726" spans="1:2" x14ac:dyDescent="0.3">
      <c r="A8726" s="5"/>
      <c r="B8726" s="2"/>
    </row>
    <row r="8727" spans="1:2" x14ac:dyDescent="0.3">
      <c r="A8727" s="5"/>
      <c r="B8727" s="2"/>
    </row>
    <row r="8728" spans="1:2" x14ac:dyDescent="0.3">
      <c r="A8728" s="5"/>
      <c r="B8728" s="2"/>
    </row>
    <row r="8729" spans="1:2" x14ac:dyDescent="0.3">
      <c r="A8729" s="5"/>
      <c r="B8729" s="2"/>
    </row>
    <row r="8730" spans="1:2" x14ac:dyDescent="0.3">
      <c r="A8730" s="5"/>
      <c r="B8730" s="2"/>
    </row>
    <row r="8731" spans="1:2" x14ac:dyDescent="0.3">
      <c r="A8731" s="5"/>
      <c r="B8731" s="2"/>
    </row>
    <row r="8732" spans="1:2" x14ac:dyDescent="0.3">
      <c r="A8732" s="5"/>
      <c r="B8732" s="2"/>
    </row>
    <row r="8733" spans="1:2" x14ac:dyDescent="0.3">
      <c r="A8733" s="5"/>
      <c r="B8733" s="2"/>
    </row>
    <row r="8734" spans="1:2" x14ac:dyDescent="0.3">
      <c r="A8734" s="5"/>
      <c r="B8734" s="2"/>
    </row>
    <row r="8735" spans="1:2" x14ac:dyDescent="0.3">
      <c r="A8735" s="5"/>
      <c r="B8735" s="2"/>
    </row>
    <row r="8736" spans="1:2" x14ac:dyDescent="0.3">
      <c r="A8736" s="5"/>
      <c r="B8736" s="2"/>
    </row>
    <row r="8737" spans="1:2" x14ac:dyDescent="0.3">
      <c r="A8737" s="5"/>
      <c r="B8737" s="2"/>
    </row>
    <row r="8738" spans="1:2" x14ac:dyDescent="0.3">
      <c r="A8738" s="5"/>
      <c r="B8738" s="2"/>
    </row>
    <row r="8739" spans="1:2" x14ac:dyDescent="0.3">
      <c r="A8739" s="5"/>
      <c r="B8739" s="2"/>
    </row>
    <row r="8740" spans="1:2" x14ac:dyDescent="0.3">
      <c r="A8740" s="5"/>
      <c r="B8740" s="2"/>
    </row>
    <row r="8741" spans="1:2" x14ac:dyDescent="0.3">
      <c r="A8741" s="5"/>
      <c r="B8741" s="2"/>
    </row>
    <row r="8742" spans="1:2" x14ac:dyDescent="0.3">
      <c r="A8742" s="5"/>
      <c r="B8742" s="2"/>
    </row>
    <row r="8743" spans="1:2" x14ac:dyDescent="0.3">
      <c r="A8743" s="5"/>
      <c r="B8743" s="2"/>
    </row>
    <row r="8744" spans="1:2" x14ac:dyDescent="0.3">
      <c r="A8744" s="5"/>
      <c r="B8744" s="2"/>
    </row>
    <row r="8745" spans="1:2" x14ac:dyDescent="0.3">
      <c r="A8745" s="5"/>
      <c r="B8745" s="2"/>
    </row>
    <row r="8746" spans="1:2" x14ac:dyDescent="0.3">
      <c r="A8746" s="5"/>
      <c r="B8746" s="2"/>
    </row>
    <row r="8747" spans="1:2" x14ac:dyDescent="0.3">
      <c r="A8747" s="5"/>
      <c r="B8747" s="2"/>
    </row>
    <row r="8748" spans="1:2" x14ac:dyDescent="0.3">
      <c r="A8748" s="5"/>
      <c r="B8748" s="2"/>
    </row>
    <row r="8749" spans="1:2" x14ac:dyDescent="0.3">
      <c r="A8749" s="5"/>
      <c r="B8749" s="2"/>
    </row>
    <row r="8750" spans="1:2" x14ac:dyDescent="0.3">
      <c r="A8750" s="5"/>
      <c r="B8750" s="2"/>
    </row>
    <row r="8751" spans="1:2" x14ac:dyDescent="0.3">
      <c r="A8751" s="5"/>
      <c r="B8751" s="2"/>
    </row>
    <row r="8752" spans="1:2" x14ac:dyDescent="0.3">
      <c r="A8752" s="5"/>
      <c r="B8752" s="2"/>
    </row>
    <row r="8753" spans="1:2" x14ac:dyDescent="0.3">
      <c r="A8753" s="5"/>
      <c r="B8753" s="2"/>
    </row>
    <row r="8754" spans="1:2" x14ac:dyDescent="0.3">
      <c r="A8754" s="5"/>
      <c r="B8754" s="2"/>
    </row>
    <row r="8755" spans="1:2" x14ac:dyDescent="0.3">
      <c r="A8755" s="5"/>
      <c r="B8755" s="2"/>
    </row>
    <row r="8756" spans="1:2" x14ac:dyDescent="0.3">
      <c r="A8756" s="5"/>
      <c r="B8756" s="2"/>
    </row>
    <row r="8757" spans="1:2" x14ac:dyDescent="0.3">
      <c r="A8757" s="5"/>
      <c r="B8757" s="2"/>
    </row>
    <row r="8758" spans="1:2" x14ac:dyDescent="0.3">
      <c r="A8758" s="5"/>
      <c r="B8758" s="2"/>
    </row>
    <row r="8759" spans="1:2" x14ac:dyDescent="0.3">
      <c r="A8759" s="5"/>
      <c r="B8759" s="2"/>
    </row>
    <row r="8760" spans="1:2" x14ac:dyDescent="0.3">
      <c r="A8760" s="5"/>
      <c r="B8760" s="2"/>
    </row>
    <row r="8761" spans="1:2" x14ac:dyDescent="0.3">
      <c r="A8761" s="5"/>
      <c r="B8761" s="2"/>
    </row>
    <row r="8762" spans="1:2" x14ac:dyDescent="0.3">
      <c r="A8762" s="5"/>
      <c r="B8762" s="2"/>
    </row>
    <row r="8763" spans="1:2" x14ac:dyDescent="0.3">
      <c r="A8763" s="5"/>
      <c r="B8763" s="2"/>
    </row>
    <row r="8764" spans="1:2" x14ac:dyDescent="0.3">
      <c r="A8764" s="5"/>
      <c r="B8764" s="2"/>
    </row>
    <row r="8765" spans="1:2" x14ac:dyDescent="0.3">
      <c r="A8765" s="5"/>
      <c r="B8765" s="2"/>
    </row>
    <row r="8766" spans="1:2" x14ac:dyDescent="0.3">
      <c r="A8766" s="5"/>
      <c r="B8766" s="2"/>
    </row>
    <row r="8767" spans="1:2" x14ac:dyDescent="0.3">
      <c r="A8767" s="5"/>
      <c r="B8767" s="2"/>
    </row>
    <row r="8768" spans="1:2" x14ac:dyDescent="0.3">
      <c r="A8768" s="5"/>
      <c r="B8768" s="2"/>
    </row>
    <row r="8769" spans="1:2" x14ac:dyDescent="0.3">
      <c r="A8769" s="5"/>
      <c r="B8769" s="2"/>
    </row>
    <row r="8770" spans="1:2" x14ac:dyDescent="0.3">
      <c r="A8770" s="5"/>
      <c r="B8770" s="2"/>
    </row>
    <row r="8771" spans="1:2" x14ac:dyDescent="0.3">
      <c r="A8771" s="5"/>
      <c r="B8771" s="2"/>
    </row>
    <row r="8772" spans="1:2" x14ac:dyDescent="0.3">
      <c r="A8772" s="5"/>
      <c r="B8772" s="2"/>
    </row>
    <row r="8773" spans="1:2" x14ac:dyDescent="0.3">
      <c r="A8773" s="5"/>
      <c r="B8773" s="2"/>
    </row>
    <row r="8774" spans="1:2" x14ac:dyDescent="0.3">
      <c r="A8774" s="5"/>
      <c r="B8774" s="2"/>
    </row>
    <row r="8775" spans="1:2" x14ac:dyDescent="0.3">
      <c r="A8775" s="5"/>
      <c r="B8775" s="2"/>
    </row>
    <row r="8776" spans="1:2" x14ac:dyDescent="0.3">
      <c r="A8776" s="5"/>
      <c r="B8776" s="2"/>
    </row>
    <row r="8777" spans="1:2" x14ac:dyDescent="0.3">
      <c r="A8777" s="5"/>
      <c r="B8777" s="2"/>
    </row>
    <row r="8778" spans="1:2" x14ac:dyDescent="0.3">
      <c r="A8778" s="5"/>
      <c r="B8778" s="2"/>
    </row>
    <row r="8779" spans="1:2" x14ac:dyDescent="0.3">
      <c r="A8779" s="5"/>
      <c r="B8779" s="2"/>
    </row>
    <row r="8780" spans="1:2" x14ac:dyDescent="0.3">
      <c r="A8780" s="5"/>
      <c r="B8780" s="2"/>
    </row>
    <row r="8781" spans="1:2" x14ac:dyDescent="0.3">
      <c r="A8781" s="5"/>
      <c r="B8781" s="2"/>
    </row>
    <row r="8782" spans="1:2" x14ac:dyDescent="0.3">
      <c r="A8782" s="5"/>
      <c r="B8782" s="2"/>
    </row>
    <row r="8783" spans="1:2" x14ac:dyDescent="0.3">
      <c r="A8783" s="5"/>
      <c r="B8783" s="2"/>
    </row>
    <row r="8784" spans="1:2" x14ac:dyDescent="0.3">
      <c r="A8784" s="5"/>
      <c r="B8784" s="2"/>
    </row>
    <row r="8785" spans="1:2" x14ac:dyDescent="0.3">
      <c r="A8785" s="5"/>
      <c r="B8785" s="2"/>
    </row>
    <row r="8786" spans="1:2" x14ac:dyDescent="0.3">
      <c r="A8786" s="5"/>
      <c r="B8786" s="2"/>
    </row>
    <row r="8787" spans="1:2" x14ac:dyDescent="0.3">
      <c r="A8787" s="5"/>
      <c r="B8787" s="2"/>
    </row>
    <row r="8788" spans="1:2" x14ac:dyDescent="0.3">
      <c r="A8788" s="5"/>
      <c r="B8788" s="2"/>
    </row>
    <row r="8789" spans="1:2" x14ac:dyDescent="0.3">
      <c r="A8789" s="5"/>
      <c r="B8789" s="2"/>
    </row>
    <row r="8790" spans="1:2" x14ac:dyDescent="0.3">
      <c r="A8790" s="5"/>
      <c r="B8790" s="2"/>
    </row>
    <row r="8791" spans="1:2" x14ac:dyDescent="0.3">
      <c r="A8791" s="5"/>
      <c r="B8791" s="2"/>
    </row>
    <row r="8792" spans="1:2" x14ac:dyDescent="0.3">
      <c r="A8792" s="5"/>
      <c r="B8792" s="2"/>
    </row>
    <row r="8793" spans="1:2" x14ac:dyDescent="0.3">
      <c r="A8793" s="5"/>
      <c r="B8793" s="2"/>
    </row>
    <row r="8794" spans="1:2" x14ac:dyDescent="0.3">
      <c r="A8794" s="5"/>
      <c r="B8794" s="2"/>
    </row>
    <row r="8795" spans="1:2" x14ac:dyDescent="0.3">
      <c r="A8795" s="5"/>
      <c r="B8795" s="2"/>
    </row>
  </sheetData>
  <phoneticPr fontId="26" type="noConversion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</sheetPr>
  <dimension ref="A1:C8796"/>
  <sheetViews>
    <sheetView workbookViewId="0">
      <selection activeCell="A1554" sqref="A1554:B8796"/>
    </sheetView>
  </sheetViews>
  <sheetFormatPr baseColWidth="10" defaultColWidth="8.69921875" defaultRowHeight="15.6" x14ac:dyDescent="0.3"/>
  <cols>
    <col min="1" max="1" width="15.19921875" bestFit="1" customWidth="1"/>
    <col min="2" max="3" width="12" bestFit="1" customWidth="1"/>
  </cols>
  <sheetData>
    <row r="1" spans="1:3" x14ac:dyDescent="0.3">
      <c r="A1" s="189" t="s">
        <v>522</v>
      </c>
      <c r="B1" s="190"/>
      <c r="C1" s="190"/>
    </row>
    <row r="2" spans="1:3" ht="27.6" x14ac:dyDescent="0.3">
      <c r="A2" s="1" t="s">
        <v>523</v>
      </c>
      <c r="B2" s="1" t="s">
        <v>524</v>
      </c>
      <c r="C2" s="1" t="s">
        <v>525</v>
      </c>
    </row>
    <row r="3" spans="1:3" x14ac:dyDescent="0.3">
      <c r="A3" s="5">
        <v>36161</v>
      </c>
      <c r="B3" s="2">
        <v>15.37</v>
      </c>
      <c r="C3" s="2">
        <v>15.65</v>
      </c>
    </row>
    <row r="4" spans="1:3" x14ac:dyDescent="0.3">
      <c r="A4" s="5">
        <v>36162</v>
      </c>
      <c r="B4" s="2">
        <v>15.64</v>
      </c>
      <c r="C4" s="2">
        <v>16.03</v>
      </c>
    </row>
    <row r="5" spans="1:3" x14ac:dyDescent="0.3">
      <c r="A5" s="5">
        <v>36163</v>
      </c>
      <c r="B5" s="2">
        <v>15.5</v>
      </c>
      <c r="C5" s="2">
        <v>15.84</v>
      </c>
    </row>
    <row r="6" spans="1:3" x14ac:dyDescent="0.3">
      <c r="A6" s="5">
        <v>36164</v>
      </c>
      <c r="B6" s="2">
        <v>16.12</v>
      </c>
      <c r="C6" s="2">
        <v>16.63</v>
      </c>
    </row>
    <row r="7" spans="1:3" x14ac:dyDescent="0.3">
      <c r="A7" s="5">
        <v>36165</v>
      </c>
      <c r="B7" s="2">
        <v>15.97</v>
      </c>
      <c r="C7" s="2">
        <v>16.579999999999998</v>
      </c>
    </row>
    <row r="8" spans="1:3" x14ac:dyDescent="0.3">
      <c r="A8" s="5">
        <v>36166</v>
      </c>
      <c r="B8" s="2">
        <v>15.5</v>
      </c>
      <c r="C8" s="2">
        <v>15.94</v>
      </c>
    </row>
    <row r="9" spans="1:3" x14ac:dyDescent="0.3">
      <c r="A9" s="5">
        <v>36167</v>
      </c>
      <c r="B9" s="2">
        <v>16.18</v>
      </c>
      <c r="C9" s="2">
        <v>16.8</v>
      </c>
    </row>
    <row r="10" spans="1:3" x14ac:dyDescent="0.3">
      <c r="A10" s="5">
        <v>36168</v>
      </c>
      <c r="B10" s="2">
        <v>16.62</v>
      </c>
      <c r="C10" s="2">
        <v>17.11</v>
      </c>
    </row>
    <row r="11" spans="1:3" x14ac:dyDescent="0.3">
      <c r="A11" s="5">
        <v>36169</v>
      </c>
      <c r="B11" s="2">
        <v>16.36</v>
      </c>
      <c r="C11" s="2">
        <v>16.62</v>
      </c>
    </row>
    <row r="12" spans="1:3" x14ac:dyDescent="0.3">
      <c r="A12" s="5">
        <v>36170</v>
      </c>
      <c r="B12" s="2">
        <v>16.489999999999998</v>
      </c>
      <c r="C12" s="2">
        <v>16.63</v>
      </c>
    </row>
    <row r="13" spans="1:3" x14ac:dyDescent="0.3">
      <c r="A13" s="5">
        <v>36171</v>
      </c>
      <c r="B13" s="2">
        <v>17.739999999999998</v>
      </c>
      <c r="C13" s="2">
        <v>18.399999999999999</v>
      </c>
    </row>
    <row r="14" spans="1:3" x14ac:dyDescent="0.3">
      <c r="A14" s="5">
        <v>36172</v>
      </c>
      <c r="B14" s="2">
        <v>17.3</v>
      </c>
      <c r="C14" s="2">
        <v>17.84</v>
      </c>
    </row>
    <row r="15" spans="1:3" x14ac:dyDescent="0.3">
      <c r="A15" s="5">
        <v>36173</v>
      </c>
      <c r="B15" s="2">
        <v>17.32</v>
      </c>
      <c r="C15" s="2">
        <v>18</v>
      </c>
    </row>
    <row r="16" spans="1:3" x14ac:dyDescent="0.3">
      <c r="A16" s="5">
        <v>36174</v>
      </c>
      <c r="B16" s="2">
        <v>17.88</v>
      </c>
      <c r="C16" s="2">
        <v>19.329999999999998</v>
      </c>
    </row>
    <row r="17" spans="1:3" x14ac:dyDescent="0.3">
      <c r="A17" s="5">
        <v>36175</v>
      </c>
      <c r="B17" s="2">
        <v>16.420000000000002</v>
      </c>
      <c r="C17" s="2">
        <v>16.96</v>
      </c>
    </row>
    <row r="18" spans="1:3" x14ac:dyDescent="0.3">
      <c r="A18" s="5">
        <v>36176</v>
      </c>
      <c r="B18" s="2">
        <v>15.52</v>
      </c>
      <c r="C18" s="2">
        <v>15.74</v>
      </c>
    </row>
    <row r="19" spans="1:3" x14ac:dyDescent="0.3">
      <c r="A19" s="5">
        <v>36177</v>
      </c>
      <c r="B19" s="2">
        <v>14.89</v>
      </c>
      <c r="C19" s="2">
        <v>15.06</v>
      </c>
    </row>
    <row r="20" spans="1:3" x14ac:dyDescent="0.3">
      <c r="A20" s="5">
        <v>36178</v>
      </c>
      <c r="B20" s="2">
        <v>15.87</v>
      </c>
      <c r="C20" s="2">
        <v>16.420000000000002</v>
      </c>
    </row>
    <row r="21" spans="1:3" x14ac:dyDescent="0.3">
      <c r="A21" s="5">
        <v>36179</v>
      </c>
      <c r="B21" s="2">
        <v>15.51</v>
      </c>
      <c r="C21" s="2">
        <v>16.02</v>
      </c>
    </row>
    <row r="22" spans="1:3" x14ac:dyDescent="0.3">
      <c r="A22" s="5">
        <v>36180</v>
      </c>
      <c r="B22" s="2">
        <v>15.01</v>
      </c>
      <c r="C22" s="2">
        <v>15.54</v>
      </c>
    </row>
    <row r="23" spans="1:3" x14ac:dyDescent="0.3">
      <c r="A23" s="5">
        <v>36181</v>
      </c>
      <c r="B23" s="2">
        <v>14.82</v>
      </c>
      <c r="C23" s="2">
        <v>15.36</v>
      </c>
    </row>
    <row r="24" spans="1:3" x14ac:dyDescent="0.3">
      <c r="A24" s="5">
        <v>36182</v>
      </c>
      <c r="B24" s="2">
        <v>14.51</v>
      </c>
      <c r="C24" s="2">
        <v>15.09</v>
      </c>
    </row>
    <row r="25" spans="1:3" x14ac:dyDescent="0.3">
      <c r="A25" s="5">
        <v>36183</v>
      </c>
      <c r="B25" s="2">
        <v>14.05</v>
      </c>
      <c r="C25" s="2">
        <v>14.27</v>
      </c>
    </row>
    <row r="26" spans="1:3" x14ac:dyDescent="0.3">
      <c r="A26" s="5">
        <v>36184</v>
      </c>
      <c r="B26" s="2">
        <v>13.9</v>
      </c>
      <c r="C26" s="2">
        <v>14.24</v>
      </c>
    </row>
    <row r="27" spans="1:3" x14ac:dyDescent="0.3">
      <c r="A27" s="5">
        <v>36185</v>
      </c>
      <c r="B27" s="2">
        <v>15.15</v>
      </c>
      <c r="C27" s="2">
        <v>15.73</v>
      </c>
    </row>
    <row r="28" spans="1:3" x14ac:dyDescent="0.3">
      <c r="A28" s="5">
        <v>36186</v>
      </c>
      <c r="B28" s="2">
        <v>15.03</v>
      </c>
      <c r="C28" s="2">
        <v>15.66</v>
      </c>
    </row>
    <row r="29" spans="1:3" x14ac:dyDescent="0.3">
      <c r="A29" s="5">
        <v>36187</v>
      </c>
      <c r="B29" s="2">
        <v>15.77</v>
      </c>
      <c r="C29" s="2">
        <v>16.62</v>
      </c>
    </row>
    <row r="30" spans="1:3" x14ac:dyDescent="0.3">
      <c r="A30" s="5">
        <v>36188</v>
      </c>
      <c r="B30" s="2">
        <v>16.91</v>
      </c>
      <c r="C30" s="2">
        <v>17.86</v>
      </c>
    </row>
    <row r="31" spans="1:3" x14ac:dyDescent="0.3">
      <c r="A31" s="5">
        <v>36189</v>
      </c>
      <c r="B31" s="2">
        <v>20.89</v>
      </c>
      <c r="C31" s="2">
        <v>24.52</v>
      </c>
    </row>
    <row r="32" spans="1:3" x14ac:dyDescent="0.3">
      <c r="A32" s="5">
        <v>36190</v>
      </c>
      <c r="B32" s="2">
        <v>15.54</v>
      </c>
      <c r="C32" s="2">
        <v>15.91</v>
      </c>
    </row>
    <row r="33" spans="1:3" x14ac:dyDescent="0.3">
      <c r="A33" s="5">
        <v>36191</v>
      </c>
      <c r="B33" s="2">
        <v>14.71</v>
      </c>
      <c r="C33" s="2">
        <v>14.81</v>
      </c>
    </row>
    <row r="34" spans="1:3" x14ac:dyDescent="0.3">
      <c r="A34" s="5">
        <v>36192</v>
      </c>
      <c r="B34" s="2">
        <v>14.94</v>
      </c>
      <c r="C34" s="2">
        <v>15.38</v>
      </c>
    </row>
    <row r="35" spans="1:3" x14ac:dyDescent="0.3">
      <c r="A35" s="5">
        <v>36193</v>
      </c>
      <c r="B35" s="2">
        <v>15.01</v>
      </c>
      <c r="C35" s="2">
        <v>15.58</v>
      </c>
    </row>
    <row r="36" spans="1:3" x14ac:dyDescent="0.3">
      <c r="A36" s="5">
        <v>36194</v>
      </c>
      <c r="B36" s="2">
        <v>15.12</v>
      </c>
      <c r="C36" s="2">
        <v>15.66</v>
      </c>
    </row>
    <row r="37" spans="1:3" x14ac:dyDescent="0.3">
      <c r="A37" s="5">
        <v>36195</v>
      </c>
      <c r="B37" s="2">
        <v>14.44</v>
      </c>
      <c r="C37" s="2">
        <v>14.74</v>
      </c>
    </row>
    <row r="38" spans="1:3" x14ac:dyDescent="0.3">
      <c r="A38" s="5">
        <v>36196</v>
      </c>
      <c r="B38" s="2">
        <v>14.48</v>
      </c>
      <c r="C38" s="2">
        <v>14.84</v>
      </c>
    </row>
    <row r="39" spans="1:3" x14ac:dyDescent="0.3">
      <c r="A39" s="5">
        <v>36197</v>
      </c>
      <c r="B39" s="2">
        <v>14.67</v>
      </c>
      <c r="C39" s="2">
        <v>14.78</v>
      </c>
    </row>
    <row r="40" spans="1:3" x14ac:dyDescent="0.3">
      <c r="A40" s="5">
        <v>36198</v>
      </c>
      <c r="B40" s="2">
        <v>14.62</v>
      </c>
      <c r="C40" s="2">
        <v>14.64</v>
      </c>
    </row>
    <row r="41" spans="1:3" x14ac:dyDescent="0.3">
      <c r="A41" s="5">
        <v>36199</v>
      </c>
      <c r="B41" s="2">
        <v>16.16</v>
      </c>
      <c r="C41" s="2">
        <v>16.95</v>
      </c>
    </row>
    <row r="42" spans="1:3" x14ac:dyDescent="0.3">
      <c r="A42" s="5">
        <v>36200</v>
      </c>
      <c r="B42" s="2">
        <v>17.3</v>
      </c>
      <c r="C42" s="2">
        <v>18.54</v>
      </c>
    </row>
    <row r="43" spans="1:3" x14ac:dyDescent="0.3">
      <c r="A43" s="5">
        <v>36201</v>
      </c>
      <c r="B43" s="2">
        <v>16.68</v>
      </c>
      <c r="C43" s="2">
        <v>17.47</v>
      </c>
    </row>
    <row r="44" spans="1:3" x14ac:dyDescent="0.3">
      <c r="A44" s="5">
        <v>36202</v>
      </c>
      <c r="B44" s="2">
        <v>16.7</v>
      </c>
      <c r="C44" s="2">
        <v>17.63</v>
      </c>
    </row>
    <row r="45" spans="1:3" x14ac:dyDescent="0.3">
      <c r="A45" s="5">
        <v>36203</v>
      </c>
      <c r="B45" s="2">
        <v>16.149999999999999</v>
      </c>
      <c r="C45" s="2">
        <v>16.690000000000001</v>
      </c>
    </row>
    <row r="46" spans="1:3" x14ac:dyDescent="0.3">
      <c r="A46" s="5">
        <v>36204</v>
      </c>
      <c r="B46" s="2">
        <v>14.79</v>
      </c>
      <c r="C46" s="2">
        <v>14.99</v>
      </c>
    </row>
    <row r="47" spans="1:3" x14ac:dyDescent="0.3">
      <c r="A47" s="5">
        <v>36205</v>
      </c>
      <c r="B47" s="2">
        <v>14.1</v>
      </c>
      <c r="C47" s="2">
        <v>14.32</v>
      </c>
    </row>
    <row r="48" spans="1:3" x14ac:dyDescent="0.3">
      <c r="A48" s="5">
        <v>36206</v>
      </c>
      <c r="B48" s="2">
        <v>15.13</v>
      </c>
      <c r="C48" s="2">
        <v>15.69</v>
      </c>
    </row>
    <row r="49" spans="1:3" x14ac:dyDescent="0.3">
      <c r="A49" s="5">
        <v>36207</v>
      </c>
      <c r="B49" s="2">
        <v>15.06</v>
      </c>
      <c r="C49" s="2">
        <v>15.6</v>
      </c>
    </row>
    <row r="50" spans="1:3" x14ac:dyDescent="0.3">
      <c r="A50" s="5">
        <v>36208</v>
      </c>
      <c r="B50" s="2">
        <v>15</v>
      </c>
      <c r="C50" s="2">
        <v>15.49</v>
      </c>
    </row>
    <row r="51" spans="1:3" x14ac:dyDescent="0.3">
      <c r="A51" s="5">
        <v>36209</v>
      </c>
      <c r="B51" s="2">
        <v>14.88</v>
      </c>
      <c r="C51" s="2">
        <v>15.3</v>
      </c>
    </row>
    <row r="52" spans="1:3" x14ac:dyDescent="0.3">
      <c r="A52" s="5">
        <v>36210</v>
      </c>
      <c r="B52" s="2">
        <v>14.28</v>
      </c>
      <c r="C52" s="2">
        <v>14.47</v>
      </c>
    </row>
    <row r="53" spans="1:3" x14ac:dyDescent="0.3">
      <c r="A53" s="5">
        <v>36211</v>
      </c>
      <c r="B53" s="2">
        <v>13.6</v>
      </c>
      <c r="C53" s="2">
        <v>13.78</v>
      </c>
    </row>
    <row r="54" spans="1:3" x14ac:dyDescent="0.3">
      <c r="A54" s="5">
        <v>36212</v>
      </c>
      <c r="B54" s="2">
        <v>13.45</v>
      </c>
      <c r="C54" s="2">
        <v>13.52</v>
      </c>
    </row>
    <row r="55" spans="1:3" x14ac:dyDescent="0.3">
      <c r="A55" s="5">
        <v>36213</v>
      </c>
      <c r="B55" s="2">
        <v>14.37</v>
      </c>
      <c r="C55" s="2">
        <v>14.6</v>
      </c>
    </row>
    <row r="56" spans="1:3" x14ac:dyDescent="0.3">
      <c r="A56" s="5">
        <v>36214</v>
      </c>
      <c r="B56" s="2">
        <v>14.14</v>
      </c>
      <c r="C56" s="2">
        <v>14.52</v>
      </c>
    </row>
    <row r="57" spans="1:3" x14ac:dyDescent="0.3">
      <c r="A57" s="5">
        <v>36215</v>
      </c>
      <c r="B57" s="2">
        <v>14.02</v>
      </c>
      <c r="C57" s="2">
        <v>14.28</v>
      </c>
    </row>
    <row r="58" spans="1:3" x14ac:dyDescent="0.3">
      <c r="A58" s="5">
        <v>36216</v>
      </c>
      <c r="B58" s="2">
        <v>13.9</v>
      </c>
      <c r="C58" s="2">
        <v>14.2</v>
      </c>
    </row>
    <row r="59" spans="1:3" x14ac:dyDescent="0.3">
      <c r="A59" s="5">
        <v>36217</v>
      </c>
      <c r="B59" s="2">
        <v>13.18</v>
      </c>
      <c r="C59" s="2">
        <v>13.46</v>
      </c>
    </row>
    <row r="60" spans="1:3" x14ac:dyDescent="0.3">
      <c r="A60" s="5">
        <v>36218</v>
      </c>
      <c r="B60" s="2">
        <v>12.64</v>
      </c>
      <c r="C60" s="2">
        <v>12.7</v>
      </c>
    </row>
    <row r="61" spans="1:3" x14ac:dyDescent="0.3">
      <c r="A61" s="5">
        <v>36219</v>
      </c>
      <c r="B61" s="2">
        <v>12.25</v>
      </c>
      <c r="C61" s="2">
        <v>12.26</v>
      </c>
    </row>
    <row r="62" spans="1:3" x14ac:dyDescent="0.3">
      <c r="A62" s="5">
        <v>36220</v>
      </c>
      <c r="B62" s="2">
        <v>12.89</v>
      </c>
      <c r="C62" s="2">
        <v>13.23</v>
      </c>
    </row>
    <row r="63" spans="1:3" x14ac:dyDescent="0.3">
      <c r="A63" s="5">
        <v>36221</v>
      </c>
      <c r="B63" s="2">
        <v>12.46</v>
      </c>
      <c r="C63" s="2">
        <v>12.7</v>
      </c>
    </row>
    <row r="64" spans="1:3" x14ac:dyDescent="0.3">
      <c r="A64" s="5">
        <v>36222</v>
      </c>
      <c r="B64" s="2">
        <v>12.31</v>
      </c>
      <c r="C64" s="2">
        <v>12.53</v>
      </c>
    </row>
    <row r="65" spans="1:3" x14ac:dyDescent="0.3">
      <c r="A65" s="5">
        <v>36223</v>
      </c>
      <c r="B65" s="2">
        <v>12.34</v>
      </c>
      <c r="C65" s="2">
        <v>12.55</v>
      </c>
    </row>
    <row r="66" spans="1:3" x14ac:dyDescent="0.3">
      <c r="A66" s="5">
        <v>36224</v>
      </c>
      <c r="B66" s="2">
        <v>12.29</v>
      </c>
      <c r="C66" s="2">
        <v>12.45</v>
      </c>
    </row>
    <row r="67" spans="1:3" x14ac:dyDescent="0.3">
      <c r="A67" s="5">
        <v>36225</v>
      </c>
      <c r="B67" s="2">
        <v>11.66</v>
      </c>
      <c r="C67" s="2">
        <v>11.64</v>
      </c>
    </row>
    <row r="68" spans="1:3" x14ac:dyDescent="0.3">
      <c r="A68" s="5">
        <v>36226</v>
      </c>
      <c r="B68" s="2">
        <v>11.55</v>
      </c>
      <c r="C68" s="2">
        <v>11.47</v>
      </c>
    </row>
    <row r="69" spans="1:3" x14ac:dyDescent="0.3">
      <c r="A69" s="5">
        <v>36227</v>
      </c>
      <c r="B69" s="2">
        <v>12.26</v>
      </c>
      <c r="C69" s="2">
        <v>12.55</v>
      </c>
    </row>
    <row r="70" spans="1:3" x14ac:dyDescent="0.3">
      <c r="A70" s="5">
        <v>36228</v>
      </c>
      <c r="B70" s="2">
        <v>12.53</v>
      </c>
      <c r="C70" s="2">
        <v>12.9</v>
      </c>
    </row>
    <row r="71" spans="1:3" x14ac:dyDescent="0.3">
      <c r="A71" s="5">
        <v>36229</v>
      </c>
      <c r="B71" s="2">
        <v>13.26</v>
      </c>
      <c r="C71" s="2">
        <v>13.88</v>
      </c>
    </row>
    <row r="72" spans="1:3" x14ac:dyDescent="0.3">
      <c r="A72" s="5">
        <v>36230</v>
      </c>
      <c r="B72" s="2">
        <v>13.75</v>
      </c>
      <c r="C72" s="2">
        <v>14.62</v>
      </c>
    </row>
    <row r="73" spans="1:3" x14ac:dyDescent="0.3">
      <c r="A73" s="5">
        <v>36231</v>
      </c>
      <c r="B73" s="2">
        <v>13.23</v>
      </c>
      <c r="C73" s="2">
        <v>13.68</v>
      </c>
    </row>
    <row r="74" spans="1:3" x14ac:dyDescent="0.3">
      <c r="A74" s="5">
        <v>36232</v>
      </c>
      <c r="B74" s="2">
        <v>12.21</v>
      </c>
      <c r="C74" s="2">
        <v>12.13</v>
      </c>
    </row>
    <row r="75" spans="1:3" x14ac:dyDescent="0.3">
      <c r="A75" s="5">
        <v>36233</v>
      </c>
      <c r="B75" s="2">
        <v>12.24</v>
      </c>
      <c r="C75" s="2">
        <v>12.3</v>
      </c>
    </row>
    <row r="76" spans="1:3" x14ac:dyDescent="0.3">
      <c r="A76" s="5">
        <v>36234</v>
      </c>
      <c r="B76" s="2">
        <v>12.62</v>
      </c>
      <c r="C76" s="2">
        <v>12.9</v>
      </c>
    </row>
    <row r="77" spans="1:3" x14ac:dyDescent="0.3">
      <c r="A77" s="5">
        <v>36235</v>
      </c>
      <c r="B77" s="2">
        <v>12.65</v>
      </c>
      <c r="C77" s="2">
        <v>12.97</v>
      </c>
    </row>
    <row r="78" spans="1:3" x14ac:dyDescent="0.3">
      <c r="A78" s="5">
        <v>36236</v>
      </c>
      <c r="B78" s="2">
        <v>12.49</v>
      </c>
      <c r="C78" s="2">
        <v>12.8</v>
      </c>
    </row>
    <row r="79" spans="1:3" x14ac:dyDescent="0.3">
      <c r="A79" s="5">
        <v>36237</v>
      </c>
      <c r="B79" s="2">
        <v>12.45</v>
      </c>
      <c r="C79" s="2">
        <v>12.69</v>
      </c>
    </row>
    <row r="80" spans="1:3" x14ac:dyDescent="0.3">
      <c r="A80" s="5">
        <v>36238</v>
      </c>
      <c r="B80" s="2">
        <v>12.22</v>
      </c>
      <c r="C80" s="2">
        <v>12.43</v>
      </c>
    </row>
    <row r="81" spans="1:3" x14ac:dyDescent="0.3">
      <c r="A81" s="5">
        <v>36239</v>
      </c>
      <c r="B81" s="2">
        <v>12</v>
      </c>
      <c r="C81" s="2">
        <v>12.09</v>
      </c>
    </row>
    <row r="82" spans="1:3" x14ac:dyDescent="0.3">
      <c r="A82" s="5">
        <v>36240</v>
      </c>
      <c r="B82" s="2">
        <v>11.94</v>
      </c>
      <c r="C82" s="2">
        <v>12</v>
      </c>
    </row>
    <row r="83" spans="1:3" x14ac:dyDescent="0.3">
      <c r="A83" s="5">
        <v>36241</v>
      </c>
      <c r="B83" s="2">
        <v>12.59</v>
      </c>
      <c r="C83" s="2">
        <v>12.76</v>
      </c>
    </row>
    <row r="84" spans="1:3" x14ac:dyDescent="0.3">
      <c r="A84" s="5">
        <v>36242</v>
      </c>
      <c r="B84" s="2">
        <v>12.67</v>
      </c>
      <c r="C84" s="2">
        <v>12.9</v>
      </c>
    </row>
    <row r="85" spans="1:3" x14ac:dyDescent="0.3">
      <c r="A85" s="5">
        <v>36243</v>
      </c>
      <c r="B85" s="2">
        <v>12.59</v>
      </c>
      <c r="C85" s="2">
        <v>12.84</v>
      </c>
    </row>
    <row r="86" spans="1:3" x14ac:dyDescent="0.3">
      <c r="A86" s="5">
        <v>36244</v>
      </c>
      <c r="B86" s="2">
        <v>12.45</v>
      </c>
      <c r="C86" s="2">
        <v>12.61</v>
      </c>
    </row>
    <row r="87" spans="1:3" x14ac:dyDescent="0.3">
      <c r="A87" s="5">
        <v>36245</v>
      </c>
      <c r="B87" s="2">
        <v>12.34</v>
      </c>
      <c r="C87" s="2">
        <v>12.5</v>
      </c>
    </row>
    <row r="88" spans="1:3" x14ac:dyDescent="0.3">
      <c r="A88" s="5">
        <v>36246</v>
      </c>
      <c r="B88" s="2">
        <v>11.99</v>
      </c>
      <c r="C88" s="2">
        <v>12.01</v>
      </c>
    </row>
    <row r="89" spans="1:3" x14ac:dyDescent="0.3">
      <c r="A89" s="5">
        <v>36247</v>
      </c>
      <c r="B89" s="2">
        <v>11.83</v>
      </c>
      <c r="C89" s="2">
        <v>11.74</v>
      </c>
    </row>
    <row r="90" spans="1:3" x14ac:dyDescent="0.3">
      <c r="A90" s="5">
        <v>36248</v>
      </c>
      <c r="B90" s="2">
        <v>12.38</v>
      </c>
      <c r="C90" s="2">
        <v>12.55</v>
      </c>
    </row>
    <row r="91" spans="1:3" x14ac:dyDescent="0.3">
      <c r="A91" s="5">
        <v>36249</v>
      </c>
      <c r="B91" s="2">
        <v>11.95</v>
      </c>
      <c r="C91" s="2">
        <v>12.09</v>
      </c>
    </row>
    <row r="92" spans="1:3" x14ac:dyDescent="0.3">
      <c r="A92" s="5">
        <v>36250</v>
      </c>
      <c r="B92" s="2">
        <v>11.65</v>
      </c>
      <c r="C92" s="2">
        <v>11.8</v>
      </c>
    </row>
    <row r="93" spans="1:3" x14ac:dyDescent="0.3">
      <c r="A93" s="5">
        <v>36251</v>
      </c>
      <c r="B93" s="2">
        <v>11.38</v>
      </c>
      <c r="C93" s="2">
        <v>11.43</v>
      </c>
    </row>
    <row r="94" spans="1:3" x14ac:dyDescent="0.3">
      <c r="A94" s="5">
        <v>36252</v>
      </c>
      <c r="B94" s="2">
        <v>11.09</v>
      </c>
      <c r="C94" s="2">
        <v>10.71</v>
      </c>
    </row>
    <row r="95" spans="1:3" x14ac:dyDescent="0.3">
      <c r="A95" s="5">
        <v>36253</v>
      </c>
      <c r="B95" s="2">
        <v>11.14</v>
      </c>
      <c r="C95" s="2">
        <v>10.94</v>
      </c>
    </row>
    <row r="96" spans="1:3" x14ac:dyDescent="0.3">
      <c r="A96" s="5">
        <v>36254</v>
      </c>
      <c r="B96" s="2">
        <v>10.91</v>
      </c>
      <c r="C96" s="2">
        <v>10.78</v>
      </c>
    </row>
    <row r="97" spans="1:3" x14ac:dyDescent="0.3">
      <c r="A97" s="5">
        <v>36255</v>
      </c>
      <c r="B97" s="2">
        <v>10.81</v>
      </c>
      <c r="C97" s="2">
        <v>10.65</v>
      </c>
    </row>
    <row r="98" spans="1:3" x14ac:dyDescent="0.3">
      <c r="A98" s="5">
        <v>36256</v>
      </c>
      <c r="B98" s="2">
        <v>12.23</v>
      </c>
      <c r="C98" s="2">
        <v>12.48</v>
      </c>
    </row>
    <row r="99" spans="1:3" x14ac:dyDescent="0.3">
      <c r="A99" s="5">
        <v>36257</v>
      </c>
      <c r="B99" s="2">
        <v>11.59</v>
      </c>
      <c r="C99" s="2">
        <v>11.88</v>
      </c>
    </row>
    <row r="100" spans="1:3" x14ac:dyDescent="0.3">
      <c r="A100" s="5">
        <v>36258</v>
      </c>
      <c r="B100" s="2">
        <v>11.02</v>
      </c>
      <c r="C100" s="2">
        <v>11.5</v>
      </c>
    </row>
    <row r="101" spans="1:3" x14ac:dyDescent="0.3">
      <c r="A101" s="5">
        <v>36259</v>
      </c>
      <c r="B101" s="2">
        <v>10.83</v>
      </c>
      <c r="C101" s="2">
        <v>11.34</v>
      </c>
    </row>
    <row r="102" spans="1:3" x14ac:dyDescent="0.3">
      <c r="A102" s="5">
        <v>36260</v>
      </c>
      <c r="B102" s="2">
        <v>9.65</v>
      </c>
      <c r="C102" s="2">
        <v>9.86</v>
      </c>
    </row>
    <row r="103" spans="1:3" x14ac:dyDescent="0.3">
      <c r="A103" s="5">
        <v>36261</v>
      </c>
      <c r="B103" s="2">
        <v>9.64</v>
      </c>
      <c r="C103" s="2">
        <v>9.65</v>
      </c>
    </row>
    <row r="104" spans="1:3" x14ac:dyDescent="0.3">
      <c r="A104" s="5">
        <v>36262</v>
      </c>
      <c r="B104" s="2">
        <v>10.199999999999999</v>
      </c>
      <c r="C104" s="2">
        <v>11.13</v>
      </c>
    </row>
    <row r="105" spans="1:3" x14ac:dyDescent="0.3">
      <c r="A105" s="5">
        <v>36263</v>
      </c>
      <c r="B105" s="2">
        <v>10.98</v>
      </c>
      <c r="C105" s="2">
        <v>11.74</v>
      </c>
    </row>
    <row r="106" spans="1:3" x14ac:dyDescent="0.3">
      <c r="A106" s="5">
        <v>36264</v>
      </c>
      <c r="B106" s="2">
        <v>12.01</v>
      </c>
      <c r="C106" s="2">
        <v>12.75</v>
      </c>
    </row>
    <row r="107" spans="1:3" x14ac:dyDescent="0.3">
      <c r="A107" s="5">
        <v>36265</v>
      </c>
      <c r="B107" s="2">
        <v>11.86</v>
      </c>
      <c r="C107" s="2">
        <v>12.55</v>
      </c>
    </row>
    <row r="108" spans="1:3" x14ac:dyDescent="0.3">
      <c r="A108" s="5">
        <v>36266</v>
      </c>
      <c r="B108" s="2">
        <v>10.9</v>
      </c>
      <c r="C108" s="2">
        <v>11.39</v>
      </c>
    </row>
    <row r="109" spans="1:3" x14ac:dyDescent="0.3">
      <c r="A109" s="5">
        <v>36267</v>
      </c>
      <c r="B109" s="2">
        <v>10.36</v>
      </c>
      <c r="C109" s="2">
        <v>10.16</v>
      </c>
    </row>
    <row r="110" spans="1:3" x14ac:dyDescent="0.3">
      <c r="A110" s="5">
        <v>36268</v>
      </c>
      <c r="B110" s="2">
        <v>9.7799999999999994</v>
      </c>
      <c r="C110" s="2">
        <v>9.6300000000000008</v>
      </c>
    </row>
    <row r="111" spans="1:3" x14ac:dyDescent="0.3">
      <c r="A111" s="5">
        <v>36269</v>
      </c>
      <c r="B111" s="2">
        <v>11.3</v>
      </c>
      <c r="C111" s="2">
        <v>11.97</v>
      </c>
    </row>
    <row r="112" spans="1:3" x14ac:dyDescent="0.3">
      <c r="A112" s="5">
        <v>36270</v>
      </c>
      <c r="B112" s="2">
        <v>11.54</v>
      </c>
      <c r="C112" s="2">
        <v>12.15</v>
      </c>
    </row>
    <row r="113" spans="1:3" x14ac:dyDescent="0.3">
      <c r="A113" s="5">
        <v>36271</v>
      </c>
      <c r="B113" s="2">
        <v>11.05</v>
      </c>
      <c r="C113" s="2">
        <v>11.51</v>
      </c>
    </row>
    <row r="114" spans="1:3" x14ac:dyDescent="0.3">
      <c r="A114" s="5">
        <v>36272</v>
      </c>
      <c r="B114" s="2">
        <v>10.45</v>
      </c>
      <c r="C114" s="2">
        <v>10.91</v>
      </c>
    </row>
    <row r="115" spans="1:3" x14ac:dyDescent="0.3">
      <c r="A115" s="5">
        <v>36273</v>
      </c>
      <c r="B115" s="2">
        <v>9.9700000000000006</v>
      </c>
      <c r="C115" s="2">
        <v>10.43</v>
      </c>
    </row>
    <row r="116" spans="1:3" x14ac:dyDescent="0.3">
      <c r="A116" s="5">
        <v>36274</v>
      </c>
      <c r="B116" s="2">
        <v>9.73</v>
      </c>
      <c r="C116" s="2">
        <v>9.93</v>
      </c>
    </row>
    <row r="117" spans="1:3" x14ac:dyDescent="0.3">
      <c r="A117" s="5">
        <v>36275</v>
      </c>
      <c r="B117" s="2">
        <v>8.99</v>
      </c>
      <c r="C117" s="2">
        <v>9.15</v>
      </c>
    </row>
    <row r="118" spans="1:3" x14ac:dyDescent="0.3">
      <c r="A118" s="5">
        <v>36276</v>
      </c>
      <c r="B118" s="2">
        <v>9.4700000000000006</v>
      </c>
      <c r="C118" s="2">
        <v>10.130000000000001</v>
      </c>
    </row>
    <row r="119" spans="1:3" x14ac:dyDescent="0.3">
      <c r="A119" s="5">
        <v>36277</v>
      </c>
      <c r="B119" s="2">
        <v>9.32</v>
      </c>
      <c r="C119" s="2">
        <v>10.06</v>
      </c>
    </row>
    <row r="120" spans="1:3" x14ac:dyDescent="0.3">
      <c r="A120" s="5">
        <v>36278</v>
      </c>
      <c r="B120" s="2">
        <v>9.2799999999999994</v>
      </c>
      <c r="C120" s="2">
        <v>10.31</v>
      </c>
    </row>
    <row r="121" spans="1:3" x14ac:dyDescent="0.3">
      <c r="A121" s="5">
        <v>36279</v>
      </c>
      <c r="B121" s="2">
        <v>9.7100000000000009</v>
      </c>
      <c r="C121" s="2">
        <v>10.58</v>
      </c>
    </row>
    <row r="122" spans="1:3" x14ac:dyDescent="0.3">
      <c r="A122" s="5">
        <v>36280</v>
      </c>
      <c r="B122" s="2">
        <v>9.68</v>
      </c>
      <c r="C122" s="2">
        <v>10.39</v>
      </c>
    </row>
    <row r="123" spans="1:3" x14ac:dyDescent="0.3">
      <c r="A123" s="5">
        <v>36281</v>
      </c>
      <c r="B123" s="2">
        <v>9.33</v>
      </c>
      <c r="C123" s="2">
        <v>9.58</v>
      </c>
    </row>
    <row r="124" spans="1:3" x14ac:dyDescent="0.3">
      <c r="A124" s="5">
        <v>36282</v>
      </c>
      <c r="B124" s="2">
        <v>9.02</v>
      </c>
      <c r="C124" s="2">
        <v>9.36</v>
      </c>
    </row>
    <row r="125" spans="1:3" x14ac:dyDescent="0.3">
      <c r="A125" s="5">
        <v>36283</v>
      </c>
      <c r="B125" s="2">
        <v>12.19</v>
      </c>
      <c r="C125" s="2">
        <v>13.62</v>
      </c>
    </row>
    <row r="126" spans="1:3" x14ac:dyDescent="0.3">
      <c r="A126" s="5">
        <v>36284</v>
      </c>
      <c r="B126" s="2">
        <v>12.49</v>
      </c>
      <c r="C126" s="2">
        <v>13.38</v>
      </c>
    </row>
    <row r="127" spans="1:3" x14ac:dyDescent="0.3">
      <c r="A127" s="5">
        <v>36285</v>
      </c>
      <c r="B127" s="2">
        <v>12.03</v>
      </c>
      <c r="C127" s="2">
        <v>12.97</v>
      </c>
    </row>
    <row r="128" spans="1:3" x14ac:dyDescent="0.3">
      <c r="A128" s="5">
        <v>36286</v>
      </c>
      <c r="B128" s="2">
        <v>11.17</v>
      </c>
      <c r="C128" s="2">
        <v>11.96</v>
      </c>
    </row>
    <row r="129" spans="1:3" x14ac:dyDescent="0.3">
      <c r="A129" s="5">
        <v>36287</v>
      </c>
      <c r="B129" s="2">
        <v>10.52</v>
      </c>
      <c r="C129" s="2">
        <v>11.26</v>
      </c>
    </row>
    <row r="130" spans="1:3" x14ac:dyDescent="0.3">
      <c r="A130" s="5">
        <v>36288</v>
      </c>
      <c r="B130" s="2">
        <v>10</v>
      </c>
      <c r="C130" s="2">
        <v>10.18</v>
      </c>
    </row>
    <row r="131" spans="1:3" x14ac:dyDescent="0.3">
      <c r="A131" s="5">
        <v>36289</v>
      </c>
      <c r="B131" s="2">
        <v>10.11</v>
      </c>
      <c r="C131" s="2">
        <v>10.16</v>
      </c>
    </row>
    <row r="132" spans="1:3" x14ac:dyDescent="0.3">
      <c r="A132" s="5">
        <v>36290</v>
      </c>
      <c r="B132" s="2">
        <v>12.75</v>
      </c>
      <c r="C132" s="2">
        <v>13.9</v>
      </c>
    </row>
    <row r="133" spans="1:3" x14ac:dyDescent="0.3">
      <c r="A133" s="5">
        <v>36291</v>
      </c>
      <c r="B133" s="2">
        <v>14.16</v>
      </c>
      <c r="C133" s="2">
        <v>15.89</v>
      </c>
    </row>
    <row r="134" spans="1:3" x14ac:dyDescent="0.3">
      <c r="A134" s="5">
        <v>36292</v>
      </c>
      <c r="B134" s="2">
        <v>14.26</v>
      </c>
      <c r="C134" s="2">
        <v>15.56</v>
      </c>
    </row>
    <row r="135" spans="1:3" x14ac:dyDescent="0.3">
      <c r="A135" s="5">
        <v>36293</v>
      </c>
      <c r="B135" s="2">
        <v>11.95</v>
      </c>
      <c r="C135" s="2">
        <v>11.82</v>
      </c>
    </row>
    <row r="136" spans="1:3" x14ac:dyDescent="0.3">
      <c r="A136" s="5">
        <v>36294</v>
      </c>
      <c r="B136" s="2">
        <v>13.22</v>
      </c>
      <c r="C136" s="2">
        <v>13.95</v>
      </c>
    </row>
    <row r="137" spans="1:3" x14ac:dyDescent="0.3">
      <c r="A137" s="5">
        <v>36295</v>
      </c>
      <c r="B137" s="2">
        <v>11.56</v>
      </c>
      <c r="C137" s="2">
        <v>11.59</v>
      </c>
    </row>
    <row r="138" spans="1:3" x14ac:dyDescent="0.3">
      <c r="A138" s="5">
        <v>36296</v>
      </c>
      <c r="B138" s="2">
        <v>11.28</v>
      </c>
      <c r="C138" s="2">
        <v>11.15</v>
      </c>
    </row>
    <row r="139" spans="1:3" x14ac:dyDescent="0.3">
      <c r="A139" s="5">
        <v>36297</v>
      </c>
      <c r="B139" s="2">
        <v>12.64</v>
      </c>
      <c r="C139" s="2">
        <v>13.28</v>
      </c>
    </row>
    <row r="140" spans="1:3" x14ac:dyDescent="0.3">
      <c r="A140" s="5">
        <v>36298</v>
      </c>
      <c r="B140" s="2">
        <v>13.42</v>
      </c>
      <c r="C140" s="2">
        <v>14.34</v>
      </c>
    </row>
    <row r="141" spans="1:3" x14ac:dyDescent="0.3">
      <c r="A141" s="5">
        <v>36299</v>
      </c>
      <c r="B141" s="2">
        <v>12.57</v>
      </c>
      <c r="C141" s="2">
        <v>13.26</v>
      </c>
    </row>
    <row r="142" spans="1:3" x14ac:dyDescent="0.3">
      <c r="A142" s="5">
        <v>36300</v>
      </c>
      <c r="B142" s="2">
        <v>11.5</v>
      </c>
      <c r="C142" s="2">
        <v>12.31</v>
      </c>
    </row>
    <row r="143" spans="1:3" x14ac:dyDescent="0.3">
      <c r="A143" s="5">
        <v>36301</v>
      </c>
      <c r="B143" s="2">
        <v>10.6</v>
      </c>
      <c r="C143" s="2">
        <v>11.61</v>
      </c>
    </row>
    <row r="144" spans="1:3" x14ac:dyDescent="0.3">
      <c r="A144" s="5">
        <v>36302</v>
      </c>
      <c r="B144" s="2">
        <v>8.93</v>
      </c>
      <c r="C144" s="2">
        <v>9.4499999999999993</v>
      </c>
    </row>
    <row r="145" spans="1:3" x14ac:dyDescent="0.3">
      <c r="A145" s="5">
        <v>36303</v>
      </c>
      <c r="B145" s="2">
        <v>8.36</v>
      </c>
      <c r="C145" s="2">
        <v>9.07</v>
      </c>
    </row>
    <row r="146" spans="1:3" x14ac:dyDescent="0.3">
      <c r="A146" s="5">
        <v>36304</v>
      </c>
      <c r="B146" s="2">
        <v>9.3699999999999992</v>
      </c>
      <c r="C146" s="2">
        <v>10.02</v>
      </c>
    </row>
    <row r="147" spans="1:3" x14ac:dyDescent="0.3">
      <c r="A147" s="5">
        <v>36305</v>
      </c>
      <c r="B147" s="2">
        <v>11.51</v>
      </c>
      <c r="C147" s="2">
        <v>12.56</v>
      </c>
    </row>
    <row r="148" spans="1:3" x14ac:dyDescent="0.3">
      <c r="A148" s="5">
        <v>36306</v>
      </c>
      <c r="B148" s="2">
        <v>11.48</v>
      </c>
      <c r="C148" s="2">
        <v>12.5</v>
      </c>
    </row>
    <row r="149" spans="1:3" x14ac:dyDescent="0.3">
      <c r="A149" s="5">
        <v>36307</v>
      </c>
      <c r="B149" s="2">
        <v>11.21</v>
      </c>
      <c r="C149" s="2">
        <v>12.24</v>
      </c>
    </row>
    <row r="150" spans="1:3" x14ac:dyDescent="0.3">
      <c r="A150" s="5">
        <v>36308</v>
      </c>
      <c r="B150" s="2">
        <v>10.75</v>
      </c>
      <c r="C150" s="2">
        <v>11.79</v>
      </c>
    </row>
    <row r="151" spans="1:3" x14ac:dyDescent="0.3">
      <c r="A151" s="5">
        <v>36309</v>
      </c>
      <c r="B151" s="2">
        <v>10.37</v>
      </c>
      <c r="C151" s="2">
        <v>10.77</v>
      </c>
    </row>
    <row r="152" spans="1:3" x14ac:dyDescent="0.3">
      <c r="A152" s="5">
        <v>36310</v>
      </c>
      <c r="B152" s="2">
        <v>10.029999999999999</v>
      </c>
      <c r="C152" s="2">
        <v>10.32</v>
      </c>
    </row>
    <row r="153" spans="1:3" x14ac:dyDescent="0.3">
      <c r="A153" s="5">
        <v>36311</v>
      </c>
      <c r="B153" s="2">
        <v>11.73</v>
      </c>
      <c r="C153" s="2">
        <v>12.66</v>
      </c>
    </row>
    <row r="154" spans="1:3" x14ac:dyDescent="0.3">
      <c r="A154" s="5">
        <v>36312</v>
      </c>
      <c r="B154" s="2">
        <v>11.55</v>
      </c>
      <c r="C154" s="2">
        <v>12.43</v>
      </c>
    </row>
    <row r="155" spans="1:3" x14ac:dyDescent="0.3">
      <c r="A155" s="5">
        <v>36313</v>
      </c>
      <c r="B155" s="2">
        <v>12.07</v>
      </c>
      <c r="C155" s="2">
        <v>13.25</v>
      </c>
    </row>
    <row r="156" spans="1:3" x14ac:dyDescent="0.3">
      <c r="A156" s="5">
        <v>36314</v>
      </c>
      <c r="B156" s="2">
        <v>11.55</v>
      </c>
      <c r="C156" s="2">
        <v>12.37</v>
      </c>
    </row>
    <row r="157" spans="1:3" x14ac:dyDescent="0.3">
      <c r="A157" s="5">
        <v>36315</v>
      </c>
      <c r="B157" s="2">
        <v>11.17</v>
      </c>
      <c r="C157" s="2">
        <v>12.04</v>
      </c>
    </row>
    <row r="158" spans="1:3" x14ac:dyDescent="0.3">
      <c r="A158" s="5">
        <v>36316</v>
      </c>
      <c r="B158" s="2">
        <v>10.24</v>
      </c>
      <c r="C158" s="2">
        <v>10.68</v>
      </c>
    </row>
    <row r="159" spans="1:3" x14ac:dyDescent="0.3">
      <c r="A159" s="5">
        <v>36317</v>
      </c>
      <c r="B159" s="2">
        <v>10.19</v>
      </c>
      <c r="C159" s="2">
        <v>10.3</v>
      </c>
    </row>
    <row r="160" spans="1:3" x14ac:dyDescent="0.3">
      <c r="A160" s="5">
        <v>36318</v>
      </c>
      <c r="B160" s="2">
        <v>11.05</v>
      </c>
      <c r="C160" s="2">
        <v>11.7</v>
      </c>
    </row>
    <row r="161" spans="1:3" x14ac:dyDescent="0.3">
      <c r="A161" s="5">
        <v>36319</v>
      </c>
      <c r="B161" s="2">
        <v>11.92</v>
      </c>
      <c r="C161" s="2">
        <v>13.31</v>
      </c>
    </row>
    <row r="162" spans="1:3" x14ac:dyDescent="0.3">
      <c r="A162" s="5">
        <v>36320</v>
      </c>
      <c r="B162" s="2">
        <v>11.31</v>
      </c>
      <c r="C162" s="2">
        <v>12.74</v>
      </c>
    </row>
    <row r="163" spans="1:3" x14ac:dyDescent="0.3">
      <c r="A163" s="5">
        <v>36321</v>
      </c>
      <c r="B163" s="2">
        <v>9.9</v>
      </c>
      <c r="C163" s="2">
        <v>11.33</v>
      </c>
    </row>
    <row r="164" spans="1:3" x14ac:dyDescent="0.3">
      <c r="A164" s="5">
        <v>36322</v>
      </c>
      <c r="B164" s="2">
        <v>9.99</v>
      </c>
      <c r="C164" s="2">
        <v>11.06</v>
      </c>
    </row>
    <row r="165" spans="1:3" x14ac:dyDescent="0.3">
      <c r="A165" s="5">
        <v>36323</v>
      </c>
      <c r="B165" s="2">
        <v>9.3000000000000007</v>
      </c>
      <c r="C165" s="2">
        <v>9.69</v>
      </c>
    </row>
    <row r="166" spans="1:3" x14ac:dyDescent="0.3">
      <c r="A166" s="5">
        <v>36324</v>
      </c>
      <c r="B166" s="2">
        <v>8.26</v>
      </c>
      <c r="C166" s="2">
        <v>8.93</v>
      </c>
    </row>
    <row r="167" spans="1:3" x14ac:dyDescent="0.3">
      <c r="A167" s="5">
        <v>36325</v>
      </c>
      <c r="B167" s="2">
        <v>9.99</v>
      </c>
      <c r="C167" s="2">
        <v>10.89</v>
      </c>
    </row>
    <row r="168" spans="1:3" x14ac:dyDescent="0.3">
      <c r="A168" s="5">
        <v>36326</v>
      </c>
      <c r="B168" s="2">
        <v>10.27</v>
      </c>
      <c r="C168" s="2">
        <v>11.15</v>
      </c>
    </row>
    <row r="169" spans="1:3" x14ac:dyDescent="0.3">
      <c r="A169" s="5">
        <v>36327</v>
      </c>
      <c r="B169" s="2">
        <v>10.4</v>
      </c>
      <c r="C169" s="2">
        <v>11.58</v>
      </c>
    </row>
    <row r="170" spans="1:3" x14ac:dyDescent="0.3">
      <c r="A170" s="5">
        <v>36328</v>
      </c>
      <c r="B170" s="2">
        <v>10.029999999999999</v>
      </c>
      <c r="C170" s="2">
        <v>10.97</v>
      </c>
    </row>
    <row r="171" spans="1:3" x14ac:dyDescent="0.3">
      <c r="A171" s="5">
        <v>36329</v>
      </c>
      <c r="B171" s="2">
        <v>10.33</v>
      </c>
      <c r="C171" s="2">
        <v>11.28</v>
      </c>
    </row>
    <row r="172" spans="1:3" x14ac:dyDescent="0.3">
      <c r="A172" s="5">
        <v>36330</v>
      </c>
      <c r="B172" s="2">
        <v>9.52</v>
      </c>
      <c r="C172" s="2">
        <v>9.83</v>
      </c>
    </row>
    <row r="173" spans="1:3" x14ac:dyDescent="0.3">
      <c r="A173" s="5">
        <v>36331</v>
      </c>
      <c r="B173" s="2">
        <v>9.23</v>
      </c>
      <c r="C173" s="2">
        <v>9.4</v>
      </c>
    </row>
    <row r="174" spans="1:3" x14ac:dyDescent="0.3">
      <c r="A174" s="5">
        <v>36332</v>
      </c>
      <c r="B174" s="2">
        <v>10.16</v>
      </c>
      <c r="C174" s="2">
        <v>10.97</v>
      </c>
    </row>
    <row r="175" spans="1:3" x14ac:dyDescent="0.3">
      <c r="A175" s="5">
        <v>36333</v>
      </c>
      <c r="B175" s="2">
        <v>10.6</v>
      </c>
      <c r="C175" s="2">
        <v>11.68</v>
      </c>
    </row>
    <row r="176" spans="1:3" x14ac:dyDescent="0.3">
      <c r="A176" s="5">
        <v>36334</v>
      </c>
      <c r="B176" s="2">
        <v>9.9700000000000006</v>
      </c>
      <c r="C176" s="2">
        <v>10.68</v>
      </c>
    </row>
    <row r="177" spans="1:3" x14ac:dyDescent="0.3">
      <c r="A177" s="5">
        <v>36335</v>
      </c>
      <c r="B177" s="2">
        <v>9.2899999999999991</v>
      </c>
      <c r="C177" s="2">
        <v>9.9600000000000009</v>
      </c>
    </row>
    <row r="178" spans="1:3" x14ac:dyDescent="0.3">
      <c r="A178" s="5">
        <v>36336</v>
      </c>
      <c r="B178" s="2">
        <v>8.5500000000000007</v>
      </c>
      <c r="C178" s="2">
        <v>9.02</v>
      </c>
    </row>
    <row r="179" spans="1:3" x14ac:dyDescent="0.3">
      <c r="A179" s="5">
        <v>36337</v>
      </c>
      <c r="B179" s="2">
        <v>8.24</v>
      </c>
      <c r="C179" s="2">
        <v>8.6199999999999992</v>
      </c>
    </row>
    <row r="180" spans="1:3" x14ac:dyDescent="0.3">
      <c r="A180" s="5">
        <v>36338</v>
      </c>
      <c r="B180" s="2">
        <v>8.09</v>
      </c>
      <c r="C180" s="2">
        <v>8.4700000000000006</v>
      </c>
    </row>
    <row r="181" spans="1:3" x14ac:dyDescent="0.3">
      <c r="A181" s="5">
        <v>36339</v>
      </c>
      <c r="B181" s="2">
        <v>9.35</v>
      </c>
      <c r="C181" s="2">
        <v>9.99</v>
      </c>
    </row>
    <row r="182" spans="1:3" x14ac:dyDescent="0.3">
      <c r="A182" s="5">
        <v>36340</v>
      </c>
      <c r="B182" s="2">
        <v>9</v>
      </c>
      <c r="C182" s="2">
        <v>9.43</v>
      </c>
    </row>
    <row r="183" spans="1:3" x14ac:dyDescent="0.3">
      <c r="A183" s="5">
        <v>36341</v>
      </c>
      <c r="B183" s="2">
        <v>9.1300000000000008</v>
      </c>
      <c r="C183" s="2">
        <v>9.94</v>
      </c>
    </row>
    <row r="184" spans="1:3" x14ac:dyDescent="0.3">
      <c r="A184" s="5">
        <v>36342</v>
      </c>
      <c r="B184" s="2">
        <v>10.27</v>
      </c>
      <c r="C184" s="2">
        <v>11.35</v>
      </c>
    </row>
    <row r="185" spans="1:3" x14ac:dyDescent="0.3">
      <c r="A185" s="5">
        <v>36343</v>
      </c>
      <c r="B185" s="2">
        <v>9.31</v>
      </c>
      <c r="C185" s="2">
        <v>10.35</v>
      </c>
    </row>
    <row r="186" spans="1:3" x14ac:dyDescent="0.3">
      <c r="A186" s="5">
        <v>36344</v>
      </c>
      <c r="B186" s="2">
        <v>8.67</v>
      </c>
      <c r="C186" s="2">
        <v>9.16</v>
      </c>
    </row>
    <row r="187" spans="1:3" x14ac:dyDescent="0.3">
      <c r="A187" s="5">
        <v>36345</v>
      </c>
      <c r="B187" s="2">
        <v>7.82</v>
      </c>
      <c r="C187" s="2">
        <v>8.06</v>
      </c>
    </row>
    <row r="188" spans="1:3" x14ac:dyDescent="0.3">
      <c r="A188" s="5">
        <v>36346</v>
      </c>
      <c r="B188" s="2">
        <v>10.039999999999999</v>
      </c>
      <c r="C188" s="2">
        <v>11.43</v>
      </c>
    </row>
    <row r="189" spans="1:3" x14ac:dyDescent="0.3">
      <c r="A189" s="5">
        <v>36347</v>
      </c>
      <c r="B189" s="2">
        <v>10.77</v>
      </c>
      <c r="C189" s="2">
        <v>11.71</v>
      </c>
    </row>
    <row r="190" spans="1:3" x14ac:dyDescent="0.3">
      <c r="A190" s="5">
        <v>36348</v>
      </c>
      <c r="B190" s="2">
        <v>10.82</v>
      </c>
      <c r="C190" s="2">
        <v>11.66</v>
      </c>
    </row>
    <row r="191" spans="1:3" x14ac:dyDescent="0.3">
      <c r="A191" s="5">
        <v>36349</v>
      </c>
      <c r="B191" s="2">
        <v>10.58</v>
      </c>
      <c r="C191" s="2">
        <v>11.24</v>
      </c>
    </row>
    <row r="192" spans="1:3" x14ac:dyDescent="0.3">
      <c r="A192" s="5">
        <v>36350</v>
      </c>
      <c r="B192" s="2">
        <v>9.58</v>
      </c>
      <c r="C192" s="2">
        <v>10.17</v>
      </c>
    </row>
    <row r="193" spans="1:3" x14ac:dyDescent="0.3">
      <c r="A193" s="5">
        <v>36351</v>
      </c>
      <c r="B193" s="2">
        <v>9.25</v>
      </c>
      <c r="C193" s="2">
        <v>9.5399999999999991</v>
      </c>
    </row>
    <row r="194" spans="1:3" x14ac:dyDescent="0.3">
      <c r="A194" s="5">
        <v>36352</v>
      </c>
      <c r="B194" s="2">
        <v>8.9700000000000006</v>
      </c>
      <c r="C194" s="2">
        <v>9.11</v>
      </c>
    </row>
    <row r="195" spans="1:3" x14ac:dyDescent="0.3">
      <c r="A195" s="5">
        <v>36353</v>
      </c>
      <c r="B195" s="2">
        <v>9.34</v>
      </c>
      <c r="C195" s="2">
        <v>9.6999999999999993</v>
      </c>
    </row>
    <row r="196" spans="1:3" x14ac:dyDescent="0.3">
      <c r="A196" s="5">
        <v>36354</v>
      </c>
      <c r="B196" s="2">
        <v>8.94</v>
      </c>
      <c r="C196" s="2">
        <v>9.41</v>
      </c>
    </row>
    <row r="197" spans="1:3" x14ac:dyDescent="0.3">
      <c r="A197" s="5">
        <v>36355</v>
      </c>
      <c r="B197" s="2">
        <v>8.9499999999999993</v>
      </c>
      <c r="C197" s="2">
        <v>9.51</v>
      </c>
    </row>
    <row r="198" spans="1:3" x14ac:dyDescent="0.3">
      <c r="A198" s="5">
        <v>36356</v>
      </c>
      <c r="B198" s="2">
        <v>9.1</v>
      </c>
      <c r="C198" s="2">
        <v>9.64</v>
      </c>
    </row>
    <row r="199" spans="1:3" x14ac:dyDescent="0.3">
      <c r="A199" s="5">
        <v>36357</v>
      </c>
      <c r="B199" s="2">
        <v>8.64</v>
      </c>
      <c r="C199" s="2">
        <v>9.32</v>
      </c>
    </row>
    <row r="200" spans="1:3" x14ac:dyDescent="0.3">
      <c r="A200" s="5">
        <v>36358</v>
      </c>
      <c r="B200" s="2">
        <v>8.0500000000000007</v>
      </c>
      <c r="C200" s="2">
        <v>8.4</v>
      </c>
    </row>
    <row r="201" spans="1:3" x14ac:dyDescent="0.3">
      <c r="A201" s="5">
        <v>36359</v>
      </c>
      <c r="B201" s="2">
        <v>7.59</v>
      </c>
      <c r="C201" s="2">
        <v>7.84</v>
      </c>
    </row>
    <row r="202" spans="1:3" x14ac:dyDescent="0.3">
      <c r="A202" s="5">
        <v>36360</v>
      </c>
      <c r="B202" s="2">
        <v>8.2200000000000006</v>
      </c>
      <c r="C202" s="2">
        <v>8.61</v>
      </c>
    </row>
    <row r="203" spans="1:3" x14ac:dyDescent="0.3">
      <c r="A203" s="5">
        <v>36361</v>
      </c>
      <c r="B203" s="2">
        <v>7.67</v>
      </c>
      <c r="C203" s="2">
        <v>8.11</v>
      </c>
    </row>
    <row r="204" spans="1:3" x14ac:dyDescent="0.3">
      <c r="A204" s="5">
        <v>36362</v>
      </c>
      <c r="B204" s="2">
        <v>7.08</v>
      </c>
      <c r="C204" s="2">
        <v>7.73</v>
      </c>
    </row>
    <row r="205" spans="1:3" x14ac:dyDescent="0.3">
      <c r="A205" s="5">
        <v>36363</v>
      </c>
      <c r="B205" s="2">
        <v>6.9</v>
      </c>
      <c r="C205" s="2">
        <v>7.51</v>
      </c>
    </row>
    <row r="206" spans="1:3" x14ac:dyDescent="0.3">
      <c r="A206" s="5">
        <v>36364</v>
      </c>
      <c r="B206" s="2">
        <v>6.73</v>
      </c>
      <c r="C206" s="2">
        <v>7.39</v>
      </c>
    </row>
    <row r="207" spans="1:3" x14ac:dyDescent="0.3">
      <c r="A207" s="5">
        <v>36365</v>
      </c>
      <c r="B207" s="2">
        <v>6.36</v>
      </c>
      <c r="C207" s="2">
        <v>6.73</v>
      </c>
    </row>
    <row r="208" spans="1:3" x14ac:dyDescent="0.3">
      <c r="A208" s="5">
        <v>36366</v>
      </c>
      <c r="B208" s="2">
        <v>6.11</v>
      </c>
      <c r="C208" s="2">
        <v>6.38</v>
      </c>
    </row>
    <row r="209" spans="1:3" x14ac:dyDescent="0.3">
      <c r="A209" s="5">
        <v>36367</v>
      </c>
      <c r="B209" s="2">
        <v>7.06</v>
      </c>
      <c r="C209" s="2">
        <v>7.51</v>
      </c>
    </row>
    <row r="210" spans="1:3" x14ac:dyDescent="0.3">
      <c r="A210" s="5">
        <v>36368</v>
      </c>
      <c r="B210" s="2">
        <v>6.85</v>
      </c>
      <c r="C210" s="2">
        <v>7.31</v>
      </c>
    </row>
    <row r="211" spans="1:3" x14ac:dyDescent="0.3">
      <c r="A211" s="5">
        <v>36369</v>
      </c>
      <c r="B211" s="2">
        <v>6.89</v>
      </c>
      <c r="C211" s="2">
        <v>7.21</v>
      </c>
    </row>
    <row r="212" spans="1:3" x14ac:dyDescent="0.3">
      <c r="A212" s="5">
        <v>36370</v>
      </c>
      <c r="B212" s="2">
        <v>6.85</v>
      </c>
      <c r="C212" s="2">
        <v>7.02</v>
      </c>
    </row>
    <row r="213" spans="1:3" x14ac:dyDescent="0.3">
      <c r="A213" s="5">
        <v>36371</v>
      </c>
      <c r="B213" s="2">
        <v>7.07</v>
      </c>
      <c r="C213" s="2">
        <v>7.33</v>
      </c>
    </row>
    <row r="214" spans="1:3" x14ac:dyDescent="0.3">
      <c r="A214" s="5">
        <v>36372</v>
      </c>
      <c r="B214" s="2">
        <v>7.9</v>
      </c>
      <c r="C214" s="2">
        <v>8.18</v>
      </c>
    </row>
    <row r="215" spans="1:3" x14ac:dyDescent="0.3">
      <c r="A215" s="5">
        <v>36373</v>
      </c>
      <c r="B215" s="2">
        <v>8.09</v>
      </c>
      <c r="C215" s="2">
        <v>8.24</v>
      </c>
    </row>
    <row r="216" spans="1:3" x14ac:dyDescent="0.3">
      <c r="A216" s="5">
        <v>36374</v>
      </c>
      <c r="B216" s="2">
        <v>9.2200000000000006</v>
      </c>
      <c r="C216" s="2">
        <v>9.6999999999999993</v>
      </c>
    </row>
    <row r="217" spans="1:3" x14ac:dyDescent="0.3">
      <c r="A217" s="5">
        <v>36375</v>
      </c>
      <c r="B217" s="2">
        <v>9.57</v>
      </c>
      <c r="C217" s="2">
        <v>9.94</v>
      </c>
    </row>
    <row r="218" spans="1:3" x14ac:dyDescent="0.3">
      <c r="A218" s="5">
        <v>36376</v>
      </c>
      <c r="B218" s="2">
        <v>10.220000000000001</v>
      </c>
      <c r="C218" s="2">
        <v>10.91</v>
      </c>
    </row>
    <row r="219" spans="1:3" x14ac:dyDescent="0.3">
      <c r="A219" s="5">
        <v>36377</v>
      </c>
      <c r="B219" s="2">
        <v>10.34</v>
      </c>
      <c r="C219" s="2">
        <v>10.86</v>
      </c>
    </row>
    <row r="220" spans="1:3" x14ac:dyDescent="0.3">
      <c r="A220" s="5">
        <v>36378</v>
      </c>
      <c r="B220" s="2">
        <v>9.91</v>
      </c>
      <c r="C220" s="2">
        <v>10.33</v>
      </c>
    </row>
    <row r="221" spans="1:3" x14ac:dyDescent="0.3">
      <c r="A221" s="5">
        <v>36379</v>
      </c>
      <c r="B221" s="2">
        <v>9.6999999999999993</v>
      </c>
      <c r="C221" s="2">
        <v>9.8699999999999992</v>
      </c>
    </row>
    <row r="222" spans="1:3" x14ac:dyDescent="0.3">
      <c r="A222" s="5">
        <v>36380</v>
      </c>
      <c r="B222" s="2">
        <v>9.44</v>
      </c>
      <c r="C222" s="2">
        <v>9.5299999999999994</v>
      </c>
    </row>
    <row r="223" spans="1:3" x14ac:dyDescent="0.3">
      <c r="A223" s="5">
        <v>36381</v>
      </c>
      <c r="B223" s="2">
        <v>10.44</v>
      </c>
      <c r="C223" s="2">
        <v>11.03</v>
      </c>
    </row>
    <row r="224" spans="1:3" x14ac:dyDescent="0.3">
      <c r="A224" s="5">
        <v>36382</v>
      </c>
      <c r="B224" s="2">
        <v>11.26</v>
      </c>
      <c r="C224" s="2">
        <v>12.06</v>
      </c>
    </row>
    <row r="225" spans="1:3" x14ac:dyDescent="0.3">
      <c r="A225" s="5">
        <v>36383</v>
      </c>
      <c r="B225" s="2">
        <v>12.37</v>
      </c>
      <c r="C225" s="2">
        <v>13.49</v>
      </c>
    </row>
    <row r="226" spans="1:3" x14ac:dyDescent="0.3">
      <c r="A226" s="5">
        <v>36384</v>
      </c>
      <c r="B226" s="2">
        <v>12.81</v>
      </c>
      <c r="C226" s="2">
        <v>13.77</v>
      </c>
    </row>
    <row r="227" spans="1:3" x14ac:dyDescent="0.3">
      <c r="A227" s="5">
        <v>36385</v>
      </c>
      <c r="B227" s="2">
        <v>13.24</v>
      </c>
      <c r="C227" s="2">
        <v>13.81</v>
      </c>
    </row>
    <row r="228" spans="1:3" x14ac:dyDescent="0.3">
      <c r="A228" s="5">
        <v>36386</v>
      </c>
      <c r="B228" s="2">
        <v>12.04</v>
      </c>
      <c r="C228" s="2">
        <v>12.24</v>
      </c>
    </row>
    <row r="229" spans="1:3" x14ac:dyDescent="0.3">
      <c r="A229" s="5">
        <v>36387</v>
      </c>
      <c r="B229" s="2">
        <v>12.14</v>
      </c>
      <c r="C229" s="2">
        <v>12.38</v>
      </c>
    </row>
    <row r="230" spans="1:3" x14ac:dyDescent="0.3">
      <c r="A230" s="5">
        <v>36388</v>
      </c>
      <c r="B230" s="2">
        <v>13.87</v>
      </c>
      <c r="C230" s="2">
        <v>14.77</v>
      </c>
    </row>
    <row r="231" spans="1:3" x14ac:dyDescent="0.3">
      <c r="A231" s="5">
        <v>36389</v>
      </c>
      <c r="B231" s="2">
        <v>14.14</v>
      </c>
      <c r="C231" s="2">
        <v>14.88</v>
      </c>
    </row>
    <row r="232" spans="1:3" x14ac:dyDescent="0.3">
      <c r="A232" s="5">
        <v>36390</v>
      </c>
      <c r="B232" s="2">
        <v>14.56</v>
      </c>
      <c r="C232" s="2">
        <v>15.09</v>
      </c>
    </row>
    <row r="233" spans="1:3" x14ac:dyDescent="0.3">
      <c r="A233" s="5">
        <v>36391</v>
      </c>
      <c r="B233" s="2">
        <v>14.8</v>
      </c>
      <c r="C233" s="2">
        <v>15.3</v>
      </c>
    </row>
    <row r="234" spans="1:3" x14ac:dyDescent="0.3">
      <c r="A234" s="5">
        <v>36392</v>
      </c>
      <c r="B234" s="2">
        <v>14.84</v>
      </c>
      <c r="C234" s="2">
        <v>15.3</v>
      </c>
    </row>
    <row r="235" spans="1:3" x14ac:dyDescent="0.3">
      <c r="A235" s="5">
        <v>36393</v>
      </c>
      <c r="B235" s="2">
        <v>15.15</v>
      </c>
      <c r="C235" s="2">
        <v>15.5</v>
      </c>
    </row>
    <row r="236" spans="1:3" x14ac:dyDescent="0.3">
      <c r="A236" s="5">
        <v>36394</v>
      </c>
      <c r="B236" s="2">
        <v>15.15</v>
      </c>
      <c r="C236" s="2">
        <v>15.5</v>
      </c>
    </row>
    <row r="237" spans="1:3" x14ac:dyDescent="0.3">
      <c r="A237" s="5">
        <v>36395</v>
      </c>
      <c r="B237" s="2">
        <v>15.47</v>
      </c>
      <c r="C237" s="2">
        <v>15.9</v>
      </c>
    </row>
    <row r="238" spans="1:3" x14ac:dyDescent="0.3">
      <c r="A238" s="5">
        <v>36396</v>
      </c>
      <c r="B238" s="2">
        <v>15.99</v>
      </c>
      <c r="C238" s="2">
        <v>16.579999999999998</v>
      </c>
    </row>
    <row r="239" spans="1:3" x14ac:dyDescent="0.3">
      <c r="A239" s="5">
        <v>36397</v>
      </c>
      <c r="B239" s="2">
        <v>16.57</v>
      </c>
      <c r="C239" s="2">
        <v>17.23</v>
      </c>
    </row>
    <row r="240" spans="1:3" x14ac:dyDescent="0.3">
      <c r="A240" s="5">
        <v>36398</v>
      </c>
      <c r="B240" s="2">
        <v>17.39</v>
      </c>
      <c r="C240" s="2">
        <v>18.38</v>
      </c>
    </row>
    <row r="241" spans="1:3" x14ac:dyDescent="0.3">
      <c r="A241" s="5">
        <v>36399</v>
      </c>
      <c r="B241" s="2">
        <v>16.93</v>
      </c>
      <c r="C241" s="2">
        <v>17.78</v>
      </c>
    </row>
    <row r="242" spans="1:3" x14ac:dyDescent="0.3">
      <c r="A242" s="5">
        <v>36400</v>
      </c>
      <c r="B242" s="2">
        <v>16.190000000000001</v>
      </c>
      <c r="C242" s="2">
        <v>16.54</v>
      </c>
    </row>
    <row r="243" spans="1:3" x14ac:dyDescent="0.3">
      <c r="A243" s="5">
        <v>36401</v>
      </c>
      <c r="B243" s="2">
        <v>15.79</v>
      </c>
      <c r="C243" s="2">
        <v>16</v>
      </c>
    </row>
    <row r="244" spans="1:3" x14ac:dyDescent="0.3">
      <c r="A244" s="5">
        <v>36402</v>
      </c>
      <c r="B244" s="2">
        <v>17.87</v>
      </c>
      <c r="C244" s="2">
        <v>19.14</v>
      </c>
    </row>
    <row r="245" spans="1:3" x14ac:dyDescent="0.3">
      <c r="A245" s="5">
        <v>36403</v>
      </c>
      <c r="B245" s="2">
        <v>17.73</v>
      </c>
      <c r="C245" s="2">
        <v>18.96</v>
      </c>
    </row>
    <row r="246" spans="1:3" x14ac:dyDescent="0.3">
      <c r="A246" s="5">
        <v>36404</v>
      </c>
      <c r="B246" s="2">
        <v>17.010000000000002</v>
      </c>
      <c r="C246" s="2">
        <v>17.71</v>
      </c>
    </row>
    <row r="247" spans="1:3" x14ac:dyDescent="0.3">
      <c r="A247" s="5">
        <v>36405</v>
      </c>
      <c r="B247" s="2">
        <v>16.78</v>
      </c>
      <c r="C247" s="2">
        <v>17.649999999999999</v>
      </c>
    </row>
    <row r="248" spans="1:3" x14ac:dyDescent="0.3">
      <c r="A248" s="5">
        <v>36406</v>
      </c>
      <c r="B248" s="2">
        <v>16.07</v>
      </c>
      <c r="C248" s="2">
        <v>16.73</v>
      </c>
    </row>
    <row r="249" spans="1:3" x14ac:dyDescent="0.3">
      <c r="A249" s="5">
        <v>36407</v>
      </c>
      <c r="B249" s="2">
        <v>15.41</v>
      </c>
      <c r="C249" s="2">
        <v>15.65</v>
      </c>
    </row>
    <row r="250" spans="1:3" x14ac:dyDescent="0.3">
      <c r="A250" s="5">
        <v>36408</v>
      </c>
      <c r="B250" s="2">
        <v>15.27</v>
      </c>
      <c r="C250" s="2">
        <v>15.44</v>
      </c>
    </row>
    <row r="251" spans="1:3" x14ac:dyDescent="0.3">
      <c r="A251" s="5">
        <v>36409</v>
      </c>
      <c r="B251" s="2">
        <v>16.66</v>
      </c>
      <c r="C251" s="2">
        <v>17.36</v>
      </c>
    </row>
    <row r="252" spans="1:3" x14ac:dyDescent="0.3">
      <c r="A252" s="5">
        <v>36410</v>
      </c>
      <c r="B252" s="2">
        <v>16.899999999999999</v>
      </c>
      <c r="C252" s="2">
        <v>17.559999999999999</v>
      </c>
    </row>
    <row r="253" spans="1:3" x14ac:dyDescent="0.3">
      <c r="A253" s="5">
        <v>36411</v>
      </c>
      <c r="B253" s="2">
        <v>16.84</v>
      </c>
      <c r="C253" s="2">
        <v>17.5</v>
      </c>
    </row>
    <row r="254" spans="1:3" x14ac:dyDescent="0.3">
      <c r="A254" s="5">
        <v>36412</v>
      </c>
      <c r="B254" s="2">
        <v>16.39</v>
      </c>
      <c r="C254" s="2">
        <v>16.97</v>
      </c>
    </row>
    <row r="255" spans="1:3" x14ac:dyDescent="0.3">
      <c r="A255" s="5">
        <v>36413</v>
      </c>
      <c r="B255" s="2">
        <v>16.579999999999998</v>
      </c>
      <c r="C255" s="2">
        <v>17.14</v>
      </c>
    </row>
    <row r="256" spans="1:3" x14ac:dyDescent="0.3">
      <c r="A256" s="5">
        <v>36414</v>
      </c>
      <c r="B256" s="2">
        <v>15.73</v>
      </c>
      <c r="C256" s="2">
        <v>16.07</v>
      </c>
    </row>
    <row r="257" spans="1:3" x14ac:dyDescent="0.3">
      <c r="A257" s="5">
        <v>36415</v>
      </c>
      <c r="B257" s="2">
        <v>15.4</v>
      </c>
      <c r="C257" s="2">
        <v>15.73</v>
      </c>
    </row>
    <row r="258" spans="1:3" x14ac:dyDescent="0.3">
      <c r="A258" s="5">
        <v>36416</v>
      </c>
      <c r="B258" s="2">
        <v>17.29</v>
      </c>
      <c r="C258" s="2">
        <v>18.27</v>
      </c>
    </row>
    <row r="259" spans="1:3" x14ac:dyDescent="0.3">
      <c r="A259" s="5">
        <v>36417</v>
      </c>
      <c r="B259" s="2">
        <v>17.059999999999999</v>
      </c>
      <c r="C259" s="2">
        <v>17.87</v>
      </c>
    </row>
    <row r="260" spans="1:3" x14ac:dyDescent="0.3">
      <c r="A260" s="5">
        <v>36418</v>
      </c>
      <c r="B260" s="2">
        <v>17.559999999999999</v>
      </c>
      <c r="C260" s="2">
        <v>18.29</v>
      </c>
    </row>
    <row r="261" spans="1:3" x14ac:dyDescent="0.3">
      <c r="A261" s="5">
        <v>36419</v>
      </c>
      <c r="B261" s="2">
        <v>16.86</v>
      </c>
      <c r="C261" s="2">
        <v>17.53</v>
      </c>
    </row>
    <row r="262" spans="1:3" x14ac:dyDescent="0.3">
      <c r="A262" s="5">
        <v>36420</v>
      </c>
      <c r="B262" s="2">
        <v>17.190000000000001</v>
      </c>
      <c r="C262" s="2">
        <v>17.670000000000002</v>
      </c>
    </row>
    <row r="263" spans="1:3" x14ac:dyDescent="0.3">
      <c r="A263" s="5">
        <v>36421</v>
      </c>
      <c r="B263" s="2">
        <v>16.41</v>
      </c>
      <c r="C263" s="2">
        <v>16.73</v>
      </c>
    </row>
    <row r="264" spans="1:3" x14ac:dyDescent="0.3">
      <c r="A264" s="5">
        <v>36422</v>
      </c>
      <c r="B264" s="2">
        <v>16.260000000000002</v>
      </c>
      <c r="C264" s="2">
        <v>16.48</v>
      </c>
    </row>
    <row r="265" spans="1:3" x14ac:dyDescent="0.3">
      <c r="A265" s="5">
        <v>36423</v>
      </c>
      <c r="B265" s="2">
        <v>16.82</v>
      </c>
      <c r="C265" s="2">
        <v>17.61</v>
      </c>
    </row>
    <row r="266" spans="1:3" x14ac:dyDescent="0.3">
      <c r="A266" s="5">
        <v>36424</v>
      </c>
      <c r="B266" s="2">
        <v>16.53</v>
      </c>
      <c r="C266" s="2">
        <v>17.39</v>
      </c>
    </row>
    <row r="267" spans="1:3" x14ac:dyDescent="0.3">
      <c r="A267" s="5">
        <v>36425</v>
      </c>
      <c r="B267" s="2">
        <v>16.510000000000002</v>
      </c>
      <c r="C267" s="2">
        <v>17.22</v>
      </c>
    </row>
    <row r="268" spans="1:3" x14ac:dyDescent="0.3">
      <c r="A268" s="5">
        <v>36426</v>
      </c>
      <c r="B268" s="2">
        <v>16.329999999999998</v>
      </c>
      <c r="C268" s="2">
        <v>16.93</v>
      </c>
    </row>
    <row r="269" spans="1:3" x14ac:dyDescent="0.3">
      <c r="A269" s="5">
        <v>36427</v>
      </c>
      <c r="B269" s="2">
        <v>15.96</v>
      </c>
      <c r="C269" s="2">
        <v>16.64</v>
      </c>
    </row>
    <row r="270" spans="1:3" x14ac:dyDescent="0.3">
      <c r="A270" s="5">
        <v>36428</v>
      </c>
      <c r="B270" s="2">
        <v>14.7</v>
      </c>
      <c r="C270" s="2">
        <v>15.16</v>
      </c>
    </row>
    <row r="271" spans="1:3" x14ac:dyDescent="0.3">
      <c r="A271" s="5">
        <v>36429</v>
      </c>
      <c r="B271" s="2">
        <v>13.49</v>
      </c>
      <c r="C271" s="2">
        <v>13.9</v>
      </c>
    </row>
    <row r="272" spans="1:3" x14ac:dyDescent="0.3">
      <c r="A272" s="5">
        <v>36430</v>
      </c>
      <c r="B272" s="2">
        <v>14.73</v>
      </c>
      <c r="C272" s="2">
        <v>15.67</v>
      </c>
    </row>
    <row r="273" spans="1:3" x14ac:dyDescent="0.3">
      <c r="A273" s="5">
        <v>36431</v>
      </c>
      <c r="B273" s="2">
        <v>14.97</v>
      </c>
      <c r="C273" s="2">
        <v>15.9</v>
      </c>
    </row>
    <row r="274" spans="1:3" x14ac:dyDescent="0.3">
      <c r="A274" s="5">
        <v>36432</v>
      </c>
      <c r="B274" s="2">
        <v>14.79</v>
      </c>
      <c r="C274" s="2">
        <v>15.51</v>
      </c>
    </row>
    <row r="275" spans="1:3" x14ac:dyDescent="0.3">
      <c r="A275" s="5">
        <v>36433</v>
      </c>
      <c r="B275" s="2">
        <v>14.26</v>
      </c>
      <c r="C275" s="2">
        <v>14.95</v>
      </c>
    </row>
    <row r="276" spans="1:3" x14ac:dyDescent="0.3">
      <c r="A276" s="5">
        <v>36434</v>
      </c>
      <c r="B276" s="2">
        <v>13.96</v>
      </c>
      <c r="C276" s="2">
        <v>14.54</v>
      </c>
    </row>
    <row r="277" spans="1:3" x14ac:dyDescent="0.3">
      <c r="A277" s="5">
        <v>36435</v>
      </c>
      <c r="B277" s="2">
        <v>13.3</v>
      </c>
      <c r="C277" s="2">
        <v>13.8</v>
      </c>
    </row>
    <row r="278" spans="1:3" x14ac:dyDescent="0.3">
      <c r="A278" s="5">
        <v>36436</v>
      </c>
      <c r="B278" s="2">
        <v>13.29</v>
      </c>
      <c r="C278" s="2">
        <v>13.53</v>
      </c>
    </row>
    <row r="279" spans="1:3" x14ac:dyDescent="0.3">
      <c r="A279" s="5">
        <v>36437</v>
      </c>
      <c r="B279" s="2">
        <v>15.14</v>
      </c>
      <c r="C279" s="2">
        <v>15.99</v>
      </c>
    </row>
    <row r="280" spans="1:3" x14ac:dyDescent="0.3">
      <c r="A280" s="5">
        <v>36438</v>
      </c>
      <c r="B280" s="2">
        <v>15.39</v>
      </c>
      <c r="C280" s="2">
        <v>16.22</v>
      </c>
    </row>
    <row r="281" spans="1:3" x14ac:dyDescent="0.3">
      <c r="A281" s="5">
        <v>36439</v>
      </c>
      <c r="B281" s="2">
        <v>15.76</v>
      </c>
      <c r="C281" s="2">
        <v>16.559999999999999</v>
      </c>
    </row>
    <row r="282" spans="1:3" x14ac:dyDescent="0.3">
      <c r="A282" s="5">
        <v>36440</v>
      </c>
      <c r="B282" s="2">
        <v>16.66</v>
      </c>
      <c r="C282" s="2">
        <v>17.52</v>
      </c>
    </row>
    <row r="283" spans="1:3" x14ac:dyDescent="0.3">
      <c r="A283" s="5">
        <v>36441</v>
      </c>
      <c r="B283" s="2">
        <v>15.91</v>
      </c>
      <c r="C283" s="2">
        <v>16.38</v>
      </c>
    </row>
    <row r="284" spans="1:3" x14ac:dyDescent="0.3">
      <c r="A284" s="5">
        <v>36442</v>
      </c>
      <c r="B284" s="2">
        <v>15.88</v>
      </c>
      <c r="C284" s="2">
        <v>16.149999999999999</v>
      </c>
    </row>
    <row r="285" spans="1:3" x14ac:dyDescent="0.3">
      <c r="A285" s="5">
        <v>36443</v>
      </c>
      <c r="B285" s="2">
        <v>15.91</v>
      </c>
      <c r="C285" s="2">
        <v>16.04</v>
      </c>
    </row>
    <row r="286" spans="1:3" x14ac:dyDescent="0.3">
      <c r="A286" s="5">
        <v>36444</v>
      </c>
      <c r="B286" s="2">
        <v>16.149999999999999</v>
      </c>
      <c r="C286" s="2">
        <v>16.7</v>
      </c>
    </row>
    <row r="287" spans="1:3" x14ac:dyDescent="0.3">
      <c r="A287" s="5">
        <v>36445</v>
      </c>
      <c r="B287" s="2">
        <v>16.170000000000002</v>
      </c>
      <c r="C287" s="2">
        <v>16.66</v>
      </c>
    </row>
    <row r="288" spans="1:3" x14ac:dyDescent="0.3">
      <c r="A288" s="5">
        <v>36446</v>
      </c>
      <c r="B288" s="2">
        <v>16.93</v>
      </c>
      <c r="C288" s="2">
        <v>17.52</v>
      </c>
    </row>
    <row r="289" spans="1:3" x14ac:dyDescent="0.3">
      <c r="A289" s="5">
        <v>36447</v>
      </c>
      <c r="B289" s="2">
        <v>17.29</v>
      </c>
      <c r="C289" s="2">
        <v>17.71</v>
      </c>
    </row>
    <row r="290" spans="1:3" x14ac:dyDescent="0.3">
      <c r="A290" s="5">
        <v>36448</v>
      </c>
      <c r="B290" s="2">
        <v>17.3</v>
      </c>
      <c r="C290" s="2">
        <v>17.75</v>
      </c>
    </row>
    <row r="291" spans="1:3" x14ac:dyDescent="0.3">
      <c r="A291" s="5">
        <v>36449</v>
      </c>
      <c r="B291" s="2">
        <v>16.45</v>
      </c>
      <c r="C291" s="2">
        <v>16.59</v>
      </c>
    </row>
    <row r="292" spans="1:3" x14ac:dyDescent="0.3">
      <c r="A292" s="5">
        <v>36450</v>
      </c>
      <c r="B292" s="2">
        <v>16.559999999999999</v>
      </c>
      <c r="C292" s="2">
        <v>16.64</v>
      </c>
    </row>
    <row r="293" spans="1:3" x14ac:dyDescent="0.3">
      <c r="A293" s="5">
        <v>36451</v>
      </c>
      <c r="B293" s="2">
        <v>17.03</v>
      </c>
      <c r="C293" s="2">
        <v>17.43</v>
      </c>
    </row>
    <row r="294" spans="1:3" x14ac:dyDescent="0.3">
      <c r="A294" s="5">
        <v>36452</v>
      </c>
      <c r="B294" s="2">
        <v>17.3</v>
      </c>
      <c r="C294" s="2">
        <v>17.66</v>
      </c>
    </row>
    <row r="295" spans="1:3" x14ac:dyDescent="0.3">
      <c r="A295" s="5">
        <v>36453</v>
      </c>
      <c r="B295" s="2">
        <v>17.3</v>
      </c>
      <c r="C295" s="2">
        <v>17.62</v>
      </c>
    </row>
    <row r="296" spans="1:3" x14ac:dyDescent="0.3">
      <c r="A296" s="5">
        <v>36454</v>
      </c>
      <c r="B296" s="2">
        <v>17.36</v>
      </c>
      <c r="C296" s="2">
        <v>17.59</v>
      </c>
    </row>
    <row r="297" spans="1:3" x14ac:dyDescent="0.3">
      <c r="A297" s="5">
        <v>36455</v>
      </c>
      <c r="B297" s="2">
        <v>17.21</v>
      </c>
      <c r="C297" s="2">
        <v>17.38</v>
      </c>
    </row>
    <row r="298" spans="1:3" x14ac:dyDescent="0.3">
      <c r="A298" s="5">
        <v>36456</v>
      </c>
      <c r="B298" s="2">
        <v>16.920000000000002</v>
      </c>
      <c r="C298" s="2">
        <v>17.05</v>
      </c>
    </row>
    <row r="299" spans="1:3" x14ac:dyDescent="0.3">
      <c r="A299" s="5">
        <v>36457</v>
      </c>
      <c r="B299" s="2">
        <v>16.760000000000002</v>
      </c>
      <c r="C299" s="2">
        <v>17.03</v>
      </c>
    </row>
    <row r="300" spans="1:3" x14ac:dyDescent="0.3">
      <c r="A300" s="5">
        <v>36458</v>
      </c>
      <c r="B300" s="2">
        <v>17.260000000000002</v>
      </c>
      <c r="C300" s="2">
        <v>17.73</v>
      </c>
    </row>
    <row r="301" spans="1:3" x14ac:dyDescent="0.3">
      <c r="A301" s="5">
        <v>36459</v>
      </c>
      <c r="B301" s="2">
        <v>17.11</v>
      </c>
      <c r="C301" s="2">
        <v>17.670000000000002</v>
      </c>
    </row>
    <row r="302" spans="1:3" x14ac:dyDescent="0.3">
      <c r="A302" s="5">
        <v>36460</v>
      </c>
      <c r="B302" s="2">
        <v>17.25</v>
      </c>
      <c r="C302" s="2">
        <v>17.55</v>
      </c>
    </row>
    <row r="303" spans="1:3" x14ac:dyDescent="0.3">
      <c r="A303" s="5">
        <v>36461</v>
      </c>
      <c r="B303" s="2">
        <v>17.010000000000002</v>
      </c>
      <c r="C303" s="2">
        <v>17.34</v>
      </c>
    </row>
    <row r="304" spans="1:3" x14ac:dyDescent="0.3">
      <c r="A304" s="5">
        <v>36462</v>
      </c>
      <c r="B304" s="2">
        <v>16.649999999999999</v>
      </c>
      <c r="C304" s="2">
        <v>16.989999999999998</v>
      </c>
    </row>
    <row r="305" spans="1:3" x14ac:dyDescent="0.3">
      <c r="A305" s="5">
        <v>36463</v>
      </c>
      <c r="B305" s="2">
        <v>15.12</v>
      </c>
      <c r="C305" s="2">
        <v>15.35</v>
      </c>
    </row>
    <row r="306" spans="1:3" x14ac:dyDescent="0.3">
      <c r="A306" s="5">
        <v>36464</v>
      </c>
      <c r="B306" s="2">
        <v>14.76</v>
      </c>
      <c r="C306" s="2">
        <v>14.97</v>
      </c>
    </row>
    <row r="307" spans="1:3" x14ac:dyDescent="0.3">
      <c r="A307" s="5">
        <v>36465</v>
      </c>
      <c r="B307" s="2">
        <v>15.26</v>
      </c>
      <c r="C307" s="2">
        <v>15.75</v>
      </c>
    </row>
    <row r="308" spans="1:3" x14ac:dyDescent="0.3">
      <c r="A308" s="5">
        <v>36466</v>
      </c>
      <c r="B308" s="2">
        <v>14.92</v>
      </c>
      <c r="C308" s="2">
        <v>15.44</v>
      </c>
    </row>
    <row r="309" spans="1:3" x14ac:dyDescent="0.3">
      <c r="A309" s="5">
        <v>36467</v>
      </c>
      <c r="B309" s="2">
        <v>14.99</v>
      </c>
      <c r="C309" s="2">
        <v>15.49</v>
      </c>
    </row>
    <row r="310" spans="1:3" x14ac:dyDescent="0.3">
      <c r="A310" s="5">
        <v>36468</v>
      </c>
      <c r="B310" s="2">
        <v>14.82</v>
      </c>
      <c r="C310" s="2">
        <v>15.34</v>
      </c>
    </row>
    <row r="311" spans="1:3" x14ac:dyDescent="0.3">
      <c r="A311" s="5">
        <v>36469</v>
      </c>
      <c r="B311" s="2">
        <v>14.66</v>
      </c>
      <c r="C311" s="2">
        <v>15.1</v>
      </c>
    </row>
    <row r="312" spans="1:3" x14ac:dyDescent="0.3">
      <c r="A312" s="5">
        <v>36470</v>
      </c>
      <c r="B312" s="2">
        <v>13.63</v>
      </c>
      <c r="C312" s="2">
        <v>14.06</v>
      </c>
    </row>
    <row r="313" spans="1:3" x14ac:dyDescent="0.3">
      <c r="A313" s="5">
        <v>36471</v>
      </c>
      <c r="B313" s="2">
        <v>13.35</v>
      </c>
      <c r="C313" s="2">
        <v>14.1</v>
      </c>
    </row>
    <row r="314" spans="1:3" x14ac:dyDescent="0.3">
      <c r="A314" s="5">
        <v>36472</v>
      </c>
      <c r="B314" s="2">
        <v>13.88</v>
      </c>
      <c r="C314" s="2">
        <v>14.99</v>
      </c>
    </row>
    <row r="315" spans="1:3" x14ac:dyDescent="0.3">
      <c r="A315" s="5">
        <v>36473</v>
      </c>
      <c r="B315" s="2">
        <v>14.95</v>
      </c>
      <c r="C315" s="2">
        <v>15.66</v>
      </c>
    </row>
    <row r="316" spans="1:3" x14ac:dyDescent="0.3">
      <c r="A316" s="5">
        <v>36474</v>
      </c>
      <c r="B316" s="2">
        <v>14.94</v>
      </c>
      <c r="C316" s="2">
        <v>15.6</v>
      </c>
    </row>
    <row r="317" spans="1:3" x14ac:dyDescent="0.3">
      <c r="A317" s="5">
        <v>36475</v>
      </c>
      <c r="B317" s="2">
        <v>15.14</v>
      </c>
      <c r="C317" s="2">
        <v>15.87</v>
      </c>
    </row>
    <row r="318" spans="1:3" x14ac:dyDescent="0.3">
      <c r="A318" s="5">
        <v>36476</v>
      </c>
      <c r="B318" s="2">
        <v>14.95</v>
      </c>
      <c r="C318" s="2">
        <v>15.53</v>
      </c>
    </row>
    <row r="319" spans="1:3" x14ac:dyDescent="0.3">
      <c r="A319" s="5">
        <v>36477</v>
      </c>
      <c r="B319" s="2">
        <v>14.14</v>
      </c>
      <c r="C319" s="2">
        <v>14.94</v>
      </c>
    </row>
    <row r="320" spans="1:3" x14ac:dyDescent="0.3">
      <c r="A320" s="5">
        <v>36478</v>
      </c>
      <c r="B320" s="2">
        <v>14.37</v>
      </c>
      <c r="C320" s="2">
        <v>15.03</v>
      </c>
    </row>
    <row r="321" spans="1:3" x14ac:dyDescent="0.3">
      <c r="A321" s="5">
        <v>36479</v>
      </c>
      <c r="B321" s="2">
        <v>16.04</v>
      </c>
      <c r="C321" s="2">
        <v>16.66</v>
      </c>
    </row>
    <row r="322" spans="1:3" x14ac:dyDescent="0.3">
      <c r="A322" s="5">
        <v>36480</v>
      </c>
      <c r="B322" s="2">
        <v>16.89</v>
      </c>
      <c r="C322" s="2">
        <v>17.52</v>
      </c>
    </row>
    <row r="323" spans="1:3" x14ac:dyDescent="0.3">
      <c r="A323" s="5">
        <v>36481</v>
      </c>
      <c r="B323" s="2">
        <v>17.23</v>
      </c>
      <c r="C323" s="2">
        <v>17.579999999999998</v>
      </c>
    </row>
    <row r="324" spans="1:3" x14ac:dyDescent="0.3">
      <c r="A324" s="5">
        <v>36482</v>
      </c>
      <c r="B324" s="2">
        <v>17.010000000000002</v>
      </c>
      <c r="C324" s="2">
        <v>17.420000000000002</v>
      </c>
    </row>
    <row r="325" spans="1:3" x14ac:dyDescent="0.3">
      <c r="A325" s="5">
        <v>36483</v>
      </c>
      <c r="B325" s="2">
        <v>16.829999999999998</v>
      </c>
      <c r="C325" s="2">
        <v>17.27</v>
      </c>
    </row>
    <row r="326" spans="1:3" x14ac:dyDescent="0.3">
      <c r="A326" s="5">
        <v>36484</v>
      </c>
      <c r="B326" s="2">
        <v>16.14</v>
      </c>
      <c r="C326" s="2">
        <v>16.47</v>
      </c>
    </row>
    <row r="327" spans="1:3" x14ac:dyDescent="0.3">
      <c r="A327" s="5">
        <v>36485</v>
      </c>
      <c r="B327" s="2">
        <v>15.88</v>
      </c>
      <c r="C327" s="2">
        <v>16.09</v>
      </c>
    </row>
    <row r="328" spans="1:3" x14ac:dyDescent="0.3">
      <c r="A328" s="5">
        <v>36486</v>
      </c>
      <c r="B328" s="2">
        <v>16.62</v>
      </c>
      <c r="C328" s="2">
        <v>17.37</v>
      </c>
    </row>
    <row r="329" spans="1:3" x14ac:dyDescent="0.3">
      <c r="A329" s="5">
        <v>36487</v>
      </c>
      <c r="B329" s="2">
        <v>16.28</v>
      </c>
      <c r="C329" s="2">
        <v>16.97</v>
      </c>
    </row>
    <row r="330" spans="1:3" x14ac:dyDescent="0.3">
      <c r="A330" s="5">
        <v>36488</v>
      </c>
      <c r="B330" s="2">
        <v>16.170000000000002</v>
      </c>
      <c r="C330" s="2">
        <v>16.8</v>
      </c>
    </row>
    <row r="331" spans="1:3" x14ac:dyDescent="0.3">
      <c r="A331" s="5">
        <v>36489</v>
      </c>
      <c r="B331" s="2">
        <v>15.92</v>
      </c>
      <c r="C331" s="2">
        <v>16.47</v>
      </c>
    </row>
    <row r="332" spans="1:3" x14ac:dyDescent="0.3">
      <c r="A332" s="5">
        <v>36490</v>
      </c>
      <c r="B332" s="2">
        <v>15.58</v>
      </c>
      <c r="C332" s="2">
        <v>16.11</v>
      </c>
    </row>
    <row r="333" spans="1:3" x14ac:dyDescent="0.3">
      <c r="A333" s="5">
        <v>36491</v>
      </c>
      <c r="B333" s="2">
        <v>14.85</v>
      </c>
      <c r="C333" s="2">
        <v>15.46</v>
      </c>
    </row>
    <row r="334" spans="1:3" x14ac:dyDescent="0.3">
      <c r="A334" s="5">
        <v>36492</v>
      </c>
      <c r="B334" s="2">
        <v>14.53</v>
      </c>
      <c r="C334" s="2">
        <v>15.01</v>
      </c>
    </row>
    <row r="335" spans="1:3" x14ac:dyDescent="0.3">
      <c r="A335" s="5">
        <v>36493</v>
      </c>
      <c r="B335" s="2">
        <v>15.24</v>
      </c>
      <c r="C335" s="2">
        <v>15.93</v>
      </c>
    </row>
    <row r="336" spans="1:3" x14ac:dyDescent="0.3">
      <c r="A336" s="5">
        <v>36494</v>
      </c>
      <c r="B336" s="2">
        <v>15.33</v>
      </c>
      <c r="C336" s="2">
        <v>16.07</v>
      </c>
    </row>
    <row r="337" spans="1:3" x14ac:dyDescent="0.3">
      <c r="A337" s="5">
        <v>36495</v>
      </c>
      <c r="B337" s="2">
        <v>15.7</v>
      </c>
      <c r="C337" s="2">
        <v>16.55</v>
      </c>
    </row>
    <row r="338" spans="1:3" x14ac:dyDescent="0.3">
      <c r="A338" s="5">
        <v>36496</v>
      </c>
      <c r="B338" s="2">
        <v>16.09</v>
      </c>
      <c r="C338" s="2">
        <v>16.989999999999998</v>
      </c>
    </row>
    <row r="339" spans="1:3" x14ac:dyDescent="0.3">
      <c r="A339" s="5">
        <v>36497</v>
      </c>
      <c r="B339" s="2">
        <v>16.420000000000002</v>
      </c>
      <c r="C339" s="2">
        <v>17.27</v>
      </c>
    </row>
    <row r="340" spans="1:3" x14ac:dyDescent="0.3">
      <c r="A340" s="5">
        <v>36498</v>
      </c>
      <c r="B340" s="2">
        <v>16.100000000000001</v>
      </c>
      <c r="C340" s="2">
        <v>16.690000000000001</v>
      </c>
    </row>
    <row r="341" spans="1:3" x14ac:dyDescent="0.3">
      <c r="A341" s="5">
        <v>36499</v>
      </c>
      <c r="B341" s="2">
        <v>16.510000000000002</v>
      </c>
      <c r="C341" s="2">
        <v>16.87</v>
      </c>
    </row>
    <row r="342" spans="1:3" x14ac:dyDescent="0.3">
      <c r="A342" s="5">
        <v>36500</v>
      </c>
      <c r="B342" s="2">
        <v>17.579999999999998</v>
      </c>
      <c r="C342" s="2">
        <v>19.07</v>
      </c>
    </row>
    <row r="343" spans="1:3" x14ac:dyDescent="0.3">
      <c r="A343" s="5">
        <v>36501</v>
      </c>
      <c r="B343" s="2">
        <v>17.21</v>
      </c>
      <c r="C343" s="2">
        <v>18.38</v>
      </c>
    </row>
    <row r="344" spans="1:3" x14ac:dyDescent="0.3">
      <c r="A344" s="5">
        <v>36502</v>
      </c>
      <c r="B344" s="2">
        <v>16.670000000000002</v>
      </c>
      <c r="C344" s="2">
        <v>17.73</v>
      </c>
    </row>
    <row r="345" spans="1:3" x14ac:dyDescent="0.3">
      <c r="A345" s="5">
        <v>36503</v>
      </c>
      <c r="B345" s="2">
        <v>16.04</v>
      </c>
      <c r="C345" s="2">
        <v>16.75</v>
      </c>
    </row>
    <row r="346" spans="1:3" x14ac:dyDescent="0.3">
      <c r="A346" s="5">
        <v>36504</v>
      </c>
      <c r="B346" s="2">
        <v>15.9</v>
      </c>
      <c r="C346" s="2">
        <v>16.45</v>
      </c>
    </row>
    <row r="347" spans="1:3" x14ac:dyDescent="0.3">
      <c r="A347" s="5">
        <v>36505</v>
      </c>
      <c r="B347" s="2">
        <v>15.86</v>
      </c>
      <c r="C347" s="2">
        <v>16.27</v>
      </c>
    </row>
    <row r="348" spans="1:3" x14ac:dyDescent="0.3">
      <c r="A348" s="5">
        <v>36506</v>
      </c>
      <c r="B348" s="2">
        <v>16.09</v>
      </c>
      <c r="C348" s="2">
        <v>16.47</v>
      </c>
    </row>
    <row r="349" spans="1:3" x14ac:dyDescent="0.3">
      <c r="A349" s="5">
        <v>36507</v>
      </c>
      <c r="B349" s="2">
        <v>27.74</v>
      </c>
      <c r="C349" s="2">
        <v>37.049999999999997</v>
      </c>
    </row>
    <row r="350" spans="1:3" x14ac:dyDescent="0.3">
      <c r="A350" s="5">
        <v>36508</v>
      </c>
      <c r="B350" s="2">
        <v>22.84</v>
      </c>
      <c r="C350" s="2">
        <v>27.93</v>
      </c>
    </row>
    <row r="351" spans="1:3" x14ac:dyDescent="0.3">
      <c r="A351" s="5">
        <v>36509</v>
      </c>
      <c r="B351" s="2">
        <v>23.64</v>
      </c>
      <c r="C351" s="2">
        <v>28.35</v>
      </c>
    </row>
    <row r="352" spans="1:3" x14ac:dyDescent="0.3">
      <c r="A352" s="5">
        <v>36510</v>
      </c>
      <c r="B352" s="2">
        <v>27.2</v>
      </c>
      <c r="C352" s="2">
        <v>34.46</v>
      </c>
    </row>
    <row r="353" spans="1:3" x14ac:dyDescent="0.3">
      <c r="A353" s="5">
        <v>36511</v>
      </c>
      <c r="B353" s="2">
        <v>18.739999999999998</v>
      </c>
      <c r="C353" s="2">
        <v>20.52</v>
      </c>
    </row>
    <row r="354" spans="1:3" x14ac:dyDescent="0.3">
      <c r="A354" s="5">
        <v>36512</v>
      </c>
      <c r="B354" s="2">
        <v>16.22</v>
      </c>
      <c r="C354" s="2">
        <v>16.68</v>
      </c>
    </row>
    <row r="355" spans="1:3" x14ac:dyDescent="0.3">
      <c r="A355" s="5">
        <v>36513</v>
      </c>
      <c r="B355" s="2">
        <v>16.14</v>
      </c>
      <c r="C355" s="2">
        <v>16.5</v>
      </c>
    </row>
    <row r="356" spans="1:3" x14ac:dyDescent="0.3">
      <c r="A356" s="5">
        <v>36514</v>
      </c>
      <c r="B356" s="2">
        <v>19.260000000000002</v>
      </c>
      <c r="C356" s="2">
        <v>21.58</v>
      </c>
    </row>
    <row r="357" spans="1:3" x14ac:dyDescent="0.3">
      <c r="A357" s="5">
        <v>36515</v>
      </c>
      <c r="B357" s="2">
        <v>19.87</v>
      </c>
      <c r="C357" s="2">
        <v>22.5</v>
      </c>
    </row>
    <row r="358" spans="1:3" x14ac:dyDescent="0.3">
      <c r="A358" s="5">
        <v>36516</v>
      </c>
      <c r="B358" s="2">
        <v>17.600000000000001</v>
      </c>
      <c r="C358" s="2">
        <v>18.52</v>
      </c>
    </row>
    <row r="359" spans="1:3" x14ac:dyDescent="0.3">
      <c r="A359" s="5">
        <v>36517</v>
      </c>
      <c r="B359" s="2">
        <v>16.27</v>
      </c>
      <c r="C359" s="2">
        <v>16.95</v>
      </c>
    </row>
    <row r="360" spans="1:3" x14ac:dyDescent="0.3">
      <c r="A360" s="5">
        <v>36518</v>
      </c>
      <c r="B360" s="2">
        <v>13.65</v>
      </c>
      <c r="C360" s="2">
        <v>14.31</v>
      </c>
    </row>
    <row r="361" spans="1:3" x14ac:dyDescent="0.3">
      <c r="A361" s="5">
        <v>36519</v>
      </c>
      <c r="B361" s="2">
        <v>12.48</v>
      </c>
      <c r="C361" s="2">
        <v>12.88</v>
      </c>
    </row>
    <row r="362" spans="1:3" x14ac:dyDescent="0.3">
      <c r="A362" s="5">
        <v>36520</v>
      </c>
      <c r="B362" s="2">
        <v>12.76</v>
      </c>
      <c r="C362" s="2">
        <v>13.72</v>
      </c>
    </row>
    <row r="363" spans="1:3" x14ac:dyDescent="0.3">
      <c r="A363" s="5">
        <v>36521</v>
      </c>
      <c r="B363" s="2">
        <v>14.77</v>
      </c>
      <c r="C363" s="2">
        <v>15.82</v>
      </c>
    </row>
    <row r="364" spans="1:3" x14ac:dyDescent="0.3">
      <c r="A364" s="5">
        <v>36522</v>
      </c>
      <c r="B364" s="2">
        <v>15.09</v>
      </c>
      <c r="C364" s="2">
        <v>16.04</v>
      </c>
    </row>
    <row r="365" spans="1:3" x14ac:dyDescent="0.3">
      <c r="A365" s="5">
        <v>36523</v>
      </c>
      <c r="B365" s="2">
        <v>15.9</v>
      </c>
      <c r="C365" s="2">
        <v>16.45</v>
      </c>
    </row>
    <row r="366" spans="1:3" x14ac:dyDescent="0.3">
      <c r="A366" s="5">
        <v>36524</v>
      </c>
      <c r="B366" s="2">
        <v>16.09</v>
      </c>
      <c r="C366" s="2">
        <v>16.739999999999998</v>
      </c>
    </row>
    <row r="367" spans="1:3" x14ac:dyDescent="0.3">
      <c r="A367" s="5">
        <v>36525</v>
      </c>
      <c r="B367" s="2">
        <v>15.46</v>
      </c>
      <c r="C367" s="2">
        <v>15.7</v>
      </c>
    </row>
    <row r="368" spans="1:3" x14ac:dyDescent="0.3">
      <c r="A368" s="5">
        <v>36526</v>
      </c>
      <c r="B368" s="2">
        <v>15.41</v>
      </c>
      <c r="C368" s="2">
        <v>15.72</v>
      </c>
    </row>
    <row r="369" spans="1:3" x14ac:dyDescent="0.3">
      <c r="A369" s="5">
        <v>36527</v>
      </c>
      <c r="B369" s="2">
        <v>15.39</v>
      </c>
      <c r="C369" s="2">
        <v>15.66</v>
      </c>
    </row>
    <row r="370" spans="1:3" x14ac:dyDescent="0.3">
      <c r="A370" s="5">
        <v>36528</v>
      </c>
      <c r="B370" s="2">
        <v>16.62</v>
      </c>
      <c r="C370" s="2">
        <v>17.36</v>
      </c>
    </row>
    <row r="371" spans="1:3" x14ac:dyDescent="0.3">
      <c r="A371" s="5">
        <v>36529</v>
      </c>
      <c r="B371" s="2">
        <v>16.12</v>
      </c>
      <c r="C371" s="2">
        <v>17.03</v>
      </c>
    </row>
    <row r="372" spans="1:3" x14ac:dyDescent="0.3">
      <c r="A372" s="5">
        <v>36530</v>
      </c>
      <c r="B372" s="2">
        <v>15.65</v>
      </c>
      <c r="C372" s="2">
        <v>16.350000000000001</v>
      </c>
    </row>
    <row r="373" spans="1:3" x14ac:dyDescent="0.3">
      <c r="A373" s="5">
        <v>36531</v>
      </c>
      <c r="B373" s="2">
        <v>14.46</v>
      </c>
      <c r="C373" s="2">
        <v>14.9</v>
      </c>
    </row>
    <row r="374" spans="1:3" x14ac:dyDescent="0.3">
      <c r="A374" s="5">
        <v>36532</v>
      </c>
      <c r="B374" s="2">
        <v>14.71</v>
      </c>
      <c r="C374" s="2">
        <v>15.41</v>
      </c>
    </row>
    <row r="375" spans="1:3" x14ac:dyDescent="0.3">
      <c r="A375" s="5">
        <v>36533</v>
      </c>
      <c r="B375" s="2">
        <v>13.16</v>
      </c>
      <c r="C375" s="2">
        <v>13.61</v>
      </c>
    </row>
    <row r="376" spans="1:3" x14ac:dyDescent="0.3">
      <c r="A376" s="5">
        <v>36534</v>
      </c>
      <c r="B376" s="2">
        <v>13.1</v>
      </c>
      <c r="C376" s="2">
        <v>13.37</v>
      </c>
    </row>
    <row r="377" spans="1:3" x14ac:dyDescent="0.3">
      <c r="A377" s="5">
        <v>36535</v>
      </c>
      <c r="B377" s="2">
        <v>14.79</v>
      </c>
      <c r="C377" s="2">
        <v>15.54</v>
      </c>
    </row>
    <row r="378" spans="1:3" x14ac:dyDescent="0.3">
      <c r="A378" s="5">
        <v>36536</v>
      </c>
      <c r="B378" s="2">
        <v>14.56</v>
      </c>
      <c r="C378" s="2">
        <v>15.09</v>
      </c>
    </row>
    <row r="379" spans="1:3" x14ac:dyDescent="0.3">
      <c r="A379" s="5">
        <v>36537</v>
      </c>
      <c r="B379" s="2">
        <v>14.36</v>
      </c>
      <c r="C379" s="2">
        <v>14.98</v>
      </c>
    </row>
    <row r="380" spans="1:3" x14ac:dyDescent="0.3">
      <c r="A380" s="5">
        <v>36538</v>
      </c>
      <c r="B380" s="2">
        <v>14.7</v>
      </c>
      <c r="C380" s="2">
        <v>15.35</v>
      </c>
    </row>
    <row r="381" spans="1:3" x14ac:dyDescent="0.3">
      <c r="A381" s="5">
        <v>36539</v>
      </c>
      <c r="B381" s="2">
        <v>14.63</v>
      </c>
      <c r="C381" s="2">
        <v>15.15</v>
      </c>
    </row>
    <row r="382" spans="1:3" x14ac:dyDescent="0.3">
      <c r="A382" s="5">
        <v>36540</v>
      </c>
      <c r="B382" s="2">
        <v>13.97</v>
      </c>
      <c r="C382" s="2">
        <v>14.19</v>
      </c>
    </row>
    <row r="383" spans="1:3" x14ac:dyDescent="0.3">
      <c r="A383" s="5">
        <v>36541</v>
      </c>
      <c r="B383" s="2">
        <v>13.7</v>
      </c>
      <c r="C383" s="2">
        <v>13.89</v>
      </c>
    </row>
    <row r="384" spans="1:3" x14ac:dyDescent="0.3">
      <c r="A384" s="5">
        <v>36542</v>
      </c>
      <c r="B384" s="2">
        <v>14.31</v>
      </c>
      <c r="C384" s="2">
        <v>14.99</v>
      </c>
    </row>
    <row r="385" spans="1:3" x14ac:dyDescent="0.3">
      <c r="A385" s="5">
        <v>36543</v>
      </c>
      <c r="B385" s="2">
        <v>14.31</v>
      </c>
      <c r="C385" s="2">
        <v>15.16</v>
      </c>
    </row>
    <row r="386" spans="1:3" x14ac:dyDescent="0.3">
      <c r="A386" s="5">
        <v>36544</v>
      </c>
      <c r="B386" s="2">
        <v>15.15</v>
      </c>
      <c r="C386" s="2">
        <v>16.12</v>
      </c>
    </row>
    <row r="387" spans="1:3" x14ac:dyDescent="0.3">
      <c r="A387" s="5">
        <v>36545</v>
      </c>
      <c r="B387" s="2">
        <v>15.37</v>
      </c>
      <c r="C387" s="2">
        <v>16.350000000000001</v>
      </c>
    </row>
    <row r="388" spans="1:3" x14ac:dyDescent="0.3">
      <c r="A388" s="5">
        <v>36546</v>
      </c>
      <c r="B388" s="2">
        <v>15.48</v>
      </c>
      <c r="C388" s="2">
        <v>16.559999999999999</v>
      </c>
    </row>
    <row r="389" spans="1:3" x14ac:dyDescent="0.3">
      <c r="A389" s="5">
        <v>36547</v>
      </c>
      <c r="B389" s="2">
        <v>14.71</v>
      </c>
      <c r="C389" s="2">
        <v>15.05</v>
      </c>
    </row>
    <row r="390" spans="1:3" x14ac:dyDescent="0.3">
      <c r="A390" s="5">
        <v>36548</v>
      </c>
      <c r="B390" s="2">
        <v>15.17</v>
      </c>
      <c r="C390" s="2">
        <v>15.47</v>
      </c>
    </row>
    <row r="391" spans="1:3" x14ac:dyDescent="0.3">
      <c r="A391" s="5">
        <v>36549</v>
      </c>
      <c r="B391" s="2">
        <v>48.15</v>
      </c>
      <c r="C391" s="2">
        <v>71.75</v>
      </c>
    </row>
    <row r="392" spans="1:3" x14ac:dyDescent="0.3">
      <c r="A392" s="5">
        <v>36550</v>
      </c>
      <c r="B392" s="2">
        <v>23.64</v>
      </c>
      <c r="C392" s="2">
        <v>31.24</v>
      </c>
    </row>
    <row r="393" spans="1:3" x14ac:dyDescent="0.3">
      <c r="A393" s="5">
        <v>36551</v>
      </c>
      <c r="B393" s="2">
        <v>16.68</v>
      </c>
      <c r="C393" s="2">
        <v>18.22</v>
      </c>
    </row>
    <row r="394" spans="1:3" x14ac:dyDescent="0.3">
      <c r="A394" s="5">
        <v>36552</v>
      </c>
      <c r="B394" s="2">
        <v>15.64</v>
      </c>
      <c r="C394" s="2">
        <v>16.649999999999999</v>
      </c>
    </row>
    <row r="395" spans="1:3" x14ac:dyDescent="0.3">
      <c r="A395" s="5">
        <v>36553</v>
      </c>
      <c r="B395" s="2">
        <v>15.16</v>
      </c>
      <c r="C395" s="2">
        <v>16.22</v>
      </c>
    </row>
    <row r="396" spans="1:3" x14ac:dyDescent="0.3">
      <c r="A396" s="5">
        <v>36554</v>
      </c>
      <c r="B396" s="2">
        <v>14.26</v>
      </c>
      <c r="C396" s="2">
        <v>14.58</v>
      </c>
    </row>
    <row r="397" spans="1:3" x14ac:dyDescent="0.3">
      <c r="A397" s="5">
        <v>36555</v>
      </c>
      <c r="B397" s="2">
        <v>13.89</v>
      </c>
      <c r="C397" s="2">
        <v>14.21</v>
      </c>
    </row>
    <row r="398" spans="1:3" x14ac:dyDescent="0.3">
      <c r="A398" s="5">
        <v>36556</v>
      </c>
      <c r="B398" s="2">
        <v>15.7</v>
      </c>
      <c r="C398" s="2">
        <v>16.87</v>
      </c>
    </row>
    <row r="399" spans="1:3" x14ac:dyDescent="0.3">
      <c r="A399" s="5">
        <v>36557</v>
      </c>
      <c r="B399" s="2">
        <v>15.21</v>
      </c>
      <c r="C399" s="2">
        <v>16.14</v>
      </c>
    </row>
    <row r="400" spans="1:3" x14ac:dyDescent="0.3">
      <c r="A400" s="5">
        <v>36558</v>
      </c>
      <c r="B400" s="2">
        <v>15.44</v>
      </c>
      <c r="C400" s="2">
        <v>16.510000000000002</v>
      </c>
    </row>
    <row r="401" spans="1:3" x14ac:dyDescent="0.3">
      <c r="A401" s="5">
        <v>36559</v>
      </c>
      <c r="B401" s="2">
        <v>15.54</v>
      </c>
      <c r="C401" s="2">
        <v>16.47</v>
      </c>
    </row>
    <row r="402" spans="1:3" x14ac:dyDescent="0.3">
      <c r="A402" s="5">
        <v>36560</v>
      </c>
      <c r="B402" s="2">
        <v>14.66</v>
      </c>
      <c r="C402" s="2">
        <v>15.22</v>
      </c>
    </row>
    <row r="403" spans="1:3" x14ac:dyDescent="0.3">
      <c r="A403" s="5">
        <v>36561</v>
      </c>
      <c r="B403" s="2">
        <v>13.05</v>
      </c>
      <c r="C403" s="2">
        <v>13.39</v>
      </c>
    </row>
    <row r="404" spans="1:3" x14ac:dyDescent="0.3">
      <c r="A404" s="5">
        <v>36562</v>
      </c>
      <c r="B404" s="2">
        <v>12.36</v>
      </c>
      <c r="C404" s="2">
        <v>12.71</v>
      </c>
    </row>
    <row r="405" spans="1:3" x14ac:dyDescent="0.3">
      <c r="A405" s="5">
        <v>36563</v>
      </c>
      <c r="B405" s="2">
        <v>13.29</v>
      </c>
      <c r="C405" s="2">
        <v>14.06</v>
      </c>
    </row>
    <row r="406" spans="1:3" x14ac:dyDescent="0.3">
      <c r="A406" s="5">
        <v>36564</v>
      </c>
      <c r="B406" s="2">
        <v>12.99</v>
      </c>
      <c r="C406" s="2">
        <v>13.83</v>
      </c>
    </row>
    <row r="407" spans="1:3" x14ac:dyDescent="0.3">
      <c r="A407" s="5">
        <v>36565</v>
      </c>
      <c r="B407" s="2">
        <v>13.1</v>
      </c>
      <c r="C407" s="2">
        <v>13.88</v>
      </c>
    </row>
    <row r="408" spans="1:3" x14ac:dyDescent="0.3">
      <c r="A408" s="5">
        <v>36566</v>
      </c>
      <c r="B408" s="2">
        <v>12.69</v>
      </c>
      <c r="C408" s="2">
        <v>13.41</v>
      </c>
    </row>
    <row r="409" spans="1:3" x14ac:dyDescent="0.3">
      <c r="A409" s="5">
        <v>36567</v>
      </c>
      <c r="B409" s="2">
        <v>11.91</v>
      </c>
      <c r="C409" s="2">
        <v>12.63</v>
      </c>
    </row>
    <row r="410" spans="1:3" x14ac:dyDescent="0.3">
      <c r="A410" s="5">
        <v>36568</v>
      </c>
      <c r="B410" s="2">
        <v>10.99</v>
      </c>
      <c r="C410" s="2">
        <v>11.23</v>
      </c>
    </row>
    <row r="411" spans="1:3" x14ac:dyDescent="0.3">
      <c r="A411" s="5">
        <v>36569</v>
      </c>
      <c r="B411" s="2">
        <v>11.36</v>
      </c>
      <c r="C411" s="2">
        <v>11.56</v>
      </c>
    </row>
    <row r="412" spans="1:3" x14ac:dyDescent="0.3">
      <c r="A412" s="5">
        <v>36570</v>
      </c>
      <c r="B412" s="2">
        <v>12.75</v>
      </c>
      <c r="C412" s="2">
        <v>13.61</v>
      </c>
    </row>
    <row r="413" spans="1:3" x14ac:dyDescent="0.3">
      <c r="A413" s="5">
        <v>36571</v>
      </c>
      <c r="B413" s="2">
        <v>12.45</v>
      </c>
      <c r="C413" s="2">
        <v>13.15</v>
      </c>
    </row>
    <row r="414" spans="1:3" x14ac:dyDescent="0.3">
      <c r="A414" s="5">
        <v>36572</v>
      </c>
      <c r="B414" s="2">
        <v>13.16</v>
      </c>
      <c r="C414" s="2">
        <v>14.13</v>
      </c>
    </row>
    <row r="415" spans="1:3" x14ac:dyDescent="0.3">
      <c r="A415" s="5">
        <v>36573</v>
      </c>
      <c r="B415" s="2">
        <v>13.03</v>
      </c>
      <c r="C415" s="2">
        <v>13.87</v>
      </c>
    </row>
    <row r="416" spans="1:3" x14ac:dyDescent="0.3">
      <c r="A416" s="5">
        <v>36574</v>
      </c>
      <c r="B416" s="2">
        <v>13.22</v>
      </c>
      <c r="C416" s="2">
        <v>14.11</v>
      </c>
    </row>
    <row r="417" spans="1:3" x14ac:dyDescent="0.3">
      <c r="A417" s="5">
        <v>36575</v>
      </c>
      <c r="B417" s="2">
        <v>12.04</v>
      </c>
      <c r="C417" s="2">
        <v>12.23</v>
      </c>
    </row>
    <row r="418" spans="1:3" x14ac:dyDescent="0.3">
      <c r="A418" s="5">
        <v>36576</v>
      </c>
      <c r="B418" s="2">
        <v>12.14</v>
      </c>
      <c r="C418" s="2">
        <v>12.31</v>
      </c>
    </row>
    <row r="419" spans="1:3" x14ac:dyDescent="0.3">
      <c r="A419" s="5">
        <v>36577</v>
      </c>
      <c r="B419" s="2">
        <v>14.43</v>
      </c>
      <c r="C419" s="2">
        <v>15.89</v>
      </c>
    </row>
    <row r="420" spans="1:3" x14ac:dyDescent="0.3">
      <c r="A420" s="5">
        <v>36578</v>
      </c>
      <c r="B420" s="2">
        <v>13.96</v>
      </c>
      <c r="C420" s="2">
        <v>15.13</v>
      </c>
    </row>
    <row r="421" spans="1:3" x14ac:dyDescent="0.3">
      <c r="A421" s="5">
        <v>36579</v>
      </c>
      <c r="B421" s="2">
        <v>13.14</v>
      </c>
      <c r="C421" s="2">
        <v>13.92</v>
      </c>
    </row>
    <row r="422" spans="1:3" x14ac:dyDescent="0.3">
      <c r="A422" s="5">
        <v>36580</v>
      </c>
      <c r="B422" s="2">
        <v>12.47</v>
      </c>
      <c r="C422" s="2">
        <v>13.16</v>
      </c>
    </row>
    <row r="423" spans="1:3" x14ac:dyDescent="0.3">
      <c r="A423" s="5">
        <v>36581</v>
      </c>
      <c r="B423" s="2">
        <v>11.9</v>
      </c>
      <c r="C423" s="2">
        <v>12.38</v>
      </c>
    </row>
    <row r="424" spans="1:3" x14ac:dyDescent="0.3">
      <c r="A424" s="5">
        <v>36582</v>
      </c>
      <c r="B424" s="2">
        <v>11.51</v>
      </c>
      <c r="C424" s="2">
        <v>11.83</v>
      </c>
    </row>
    <row r="425" spans="1:3" x14ac:dyDescent="0.3">
      <c r="A425" s="5">
        <v>36583</v>
      </c>
      <c r="B425" s="2">
        <v>11.18</v>
      </c>
      <c r="C425" s="2">
        <v>11.27</v>
      </c>
    </row>
    <row r="426" spans="1:3" x14ac:dyDescent="0.3">
      <c r="A426" s="5">
        <v>36584</v>
      </c>
      <c r="B426" s="2">
        <v>12.13</v>
      </c>
      <c r="C426" s="2">
        <v>12.88</v>
      </c>
    </row>
    <row r="427" spans="1:3" x14ac:dyDescent="0.3">
      <c r="A427" s="5">
        <v>36585</v>
      </c>
      <c r="B427" s="2">
        <v>11.86</v>
      </c>
      <c r="C427" s="2">
        <v>12.5</v>
      </c>
    </row>
    <row r="428" spans="1:3" x14ac:dyDescent="0.3">
      <c r="A428" s="5">
        <v>36586</v>
      </c>
      <c r="B428" s="2">
        <v>11.95</v>
      </c>
      <c r="C428" s="2">
        <v>12.6</v>
      </c>
    </row>
    <row r="429" spans="1:3" x14ac:dyDescent="0.3">
      <c r="A429" s="5">
        <v>36587</v>
      </c>
      <c r="B429" s="2">
        <v>11.64</v>
      </c>
      <c r="C429" s="2">
        <v>12.09</v>
      </c>
    </row>
    <row r="430" spans="1:3" x14ac:dyDescent="0.3">
      <c r="A430" s="5">
        <v>36588</v>
      </c>
      <c r="B430" s="2">
        <v>11.06</v>
      </c>
      <c r="C430" s="2">
        <v>11.37</v>
      </c>
    </row>
    <row r="431" spans="1:3" x14ac:dyDescent="0.3">
      <c r="A431" s="5">
        <v>36589</v>
      </c>
      <c r="B431" s="2">
        <v>10.97</v>
      </c>
      <c r="C431" s="2">
        <v>11.17</v>
      </c>
    </row>
    <row r="432" spans="1:3" x14ac:dyDescent="0.3">
      <c r="A432" s="5">
        <v>36590</v>
      </c>
      <c r="B432" s="2">
        <v>10.63</v>
      </c>
      <c r="C432" s="2">
        <v>10.84</v>
      </c>
    </row>
    <row r="433" spans="1:3" x14ac:dyDescent="0.3">
      <c r="A433" s="5">
        <v>36591</v>
      </c>
      <c r="B433" s="2">
        <v>10.85</v>
      </c>
      <c r="C433" s="2">
        <v>11.4</v>
      </c>
    </row>
    <row r="434" spans="1:3" x14ac:dyDescent="0.3">
      <c r="A434" s="5">
        <v>36592</v>
      </c>
      <c r="B434" s="2">
        <v>10.65</v>
      </c>
      <c r="C434" s="2">
        <v>11.33</v>
      </c>
    </row>
    <row r="435" spans="1:3" x14ac:dyDescent="0.3">
      <c r="A435" s="5">
        <v>36593</v>
      </c>
      <c r="B435" s="2">
        <v>11.05</v>
      </c>
      <c r="C435" s="2">
        <v>11.49</v>
      </c>
    </row>
    <row r="436" spans="1:3" x14ac:dyDescent="0.3">
      <c r="A436" s="5">
        <v>36594</v>
      </c>
      <c r="B436" s="2">
        <v>11.74</v>
      </c>
      <c r="C436" s="2">
        <v>12.47</v>
      </c>
    </row>
    <row r="437" spans="1:3" x14ac:dyDescent="0.3">
      <c r="A437" s="5">
        <v>36595</v>
      </c>
      <c r="B437" s="2">
        <v>11.58</v>
      </c>
      <c r="C437" s="2">
        <v>12.21</v>
      </c>
    </row>
    <row r="438" spans="1:3" x14ac:dyDescent="0.3">
      <c r="A438" s="5">
        <v>36596</v>
      </c>
      <c r="B438" s="2">
        <v>10.7</v>
      </c>
      <c r="C438" s="2">
        <v>10.75</v>
      </c>
    </row>
    <row r="439" spans="1:3" x14ac:dyDescent="0.3">
      <c r="A439" s="5">
        <v>36597</v>
      </c>
      <c r="B439" s="2">
        <v>10.76</v>
      </c>
      <c r="C439" s="2">
        <v>10.72</v>
      </c>
    </row>
    <row r="440" spans="1:3" x14ac:dyDescent="0.3">
      <c r="A440" s="5">
        <v>36598</v>
      </c>
      <c r="B440" s="2">
        <v>11.63</v>
      </c>
      <c r="C440" s="2">
        <v>12.24</v>
      </c>
    </row>
    <row r="441" spans="1:3" x14ac:dyDescent="0.3">
      <c r="A441" s="5">
        <v>36599</v>
      </c>
      <c r="B441" s="2">
        <v>11.3</v>
      </c>
      <c r="C441" s="2">
        <v>11.8</v>
      </c>
    </row>
    <row r="442" spans="1:3" x14ac:dyDescent="0.3">
      <c r="A442" s="5">
        <v>36600</v>
      </c>
      <c r="B442" s="2">
        <v>11.05</v>
      </c>
      <c r="C442" s="2">
        <v>11.45</v>
      </c>
    </row>
    <row r="443" spans="1:3" x14ac:dyDescent="0.3">
      <c r="A443" s="5">
        <v>36601</v>
      </c>
      <c r="B443" s="2">
        <v>11.39</v>
      </c>
      <c r="C443" s="2">
        <v>11.84</v>
      </c>
    </row>
    <row r="444" spans="1:3" x14ac:dyDescent="0.3">
      <c r="A444" s="5">
        <v>36602</v>
      </c>
      <c r="B444" s="2">
        <v>11.67</v>
      </c>
      <c r="C444" s="2">
        <v>12.11</v>
      </c>
    </row>
    <row r="445" spans="1:3" x14ac:dyDescent="0.3">
      <c r="A445" s="5">
        <v>36603</v>
      </c>
      <c r="B445" s="2">
        <v>10.83</v>
      </c>
      <c r="C445" s="2">
        <v>10.89</v>
      </c>
    </row>
    <row r="446" spans="1:3" x14ac:dyDescent="0.3">
      <c r="A446" s="5">
        <v>36604</v>
      </c>
      <c r="B446" s="2">
        <v>10.42</v>
      </c>
      <c r="C446" s="2">
        <v>10.37</v>
      </c>
    </row>
    <row r="447" spans="1:3" x14ac:dyDescent="0.3">
      <c r="A447" s="5">
        <v>36605</v>
      </c>
      <c r="B447" s="2">
        <v>11.32</v>
      </c>
      <c r="C447" s="2">
        <v>11.76</v>
      </c>
    </row>
    <row r="448" spans="1:3" x14ac:dyDescent="0.3">
      <c r="A448" s="5">
        <v>36606</v>
      </c>
      <c r="B448" s="2">
        <v>11.04</v>
      </c>
      <c r="C448" s="2">
        <v>11.47</v>
      </c>
    </row>
    <row r="449" spans="1:3" x14ac:dyDescent="0.3">
      <c r="A449" s="5">
        <v>36607</v>
      </c>
      <c r="B449" s="2">
        <v>11.13</v>
      </c>
      <c r="C449" s="2">
        <v>11.68</v>
      </c>
    </row>
    <row r="450" spans="1:3" x14ac:dyDescent="0.3">
      <c r="A450" s="5">
        <v>36608</v>
      </c>
      <c r="B450" s="2">
        <v>11.33</v>
      </c>
      <c r="C450" s="2">
        <v>11.77</v>
      </c>
    </row>
    <row r="451" spans="1:3" x14ac:dyDescent="0.3">
      <c r="A451" s="5">
        <v>36609</v>
      </c>
      <c r="B451" s="2">
        <v>11.34</v>
      </c>
      <c r="C451" s="2">
        <v>11.64</v>
      </c>
    </row>
    <row r="452" spans="1:3" x14ac:dyDescent="0.3">
      <c r="A452" s="5">
        <v>36610</v>
      </c>
      <c r="B452" s="2">
        <v>11.44</v>
      </c>
      <c r="C452" s="2">
        <v>11.55</v>
      </c>
    </row>
    <row r="453" spans="1:3" x14ac:dyDescent="0.3">
      <c r="A453" s="5">
        <v>36611</v>
      </c>
      <c r="B453" s="2">
        <v>11.09</v>
      </c>
      <c r="C453" s="2">
        <v>11.1</v>
      </c>
    </row>
    <row r="454" spans="1:3" x14ac:dyDescent="0.3">
      <c r="A454" s="5">
        <v>36612</v>
      </c>
      <c r="B454" s="2">
        <v>15.74</v>
      </c>
      <c r="C454" s="2">
        <v>18.16</v>
      </c>
    </row>
    <row r="455" spans="1:3" x14ac:dyDescent="0.3">
      <c r="A455" s="5">
        <v>36613</v>
      </c>
      <c r="B455" s="2">
        <v>16.02</v>
      </c>
      <c r="C455" s="2">
        <v>18.600000000000001</v>
      </c>
    </row>
    <row r="456" spans="1:3" x14ac:dyDescent="0.3">
      <c r="A456" s="5">
        <v>36614</v>
      </c>
      <c r="B456" s="2">
        <v>16.309999999999999</v>
      </c>
      <c r="C456" s="2">
        <v>18.8</v>
      </c>
    </row>
    <row r="457" spans="1:3" x14ac:dyDescent="0.3">
      <c r="A457" s="5">
        <v>36615</v>
      </c>
      <c r="B457" s="2">
        <v>12.76</v>
      </c>
      <c r="C457" s="2">
        <v>13.3</v>
      </c>
    </row>
    <row r="458" spans="1:3" x14ac:dyDescent="0.3">
      <c r="A458" s="5">
        <v>36616</v>
      </c>
      <c r="B458" s="2">
        <v>13.59</v>
      </c>
      <c r="C458" s="2">
        <v>15.07</v>
      </c>
    </row>
    <row r="459" spans="1:3" x14ac:dyDescent="0.3">
      <c r="A459" s="5">
        <v>36617</v>
      </c>
      <c r="B459" s="2">
        <v>11.37</v>
      </c>
      <c r="C459" s="2">
        <v>11.57</v>
      </c>
    </row>
    <row r="460" spans="1:3" x14ac:dyDescent="0.3">
      <c r="A460" s="5">
        <v>36618</v>
      </c>
      <c r="B460" s="2">
        <v>11.38</v>
      </c>
      <c r="C460" s="2">
        <v>11.4</v>
      </c>
    </row>
    <row r="461" spans="1:3" x14ac:dyDescent="0.3">
      <c r="A461" s="5">
        <v>36619</v>
      </c>
      <c r="B461" s="2">
        <v>14.21</v>
      </c>
      <c r="C461" s="2">
        <v>15.69</v>
      </c>
    </row>
    <row r="462" spans="1:3" x14ac:dyDescent="0.3">
      <c r="A462" s="5">
        <v>36620</v>
      </c>
      <c r="B462" s="2">
        <v>16.89</v>
      </c>
      <c r="C462" s="2">
        <v>20.52</v>
      </c>
    </row>
    <row r="463" spans="1:3" x14ac:dyDescent="0.3">
      <c r="A463" s="5">
        <v>36621</v>
      </c>
      <c r="B463" s="2">
        <v>18.5</v>
      </c>
      <c r="C463" s="2">
        <v>21.89</v>
      </c>
    </row>
    <row r="464" spans="1:3" x14ac:dyDescent="0.3">
      <c r="A464" s="5">
        <v>36622</v>
      </c>
      <c r="B464" s="2">
        <v>18.149999999999999</v>
      </c>
      <c r="C464" s="2">
        <v>20.47</v>
      </c>
    </row>
    <row r="465" spans="1:3" x14ac:dyDescent="0.3">
      <c r="A465" s="5">
        <v>36623</v>
      </c>
      <c r="B465" s="2">
        <v>19.829999999999998</v>
      </c>
      <c r="C465" s="2">
        <v>22.36</v>
      </c>
    </row>
    <row r="466" spans="1:3" x14ac:dyDescent="0.3">
      <c r="A466" s="5">
        <v>36624</v>
      </c>
      <c r="B466" s="2">
        <v>13.96</v>
      </c>
      <c r="C466" s="2">
        <v>14.15</v>
      </c>
    </row>
    <row r="467" spans="1:3" x14ac:dyDescent="0.3">
      <c r="A467" s="5">
        <v>36625</v>
      </c>
      <c r="B467" s="2">
        <v>14.28</v>
      </c>
      <c r="C467" s="2">
        <v>14.07</v>
      </c>
    </row>
    <row r="468" spans="1:3" x14ac:dyDescent="0.3">
      <c r="A468" s="5">
        <v>36626</v>
      </c>
      <c r="B468" s="2">
        <v>16.96</v>
      </c>
      <c r="C468" s="2">
        <v>19.010000000000002</v>
      </c>
    </row>
    <row r="469" spans="1:3" x14ac:dyDescent="0.3">
      <c r="A469" s="5">
        <v>36627</v>
      </c>
      <c r="B469" s="2">
        <v>14.6</v>
      </c>
      <c r="C469" s="2">
        <v>15.09</v>
      </c>
    </row>
    <row r="470" spans="1:3" x14ac:dyDescent="0.3">
      <c r="A470" s="5">
        <v>36628</v>
      </c>
      <c r="B470" s="2">
        <v>13.2</v>
      </c>
      <c r="C470" s="2">
        <v>13.79</v>
      </c>
    </row>
    <row r="471" spans="1:3" x14ac:dyDescent="0.3">
      <c r="A471" s="5">
        <v>36629</v>
      </c>
      <c r="B471" s="2">
        <v>13.98</v>
      </c>
      <c r="C471" s="2">
        <v>14.61</v>
      </c>
    </row>
    <row r="472" spans="1:3" x14ac:dyDescent="0.3">
      <c r="A472" s="5">
        <v>36630</v>
      </c>
      <c r="B472" s="2">
        <v>13.47</v>
      </c>
      <c r="C472" s="2">
        <v>13.99</v>
      </c>
    </row>
    <row r="473" spans="1:3" x14ac:dyDescent="0.3">
      <c r="A473" s="5">
        <v>36631</v>
      </c>
      <c r="B473" s="2">
        <v>12.45</v>
      </c>
      <c r="C473" s="2">
        <v>12.46</v>
      </c>
    </row>
    <row r="474" spans="1:3" x14ac:dyDescent="0.3">
      <c r="A474" s="5">
        <v>36632</v>
      </c>
      <c r="B474" s="2">
        <v>11.75</v>
      </c>
      <c r="C474" s="2">
        <v>11.63</v>
      </c>
    </row>
    <row r="475" spans="1:3" x14ac:dyDescent="0.3">
      <c r="A475" s="5">
        <v>36633</v>
      </c>
      <c r="B475" s="2">
        <v>12.69</v>
      </c>
      <c r="C475" s="2">
        <v>13.01</v>
      </c>
    </row>
    <row r="476" spans="1:3" x14ac:dyDescent="0.3">
      <c r="A476" s="5">
        <v>36634</v>
      </c>
      <c r="B476" s="2">
        <v>12.01</v>
      </c>
      <c r="C476" s="2">
        <v>12.5</v>
      </c>
    </row>
    <row r="477" spans="1:3" x14ac:dyDescent="0.3">
      <c r="A477" s="5">
        <v>36635</v>
      </c>
      <c r="B477" s="2">
        <v>12.07</v>
      </c>
      <c r="C477" s="2">
        <v>12.57</v>
      </c>
    </row>
    <row r="478" spans="1:3" x14ac:dyDescent="0.3">
      <c r="A478" s="5">
        <v>36636</v>
      </c>
      <c r="B478" s="2">
        <v>11.38</v>
      </c>
      <c r="C478" s="2">
        <v>11.52</v>
      </c>
    </row>
    <row r="479" spans="1:3" x14ac:dyDescent="0.3">
      <c r="A479" s="5">
        <v>36637</v>
      </c>
      <c r="B479" s="2">
        <v>10.7</v>
      </c>
      <c r="C479" s="2">
        <v>10.75</v>
      </c>
    </row>
    <row r="480" spans="1:3" x14ac:dyDescent="0.3">
      <c r="A480" s="5">
        <v>36638</v>
      </c>
      <c r="B480" s="2">
        <v>10.39</v>
      </c>
      <c r="C480" s="2">
        <v>10.56</v>
      </c>
    </row>
    <row r="481" spans="1:3" x14ac:dyDescent="0.3">
      <c r="A481" s="5">
        <v>36639</v>
      </c>
      <c r="B481" s="2">
        <v>9.57</v>
      </c>
      <c r="C481" s="2">
        <v>9.8800000000000008</v>
      </c>
    </row>
    <row r="482" spans="1:3" x14ac:dyDescent="0.3">
      <c r="A482" s="5">
        <v>36640</v>
      </c>
      <c r="B482" s="2">
        <v>8.18</v>
      </c>
      <c r="C482" s="2">
        <v>8.92</v>
      </c>
    </row>
    <row r="483" spans="1:3" x14ac:dyDescent="0.3">
      <c r="A483" s="5">
        <v>36641</v>
      </c>
      <c r="B483" s="2">
        <v>13.3</v>
      </c>
      <c r="C483" s="2">
        <v>14.86</v>
      </c>
    </row>
    <row r="484" spans="1:3" x14ac:dyDescent="0.3">
      <c r="A484" s="5">
        <v>36642</v>
      </c>
      <c r="B484" s="2">
        <v>12.17</v>
      </c>
      <c r="C484" s="2">
        <v>13.42</v>
      </c>
    </row>
    <row r="485" spans="1:3" x14ac:dyDescent="0.3">
      <c r="A485" s="5">
        <v>36643</v>
      </c>
      <c r="B485" s="2">
        <v>11.17</v>
      </c>
      <c r="C485" s="2">
        <v>12.49</v>
      </c>
    </row>
    <row r="486" spans="1:3" x14ac:dyDescent="0.3">
      <c r="A486" s="5">
        <v>36644</v>
      </c>
      <c r="B486" s="2">
        <v>9.94</v>
      </c>
      <c r="C486" s="2">
        <v>11.56</v>
      </c>
    </row>
    <row r="487" spans="1:3" x14ac:dyDescent="0.3">
      <c r="A487" s="5">
        <v>36645</v>
      </c>
      <c r="B487" s="2">
        <v>7.95</v>
      </c>
      <c r="C487" s="2">
        <v>8.43</v>
      </c>
    </row>
    <row r="488" spans="1:3" x14ac:dyDescent="0.3">
      <c r="A488" s="5">
        <v>36646</v>
      </c>
      <c r="B488" s="2">
        <v>7.53</v>
      </c>
      <c r="C488" s="2">
        <v>7.85</v>
      </c>
    </row>
    <row r="489" spans="1:3" x14ac:dyDescent="0.3">
      <c r="A489" s="5">
        <v>36647</v>
      </c>
      <c r="B489" s="2">
        <v>6.74</v>
      </c>
      <c r="C489" s="2">
        <v>7.03</v>
      </c>
    </row>
    <row r="490" spans="1:3" x14ac:dyDescent="0.3">
      <c r="A490" s="5">
        <v>36648</v>
      </c>
      <c r="B490" s="2">
        <v>10.74</v>
      </c>
      <c r="C490" s="2">
        <v>12.41</v>
      </c>
    </row>
    <row r="491" spans="1:3" x14ac:dyDescent="0.3">
      <c r="A491" s="5">
        <v>36649</v>
      </c>
      <c r="B491" s="2">
        <v>11.36</v>
      </c>
      <c r="C491" s="2">
        <v>13.68</v>
      </c>
    </row>
    <row r="492" spans="1:3" x14ac:dyDescent="0.3">
      <c r="A492" s="5">
        <v>36650</v>
      </c>
      <c r="B492" s="2">
        <v>12.66</v>
      </c>
      <c r="C492" s="2">
        <v>14.91</v>
      </c>
    </row>
    <row r="493" spans="1:3" x14ac:dyDescent="0.3">
      <c r="A493" s="5">
        <v>36651</v>
      </c>
      <c r="B493" s="2">
        <v>10.64</v>
      </c>
      <c r="C493" s="2">
        <v>12.49</v>
      </c>
    </row>
    <row r="494" spans="1:3" x14ac:dyDescent="0.3">
      <c r="A494" s="5">
        <v>36652</v>
      </c>
      <c r="B494" s="2">
        <v>7.1</v>
      </c>
      <c r="C494" s="2">
        <v>7.61</v>
      </c>
    </row>
    <row r="495" spans="1:3" x14ac:dyDescent="0.3">
      <c r="A495" s="5">
        <v>36653</v>
      </c>
      <c r="B495" s="2">
        <v>5.58</v>
      </c>
      <c r="C495" s="2">
        <v>5.73</v>
      </c>
    </row>
    <row r="496" spans="1:3" x14ac:dyDescent="0.3">
      <c r="A496" s="5">
        <v>36654</v>
      </c>
      <c r="B496" s="2">
        <v>11.15</v>
      </c>
      <c r="C496" s="2">
        <v>12.73</v>
      </c>
    </row>
    <row r="497" spans="1:3" x14ac:dyDescent="0.3">
      <c r="A497" s="5">
        <v>36655</v>
      </c>
      <c r="B497" s="2">
        <v>9.07</v>
      </c>
      <c r="C497" s="2">
        <v>10.66</v>
      </c>
    </row>
    <row r="498" spans="1:3" x14ac:dyDescent="0.3">
      <c r="A498" s="5">
        <v>36656</v>
      </c>
      <c r="B498" s="2">
        <v>10.65</v>
      </c>
      <c r="C498" s="2">
        <v>12.9</v>
      </c>
    </row>
    <row r="499" spans="1:3" x14ac:dyDescent="0.3">
      <c r="A499" s="5">
        <v>36657</v>
      </c>
      <c r="B499" s="2">
        <v>10.01</v>
      </c>
      <c r="C499" s="2">
        <v>12.1</v>
      </c>
    </row>
    <row r="500" spans="1:3" x14ac:dyDescent="0.3">
      <c r="A500" s="5">
        <v>36658</v>
      </c>
      <c r="B500" s="2">
        <v>11.2</v>
      </c>
      <c r="C500" s="2">
        <v>12.82</v>
      </c>
    </row>
    <row r="501" spans="1:3" x14ac:dyDescent="0.3">
      <c r="A501" s="5">
        <v>36659</v>
      </c>
      <c r="B501" s="2">
        <v>8.8800000000000008</v>
      </c>
      <c r="C501" s="2">
        <v>9.0399999999999991</v>
      </c>
    </row>
    <row r="502" spans="1:3" x14ac:dyDescent="0.3">
      <c r="A502" s="5">
        <v>36660</v>
      </c>
      <c r="B502" s="2">
        <v>8.3800000000000008</v>
      </c>
      <c r="C502" s="2">
        <v>8.6999999999999993</v>
      </c>
    </row>
    <row r="503" spans="1:3" x14ac:dyDescent="0.3">
      <c r="A503" s="5">
        <v>36661</v>
      </c>
      <c r="B503" s="2">
        <v>10.050000000000001</v>
      </c>
      <c r="C503" s="2">
        <v>11.48</v>
      </c>
    </row>
    <row r="504" spans="1:3" x14ac:dyDescent="0.3">
      <c r="A504" s="5">
        <v>36662</v>
      </c>
      <c r="B504" s="2">
        <v>9.9600000000000009</v>
      </c>
      <c r="C504" s="2">
        <v>11.68</v>
      </c>
    </row>
    <row r="505" spans="1:3" x14ac:dyDescent="0.3">
      <c r="A505" s="5">
        <v>36663</v>
      </c>
      <c r="B505" s="2">
        <v>8.0299999999999994</v>
      </c>
      <c r="C505" s="2">
        <v>8.6999999999999993</v>
      </c>
    </row>
    <row r="506" spans="1:3" x14ac:dyDescent="0.3">
      <c r="A506" s="5">
        <v>36664</v>
      </c>
      <c r="B506" s="2">
        <v>10</v>
      </c>
      <c r="C506" s="2">
        <v>11.75</v>
      </c>
    </row>
    <row r="507" spans="1:3" x14ac:dyDescent="0.3">
      <c r="A507" s="5">
        <v>36665</v>
      </c>
      <c r="B507" s="2">
        <v>9.23</v>
      </c>
      <c r="C507" s="2">
        <v>11.05</v>
      </c>
    </row>
    <row r="508" spans="1:3" x14ac:dyDescent="0.3">
      <c r="A508" s="5">
        <v>36666</v>
      </c>
      <c r="B508" s="2">
        <v>7.05</v>
      </c>
      <c r="C508" s="2">
        <v>7.6</v>
      </c>
    </row>
    <row r="509" spans="1:3" x14ac:dyDescent="0.3">
      <c r="A509" s="5">
        <v>36667</v>
      </c>
      <c r="B509" s="2">
        <v>6.67</v>
      </c>
      <c r="C509" s="2">
        <v>7.04</v>
      </c>
    </row>
    <row r="510" spans="1:3" x14ac:dyDescent="0.3">
      <c r="A510" s="5">
        <v>36668</v>
      </c>
      <c r="B510" s="2">
        <v>10.08</v>
      </c>
      <c r="C510" s="2">
        <v>11.1</v>
      </c>
    </row>
    <row r="511" spans="1:3" x14ac:dyDescent="0.3">
      <c r="A511" s="5">
        <v>36669</v>
      </c>
      <c r="B511" s="2">
        <v>11.05</v>
      </c>
      <c r="C511" s="2">
        <v>12.59</v>
      </c>
    </row>
    <row r="512" spans="1:3" x14ac:dyDescent="0.3">
      <c r="A512" s="5">
        <v>36670</v>
      </c>
      <c r="B512" s="2">
        <v>10.91</v>
      </c>
      <c r="C512" s="2">
        <v>12.64</v>
      </c>
    </row>
    <row r="513" spans="1:3" x14ac:dyDescent="0.3">
      <c r="A513" s="5">
        <v>36671</v>
      </c>
      <c r="B513" s="2">
        <v>10.93</v>
      </c>
      <c r="C513" s="2">
        <v>12.55</v>
      </c>
    </row>
    <row r="514" spans="1:3" x14ac:dyDescent="0.3">
      <c r="A514" s="5">
        <v>36672</v>
      </c>
      <c r="B514" s="2">
        <v>10.09</v>
      </c>
      <c r="C514" s="2">
        <v>11.36</v>
      </c>
    </row>
    <row r="515" spans="1:3" x14ac:dyDescent="0.3">
      <c r="A515" s="5">
        <v>36673</v>
      </c>
      <c r="B515" s="2">
        <v>7.81</v>
      </c>
      <c r="C515" s="2">
        <v>8.15</v>
      </c>
    </row>
    <row r="516" spans="1:3" x14ac:dyDescent="0.3">
      <c r="A516" s="5">
        <v>36674</v>
      </c>
      <c r="B516" s="2">
        <v>7.81</v>
      </c>
      <c r="C516" s="2">
        <v>8.2799999999999994</v>
      </c>
    </row>
    <row r="517" spans="1:3" x14ac:dyDescent="0.3">
      <c r="A517" s="5">
        <v>36675</v>
      </c>
      <c r="B517" s="2">
        <v>9.7200000000000006</v>
      </c>
      <c r="C517" s="2">
        <v>11.18</v>
      </c>
    </row>
    <row r="518" spans="1:3" x14ac:dyDescent="0.3">
      <c r="A518" s="5">
        <v>36676</v>
      </c>
      <c r="B518" s="2">
        <v>10.57</v>
      </c>
      <c r="C518" s="2">
        <v>12.49</v>
      </c>
    </row>
    <row r="519" spans="1:3" x14ac:dyDescent="0.3">
      <c r="A519" s="5">
        <v>36677</v>
      </c>
      <c r="B519" s="2">
        <v>10.59</v>
      </c>
      <c r="C519" s="2">
        <v>12.09</v>
      </c>
    </row>
    <row r="520" spans="1:3" x14ac:dyDescent="0.3">
      <c r="A520" s="5">
        <v>36678</v>
      </c>
      <c r="B520" s="2">
        <v>8.3000000000000007</v>
      </c>
      <c r="C520" s="2">
        <v>8.6300000000000008</v>
      </c>
    </row>
    <row r="521" spans="1:3" x14ac:dyDescent="0.3">
      <c r="A521" s="5">
        <v>36679</v>
      </c>
      <c r="B521" s="2">
        <v>9.33</v>
      </c>
      <c r="C521" s="2">
        <v>10.33</v>
      </c>
    </row>
    <row r="522" spans="1:3" x14ac:dyDescent="0.3">
      <c r="A522" s="5">
        <v>36680</v>
      </c>
      <c r="B522" s="2">
        <v>8</v>
      </c>
      <c r="C522" s="2">
        <v>8.4600000000000009</v>
      </c>
    </row>
    <row r="523" spans="1:3" x14ac:dyDescent="0.3">
      <c r="A523" s="5">
        <v>36681</v>
      </c>
      <c r="B523" s="2">
        <v>8</v>
      </c>
      <c r="C523" s="2">
        <v>8.2100000000000009</v>
      </c>
    </row>
    <row r="524" spans="1:3" x14ac:dyDescent="0.3">
      <c r="A524" s="5">
        <v>36682</v>
      </c>
      <c r="B524" s="2">
        <v>10.52</v>
      </c>
      <c r="C524" s="2">
        <v>11.88</v>
      </c>
    </row>
    <row r="525" spans="1:3" x14ac:dyDescent="0.3">
      <c r="A525" s="5">
        <v>36683</v>
      </c>
      <c r="B525" s="2">
        <v>11.99</v>
      </c>
      <c r="C525" s="2">
        <v>13.53</v>
      </c>
    </row>
    <row r="526" spans="1:3" x14ac:dyDescent="0.3">
      <c r="A526" s="5">
        <v>36684</v>
      </c>
      <c r="B526" s="2">
        <v>12.18</v>
      </c>
      <c r="C526" s="2">
        <v>13.68</v>
      </c>
    </row>
    <row r="527" spans="1:3" x14ac:dyDescent="0.3">
      <c r="A527" s="5">
        <v>36685</v>
      </c>
      <c r="B527" s="2">
        <v>11.82</v>
      </c>
      <c r="C527" s="2">
        <v>13.16</v>
      </c>
    </row>
    <row r="528" spans="1:3" x14ac:dyDescent="0.3">
      <c r="A528" s="5">
        <v>36686</v>
      </c>
      <c r="B528" s="2">
        <v>10.9</v>
      </c>
      <c r="C528" s="2">
        <v>11.9</v>
      </c>
    </row>
    <row r="529" spans="1:3" x14ac:dyDescent="0.3">
      <c r="A529" s="5">
        <v>36687</v>
      </c>
      <c r="B529" s="2">
        <v>8.64</v>
      </c>
      <c r="C529" s="2">
        <v>8.9700000000000006</v>
      </c>
    </row>
    <row r="530" spans="1:3" x14ac:dyDescent="0.3">
      <c r="A530" s="5">
        <v>36688</v>
      </c>
      <c r="B530" s="2">
        <v>8.5</v>
      </c>
      <c r="C530" s="2">
        <v>8.67</v>
      </c>
    </row>
    <row r="531" spans="1:3" x14ac:dyDescent="0.3">
      <c r="A531" s="5">
        <v>36689</v>
      </c>
      <c r="B531" s="2">
        <v>8.93</v>
      </c>
      <c r="C531" s="2">
        <v>9.36</v>
      </c>
    </row>
    <row r="532" spans="1:3" x14ac:dyDescent="0.3">
      <c r="A532" s="5">
        <v>36690</v>
      </c>
      <c r="B532" s="2">
        <v>11.21</v>
      </c>
      <c r="C532" s="2">
        <v>12.79</v>
      </c>
    </row>
    <row r="533" spans="1:3" x14ac:dyDescent="0.3">
      <c r="A533" s="5">
        <v>36691</v>
      </c>
      <c r="B533" s="2">
        <v>11.86</v>
      </c>
      <c r="C533" s="2">
        <v>13.84</v>
      </c>
    </row>
    <row r="534" spans="1:3" x14ac:dyDescent="0.3">
      <c r="A534" s="5">
        <v>36692</v>
      </c>
      <c r="B534" s="2">
        <v>11.89</v>
      </c>
      <c r="C534" s="2">
        <v>14.47</v>
      </c>
    </row>
    <row r="535" spans="1:3" x14ac:dyDescent="0.3">
      <c r="A535" s="5">
        <v>36693</v>
      </c>
      <c r="B535" s="2">
        <v>11.29</v>
      </c>
      <c r="C535" s="2">
        <v>12.86</v>
      </c>
    </row>
    <row r="536" spans="1:3" x14ac:dyDescent="0.3">
      <c r="A536" s="5">
        <v>36694</v>
      </c>
      <c r="B536" s="2">
        <v>10.35</v>
      </c>
      <c r="C536" s="2">
        <v>11.15</v>
      </c>
    </row>
    <row r="537" spans="1:3" x14ac:dyDescent="0.3">
      <c r="A537" s="5">
        <v>36695</v>
      </c>
      <c r="B537" s="2">
        <v>10.57</v>
      </c>
      <c r="C537" s="2">
        <v>11.07</v>
      </c>
    </row>
    <row r="538" spans="1:3" x14ac:dyDescent="0.3">
      <c r="A538" s="5">
        <v>36696</v>
      </c>
      <c r="B538" s="2">
        <v>11.62</v>
      </c>
      <c r="C538" s="2">
        <v>12.72</v>
      </c>
    </row>
    <row r="539" spans="1:3" x14ac:dyDescent="0.3">
      <c r="A539" s="5">
        <v>36697</v>
      </c>
      <c r="B539" s="2">
        <v>11.85</v>
      </c>
      <c r="C539" s="2">
        <v>13.16</v>
      </c>
    </row>
    <row r="540" spans="1:3" x14ac:dyDescent="0.3">
      <c r="A540" s="5">
        <v>36698</v>
      </c>
      <c r="B540" s="2">
        <v>11.31</v>
      </c>
      <c r="C540" s="2">
        <v>12.54</v>
      </c>
    </row>
    <row r="541" spans="1:3" x14ac:dyDescent="0.3">
      <c r="A541" s="5">
        <v>36699</v>
      </c>
      <c r="B541" s="2">
        <v>11.22</v>
      </c>
      <c r="C541" s="2">
        <v>12.36</v>
      </c>
    </row>
    <row r="542" spans="1:3" x14ac:dyDescent="0.3">
      <c r="A542" s="5">
        <v>36700</v>
      </c>
      <c r="B542" s="2">
        <v>9.93</v>
      </c>
      <c r="C542" s="2">
        <v>10.85</v>
      </c>
    </row>
    <row r="543" spans="1:3" x14ac:dyDescent="0.3">
      <c r="A543" s="5">
        <v>36701</v>
      </c>
      <c r="B543" s="2">
        <v>9.33</v>
      </c>
      <c r="C543" s="2">
        <v>10.039999999999999</v>
      </c>
    </row>
    <row r="544" spans="1:3" x14ac:dyDescent="0.3">
      <c r="A544" s="5">
        <v>36702</v>
      </c>
      <c r="B544" s="2">
        <v>8.9</v>
      </c>
      <c r="C544" s="2">
        <v>9.66</v>
      </c>
    </row>
    <row r="545" spans="1:3" x14ac:dyDescent="0.3">
      <c r="A545" s="5">
        <v>36703</v>
      </c>
      <c r="B545" s="2">
        <v>12.42</v>
      </c>
      <c r="C545" s="2">
        <v>14.32</v>
      </c>
    </row>
    <row r="546" spans="1:3" x14ac:dyDescent="0.3">
      <c r="A546" s="5">
        <v>36704</v>
      </c>
      <c r="B546" s="2">
        <v>11.55</v>
      </c>
      <c r="C546" s="2">
        <v>13.58</v>
      </c>
    </row>
    <row r="547" spans="1:3" x14ac:dyDescent="0.3">
      <c r="A547" s="5">
        <v>36705</v>
      </c>
      <c r="B547" s="2">
        <v>12.03</v>
      </c>
      <c r="C547" s="2">
        <v>13.69</v>
      </c>
    </row>
    <row r="548" spans="1:3" x14ac:dyDescent="0.3">
      <c r="A548" s="5">
        <v>36706</v>
      </c>
      <c r="B548" s="2">
        <v>10.53</v>
      </c>
      <c r="C548" s="2">
        <v>11.85</v>
      </c>
    </row>
    <row r="549" spans="1:3" x14ac:dyDescent="0.3">
      <c r="A549" s="5">
        <v>36707</v>
      </c>
      <c r="B549" s="2">
        <v>8.2200000000000006</v>
      </c>
      <c r="C549" s="2">
        <v>9.7799999999999994</v>
      </c>
    </row>
    <row r="550" spans="1:3" x14ac:dyDescent="0.3">
      <c r="A550" s="5">
        <v>36708</v>
      </c>
      <c r="B550" s="2">
        <v>9.2200000000000006</v>
      </c>
      <c r="C550" s="2">
        <v>10.08</v>
      </c>
    </row>
    <row r="551" spans="1:3" x14ac:dyDescent="0.3">
      <c r="A551" s="5">
        <v>36709</v>
      </c>
      <c r="B551" s="2">
        <v>7.7</v>
      </c>
      <c r="C551" s="2">
        <v>8.19</v>
      </c>
    </row>
    <row r="552" spans="1:3" x14ac:dyDescent="0.3">
      <c r="A552" s="5">
        <v>36710</v>
      </c>
      <c r="B552" s="2">
        <v>9.73</v>
      </c>
      <c r="C552" s="2">
        <v>11</v>
      </c>
    </row>
    <row r="553" spans="1:3" x14ac:dyDescent="0.3">
      <c r="A553" s="5">
        <v>36711</v>
      </c>
      <c r="B553" s="2">
        <v>8.3000000000000007</v>
      </c>
      <c r="C553" s="2">
        <v>10.16</v>
      </c>
    </row>
    <row r="554" spans="1:3" x14ac:dyDescent="0.3">
      <c r="A554" s="5">
        <v>36712</v>
      </c>
      <c r="B554" s="2">
        <v>8.2200000000000006</v>
      </c>
      <c r="C554" s="2">
        <v>9.76</v>
      </c>
    </row>
    <row r="555" spans="1:3" x14ac:dyDescent="0.3">
      <c r="A555" s="5">
        <v>36713</v>
      </c>
      <c r="B555" s="2">
        <v>8.09</v>
      </c>
      <c r="C555" s="2">
        <v>9.6199999999999992</v>
      </c>
    </row>
    <row r="556" spans="1:3" x14ac:dyDescent="0.3">
      <c r="A556" s="5">
        <v>36714</v>
      </c>
      <c r="B556" s="2">
        <v>7.04</v>
      </c>
      <c r="C556" s="2">
        <v>8.68</v>
      </c>
    </row>
    <row r="557" spans="1:3" x14ac:dyDescent="0.3">
      <c r="A557" s="5">
        <v>36715</v>
      </c>
      <c r="B557" s="2">
        <v>6.92</v>
      </c>
      <c r="C557" s="2">
        <v>7.87</v>
      </c>
    </row>
    <row r="558" spans="1:3" x14ac:dyDescent="0.3">
      <c r="A558" s="5">
        <v>36716</v>
      </c>
      <c r="B558" s="2">
        <v>5.79</v>
      </c>
      <c r="C558" s="2">
        <v>6.42</v>
      </c>
    </row>
    <row r="559" spans="1:3" x14ac:dyDescent="0.3">
      <c r="A559" s="5">
        <v>36717</v>
      </c>
      <c r="B559" s="2">
        <v>7.9</v>
      </c>
      <c r="C559" s="2">
        <v>9.41</v>
      </c>
    </row>
    <row r="560" spans="1:3" x14ac:dyDescent="0.3">
      <c r="A560" s="5">
        <v>36718</v>
      </c>
      <c r="B560" s="2">
        <v>7.5</v>
      </c>
      <c r="C560" s="2">
        <v>8.77</v>
      </c>
    </row>
    <row r="561" spans="1:3" x14ac:dyDescent="0.3">
      <c r="A561" s="5">
        <v>36719</v>
      </c>
      <c r="B561" s="2">
        <v>6.66</v>
      </c>
      <c r="C561" s="2">
        <v>7.96</v>
      </c>
    </row>
    <row r="562" spans="1:3" x14ac:dyDescent="0.3">
      <c r="A562" s="5">
        <v>36720</v>
      </c>
      <c r="B562" s="2">
        <v>6.02</v>
      </c>
      <c r="C562" s="2">
        <v>7.64</v>
      </c>
    </row>
    <row r="563" spans="1:3" x14ac:dyDescent="0.3">
      <c r="A563" s="5">
        <v>36721</v>
      </c>
      <c r="B563" s="2">
        <v>5.65</v>
      </c>
      <c r="C563" s="2">
        <v>6.54</v>
      </c>
    </row>
    <row r="564" spans="1:3" x14ac:dyDescent="0.3">
      <c r="A564" s="5">
        <v>36722</v>
      </c>
      <c r="B564" s="2">
        <v>4.3600000000000003</v>
      </c>
      <c r="C564" s="2">
        <v>4.8099999999999996</v>
      </c>
    </row>
    <row r="565" spans="1:3" x14ac:dyDescent="0.3">
      <c r="A565" s="5">
        <v>36723</v>
      </c>
      <c r="B565" s="2">
        <v>4.09</v>
      </c>
      <c r="C565" s="2">
        <v>4.46</v>
      </c>
    </row>
    <row r="566" spans="1:3" x14ac:dyDescent="0.3">
      <c r="A566" s="5">
        <v>36724</v>
      </c>
      <c r="B566" s="2">
        <v>5.22</v>
      </c>
      <c r="C566" s="2">
        <v>6.13</v>
      </c>
    </row>
    <row r="567" spans="1:3" x14ac:dyDescent="0.3">
      <c r="A567" s="5">
        <v>36725</v>
      </c>
      <c r="B567" s="2">
        <v>4.78</v>
      </c>
      <c r="C567" s="2">
        <v>5.72</v>
      </c>
    </row>
    <row r="568" spans="1:3" x14ac:dyDescent="0.3">
      <c r="A568" s="5">
        <v>36726</v>
      </c>
      <c r="B568" s="2">
        <v>5.18</v>
      </c>
      <c r="C568" s="2">
        <v>6.23</v>
      </c>
    </row>
    <row r="569" spans="1:3" x14ac:dyDescent="0.3">
      <c r="A569" s="5">
        <v>36727</v>
      </c>
      <c r="B569" s="2">
        <v>4.8</v>
      </c>
      <c r="C569" s="2">
        <v>5.8</v>
      </c>
    </row>
    <row r="570" spans="1:3" x14ac:dyDescent="0.3">
      <c r="A570" s="5">
        <v>36728</v>
      </c>
      <c r="B570" s="2">
        <v>5.46</v>
      </c>
      <c r="C570" s="2">
        <v>6.74</v>
      </c>
    </row>
    <row r="571" spans="1:3" x14ac:dyDescent="0.3">
      <c r="A571" s="5">
        <v>36729</v>
      </c>
      <c r="B571" s="2">
        <v>4.12</v>
      </c>
      <c r="C571" s="2">
        <v>4.68</v>
      </c>
    </row>
    <row r="572" spans="1:3" x14ac:dyDescent="0.3">
      <c r="A572" s="5">
        <v>36730</v>
      </c>
      <c r="B572" s="2">
        <v>3.89</v>
      </c>
      <c r="C572" s="2">
        <v>4.33</v>
      </c>
    </row>
    <row r="573" spans="1:3" x14ac:dyDescent="0.3">
      <c r="A573" s="5">
        <v>36731</v>
      </c>
      <c r="B573" s="2">
        <v>5.34</v>
      </c>
      <c r="C573" s="2">
        <v>6.66</v>
      </c>
    </row>
    <row r="574" spans="1:3" x14ac:dyDescent="0.3">
      <c r="A574" s="5">
        <v>36732</v>
      </c>
      <c r="B574" s="2">
        <v>4.96</v>
      </c>
      <c r="C574" s="2">
        <v>5.75</v>
      </c>
    </row>
    <row r="575" spans="1:3" x14ac:dyDescent="0.3">
      <c r="A575" s="5">
        <v>36733</v>
      </c>
      <c r="B575" s="2">
        <v>6.06</v>
      </c>
      <c r="C575" s="2">
        <v>6.87</v>
      </c>
    </row>
    <row r="576" spans="1:3" x14ac:dyDescent="0.3">
      <c r="A576" s="5">
        <v>36734</v>
      </c>
      <c r="B576" s="2">
        <v>6.6</v>
      </c>
      <c r="C576" s="2">
        <v>7.48</v>
      </c>
    </row>
    <row r="577" spans="1:3" x14ac:dyDescent="0.3">
      <c r="A577" s="5">
        <v>36735</v>
      </c>
      <c r="B577" s="2">
        <v>6.9</v>
      </c>
      <c r="C577" s="2">
        <v>7.6</v>
      </c>
    </row>
    <row r="578" spans="1:3" x14ac:dyDescent="0.3">
      <c r="A578" s="5">
        <v>36736</v>
      </c>
      <c r="B578" s="2">
        <v>6.42</v>
      </c>
      <c r="C578" s="2">
        <v>7</v>
      </c>
    </row>
    <row r="579" spans="1:3" x14ac:dyDescent="0.3">
      <c r="A579" s="5">
        <v>36737</v>
      </c>
      <c r="B579" s="2">
        <v>6.43</v>
      </c>
      <c r="C579" s="2">
        <v>6.95</v>
      </c>
    </row>
    <row r="580" spans="1:3" x14ac:dyDescent="0.3">
      <c r="A580" s="5">
        <v>36738</v>
      </c>
      <c r="B580" s="2">
        <v>7.62</v>
      </c>
      <c r="C580" s="2">
        <v>8.61</v>
      </c>
    </row>
    <row r="581" spans="1:3" x14ac:dyDescent="0.3">
      <c r="A581" s="5">
        <v>36739</v>
      </c>
      <c r="B581" s="2">
        <v>8.2200000000000006</v>
      </c>
      <c r="C581" s="2">
        <v>8.9499999999999993</v>
      </c>
    </row>
    <row r="582" spans="1:3" x14ac:dyDescent="0.3">
      <c r="A582" s="5">
        <v>36740</v>
      </c>
      <c r="B582" s="2">
        <v>8.7200000000000006</v>
      </c>
      <c r="C582" s="2">
        <v>9.41</v>
      </c>
    </row>
    <row r="583" spans="1:3" x14ac:dyDescent="0.3">
      <c r="A583" s="5">
        <v>36741</v>
      </c>
      <c r="B583" s="2">
        <v>9.41</v>
      </c>
      <c r="C583" s="2">
        <v>10.09</v>
      </c>
    </row>
    <row r="584" spans="1:3" x14ac:dyDescent="0.3">
      <c r="A584" s="5">
        <v>36742</v>
      </c>
      <c r="B584" s="2">
        <v>9.8800000000000008</v>
      </c>
      <c r="C584" s="2">
        <v>10.7</v>
      </c>
    </row>
    <row r="585" spans="1:3" x14ac:dyDescent="0.3">
      <c r="A585" s="5">
        <v>36743</v>
      </c>
      <c r="B585" s="2">
        <v>9.82</v>
      </c>
      <c r="C585" s="2">
        <v>10.15</v>
      </c>
    </row>
    <row r="586" spans="1:3" x14ac:dyDescent="0.3">
      <c r="A586" s="5">
        <v>36744</v>
      </c>
      <c r="B586" s="2">
        <v>9.77</v>
      </c>
      <c r="C586" s="2">
        <v>10.38</v>
      </c>
    </row>
    <row r="587" spans="1:3" x14ac:dyDescent="0.3">
      <c r="A587" s="5">
        <v>36745</v>
      </c>
      <c r="B587" s="2">
        <v>10.76</v>
      </c>
      <c r="C587" s="2">
        <v>11.77</v>
      </c>
    </row>
    <row r="588" spans="1:3" x14ac:dyDescent="0.3">
      <c r="A588" s="5">
        <v>36746</v>
      </c>
      <c r="B588" s="2">
        <v>10.86</v>
      </c>
      <c r="C588" s="2">
        <v>11.68</v>
      </c>
    </row>
    <row r="589" spans="1:3" x14ac:dyDescent="0.3">
      <c r="A589" s="5">
        <v>36747</v>
      </c>
      <c r="B589" s="2">
        <v>11.44</v>
      </c>
      <c r="C589" s="2">
        <v>12.59</v>
      </c>
    </row>
    <row r="590" spans="1:3" x14ac:dyDescent="0.3">
      <c r="A590" s="5">
        <v>36748</v>
      </c>
      <c r="B590" s="2">
        <v>10.59</v>
      </c>
      <c r="C590" s="2">
        <v>11.93</v>
      </c>
    </row>
    <row r="591" spans="1:3" x14ac:dyDescent="0.3">
      <c r="A591" s="5">
        <v>36749</v>
      </c>
      <c r="B591" s="2">
        <v>10.29</v>
      </c>
      <c r="C591" s="2">
        <v>11.73</v>
      </c>
    </row>
    <row r="592" spans="1:3" x14ac:dyDescent="0.3">
      <c r="A592" s="5">
        <v>36750</v>
      </c>
      <c r="B592" s="2">
        <v>9.07</v>
      </c>
      <c r="C592" s="2">
        <v>9.7899999999999991</v>
      </c>
    </row>
    <row r="593" spans="1:3" x14ac:dyDescent="0.3">
      <c r="A593" s="5">
        <v>36751</v>
      </c>
      <c r="B593" s="2">
        <v>8.9700000000000006</v>
      </c>
      <c r="C593" s="2">
        <v>9.7100000000000009</v>
      </c>
    </row>
    <row r="594" spans="1:3" x14ac:dyDescent="0.3">
      <c r="A594" s="5">
        <v>36752</v>
      </c>
      <c r="B594" s="2">
        <v>10.97</v>
      </c>
      <c r="C594" s="2">
        <v>12.61</v>
      </c>
    </row>
    <row r="595" spans="1:3" x14ac:dyDescent="0.3">
      <c r="A595" s="5">
        <v>36753</v>
      </c>
      <c r="B595" s="2">
        <v>10.98</v>
      </c>
      <c r="C595" s="2">
        <v>12.49</v>
      </c>
    </row>
    <row r="596" spans="1:3" x14ac:dyDescent="0.3">
      <c r="A596" s="5">
        <v>36754</v>
      </c>
      <c r="B596" s="2">
        <v>10.96</v>
      </c>
      <c r="C596" s="2">
        <v>12.18</v>
      </c>
    </row>
    <row r="597" spans="1:3" x14ac:dyDescent="0.3">
      <c r="A597" s="5">
        <v>36755</v>
      </c>
      <c r="B597" s="2">
        <v>9.7200000000000006</v>
      </c>
      <c r="C597" s="2">
        <v>11.15</v>
      </c>
    </row>
    <row r="598" spans="1:3" x14ac:dyDescent="0.3">
      <c r="A598" s="5">
        <v>36756</v>
      </c>
      <c r="B598" s="2">
        <v>9.4499999999999993</v>
      </c>
      <c r="C598" s="2">
        <v>10.61</v>
      </c>
    </row>
    <row r="599" spans="1:3" x14ac:dyDescent="0.3">
      <c r="A599" s="5">
        <v>36757</v>
      </c>
      <c r="B599" s="2">
        <v>7.95</v>
      </c>
      <c r="C599" s="2">
        <v>8.66</v>
      </c>
    </row>
    <row r="600" spans="1:3" x14ac:dyDescent="0.3">
      <c r="A600" s="5">
        <v>36758</v>
      </c>
      <c r="B600" s="2">
        <v>7.1</v>
      </c>
      <c r="C600" s="2">
        <v>7.93</v>
      </c>
    </row>
    <row r="601" spans="1:3" x14ac:dyDescent="0.3">
      <c r="A601" s="5">
        <v>36759</v>
      </c>
      <c r="B601" s="2">
        <v>9.3000000000000007</v>
      </c>
      <c r="C601" s="2">
        <v>10.48</v>
      </c>
    </row>
    <row r="602" spans="1:3" x14ac:dyDescent="0.3">
      <c r="A602" s="5">
        <v>36760</v>
      </c>
      <c r="B602" s="2">
        <v>9.33</v>
      </c>
      <c r="C602" s="2">
        <v>10.4</v>
      </c>
    </row>
    <row r="603" spans="1:3" x14ac:dyDescent="0.3">
      <c r="A603" s="5">
        <v>36761</v>
      </c>
      <c r="B603" s="2">
        <v>9.7100000000000009</v>
      </c>
      <c r="C603" s="2">
        <v>10.97</v>
      </c>
    </row>
    <row r="604" spans="1:3" x14ac:dyDescent="0.3">
      <c r="A604" s="5">
        <v>36762</v>
      </c>
      <c r="B604" s="2">
        <v>9.69</v>
      </c>
      <c r="C604" s="2">
        <v>10.72</v>
      </c>
    </row>
    <row r="605" spans="1:3" x14ac:dyDescent="0.3">
      <c r="A605" s="5">
        <v>36763</v>
      </c>
      <c r="B605" s="2">
        <v>9.3800000000000008</v>
      </c>
      <c r="C605" s="2">
        <v>10.220000000000001</v>
      </c>
    </row>
    <row r="606" spans="1:3" x14ac:dyDescent="0.3">
      <c r="A606" s="5">
        <v>36764</v>
      </c>
      <c r="B606" s="2">
        <v>8.9</v>
      </c>
      <c r="C606" s="2">
        <v>9.3699999999999992</v>
      </c>
    </row>
    <row r="607" spans="1:3" x14ac:dyDescent="0.3">
      <c r="A607" s="5">
        <v>36765</v>
      </c>
      <c r="B607" s="2">
        <v>8.8699999999999992</v>
      </c>
      <c r="C607" s="2">
        <v>9.33</v>
      </c>
    </row>
    <row r="608" spans="1:3" x14ac:dyDescent="0.3">
      <c r="A608" s="5">
        <v>36766</v>
      </c>
      <c r="B608" s="2">
        <v>10.08</v>
      </c>
      <c r="C608" s="2">
        <v>10.76</v>
      </c>
    </row>
    <row r="609" spans="1:3" x14ac:dyDescent="0.3">
      <c r="A609" s="5">
        <v>36767</v>
      </c>
      <c r="B609" s="2">
        <v>10.41</v>
      </c>
      <c r="C609" s="2">
        <v>10.91</v>
      </c>
    </row>
    <row r="610" spans="1:3" x14ac:dyDescent="0.3">
      <c r="A610" s="5">
        <v>36768</v>
      </c>
      <c r="B610" s="2">
        <v>11.53</v>
      </c>
      <c r="C610" s="2">
        <v>12.43</v>
      </c>
    </row>
    <row r="611" spans="1:3" x14ac:dyDescent="0.3">
      <c r="A611" s="5">
        <v>36769</v>
      </c>
      <c r="B611" s="2">
        <v>11.49</v>
      </c>
      <c r="C611" s="2">
        <v>12.21</v>
      </c>
    </row>
    <row r="612" spans="1:3" x14ac:dyDescent="0.3">
      <c r="A612" s="5">
        <v>36770</v>
      </c>
      <c r="B612" s="2">
        <v>11.13</v>
      </c>
      <c r="C612" s="2">
        <v>11.71</v>
      </c>
    </row>
    <row r="613" spans="1:3" x14ac:dyDescent="0.3">
      <c r="A613" s="5">
        <v>36771</v>
      </c>
      <c r="B613" s="2">
        <v>11.42</v>
      </c>
      <c r="C613" s="2">
        <v>11.56</v>
      </c>
    </row>
    <row r="614" spans="1:3" x14ac:dyDescent="0.3">
      <c r="A614" s="5">
        <v>36772</v>
      </c>
      <c r="B614" s="2">
        <v>11.57</v>
      </c>
      <c r="C614" s="2">
        <v>11.87</v>
      </c>
    </row>
    <row r="615" spans="1:3" x14ac:dyDescent="0.3">
      <c r="A615" s="5">
        <v>36773</v>
      </c>
      <c r="B615" s="2">
        <v>13.2</v>
      </c>
      <c r="C615" s="2">
        <v>13.82</v>
      </c>
    </row>
    <row r="616" spans="1:3" x14ac:dyDescent="0.3">
      <c r="A616" s="5">
        <v>36774</v>
      </c>
      <c r="B616" s="2">
        <v>13.36</v>
      </c>
      <c r="C616" s="2">
        <v>14.11</v>
      </c>
    </row>
    <row r="617" spans="1:3" x14ac:dyDescent="0.3">
      <c r="A617" s="5">
        <v>36775</v>
      </c>
      <c r="B617" s="2">
        <v>13.72</v>
      </c>
      <c r="C617" s="2">
        <v>14.75</v>
      </c>
    </row>
    <row r="618" spans="1:3" x14ac:dyDescent="0.3">
      <c r="A618" s="5">
        <v>36776</v>
      </c>
      <c r="B618" s="2">
        <v>13.45</v>
      </c>
      <c r="C618" s="2">
        <v>14.5</v>
      </c>
    </row>
    <row r="619" spans="1:3" x14ac:dyDescent="0.3">
      <c r="A619" s="5">
        <v>36777</v>
      </c>
      <c r="B619" s="2">
        <v>12.55</v>
      </c>
      <c r="C619" s="2">
        <v>13.32</v>
      </c>
    </row>
    <row r="620" spans="1:3" x14ac:dyDescent="0.3">
      <c r="A620" s="5">
        <v>36778</v>
      </c>
      <c r="B620" s="2">
        <v>12.02</v>
      </c>
      <c r="C620" s="2">
        <v>12.58</v>
      </c>
    </row>
    <row r="621" spans="1:3" x14ac:dyDescent="0.3">
      <c r="A621" s="5">
        <v>36779</v>
      </c>
      <c r="B621" s="2">
        <v>11.79</v>
      </c>
      <c r="C621" s="2">
        <v>12.16</v>
      </c>
    </row>
    <row r="622" spans="1:3" x14ac:dyDescent="0.3">
      <c r="A622" s="5">
        <v>36780</v>
      </c>
      <c r="B622" s="2">
        <v>14.26</v>
      </c>
      <c r="C622" s="2">
        <v>15.61</v>
      </c>
    </row>
    <row r="623" spans="1:3" x14ac:dyDescent="0.3">
      <c r="A623" s="5">
        <v>36781</v>
      </c>
      <c r="B623" s="2">
        <v>15.11</v>
      </c>
      <c r="C623" s="2">
        <v>16.59</v>
      </c>
    </row>
    <row r="624" spans="1:3" x14ac:dyDescent="0.3">
      <c r="A624" s="5">
        <v>36782</v>
      </c>
      <c r="B624" s="2">
        <v>16.53</v>
      </c>
      <c r="C624" s="2">
        <v>18.440000000000001</v>
      </c>
    </row>
    <row r="625" spans="1:3" x14ac:dyDescent="0.3">
      <c r="A625" s="5">
        <v>36783</v>
      </c>
      <c r="B625" s="2">
        <v>16.2</v>
      </c>
      <c r="C625" s="2">
        <v>17.579999999999998</v>
      </c>
    </row>
    <row r="626" spans="1:3" x14ac:dyDescent="0.3">
      <c r="A626" s="5">
        <v>36784</v>
      </c>
      <c r="B626" s="2">
        <v>15.49</v>
      </c>
      <c r="C626" s="2">
        <v>16.62</v>
      </c>
    </row>
    <row r="627" spans="1:3" x14ac:dyDescent="0.3">
      <c r="A627" s="5">
        <v>36785</v>
      </c>
      <c r="B627" s="2">
        <v>12.28</v>
      </c>
      <c r="C627" s="2">
        <v>12.54</v>
      </c>
    </row>
    <row r="628" spans="1:3" x14ac:dyDescent="0.3">
      <c r="A628" s="5">
        <v>36786</v>
      </c>
      <c r="B628" s="2">
        <v>11.64</v>
      </c>
      <c r="C628" s="2">
        <v>11.65</v>
      </c>
    </row>
    <row r="629" spans="1:3" x14ac:dyDescent="0.3">
      <c r="A629" s="5">
        <v>36787</v>
      </c>
      <c r="B629" s="2">
        <v>14.5</v>
      </c>
      <c r="C629" s="2">
        <v>15.62</v>
      </c>
    </row>
    <row r="630" spans="1:3" x14ac:dyDescent="0.3">
      <c r="A630" s="5">
        <v>36788</v>
      </c>
      <c r="B630" s="2">
        <v>14.66</v>
      </c>
      <c r="C630" s="2">
        <v>15.63</v>
      </c>
    </row>
    <row r="631" spans="1:3" x14ac:dyDescent="0.3">
      <c r="A631" s="5">
        <v>36789</v>
      </c>
      <c r="B631" s="2">
        <v>16.350000000000001</v>
      </c>
      <c r="C631" s="2">
        <v>18.059999999999999</v>
      </c>
    </row>
    <row r="632" spans="1:3" x14ac:dyDescent="0.3">
      <c r="A632" s="5">
        <v>36790</v>
      </c>
      <c r="B632" s="2">
        <v>16.64</v>
      </c>
      <c r="C632" s="2">
        <v>17.78</v>
      </c>
    </row>
    <row r="633" spans="1:3" x14ac:dyDescent="0.3">
      <c r="A633" s="5">
        <v>36791</v>
      </c>
      <c r="B633" s="2">
        <v>16.059999999999999</v>
      </c>
      <c r="C633" s="2">
        <v>17.079999999999998</v>
      </c>
    </row>
    <row r="634" spans="1:3" x14ac:dyDescent="0.3">
      <c r="A634" s="5">
        <v>36792</v>
      </c>
      <c r="B634" s="2">
        <v>13.96</v>
      </c>
      <c r="C634" s="2">
        <v>14.45</v>
      </c>
    </row>
    <row r="635" spans="1:3" x14ac:dyDescent="0.3">
      <c r="A635" s="5">
        <v>36793</v>
      </c>
      <c r="B635" s="2">
        <v>13.99</v>
      </c>
      <c r="C635" s="2">
        <v>14.26</v>
      </c>
    </row>
    <row r="636" spans="1:3" x14ac:dyDescent="0.3">
      <c r="A636" s="5">
        <v>36794</v>
      </c>
      <c r="B636" s="2">
        <v>15.01</v>
      </c>
      <c r="C636" s="2">
        <v>15.51</v>
      </c>
    </row>
    <row r="637" spans="1:3" x14ac:dyDescent="0.3">
      <c r="A637" s="5">
        <v>36795</v>
      </c>
      <c r="B637" s="2">
        <v>16.579999999999998</v>
      </c>
      <c r="C637" s="2">
        <v>17.64</v>
      </c>
    </row>
    <row r="638" spans="1:3" x14ac:dyDescent="0.3">
      <c r="A638" s="5">
        <v>36796</v>
      </c>
      <c r="B638" s="2">
        <v>16.38</v>
      </c>
      <c r="C638" s="2">
        <v>17.53</v>
      </c>
    </row>
    <row r="639" spans="1:3" x14ac:dyDescent="0.3">
      <c r="A639" s="5">
        <v>36797</v>
      </c>
      <c r="B639" s="2">
        <v>16.190000000000001</v>
      </c>
      <c r="C639" s="2">
        <v>17.350000000000001</v>
      </c>
    </row>
    <row r="640" spans="1:3" x14ac:dyDescent="0.3">
      <c r="A640" s="5">
        <v>36798</v>
      </c>
      <c r="B640" s="2">
        <v>15.71</v>
      </c>
      <c r="C640" s="2">
        <v>16.649999999999999</v>
      </c>
    </row>
    <row r="641" spans="1:3" x14ac:dyDescent="0.3">
      <c r="A641" s="5">
        <v>36799</v>
      </c>
      <c r="B641" s="2">
        <v>13.61</v>
      </c>
      <c r="C641" s="2">
        <v>14.1</v>
      </c>
    </row>
    <row r="642" spans="1:3" x14ac:dyDescent="0.3">
      <c r="A642" s="5">
        <v>36800</v>
      </c>
      <c r="B642" s="2">
        <v>13.58</v>
      </c>
      <c r="C642" s="2">
        <v>13.99</v>
      </c>
    </row>
    <row r="643" spans="1:3" x14ac:dyDescent="0.3">
      <c r="A643" s="5">
        <v>36801</v>
      </c>
      <c r="B643" s="2">
        <v>15.08</v>
      </c>
      <c r="C643" s="2">
        <v>15.8</v>
      </c>
    </row>
    <row r="644" spans="1:3" x14ac:dyDescent="0.3">
      <c r="A644" s="5">
        <v>36802</v>
      </c>
      <c r="B644" s="2">
        <v>15.1</v>
      </c>
      <c r="C644" s="2">
        <v>15.6</v>
      </c>
    </row>
    <row r="645" spans="1:3" x14ac:dyDescent="0.3">
      <c r="A645" s="5">
        <v>36803</v>
      </c>
      <c r="B645" s="2">
        <v>15.28</v>
      </c>
      <c r="C645" s="2">
        <v>15.97</v>
      </c>
    </row>
    <row r="646" spans="1:3" x14ac:dyDescent="0.3">
      <c r="A646" s="5">
        <v>36804</v>
      </c>
      <c r="B646" s="2">
        <v>15.37</v>
      </c>
      <c r="C646" s="2">
        <v>16.079999999999998</v>
      </c>
    </row>
    <row r="647" spans="1:3" x14ac:dyDescent="0.3">
      <c r="A647" s="5">
        <v>36805</v>
      </c>
      <c r="B647" s="2">
        <v>15.29</v>
      </c>
      <c r="C647" s="2">
        <v>15.62</v>
      </c>
    </row>
    <row r="648" spans="1:3" x14ac:dyDescent="0.3">
      <c r="A648" s="5">
        <v>36806</v>
      </c>
      <c r="B648" s="2">
        <v>15.07</v>
      </c>
      <c r="C648" s="2">
        <v>15.27</v>
      </c>
    </row>
    <row r="649" spans="1:3" x14ac:dyDescent="0.3">
      <c r="A649" s="5">
        <v>36807</v>
      </c>
      <c r="B649" s="2">
        <v>15.05</v>
      </c>
      <c r="C649" s="2">
        <v>15.1</v>
      </c>
    </row>
    <row r="650" spans="1:3" x14ac:dyDescent="0.3">
      <c r="A650" s="5">
        <v>36808</v>
      </c>
      <c r="B650" s="2">
        <v>16.010000000000002</v>
      </c>
      <c r="C650" s="2">
        <v>16.760000000000002</v>
      </c>
    </row>
    <row r="651" spans="1:3" x14ac:dyDescent="0.3">
      <c r="A651" s="5">
        <v>36809</v>
      </c>
      <c r="B651" s="2">
        <v>16.34</v>
      </c>
      <c r="C651" s="2">
        <v>17.12</v>
      </c>
    </row>
    <row r="652" spans="1:3" x14ac:dyDescent="0.3">
      <c r="A652" s="5">
        <v>36810</v>
      </c>
      <c r="B652" s="2">
        <v>16.46</v>
      </c>
      <c r="C652" s="2">
        <v>17.260000000000002</v>
      </c>
    </row>
    <row r="653" spans="1:3" x14ac:dyDescent="0.3">
      <c r="A653" s="5">
        <v>36811</v>
      </c>
      <c r="B653" s="2">
        <v>17.21</v>
      </c>
      <c r="C653" s="2">
        <v>18.16</v>
      </c>
    </row>
    <row r="654" spans="1:3" x14ac:dyDescent="0.3">
      <c r="A654" s="5">
        <v>36812</v>
      </c>
      <c r="B654" s="2">
        <v>17.2</v>
      </c>
      <c r="C654" s="2">
        <v>18.45</v>
      </c>
    </row>
    <row r="655" spans="1:3" x14ac:dyDescent="0.3">
      <c r="A655" s="5">
        <v>36813</v>
      </c>
      <c r="B655" s="2">
        <v>15.75</v>
      </c>
      <c r="C655" s="2">
        <v>16.36</v>
      </c>
    </row>
    <row r="656" spans="1:3" x14ac:dyDescent="0.3">
      <c r="A656" s="5">
        <v>36814</v>
      </c>
      <c r="B656" s="2">
        <v>14.18</v>
      </c>
      <c r="C656" s="2">
        <v>15.22</v>
      </c>
    </row>
    <row r="657" spans="1:3" x14ac:dyDescent="0.3">
      <c r="A657" s="5">
        <v>36815</v>
      </c>
      <c r="B657" s="2">
        <v>16.78</v>
      </c>
      <c r="C657" s="2">
        <v>18.059999999999999</v>
      </c>
    </row>
    <row r="658" spans="1:3" x14ac:dyDescent="0.3">
      <c r="A658" s="5">
        <v>36816</v>
      </c>
      <c r="B658" s="2">
        <v>16.059999999999999</v>
      </c>
      <c r="C658" s="2">
        <v>17.32</v>
      </c>
    </row>
    <row r="659" spans="1:3" x14ac:dyDescent="0.3">
      <c r="A659" s="5">
        <v>36817</v>
      </c>
      <c r="B659" s="2">
        <v>15.87</v>
      </c>
      <c r="C659" s="2">
        <v>16.89</v>
      </c>
    </row>
    <row r="660" spans="1:3" x14ac:dyDescent="0.3">
      <c r="A660" s="5">
        <v>36818</v>
      </c>
      <c r="B660" s="2">
        <v>15.45</v>
      </c>
      <c r="C660" s="2">
        <v>16.5</v>
      </c>
    </row>
    <row r="661" spans="1:3" x14ac:dyDescent="0.3">
      <c r="A661" s="5">
        <v>36819</v>
      </c>
      <c r="B661" s="2">
        <v>15.54</v>
      </c>
      <c r="C661" s="2">
        <v>16.48</v>
      </c>
    </row>
    <row r="662" spans="1:3" x14ac:dyDescent="0.3">
      <c r="A662" s="5">
        <v>36820</v>
      </c>
      <c r="B662" s="2">
        <v>14.4</v>
      </c>
      <c r="C662" s="2">
        <v>15.46</v>
      </c>
    </row>
    <row r="663" spans="1:3" x14ac:dyDescent="0.3">
      <c r="A663" s="5">
        <v>36821</v>
      </c>
      <c r="B663" s="2">
        <v>13.5</v>
      </c>
      <c r="C663" s="2">
        <v>14.92</v>
      </c>
    </row>
    <row r="664" spans="1:3" x14ac:dyDescent="0.3">
      <c r="A664" s="5">
        <v>36822</v>
      </c>
      <c r="B664" s="2">
        <v>15.98</v>
      </c>
      <c r="C664" s="2">
        <v>17.059999999999999</v>
      </c>
    </row>
    <row r="665" spans="1:3" x14ac:dyDescent="0.3">
      <c r="A665" s="5">
        <v>36823</v>
      </c>
      <c r="B665" s="2">
        <v>15.28</v>
      </c>
      <c r="C665" s="2">
        <v>16.52</v>
      </c>
    </row>
    <row r="666" spans="1:3" x14ac:dyDescent="0.3">
      <c r="A666" s="5">
        <v>36824</v>
      </c>
      <c r="B666" s="2">
        <v>15.87</v>
      </c>
      <c r="C666" s="2">
        <v>17.11</v>
      </c>
    </row>
    <row r="667" spans="1:3" x14ac:dyDescent="0.3">
      <c r="A667" s="5">
        <v>36825</v>
      </c>
      <c r="B667" s="2">
        <v>15.25</v>
      </c>
      <c r="C667" s="2">
        <v>16.87</v>
      </c>
    </row>
    <row r="668" spans="1:3" x14ac:dyDescent="0.3">
      <c r="A668" s="5">
        <v>36826</v>
      </c>
      <c r="B668" s="2">
        <v>15.76</v>
      </c>
      <c r="C668" s="2">
        <v>16.97</v>
      </c>
    </row>
    <row r="669" spans="1:3" x14ac:dyDescent="0.3">
      <c r="A669" s="5">
        <v>36827</v>
      </c>
      <c r="B669" s="2">
        <v>14.88</v>
      </c>
      <c r="C669" s="2">
        <v>15.8</v>
      </c>
    </row>
    <row r="670" spans="1:3" x14ac:dyDescent="0.3">
      <c r="A670" s="5">
        <v>36828</v>
      </c>
      <c r="B670" s="2">
        <v>12.56</v>
      </c>
      <c r="C670" s="2">
        <v>13.89</v>
      </c>
    </row>
    <row r="671" spans="1:3" x14ac:dyDescent="0.3">
      <c r="A671" s="5">
        <v>36829</v>
      </c>
      <c r="B671" s="2">
        <v>15.94</v>
      </c>
      <c r="C671" s="2">
        <v>17.28</v>
      </c>
    </row>
    <row r="672" spans="1:3" x14ac:dyDescent="0.3">
      <c r="A672" s="5">
        <v>36830</v>
      </c>
      <c r="B672" s="2">
        <v>16.39</v>
      </c>
      <c r="C672" s="2">
        <v>17.440000000000001</v>
      </c>
    </row>
    <row r="673" spans="1:3" x14ac:dyDescent="0.3">
      <c r="A673" s="5">
        <v>36831</v>
      </c>
      <c r="B673" s="2">
        <v>17.329999999999998</v>
      </c>
      <c r="C673" s="2">
        <v>18.690000000000001</v>
      </c>
    </row>
    <row r="674" spans="1:3" x14ac:dyDescent="0.3">
      <c r="A674" s="5">
        <v>36832</v>
      </c>
      <c r="B674" s="2">
        <v>16.920000000000002</v>
      </c>
      <c r="C674" s="2">
        <v>18.309999999999999</v>
      </c>
    </row>
    <row r="675" spans="1:3" x14ac:dyDescent="0.3">
      <c r="A675" s="5">
        <v>36833</v>
      </c>
      <c r="B675" s="2">
        <v>16.86</v>
      </c>
      <c r="C675" s="2">
        <v>18.18</v>
      </c>
    </row>
    <row r="676" spans="1:3" x14ac:dyDescent="0.3">
      <c r="A676" s="5">
        <v>36834</v>
      </c>
      <c r="B676" s="2">
        <v>14.78</v>
      </c>
      <c r="C676" s="2">
        <v>15.47</v>
      </c>
    </row>
    <row r="677" spans="1:3" x14ac:dyDescent="0.3">
      <c r="A677" s="5">
        <v>36835</v>
      </c>
      <c r="B677" s="2">
        <v>14.5</v>
      </c>
      <c r="C677" s="2">
        <v>15.48</v>
      </c>
    </row>
    <row r="678" spans="1:3" x14ac:dyDescent="0.3">
      <c r="A678" s="5">
        <v>36836</v>
      </c>
      <c r="B678" s="2">
        <v>16.690000000000001</v>
      </c>
      <c r="C678" s="2">
        <v>18.309999999999999</v>
      </c>
    </row>
    <row r="679" spans="1:3" x14ac:dyDescent="0.3">
      <c r="A679" s="5">
        <v>36837</v>
      </c>
      <c r="B679" s="2">
        <v>17.16</v>
      </c>
      <c r="C679" s="2">
        <v>19.23</v>
      </c>
    </row>
    <row r="680" spans="1:3" x14ac:dyDescent="0.3">
      <c r="A680" s="5">
        <v>36838</v>
      </c>
      <c r="B680" s="2">
        <v>16.95</v>
      </c>
      <c r="C680" s="2">
        <v>18.89</v>
      </c>
    </row>
    <row r="681" spans="1:3" x14ac:dyDescent="0.3">
      <c r="A681" s="5">
        <v>36839</v>
      </c>
      <c r="B681" s="2">
        <v>16.690000000000001</v>
      </c>
      <c r="C681" s="2">
        <v>18.5</v>
      </c>
    </row>
    <row r="682" spans="1:3" x14ac:dyDescent="0.3">
      <c r="A682" s="5">
        <v>36840</v>
      </c>
      <c r="B682" s="2">
        <v>16.12</v>
      </c>
      <c r="C682" s="2">
        <v>17.920000000000002</v>
      </c>
    </row>
    <row r="683" spans="1:3" x14ac:dyDescent="0.3">
      <c r="A683" s="5">
        <v>36841</v>
      </c>
      <c r="B683" s="2">
        <v>14.36</v>
      </c>
      <c r="C683" s="2">
        <v>15.92</v>
      </c>
    </row>
    <row r="684" spans="1:3" x14ac:dyDescent="0.3">
      <c r="A684" s="5">
        <v>36842</v>
      </c>
      <c r="B684" s="2">
        <v>12.77</v>
      </c>
      <c r="C684" s="2">
        <v>14.72</v>
      </c>
    </row>
    <row r="685" spans="1:3" x14ac:dyDescent="0.3">
      <c r="A685" s="5">
        <v>36843</v>
      </c>
      <c r="B685" s="2">
        <v>17.09</v>
      </c>
      <c r="C685" s="2">
        <v>19.28</v>
      </c>
    </row>
    <row r="686" spans="1:3" x14ac:dyDescent="0.3">
      <c r="A686" s="5">
        <v>36844</v>
      </c>
      <c r="B686" s="2">
        <v>18.18</v>
      </c>
      <c r="C686" s="2">
        <v>19.399999999999999</v>
      </c>
    </row>
    <row r="687" spans="1:3" x14ac:dyDescent="0.3">
      <c r="A687" s="5">
        <v>36845</v>
      </c>
      <c r="B687" s="2">
        <v>18.45</v>
      </c>
      <c r="C687" s="2">
        <v>19.7</v>
      </c>
    </row>
    <row r="688" spans="1:3" x14ac:dyDescent="0.3">
      <c r="A688" s="5">
        <v>36846</v>
      </c>
      <c r="B688" s="2">
        <v>18.25</v>
      </c>
      <c r="C688" s="2">
        <v>19.600000000000001</v>
      </c>
    </row>
    <row r="689" spans="1:3" x14ac:dyDescent="0.3">
      <c r="A689" s="5">
        <v>36847</v>
      </c>
      <c r="B689" s="2">
        <v>17.62</v>
      </c>
      <c r="C689" s="2">
        <v>19</v>
      </c>
    </row>
    <row r="690" spans="1:3" x14ac:dyDescent="0.3">
      <c r="A690" s="5">
        <v>36848</v>
      </c>
      <c r="B690" s="2">
        <v>15.85</v>
      </c>
      <c r="C690" s="2">
        <v>16.7</v>
      </c>
    </row>
    <row r="691" spans="1:3" x14ac:dyDescent="0.3">
      <c r="A691" s="5">
        <v>36849</v>
      </c>
      <c r="B691" s="2">
        <v>15.56</v>
      </c>
      <c r="C691" s="2">
        <v>16.940000000000001</v>
      </c>
    </row>
    <row r="692" spans="1:3" x14ac:dyDescent="0.3">
      <c r="A692" s="5">
        <v>36850</v>
      </c>
      <c r="B692" s="2">
        <v>18.09</v>
      </c>
      <c r="C692" s="2">
        <v>19.739999999999998</v>
      </c>
    </row>
    <row r="693" spans="1:3" x14ac:dyDescent="0.3">
      <c r="A693" s="5">
        <v>36851</v>
      </c>
      <c r="B693" s="2">
        <v>17.89</v>
      </c>
      <c r="C693" s="2">
        <v>19.25</v>
      </c>
    </row>
    <row r="694" spans="1:3" x14ac:dyDescent="0.3">
      <c r="A694" s="5">
        <v>36852</v>
      </c>
      <c r="B694" s="2">
        <v>17.88</v>
      </c>
      <c r="C694" s="2">
        <v>19.02</v>
      </c>
    </row>
    <row r="695" spans="1:3" x14ac:dyDescent="0.3">
      <c r="A695" s="5">
        <v>36853</v>
      </c>
      <c r="B695" s="2">
        <v>18.13</v>
      </c>
      <c r="C695" s="2">
        <v>19.61</v>
      </c>
    </row>
    <row r="696" spans="1:3" x14ac:dyDescent="0.3">
      <c r="A696" s="5">
        <v>36854</v>
      </c>
      <c r="B696" s="2">
        <v>17.32</v>
      </c>
      <c r="C696" s="2">
        <v>18.54</v>
      </c>
    </row>
    <row r="697" spans="1:3" x14ac:dyDescent="0.3">
      <c r="A697" s="5">
        <v>36855</v>
      </c>
      <c r="B697" s="2">
        <v>15.29</v>
      </c>
      <c r="C697" s="2">
        <v>16.47</v>
      </c>
    </row>
    <row r="698" spans="1:3" x14ac:dyDescent="0.3">
      <c r="A698" s="5">
        <v>36856</v>
      </c>
      <c r="B698" s="2">
        <v>14.89</v>
      </c>
      <c r="C698" s="2">
        <v>16.329999999999998</v>
      </c>
    </row>
    <row r="699" spans="1:3" x14ac:dyDescent="0.3">
      <c r="A699" s="5">
        <v>36857</v>
      </c>
      <c r="B699" s="2">
        <v>17.829999999999998</v>
      </c>
      <c r="C699" s="2">
        <v>19.7</v>
      </c>
    </row>
    <row r="700" spans="1:3" x14ac:dyDescent="0.3">
      <c r="A700" s="5">
        <v>36858</v>
      </c>
      <c r="B700" s="2">
        <v>19.68</v>
      </c>
      <c r="C700" s="2">
        <v>22.55</v>
      </c>
    </row>
    <row r="701" spans="1:3" x14ac:dyDescent="0.3">
      <c r="A701" s="5">
        <v>36859</v>
      </c>
      <c r="B701" s="2">
        <v>17.02</v>
      </c>
      <c r="C701" s="2">
        <v>18.66</v>
      </c>
    </row>
    <row r="702" spans="1:3" x14ac:dyDescent="0.3">
      <c r="A702" s="5">
        <v>36860</v>
      </c>
      <c r="B702" s="2">
        <v>17.36</v>
      </c>
      <c r="C702" s="2">
        <v>18.62</v>
      </c>
    </row>
    <row r="703" spans="1:3" x14ac:dyDescent="0.3">
      <c r="A703" s="5">
        <v>36861</v>
      </c>
      <c r="B703" s="2">
        <v>16.82</v>
      </c>
      <c r="C703" s="2">
        <v>18.100000000000001</v>
      </c>
    </row>
    <row r="704" spans="1:3" x14ac:dyDescent="0.3">
      <c r="A704" s="5">
        <v>36862</v>
      </c>
      <c r="B704" s="2">
        <v>15.1</v>
      </c>
      <c r="C704" s="2">
        <v>16.11</v>
      </c>
    </row>
    <row r="705" spans="1:3" x14ac:dyDescent="0.3">
      <c r="A705" s="5">
        <v>36863</v>
      </c>
      <c r="B705" s="2">
        <v>14.54</v>
      </c>
      <c r="C705" s="2">
        <v>15.63</v>
      </c>
    </row>
    <row r="706" spans="1:3" x14ac:dyDescent="0.3">
      <c r="A706" s="5">
        <v>36864</v>
      </c>
      <c r="B706" s="2">
        <v>16.600000000000001</v>
      </c>
      <c r="C706" s="2">
        <v>18.22</v>
      </c>
    </row>
    <row r="707" spans="1:3" x14ac:dyDescent="0.3">
      <c r="A707" s="5">
        <v>36865</v>
      </c>
      <c r="B707" s="2">
        <v>16.850000000000001</v>
      </c>
      <c r="C707" s="2">
        <v>18.48</v>
      </c>
    </row>
    <row r="708" spans="1:3" x14ac:dyDescent="0.3">
      <c r="A708" s="5">
        <v>36866</v>
      </c>
      <c r="B708" s="2">
        <v>16.2</v>
      </c>
      <c r="C708" s="2">
        <v>17.46</v>
      </c>
    </row>
    <row r="709" spans="1:3" x14ac:dyDescent="0.3">
      <c r="A709" s="5">
        <v>36867</v>
      </c>
      <c r="B709" s="2">
        <v>16.82</v>
      </c>
      <c r="C709" s="2">
        <v>18.350000000000001</v>
      </c>
    </row>
    <row r="710" spans="1:3" x14ac:dyDescent="0.3">
      <c r="A710" s="5">
        <v>36868</v>
      </c>
      <c r="B710" s="2">
        <v>15.9</v>
      </c>
      <c r="C710" s="2">
        <v>17.22</v>
      </c>
    </row>
    <row r="711" spans="1:3" x14ac:dyDescent="0.3">
      <c r="A711" s="5">
        <v>36869</v>
      </c>
      <c r="B711" s="2">
        <v>15.03</v>
      </c>
      <c r="C711" s="2">
        <v>16.48</v>
      </c>
    </row>
    <row r="712" spans="1:3" x14ac:dyDescent="0.3">
      <c r="A712" s="5">
        <v>36870</v>
      </c>
      <c r="B712" s="2">
        <v>14.47</v>
      </c>
      <c r="C712" s="2">
        <v>16.05</v>
      </c>
    </row>
    <row r="713" spans="1:3" x14ac:dyDescent="0.3">
      <c r="A713" s="5">
        <v>36871</v>
      </c>
      <c r="B713" s="2">
        <v>16.71</v>
      </c>
      <c r="C713" s="2">
        <v>18.420000000000002</v>
      </c>
    </row>
    <row r="714" spans="1:3" x14ac:dyDescent="0.3">
      <c r="A714" s="5">
        <v>36872</v>
      </c>
      <c r="B714" s="2">
        <v>16.88</v>
      </c>
      <c r="C714" s="2">
        <v>18.149999999999999</v>
      </c>
    </row>
    <row r="715" spans="1:3" x14ac:dyDescent="0.3">
      <c r="A715" s="5">
        <v>36873</v>
      </c>
      <c r="B715" s="2">
        <v>15.85</v>
      </c>
      <c r="C715" s="2">
        <v>17.010000000000002</v>
      </c>
    </row>
    <row r="716" spans="1:3" x14ac:dyDescent="0.3">
      <c r="A716" s="5">
        <v>36874</v>
      </c>
      <c r="B716" s="2">
        <v>15.59</v>
      </c>
      <c r="C716" s="2">
        <v>16.97</v>
      </c>
    </row>
    <row r="717" spans="1:3" x14ac:dyDescent="0.3">
      <c r="A717" s="5">
        <v>36875</v>
      </c>
      <c r="B717" s="2">
        <v>15.56</v>
      </c>
      <c r="C717" s="2">
        <v>17.059999999999999</v>
      </c>
    </row>
    <row r="718" spans="1:3" x14ac:dyDescent="0.3">
      <c r="A718" s="5">
        <v>36876</v>
      </c>
      <c r="B718" s="2">
        <v>15.09</v>
      </c>
      <c r="C718" s="2">
        <v>16.61</v>
      </c>
    </row>
    <row r="719" spans="1:3" x14ac:dyDescent="0.3">
      <c r="A719" s="5">
        <v>36877</v>
      </c>
      <c r="B719" s="2">
        <v>15.22</v>
      </c>
      <c r="C719" s="2">
        <v>16.47</v>
      </c>
    </row>
    <row r="720" spans="1:3" x14ac:dyDescent="0.3">
      <c r="A720" s="5">
        <v>36878</v>
      </c>
      <c r="B720" s="2">
        <v>18.440000000000001</v>
      </c>
      <c r="C720" s="2">
        <v>20.59</v>
      </c>
    </row>
    <row r="721" spans="1:3" x14ac:dyDescent="0.3">
      <c r="A721" s="5">
        <v>36879</v>
      </c>
      <c r="B721" s="2">
        <v>22.78</v>
      </c>
      <c r="C721" s="2">
        <v>27.99</v>
      </c>
    </row>
    <row r="722" spans="1:3" x14ac:dyDescent="0.3">
      <c r="A722" s="5">
        <v>36880</v>
      </c>
      <c r="B722" s="2">
        <v>23.1</v>
      </c>
      <c r="C722" s="2">
        <v>28.61</v>
      </c>
    </row>
    <row r="723" spans="1:3" x14ac:dyDescent="0.3">
      <c r="A723" s="5">
        <v>36881</v>
      </c>
      <c r="B723" s="2">
        <v>24.1</v>
      </c>
      <c r="C723" s="2">
        <v>30.23</v>
      </c>
    </row>
    <row r="724" spans="1:3" x14ac:dyDescent="0.3">
      <c r="A724" s="5">
        <v>36882</v>
      </c>
      <c r="B724" s="2">
        <v>18.52</v>
      </c>
      <c r="C724" s="2">
        <v>20.190000000000001</v>
      </c>
    </row>
    <row r="725" spans="1:3" x14ac:dyDescent="0.3">
      <c r="A725" s="5">
        <v>36883</v>
      </c>
      <c r="B725" s="2">
        <v>16.37</v>
      </c>
      <c r="C725" s="2">
        <v>17.149999999999999</v>
      </c>
    </row>
    <row r="726" spans="1:3" x14ac:dyDescent="0.3">
      <c r="A726" s="5">
        <v>36884</v>
      </c>
      <c r="B726" s="2">
        <v>15.22</v>
      </c>
      <c r="C726" s="2">
        <v>16.010000000000002</v>
      </c>
    </row>
    <row r="727" spans="1:3" x14ac:dyDescent="0.3">
      <c r="A727" s="5">
        <v>36885</v>
      </c>
      <c r="B727" s="2">
        <v>14.58</v>
      </c>
      <c r="C727" s="2">
        <v>15.32</v>
      </c>
    </row>
    <row r="728" spans="1:3" x14ac:dyDescent="0.3">
      <c r="A728" s="5">
        <v>36886</v>
      </c>
      <c r="B728" s="2">
        <v>15.44</v>
      </c>
      <c r="C728" s="2">
        <v>16.03</v>
      </c>
    </row>
    <row r="729" spans="1:3" x14ac:dyDescent="0.3">
      <c r="A729" s="5">
        <v>36887</v>
      </c>
      <c r="B729" s="2">
        <v>18.05</v>
      </c>
      <c r="C729" s="2">
        <v>19.59</v>
      </c>
    </row>
    <row r="730" spans="1:3" x14ac:dyDescent="0.3">
      <c r="A730" s="5">
        <v>36888</v>
      </c>
      <c r="B730" s="2">
        <v>17.43</v>
      </c>
      <c r="C730" s="2">
        <v>18.72</v>
      </c>
    </row>
    <row r="731" spans="1:3" x14ac:dyDescent="0.3">
      <c r="A731" s="5">
        <v>36889</v>
      </c>
      <c r="B731" s="2">
        <v>17.670000000000002</v>
      </c>
      <c r="C731" s="2">
        <v>19.04</v>
      </c>
    </row>
    <row r="732" spans="1:3" x14ac:dyDescent="0.3">
      <c r="A732" s="5">
        <v>36890</v>
      </c>
      <c r="B732" s="2">
        <v>16.93</v>
      </c>
      <c r="C732" s="2">
        <v>17.920000000000002</v>
      </c>
    </row>
    <row r="733" spans="1:3" x14ac:dyDescent="0.3">
      <c r="A733" s="5">
        <v>36891</v>
      </c>
      <c r="B733" s="2">
        <v>16.600000000000001</v>
      </c>
      <c r="C733" s="2">
        <v>17.27</v>
      </c>
    </row>
    <row r="734" spans="1:3" x14ac:dyDescent="0.3">
      <c r="A734" s="5">
        <v>36892</v>
      </c>
      <c r="B734" s="2">
        <v>15.88</v>
      </c>
      <c r="C734" s="2">
        <v>16.02</v>
      </c>
    </row>
    <row r="735" spans="1:3" x14ac:dyDescent="0.3">
      <c r="A735" s="5">
        <v>36893</v>
      </c>
      <c r="B735" s="2">
        <v>18.72</v>
      </c>
      <c r="C735" s="2">
        <v>20.57</v>
      </c>
    </row>
    <row r="736" spans="1:3" x14ac:dyDescent="0.3">
      <c r="A736" s="5">
        <v>36894</v>
      </c>
      <c r="B736" s="2">
        <v>18.059999999999999</v>
      </c>
      <c r="C736" s="2">
        <v>19.75</v>
      </c>
    </row>
    <row r="737" spans="1:3" x14ac:dyDescent="0.3">
      <c r="A737" s="5">
        <v>36895</v>
      </c>
      <c r="B737" s="2">
        <v>17.940000000000001</v>
      </c>
      <c r="C737" s="2">
        <v>19.48</v>
      </c>
    </row>
    <row r="738" spans="1:3" x14ac:dyDescent="0.3">
      <c r="A738" s="5">
        <v>36896</v>
      </c>
      <c r="B738" s="2">
        <v>17.29</v>
      </c>
      <c r="C738" s="2">
        <v>18.600000000000001</v>
      </c>
    </row>
    <row r="739" spans="1:3" x14ac:dyDescent="0.3">
      <c r="A739" s="5">
        <v>36897</v>
      </c>
      <c r="B739" s="2">
        <v>15.53</v>
      </c>
      <c r="C739" s="2">
        <v>16.190000000000001</v>
      </c>
    </row>
    <row r="740" spans="1:3" x14ac:dyDescent="0.3">
      <c r="A740" s="5">
        <v>36898</v>
      </c>
      <c r="B740" s="2">
        <v>15.09</v>
      </c>
      <c r="C740" s="2">
        <v>16.010000000000002</v>
      </c>
    </row>
    <row r="741" spans="1:3" x14ac:dyDescent="0.3">
      <c r="A741" s="5">
        <v>36899</v>
      </c>
      <c r="B741" s="2">
        <v>17.7</v>
      </c>
      <c r="C741" s="2">
        <v>19.43</v>
      </c>
    </row>
    <row r="742" spans="1:3" x14ac:dyDescent="0.3">
      <c r="A742" s="5">
        <v>36900</v>
      </c>
      <c r="B742" s="2">
        <v>18.53</v>
      </c>
      <c r="C742" s="2">
        <v>20.49</v>
      </c>
    </row>
    <row r="743" spans="1:3" x14ac:dyDescent="0.3">
      <c r="A743" s="5">
        <v>36901</v>
      </c>
      <c r="B743" s="2">
        <v>23.22</v>
      </c>
      <c r="C743" s="2">
        <v>29.12</v>
      </c>
    </row>
    <row r="744" spans="1:3" x14ac:dyDescent="0.3">
      <c r="A744" s="5">
        <v>36902</v>
      </c>
      <c r="B744" s="2">
        <v>22.26</v>
      </c>
      <c r="C744" s="2">
        <v>26.8</v>
      </c>
    </row>
    <row r="745" spans="1:3" x14ac:dyDescent="0.3">
      <c r="A745" s="5">
        <v>36903</v>
      </c>
      <c r="B745" s="2">
        <v>21.95</v>
      </c>
      <c r="C745" s="2">
        <v>25.89</v>
      </c>
    </row>
    <row r="746" spans="1:3" x14ac:dyDescent="0.3">
      <c r="A746" s="5">
        <v>36904</v>
      </c>
      <c r="B746" s="2">
        <v>17.41</v>
      </c>
      <c r="C746" s="2">
        <v>18.010000000000002</v>
      </c>
    </row>
    <row r="747" spans="1:3" x14ac:dyDescent="0.3">
      <c r="A747" s="5">
        <v>36905</v>
      </c>
      <c r="B747" s="2">
        <v>17.04</v>
      </c>
      <c r="C747" s="2">
        <v>17.489999999999998</v>
      </c>
    </row>
    <row r="748" spans="1:3" x14ac:dyDescent="0.3">
      <c r="A748" s="5">
        <v>36906</v>
      </c>
      <c r="B748" s="2">
        <v>25.12</v>
      </c>
      <c r="C748" s="2">
        <v>31.43</v>
      </c>
    </row>
    <row r="749" spans="1:3" x14ac:dyDescent="0.3">
      <c r="A749" s="5">
        <v>36907</v>
      </c>
      <c r="B749" s="2">
        <v>28.31</v>
      </c>
      <c r="C749" s="2">
        <v>36.79</v>
      </c>
    </row>
    <row r="750" spans="1:3" x14ac:dyDescent="0.3">
      <c r="A750" s="5">
        <v>36908</v>
      </c>
      <c r="B750" s="2">
        <v>28.68</v>
      </c>
      <c r="C750" s="2">
        <v>36.83</v>
      </c>
    </row>
    <row r="751" spans="1:3" x14ac:dyDescent="0.3">
      <c r="A751" s="5">
        <v>36909</v>
      </c>
      <c r="B751" s="2">
        <v>25.27</v>
      </c>
      <c r="C751" s="2">
        <v>30.41</v>
      </c>
    </row>
    <row r="752" spans="1:3" x14ac:dyDescent="0.3">
      <c r="A752" s="5">
        <v>36910</v>
      </c>
      <c r="B752" s="2">
        <v>25.21</v>
      </c>
      <c r="C752" s="2">
        <v>29.07</v>
      </c>
    </row>
    <row r="753" spans="1:3" x14ac:dyDescent="0.3">
      <c r="A753" s="5">
        <v>36911</v>
      </c>
      <c r="B753" s="2">
        <v>18.82</v>
      </c>
      <c r="C753" s="2">
        <v>19.5</v>
      </c>
    </row>
    <row r="754" spans="1:3" x14ac:dyDescent="0.3">
      <c r="A754" s="5">
        <v>36912</v>
      </c>
      <c r="B754" s="2">
        <v>18.48</v>
      </c>
      <c r="C754" s="2">
        <v>18.989999999999998</v>
      </c>
    </row>
    <row r="755" spans="1:3" x14ac:dyDescent="0.3">
      <c r="A755" s="5">
        <v>36913</v>
      </c>
      <c r="B755" s="2">
        <v>21.8</v>
      </c>
      <c r="C755" s="2">
        <v>24.51</v>
      </c>
    </row>
    <row r="756" spans="1:3" x14ac:dyDescent="0.3">
      <c r="A756" s="5">
        <v>36914</v>
      </c>
      <c r="B756" s="2">
        <v>20.66</v>
      </c>
      <c r="C756" s="2">
        <v>22.95</v>
      </c>
    </row>
    <row r="757" spans="1:3" x14ac:dyDescent="0.3">
      <c r="A757" s="5">
        <v>36915</v>
      </c>
      <c r="B757" s="2">
        <v>19.68</v>
      </c>
      <c r="C757" s="2">
        <v>21.43</v>
      </c>
    </row>
    <row r="758" spans="1:3" x14ac:dyDescent="0.3">
      <c r="A758" s="5">
        <v>36916</v>
      </c>
      <c r="B758" s="2">
        <v>19.489999999999998</v>
      </c>
      <c r="C758" s="2">
        <v>20.79</v>
      </c>
    </row>
    <row r="759" spans="1:3" x14ac:dyDescent="0.3">
      <c r="A759" s="5">
        <v>36917</v>
      </c>
      <c r="B759" s="2">
        <v>20.11</v>
      </c>
      <c r="C759" s="2">
        <v>21.73</v>
      </c>
    </row>
    <row r="760" spans="1:3" x14ac:dyDescent="0.3">
      <c r="A760" s="5">
        <v>36918</v>
      </c>
      <c r="B760" s="2">
        <v>18.59</v>
      </c>
      <c r="C760" s="2">
        <v>19.41</v>
      </c>
    </row>
    <row r="761" spans="1:3" x14ac:dyDescent="0.3">
      <c r="A761" s="5">
        <v>36919</v>
      </c>
      <c r="B761" s="2">
        <v>18.45</v>
      </c>
      <c r="C761" s="2">
        <v>19.079999999999998</v>
      </c>
    </row>
    <row r="762" spans="1:3" x14ac:dyDescent="0.3">
      <c r="A762" s="5">
        <v>36920</v>
      </c>
      <c r="B762" s="2">
        <v>21.23</v>
      </c>
      <c r="C762" s="2">
        <v>23.51</v>
      </c>
    </row>
    <row r="763" spans="1:3" x14ac:dyDescent="0.3">
      <c r="A763" s="5">
        <v>36921</v>
      </c>
      <c r="B763" s="2">
        <v>22.49</v>
      </c>
      <c r="C763" s="2">
        <v>25.72</v>
      </c>
    </row>
    <row r="764" spans="1:3" x14ac:dyDescent="0.3">
      <c r="A764" s="5">
        <v>36922</v>
      </c>
      <c r="B764" s="2">
        <v>25.36</v>
      </c>
      <c r="C764" s="2">
        <v>29.88</v>
      </c>
    </row>
    <row r="765" spans="1:3" x14ac:dyDescent="0.3">
      <c r="A765" s="5">
        <v>36923</v>
      </c>
      <c r="B765" s="2">
        <v>22.58</v>
      </c>
      <c r="C765" s="2">
        <v>25.12</v>
      </c>
    </row>
    <row r="766" spans="1:3" x14ac:dyDescent="0.3">
      <c r="A766" s="5">
        <v>36924</v>
      </c>
      <c r="B766" s="2">
        <v>49.44</v>
      </c>
      <c r="C766" s="2">
        <v>71.349999999999994</v>
      </c>
    </row>
    <row r="767" spans="1:3" x14ac:dyDescent="0.3">
      <c r="A767" s="5">
        <v>36925</v>
      </c>
      <c r="B767" s="2">
        <v>22.82</v>
      </c>
      <c r="C767" s="2">
        <v>25.21</v>
      </c>
    </row>
    <row r="768" spans="1:3" x14ac:dyDescent="0.3">
      <c r="A768" s="5">
        <v>36926</v>
      </c>
      <c r="B768" s="2">
        <v>23.52</v>
      </c>
      <c r="C768" s="2">
        <v>25.67</v>
      </c>
    </row>
    <row r="769" spans="1:3" x14ac:dyDescent="0.3">
      <c r="A769" s="5">
        <v>36927</v>
      </c>
      <c r="B769" s="2">
        <v>77.239999999999995</v>
      </c>
      <c r="C769" s="2">
        <v>119.32</v>
      </c>
    </row>
    <row r="770" spans="1:3" x14ac:dyDescent="0.3">
      <c r="A770" s="5">
        <v>36928</v>
      </c>
      <c r="B770" s="2">
        <v>44.96</v>
      </c>
      <c r="C770" s="2">
        <v>59.83</v>
      </c>
    </row>
    <row r="771" spans="1:3" x14ac:dyDescent="0.3">
      <c r="A771" s="5">
        <v>36929</v>
      </c>
      <c r="B771" s="2">
        <v>22.37</v>
      </c>
      <c r="C771" s="2">
        <v>23.65</v>
      </c>
    </row>
    <row r="772" spans="1:3" x14ac:dyDescent="0.3">
      <c r="A772" s="5">
        <v>36930</v>
      </c>
      <c r="B772" s="2">
        <v>22.45</v>
      </c>
      <c r="C772" s="2">
        <v>23.84</v>
      </c>
    </row>
    <row r="773" spans="1:3" x14ac:dyDescent="0.3">
      <c r="A773" s="5">
        <v>36931</v>
      </c>
      <c r="B773" s="2">
        <v>24.94</v>
      </c>
      <c r="C773" s="2">
        <v>28.35</v>
      </c>
    </row>
    <row r="774" spans="1:3" x14ac:dyDescent="0.3">
      <c r="A774" s="5">
        <v>36932</v>
      </c>
      <c r="B774" s="2">
        <v>21.72</v>
      </c>
      <c r="C774" s="2">
        <v>22.27</v>
      </c>
    </row>
    <row r="775" spans="1:3" x14ac:dyDescent="0.3">
      <c r="A775" s="5">
        <v>36933</v>
      </c>
      <c r="B775" s="2">
        <v>20.78</v>
      </c>
      <c r="C775" s="2">
        <v>21.11</v>
      </c>
    </row>
    <row r="776" spans="1:3" x14ac:dyDescent="0.3">
      <c r="A776" s="5">
        <v>36934</v>
      </c>
      <c r="B776" s="2">
        <v>21.31</v>
      </c>
      <c r="C776" s="2">
        <v>22.34</v>
      </c>
    </row>
    <row r="777" spans="1:3" x14ac:dyDescent="0.3">
      <c r="A777" s="5">
        <v>36935</v>
      </c>
      <c r="B777" s="2">
        <v>21.16</v>
      </c>
      <c r="C777" s="2">
        <v>22.09</v>
      </c>
    </row>
    <row r="778" spans="1:3" x14ac:dyDescent="0.3">
      <c r="A778" s="5">
        <v>36936</v>
      </c>
      <c r="B778" s="2">
        <v>20.78</v>
      </c>
      <c r="C778" s="2">
        <v>21.54</v>
      </c>
    </row>
    <row r="779" spans="1:3" x14ac:dyDescent="0.3">
      <c r="A779" s="5">
        <v>36937</v>
      </c>
      <c r="B779" s="2">
        <v>20.86</v>
      </c>
      <c r="C779" s="2">
        <v>21.41</v>
      </c>
    </row>
    <row r="780" spans="1:3" x14ac:dyDescent="0.3">
      <c r="A780" s="5">
        <v>36938</v>
      </c>
      <c r="B780" s="2">
        <v>21.3</v>
      </c>
      <c r="C780" s="2">
        <v>21.99</v>
      </c>
    </row>
    <row r="781" spans="1:3" x14ac:dyDescent="0.3">
      <c r="A781" s="5">
        <v>36939</v>
      </c>
      <c r="B781" s="2">
        <v>20.170000000000002</v>
      </c>
      <c r="C781" s="2">
        <v>20.45</v>
      </c>
    </row>
    <row r="782" spans="1:3" x14ac:dyDescent="0.3">
      <c r="A782" s="5">
        <v>36940</v>
      </c>
      <c r="B782" s="2">
        <v>19.739999999999998</v>
      </c>
      <c r="C782" s="2">
        <v>20.11</v>
      </c>
    </row>
    <row r="783" spans="1:3" x14ac:dyDescent="0.3">
      <c r="A783" s="5">
        <v>36941</v>
      </c>
      <c r="B783" s="2">
        <v>20.83</v>
      </c>
      <c r="C783" s="2">
        <v>21.59</v>
      </c>
    </row>
    <row r="784" spans="1:3" x14ac:dyDescent="0.3">
      <c r="A784" s="5">
        <v>36942</v>
      </c>
      <c r="B784" s="2">
        <v>20.62</v>
      </c>
      <c r="C784" s="2">
        <v>21.22</v>
      </c>
    </row>
    <row r="785" spans="1:3" x14ac:dyDescent="0.3">
      <c r="A785" s="5">
        <v>36943</v>
      </c>
      <c r="B785" s="2">
        <v>20.420000000000002</v>
      </c>
      <c r="C785" s="2">
        <v>21.07</v>
      </c>
    </row>
    <row r="786" spans="1:3" x14ac:dyDescent="0.3">
      <c r="A786" s="5">
        <v>36944</v>
      </c>
      <c r="B786" s="2">
        <v>21.44</v>
      </c>
      <c r="C786" s="2">
        <v>22.36</v>
      </c>
    </row>
    <row r="787" spans="1:3" x14ac:dyDescent="0.3">
      <c r="A787" s="5">
        <v>36945</v>
      </c>
      <c r="B787" s="2">
        <v>26.2</v>
      </c>
      <c r="C787" s="2">
        <v>30.13</v>
      </c>
    </row>
    <row r="788" spans="1:3" x14ac:dyDescent="0.3">
      <c r="A788" s="5">
        <v>36946</v>
      </c>
      <c r="B788" s="2">
        <v>22.56</v>
      </c>
      <c r="C788" s="2">
        <v>23.42</v>
      </c>
    </row>
    <row r="789" spans="1:3" x14ac:dyDescent="0.3">
      <c r="A789" s="5">
        <v>36947</v>
      </c>
      <c r="B789" s="2">
        <v>21.89</v>
      </c>
      <c r="C789" s="2">
        <v>22.16</v>
      </c>
    </row>
    <row r="790" spans="1:3" x14ac:dyDescent="0.3">
      <c r="A790" s="5">
        <v>36948</v>
      </c>
      <c r="B790" s="2">
        <v>35.520000000000003</v>
      </c>
      <c r="C790" s="2">
        <v>46</v>
      </c>
    </row>
    <row r="791" spans="1:3" x14ac:dyDescent="0.3">
      <c r="A791" s="5">
        <v>36949</v>
      </c>
      <c r="B791" s="2">
        <v>31.69</v>
      </c>
      <c r="C791" s="2">
        <v>37.729999999999997</v>
      </c>
    </row>
    <row r="792" spans="1:3" x14ac:dyDescent="0.3">
      <c r="A792" s="5">
        <v>36950</v>
      </c>
      <c r="B792" s="2">
        <v>38.340000000000003</v>
      </c>
      <c r="C792" s="2">
        <v>49.15</v>
      </c>
    </row>
    <row r="793" spans="1:3" x14ac:dyDescent="0.3">
      <c r="A793" s="5">
        <v>36951</v>
      </c>
      <c r="B793" s="2">
        <v>29.59</v>
      </c>
      <c r="C793" s="2">
        <v>34.11</v>
      </c>
    </row>
    <row r="794" spans="1:3" x14ac:dyDescent="0.3">
      <c r="A794" s="5">
        <v>36952</v>
      </c>
      <c r="B794" s="2">
        <v>41.84</v>
      </c>
      <c r="C794" s="2">
        <v>57.2</v>
      </c>
    </row>
    <row r="795" spans="1:3" x14ac:dyDescent="0.3">
      <c r="A795" s="5">
        <v>36953</v>
      </c>
      <c r="B795" s="2">
        <v>24.54</v>
      </c>
      <c r="C795" s="2">
        <v>25.15</v>
      </c>
    </row>
    <row r="796" spans="1:3" x14ac:dyDescent="0.3">
      <c r="A796" s="5">
        <v>36954</v>
      </c>
      <c r="B796" s="2">
        <v>23.25</v>
      </c>
      <c r="C796" s="2">
        <v>23.29</v>
      </c>
    </row>
    <row r="797" spans="1:3" x14ac:dyDescent="0.3">
      <c r="A797" s="5">
        <v>36955</v>
      </c>
      <c r="B797" s="2">
        <v>25.26</v>
      </c>
      <c r="C797" s="2">
        <v>26.72</v>
      </c>
    </row>
    <row r="798" spans="1:3" x14ac:dyDescent="0.3">
      <c r="A798" s="5">
        <v>36956</v>
      </c>
      <c r="B798" s="2">
        <v>24.63</v>
      </c>
      <c r="C798" s="2">
        <v>25.76</v>
      </c>
    </row>
    <row r="799" spans="1:3" x14ac:dyDescent="0.3">
      <c r="A799" s="5">
        <v>36957</v>
      </c>
      <c r="B799" s="2">
        <v>25.17</v>
      </c>
      <c r="C799" s="2">
        <v>26.41</v>
      </c>
    </row>
    <row r="800" spans="1:3" x14ac:dyDescent="0.3">
      <c r="A800" s="5">
        <v>36958</v>
      </c>
      <c r="B800" s="2">
        <v>24.55</v>
      </c>
      <c r="C800" s="2">
        <v>25.51</v>
      </c>
    </row>
    <row r="801" spans="1:3" x14ac:dyDescent="0.3">
      <c r="A801" s="5">
        <v>36959</v>
      </c>
      <c r="B801" s="2">
        <v>24.07</v>
      </c>
      <c r="C801" s="2">
        <v>24.72</v>
      </c>
    </row>
    <row r="802" spans="1:3" x14ac:dyDescent="0.3">
      <c r="A802" s="5">
        <v>36960</v>
      </c>
      <c r="B802" s="2">
        <v>22.71</v>
      </c>
      <c r="C802" s="2">
        <v>23.07</v>
      </c>
    </row>
    <row r="803" spans="1:3" x14ac:dyDescent="0.3">
      <c r="A803" s="5">
        <v>36961</v>
      </c>
      <c r="B803" s="2">
        <v>22.11</v>
      </c>
      <c r="C803" s="2">
        <v>22.29</v>
      </c>
    </row>
    <row r="804" spans="1:3" x14ac:dyDescent="0.3">
      <c r="A804" s="5">
        <v>36962</v>
      </c>
      <c r="B804" s="2">
        <v>23.13</v>
      </c>
      <c r="C804" s="2">
        <v>23.8</v>
      </c>
    </row>
    <row r="805" spans="1:3" x14ac:dyDescent="0.3">
      <c r="A805" s="5">
        <v>36963</v>
      </c>
      <c r="B805" s="2">
        <v>23.17</v>
      </c>
      <c r="C805" s="2">
        <v>23.89</v>
      </c>
    </row>
    <row r="806" spans="1:3" x14ac:dyDescent="0.3">
      <c r="A806" s="5">
        <v>36964</v>
      </c>
      <c r="B806" s="2">
        <v>23.68</v>
      </c>
      <c r="C806" s="2">
        <v>24.41</v>
      </c>
    </row>
    <row r="807" spans="1:3" x14ac:dyDescent="0.3">
      <c r="A807" s="5">
        <v>36965</v>
      </c>
      <c r="B807" s="2">
        <v>24.13</v>
      </c>
      <c r="C807" s="2">
        <v>25</v>
      </c>
    </row>
    <row r="808" spans="1:3" x14ac:dyDescent="0.3">
      <c r="A808" s="5">
        <v>36966</v>
      </c>
      <c r="B808" s="2">
        <v>23.82</v>
      </c>
      <c r="C808" s="2">
        <v>24.56</v>
      </c>
    </row>
    <row r="809" spans="1:3" x14ac:dyDescent="0.3">
      <c r="A809" s="5">
        <v>36967</v>
      </c>
      <c r="B809" s="2">
        <v>23.83</v>
      </c>
      <c r="C809" s="2">
        <v>24.41</v>
      </c>
    </row>
    <row r="810" spans="1:3" x14ac:dyDescent="0.3">
      <c r="A810" s="5">
        <v>36968</v>
      </c>
      <c r="B810" s="2">
        <v>24.49</v>
      </c>
      <c r="C810" s="2">
        <v>24.75</v>
      </c>
    </row>
    <row r="811" spans="1:3" x14ac:dyDescent="0.3">
      <c r="A811" s="5">
        <v>36969</v>
      </c>
      <c r="B811" s="2">
        <v>26.12</v>
      </c>
      <c r="C811" s="2">
        <v>26.81</v>
      </c>
    </row>
    <row r="812" spans="1:3" x14ac:dyDescent="0.3">
      <c r="A812" s="5">
        <v>36970</v>
      </c>
      <c r="B812" s="2">
        <v>27.97</v>
      </c>
      <c r="C812" s="2">
        <v>29.65</v>
      </c>
    </row>
    <row r="813" spans="1:3" x14ac:dyDescent="0.3">
      <c r="A813" s="5">
        <v>36971</v>
      </c>
      <c r="B813" s="2">
        <v>27.25</v>
      </c>
      <c r="C813" s="2">
        <v>28.09</v>
      </c>
    </row>
    <row r="814" spans="1:3" x14ac:dyDescent="0.3">
      <c r="A814" s="5">
        <v>36972</v>
      </c>
      <c r="B814" s="2">
        <v>26.33</v>
      </c>
      <c r="C814" s="2">
        <v>26.66</v>
      </c>
    </row>
    <row r="815" spans="1:3" x14ac:dyDescent="0.3">
      <c r="A815" s="5">
        <v>36973</v>
      </c>
      <c r="B815" s="2">
        <v>26.1</v>
      </c>
      <c r="C815" s="2">
        <v>26.51</v>
      </c>
    </row>
    <row r="816" spans="1:3" x14ac:dyDescent="0.3">
      <c r="A816" s="5">
        <v>36974</v>
      </c>
      <c r="B816" s="2">
        <v>25.21</v>
      </c>
      <c r="C816" s="2">
        <v>25.26</v>
      </c>
    </row>
    <row r="817" spans="1:3" x14ac:dyDescent="0.3">
      <c r="A817" s="5">
        <v>36975</v>
      </c>
      <c r="B817" s="2">
        <v>25.58</v>
      </c>
      <c r="C817" s="2">
        <v>25.46</v>
      </c>
    </row>
    <row r="818" spans="1:3" x14ac:dyDescent="0.3">
      <c r="A818" s="5">
        <v>36976</v>
      </c>
      <c r="B818" s="2">
        <v>31.53</v>
      </c>
      <c r="C818" s="2">
        <v>35.549999999999997</v>
      </c>
    </row>
    <row r="819" spans="1:3" x14ac:dyDescent="0.3">
      <c r="A819" s="5">
        <v>36977</v>
      </c>
      <c r="B819" s="2">
        <v>27.12</v>
      </c>
      <c r="C819" s="2">
        <v>27.58</v>
      </c>
    </row>
    <row r="820" spans="1:3" x14ac:dyDescent="0.3">
      <c r="A820" s="5">
        <v>36978</v>
      </c>
      <c r="B820" s="2">
        <v>26.57</v>
      </c>
      <c r="C820" s="2">
        <v>27.1</v>
      </c>
    </row>
    <row r="821" spans="1:3" x14ac:dyDescent="0.3">
      <c r="A821" s="5">
        <v>36979</v>
      </c>
      <c r="B821" s="2">
        <v>26.41</v>
      </c>
      <c r="C821" s="2">
        <v>26.74</v>
      </c>
    </row>
    <row r="822" spans="1:3" x14ac:dyDescent="0.3">
      <c r="A822" s="5">
        <v>36980</v>
      </c>
      <c r="B822" s="2">
        <v>26.35</v>
      </c>
      <c r="C822" s="2">
        <v>26.97</v>
      </c>
    </row>
    <row r="823" spans="1:3" x14ac:dyDescent="0.3">
      <c r="A823" s="5">
        <v>36981</v>
      </c>
      <c r="B823" s="2">
        <v>25.29</v>
      </c>
      <c r="C823" s="2">
        <v>25.36</v>
      </c>
    </row>
    <row r="824" spans="1:3" x14ac:dyDescent="0.3">
      <c r="A824" s="5">
        <v>36982</v>
      </c>
      <c r="B824" s="2">
        <v>25.13</v>
      </c>
      <c r="C824" s="2">
        <v>25.12</v>
      </c>
    </row>
    <row r="825" spans="1:3" x14ac:dyDescent="0.3">
      <c r="A825" s="5">
        <v>36983</v>
      </c>
      <c r="B825" s="2">
        <v>27.1</v>
      </c>
      <c r="C825" s="2">
        <v>28.32</v>
      </c>
    </row>
    <row r="826" spans="1:3" x14ac:dyDescent="0.3">
      <c r="A826" s="5">
        <v>36984</v>
      </c>
      <c r="B826" s="2">
        <v>26.51</v>
      </c>
      <c r="C826" s="2">
        <v>27.5</v>
      </c>
    </row>
    <row r="827" spans="1:3" x14ac:dyDescent="0.3">
      <c r="A827" s="5">
        <v>36985</v>
      </c>
      <c r="B827" s="2">
        <v>26.31</v>
      </c>
      <c r="C827" s="2">
        <v>27.41</v>
      </c>
    </row>
    <row r="828" spans="1:3" x14ac:dyDescent="0.3">
      <c r="A828" s="5">
        <v>36986</v>
      </c>
      <c r="B828" s="2">
        <v>25.53</v>
      </c>
      <c r="C828" s="2">
        <v>26.03</v>
      </c>
    </row>
    <row r="829" spans="1:3" x14ac:dyDescent="0.3">
      <c r="A829" s="5">
        <v>36987</v>
      </c>
      <c r="B829" s="2">
        <v>25.46</v>
      </c>
      <c r="C829" s="2">
        <v>26.21</v>
      </c>
    </row>
    <row r="830" spans="1:3" x14ac:dyDescent="0.3">
      <c r="A830" s="5">
        <v>36988</v>
      </c>
      <c r="B830" s="2">
        <v>24.41</v>
      </c>
      <c r="C830" s="2">
        <v>24.66</v>
      </c>
    </row>
    <row r="831" spans="1:3" x14ac:dyDescent="0.3">
      <c r="A831" s="5">
        <v>36989</v>
      </c>
      <c r="B831" s="2">
        <v>24.06</v>
      </c>
      <c r="C831" s="2">
        <v>24.28</v>
      </c>
    </row>
    <row r="832" spans="1:3" x14ac:dyDescent="0.3">
      <c r="A832" s="5">
        <v>36990</v>
      </c>
      <c r="B832" s="2">
        <v>25.35</v>
      </c>
      <c r="C832" s="2">
        <v>26.17</v>
      </c>
    </row>
    <row r="833" spans="1:3" x14ac:dyDescent="0.3">
      <c r="A833" s="5">
        <v>36991</v>
      </c>
      <c r="B833" s="2">
        <v>25.48</v>
      </c>
      <c r="C833" s="2">
        <v>26.03</v>
      </c>
    </row>
    <row r="834" spans="1:3" x14ac:dyDescent="0.3">
      <c r="A834" s="5">
        <v>36992</v>
      </c>
      <c r="B834" s="2">
        <v>25.55</v>
      </c>
      <c r="C834" s="2">
        <v>26.18</v>
      </c>
    </row>
    <row r="835" spans="1:3" x14ac:dyDescent="0.3">
      <c r="A835" s="5">
        <v>36993</v>
      </c>
      <c r="B835" s="2">
        <v>25.2</v>
      </c>
      <c r="C835" s="2">
        <v>25.6</v>
      </c>
    </row>
    <row r="836" spans="1:3" x14ac:dyDescent="0.3">
      <c r="A836" s="5">
        <v>36994</v>
      </c>
      <c r="B836" s="2">
        <v>24.2</v>
      </c>
      <c r="C836" s="2">
        <v>24.14</v>
      </c>
    </row>
    <row r="837" spans="1:3" x14ac:dyDescent="0.3">
      <c r="A837" s="5">
        <v>36995</v>
      </c>
      <c r="B837" s="2">
        <v>24.5</v>
      </c>
      <c r="C837" s="2">
        <v>24.57</v>
      </c>
    </row>
    <row r="838" spans="1:3" x14ac:dyDescent="0.3">
      <c r="A838" s="5">
        <v>36996</v>
      </c>
      <c r="B838" s="2">
        <v>24.34</v>
      </c>
      <c r="C838" s="2">
        <v>24.27</v>
      </c>
    </row>
    <row r="839" spans="1:3" x14ac:dyDescent="0.3">
      <c r="A839" s="5">
        <v>36997</v>
      </c>
      <c r="B839" s="2">
        <v>24.27</v>
      </c>
      <c r="C839" s="2">
        <v>24.25</v>
      </c>
    </row>
    <row r="840" spans="1:3" x14ac:dyDescent="0.3">
      <c r="A840" s="5">
        <v>36998</v>
      </c>
      <c r="B840" s="2">
        <v>28.4</v>
      </c>
      <c r="C840" s="2">
        <v>30.79</v>
      </c>
    </row>
    <row r="841" spans="1:3" x14ac:dyDescent="0.3">
      <c r="A841" s="5">
        <v>36999</v>
      </c>
      <c r="B841" s="2">
        <v>29.23</v>
      </c>
      <c r="C841" s="2">
        <v>31.57</v>
      </c>
    </row>
    <row r="842" spans="1:3" x14ac:dyDescent="0.3">
      <c r="A842" s="5">
        <v>37000</v>
      </c>
      <c r="B842" s="2">
        <v>29.71</v>
      </c>
      <c r="C842" s="2">
        <v>32.43</v>
      </c>
    </row>
    <row r="843" spans="1:3" x14ac:dyDescent="0.3">
      <c r="A843" s="5">
        <v>37001</v>
      </c>
      <c r="B843" s="2">
        <v>29.1</v>
      </c>
      <c r="C843" s="2">
        <v>31.54</v>
      </c>
    </row>
    <row r="844" spans="1:3" x14ac:dyDescent="0.3">
      <c r="A844" s="5">
        <v>37002</v>
      </c>
      <c r="B844" s="2">
        <v>25.59</v>
      </c>
      <c r="C844" s="2">
        <v>25.7</v>
      </c>
    </row>
    <row r="845" spans="1:3" x14ac:dyDescent="0.3">
      <c r="A845" s="5">
        <v>37003</v>
      </c>
      <c r="B845" s="2">
        <v>25.46</v>
      </c>
      <c r="C845" s="2">
        <v>25.46</v>
      </c>
    </row>
    <row r="846" spans="1:3" x14ac:dyDescent="0.3">
      <c r="A846" s="5">
        <v>37004</v>
      </c>
      <c r="B846" s="2">
        <v>31.49</v>
      </c>
      <c r="C846" s="2">
        <v>35.4</v>
      </c>
    </row>
    <row r="847" spans="1:3" x14ac:dyDescent="0.3">
      <c r="A847" s="5">
        <v>37005</v>
      </c>
      <c r="B847" s="2">
        <v>29.01</v>
      </c>
      <c r="C847" s="2">
        <v>30.68</v>
      </c>
    </row>
    <row r="848" spans="1:3" x14ac:dyDescent="0.3">
      <c r="A848" s="5">
        <v>37006</v>
      </c>
      <c r="B848" s="2">
        <v>29.34</v>
      </c>
      <c r="C848" s="2">
        <v>31.6</v>
      </c>
    </row>
    <row r="849" spans="1:3" x14ac:dyDescent="0.3">
      <c r="A849" s="5">
        <v>37007</v>
      </c>
      <c r="B849" s="2">
        <v>28.42</v>
      </c>
      <c r="C849" s="2">
        <v>30.2</v>
      </c>
    </row>
    <row r="850" spans="1:3" x14ac:dyDescent="0.3">
      <c r="A850" s="5">
        <v>37008</v>
      </c>
      <c r="B850" s="2">
        <v>27.6</v>
      </c>
      <c r="C850" s="2">
        <v>29.03</v>
      </c>
    </row>
    <row r="851" spans="1:3" x14ac:dyDescent="0.3">
      <c r="A851" s="5">
        <v>37009</v>
      </c>
      <c r="B851" s="2">
        <v>25.48</v>
      </c>
      <c r="C851" s="2">
        <v>25.71</v>
      </c>
    </row>
    <row r="852" spans="1:3" x14ac:dyDescent="0.3">
      <c r="A852" s="5">
        <v>37010</v>
      </c>
      <c r="B852" s="2">
        <v>24.91</v>
      </c>
      <c r="C852" s="2">
        <v>25.09</v>
      </c>
    </row>
    <row r="853" spans="1:3" x14ac:dyDescent="0.3">
      <c r="A853" s="5">
        <v>37011</v>
      </c>
      <c r="B853" s="2">
        <v>26.71</v>
      </c>
      <c r="C853" s="2">
        <v>27.87</v>
      </c>
    </row>
    <row r="854" spans="1:3" x14ac:dyDescent="0.3">
      <c r="A854" s="5">
        <v>37012</v>
      </c>
      <c r="B854" s="2">
        <v>22.89</v>
      </c>
      <c r="C854" s="2">
        <v>23.56</v>
      </c>
    </row>
    <row r="855" spans="1:3" x14ac:dyDescent="0.3">
      <c r="A855" s="5">
        <v>37013</v>
      </c>
      <c r="B855" s="2">
        <v>26.99</v>
      </c>
      <c r="C855" s="2">
        <v>29.07</v>
      </c>
    </row>
    <row r="856" spans="1:3" x14ac:dyDescent="0.3">
      <c r="A856" s="5">
        <v>37014</v>
      </c>
      <c r="B856" s="2">
        <v>26.12</v>
      </c>
      <c r="C856" s="2">
        <v>27.88</v>
      </c>
    </row>
    <row r="857" spans="1:3" x14ac:dyDescent="0.3">
      <c r="A857" s="5">
        <v>37015</v>
      </c>
      <c r="B857" s="2">
        <v>26.18</v>
      </c>
      <c r="C857" s="2">
        <v>27.85</v>
      </c>
    </row>
    <row r="858" spans="1:3" x14ac:dyDescent="0.3">
      <c r="A858" s="5">
        <v>37016</v>
      </c>
      <c r="B858" s="2">
        <v>23.36</v>
      </c>
      <c r="C858" s="2">
        <v>24.23</v>
      </c>
    </row>
    <row r="859" spans="1:3" x14ac:dyDescent="0.3">
      <c r="A859" s="5">
        <v>37017</v>
      </c>
      <c r="B859" s="2">
        <v>23.75</v>
      </c>
      <c r="C859" s="2">
        <v>23.95</v>
      </c>
    </row>
    <row r="860" spans="1:3" x14ac:dyDescent="0.3">
      <c r="A860" s="5">
        <v>37018</v>
      </c>
      <c r="B860" s="2">
        <v>26.98</v>
      </c>
      <c r="C860" s="2">
        <v>28.61</v>
      </c>
    </row>
    <row r="861" spans="1:3" x14ac:dyDescent="0.3">
      <c r="A861" s="5">
        <v>37019</v>
      </c>
      <c r="B861" s="2">
        <v>26.22</v>
      </c>
      <c r="C861" s="2">
        <v>27.53</v>
      </c>
    </row>
    <row r="862" spans="1:3" x14ac:dyDescent="0.3">
      <c r="A862" s="5">
        <v>37020</v>
      </c>
      <c r="B862" s="2">
        <v>25.07</v>
      </c>
      <c r="C862" s="2">
        <v>25.83</v>
      </c>
    </row>
    <row r="863" spans="1:3" x14ac:dyDescent="0.3">
      <c r="A863" s="5">
        <v>37021</v>
      </c>
      <c r="B863" s="2">
        <v>24.6</v>
      </c>
      <c r="C863" s="2">
        <v>25.67</v>
      </c>
    </row>
    <row r="864" spans="1:3" x14ac:dyDescent="0.3">
      <c r="A864" s="5">
        <v>37022</v>
      </c>
      <c r="B864" s="2">
        <v>24.08</v>
      </c>
      <c r="C864" s="2">
        <v>26.13</v>
      </c>
    </row>
    <row r="865" spans="1:3" x14ac:dyDescent="0.3">
      <c r="A865" s="5">
        <v>37023</v>
      </c>
      <c r="B865" s="2">
        <v>21.08</v>
      </c>
      <c r="C865" s="2">
        <v>23.23</v>
      </c>
    </row>
    <row r="866" spans="1:3" x14ac:dyDescent="0.3">
      <c r="A866" s="5">
        <v>37024</v>
      </c>
      <c r="B866" s="2">
        <v>18.809999999999999</v>
      </c>
      <c r="C866" s="2">
        <v>20.92</v>
      </c>
    </row>
    <row r="867" spans="1:3" x14ac:dyDescent="0.3">
      <c r="A867" s="5">
        <v>37025</v>
      </c>
      <c r="B867" s="2">
        <v>24.11</v>
      </c>
      <c r="C867" s="2">
        <v>26.77</v>
      </c>
    </row>
    <row r="868" spans="1:3" x14ac:dyDescent="0.3">
      <c r="A868" s="5">
        <v>37026</v>
      </c>
      <c r="B868" s="2">
        <v>23.21</v>
      </c>
      <c r="C868" s="2">
        <v>26.21</v>
      </c>
    </row>
    <row r="869" spans="1:3" x14ac:dyDescent="0.3">
      <c r="A869" s="5">
        <v>37027</v>
      </c>
      <c r="B869" s="2">
        <v>24.71</v>
      </c>
      <c r="C869" s="2">
        <v>27.66</v>
      </c>
    </row>
    <row r="870" spans="1:3" x14ac:dyDescent="0.3">
      <c r="A870" s="5">
        <v>37028</v>
      </c>
      <c r="B870" s="2">
        <v>24.34</v>
      </c>
      <c r="C870" s="2">
        <v>26.65</v>
      </c>
    </row>
    <row r="871" spans="1:3" x14ac:dyDescent="0.3">
      <c r="A871" s="5">
        <v>37029</v>
      </c>
      <c r="B871" s="2">
        <v>23.62</v>
      </c>
      <c r="C871" s="2">
        <v>26.69</v>
      </c>
    </row>
    <row r="872" spans="1:3" x14ac:dyDescent="0.3">
      <c r="A872" s="5">
        <v>37030</v>
      </c>
      <c r="B872" s="2">
        <v>19.32</v>
      </c>
      <c r="C872" s="2">
        <v>21.62</v>
      </c>
    </row>
    <row r="873" spans="1:3" x14ac:dyDescent="0.3">
      <c r="A873" s="5">
        <v>37031</v>
      </c>
      <c r="B873" s="2">
        <v>17.61</v>
      </c>
      <c r="C873" s="2">
        <v>19.32</v>
      </c>
    </row>
    <row r="874" spans="1:3" x14ac:dyDescent="0.3">
      <c r="A874" s="5">
        <v>37032</v>
      </c>
      <c r="B874" s="2">
        <v>25.37</v>
      </c>
      <c r="C874" s="2">
        <v>28.34</v>
      </c>
    </row>
    <row r="875" spans="1:3" x14ac:dyDescent="0.3">
      <c r="A875" s="5">
        <v>37033</v>
      </c>
      <c r="B875" s="2">
        <v>25.88</v>
      </c>
      <c r="C875" s="2">
        <v>28.67</v>
      </c>
    </row>
    <row r="876" spans="1:3" x14ac:dyDescent="0.3">
      <c r="A876" s="5">
        <v>37034</v>
      </c>
      <c r="B876" s="2">
        <v>25.1</v>
      </c>
      <c r="C876" s="2">
        <v>27.77</v>
      </c>
    </row>
    <row r="877" spans="1:3" x14ac:dyDescent="0.3">
      <c r="A877" s="5">
        <v>37035</v>
      </c>
      <c r="B877" s="2">
        <v>19.05</v>
      </c>
      <c r="C877" s="2">
        <v>20.93</v>
      </c>
    </row>
    <row r="878" spans="1:3" x14ac:dyDescent="0.3">
      <c r="A878" s="5">
        <v>37036</v>
      </c>
      <c r="B878" s="2">
        <v>24.09</v>
      </c>
      <c r="C878" s="2">
        <v>25.3</v>
      </c>
    </row>
    <row r="879" spans="1:3" x14ac:dyDescent="0.3">
      <c r="A879" s="5">
        <v>37037</v>
      </c>
      <c r="B879" s="2">
        <v>23.38</v>
      </c>
      <c r="C879" s="2">
        <v>24.39</v>
      </c>
    </row>
    <row r="880" spans="1:3" x14ac:dyDescent="0.3">
      <c r="A880" s="5">
        <v>37038</v>
      </c>
      <c r="B880" s="2">
        <v>22.38</v>
      </c>
      <c r="C880" s="2">
        <v>23.08</v>
      </c>
    </row>
    <row r="881" spans="1:3" x14ac:dyDescent="0.3">
      <c r="A881" s="5">
        <v>37039</v>
      </c>
      <c r="B881" s="2">
        <v>27.34</v>
      </c>
      <c r="C881" s="2">
        <v>29.84</v>
      </c>
    </row>
    <row r="882" spans="1:3" x14ac:dyDescent="0.3">
      <c r="A882" s="5">
        <v>37040</v>
      </c>
      <c r="B882" s="2">
        <v>26.27</v>
      </c>
      <c r="C882" s="2">
        <v>27.97</v>
      </c>
    </row>
    <row r="883" spans="1:3" x14ac:dyDescent="0.3">
      <c r="A883" s="5">
        <v>37041</v>
      </c>
      <c r="B883" s="2">
        <v>26.78</v>
      </c>
      <c r="C883" s="2">
        <v>28.91</v>
      </c>
    </row>
    <row r="884" spans="1:3" x14ac:dyDescent="0.3">
      <c r="A884" s="5">
        <v>37042</v>
      </c>
      <c r="B884" s="2">
        <v>27.54</v>
      </c>
      <c r="C884" s="2">
        <v>29.45</v>
      </c>
    </row>
    <row r="885" spans="1:3" x14ac:dyDescent="0.3">
      <c r="A885" s="5">
        <v>37043</v>
      </c>
      <c r="B885" s="2">
        <v>26.03</v>
      </c>
      <c r="C885" s="2">
        <v>27.57</v>
      </c>
    </row>
    <row r="886" spans="1:3" x14ac:dyDescent="0.3">
      <c r="A886" s="5">
        <v>37044</v>
      </c>
      <c r="B886" s="2">
        <v>23.69</v>
      </c>
      <c r="C886" s="2">
        <v>24.29</v>
      </c>
    </row>
    <row r="887" spans="1:3" x14ac:dyDescent="0.3">
      <c r="A887" s="5">
        <v>37045</v>
      </c>
      <c r="B887" s="2">
        <v>23.2</v>
      </c>
      <c r="C887" s="2">
        <v>23.46</v>
      </c>
    </row>
    <row r="888" spans="1:3" x14ac:dyDescent="0.3">
      <c r="A888" s="5">
        <v>37046</v>
      </c>
      <c r="B888" s="2">
        <v>23.16</v>
      </c>
      <c r="C888" s="2">
        <v>23.83</v>
      </c>
    </row>
    <row r="889" spans="1:3" x14ac:dyDescent="0.3">
      <c r="A889" s="5">
        <v>37047</v>
      </c>
      <c r="B889" s="2">
        <v>26.13</v>
      </c>
      <c r="C889" s="2">
        <v>27.62</v>
      </c>
    </row>
    <row r="890" spans="1:3" x14ac:dyDescent="0.3">
      <c r="A890" s="5">
        <v>37048</v>
      </c>
      <c r="B890" s="2">
        <v>26.84</v>
      </c>
      <c r="C890" s="2">
        <v>28.61</v>
      </c>
    </row>
    <row r="891" spans="1:3" x14ac:dyDescent="0.3">
      <c r="A891" s="5">
        <v>37049</v>
      </c>
      <c r="B891" s="2">
        <v>27.92</v>
      </c>
      <c r="C891" s="2">
        <v>30.44</v>
      </c>
    </row>
    <row r="892" spans="1:3" x14ac:dyDescent="0.3">
      <c r="A892" s="5">
        <v>37050</v>
      </c>
      <c r="B892" s="2">
        <v>26.17</v>
      </c>
      <c r="C892" s="2">
        <v>27.2</v>
      </c>
    </row>
    <row r="893" spans="1:3" x14ac:dyDescent="0.3">
      <c r="A893" s="5">
        <v>37051</v>
      </c>
      <c r="B893" s="2">
        <v>25.2</v>
      </c>
      <c r="C893" s="2">
        <v>25.52</v>
      </c>
    </row>
    <row r="894" spans="1:3" x14ac:dyDescent="0.3">
      <c r="A894" s="5">
        <v>37052</v>
      </c>
      <c r="B894" s="2">
        <v>25.17</v>
      </c>
      <c r="C894" s="2">
        <v>25.39</v>
      </c>
    </row>
    <row r="895" spans="1:3" x14ac:dyDescent="0.3">
      <c r="A895" s="5">
        <v>37053</v>
      </c>
      <c r="B895" s="2">
        <v>27.71</v>
      </c>
      <c r="C895" s="2">
        <v>29.53</v>
      </c>
    </row>
    <row r="896" spans="1:3" x14ac:dyDescent="0.3">
      <c r="A896" s="5">
        <v>37054</v>
      </c>
      <c r="B896" s="2">
        <v>27.66</v>
      </c>
      <c r="C896" s="2">
        <v>29.56</v>
      </c>
    </row>
    <row r="897" spans="1:3" x14ac:dyDescent="0.3">
      <c r="A897" s="5">
        <v>37055</v>
      </c>
      <c r="B897" s="2">
        <v>28.8</v>
      </c>
      <c r="C897" s="2">
        <v>31.93</v>
      </c>
    </row>
    <row r="898" spans="1:3" x14ac:dyDescent="0.3">
      <c r="A898" s="5">
        <v>37056</v>
      </c>
      <c r="B898" s="2">
        <v>26.27</v>
      </c>
      <c r="C898" s="2">
        <v>27.27</v>
      </c>
    </row>
    <row r="899" spans="1:3" x14ac:dyDescent="0.3">
      <c r="A899" s="5">
        <v>37057</v>
      </c>
      <c r="B899" s="2">
        <v>25.92</v>
      </c>
      <c r="C899" s="2">
        <v>26.85</v>
      </c>
    </row>
    <row r="900" spans="1:3" x14ac:dyDescent="0.3">
      <c r="A900" s="5">
        <v>37058</v>
      </c>
      <c r="B900" s="2">
        <v>24.78</v>
      </c>
      <c r="C900" s="2">
        <v>25.3</v>
      </c>
    </row>
    <row r="901" spans="1:3" x14ac:dyDescent="0.3">
      <c r="A901" s="5">
        <v>37059</v>
      </c>
      <c r="B901" s="2">
        <v>23.82</v>
      </c>
      <c r="C901" s="2">
        <v>24.67</v>
      </c>
    </row>
    <row r="902" spans="1:3" x14ac:dyDescent="0.3">
      <c r="A902" s="5">
        <v>37060</v>
      </c>
      <c r="B902" s="2">
        <v>29.42</v>
      </c>
      <c r="C902" s="2">
        <v>32.94</v>
      </c>
    </row>
    <row r="903" spans="1:3" x14ac:dyDescent="0.3">
      <c r="A903" s="5">
        <v>37061</v>
      </c>
      <c r="B903" s="2">
        <v>27.57</v>
      </c>
      <c r="C903" s="2">
        <v>29.96</v>
      </c>
    </row>
    <row r="904" spans="1:3" x14ac:dyDescent="0.3">
      <c r="A904" s="5">
        <v>37062</v>
      </c>
      <c r="B904" s="2">
        <v>26.61</v>
      </c>
      <c r="C904" s="2">
        <v>29.05</v>
      </c>
    </row>
    <row r="905" spans="1:3" x14ac:dyDescent="0.3">
      <c r="A905" s="5">
        <v>37063</v>
      </c>
      <c r="B905" s="2">
        <v>25.08</v>
      </c>
      <c r="C905" s="2">
        <v>27.16</v>
      </c>
    </row>
    <row r="906" spans="1:3" x14ac:dyDescent="0.3">
      <c r="A906" s="5">
        <v>37064</v>
      </c>
      <c r="B906" s="2">
        <v>22.16</v>
      </c>
      <c r="C906" s="2">
        <v>24.23</v>
      </c>
    </row>
    <row r="907" spans="1:3" x14ac:dyDescent="0.3">
      <c r="A907" s="5">
        <v>37065</v>
      </c>
      <c r="B907" s="2">
        <v>17.600000000000001</v>
      </c>
      <c r="C907" s="2">
        <v>21.34</v>
      </c>
    </row>
    <row r="908" spans="1:3" x14ac:dyDescent="0.3">
      <c r="A908" s="5">
        <v>37066</v>
      </c>
      <c r="B908" s="2">
        <v>18.96</v>
      </c>
      <c r="C908" s="2">
        <v>21.38</v>
      </c>
    </row>
    <row r="909" spans="1:3" x14ac:dyDescent="0.3">
      <c r="A909" s="5">
        <v>37067</v>
      </c>
      <c r="B909" s="2">
        <v>25.31</v>
      </c>
      <c r="C909" s="2">
        <v>27.11</v>
      </c>
    </row>
    <row r="910" spans="1:3" x14ac:dyDescent="0.3">
      <c r="A910" s="5">
        <v>37068</v>
      </c>
      <c r="B910" s="2">
        <v>24.96</v>
      </c>
      <c r="C910" s="2">
        <v>26.4</v>
      </c>
    </row>
    <row r="911" spans="1:3" x14ac:dyDescent="0.3">
      <c r="A911" s="5">
        <v>37069</v>
      </c>
      <c r="B911" s="2">
        <v>25.57</v>
      </c>
      <c r="C911" s="2">
        <v>26.87</v>
      </c>
    </row>
    <row r="912" spans="1:3" x14ac:dyDescent="0.3">
      <c r="A912" s="5">
        <v>37070</v>
      </c>
      <c r="B912" s="2">
        <v>26.05</v>
      </c>
      <c r="C912" s="2">
        <v>27.65</v>
      </c>
    </row>
    <row r="913" spans="1:3" x14ac:dyDescent="0.3">
      <c r="A913" s="5">
        <v>37071</v>
      </c>
      <c r="B913" s="2">
        <v>25.93</v>
      </c>
      <c r="C913" s="2">
        <v>27.07</v>
      </c>
    </row>
    <row r="914" spans="1:3" x14ac:dyDescent="0.3">
      <c r="A914" s="5">
        <v>37072</v>
      </c>
      <c r="B914" s="2">
        <v>24.64</v>
      </c>
      <c r="C914" s="2">
        <v>25.13</v>
      </c>
    </row>
    <row r="915" spans="1:3" x14ac:dyDescent="0.3">
      <c r="A915" s="5">
        <v>37073</v>
      </c>
      <c r="B915" s="2">
        <v>23.89</v>
      </c>
      <c r="C915" s="2">
        <v>24.16</v>
      </c>
    </row>
    <row r="916" spans="1:3" x14ac:dyDescent="0.3">
      <c r="A916" s="5">
        <v>37074</v>
      </c>
      <c r="B916" s="2">
        <v>26.88</v>
      </c>
      <c r="C916" s="2">
        <v>29.07</v>
      </c>
    </row>
    <row r="917" spans="1:3" x14ac:dyDescent="0.3">
      <c r="A917" s="5">
        <v>37075</v>
      </c>
      <c r="B917" s="2">
        <v>27.31</v>
      </c>
      <c r="C917" s="2">
        <v>29.71</v>
      </c>
    </row>
    <row r="918" spans="1:3" x14ac:dyDescent="0.3">
      <c r="A918" s="5">
        <v>37076</v>
      </c>
      <c r="B918" s="2">
        <v>26.68</v>
      </c>
      <c r="C918" s="2">
        <v>28.47</v>
      </c>
    </row>
    <row r="919" spans="1:3" x14ac:dyDescent="0.3">
      <c r="A919" s="5">
        <v>37077</v>
      </c>
      <c r="B919" s="2">
        <v>27.02</v>
      </c>
      <c r="C919" s="2">
        <v>28.87</v>
      </c>
    </row>
    <row r="920" spans="1:3" x14ac:dyDescent="0.3">
      <c r="A920" s="5">
        <v>37078</v>
      </c>
      <c r="B920" s="2">
        <v>26.58</v>
      </c>
      <c r="C920" s="2">
        <v>28.27</v>
      </c>
    </row>
    <row r="921" spans="1:3" x14ac:dyDescent="0.3">
      <c r="A921" s="5">
        <v>37079</v>
      </c>
      <c r="B921" s="2">
        <v>24.15</v>
      </c>
      <c r="C921" s="2">
        <v>24.74</v>
      </c>
    </row>
    <row r="922" spans="1:3" x14ac:dyDescent="0.3">
      <c r="A922" s="5">
        <v>37080</v>
      </c>
      <c r="B922" s="2">
        <v>23.85</v>
      </c>
      <c r="C922" s="2">
        <v>24.16</v>
      </c>
    </row>
    <row r="923" spans="1:3" x14ac:dyDescent="0.3">
      <c r="A923" s="5">
        <v>37081</v>
      </c>
      <c r="B923" s="2">
        <v>25.84</v>
      </c>
      <c r="C923" s="2">
        <v>27.31</v>
      </c>
    </row>
    <row r="924" spans="1:3" x14ac:dyDescent="0.3">
      <c r="A924" s="5">
        <v>37082</v>
      </c>
      <c r="B924" s="2">
        <v>25.85</v>
      </c>
      <c r="C924" s="2">
        <v>27.5</v>
      </c>
    </row>
    <row r="925" spans="1:3" x14ac:dyDescent="0.3">
      <c r="A925" s="5">
        <v>37083</v>
      </c>
      <c r="B925" s="2">
        <v>25.47</v>
      </c>
      <c r="C925" s="2">
        <v>26.96</v>
      </c>
    </row>
    <row r="926" spans="1:3" x14ac:dyDescent="0.3">
      <c r="A926" s="5">
        <v>37084</v>
      </c>
      <c r="B926" s="2">
        <v>24.89</v>
      </c>
      <c r="C926" s="2">
        <v>26.36</v>
      </c>
    </row>
    <row r="927" spans="1:3" x14ac:dyDescent="0.3">
      <c r="A927" s="5">
        <v>37085</v>
      </c>
      <c r="B927" s="2">
        <v>23.89</v>
      </c>
      <c r="C927" s="2">
        <v>25.19</v>
      </c>
    </row>
    <row r="928" spans="1:3" x14ac:dyDescent="0.3">
      <c r="A928" s="5">
        <v>37086</v>
      </c>
      <c r="B928" s="2">
        <v>22.64</v>
      </c>
      <c r="C928" s="2">
        <v>23.98</v>
      </c>
    </row>
    <row r="929" spans="1:3" x14ac:dyDescent="0.3">
      <c r="A929" s="5">
        <v>37087</v>
      </c>
      <c r="B929" s="2">
        <v>22.57</v>
      </c>
      <c r="C929" s="2">
        <v>22.86</v>
      </c>
    </row>
    <row r="930" spans="1:3" x14ac:dyDescent="0.3">
      <c r="A930" s="5">
        <v>37088</v>
      </c>
      <c r="B930" s="2">
        <v>24.06</v>
      </c>
      <c r="C930" s="2">
        <v>25.3</v>
      </c>
    </row>
    <row r="931" spans="1:3" x14ac:dyDescent="0.3">
      <c r="A931" s="5">
        <v>37089</v>
      </c>
      <c r="B931" s="2">
        <v>22.1</v>
      </c>
      <c r="C931" s="2">
        <v>24.44</v>
      </c>
    </row>
    <row r="932" spans="1:3" x14ac:dyDescent="0.3">
      <c r="A932" s="5">
        <v>37090</v>
      </c>
      <c r="B932" s="2">
        <v>22.19</v>
      </c>
      <c r="C932" s="2">
        <v>24.07</v>
      </c>
    </row>
    <row r="933" spans="1:3" x14ac:dyDescent="0.3">
      <c r="A933" s="5">
        <v>37091</v>
      </c>
      <c r="B933" s="2">
        <v>22.1</v>
      </c>
      <c r="C933" s="2">
        <v>23.91</v>
      </c>
    </row>
    <row r="934" spans="1:3" x14ac:dyDescent="0.3">
      <c r="A934" s="5">
        <v>37092</v>
      </c>
      <c r="B934" s="2">
        <v>20.52</v>
      </c>
      <c r="C934" s="2">
        <v>22.61</v>
      </c>
    </row>
    <row r="935" spans="1:3" x14ac:dyDescent="0.3">
      <c r="A935" s="5">
        <v>37093</v>
      </c>
      <c r="B935" s="2">
        <v>16.68</v>
      </c>
      <c r="C935" s="2">
        <v>19.52</v>
      </c>
    </row>
    <row r="936" spans="1:3" x14ac:dyDescent="0.3">
      <c r="A936" s="5">
        <v>37094</v>
      </c>
      <c r="B936" s="2">
        <v>14.97</v>
      </c>
      <c r="C936" s="2">
        <v>17.59</v>
      </c>
    </row>
    <row r="937" spans="1:3" x14ac:dyDescent="0.3">
      <c r="A937" s="5">
        <v>37095</v>
      </c>
      <c r="B937" s="2">
        <v>18.8</v>
      </c>
      <c r="C937" s="2">
        <v>22.73</v>
      </c>
    </row>
    <row r="938" spans="1:3" x14ac:dyDescent="0.3">
      <c r="A938" s="5">
        <v>37096</v>
      </c>
      <c r="B938" s="2">
        <v>18.190000000000001</v>
      </c>
      <c r="C938" s="2">
        <v>22.76</v>
      </c>
    </row>
    <row r="939" spans="1:3" x14ac:dyDescent="0.3">
      <c r="A939" s="5">
        <v>37097</v>
      </c>
      <c r="B939" s="2">
        <v>21.85</v>
      </c>
      <c r="C939" s="2">
        <v>23.48</v>
      </c>
    </row>
    <row r="940" spans="1:3" x14ac:dyDescent="0.3">
      <c r="A940" s="5">
        <v>37098</v>
      </c>
      <c r="B940" s="2">
        <v>21.21</v>
      </c>
      <c r="C940" s="2">
        <v>22.71</v>
      </c>
    </row>
    <row r="941" spans="1:3" x14ac:dyDescent="0.3">
      <c r="A941" s="5">
        <v>37099</v>
      </c>
      <c r="B941" s="2">
        <v>19.91</v>
      </c>
      <c r="C941" s="2">
        <v>21.85</v>
      </c>
    </row>
    <row r="942" spans="1:3" x14ac:dyDescent="0.3">
      <c r="A942" s="5">
        <v>37100</v>
      </c>
      <c r="B942" s="2">
        <v>18.63</v>
      </c>
      <c r="C942" s="2">
        <v>19.77</v>
      </c>
    </row>
    <row r="943" spans="1:3" x14ac:dyDescent="0.3">
      <c r="A943" s="5">
        <v>37101</v>
      </c>
      <c r="B943" s="2">
        <v>18.97</v>
      </c>
      <c r="C943" s="2">
        <v>19.72</v>
      </c>
    </row>
    <row r="944" spans="1:3" x14ac:dyDescent="0.3">
      <c r="A944" s="5">
        <v>37102</v>
      </c>
      <c r="B944" s="2">
        <v>21.39</v>
      </c>
      <c r="C944" s="2">
        <v>23.06</v>
      </c>
    </row>
    <row r="945" spans="1:3" x14ac:dyDescent="0.3">
      <c r="A945" s="5">
        <v>37103</v>
      </c>
      <c r="B945" s="2">
        <v>22.34</v>
      </c>
      <c r="C945" s="2">
        <v>24.11</v>
      </c>
    </row>
    <row r="946" spans="1:3" x14ac:dyDescent="0.3">
      <c r="A946" s="5">
        <v>37104</v>
      </c>
      <c r="B946" s="2">
        <v>21.94</v>
      </c>
      <c r="C946" s="2">
        <v>24.06</v>
      </c>
    </row>
    <row r="947" spans="1:3" x14ac:dyDescent="0.3">
      <c r="A947" s="5">
        <v>37105</v>
      </c>
      <c r="B947" s="2">
        <v>21.27</v>
      </c>
      <c r="C947" s="2">
        <v>23.34</v>
      </c>
    </row>
    <row r="948" spans="1:3" x14ac:dyDescent="0.3">
      <c r="A948" s="5">
        <v>37106</v>
      </c>
      <c r="B948" s="2">
        <v>18.260000000000002</v>
      </c>
      <c r="C948" s="2">
        <v>22.31</v>
      </c>
    </row>
    <row r="949" spans="1:3" x14ac:dyDescent="0.3">
      <c r="A949" s="5">
        <v>37107</v>
      </c>
      <c r="B949" s="2">
        <v>21.88</v>
      </c>
      <c r="C949" s="2">
        <v>22.31</v>
      </c>
    </row>
    <row r="950" spans="1:3" x14ac:dyDescent="0.3">
      <c r="A950" s="5">
        <v>37108</v>
      </c>
      <c r="B950" s="2">
        <v>20.73</v>
      </c>
      <c r="C950" s="2">
        <v>21.36</v>
      </c>
    </row>
    <row r="951" spans="1:3" x14ac:dyDescent="0.3">
      <c r="A951" s="5">
        <v>37109</v>
      </c>
      <c r="B951" s="2">
        <v>22.81</v>
      </c>
      <c r="C951" s="2">
        <v>24.57</v>
      </c>
    </row>
    <row r="952" spans="1:3" x14ac:dyDescent="0.3">
      <c r="A952" s="5">
        <v>37110</v>
      </c>
      <c r="B952" s="2">
        <v>22.73</v>
      </c>
      <c r="C952" s="2">
        <v>24.51</v>
      </c>
    </row>
    <row r="953" spans="1:3" x14ac:dyDescent="0.3">
      <c r="A953" s="5">
        <v>37111</v>
      </c>
      <c r="B953" s="2">
        <v>22.74</v>
      </c>
      <c r="C953" s="2">
        <v>24.7</v>
      </c>
    </row>
    <row r="954" spans="1:3" x14ac:dyDescent="0.3">
      <c r="A954" s="5">
        <v>37112</v>
      </c>
      <c r="B954" s="2">
        <v>20.36</v>
      </c>
      <c r="C954" s="2">
        <v>23.4</v>
      </c>
    </row>
    <row r="955" spans="1:3" x14ac:dyDescent="0.3">
      <c r="A955" s="5">
        <v>37113</v>
      </c>
      <c r="B955" s="2">
        <v>22.15</v>
      </c>
      <c r="C955" s="2">
        <v>24.13</v>
      </c>
    </row>
    <row r="956" spans="1:3" x14ac:dyDescent="0.3">
      <c r="A956" s="5">
        <v>37114</v>
      </c>
      <c r="B956" s="2">
        <v>18.48</v>
      </c>
      <c r="C956" s="2">
        <v>21.02</v>
      </c>
    </row>
    <row r="957" spans="1:3" x14ac:dyDescent="0.3">
      <c r="A957" s="5">
        <v>37115</v>
      </c>
      <c r="B957" s="2">
        <v>15.81</v>
      </c>
      <c r="C957" s="2">
        <v>18.559999999999999</v>
      </c>
    </row>
    <row r="958" spans="1:3" x14ac:dyDescent="0.3">
      <c r="A958" s="5">
        <v>37116</v>
      </c>
      <c r="B958" s="2">
        <v>20.89</v>
      </c>
      <c r="C958" s="2">
        <v>23.02</v>
      </c>
    </row>
    <row r="959" spans="1:3" x14ac:dyDescent="0.3">
      <c r="A959" s="5">
        <v>37117</v>
      </c>
      <c r="B959" s="2">
        <v>21.38</v>
      </c>
      <c r="C959" s="2">
        <v>24.07</v>
      </c>
    </row>
    <row r="960" spans="1:3" x14ac:dyDescent="0.3">
      <c r="A960" s="5">
        <v>37118</v>
      </c>
      <c r="B960" s="2">
        <v>21.52</v>
      </c>
      <c r="C960" s="2">
        <v>23.29</v>
      </c>
    </row>
    <row r="961" spans="1:3" x14ac:dyDescent="0.3">
      <c r="A961" s="5">
        <v>37119</v>
      </c>
      <c r="B961" s="2">
        <v>21.75</v>
      </c>
      <c r="C961" s="2">
        <v>23.78</v>
      </c>
    </row>
    <row r="962" spans="1:3" x14ac:dyDescent="0.3">
      <c r="A962" s="5">
        <v>37120</v>
      </c>
      <c r="B962" s="2">
        <v>21.41</v>
      </c>
      <c r="C962" s="2">
        <v>23.56</v>
      </c>
    </row>
    <row r="963" spans="1:3" x14ac:dyDescent="0.3">
      <c r="A963" s="5">
        <v>37121</v>
      </c>
      <c r="B963" s="2">
        <v>19.440000000000001</v>
      </c>
      <c r="C963" s="2">
        <v>20.190000000000001</v>
      </c>
    </row>
    <row r="964" spans="1:3" x14ac:dyDescent="0.3">
      <c r="A964" s="5">
        <v>37122</v>
      </c>
      <c r="B964" s="2">
        <v>16.600000000000001</v>
      </c>
      <c r="C964" s="2">
        <v>17.61</v>
      </c>
    </row>
    <row r="965" spans="1:3" x14ac:dyDescent="0.3">
      <c r="A965" s="5">
        <v>37123</v>
      </c>
      <c r="B965" s="2">
        <v>21.49</v>
      </c>
      <c r="C965" s="2">
        <v>23.24</v>
      </c>
    </row>
    <row r="966" spans="1:3" x14ac:dyDescent="0.3">
      <c r="A966" s="5">
        <v>37124</v>
      </c>
      <c r="B966" s="2">
        <v>22.64</v>
      </c>
      <c r="C966" s="2">
        <v>24.36</v>
      </c>
    </row>
    <row r="967" spans="1:3" x14ac:dyDescent="0.3">
      <c r="A967" s="5">
        <v>37125</v>
      </c>
      <c r="B967" s="2">
        <v>23.02</v>
      </c>
      <c r="C967" s="2">
        <v>24.7</v>
      </c>
    </row>
    <row r="968" spans="1:3" x14ac:dyDescent="0.3">
      <c r="A968" s="5">
        <v>37126</v>
      </c>
      <c r="B968" s="2">
        <v>23.28</v>
      </c>
      <c r="C968" s="2">
        <v>25.01</v>
      </c>
    </row>
    <row r="969" spans="1:3" x14ac:dyDescent="0.3">
      <c r="A969" s="5">
        <v>37127</v>
      </c>
      <c r="B969" s="2">
        <v>23.21</v>
      </c>
      <c r="C969" s="2">
        <v>24.36</v>
      </c>
    </row>
    <row r="970" spans="1:3" x14ac:dyDescent="0.3">
      <c r="A970" s="5">
        <v>37128</v>
      </c>
      <c r="B970" s="2">
        <v>21.35</v>
      </c>
      <c r="C970" s="2">
        <v>22.06</v>
      </c>
    </row>
    <row r="971" spans="1:3" x14ac:dyDescent="0.3">
      <c r="A971" s="5">
        <v>37129</v>
      </c>
      <c r="B971" s="2">
        <v>21.22</v>
      </c>
      <c r="C971" s="2">
        <v>21.72</v>
      </c>
    </row>
    <row r="972" spans="1:3" x14ac:dyDescent="0.3">
      <c r="A972" s="5">
        <v>37130</v>
      </c>
      <c r="B972" s="2">
        <v>24.93</v>
      </c>
      <c r="C972" s="2">
        <v>26.76</v>
      </c>
    </row>
    <row r="973" spans="1:3" x14ac:dyDescent="0.3">
      <c r="A973" s="5">
        <v>37131</v>
      </c>
      <c r="B973" s="2">
        <v>23.69</v>
      </c>
      <c r="C973" s="2">
        <v>25.28</v>
      </c>
    </row>
    <row r="974" spans="1:3" x14ac:dyDescent="0.3">
      <c r="A974" s="5">
        <v>37132</v>
      </c>
      <c r="B974" s="2">
        <v>23.38</v>
      </c>
      <c r="C974" s="2">
        <v>24.99</v>
      </c>
    </row>
    <row r="975" spans="1:3" x14ac:dyDescent="0.3">
      <c r="A975" s="5">
        <v>37133</v>
      </c>
      <c r="B975" s="2">
        <v>21.02</v>
      </c>
      <c r="C975" s="2">
        <v>24.11</v>
      </c>
    </row>
    <row r="976" spans="1:3" x14ac:dyDescent="0.3">
      <c r="A976" s="5">
        <v>37134</v>
      </c>
      <c r="B976" s="2">
        <v>20.68</v>
      </c>
      <c r="C976" s="2">
        <v>23.08</v>
      </c>
    </row>
    <row r="977" spans="1:3" x14ac:dyDescent="0.3">
      <c r="A977" s="5">
        <v>37135</v>
      </c>
      <c r="B977" s="2">
        <v>20.010000000000002</v>
      </c>
      <c r="C977" s="2">
        <v>21.61</v>
      </c>
    </row>
    <row r="978" spans="1:3" x14ac:dyDescent="0.3">
      <c r="A978" s="5">
        <v>37136</v>
      </c>
      <c r="B978" s="2">
        <v>17.350000000000001</v>
      </c>
      <c r="C978" s="2">
        <v>19.3</v>
      </c>
    </row>
    <row r="979" spans="1:3" x14ac:dyDescent="0.3">
      <c r="A979" s="5">
        <v>37137</v>
      </c>
      <c r="B979" s="2">
        <v>22.24</v>
      </c>
      <c r="C979" s="2">
        <v>24.9</v>
      </c>
    </row>
    <row r="980" spans="1:3" x14ac:dyDescent="0.3">
      <c r="A980" s="5">
        <v>37138</v>
      </c>
      <c r="B980" s="2">
        <v>20.98</v>
      </c>
      <c r="C980" s="2">
        <v>23.88</v>
      </c>
    </row>
    <row r="981" spans="1:3" x14ac:dyDescent="0.3">
      <c r="A981" s="5">
        <v>37139</v>
      </c>
      <c r="B981" s="2">
        <v>22.06</v>
      </c>
      <c r="C981" s="2">
        <v>24.01</v>
      </c>
    </row>
    <row r="982" spans="1:3" x14ac:dyDescent="0.3">
      <c r="A982" s="5">
        <v>37140</v>
      </c>
      <c r="B982" s="2">
        <v>22.01</v>
      </c>
      <c r="C982" s="2">
        <v>23.9</v>
      </c>
    </row>
    <row r="983" spans="1:3" x14ac:dyDescent="0.3">
      <c r="A983" s="5">
        <v>37141</v>
      </c>
      <c r="B983" s="2">
        <v>20.92</v>
      </c>
      <c r="C983" s="2">
        <v>22.03</v>
      </c>
    </row>
    <row r="984" spans="1:3" x14ac:dyDescent="0.3">
      <c r="A984" s="5">
        <v>37142</v>
      </c>
      <c r="B984" s="2">
        <v>19.559999999999999</v>
      </c>
      <c r="C984" s="2">
        <v>20.04</v>
      </c>
    </row>
    <row r="985" spans="1:3" x14ac:dyDescent="0.3">
      <c r="A985" s="5">
        <v>37143</v>
      </c>
      <c r="B985" s="2">
        <v>17.22</v>
      </c>
      <c r="C985" s="2">
        <v>18.940000000000001</v>
      </c>
    </row>
    <row r="986" spans="1:3" x14ac:dyDescent="0.3">
      <c r="A986" s="5">
        <v>37144</v>
      </c>
      <c r="B986" s="2">
        <v>20.74</v>
      </c>
      <c r="C986" s="2">
        <v>23.15</v>
      </c>
    </row>
    <row r="987" spans="1:3" x14ac:dyDescent="0.3">
      <c r="A987" s="5">
        <v>37145</v>
      </c>
      <c r="B987" s="2">
        <v>21.49</v>
      </c>
      <c r="C987" s="2">
        <v>23.32</v>
      </c>
    </row>
    <row r="988" spans="1:3" x14ac:dyDescent="0.3">
      <c r="A988" s="5">
        <v>37146</v>
      </c>
      <c r="B988" s="2">
        <v>21.8</v>
      </c>
      <c r="C988" s="2">
        <v>23.17</v>
      </c>
    </row>
    <row r="989" spans="1:3" x14ac:dyDescent="0.3">
      <c r="A989" s="5">
        <v>37147</v>
      </c>
      <c r="B989" s="2">
        <v>21.68</v>
      </c>
      <c r="C989" s="2">
        <v>23</v>
      </c>
    </row>
    <row r="990" spans="1:3" x14ac:dyDescent="0.3">
      <c r="A990" s="5">
        <v>37148</v>
      </c>
      <c r="B990" s="2">
        <v>21.37</v>
      </c>
      <c r="C990" s="2">
        <v>22.46</v>
      </c>
    </row>
    <row r="991" spans="1:3" x14ac:dyDescent="0.3">
      <c r="A991" s="5">
        <v>37149</v>
      </c>
      <c r="B991" s="2">
        <v>18.95</v>
      </c>
      <c r="C991" s="2">
        <v>20.190000000000001</v>
      </c>
    </row>
    <row r="992" spans="1:3" x14ac:dyDescent="0.3">
      <c r="A992" s="5">
        <v>37150</v>
      </c>
      <c r="B992" s="2">
        <v>18.829999999999998</v>
      </c>
      <c r="C992" s="2">
        <v>19.89</v>
      </c>
    </row>
    <row r="993" spans="1:3" x14ac:dyDescent="0.3">
      <c r="A993" s="5">
        <v>37151</v>
      </c>
      <c r="B993" s="2">
        <v>21.52</v>
      </c>
      <c r="C993" s="2">
        <v>23.11</v>
      </c>
    </row>
    <row r="994" spans="1:3" x14ac:dyDescent="0.3">
      <c r="A994" s="5">
        <v>37152</v>
      </c>
      <c r="B994" s="2">
        <v>21.39</v>
      </c>
      <c r="C994" s="2">
        <v>22.49</v>
      </c>
    </row>
    <row r="995" spans="1:3" x14ac:dyDescent="0.3">
      <c r="A995" s="5">
        <v>37153</v>
      </c>
      <c r="B995" s="2">
        <v>20.97</v>
      </c>
      <c r="C995" s="2">
        <v>22.13</v>
      </c>
    </row>
    <row r="996" spans="1:3" x14ac:dyDescent="0.3">
      <c r="A996" s="5">
        <v>37154</v>
      </c>
      <c r="B996" s="2">
        <v>20.56</v>
      </c>
      <c r="C996" s="2">
        <v>22.29</v>
      </c>
    </row>
    <row r="997" spans="1:3" x14ac:dyDescent="0.3">
      <c r="A997" s="5">
        <v>37155</v>
      </c>
      <c r="B997" s="2">
        <v>20.99</v>
      </c>
      <c r="C997" s="2">
        <v>22.1</v>
      </c>
    </row>
    <row r="998" spans="1:3" x14ac:dyDescent="0.3">
      <c r="A998" s="5">
        <v>37156</v>
      </c>
      <c r="B998" s="2">
        <v>19.32</v>
      </c>
      <c r="C998" s="2">
        <v>20.53</v>
      </c>
    </row>
    <row r="999" spans="1:3" x14ac:dyDescent="0.3">
      <c r="A999" s="5">
        <v>37157</v>
      </c>
      <c r="B999" s="2">
        <v>19.100000000000001</v>
      </c>
      <c r="C999" s="2">
        <v>20.09</v>
      </c>
    </row>
    <row r="1000" spans="1:3" x14ac:dyDescent="0.3">
      <c r="A1000" s="5">
        <v>37158</v>
      </c>
      <c r="B1000" s="2">
        <v>21.2</v>
      </c>
      <c r="C1000" s="2">
        <v>22.81</v>
      </c>
    </row>
    <row r="1001" spans="1:3" x14ac:dyDescent="0.3">
      <c r="A1001" s="5">
        <v>37159</v>
      </c>
      <c r="B1001" s="2">
        <v>22.27</v>
      </c>
      <c r="C1001" s="2">
        <v>23.09</v>
      </c>
    </row>
    <row r="1002" spans="1:3" x14ac:dyDescent="0.3">
      <c r="A1002" s="5">
        <v>37160</v>
      </c>
      <c r="B1002" s="2">
        <v>22.75</v>
      </c>
      <c r="C1002" s="2">
        <v>23.42</v>
      </c>
    </row>
    <row r="1003" spans="1:3" x14ac:dyDescent="0.3">
      <c r="A1003" s="5">
        <v>37161</v>
      </c>
      <c r="B1003" s="2">
        <v>22.68</v>
      </c>
      <c r="C1003" s="2">
        <v>23.52</v>
      </c>
    </row>
    <row r="1004" spans="1:3" x14ac:dyDescent="0.3">
      <c r="A1004" s="5">
        <v>37162</v>
      </c>
      <c r="B1004" s="2">
        <v>22.75</v>
      </c>
      <c r="C1004" s="2">
        <v>23.44</v>
      </c>
    </row>
    <row r="1005" spans="1:3" x14ac:dyDescent="0.3">
      <c r="A1005" s="5">
        <v>37163</v>
      </c>
      <c r="B1005" s="2">
        <v>22</v>
      </c>
      <c r="C1005" s="2">
        <v>22.41</v>
      </c>
    </row>
    <row r="1006" spans="1:3" x14ac:dyDescent="0.3">
      <c r="A1006" s="5">
        <v>37164</v>
      </c>
      <c r="B1006" s="2">
        <v>21.85</v>
      </c>
      <c r="C1006" s="2">
        <v>22.08</v>
      </c>
    </row>
    <row r="1007" spans="1:3" x14ac:dyDescent="0.3">
      <c r="A1007" s="5">
        <v>37165</v>
      </c>
      <c r="B1007" s="2">
        <v>22.5</v>
      </c>
      <c r="C1007" s="2">
        <v>23</v>
      </c>
    </row>
    <row r="1008" spans="1:3" x14ac:dyDescent="0.3">
      <c r="A1008" s="5">
        <v>37166</v>
      </c>
      <c r="B1008" s="2">
        <v>21.76</v>
      </c>
      <c r="C1008" s="2">
        <v>22.54</v>
      </c>
    </row>
    <row r="1009" spans="1:3" x14ac:dyDescent="0.3">
      <c r="A1009" s="5">
        <v>37167</v>
      </c>
      <c r="B1009" s="2">
        <v>20.84</v>
      </c>
      <c r="C1009" s="2">
        <v>21.63</v>
      </c>
    </row>
    <row r="1010" spans="1:3" x14ac:dyDescent="0.3">
      <c r="A1010" s="5">
        <v>37168</v>
      </c>
      <c r="B1010" s="2">
        <v>20.18</v>
      </c>
      <c r="C1010" s="2">
        <v>21.03</v>
      </c>
    </row>
    <row r="1011" spans="1:3" x14ac:dyDescent="0.3">
      <c r="A1011" s="5">
        <v>37169</v>
      </c>
      <c r="B1011" s="2">
        <v>19.72</v>
      </c>
      <c r="C1011" s="2">
        <v>20.97</v>
      </c>
    </row>
    <row r="1012" spans="1:3" x14ac:dyDescent="0.3">
      <c r="A1012" s="5">
        <v>37170</v>
      </c>
      <c r="B1012" s="2">
        <v>19.03</v>
      </c>
      <c r="C1012" s="2">
        <v>19.64</v>
      </c>
    </row>
    <row r="1013" spans="1:3" x14ac:dyDescent="0.3">
      <c r="A1013" s="5">
        <v>37171</v>
      </c>
      <c r="B1013" s="2">
        <v>17.440000000000001</v>
      </c>
      <c r="C1013" s="2">
        <v>18.010000000000002</v>
      </c>
    </row>
    <row r="1014" spans="1:3" x14ac:dyDescent="0.3">
      <c r="A1014" s="5">
        <v>37172</v>
      </c>
      <c r="B1014" s="2">
        <v>19.93</v>
      </c>
      <c r="C1014" s="2">
        <v>21.16</v>
      </c>
    </row>
    <row r="1015" spans="1:3" x14ac:dyDescent="0.3">
      <c r="A1015" s="5">
        <v>37173</v>
      </c>
      <c r="B1015" s="2">
        <v>18.809999999999999</v>
      </c>
      <c r="C1015" s="2">
        <v>20.37</v>
      </c>
    </row>
    <row r="1016" spans="1:3" x14ac:dyDescent="0.3">
      <c r="A1016" s="5">
        <v>37174</v>
      </c>
      <c r="B1016" s="2">
        <v>16.48</v>
      </c>
      <c r="C1016" s="2">
        <v>20.149999999999999</v>
      </c>
    </row>
    <row r="1017" spans="1:3" x14ac:dyDescent="0.3">
      <c r="A1017" s="5">
        <v>37175</v>
      </c>
      <c r="B1017" s="2">
        <v>18.98</v>
      </c>
      <c r="C1017" s="2">
        <v>20.34</v>
      </c>
    </row>
    <row r="1018" spans="1:3" x14ac:dyDescent="0.3">
      <c r="A1018" s="5">
        <v>37176</v>
      </c>
      <c r="B1018" s="2">
        <v>17.64</v>
      </c>
      <c r="C1018" s="2">
        <v>19.37</v>
      </c>
    </row>
    <row r="1019" spans="1:3" x14ac:dyDescent="0.3">
      <c r="A1019" s="5">
        <v>37177</v>
      </c>
      <c r="B1019" s="2">
        <v>15.55</v>
      </c>
      <c r="C1019" s="2">
        <v>16.68</v>
      </c>
    </row>
    <row r="1020" spans="1:3" x14ac:dyDescent="0.3">
      <c r="A1020" s="5">
        <v>37178</v>
      </c>
      <c r="B1020" s="2">
        <v>14.93</v>
      </c>
      <c r="C1020" s="2">
        <v>16.39</v>
      </c>
    </row>
    <row r="1021" spans="1:3" x14ac:dyDescent="0.3">
      <c r="A1021" s="5">
        <v>37179</v>
      </c>
      <c r="B1021" s="2">
        <v>18.21</v>
      </c>
      <c r="C1021" s="2">
        <v>19.96</v>
      </c>
    </row>
    <row r="1022" spans="1:3" x14ac:dyDescent="0.3">
      <c r="A1022" s="5">
        <v>37180</v>
      </c>
      <c r="B1022" s="2">
        <v>18.98</v>
      </c>
      <c r="C1022" s="2">
        <v>20.05</v>
      </c>
    </row>
    <row r="1023" spans="1:3" x14ac:dyDescent="0.3">
      <c r="A1023" s="5">
        <v>37181</v>
      </c>
      <c r="B1023" s="2">
        <v>18.98</v>
      </c>
      <c r="C1023" s="2">
        <v>20.37</v>
      </c>
    </row>
    <row r="1024" spans="1:3" x14ac:dyDescent="0.3">
      <c r="A1024" s="5">
        <v>37182</v>
      </c>
      <c r="B1024" s="2">
        <v>19.579999999999998</v>
      </c>
      <c r="C1024" s="2">
        <v>20.63</v>
      </c>
    </row>
    <row r="1025" spans="1:3" x14ac:dyDescent="0.3">
      <c r="A1025" s="5">
        <v>37183</v>
      </c>
      <c r="B1025" s="2">
        <v>19.350000000000001</v>
      </c>
      <c r="C1025" s="2">
        <v>20.29</v>
      </c>
    </row>
    <row r="1026" spans="1:3" x14ac:dyDescent="0.3">
      <c r="A1026" s="5">
        <v>37184</v>
      </c>
      <c r="B1026" s="2">
        <v>18.88</v>
      </c>
      <c r="C1026" s="2">
        <v>19.420000000000002</v>
      </c>
    </row>
    <row r="1027" spans="1:3" x14ac:dyDescent="0.3">
      <c r="A1027" s="5">
        <v>37185</v>
      </c>
      <c r="B1027" s="2">
        <v>18.18</v>
      </c>
      <c r="C1027" s="2">
        <v>18.64</v>
      </c>
    </row>
    <row r="1028" spans="1:3" x14ac:dyDescent="0.3">
      <c r="A1028" s="5">
        <v>37186</v>
      </c>
      <c r="B1028" s="2">
        <v>20.46</v>
      </c>
      <c r="C1028" s="2">
        <v>21.58</v>
      </c>
    </row>
    <row r="1029" spans="1:3" x14ac:dyDescent="0.3">
      <c r="A1029" s="5">
        <v>37187</v>
      </c>
      <c r="B1029" s="2">
        <v>20.83</v>
      </c>
      <c r="C1029" s="2">
        <v>21.83</v>
      </c>
    </row>
    <row r="1030" spans="1:3" x14ac:dyDescent="0.3">
      <c r="A1030" s="5">
        <v>37188</v>
      </c>
      <c r="B1030" s="2">
        <v>22.1</v>
      </c>
      <c r="C1030" s="2">
        <v>23.44</v>
      </c>
    </row>
    <row r="1031" spans="1:3" x14ac:dyDescent="0.3">
      <c r="A1031" s="5">
        <v>37189</v>
      </c>
      <c r="B1031" s="2">
        <v>20.91</v>
      </c>
      <c r="C1031" s="2">
        <v>21.8</v>
      </c>
    </row>
    <row r="1032" spans="1:3" x14ac:dyDescent="0.3">
      <c r="A1032" s="5">
        <v>37190</v>
      </c>
      <c r="B1032" s="2">
        <v>20.149999999999999</v>
      </c>
      <c r="C1032" s="2">
        <v>20.72</v>
      </c>
    </row>
    <row r="1033" spans="1:3" x14ac:dyDescent="0.3">
      <c r="A1033" s="5">
        <v>37191</v>
      </c>
      <c r="B1033" s="2">
        <v>18.600000000000001</v>
      </c>
      <c r="C1033" s="2">
        <v>19.29</v>
      </c>
    </row>
    <row r="1034" spans="1:3" x14ac:dyDescent="0.3">
      <c r="A1034" s="5">
        <v>37192</v>
      </c>
      <c r="B1034" s="2">
        <v>17.13</v>
      </c>
      <c r="C1034" s="2">
        <v>18.27</v>
      </c>
    </row>
    <row r="1035" spans="1:3" x14ac:dyDescent="0.3">
      <c r="A1035" s="5">
        <v>37193</v>
      </c>
      <c r="B1035" s="2">
        <v>19.47</v>
      </c>
      <c r="C1035" s="2">
        <v>20.71</v>
      </c>
    </row>
    <row r="1036" spans="1:3" x14ac:dyDescent="0.3">
      <c r="A1036" s="5">
        <v>37194</v>
      </c>
      <c r="B1036" s="2">
        <v>18.760000000000002</v>
      </c>
      <c r="C1036" s="2">
        <v>19.940000000000001</v>
      </c>
    </row>
    <row r="1037" spans="1:3" x14ac:dyDescent="0.3">
      <c r="A1037" s="5">
        <v>37195</v>
      </c>
      <c r="B1037" s="2">
        <v>17.73</v>
      </c>
      <c r="C1037" s="2">
        <v>19.34</v>
      </c>
    </row>
    <row r="1038" spans="1:3" x14ac:dyDescent="0.3">
      <c r="A1038" s="5">
        <v>37196</v>
      </c>
      <c r="B1038" s="2">
        <v>18.420000000000002</v>
      </c>
      <c r="C1038" s="2">
        <v>20.059999999999999</v>
      </c>
    </row>
    <row r="1039" spans="1:3" x14ac:dyDescent="0.3">
      <c r="A1039" s="5">
        <v>37197</v>
      </c>
      <c r="B1039" s="2">
        <v>18.87</v>
      </c>
      <c r="C1039" s="2">
        <v>19.64</v>
      </c>
    </row>
    <row r="1040" spans="1:3" x14ac:dyDescent="0.3">
      <c r="A1040" s="5">
        <v>37198</v>
      </c>
      <c r="B1040" s="2">
        <v>17.440000000000001</v>
      </c>
      <c r="C1040" s="2">
        <v>18.61</v>
      </c>
    </row>
    <row r="1041" spans="1:3" x14ac:dyDescent="0.3">
      <c r="A1041" s="5">
        <v>37199</v>
      </c>
      <c r="B1041" s="2">
        <v>16.3</v>
      </c>
      <c r="C1041" s="2">
        <v>17.010000000000002</v>
      </c>
    </row>
    <row r="1042" spans="1:3" x14ac:dyDescent="0.3">
      <c r="A1042" s="5">
        <v>37200</v>
      </c>
      <c r="B1042" s="2">
        <v>18.82</v>
      </c>
      <c r="C1042" s="2">
        <v>20.74</v>
      </c>
    </row>
    <row r="1043" spans="1:3" x14ac:dyDescent="0.3">
      <c r="A1043" s="5">
        <v>37201</v>
      </c>
      <c r="B1043" s="2">
        <v>20.28</v>
      </c>
      <c r="C1043" s="2">
        <v>21.62</v>
      </c>
    </row>
    <row r="1044" spans="1:3" x14ac:dyDescent="0.3">
      <c r="A1044" s="5">
        <v>37202</v>
      </c>
      <c r="B1044" s="2">
        <v>20.89</v>
      </c>
      <c r="C1044" s="2">
        <v>22.32</v>
      </c>
    </row>
    <row r="1045" spans="1:3" x14ac:dyDescent="0.3">
      <c r="A1045" s="5">
        <v>37203</v>
      </c>
      <c r="B1045" s="2">
        <v>22.07</v>
      </c>
      <c r="C1045" s="2">
        <v>24.03</v>
      </c>
    </row>
    <row r="1046" spans="1:3" x14ac:dyDescent="0.3">
      <c r="A1046" s="5">
        <v>37204</v>
      </c>
      <c r="B1046" s="2">
        <v>21.93</v>
      </c>
      <c r="C1046" s="2">
        <v>23.34</v>
      </c>
    </row>
    <row r="1047" spans="1:3" x14ac:dyDescent="0.3">
      <c r="A1047" s="5">
        <v>37205</v>
      </c>
      <c r="B1047" s="2">
        <v>20.28</v>
      </c>
      <c r="C1047" s="2">
        <v>20.72</v>
      </c>
    </row>
    <row r="1048" spans="1:3" x14ac:dyDescent="0.3">
      <c r="A1048" s="5">
        <v>37206</v>
      </c>
      <c r="B1048" s="2">
        <v>19.13</v>
      </c>
      <c r="C1048" s="2">
        <v>19.73</v>
      </c>
    </row>
    <row r="1049" spans="1:3" x14ac:dyDescent="0.3">
      <c r="A1049" s="5">
        <v>37207</v>
      </c>
      <c r="B1049" s="2">
        <v>21.6</v>
      </c>
      <c r="C1049" s="2">
        <v>22.69</v>
      </c>
    </row>
    <row r="1050" spans="1:3" x14ac:dyDescent="0.3">
      <c r="A1050" s="5">
        <v>37208</v>
      </c>
      <c r="B1050" s="2">
        <v>22.15</v>
      </c>
      <c r="C1050" s="2">
        <v>23.39</v>
      </c>
    </row>
    <row r="1051" spans="1:3" x14ac:dyDescent="0.3">
      <c r="A1051" s="5">
        <v>37209</v>
      </c>
      <c r="B1051" s="2">
        <v>23.63</v>
      </c>
      <c r="C1051" s="2">
        <v>25.58</v>
      </c>
    </row>
    <row r="1052" spans="1:3" x14ac:dyDescent="0.3">
      <c r="A1052" s="5">
        <v>37210</v>
      </c>
      <c r="B1052" s="2">
        <v>21.82</v>
      </c>
      <c r="C1052" s="2">
        <v>22.53</v>
      </c>
    </row>
    <row r="1053" spans="1:3" x14ac:dyDescent="0.3">
      <c r="A1053" s="5">
        <v>37211</v>
      </c>
      <c r="B1053" s="2">
        <v>23.1</v>
      </c>
      <c r="C1053" s="2">
        <v>24.65</v>
      </c>
    </row>
    <row r="1054" spans="1:3" x14ac:dyDescent="0.3">
      <c r="A1054" s="5">
        <v>37212</v>
      </c>
      <c r="B1054" s="2">
        <v>21.64</v>
      </c>
      <c r="C1054" s="2">
        <v>22.19</v>
      </c>
    </row>
    <row r="1055" spans="1:3" x14ac:dyDescent="0.3">
      <c r="A1055" s="5">
        <v>37213</v>
      </c>
      <c r="B1055" s="2">
        <v>21.64</v>
      </c>
      <c r="C1055" s="2">
        <v>22.25</v>
      </c>
    </row>
    <row r="1056" spans="1:3" x14ac:dyDescent="0.3">
      <c r="A1056" s="5">
        <v>37214</v>
      </c>
      <c r="B1056" s="2">
        <v>24.53</v>
      </c>
      <c r="C1056" s="2">
        <v>26.65</v>
      </c>
    </row>
    <row r="1057" spans="1:3" x14ac:dyDescent="0.3">
      <c r="A1057" s="5">
        <v>37215</v>
      </c>
      <c r="B1057" s="2">
        <v>24.22</v>
      </c>
      <c r="C1057" s="2">
        <v>26.02</v>
      </c>
    </row>
    <row r="1058" spans="1:3" x14ac:dyDescent="0.3">
      <c r="A1058" s="5">
        <v>37216</v>
      </c>
      <c r="B1058" s="2">
        <v>22.26</v>
      </c>
      <c r="C1058" s="2">
        <v>23.21</v>
      </c>
    </row>
    <row r="1059" spans="1:3" x14ac:dyDescent="0.3">
      <c r="A1059" s="5">
        <v>37217</v>
      </c>
      <c r="B1059" s="2">
        <v>22.04</v>
      </c>
      <c r="C1059" s="2">
        <v>23.1</v>
      </c>
    </row>
    <row r="1060" spans="1:3" x14ac:dyDescent="0.3">
      <c r="A1060" s="5">
        <v>37218</v>
      </c>
      <c r="B1060" s="2">
        <v>21.91</v>
      </c>
      <c r="C1060" s="2">
        <v>22.72</v>
      </c>
    </row>
    <row r="1061" spans="1:3" x14ac:dyDescent="0.3">
      <c r="A1061" s="5">
        <v>37219</v>
      </c>
      <c r="B1061" s="2">
        <v>22.44</v>
      </c>
      <c r="C1061" s="2">
        <v>23.2</v>
      </c>
    </row>
    <row r="1062" spans="1:3" x14ac:dyDescent="0.3">
      <c r="A1062" s="5">
        <v>37220</v>
      </c>
      <c r="B1062" s="2">
        <v>21.57</v>
      </c>
      <c r="C1062" s="2">
        <v>22.16</v>
      </c>
    </row>
    <row r="1063" spans="1:3" x14ac:dyDescent="0.3">
      <c r="A1063" s="5">
        <v>37221</v>
      </c>
      <c r="B1063" s="2">
        <v>23.28</v>
      </c>
      <c r="C1063" s="2">
        <v>24.95</v>
      </c>
    </row>
    <row r="1064" spans="1:3" x14ac:dyDescent="0.3">
      <c r="A1064" s="5">
        <v>37222</v>
      </c>
      <c r="B1064" s="2">
        <v>23.28</v>
      </c>
      <c r="C1064" s="2">
        <v>24.65</v>
      </c>
    </row>
    <row r="1065" spans="1:3" x14ac:dyDescent="0.3">
      <c r="A1065" s="5">
        <v>37223</v>
      </c>
      <c r="B1065" s="2">
        <v>22.65</v>
      </c>
      <c r="C1065" s="2">
        <v>23.88</v>
      </c>
    </row>
    <row r="1066" spans="1:3" x14ac:dyDescent="0.3">
      <c r="A1066" s="5">
        <v>37224</v>
      </c>
      <c r="B1066" s="2">
        <v>22.48</v>
      </c>
      <c r="C1066" s="2">
        <v>23.6</v>
      </c>
    </row>
    <row r="1067" spans="1:3" x14ac:dyDescent="0.3">
      <c r="A1067" s="5">
        <v>37225</v>
      </c>
      <c r="B1067" s="2">
        <v>21.66</v>
      </c>
      <c r="C1067" s="2">
        <v>22.42</v>
      </c>
    </row>
    <row r="1068" spans="1:3" x14ac:dyDescent="0.3">
      <c r="A1068" s="5">
        <v>37226</v>
      </c>
      <c r="B1068" s="2">
        <v>20.82</v>
      </c>
      <c r="C1068" s="2">
        <v>21.34</v>
      </c>
    </row>
    <row r="1069" spans="1:3" x14ac:dyDescent="0.3">
      <c r="A1069" s="5">
        <v>37227</v>
      </c>
      <c r="B1069" s="2">
        <v>20.350000000000001</v>
      </c>
      <c r="C1069" s="2">
        <v>20.88</v>
      </c>
    </row>
    <row r="1070" spans="1:3" x14ac:dyDescent="0.3">
      <c r="A1070" s="5">
        <v>37228</v>
      </c>
      <c r="B1070" s="2">
        <v>22.54</v>
      </c>
      <c r="C1070" s="2">
        <v>24.15</v>
      </c>
    </row>
    <row r="1071" spans="1:3" x14ac:dyDescent="0.3">
      <c r="A1071" s="5">
        <v>37229</v>
      </c>
      <c r="B1071" s="2">
        <v>22.47</v>
      </c>
      <c r="C1071" s="2">
        <v>23.97</v>
      </c>
    </row>
    <row r="1072" spans="1:3" x14ac:dyDescent="0.3">
      <c r="A1072" s="5">
        <v>37230</v>
      </c>
      <c r="B1072" s="2">
        <v>23.34</v>
      </c>
      <c r="C1072" s="2">
        <v>25.7</v>
      </c>
    </row>
    <row r="1073" spans="1:3" x14ac:dyDescent="0.3">
      <c r="A1073" s="5">
        <v>37231</v>
      </c>
      <c r="B1073" s="2">
        <v>22.68</v>
      </c>
      <c r="C1073" s="2">
        <v>24.56</v>
      </c>
    </row>
    <row r="1074" spans="1:3" x14ac:dyDescent="0.3">
      <c r="A1074" s="5">
        <v>37232</v>
      </c>
      <c r="B1074" s="2">
        <v>23.02</v>
      </c>
      <c r="C1074" s="2">
        <v>24.83</v>
      </c>
    </row>
    <row r="1075" spans="1:3" x14ac:dyDescent="0.3">
      <c r="A1075" s="5">
        <v>37233</v>
      </c>
      <c r="B1075" s="2">
        <v>21.5</v>
      </c>
      <c r="C1075" s="2">
        <v>22.32</v>
      </c>
    </row>
    <row r="1076" spans="1:3" x14ac:dyDescent="0.3">
      <c r="A1076" s="5">
        <v>37234</v>
      </c>
      <c r="B1076" s="2">
        <v>20.79</v>
      </c>
      <c r="C1076" s="2">
        <v>21.27</v>
      </c>
    </row>
    <row r="1077" spans="1:3" x14ac:dyDescent="0.3">
      <c r="A1077" s="5">
        <v>37235</v>
      </c>
      <c r="B1077" s="2">
        <v>22.75</v>
      </c>
      <c r="C1077" s="2">
        <v>24.38</v>
      </c>
    </row>
    <row r="1078" spans="1:3" x14ac:dyDescent="0.3">
      <c r="A1078" s="5">
        <v>37236</v>
      </c>
      <c r="B1078" s="2">
        <v>23.12</v>
      </c>
      <c r="C1078" s="2">
        <v>24.72</v>
      </c>
    </row>
    <row r="1079" spans="1:3" x14ac:dyDescent="0.3">
      <c r="A1079" s="5">
        <v>37237</v>
      </c>
      <c r="B1079" s="2">
        <v>24.07</v>
      </c>
      <c r="C1079" s="2">
        <v>26.27</v>
      </c>
    </row>
    <row r="1080" spans="1:3" x14ac:dyDescent="0.3">
      <c r="A1080" s="5">
        <v>37238</v>
      </c>
      <c r="B1080" s="2">
        <v>25.01</v>
      </c>
      <c r="C1080" s="2">
        <v>27.8</v>
      </c>
    </row>
    <row r="1081" spans="1:3" x14ac:dyDescent="0.3">
      <c r="A1081" s="5">
        <v>37239</v>
      </c>
      <c r="B1081" s="2">
        <v>24.03</v>
      </c>
      <c r="C1081" s="2">
        <v>26.08</v>
      </c>
    </row>
    <row r="1082" spans="1:3" x14ac:dyDescent="0.3">
      <c r="A1082" s="5">
        <v>37240</v>
      </c>
      <c r="B1082" s="2">
        <v>22.17</v>
      </c>
      <c r="C1082" s="2">
        <v>23.13</v>
      </c>
    </row>
    <row r="1083" spans="1:3" x14ac:dyDescent="0.3">
      <c r="A1083" s="5">
        <v>37241</v>
      </c>
      <c r="B1083" s="2">
        <v>21.73</v>
      </c>
      <c r="C1083" s="2">
        <v>22.42</v>
      </c>
    </row>
    <row r="1084" spans="1:3" x14ac:dyDescent="0.3">
      <c r="A1084" s="5">
        <v>37242</v>
      </c>
      <c r="B1084" s="2">
        <v>25.64</v>
      </c>
      <c r="C1084" s="2">
        <v>29.22</v>
      </c>
    </row>
    <row r="1085" spans="1:3" x14ac:dyDescent="0.3">
      <c r="A1085" s="5">
        <v>37243</v>
      </c>
      <c r="B1085" s="2">
        <v>28.97</v>
      </c>
      <c r="C1085" s="2">
        <v>34.57</v>
      </c>
    </row>
    <row r="1086" spans="1:3" x14ac:dyDescent="0.3">
      <c r="A1086" s="5">
        <v>37244</v>
      </c>
      <c r="B1086" s="2">
        <v>24.85</v>
      </c>
      <c r="C1086" s="2">
        <v>27.3</v>
      </c>
    </row>
    <row r="1087" spans="1:3" x14ac:dyDescent="0.3">
      <c r="A1087" s="5">
        <v>37245</v>
      </c>
      <c r="B1087" s="2">
        <v>27.99</v>
      </c>
      <c r="C1087" s="2">
        <v>32.979999999999997</v>
      </c>
    </row>
    <row r="1088" spans="1:3" x14ac:dyDescent="0.3">
      <c r="A1088" s="5">
        <v>37246</v>
      </c>
      <c r="B1088" s="2">
        <v>31.07</v>
      </c>
      <c r="C1088" s="2">
        <v>38.33</v>
      </c>
    </row>
    <row r="1089" spans="1:3" x14ac:dyDescent="0.3">
      <c r="A1089" s="5">
        <v>37247</v>
      </c>
      <c r="B1089" s="2">
        <v>24.92</v>
      </c>
      <c r="C1089" s="2">
        <v>26.72</v>
      </c>
    </row>
    <row r="1090" spans="1:3" x14ac:dyDescent="0.3">
      <c r="A1090" s="5">
        <v>37248</v>
      </c>
      <c r="B1090" s="2">
        <v>23.8</v>
      </c>
      <c r="C1090" s="2">
        <v>24.65</v>
      </c>
    </row>
    <row r="1091" spans="1:3" x14ac:dyDescent="0.3">
      <c r="A1091" s="5">
        <v>37249</v>
      </c>
      <c r="B1091" s="2">
        <v>22.56</v>
      </c>
      <c r="C1091" s="2">
        <v>23.4</v>
      </c>
    </row>
    <row r="1092" spans="1:3" x14ac:dyDescent="0.3">
      <c r="A1092" s="5">
        <v>37250</v>
      </c>
      <c r="B1092" s="2">
        <v>21.54</v>
      </c>
      <c r="C1092" s="2">
        <v>22.1</v>
      </c>
    </row>
    <row r="1093" spans="1:3" x14ac:dyDescent="0.3">
      <c r="A1093" s="5">
        <v>37251</v>
      </c>
      <c r="B1093" s="2">
        <v>21.89</v>
      </c>
      <c r="C1093" s="2">
        <v>22.45</v>
      </c>
    </row>
    <row r="1094" spans="1:3" x14ac:dyDescent="0.3">
      <c r="A1094" s="5">
        <v>37252</v>
      </c>
      <c r="B1094" s="2">
        <v>24.1</v>
      </c>
      <c r="C1094" s="2">
        <v>25.7</v>
      </c>
    </row>
    <row r="1095" spans="1:3" x14ac:dyDescent="0.3">
      <c r="A1095" s="5">
        <v>37253</v>
      </c>
      <c r="B1095" s="2">
        <v>23.9</v>
      </c>
      <c r="C1095" s="2">
        <v>25.47</v>
      </c>
    </row>
    <row r="1096" spans="1:3" x14ac:dyDescent="0.3">
      <c r="A1096" s="5">
        <v>37254</v>
      </c>
      <c r="B1096" s="2">
        <v>23.3</v>
      </c>
      <c r="C1096" s="2">
        <v>24.26</v>
      </c>
    </row>
    <row r="1097" spans="1:3" x14ac:dyDescent="0.3">
      <c r="A1097" s="5">
        <v>37255</v>
      </c>
      <c r="B1097" s="2">
        <v>23.61</v>
      </c>
      <c r="C1097" s="2">
        <v>24.39</v>
      </c>
    </row>
    <row r="1098" spans="1:3" x14ac:dyDescent="0.3">
      <c r="A1098" s="5">
        <v>37256</v>
      </c>
      <c r="B1098" s="2">
        <v>23.5</v>
      </c>
      <c r="C1098" s="2">
        <v>24.42</v>
      </c>
    </row>
    <row r="1099" spans="1:3" x14ac:dyDescent="0.3">
      <c r="A1099" s="5">
        <v>37257</v>
      </c>
      <c r="B1099" s="2">
        <v>23.08</v>
      </c>
      <c r="C1099" s="2">
        <v>23.23</v>
      </c>
    </row>
    <row r="1100" spans="1:3" x14ac:dyDescent="0.3">
      <c r="A1100" s="5">
        <v>37258</v>
      </c>
      <c r="B1100" s="2">
        <v>42.11</v>
      </c>
      <c r="C1100" s="2">
        <v>60.22</v>
      </c>
    </row>
    <row r="1101" spans="1:3" x14ac:dyDescent="0.3">
      <c r="A1101" s="5">
        <v>37259</v>
      </c>
      <c r="B1101" s="2">
        <v>29.59</v>
      </c>
      <c r="C1101" s="2">
        <v>35.1</v>
      </c>
    </row>
    <row r="1102" spans="1:3" x14ac:dyDescent="0.3">
      <c r="A1102" s="5">
        <v>37260</v>
      </c>
      <c r="B1102" s="2">
        <v>29.5</v>
      </c>
      <c r="C1102" s="2">
        <v>35.35</v>
      </c>
    </row>
    <row r="1103" spans="1:3" x14ac:dyDescent="0.3">
      <c r="A1103" s="5">
        <v>37261</v>
      </c>
      <c r="B1103" s="2">
        <v>23.92</v>
      </c>
      <c r="C1103" s="2">
        <v>24.8</v>
      </c>
    </row>
    <row r="1104" spans="1:3" x14ac:dyDescent="0.3">
      <c r="A1104" s="5">
        <v>37262</v>
      </c>
      <c r="B1104" s="2">
        <v>22.66</v>
      </c>
      <c r="C1104" s="2">
        <v>22.99</v>
      </c>
    </row>
    <row r="1105" spans="1:3" x14ac:dyDescent="0.3">
      <c r="A1105" s="5">
        <v>37263</v>
      </c>
      <c r="B1105" s="2">
        <v>26.51</v>
      </c>
      <c r="C1105" s="2">
        <v>29.55</v>
      </c>
    </row>
    <row r="1106" spans="1:3" x14ac:dyDescent="0.3">
      <c r="A1106" s="5">
        <v>37264</v>
      </c>
      <c r="B1106" s="2">
        <v>25.15</v>
      </c>
      <c r="C1106" s="2">
        <v>27.16</v>
      </c>
    </row>
    <row r="1107" spans="1:3" x14ac:dyDescent="0.3">
      <c r="A1107" s="5">
        <v>37265</v>
      </c>
      <c r="B1107" s="2">
        <v>25.03</v>
      </c>
      <c r="C1107" s="2">
        <v>26.76</v>
      </c>
    </row>
    <row r="1108" spans="1:3" x14ac:dyDescent="0.3">
      <c r="A1108" s="5">
        <v>37266</v>
      </c>
      <c r="B1108" s="2">
        <v>23.92</v>
      </c>
      <c r="C1108" s="2">
        <v>24.79</v>
      </c>
    </row>
    <row r="1109" spans="1:3" x14ac:dyDescent="0.3">
      <c r="A1109" s="5">
        <v>37267</v>
      </c>
      <c r="B1109" s="2">
        <v>23.54</v>
      </c>
      <c r="C1109" s="2">
        <v>24.26</v>
      </c>
    </row>
    <row r="1110" spans="1:3" x14ac:dyDescent="0.3">
      <c r="A1110" s="5">
        <v>37268</v>
      </c>
      <c r="B1110" s="2">
        <v>23</v>
      </c>
      <c r="C1110" s="2">
        <v>23.51</v>
      </c>
    </row>
    <row r="1111" spans="1:3" x14ac:dyDescent="0.3">
      <c r="A1111" s="5">
        <v>37269</v>
      </c>
      <c r="B1111" s="2">
        <v>22.45</v>
      </c>
      <c r="C1111" s="2">
        <v>22.89</v>
      </c>
    </row>
    <row r="1112" spans="1:3" x14ac:dyDescent="0.3">
      <c r="A1112" s="5">
        <v>37270</v>
      </c>
      <c r="B1112" s="2">
        <v>23.43</v>
      </c>
      <c r="C1112" s="2">
        <v>24.35</v>
      </c>
    </row>
    <row r="1113" spans="1:3" x14ac:dyDescent="0.3">
      <c r="A1113" s="5">
        <v>37271</v>
      </c>
      <c r="B1113" s="2">
        <v>23.05</v>
      </c>
      <c r="C1113" s="2">
        <v>23.73</v>
      </c>
    </row>
    <row r="1114" spans="1:3" x14ac:dyDescent="0.3">
      <c r="A1114" s="5">
        <v>37272</v>
      </c>
      <c r="B1114" s="2">
        <v>23.37</v>
      </c>
      <c r="C1114" s="2">
        <v>24.19</v>
      </c>
    </row>
    <row r="1115" spans="1:3" x14ac:dyDescent="0.3">
      <c r="A1115" s="5">
        <v>37273</v>
      </c>
      <c r="B1115" s="2">
        <v>23.31</v>
      </c>
      <c r="C1115" s="2">
        <v>24.1</v>
      </c>
    </row>
    <row r="1116" spans="1:3" x14ac:dyDescent="0.3">
      <c r="A1116" s="5">
        <v>37274</v>
      </c>
      <c r="B1116" s="2">
        <v>22.96</v>
      </c>
      <c r="C1116" s="2">
        <v>23.62</v>
      </c>
    </row>
    <row r="1117" spans="1:3" x14ac:dyDescent="0.3">
      <c r="A1117" s="5">
        <v>37275</v>
      </c>
      <c r="B1117" s="2">
        <v>22.38</v>
      </c>
      <c r="C1117" s="2">
        <v>23.02</v>
      </c>
    </row>
    <row r="1118" spans="1:3" x14ac:dyDescent="0.3">
      <c r="A1118" s="5">
        <v>37276</v>
      </c>
      <c r="B1118" s="2">
        <v>21.2</v>
      </c>
      <c r="C1118" s="2">
        <v>21.98</v>
      </c>
    </row>
    <row r="1119" spans="1:3" x14ac:dyDescent="0.3">
      <c r="A1119" s="5">
        <v>37277</v>
      </c>
      <c r="B1119" s="2">
        <v>22.87</v>
      </c>
      <c r="C1119" s="2">
        <v>23.82</v>
      </c>
    </row>
    <row r="1120" spans="1:3" x14ac:dyDescent="0.3">
      <c r="A1120" s="5">
        <v>37278</v>
      </c>
      <c r="B1120" s="2">
        <v>23.06</v>
      </c>
      <c r="C1120" s="2">
        <v>23.84</v>
      </c>
    </row>
    <row r="1121" spans="1:3" x14ac:dyDescent="0.3">
      <c r="A1121" s="5">
        <v>37279</v>
      </c>
      <c r="B1121" s="2">
        <v>23.04</v>
      </c>
      <c r="C1121" s="2">
        <v>23.97</v>
      </c>
    </row>
    <row r="1122" spans="1:3" x14ac:dyDescent="0.3">
      <c r="A1122" s="5">
        <v>37280</v>
      </c>
      <c r="B1122" s="2">
        <v>23.88</v>
      </c>
      <c r="C1122" s="2">
        <v>25.15</v>
      </c>
    </row>
    <row r="1123" spans="1:3" x14ac:dyDescent="0.3">
      <c r="A1123" s="5">
        <v>37281</v>
      </c>
      <c r="B1123" s="2">
        <v>23.92</v>
      </c>
      <c r="C1123" s="2">
        <v>25.04</v>
      </c>
    </row>
    <row r="1124" spans="1:3" x14ac:dyDescent="0.3">
      <c r="A1124" s="5">
        <v>37282</v>
      </c>
      <c r="B1124" s="2">
        <v>23.39</v>
      </c>
      <c r="C1124" s="2">
        <v>24.05</v>
      </c>
    </row>
    <row r="1125" spans="1:3" x14ac:dyDescent="0.3">
      <c r="A1125" s="5">
        <v>37283</v>
      </c>
      <c r="B1125" s="2">
        <v>22.9</v>
      </c>
      <c r="C1125" s="2">
        <v>23.26</v>
      </c>
    </row>
    <row r="1126" spans="1:3" x14ac:dyDescent="0.3">
      <c r="A1126" s="5">
        <v>37284</v>
      </c>
      <c r="B1126" s="2">
        <v>25.93</v>
      </c>
      <c r="C1126" s="2">
        <v>28.21</v>
      </c>
    </row>
    <row r="1127" spans="1:3" x14ac:dyDescent="0.3">
      <c r="A1127" s="5">
        <v>37285</v>
      </c>
      <c r="B1127" s="2">
        <v>23.4</v>
      </c>
      <c r="C1127" s="2">
        <v>24.55</v>
      </c>
    </row>
    <row r="1128" spans="1:3" x14ac:dyDescent="0.3">
      <c r="A1128" s="5">
        <v>37286</v>
      </c>
      <c r="B1128" s="2">
        <v>24.35</v>
      </c>
      <c r="C1128" s="2">
        <v>26.19</v>
      </c>
    </row>
    <row r="1129" spans="1:3" x14ac:dyDescent="0.3">
      <c r="A1129" s="5">
        <v>37287</v>
      </c>
      <c r="B1129" s="2">
        <v>23.67</v>
      </c>
      <c r="C1129" s="2">
        <v>24.81</v>
      </c>
    </row>
    <row r="1130" spans="1:3" x14ac:dyDescent="0.3">
      <c r="A1130" s="5">
        <v>37288</v>
      </c>
      <c r="B1130" s="2">
        <v>22.54</v>
      </c>
      <c r="C1130" s="2">
        <v>23.59</v>
      </c>
    </row>
    <row r="1131" spans="1:3" x14ac:dyDescent="0.3">
      <c r="A1131" s="5">
        <v>37289</v>
      </c>
      <c r="B1131" s="2">
        <v>20.89</v>
      </c>
      <c r="C1131" s="2">
        <v>21.6</v>
      </c>
    </row>
    <row r="1132" spans="1:3" x14ac:dyDescent="0.3">
      <c r="A1132" s="5">
        <v>37290</v>
      </c>
      <c r="B1132" s="2">
        <v>19.93</v>
      </c>
      <c r="C1132" s="2">
        <v>20.68</v>
      </c>
    </row>
    <row r="1133" spans="1:3" x14ac:dyDescent="0.3">
      <c r="A1133" s="5">
        <v>37291</v>
      </c>
      <c r="B1133" s="2">
        <v>21.36</v>
      </c>
      <c r="C1133" s="2">
        <v>22.81</v>
      </c>
    </row>
    <row r="1134" spans="1:3" x14ac:dyDescent="0.3">
      <c r="A1134" s="5">
        <v>37292</v>
      </c>
      <c r="B1134" s="2">
        <v>20.64</v>
      </c>
      <c r="C1134" s="2">
        <v>22.05</v>
      </c>
    </row>
    <row r="1135" spans="1:3" x14ac:dyDescent="0.3">
      <c r="A1135" s="5">
        <v>37293</v>
      </c>
      <c r="B1135" s="2">
        <v>20.84</v>
      </c>
      <c r="C1135" s="2">
        <v>21.96</v>
      </c>
    </row>
    <row r="1136" spans="1:3" x14ac:dyDescent="0.3">
      <c r="A1136" s="5">
        <v>37294</v>
      </c>
      <c r="B1136" s="2">
        <v>20.55</v>
      </c>
      <c r="C1136" s="2">
        <v>21.78</v>
      </c>
    </row>
    <row r="1137" spans="1:3" x14ac:dyDescent="0.3">
      <c r="A1137" s="5">
        <v>37295</v>
      </c>
      <c r="B1137" s="2">
        <v>19.75</v>
      </c>
      <c r="C1137" s="2">
        <v>20.97</v>
      </c>
    </row>
    <row r="1138" spans="1:3" x14ac:dyDescent="0.3">
      <c r="A1138" s="5">
        <v>37296</v>
      </c>
      <c r="B1138" s="2">
        <v>18.350000000000001</v>
      </c>
      <c r="C1138" s="2">
        <v>19</v>
      </c>
    </row>
    <row r="1139" spans="1:3" x14ac:dyDescent="0.3">
      <c r="A1139" s="5">
        <v>37297</v>
      </c>
      <c r="B1139" s="2">
        <v>17.690000000000001</v>
      </c>
      <c r="C1139" s="2">
        <v>18.260000000000002</v>
      </c>
    </row>
    <row r="1140" spans="1:3" x14ac:dyDescent="0.3">
      <c r="A1140" s="5">
        <v>37298</v>
      </c>
      <c r="B1140" s="2">
        <v>19.96</v>
      </c>
      <c r="C1140" s="2">
        <v>21.03</v>
      </c>
    </row>
    <row r="1141" spans="1:3" x14ac:dyDescent="0.3">
      <c r="A1141" s="5">
        <v>37299</v>
      </c>
      <c r="B1141" s="2">
        <v>20.05</v>
      </c>
      <c r="C1141" s="2">
        <v>21.25</v>
      </c>
    </row>
    <row r="1142" spans="1:3" x14ac:dyDescent="0.3">
      <c r="A1142" s="5">
        <v>37300</v>
      </c>
      <c r="B1142" s="2">
        <v>21.28</v>
      </c>
      <c r="C1142" s="2">
        <v>22.75</v>
      </c>
    </row>
    <row r="1143" spans="1:3" x14ac:dyDescent="0.3">
      <c r="A1143" s="5">
        <v>37301</v>
      </c>
      <c r="B1143" s="2">
        <v>21.51</v>
      </c>
      <c r="C1143" s="2">
        <v>22.83</v>
      </c>
    </row>
    <row r="1144" spans="1:3" x14ac:dyDescent="0.3">
      <c r="A1144" s="5">
        <v>37302</v>
      </c>
      <c r="B1144" s="2">
        <v>20.010000000000002</v>
      </c>
      <c r="C1144" s="2">
        <v>20.94</v>
      </c>
    </row>
    <row r="1145" spans="1:3" x14ac:dyDescent="0.3">
      <c r="A1145" s="5">
        <v>37303</v>
      </c>
      <c r="B1145" s="2">
        <v>19.100000000000001</v>
      </c>
      <c r="C1145" s="2">
        <v>19.63</v>
      </c>
    </row>
    <row r="1146" spans="1:3" x14ac:dyDescent="0.3">
      <c r="A1146" s="5">
        <v>37304</v>
      </c>
      <c r="B1146" s="2">
        <v>18.28</v>
      </c>
      <c r="C1146" s="2">
        <v>18.53</v>
      </c>
    </row>
    <row r="1147" spans="1:3" x14ac:dyDescent="0.3">
      <c r="A1147" s="5">
        <v>37305</v>
      </c>
      <c r="B1147" s="2">
        <v>20.49</v>
      </c>
      <c r="C1147" s="2">
        <v>21.49</v>
      </c>
    </row>
    <row r="1148" spans="1:3" x14ac:dyDescent="0.3">
      <c r="A1148" s="5">
        <v>37306</v>
      </c>
      <c r="B1148" s="2">
        <v>21.2</v>
      </c>
      <c r="C1148" s="2">
        <v>22.58</v>
      </c>
    </row>
    <row r="1149" spans="1:3" x14ac:dyDescent="0.3">
      <c r="A1149" s="5">
        <v>37307</v>
      </c>
      <c r="B1149" s="2">
        <v>21.44</v>
      </c>
      <c r="C1149" s="2">
        <v>22.8</v>
      </c>
    </row>
    <row r="1150" spans="1:3" x14ac:dyDescent="0.3">
      <c r="A1150" s="5">
        <v>37308</v>
      </c>
      <c r="B1150" s="2">
        <v>21.66</v>
      </c>
      <c r="C1150" s="2">
        <v>23.4</v>
      </c>
    </row>
    <row r="1151" spans="1:3" x14ac:dyDescent="0.3">
      <c r="A1151" s="5">
        <v>37309</v>
      </c>
      <c r="B1151" s="2">
        <v>20.34</v>
      </c>
      <c r="C1151" s="2">
        <v>21.18</v>
      </c>
    </row>
    <row r="1152" spans="1:3" x14ac:dyDescent="0.3">
      <c r="A1152" s="5">
        <v>37310</v>
      </c>
      <c r="B1152" s="2">
        <v>19.010000000000002</v>
      </c>
      <c r="C1152" s="2">
        <v>19.579999999999998</v>
      </c>
    </row>
    <row r="1153" spans="1:3" x14ac:dyDescent="0.3">
      <c r="A1153" s="5">
        <v>37311</v>
      </c>
      <c r="B1153" s="2">
        <v>19.010000000000002</v>
      </c>
      <c r="C1153" s="2">
        <v>19.16</v>
      </c>
    </row>
    <row r="1154" spans="1:3" x14ac:dyDescent="0.3">
      <c r="A1154" s="5">
        <v>37312</v>
      </c>
      <c r="B1154" s="2">
        <v>21.26</v>
      </c>
      <c r="C1154" s="2">
        <v>22.89</v>
      </c>
    </row>
    <row r="1155" spans="1:3" x14ac:dyDescent="0.3">
      <c r="A1155" s="5">
        <v>37313</v>
      </c>
      <c r="B1155" s="2">
        <v>20.309999999999999</v>
      </c>
      <c r="C1155" s="2">
        <v>21.42</v>
      </c>
    </row>
    <row r="1156" spans="1:3" x14ac:dyDescent="0.3">
      <c r="A1156" s="5">
        <v>37314</v>
      </c>
      <c r="B1156" s="2">
        <v>20.22</v>
      </c>
      <c r="C1156" s="2">
        <v>21.23</v>
      </c>
    </row>
    <row r="1157" spans="1:3" x14ac:dyDescent="0.3">
      <c r="A1157" s="5">
        <v>37315</v>
      </c>
      <c r="B1157" s="2">
        <v>20.7</v>
      </c>
      <c r="C1157" s="2">
        <v>21.8</v>
      </c>
    </row>
    <row r="1158" spans="1:3" x14ac:dyDescent="0.3">
      <c r="A1158" s="5">
        <v>37316</v>
      </c>
      <c r="B1158" s="2">
        <v>21.19</v>
      </c>
      <c r="C1158" s="2">
        <v>22.51</v>
      </c>
    </row>
    <row r="1159" spans="1:3" x14ac:dyDescent="0.3">
      <c r="A1159" s="5">
        <v>37317</v>
      </c>
      <c r="B1159" s="2">
        <v>18.91</v>
      </c>
      <c r="C1159" s="2">
        <v>19.02</v>
      </c>
    </row>
    <row r="1160" spans="1:3" x14ac:dyDescent="0.3">
      <c r="A1160" s="5">
        <v>37318</v>
      </c>
      <c r="B1160" s="2">
        <v>18.47</v>
      </c>
      <c r="C1160" s="2">
        <v>18.440000000000001</v>
      </c>
    </row>
    <row r="1161" spans="1:3" x14ac:dyDescent="0.3">
      <c r="A1161" s="5">
        <v>37319</v>
      </c>
      <c r="B1161" s="2">
        <v>19.84</v>
      </c>
      <c r="C1161" s="2">
        <v>20.84</v>
      </c>
    </row>
    <row r="1162" spans="1:3" x14ac:dyDescent="0.3">
      <c r="A1162" s="5">
        <v>37320</v>
      </c>
      <c r="B1162" s="2">
        <v>19.91</v>
      </c>
      <c r="C1162" s="2">
        <v>20.93</v>
      </c>
    </row>
    <row r="1163" spans="1:3" x14ac:dyDescent="0.3">
      <c r="A1163" s="5">
        <v>37321</v>
      </c>
      <c r="B1163" s="2">
        <v>19.53</v>
      </c>
      <c r="C1163" s="2">
        <v>20.350000000000001</v>
      </c>
    </row>
    <row r="1164" spans="1:3" x14ac:dyDescent="0.3">
      <c r="A1164" s="5">
        <v>37322</v>
      </c>
      <c r="B1164" s="2">
        <v>19.45</v>
      </c>
      <c r="C1164" s="2">
        <v>20.27</v>
      </c>
    </row>
    <row r="1165" spans="1:3" x14ac:dyDescent="0.3">
      <c r="A1165" s="5">
        <v>37323</v>
      </c>
      <c r="B1165" s="2">
        <v>19.18</v>
      </c>
      <c r="C1165" s="2">
        <v>19.809999999999999</v>
      </c>
    </row>
    <row r="1166" spans="1:3" x14ac:dyDescent="0.3">
      <c r="A1166" s="5">
        <v>37324</v>
      </c>
      <c r="B1166" s="2">
        <v>17.829999999999998</v>
      </c>
      <c r="C1166" s="2">
        <v>18.170000000000002</v>
      </c>
    </row>
    <row r="1167" spans="1:3" x14ac:dyDescent="0.3">
      <c r="A1167" s="5">
        <v>37325</v>
      </c>
      <c r="B1167" s="2">
        <v>17.62</v>
      </c>
      <c r="C1167" s="2">
        <v>17.78</v>
      </c>
    </row>
    <row r="1168" spans="1:3" x14ac:dyDescent="0.3">
      <c r="A1168" s="5">
        <v>37326</v>
      </c>
      <c r="B1168" s="2">
        <v>18.690000000000001</v>
      </c>
      <c r="C1168" s="2">
        <v>19.22</v>
      </c>
    </row>
    <row r="1169" spans="1:3" x14ac:dyDescent="0.3">
      <c r="A1169" s="5">
        <v>37327</v>
      </c>
      <c r="B1169" s="2">
        <v>19.190000000000001</v>
      </c>
      <c r="C1169" s="2">
        <v>19.850000000000001</v>
      </c>
    </row>
    <row r="1170" spans="1:3" x14ac:dyDescent="0.3">
      <c r="A1170" s="5">
        <v>37328</v>
      </c>
      <c r="B1170" s="2">
        <v>19.59</v>
      </c>
      <c r="C1170" s="2">
        <v>20.34</v>
      </c>
    </row>
    <row r="1171" spans="1:3" x14ac:dyDescent="0.3">
      <c r="A1171" s="5">
        <v>37329</v>
      </c>
      <c r="B1171" s="2">
        <v>20.350000000000001</v>
      </c>
      <c r="C1171" s="2">
        <v>21.42</v>
      </c>
    </row>
    <row r="1172" spans="1:3" x14ac:dyDescent="0.3">
      <c r="A1172" s="5">
        <v>37330</v>
      </c>
      <c r="B1172" s="2">
        <v>19.579999999999998</v>
      </c>
      <c r="C1172" s="2">
        <v>20.100000000000001</v>
      </c>
    </row>
    <row r="1173" spans="1:3" x14ac:dyDescent="0.3">
      <c r="A1173" s="5">
        <v>37331</v>
      </c>
      <c r="B1173" s="2">
        <v>18.07</v>
      </c>
      <c r="C1173" s="2">
        <v>18.22</v>
      </c>
    </row>
    <row r="1174" spans="1:3" x14ac:dyDescent="0.3">
      <c r="A1174" s="5">
        <v>37332</v>
      </c>
      <c r="B1174" s="2">
        <v>17.649999999999999</v>
      </c>
      <c r="C1174" s="2">
        <v>17.690000000000001</v>
      </c>
    </row>
    <row r="1175" spans="1:3" x14ac:dyDescent="0.3">
      <c r="A1175" s="5">
        <v>37333</v>
      </c>
      <c r="B1175" s="2">
        <v>18.96</v>
      </c>
      <c r="C1175" s="2">
        <v>19.61</v>
      </c>
    </row>
    <row r="1176" spans="1:3" x14ac:dyDescent="0.3">
      <c r="A1176" s="5">
        <v>37334</v>
      </c>
      <c r="B1176" s="2">
        <v>18.3</v>
      </c>
      <c r="C1176" s="2">
        <v>18.850000000000001</v>
      </c>
    </row>
    <row r="1177" spans="1:3" x14ac:dyDescent="0.3">
      <c r="A1177" s="5">
        <v>37335</v>
      </c>
      <c r="B1177" s="2">
        <v>18.600000000000001</v>
      </c>
      <c r="C1177" s="2">
        <v>19.45</v>
      </c>
    </row>
    <row r="1178" spans="1:3" x14ac:dyDescent="0.3">
      <c r="A1178" s="5">
        <v>37336</v>
      </c>
      <c r="B1178" s="2">
        <v>18.309999999999999</v>
      </c>
      <c r="C1178" s="2">
        <v>18.87</v>
      </c>
    </row>
    <row r="1179" spans="1:3" x14ac:dyDescent="0.3">
      <c r="A1179" s="5">
        <v>37337</v>
      </c>
      <c r="B1179" s="2">
        <v>18.2</v>
      </c>
      <c r="C1179" s="2">
        <v>18.75</v>
      </c>
    </row>
    <row r="1180" spans="1:3" x14ac:dyDescent="0.3">
      <c r="A1180" s="5">
        <v>37338</v>
      </c>
      <c r="B1180" s="2">
        <v>17.64</v>
      </c>
      <c r="C1180" s="2">
        <v>17.899999999999999</v>
      </c>
    </row>
    <row r="1181" spans="1:3" x14ac:dyDescent="0.3">
      <c r="A1181" s="5">
        <v>37339</v>
      </c>
      <c r="B1181" s="2">
        <v>17.600000000000001</v>
      </c>
      <c r="C1181" s="2">
        <v>17.600000000000001</v>
      </c>
    </row>
    <row r="1182" spans="1:3" x14ac:dyDescent="0.3">
      <c r="A1182" s="5">
        <v>37340</v>
      </c>
      <c r="B1182" s="2">
        <v>18.82</v>
      </c>
      <c r="C1182" s="2">
        <v>19.39</v>
      </c>
    </row>
    <row r="1183" spans="1:3" x14ac:dyDescent="0.3">
      <c r="A1183" s="5">
        <v>37341</v>
      </c>
      <c r="B1183" s="2">
        <v>18.53</v>
      </c>
      <c r="C1183" s="2">
        <v>19</v>
      </c>
    </row>
    <row r="1184" spans="1:3" x14ac:dyDescent="0.3">
      <c r="A1184" s="5">
        <v>37342</v>
      </c>
      <c r="B1184" s="2">
        <v>18.39</v>
      </c>
      <c r="C1184" s="2">
        <v>18.63</v>
      </c>
    </row>
    <row r="1185" spans="1:3" x14ac:dyDescent="0.3">
      <c r="A1185" s="5">
        <v>37343</v>
      </c>
      <c r="B1185" s="2">
        <v>17.93</v>
      </c>
      <c r="C1185" s="2">
        <v>18.07</v>
      </c>
    </row>
    <row r="1186" spans="1:3" x14ac:dyDescent="0.3">
      <c r="A1186" s="5">
        <v>37344</v>
      </c>
      <c r="B1186" s="2">
        <v>17.18</v>
      </c>
      <c r="C1186" s="2">
        <v>17.059999999999999</v>
      </c>
    </row>
    <row r="1187" spans="1:3" x14ac:dyDescent="0.3">
      <c r="A1187" s="5">
        <v>37345</v>
      </c>
      <c r="B1187" s="2">
        <v>16.86</v>
      </c>
      <c r="C1187" s="2">
        <v>16.829999999999998</v>
      </c>
    </row>
    <row r="1188" spans="1:3" x14ac:dyDescent="0.3">
      <c r="A1188" s="5">
        <v>37346</v>
      </c>
      <c r="B1188" s="2">
        <v>16.170000000000002</v>
      </c>
      <c r="C1188" s="2">
        <v>15.74</v>
      </c>
    </row>
    <row r="1189" spans="1:3" x14ac:dyDescent="0.3">
      <c r="A1189" s="5">
        <v>37347</v>
      </c>
      <c r="B1189" s="2">
        <v>16.03</v>
      </c>
      <c r="C1189" s="2">
        <v>15.74</v>
      </c>
    </row>
    <row r="1190" spans="1:3" x14ac:dyDescent="0.3">
      <c r="A1190" s="5">
        <v>37348</v>
      </c>
      <c r="B1190" s="2">
        <v>18.53</v>
      </c>
      <c r="C1190" s="2">
        <v>19.22</v>
      </c>
    </row>
    <row r="1191" spans="1:3" x14ac:dyDescent="0.3">
      <c r="A1191" s="5">
        <v>37349</v>
      </c>
      <c r="B1191" s="2">
        <v>17.920000000000002</v>
      </c>
      <c r="C1191" s="2">
        <v>18.350000000000001</v>
      </c>
    </row>
    <row r="1192" spans="1:3" x14ac:dyDescent="0.3">
      <c r="A1192" s="5">
        <v>37350</v>
      </c>
      <c r="B1192" s="2">
        <v>18.39</v>
      </c>
      <c r="C1192" s="2">
        <v>18.87</v>
      </c>
    </row>
    <row r="1193" spans="1:3" x14ac:dyDescent="0.3">
      <c r="A1193" s="5">
        <v>37351</v>
      </c>
      <c r="B1193" s="2">
        <v>18.559999999999999</v>
      </c>
      <c r="C1193" s="2">
        <v>19.079999999999998</v>
      </c>
    </row>
    <row r="1194" spans="1:3" x14ac:dyDescent="0.3">
      <c r="A1194" s="5">
        <v>37352</v>
      </c>
      <c r="B1194" s="2">
        <v>17.73</v>
      </c>
      <c r="C1194" s="2">
        <v>17.940000000000001</v>
      </c>
    </row>
    <row r="1195" spans="1:3" x14ac:dyDescent="0.3">
      <c r="A1195" s="5">
        <v>37353</v>
      </c>
      <c r="B1195" s="2">
        <v>17.04</v>
      </c>
      <c r="C1195" s="2">
        <v>17.04</v>
      </c>
    </row>
    <row r="1196" spans="1:3" x14ac:dyDescent="0.3">
      <c r="A1196" s="5">
        <v>37354</v>
      </c>
      <c r="B1196" s="2">
        <v>18.059999999999999</v>
      </c>
      <c r="C1196" s="2">
        <v>18.36</v>
      </c>
    </row>
    <row r="1197" spans="1:3" x14ac:dyDescent="0.3">
      <c r="A1197" s="5">
        <v>37355</v>
      </c>
      <c r="B1197" s="2">
        <v>18.09</v>
      </c>
      <c r="C1197" s="2">
        <v>18.260000000000002</v>
      </c>
    </row>
    <row r="1198" spans="1:3" x14ac:dyDescent="0.3">
      <c r="A1198" s="5">
        <v>37356</v>
      </c>
      <c r="B1198" s="2">
        <v>18.11</v>
      </c>
      <c r="C1198" s="2">
        <v>18.28</v>
      </c>
    </row>
    <row r="1199" spans="1:3" x14ac:dyDescent="0.3">
      <c r="A1199" s="5">
        <v>37357</v>
      </c>
      <c r="B1199" s="2">
        <v>18</v>
      </c>
      <c r="C1199" s="2">
        <v>18.170000000000002</v>
      </c>
    </row>
    <row r="1200" spans="1:3" x14ac:dyDescent="0.3">
      <c r="A1200" s="5">
        <v>37358</v>
      </c>
      <c r="B1200" s="2">
        <v>17.57</v>
      </c>
      <c r="C1200" s="2">
        <v>17.739999999999998</v>
      </c>
    </row>
    <row r="1201" spans="1:3" x14ac:dyDescent="0.3">
      <c r="A1201" s="5">
        <v>37359</v>
      </c>
      <c r="B1201" s="2">
        <v>16.97</v>
      </c>
      <c r="C1201" s="2">
        <v>17</v>
      </c>
    </row>
    <row r="1202" spans="1:3" x14ac:dyDescent="0.3">
      <c r="A1202" s="5">
        <v>37360</v>
      </c>
      <c r="B1202" s="2">
        <v>17.12</v>
      </c>
      <c r="C1202" s="2">
        <v>17.25</v>
      </c>
    </row>
    <row r="1203" spans="1:3" x14ac:dyDescent="0.3">
      <c r="A1203" s="5">
        <v>37361</v>
      </c>
      <c r="B1203" s="2">
        <v>18.440000000000001</v>
      </c>
      <c r="C1203" s="2">
        <v>18.84</v>
      </c>
    </row>
    <row r="1204" spans="1:3" x14ac:dyDescent="0.3">
      <c r="A1204" s="5">
        <v>37362</v>
      </c>
      <c r="B1204" s="2">
        <v>18.829999999999998</v>
      </c>
      <c r="C1204" s="2">
        <v>19.23</v>
      </c>
    </row>
    <row r="1205" spans="1:3" x14ac:dyDescent="0.3">
      <c r="A1205" s="5">
        <v>37363</v>
      </c>
      <c r="B1205" s="2">
        <v>18.88</v>
      </c>
      <c r="C1205" s="2">
        <v>19.46</v>
      </c>
    </row>
    <row r="1206" spans="1:3" x14ac:dyDescent="0.3">
      <c r="A1206" s="5">
        <v>37364</v>
      </c>
      <c r="B1206" s="2">
        <v>18.82</v>
      </c>
      <c r="C1206" s="2">
        <v>19.12</v>
      </c>
    </row>
    <row r="1207" spans="1:3" x14ac:dyDescent="0.3">
      <c r="A1207" s="5">
        <v>37365</v>
      </c>
      <c r="B1207" s="2">
        <v>18.579999999999998</v>
      </c>
      <c r="C1207" s="2">
        <v>18.899999999999999</v>
      </c>
    </row>
    <row r="1208" spans="1:3" x14ac:dyDescent="0.3">
      <c r="A1208" s="5">
        <v>37366</v>
      </c>
      <c r="B1208" s="2">
        <v>17.29</v>
      </c>
      <c r="C1208" s="2">
        <v>17.75</v>
      </c>
    </row>
    <row r="1209" spans="1:3" x14ac:dyDescent="0.3">
      <c r="A1209" s="5">
        <v>37367</v>
      </c>
      <c r="B1209" s="2">
        <v>16.29</v>
      </c>
      <c r="C1209" s="2">
        <v>16.600000000000001</v>
      </c>
    </row>
    <row r="1210" spans="1:3" x14ac:dyDescent="0.3">
      <c r="A1210" s="5">
        <v>37368</v>
      </c>
      <c r="B1210" s="2">
        <v>18.77</v>
      </c>
      <c r="C1210" s="2">
        <v>19.670000000000002</v>
      </c>
    </row>
    <row r="1211" spans="1:3" x14ac:dyDescent="0.3">
      <c r="A1211" s="5">
        <v>37369</v>
      </c>
      <c r="B1211" s="2">
        <v>17.579999999999998</v>
      </c>
      <c r="C1211" s="2">
        <v>18.21</v>
      </c>
    </row>
    <row r="1212" spans="1:3" x14ac:dyDescent="0.3">
      <c r="A1212" s="5">
        <v>37370</v>
      </c>
      <c r="B1212" s="2">
        <v>17.260000000000002</v>
      </c>
      <c r="C1212" s="2">
        <v>18.079999999999998</v>
      </c>
    </row>
    <row r="1213" spans="1:3" x14ac:dyDescent="0.3">
      <c r="A1213" s="5">
        <v>37371</v>
      </c>
      <c r="B1213" s="2">
        <v>16.829999999999998</v>
      </c>
      <c r="C1213" s="2">
        <v>17.75</v>
      </c>
    </row>
    <row r="1214" spans="1:3" x14ac:dyDescent="0.3">
      <c r="A1214" s="5">
        <v>37372</v>
      </c>
      <c r="B1214" s="2">
        <v>15.66</v>
      </c>
      <c r="C1214" s="2">
        <v>16.55</v>
      </c>
    </row>
    <row r="1215" spans="1:3" x14ac:dyDescent="0.3">
      <c r="A1215" s="5">
        <v>37373</v>
      </c>
      <c r="B1215" s="2">
        <v>14.56</v>
      </c>
      <c r="C1215" s="2">
        <v>15.25</v>
      </c>
    </row>
    <row r="1216" spans="1:3" x14ac:dyDescent="0.3">
      <c r="A1216" s="5">
        <v>37374</v>
      </c>
      <c r="B1216" s="2">
        <v>12.99</v>
      </c>
      <c r="C1216" s="2">
        <v>13.91</v>
      </c>
    </row>
    <row r="1217" spans="1:3" x14ac:dyDescent="0.3">
      <c r="A1217" s="5">
        <v>37375</v>
      </c>
      <c r="B1217" s="2">
        <v>16.48</v>
      </c>
      <c r="C1217" s="2">
        <v>18.22</v>
      </c>
    </row>
    <row r="1218" spans="1:3" x14ac:dyDescent="0.3">
      <c r="A1218" s="5">
        <v>37376</v>
      </c>
      <c r="B1218" s="2">
        <v>16.190000000000001</v>
      </c>
      <c r="C1218" s="2">
        <v>17.43</v>
      </c>
    </row>
    <row r="1219" spans="1:3" x14ac:dyDescent="0.3">
      <c r="A1219" s="5">
        <v>37377</v>
      </c>
      <c r="B1219" s="2">
        <v>11.75</v>
      </c>
      <c r="C1219" s="2">
        <v>13.55</v>
      </c>
    </row>
    <row r="1220" spans="1:3" x14ac:dyDescent="0.3">
      <c r="A1220" s="5">
        <v>37378</v>
      </c>
      <c r="B1220" s="2">
        <v>16.68</v>
      </c>
      <c r="C1220" s="2">
        <v>18.420000000000002</v>
      </c>
    </row>
    <row r="1221" spans="1:3" x14ac:dyDescent="0.3">
      <c r="A1221" s="5">
        <v>37379</v>
      </c>
      <c r="B1221" s="2">
        <v>16.45</v>
      </c>
      <c r="C1221" s="2">
        <v>17.87</v>
      </c>
    </row>
    <row r="1222" spans="1:3" x14ac:dyDescent="0.3">
      <c r="A1222" s="5">
        <v>37380</v>
      </c>
      <c r="B1222" s="2">
        <v>14.81</v>
      </c>
      <c r="C1222" s="2">
        <v>15.36</v>
      </c>
    </row>
    <row r="1223" spans="1:3" x14ac:dyDescent="0.3">
      <c r="A1223" s="5">
        <v>37381</v>
      </c>
      <c r="B1223" s="2">
        <v>12.72</v>
      </c>
      <c r="C1223" s="2">
        <v>14.09</v>
      </c>
    </row>
    <row r="1224" spans="1:3" x14ac:dyDescent="0.3">
      <c r="A1224" s="5">
        <v>37382</v>
      </c>
      <c r="B1224" s="2">
        <v>16.420000000000002</v>
      </c>
      <c r="C1224" s="2">
        <v>17.72</v>
      </c>
    </row>
    <row r="1225" spans="1:3" x14ac:dyDescent="0.3">
      <c r="A1225" s="5">
        <v>37383</v>
      </c>
      <c r="B1225" s="2">
        <v>16.32</v>
      </c>
      <c r="C1225" s="2">
        <v>17.28</v>
      </c>
    </row>
    <row r="1226" spans="1:3" x14ac:dyDescent="0.3">
      <c r="A1226" s="5">
        <v>37384</v>
      </c>
      <c r="B1226" s="2">
        <v>15.46</v>
      </c>
      <c r="C1226" s="2">
        <v>16.579999999999998</v>
      </c>
    </row>
    <row r="1227" spans="1:3" x14ac:dyDescent="0.3">
      <c r="A1227" s="5">
        <v>37385</v>
      </c>
      <c r="B1227" s="2">
        <v>12.82</v>
      </c>
      <c r="C1227" s="2">
        <v>13.32</v>
      </c>
    </row>
    <row r="1228" spans="1:3" x14ac:dyDescent="0.3">
      <c r="A1228" s="5">
        <v>37386</v>
      </c>
      <c r="B1228" s="2">
        <v>14.22</v>
      </c>
      <c r="C1228" s="2">
        <v>15.67</v>
      </c>
    </row>
    <row r="1229" spans="1:3" x14ac:dyDescent="0.3">
      <c r="A1229" s="5">
        <v>37387</v>
      </c>
      <c r="B1229" s="2">
        <v>14.03</v>
      </c>
      <c r="C1229" s="2">
        <v>15</v>
      </c>
    </row>
    <row r="1230" spans="1:3" x14ac:dyDescent="0.3">
      <c r="A1230" s="5">
        <v>37388</v>
      </c>
      <c r="B1230" s="2">
        <v>12.94</v>
      </c>
      <c r="C1230" s="2">
        <v>14.06</v>
      </c>
    </row>
    <row r="1231" spans="1:3" x14ac:dyDescent="0.3">
      <c r="A1231" s="5">
        <v>37389</v>
      </c>
      <c r="B1231" s="2">
        <v>15.51</v>
      </c>
      <c r="C1231" s="2">
        <v>17.239999999999998</v>
      </c>
    </row>
    <row r="1232" spans="1:3" x14ac:dyDescent="0.3">
      <c r="A1232" s="5">
        <v>37390</v>
      </c>
      <c r="B1232" s="2">
        <v>15.64</v>
      </c>
      <c r="C1232" s="2">
        <v>16.600000000000001</v>
      </c>
    </row>
    <row r="1233" spans="1:3" x14ac:dyDescent="0.3">
      <c r="A1233" s="5">
        <v>37391</v>
      </c>
      <c r="B1233" s="2">
        <v>15.61</v>
      </c>
      <c r="C1233" s="2">
        <v>16.559999999999999</v>
      </c>
    </row>
    <row r="1234" spans="1:3" x14ac:dyDescent="0.3">
      <c r="A1234" s="5">
        <v>37392</v>
      </c>
      <c r="B1234" s="2">
        <v>15.89</v>
      </c>
      <c r="C1234" s="2">
        <v>16.829999999999998</v>
      </c>
    </row>
    <row r="1235" spans="1:3" x14ac:dyDescent="0.3">
      <c r="A1235" s="5">
        <v>37393</v>
      </c>
      <c r="B1235" s="2">
        <v>14.57</v>
      </c>
      <c r="C1235" s="2">
        <v>15.29</v>
      </c>
    </row>
    <row r="1236" spans="1:3" x14ac:dyDescent="0.3">
      <c r="A1236" s="5">
        <v>37394</v>
      </c>
      <c r="B1236" s="2">
        <v>14.33</v>
      </c>
      <c r="C1236" s="2">
        <v>15.02</v>
      </c>
    </row>
    <row r="1237" spans="1:3" x14ac:dyDescent="0.3">
      <c r="A1237" s="5">
        <v>37395</v>
      </c>
      <c r="B1237" s="2">
        <v>13.56</v>
      </c>
      <c r="C1237" s="2">
        <v>13.93</v>
      </c>
    </row>
    <row r="1238" spans="1:3" x14ac:dyDescent="0.3">
      <c r="A1238" s="5">
        <v>37396</v>
      </c>
      <c r="B1238" s="2">
        <v>14.07</v>
      </c>
      <c r="C1238" s="2">
        <v>14.67</v>
      </c>
    </row>
    <row r="1239" spans="1:3" x14ac:dyDescent="0.3">
      <c r="A1239" s="5">
        <v>37397</v>
      </c>
      <c r="B1239" s="2">
        <v>16.32</v>
      </c>
      <c r="C1239" s="2">
        <v>17.43</v>
      </c>
    </row>
    <row r="1240" spans="1:3" x14ac:dyDescent="0.3">
      <c r="A1240" s="5">
        <v>37398</v>
      </c>
      <c r="B1240" s="2">
        <v>15.87</v>
      </c>
      <c r="C1240" s="2">
        <v>16.559999999999999</v>
      </c>
    </row>
    <row r="1241" spans="1:3" x14ac:dyDescent="0.3">
      <c r="A1241" s="5">
        <v>37399</v>
      </c>
      <c r="B1241" s="2">
        <v>15.98</v>
      </c>
      <c r="C1241" s="2">
        <v>17.21</v>
      </c>
    </row>
    <row r="1242" spans="1:3" x14ac:dyDescent="0.3">
      <c r="A1242" s="5">
        <v>37400</v>
      </c>
      <c r="B1242" s="2">
        <v>16.059999999999999</v>
      </c>
      <c r="C1242" s="2">
        <v>17.53</v>
      </c>
    </row>
    <row r="1243" spans="1:3" x14ac:dyDescent="0.3">
      <c r="A1243" s="5">
        <v>37401</v>
      </c>
      <c r="B1243" s="2">
        <v>14.12</v>
      </c>
      <c r="C1243" s="2">
        <v>14.88</v>
      </c>
    </row>
    <row r="1244" spans="1:3" x14ac:dyDescent="0.3">
      <c r="A1244" s="5">
        <v>37402</v>
      </c>
      <c r="B1244" s="2">
        <v>13.32</v>
      </c>
      <c r="C1244" s="2">
        <v>13.8</v>
      </c>
    </row>
    <row r="1245" spans="1:3" x14ac:dyDescent="0.3">
      <c r="A1245" s="5">
        <v>37403</v>
      </c>
      <c r="B1245" s="2">
        <v>18.440000000000001</v>
      </c>
      <c r="C1245" s="2">
        <v>20.88</v>
      </c>
    </row>
    <row r="1246" spans="1:3" x14ac:dyDescent="0.3">
      <c r="A1246" s="5">
        <v>37404</v>
      </c>
      <c r="B1246" s="2">
        <v>18.21</v>
      </c>
      <c r="C1246" s="2">
        <v>20.96</v>
      </c>
    </row>
    <row r="1247" spans="1:3" x14ac:dyDescent="0.3">
      <c r="A1247" s="5">
        <v>37405</v>
      </c>
      <c r="B1247" s="2">
        <v>18.329999999999998</v>
      </c>
      <c r="C1247" s="2">
        <v>21.09</v>
      </c>
    </row>
    <row r="1248" spans="1:3" x14ac:dyDescent="0.3">
      <c r="A1248" s="5">
        <v>37406</v>
      </c>
      <c r="B1248" s="2">
        <v>16.41</v>
      </c>
      <c r="C1248" s="2">
        <v>18.350000000000001</v>
      </c>
    </row>
    <row r="1249" spans="1:3" x14ac:dyDescent="0.3">
      <c r="A1249" s="5">
        <v>37407</v>
      </c>
      <c r="B1249" s="2">
        <v>16.5</v>
      </c>
      <c r="C1249" s="2">
        <v>19.02</v>
      </c>
    </row>
    <row r="1250" spans="1:3" x14ac:dyDescent="0.3">
      <c r="A1250" s="5">
        <v>37408</v>
      </c>
      <c r="B1250" s="2">
        <v>14.57</v>
      </c>
      <c r="C1250" s="2">
        <v>15.45</v>
      </c>
    </row>
    <row r="1251" spans="1:3" x14ac:dyDescent="0.3">
      <c r="A1251" s="5">
        <v>37409</v>
      </c>
      <c r="B1251" s="2">
        <v>14.88</v>
      </c>
      <c r="C1251" s="2">
        <v>15.43</v>
      </c>
    </row>
    <row r="1252" spans="1:3" x14ac:dyDescent="0.3">
      <c r="A1252" s="5">
        <v>37410</v>
      </c>
      <c r="B1252" s="2">
        <v>19.73</v>
      </c>
      <c r="C1252" s="2">
        <v>22.63</v>
      </c>
    </row>
    <row r="1253" spans="1:3" x14ac:dyDescent="0.3">
      <c r="A1253" s="5">
        <v>37411</v>
      </c>
      <c r="B1253" s="2">
        <v>19.79</v>
      </c>
      <c r="C1253" s="2">
        <v>22.58</v>
      </c>
    </row>
    <row r="1254" spans="1:3" x14ac:dyDescent="0.3">
      <c r="A1254" s="5">
        <v>37412</v>
      </c>
      <c r="B1254" s="2">
        <v>17.739999999999998</v>
      </c>
      <c r="C1254" s="2">
        <v>19.28</v>
      </c>
    </row>
    <row r="1255" spans="1:3" x14ac:dyDescent="0.3">
      <c r="A1255" s="5">
        <v>37413</v>
      </c>
      <c r="B1255" s="2">
        <v>17.87</v>
      </c>
      <c r="C1255" s="2">
        <v>19.75</v>
      </c>
    </row>
    <row r="1256" spans="1:3" x14ac:dyDescent="0.3">
      <c r="A1256" s="5">
        <v>37414</v>
      </c>
      <c r="B1256" s="2">
        <v>17.27</v>
      </c>
      <c r="C1256" s="2">
        <v>18.690000000000001</v>
      </c>
    </row>
    <row r="1257" spans="1:3" x14ac:dyDescent="0.3">
      <c r="A1257" s="5">
        <v>37415</v>
      </c>
      <c r="B1257" s="2">
        <v>16.66</v>
      </c>
      <c r="C1257" s="2">
        <v>17.190000000000001</v>
      </c>
    </row>
    <row r="1258" spans="1:3" x14ac:dyDescent="0.3">
      <c r="A1258" s="5">
        <v>37416</v>
      </c>
      <c r="B1258" s="2">
        <v>16.07</v>
      </c>
      <c r="C1258" s="2">
        <v>16.45</v>
      </c>
    </row>
    <row r="1259" spans="1:3" x14ac:dyDescent="0.3">
      <c r="A1259" s="5">
        <v>37417</v>
      </c>
      <c r="B1259" s="2">
        <v>18.649999999999999</v>
      </c>
      <c r="C1259" s="2">
        <v>20.76</v>
      </c>
    </row>
    <row r="1260" spans="1:3" x14ac:dyDescent="0.3">
      <c r="A1260" s="5">
        <v>37418</v>
      </c>
      <c r="B1260" s="2">
        <v>18.510000000000002</v>
      </c>
      <c r="C1260" s="2">
        <v>20.34</v>
      </c>
    </row>
    <row r="1261" spans="1:3" x14ac:dyDescent="0.3">
      <c r="A1261" s="5">
        <v>37419</v>
      </c>
      <c r="B1261" s="2">
        <v>18.809999999999999</v>
      </c>
      <c r="C1261" s="2">
        <v>21.15</v>
      </c>
    </row>
    <row r="1262" spans="1:3" x14ac:dyDescent="0.3">
      <c r="A1262" s="5">
        <v>37420</v>
      </c>
      <c r="B1262" s="2">
        <v>17.21</v>
      </c>
      <c r="C1262" s="2">
        <v>18.91</v>
      </c>
    </row>
    <row r="1263" spans="1:3" x14ac:dyDescent="0.3">
      <c r="A1263" s="5">
        <v>37421</v>
      </c>
      <c r="B1263" s="2">
        <v>17.04</v>
      </c>
      <c r="C1263" s="2">
        <v>18.760000000000002</v>
      </c>
    </row>
    <row r="1264" spans="1:3" x14ac:dyDescent="0.3">
      <c r="A1264" s="5">
        <v>37422</v>
      </c>
      <c r="B1264" s="2">
        <v>14.67</v>
      </c>
      <c r="C1264" s="2">
        <v>15.53</v>
      </c>
    </row>
    <row r="1265" spans="1:3" x14ac:dyDescent="0.3">
      <c r="A1265" s="5">
        <v>37423</v>
      </c>
      <c r="B1265" s="2">
        <v>13.84</v>
      </c>
      <c r="C1265" s="2">
        <v>14.69</v>
      </c>
    </row>
    <row r="1266" spans="1:3" x14ac:dyDescent="0.3">
      <c r="A1266" s="5">
        <v>37424</v>
      </c>
      <c r="B1266" s="2">
        <v>16.29</v>
      </c>
      <c r="C1266" s="2">
        <v>18.190000000000001</v>
      </c>
    </row>
    <row r="1267" spans="1:3" x14ac:dyDescent="0.3">
      <c r="A1267" s="5">
        <v>37425</v>
      </c>
      <c r="B1267" s="2">
        <v>16.010000000000002</v>
      </c>
      <c r="C1267" s="2">
        <v>17.579999999999998</v>
      </c>
    </row>
    <row r="1268" spans="1:3" x14ac:dyDescent="0.3">
      <c r="A1268" s="5">
        <v>37426</v>
      </c>
      <c r="B1268" s="2">
        <v>16.16</v>
      </c>
      <c r="C1268" s="2">
        <v>17.53</v>
      </c>
    </row>
    <row r="1269" spans="1:3" x14ac:dyDescent="0.3">
      <c r="A1269" s="5">
        <v>37427</v>
      </c>
      <c r="B1269" s="2">
        <v>15.65</v>
      </c>
      <c r="C1269" s="2">
        <v>16.96</v>
      </c>
    </row>
    <row r="1270" spans="1:3" x14ac:dyDescent="0.3">
      <c r="A1270" s="5">
        <v>37428</v>
      </c>
      <c r="B1270" s="2">
        <v>14.34</v>
      </c>
      <c r="C1270" s="2">
        <v>15.46</v>
      </c>
    </row>
    <row r="1271" spans="1:3" x14ac:dyDescent="0.3">
      <c r="A1271" s="5">
        <v>37429</v>
      </c>
      <c r="B1271" s="2">
        <v>12.44</v>
      </c>
      <c r="C1271" s="2">
        <v>13.86</v>
      </c>
    </row>
    <row r="1272" spans="1:3" x14ac:dyDescent="0.3">
      <c r="A1272" s="5">
        <v>37430</v>
      </c>
      <c r="B1272" s="2">
        <v>10.9</v>
      </c>
      <c r="C1272" s="2">
        <v>12.17</v>
      </c>
    </row>
    <row r="1273" spans="1:3" x14ac:dyDescent="0.3">
      <c r="A1273" s="5">
        <v>37431</v>
      </c>
      <c r="B1273" s="2">
        <v>15.72</v>
      </c>
      <c r="C1273" s="2">
        <v>17.690000000000001</v>
      </c>
    </row>
    <row r="1274" spans="1:3" x14ac:dyDescent="0.3">
      <c r="A1274" s="5">
        <v>37432</v>
      </c>
      <c r="B1274" s="2">
        <v>18.91</v>
      </c>
      <c r="C1274" s="2">
        <v>21.69</v>
      </c>
    </row>
    <row r="1275" spans="1:3" x14ac:dyDescent="0.3">
      <c r="A1275" s="5">
        <v>37433</v>
      </c>
      <c r="B1275" s="2">
        <v>18.2</v>
      </c>
      <c r="C1275" s="2">
        <v>20.43</v>
      </c>
    </row>
    <row r="1276" spans="1:3" x14ac:dyDescent="0.3">
      <c r="A1276" s="5">
        <v>37434</v>
      </c>
      <c r="B1276" s="2">
        <v>17.649999999999999</v>
      </c>
      <c r="C1276" s="2">
        <v>19.23</v>
      </c>
    </row>
    <row r="1277" spans="1:3" x14ac:dyDescent="0.3">
      <c r="A1277" s="5">
        <v>37435</v>
      </c>
      <c r="B1277" s="2">
        <v>17.010000000000002</v>
      </c>
      <c r="C1277" s="2">
        <v>18.46</v>
      </c>
    </row>
    <row r="1278" spans="1:3" x14ac:dyDescent="0.3">
      <c r="A1278" s="5">
        <v>37436</v>
      </c>
      <c r="B1278" s="2">
        <v>15.56</v>
      </c>
      <c r="C1278" s="2">
        <v>16</v>
      </c>
    </row>
    <row r="1279" spans="1:3" x14ac:dyDescent="0.3">
      <c r="A1279" s="5">
        <v>37437</v>
      </c>
      <c r="B1279" s="2">
        <v>14.73</v>
      </c>
      <c r="C1279" s="2">
        <v>15.02</v>
      </c>
    </row>
    <row r="1280" spans="1:3" x14ac:dyDescent="0.3">
      <c r="A1280" s="5">
        <v>37438</v>
      </c>
      <c r="B1280" s="2">
        <v>17.059999999999999</v>
      </c>
      <c r="C1280" s="2">
        <v>18.28</v>
      </c>
    </row>
    <row r="1281" spans="1:3" x14ac:dyDescent="0.3">
      <c r="A1281" s="5">
        <v>37439</v>
      </c>
      <c r="B1281" s="2">
        <v>16.71</v>
      </c>
      <c r="C1281" s="2">
        <v>17.850000000000001</v>
      </c>
    </row>
    <row r="1282" spans="1:3" x14ac:dyDescent="0.3">
      <c r="A1282" s="5">
        <v>37440</v>
      </c>
      <c r="B1282" s="2">
        <v>16.95</v>
      </c>
      <c r="C1282" s="2">
        <v>17.989999999999998</v>
      </c>
    </row>
    <row r="1283" spans="1:3" x14ac:dyDescent="0.3">
      <c r="A1283" s="5">
        <v>37441</v>
      </c>
      <c r="B1283" s="2">
        <v>16.739999999999998</v>
      </c>
      <c r="C1283" s="2">
        <v>17.760000000000002</v>
      </c>
    </row>
    <row r="1284" spans="1:3" x14ac:dyDescent="0.3">
      <c r="A1284" s="5">
        <v>37442</v>
      </c>
      <c r="B1284" s="2">
        <v>16.66</v>
      </c>
      <c r="C1284" s="2">
        <v>17.37</v>
      </c>
    </row>
    <row r="1285" spans="1:3" x14ac:dyDescent="0.3">
      <c r="A1285" s="5">
        <v>37443</v>
      </c>
      <c r="B1285" s="2">
        <v>15.11</v>
      </c>
      <c r="C1285" s="2">
        <v>16.04</v>
      </c>
    </row>
    <row r="1286" spans="1:3" x14ac:dyDescent="0.3">
      <c r="A1286" s="5">
        <v>37444</v>
      </c>
      <c r="B1286" s="2">
        <v>15.16</v>
      </c>
      <c r="C1286" s="2">
        <v>16.079999999999998</v>
      </c>
    </row>
    <row r="1287" spans="1:3" x14ac:dyDescent="0.3">
      <c r="A1287" s="5">
        <v>37445</v>
      </c>
      <c r="B1287" s="2">
        <v>16.420000000000002</v>
      </c>
      <c r="C1287" s="2">
        <v>17.32</v>
      </c>
    </row>
    <row r="1288" spans="1:3" x14ac:dyDescent="0.3">
      <c r="A1288" s="5">
        <v>37446</v>
      </c>
      <c r="B1288" s="2">
        <v>16.260000000000002</v>
      </c>
      <c r="C1288" s="2">
        <v>17.309999999999999</v>
      </c>
    </row>
    <row r="1289" spans="1:3" x14ac:dyDescent="0.3">
      <c r="A1289" s="5">
        <v>37447</v>
      </c>
      <c r="B1289" s="2">
        <v>16.54</v>
      </c>
      <c r="C1289" s="2">
        <v>17.32</v>
      </c>
    </row>
    <row r="1290" spans="1:3" x14ac:dyDescent="0.3">
      <c r="A1290" s="5">
        <v>37448</v>
      </c>
      <c r="B1290" s="2">
        <v>16.27</v>
      </c>
      <c r="C1290" s="2">
        <v>17.329999999999998</v>
      </c>
    </row>
    <row r="1291" spans="1:3" x14ac:dyDescent="0.3">
      <c r="A1291" s="5">
        <v>37449</v>
      </c>
      <c r="B1291" s="2">
        <v>16.559999999999999</v>
      </c>
      <c r="C1291" s="2">
        <v>17.48</v>
      </c>
    </row>
    <row r="1292" spans="1:3" x14ac:dyDescent="0.3">
      <c r="A1292" s="5">
        <v>37450</v>
      </c>
      <c r="B1292" s="2">
        <v>15.91</v>
      </c>
      <c r="C1292" s="2">
        <v>16.68</v>
      </c>
    </row>
    <row r="1293" spans="1:3" x14ac:dyDescent="0.3">
      <c r="A1293" s="5">
        <v>37451</v>
      </c>
      <c r="B1293" s="2">
        <v>14.59</v>
      </c>
      <c r="C1293" s="2">
        <v>15.77</v>
      </c>
    </row>
    <row r="1294" spans="1:3" x14ac:dyDescent="0.3">
      <c r="A1294" s="5">
        <v>37452</v>
      </c>
      <c r="B1294" s="2">
        <v>15.98</v>
      </c>
      <c r="C1294" s="2">
        <v>16.97</v>
      </c>
    </row>
    <row r="1295" spans="1:3" x14ac:dyDescent="0.3">
      <c r="A1295" s="5">
        <v>37453</v>
      </c>
      <c r="B1295" s="2">
        <v>15.52</v>
      </c>
      <c r="C1295" s="2">
        <v>16.600000000000001</v>
      </c>
    </row>
    <row r="1296" spans="1:3" x14ac:dyDescent="0.3">
      <c r="A1296" s="5">
        <v>37454</v>
      </c>
      <c r="B1296" s="2">
        <v>15.21</v>
      </c>
      <c r="C1296" s="2">
        <v>16.68</v>
      </c>
    </row>
    <row r="1297" spans="1:3" x14ac:dyDescent="0.3">
      <c r="A1297" s="5">
        <v>37455</v>
      </c>
      <c r="B1297" s="2">
        <v>15.4</v>
      </c>
      <c r="C1297" s="2">
        <v>16.260000000000002</v>
      </c>
    </row>
    <row r="1298" spans="1:3" x14ac:dyDescent="0.3">
      <c r="A1298" s="5">
        <v>37456</v>
      </c>
      <c r="B1298" s="2">
        <v>14.68</v>
      </c>
      <c r="C1298" s="2">
        <v>15.99</v>
      </c>
    </row>
    <row r="1299" spans="1:3" x14ac:dyDescent="0.3">
      <c r="A1299" s="5">
        <v>37457</v>
      </c>
      <c r="B1299" s="2">
        <v>15.15</v>
      </c>
      <c r="C1299" s="2">
        <v>15.74</v>
      </c>
    </row>
    <row r="1300" spans="1:3" x14ac:dyDescent="0.3">
      <c r="A1300" s="5">
        <v>37458</v>
      </c>
      <c r="B1300" s="2">
        <v>14.84</v>
      </c>
      <c r="C1300" s="2">
        <v>15.35</v>
      </c>
    </row>
    <row r="1301" spans="1:3" x14ac:dyDescent="0.3">
      <c r="A1301" s="5">
        <v>37459</v>
      </c>
      <c r="B1301" s="2">
        <v>15.54</v>
      </c>
      <c r="C1301" s="2">
        <v>16.32</v>
      </c>
    </row>
    <row r="1302" spans="1:3" x14ac:dyDescent="0.3">
      <c r="A1302" s="5">
        <v>37460</v>
      </c>
      <c r="B1302" s="2">
        <v>15.01</v>
      </c>
      <c r="C1302" s="2">
        <v>16.34</v>
      </c>
    </row>
    <row r="1303" spans="1:3" x14ac:dyDescent="0.3">
      <c r="A1303" s="5">
        <v>37461</v>
      </c>
      <c r="B1303" s="2">
        <v>14.89</v>
      </c>
      <c r="C1303" s="2">
        <v>15.93</v>
      </c>
    </row>
    <row r="1304" spans="1:3" x14ac:dyDescent="0.3">
      <c r="A1304" s="5">
        <v>37462</v>
      </c>
      <c r="B1304" s="2">
        <v>14.64</v>
      </c>
      <c r="C1304" s="2">
        <v>15.83</v>
      </c>
    </row>
    <row r="1305" spans="1:3" x14ac:dyDescent="0.3">
      <c r="A1305" s="5">
        <v>37463</v>
      </c>
      <c r="B1305" s="2">
        <v>15.28</v>
      </c>
      <c r="C1305" s="2">
        <v>16.440000000000001</v>
      </c>
    </row>
    <row r="1306" spans="1:3" x14ac:dyDescent="0.3">
      <c r="A1306" s="5">
        <v>37464</v>
      </c>
      <c r="B1306" s="2">
        <v>14.98</v>
      </c>
      <c r="C1306" s="2">
        <v>15.66</v>
      </c>
    </row>
    <row r="1307" spans="1:3" x14ac:dyDescent="0.3">
      <c r="A1307" s="5">
        <v>37465</v>
      </c>
      <c r="B1307" s="2">
        <v>13.94</v>
      </c>
      <c r="C1307" s="2">
        <v>14.88</v>
      </c>
    </row>
    <row r="1308" spans="1:3" x14ac:dyDescent="0.3">
      <c r="A1308" s="5">
        <v>37466</v>
      </c>
      <c r="B1308" s="2">
        <v>15.74</v>
      </c>
      <c r="C1308" s="2">
        <v>16.66</v>
      </c>
    </row>
    <row r="1309" spans="1:3" x14ac:dyDescent="0.3">
      <c r="A1309" s="5">
        <v>37467</v>
      </c>
      <c r="B1309" s="2">
        <v>15.85</v>
      </c>
      <c r="C1309" s="2">
        <v>16.84</v>
      </c>
    </row>
    <row r="1310" spans="1:3" x14ac:dyDescent="0.3">
      <c r="A1310" s="5">
        <v>37468</v>
      </c>
      <c r="B1310" s="2">
        <v>15.86</v>
      </c>
      <c r="C1310" s="2">
        <v>16.86</v>
      </c>
    </row>
    <row r="1311" spans="1:3" x14ac:dyDescent="0.3">
      <c r="A1311" s="5">
        <v>37469</v>
      </c>
      <c r="B1311" s="2">
        <v>15.97</v>
      </c>
      <c r="C1311" s="2">
        <v>16.850000000000001</v>
      </c>
    </row>
    <row r="1312" spans="1:3" x14ac:dyDescent="0.3">
      <c r="A1312" s="5">
        <v>37470</v>
      </c>
      <c r="B1312" s="2">
        <v>16.05</v>
      </c>
      <c r="C1312" s="2">
        <v>16.8</v>
      </c>
    </row>
    <row r="1313" spans="1:3" x14ac:dyDescent="0.3">
      <c r="A1313" s="5">
        <v>37471</v>
      </c>
      <c r="B1313" s="2">
        <v>15.78</v>
      </c>
      <c r="C1313" s="2">
        <v>16.350000000000001</v>
      </c>
    </row>
    <row r="1314" spans="1:3" x14ac:dyDescent="0.3">
      <c r="A1314" s="5">
        <v>37472</v>
      </c>
      <c r="B1314" s="2">
        <v>15.84</v>
      </c>
      <c r="C1314" s="2">
        <v>16.25</v>
      </c>
    </row>
    <row r="1315" spans="1:3" x14ac:dyDescent="0.3">
      <c r="A1315" s="5">
        <v>37473</v>
      </c>
      <c r="B1315" s="2">
        <v>17.850000000000001</v>
      </c>
      <c r="C1315" s="2">
        <v>19.04</v>
      </c>
    </row>
    <row r="1316" spans="1:3" x14ac:dyDescent="0.3">
      <c r="A1316" s="5">
        <v>37474</v>
      </c>
      <c r="B1316" s="2">
        <v>17.670000000000002</v>
      </c>
      <c r="C1316" s="2">
        <v>18.64</v>
      </c>
    </row>
    <row r="1317" spans="1:3" x14ac:dyDescent="0.3">
      <c r="A1317" s="5">
        <v>37475</v>
      </c>
      <c r="B1317" s="2">
        <v>18.350000000000001</v>
      </c>
      <c r="C1317" s="2">
        <v>19.239999999999998</v>
      </c>
    </row>
    <row r="1318" spans="1:3" x14ac:dyDescent="0.3">
      <c r="A1318" s="5">
        <v>37476</v>
      </c>
      <c r="B1318" s="2">
        <v>18.66</v>
      </c>
      <c r="C1318" s="2">
        <v>19.63</v>
      </c>
    </row>
    <row r="1319" spans="1:3" x14ac:dyDescent="0.3">
      <c r="A1319" s="5">
        <v>37477</v>
      </c>
      <c r="B1319" s="2">
        <v>18.66</v>
      </c>
      <c r="C1319" s="2">
        <v>19.64</v>
      </c>
    </row>
    <row r="1320" spans="1:3" x14ac:dyDescent="0.3">
      <c r="A1320" s="5">
        <v>37478</v>
      </c>
      <c r="B1320" s="2">
        <v>18.13</v>
      </c>
      <c r="C1320" s="2">
        <v>18.579999999999998</v>
      </c>
    </row>
    <row r="1321" spans="1:3" x14ac:dyDescent="0.3">
      <c r="A1321" s="5">
        <v>37479</v>
      </c>
      <c r="B1321" s="2">
        <v>18.100000000000001</v>
      </c>
      <c r="C1321" s="2">
        <v>18.48</v>
      </c>
    </row>
    <row r="1322" spans="1:3" x14ac:dyDescent="0.3">
      <c r="A1322" s="5">
        <v>37480</v>
      </c>
      <c r="B1322" s="2">
        <v>20.74</v>
      </c>
      <c r="C1322" s="2">
        <v>22.66</v>
      </c>
    </row>
    <row r="1323" spans="1:3" x14ac:dyDescent="0.3">
      <c r="A1323" s="5">
        <v>37481</v>
      </c>
      <c r="B1323" s="2">
        <v>20.34</v>
      </c>
      <c r="C1323" s="2">
        <v>21.98</v>
      </c>
    </row>
    <row r="1324" spans="1:3" x14ac:dyDescent="0.3">
      <c r="A1324" s="5">
        <v>37482</v>
      </c>
      <c r="B1324" s="2">
        <v>20.85</v>
      </c>
      <c r="C1324" s="2">
        <v>22.54</v>
      </c>
    </row>
    <row r="1325" spans="1:3" x14ac:dyDescent="0.3">
      <c r="A1325" s="5">
        <v>37483</v>
      </c>
      <c r="B1325" s="2">
        <v>20.62</v>
      </c>
      <c r="C1325" s="2">
        <v>22.09</v>
      </c>
    </row>
    <row r="1326" spans="1:3" x14ac:dyDescent="0.3">
      <c r="A1326" s="5">
        <v>37484</v>
      </c>
      <c r="B1326" s="2">
        <v>21.29</v>
      </c>
      <c r="C1326" s="2">
        <v>22.8</v>
      </c>
    </row>
    <row r="1327" spans="1:3" x14ac:dyDescent="0.3">
      <c r="A1327" s="5">
        <v>37485</v>
      </c>
      <c r="B1327" s="2">
        <v>19.739999999999998</v>
      </c>
      <c r="C1327" s="2">
        <v>20.56</v>
      </c>
    </row>
    <row r="1328" spans="1:3" x14ac:dyDescent="0.3">
      <c r="A1328" s="5">
        <v>37486</v>
      </c>
      <c r="B1328" s="2">
        <v>19.489999999999998</v>
      </c>
      <c r="C1328" s="2">
        <v>19.84</v>
      </c>
    </row>
    <row r="1329" spans="1:3" x14ac:dyDescent="0.3">
      <c r="A1329" s="5">
        <v>37487</v>
      </c>
      <c r="B1329" s="2">
        <v>21.23</v>
      </c>
      <c r="C1329" s="2">
        <v>22.46</v>
      </c>
    </row>
    <row r="1330" spans="1:3" x14ac:dyDescent="0.3">
      <c r="A1330" s="5">
        <v>37488</v>
      </c>
      <c r="B1330" s="2">
        <v>21.67</v>
      </c>
      <c r="C1330" s="2">
        <v>22.93</v>
      </c>
    </row>
    <row r="1331" spans="1:3" x14ac:dyDescent="0.3">
      <c r="A1331" s="5">
        <v>37489</v>
      </c>
      <c r="B1331" s="2">
        <v>21.78</v>
      </c>
      <c r="C1331" s="2">
        <v>22.88</v>
      </c>
    </row>
    <row r="1332" spans="1:3" x14ac:dyDescent="0.3">
      <c r="A1332" s="5">
        <v>37490</v>
      </c>
      <c r="B1332" s="2">
        <v>22.39</v>
      </c>
      <c r="C1332" s="2">
        <v>23.73</v>
      </c>
    </row>
    <row r="1333" spans="1:3" x14ac:dyDescent="0.3">
      <c r="A1333" s="5">
        <v>37491</v>
      </c>
      <c r="B1333" s="2">
        <v>22.45</v>
      </c>
      <c r="C1333" s="2">
        <v>23.52</v>
      </c>
    </row>
    <row r="1334" spans="1:3" x14ac:dyDescent="0.3">
      <c r="A1334" s="5">
        <v>37492</v>
      </c>
      <c r="B1334" s="2">
        <v>21.19</v>
      </c>
      <c r="C1334" s="2">
        <v>21.81</v>
      </c>
    </row>
    <row r="1335" spans="1:3" x14ac:dyDescent="0.3">
      <c r="A1335" s="5">
        <v>37493</v>
      </c>
      <c r="B1335" s="2">
        <v>20.94</v>
      </c>
      <c r="C1335" s="2">
        <v>21.3</v>
      </c>
    </row>
    <row r="1336" spans="1:3" x14ac:dyDescent="0.3">
      <c r="A1336" s="5">
        <v>37494</v>
      </c>
      <c r="B1336" s="2">
        <v>23.31</v>
      </c>
      <c r="C1336" s="2">
        <v>24.73</v>
      </c>
    </row>
    <row r="1337" spans="1:3" x14ac:dyDescent="0.3">
      <c r="A1337" s="5">
        <v>37495</v>
      </c>
      <c r="B1337" s="2">
        <v>22.98</v>
      </c>
      <c r="C1337" s="2">
        <v>23.89</v>
      </c>
    </row>
    <row r="1338" spans="1:3" x14ac:dyDescent="0.3">
      <c r="A1338" s="5">
        <v>37496</v>
      </c>
      <c r="B1338" s="2">
        <v>24.57</v>
      </c>
      <c r="C1338" s="2">
        <v>25.97</v>
      </c>
    </row>
    <row r="1339" spans="1:3" x14ac:dyDescent="0.3">
      <c r="A1339" s="5">
        <v>37497</v>
      </c>
      <c r="B1339" s="2">
        <v>24.42</v>
      </c>
      <c r="C1339" s="2">
        <v>25.48</v>
      </c>
    </row>
    <row r="1340" spans="1:3" x14ac:dyDescent="0.3">
      <c r="A1340" s="5">
        <v>37498</v>
      </c>
      <c r="B1340" s="2">
        <v>24.15</v>
      </c>
      <c r="C1340" s="2">
        <v>25</v>
      </c>
    </row>
    <row r="1341" spans="1:3" x14ac:dyDescent="0.3">
      <c r="A1341" s="5">
        <v>37499</v>
      </c>
      <c r="B1341" s="2">
        <v>23.18</v>
      </c>
      <c r="C1341" s="2">
        <v>23.89</v>
      </c>
    </row>
    <row r="1342" spans="1:3" x14ac:dyDescent="0.3">
      <c r="A1342" s="5">
        <v>37500</v>
      </c>
      <c r="B1342" s="2">
        <v>22.39</v>
      </c>
      <c r="C1342" s="2">
        <v>22.99</v>
      </c>
    </row>
    <row r="1343" spans="1:3" x14ac:dyDescent="0.3">
      <c r="A1343" s="5">
        <v>37501</v>
      </c>
      <c r="B1343" s="2">
        <v>24.79</v>
      </c>
      <c r="C1343" s="2">
        <v>26.01</v>
      </c>
    </row>
    <row r="1344" spans="1:3" x14ac:dyDescent="0.3">
      <c r="A1344" s="5">
        <v>37502</v>
      </c>
      <c r="B1344" s="2">
        <v>24.43</v>
      </c>
      <c r="C1344" s="2">
        <v>25.29</v>
      </c>
    </row>
    <row r="1345" spans="1:3" x14ac:dyDescent="0.3">
      <c r="A1345" s="5">
        <v>37503</v>
      </c>
      <c r="B1345" s="2">
        <v>24.13</v>
      </c>
      <c r="C1345" s="2">
        <v>24.95</v>
      </c>
    </row>
    <row r="1346" spans="1:3" x14ac:dyDescent="0.3">
      <c r="A1346" s="5">
        <v>37504</v>
      </c>
      <c r="B1346" s="2">
        <v>24</v>
      </c>
      <c r="C1346" s="2">
        <v>24.76</v>
      </c>
    </row>
    <row r="1347" spans="1:3" x14ac:dyDescent="0.3">
      <c r="A1347" s="5">
        <v>37505</v>
      </c>
      <c r="B1347" s="2">
        <v>23.64</v>
      </c>
      <c r="C1347" s="2">
        <v>24.42</v>
      </c>
    </row>
    <row r="1348" spans="1:3" x14ac:dyDescent="0.3">
      <c r="A1348" s="5">
        <v>37506</v>
      </c>
      <c r="B1348" s="2">
        <v>22.76</v>
      </c>
      <c r="C1348" s="2">
        <v>23.61</v>
      </c>
    </row>
    <row r="1349" spans="1:3" x14ac:dyDescent="0.3">
      <c r="A1349" s="5">
        <v>37507</v>
      </c>
      <c r="B1349" s="2">
        <v>22.27</v>
      </c>
      <c r="C1349" s="2">
        <v>22.82</v>
      </c>
    </row>
    <row r="1350" spans="1:3" x14ac:dyDescent="0.3">
      <c r="A1350" s="5">
        <v>37508</v>
      </c>
      <c r="B1350" s="2">
        <v>24.2</v>
      </c>
      <c r="C1350" s="2">
        <v>25.21</v>
      </c>
    </row>
    <row r="1351" spans="1:3" x14ac:dyDescent="0.3">
      <c r="A1351" s="5">
        <v>37509</v>
      </c>
      <c r="B1351" s="2">
        <v>24.36</v>
      </c>
      <c r="C1351" s="2">
        <v>25.34</v>
      </c>
    </row>
    <row r="1352" spans="1:3" x14ac:dyDescent="0.3">
      <c r="A1352" s="5">
        <v>37510</v>
      </c>
      <c r="B1352" s="2">
        <v>24.3</v>
      </c>
      <c r="C1352" s="2">
        <v>25.41</v>
      </c>
    </row>
    <row r="1353" spans="1:3" x14ac:dyDescent="0.3">
      <c r="A1353" s="5">
        <v>37511</v>
      </c>
      <c r="B1353" s="2">
        <v>24.58</v>
      </c>
      <c r="C1353" s="2">
        <v>25.47</v>
      </c>
    </row>
    <row r="1354" spans="1:3" x14ac:dyDescent="0.3">
      <c r="A1354" s="5">
        <v>37512</v>
      </c>
      <c r="B1354" s="2">
        <v>24.35</v>
      </c>
      <c r="C1354" s="2">
        <v>25.12</v>
      </c>
    </row>
    <row r="1355" spans="1:3" x14ac:dyDescent="0.3">
      <c r="A1355" s="5">
        <v>37513</v>
      </c>
      <c r="B1355" s="2">
        <v>23.42</v>
      </c>
      <c r="C1355" s="2">
        <v>23.99</v>
      </c>
    </row>
    <row r="1356" spans="1:3" x14ac:dyDescent="0.3">
      <c r="A1356" s="5">
        <v>37514</v>
      </c>
      <c r="B1356" s="2">
        <v>23.48</v>
      </c>
      <c r="C1356" s="2">
        <v>23.83</v>
      </c>
    </row>
    <row r="1357" spans="1:3" x14ac:dyDescent="0.3">
      <c r="A1357" s="5">
        <v>37515</v>
      </c>
      <c r="B1357" s="2">
        <v>24.79</v>
      </c>
      <c r="C1357" s="2">
        <v>25.46</v>
      </c>
    </row>
    <row r="1358" spans="1:3" x14ac:dyDescent="0.3">
      <c r="A1358" s="5">
        <v>37516</v>
      </c>
      <c r="B1358" s="2">
        <v>24.91</v>
      </c>
      <c r="C1358" s="2">
        <v>25.51</v>
      </c>
    </row>
    <row r="1359" spans="1:3" x14ac:dyDescent="0.3">
      <c r="A1359" s="5">
        <v>37517</v>
      </c>
      <c r="B1359" s="2">
        <v>25.16</v>
      </c>
      <c r="C1359" s="2">
        <v>25.71</v>
      </c>
    </row>
    <row r="1360" spans="1:3" x14ac:dyDescent="0.3">
      <c r="A1360" s="5">
        <v>37518</v>
      </c>
      <c r="B1360" s="2">
        <v>25.4</v>
      </c>
      <c r="C1360" s="2">
        <v>26.01</v>
      </c>
    </row>
    <row r="1361" spans="1:3" x14ac:dyDescent="0.3">
      <c r="A1361" s="5">
        <v>37519</v>
      </c>
      <c r="B1361" s="2">
        <v>25.24</v>
      </c>
      <c r="C1361" s="2">
        <v>25.72</v>
      </c>
    </row>
    <row r="1362" spans="1:3" x14ac:dyDescent="0.3">
      <c r="A1362" s="5">
        <v>37520</v>
      </c>
      <c r="B1362" s="2">
        <v>24.71</v>
      </c>
      <c r="C1362" s="2">
        <v>25.04</v>
      </c>
    </row>
    <row r="1363" spans="1:3" x14ac:dyDescent="0.3">
      <c r="A1363" s="5">
        <v>37521</v>
      </c>
      <c r="B1363" s="2">
        <v>24.58</v>
      </c>
      <c r="C1363" s="2">
        <v>24.7</v>
      </c>
    </row>
    <row r="1364" spans="1:3" x14ac:dyDescent="0.3">
      <c r="A1364" s="5">
        <v>37522</v>
      </c>
      <c r="B1364" s="2">
        <v>25.66</v>
      </c>
      <c r="C1364" s="2">
        <v>26.22</v>
      </c>
    </row>
    <row r="1365" spans="1:3" x14ac:dyDescent="0.3">
      <c r="A1365" s="5">
        <v>37523</v>
      </c>
      <c r="B1365" s="2">
        <v>26.03</v>
      </c>
      <c r="C1365" s="2">
        <v>26.38</v>
      </c>
    </row>
    <row r="1366" spans="1:3" x14ac:dyDescent="0.3">
      <c r="A1366" s="5">
        <v>37524</v>
      </c>
      <c r="B1366" s="2">
        <v>26.08</v>
      </c>
      <c r="C1366" s="2">
        <v>26.42</v>
      </c>
    </row>
    <row r="1367" spans="1:3" x14ac:dyDescent="0.3">
      <c r="A1367" s="5">
        <v>37525</v>
      </c>
      <c r="B1367" s="2">
        <v>26.32</v>
      </c>
      <c r="C1367" s="2">
        <v>26.74</v>
      </c>
    </row>
    <row r="1368" spans="1:3" x14ac:dyDescent="0.3">
      <c r="A1368" s="5">
        <v>37526</v>
      </c>
      <c r="B1368" s="2">
        <v>26.27</v>
      </c>
      <c r="C1368" s="2">
        <v>26.63</v>
      </c>
    </row>
    <row r="1369" spans="1:3" x14ac:dyDescent="0.3">
      <c r="A1369" s="5">
        <v>37527</v>
      </c>
      <c r="B1369" s="2">
        <v>25.85</v>
      </c>
      <c r="C1369" s="2">
        <v>26.11</v>
      </c>
    </row>
    <row r="1370" spans="1:3" x14ac:dyDescent="0.3">
      <c r="A1370" s="5">
        <v>37528</v>
      </c>
      <c r="B1370" s="2">
        <v>25.46</v>
      </c>
      <c r="C1370" s="2">
        <v>25.63</v>
      </c>
    </row>
    <row r="1371" spans="1:3" x14ac:dyDescent="0.3">
      <c r="A1371" s="5">
        <v>37529</v>
      </c>
      <c r="B1371" s="2">
        <v>26.04</v>
      </c>
      <c r="C1371" s="2">
        <v>26.62</v>
      </c>
    </row>
    <row r="1372" spans="1:3" x14ac:dyDescent="0.3">
      <c r="A1372" s="5">
        <v>37530</v>
      </c>
      <c r="B1372" s="2">
        <v>26.15</v>
      </c>
      <c r="C1372" s="2">
        <v>26.74</v>
      </c>
    </row>
    <row r="1373" spans="1:3" x14ac:dyDescent="0.3">
      <c r="A1373" s="5">
        <v>37531</v>
      </c>
      <c r="B1373" s="2">
        <v>26.37</v>
      </c>
      <c r="C1373" s="2">
        <v>27.02</v>
      </c>
    </row>
    <row r="1374" spans="1:3" x14ac:dyDescent="0.3">
      <c r="A1374" s="5">
        <v>37532</v>
      </c>
      <c r="B1374" s="2">
        <v>26.38</v>
      </c>
      <c r="C1374" s="2">
        <v>26.82</v>
      </c>
    </row>
    <row r="1375" spans="1:3" x14ac:dyDescent="0.3">
      <c r="A1375" s="5">
        <v>37533</v>
      </c>
      <c r="B1375" s="2">
        <v>26.24</v>
      </c>
      <c r="C1375" s="2">
        <v>26.91</v>
      </c>
    </row>
    <row r="1376" spans="1:3" x14ac:dyDescent="0.3">
      <c r="A1376" s="5">
        <v>37534</v>
      </c>
      <c r="B1376" s="2">
        <v>26.16</v>
      </c>
      <c r="C1376" s="2">
        <v>26.59</v>
      </c>
    </row>
    <row r="1377" spans="1:3" x14ac:dyDescent="0.3">
      <c r="A1377" s="5">
        <v>37535</v>
      </c>
      <c r="B1377" s="2">
        <v>26.08</v>
      </c>
      <c r="C1377" s="2">
        <v>26.24</v>
      </c>
    </row>
    <row r="1378" spans="1:3" x14ac:dyDescent="0.3">
      <c r="A1378" s="5">
        <v>37536</v>
      </c>
      <c r="B1378" s="2">
        <v>29.06</v>
      </c>
      <c r="C1378" s="2">
        <v>30.5</v>
      </c>
    </row>
    <row r="1379" spans="1:3" x14ac:dyDescent="0.3">
      <c r="A1379" s="5">
        <v>37537</v>
      </c>
      <c r="B1379" s="2">
        <v>28.84</v>
      </c>
      <c r="C1379" s="2">
        <v>29.96</v>
      </c>
    </row>
    <row r="1380" spans="1:3" x14ac:dyDescent="0.3">
      <c r="A1380" s="5">
        <v>37538</v>
      </c>
      <c r="B1380" s="2">
        <v>29.63</v>
      </c>
      <c r="C1380" s="2">
        <v>30.83</v>
      </c>
    </row>
    <row r="1381" spans="1:3" x14ac:dyDescent="0.3">
      <c r="A1381" s="5">
        <v>37539</v>
      </c>
      <c r="B1381" s="2">
        <v>30.31</v>
      </c>
      <c r="C1381" s="2">
        <v>31.27</v>
      </c>
    </row>
    <row r="1382" spans="1:3" x14ac:dyDescent="0.3">
      <c r="A1382" s="5">
        <v>37540</v>
      </c>
      <c r="B1382" s="2">
        <v>30.56</v>
      </c>
      <c r="C1382" s="2">
        <v>31.58</v>
      </c>
    </row>
    <row r="1383" spans="1:3" x14ac:dyDescent="0.3">
      <c r="A1383" s="5">
        <v>37541</v>
      </c>
      <c r="B1383" s="2">
        <v>29.6</v>
      </c>
      <c r="C1383" s="2">
        <v>29.83</v>
      </c>
    </row>
    <row r="1384" spans="1:3" x14ac:dyDescent="0.3">
      <c r="A1384" s="5">
        <v>37542</v>
      </c>
      <c r="B1384" s="2">
        <v>29.51</v>
      </c>
      <c r="C1384" s="2">
        <v>29.75</v>
      </c>
    </row>
    <row r="1385" spans="1:3" x14ac:dyDescent="0.3">
      <c r="A1385" s="5">
        <v>37543</v>
      </c>
      <c r="B1385" s="2">
        <v>31.57</v>
      </c>
      <c r="C1385" s="2">
        <v>32.85</v>
      </c>
    </row>
    <row r="1386" spans="1:3" x14ac:dyDescent="0.3">
      <c r="A1386" s="5">
        <v>37544</v>
      </c>
      <c r="B1386" s="2">
        <v>31.83</v>
      </c>
      <c r="C1386" s="2">
        <v>33.06</v>
      </c>
    </row>
    <row r="1387" spans="1:3" x14ac:dyDescent="0.3">
      <c r="A1387" s="5">
        <v>37545</v>
      </c>
      <c r="B1387" s="2">
        <v>32.68</v>
      </c>
      <c r="C1387" s="2">
        <v>34.130000000000003</v>
      </c>
    </row>
    <row r="1388" spans="1:3" x14ac:dyDescent="0.3">
      <c r="A1388" s="5">
        <v>37546</v>
      </c>
      <c r="B1388" s="2">
        <v>33.159999999999997</v>
      </c>
      <c r="C1388" s="2">
        <v>34.69</v>
      </c>
    </row>
    <row r="1389" spans="1:3" x14ac:dyDescent="0.3">
      <c r="A1389" s="5">
        <v>37547</v>
      </c>
      <c r="B1389" s="2">
        <v>33.090000000000003</v>
      </c>
      <c r="C1389" s="2">
        <v>34.130000000000003</v>
      </c>
    </row>
    <row r="1390" spans="1:3" x14ac:dyDescent="0.3">
      <c r="A1390" s="5">
        <v>37548</v>
      </c>
      <c r="B1390" s="2">
        <v>33.81</v>
      </c>
      <c r="C1390" s="2">
        <v>34.44</v>
      </c>
    </row>
    <row r="1391" spans="1:3" x14ac:dyDescent="0.3">
      <c r="A1391" s="5">
        <v>37549</v>
      </c>
      <c r="B1391" s="2">
        <v>33.85</v>
      </c>
      <c r="C1391" s="2">
        <v>34.32</v>
      </c>
    </row>
    <row r="1392" spans="1:3" x14ac:dyDescent="0.3">
      <c r="A1392" s="5">
        <v>37550</v>
      </c>
      <c r="B1392" s="2">
        <v>37.130000000000003</v>
      </c>
      <c r="C1392" s="2">
        <v>39.15</v>
      </c>
    </row>
    <row r="1393" spans="1:3" x14ac:dyDescent="0.3">
      <c r="A1393" s="5">
        <v>37551</v>
      </c>
      <c r="B1393" s="2">
        <v>34.04</v>
      </c>
      <c r="C1393" s="2">
        <v>34.86</v>
      </c>
    </row>
    <row r="1394" spans="1:3" x14ac:dyDescent="0.3">
      <c r="A1394" s="5">
        <v>37552</v>
      </c>
      <c r="B1394" s="2">
        <v>33.17</v>
      </c>
      <c r="C1394" s="2">
        <v>33.79</v>
      </c>
    </row>
    <row r="1395" spans="1:3" x14ac:dyDescent="0.3">
      <c r="A1395" s="5">
        <v>37553</v>
      </c>
      <c r="B1395" s="2">
        <v>33.840000000000003</v>
      </c>
      <c r="C1395" s="2">
        <v>34.909999999999997</v>
      </c>
    </row>
    <row r="1396" spans="1:3" x14ac:dyDescent="0.3">
      <c r="A1396" s="5">
        <v>37554</v>
      </c>
      <c r="B1396" s="2">
        <v>33.83</v>
      </c>
      <c r="C1396" s="2">
        <v>34.25</v>
      </c>
    </row>
    <row r="1397" spans="1:3" x14ac:dyDescent="0.3">
      <c r="A1397" s="5">
        <v>37555</v>
      </c>
      <c r="B1397" s="2">
        <v>33.11</v>
      </c>
      <c r="C1397" s="2">
        <v>33.25</v>
      </c>
    </row>
    <row r="1398" spans="1:3" x14ac:dyDescent="0.3">
      <c r="A1398" s="5">
        <v>37556</v>
      </c>
      <c r="B1398" s="2">
        <v>33.28</v>
      </c>
      <c r="C1398" s="2">
        <v>33.450000000000003</v>
      </c>
    </row>
    <row r="1399" spans="1:3" x14ac:dyDescent="0.3">
      <c r="A1399" s="5">
        <v>37557</v>
      </c>
      <c r="B1399" s="2">
        <v>34.07</v>
      </c>
      <c r="C1399" s="2">
        <v>34.56</v>
      </c>
    </row>
    <row r="1400" spans="1:3" x14ac:dyDescent="0.3">
      <c r="A1400" s="5">
        <v>37558</v>
      </c>
      <c r="B1400" s="2">
        <v>34.85</v>
      </c>
      <c r="C1400" s="2">
        <v>35.74</v>
      </c>
    </row>
    <row r="1401" spans="1:3" x14ac:dyDescent="0.3">
      <c r="A1401" s="5">
        <v>37559</v>
      </c>
      <c r="B1401" s="2">
        <v>34.799999999999997</v>
      </c>
      <c r="C1401" s="2">
        <v>35.520000000000003</v>
      </c>
    </row>
    <row r="1402" spans="1:3" x14ac:dyDescent="0.3">
      <c r="A1402" s="5">
        <v>37560</v>
      </c>
      <c r="B1402" s="2">
        <v>34.4</v>
      </c>
      <c r="C1402" s="2">
        <v>34.9</v>
      </c>
    </row>
    <row r="1403" spans="1:3" x14ac:dyDescent="0.3">
      <c r="A1403" s="5">
        <v>37561</v>
      </c>
      <c r="B1403" s="2">
        <v>34.590000000000003</v>
      </c>
      <c r="C1403" s="2">
        <v>34.89</v>
      </c>
    </row>
    <row r="1404" spans="1:3" x14ac:dyDescent="0.3">
      <c r="A1404" s="5">
        <v>37562</v>
      </c>
      <c r="B1404" s="2">
        <v>34.909999999999997</v>
      </c>
      <c r="C1404" s="2">
        <v>34.909999999999997</v>
      </c>
    </row>
    <row r="1405" spans="1:3" x14ac:dyDescent="0.3">
      <c r="A1405" s="5">
        <v>37563</v>
      </c>
      <c r="B1405" s="2">
        <v>35.61</v>
      </c>
      <c r="C1405" s="2">
        <v>35.630000000000003</v>
      </c>
    </row>
    <row r="1406" spans="1:3" x14ac:dyDescent="0.3">
      <c r="A1406" s="5">
        <v>37564</v>
      </c>
      <c r="B1406" s="2">
        <v>38.130000000000003</v>
      </c>
      <c r="C1406" s="2">
        <v>39.39</v>
      </c>
    </row>
    <row r="1407" spans="1:3" x14ac:dyDescent="0.3">
      <c r="A1407" s="5">
        <v>37565</v>
      </c>
      <c r="B1407" s="2">
        <v>38.380000000000003</v>
      </c>
      <c r="C1407" s="2">
        <v>39.869999999999997</v>
      </c>
    </row>
    <row r="1408" spans="1:3" x14ac:dyDescent="0.3">
      <c r="A1408" s="5">
        <v>37566</v>
      </c>
      <c r="B1408" s="2">
        <v>36.89</v>
      </c>
      <c r="C1408" s="2">
        <v>37.82</v>
      </c>
    </row>
    <row r="1409" spans="1:3" x14ac:dyDescent="0.3">
      <c r="A1409" s="5">
        <v>37567</v>
      </c>
      <c r="B1409" s="2">
        <v>37.549999999999997</v>
      </c>
      <c r="C1409" s="2">
        <v>38.9</v>
      </c>
    </row>
    <row r="1410" spans="1:3" x14ac:dyDescent="0.3">
      <c r="A1410" s="5">
        <v>37568</v>
      </c>
      <c r="B1410" s="2">
        <v>37.200000000000003</v>
      </c>
      <c r="C1410" s="2">
        <v>38.21</v>
      </c>
    </row>
    <row r="1411" spans="1:3" x14ac:dyDescent="0.3">
      <c r="A1411" s="5">
        <v>37569</v>
      </c>
      <c r="B1411" s="2">
        <v>36.479999999999997</v>
      </c>
      <c r="C1411" s="2">
        <v>37.14</v>
      </c>
    </row>
    <row r="1412" spans="1:3" x14ac:dyDescent="0.3">
      <c r="A1412" s="5">
        <v>37570</v>
      </c>
      <c r="B1412" s="2">
        <v>37.68</v>
      </c>
      <c r="C1412" s="2">
        <v>38.35</v>
      </c>
    </row>
    <row r="1413" spans="1:3" x14ac:dyDescent="0.3">
      <c r="A1413" s="5">
        <v>37571</v>
      </c>
      <c r="B1413" s="2">
        <v>45.66</v>
      </c>
      <c r="C1413" s="2">
        <v>50.63</v>
      </c>
    </row>
    <row r="1414" spans="1:3" x14ac:dyDescent="0.3">
      <c r="A1414" s="5">
        <v>37572</v>
      </c>
      <c r="B1414" s="2">
        <v>49.31</v>
      </c>
      <c r="C1414" s="2">
        <v>55.52</v>
      </c>
    </row>
    <row r="1415" spans="1:3" x14ac:dyDescent="0.3">
      <c r="A1415" s="5">
        <v>37573</v>
      </c>
      <c r="B1415" s="2">
        <v>45.74</v>
      </c>
      <c r="C1415" s="2">
        <v>49.16</v>
      </c>
    </row>
    <row r="1416" spans="1:3" x14ac:dyDescent="0.3">
      <c r="A1416" s="5">
        <v>37574</v>
      </c>
      <c r="B1416" s="2">
        <v>43.37</v>
      </c>
      <c r="C1416" s="2">
        <v>45.19</v>
      </c>
    </row>
    <row r="1417" spans="1:3" x14ac:dyDescent="0.3">
      <c r="A1417" s="5">
        <v>37575</v>
      </c>
      <c r="B1417" s="2">
        <v>41.82</v>
      </c>
      <c r="C1417" s="2">
        <v>42.88</v>
      </c>
    </row>
    <row r="1418" spans="1:3" x14ac:dyDescent="0.3">
      <c r="A1418" s="5">
        <v>37576</v>
      </c>
      <c r="B1418" s="2">
        <v>41.37</v>
      </c>
      <c r="C1418" s="2">
        <v>42.37</v>
      </c>
    </row>
    <row r="1419" spans="1:3" x14ac:dyDescent="0.3">
      <c r="A1419" s="5">
        <v>37577</v>
      </c>
      <c r="B1419" s="2">
        <v>40.26</v>
      </c>
      <c r="C1419" s="2">
        <v>41.09</v>
      </c>
    </row>
    <row r="1420" spans="1:3" x14ac:dyDescent="0.3">
      <c r="A1420" s="5">
        <v>37578</v>
      </c>
      <c r="B1420" s="2">
        <v>42.77</v>
      </c>
      <c r="C1420" s="2">
        <v>44.09</v>
      </c>
    </row>
    <row r="1421" spans="1:3" x14ac:dyDescent="0.3">
      <c r="A1421" s="5">
        <v>37579</v>
      </c>
      <c r="B1421" s="2">
        <v>45.7</v>
      </c>
      <c r="C1421" s="2">
        <v>47.7</v>
      </c>
    </row>
    <row r="1422" spans="1:3" x14ac:dyDescent="0.3">
      <c r="A1422" s="5">
        <v>37580</v>
      </c>
      <c r="B1422" s="2">
        <v>46.03</v>
      </c>
      <c r="C1422" s="2">
        <v>47.51</v>
      </c>
    </row>
    <row r="1423" spans="1:3" x14ac:dyDescent="0.3">
      <c r="A1423" s="5">
        <v>37581</v>
      </c>
      <c r="B1423" s="2">
        <v>47.2</v>
      </c>
      <c r="C1423" s="2">
        <v>48.26</v>
      </c>
    </row>
    <row r="1424" spans="1:3" x14ac:dyDescent="0.3">
      <c r="A1424" s="5">
        <v>37582</v>
      </c>
      <c r="B1424" s="2">
        <v>47.22</v>
      </c>
      <c r="C1424" s="2">
        <v>48.22</v>
      </c>
    </row>
    <row r="1425" spans="1:3" x14ac:dyDescent="0.3">
      <c r="A1425" s="5">
        <v>37583</v>
      </c>
      <c r="B1425" s="2">
        <v>47.74</v>
      </c>
      <c r="C1425" s="2">
        <v>49.02</v>
      </c>
    </row>
    <row r="1426" spans="1:3" x14ac:dyDescent="0.3">
      <c r="A1426" s="5">
        <v>37584</v>
      </c>
      <c r="B1426" s="2">
        <v>47.57</v>
      </c>
      <c r="C1426" s="2">
        <v>48.58</v>
      </c>
    </row>
    <row r="1427" spans="1:3" x14ac:dyDescent="0.3">
      <c r="A1427" s="5">
        <v>37585</v>
      </c>
      <c r="B1427" s="2">
        <v>48.52</v>
      </c>
      <c r="C1427" s="2">
        <v>49.65</v>
      </c>
    </row>
    <row r="1428" spans="1:3" x14ac:dyDescent="0.3">
      <c r="A1428" s="5">
        <v>37586</v>
      </c>
      <c r="B1428" s="2">
        <v>48.5</v>
      </c>
      <c r="C1428" s="2">
        <v>49.64</v>
      </c>
    </row>
    <row r="1429" spans="1:3" x14ac:dyDescent="0.3">
      <c r="A1429" s="5">
        <v>37587</v>
      </c>
      <c r="B1429" s="2">
        <v>49.07</v>
      </c>
      <c r="C1429" s="2">
        <v>50.09</v>
      </c>
    </row>
    <row r="1430" spans="1:3" x14ac:dyDescent="0.3">
      <c r="A1430" s="5">
        <v>37588</v>
      </c>
      <c r="B1430" s="2">
        <v>49.78</v>
      </c>
      <c r="C1430" s="2">
        <v>50.83</v>
      </c>
    </row>
    <row r="1431" spans="1:3" x14ac:dyDescent="0.3">
      <c r="A1431" s="5">
        <v>37589</v>
      </c>
      <c r="B1431" s="2">
        <v>50.16</v>
      </c>
      <c r="C1431" s="2">
        <v>50.97</v>
      </c>
    </row>
    <row r="1432" spans="1:3" x14ac:dyDescent="0.3">
      <c r="A1432" s="5">
        <v>37590</v>
      </c>
      <c r="B1432" s="2">
        <v>51.48</v>
      </c>
      <c r="C1432" s="2">
        <v>52.21</v>
      </c>
    </row>
    <row r="1433" spans="1:3" x14ac:dyDescent="0.3">
      <c r="A1433" s="5">
        <v>37591</v>
      </c>
      <c r="B1433" s="2">
        <v>52.38</v>
      </c>
      <c r="C1433" s="2">
        <v>53.07</v>
      </c>
    </row>
    <row r="1434" spans="1:3" x14ac:dyDescent="0.3">
      <c r="A1434" s="5">
        <v>37592</v>
      </c>
      <c r="B1434" s="2">
        <v>53.96</v>
      </c>
      <c r="C1434" s="2">
        <v>55.12</v>
      </c>
    </row>
    <row r="1435" spans="1:3" x14ac:dyDescent="0.3">
      <c r="A1435" s="5">
        <v>37593</v>
      </c>
      <c r="B1435" s="2">
        <v>56.22</v>
      </c>
      <c r="C1435" s="2">
        <v>57.29</v>
      </c>
    </row>
    <row r="1436" spans="1:3" x14ac:dyDescent="0.3">
      <c r="A1436" s="5">
        <v>37594</v>
      </c>
      <c r="B1436" s="2">
        <v>60</v>
      </c>
      <c r="C1436" s="2">
        <v>61.85</v>
      </c>
    </row>
    <row r="1437" spans="1:3" x14ac:dyDescent="0.3">
      <c r="A1437" s="5">
        <v>37595</v>
      </c>
      <c r="B1437" s="2">
        <v>68.72</v>
      </c>
      <c r="C1437" s="2">
        <v>71.61</v>
      </c>
    </row>
    <row r="1438" spans="1:3" x14ac:dyDescent="0.3">
      <c r="A1438" s="5">
        <v>37596</v>
      </c>
      <c r="B1438" s="2">
        <v>73.27</v>
      </c>
      <c r="C1438" s="2">
        <v>74.930000000000007</v>
      </c>
    </row>
    <row r="1439" spans="1:3" x14ac:dyDescent="0.3">
      <c r="A1439" s="5">
        <v>37597</v>
      </c>
      <c r="B1439" s="2">
        <v>77.709999999999994</v>
      </c>
      <c r="C1439" s="2">
        <v>79.77</v>
      </c>
    </row>
    <row r="1440" spans="1:3" x14ac:dyDescent="0.3">
      <c r="A1440" s="5">
        <v>37598</v>
      </c>
      <c r="B1440" s="2">
        <v>81.760000000000005</v>
      </c>
      <c r="C1440" s="2">
        <v>82.23</v>
      </c>
    </row>
    <row r="1441" spans="1:3" x14ac:dyDescent="0.3">
      <c r="A1441" s="5">
        <v>37599</v>
      </c>
      <c r="B1441" s="2">
        <v>93.43</v>
      </c>
      <c r="C1441" s="2">
        <v>99.3</v>
      </c>
    </row>
    <row r="1442" spans="1:3" x14ac:dyDescent="0.3">
      <c r="A1442" s="5">
        <v>37600</v>
      </c>
      <c r="B1442" s="2">
        <v>93.31</v>
      </c>
      <c r="C1442" s="2">
        <v>97.92</v>
      </c>
    </row>
    <row r="1443" spans="1:3" x14ac:dyDescent="0.3">
      <c r="A1443" s="5">
        <v>37601</v>
      </c>
      <c r="B1443" s="2">
        <v>93.35</v>
      </c>
      <c r="C1443" s="2">
        <v>97.01</v>
      </c>
    </row>
    <row r="1444" spans="1:3" x14ac:dyDescent="0.3">
      <c r="A1444" s="5">
        <v>37602</v>
      </c>
      <c r="B1444" s="2">
        <v>90.79</v>
      </c>
      <c r="C1444" s="2">
        <v>94</v>
      </c>
    </row>
    <row r="1445" spans="1:3" x14ac:dyDescent="0.3">
      <c r="A1445" s="5">
        <v>37603</v>
      </c>
      <c r="B1445" s="2">
        <v>88.6</v>
      </c>
      <c r="C1445" s="2">
        <v>90.2</v>
      </c>
    </row>
    <row r="1446" spans="1:3" x14ac:dyDescent="0.3">
      <c r="A1446" s="5">
        <v>37604</v>
      </c>
      <c r="B1446" s="2">
        <v>82.03</v>
      </c>
      <c r="C1446" s="2">
        <v>84.43</v>
      </c>
    </row>
    <row r="1447" spans="1:3" x14ac:dyDescent="0.3">
      <c r="A1447" s="5">
        <v>37605</v>
      </c>
      <c r="B1447" s="2">
        <v>78.86</v>
      </c>
      <c r="C1447" s="2">
        <v>79.239999999999995</v>
      </c>
    </row>
    <row r="1448" spans="1:3" x14ac:dyDescent="0.3">
      <c r="A1448" s="5">
        <v>37606</v>
      </c>
      <c r="B1448" s="2">
        <v>83.19</v>
      </c>
      <c r="C1448" s="2">
        <v>84.84</v>
      </c>
    </row>
    <row r="1449" spans="1:3" x14ac:dyDescent="0.3">
      <c r="A1449" s="5">
        <v>37607</v>
      </c>
      <c r="B1449" s="2">
        <v>78.7</v>
      </c>
      <c r="C1449" s="2">
        <v>80.72</v>
      </c>
    </row>
    <row r="1450" spans="1:3" x14ac:dyDescent="0.3">
      <c r="A1450" s="5">
        <v>37608</v>
      </c>
      <c r="B1450" s="2">
        <v>74.52</v>
      </c>
      <c r="C1450" s="2">
        <v>75.84</v>
      </c>
    </row>
    <row r="1451" spans="1:3" x14ac:dyDescent="0.3">
      <c r="A1451" s="5">
        <v>37609</v>
      </c>
      <c r="B1451" s="2">
        <v>70.209999999999994</v>
      </c>
      <c r="C1451" s="2">
        <v>70.42</v>
      </c>
    </row>
    <row r="1452" spans="1:3" x14ac:dyDescent="0.3">
      <c r="A1452" s="5">
        <v>37610</v>
      </c>
      <c r="B1452" s="2">
        <v>63.4</v>
      </c>
      <c r="C1452" s="2">
        <v>64.34</v>
      </c>
    </row>
    <row r="1453" spans="1:3" x14ac:dyDescent="0.3">
      <c r="A1453" s="5">
        <v>37611</v>
      </c>
      <c r="B1453" s="2">
        <v>66.56</v>
      </c>
      <c r="C1453" s="2">
        <v>67.95</v>
      </c>
    </row>
    <row r="1454" spans="1:3" x14ac:dyDescent="0.3">
      <c r="A1454" s="5">
        <v>37612</v>
      </c>
      <c r="B1454" s="2">
        <v>69.040000000000006</v>
      </c>
      <c r="C1454" s="2">
        <v>70.150000000000006</v>
      </c>
    </row>
    <row r="1455" spans="1:3" x14ac:dyDescent="0.3">
      <c r="A1455" s="5">
        <v>37613</v>
      </c>
      <c r="B1455" s="2">
        <v>73.48</v>
      </c>
      <c r="C1455" s="2">
        <v>75.510000000000005</v>
      </c>
    </row>
    <row r="1456" spans="1:3" x14ac:dyDescent="0.3">
      <c r="A1456" s="5">
        <v>37614</v>
      </c>
      <c r="B1456" s="2">
        <v>69.569999999999993</v>
      </c>
      <c r="C1456" s="2">
        <v>69.41</v>
      </c>
    </row>
    <row r="1457" spans="1:3" x14ac:dyDescent="0.3">
      <c r="A1457" s="5">
        <v>37615</v>
      </c>
      <c r="B1457" s="2">
        <v>69.33</v>
      </c>
      <c r="C1457" s="2">
        <v>69.47</v>
      </c>
    </row>
    <row r="1458" spans="1:3" x14ac:dyDescent="0.3">
      <c r="A1458" s="5">
        <v>37616</v>
      </c>
      <c r="B1458" s="2">
        <v>68.12</v>
      </c>
      <c r="C1458" s="2">
        <v>69.14</v>
      </c>
    </row>
    <row r="1459" spans="1:3" x14ac:dyDescent="0.3">
      <c r="A1459" s="5">
        <v>37617</v>
      </c>
      <c r="B1459" s="2">
        <v>70.400000000000006</v>
      </c>
      <c r="C1459" s="2">
        <v>72.48</v>
      </c>
    </row>
    <row r="1460" spans="1:3" x14ac:dyDescent="0.3">
      <c r="A1460" s="5">
        <v>37618</v>
      </c>
      <c r="B1460" s="2">
        <v>69.11</v>
      </c>
      <c r="C1460" s="2">
        <v>70.5</v>
      </c>
    </row>
    <row r="1461" spans="1:3" x14ac:dyDescent="0.3">
      <c r="A1461" s="5">
        <v>37619</v>
      </c>
      <c r="B1461" s="2">
        <v>73.55</v>
      </c>
      <c r="C1461" s="2">
        <v>74.92</v>
      </c>
    </row>
    <row r="1462" spans="1:3" x14ac:dyDescent="0.3">
      <c r="A1462" s="5">
        <v>37620</v>
      </c>
      <c r="B1462" s="2">
        <v>78.11</v>
      </c>
      <c r="C1462" s="2">
        <v>79.510000000000005</v>
      </c>
    </row>
    <row r="1463" spans="1:3" x14ac:dyDescent="0.3">
      <c r="A1463" s="5">
        <v>37621</v>
      </c>
      <c r="B1463" s="2">
        <v>85.79</v>
      </c>
      <c r="C1463" s="2">
        <v>88.54</v>
      </c>
    </row>
    <row r="1464" spans="1:3" x14ac:dyDescent="0.3">
      <c r="A1464" s="5">
        <v>37622</v>
      </c>
      <c r="B1464" s="2">
        <v>90.38</v>
      </c>
      <c r="C1464" s="2">
        <v>90.33</v>
      </c>
    </row>
    <row r="1465" spans="1:3" x14ac:dyDescent="0.3">
      <c r="A1465" s="5">
        <v>37623</v>
      </c>
      <c r="B1465" s="2">
        <v>99.76</v>
      </c>
      <c r="C1465" s="2">
        <v>103.44</v>
      </c>
    </row>
    <row r="1466" spans="1:3" x14ac:dyDescent="0.3">
      <c r="A1466" s="5">
        <v>37624</v>
      </c>
      <c r="B1466" s="2">
        <v>103.02</v>
      </c>
      <c r="C1466" s="2">
        <v>106.59</v>
      </c>
    </row>
    <row r="1467" spans="1:3" x14ac:dyDescent="0.3">
      <c r="A1467" s="5">
        <v>37625</v>
      </c>
      <c r="B1467" s="2">
        <v>110.65</v>
      </c>
      <c r="C1467" s="2">
        <v>112.78</v>
      </c>
    </row>
    <row r="1468" spans="1:3" x14ac:dyDescent="0.3">
      <c r="A1468" s="5">
        <v>37626</v>
      </c>
      <c r="B1468" s="2">
        <v>110.35</v>
      </c>
      <c r="C1468" s="2">
        <v>110.41</v>
      </c>
    </row>
    <row r="1469" spans="1:3" x14ac:dyDescent="0.3">
      <c r="A1469" s="5">
        <v>37627</v>
      </c>
      <c r="B1469" s="2">
        <v>114.61</v>
      </c>
      <c r="C1469" s="2">
        <v>116.93</v>
      </c>
    </row>
    <row r="1470" spans="1:3" x14ac:dyDescent="0.3">
      <c r="A1470" s="5">
        <v>37628</v>
      </c>
      <c r="B1470" s="2">
        <v>114.24</v>
      </c>
      <c r="C1470" s="2">
        <v>116.06</v>
      </c>
    </row>
    <row r="1471" spans="1:3" x14ac:dyDescent="0.3">
      <c r="A1471" s="5">
        <v>37629</v>
      </c>
      <c r="B1471" s="2">
        <v>110.85</v>
      </c>
      <c r="C1471" s="2">
        <v>111.99</v>
      </c>
    </row>
    <row r="1472" spans="1:3" x14ac:dyDescent="0.3">
      <c r="A1472" s="5">
        <v>37630</v>
      </c>
      <c r="B1472" s="2">
        <v>105.14</v>
      </c>
      <c r="C1472" s="2">
        <v>107.39</v>
      </c>
    </row>
    <row r="1473" spans="1:3" x14ac:dyDescent="0.3">
      <c r="A1473" s="5">
        <v>37631</v>
      </c>
      <c r="B1473" s="2">
        <v>105.52</v>
      </c>
      <c r="C1473" s="2">
        <v>108.59</v>
      </c>
    </row>
    <row r="1474" spans="1:3" x14ac:dyDescent="0.3">
      <c r="A1474" s="5">
        <v>37632</v>
      </c>
      <c r="B1474" s="2">
        <v>93.55</v>
      </c>
      <c r="C1474" s="2">
        <v>93.69</v>
      </c>
    </row>
    <row r="1475" spans="1:3" x14ac:dyDescent="0.3">
      <c r="A1475" s="5">
        <v>37633</v>
      </c>
      <c r="B1475" s="2">
        <v>81.61</v>
      </c>
      <c r="C1475" s="2">
        <v>81.459999999999994</v>
      </c>
    </row>
    <row r="1476" spans="1:3" x14ac:dyDescent="0.3">
      <c r="A1476" s="5">
        <v>37634</v>
      </c>
      <c r="B1476" s="2">
        <v>87.02</v>
      </c>
      <c r="C1476" s="2">
        <v>89.91</v>
      </c>
    </row>
    <row r="1477" spans="1:3" x14ac:dyDescent="0.3">
      <c r="A1477" s="5">
        <v>37635</v>
      </c>
      <c r="B1477" s="2">
        <v>76.45</v>
      </c>
      <c r="C1477" s="2">
        <v>76.349999999999994</v>
      </c>
    </row>
    <row r="1478" spans="1:3" x14ac:dyDescent="0.3">
      <c r="A1478" s="5">
        <v>37636</v>
      </c>
      <c r="B1478" s="2">
        <v>62.9</v>
      </c>
      <c r="C1478" s="2">
        <v>64.88</v>
      </c>
    </row>
    <row r="1479" spans="1:3" x14ac:dyDescent="0.3">
      <c r="A1479" s="5">
        <v>37637</v>
      </c>
      <c r="B1479" s="2">
        <v>53.87</v>
      </c>
      <c r="C1479" s="2">
        <v>55.74</v>
      </c>
    </row>
    <row r="1480" spans="1:3" x14ac:dyDescent="0.3">
      <c r="A1480" s="5">
        <v>37638</v>
      </c>
      <c r="B1480" s="2">
        <v>50.44</v>
      </c>
      <c r="C1480" s="2">
        <v>50.05</v>
      </c>
    </row>
    <row r="1481" spans="1:3" x14ac:dyDescent="0.3">
      <c r="A1481" s="5">
        <v>37639</v>
      </c>
      <c r="B1481" s="2">
        <v>55.25</v>
      </c>
      <c r="C1481" s="2">
        <v>55.95</v>
      </c>
    </row>
    <row r="1482" spans="1:3" x14ac:dyDescent="0.3">
      <c r="A1482" s="5">
        <v>37640</v>
      </c>
      <c r="B1482" s="2">
        <v>53.64</v>
      </c>
      <c r="C1482" s="2">
        <v>53.45</v>
      </c>
    </row>
    <row r="1483" spans="1:3" x14ac:dyDescent="0.3">
      <c r="A1483" s="5">
        <v>37641</v>
      </c>
      <c r="B1483" s="2">
        <v>56.82</v>
      </c>
      <c r="C1483" s="2">
        <v>57.36</v>
      </c>
    </row>
    <row r="1484" spans="1:3" x14ac:dyDescent="0.3">
      <c r="A1484" s="5">
        <v>37642</v>
      </c>
      <c r="B1484" s="2">
        <v>50.59</v>
      </c>
      <c r="C1484" s="2">
        <v>51.06</v>
      </c>
    </row>
    <row r="1485" spans="1:3" x14ac:dyDescent="0.3">
      <c r="A1485" s="5">
        <v>37643</v>
      </c>
      <c r="B1485" s="2">
        <v>47.86</v>
      </c>
      <c r="C1485" s="2">
        <v>49.22</v>
      </c>
    </row>
    <row r="1486" spans="1:3" x14ac:dyDescent="0.3">
      <c r="A1486" s="5">
        <v>37644</v>
      </c>
      <c r="B1486" s="2">
        <v>44.06</v>
      </c>
      <c r="C1486" s="2">
        <v>44.87</v>
      </c>
    </row>
    <row r="1487" spans="1:3" x14ac:dyDescent="0.3">
      <c r="A1487" s="5">
        <v>37645</v>
      </c>
      <c r="B1487" s="2">
        <v>43.64</v>
      </c>
      <c r="C1487" s="2">
        <v>44.96</v>
      </c>
    </row>
    <row r="1488" spans="1:3" x14ac:dyDescent="0.3">
      <c r="A1488" s="5">
        <v>37646</v>
      </c>
      <c r="B1488" s="2">
        <v>39.229999999999997</v>
      </c>
      <c r="C1488" s="2">
        <v>39.369999999999997</v>
      </c>
    </row>
    <row r="1489" spans="1:3" x14ac:dyDescent="0.3">
      <c r="A1489" s="5">
        <v>37647</v>
      </c>
      <c r="B1489" s="2">
        <v>38.97</v>
      </c>
      <c r="C1489" s="2">
        <v>39.33</v>
      </c>
    </row>
    <row r="1490" spans="1:3" x14ac:dyDescent="0.3">
      <c r="A1490" s="5">
        <v>37648</v>
      </c>
      <c r="B1490" s="2">
        <v>40.75</v>
      </c>
      <c r="C1490" s="2">
        <v>41.42</v>
      </c>
    </row>
    <row r="1491" spans="1:3" x14ac:dyDescent="0.3">
      <c r="A1491" s="5">
        <v>37649</v>
      </c>
      <c r="B1491" s="2">
        <v>42.93</v>
      </c>
      <c r="C1491" s="2">
        <v>43.74</v>
      </c>
    </row>
    <row r="1492" spans="1:3" x14ac:dyDescent="0.3">
      <c r="A1492" s="5">
        <v>37650</v>
      </c>
      <c r="B1492" s="2">
        <v>44.94</v>
      </c>
      <c r="C1492" s="2">
        <v>46.15</v>
      </c>
    </row>
    <row r="1493" spans="1:3" x14ac:dyDescent="0.3">
      <c r="A1493" s="5">
        <v>37651</v>
      </c>
      <c r="B1493" s="2">
        <v>46</v>
      </c>
      <c r="C1493" s="2">
        <v>46.86</v>
      </c>
    </row>
    <row r="1494" spans="1:3" x14ac:dyDescent="0.3">
      <c r="A1494" s="5">
        <v>37652</v>
      </c>
      <c r="B1494" s="2">
        <v>47.12</v>
      </c>
      <c r="C1494" s="2">
        <v>48.33</v>
      </c>
    </row>
    <row r="1495" spans="1:3" x14ac:dyDescent="0.3">
      <c r="A1495" s="5">
        <v>37653</v>
      </c>
      <c r="B1495" s="2">
        <v>44.45</v>
      </c>
      <c r="C1495" s="2">
        <v>44.41</v>
      </c>
    </row>
    <row r="1496" spans="1:3" x14ac:dyDescent="0.3">
      <c r="A1496" s="5">
        <v>37654</v>
      </c>
      <c r="B1496" s="2">
        <v>40.840000000000003</v>
      </c>
      <c r="C1496" s="2">
        <v>41.24</v>
      </c>
    </row>
    <row r="1497" spans="1:3" x14ac:dyDescent="0.3">
      <c r="A1497" s="5">
        <v>37655</v>
      </c>
      <c r="B1497" s="2">
        <v>42.5</v>
      </c>
      <c r="C1497" s="2">
        <v>44.3</v>
      </c>
    </row>
    <row r="1498" spans="1:3" x14ac:dyDescent="0.3">
      <c r="A1498" s="5">
        <v>37656</v>
      </c>
      <c r="B1498" s="2">
        <v>42.97</v>
      </c>
      <c r="C1498" s="2">
        <v>44.54</v>
      </c>
    </row>
    <row r="1499" spans="1:3" x14ac:dyDescent="0.3">
      <c r="A1499" s="5">
        <v>37657</v>
      </c>
      <c r="B1499" s="2">
        <v>45.4</v>
      </c>
      <c r="C1499" s="2">
        <v>46.45</v>
      </c>
    </row>
    <row r="1500" spans="1:3" x14ac:dyDescent="0.3">
      <c r="A1500" s="5">
        <v>37658</v>
      </c>
      <c r="B1500" s="2">
        <v>57.44</v>
      </c>
      <c r="C1500" s="2">
        <v>68.180000000000007</v>
      </c>
    </row>
    <row r="1501" spans="1:3" x14ac:dyDescent="0.3">
      <c r="A1501" s="5">
        <v>37659</v>
      </c>
      <c r="B1501" s="2">
        <v>49.13</v>
      </c>
      <c r="C1501" s="2">
        <v>50.27</v>
      </c>
    </row>
    <row r="1502" spans="1:3" x14ac:dyDescent="0.3">
      <c r="A1502" s="5">
        <v>37660</v>
      </c>
      <c r="B1502" s="2">
        <v>45.38</v>
      </c>
      <c r="C1502" s="2">
        <v>45.65</v>
      </c>
    </row>
    <row r="1503" spans="1:3" x14ac:dyDescent="0.3">
      <c r="A1503" s="5">
        <v>37661</v>
      </c>
      <c r="B1503" s="2">
        <v>42.3</v>
      </c>
      <c r="C1503" s="2">
        <v>42.57</v>
      </c>
    </row>
    <row r="1504" spans="1:3" x14ac:dyDescent="0.3">
      <c r="A1504" s="5">
        <v>37662</v>
      </c>
      <c r="B1504" s="2">
        <v>45.01</v>
      </c>
      <c r="C1504" s="2">
        <v>45.99</v>
      </c>
    </row>
    <row r="1505" spans="1:3" x14ac:dyDescent="0.3">
      <c r="A1505" s="5">
        <v>37663</v>
      </c>
      <c r="B1505" s="2">
        <v>45.53</v>
      </c>
      <c r="C1505" s="2">
        <v>46.45</v>
      </c>
    </row>
    <row r="1506" spans="1:3" x14ac:dyDescent="0.3">
      <c r="A1506" s="5">
        <v>37664</v>
      </c>
      <c r="B1506" s="2">
        <v>48</v>
      </c>
      <c r="C1506" s="2">
        <v>49.42</v>
      </c>
    </row>
    <row r="1507" spans="1:3" x14ac:dyDescent="0.3">
      <c r="A1507" s="5">
        <v>37665</v>
      </c>
      <c r="B1507" s="2">
        <v>49.96</v>
      </c>
      <c r="C1507" s="2">
        <v>51.83</v>
      </c>
    </row>
    <row r="1508" spans="1:3" x14ac:dyDescent="0.3">
      <c r="A1508" s="5">
        <v>37666</v>
      </c>
      <c r="B1508" s="2">
        <v>49.59</v>
      </c>
      <c r="C1508" s="2">
        <v>50.18</v>
      </c>
    </row>
    <row r="1509" spans="1:3" x14ac:dyDescent="0.3">
      <c r="A1509" s="5">
        <v>37667</v>
      </c>
      <c r="B1509" s="2">
        <v>49.61</v>
      </c>
      <c r="C1509" s="2">
        <v>50.01</v>
      </c>
    </row>
    <row r="1510" spans="1:3" x14ac:dyDescent="0.3">
      <c r="A1510" s="5">
        <v>37668</v>
      </c>
      <c r="B1510" s="2">
        <v>49.66</v>
      </c>
      <c r="C1510" s="2">
        <v>49.81</v>
      </c>
    </row>
    <row r="1511" spans="1:3" x14ac:dyDescent="0.3">
      <c r="A1511" s="5">
        <v>37669</v>
      </c>
      <c r="B1511" s="2">
        <v>51.35</v>
      </c>
      <c r="C1511" s="2">
        <v>52.58</v>
      </c>
    </row>
    <row r="1512" spans="1:3" x14ac:dyDescent="0.3">
      <c r="A1512" s="5">
        <v>37670</v>
      </c>
      <c r="B1512" s="2">
        <v>52.96</v>
      </c>
      <c r="C1512" s="2">
        <v>54.35</v>
      </c>
    </row>
    <row r="1513" spans="1:3" x14ac:dyDescent="0.3">
      <c r="A1513" s="5">
        <v>37671</v>
      </c>
      <c r="B1513" s="2">
        <v>52.41</v>
      </c>
      <c r="C1513" s="2">
        <v>53.48</v>
      </c>
    </row>
    <row r="1514" spans="1:3" x14ac:dyDescent="0.3">
      <c r="A1514" s="5">
        <v>37672</v>
      </c>
      <c r="B1514" s="2">
        <v>52.61</v>
      </c>
      <c r="C1514" s="2">
        <v>53.56</v>
      </c>
    </row>
    <row r="1515" spans="1:3" x14ac:dyDescent="0.3">
      <c r="A1515" s="5">
        <v>37673</v>
      </c>
      <c r="B1515" s="2">
        <v>51.13</v>
      </c>
      <c r="C1515" s="2">
        <v>51.49</v>
      </c>
    </row>
    <row r="1516" spans="1:3" x14ac:dyDescent="0.3">
      <c r="A1516" s="5">
        <v>37674</v>
      </c>
      <c r="B1516" s="2">
        <v>48.59</v>
      </c>
      <c r="C1516" s="2">
        <v>49.23</v>
      </c>
    </row>
    <row r="1517" spans="1:3" x14ac:dyDescent="0.3">
      <c r="A1517" s="5">
        <v>37675</v>
      </c>
      <c r="B1517" s="2">
        <v>48.19</v>
      </c>
      <c r="C1517" s="2">
        <v>48.5</v>
      </c>
    </row>
    <row r="1518" spans="1:3" x14ac:dyDescent="0.3">
      <c r="A1518" s="5">
        <v>37676</v>
      </c>
      <c r="B1518" s="2">
        <v>50.82</v>
      </c>
      <c r="C1518" s="2">
        <v>51.79</v>
      </c>
    </row>
    <row r="1519" spans="1:3" x14ac:dyDescent="0.3">
      <c r="A1519" s="5">
        <v>37677</v>
      </c>
      <c r="B1519" s="2">
        <v>49.18</v>
      </c>
      <c r="C1519" s="2">
        <v>50.55</v>
      </c>
    </row>
    <row r="1520" spans="1:3" x14ac:dyDescent="0.3">
      <c r="A1520" s="5">
        <v>37678</v>
      </c>
      <c r="B1520" s="2">
        <v>49.21</v>
      </c>
      <c r="C1520" s="2">
        <v>50.09</v>
      </c>
    </row>
    <row r="1521" spans="1:3" x14ac:dyDescent="0.3">
      <c r="A1521" s="5">
        <v>37679</v>
      </c>
      <c r="B1521" s="2">
        <v>49.05</v>
      </c>
      <c r="C1521" s="2">
        <v>48.91</v>
      </c>
    </row>
    <row r="1522" spans="1:3" x14ac:dyDescent="0.3">
      <c r="A1522" s="5">
        <v>37680</v>
      </c>
      <c r="B1522" s="2">
        <v>47.59</v>
      </c>
      <c r="C1522" s="2">
        <v>47.72</v>
      </c>
    </row>
    <row r="1523" spans="1:3" x14ac:dyDescent="0.3">
      <c r="A1523" s="5">
        <v>37681</v>
      </c>
      <c r="B1523" s="2">
        <v>47.2</v>
      </c>
      <c r="C1523" s="2">
        <v>47.47</v>
      </c>
    </row>
    <row r="1524" spans="1:3" x14ac:dyDescent="0.3">
      <c r="A1524" s="5">
        <v>37682</v>
      </c>
      <c r="B1524" s="2">
        <v>47.21</v>
      </c>
      <c r="C1524" s="2">
        <v>47.28</v>
      </c>
    </row>
    <row r="1525" spans="1:3" x14ac:dyDescent="0.3">
      <c r="A1525" s="5">
        <v>37683</v>
      </c>
      <c r="B1525" s="2">
        <v>49.46</v>
      </c>
      <c r="C1525" s="2">
        <v>49.96</v>
      </c>
    </row>
    <row r="1526" spans="1:3" x14ac:dyDescent="0.3">
      <c r="A1526" s="5">
        <v>37684</v>
      </c>
      <c r="B1526" s="2">
        <v>49.32</v>
      </c>
      <c r="C1526" s="2">
        <v>49.78</v>
      </c>
    </row>
    <row r="1527" spans="1:3" x14ac:dyDescent="0.3">
      <c r="A1527" s="5">
        <v>37685</v>
      </c>
      <c r="B1527" s="2">
        <v>48.62</v>
      </c>
      <c r="C1527" s="2">
        <v>48.87</v>
      </c>
    </row>
    <row r="1528" spans="1:3" x14ac:dyDescent="0.3">
      <c r="A1528" s="5">
        <v>37686</v>
      </c>
      <c r="B1528" s="2">
        <v>47.71</v>
      </c>
      <c r="C1528" s="2">
        <v>47.96</v>
      </c>
    </row>
    <row r="1529" spans="1:3" x14ac:dyDescent="0.3">
      <c r="A1529" s="5">
        <v>37687</v>
      </c>
      <c r="B1529" s="2">
        <v>45.84</v>
      </c>
      <c r="C1529" s="2">
        <v>45.77</v>
      </c>
    </row>
    <row r="1530" spans="1:3" x14ac:dyDescent="0.3">
      <c r="A1530" s="5">
        <v>37688</v>
      </c>
      <c r="B1530" s="2">
        <v>44.96</v>
      </c>
      <c r="C1530" s="2">
        <v>45.45</v>
      </c>
    </row>
    <row r="1531" spans="1:3" x14ac:dyDescent="0.3">
      <c r="A1531" s="5">
        <v>37689</v>
      </c>
      <c r="B1531" s="2">
        <v>43.14</v>
      </c>
      <c r="C1531" s="2">
        <v>43.77</v>
      </c>
    </row>
    <row r="1532" spans="1:3" x14ac:dyDescent="0.3">
      <c r="A1532" s="5">
        <v>37690</v>
      </c>
      <c r="B1532" s="2">
        <v>44.05</v>
      </c>
      <c r="C1532" s="2">
        <v>44.71</v>
      </c>
    </row>
    <row r="1533" spans="1:3" x14ac:dyDescent="0.3">
      <c r="A1533" s="5">
        <v>37691</v>
      </c>
      <c r="B1533" s="2">
        <v>43.11</v>
      </c>
      <c r="C1533" s="2">
        <v>43.6</v>
      </c>
    </row>
    <row r="1534" spans="1:3" x14ac:dyDescent="0.3">
      <c r="A1534" s="5">
        <v>37692</v>
      </c>
      <c r="B1534" s="2">
        <v>43.27</v>
      </c>
      <c r="C1534" s="2">
        <v>43.63</v>
      </c>
    </row>
    <row r="1535" spans="1:3" x14ac:dyDescent="0.3">
      <c r="A1535" s="5">
        <v>37693</v>
      </c>
      <c r="B1535" s="2">
        <v>43.83</v>
      </c>
      <c r="C1535" s="2">
        <v>44.05</v>
      </c>
    </row>
    <row r="1536" spans="1:3" x14ac:dyDescent="0.3">
      <c r="A1536" s="5">
        <v>37694</v>
      </c>
      <c r="B1536" s="2">
        <v>42.55</v>
      </c>
      <c r="C1536" s="2">
        <v>42.46</v>
      </c>
    </row>
    <row r="1537" spans="1:3" x14ac:dyDescent="0.3">
      <c r="A1537" s="5">
        <v>37695</v>
      </c>
      <c r="B1537" s="2">
        <v>40.57</v>
      </c>
      <c r="C1537" s="2">
        <v>40.880000000000003</v>
      </c>
    </row>
    <row r="1538" spans="1:3" x14ac:dyDescent="0.3">
      <c r="A1538" s="5">
        <v>37696</v>
      </c>
      <c r="B1538" s="2">
        <v>38.72</v>
      </c>
      <c r="C1538" s="2">
        <v>38.299999999999997</v>
      </c>
    </row>
    <row r="1539" spans="1:3" x14ac:dyDescent="0.3">
      <c r="A1539" s="5">
        <v>37697</v>
      </c>
      <c r="B1539" s="2">
        <v>40.5</v>
      </c>
      <c r="C1539" s="2">
        <v>41.04</v>
      </c>
    </row>
    <row r="1540" spans="1:3" x14ac:dyDescent="0.3">
      <c r="A1540" s="5">
        <v>37698</v>
      </c>
      <c r="B1540" s="2">
        <v>39.22</v>
      </c>
      <c r="C1540" s="2">
        <v>39.840000000000003</v>
      </c>
    </row>
    <row r="1541" spans="1:3" x14ac:dyDescent="0.3">
      <c r="A1541" s="5">
        <v>37699</v>
      </c>
      <c r="B1541" s="2">
        <v>36.549999999999997</v>
      </c>
      <c r="C1541" s="2">
        <v>36.81</v>
      </c>
    </row>
    <row r="1542" spans="1:3" x14ac:dyDescent="0.3">
      <c r="A1542" s="5">
        <v>37700</v>
      </c>
      <c r="B1542" s="2">
        <v>36.83</v>
      </c>
      <c r="C1542" s="2">
        <v>38.200000000000003</v>
      </c>
    </row>
    <row r="1543" spans="1:3" x14ac:dyDescent="0.3">
      <c r="A1543" s="5">
        <v>37701</v>
      </c>
      <c r="B1543" s="2">
        <v>35.25</v>
      </c>
      <c r="C1543" s="2">
        <v>35.61</v>
      </c>
    </row>
    <row r="1544" spans="1:3" x14ac:dyDescent="0.3">
      <c r="A1544" s="5">
        <v>37702</v>
      </c>
      <c r="B1544" s="2">
        <v>32.729999999999997</v>
      </c>
      <c r="C1544" s="2">
        <v>32.94</v>
      </c>
    </row>
    <row r="1545" spans="1:3" x14ac:dyDescent="0.3">
      <c r="A1545" s="5">
        <v>37703</v>
      </c>
      <c r="B1545" s="2">
        <v>30.95</v>
      </c>
      <c r="C1545" s="2">
        <v>31.12</v>
      </c>
    </row>
    <row r="1546" spans="1:3" x14ac:dyDescent="0.3">
      <c r="A1546" s="5">
        <v>37704</v>
      </c>
      <c r="B1546" s="2">
        <v>33.76</v>
      </c>
      <c r="C1546" s="2">
        <v>34.97</v>
      </c>
    </row>
    <row r="1547" spans="1:3" x14ac:dyDescent="0.3">
      <c r="A1547" s="5">
        <v>37705</v>
      </c>
      <c r="B1547" s="2">
        <v>32.9</v>
      </c>
      <c r="C1547" s="2">
        <v>34.33</v>
      </c>
    </row>
    <row r="1548" spans="1:3" x14ac:dyDescent="0.3">
      <c r="A1548" s="5">
        <v>37706</v>
      </c>
      <c r="B1548" s="2">
        <v>32.47</v>
      </c>
      <c r="C1548" s="2">
        <v>33.85</v>
      </c>
    </row>
    <row r="1549" spans="1:3" x14ac:dyDescent="0.3">
      <c r="A1549" s="5">
        <v>37707</v>
      </c>
      <c r="B1549" s="2">
        <v>32.68</v>
      </c>
      <c r="C1549" s="2">
        <v>33.92</v>
      </c>
    </row>
    <row r="1550" spans="1:3" x14ac:dyDescent="0.3">
      <c r="A1550" s="5">
        <v>37708</v>
      </c>
      <c r="B1550" s="2">
        <v>31.65</v>
      </c>
      <c r="C1550" s="2">
        <v>32.22</v>
      </c>
    </row>
    <row r="1551" spans="1:3" x14ac:dyDescent="0.3">
      <c r="A1551" s="5">
        <v>37709</v>
      </c>
      <c r="B1551" s="2">
        <v>30.35</v>
      </c>
      <c r="C1551" s="2">
        <v>30.29</v>
      </c>
    </row>
    <row r="1552" spans="1:3" x14ac:dyDescent="0.3">
      <c r="A1552" s="5">
        <v>37710</v>
      </c>
      <c r="B1552" s="2">
        <v>27.95</v>
      </c>
      <c r="C1552" s="2">
        <v>27.15</v>
      </c>
    </row>
    <row r="1553" spans="1:3" x14ac:dyDescent="0.3">
      <c r="A1553" s="5">
        <v>37711</v>
      </c>
      <c r="B1553" s="2">
        <v>31.03</v>
      </c>
      <c r="C1553" s="2">
        <v>31.65</v>
      </c>
    </row>
    <row r="1554" spans="1:3" x14ac:dyDescent="0.3">
      <c r="A1554" s="5">
        <v>37712</v>
      </c>
      <c r="B1554" s="2">
        <v>29.86</v>
      </c>
      <c r="C1554" s="2">
        <v>30.18</v>
      </c>
    </row>
    <row r="1555" spans="1:3" x14ac:dyDescent="0.3">
      <c r="A1555" s="5">
        <v>37713</v>
      </c>
      <c r="B1555" s="2">
        <v>29.2</v>
      </c>
      <c r="C1555" s="2">
        <v>30.01</v>
      </c>
    </row>
    <row r="1556" spans="1:3" x14ac:dyDescent="0.3">
      <c r="A1556" s="5">
        <v>37714</v>
      </c>
      <c r="B1556" s="2">
        <v>31.6</v>
      </c>
      <c r="C1556" s="2">
        <v>33.06</v>
      </c>
    </row>
    <row r="1557" spans="1:3" x14ac:dyDescent="0.3">
      <c r="A1557" s="5">
        <v>37715</v>
      </c>
      <c r="B1557" s="2">
        <v>31.16</v>
      </c>
      <c r="C1557" s="2">
        <v>31.87</v>
      </c>
    </row>
    <row r="1558" spans="1:3" x14ac:dyDescent="0.3">
      <c r="A1558" s="5">
        <v>37716</v>
      </c>
      <c r="B1558" s="2">
        <v>30.56</v>
      </c>
      <c r="C1558" s="2">
        <v>30.94</v>
      </c>
    </row>
    <row r="1559" spans="1:3" x14ac:dyDescent="0.3">
      <c r="A1559" s="5">
        <v>37717</v>
      </c>
      <c r="B1559" s="2">
        <v>30.52</v>
      </c>
      <c r="C1559" s="2">
        <v>30.57</v>
      </c>
    </row>
    <row r="1560" spans="1:3" x14ac:dyDescent="0.3">
      <c r="A1560" s="5">
        <v>37718</v>
      </c>
      <c r="B1560" s="2">
        <v>33.020000000000003</v>
      </c>
      <c r="C1560" s="2">
        <v>33.409999999999997</v>
      </c>
    </row>
    <row r="1561" spans="1:3" x14ac:dyDescent="0.3">
      <c r="A1561" s="5">
        <v>37719</v>
      </c>
      <c r="B1561" s="2">
        <v>33.57</v>
      </c>
      <c r="C1561" s="2">
        <v>34.590000000000003</v>
      </c>
    </row>
    <row r="1562" spans="1:3" x14ac:dyDescent="0.3">
      <c r="A1562" s="5">
        <v>37720</v>
      </c>
      <c r="B1562" s="2">
        <v>36.1</v>
      </c>
      <c r="C1562" s="2">
        <v>37.39</v>
      </c>
    </row>
    <row r="1563" spans="1:3" x14ac:dyDescent="0.3">
      <c r="A1563" s="5">
        <v>37721</v>
      </c>
      <c r="B1563" s="2">
        <v>35.71</v>
      </c>
      <c r="C1563" s="2">
        <v>37.729999999999997</v>
      </c>
    </row>
    <row r="1564" spans="1:3" x14ac:dyDescent="0.3">
      <c r="A1564" s="5">
        <v>37722</v>
      </c>
      <c r="B1564" s="2">
        <v>34.54</v>
      </c>
      <c r="C1564" s="2">
        <v>36.07</v>
      </c>
    </row>
    <row r="1565" spans="1:3" x14ac:dyDescent="0.3">
      <c r="A1565" s="5">
        <v>37723</v>
      </c>
      <c r="B1565" s="2">
        <v>32.4</v>
      </c>
      <c r="C1565" s="2">
        <v>32.700000000000003</v>
      </c>
    </row>
    <row r="1566" spans="1:3" x14ac:dyDescent="0.3">
      <c r="A1566" s="5">
        <v>37724</v>
      </c>
      <c r="B1566" s="2">
        <v>32.67</v>
      </c>
      <c r="C1566" s="2">
        <v>32.479999999999997</v>
      </c>
    </row>
    <row r="1567" spans="1:3" x14ac:dyDescent="0.3">
      <c r="A1567" s="5">
        <v>37725</v>
      </c>
      <c r="B1567" s="2">
        <v>34.85</v>
      </c>
      <c r="C1567" s="2">
        <v>35.49</v>
      </c>
    </row>
    <row r="1568" spans="1:3" x14ac:dyDescent="0.3">
      <c r="A1568" s="5">
        <v>37726</v>
      </c>
      <c r="B1568" s="2">
        <v>33.17</v>
      </c>
      <c r="C1568" s="2">
        <v>33.619999999999997</v>
      </c>
    </row>
    <row r="1569" spans="1:3" x14ac:dyDescent="0.3">
      <c r="A1569" s="5">
        <v>37727</v>
      </c>
      <c r="B1569" s="2">
        <v>32.53</v>
      </c>
      <c r="C1569" s="2">
        <v>33.33</v>
      </c>
    </row>
    <row r="1570" spans="1:3" x14ac:dyDescent="0.3">
      <c r="A1570" s="5">
        <v>37728</v>
      </c>
      <c r="B1570" s="2">
        <v>31.05</v>
      </c>
      <c r="C1570" s="2">
        <v>31.6</v>
      </c>
    </row>
    <row r="1571" spans="1:3" x14ac:dyDescent="0.3">
      <c r="A1571" s="5">
        <v>37729</v>
      </c>
      <c r="B1571" s="2">
        <v>28.27</v>
      </c>
      <c r="C1571" s="2">
        <v>27.46</v>
      </c>
    </row>
    <row r="1572" spans="1:3" x14ac:dyDescent="0.3">
      <c r="A1572" s="5">
        <v>37730</v>
      </c>
      <c r="B1572" s="2">
        <v>29.41</v>
      </c>
      <c r="C1572" s="2">
        <v>29.19</v>
      </c>
    </row>
    <row r="1573" spans="1:3" x14ac:dyDescent="0.3">
      <c r="A1573" s="5">
        <v>37731</v>
      </c>
      <c r="B1573" s="2">
        <v>29.36</v>
      </c>
      <c r="C1573" s="2">
        <v>28.37</v>
      </c>
    </row>
    <row r="1574" spans="1:3" x14ac:dyDescent="0.3">
      <c r="A1574" s="5">
        <v>37732</v>
      </c>
      <c r="B1574" s="2">
        <v>27.32</v>
      </c>
      <c r="C1574" s="2">
        <v>26.9</v>
      </c>
    </row>
    <row r="1575" spans="1:3" x14ac:dyDescent="0.3">
      <c r="A1575" s="5">
        <v>37733</v>
      </c>
      <c r="B1575" s="2">
        <v>31.43</v>
      </c>
      <c r="C1575" s="2">
        <v>32.700000000000003</v>
      </c>
    </row>
    <row r="1576" spans="1:3" x14ac:dyDescent="0.3">
      <c r="A1576" s="5">
        <v>37734</v>
      </c>
      <c r="B1576" s="2">
        <v>32.119999999999997</v>
      </c>
      <c r="C1576" s="2">
        <v>33.49</v>
      </c>
    </row>
    <row r="1577" spans="1:3" x14ac:dyDescent="0.3">
      <c r="A1577" s="5">
        <v>37735</v>
      </c>
      <c r="B1577" s="2">
        <v>31.92</v>
      </c>
      <c r="C1577" s="2">
        <v>33.840000000000003</v>
      </c>
    </row>
    <row r="1578" spans="1:3" x14ac:dyDescent="0.3">
      <c r="A1578" s="5">
        <v>37736</v>
      </c>
      <c r="B1578" s="2">
        <v>31.35</v>
      </c>
      <c r="C1578" s="2">
        <v>32.36</v>
      </c>
    </row>
    <row r="1579" spans="1:3" x14ac:dyDescent="0.3">
      <c r="A1579" s="5">
        <v>37737</v>
      </c>
      <c r="B1579" s="2">
        <v>28.54</v>
      </c>
      <c r="C1579" s="2">
        <v>27.73</v>
      </c>
    </row>
    <row r="1580" spans="1:3" x14ac:dyDescent="0.3">
      <c r="A1580" s="5">
        <v>37738</v>
      </c>
      <c r="B1580" s="2">
        <v>29.28</v>
      </c>
      <c r="C1580" s="2">
        <v>28.01</v>
      </c>
    </row>
    <row r="1581" spans="1:3" x14ac:dyDescent="0.3">
      <c r="A1581" s="5">
        <v>37739</v>
      </c>
      <c r="B1581" s="2">
        <v>33</v>
      </c>
      <c r="C1581" s="2">
        <v>34.5</v>
      </c>
    </row>
    <row r="1582" spans="1:3" x14ac:dyDescent="0.3">
      <c r="A1582" s="5">
        <v>37740</v>
      </c>
      <c r="B1582" s="2">
        <v>31.21</v>
      </c>
      <c r="C1582" s="2">
        <v>32.53</v>
      </c>
    </row>
    <row r="1583" spans="1:3" x14ac:dyDescent="0.3">
      <c r="A1583" s="5">
        <v>37741</v>
      </c>
      <c r="B1583" s="2">
        <v>30.32</v>
      </c>
      <c r="C1583" s="2">
        <v>31.2</v>
      </c>
    </row>
    <row r="1584" spans="1:3" x14ac:dyDescent="0.3">
      <c r="A1584" s="5">
        <v>37742</v>
      </c>
      <c r="B1584" s="2">
        <v>28.37</v>
      </c>
      <c r="C1584" s="2">
        <v>28.6</v>
      </c>
    </row>
    <row r="1585" spans="1:3" x14ac:dyDescent="0.3">
      <c r="A1585" s="5">
        <v>37743</v>
      </c>
      <c r="B1585" s="2">
        <v>31.74</v>
      </c>
      <c r="C1585" s="2">
        <v>32.64</v>
      </c>
    </row>
    <row r="1586" spans="1:3" x14ac:dyDescent="0.3">
      <c r="A1586" s="5">
        <v>37744</v>
      </c>
      <c r="B1586" s="2">
        <v>31.69</v>
      </c>
      <c r="C1586" s="2">
        <v>32.270000000000003</v>
      </c>
    </row>
    <row r="1587" spans="1:3" x14ac:dyDescent="0.3">
      <c r="A1587" s="5">
        <v>37745</v>
      </c>
      <c r="B1587" s="2">
        <v>30.75</v>
      </c>
      <c r="C1587" s="2">
        <v>30.75</v>
      </c>
    </row>
    <row r="1588" spans="1:3" x14ac:dyDescent="0.3">
      <c r="A1588" s="5">
        <v>37746</v>
      </c>
      <c r="B1588" s="2">
        <v>34.659999999999997</v>
      </c>
      <c r="C1588" s="2">
        <v>36.15</v>
      </c>
    </row>
    <row r="1589" spans="1:3" x14ac:dyDescent="0.3">
      <c r="A1589" s="5">
        <v>37747</v>
      </c>
      <c r="B1589" s="2">
        <v>33.79</v>
      </c>
      <c r="C1589" s="2">
        <v>34.89</v>
      </c>
    </row>
    <row r="1590" spans="1:3" x14ac:dyDescent="0.3">
      <c r="A1590" s="5">
        <v>37748</v>
      </c>
      <c r="B1590" s="2">
        <v>33.64</v>
      </c>
      <c r="C1590" s="2">
        <v>35</v>
      </c>
    </row>
    <row r="1591" spans="1:3" x14ac:dyDescent="0.3">
      <c r="A1591" s="5">
        <v>37749</v>
      </c>
      <c r="B1591" s="2">
        <v>33.07</v>
      </c>
      <c r="C1591" s="2">
        <v>34.450000000000003</v>
      </c>
    </row>
    <row r="1592" spans="1:3" x14ac:dyDescent="0.3">
      <c r="A1592" s="5">
        <v>37750</v>
      </c>
      <c r="B1592" s="2">
        <v>32.19</v>
      </c>
      <c r="C1592" s="2">
        <v>33.58</v>
      </c>
    </row>
    <row r="1593" spans="1:3" x14ac:dyDescent="0.3">
      <c r="A1593" s="5">
        <v>37751</v>
      </c>
      <c r="B1593" s="2">
        <v>30.89</v>
      </c>
      <c r="C1593" s="2">
        <v>31.01</v>
      </c>
    </row>
    <row r="1594" spans="1:3" x14ac:dyDescent="0.3">
      <c r="A1594" s="5">
        <v>37752</v>
      </c>
      <c r="B1594" s="2">
        <v>30.53</v>
      </c>
      <c r="C1594" s="2">
        <v>30.59</v>
      </c>
    </row>
    <row r="1595" spans="1:3" x14ac:dyDescent="0.3">
      <c r="A1595" s="5">
        <v>37753</v>
      </c>
      <c r="B1595" s="2">
        <v>34.11</v>
      </c>
      <c r="C1595" s="2">
        <v>35.630000000000003</v>
      </c>
    </row>
    <row r="1596" spans="1:3" x14ac:dyDescent="0.3">
      <c r="A1596" s="5">
        <v>37754</v>
      </c>
      <c r="B1596" s="2">
        <v>35.06</v>
      </c>
      <c r="C1596" s="2">
        <v>37.65</v>
      </c>
    </row>
    <row r="1597" spans="1:3" x14ac:dyDescent="0.3">
      <c r="A1597" s="5">
        <v>37755</v>
      </c>
      <c r="B1597" s="2">
        <v>33.82</v>
      </c>
      <c r="C1597" s="2">
        <v>35.79</v>
      </c>
    </row>
    <row r="1598" spans="1:3" x14ac:dyDescent="0.3">
      <c r="A1598" s="5">
        <v>37756</v>
      </c>
      <c r="B1598" s="2">
        <v>35.51</v>
      </c>
      <c r="C1598" s="2">
        <v>38.01</v>
      </c>
    </row>
    <row r="1599" spans="1:3" x14ac:dyDescent="0.3">
      <c r="A1599" s="5">
        <v>37757</v>
      </c>
      <c r="B1599" s="2">
        <v>32.92</v>
      </c>
      <c r="C1599" s="2">
        <v>34.58</v>
      </c>
    </row>
    <row r="1600" spans="1:3" x14ac:dyDescent="0.3">
      <c r="A1600" s="5">
        <v>37758</v>
      </c>
      <c r="B1600" s="2">
        <v>27.47</v>
      </c>
      <c r="C1600" s="2">
        <v>28.01</v>
      </c>
    </row>
    <row r="1601" spans="1:3" x14ac:dyDescent="0.3">
      <c r="A1601" s="5">
        <v>37759</v>
      </c>
      <c r="B1601" s="2">
        <v>24.69</v>
      </c>
      <c r="C1601" s="2">
        <v>25.1</v>
      </c>
    </row>
    <row r="1602" spans="1:3" x14ac:dyDescent="0.3">
      <c r="A1602" s="5">
        <v>37760</v>
      </c>
      <c r="B1602" s="2">
        <v>29.99</v>
      </c>
      <c r="C1602" s="2">
        <v>34.17</v>
      </c>
    </row>
    <row r="1603" spans="1:3" x14ac:dyDescent="0.3">
      <c r="A1603" s="5">
        <v>37761</v>
      </c>
      <c r="B1603" s="2">
        <v>28.72</v>
      </c>
      <c r="C1603" s="2">
        <v>32.76</v>
      </c>
    </row>
    <row r="1604" spans="1:3" x14ac:dyDescent="0.3">
      <c r="A1604" s="5">
        <v>37762</v>
      </c>
      <c r="B1604" s="2">
        <v>28.86</v>
      </c>
      <c r="C1604" s="2">
        <v>32.51</v>
      </c>
    </row>
    <row r="1605" spans="1:3" x14ac:dyDescent="0.3">
      <c r="A1605" s="5">
        <v>37763</v>
      </c>
      <c r="B1605" s="2">
        <v>28.68</v>
      </c>
      <c r="C1605" s="2">
        <v>32.21</v>
      </c>
    </row>
    <row r="1606" spans="1:3" x14ac:dyDescent="0.3">
      <c r="A1606" s="5">
        <v>37764</v>
      </c>
      <c r="B1606" s="2">
        <v>28.58</v>
      </c>
      <c r="C1606" s="2">
        <v>30.94</v>
      </c>
    </row>
    <row r="1607" spans="1:3" x14ac:dyDescent="0.3">
      <c r="A1607" s="5">
        <v>37765</v>
      </c>
      <c r="B1607" s="2">
        <v>25.19</v>
      </c>
      <c r="C1607" s="2">
        <v>25.94</v>
      </c>
    </row>
    <row r="1608" spans="1:3" x14ac:dyDescent="0.3">
      <c r="A1608" s="5">
        <v>37766</v>
      </c>
      <c r="B1608" s="2">
        <v>21.73</v>
      </c>
      <c r="C1608" s="2">
        <v>22.3</v>
      </c>
    </row>
    <row r="1609" spans="1:3" x14ac:dyDescent="0.3">
      <c r="A1609" s="5">
        <v>37767</v>
      </c>
      <c r="B1609" s="2">
        <v>27.7</v>
      </c>
      <c r="C1609" s="2">
        <v>30.51</v>
      </c>
    </row>
    <row r="1610" spans="1:3" x14ac:dyDescent="0.3">
      <c r="A1610" s="5">
        <v>37768</v>
      </c>
      <c r="B1610" s="2">
        <v>27.5</v>
      </c>
      <c r="C1610" s="2">
        <v>30.44</v>
      </c>
    </row>
    <row r="1611" spans="1:3" x14ac:dyDescent="0.3">
      <c r="A1611" s="5">
        <v>37769</v>
      </c>
      <c r="B1611" s="2">
        <v>26.7</v>
      </c>
      <c r="C1611" s="2">
        <v>29.09</v>
      </c>
    </row>
    <row r="1612" spans="1:3" x14ac:dyDescent="0.3">
      <c r="A1612" s="5">
        <v>37770</v>
      </c>
      <c r="B1612" s="2">
        <v>21</v>
      </c>
      <c r="C1612" s="2">
        <v>22.16</v>
      </c>
    </row>
    <row r="1613" spans="1:3" x14ac:dyDescent="0.3">
      <c r="A1613" s="5">
        <v>37771</v>
      </c>
      <c r="B1613" s="2">
        <v>24.37</v>
      </c>
      <c r="C1613" s="2">
        <v>25.89</v>
      </c>
    </row>
    <row r="1614" spans="1:3" x14ac:dyDescent="0.3">
      <c r="A1614" s="5">
        <v>37772</v>
      </c>
      <c r="B1614" s="2">
        <v>20.82</v>
      </c>
      <c r="C1614" s="2">
        <v>22.4</v>
      </c>
    </row>
    <row r="1615" spans="1:3" x14ac:dyDescent="0.3">
      <c r="A1615" s="5">
        <v>37773</v>
      </c>
      <c r="B1615" s="2">
        <v>18.73</v>
      </c>
      <c r="C1615" s="2">
        <v>20.62</v>
      </c>
    </row>
    <row r="1616" spans="1:3" x14ac:dyDescent="0.3">
      <c r="A1616" s="5">
        <v>37774</v>
      </c>
      <c r="B1616" s="2">
        <v>27.08</v>
      </c>
      <c r="C1616" s="2">
        <v>30.42</v>
      </c>
    </row>
    <row r="1617" spans="1:3" x14ac:dyDescent="0.3">
      <c r="A1617" s="5">
        <v>37775</v>
      </c>
      <c r="B1617" s="2">
        <v>27.88</v>
      </c>
      <c r="C1617" s="2">
        <v>32.590000000000003</v>
      </c>
    </row>
    <row r="1618" spans="1:3" x14ac:dyDescent="0.3">
      <c r="A1618" s="5">
        <v>37776</v>
      </c>
      <c r="B1618" s="2">
        <v>26.86</v>
      </c>
      <c r="C1618" s="2">
        <v>31.04</v>
      </c>
    </row>
    <row r="1619" spans="1:3" x14ac:dyDescent="0.3">
      <c r="A1619" s="5">
        <v>37777</v>
      </c>
      <c r="B1619" s="2">
        <v>24.06</v>
      </c>
      <c r="C1619" s="2">
        <v>26.84</v>
      </c>
    </row>
    <row r="1620" spans="1:3" x14ac:dyDescent="0.3">
      <c r="A1620" s="5">
        <v>37778</v>
      </c>
      <c r="B1620" s="2">
        <v>22.31</v>
      </c>
      <c r="C1620" s="2">
        <v>26.69</v>
      </c>
    </row>
    <row r="1621" spans="1:3" x14ac:dyDescent="0.3">
      <c r="A1621" s="5">
        <v>37779</v>
      </c>
      <c r="B1621" s="2">
        <v>18.899999999999999</v>
      </c>
      <c r="C1621" s="2">
        <v>21.08</v>
      </c>
    </row>
    <row r="1622" spans="1:3" x14ac:dyDescent="0.3">
      <c r="A1622" s="5">
        <v>37780</v>
      </c>
      <c r="B1622" s="2">
        <v>15.76</v>
      </c>
      <c r="C1622" s="2">
        <v>16.989999999999998</v>
      </c>
    </row>
    <row r="1623" spans="1:3" x14ac:dyDescent="0.3">
      <c r="A1623" s="5">
        <v>37781</v>
      </c>
      <c r="B1623" s="2">
        <v>15.8</v>
      </c>
      <c r="C1623" s="2">
        <v>18.34</v>
      </c>
    </row>
    <row r="1624" spans="1:3" x14ac:dyDescent="0.3">
      <c r="A1624" s="5">
        <v>37782</v>
      </c>
      <c r="B1624" s="2">
        <v>26.67</v>
      </c>
      <c r="C1624" s="2">
        <v>29.98</v>
      </c>
    </row>
    <row r="1625" spans="1:3" x14ac:dyDescent="0.3">
      <c r="A1625" s="5">
        <v>37783</v>
      </c>
      <c r="B1625" s="2">
        <v>25.85</v>
      </c>
      <c r="C1625" s="2">
        <v>28.64</v>
      </c>
    </row>
    <row r="1626" spans="1:3" x14ac:dyDescent="0.3">
      <c r="A1626" s="5">
        <v>37784</v>
      </c>
      <c r="B1626" s="2">
        <v>26.64</v>
      </c>
      <c r="C1626" s="2">
        <v>29.26</v>
      </c>
    </row>
    <row r="1627" spans="1:3" x14ac:dyDescent="0.3">
      <c r="A1627" s="5">
        <v>37785</v>
      </c>
      <c r="B1627" s="2">
        <v>26.54</v>
      </c>
      <c r="C1627" s="2">
        <v>29.22</v>
      </c>
    </row>
    <row r="1628" spans="1:3" x14ac:dyDescent="0.3">
      <c r="A1628" s="5">
        <v>37786</v>
      </c>
      <c r="B1628" s="2">
        <v>23.41</v>
      </c>
      <c r="C1628" s="2">
        <v>24.13</v>
      </c>
    </row>
    <row r="1629" spans="1:3" x14ac:dyDescent="0.3">
      <c r="A1629" s="5">
        <v>37787</v>
      </c>
      <c r="B1629" s="2">
        <v>23.71</v>
      </c>
      <c r="C1629" s="2">
        <v>23.93</v>
      </c>
    </row>
    <row r="1630" spans="1:3" x14ac:dyDescent="0.3">
      <c r="A1630" s="5">
        <v>37788</v>
      </c>
      <c r="B1630" s="2">
        <v>29.82</v>
      </c>
      <c r="C1630" s="2">
        <v>33.74</v>
      </c>
    </row>
    <row r="1631" spans="1:3" x14ac:dyDescent="0.3">
      <c r="A1631" s="5">
        <v>37789</v>
      </c>
      <c r="B1631" s="2">
        <v>29.78</v>
      </c>
      <c r="C1631" s="2">
        <v>32.67</v>
      </c>
    </row>
    <row r="1632" spans="1:3" x14ac:dyDescent="0.3">
      <c r="A1632" s="5">
        <v>37790</v>
      </c>
      <c r="B1632" s="2">
        <v>28.64</v>
      </c>
      <c r="C1632" s="2">
        <v>31.25</v>
      </c>
    </row>
    <row r="1633" spans="1:3" x14ac:dyDescent="0.3">
      <c r="A1633" s="5">
        <v>37791</v>
      </c>
      <c r="B1633" s="2">
        <v>25.27</v>
      </c>
      <c r="C1633" s="2">
        <v>26.2</v>
      </c>
    </row>
    <row r="1634" spans="1:3" x14ac:dyDescent="0.3">
      <c r="A1634" s="5">
        <v>37792</v>
      </c>
      <c r="B1634" s="2">
        <v>24.26</v>
      </c>
      <c r="C1634" s="2">
        <v>25.97</v>
      </c>
    </row>
    <row r="1635" spans="1:3" x14ac:dyDescent="0.3">
      <c r="A1635" s="5">
        <v>37793</v>
      </c>
      <c r="B1635" s="2">
        <v>18.899999999999999</v>
      </c>
      <c r="C1635" s="2">
        <v>22.16</v>
      </c>
    </row>
    <row r="1636" spans="1:3" x14ac:dyDescent="0.3">
      <c r="A1636" s="5">
        <v>37794</v>
      </c>
      <c r="B1636" s="2">
        <v>20.65</v>
      </c>
      <c r="C1636" s="2">
        <v>22.98</v>
      </c>
    </row>
    <row r="1637" spans="1:3" x14ac:dyDescent="0.3">
      <c r="A1637" s="5">
        <v>37795</v>
      </c>
      <c r="B1637" s="2">
        <v>25.15</v>
      </c>
      <c r="C1637" s="2">
        <v>27.59</v>
      </c>
    </row>
    <row r="1638" spans="1:3" x14ac:dyDescent="0.3">
      <c r="A1638" s="5">
        <v>37796</v>
      </c>
      <c r="B1638" s="2">
        <v>26.55</v>
      </c>
      <c r="C1638" s="2">
        <v>27.74</v>
      </c>
    </row>
    <row r="1639" spans="1:3" x14ac:dyDescent="0.3">
      <c r="A1639" s="5">
        <v>37797</v>
      </c>
      <c r="B1639" s="2">
        <v>27.59</v>
      </c>
      <c r="C1639" s="2">
        <v>29.32</v>
      </c>
    </row>
    <row r="1640" spans="1:3" x14ac:dyDescent="0.3">
      <c r="A1640" s="5">
        <v>37798</v>
      </c>
      <c r="B1640" s="2">
        <v>30.19</v>
      </c>
      <c r="C1640" s="2">
        <v>33.479999999999997</v>
      </c>
    </row>
    <row r="1641" spans="1:3" x14ac:dyDescent="0.3">
      <c r="A1641" s="5">
        <v>37799</v>
      </c>
      <c r="B1641" s="2">
        <v>27.07</v>
      </c>
      <c r="C1641" s="2">
        <v>28.94</v>
      </c>
    </row>
    <row r="1642" spans="1:3" x14ac:dyDescent="0.3">
      <c r="A1642" s="5">
        <v>37800</v>
      </c>
      <c r="B1642" s="2">
        <v>25.56</v>
      </c>
      <c r="C1642" s="2">
        <v>26.1</v>
      </c>
    </row>
    <row r="1643" spans="1:3" x14ac:dyDescent="0.3">
      <c r="A1643" s="5">
        <v>37801</v>
      </c>
      <c r="B1643" s="2">
        <v>25.42</v>
      </c>
      <c r="C1643" s="2">
        <v>25.6</v>
      </c>
    </row>
    <row r="1644" spans="1:3" x14ac:dyDescent="0.3">
      <c r="A1644" s="5">
        <v>37802</v>
      </c>
      <c r="B1644" s="2">
        <v>29.12</v>
      </c>
      <c r="C1644" s="2">
        <v>31.36</v>
      </c>
    </row>
    <row r="1645" spans="1:3" x14ac:dyDescent="0.3">
      <c r="A1645" s="5">
        <v>37803</v>
      </c>
      <c r="B1645" s="2">
        <v>28.91</v>
      </c>
      <c r="C1645" s="2">
        <v>30.46</v>
      </c>
    </row>
    <row r="1646" spans="1:3" x14ac:dyDescent="0.3">
      <c r="A1646" s="5">
        <v>37804</v>
      </c>
      <c r="B1646" s="2">
        <v>29.62</v>
      </c>
      <c r="C1646" s="2">
        <v>31.17</v>
      </c>
    </row>
    <row r="1647" spans="1:3" x14ac:dyDescent="0.3">
      <c r="A1647" s="5">
        <v>37805</v>
      </c>
      <c r="B1647" s="2">
        <v>29.46</v>
      </c>
      <c r="C1647" s="2">
        <v>31.04</v>
      </c>
    </row>
    <row r="1648" spans="1:3" x14ac:dyDescent="0.3">
      <c r="A1648" s="5">
        <v>37806</v>
      </c>
      <c r="B1648" s="2">
        <v>27.59</v>
      </c>
      <c r="C1648" s="2">
        <v>29.06</v>
      </c>
    </row>
    <row r="1649" spans="1:3" x14ac:dyDescent="0.3">
      <c r="A1649" s="5">
        <v>37807</v>
      </c>
      <c r="B1649" s="2">
        <v>24.45</v>
      </c>
      <c r="C1649" s="2">
        <v>25.4</v>
      </c>
    </row>
    <row r="1650" spans="1:3" x14ac:dyDescent="0.3">
      <c r="A1650" s="5">
        <v>37808</v>
      </c>
      <c r="B1650" s="2">
        <v>23.26</v>
      </c>
      <c r="C1650" s="2">
        <v>24.24</v>
      </c>
    </row>
    <row r="1651" spans="1:3" x14ac:dyDescent="0.3">
      <c r="A1651" s="5">
        <v>37809</v>
      </c>
      <c r="B1651" s="2">
        <v>27.54</v>
      </c>
      <c r="C1651" s="2">
        <v>29.82</v>
      </c>
    </row>
    <row r="1652" spans="1:3" x14ac:dyDescent="0.3">
      <c r="A1652" s="5">
        <v>37810</v>
      </c>
      <c r="B1652" s="2">
        <v>27.58</v>
      </c>
      <c r="C1652" s="2">
        <v>29.51</v>
      </c>
    </row>
    <row r="1653" spans="1:3" x14ac:dyDescent="0.3">
      <c r="A1653" s="5">
        <v>37811</v>
      </c>
      <c r="B1653" s="2">
        <v>26.98</v>
      </c>
      <c r="C1653" s="2">
        <v>28.94</v>
      </c>
    </row>
    <row r="1654" spans="1:3" x14ac:dyDescent="0.3">
      <c r="A1654" s="5">
        <v>37812</v>
      </c>
      <c r="B1654" s="2">
        <v>27.95</v>
      </c>
      <c r="C1654" s="2">
        <v>30.05</v>
      </c>
    </row>
    <row r="1655" spans="1:3" x14ac:dyDescent="0.3">
      <c r="A1655" s="5">
        <v>37813</v>
      </c>
      <c r="B1655" s="2">
        <v>26.01</v>
      </c>
      <c r="C1655" s="2">
        <v>28.5</v>
      </c>
    </row>
    <row r="1656" spans="1:3" x14ac:dyDescent="0.3">
      <c r="A1656" s="5">
        <v>37814</v>
      </c>
      <c r="B1656" s="2">
        <v>23.38</v>
      </c>
      <c r="C1656" s="2">
        <v>24.71</v>
      </c>
    </row>
    <row r="1657" spans="1:3" x14ac:dyDescent="0.3">
      <c r="A1657" s="5">
        <v>37815</v>
      </c>
      <c r="B1657" s="2">
        <v>20.53</v>
      </c>
      <c r="C1657" s="2">
        <v>23.02</v>
      </c>
    </row>
    <row r="1658" spans="1:3" x14ac:dyDescent="0.3">
      <c r="A1658" s="5">
        <v>37816</v>
      </c>
      <c r="B1658" s="2">
        <v>26.4</v>
      </c>
      <c r="C1658" s="2">
        <v>29.12</v>
      </c>
    </row>
    <row r="1659" spans="1:3" x14ac:dyDescent="0.3">
      <c r="A1659" s="5">
        <v>37817</v>
      </c>
      <c r="B1659" s="2">
        <v>27.53</v>
      </c>
      <c r="C1659" s="2">
        <v>29.8</v>
      </c>
    </row>
    <row r="1660" spans="1:3" x14ac:dyDescent="0.3">
      <c r="A1660" s="5">
        <v>37818</v>
      </c>
      <c r="B1660" s="2">
        <v>27.98</v>
      </c>
      <c r="C1660" s="2">
        <v>29.72</v>
      </c>
    </row>
    <row r="1661" spans="1:3" x14ac:dyDescent="0.3">
      <c r="A1661" s="5">
        <v>37819</v>
      </c>
      <c r="B1661" s="2">
        <v>28.72</v>
      </c>
      <c r="C1661" s="2">
        <v>31.12</v>
      </c>
    </row>
    <row r="1662" spans="1:3" x14ac:dyDescent="0.3">
      <c r="A1662" s="5">
        <v>37820</v>
      </c>
      <c r="B1662" s="2">
        <v>29.33</v>
      </c>
      <c r="C1662" s="2">
        <v>31.44</v>
      </c>
    </row>
    <row r="1663" spans="1:3" x14ac:dyDescent="0.3">
      <c r="A1663" s="5">
        <v>37821</v>
      </c>
      <c r="B1663" s="2">
        <v>27.52</v>
      </c>
      <c r="C1663" s="2">
        <v>28.68</v>
      </c>
    </row>
    <row r="1664" spans="1:3" x14ac:dyDescent="0.3">
      <c r="A1664" s="5">
        <v>37822</v>
      </c>
      <c r="B1664" s="2">
        <v>27.53</v>
      </c>
      <c r="C1664" s="2">
        <v>28.23</v>
      </c>
    </row>
    <row r="1665" spans="1:3" x14ac:dyDescent="0.3">
      <c r="A1665" s="5">
        <v>37823</v>
      </c>
      <c r="B1665" s="2">
        <v>29.92</v>
      </c>
      <c r="C1665" s="2">
        <v>32.08</v>
      </c>
    </row>
    <row r="1666" spans="1:3" x14ac:dyDescent="0.3">
      <c r="A1666" s="5">
        <v>37824</v>
      </c>
      <c r="B1666" s="2">
        <v>30.03</v>
      </c>
      <c r="C1666" s="2">
        <v>31.93</v>
      </c>
    </row>
    <row r="1667" spans="1:3" x14ac:dyDescent="0.3">
      <c r="A1667" s="5">
        <v>37825</v>
      </c>
      <c r="B1667" s="2">
        <v>30.15</v>
      </c>
      <c r="C1667" s="2">
        <v>32.19</v>
      </c>
    </row>
    <row r="1668" spans="1:3" x14ac:dyDescent="0.3">
      <c r="A1668" s="5">
        <v>37826</v>
      </c>
      <c r="B1668" s="2">
        <v>29.97</v>
      </c>
      <c r="C1668" s="2">
        <v>32.15</v>
      </c>
    </row>
    <row r="1669" spans="1:3" x14ac:dyDescent="0.3">
      <c r="A1669" s="5">
        <v>37827</v>
      </c>
      <c r="B1669" s="2">
        <v>29.76</v>
      </c>
      <c r="C1669" s="2">
        <v>32.1</v>
      </c>
    </row>
    <row r="1670" spans="1:3" x14ac:dyDescent="0.3">
      <c r="A1670" s="5">
        <v>37828</v>
      </c>
      <c r="B1670" s="2">
        <v>26.99</v>
      </c>
      <c r="C1670" s="2">
        <v>28.45</v>
      </c>
    </row>
    <row r="1671" spans="1:3" x14ac:dyDescent="0.3">
      <c r="A1671" s="5">
        <v>37829</v>
      </c>
      <c r="B1671" s="2">
        <v>24.08</v>
      </c>
      <c r="C1671" s="2">
        <v>25.62</v>
      </c>
    </row>
    <row r="1672" spans="1:3" x14ac:dyDescent="0.3">
      <c r="A1672" s="5">
        <v>37830</v>
      </c>
      <c r="B1672" s="2">
        <v>29.3</v>
      </c>
      <c r="C1672" s="2">
        <v>31.37</v>
      </c>
    </row>
    <row r="1673" spans="1:3" x14ac:dyDescent="0.3">
      <c r="A1673" s="5">
        <v>37831</v>
      </c>
      <c r="B1673" s="2">
        <v>29.7</v>
      </c>
      <c r="C1673" s="2">
        <v>32.14</v>
      </c>
    </row>
    <row r="1674" spans="1:3" x14ac:dyDescent="0.3">
      <c r="A1674" s="5">
        <v>37832</v>
      </c>
      <c r="B1674" s="2">
        <v>29.42</v>
      </c>
      <c r="C1674" s="2">
        <v>31.79</v>
      </c>
    </row>
    <row r="1675" spans="1:3" x14ac:dyDescent="0.3">
      <c r="A1675" s="5">
        <v>37833</v>
      </c>
      <c r="B1675" s="2">
        <v>29.6</v>
      </c>
      <c r="C1675" s="2">
        <v>32.090000000000003</v>
      </c>
    </row>
    <row r="1676" spans="1:3" x14ac:dyDescent="0.3">
      <c r="A1676" s="5">
        <v>37834</v>
      </c>
      <c r="B1676" s="2">
        <v>30.75</v>
      </c>
      <c r="C1676" s="2">
        <v>32.090000000000003</v>
      </c>
    </row>
    <row r="1677" spans="1:3" x14ac:dyDescent="0.3">
      <c r="A1677" s="5">
        <v>37835</v>
      </c>
      <c r="B1677" s="2">
        <v>31.44</v>
      </c>
      <c r="C1677" s="2">
        <v>32.69</v>
      </c>
    </row>
    <row r="1678" spans="1:3" x14ac:dyDescent="0.3">
      <c r="A1678" s="5">
        <v>37836</v>
      </c>
      <c r="B1678" s="2">
        <v>31.05</v>
      </c>
      <c r="C1678" s="2">
        <v>32</v>
      </c>
    </row>
    <row r="1679" spans="1:3" x14ac:dyDescent="0.3">
      <c r="A1679" s="5">
        <v>37837</v>
      </c>
      <c r="B1679" s="2">
        <v>33.869999999999997</v>
      </c>
      <c r="C1679" s="2">
        <v>36.299999999999997</v>
      </c>
    </row>
    <row r="1680" spans="1:3" x14ac:dyDescent="0.3">
      <c r="A1680" s="5">
        <v>37838</v>
      </c>
      <c r="B1680" s="2">
        <v>35.71</v>
      </c>
      <c r="C1680" s="2">
        <v>38.19</v>
      </c>
    </row>
    <row r="1681" spans="1:3" x14ac:dyDescent="0.3">
      <c r="A1681" s="5">
        <v>37839</v>
      </c>
      <c r="B1681" s="2">
        <v>35.94</v>
      </c>
      <c r="C1681" s="2">
        <v>38.72</v>
      </c>
    </row>
    <row r="1682" spans="1:3" x14ac:dyDescent="0.3">
      <c r="A1682" s="5">
        <v>37840</v>
      </c>
      <c r="B1682" s="2">
        <v>37.6</v>
      </c>
      <c r="C1682" s="2">
        <v>40.380000000000003</v>
      </c>
    </row>
    <row r="1683" spans="1:3" x14ac:dyDescent="0.3">
      <c r="A1683" s="5">
        <v>37841</v>
      </c>
      <c r="B1683" s="2">
        <v>39.049999999999997</v>
      </c>
      <c r="C1683" s="2">
        <v>42.1</v>
      </c>
    </row>
    <row r="1684" spans="1:3" x14ac:dyDescent="0.3">
      <c r="A1684" s="5">
        <v>37842</v>
      </c>
      <c r="B1684" s="2">
        <v>35.979999999999997</v>
      </c>
      <c r="C1684" s="2">
        <v>37.4</v>
      </c>
    </row>
    <row r="1685" spans="1:3" x14ac:dyDescent="0.3">
      <c r="A1685" s="5">
        <v>37843</v>
      </c>
      <c r="B1685" s="2">
        <v>35.24</v>
      </c>
      <c r="C1685" s="2">
        <v>36.19</v>
      </c>
    </row>
    <row r="1686" spans="1:3" x14ac:dyDescent="0.3">
      <c r="A1686" s="5">
        <v>37844</v>
      </c>
      <c r="B1686" s="2">
        <v>39.74</v>
      </c>
      <c r="C1686" s="2">
        <v>43.23</v>
      </c>
    </row>
    <row r="1687" spans="1:3" x14ac:dyDescent="0.3">
      <c r="A1687" s="5">
        <v>37845</v>
      </c>
      <c r="B1687" s="2">
        <v>41.36</v>
      </c>
      <c r="C1687" s="2">
        <v>45.69</v>
      </c>
    </row>
    <row r="1688" spans="1:3" x14ac:dyDescent="0.3">
      <c r="A1688" s="5">
        <v>37846</v>
      </c>
      <c r="B1688" s="2">
        <v>41.55</v>
      </c>
      <c r="C1688" s="2">
        <v>45.87</v>
      </c>
    </row>
    <row r="1689" spans="1:3" x14ac:dyDescent="0.3">
      <c r="A1689" s="5">
        <v>37847</v>
      </c>
      <c r="B1689" s="2">
        <v>38.409999999999997</v>
      </c>
      <c r="C1689" s="2">
        <v>41.11</v>
      </c>
    </row>
    <row r="1690" spans="1:3" x14ac:dyDescent="0.3">
      <c r="A1690" s="5">
        <v>37848</v>
      </c>
      <c r="B1690" s="2">
        <v>34.25</v>
      </c>
      <c r="C1690" s="2">
        <v>36.18</v>
      </c>
    </row>
    <row r="1691" spans="1:3" x14ac:dyDescent="0.3">
      <c r="A1691" s="5">
        <v>37849</v>
      </c>
      <c r="B1691" s="2">
        <v>27.67</v>
      </c>
      <c r="C1691" s="2">
        <v>28.47</v>
      </c>
    </row>
    <row r="1692" spans="1:3" x14ac:dyDescent="0.3">
      <c r="A1692" s="5">
        <v>37850</v>
      </c>
      <c r="B1692" s="2">
        <v>25.3</v>
      </c>
      <c r="C1692" s="2">
        <v>25.99</v>
      </c>
    </row>
    <row r="1693" spans="1:3" x14ac:dyDescent="0.3">
      <c r="A1693" s="5">
        <v>37851</v>
      </c>
      <c r="B1693" s="2">
        <v>33.700000000000003</v>
      </c>
      <c r="C1693" s="2">
        <v>37.19</v>
      </c>
    </row>
    <row r="1694" spans="1:3" x14ac:dyDescent="0.3">
      <c r="A1694" s="5">
        <v>37852</v>
      </c>
      <c r="B1694" s="2">
        <v>33.47</v>
      </c>
      <c r="C1694" s="2">
        <v>36.97</v>
      </c>
    </row>
    <row r="1695" spans="1:3" x14ac:dyDescent="0.3">
      <c r="A1695" s="5">
        <v>37853</v>
      </c>
      <c r="B1695" s="2">
        <v>32.729999999999997</v>
      </c>
      <c r="C1695" s="2">
        <v>36.49</v>
      </c>
    </row>
    <row r="1696" spans="1:3" x14ac:dyDescent="0.3">
      <c r="A1696" s="5">
        <v>37854</v>
      </c>
      <c r="B1696" s="2">
        <v>33.19</v>
      </c>
      <c r="C1696" s="2">
        <v>36.89</v>
      </c>
    </row>
    <row r="1697" spans="1:3" x14ac:dyDescent="0.3">
      <c r="A1697" s="5">
        <v>37855</v>
      </c>
      <c r="B1697" s="2">
        <v>28.76</v>
      </c>
      <c r="C1697" s="2">
        <v>31.26</v>
      </c>
    </row>
    <row r="1698" spans="1:3" x14ac:dyDescent="0.3">
      <c r="A1698" s="5">
        <v>37856</v>
      </c>
      <c r="B1698" s="2">
        <v>24.8</v>
      </c>
      <c r="C1698" s="2">
        <v>26.34</v>
      </c>
    </row>
    <row r="1699" spans="1:3" x14ac:dyDescent="0.3">
      <c r="A1699" s="5">
        <v>37857</v>
      </c>
      <c r="B1699" s="2">
        <v>23.64</v>
      </c>
      <c r="C1699" s="2">
        <v>24.73</v>
      </c>
    </row>
    <row r="1700" spans="1:3" x14ac:dyDescent="0.3">
      <c r="A1700" s="5">
        <v>37858</v>
      </c>
      <c r="B1700" s="2">
        <v>31.29</v>
      </c>
      <c r="C1700" s="2">
        <v>35.130000000000003</v>
      </c>
    </row>
    <row r="1701" spans="1:3" x14ac:dyDescent="0.3">
      <c r="A1701" s="5">
        <v>37859</v>
      </c>
      <c r="B1701" s="2">
        <v>31.73</v>
      </c>
      <c r="C1701" s="2">
        <v>35.659999999999997</v>
      </c>
    </row>
    <row r="1702" spans="1:3" x14ac:dyDescent="0.3">
      <c r="A1702" s="5">
        <v>37860</v>
      </c>
      <c r="B1702" s="2">
        <v>30.9</v>
      </c>
      <c r="C1702" s="2">
        <v>34.159999999999997</v>
      </c>
    </row>
    <row r="1703" spans="1:3" x14ac:dyDescent="0.3">
      <c r="A1703" s="5">
        <v>37861</v>
      </c>
      <c r="B1703" s="2">
        <v>31.7</v>
      </c>
      <c r="C1703" s="2">
        <v>34.520000000000003</v>
      </c>
    </row>
    <row r="1704" spans="1:3" x14ac:dyDescent="0.3">
      <c r="A1704" s="5">
        <v>37862</v>
      </c>
      <c r="B1704" s="2">
        <v>32.07</v>
      </c>
      <c r="C1704" s="2">
        <v>34.22</v>
      </c>
    </row>
    <row r="1705" spans="1:3" x14ac:dyDescent="0.3">
      <c r="A1705" s="5">
        <v>37863</v>
      </c>
      <c r="B1705" s="2">
        <v>30.18</v>
      </c>
      <c r="C1705" s="2">
        <v>31.12</v>
      </c>
    </row>
    <row r="1706" spans="1:3" x14ac:dyDescent="0.3">
      <c r="A1706" s="5">
        <v>37864</v>
      </c>
      <c r="B1706" s="2">
        <v>30.3</v>
      </c>
      <c r="C1706" s="2">
        <v>30.91</v>
      </c>
    </row>
    <row r="1707" spans="1:3" x14ac:dyDescent="0.3">
      <c r="A1707" s="5">
        <v>37865</v>
      </c>
      <c r="B1707" s="2">
        <v>32.79</v>
      </c>
      <c r="C1707" s="2">
        <v>34.619999999999997</v>
      </c>
    </row>
    <row r="1708" spans="1:3" x14ac:dyDescent="0.3">
      <c r="A1708" s="5">
        <v>37866</v>
      </c>
      <c r="B1708" s="2">
        <v>34.07</v>
      </c>
      <c r="C1708" s="2">
        <v>35.409999999999997</v>
      </c>
    </row>
    <row r="1709" spans="1:3" x14ac:dyDescent="0.3">
      <c r="A1709" s="5">
        <v>37867</v>
      </c>
      <c r="B1709" s="2">
        <v>33.770000000000003</v>
      </c>
      <c r="C1709" s="2">
        <v>34.43</v>
      </c>
    </row>
    <row r="1710" spans="1:3" x14ac:dyDescent="0.3">
      <c r="A1710" s="5">
        <v>37868</v>
      </c>
      <c r="B1710" s="2">
        <v>33.74</v>
      </c>
      <c r="C1710" s="2">
        <v>34.85</v>
      </c>
    </row>
    <row r="1711" spans="1:3" x14ac:dyDescent="0.3">
      <c r="A1711" s="5">
        <v>37869</v>
      </c>
      <c r="B1711" s="2">
        <v>33.119999999999997</v>
      </c>
      <c r="C1711" s="2">
        <v>33.729999999999997</v>
      </c>
    </row>
    <row r="1712" spans="1:3" x14ac:dyDescent="0.3">
      <c r="A1712" s="5">
        <v>37870</v>
      </c>
      <c r="B1712" s="2">
        <v>32.299999999999997</v>
      </c>
      <c r="C1712" s="2">
        <v>32.770000000000003</v>
      </c>
    </row>
    <row r="1713" spans="1:3" x14ac:dyDescent="0.3">
      <c r="A1713" s="5">
        <v>37871</v>
      </c>
      <c r="B1713" s="2">
        <v>31.2</v>
      </c>
      <c r="C1713" s="2">
        <v>31.39</v>
      </c>
    </row>
    <row r="1714" spans="1:3" x14ac:dyDescent="0.3">
      <c r="A1714" s="5">
        <v>37872</v>
      </c>
      <c r="B1714" s="2">
        <v>33.49</v>
      </c>
      <c r="C1714" s="2">
        <v>34.64</v>
      </c>
    </row>
    <row r="1715" spans="1:3" x14ac:dyDescent="0.3">
      <c r="A1715" s="5">
        <v>37873</v>
      </c>
      <c r="B1715" s="2">
        <v>33.840000000000003</v>
      </c>
      <c r="C1715" s="2">
        <v>35.299999999999997</v>
      </c>
    </row>
    <row r="1716" spans="1:3" x14ac:dyDescent="0.3">
      <c r="A1716" s="5">
        <v>37874</v>
      </c>
      <c r="B1716" s="2">
        <v>34.049999999999997</v>
      </c>
      <c r="C1716" s="2">
        <v>35.68</v>
      </c>
    </row>
    <row r="1717" spans="1:3" x14ac:dyDescent="0.3">
      <c r="A1717" s="5">
        <v>37875</v>
      </c>
      <c r="B1717" s="2">
        <v>33.22</v>
      </c>
      <c r="C1717" s="2">
        <v>34.549999999999997</v>
      </c>
    </row>
    <row r="1718" spans="1:3" x14ac:dyDescent="0.3">
      <c r="A1718" s="5">
        <v>37876</v>
      </c>
      <c r="B1718" s="2">
        <v>33.1</v>
      </c>
      <c r="C1718" s="2">
        <v>34.46</v>
      </c>
    </row>
    <row r="1719" spans="1:3" x14ac:dyDescent="0.3">
      <c r="A1719" s="5">
        <v>37877</v>
      </c>
      <c r="B1719" s="2">
        <v>31.47</v>
      </c>
      <c r="C1719" s="2">
        <v>32</v>
      </c>
    </row>
    <row r="1720" spans="1:3" x14ac:dyDescent="0.3">
      <c r="A1720" s="5">
        <v>37878</v>
      </c>
      <c r="B1720" s="2">
        <v>30.84</v>
      </c>
      <c r="C1720" s="2">
        <v>31.17</v>
      </c>
    </row>
    <row r="1721" spans="1:3" x14ac:dyDescent="0.3">
      <c r="A1721" s="5">
        <v>37879</v>
      </c>
      <c r="B1721" s="2">
        <v>33.03</v>
      </c>
      <c r="C1721" s="2">
        <v>34.229999999999997</v>
      </c>
    </row>
    <row r="1722" spans="1:3" x14ac:dyDescent="0.3">
      <c r="A1722" s="5">
        <v>37880</v>
      </c>
      <c r="B1722" s="2">
        <v>32.840000000000003</v>
      </c>
      <c r="C1722" s="2">
        <v>33.82</v>
      </c>
    </row>
    <row r="1723" spans="1:3" x14ac:dyDescent="0.3">
      <c r="A1723" s="5">
        <v>37881</v>
      </c>
      <c r="B1723" s="2">
        <v>32.590000000000003</v>
      </c>
      <c r="C1723" s="2">
        <v>33.19</v>
      </c>
    </row>
    <row r="1724" spans="1:3" x14ac:dyDescent="0.3">
      <c r="A1724" s="5">
        <v>37882</v>
      </c>
      <c r="B1724" s="2">
        <v>32.5</v>
      </c>
      <c r="C1724" s="2">
        <v>32.96</v>
      </c>
    </row>
    <row r="1725" spans="1:3" x14ac:dyDescent="0.3">
      <c r="A1725" s="5">
        <v>37883</v>
      </c>
      <c r="B1725" s="2">
        <v>32.79</v>
      </c>
      <c r="C1725" s="2">
        <v>33.22</v>
      </c>
    </row>
    <row r="1726" spans="1:3" x14ac:dyDescent="0.3">
      <c r="A1726" s="5">
        <v>37884</v>
      </c>
      <c r="B1726" s="2">
        <v>32.61</v>
      </c>
      <c r="C1726" s="2">
        <v>33.03</v>
      </c>
    </row>
    <row r="1727" spans="1:3" x14ac:dyDescent="0.3">
      <c r="A1727" s="5">
        <v>37885</v>
      </c>
      <c r="B1727" s="2">
        <v>31.71</v>
      </c>
      <c r="C1727" s="2">
        <v>31.54</v>
      </c>
    </row>
    <row r="1728" spans="1:3" x14ac:dyDescent="0.3">
      <c r="A1728" s="5">
        <v>37886</v>
      </c>
      <c r="B1728" s="2">
        <v>32.39</v>
      </c>
      <c r="C1728" s="2">
        <v>32.770000000000003</v>
      </c>
    </row>
    <row r="1729" spans="1:3" x14ac:dyDescent="0.3">
      <c r="A1729" s="5">
        <v>37887</v>
      </c>
      <c r="B1729" s="2">
        <v>31.69</v>
      </c>
      <c r="C1729" s="2">
        <v>32.25</v>
      </c>
    </row>
    <row r="1730" spans="1:3" x14ac:dyDescent="0.3">
      <c r="A1730" s="5">
        <v>37888</v>
      </c>
      <c r="B1730" s="2">
        <v>31.35</v>
      </c>
      <c r="C1730" s="2">
        <v>31.89</v>
      </c>
    </row>
    <row r="1731" spans="1:3" x14ac:dyDescent="0.3">
      <c r="A1731" s="5">
        <v>37889</v>
      </c>
      <c r="B1731" s="2">
        <v>32.299999999999997</v>
      </c>
      <c r="C1731" s="2">
        <v>33.06</v>
      </c>
    </row>
    <row r="1732" spans="1:3" x14ac:dyDescent="0.3">
      <c r="A1732" s="5">
        <v>37890</v>
      </c>
      <c r="B1732" s="2">
        <v>31.14</v>
      </c>
      <c r="C1732" s="2">
        <v>31.69</v>
      </c>
    </row>
    <row r="1733" spans="1:3" x14ac:dyDescent="0.3">
      <c r="A1733" s="5">
        <v>37891</v>
      </c>
      <c r="B1733" s="2">
        <v>27.53</v>
      </c>
      <c r="C1733" s="2">
        <v>27.94</v>
      </c>
    </row>
    <row r="1734" spans="1:3" x14ac:dyDescent="0.3">
      <c r="A1734" s="5">
        <v>37892</v>
      </c>
      <c r="B1734" s="2">
        <v>28.76</v>
      </c>
      <c r="C1734" s="2">
        <v>28.73</v>
      </c>
    </row>
    <row r="1735" spans="1:3" x14ac:dyDescent="0.3">
      <c r="A1735" s="5">
        <v>37893</v>
      </c>
      <c r="B1735" s="2">
        <v>32.07</v>
      </c>
      <c r="C1735" s="2">
        <v>32.950000000000003</v>
      </c>
    </row>
    <row r="1736" spans="1:3" x14ac:dyDescent="0.3">
      <c r="A1736" s="5">
        <v>37894</v>
      </c>
      <c r="B1736" s="2">
        <v>33.020000000000003</v>
      </c>
      <c r="C1736" s="2">
        <v>34.01</v>
      </c>
    </row>
    <row r="1737" spans="1:3" x14ac:dyDescent="0.3">
      <c r="A1737" s="5">
        <v>37895</v>
      </c>
      <c r="B1737" s="2">
        <v>33.08</v>
      </c>
      <c r="C1737" s="2">
        <v>33.799999999999997</v>
      </c>
    </row>
    <row r="1738" spans="1:3" x14ac:dyDescent="0.3">
      <c r="A1738" s="5">
        <v>37896</v>
      </c>
      <c r="B1738" s="2">
        <v>33.44</v>
      </c>
      <c r="C1738" s="2">
        <v>34.44</v>
      </c>
    </row>
    <row r="1739" spans="1:3" x14ac:dyDescent="0.3">
      <c r="A1739" s="5">
        <v>37897</v>
      </c>
      <c r="B1739" s="2">
        <v>32.130000000000003</v>
      </c>
      <c r="C1739" s="2">
        <v>32.83</v>
      </c>
    </row>
    <row r="1740" spans="1:3" x14ac:dyDescent="0.3">
      <c r="A1740" s="5">
        <v>37898</v>
      </c>
      <c r="B1740" s="2">
        <v>31.46</v>
      </c>
      <c r="C1740" s="2">
        <v>31.95</v>
      </c>
    </row>
    <row r="1741" spans="1:3" x14ac:dyDescent="0.3">
      <c r="A1741" s="5">
        <v>37899</v>
      </c>
      <c r="B1741" s="2">
        <v>30.41</v>
      </c>
      <c r="C1741" s="2">
        <v>30.52</v>
      </c>
    </row>
    <row r="1742" spans="1:3" x14ac:dyDescent="0.3">
      <c r="A1742" s="5">
        <v>37900</v>
      </c>
      <c r="B1742" s="2">
        <v>32.46</v>
      </c>
      <c r="C1742" s="2">
        <v>33.35</v>
      </c>
    </row>
    <row r="1743" spans="1:3" x14ac:dyDescent="0.3">
      <c r="A1743" s="5">
        <v>37901</v>
      </c>
      <c r="B1743" s="2">
        <v>33.18</v>
      </c>
      <c r="C1743" s="2">
        <v>34.71</v>
      </c>
    </row>
    <row r="1744" spans="1:3" x14ac:dyDescent="0.3">
      <c r="A1744" s="5">
        <v>37902</v>
      </c>
      <c r="B1744" s="2">
        <v>32.92</v>
      </c>
      <c r="C1744" s="2">
        <v>34.29</v>
      </c>
    </row>
    <row r="1745" spans="1:3" x14ac:dyDescent="0.3">
      <c r="A1745" s="5">
        <v>37903</v>
      </c>
      <c r="B1745" s="2">
        <v>33.549999999999997</v>
      </c>
      <c r="C1745" s="2">
        <v>34.67</v>
      </c>
    </row>
    <row r="1746" spans="1:3" x14ac:dyDescent="0.3">
      <c r="A1746" s="5">
        <v>37904</v>
      </c>
      <c r="B1746" s="2">
        <v>32.57</v>
      </c>
      <c r="C1746" s="2">
        <v>33.57</v>
      </c>
    </row>
    <row r="1747" spans="1:3" x14ac:dyDescent="0.3">
      <c r="A1747" s="5">
        <v>37905</v>
      </c>
      <c r="B1747" s="2">
        <v>31.01</v>
      </c>
      <c r="C1747" s="2">
        <v>31.3</v>
      </c>
    </row>
    <row r="1748" spans="1:3" x14ac:dyDescent="0.3">
      <c r="A1748" s="5">
        <v>37906</v>
      </c>
      <c r="B1748" s="2">
        <v>31.35</v>
      </c>
      <c r="C1748" s="2">
        <v>31.42</v>
      </c>
    </row>
    <row r="1749" spans="1:3" x14ac:dyDescent="0.3">
      <c r="A1749" s="5">
        <v>37907</v>
      </c>
      <c r="B1749" s="2">
        <v>34.57</v>
      </c>
      <c r="C1749" s="2">
        <v>35.36</v>
      </c>
    </row>
    <row r="1750" spans="1:3" x14ac:dyDescent="0.3">
      <c r="A1750" s="5">
        <v>37908</v>
      </c>
      <c r="B1750" s="2">
        <v>34.659999999999997</v>
      </c>
      <c r="C1750" s="2">
        <v>35.6</v>
      </c>
    </row>
    <row r="1751" spans="1:3" x14ac:dyDescent="0.3">
      <c r="A1751" s="5">
        <v>37909</v>
      </c>
      <c r="B1751" s="2">
        <v>36.26</v>
      </c>
      <c r="C1751" s="2">
        <v>37.32</v>
      </c>
    </row>
    <row r="1752" spans="1:3" x14ac:dyDescent="0.3">
      <c r="A1752" s="5">
        <v>37910</v>
      </c>
      <c r="B1752" s="2">
        <v>36.840000000000003</v>
      </c>
      <c r="C1752" s="2">
        <v>38.14</v>
      </c>
    </row>
    <row r="1753" spans="1:3" x14ac:dyDescent="0.3">
      <c r="A1753" s="5">
        <v>37911</v>
      </c>
      <c r="B1753" s="2">
        <v>36.630000000000003</v>
      </c>
      <c r="C1753" s="2">
        <v>37.44</v>
      </c>
    </row>
    <row r="1754" spans="1:3" x14ac:dyDescent="0.3">
      <c r="A1754" s="5">
        <v>37912</v>
      </c>
      <c r="B1754" s="2">
        <v>35.619999999999997</v>
      </c>
      <c r="C1754" s="2">
        <v>35.9</v>
      </c>
    </row>
    <row r="1755" spans="1:3" x14ac:dyDescent="0.3">
      <c r="A1755" s="5">
        <v>37913</v>
      </c>
      <c r="B1755" s="2">
        <v>35.619999999999997</v>
      </c>
      <c r="C1755" s="2">
        <v>35.68</v>
      </c>
    </row>
    <row r="1756" spans="1:3" x14ac:dyDescent="0.3">
      <c r="A1756" s="5">
        <v>37914</v>
      </c>
      <c r="B1756" s="2">
        <v>38.14</v>
      </c>
      <c r="C1756" s="2">
        <v>39.369999999999997</v>
      </c>
    </row>
    <row r="1757" spans="1:3" x14ac:dyDescent="0.3">
      <c r="A1757" s="5">
        <v>37915</v>
      </c>
      <c r="B1757" s="2">
        <v>37.93</v>
      </c>
      <c r="C1757" s="2">
        <v>38.93</v>
      </c>
    </row>
    <row r="1758" spans="1:3" x14ac:dyDescent="0.3">
      <c r="A1758" s="5">
        <v>37916</v>
      </c>
      <c r="B1758" s="2">
        <v>38.99</v>
      </c>
      <c r="C1758" s="2">
        <v>40.44</v>
      </c>
    </row>
    <row r="1759" spans="1:3" x14ac:dyDescent="0.3">
      <c r="A1759" s="5">
        <v>37917</v>
      </c>
      <c r="B1759" s="2">
        <v>39.340000000000003</v>
      </c>
      <c r="C1759" s="2">
        <v>41.05</v>
      </c>
    </row>
    <row r="1760" spans="1:3" x14ac:dyDescent="0.3">
      <c r="A1760" s="5">
        <v>37918</v>
      </c>
      <c r="B1760" s="2">
        <v>38.75</v>
      </c>
      <c r="C1760" s="2">
        <v>40.4</v>
      </c>
    </row>
    <row r="1761" spans="1:3" x14ac:dyDescent="0.3">
      <c r="A1761" s="5">
        <v>37919</v>
      </c>
      <c r="B1761" s="2">
        <v>36.17</v>
      </c>
      <c r="C1761" s="2">
        <v>36.74</v>
      </c>
    </row>
    <row r="1762" spans="1:3" x14ac:dyDescent="0.3">
      <c r="A1762" s="5">
        <v>37920</v>
      </c>
      <c r="B1762" s="2">
        <v>36.119999999999997</v>
      </c>
      <c r="C1762" s="2">
        <v>36.4</v>
      </c>
    </row>
    <row r="1763" spans="1:3" x14ac:dyDescent="0.3">
      <c r="A1763" s="5">
        <v>37921</v>
      </c>
      <c r="B1763" s="2">
        <v>38.03</v>
      </c>
      <c r="C1763" s="2">
        <v>38.93</v>
      </c>
    </row>
    <row r="1764" spans="1:3" x14ac:dyDescent="0.3">
      <c r="A1764" s="5">
        <v>37922</v>
      </c>
      <c r="B1764" s="2">
        <v>36.78</v>
      </c>
      <c r="C1764" s="2">
        <v>37.76</v>
      </c>
    </row>
    <row r="1765" spans="1:3" x14ac:dyDescent="0.3">
      <c r="A1765" s="5">
        <v>37923</v>
      </c>
      <c r="B1765" s="2">
        <v>36.909999999999997</v>
      </c>
      <c r="C1765" s="2">
        <v>38.03</v>
      </c>
    </row>
    <row r="1766" spans="1:3" x14ac:dyDescent="0.3">
      <c r="A1766" s="5">
        <v>37924</v>
      </c>
      <c r="B1766" s="2">
        <v>37.25</v>
      </c>
      <c r="C1766" s="2">
        <v>38.56</v>
      </c>
    </row>
    <row r="1767" spans="1:3" x14ac:dyDescent="0.3">
      <c r="A1767" s="5">
        <v>37925</v>
      </c>
      <c r="B1767" s="2">
        <v>36.57</v>
      </c>
      <c r="C1767" s="2">
        <v>37.549999999999997</v>
      </c>
    </row>
    <row r="1768" spans="1:3" x14ac:dyDescent="0.3">
      <c r="A1768" s="5">
        <v>37926</v>
      </c>
      <c r="B1768" s="2">
        <v>35.61</v>
      </c>
      <c r="C1768" s="2">
        <v>35.729999999999997</v>
      </c>
    </row>
    <row r="1769" spans="1:3" x14ac:dyDescent="0.3">
      <c r="A1769" s="5">
        <v>37927</v>
      </c>
      <c r="B1769" s="2">
        <v>35.15</v>
      </c>
      <c r="C1769" s="2">
        <v>35.4</v>
      </c>
    </row>
    <row r="1770" spans="1:3" x14ac:dyDescent="0.3">
      <c r="A1770" s="5">
        <v>37928</v>
      </c>
      <c r="B1770" s="2">
        <v>36.700000000000003</v>
      </c>
      <c r="C1770" s="2">
        <v>37.56</v>
      </c>
    </row>
    <row r="1771" spans="1:3" x14ac:dyDescent="0.3">
      <c r="A1771" s="5">
        <v>37929</v>
      </c>
      <c r="B1771" s="2">
        <v>36.619999999999997</v>
      </c>
      <c r="C1771" s="2">
        <v>37.67</v>
      </c>
    </row>
    <row r="1772" spans="1:3" x14ac:dyDescent="0.3">
      <c r="A1772" s="5">
        <v>37930</v>
      </c>
      <c r="B1772" s="2">
        <v>37.340000000000003</v>
      </c>
      <c r="C1772" s="2">
        <v>38.86</v>
      </c>
    </row>
    <row r="1773" spans="1:3" x14ac:dyDescent="0.3">
      <c r="A1773" s="5">
        <v>37931</v>
      </c>
      <c r="B1773" s="2">
        <v>37.869999999999997</v>
      </c>
      <c r="C1773" s="2">
        <v>39.1</v>
      </c>
    </row>
    <row r="1774" spans="1:3" x14ac:dyDescent="0.3">
      <c r="A1774" s="5">
        <v>37932</v>
      </c>
      <c r="B1774" s="2">
        <v>37.18</v>
      </c>
      <c r="C1774" s="2">
        <v>37.619999999999997</v>
      </c>
    </row>
    <row r="1775" spans="1:3" x14ac:dyDescent="0.3">
      <c r="A1775" s="5">
        <v>37933</v>
      </c>
      <c r="B1775" s="2">
        <v>36.57</v>
      </c>
      <c r="C1775" s="2">
        <v>36.869999999999997</v>
      </c>
    </row>
    <row r="1776" spans="1:3" x14ac:dyDescent="0.3">
      <c r="A1776" s="5">
        <v>37934</v>
      </c>
      <c r="B1776" s="2">
        <v>36.6</v>
      </c>
      <c r="C1776" s="2">
        <v>36.64</v>
      </c>
    </row>
    <row r="1777" spans="1:3" x14ac:dyDescent="0.3">
      <c r="A1777" s="5">
        <v>37935</v>
      </c>
      <c r="B1777" s="2">
        <v>38.42</v>
      </c>
      <c r="C1777" s="2">
        <v>39.19</v>
      </c>
    </row>
    <row r="1778" spans="1:3" x14ac:dyDescent="0.3">
      <c r="A1778" s="5">
        <v>37936</v>
      </c>
      <c r="B1778" s="2">
        <v>38.06</v>
      </c>
      <c r="C1778" s="2">
        <v>38.909999999999997</v>
      </c>
    </row>
    <row r="1779" spans="1:3" x14ac:dyDescent="0.3">
      <c r="A1779" s="5">
        <v>37937</v>
      </c>
      <c r="B1779" s="2">
        <v>37.840000000000003</v>
      </c>
      <c r="C1779" s="2">
        <v>38.61</v>
      </c>
    </row>
    <row r="1780" spans="1:3" x14ac:dyDescent="0.3">
      <c r="A1780" s="5">
        <v>37938</v>
      </c>
      <c r="B1780" s="2">
        <v>37.89</v>
      </c>
      <c r="C1780" s="2">
        <v>38.799999999999997</v>
      </c>
    </row>
    <row r="1781" spans="1:3" x14ac:dyDescent="0.3">
      <c r="A1781" s="5">
        <v>37939</v>
      </c>
      <c r="B1781" s="2">
        <v>37.15</v>
      </c>
      <c r="C1781" s="2">
        <v>37.880000000000003</v>
      </c>
    </row>
    <row r="1782" spans="1:3" x14ac:dyDescent="0.3">
      <c r="A1782" s="5">
        <v>37940</v>
      </c>
      <c r="B1782" s="2">
        <v>35.76</v>
      </c>
      <c r="C1782" s="2">
        <v>36.380000000000003</v>
      </c>
    </row>
    <row r="1783" spans="1:3" x14ac:dyDescent="0.3">
      <c r="A1783" s="5">
        <v>37941</v>
      </c>
      <c r="B1783" s="2">
        <v>35.659999999999997</v>
      </c>
      <c r="C1783" s="2">
        <v>36.340000000000003</v>
      </c>
    </row>
    <row r="1784" spans="1:3" x14ac:dyDescent="0.3">
      <c r="A1784" s="5">
        <v>37942</v>
      </c>
      <c r="B1784" s="2">
        <v>37.35</v>
      </c>
      <c r="C1784" s="2">
        <v>38.43</v>
      </c>
    </row>
    <row r="1785" spans="1:3" x14ac:dyDescent="0.3">
      <c r="A1785" s="5">
        <v>37943</v>
      </c>
      <c r="B1785" s="2">
        <v>36.71</v>
      </c>
      <c r="C1785" s="2">
        <v>37.72</v>
      </c>
    </row>
    <row r="1786" spans="1:3" x14ac:dyDescent="0.3">
      <c r="A1786" s="5">
        <v>37944</v>
      </c>
      <c r="B1786" s="2">
        <v>36.049999999999997</v>
      </c>
      <c r="C1786" s="2">
        <v>37.07</v>
      </c>
    </row>
    <row r="1787" spans="1:3" x14ac:dyDescent="0.3">
      <c r="A1787" s="5">
        <v>37945</v>
      </c>
      <c r="B1787" s="2">
        <v>35.770000000000003</v>
      </c>
      <c r="C1787" s="2">
        <v>36.880000000000003</v>
      </c>
    </row>
    <row r="1788" spans="1:3" x14ac:dyDescent="0.3">
      <c r="A1788" s="5">
        <v>37946</v>
      </c>
      <c r="B1788" s="2">
        <v>35.28</v>
      </c>
      <c r="C1788" s="2">
        <v>36.6</v>
      </c>
    </row>
    <row r="1789" spans="1:3" x14ac:dyDescent="0.3">
      <c r="A1789" s="5">
        <v>37947</v>
      </c>
      <c r="B1789" s="2">
        <v>34.82</v>
      </c>
      <c r="C1789" s="2">
        <v>35.69</v>
      </c>
    </row>
    <row r="1790" spans="1:3" x14ac:dyDescent="0.3">
      <c r="A1790" s="5">
        <v>37948</v>
      </c>
      <c r="B1790" s="2">
        <v>34.369999999999997</v>
      </c>
      <c r="C1790" s="2">
        <v>35.119999999999997</v>
      </c>
    </row>
    <row r="1791" spans="1:3" x14ac:dyDescent="0.3">
      <c r="A1791" s="5">
        <v>37949</v>
      </c>
      <c r="B1791" s="2">
        <v>36.56</v>
      </c>
      <c r="C1791" s="2">
        <v>37.950000000000003</v>
      </c>
    </row>
    <row r="1792" spans="1:3" x14ac:dyDescent="0.3">
      <c r="A1792" s="5">
        <v>37950</v>
      </c>
      <c r="B1792" s="2">
        <v>36.4</v>
      </c>
      <c r="C1792" s="2">
        <v>38.020000000000003</v>
      </c>
    </row>
    <row r="1793" spans="1:3" x14ac:dyDescent="0.3">
      <c r="A1793" s="5">
        <v>37951</v>
      </c>
      <c r="B1793" s="2">
        <v>35.380000000000003</v>
      </c>
      <c r="C1793" s="2">
        <v>36.729999999999997</v>
      </c>
    </row>
    <row r="1794" spans="1:3" x14ac:dyDescent="0.3">
      <c r="A1794" s="5">
        <v>37952</v>
      </c>
      <c r="B1794" s="2">
        <v>35.32</v>
      </c>
      <c r="C1794" s="2">
        <v>36.96</v>
      </c>
    </row>
    <row r="1795" spans="1:3" x14ac:dyDescent="0.3">
      <c r="A1795" s="5">
        <v>37953</v>
      </c>
      <c r="B1795" s="2">
        <v>35.18</v>
      </c>
      <c r="C1795" s="2">
        <v>36.9</v>
      </c>
    </row>
    <row r="1796" spans="1:3" x14ac:dyDescent="0.3">
      <c r="A1796" s="5">
        <v>37954</v>
      </c>
      <c r="B1796" s="2">
        <v>33.950000000000003</v>
      </c>
      <c r="C1796" s="2">
        <v>34.82</v>
      </c>
    </row>
    <row r="1797" spans="1:3" x14ac:dyDescent="0.3">
      <c r="A1797" s="5">
        <v>37955</v>
      </c>
      <c r="B1797" s="2">
        <v>34.08</v>
      </c>
      <c r="C1797" s="2">
        <v>34.68</v>
      </c>
    </row>
    <row r="1798" spans="1:3" x14ac:dyDescent="0.3">
      <c r="A1798" s="5">
        <v>37956</v>
      </c>
      <c r="B1798" s="2">
        <v>34.92</v>
      </c>
      <c r="C1798" s="2">
        <v>36.090000000000003</v>
      </c>
    </row>
    <row r="1799" spans="1:3" x14ac:dyDescent="0.3">
      <c r="A1799" s="5">
        <v>37957</v>
      </c>
      <c r="B1799" s="2">
        <v>34.57</v>
      </c>
      <c r="C1799" s="2">
        <v>36</v>
      </c>
    </row>
    <row r="1800" spans="1:3" x14ac:dyDescent="0.3">
      <c r="A1800" s="5">
        <v>37958</v>
      </c>
      <c r="B1800" s="2">
        <v>34.18</v>
      </c>
      <c r="C1800" s="2">
        <v>35.79</v>
      </c>
    </row>
    <row r="1801" spans="1:3" x14ac:dyDescent="0.3">
      <c r="A1801" s="5">
        <v>37959</v>
      </c>
      <c r="B1801" s="2">
        <v>34.71</v>
      </c>
      <c r="C1801" s="2">
        <v>36.1</v>
      </c>
    </row>
    <row r="1802" spans="1:3" x14ac:dyDescent="0.3">
      <c r="A1802" s="5">
        <v>37960</v>
      </c>
      <c r="B1802" s="2">
        <v>33.86</v>
      </c>
      <c r="C1802" s="2">
        <v>35.24</v>
      </c>
    </row>
    <row r="1803" spans="1:3" x14ac:dyDescent="0.3">
      <c r="A1803" s="5">
        <v>37961</v>
      </c>
      <c r="B1803" s="2">
        <v>33.049999999999997</v>
      </c>
      <c r="C1803" s="2">
        <v>33.630000000000003</v>
      </c>
    </row>
    <row r="1804" spans="1:3" x14ac:dyDescent="0.3">
      <c r="A1804" s="5">
        <v>37962</v>
      </c>
      <c r="B1804" s="2">
        <v>33.1</v>
      </c>
      <c r="C1804" s="2">
        <v>33.71</v>
      </c>
    </row>
    <row r="1805" spans="1:3" x14ac:dyDescent="0.3">
      <c r="A1805" s="5">
        <v>37963</v>
      </c>
      <c r="B1805" s="2">
        <v>35.03</v>
      </c>
      <c r="C1805" s="2">
        <v>36.32</v>
      </c>
    </row>
    <row r="1806" spans="1:3" x14ac:dyDescent="0.3">
      <c r="A1806" s="5">
        <v>37964</v>
      </c>
      <c r="B1806" s="2">
        <v>34.78</v>
      </c>
      <c r="C1806" s="2">
        <v>36.46</v>
      </c>
    </row>
    <row r="1807" spans="1:3" x14ac:dyDescent="0.3">
      <c r="A1807" s="5">
        <v>37965</v>
      </c>
      <c r="B1807" s="2">
        <v>34.74</v>
      </c>
      <c r="C1807" s="2">
        <v>36.26</v>
      </c>
    </row>
    <row r="1808" spans="1:3" x14ac:dyDescent="0.3">
      <c r="A1808" s="5">
        <v>37966</v>
      </c>
      <c r="B1808" s="2">
        <v>33.549999999999997</v>
      </c>
      <c r="C1808" s="2">
        <v>34.619999999999997</v>
      </c>
    </row>
    <row r="1809" spans="1:3" x14ac:dyDescent="0.3">
      <c r="A1809" s="5">
        <v>37967</v>
      </c>
      <c r="B1809" s="2">
        <v>32.71</v>
      </c>
      <c r="C1809" s="2">
        <v>34.08</v>
      </c>
    </row>
    <row r="1810" spans="1:3" x14ac:dyDescent="0.3">
      <c r="A1810" s="5">
        <v>37968</v>
      </c>
      <c r="B1810" s="2">
        <v>31.09</v>
      </c>
      <c r="C1810" s="2">
        <v>31.85</v>
      </c>
    </row>
    <row r="1811" spans="1:3" x14ac:dyDescent="0.3">
      <c r="A1811" s="5">
        <v>37969</v>
      </c>
      <c r="B1811" s="2">
        <v>31.59</v>
      </c>
      <c r="C1811" s="2">
        <v>31.94</v>
      </c>
    </row>
    <row r="1812" spans="1:3" x14ac:dyDescent="0.3">
      <c r="A1812" s="5">
        <v>37970</v>
      </c>
      <c r="B1812" s="2">
        <v>32.82</v>
      </c>
      <c r="C1812" s="2">
        <v>33.9</v>
      </c>
    </row>
    <row r="1813" spans="1:3" x14ac:dyDescent="0.3">
      <c r="A1813" s="5">
        <v>37971</v>
      </c>
      <c r="B1813" s="2">
        <v>33.53</v>
      </c>
      <c r="C1813" s="2">
        <v>35.64</v>
      </c>
    </row>
    <row r="1814" spans="1:3" x14ac:dyDescent="0.3">
      <c r="A1814" s="5">
        <v>37972</v>
      </c>
      <c r="B1814" s="2">
        <v>32.36</v>
      </c>
      <c r="C1814" s="2">
        <v>33.67</v>
      </c>
    </row>
    <row r="1815" spans="1:3" x14ac:dyDescent="0.3">
      <c r="A1815" s="5">
        <v>37973</v>
      </c>
      <c r="B1815" s="2">
        <v>31.08</v>
      </c>
      <c r="C1815" s="2">
        <v>32.65</v>
      </c>
    </row>
    <row r="1816" spans="1:3" x14ac:dyDescent="0.3">
      <c r="A1816" s="5">
        <v>37974</v>
      </c>
      <c r="B1816" s="2">
        <v>29.92</v>
      </c>
      <c r="C1816" s="2">
        <v>31.43</v>
      </c>
    </row>
    <row r="1817" spans="1:3" x14ac:dyDescent="0.3">
      <c r="A1817" s="5">
        <v>37975</v>
      </c>
      <c r="B1817" s="2">
        <v>28.58</v>
      </c>
      <c r="C1817" s="2">
        <v>29.34</v>
      </c>
    </row>
    <row r="1818" spans="1:3" x14ac:dyDescent="0.3">
      <c r="A1818" s="5">
        <v>37976</v>
      </c>
      <c r="B1818" s="2">
        <v>28.45</v>
      </c>
      <c r="C1818" s="2">
        <v>28.85</v>
      </c>
    </row>
    <row r="1819" spans="1:3" x14ac:dyDescent="0.3">
      <c r="A1819" s="5">
        <v>37977</v>
      </c>
      <c r="B1819" s="2">
        <v>30.73</v>
      </c>
      <c r="C1819" s="2">
        <v>32.049999999999997</v>
      </c>
    </row>
    <row r="1820" spans="1:3" x14ac:dyDescent="0.3">
      <c r="A1820" s="5">
        <v>37978</v>
      </c>
      <c r="B1820" s="2">
        <v>31.07</v>
      </c>
      <c r="C1820" s="2">
        <v>32.729999999999997</v>
      </c>
    </row>
    <row r="1821" spans="1:3" x14ac:dyDescent="0.3">
      <c r="A1821" s="5">
        <v>37979</v>
      </c>
      <c r="B1821" s="2">
        <v>26.47</v>
      </c>
      <c r="C1821" s="2">
        <v>26.71</v>
      </c>
    </row>
    <row r="1822" spans="1:3" x14ac:dyDescent="0.3">
      <c r="A1822" s="5">
        <v>37980</v>
      </c>
      <c r="B1822" s="2">
        <v>21.75</v>
      </c>
      <c r="C1822" s="2">
        <v>22.8</v>
      </c>
    </row>
    <row r="1823" spans="1:3" x14ac:dyDescent="0.3">
      <c r="A1823" s="5">
        <v>37981</v>
      </c>
      <c r="B1823" s="2">
        <v>25.62</v>
      </c>
      <c r="C1823" s="2">
        <v>26.23</v>
      </c>
    </row>
    <row r="1824" spans="1:3" x14ac:dyDescent="0.3">
      <c r="A1824" s="5">
        <v>37982</v>
      </c>
      <c r="B1824" s="2">
        <v>25.71</v>
      </c>
      <c r="C1824" s="2">
        <v>26.49</v>
      </c>
    </row>
    <row r="1825" spans="1:3" x14ac:dyDescent="0.3">
      <c r="A1825" s="5">
        <v>37983</v>
      </c>
      <c r="B1825" s="2">
        <v>27.11</v>
      </c>
      <c r="C1825" s="2">
        <v>27.78</v>
      </c>
    </row>
    <row r="1826" spans="1:3" x14ac:dyDescent="0.3">
      <c r="A1826" s="5">
        <v>37984</v>
      </c>
      <c r="B1826" s="2">
        <v>28.13</v>
      </c>
      <c r="C1826" s="2">
        <v>28.96</v>
      </c>
    </row>
    <row r="1827" spans="1:3" x14ac:dyDescent="0.3">
      <c r="A1827" s="5">
        <v>37985</v>
      </c>
      <c r="B1827" s="2">
        <v>29.22</v>
      </c>
      <c r="C1827" s="2">
        <v>30.29</v>
      </c>
    </row>
    <row r="1828" spans="1:3" x14ac:dyDescent="0.3">
      <c r="A1828" s="5">
        <v>37986</v>
      </c>
      <c r="B1828" s="2">
        <v>28.67</v>
      </c>
      <c r="C1828" s="2">
        <v>29.23</v>
      </c>
    </row>
    <row r="1829" spans="1:3" x14ac:dyDescent="0.3">
      <c r="A1829" s="5">
        <v>37987</v>
      </c>
      <c r="B1829" s="2">
        <v>28.34</v>
      </c>
      <c r="C1829" s="2">
        <v>28.29</v>
      </c>
    </row>
    <row r="1830" spans="1:3" x14ac:dyDescent="0.3">
      <c r="A1830" s="5">
        <v>37988</v>
      </c>
      <c r="B1830" s="2">
        <v>29.95</v>
      </c>
      <c r="C1830" s="2">
        <v>31.03</v>
      </c>
    </row>
    <row r="1831" spans="1:3" x14ac:dyDescent="0.3">
      <c r="A1831" s="5">
        <v>37989</v>
      </c>
      <c r="B1831" s="2">
        <v>30.29</v>
      </c>
      <c r="C1831" s="2">
        <v>31.12</v>
      </c>
    </row>
    <row r="1832" spans="1:3" x14ac:dyDescent="0.3">
      <c r="A1832" s="5">
        <v>37990</v>
      </c>
      <c r="B1832" s="2">
        <v>29.16</v>
      </c>
      <c r="C1832" s="2">
        <v>29.52</v>
      </c>
    </row>
    <row r="1833" spans="1:3" x14ac:dyDescent="0.3">
      <c r="A1833" s="5">
        <v>37991</v>
      </c>
      <c r="B1833" s="2">
        <v>30.48</v>
      </c>
      <c r="C1833" s="2">
        <v>31.77</v>
      </c>
    </row>
    <row r="1834" spans="1:3" x14ac:dyDescent="0.3">
      <c r="A1834" s="5">
        <v>37992</v>
      </c>
      <c r="B1834" s="2">
        <v>29.57</v>
      </c>
      <c r="C1834" s="2">
        <v>30.27</v>
      </c>
    </row>
    <row r="1835" spans="1:3" x14ac:dyDescent="0.3">
      <c r="A1835" s="5">
        <v>37993</v>
      </c>
      <c r="B1835" s="2">
        <v>29.51</v>
      </c>
      <c r="C1835" s="2">
        <v>30.58</v>
      </c>
    </row>
    <row r="1836" spans="1:3" x14ac:dyDescent="0.3">
      <c r="A1836" s="5">
        <v>37994</v>
      </c>
      <c r="B1836" s="2">
        <v>28.68</v>
      </c>
      <c r="C1836" s="2">
        <v>29.74</v>
      </c>
    </row>
    <row r="1837" spans="1:3" x14ac:dyDescent="0.3">
      <c r="A1837" s="5">
        <v>37995</v>
      </c>
      <c r="B1837" s="2">
        <v>27.96</v>
      </c>
      <c r="C1837" s="2">
        <v>29.13</v>
      </c>
    </row>
    <row r="1838" spans="1:3" x14ac:dyDescent="0.3">
      <c r="A1838" s="5">
        <v>37996</v>
      </c>
      <c r="B1838" s="2">
        <v>27.18</v>
      </c>
      <c r="C1838" s="2">
        <v>27.61</v>
      </c>
    </row>
    <row r="1839" spans="1:3" x14ac:dyDescent="0.3">
      <c r="A1839" s="5">
        <v>37997</v>
      </c>
      <c r="B1839" s="2">
        <v>26.67</v>
      </c>
      <c r="C1839" s="2">
        <v>26.76</v>
      </c>
    </row>
    <row r="1840" spans="1:3" x14ac:dyDescent="0.3">
      <c r="A1840" s="5">
        <v>37998</v>
      </c>
      <c r="B1840" s="2">
        <v>27.95</v>
      </c>
      <c r="C1840" s="2">
        <v>28.86</v>
      </c>
    </row>
    <row r="1841" spans="1:3" x14ac:dyDescent="0.3">
      <c r="A1841" s="5">
        <v>37999</v>
      </c>
      <c r="B1841" s="2">
        <v>27.55</v>
      </c>
      <c r="C1841" s="2">
        <v>28.57</v>
      </c>
    </row>
    <row r="1842" spans="1:3" x14ac:dyDescent="0.3">
      <c r="A1842" s="5">
        <v>38000</v>
      </c>
      <c r="B1842" s="2">
        <v>27.53</v>
      </c>
      <c r="C1842" s="2">
        <v>28.63</v>
      </c>
    </row>
    <row r="1843" spans="1:3" x14ac:dyDescent="0.3">
      <c r="A1843" s="5">
        <v>38001</v>
      </c>
      <c r="B1843" s="2">
        <v>29.25</v>
      </c>
      <c r="C1843" s="2">
        <v>30.96</v>
      </c>
    </row>
    <row r="1844" spans="1:3" x14ac:dyDescent="0.3">
      <c r="A1844" s="5">
        <v>38002</v>
      </c>
      <c r="B1844" s="2">
        <v>28.65</v>
      </c>
      <c r="C1844" s="2">
        <v>29.8</v>
      </c>
    </row>
    <row r="1845" spans="1:3" x14ac:dyDescent="0.3">
      <c r="A1845" s="5">
        <v>38003</v>
      </c>
      <c r="B1845" s="2">
        <v>27.36</v>
      </c>
      <c r="C1845" s="2">
        <v>27.75</v>
      </c>
    </row>
    <row r="1846" spans="1:3" x14ac:dyDescent="0.3">
      <c r="A1846" s="5">
        <v>38004</v>
      </c>
      <c r="B1846" s="2">
        <v>26.95</v>
      </c>
      <c r="C1846" s="2">
        <v>26.99</v>
      </c>
    </row>
    <row r="1847" spans="1:3" x14ac:dyDescent="0.3">
      <c r="A1847" s="5">
        <v>38005</v>
      </c>
      <c r="B1847" s="2">
        <v>28.91</v>
      </c>
      <c r="C1847" s="2">
        <v>30.15</v>
      </c>
    </row>
    <row r="1848" spans="1:3" x14ac:dyDescent="0.3">
      <c r="A1848" s="5">
        <v>38006</v>
      </c>
      <c r="B1848" s="2">
        <v>31.05</v>
      </c>
      <c r="C1848" s="2">
        <v>33.520000000000003</v>
      </c>
    </row>
    <row r="1849" spans="1:3" x14ac:dyDescent="0.3">
      <c r="A1849" s="5">
        <v>38007</v>
      </c>
      <c r="B1849" s="2">
        <v>32.81</v>
      </c>
      <c r="C1849" s="2">
        <v>35.93</v>
      </c>
    </row>
    <row r="1850" spans="1:3" x14ac:dyDescent="0.3">
      <c r="A1850" s="5">
        <v>38008</v>
      </c>
      <c r="B1850" s="2">
        <v>34.229999999999997</v>
      </c>
      <c r="C1850" s="2">
        <v>38.49</v>
      </c>
    </row>
    <row r="1851" spans="1:3" x14ac:dyDescent="0.3">
      <c r="A1851" s="5">
        <v>38009</v>
      </c>
      <c r="B1851" s="2">
        <v>30.02</v>
      </c>
      <c r="C1851" s="2">
        <v>31.31</v>
      </c>
    </row>
    <row r="1852" spans="1:3" x14ac:dyDescent="0.3">
      <c r="A1852" s="5">
        <v>38010</v>
      </c>
      <c r="B1852" s="2">
        <v>27.76</v>
      </c>
      <c r="C1852" s="2">
        <v>28.14</v>
      </c>
    </row>
    <row r="1853" spans="1:3" x14ac:dyDescent="0.3">
      <c r="A1853" s="5">
        <v>38011</v>
      </c>
      <c r="B1853" s="2">
        <v>27.31</v>
      </c>
      <c r="C1853" s="2">
        <v>27.44</v>
      </c>
    </row>
    <row r="1854" spans="1:3" x14ac:dyDescent="0.3">
      <c r="A1854" s="5">
        <v>38012</v>
      </c>
      <c r="B1854" s="2">
        <v>29.48</v>
      </c>
      <c r="C1854" s="2">
        <v>30.72</v>
      </c>
    </row>
    <row r="1855" spans="1:3" x14ac:dyDescent="0.3">
      <c r="A1855" s="5">
        <v>38013</v>
      </c>
      <c r="B1855" s="2">
        <v>29.94</v>
      </c>
      <c r="C1855" s="2">
        <v>31.27</v>
      </c>
    </row>
    <row r="1856" spans="1:3" x14ac:dyDescent="0.3">
      <c r="A1856" s="5">
        <v>38014</v>
      </c>
      <c r="B1856" s="2">
        <v>29.58</v>
      </c>
      <c r="C1856" s="2">
        <v>30.75</v>
      </c>
    </row>
    <row r="1857" spans="1:3" x14ac:dyDescent="0.3">
      <c r="A1857" s="5">
        <v>38015</v>
      </c>
      <c r="B1857" s="2">
        <v>29.65</v>
      </c>
      <c r="C1857" s="2">
        <v>30.95</v>
      </c>
    </row>
    <row r="1858" spans="1:3" x14ac:dyDescent="0.3">
      <c r="A1858" s="5">
        <v>38016</v>
      </c>
      <c r="B1858" s="2">
        <v>28.89</v>
      </c>
      <c r="C1858" s="2">
        <v>30.04</v>
      </c>
    </row>
    <row r="1859" spans="1:3" x14ac:dyDescent="0.3">
      <c r="A1859" s="5">
        <v>38017</v>
      </c>
      <c r="B1859" s="2">
        <v>27.43</v>
      </c>
      <c r="C1859" s="2">
        <v>27.77</v>
      </c>
    </row>
    <row r="1860" spans="1:3" x14ac:dyDescent="0.3">
      <c r="A1860" s="5">
        <v>38018</v>
      </c>
      <c r="B1860" s="2">
        <v>27.22</v>
      </c>
      <c r="C1860" s="2">
        <v>27.54</v>
      </c>
    </row>
    <row r="1861" spans="1:3" x14ac:dyDescent="0.3">
      <c r="A1861" s="5">
        <v>38019</v>
      </c>
      <c r="B1861" s="2">
        <v>29.14</v>
      </c>
      <c r="C1861" s="2">
        <v>30.04</v>
      </c>
    </row>
    <row r="1862" spans="1:3" x14ac:dyDescent="0.3">
      <c r="A1862" s="5">
        <v>38020</v>
      </c>
      <c r="B1862" s="2">
        <v>28.2</v>
      </c>
      <c r="C1862" s="2">
        <v>29.2</v>
      </c>
    </row>
    <row r="1863" spans="1:3" x14ac:dyDescent="0.3">
      <c r="A1863" s="5">
        <v>38021</v>
      </c>
      <c r="B1863" s="2">
        <v>26.91</v>
      </c>
      <c r="C1863" s="2">
        <v>28.24</v>
      </c>
    </row>
    <row r="1864" spans="1:3" x14ac:dyDescent="0.3">
      <c r="A1864" s="5">
        <v>38022</v>
      </c>
      <c r="B1864" s="2">
        <v>27.25</v>
      </c>
      <c r="C1864" s="2">
        <v>28.41</v>
      </c>
    </row>
    <row r="1865" spans="1:3" x14ac:dyDescent="0.3">
      <c r="A1865" s="5">
        <v>38023</v>
      </c>
      <c r="B1865" s="2">
        <v>26.45</v>
      </c>
      <c r="C1865" s="2">
        <v>27.25</v>
      </c>
    </row>
    <row r="1866" spans="1:3" x14ac:dyDescent="0.3">
      <c r="A1866" s="5">
        <v>38024</v>
      </c>
      <c r="B1866" s="2">
        <v>25.48</v>
      </c>
      <c r="C1866" s="2">
        <v>25.72</v>
      </c>
    </row>
    <row r="1867" spans="1:3" x14ac:dyDescent="0.3">
      <c r="A1867" s="5">
        <v>38025</v>
      </c>
      <c r="B1867" s="2">
        <v>25.51</v>
      </c>
      <c r="C1867" s="2">
        <v>25.61</v>
      </c>
    </row>
    <row r="1868" spans="1:3" x14ac:dyDescent="0.3">
      <c r="A1868" s="5">
        <v>38026</v>
      </c>
      <c r="B1868" s="2">
        <v>28.22</v>
      </c>
      <c r="C1868" s="2">
        <v>28.97</v>
      </c>
    </row>
    <row r="1869" spans="1:3" x14ac:dyDescent="0.3">
      <c r="A1869" s="5">
        <v>38027</v>
      </c>
      <c r="B1869" s="2">
        <v>29.33</v>
      </c>
      <c r="C1869" s="2">
        <v>30.37</v>
      </c>
    </row>
    <row r="1870" spans="1:3" x14ac:dyDescent="0.3">
      <c r="A1870" s="5">
        <v>38028</v>
      </c>
      <c r="B1870" s="2">
        <v>30.32</v>
      </c>
      <c r="C1870" s="2">
        <v>31.65</v>
      </c>
    </row>
    <row r="1871" spans="1:3" x14ac:dyDescent="0.3">
      <c r="A1871" s="5">
        <v>38029</v>
      </c>
      <c r="B1871" s="2">
        <v>29.05</v>
      </c>
      <c r="C1871" s="2">
        <v>29.77</v>
      </c>
    </row>
    <row r="1872" spans="1:3" x14ac:dyDescent="0.3">
      <c r="A1872" s="5">
        <v>38030</v>
      </c>
      <c r="B1872" s="2">
        <v>27.08</v>
      </c>
      <c r="C1872" s="2">
        <v>27.78</v>
      </c>
    </row>
    <row r="1873" spans="1:3" x14ac:dyDescent="0.3">
      <c r="A1873" s="5">
        <v>38031</v>
      </c>
      <c r="B1873" s="2">
        <v>25.94</v>
      </c>
      <c r="C1873" s="2">
        <v>26.41</v>
      </c>
    </row>
    <row r="1874" spans="1:3" x14ac:dyDescent="0.3">
      <c r="A1874" s="5">
        <v>38032</v>
      </c>
      <c r="B1874" s="2">
        <v>26.02</v>
      </c>
      <c r="C1874" s="2">
        <v>26.09</v>
      </c>
    </row>
    <row r="1875" spans="1:3" x14ac:dyDescent="0.3">
      <c r="A1875" s="5">
        <v>38033</v>
      </c>
      <c r="B1875" s="2">
        <v>27.99</v>
      </c>
      <c r="C1875" s="2">
        <v>28.75</v>
      </c>
    </row>
    <row r="1876" spans="1:3" x14ac:dyDescent="0.3">
      <c r="A1876" s="5">
        <v>38034</v>
      </c>
      <c r="B1876" s="2">
        <v>27.26</v>
      </c>
      <c r="C1876" s="2">
        <v>28.16</v>
      </c>
    </row>
    <row r="1877" spans="1:3" x14ac:dyDescent="0.3">
      <c r="A1877" s="5">
        <v>38035</v>
      </c>
      <c r="B1877" s="2">
        <v>27.42</v>
      </c>
      <c r="C1877" s="2">
        <v>28.3</v>
      </c>
    </row>
    <row r="1878" spans="1:3" x14ac:dyDescent="0.3">
      <c r="A1878" s="5">
        <v>38036</v>
      </c>
      <c r="B1878" s="2">
        <v>27.85</v>
      </c>
      <c r="C1878" s="2">
        <v>28.86</v>
      </c>
    </row>
    <row r="1879" spans="1:3" x14ac:dyDescent="0.3">
      <c r="A1879" s="5">
        <v>38037</v>
      </c>
      <c r="B1879" s="2">
        <v>27.17</v>
      </c>
      <c r="C1879" s="2">
        <v>27.81</v>
      </c>
    </row>
    <row r="1880" spans="1:3" x14ac:dyDescent="0.3">
      <c r="A1880" s="5">
        <v>38038</v>
      </c>
      <c r="B1880" s="2">
        <v>26.33</v>
      </c>
      <c r="C1880" s="2">
        <v>26.56</v>
      </c>
    </row>
    <row r="1881" spans="1:3" x14ac:dyDescent="0.3">
      <c r="A1881" s="5">
        <v>38039</v>
      </c>
      <c r="B1881" s="2">
        <v>26.29</v>
      </c>
      <c r="C1881" s="2">
        <v>26.05</v>
      </c>
    </row>
    <row r="1882" spans="1:3" x14ac:dyDescent="0.3">
      <c r="A1882" s="5">
        <v>38040</v>
      </c>
      <c r="B1882" s="2">
        <v>27.88</v>
      </c>
      <c r="C1882" s="2">
        <v>28.41</v>
      </c>
    </row>
    <row r="1883" spans="1:3" x14ac:dyDescent="0.3">
      <c r="A1883" s="5">
        <v>38041</v>
      </c>
      <c r="B1883" s="2">
        <v>27.92</v>
      </c>
      <c r="C1883" s="2">
        <v>28.29</v>
      </c>
    </row>
    <row r="1884" spans="1:3" x14ac:dyDescent="0.3">
      <c r="A1884" s="5">
        <v>38042</v>
      </c>
      <c r="B1884" s="2">
        <v>27.84</v>
      </c>
      <c r="C1884" s="2">
        <v>28.13</v>
      </c>
    </row>
    <row r="1885" spans="1:3" x14ac:dyDescent="0.3">
      <c r="A1885" s="5">
        <v>38043</v>
      </c>
      <c r="B1885" s="2">
        <v>27.78</v>
      </c>
      <c r="C1885" s="2">
        <v>28.24</v>
      </c>
    </row>
    <row r="1886" spans="1:3" x14ac:dyDescent="0.3">
      <c r="A1886" s="5">
        <v>38044</v>
      </c>
      <c r="B1886" s="2">
        <v>28.02</v>
      </c>
      <c r="C1886" s="2">
        <v>28.52</v>
      </c>
    </row>
    <row r="1887" spans="1:3" x14ac:dyDescent="0.3">
      <c r="A1887" s="5">
        <v>38045</v>
      </c>
      <c r="B1887" s="2">
        <v>27.99</v>
      </c>
      <c r="C1887" s="2">
        <v>28.12</v>
      </c>
    </row>
    <row r="1888" spans="1:3" x14ac:dyDescent="0.3">
      <c r="A1888" s="5">
        <v>38046</v>
      </c>
      <c r="B1888" s="2">
        <v>27.61</v>
      </c>
      <c r="C1888" s="2">
        <v>27.44</v>
      </c>
    </row>
    <row r="1889" spans="1:3" x14ac:dyDescent="0.3">
      <c r="A1889" s="5">
        <v>38047</v>
      </c>
      <c r="B1889" s="2">
        <v>28.2</v>
      </c>
      <c r="C1889" s="2">
        <v>28.46</v>
      </c>
    </row>
    <row r="1890" spans="1:3" x14ac:dyDescent="0.3">
      <c r="A1890" s="5">
        <v>38048</v>
      </c>
      <c r="B1890" s="2">
        <v>27.97</v>
      </c>
      <c r="C1890" s="2">
        <v>28.2</v>
      </c>
    </row>
    <row r="1891" spans="1:3" x14ac:dyDescent="0.3">
      <c r="A1891" s="5">
        <v>38049</v>
      </c>
      <c r="B1891" s="2">
        <v>28.62</v>
      </c>
      <c r="C1891" s="2">
        <v>29.01</v>
      </c>
    </row>
    <row r="1892" spans="1:3" x14ac:dyDescent="0.3">
      <c r="A1892" s="5">
        <v>38050</v>
      </c>
      <c r="B1892" s="2">
        <v>29.03</v>
      </c>
      <c r="C1892" s="2">
        <v>29.42</v>
      </c>
    </row>
    <row r="1893" spans="1:3" x14ac:dyDescent="0.3">
      <c r="A1893" s="5">
        <v>38051</v>
      </c>
      <c r="B1893" s="2">
        <v>29.7</v>
      </c>
      <c r="C1893" s="2">
        <v>30.22</v>
      </c>
    </row>
    <row r="1894" spans="1:3" x14ac:dyDescent="0.3">
      <c r="A1894" s="5">
        <v>38052</v>
      </c>
      <c r="B1894" s="2">
        <v>28.41</v>
      </c>
      <c r="C1894" s="2">
        <v>28.5</v>
      </c>
    </row>
    <row r="1895" spans="1:3" x14ac:dyDescent="0.3">
      <c r="A1895" s="5">
        <v>38053</v>
      </c>
      <c r="B1895" s="2">
        <v>28.16</v>
      </c>
      <c r="C1895" s="2">
        <v>27.85</v>
      </c>
    </row>
    <row r="1896" spans="1:3" x14ac:dyDescent="0.3">
      <c r="A1896" s="5">
        <v>38054</v>
      </c>
      <c r="B1896" s="2">
        <v>29.55</v>
      </c>
      <c r="C1896" s="2">
        <v>29.94</v>
      </c>
    </row>
    <row r="1897" spans="1:3" x14ac:dyDescent="0.3">
      <c r="A1897" s="5">
        <v>38055</v>
      </c>
      <c r="B1897" s="2">
        <v>29.8</v>
      </c>
      <c r="C1897" s="2">
        <v>30.18</v>
      </c>
    </row>
    <row r="1898" spans="1:3" x14ac:dyDescent="0.3">
      <c r="A1898" s="5">
        <v>38056</v>
      </c>
      <c r="B1898" s="2">
        <v>29.73</v>
      </c>
      <c r="C1898" s="2">
        <v>30.05</v>
      </c>
    </row>
    <row r="1899" spans="1:3" x14ac:dyDescent="0.3">
      <c r="A1899" s="5">
        <v>38057</v>
      </c>
      <c r="B1899" s="2">
        <v>29.4</v>
      </c>
      <c r="C1899" s="2">
        <v>29.73</v>
      </c>
    </row>
    <row r="1900" spans="1:3" x14ac:dyDescent="0.3">
      <c r="A1900" s="5">
        <v>38058</v>
      </c>
      <c r="B1900" s="2">
        <v>29.21</v>
      </c>
      <c r="C1900" s="2">
        <v>29.55</v>
      </c>
    </row>
    <row r="1901" spans="1:3" x14ac:dyDescent="0.3">
      <c r="A1901" s="5">
        <v>38059</v>
      </c>
      <c r="B1901" s="2">
        <v>29.15</v>
      </c>
      <c r="C1901" s="2">
        <v>29.02</v>
      </c>
    </row>
    <row r="1902" spans="1:3" x14ac:dyDescent="0.3">
      <c r="A1902" s="5">
        <v>38060</v>
      </c>
      <c r="B1902" s="2">
        <v>29</v>
      </c>
      <c r="C1902" s="2">
        <v>28.87</v>
      </c>
    </row>
    <row r="1903" spans="1:3" x14ac:dyDescent="0.3">
      <c r="A1903" s="5">
        <v>38061</v>
      </c>
      <c r="B1903" s="2">
        <v>29.65</v>
      </c>
      <c r="C1903" s="2">
        <v>30.15</v>
      </c>
    </row>
    <row r="1904" spans="1:3" x14ac:dyDescent="0.3">
      <c r="A1904" s="5">
        <v>38062</v>
      </c>
      <c r="B1904" s="2">
        <v>29.11</v>
      </c>
      <c r="C1904" s="2">
        <v>29.95</v>
      </c>
    </row>
    <row r="1905" spans="1:3" x14ac:dyDescent="0.3">
      <c r="A1905" s="5">
        <v>38063</v>
      </c>
      <c r="B1905" s="2">
        <v>28.92</v>
      </c>
      <c r="C1905" s="2">
        <v>29.77</v>
      </c>
    </row>
    <row r="1906" spans="1:3" x14ac:dyDescent="0.3">
      <c r="A1906" s="5">
        <v>38064</v>
      </c>
      <c r="B1906" s="2">
        <v>28.7</v>
      </c>
      <c r="C1906" s="2">
        <v>29.65</v>
      </c>
    </row>
    <row r="1907" spans="1:3" x14ac:dyDescent="0.3">
      <c r="A1907" s="5">
        <v>38065</v>
      </c>
      <c r="B1907" s="2">
        <v>28.02</v>
      </c>
      <c r="C1907" s="2">
        <v>28.47</v>
      </c>
    </row>
    <row r="1908" spans="1:3" x14ac:dyDescent="0.3">
      <c r="A1908" s="5">
        <v>38066</v>
      </c>
      <c r="B1908" s="2">
        <v>27.39</v>
      </c>
      <c r="C1908" s="2">
        <v>27.66</v>
      </c>
    </row>
    <row r="1909" spans="1:3" x14ac:dyDescent="0.3">
      <c r="A1909" s="5">
        <v>38067</v>
      </c>
      <c r="B1909" s="2">
        <v>26.87</v>
      </c>
      <c r="C1909" s="2">
        <v>26.41</v>
      </c>
    </row>
    <row r="1910" spans="1:3" x14ac:dyDescent="0.3">
      <c r="A1910" s="5">
        <v>38068</v>
      </c>
      <c r="B1910" s="2">
        <v>29.24</v>
      </c>
      <c r="C1910" s="2">
        <v>29.83</v>
      </c>
    </row>
    <row r="1911" spans="1:3" x14ac:dyDescent="0.3">
      <c r="A1911" s="5">
        <v>38069</v>
      </c>
      <c r="B1911" s="2">
        <v>29.85</v>
      </c>
      <c r="C1911" s="2">
        <v>30.58</v>
      </c>
    </row>
    <row r="1912" spans="1:3" x14ac:dyDescent="0.3">
      <c r="A1912" s="5">
        <v>38070</v>
      </c>
      <c r="B1912" s="2">
        <v>30.23</v>
      </c>
      <c r="C1912" s="2">
        <v>30.84</v>
      </c>
    </row>
    <row r="1913" spans="1:3" x14ac:dyDescent="0.3">
      <c r="A1913" s="5">
        <v>38071</v>
      </c>
      <c r="B1913" s="2">
        <v>30.41</v>
      </c>
      <c r="C1913" s="2">
        <v>30.96</v>
      </c>
    </row>
    <row r="1914" spans="1:3" x14ac:dyDescent="0.3">
      <c r="A1914" s="5">
        <v>38072</v>
      </c>
      <c r="B1914" s="2">
        <v>30.97</v>
      </c>
      <c r="C1914" s="2">
        <v>31.77</v>
      </c>
    </row>
    <row r="1915" spans="1:3" x14ac:dyDescent="0.3">
      <c r="A1915" s="5">
        <v>38073</v>
      </c>
      <c r="B1915" s="2">
        <v>29.67</v>
      </c>
      <c r="C1915" s="2">
        <v>29.74</v>
      </c>
    </row>
    <row r="1916" spans="1:3" x14ac:dyDescent="0.3">
      <c r="A1916" s="5">
        <v>38074</v>
      </c>
      <c r="B1916" s="2">
        <v>29.35</v>
      </c>
      <c r="C1916" s="2">
        <v>29.1</v>
      </c>
    </row>
    <row r="1917" spans="1:3" x14ac:dyDescent="0.3">
      <c r="A1917" s="5">
        <v>38075</v>
      </c>
      <c r="B1917" s="2">
        <v>30.59</v>
      </c>
      <c r="C1917" s="2">
        <v>30.96</v>
      </c>
    </row>
    <row r="1918" spans="1:3" x14ac:dyDescent="0.3">
      <c r="A1918" s="5">
        <v>38076</v>
      </c>
      <c r="B1918" s="2">
        <v>30.19</v>
      </c>
      <c r="C1918" s="2">
        <v>30.48</v>
      </c>
    </row>
    <row r="1919" spans="1:3" x14ac:dyDescent="0.3">
      <c r="A1919" s="5">
        <v>38077</v>
      </c>
      <c r="B1919" s="2">
        <v>29.8</v>
      </c>
      <c r="C1919" s="2">
        <v>29.83</v>
      </c>
    </row>
    <row r="1920" spans="1:3" x14ac:dyDescent="0.3">
      <c r="A1920" s="5">
        <v>38078</v>
      </c>
      <c r="B1920" s="2">
        <v>29.97</v>
      </c>
      <c r="C1920" s="2">
        <v>30.26</v>
      </c>
    </row>
    <row r="1921" spans="1:3" x14ac:dyDescent="0.3">
      <c r="A1921" s="5">
        <v>38079</v>
      </c>
      <c r="B1921" s="2">
        <v>29.74</v>
      </c>
      <c r="C1921" s="2">
        <v>30.02</v>
      </c>
    </row>
    <row r="1922" spans="1:3" x14ac:dyDescent="0.3">
      <c r="A1922" s="5">
        <v>38080</v>
      </c>
      <c r="B1922" s="2">
        <v>29.54</v>
      </c>
      <c r="C1922" s="2">
        <v>29.44</v>
      </c>
    </row>
    <row r="1923" spans="1:3" x14ac:dyDescent="0.3">
      <c r="A1923" s="5">
        <v>38081</v>
      </c>
      <c r="B1923" s="2">
        <v>28.86</v>
      </c>
      <c r="C1923" s="2">
        <v>28.59</v>
      </c>
    </row>
    <row r="1924" spans="1:3" x14ac:dyDescent="0.3">
      <c r="A1924" s="5">
        <v>38082</v>
      </c>
      <c r="B1924" s="2">
        <v>30.39</v>
      </c>
      <c r="C1924" s="2">
        <v>30.82</v>
      </c>
    </row>
    <row r="1925" spans="1:3" x14ac:dyDescent="0.3">
      <c r="A1925" s="5">
        <v>38083</v>
      </c>
      <c r="B1925" s="2">
        <v>30.63</v>
      </c>
      <c r="C1925" s="2">
        <v>31.27</v>
      </c>
    </row>
    <row r="1926" spans="1:3" x14ac:dyDescent="0.3">
      <c r="A1926" s="5">
        <v>38084</v>
      </c>
      <c r="B1926" s="2">
        <v>30.39</v>
      </c>
      <c r="C1926" s="2">
        <v>31.01</v>
      </c>
    </row>
    <row r="1927" spans="1:3" x14ac:dyDescent="0.3">
      <c r="A1927" s="5">
        <v>38085</v>
      </c>
      <c r="B1927" s="2">
        <v>29.68</v>
      </c>
      <c r="C1927" s="2">
        <v>30.64</v>
      </c>
    </row>
    <row r="1928" spans="1:3" x14ac:dyDescent="0.3">
      <c r="A1928" s="5">
        <v>38086</v>
      </c>
      <c r="B1928" s="2">
        <v>27.82</v>
      </c>
      <c r="C1928" s="2">
        <v>28.27</v>
      </c>
    </row>
    <row r="1929" spans="1:3" x14ac:dyDescent="0.3">
      <c r="A1929" s="5">
        <v>38087</v>
      </c>
      <c r="B1929" s="2">
        <v>28.12</v>
      </c>
      <c r="C1929" s="2">
        <v>28.51</v>
      </c>
    </row>
    <row r="1930" spans="1:3" x14ac:dyDescent="0.3">
      <c r="A1930" s="5">
        <v>38088</v>
      </c>
      <c r="B1930" s="2">
        <v>27.59</v>
      </c>
      <c r="C1930" s="2">
        <v>27.53</v>
      </c>
    </row>
    <row r="1931" spans="1:3" x14ac:dyDescent="0.3">
      <c r="A1931" s="5">
        <v>38089</v>
      </c>
      <c r="B1931" s="2">
        <v>28.58</v>
      </c>
      <c r="C1931" s="2">
        <v>28.84</v>
      </c>
    </row>
    <row r="1932" spans="1:3" x14ac:dyDescent="0.3">
      <c r="A1932" s="5">
        <v>38090</v>
      </c>
      <c r="B1932" s="2">
        <v>30.92</v>
      </c>
      <c r="C1932" s="2">
        <v>31.98</v>
      </c>
    </row>
    <row r="1933" spans="1:3" x14ac:dyDescent="0.3">
      <c r="A1933" s="5">
        <v>38091</v>
      </c>
      <c r="B1933" s="2">
        <v>30.55</v>
      </c>
      <c r="C1933" s="2">
        <v>31.45</v>
      </c>
    </row>
    <row r="1934" spans="1:3" x14ac:dyDescent="0.3">
      <c r="A1934" s="5">
        <v>38092</v>
      </c>
      <c r="B1934" s="2">
        <v>29.95</v>
      </c>
      <c r="C1934" s="2">
        <v>30.84</v>
      </c>
    </row>
    <row r="1935" spans="1:3" x14ac:dyDescent="0.3">
      <c r="A1935" s="5">
        <v>38093</v>
      </c>
      <c r="B1935" s="2">
        <v>29.98</v>
      </c>
      <c r="C1935" s="2">
        <v>30.85</v>
      </c>
    </row>
    <row r="1936" spans="1:3" x14ac:dyDescent="0.3">
      <c r="A1936" s="5">
        <v>38094</v>
      </c>
      <c r="B1936" s="2">
        <v>28.33</v>
      </c>
      <c r="C1936" s="2">
        <v>28.75</v>
      </c>
    </row>
    <row r="1937" spans="1:3" x14ac:dyDescent="0.3">
      <c r="A1937" s="5">
        <v>38095</v>
      </c>
      <c r="B1937" s="2">
        <v>26.95</v>
      </c>
      <c r="C1937" s="2">
        <v>27.47</v>
      </c>
    </row>
    <row r="1938" spans="1:3" x14ac:dyDescent="0.3">
      <c r="A1938" s="5">
        <v>38096</v>
      </c>
      <c r="B1938" s="2">
        <v>29.46</v>
      </c>
      <c r="C1938" s="2">
        <v>31.29</v>
      </c>
    </row>
    <row r="1939" spans="1:3" x14ac:dyDescent="0.3">
      <c r="A1939" s="5">
        <v>38097</v>
      </c>
      <c r="B1939" s="2">
        <v>28.77</v>
      </c>
      <c r="C1939" s="2">
        <v>30.8</v>
      </c>
    </row>
    <row r="1940" spans="1:3" x14ac:dyDescent="0.3">
      <c r="A1940" s="5">
        <v>38098</v>
      </c>
      <c r="B1940" s="2">
        <v>28.37</v>
      </c>
      <c r="C1940" s="2">
        <v>30.34</v>
      </c>
    </row>
    <row r="1941" spans="1:3" x14ac:dyDescent="0.3">
      <c r="A1941" s="5">
        <v>38099</v>
      </c>
      <c r="B1941" s="2">
        <v>28.02</v>
      </c>
      <c r="C1941" s="2">
        <v>30.55</v>
      </c>
    </row>
    <row r="1942" spans="1:3" x14ac:dyDescent="0.3">
      <c r="A1942" s="5">
        <v>38100</v>
      </c>
      <c r="B1942" s="2">
        <v>28.42</v>
      </c>
      <c r="C1942" s="2">
        <v>30.13</v>
      </c>
    </row>
    <row r="1943" spans="1:3" x14ac:dyDescent="0.3">
      <c r="A1943" s="5">
        <v>38101</v>
      </c>
      <c r="B1943" s="2">
        <v>26.93</v>
      </c>
      <c r="C1943" s="2">
        <v>27.2</v>
      </c>
    </row>
    <row r="1944" spans="1:3" x14ac:dyDescent="0.3">
      <c r="A1944" s="5">
        <v>38102</v>
      </c>
      <c r="B1944" s="2">
        <v>25.22</v>
      </c>
      <c r="C1944" s="2">
        <v>25.12</v>
      </c>
    </row>
    <row r="1945" spans="1:3" x14ac:dyDescent="0.3">
      <c r="A1945" s="5">
        <v>38103</v>
      </c>
      <c r="B1945" s="2">
        <v>29.09</v>
      </c>
      <c r="C1945" s="2">
        <v>30.85</v>
      </c>
    </row>
    <row r="1946" spans="1:3" x14ac:dyDescent="0.3">
      <c r="A1946" s="5">
        <v>38104</v>
      </c>
      <c r="B1946" s="2">
        <v>29.17</v>
      </c>
      <c r="C1946" s="2">
        <v>30.88</v>
      </c>
    </row>
    <row r="1947" spans="1:3" x14ac:dyDescent="0.3">
      <c r="A1947" s="5">
        <v>38105</v>
      </c>
      <c r="B1947" s="2">
        <v>28.17</v>
      </c>
      <c r="C1947" s="2">
        <v>30.05</v>
      </c>
    </row>
    <row r="1948" spans="1:3" x14ac:dyDescent="0.3">
      <c r="A1948" s="5">
        <v>38106</v>
      </c>
      <c r="B1948" s="2">
        <v>26.58</v>
      </c>
      <c r="C1948" s="2">
        <v>29.08</v>
      </c>
    </row>
    <row r="1949" spans="1:3" x14ac:dyDescent="0.3">
      <c r="A1949" s="5">
        <v>38107</v>
      </c>
      <c r="B1949" s="2">
        <v>26.56</v>
      </c>
      <c r="C1949" s="2">
        <v>28.2</v>
      </c>
    </row>
    <row r="1950" spans="1:3" x14ac:dyDescent="0.3">
      <c r="A1950" s="5">
        <v>38108</v>
      </c>
      <c r="B1950" s="2">
        <v>21.64</v>
      </c>
      <c r="C1950" s="2">
        <v>21.43</v>
      </c>
    </row>
    <row r="1951" spans="1:3" x14ac:dyDescent="0.3">
      <c r="A1951" s="5">
        <v>38109</v>
      </c>
      <c r="B1951" s="2">
        <v>23.16</v>
      </c>
      <c r="C1951" s="2">
        <v>23.3</v>
      </c>
    </row>
    <row r="1952" spans="1:3" x14ac:dyDescent="0.3">
      <c r="A1952" s="5">
        <v>38110</v>
      </c>
      <c r="B1952" s="2">
        <v>28.21</v>
      </c>
      <c r="C1952" s="2">
        <v>30.05</v>
      </c>
    </row>
    <row r="1953" spans="1:3" x14ac:dyDescent="0.3">
      <c r="A1953" s="5">
        <v>38111</v>
      </c>
      <c r="B1953" s="2">
        <v>28.57</v>
      </c>
      <c r="C1953" s="2">
        <v>30.48</v>
      </c>
    </row>
    <row r="1954" spans="1:3" x14ac:dyDescent="0.3">
      <c r="A1954" s="5">
        <v>38112</v>
      </c>
      <c r="B1954" s="2">
        <v>28.33</v>
      </c>
      <c r="C1954" s="2">
        <v>30.36</v>
      </c>
    </row>
    <row r="1955" spans="1:3" x14ac:dyDescent="0.3">
      <c r="A1955" s="5">
        <v>38113</v>
      </c>
      <c r="B1955" s="2">
        <v>27.06</v>
      </c>
      <c r="C1955" s="2">
        <v>28.85</v>
      </c>
    </row>
    <row r="1956" spans="1:3" x14ac:dyDescent="0.3">
      <c r="A1956" s="5">
        <v>38114</v>
      </c>
      <c r="B1956" s="2">
        <v>20.69</v>
      </c>
      <c r="C1956" s="2">
        <v>24.81</v>
      </c>
    </row>
    <row r="1957" spans="1:3" x14ac:dyDescent="0.3">
      <c r="A1957" s="5">
        <v>38115</v>
      </c>
      <c r="B1957" s="2">
        <v>21.42</v>
      </c>
      <c r="C1957" s="2">
        <v>24.55</v>
      </c>
    </row>
    <row r="1958" spans="1:3" x14ac:dyDescent="0.3">
      <c r="A1958" s="5">
        <v>38116</v>
      </c>
      <c r="B1958" s="2">
        <v>17.190000000000001</v>
      </c>
      <c r="C1958" s="2">
        <v>19.32</v>
      </c>
    </row>
    <row r="1959" spans="1:3" x14ac:dyDescent="0.3">
      <c r="A1959" s="5">
        <v>38117</v>
      </c>
      <c r="B1959" s="2">
        <v>26.92</v>
      </c>
      <c r="C1959" s="2">
        <v>29.31</v>
      </c>
    </row>
    <row r="1960" spans="1:3" x14ac:dyDescent="0.3">
      <c r="A1960" s="5">
        <v>38118</v>
      </c>
      <c r="B1960" s="2">
        <v>27.93</v>
      </c>
      <c r="C1960" s="2">
        <v>30.35</v>
      </c>
    </row>
    <row r="1961" spans="1:3" x14ac:dyDescent="0.3">
      <c r="A1961" s="5">
        <v>38119</v>
      </c>
      <c r="B1961" s="2">
        <v>29.18</v>
      </c>
      <c r="C1961" s="2">
        <v>31.01</v>
      </c>
    </row>
    <row r="1962" spans="1:3" x14ac:dyDescent="0.3">
      <c r="A1962" s="5">
        <v>38120</v>
      </c>
      <c r="B1962" s="2">
        <v>29.76</v>
      </c>
      <c r="C1962" s="2">
        <v>31.17</v>
      </c>
    </row>
    <row r="1963" spans="1:3" x14ac:dyDescent="0.3">
      <c r="A1963" s="5">
        <v>38121</v>
      </c>
      <c r="B1963" s="2">
        <v>29.86</v>
      </c>
      <c r="C1963" s="2">
        <v>31.13</v>
      </c>
    </row>
    <row r="1964" spans="1:3" x14ac:dyDescent="0.3">
      <c r="A1964" s="5">
        <v>38122</v>
      </c>
      <c r="B1964" s="2">
        <v>27.17</v>
      </c>
      <c r="C1964" s="2">
        <v>27.66</v>
      </c>
    </row>
    <row r="1965" spans="1:3" x14ac:dyDescent="0.3">
      <c r="A1965" s="5">
        <v>38123</v>
      </c>
      <c r="B1965" s="2">
        <v>27.55</v>
      </c>
      <c r="C1965" s="2">
        <v>27.66</v>
      </c>
    </row>
    <row r="1966" spans="1:3" x14ac:dyDescent="0.3">
      <c r="A1966" s="5">
        <v>38124</v>
      </c>
      <c r="B1966" s="2">
        <v>29.71</v>
      </c>
      <c r="C1966" s="2">
        <v>30.68</v>
      </c>
    </row>
    <row r="1967" spans="1:3" x14ac:dyDescent="0.3">
      <c r="A1967" s="5">
        <v>38125</v>
      </c>
      <c r="B1967" s="2">
        <v>29.36</v>
      </c>
      <c r="C1967" s="2">
        <v>30.49</v>
      </c>
    </row>
    <row r="1968" spans="1:3" x14ac:dyDescent="0.3">
      <c r="A1968" s="5">
        <v>38126</v>
      </c>
      <c r="B1968" s="2">
        <v>28.99</v>
      </c>
      <c r="C1968" s="2">
        <v>29.91</v>
      </c>
    </row>
    <row r="1969" spans="1:3" x14ac:dyDescent="0.3">
      <c r="A1969" s="5">
        <v>38127</v>
      </c>
      <c r="B1969" s="2">
        <v>26.28</v>
      </c>
      <c r="C1969" s="2">
        <v>27.38</v>
      </c>
    </row>
    <row r="1970" spans="1:3" x14ac:dyDescent="0.3">
      <c r="A1970" s="5">
        <v>38128</v>
      </c>
      <c r="B1970" s="2">
        <v>27.73</v>
      </c>
      <c r="C1970" s="2">
        <v>28.45</v>
      </c>
    </row>
    <row r="1971" spans="1:3" x14ac:dyDescent="0.3">
      <c r="A1971" s="5">
        <v>38129</v>
      </c>
      <c r="B1971" s="2">
        <v>28.46</v>
      </c>
      <c r="C1971" s="2">
        <v>29.03</v>
      </c>
    </row>
    <row r="1972" spans="1:3" x14ac:dyDescent="0.3">
      <c r="A1972" s="5">
        <v>38130</v>
      </c>
      <c r="B1972" s="2">
        <v>29.39</v>
      </c>
      <c r="C1972" s="2">
        <v>29.48</v>
      </c>
    </row>
    <row r="1973" spans="1:3" x14ac:dyDescent="0.3">
      <c r="A1973" s="5">
        <v>38131</v>
      </c>
      <c r="B1973" s="2">
        <v>31.14</v>
      </c>
      <c r="C1973" s="2">
        <v>32</v>
      </c>
    </row>
    <row r="1974" spans="1:3" x14ac:dyDescent="0.3">
      <c r="A1974" s="5">
        <v>38132</v>
      </c>
      <c r="B1974" s="2">
        <v>31.65</v>
      </c>
      <c r="C1974" s="2">
        <v>32.68</v>
      </c>
    </row>
    <row r="1975" spans="1:3" x14ac:dyDescent="0.3">
      <c r="A1975" s="5">
        <v>38133</v>
      </c>
      <c r="B1975" s="2">
        <v>31.5</v>
      </c>
      <c r="C1975" s="2">
        <v>32.5</v>
      </c>
    </row>
    <row r="1976" spans="1:3" x14ac:dyDescent="0.3">
      <c r="A1976" s="5">
        <v>38134</v>
      </c>
      <c r="B1976" s="2">
        <v>32.020000000000003</v>
      </c>
      <c r="C1976" s="2">
        <v>33.04</v>
      </c>
    </row>
    <row r="1977" spans="1:3" x14ac:dyDescent="0.3">
      <c r="A1977" s="5">
        <v>38135</v>
      </c>
      <c r="B1977" s="2">
        <v>31.72</v>
      </c>
      <c r="C1977" s="2">
        <v>32.61</v>
      </c>
    </row>
    <row r="1978" spans="1:3" x14ac:dyDescent="0.3">
      <c r="A1978" s="5">
        <v>38136</v>
      </c>
      <c r="B1978" s="2">
        <v>30.67</v>
      </c>
      <c r="C1978" s="2">
        <v>30.94</v>
      </c>
    </row>
    <row r="1979" spans="1:3" x14ac:dyDescent="0.3">
      <c r="A1979" s="5">
        <v>38137</v>
      </c>
      <c r="B1979" s="2">
        <v>30.62</v>
      </c>
      <c r="C1979" s="2">
        <v>30.87</v>
      </c>
    </row>
    <row r="1980" spans="1:3" x14ac:dyDescent="0.3">
      <c r="A1980" s="5">
        <v>38138</v>
      </c>
      <c r="B1980" s="2">
        <v>30.6</v>
      </c>
      <c r="C1980" s="2">
        <v>30.95</v>
      </c>
    </row>
    <row r="1981" spans="1:3" x14ac:dyDescent="0.3">
      <c r="A1981" s="5">
        <v>38139</v>
      </c>
      <c r="B1981" s="2">
        <v>32.11</v>
      </c>
      <c r="C1981" s="2">
        <v>33.130000000000003</v>
      </c>
    </row>
    <row r="1982" spans="1:3" x14ac:dyDescent="0.3">
      <c r="A1982" s="5">
        <v>38140</v>
      </c>
      <c r="B1982" s="2">
        <v>32.65</v>
      </c>
      <c r="C1982" s="2">
        <v>33.83</v>
      </c>
    </row>
    <row r="1983" spans="1:3" x14ac:dyDescent="0.3">
      <c r="A1983" s="5">
        <v>38141</v>
      </c>
      <c r="B1983" s="2">
        <v>32.96</v>
      </c>
      <c r="C1983" s="2">
        <v>34.11</v>
      </c>
    </row>
    <row r="1984" spans="1:3" x14ac:dyDescent="0.3">
      <c r="A1984" s="5">
        <v>38142</v>
      </c>
      <c r="B1984" s="2">
        <v>32.51</v>
      </c>
      <c r="C1984" s="2">
        <v>33.28</v>
      </c>
    </row>
    <row r="1985" spans="1:3" x14ac:dyDescent="0.3">
      <c r="A1985" s="5">
        <v>38143</v>
      </c>
      <c r="B1985" s="2">
        <v>31.57</v>
      </c>
      <c r="C1985" s="2">
        <v>31.8</v>
      </c>
    </row>
    <row r="1986" spans="1:3" x14ac:dyDescent="0.3">
      <c r="A1986" s="5">
        <v>38144</v>
      </c>
      <c r="B1986" s="2">
        <v>31.16</v>
      </c>
      <c r="C1986" s="2">
        <v>31.44</v>
      </c>
    </row>
    <row r="1987" spans="1:3" x14ac:dyDescent="0.3">
      <c r="A1987" s="5">
        <v>38145</v>
      </c>
      <c r="B1987" s="2">
        <v>33.06</v>
      </c>
      <c r="C1987" s="2">
        <v>34.01</v>
      </c>
    </row>
    <row r="1988" spans="1:3" x14ac:dyDescent="0.3">
      <c r="A1988" s="5">
        <v>38146</v>
      </c>
      <c r="B1988" s="2">
        <v>33.51</v>
      </c>
      <c r="C1988" s="2">
        <v>35.020000000000003</v>
      </c>
    </row>
    <row r="1989" spans="1:3" x14ac:dyDescent="0.3">
      <c r="A1989" s="5">
        <v>38147</v>
      </c>
      <c r="B1989" s="2">
        <v>33.090000000000003</v>
      </c>
      <c r="C1989" s="2">
        <v>34.200000000000003</v>
      </c>
    </row>
    <row r="1990" spans="1:3" x14ac:dyDescent="0.3">
      <c r="A1990" s="5">
        <v>38148</v>
      </c>
      <c r="B1990" s="2">
        <v>32.44</v>
      </c>
      <c r="C1990" s="2">
        <v>33.049999999999997</v>
      </c>
    </row>
    <row r="1991" spans="1:3" x14ac:dyDescent="0.3">
      <c r="A1991" s="5">
        <v>38149</v>
      </c>
      <c r="B1991" s="2">
        <v>32.35</v>
      </c>
      <c r="C1991" s="2">
        <v>33.11</v>
      </c>
    </row>
    <row r="1992" spans="1:3" x14ac:dyDescent="0.3">
      <c r="A1992" s="5">
        <v>38150</v>
      </c>
      <c r="B1992" s="2">
        <v>31.34</v>
      </c>
      <c r="C1992" s="2">
        <v>31.65</v>
      </c>
    </row>
    <row r="1993" spans="1:3" x14ac:dyDescent="0.3">
      <c r="A1993" s="5">
        <v>38151</v>
      </c>
      <c r="B1993" s="2">
        <v>30.79</v>
      </c>
      <c r="C1993" s="2">
        <v>31.19</v>
      </c>
    </row>
    <row r="1994" spans="1:3" x14ac:dyDescent="0.3">
      <c r="A1994" s="5">
        <v>38152</v>
      </c>
      <c r="B1994" s="2">
        <v>31.77</v>
      </c>
      <c r="C1994" s="2">
        <v>32.770000000000003</v>
      </c>
    </row>
    <row r="1995" spans="1:3" x14ac:dyDescent="0.3">
      <c r="A1995" s="5">
        <v>38153</v>
      </c>
      <c r="B1995" s="2">
        <v>31.97</v>
      </c>
      <c r="C1995" s="2">
        <v>33.090000000000003</v>
      </c>
    </row>
    <row r="1996" spans="1:3" x14ac:dyDescent="0.3">
      <c r="A1996" s="5">
        <v>38154</v>
      </c>
      <c r="B1996" s="2">
        <v>32.35</v>
      </c>
      <c r="C1996" s="2">
        <v>33.549999999999997</v>
      </c>
    </row>
    <row r="1997" spans="1:3" x14ac:dyDescent="0.3">
      <c r="A1997" s="5">
        <v>38155</v>
      </c>
      <c r="B1997" s="2">
        <v>33.28</v>
      </c>
      <c r="C1997" s="2">
        <v>34.83</v>
      </c>
    </row>
    <row r="1998" spans="1:3" x14ac:dyDescent="0.3">
      <c r="A1998" s="5">
        <v>38156</v>
      </c>
      <c r="B1998" s="2">
        <v>32.770000000000003</v>
      </c>
      <c r="C1998" s="2">
        <v>33.82</v>
      </c>
    </row>
    <row r="1999" spans="1:3" x14ac:dyDescent="0.3">
      <c r="A1999" s="5">
        <v>38157</v>
      </c>
      <c r="B1999" s="2">
        <v>31.45</v>
      </c>
      <c r="C1999" s="2">
        <v>31.8</v>
      </c>
    </row>
    <row r="2000" spans="1:3" x14ac:dyDescent="0.3">
      <c r="A2000" s="5">
        <v>38158</v>
      </c>
      <c r="B2000" s="2">
        <v>31.31</v>
      </c>
      <c r="C2000" s="2">
        <v>31.68</v>
      </c>
    </row>
    <row r="2001" spans="1:3" x14ac:dyDescent="0.3">
      <c r="A2001" s="5">
        <v>38159</v>
      </c>
      <c r="B2001" s="2">
        <v>33.270000000000003</v>
      </c>
      <c r="C2001" s="2">
        <v>34.51</v>
      </c>
    </row>
    <row r="2002" spans="1:3" x14ac:dyDescent="0.3">
      <c r="A2002" s="5">
        <v>38160</v>
      </c>
      <c r="B2002" s="2">
        <v>32.69</v>
      </c>
      <c r="C2002" s="2">
        <v>33.76</v>
      </c>
    </row>
    <row r="2003" spans="1:3" x14ac:dyDescent="0.3">
      <c r="A2003" s="5">
        <v>38161</v>
      </c>
      <c r="B2003" s="2">
        <v>31.96</v>
      </c>
      <c r="C2003" s="2">
        <v>32.83</v>
      </c>
    </row>
    <row r="2004" spans="1:3" x14ac:dyDescent="0.3">
      <c r="A2004" s="5">
        <v>38162</v>
      </c>
      <c r="B2004" s="2">
        <v>31.19</v>
      </c>
      <c r="C2004" s="2">
        <v>32.409999999999997</v>
      </c>
    </row>
    <row r="2005" spans="1:3" x14ac:dyDescent="0.3">
      <c r="A2005" s="5">
        <v>38163</v>
      </c>
      <c r="B2005" s="2">
        <v>28.53</v>
      </c>
      <c r="C2005" s="2">
        <v>31.29</v>
      </c>
    </row>
    <row r="2006" spans="1:3" x14ac:dyDescent="0.3">
      <c r="A2006" s="5">
        <v>38164</v>
      </c>
      <c r="B2006" s="2">
        <v>28.9</v>
      </c>
      <c r="C2006" s="2">
        <v>29.39</v>
      </c>
    </row>
    <row r="2007" spans="1:3" x14ac:dyDescent="0.3">
      <c r="A2007" s="5">
        <v>38165</v>
      </c>
      <c r="B2007" s="2">
        <v>30.6</v>
      </c>
      <c r="C2007" s="2">
        <v>31.38</v>
      </c>
    </row>
    <row r="2008" spans="1:3" x14ac:dyDescent="0.3">
      <c r="A2008" s="5">
        <v>38166</v>
      </c>
      <c r="B2008" s="2">
        <v>33.31</v>
      </c>
      <c r="C2008" s="2">
        <v>34.32</v>
      </c>
    </row>
    <row r="2009" spans="1:3" x14ac:dyDescent="0.3">
      <c r="A2009" s="5">
        <v>38167</v>
      </c>
      <c r="B2009" s="2">
        <v>32.85</v>
      </c>
      <c r="C2009" s="2">
        <v>34.31</v>
      </c>
    </row>
    <row r="2010" spans="1:3" x14ac:dyDescent="0.3">
      <c r="A2010" s="5">
        <v>38168</v>
      </c>
      <c r="B2010" s="2">
        <v>32.75</v>
      </c>
      <c r="C2010" s="2">
        <v>34.229999999999997</v>
      </c>
    </row>
    <row r="2011" spans="1:3" x14ac:dyDescent="0.3">
      <c r="A2011" s="5">
        <v>38169</v>
      </c>
      <c r="B2011" s="2">
        <v>32.25</v>
      </c>
      <c r="C2011" s="2">
        <v>33.590000000000003</v>
      </c>
    </row>
    <row r="2012" spans="1:3" x14ac:dyDescent="0.3">
      <c r="A2012" s="5">
        <v>38170</v>
      </c>
      <c r="B2012" s="2">
        <v>31.57</v>
      </c>
      <c r="C2012" s="2">
        <v>32.81</v>
      </c>
    </row>
    <row r="2013" spans="1:3" x14ac:dyDescent="0.3">
      <c r="A2013" s="5">
        <v>38171</v>
      </c>
      <c r="B2013" s="2">
        <v>29.43</v>
      </c>
      <c r="C2013" s="2">
        <v>30.53</v>
      </c>
    </row>
    <row r="2014" spans="1:3" x14ac:dyDescent="0.3">
      <c r="A2014" s="5">
        <v>38172</v>
      </c>
      <c r="B2014" s="2">
        <v>28.87</v>
      </c>
      <c r="C2014" s="2">
        <v>29.72</v>
      </c>
    </row>
    <row r="2015" spans="1:3" x14ac:dyDescent="0.3">
      <c r="A2015" s="5">
        <v>38173</v>
      </c>
      <c r="B2015" s="2">
        <v>31.4</v>
      </c>
      <c r="C2015" s="2">
        <v>32.880000000000003</v>
      </c>
    </row>
    <row r="2016" spans="1:3" x14ac:dyDescent="0.3">
      <c r="A2016" s="5">
        <v>38174</v>
      </c>
      <c r="B2016" s="2">
        <v>30.06</v>
      </c>
      <c r="C2016" s="2">
        <v>32.14</v>
      </c>
    </row>
    <row r="2017" spans="1:3" x14ac:dyDescent="0.3">
      <c r="A2017" s="5">
        <v>38175</v>
      </c>
      <c r="B2017" s="2">
        <v>30.31</v>
      </c>
      <c r="C2017" s="2">
        <v>32.619999999999997</v>
      </c>
    </row>
    <row r="2018" spans="1:3" x14ac:dyDescent="0.3">
      <c r="A2018" s="5">
        <v>38176</v>
      </c>
      <c r="B2018" s="2">
        <v>29.66</v>
      </c>
      <c r="C2018" s="2">
        <v>32.31</v>
      </c>
    </row>
    <row r="2019" spans="1:3" x14ac:dyDescent="0.3">
      <c r="A2019" s="5">
        <v>38177</v>
      </c>
      <c r="B2019" s="2">
        <v>27.9</v>
      </c>
      <c r="C2019" s="2">
        <v>30.82</v>
      </c>
    </row>
    <row r="2020" spans="1:3" x14ac:dyDescent="0.3">
      <c r="A2020" s="5">
        <v>38178</v>
      </c>
      <c r="B2020" s="2">
        <v>25.86</v>
      </c>
      <c r="C2020" s="2">
        <v>26.87</v>
      </c>
    </row>
    <row r="2021" spans="1:3" x14ac:dyDescent="0.3">
      <c r="A2021" s="5">
        <v>38179</v>
      </c>
      <c r="B2021" s="2">
        <v>24.1</v>
      </c>
      <c r="C2021" s="2">
        <v>26.34</v>
      </c>
    </row>
    <row r="2022" spans="1:3" x14ac:dyDescent="0.3">
      <c r="A2022" s="5">
        <v>38180</v>
      </c>
      <c r="B2022" s="2">
        <v>30.2</v>
      </c>
      <c r="C2022" s="2">
        <v>31.98</v>
      </c>
    </row>
    <row r="2023" spans="1:3" x14ac:dyDescent="0.3">
      <c r="A2023" s="5">
        <v>38181</v>
      </c>
      <c r="B2023" s="2">
        <v>29.41</v>
      </c>
      <c r="C2023" s="2">
        <v>31.35</v>
      </c>
    </row>
    <row r="2024" spans="1:3" x14ac:dyDescent="0.3">
      <c r="A2024" s="5">
        <v>38182</v>
      </c>
      <c r="B2024" s="2">
        <v>28.5</v>
      </c>
      <c r="C2024" s="2">
        <v>30.08</v>
      </c>
    </row>
    <row r="2025" spans="1:3" x14ac:dyDescent="0.3">
      <c r="A2025" s="5">
        <v>38183</v>
      </c>
      <c r="B2025" s="2">
        <v>28.79</v>
      </c>
      <c r="C2025" s="2">
        <v>30.36</v>
      </c>
    </row>
    <row r="2026" spans="1:3" x14ac:dyDescent="0.3">
      <c r="A2026" s="5">
        <v>38184</v>
      </c>
      <c r="B2026" s="2">
        <v>28.8</v>
      </c>
      <c r="C2026" s="2">
        <v>30.28</v>
      </c>
    </row>
    <row r="2027" spans="1:3" x14ac:dyDescent="0.3">
      <c r="A2027" s="5">
        <v>38185</v>
      </c>
      <c r="B2027" s="2">
        <v>25.8</v>
      </c>
      <c r="C2027" s="2">
        <v>27.01</v>
      </c>
    </row>
    <row r="2028" spans="1:3" x14ac:dyDescent="0.3">
      <c r="A2028" s="5">
        <v>38186</v>
      </c>
      <c r="B2028" s="2">
        <v>18.27</v>
      </c>
      <c r="C2028" s="2">
        <v>22</v>
      </c>
    </row>
    <row r="2029" spans="1:3" x14ac:dyDescent="0.3">
      <c r="A2029" s="5">
        <v>38187</v>
      </c>
      <c r="B2029" s="2">
        <v>28.9</v>
      </c>
      <c r="C2029" s="2">
        <v>30.56</v>
      </c>
    </row>
    <row r="2030" spans="1:3" x14ac:dyDescent="0.3">
      <c r="A2030" s="5">
        <v>38188</v>
      </c>
      <c r="B2030" s="2">
        <v>28.12</v>
      </c>
      <c r="C2030" s="2">
        <v>30.19</v>
      </c>
    </row>
    <row r="2031" spans="1:3" x14ac:dyDescent="0.3">
      <c r="A2031" s="5">
        <v>38189</v>
      </c>
      <c r="B2031" s="2">
        <v>26.37</v>
      </c>
      <c r="C2031" s="2">
        <v>29.65</v>
      </c>
    </row>
    <row r="2032" spans="1:3" x14ac:dyDescent="0.3">
      <c r="A2032" s="5">
        <v>38190</v>
      </c>
      <c r="B2032" s="2">
        <v>26.76</v>
      </c>
      <c r="C2032" s="2">
        <v>28.9</v>
      </c>
    </row>
    <row r="2033" spans="1:3" x14ac:dyDescent="0.3">
      <c r="A2033" s="5">
        <v>38191</v>
      </c>
      <c r="B2033" s="2">
        <v>24.97</v>
      </c>
      <c r="C2033" s="2">
        <v>27.45</v>
      </c>
    </row>
    <row r="2034" spans="1:3" x14ac:dyDescent="0.3">
      <c r="A2034" s="5">
        <v>38192</v>
      </c>
      <c r="B2034" s="2">
        <v>24.87</v>
      </c>
      <c r="C2034" s="2">
        <v>26.06</v>
      </c>
    </row>
    <row r="2035" spans="1:3" x14ac:dyDescent="0.3">
      <c r="A2035" s="5">
        <v>38193</v>
      </c>
      <c r="B2035" s="2">
        <v>26.27</v>
      </c>
      <c r="C2035" s="2">
        <v>27.14</v>
      </c>
    </row>
    <row r="2036" spans="1:3" x14ac:dyDescent="0.3">
      <c r="A2036" s="5">
        <v>38194</v>
      </c>
      <c r="B2036" s="2">
        <v>29.96</v>
      </c>
      <c r="C2036" s="2">
        <v>31.08</v>
      </c>
    </row>
    <row r="2037" spans="1:3" x14ac:dyDescent="0.3">
      <c r="A2037" s="5">
        <v>38195</v>
      </c>
      <c r="B2037" s="2">
        <v>29.2</v>
      </c>
      <c r="C2037" s="2">
        <v>30.71</v>
      </c>
    </row>
    <row r="2038" spans="1:3" x14ac:dyDescent="0.3">
      <c r="A2038" s="5">
        <v>38196</v>
      </c>
      <c r="B2038" s="2">
        <v>28.75</v>
      </c>
      <c r="C2038" s="2">
        <v>30.03</v>
      </c>
    </row>
    <row r="2039" spans="1:3" x14ac:dyDescent="0.3">
      <c r="A2039" s="5">
        <v>38197</v>
      </c>
      <c r="B2039" s="2">
        <v>28.81</v>
      </c>
      <c r="C2039" s="2">
        <v>30.09</v>
      </c>
    </row>
    <row r="2040" spans="1:3" x14ac:dyDescent="0.3">
      <c r="A2040" s="5">
        <v>38198</v>
      </c>
      <c r="B2040" s="2">
        <v>29.37</v>
      </c>
      <c r="C2040" s="2">
        <v>30.15</v>
      </c>
    </row>
    <row r="2041" spans="1:3" x14ac:dyDescent="0.3">
      <c r="A2041" s="5">
        <v>38199</v>
      </c>
      <c r="B2041" s="2">
        <v>29.07</v>
      </c>
      <c r="C2041" s="2">
        <v>29.82</v>
      </c>
    </row>
    <row r="2042" spans="1:3" x14ac:dyDescent="0.3">
      <c r="A2042" s="5">
        <v>38200</v>
      </c>
      <c r="B2042" s="2">
        <v>29.29</v>
      </c>
      <c r="C2042" s="2">
        <v>29.67</v>
      </c>
    </row>
    <row r="2043" spans="1:3" x14ac:dyDescent="0.3">
      <c r="A2043" s="5">
        <v>38201</v>
      </c>
      <c r="B2043" s="2">
        <v>30.35</v>
      </c>
      <c r="C2043" s="2">
        <v>31.02</v>
      </c>
    </row>
    <row r="2044" spans="1:3" x14ac:dyDescent="0.3">
      <c r="A2044" s="5">
        <v>38202</v>
      </c>
      <c r="B2044" s="2">
        <v>30.59</v>
      </c>
      <c r="C2044" s="2">
        <v>31.49</v>
      </c>
    </row>
    <row r="2045" spans="1:3" x14ac:dyDescent="0.3">
      <c r="A2045" s="5">
        <v>38203</v>
      </c>
      <c r="B2045" s="2">
        <v>30.9</v>
      </c>
      <c r="C2045" s="2">
        <v>31.97</v>
      </c>
    </row>
    <row r="2046" spans="1:3" x14ac:dyDescent="0.3">
      <c r="A2046" s="5">
        <v>38204</v>
      </c>
      <c r="B2046" s="2">
        <v>31.57</v>
      </c>
      <c r="C2046" s="2">
        <v>32.4</v>
      </c>
    </row>
    <row r="2047" spans="1:3" x14ac:dyDescent="0.3">
      <c r="A2047" s="5">
        <v>38205</v>
      </c>
      <c r="B2047" s="2">
        <v>31.22</v>
      </c>
      <c r="C2047" s="2">
        <v>32.369999999999997</v>
      </c>
    </row>
    <row r="2048" spans="1:3" x14ac:dyDescent="0.3">
      <c r="A2048" s="5">
        <v>38206</v>
      </c>
      <c r="B2048" s="2">
        <v>31.49</v>
      </c>
      <c r="C2048" s="2">
        <v>31.76</v>
      </c>
    </row>
    <row r="2049" spans="1:3" x14ac:dyDescent="0.3">
      <c r="A2049" s="5">
        <v>38207</v>
      </c>
      <c r="B2049" s="2">
        <v>29.76</v>
      </c>
      <c r="C2049" s="2">
        <v>30.14</v>
      </c>
    </row>
    <row r="2050" spans="1:3" x14ac:dyDescent="0.3">
      <c r="A2050" s="5">
        <v>38208</v>
      </c>
      <c r="B2050" s="2">
        <v>32.58</v>
      </c>
      <c r="C2050" s="2">
        <v>33.31</v>
      </c>
    </row>
    <row r="2051" spans="1:3" x14ac:dyDescent="0.3">
      <c r="A2051" s="5">
        <v>38209</v>
      </c>
      <c r="B2051" s="2">
        <v>32.979999999999997</v>
      </c>
      <c r="C2051" s="2">
        <v>33.85</v>
      </c>
    </row>
    <row r="2052" spans="1:3" x14ac:dyDescent="0.3">
      <c r="A2052" s="5">
        <v>38210</v>
      </c>
      <c r="B2052" s="2">
        <v>33.15</v>
      </c>
      <c r="C2052" s="2">
        <v>33.85</v>
      </c>
    </row>
    <row r="2053" spans="1:3" x14ac:dyDescent="0.3">
      <c r="A2053" s="5">
        <v>38211</v>
      </c>
      <c r="B2053" s="2">
        <v>33.46</v>
      </c>
      <c r="C2053" s="2">
        <v>34.17</v>
      </c>
    </row>
    <row r="2054" spans="1:3" x14ac:dyDescent="0.3">
      <c r="A2054" s="5">
        <v>38212</v>
      </c>
      <c r="B2054" s="2">
        <v>33.159999999999997</v>
      </c>
      <c r="C2054" s="2">
        <v>33.58</v>
      </c>
    </row>
    <row r="2055" spans="1:3" x14ac:dyDescent="0.3">
      <c r="A2055" s="5">
        <v>38213</v>
      </c>
      <c r="B2055" s="2">
        <v>32.799999999999997</v>
      </c>
      <c r="C2055" s="2">
        <v>33.07</v>
      </c>
    </row>
    <row r="2056" spans="1:3" x14ac:dyDescent="0.3">
      <c r="A2056" s="5">
        <v>38214</v>
      </c>
      <c r="B2056" s="2">
        <v>32.36</v>
      </c>
      <c r="C2056" s="2">
        <v>32.46</v>
      </c>
    </row>
    <row r="2057" spans="1:3" x14ac:dyDescent="0.3">
      <c r="A2057" s="5">
        <v>38215</v>
      </c>
      <c r="B2057" s="2">
        <v>34.47</v>
      </c>
      <c r="C2057" s="2">
        <v>35.32</v>
      </c>
    </row>
    <row r="2058" spans="1:3" x14ac:dyDescent="0.3">
      <c r="A2058" s="5">
        <v>38216</v>
      </c>
      <c r="B2058" s="2">
        <v>34.86</v>
      </c>
      <c r="C2058" s="2">
        <v>35.799999999999997</v>
      </c>
    </row>
    <row r="2059" spans="1:3" x14ac:dyDescent="0.3">
      <c r="A2059" s="5">
        <v>38217</v>
      </c>
      <c r="B2059" s="2">
        <v>34.36</v>
      </c>
      <c r="C2059" s="2">
        <v>35.08</v>
      </c>
    </row>
    <row r="2060" spans="1:3" x14ac:dyDescent="0.3">
      <c r="A2060" s="5">
        <v>38218</v>
      </c>
      <c r="B2060" s="2">
        <v>33.159999999999997</v>
      </c>
      <c r="C2060" s="2">
        <v>33.6</v>
      </c>
    </row>
    <row r="2061" spans="1:3" x14ac:dyDescent="0.3">
      <c r="A2061" s="5">
        <v>38219</v>
      </c>
      <c r="B2061" s="2">
        <v>32.76</v>
      </c>
      <c r="C2061" s="2">
        <v>33.39</v>
      </c>
    </row>
    <row r="2062" spans="1:3" x14ac:dyDescent="0.3">
      <c r="A2062" s="5">
        <v>38220</v>
      </c>
      <c r="B2062" s="2">
        <v>32.93</v>
      </c>
      <c r="C2062" s="2">
        <v>33</v>
      </c>
    </row>
    <row r="2063" spans="1:3" x14ac:dyDescent="0.3">
      <c r="A2063" s="5">
        <v>38221</v>
      </c>
      <c r="B2063" s="2">
        <v>32.47</v>
      </c>
      <c r="C2063" s="2">
        <v>32.51</v>
      </c>
    </row>
    <row r="2064" spans="1:3" x14ac:dyDescent="0.3">
      <c r="A2064" s="5">
        <v>38222</v>
      </c>
      <c r="B2064" s="2">
        <v>33.880000000000003</v>
      </c>
      <c r="C2064" s="2">
        <v>34.58</v>
      </c>
    </row>
    <row r="2065" spans="1:3" x14ac:dyDescent="0.3">
      <c r="A2065" s="5">
        <v>38223</v>
      </c>
      <c r="B2065" s="2">
        <v>34.090000000000003</v>
      </c>
      <c r="C2065" s="2">
        <v>34.840000000000003</v>
      </c>
    </row>
    <row r="2066" spans="1:3" x14ac:dyDescent="0.3">
      <c r="A2066" s="5">
        <v>38224</v>
      </c>
      <c r="B2066" s="2">
        <v>34.6</v>
      </c>
      <c r="C2066" s="2">
        <v>35.69</v>
      </c>
    </row>
    <row r="2067" spans="1:3" x14ac:dyDescent="0.3">
      <c r="A2067" s="5">
        <v>38225</v>
      </c>
      <c r="B2067" s="2">
        <v>34.68</v>
      </c>
      <c r="C2067" s="2">
        <v>35.79</v>
      </c>
    </row>
    <row r="2068" spans="1:3" x14ac:dyDescent="0.3">
      <c r="A2068" s="5">
        <v>38226</v>
      </c>
      <c r="B2068" s="2">
        <v>33.770000000000003</v>
      </c>
      <c r="C2068" s="2">
        <v>34.270000000000003</v>
      </c>
    </row>
    <row r="2069" spans="1:3" x14ac:dyDescent="0.3">
      <c r="A2069" s="5">
        <v>38227</v>
      </c>
      <c r="B2069" s="2">
        <v>31.83</v>
      </c>
      <c r="C2069" s="2">
        <v>31.76</v>
      </c>
    </row>
    <row r="2070" spans="1:3" x14ac:dyDescent="0.3">
      <c r="A2070" s="5">
        <v>38228</v>
      </c>
      <c r="B2070" s="2">
        <v>32.200000000000003</v>
      </c>
      <c r="C2070" s="2">
        <v>32.31</v>
      </c>
    </row>
    <row r="2071" spans="1:3" x14ac:dyDescent="0.3">
      <c r="A2071" s="5">
        <v>38229</v>
      </c>
      <c r="B2071" s="2">
        <v>33.049999999999997</v>
      </c>
      <c r="C2071" s="2">
        <v>33.83</v>
      </c>
    </row>
    <row r="2072" spans="1:3" x14ac:dyDescent="0.3">
      <c r="A2072" s="5">
        <v>38230</v>
      </c>
      <c r="B2072" s="2">
        <v>32.99</v>
      </c>
      <c r="C2072" s="2">
        <v>33.76</v>
      </c>
    </row>
    <row r="2073" spans="1:3" x14ac:dyDescent="0.3">
      <c r="A2073" s="5">
        <v>38231</v>
      </c>
      <c r="B2073" s="2">
        <v>32.549999999999997</v>
      </c>
      <c r="C2073" s="2">
        <v>33.369999999999997</v>
      </c>
    </row>
    <row r="2074" spans="1:3" x14ac:dyDescent="0.3">
      <c r="A2074" s="5">
        <v>38232</v>
      </c>
      <c r="B2074" s="2">
        <v>32.54</v>
      </c>
      <c r="C2074" s="2">
        <v>33.44</v>
      </c>
    </row>
    <row r="2075" spans="1:3" x14ac:dyDescent="0.3">
      <c r="A2075" s="5">
        <v>38233</v>
      </c>
      <c r="B2075" s="2">
        <v>32.520000000000003</v>
      </c>
      <c r="C2075" s="2">
        <v>33.26</v>
      </c>
    </row>
    <row r="2076" spans="1:3" x14ac:dyDescent="0.3">
      <c r="A2076" s="5">
        <v>38234</v>
      </c>
      <c r="B2076" s="2">
        <v>31.54</v>
      </c>
      <c r="C2076" s="2">
        <v>32.06</v>
      </c>
    </row>
    <row r="2077" spans="1:3" x14ac:dyDescent="0.3">
      <c r="A2077" s="5">
        <v>38235</v>
      </c>
      <c r="B2077" s="2">
        <v>30.86</v>
      </c>
      <c r="C2077" s="2">
        <v>30.89</v>
      </c>
    </row>
    <row r="2078" spans="1:3" x14ac:dyDescent="0.3">
      <c r="A2078" s="5">
        <v>38236</v>
      </c>
      <c r="B2078" s="2">
        <v>32.78</v>
      </c>
      <c r="C2078" s="2">
        <v>33.6</v>
      </c>
    </row>
    <row r="2079" spans="1:3" x14ac:dyDescent="0.3">
      <c r="A2079" s="5">
        <v>38237</v>
      </c>
      <c r="B2079" s="2">
        <v>32.81</v>
      </c>
      <c r="C2079" s="2">
        <v>33.6</v>
      </c>
    </row>
    <row r="2080" spans="1:3" x14ac:dyDescent="0.3">
      <c r="A2080" s="5">
        <v>38238</v>
      </c>
      <c r="B2080" s="2">
        <v>33</v>
      </c>
      <c r="C2080" s="2">
        <v>33.6</v>
      </c>
    </row>
    <row r="2081" spans="1:3" x14ac:dyDescent="0.3">
      <c r="A2081" s="5">
        <v>38239</v>
      </c>
      <c r="B2081" s="2">
        <v>33</v>
      </c>
      <c r="C2081" s="2">
        <v>33.619999999999997</v>
      </c>
    </row>
    <row r="2082" spans="1:3" x14ac:dyDescent="0.3">
      <c r="A2082" s="5">
        <v>38240</v>
      </c>
      <c r="B2082" s="2">
        <v>32.54</v>
      </c>
      <c r="C2082" s="2">
        <v>33.1</v>
      </c>
    </row>
    <row r="2083" spans="1:3" x14ac:dyDescent="0.3">
      <c r="A2083" s="5">
        <v>38241</v>
      </c>
      <c r="B2083" s="2">
        <v>31.3</v>
      </c>
      <c r="C2083" s="2">
        <v>31.63</v>
      </c>
    </row>
    <row r="2084" spans="1:3" x14ac:dyDescent="0.3">
      <c r="A2084" s="5">
        <v>38242</v>
      </c>
      <c r="B2084" s="2">
        <v>29.95</v>
      </c>
      <c r="C2084" s="2">
        <v>30.12</v>
      </c>
    </row>
    <row r="2085" spans="1:3" x14ac:dyDescent="0.3">
      <c r="A2085" s="5">
        <v>38243</v>
      </c>
      <c r="B2085" s="2">
        <v>31.95</v>
      </c>
      <c r="C2085" s="2">
        <v>33.14</v>
      </c>
    </row>
    <row r="2086" spans="1:3" x14ac:dyDescent="0.3">
      <c r="A2086" s="5">
        <v>38244</v>
      </c>
      <c r="B2086" s="2">
        <v>31.38</v>
      </c>
      <c r="C2086" s="2">
        <v>32.630000000000003</v>
      </c>
    </row>
    <row r="2087" spans="1:3" x14ac:dyDescent="0.3">
      <c r="A2087" s="5">
        <v>38245</v>
      </c>
      <c r="B2087" s="2">
        <v>30.19</v>
      </c>
      <c r="C2087" s="2">
        <v>31.74</v>
      </c>
    </row>
    <row r="2088" spans="1:3" x14ac:dyDescent="0.3">
      <c r="A2088" s="5">
        <v>38246</v>
      </c>
      <c r="B2088" s="2">
        <v>30.75</v>
      </c>
      <c r="C2088" s="2">
        <v>31.92</v>
      </c>
    </row>
    <row r="2089" spans="1:3" x14ac:dyDescent="0.3">
      <c r="A2089" s="5">
        <v>38247</v>
      </c>
      <c r="B2089" s="2">
        <v>29.74</v>
      </c>
      <c r="C2089" s="2">
        <v>30.28</v>
      </c>
    </row>
    <row r="2090" spans="1:3" x14ac:dyDescent="0.3">
      <c r="A2090" s="5">
        <v>38248</v>
      </c>
      <c r="B2090" s="2">
        <v>26.81</v>
      </c>
      <c r="C2090" s="2">
        <v>27.29</v>
      </c>
    </row>
    <row r="2091" spans="1:3" x14ac:dyDescent="0.3">
      <c r="A2091" s="5">
        <v>38249</v>
      </c>
      <c r="B2091" s="2">
        <v>26.15</v>
      </c>
      <c r="C2091" s="2">
        <v>26.63</v>
      </c>
    </row>
    <row r="2092" spans="1:3" x14ac:dyDescent="0.3">
      <c r="A2092" s="5">
        <v>38250</v>
      </c>
      <c r="B2092" s="2">
        <v>28.33</v>
      </c>
      <c r="C2092" s="2">
        <v>29.59</v>
      </c>
    </row>
    <row r="2093" spans="1:3" x14ac:dyDescent="0.3">
      <c r="A2093" s="5">
        <v>38251</v>
      </c>
      <c r="B2093" s="2">
        <v>26.5</v>
      </c>
      <c r="C2093" s="2">
        <v>28.52</v>
      </c>
    </row>
    <row r="2094" spans="1:3" x14ac:dyDescent="0.3">
      <c r="A2094" s="5">
        <v>38252</v>
      </c>
      <c r="B2094" s="2">
        <v>26.59</v>
      </c>
      <c r="C2094" s="2">
        <v>28.08</v>
      </c>
    </row>
    <row r="2095" spans="1:3" x14ac:dyDescent="0.3">
      <c r="A2095" s="5">
        <v>38253</v>
      </c>
      <c r="B2095" s="2">
        <v>26.57</v>
      </c>
      <c r="C2095" s="2">
        <v>27.55</v>
      </c>
    </row>
    <row r="2096" spans="1:3" x14ac:dyDescent="0.3">
      <c r="A2096" s="5">
        <v>38254</v>
      </c>
      <c r="B2096" s="2">
        <v>25.25</v>
      </c>
      <c r="C2096" s="2">
        <v>26.33</v>
      </c>
    </row>
    <row r="2097" spans="1:3" x14ac:dyDescent="0.3">
      <c r="A2097" s="5">
        <v>38255</v>
      </c>
      <c r="B2097" s="2">
        <v>24.38</v>
      </c>
      <c r="C2097" s="2">
        <v>26.74</v>
      </c>
    </row>
    <row r="2098" spans="1:3" x14ac:dyDescent="0.3">
      <c r="A2098" s="5">
        <v>38256</v>
      </c>
      <c r="B2098" s="2">
        <v>19.190000000000001</v>
      </c>
      <c r="C2098" s="2">
        <v>23.05</v>
      </c>
    </row>
    <row r="2099" spans="1:3" x14ac:dyDescent="0.3">
      <c r="A2099" s="5">
        <v>38257</v>
      </c>
      <c r="B2099" s="2">
        <v>21.44</v>
      </c>
      <c r="C2099" s="2">
        <v>26.97</v>
      </c>
    </row>
    <row r="2100" spans="1:3" x14ac:dyDescent="0.3">
      <c r="A2100" s="5">
        <v>38258</v>
      </c>
      <c r="B2100" s="2">
        <v>24.48</v>
      </c>
      <c r="C2100" s="2">
        <v>26.77</v>
      </c>
    </row>
    <row r="2101" spans="1:3" x14ac:dyDescent="0.3">
      <c r="A2101" s="5">
        <v>38259</v>
      </c>
      <c r="B2101" s="2">
        <v>26.13</v>
      </c>
      <c r="C2101" s="2">
        <v>27.94</v>
      </c>
    </row>
    <row r="2102" spans="1:3" x14ac:dyDescent="0.3">
      <c r="A2102" s="5">
        <v>38260</v>
      </c>
      <c r="B2102" s="2">
        <v>27.54</v>
      </c>
      <c r="C2102" s="2">
        <v>28.73</v>
      </c>
    </row>
    <row r="2103" spans="1:3" x14ac:dyDescent="0.3">
      <c r="A2103" s="5">
        <v>38261</v>
      </c>
      <c r="B2103" s="2">
        <v>26.93</v>
      </c>
      <c r="C2103" s="2">
        <v>28.01</v>
      </c>
    </row>
    <row r="2104" spans="1:3" x14ac:dyDescent="0.3">
      <c r="A2104" s="5">
        <v>38262</v>
      </c>
      <c r="B2104" s="2">
        <v>25.2</v>
      </c>
      <c r="C2104" s="2">
        <v>26.28</v>
      </c>
    </row>
    <row r="2105" spans="1:3" x14ac:dyDescent="0.3">
      <c r="A2105" s="5">
        <v>38263</v>
      </c>
      <c r="B2105" s="2">
        <v>24.41</v>
      </c>
      <c r="C2105" s="2">
        <v>24.81</v>
      </c>
    </row>
    <row r="2106" spans="1:3" x14ac:dyDescent="0.3">
      <c r="A2106" s="5">
        <v>38264</v>
      </c>
      <c r="B2106" s="2">
        <v>25.39</v>
      </c>
      <c r="C2106" s="2">
        <v>27.65</v>
      </c>
    </row>
    <row r="2107" spans="1:3" x14ac:dyDescent="0.3">
      <c r="A2107" s="5">
        <v>38265</v>
      </c>
      <c r="B2107" s="2">
        <v>26.79</v>
      </c>
      <c r="C2107" s="2">
        <v>27.91</v>
      </c>
    </row>
    <row r="2108" spans="1:3" x14ac:dyDescent="0.3">
      <c r="A2108" s="5">
        <v>38266</v>
      </c>
      <c r="B2108" s="2">
        <v>25.7</v>
      </c>
      <c r="C2108" s="2">
        <v>27.86</v>
      </c>
    </row>
    <row r="2109" spans="1:3" x14ac:dyDescent="0.3">
      <c r="A2109" s="5">
        <v>38267</v>
      </c>
      <c r="B2109" s="2">
        <v>26.63</v>
      </c>
      <c r="C2109" s="2">
        <v>27.77</v>
      </c>
    </row>
    <row r="2110" spans="1:3" x14ac:dyDescent="0.3">
      <c r="A2110" s="5">
        <v>38268</v>
      </c>
      <c r="B2110" s="2">
        <v>27.32</v>
      </c>
      <c r="C2110" s="2">
        <v>28.58</v>
      </c>
    </row>
    <row r="2111" spans="1:3" x14ac:dyDescent="0.3">
      <c r="A2111" s="5">
        <v>38269</v>
      </c>
      <c r="B2111" s="2">
        <v>25.8</v>
      </c>
      <c r="C2111" s="2">
        <v>26.6</v>
      </c>
    </row>
    <row r="2112" spans="1:3" x14ac:dyDescent="0.3">
      <c r="A2112" s="5">
        <v>38270</v>
      </c>
      <c r="B2112" s="2">
        <v>25.17</v>
      </c>
      <c r="C2112" s="2">
        <v>25.15</v>
      </c>
    </row>
    <row r="2113" spans="1:3" x14ac:dyDescent="0.3">
      <c r="A2113" s="5">
        <v>38271</v>
      </c>
      <c r="B2113" s="2">
        <v>28.15</v>
      </c>
      <c r="C2113" s="2">
        <v>29.34</v>
      </c>
    </row>
    <row r="2114" spans="1:3" x14ac:dyDescent="0.3">
      <c r="A2114" s="5">
        <v>38272</v>
      </c>
      <c r="B2114" s="2">
        <v>27.98</v>
      </c>
      <c r="C2114" s="2">
        <v>28.8</v>
      </c>
    </row>
    <row r="2115" spans="1:3" x14ac:dyDescent="0.3">
      <c r="A2115" s="5">
        <v>38273</v>
      </c>
      <c r="B2115" s="2">
        <v>28.68</v>
      </c>
      <c r="C2115" s="2">
        <v>29.85</v>
      </c>
    </row>
    <row r="2116" spans="1:3" x14ac:dyDescent="0.3">
      <c r="A2116" s="5">
        <v>38274</v>
      </c>
      <c r="B2116" s="2">
        <v>28.6</v>
      </c>
      <c r="C2116" s="2">
        <v>29.27</v>
      </c>
    </row>
    <row r="2117" spans="1:3" x14ac:dyDescent="0.3">
      <c r="A2117" s="5">
        <v>38275</v>
      </c>
      <c r="B2117" s="2">
        <v>28.7</v>
      </c>
      <c r="C2117" s="2">
        <v>29.67</v>
      </c>
    </row>
    <row r="2118" spans="1:3" x14ac:dyDescent="0.3">
      <c r="A2118" s="5">
        <v>38276</v>
      </c>
      <c r="B2118" s="2">
        <v>28.65</v>
      </c>
      <c r="C2118" s="2">
        <v>29.02</v>
      </c>
    </row>
    <row r="2119" spans="1:3" x14ac:dyDescent="0.3">
      <c r="A2119" s="5">
        <v>38277</v>
      </c>
      <c r="B2119" s="2">
        <v>27.39</v>
      </c>
      <c r="C2119" s="2">
        <v>27.48</v>
      </c>
    </row>
    <row r="2120" spans="1:3" x14ac:dyDescent="0.3">
      <c r="A2120" s="5">
        <v>38278</v>
      </c>
      <c r="B2120" s="2">
        <v>29.39</v>
      </c>
      <c r="C2120" s="2">
        <v>30.49</v>
      </c>
    </row>
    <row r="2121" spans="1:3" x14ac:dyDescent="0.3">
      <c r="A2121" s="5">
        <v>38279</v>
      </c>
      <c r="B2121" s="2">
        <v>29.47</v>
      </c>
      <c r="C2121" s="2">
        <v>30.62</v>
      </c>
    </row>
    <row r="2122" spans="1:3" x14ac:dyDescent="0.3">
      <c r="A2122" s="5">
        <v>38280</v>
      </c>
      <c r="B2122" s="2">
        <v>29.22</v>
      </c>
      <c r="C2122" s="2">
        <v>29.9</v>
      </c>
    </row>
    <row r="2123" spans="1:3" x14ac:dyDescent="0.3">
      <c r="A2123" s="5">
        <v>38281</v>
      </c>
      <c r="B2123" s="2">
        <v>28</v>
      </c>
      <c r="C2123" s="2">
        <v>28.85</v>
      </c>
    </row>
    <row r="2124" spans="1:3" x14ac:dyDescent="0.3">
      <c r="A2124" s="5">
        <v>38282</v>
      </c>
      <c r="B2124" s="2">
        <v>28</v>
      </c>
      <c r="C2124" s="2">
        <v>28.69</v>
      </c>
    </row>
    <row r="2125" spans="1:3" x14ac:dyDescent="0.3">
      <c r="A2125" s="5">
        <v>38283</v>
      </c>
      <c r="B2125" s="2">
        <v>27.45</v>
      </c>
      <c r="C2125" s="2">
        <v>27.84</v>
      </c>
    </row>
    <row r="2126" spans="1:3" x14ac:dyDescent="0.3">
      <c r="A2126" s="5">
        <v>38284</v>
      </c>
      <c r="B2126" s="2">
        <v>27.62</v>
      </c>
      <c r="C2126" s="2">
        <v>27.53</v>
      </c>
    </row>
    <row r="2127" spans="1:3" x14ac:dyDescent="0.3">
      <c r="A2127" s="5">
        <v>38285</v>
      </c>
      <c r="B2127" s="2">
        <v>29.09</v>
      </c>
      <c r="C2127" s="2">
        <v>29.84</v>
      </c>
    </row>
    <row r="2128" spans="1:3" x14ac:dyDescent="0.3">
      <c r="A2128" s="5">
        <v>38286</v>
      </c>
      <c r="B2128" s="2">
        <v>28.89</v>
      </c>
      <c r="C2128" s="2">
        <v>29.77</v>
      </c>
    </row>
    <row r="2129" spans="1:3" x14ac:dyDescent="0.3">
      <c r="A2129" s="5">
        <v>38287</v>
      </c>
      <c r="B2129" s="2">
        <v>29.23</v>
      </c>
      <c r="C2129" s="2">
        <v>29.89</v>
      </c>
    </row>
    <row r="2130" spans="1:3" x14ac:dyDescent="0.3">
      <c r="A2130" s="5">
        <v>38288</v>
      </c>
      <c r="B2130" s="2">
        <v>29.72</v>
      </c>
      <c r="C2130" s="2">
        <v>30.2</v>
      </c>
    </row>
    <row r="2131" spans="1:3" x14ac:dyDescent="0.3">
      <c r="A2131" s="5">
        <v>38289</v>
      </c>
      <c r="B2131" s="2">
        <v>29.09</v>
      </c>
      <c r="C2131" s="2">
        <v>29.9</v>
      </c>
    </row>
    <row r="2132" spans="1:3" x14ac:dyDescent="0.3">
      <c r="A2132" s="5">
        <v>38290</v>
      </c>
      <c r="B2132" s="2">
        <v>28.95</v>
      </c>
      <c r="C2132" s="2">
        <v>29.4</v>
      </c>
    </row>
    <row r="2133" spans="1:3" x14ac:dyDescent="0.3">
      <c r="A2133" s="5">
        <v>38291</v>
      </c>
      <c r="B2133" s="2">
        <v>28.48</v>
      </c>
      <c r="C2133" s="2">
        <v>28.53</v>
      </c>
    </row>
    <row r="2134" spans="1:3" x14ac:dyDescent="0.3">
      <c r="A2134" s="5">
        <v>38292</v>
      </c>
      <c r="B2134" s="2">
        <v>29.35</v>
      </c>
      <c r="C2134" s="2">
        <v>30.02</v>
      </c>
    </row>
    <row r="2135" spans="1:3" x14ac:dyDescent="0.3">
      <c r="A2135" s="5">
        <v>38293</v>
      </c>
      <c r="B2135" s="2">
        <v>29.71</v>
      </c>
      <c r="C2135" s="2">
        <v>30.47</v>
      </c>
    </row>
    <row r="2136" spans="1:3" x14ac:dyDescent="0.3">
      <c r="A2136" s="5">
        <v>38294</v>
      </c>
      <c r="B2136" s="2">
        <v>29.48</v>
      </c>
      <c r="C2136" s="2">
        <v>30.47</v>
      </c>
    </row>
    <row r="2137" spans="1:3" x14ac:dyDescent="0.3">
      <c r="A2137" s="5">
        <v>38295</v>
      </c>
      <c r="B2137" s="2">
        <v>28.98</v>
      </c>
      <c r="C2137" s="2">
        <v>29.95</v>
      </c>
    </row>
    <row r="2138" spans="1:3" x14ac:dyDescent="0.3">
      <c r="A2138" s="5">
        <v>38296</v>
      </c>
      <c r="B2138" s="2">
        <v>29.06</v>
      </c>
      <c r="C2138" s="2">
        <v>30.14</v>
      </c>
    </row>
    <row r="2139" spans="1:3" x14ac:dyDescent="0.3">
      <c r="A2139" s="5">
        <v>38297</v>
      </c>
      <c r="B2139" s="2">
        <v>28.35</v>
      </c>
      <c r="C2139" s="2">
        <v>28.87</v>
      </c>
    </row>
    <row r="2140" spans="1:3" x14ac:dyDescent="0.3">
      <c r="A2140" s="5">
        <v>38298</v>
      </c>
      <c r="B2140" s="2">
        <v>28.42</v>
      </c>
      <c r="C2140" s="2">
        <v>28.85</v>
      </c>
    </row>
    <row r="2141" spans="1:3" x14ac:dyDescent="0.3">
      <c r="A2141" s="5">
        <v>38299</v>
      </c>
      <c r="B2141" s="2">
        <v>29.7</v>
      </c>
      <c r="C2141" s="2">
        <v>30.5</v>
      </c>
    </row>
    <row r="2142" spans="1:3" x14ac:dyDescent="0.3">
      <c r="A2142" s="5">
        <v>38300</v>
      </c>
      <c r="B2142" s="2">
        <v>29.56</v>
      </c>
      <c r="C2142" s="2">
        <v>30.51</v>
      </c>
    </row>
    <row r="2143" spans="1:3" x14ac:dyDescent="0.3">
      <c r="A2143" s="5">
        <v>38301</v>
      </c>
      <c r="B2143" s="2">
        <v>29.41</v>
      </c>
      <c r="C2143" s="2">
        <v>30.38</v>
      </c>
    </row>
    <row r="2144" spans="1:3" x14ac:dyDescent="0.3">
      <c r="A2144" s="5">
        <v>38302</v>
      </c>
      <c r="B2144" s="2">
        <v>29.02</v>
      </c>
      <c r="C2144" s="2">
        <v>30.09</v>
      </c>
    </row>
    <row r="2145" spans="1:3" x14ac:dyDescent="0.3">
      <c r="A2145" s="5">
        <v>38303</v>
      </c>
      <c r="B2145" s="2">
        <v>27.88</v>
      </c>
      <c r="C2145" s="2">
        <v>28.91</v>
      </c>
    </row>
    <row r="2146" spans="1:3" x14ac:dyDescent="0.3">
      <c r="A2146" s="5">
        <v>38304</v>
      </c>
      <c r="B2146" s="2">
        <v>28.2</v>
      </c>
      <c r="C2146" s="2">
        <v>29.07</v>
      </c>
    </row>
    <row r="2147" spans="1:3" x14ac:dyDescent="0.3">
      <c r="A2147" s="5">
        <v>38305</v>
      </c>
      <c r="B2147" s="2">
        <v>27.48</v>
      </c>
      <c r="C2147" s="2">
        <v>27.83</v>
      </c>
    </row>
    <row r="2148" spans="1:3" x14ac:dyDescent="0.3">
      <c r="A2148" s="5">
        <v>38306</v>
      </c>
      <c r="B2148" s="2">
        <v>28.51</v>
      </c>
      <c r="C2148" s="2">
        <v>29.28</v>
      </c>
    </row>
    <row r="2149" spans="1:3" x14ac:dyDescent="0.3">
      <c r="A2149" s="5">
        <v>38307</v>
      </c>
      <c r="B2149" s="2">
        <v>28.9</v>
      </c>
      <c r="C2149" s="2">
        <v>30.19</v>
      </c>
    </row>
    <row r="2150" spans="1:3" x14ac:dyDescent="0.3">
      <c r="A2150" s="5">
        <v>38308</v>
      </c>
      <c r="B2150" s="2">
        <v>29.42</v>
      </c>
      <c r="C2150" s="2">
        <v>30.59</v>
      </c>
    </row>
    <row r="2151" spans="1:3" x14ac:dyDescent="0.3">
      <c r="A2151" s="5">
        <v>38309</v>
      </c>
      <c r="B2151" s="2">
        <v>29.27</v>
      </c>
      <c r="C2151" s="2">
        <v>30.1</v>
      </c>
    </row>
    <row r="2152" spans="1:3" x14ac:dyDescent="0.3">
      <c r="A2152" s="5">
        <v>38310</v>
      </c>
      <c r="B2152" s="2">
        <v>29.89</v>
      </c>
      <c r="C2152" s="2">
        <v>31.03</v>
      </c>
    </row>
    <row r="2153" spans="1:3" x14ac:dyDescent="0.3">
      <c r="A2153" s="5">
        <v>38311</v>
      </c>
      <c r="B2153" s="2">
        <v>28.88</v>
      </c>
      <c r="C2153" s="2">
        <v>29.56</v>
      </c>
    </row>
    <row r="2154" spans="1:3" x14ac:dyDescent="0.3">
      <c r="A2154" s="5">
        <v>38312</v>
      </c>
      <c r="B2154" s="2">
        <v>29.09</v>
      </c>
      <c r="C2154" s="2">
        <v>29.51</v>
      </c>
    </row>
    <row r="2155" spans="1:3" x14ac:dyDescent="0.3">
      <c r="A2155" s="5">
        <v>38313</v>
      </c>
      <c r="B2155" s="2">
        <v>29.66</v>
      </c>
      <c r="C2155" s="2">
        <v>30.4</v>
      </c>
    </row>
    <row r="2156" spans="1:3" x14ac:dyDescent="0.3">
      <c r="A2156" s="5">
        <v>38314</v>
      </c>
      <c r="B2156" s="2">
        <v>30.03</v>
      </c>
      <c r="C2156" s="2">
        <v>30.83</v>
      </c>
    </row>
    <row r="2157" spans="1:3" x14ac:dyDescent="0.3">
      <c r="A2157" s="5">
        <v>38315</v>
      </c>
      <c r="B2157" s="2">
        <v>30.71</v>
      </c>
      <c r="C2157" s="2">
        <v>31.82</v>
      </c>
    </row>
    <row r="2158" spans="1:3" x14ac:dyDescent="0.3">
      <c r="A2158" s="5">
        <v>38316</v>
      </c>
      <c r="B2158" s="2">
        <v>29.57</v>
      </c>
      <c r="C2158" s="2">
        <v>30.53</v>
      </c>
    </row>
    <row r="2159" spans="1:3" x14ac:dyDescent="0.3">
      <c r="A2159" s="5">
        <v>38317</v>
      </c>
      <c r="B2159" s="2">
        <v>29.74</v>
      </c>
      <c r="C2159" s="2">
        <v>30.74</v>
      </c>
    </row>
    <row r="2160" spans="1:3" x14ac:dyDescent="0.3">
      <c r="A2160" s="5">
        <v>38318</v>
      </c>
      <c r="B2160" s="2">
        <v>28.57</v>
      </c>
      <c r="C2160" s="2">
        <v>29.15</v>
      </c>
    </row>
    <row r="2161" spans="1:3" x14ac:dyDescent="0.3">
      <c r="A2161" s="5">
        <v>38319</v>
      </c>
      <c r="B2161" s="2">
        <v>28.48</v>
      </c>
      <c r="C2161" s="2">
        <v>28.8</v>
      </c>
    </row>
    <row r="2162" spans="1:3" x14ac:dyDescent="0.3">
      <c r="A2162" s="5">
        <v>38320</v>
      </c>
      <c r="B2162" s="2">
        <v>30.61</v>
      </c>
      <c r="C2162" s="2">
        <v>31.82</v>
      </c>
    </row>
    <row r="2163" spans="1:3" x14ac:dyDescent="0.3">
      <c r="A2163" s="5">
        <v>38321</v>
      </c>
      <c r="B2163" s="2">
        <v>30.12</v>
      </c>
      <c r="C2163" s="2">
        <v>30.73</v>
      </c>
    </row>
    <row r="2164" spans="1:3" x14ac:dyDescent="0.3">
      <c r="A2164" s="5">
        <v>38322</v>
      </c>
      <c r="B2164" s="2">
        <v>29.74</v>
      </c>
      <c r="C2164" s="2">
        <v>30.56</v>
      </c>
    </row>
    <row r="2165" spans="1:3" x14ac:dyDescent="0.3">
      <c r="A2165" s="5">
        <v>38323</v>
      </c>
      <c r="B2165" s="2">
        <v>29.22</v>
      </c>
      <c r="C2165" s="2">
        <v>29.87</v>
      </c>
    </row>
    <row r="2166" spans="1:3" x14ac:dyDescent="0.3">
      <c r="A2166" s="5">
        <v>38324</v>
      </c>
      <c r="B2166" s="2">
        <v>29.1</v>
      </c>
      <c r="C2166" s="2">
        <v>29.82</v>
      </c>
    </row>
    <row r="2167" spans="1:3" x14ac:dyDescent="0.3">
      <c r="A2167" s="5">
        <v>38325</v>
      </c>
      <c r="B2167" s="2">
        <v>27.01</v>
      </c>
      <c r="C2167" s="2">
        <v>27.72</v>
      </c>
    </row>
    <row r="2168" spans="1:3" x14ac:dyDescent="0.3">
      <c r="A2168" s="5">
        <v>38326</v>
      </c>
      <c r="B2168" s="2">
        <v>26.29</v>
      </c>
      <c r="C2168" s="2">
        <v>26.24</v>
      </c>
    </row>
    <row r="2169" spans="1:3" x14ac:dyDescent="0.3">
      <c r="A2169" s="5">
        <v>38327</v>
      </c>
      <c r="B2169" s="2">
        <v>28</v>
      </c>
      <c r="C2169" s="2">
        <v>28.99</v>
      </c>
    </row>
    <row r="2170" spans="1:3" x14ac:dyDescent="0.3">
      <c r="A2170" s="5">
        <v>38328</v>
      </c>
      <c r="B2170" s="2">
        <v>27.51</v>
      </c>
      <c r="C2170" s="2">
        <v>28.41</v>
      </c>
    </row>
    <row r="2171" spans="1:3" x14ac:dyDescent="0.3">
      <c r="A2171" s="5">
        <v>38329</v>
      </c>
      <c r="B2171" s="2">
        <v>27.5</v>
      </c>
      <c r="C2171" s="2">
        <v>29.04</v>
      </c>
    </row>
    <row r="2172" spans="1:3" x14ac:dyDescent="0.3">
      <c r="A2172" s="5">
        <v>38330</v>
      </c>
      <c r="B2172" s="2">
        <v>27.67</v>
      </c>
      <c r="C2172" s="2">
        <v>28.88</v>
      </c>
    </row>
    <row r="2173" spans="1:3" x14ac:dyDescent="0.3">
      <c r="A2173" s="5">
        <v>38331</v>
      </c>
      <c r="B2173" s="2">
        <v>26.17</v>
      </c>
      <c r="C2173" s="2">
        <v>27.26</v>
      </c>
    </row>
    <row r="2174" spans="1:3" x14ac:dyDescent="0.3">
      <c r="A2174" s="5">
        <v>38332</v>
      </c>
      <c r="B2174" s="2">
        <v>26.03</v>
      </c>
      <c r="C2174" s="2">
        <v>26.18</v>
      </c>
    </row>
    <row r="2175" spans="1:3" x14ac:dyDescent="0.3">
      <c r="A2175" s="5">
        <v>38333</v>
      </c>
      <c r="B2175" s="2">
        <v>25.77</v>
      </c>
      <c r="C2175" s="2">
        <v>26.02</v>
      </c>
    </row>
    <row r="2176" spans="1:3" x14ac:dyDescent="0.3">
      <c r="A2176" s="5">
        <v>38334</v>
      </c>
      <c r="B2176" s="2">
        <v>27.43</v>
      </c>
      <c r="C2176" s="2">
        <v>28.5</v>
      </c>
    </row>
    <row r="2177" spans="1:3" x14ac:dyDescent="0.3">
      <c r="A2177" s="5">
        <v>38335</v>
      </c>
      <c r="B2177" s="2">
        <v>26.7</v>
      </c>
      <c r="C2177" s="2">
        <v>27.27</v>
      </c>
    </row>
    <row r="2178" spans="1:3" x14ac:dyDescent="0.3">
      <c r="A2178" s="5">
        <v>38336</v>
      </c>
      <c r="B2178" s="2">
        <v>26.03</v>
      </c>
      <c r="C2178" s="2">
        <v>26.87</v>
      </c>
    </row>
    <row r="2179" spans="1:3" x14ac:dyDescent="0.3">
      <c r="A2179" s="5">
        <v>38337</v>
      </c>
      <c r="B2179" s="2">
        <v>25.47</v>
      </c>
      <c r="C2179" s="2">
        <v>26.45</v>
      </c>
    </row>
    <row r="2180" spans="1:3" x14ac:dyDescent="0.3">
      <c r="A2180" s="5">
        <v>38338</v>
      </c>
      <c r="B2180" s="2">
        <v>24.99</v>
      </c>
      <c r="C2180" s="2">
        <v>26.08</v>
      </c>
    </row>
    <row r="2181" spans="1:3" x14ac:dyDescent="0.3">
      <c r="A2181" s="5">
        <v>38339</v>
      </c>
      <c r="B2181" s="2">
        <v>24.61</v>
      </c>
      <c r="C2181" s="2">
        <v>25.63</v>
      </c>
    </row>
    <row r="2182" spans="1:3" x14ac:dyDescent="0.3">
      <c r="A2182" s="5">
        <v>38340</v>
      </c>
      <c r="B2182" s="2">
        <v>24.2</v>
      </c>
      <c r="C2182" s="2">
        <v>24.76</v>
      </c>
    </row>
    <row r="2183" spans="1:3" x14ac:dyDescent="0.3">
      <c r="A2183" s="5">
        <v>38341</v>
      </c>
      <c r="B2183" s="2">
        <v>26.77</v>
      </c>
      <c r="C2183" s="2">
        <v>28.25</v>
      </c>
    </row>
    <row r="2184" spans="1:3" x14ac:dyDescent="0.3">
      <c r="A2184" s="5">
        <v>38342</v>
      </c>
      <c r="B2184" s="2">
        <v>26.84</v>
      </c>
      <c r="C2184" s="2">
        <v>27.76</v>
      </c>
    </row>
    <row r="2185" spans="1:3" x14ac:dyDescent="0.3">
      <c r="A2185" s="5">
        <v>38343</v>
      </c>
      <c r="B2185" s="2">
        <v>25.51</v>
      </c>
      <c r="C2185" s="2">
        <v>26.35</v>
      </c>
    </row>
    <row r="2186" spans="1:3" x14ac:dyDescent="0.3">
      <c r="A2186" s="5">
        <v>38344</v>
      </c>
      <c r="B2186" s="2">
        <v>24.11</v>
      </c>
      <c r="C2186" s="2">
        <v>25.27</v>
      </c>
    </row>
    <row r="2187" spans="1:3" x14ac:dyDescent="0.3">
      <c r="A2187" s="5">
        <v>38345</v>
      </c>
      <c r="B2187" s="2">
        <v>22.84</v>
      </c>
      <c r="C2187" s="2">
        <v>23.26</v>
      </c>
    </row>
    <row r="2188" spans="1:3" x14ac:dyDescent="0.3">
      <c r="A2188" s="5">
        <v>38346</v>
      </c>
      <c r="B2188" s="2">
        <v>22.67</v>
      </c>
      <c r="C2188" s="2">
        <v>22.93</v>
      </c>
    </row>
    <row r="2189" spans="1:3" x14ac:dyDescent="0.3">
      <c r="A2189" s="5">
        <v>38347</v>
      </c>
      <c r="B2189" s="2">
        <v>23.98</v>
      </c>
      <c r="C2189" s="2">
        <v>24.53</v>
      </c>
    </row>
    <row r="2190" spans="1:3" x14ac:dyDescent="0.3">
      <c r="A2190" s="5">
        <v>38348</v>
      </c>
      <c r="B2190" s="2">
        <v>25.94</v>
      </c>
      <c r="C2190" s="2">
        <v>27.14</v>
      </c>
    </row>
    <row r="2191" spans="1:3" x14ac:dyDescent="0.3">
      <c r="A2191" s="5">
        <v>38349</v>
      </c>
      <c r="B2191" s="2">
        <v>24.91</v>
      </c>
      <c r="C2191" s="2">
        <v>25.91</v>
      </c>
    </row>
    <row r="2192" spans="1:3" x14ac:dyDescent="0.3">
      <c r="A2192" s="5">
        <v>38350</v>
      </c>
      <c r="B2192" s="2">
        <v>25.04</v>
      </c>
      <c r="C2192" s="2">
        <v>26.33</v>
      </c>
    </row>
    <row r="2193" spans="1:3" x14ac:dyDescent="0.3">
      <c r="A2193" s="5">
        <v>38351</v>
      </c>
      <c r="B2193" s="2">
        <v>23.67</v>
      </c>
      <c r="C2193" s="2">
        <v>24.79</v>
      </c>
    </row>
    <row r="2194" spans="1:3" x14ac:dyDescent="0.3">
      <c r="A2194" s="5">
        <v>38352</v>
      </c>
      <c r="B2194" s="2">
        <v>23.01</v>
      </c>
      <c r="C2194" s="2">
        <v>23.56</v>
      </c>
    </row>
    <row r="2195" spans="1:3" x14ac:dyDescent="0.3">
      <c r="A2195" s="5">
        <v>38353</v>
      </c>
      <c r="B2195" s="2">
        <v>23.28</v>
      </c>
      <c r="C2195" s="2">
        <v>23.08</v>
      </c>
    </row>
    <row r="2196" spans="1:3" x14ac:dyDescent="0.3">
      <c r="A2196" s="5">
        <v>38354</v>
      </c>
      <c r="B2196" s="2">
        <v>22.93</v>
      </c>
      <c r="C2196" s="2">
        <v>22.91</v>
      </c>
    </row>
    <row r="2197" spans="1:3" x14ac:dyDescent="0.3">
      <c r="A2197" s="5">
        <v>38355</v>
      </c>
      <c r="B2197" s="2">
        <v>25.46</v>
      </c>
      <c r="C2197" s="2">
        <v>26.39</v>
      </c>
    </row>
    <row r="2198" spans="1:3" x14ac:dyDescent="0.3">
      <c r="A2198" s="5">
        <v>38356</v>
      </c>
      <c r="B2198" s="2">
        <v>24.74</v>
      </c>
      <c r="C2198" s="2">
        <v>25.53</v>
      </c>
    </row>
    <row r="2199" spans="1:3" x14ac:dyDescent="0.3">
      <c r="A2199" s="5">
        <v>38357</v>
      </c>
      <c r="B2199" s="2">
        <v>24.39</v>
      </c>
      <c r="C2199" s="2">
        <v>25.34</v>
      </c>
    </row>
    <row r="2200" spans="1:3" x14ac:dyDescent="0.3">
      <c r="A2200" s="5">
        <v>38358</v>
      </c>
      <c r="B2200" s="2">
        <v>23.56</v>
      </c>
      <c r="C2200" s="2">
        <v>24.4</v>
      </c>
    </row>
    <row r="2201" spans="1:3" x14ac:dyDescent="0.3">
      <c r="A2201" s="5">
        <v>38359</v>
      </c>
      <c r="B2201" s="2">
        <v>23.18</v>
      </c>
      <c r="C2201" s="2">
        <v>24.04</v>
      </c>
    </row>
    <row r="2202" spans="1:3" x14ac:dyDescent="0.3">
      <c r="A2202" s="5">
        <v>38360</v>
      </c>
      <c r="B2202" s="2">
        <v>21.06</v>
      </c>
      <c r="C2202" s="2">
        <v>21.96</v>
      </c>
    </row>
    <row r="2203" spans="1:3" x14ac:dyDescent="0.3">
      <c r="A2203" s="5">
        <v>38361</v>
      </c>
      <c r="B2203" s="2">
        <v>20.32</v>
      </c>
      <c r="C2203" s="2">
        <v>21.25</v>
      </c>
    </row>
    <row r="2204" spans="1:3" x14ac:dyDescent="0.3">
      <c r="A2204" s="5">
        <v>38362</v>
      </c>
      <c r="B2204" s="2">
        <v>23</v>
      </c>
      <c r="C2204" s="2">
        <v>24.34</v>
      </c>
    </row>
    <row r="2205" spans="1:3" x14ac:dyDescent="0.3">
      <c r="A2205" s="5">
        <v>38363</v>
      </c>
      <c r="B2205" s="2">
        <v>23.32</v>
      </c>
      <c r="C2205" s="2">
        <v>24.49</v>
      </c>
    </row>
    <row r="2206" spans="1:3" x14ac:dyDescent="0.3">
      <c r="A2206" s="5">
        <v>38364</v>
      </c>
      <c r="B2206" s="2">
        <v>21.96</v>
      </c>
      <c r="C2206" s="2">
        <v>23.03</v>
      </c>
    </row>
    <row r="2207" spans="1:3" x14ac:dyDescent="0.3">
      <c r="A2207" s="5">
        <v>38365</v>
      </c>
      <c r="B2207" s="2">
        <v>21.85</v>
      </c>
      <c r="C2207" s="2">
        <v>22.53</v>
      </c>
    </row>
    <row r="2208" spans="1:3" x14ac:dyDescent="0.3">
      <c r="A2208" s="5">
        <v>38366</v>
      </c>
      <c r="B2208" s="2">
        <v>22.21</v>
      </c>
      <c r="C2208" s="2">
        <v>23.16</v>
      </c>
    </row>
    <row r="2209" spans="1:3" x14ac:dyDescent="0.3">
      <c r="A2209" s="5">
        <v>38367</v>
      </c>
      <c r="B2209" s="2">
        <v>22.26</v>
      </c>
      <c r="C2209" s="2">
        <v>22.65</v>
      </c>
    </row>
    <row r="2210" spans="1:3" x14ac:dyDescent="0.3">
      <c r="A2210" s="5">
        <v>38368</v>
      </c>
      <c r="B2210" s="2">
        <v>21.46</v>
      </c>
      <c r="C2210" s="2">
        <v>21.56</v>
      </c>
    </row>
    <row r="2211" spans="1:3" x14ac:dyDescent="0.3">
      <c r="A2211" s="5">
        <v>38369</v>
      </c>
      <c r="B2211" s="2">
        <v>22.23</v>
      </c>
      <c r="C2211" s="2">
        <v>23</v>
      </c>
    </row>
    <row r="2212" spans="1:3" x14ac:dyDescent="0.3">
      <c r="A2212" s="5">
        <v>38370</v>
      </c>
      <c r="B2212" s="2">
        <v>22.45</v>
      </c>
      <c r="C2212" s="2">
        <v>23.59</v>
      </c>
    </row>
    <row r="2213" spans="1:3" x14ac:dyDescent="0.3">
      <c r="A2213" s="5">
        <v>38371</v>
      </c>
      <c r="B2213" s="2">
        <v>23.12</v>
      </c>
      <c r="C2213" s="2">
        <v>24.31</v>
      </c>
    </row>
    <row r="2214" spans="1:3" x14ac:dyDescent="0.3">
      <c r="A2214" s="5">
        <v>38372</v>
      </c>
      <c r="B2214" s="2">
        <v>22.25</v>
      </c>
      <c r="C2214" s="2">
        <v>23.48</v>
      </c>
    </row>
    <row r="2215" spans="1:3" x14ac:dyDescent="0.3">
      <c r="A2215" s="5">
        <v>38373</v>
      </c>
      <c r="B2215" s="2">
        <v>21.84</v>
      </c>
      <c r="C2215" s="2">
        <v>22.88</v>
      </c>
    </row>
    <row r="2216" spans="1:3" x14ac:dyDescent="0.3">
      <c r="A2216" s="5">
        <v>38374</v>
      </c>
      <c r="B2216" s="2">
        <v>21.24</v>
      </c>
      <c r="C2216" s="2">
        <v>22.1</v>
      </c>
    </row>
    <row r="2217" spans="1:3" x14ac:dyDescent="0.3">
      <c r="A2217" s="5">
        <v>38375</v>
      </c>
      <c r="B2217" s="2">
        <v>21.14</v>
      </c>
      <c r="C2217" s="2">
        <v>21.57</v>
      </c>
    </row>
    <row r="2218" spans="1:3" x14ac:dyDescent="0.3">
      <c r="A2218" s="5">
        <v>38376</v>
      </c>
      <c r="B2218" s="2">
        <v>23.39</v>
      </c>
      <c r="C2218" s="2">
        <v>24.46</v>
      </c>
    </row>
    <row r="2219" spans="1:3" x14ac:dyDescent="0.3">
      <c r="A2219" s="5">
        <v>38377</v>
      </c>
      <c r="B2219" s="2">
        <v>26.28</v>
      </c>
      <c r="C2219" s="2">
        <v>28.75</v>
      </c>
    </row>
    <row r="2220" spans="1:3" x14ac:dyDescent="0.3">
      <c r="A2220" s="5">
        <v>38378</v>
      </c>
      <c r="B2220" s="2">
        <v>26.22</v>
      </c>
      <c r="C2220" s="2">
        <v>28.56</v>
      </c>
    </row>
    <row r="2221" spans="1:3" x14ac:dyDescent="0.3">
      <c r="A2221" s="5">
        <v>38379</v>
      </c>
      <c r="B2221" s="2">
        <v>25.4</v>
      </c>
      <c r="C2221" s="2">
        <v>26.85</v>
      </c>
    </row>
    <row r="2222" spans="1:3" x14ac:dyDescent="0.3">
      <c r="A2222" s="5">
        <v>38380</v>
      </c>
      <c r="B2222" s="2">
        <v>24.06</v>
      </c>
      <c r="C2222" s="2">
        <v>24.67</v>
      </c>
    </row>
    <row r="2223" spans="1:3" x14ac:dyDescent="0.3">
      <c r="A2223" s="5">
        <v>38381</v>
      </c>
      <c r="B2223" s="2">
        <v>23.56</v>
      </c>
      <c r="C2223" s="2">
        <v>23.65</v>
      </c>
    </row>
    <row r="2224" spans="1:3" x14ac:dyDescent="0.3">
      <c r="A2224" s="5">
        <v>38382</v>
      </c>
      <c r="B2224" s="2">
        <v>22.1</v>
      </c>
      <c r="C2224" s="2">
        <v>22.1</v>
      </c>
    </row>
    <row r="2225" spans="1:3" x14ac:dyDescent="0.3">
      <c r="A2225" s="5">
        <v>38383</v>
      </c>
      <c r="B2225" s="2">
        <v>23.11</v>
      </c>
      <c r="C2225" s="2">
        <v>24.17</v>
      </c>
    </row>
    <row r="2226" spans="1:3" x14ac:dyDescent="0.3">
      <c r="A2226" s="5">
        <v>38384</v>
      </c>
      <c r="B2226" s="2">
        <v>23.85</v>
      </c>
      <c r="C2226" s="2">
        <v>24.74</v>
      </c>
    </row>
    <row r="2227" spans="1:3" x14ac:dyDescent="0.3">
      <c r="A2227" s="5">
        <v>38385</v>
      </c>
      <c r="B2227" s="2">
        <v>23.87</v>
      </c>
      <c r="C2227" s="2">
        <v>24.48</v>
      </c>
    </row>
    <row r="2228" spans="1:3" x14ac:dyDescent="0.3">
      <c r="A2228" s="5">
        <v>38386</v>
      </c>
      <c r="B2228" s="2">
        <v>23.91</v>
      </c>
      <c r="C2228" s="2">
        <v>24.56</v>
      </c>
    </row>
    <row r="2229" spans="1:3" x14ac:dyDescent="0.3">
      <c r="A2229" s="5">
        <v>38387</v>
      </c>
      <c r="B2229" s="2">
        <v>22.98</v>
      </c>
      <c r="C2229" s="2">
        <v>23.67</v>
      </c>
    </row>
    <row r="2230" spans="1:3" x14ac:dyDescent="0.3">
      <c r="A2230" s="5">
        <v>38388</v>
      </c>
      <c r="B2230" s="2">
        <v>21.81</v>
      </c>
      <c r="C2230" s="2">
        <v>22.06</v>
      </c>
    </row>
    <row r="2231" spans="1:3" x14ac:dyDescent="0.3">
      <c r="A2231" s="5">
        <v>38389</v>
      </c>
      <c r="B2231" s="2">
        <v>22.05</v>
      </c>
      <c r="C2231" s="2">
        <v>22.29</v>
      </c>
    </row>
    <row r="2232" spans="1:3" x14ac:dyDescent="0.3">
      <c r="A2232" s="5">
        <v>38390</v>
      </c>
      <c r="B2232" s="2">
        <v>24.08</v>
      </c>
      <c r="C2232" s="2">
        <v>24.98</v>
      </c>
    </row>
    <row r="2233" spans="1:3" x14ac:dyDescent="0.3">
      <c r="A2233" s="5">
        <v>38391</v>
      </c>
      <c r="B2233" s="2">
        <v>24.03</v>
      </c>
      <c r="C2233" s="2">
        <v>24.74</v>
      </c>
    </row>
    <row r="2234" spans="1:3" x14ac:dyDescent="0.3">
      <c r="A2234" s="5">
        <v>38392</v>
      </c>
      <c r="B2234" s="2">
        <v>23.56</v>
      </c>
      <c r="C2234" s="2">
        <v>24.23</v>
      </c>
    </row>
    <row r="2235" spans="1:3" x14ac:dyDescent="0.3">
      <c r="A2235" s="5">
        <v>38393</v>
      </c>
      <c r="B2235" s="2">
        <v>22.53</v>
      </c>
      <c r="C2235" s="2">
        <v>23.24</v>
      </c>
    </row>
    <row r="2236" spans="1:3" x14ac:dyDescent="0.3">
      <c r="A2236" s="5">
        <v>38394</v>
      </c>
      <c r="B2236" s="2">
        <v>22.42</v>
      </c>
      <c r="C2236" s="2">
        <v>23.04</v>
      </c>
    </row>
    <row r="2237" spans="1:3" x14ac:dyDescent="0.3">
      <c r="A2237" s="5">
        <v>38395</v>
      </c>
      <c r="B2237" s="2">
        <v>21.62</v>
      </c>
      <c r="C2237" s="2">
        <v>21.81</v>
      </c>
    </row>
    <row r="2238" spans="1:3" x14ac:dyDescent="0.3">
      <c r="A2238" s="5">
        <v>38396</v>
      </c>
      <c r="B2238" s="2">
        <v>20.2</v>
      </c>
      <c r="C2238" s="2">
        <v>20.52</v>
      </c>
    </row>
    <row r="2239" spans="1:3" x14ac:dyDescent="0.3">
      <c r="A2239" s="5">
        <v>38397</v>
      </c>
      <c r="B2239" s="2">
        <v>22.7</v>
      </c>
      <c r="C2239" s="2">
        <v>23.47</v>
      </c>
    </row>
    <row r="2240" spans="1:3" x14ac:dyDescent="0.3">
      <c r="A2240" s="5">
        <v>38398</v>
      </c>
      <c r="B2240" s="2">
        <v>24.11</v>
      </c>
      <c r="C2240" s="2">
        <v>24.98</v>
      </c>
    </row>
    <row r="2241" spans="1:3" x14ac:dyDescent="0.3">
      <c r="A2241" s="5">
        <v>38399</v>
      </c>
      <c r="B2241" s="2">
        <v>29.23</v>
      </c>
      <c r="C2241" s="2">
        <v>33.94</v>
      </c>
    </row>
    <row r="2242" spans="1:3" x14ac:dyDescent="0.3">
      <c r="A2242" s="5">
        <v>38400</v>
      </c>
      <c r="B2242" s="2">
        <v>31.69</v>
      </c>
      <c r="C2242" s="2">
        <v>37.06</v>
      </c>
    </row>
    <row r="2243" spans="1:3" x14ac:dyDescent="0.3">
      <c r="A2243" s="5">
        <v>38401</v>
      </c>
      <c r="B2243" s="2">
        <v>24.23</v>
      </c>
      <c r="C2243" s="2">
        <v>24.37</v>
      </c>
    </row>
    <row r="2244" spans="1:3" x14ac:dyDescent="0.3">
      <c r="A2244" s="5">
        <v>38402</v>
      </c>
      <c r="B2244" s="2">
        <v>23.8</v>
      </c>
      <c r="C2244" s="2">
        <v>24</v>
      </c>
    </row>
    <row r="2245" spans="1:3" x14ac:dyDescent="0.3">
      <c r="A2245" s="5">
        <v>38403</v>
      </c>
      <c r="B2245" s="2">
        <v>23.73</v>
      </c>
      <c r="C2245" s="2">
        <v>23.87</v>
      </c>
    </row>
    <row r="2246" spans="1:3" x14ac:dyDescent="0.3">
      <c r="A2246" s="5">
        <v>38404</v>
      </c>
      <c r="B2246" s="2">
        <v>25.52</v>
      </c>
      <c r="C2246" s="2">
        <v>26.64</v>
      </c>
    </row>
    <row r="2247" spans="1:3" x14ac:dyDescent="0.3">
      <c r="A2247" s="5">
        <v>38405</v>
      </c>
      <c r="B2247" s="2">
        <v>25.11</v>
      </c>
      <c r="C2247" s="2">
        <v>26.03</v>
      </c>
    </row>
    <row r="2248" spans="1:3" x14ac:dyDescent="0.3">
      <c r="A2248" s="5">
        <v>38406</v>
      </c>
      <c r="B2248" s="2">
        <v>26.5</v>
      </c>
      <c r="C2248" s="2">
        <v>28.04</v>
      </c>
    </row>
    <row r="2249" spans="1:3" x14ac:dyDescent="0.3">
      <c r="A2249" s="5">
        <v>38407</v>
      </c>
      <c r="B2249" s="2">
        <v>29.94</v>
      </c>
      <c r="C2249" s="2">
        <v>32.83</v>
      </c>
    </row>
    <row r="2250" spans="1:3" x14ac:dyDescent="0.3">
      <c r="A2250" s="5">
        <v>38408</v>
      </c>
      <c r="B2250" s="2">
        <v>32.26</v>
      </c>
      <c r="C2250" s="2">
        <v>37.29</v>
      </c>
    </row>
    <row r="2251" spans="1:3" x14ac:dyDescent="0.3">
      <c r="A2251" s="5">
        <v>38409</v>
      </c>
      <c r="B2251" s="2">
        <v>26.83</v>
      </c>
      <c r="C2251" s="2">
        <v>27.18</v>
      </c>
    </row>
    <row r="2252" spans="1:3" x14ac:dyDescent="0.3">
      <c r="A2252" s="5">
        <v>38410</v>
      </c>
      <c r="B2252" s="2">
        <v>25.46</v>
      </c>
      <c r="C2252" s="2">
        <v>25.62</v>
      </c>
    </row>
    <row r="2253" spans="1:3" x14ac:dyDescent="0.3">
      <c r="A2253" s="5">
        <v>38411</v>
      </c>
      <c r="B2253" s="2">
        <v>35.08</v>
      </c>
      <c r="C2253" s="2">
        <v>40.39</v>
      </c>
    </row>
    <row r="2254" spans="1:3" x14ac:dyDescent="0.3">
      <c r="A2254" s="5">
        <v>38412</v>
      </c>
      <c r="B2254" s="2">
        <v>29.96</v>
      </c>
      <c r="C2254" s="2">
        <v>31.08</v>
      </c>
    </row>
    <row r="2255" spans="1:3" x14ac:dyDescent="0.3">
      <c r="A2255" s="5">
        <v>38413</v>
      </c>
      <c r="B2255" s="2">
        <v>37.35</v>
      </c>
      <c r="C2255" s="2">
        <v>41.21</v>
      </c>
    </row>
    <row r="2256" spans="1:3" x14ac:dyDescent="0.3">
      <c r="A2256" s="5">
        <v>38414</v>
      </c>
      <c r="B2256" s="2">
        <v>37.07</v>
      </c>
      <c r="C2256" s="2">
        <v>41.71</v>
      </c>
    </row>
    <row r="2257" spans="1:3" x14ac:dyDescent="0.3">
      <c r="A2257" s="5">
        <v>38415</v>
      </c>
      <c r="B2257" s="2">
        <v>29.31</v>
      </c>
      <c r="C2257" s="2">
        <v>29.89</v>
      </c>
    </row>
    <row r="2258" spans="1:3" x14ac:dyDescent="0.3">
      <c r="A2258" s="5">
        <v>38416</v>
      </c>
      <c r="B2258" s="2">
        <v>28.56</v>
      </c>
      <c r="C2258" s="2">
        <v>28.87</v>
      </c>
    </row>
    <row r="2259" spans="1:3" x14ac:dyDescent="0.3">
      <c r="A2259" s="5">
        <v>38417</v>
      </c>
      <c r="B2259" s="2">
        <v>27.7</v>
      </c>
      <c r="C2259" s="2">
        <v>27.69</v>
      </c>
    </row>
    <row r="2260" spans="1:3" x14ac:dyDescent="0.3">
      <c r="A2260" s="5">
        <v>38418</v>
      </c>
      <c r="B2260" s="2">
        <v>30.49</v>
      </c>
      <c r="C2260" s="2">
        <v>32.19</v>
      </c>
    </row>
    <row r="2261" spans="1:3" x14ac:dyDescent="0.3">
      <c r="A2261" s="5">
        <v>38419</v>
      </c>
      <c r="B2261" s="2">
        <v>28.89</v>
      </c>
      <c r="C2261" s="2">
        <v>29.65</v>
      </c>
    </row>
    <row r="2262" spans="1:3" x14ac:dyDescent="0.3">
      <c r="A2262" s="5">
        <v>38420</v>
      </c>
      <c r="B2262" s="2">
        <v>28.71</v>
      </c>
      <c r="C2262" s="2">
        <v>29.11</v>
      </c>
    </row>
    <row r="2263" spans="1:3" x14ac:dyDescent="0.3">
      <c r="A2263" s="5">
        <v>38421</v>
      </c>
      <c r="B2263" s="2">
        <v>28</v>
      </c>
      <c r="C2263" s="2">
        <v>28.17</v>
      </c>
    </row>
    <row r="2264" spans="1:3" x14ac:dyDescent="0.3">
      <c r="A2264" s="5">
        <v>38422</v>
      </c>
      <c r="B2264" s="2">
        <v>27.06</v>
      </c>
      <c r="C2264" s="2">
        <v>27.19</v>
      </c>
    </row>
    <row r="2265" spans="1:3" x14ac:dyDescent="0.3">
      <c r="A2265" s="5">
        <v>38423</v>
      </c>
      <c r="B2265" s="2">
        <v>28.4</v>
      </c>
      <c r="C2265" s="2">
        <v>28.56</v>
      </c>
    </row>
    <row r="2266" spans="1:3" x14ac:dyDescent="0.3">
      <c r="A2266" s="5">
        <v>38424</v>
      </c>
      <c r="B2266" s="2">
        <v>29.48</v>
      </c>
      <c r="C2266" s="2">
        <v>29.51</v>
      </c>
    </row>
    <row r="2267" spans="1:3" x14ac:dyDescent="0.3">
      <c r="A2267" s="5">
        <v>38425</v>
      </c>
      <c r="B2267" s="2">
        <v>34.82</v>
      </c>
      <c r="C2267" s="2">
        <v>37.76</v>
      </c>
    </row>
    <row r="2268" spans="1:3" x14ac:dyDescent="0.3">
      <c r="A2268" s="5">
        <v>38426</v>
      </c>
      <c r="B2268" s="2">
        <v>34.4</v>
      </c>
      <c r="C2268" s="2">
        <v>37.24</v>
      </c>
    </row>
    <row r="2269" spans="1:3" x14ac:dyDescent="0.3">
      <c r="A2269" s="5">
        <v>38427</v>
      </c>
      <c r="B2269" s="2">
        <v>30.06</v>
      </c>
      <c r="C2269" s="2">
        <v>31.62</v>
      </c>
    </row>
    <row r="2270" spans="1:3" x14ac:dyDescent="0.3">
      <c r="A2270" s="5">
        <v>38428</v>
      </c>
      <c r="B2270" s="2">
        <v>28.71</v>
      </c>
      <c r="C2270" s="2">
        <v>29.61</v>
      </c>
    </row>
    <row r="2271" spans="1:3" x14ac:dyDescent="0.3">
      <c r="A2271" s="5">
        <v>38429</v>
      </c>
      <c r="B2271" s="2">
        <v>31.01</v>
      </c>
      <c r="C2271" s="2">
        <v>33.36</v>
      </c>
    </row>
    <row r="2272" spans="1:3" x14ac:dyDescent="0.3">
      <c r="A2272" s="5">
        <v>38430</v>
      </c>
      <c r="B2272" s="2">
        <v>28.87</v>
      </c>
      <c r="C2272" s="2">
        <v>29.84</v>
      </c>
    </row>
    <row r="2273" spans="1:3" x14ac:dyDescent="0.3">
      <c r="A2273" s="5">
        <v>38431</v>
      </c>
      <c r="B2273" s="2">
        <v>27.47</v>
      </c>
      <c r="C2273" s="2">
        <v>27.36</v>
      </c>
    </row>
    <row r="2274" spans="1:3" x14ac:dyDescent="0.3">
      <c r="A2274" s="5">
        <v>38432</v>
      </c>
      <c r="B2274" s="2">
        <v>30.88</v>
      </c>
      <c r="C2274" s="2">
        <v>32.81</v>
      </c>
    </row>
    <row r="2275" spans="1:3" x14ac:dyDescent="0.3">
      <c r="A2275" s="5">
        <v>38433</v>
      </c>
      <c r="B2275" s="2">
        <v>28.65</v>
      </c>
      <c r="C2275" s="2">
        <v>29.34</v>
      </c>
    </row>
    <row r="2276" spans="1:3" x14ac:dyDescent="0.3">
      <c r="A2276" s="5">
        <v>38434</v>
      </c>
      <c r="B2276" s="2">
        <v>28.54</v>
      </c>
      <c r="C2276" s="2">
        <v>29.42</v>
      </c>
    </row>
    <row r="2277" spans="1:3" x14ac:dyDescent="0.3">
      <c r="A2277" s="5">
        <v>38435</v>
      </c>
      <c r="B2277" s="2">
        <v>27.73</v>
      </c>
      <c r="C2277" s="2">
        <v>28.01</v>
      </c>
    </row>
    <row r="2278" spans="1:3" x14ac:dyDescent="0.3">
      <c r="A2278" s="5">
        <v>38436</v>
      </c>
      <c r="B2278" s="2">
        <v>26.97</v>
      </c>
      <c r="C2278" s="2">
        <v>26.93</v>
      </c>
    </row>
    <row r="2279" spans="1:3" x14ac:dyDescent="0.3">
      <c r="A2279" s="5">
        <v>38437</v>
      </c>
      <c r="B2279" s="2">
        <v>27.04</v>
      </c>
      <c r="C2279" s="2">
        <v>27.21</v>
      </c>
    </row>
    <row r="2280" spans="1:3" x14ac:dyDescent="0.3">
      <c r="A2280" s="5">
        <v>38438</v>
      </c>
      <c r="B2280" s="2">
        <v>24.29</v>
      </c>
      <c r="C2280" s="2">
        <v>23.1</v>
      </c>
    </row>
    <row r="2281" spans="1:3" x14ac:dyDescent="0.3">
      <c r="A2281" s="5">
        <v>38439</v>
      </c>
      <c r="B2281" s="2">
        <v>25.11</v>
      </c>
      <c r="C2281" s="2">
        <v>24.97</v>
      </c>
    </row>
    <row r="2282" spans="1:3" x14ac:dyDescent="0.3">
      <c r="A2282" s="5">
        <v>38440</v>
      </c>
      <c r="B2282" s="2">
        <v>28.75</v>
      </c>
      <c r="C2282" s="2">
        <v>29.8</v>
      </c>
    </row>
    <row r="2283" spans="1:3" x14ac:dyDescent="0.3">
      <c r="A2283" s="5">
        <v>38441</v>
      </c>
      <c r="B2283" s="2">
        <v>28.95</v>
      </c>
      <c r="C2283" s="2">
        <v>29.83</v>
      </c>
    </row>
    <row r="2284" spans="1:3" x14ac:dyDescent="0.3">
      <c r="A2284" s="5">
        <v>38442</v>
      </c>
      <c r="B2284" s="2">
        <v>29.65</v>
      </c>
      <c r="C2284" s="2">
        <v>30.39</v>
      </c>
    </row>
    <row r="2285" spans="1:3" x14ac:dyDescent="0.3">
      <c r="A2285" s="5">
        <v>38443</v>
      </c>
      <c r="B2285" s="2">
        <v>29.54</v>
      </c>
      <c r="C2285" s="2">
        <v>30.36</v>
      </c>
    </row>
    <row r="2286" spans="1:3" x14ac:dyDescent="0.3">
      <c r="A2286" s="5">
        <v>38444</v>
      </c>
      <c r="B2286" s="2">
        <v>28.53</v>
      </c>
      <c r="C2286" s="2">
        <v>28.67</v>
      </c>
    </row>
    <row r="2287" spans="1:3" x14ac:dyDescent="0.3">
      <c r="A2287" s="5">
        <v>38445</v>
      </c>
      <c r="B2287" s="2">
        <v>27.28</v>
      </c>
      <c r="C2287" s="2">
        <v>27.16</v>
      </c>
    </row>
    <row r="2288" spans="1:3" x14ac:dyDescent="0.3">
      <c r="A2288" s="5">
        <v>38446</v>
      </c>
      <c r="B2288" s="2">
        <v>29.77</v>
      </c>
      <c r="C2288" s="2">
        <v>30.53</v>
      </c>
    </row>
    <row r="2289" spans="1:3" x14ac:dyDescent="0.3">
      <c r="A2289" s="5">
        <v>38447</v>
      </c>
      <c r="B2289" s="2">
        <v>29.28</v>
      </c>
      <c r="C2289" s="2">
        <v>29.79</v>
      </c>
    </row>
    <row r="2290" spans="1:3" x14ac:dyDescent="0.3">
      <c r="A2290" s="5">
        <v>38448</v>
      </c>
      <c r="B2290" s="2">
        <v>29.85</v>
      </c>
      <c r="C2290" s="2">
        <v>30.49</v>
      </c>
    </row>
    <row r="2291" spans="1:3" x14ac:dyDescent="0.3">
      <c r="A2291" s="5">
        <v>38449</v>
      </c>
      <c r="B2291" s="2">
        <v>29.47</v>
      </c>
      <c r="C2291" s="2">
        <v>30.13</v>
      </c>
    </row>
    <row r="2292" spans="1:3" x14ac:dyDescent="0.3">
      <c r="A2292" s="5">
        <v>38450</v>
      </c>
      <c r="B2292" s="2">
        <v>30.17</v>
      </c>
      <c r="C2292" s="2">
        <v>31.09</v>
      </c>
    </row>
    <row r="2293" spans="1:3" x14ac:dyDescent="0.3">
      <c r="A2293" s="5">
        <v>38451</v>
      </c>
      <c r="B2293" s="2">
        <v>29.03</v>
      </c>
      <c r="C2293" s="2">
        <v>29.23</v>
      </c>
    </row>
    <row r="2294" spans="1:3" x14ac:dyDescent="0.3">
      <c r="A2294" s="5">
        <v>38452</v>
      </c>
      <c r="B2294" s="2">
        <v>28.29</v>
      </c>
      <c r="C2294" s="2">
        <v>28.38</v>
      </c>
    </row>
    <row r="2295" spans="1:3" x14ac:dyDescent="0.3">
      <c r="A2295" s="5">
        <v>38453</v>
      </c>
      <c r="B2295" s="2">
        <v>29.2</v>
      </c>
      <c r="C2295" s="2">
        <v>29.62</v>
      </c>
    </row>
    <row r="2296" spans="1:3" x14ac:dyDescent="0.3">
      <c r="A2296" s="5">
        <v>38454</v>
      </c>
      <c r="B2296" s="2">
        <v>29.36</v>
      </c>
      <c r="C2296" s="2">
        <v>29.76</v>
      </c>
    </row>
    <row r="2297" spans="1:3" x14ac:dyDescent="0.3">
      <c r="A2297" s="5">
        <v>38455</v>
      </c>
      <c r="B2297" s="2">
        <v>30.61</v>
      </c>
      <c r="C2297" s="2">
        <v>31.45</v>
      </c>
    </row>
    <row r="2298" spans="1:3" x14ac:dyDescent="0.3">
      <c r="A2298" s="5">
        <v>38456</v>
      </c>
      <c r="B2298" s="2">
        <v>32.08</v>
      </c>
      <c r="C2298" s="2">
        <v>33.36</v>
      </c>
    </row>
    <row r="2299" spans="1:3" x14ac:dyDescent="0.3">
      <c r="A2299" s="5">
        <v>38457</v>
      </c>
      <c r="B2299" s="2">
        <v>31.11</v>
      </c>
      <c r="C2299" s="2">
        <v>31.62</v>
      </c>
    </row>
    <row r="2300" spans="1:3" x14ac:dyDescent="0.3">
      <c r="A2300" s="5">
        <v>38458</v>
      </c>
      <c r="B2300" s="2">
        <v>30.13</v>
      </c>
      <c r="C2300" s="2">
        <v>30.24</v>
      </c>
    </row>
    <row r="2301" spans="1:3" x14ac:dyDescent="0.3">
      <c r="A2301" s="5">
        <v>38459</v>
      </c>
      <c r="B2301" s="2">
        <v>27.74</v>
      </c>
      <c r="C2301" s="2">
        <v>27.84</v>
      </c>
    </row>
    <row r="2302" spans="1:3" x14ac:dyDescent="0.3">
      <c r="A2302" s="5">
        <v>38460</v>
      </c>
      <c r="B2302" s="2">
        <v>30.6</v>
      </c>
      <c r="C2302" s="2">
        <v>31.61</v>
      </c>
    </row>
    <row r="2303" spans="1:3" x14ac:dyDescent="0.3">
      <c r="A2303" s="5">
        <v>38461</v>
      </c>
      <c r="B2303" s="2">
        <v>31.33</v>
      </c>
      <c r="C2303" s="2">
        <v>31.83</v>
      </c>
    </row>
    <row r="2304" spans="1:3" x14ac:dyDescent="0.3">
      <c r="A2304" s="5">
        <v>38462</v>
      </c>
      <c r="B2304" s="2">
        <v>32.86</v>
      </c>
      <c r="C2304" s="2">
        <v>33.83</v>
      </c>
    </row>
    <row r="2305" spans="1:3" x14ac:dyDescent="0.3">
      <c r="A2305" s="5">
        <v>38463</v>
      </c>
      <c r="B2305" s="2">
        <v>33.28</v>
      </c>
      <c r="C2305" s="2">
        <v>33.97</v>
      </c>
    </row>
    <row r="2306" spans="1:3" x14ac:dyDescent="0.3">
      <c r="A2306" s="5">
        <v>38464</v>
      </c>
      <c r="B2306" s="2">
        <v>33.340000000000003</v>
      </c>
      <c r="C2306" s="2">
        <v>34.06</v>
      </c>
    </row>
    <row r="2307" spans="1:3" x14ac:dyDescent="0.3">
      <c r="A2307" s="5">
        <v>38465</v>
      </c>
      <c r="B2307" s="2">
        <v>32.479999999999997</v>
      </c>
      <c r="C2307" s="2">
        <v>32.47</v>
      </c>
    </row>
    <row r="2308" spans="1:3" x14ac:dyDescent="0.3">
      <c r="A2308" s="5">
        <v>38466</v>
      </c>
      <c r="B2308" s="2">
        <v>31.96</v>
      </c>
      <c r="C2308" s="2">
        <v>31.83</v>
      </c>
    </row>
    <row r="2309" spans="1:3" x14ac:dyDescent="0.3">
      <c r="A2309" s="5">
        <v>38467</v>
      </c>
      <c r="B2309" s="2">
        <v>33.17</v>
      </c>
      <c r="C2309" s="2">
        <v>33.83</v>
      </c>
    </row>
    <row r="2310" spans="1:3" x14ac:dyDescent="0.3">
      <c r="A2310" s="5">
        <v>38468</v>
      </c>
      <c r="B2310" s="2">
        <v>33.01</v>
      </c>
      <c r="C2310" s="2">
        <v>33.54</v>
      </c>
    </row>
    <row r="2311" spans="1:3" x14ac:dyDescent="0.3">
      <c r="A2311" s="5">
        <v>38469</v>
      </c>
      <c r="B2311" s="2">
        <v>32.229999999999997</v>
      </c>
      <c r="C2311" s="2">
        <v>32.46</v>
      </c>
    </row>
    <row r="2312" spans="1:3" x14ac:dyDescent="0.3">
      <c r="A2312" s="5">
        <v>38470</v>
      </c>
      <c r="B2312" s="2">
        <v>32.700000000000003</v>
      </c>
      <c r="C2312" s="2">
        <v>33.24</v>
      </c>
    </row>
    <row r="2313" spans="1:3" x14ac:dyDescent="0.3">
      <c r="A2313" s="5">
        <v>38471</v>
      </c>
      <c r="B2313" s="2">
        <v>32.39</v>
      </c>
      <c r="C2313" s="2">
        <v>33.049999999999997</v>
      </c>
    </row>
    <row r="2314" spans="1:3" x14ac:dyDescent="0.3">
      <c r="A2314" s="5">
        <v>38472</v>
      </c>
      <c r="B2314" s="2">
        <v>30.93</v>
      </c>
      <c r="C2314" s="2">
        <v>31.1</v>
      </c>
    </row>
    <row r="2315" spans="1:3" x14ac:dyDescent="0.3">
      <c r="A2315" s="5">
        <v>38473</v>
      </c>
      <c r="B2315" s="2">
        <v>28.67</v>
      </c>
      <c r="C2315" s="2">
        <v>28.06</v>
      </c>
    </row>
    <row r="2316" spans="1:3" x14ac:dyDescent="0.3">
      <c r="A2316" s="5">
        <v>38474</v>
      </c>
      <c r="B2316" s="2">
        <v>32.159999999999997</v>
      </c>
      <c r="C2316" s="2">
        <v>33.549999999999997</v>
      </c>
    </row>
    <row r="2317" spans="1:3" x14ac:dyDescent="0.3">
      <c r="A2317" s="5">
        <v>38475</v>
      </c>
      <c r="B2317" s="2">
        <v>32.51</v>
      </c>
      <c r="C2317" s="2">
        <v>33.25</v>
      </c>
    </row>
    <row r="2318" spans="1:3" x14ac:dyDescent="0.3">
      <c r="A2318" s="5">
        <v>38476</v>
      </c>
      <c r="B2318" s="2">
        <v>31.98</v>
      </c>
      <c r="C2318" s="2">
        <v>32.9</v>
      </c>
    </row>
    <row r="2319" spans="1:3" x14ac:dyDescent="0.3">
      <c r="A2319" s="5">
        <v>38477</v>
      </c>
      <c r="B2319" s="2">
        <v>28.95</v>
      </c>
      <c r="C2319" s="2">
        <v>29.3</v>
      </c>
    </row>
    <row r="2320" spans="1:3" x14ac:dyDescent="0.3">
      <c r="A2320" s="5">
        <v>38478</v>
      </c>
      <c r="B2320" s="2">
        <v>30.29</v>
      </c>
      <c r="C2320" s="2">
        <v>31.67</v>
      </c>
    </row>
    <row r="2321" spans="1:3" x14ac:dyDescent="0.3">
      <c r="A2321" s="5">
        <v>38479</v>
      </c>
      <c r="B2321" s="2">
        <v>29.84</v>
      </c>
      <c r="C2321" s="2">
        <v>31.26</v>
      </c>
    </row>
    <row r="2322" spans="1:3" x14ac:dyDescent="0.3">
      <c r="A2322" s="5">
        <v>38480</v>
      </c>
      <c r="B2322" s="2">
        <v>27.91</v>
      </c>
      <c r="C2322" s="2">
        <v>27.64</v>
      </c>
    </row>
    <row r="2323" spans="1:3" x14ac:dyDescent="0.3">
      <c r="A2323" s="5">
        <v>38481</v>
      </c>
      <c r="B2323" s="2">
        <v>35.96</v>
      </c>
      <c r="C2323" s="2">
        <v>39.35</v>
      </c>
    </row>
    <row r="2324" spans="1:3" x14ac:dyDescent="0.3">
      <c r="A2324" s="5">
        <v>38482</v>
      </c>
      <c r="B2324" s="2">
        <v>34.64</v>
      </c>
      <c r="C2324" s="2">
        <v>36.28</v>
      </c>
    </row>
    <row r="2325" spans="1:3" x14ac:dyDescent="0.3">
      <c r="A2325" s="5">
        <v>38483</v>
      </c>
      <c r="B2325" s="2">
        <v>34.65</v>
      </c>
      <c r="C2325" s="2">
        <v>36.01</v>
      </c>
    </row>
    <row r="2326" spans="1:3" x14ac:dyDescent="0.3">
      <c r="A2326" s="5">
        <v>38484</v>
      </c>
      <c r="B2326" s="2">
        <v>33.68</v>
      </c>
      <c r="C2326" s="2">
        <v>34.65</v>
      </c>
    </row>
    <row r="2327" spans="1:3" x14ac:dyDescent="0.3">
      <c r="A2327" s="5">
        <v>38485</v>
      </c>
      <c r="B2327" s="2">
        <v>32.450000000000003</v>
      </c>
      <c r="C2327" s="2">
        <v>33.020000000000003</v>
      </c>
    </row>
    <row r="2328" spans="1:3" x14ac:dyDescent="0.3">
      <c r="A2328" s="5">
        <v>38486</v>
      </c>
      <c r="B2328" s="2">
        <v>31.64</v>
      </c>
      <c r="C2328" s="2">
        <v>31.67</v>
      </c>
    </row>
    <row r="2329" spans="1:3" x14ac:dyDescent="0.3">
      <c r="A2329" s="5">
        <v>38487</v>
      </c>
      <c r="B2329" s="2">
        <v>28.07</v>
      </c>
      <c r="C2329" s="2">
        <v>28.47</v>
      </c>
    </row>
    <row r="2330" spans="1:3" x14ac:dyDescent="0.3">
      <c r="A2330" s="5">
        <v>38488</v>
      </c>
      <c r="B2330" s="2">
        <v>30.16</v>
      </c>
      <c r="C2330" s="2">
        <v>32.36</v>
      </c>
    </row>
    <row r="2331" spans="1:3" x14ac:dyDescent="0.3">
      <c r="A2331" s="5">
        <v>38489</v>
      </c>
      <c r="B2331" s="2">
        <v>31.73</v>
      </c>
      <c r="C2331" s="2">
        <v>32.950000000000003</v>
      </c>
    </row>
    <row r="2332" spans="1:3" x14ac:dyDescent="0.3">
      <c r="A2332" s="5">
        <v>38490</v>
      </c>
      <c r="B2332" s="2">
        <v>33.79</v>
      </c>
      <c r="C2332" s="2">
        <v>34.72</v>
      </c>
    </row>
    <row r="2333" spans="1:3" x14ac:dyDescent="0.3">
      <c r="A2333" s="5">
        <v>38491</v>
      </c>
      <c r="B2333" s="2">
        <v>32.880000000000003</v>
      </c>
      <c r="C2333" s="2">
        <v>33.4</v>
      </c>
    </row>
    <row r="2334" spans="1:3" x14ac:dyDescent="0.3">
      <c r="A2334" s="5">
        <v>38492</v>
      </c>
      <c r="B2334" s="2">
        <v>31.04</v>
      </c>
      <c r="C2334" s="2">
        <v>32.31</v>
      </c>
    </row>
    <row r="2335" spans="1:3" x14ac:dyDescent="0.3">
      <c r="A2335" s="5">
        <v>38493</v>
      </c>
      <c r="B2335" s="2">
        <v>30.83</v>
      </c>
      <c r="C2335" s="2">
        <v>31.47</v>
      </c>
    </row>
    <row r="2336" spans="1:3" x14ac:dyDescent="0.3">
      <c r="A2336" s="5">
        <v>38494</v>
      </c>
      <c r="B2336" s="2">
        <v>28.17</v>
      </c>
      <c r="C2336" s="2">
        <v>28.96</v>
      </c>
    </row>
    <row r="2337" spans="1:3" x14ac:dyDescent="0.3">
      <c r="A2337" s="5">
        <v>38495</v>
      </c>
      <c r="B2337" s="2">
        <v>30.96</v>
      </c>
      <c r="C2337" s="2">
        <v>32.68</v>
      </c>
    </row>
    <row r="2338" spans="1:3" x14ac:dyDescent="0.3">
      <c r="A2338" s="5">
        <v>38496</v>
      </c>
      <c r="B2338" s="2">
        <v>30.99</v>
      </c>
      <c r="C2338" s="2">
        <v>32.15</v>
      </c>
    </row>
    <row r="2339" spans="1:3" x14ac:dyDescent="0.3">
      <c r="A2339" s="5">
        <v>38497</v>
      </c>
      <c r="B2339" s="2">
        <v>30.03</v>
      </c>
      <c r="C2339" s="2">
        <v>32.22</v>
      </c>
    </row>
    <row r="2340" spans="1:3" x14ac:dyDescent="0.3">
      <c r="A2340" s="5">
        <v>38498</v>
      </c>
      <c r="B2340" s="2">
        <v>30.49</v>
      </c>
      <c r="C2340" s="2">
        <v>31.79</v>
      </c>
    </row>
    <row r="2341" spans="1:3" x14ac:dyDescent="0.3">
      <c r="A2341" s="5">
        <v>38499</v>
      </c>
      <c r="B2341" s="2">
        <v>29.12</v>
      </c>
      <c r="C2341" s="2">
        <v>30.9</v>
      </c>
    </row>
    <row r="2342" spans="1:3" x14ac:dyDescent="0.3">
      <c r="A2342" s="5">
        <v>38500</v>
      </c>
      <c r="B2342" s="2">
        <v>27.52</v>
      </c>
      <c r="C2342" s="2">
        <v>28.06</v>
      </c>
    </row>
    <row r="2343" spans="1:3" x14ac:dyDescent="0.3">
      <c r="A2343" s="5">
        <v>38501</v>
      </c>
      <c r="B2343" s="2">
        <v>24.27</v>
      </c>
      <c r="C2343" s="2">
        <v>25.41</v>
      </c>
    </row>
    <row r="2344" spans="1:3" x14ac:dyDescent="0.3">
      <c r="A2344" s="5">
        <v>38502</v>
      </c>
      <c r="B2344" s="2">
        <v>31.07</v>
      </c>
      <c r="C2344" s="2">
        <v>33.28</v>
      </c>
    </row>
    <row r="2345" spans="1:3" x14ac:dyDescent="0.3">
      <c r="A2345" s="5">
        <v>38503</v>
      </c>
      <c r="B2345" s="2">
        <v>31.36</v>
      </c>
      <c r="C2345" s="2">
        <v>32.729999999999997</v>
      </c>
    </row>
    <row r="2346" spans="1:3" x14ac:dyDescent="0.3">
      <c r="A2346" s="5">
        <v>38504</v>
      </c>
      <c r="B2346" s="2">
        <v>31.05</v>
      </c>
      <c r="C2346" s="2">
        <v>31.9</v>
      </c>
    </row>
    <row r="2347" spans="1:3" x14ac:dyDescent="0.3">
      <c r="A2347" s="5">
        <v>38505</v>
      </c>
      <c r="B2347" s="2">
        <v>30.02</v>
      </c>
      <c r="C2347" s="2">
        <v>31.63</v>
      </c>
    </row>
    <row r="2348" spans="1:3" x14ac:dyDescent="0.3">
      <c r="A2348" s="5">
        <v>38506</v>
      </c>
      <c r="B2348" s="2">
        <v>29.8</v>
      </c>
      <c r="C2348" s="2">
        <v>30.94</v>
      </c>
    </row>
    <row r="2349" spans="1:3" x14ac:dyDescent="0.3">
      <c r="A2349" s="5">
        <v>38507</v>
      </c>
      <c r="B2349" s="2">
        <v>27.78</v>
      </c>
      <c r="C2349" s="2">
        <v>29.57</v>
      </c>
    </row>
    <row r="2350" spans="1:3" x14ac:dyDescent="0.3">
      <c r="A2350" s="5">
        <v>38508</v>
      </c>
      <c r="B2350" s="2">
        <v>24.43</v>
      </c>
      <c r="C2350" s="2">
        <v>25.27</v>
      </c>
    </row>
    <row r="2351" spans="1:3" x14ac:dyDescent="0.3">
      <c r="A2351" s="5">
        <v>38509</v>
      </c>
      <c r="B2351" s="2">
        <v>27.44</v>
      </c>
      <c r="C2351" s="2">
        <v>30.63</v>
      </c>
    </row>
    <row r="2352" spans="1:3" x14ac:dyDescent="0.3">
      <c r="A2352" s="5">
        <v>38510</v>
      </c>
      <c r="B2352" s="2">
        <v>29.29</v>
      </c>
      <c r="C2352" s="2">
        <v>30.82</v>
      </c>
    </row>
    <row r="2353" spans="1:3" x14ac:dyDescent="0.3">
      <c r="A2353" s="5">
        <v>38511</v>
      </c>
      <c r="B2353" s="2">
        <v>29.34</v>
      </c>
      <c r="C2353" s="2">
        <v>30.94</v>
      </c>
    </row>
    <row r="2354" spans="1:3" x14ac:dyDescent="0.3">
      <c r="A2354" s="5">
        <v>38512</v>
      </c>
      <c r="B2354" s="2">
        <v>28.71</v>
      </c>
      <c r="C2354" s="2">
        <v>29.85</v>
      </c>
    </row>
    <row r="2355" spans="1:3" x14ac:dyDescent="0.3">
      <c r="A2355" s="5">
        <v>38513</v>
      </c>
      <c r="B2355" s="2">
        <v>27.49</v>
      </c>
      <c r="C2355" s="2">
        <v>28.68</v>
      </c>
    </row>
    <row r="2356" spans="1:3" x14ac:dyDescent="0.3">
      <c r="A2356" s="5">
        <v>38514</v>
      </c>
      <c r="B2356" s="2">
        <v>26.38</v>
      </c>
      <c r="C2356" s="2">
        <v>27.69</v>
      </c>
    </row>
    <row r="2357" spans="1:3" x14ac:dyDescent="0.3">
      <c r="A2357" s="5">
        <v>38515</v>
      </c>
      <c r="B2357" s="2">
        <v>26.6</v>
      </c>
      <c r="C2357" s="2">
        <v>27.7</v>
      </c>
    </row>
    <row r="2358" spans="1:3" x14ac:dyDescent="0.3">
      <c r="A2358" s="5">
        <v>38516</v>
      </c>
      <c r="B2358" s="2">
        <v>29.43</v>
      </c>
      <c r="C2358" s="2">
        <v>31.06</v>
      </c>
    </row>
    <row r="2359" spans="1:3" x14ac:dyDescent="0.3">
      <c r="A2359" s="5">
        <v>38517</v>
      </c>
      <c r="B2359" s="2">
        <v>28.55</v>
      </c>
      <c r="C2359" s="2">
        <v>30.44</v>
      </c>
    </row>
    <row r="2360" spans="1:3" x14ac:dyDescent="0.3">
      <c r="A2360" s="5">
        <v>38518</v>
      </c>
      <c r="B2360" s="2">
        <v>27.9</v>
      </c>
      <c r="C2360" s="2">
        <v>30.41</v>
      </c>
    </row>
    <row r="2361" spans="1:3" x14ac:dyDescent="0.3">
      <c r="A2361" s="5">
        <v>38519</v>
      </c>
      <c r="B2361" s="2">
        <v>26.37</v>
      </c>
      <c r="C2361" s="2">
        <v>28.58</v>
      </c>
    </row>
    <row r="2362" spans="1:3" x14ac:dyDescent="0.3">
      <c r="A2362" s="5">
        <v>38520</v>
      </c>
      <c r="B2362" s="2">
        <v>24.07</v>
      </c>
      <c r="C2362" s="2">
        <v>26.83</v>
      </c>
    </row>
    <row r="2363" spans="1:3" x14ac:dyDescent="0.3">
      <c r="A2363" s="5">
        <v>38521</v>
      </c>
      <c r="B2363" s="2">
        <v>22.29</v>
      </c>
      <c r="C2363" s="2">
        <v>23.77</v>
      </c>
    </row>
    <row r="2364" spans="1:3" x14ac:dyDescent="0.3">
      <c r="A2364" s="5">
        <v>38522</v>
      </c>
      <c r="B2364" s="2">
        <v>21.49</v>
      </c>
      <c r="C2364" s="2">
        <v>22.85</v>
      </c>
    </row>
    <row r="2365" spans="1:3" x14ac:dyDescent="0.3">
      <c r="A2365" s="5">
        <v>38523</v>
      </c>
      <c r="B2365" s="2">
        <v>27.44</v>
      </c>
      <c r="C2365" s="2">
        <v>29.44</v>
      </c>
    </row>
    <row r="2366" spans="1:3" x14ac:dyDescent="0.3">
      <c r="A2366" s="5">
        <v>38524</v>
      </c>
      <c r="B2366" s="2">
        <v>27.08</v>
      </c>
      <c r="C2366" s="2">
        <v>28.51</v>
      </c>
    </row>
    <row r="2367" spans="1:3" x14ac:dyDescent="0.3">
      <c r="A2367" s="5">
        <v>38525</v>
      </c>
      <c r="B2367" s="2">
        <v>26.94</v>
      </c>
      <c r="C2367" s="2">
        <v>28.61</v>
      </c>
    </row>
    <row r="2368" spans="1:3" x14ac:dyDescent="0.3">
      <c r="A2368" s="5">
        <v>38526</v>
      </c>
      <c r="B2368" s="2">
        <v>26.04</v>
      </c>
      <c r="C2368" s="2">
        <v>27.71</v>
      </c>
    </row>
    <row r="2369" spans="1:3" x14ac:dyDescent="0.3">
      <c r="A2369" s="5">
        <v>38527</v>
      </c>
      <c r="B2369" s="2">
        <v>20.54</v>
      </c>
      <c r="C2369" s="2">
        <v>22.55</v>
      </c>
    </row>
    <row r="2370" spans="1:3" x14ac:dyDescent="0.3">
      <c r="A2370" s="5">
        <v>38528</v>
      </c>
      <c r="B2370" s="2">
        <v>17.440000000000001</v>
      </c>
      <c r="C2370" s="2">
        <v>18.78</v>
      </c>
    </row>
    <row r="2371" spans="1:3" x14ac:dyDescent="0.3">
      <c r="A2371" s="5">
        <v>38529</v>
      </c>
      <c r="B2371" s="2">
        <v>18.84</v>
      </c>
      <c r="C2371" s="2">
        <v>20.81</v>
      </c>
    </row>
    <row r="2372" spans="1:3" x14ac:dyDescent="0.3">
      <c r="A2372" s="5">
        <v>38530</v>
      </c>
      <c r="B2372" s="2">
        <v>24.97</v>
      </c>
      <c r="C2372" s="2">
        <v>27.2</v>
      </c>
    </row>
    <row r="2373" spans="1:3" x14ac:dyDescent="0.3">
      <c r="A2373" s="5">
        <v>38531</v>
      </c>
      <c r="B2373" s="2">
        <v>26.76</v>
      </c>
      <c r="C2373" s="2">
        <v>28.91</v>
      </c>
    </row>
    <row r="2374" spans="1:3" x14ac:dyDescent="0.3">
      <c r="A2374" s="5">
        <v>38532</v>
      </c>
      <c r="B2374" s="2">
        <v>26.46</v>
      </c>
      <c r="C2374" s="2">
        <v>27.92</v>
      </c>
    </row>
    <row r="2375" spans="1:3" x14ac:dyDescent="0.3">
      <c r="A2375" s="5">
        <v>38533</v>
      </c>
      <c r="B2375" s="2">
        <v>26.99</v>
      </c>
      <c r="C2375" s="2">
        <v>28.05</v>
      </c>
    </row>
    <row r="2376" spans="1:3" x14ac:dyDescent="0.3">
      <c r="A2376" s="5">
        <v>38534</v>
      </c>
      <c r="B2376" s="2">
        <v>25.85</v>
      </c>
      <c r="C2376" s="2">
        <v>26.57</v>
      </c>
    </row>
    <row r="2377" spans="1:3" x14ac:dyDescent="0.3">
      <c r="A2377" s="5">
        <v>38535</v>
      </c>
      <c r="B2377" s="2">
        <v>25.1</v>
      </c>
      <c r="C2377" s="2">
        <v>25.59</v>
      </c>
    </row>
    <row r="2378" spans="1:3" x14ac:dyDescent="0.3">
      <c r="A2378" s="5">
        <v>38536</v>
      </c>
      <c r="B2378" s="2">
        <v>25.52</v>
      </c>
      <c r="C2378" s="2">
        <v>26.68</v>
      </c>
    </row>
    <row r="2379" spans="1:3" x14ac:dyDescent="0.3">
      <c r="A2379" s="5">
        <v>38537</v>
      </c>
      <c r="B2379" s="2">
        <v>28.53</v>
      </c>
      <c r="C2379" s="2">
        <v>29.64</v>
      </c>
    </row>
    <row r="2380" spans="1:3" x14ac:dyDescent="0.3">
      <c r="A2380" s="5">
        <v>38538</v>
      </c>
      <c r="B2380" s="2">
        <v>30.46</v>
      </c>
      <c r="C2380" s="2">
        <v>31.68</v>
      </c>
    </row>
    <row r="2381" spans="1:3" x14ac:dyDescent="0.3">
      <c r="A2381" s="5">
        <v>38539</v>
      </c>
      <c r="B2381" s="2">
        <v>30.79</v>
      </c>
      <c r="C2381" s="2">
        <v>31.85</v>
      </c>
    </row>
    <row r="2382" spans="1:3" x14ac:dyDescent="0.3">
      <c r="A2382" s="5">
        <v>38540</v>
      </c>
      <c r="B2382" s="2">
        <v>29.45</v>
      </c>
      <c r="C2382" s="2">
        <v>30.47</v>
      </c>
    </row>
    <row r="2383" spans="1:3" x14ac:dyDescent="0.3">
      <c r="A2383" s="5">
        <v>38541</v>
      </c>
      <c r="B2383" s="2">
        <v>28.86</v>
      </c>
      <c r="C2383" s="2">
        <v>29.72</v>
      </c>
    </row>
    <row r="2384" spans="1:3" x14ac:dyDescent="0.3">
      <c r="A2384" s="5">
        <v>38542</v>
      </c>
      <c r="B2384" s="2">
        <v>29.17</v>
      </c>
      <c r="C2384" s="2">
        <v>29.82</v>
      </c>
    </row>
    <row r="2385" spans="1:3" x14ac:dyDescent="0.3">
      <c r="A2385" s="5">
        <v>38543</v>
      </c>
      <c r="B2385" s="2">
        <v>27.41</v>
      </c>
      <c r="C2385" s="2">
        <v>28.9</v>
      </c>
    </row>
    <row r="2386" spans="1:3" x14ac:dyDescent="0.3">
      <c r="A2386" s="5">
        <v>38544</v>
      </c>
      <c r="B2386" s="2">
        <v>29.83</v>
      </c>
      <c r="C2386" s="2">
        <v>31</v>
      </c>
    </row>
    <row r="2387" spans="1:3" x14ac:dyDescent="0.3">
      <c r="A2387" s="5">
        <v>38545</v>
      </c>
      <c r="B2387" s="2">
        <v>30.01</v>
      </c>
      <c r="C2387" s="2">
        <v>30.9</v>
      </c>
    </row>
    <row r="2388" spans="1:3" x14ac:dyDescent="0.3">
      <c r="A2388" s="5">
        <v>38546</v>
      </c>
      <c r="B2388" s="2">
        <v>30.44</v>
      </c>
      <c r="C2388" s="2">
        <v>31.45</v>
      </c>
    </row>
    <row r="2389" spans="1:3" x14ac:dyDescent="0.3">
      <c r="A2389" s="5">
        <v>38547</v>
      </c>
      <c r="B2389" s="2">
        <v>31.37</v>
      </c>
      <c r="C2389" s="2">
        <v>32.090000000000003</v>
      </c>
    </row>
    <row r="2390" spans="1:3" x14ac:dyDescent="0.3">
      <c r="A2390" s="5">
        <v>38548</v>
      </c>
      <c r="B2390" s="2">
        <v>31.94</v>
      </c>
      <c r="C2390" s="2">
        <v>33.119999999999997</v>
      </c>
    </row>
    <row r="2391" spans="1:3" x14ac:dyDescent="0.3">
      <c r="A2391" s="5">
        <v>38549</v>
      </c>
      <c r="B2391" s="2">
        <v>30.07</v>
      </c>
      <c r="C2391" s="2">
        <v>30.5</v>
      </c>
    </row>
    <row r="2392" spans="1:3" x14ac:dyDescent="0.3">
      <c r="A2392" s="5">
        <v>38550</v>
      </c>
      <c r="B2392" s="2">
        <v>29.55</v>
      </c>
      <c r="C2392" s="2">
        <v>30.77</v>
      </c>
    </row>
    <row r="2393" spans="1:3" x14ac:dyDescent="0.3">
      <c r="A2393" s="5">
        <v>38551</v>
      </c>
      <c r="B2393" s="2">
        <v>31.74</v>
      </c>
      <c r="C2393" s="2">
        <v>32.44</v>
      </c>
    </row>
    <row r="2394" spans="1:3" x14ac:dyDescent="0.3">
      <c r="A2394" s="5">
        <v>38552</v>
      </c>
      <c r="B2394" s="2">
        <v>31.4</v>
      </c>
      <c r="C2394" s="2">
        <v>32.06</v>
      </c>
    </row>
    <row r="2395" spans="1:3" x14ac:dyDescent="0.3">
      <c r="A2395" s="5">
        <v>38553</v>
      </c>
      <c r="B2395" s="2">
        <v>29.42</v>
      </c>
      <c r="C2395" s="2">
        <v>30.82</v>
      </c>
    </row>
    <row r="2396" spans="1:3" x14ac:dyDescent="0.3">
      <c r="A2396" s="5">
        <v>38554</v>
      </c>
      <c r="B2396" s="2">
        <v>28.85</v>
      </c>
      <c r="C2396" s="2">
        <v>30.65</v>
      </c>
    </row>
    <row r="2397" spans="1:3" x14ac:dyDescent="0.3">
      <c r="A2397" s="5">
        <v>38555</v>
      </c>
      <c r="B2397" s="2">
        <v>29.74</v>
      </c>
      <c r="C2397" s="2">
        <v>30.15</v>
      </c>
    </row>
    <row r="2398" spans="1:3" x14ac:dyDescent="0.3">
      <c r="A2398" s="5">
        <v>38556</v>
      </c>
      <c r="B2398" s="2">
        <v>28.04</v>
      </c>
      <c r="C2398" s="2">
        <v>28.23</v>
      </c>
    </row>
    <row r="2399" spans="1:3" x14ac:dyDescent="0.3">
      <c r="A2399" s="5">
        <v>38557</v>
      </c>
      <c r="B2399" s="2">
        <v>25.95</v>
      </c>
      <c r="C2399" s="2">
        <v>27.4</v>
      </c>
    </row>
    <row r="2400" spans="1:3" x14ac:dyDescent="0.3">
      <c r="A2400" s="5">
        <v>38558</v>
      </c>
      <c r="B2400" s="2">
        <v>28.12</v>
      </c>
      <c r="C2400" s="2">
        <v>29.15</v>
      </c>
    </row>
    <row r="2401" spans="1:3" x14ac:dyDescent="0.3">
      <c r="A2401" s="5">
        <v>38559</v>
      </c>
      <c r="B2401" s="2">
        <v>27.81</v>
      </c>
      <c r="C2401" s="2">
        <v>28.43</v>
      </c>
    </row>
    <row r="2402" spans="1:3" x14ac:dyDescent="0.3">
      <c r="A2402" s="5">
        <v>38560</v>
      </c>
      <c r="B2402" s="2">
        <v>27.55</v>
      </c>
      <c r="C2402" s="2">
        <v>28.48</v>
      </c>
    </row>
    <row r="2403" spans="1:3" x14ac:dyDescent="0.3">
      <c r="A2403" s="5">
        <v>38561</v>
      </c>
      <c r="B2403" s="2">
        <v>27.95</v>
      </c>
      <c r="C2403" s="2">
        <v>28.29</v>
      </c>
    </row>
    <row r="2404" spans="1:3" x14ac:dyDescent="0.3">
      <c r="A2404" s="5">
        <v>38562</v>
      </c>
      <c r="B2404" s="2">
        <v>27.95</v>
      </c>
      <c r="C2404" s="2">
        <v>28.7</v>
      </c>
    </row>
    <row r="2405" spans="1:3" x14ac:dyDescent="0.3">
      <c r="A2405" s="5">
        <v>38563</v>
      </c>
      <c r="B2405" s="2">
        <v>28.15</v>
      </c>
      <c r="C2405" s="2">
        <v>28.42</v>
      </c>
    </row>
    <row r="2406" spans="1:3" x14ac:dyDescent="0.3">
      <c r="A2406" s="5">
        <v>38564</v>
      </c>
      <c r="B2406" s="2">
        <v>26.89</v>
      </c>
      <c r="C2406" s="2">
        <v>28.43</v>
      </c>
    </row>
    <row r="2407" spans="1:3" x14ac:dyDescent="0.3">
      <c r="A2407" s="5">
        <v>38565</v>
      </c>
      <c r="B2407" s="2">
        <v>29.5</v>
      </c>
      <c r="C2407" s="2">
        <v>30.66</v>
      </c>
    </row>
    <row r="2408" spans="1:3" x14ac:dyDescent="0.3">
      <c r="A2408" s="5">
        <v>38566</v>
      </c>
      <c r="B2408" s="2">
        <v>30.9</v>
      </c>
      <c r="C2408" s="2">
        <v>32.24</v>
      </c>
    </row>
    <row r="2409" spans="1:3" x14ac:dyDescent="0.3">
      <c r="A2409" s="5">
        <v>38567</v>
      </c>
      <c r="B2409" s="2">
        <v>30.8</v>
      </c>
      <c r="C2409" s="2">
        <v>31.52</v>
      </c>
    </row>
    <row r="2410" spans="1:3" x14ac:dyDescent="0.3">
      <c r="A2410" s="5">
        <v>38568</v>
      </c>
      <c r="B2410" s="2">
        <v>31.61</v>
      </c>
      <c r="C2410" s="2">
        <v>32.64</v>
      </c>
    </row>
    <row r="2411" spans="1:3" x14ac:dyDescent="0.3">
      <c r="A2411" s="5">
        <v>38569</v>
      </c>
      <c r="B2411" s="2">
        <v>30.92</v>
      </c>
      <c r="C2411" s="2">
        <v>31.81</v>
      </c>
    </row>
    <row r="2412" spans="1:3" x14ac:dyDescent="0.3">
      <c r="A2412" s="5">
        <v>38570</v>
      </c>
      <c r="B2412" s="2">
        <v>29.66</v>
      </c>
      <c r="C2412" s="2">
        <v>30.49</v>
      </c>
    </row>
    <row r="2413" spans="1:3" x14ac:dyDescent="0.3">
      <c r="A2413" s="5">
        <v>38571</v>
      </c>
      <c r="B2413" s="2">
        <v>29.55</v>
      </c>
      <c r="C2413" s="2">
        <v>29.84</v>
      </c>
    </row>
    <row r="2414" spans="1:3" x14ac:dyDescent="0.3">
      <c r="A2414" s="5">
        <v>38572</v>
      </c>
      <c r="B2414" s="2">
        <v>31.1</v>
      </c>
      <c r="C2414" s="2">
        <v>31.88</v>
      </c>
    </row>
    <row r="2415" spans="1:3" x14ac:dyDescent="0.3">
      <c r="A2415" s="5">
        <v>38573</v>
      </c>
      <c r="B2415" s="2">
        <v>30.71</v>
      </c>
      <c r="C2415" s="2">
        <v>31.65</v>
      </c>
    </row>
    <row r="2416" spans="1:3" x14ac:dyDescent="0.3">
      <c r="A2416" s="5">
        <v>38574</v>
      </c>
      <c r="B2416" s="2">
        <v>30.48</v>
      </c>
      <c r="C2416" s="2">
        <v>31.85</v>
      </c>
    </row>
    <row r="2417" spans="1:3" x14ac:dyDescent="0.3">
      <c r="A2417" s="5">
        <v>38575</v>
      </c>
      <c r="B2417" s="2">
        <v>30.04</v>
      </c>
      <c r="C2417" s="2">
        <v>32.53</v>
      </c>
    </row>
    <row r="2418" spans="1:3" x14ac:dyDescent="0.3">
      <c r="A2418" s="5">
        <v>38576</v>
      </c>
      <c r="B2418" s="2">
        <v>30</v>
      </c>
      <c r="C2418" s="2">
        <v>31.63</v>
      </c>
    </row>
    <row r="2419" spans="1:3" x14ac:dyDescent="0.3">
      <c r="A2419" s="5">
        <v>38577</v>
      </c>
      <c r="B2419" s="2">
        <v>29.95</v>
      </c>
      <c r="C2419" s="2">
        <v>30.55</v>
      </c>
    </row>
    <row r="2420" spans="1:3" x14ac:dyDescent="0.3">
      <c r="A2420" s="5">
        <v>38578</v>
      </c>
      <c r="B2420" s="2">
        <v>28.67</v>
      </c>
      <c r="C2420" s="2">
        <v>30.06</v>
      </c>
    </row>
    <row r="2421" spans="1:3" x14ac:dyDescent="0.3">
      <c r="A2421" s="5">
        <v>38579</v>
      </c>
      <c r="B2421" s="2">
        <v>32.21</v>
      </c>
      <c r="C2421" s="2">
        <v>34.130000000000003</v>
      </c>
    </row>
    <row r="2422" spans="1:3" x14ac:dyDescent="0.3">
      <c r="A2422" s="5">
        <v>38580</v>
      </c>
      <c r="B2422" s="2">
        <v>31.92</v>
      </c>
      <c r="C2422" s="2">
        <v>33.700000000000003</v>
      </c>
    </row>
    <row r="2423" spans="1:3" x14ac:dyDescent="0.3">
      <c r="A2423" s="5">
        <v>38581</v>
      </c>
      <c r="B2423" s="2">
        <v>31.65</v>
      </c>
      <c r="C2423" s="2">
        <v>32.72</v>
      </c>
    </row>
    <row r="2424" spans="1:3" x14ac:dyDescent="0.3">
      <c r="A2424" s="5">
        <v>38582</v>
      </c>
      <c r="B2424" s="2">
        <v>31.99</v>
      </c>
      <c r="C2424" s="2">
        <v>33.04</v>
      </c>
    </row>
    <row r="2425" spans="1:3" x14ac:dyDescent="0.3">
      <c r="A2425" s="5">
        <v>38583</v>
      </c>
      <c r="B2425" s="2">
        <v>31.46</v>
      </c>
      <c r="C2425" s="2">
        <v>32.57</v>
      </c>
    </row>
    <row r="2426" spans="1:3" x14ac:dyDescent="0.3">
      <c r="A2426" s="5">
        <v>38584</v>
      </c>
      <c r="B2426" s="2">
        <v>31.02</v>
      </c>
      <c r="C2426" s="2">
        <v>31.68</v>
      </c>
    </row>
    <row r="2427" spans="1:3" x14ac:dyDescent="0.3">
      <c r="A2427" s="5">
        <v>38585</v>
      </c>
      <c r="B2427" s="2">
        <v>29.93</v>
      </c>
      <c r="C2427" s="2">
        <v>30.9</v>
      </c>
    </row>
    <row r="2428" spans="1:3" x14ac:dyDescent="0.3">
      <c r="A2428" s="5">
        <v>38586</v>
      </c>
      <c r="B2428" s="2">
        <v>32.68</v>
      </c>
      <c r="C2428" s="2">
        <v>34.19</v>
      </c>
    </row>
    <row r="2429" spans="1:3" x14ac:dyDescent="0.3">
      <c r="A2429" s="5">
        <v>38587</v>
      </c>
      <c r="B2429" s="2">
        <v>32.549999999999997</v>
      </c>
      <c r="C2429" s="2">
        <v>33.99</v>
      </c>
    </row>
    <row r="2430" spans="1:3" x14ac:dyDescent="0.3">
      <c r="A2430" s="5">
        <v>38588</v>
      </c>
      <c r="B2430" s="2">
        <v>32.79</v>
      </c>
      <c r="C2430" s="2">
        <v>34.19</v>
      </c>
    </row>
    <row r="2431" spans="1:3" x14ac:dyDescent="0.3">
      <c r="A2431" s="5">
        <v>38589</v>
      </c>
      <c r="B2431" s="2">
        <v>32.14</v>
      </c>
      <c r="C2431" s="2">
        <v>34.35</v>
      </c>
    </row>
    <row r="2432" spans="1:3" x14ac:dyDescent="0.3">
      <c r="A2432" s="5">
        <v>38590</v>
      </c>
      <c r="B2432" s="2">
        <v>33.19</v>
      </c>
      <c r="C2432" s="2">
        <v>35.06</v>
      </c>
    </row>
    <row r="2433" spans="1:3" x14ac:dyDescent="0.3">
      <c r="A2433" s="5">
        <v>38591</v>
      </c>
      <c r="B2433" s="2">
        <v>31.01</v>
      </c>
      <c r="C2433" s="2">
        <v>32.5</v>
      </c>
    </row>
    <row r="2434" spans="1:3" x14ac:dyDescent="0.3">
      <c r="A2434" s="5">
        <v>38592</v>
      </c>
      <c r="B2434" s="2">
        <v>27.27</v>
      </c>
      <c r="C2434" s="2">
        <v>30.41</v>
      </c>
    </row>
    <row r="2435" spans="1:3" x14ac:dyDescent="0.3">
      <c r="A2435" s="5">
        <v>38593</v>
      </c>
      <c r="B2435" s="2">
        <v>32.409999999999997</v>
      </c>
      <c r="C2435" s="2">
        <v>34.590000000000003</v>
      </c>
    </row>
    <row r="2436" spans="1:3" x14ac:dyDescent="0.3">
      <c r="A2436" s="5">
        <v>38594</v>
      </c>
      <c r="B2436" s="2">
        <v>31.63</v>
      </c>
      <c r="C2436" s="2">
        <v>33.520000000000003</v>
      </c>
    </row>
    <row r="2437" spans="1:3" x14ac:dyDescent="0.3">
      <c r="A2437" s="5">
        <v>38595</v>
      </c>
      <c r="B2437" s="2">
        <v>31.62</v>
      </c>
      <c r="C2437" s="2">
        <v>33.130000000000003</v>
      </c>
    </row>
    <row r="2438" spans="1:3" x14ac:dyDescent="0.3">
      <c r="A2438" s="5">
        <v>38596</v>
      </c>
      <c r="B2438" s="2">
        <v>30.8</v>
      </c>
      <c r="C2438" s="2">
        <v>32.57</v>
      </c>
    </row>
    <row r="2439" spans="1:3" x14ac:dyDescent="0.3">
      <c r="A2439" s="5">
        <v>38597</v>
      </c>
      <c r="B2439" s="2">
        <v>30.9</v>
      </c>
      <c r="C2439" s="2">
        <v>32.39</v>
      </c>
    </row>
    <row r="2440" spans="1:3" x14ac:dyDescent="0.3">
      <c r="A2440" s="5">
        <v>38598</v>
      </c>
      <c r="B2440" s="2">
        <v>29.82</v>
      </c>
      <c r="C2440" s="2">
        <v>30.84</v>
      </c>
    </row>
    <row r="2441" spans="1:3" x14ac:dyDescent="0.3">
      <c r="A2441" s="5">
        <v>38599</v>
      </c>
      <c r="B2441" s="2">
        <v>28.06</v>
      </c>
      <c r="C2441" s="2">
        <v>30.82</v>
      </c>
    </row>
    <row r="2442" spans="1:3" x14ac:dyDescent="0.3">
      <c r="A2442" s="5">
        <v>38600</v>
      </c>
      <c r="B2442" s="2">
        <v>31.94</v>
      </c>
      <c r="C2442" s="2">
        <v>33.200000000000003</v>
      </c>
    </row>
    <row r="2443" spans="1:3" x14ac:dyDescent="0.3">
      <c r="A2443" s="5">
        <v>38601</v>
      </c>
      <c r="B2443" s="2">
        <v>31.77</v>
      </c>
      <c r="C2443" s="2">
        <v>32.76</v>
      </c>
    </row>
    <row r="2444" spans="1:3" x14ac:dyDescent="0.3">
      <c r="A2444" s="5">
        <v>38602</v>
      </c>
      <c r="B2444" s="2">
        <v>31.47</v>
      </c>
      <c r="C2444" s="2">
        <v>32.31</v>
      </c>
    </row>
    <row r="2445" spans="1:3" x14ac:dyDescent="0.3">
      <c r="A2445" s="5">
        <v>38603</v>
      </c>
      <c r="B2445" s="2">
        <v>30.99</v>
      </c>
      <c r="C2445" s="2">
        <v>32.01</v>
      </c>
    </row>
    <row r="2446" spans="1:3" x14ac:dyDescent="0.3">
      <c r="A2446" s="5">
        <v>38604</v>
      </c>
      <c r="B2446" s="2">
        <v>30.76</v>
      </c>
      <c r="C2446" s="2">
        <v>31.49</v>
      </c>
    </row>
    <row r="2447" spans="1:3" x14ac:dyDescent="0.3">
      <c r="A2447" s="5">
        <v>38605</v>
      </c>
      <c r="B2447" s="2">
        <v>28.83</v>
      </c>
      <c r="C2447" s="2">
        <v>28.67</v>
      </c>
    </row>
    <row r="2448" spans="1:3" x14ac:dyDescent="0.3">
      <c r="A2448" s="5">
        <v>38606</v>
      </c>
      <c r="B2448" s="2">
        <v>29.14</v>
      </c>
      <c r="C2448" s="2">
        <v>30.02</v>
      </c>
    </row>
    <row r="2449" spans="1:3" x14ac:dyDescent="0.3">
      <c r="A2449" s="5">
        <v>38607</v>
      </c>
      <c r="B2449" s="2">
        <v>31.29</v>
      </c>
      <c r="C2449" s="2">
        <v>32.6</v>
      </c>
    </row>
    <row r="2450" spans="1:3" x14ac:dyDescent="0.3">
      <c r="A2450" s="5">
        <v>38608</v>
      </c>
      <c r="B2450" s="2">
        <v>30.82</v>
      </c>
      <c r="C2450" s="2">
        <v>31.95</v>
      </c>
    </row>
    <row r="2451" spans="1:3" x14ac:dyDescent="0.3">
      <c r="A2451" s="5">
        <v>38609</v>
      </c>
      <c r="B2451" s="2">
        <v>28.74</v>
      </c>
      <c r="C2451" s="2">
        <v>30.63</v>
      </c>
    </row>
    <row r="2452" spans="1:3" x14ac:dyDescent="0.3">
      <c r="A2452" s="5">
        <v>38610</v>
      </c>
      <c r="B2452" s="2">
        <v>28.95</v>
      </c>
      <c r="C2452" s="2">
        <v>29.87</v>
      </c>
    </row>
    <row r="2453" spans="1:3" x14ac:dyDescent="0.3">
      <c r="A2453" s="5">
        <v>38611</v>
      </c>
      <c r="B2453" s="2">
        <v>29.25</v>
      </c>
      <c r="C2453" s="2">
        <v>29.61</v>
      </c>
    </row>
    <row r="2454" spans="1:3" x14ac:dyDescent="0.3">
      <c r="A2454" s="5">
        <v>38612</v>
      </c>
      <c r="B2454" s="2">
        <v>29.22</v>
      </c>
      <c r="C2454" s="2">
        <v>29.19</v>
      </c>
    </row>
    <row r="2455" spans="1:3" x14ac:dyDescent="0.3">
      <c r="A2455" s="5">
        <v>38613</v>
      </c>
      <c r="B2455" s="2">
        <v>26.95</v>
      </c>
      <c r="C2455" s="2">
        <v>27.77</v>
      </c>
    </row>
    <row r="2456" spans="1:3" x14ac:dyDescent="0.3">
      <c r="A2456" s="5">
        <v>38614</v>
      </c>
      <c r="B2456" s="2">
        <v>29.82</v>
      </c>
      <c r="C2456" s="2">
        <v>30.5</v>
      </c>
    </row>
    <row r="2457" spans="1:3" x14ac:dyDescent="0.3">
      <c r="A2457" s="5">
        <v>38615</v>
      </c>
      <c r="B2457" s="2">
        <v>29.23</v>
      </c>
      <c r="C2457" s="2">
        <v>30.06</v>
      </c>
    </row>
    <row r="2458" spans="1:3" x14ac:dyDescent="0.3">
      <c r="A2458" s="5">
        <v>38616</v>
      </c>
      <c r="B2458" s="2">
        <v>29.33</v>
      </c>
      <c r="C2458" s="2">
        <v>30.13</v>
      </c>
    </row>
    <row r="2459" spans="1:3" x14ac:dyDescent="0.3">
      <c r="A2459" s="5">
        <v>38617</v>
      </c>
      <c r="B2459" s="2">
        <v>28.85</v>
      </c>
      <c r="C2459" s="2">
        <v>29.48</v>
      </c>
    </row>
    <row r="2460" spans="1:3" x14ac:dyDescent="0.3">
      <c r="A2460" s="5">
        <v>38618</v>
      </c>
      <c r="B2460" s="2">
        <v>28.45</v>
      </c>
      <c r="C2460" s="2">
        <v>28.93</v>
      </c>
    </row>
    <row r="2461" spans="1:3" x14ac:dyDescent="0.3">
      <c r="A2461" s="5">
        <v>38619</v>
      </c>
      <c r="B2461" s="2">
        <v>26.53</v>
      </c>
      <c r="C2461" s="2">
        <v>27.18</v>
      </c>
    </row>
    <row r="2462" spans="1:3" x14ac:dyDescent="0.3">
      <c r="A2462" s="5">
        <v>38620</v>
      </c>
      <c r="B2462" s="2">
        <v>25.3</v>
      </c>
      <c r="C2462" s="2">
        <v>27.73</v>
      </c>
    </row>
    <row r="2463" spans="1:3" x14ac:dyDescent="0.3">
      <c r="A2463" s="5">
        <v>38621</v>
      </c>
      <c r="B2463" s="2">
        <v>28.16</v>
      </c>
      <c r="C2463" s="2">
        <v>28.94</v>
      </c>
    </row>
    <row r="2464" spans="1:3" x14ac:dyDescent="0.3">
      <c r="A2464" s="5">
        <v>38622</v>
      </c>
      <c r="B2464" s="2">
        <v>28.94</v>
      </c>
      <c r="C2464" s="2">
        <v>29.61</v>
      </c>
    </row>
    <row r="2465" spans="1:3" x14ac:dyDescent="0.3">
      <c r="A2465" s="5">
        <v>38623</v>
      </c>
      <c r="B2465" s="2">
        <v>29.24</v>
      </c>
      <c r="C2465" s="2">
        <v>29.83</v>
      </c>
    </row>
    <row r="2466" spans="1:3" x14ac:dyDescent="0.3">
      <c r="A2466" s="5">
        <v>38624</v>
      </c>
      <c r="B2466" s="2">
        <v>29.06</v>
      </c>
      <c r="C2466" s="2">
        <v>29.47</v>
      </c>
    </row>
    <row r="2467" spans="1:3" x14ac:dyDescent="0.3">
      <c r="A2467" s="5">
        <v>38625</v>
      </c>
      <c r="B2467" s="2">
        <v>28.6</v>
      </c>
      <c r="C2467" s="2">
        <v>28.77</v>
      </c>
    </row>
    <row r="2468" spans="1:3" x14ac:dyDescent="0.3">
      <c r="A2468" s="5">
        <v>38626</v>
      </c>
      <c r="B2468" s="2">
        <v>28.88</v>
      </c>
      <c r="C2468" s="2">
        <v>28.64</v>
      </c>
    </row>
    <row r="2469" spans="1:3" x14ac:dyDescent="0.3">
      <c r="A2469" s="5">
        <v>38627</v>
      </c>
      <c r="B2469" s="2">
        <v>28.7</v>
      </c>
      <c r="C2469" s="2">
        <v>29.09</v>
      </c>
    </row>
    <row r="2470" spans="1:3" x14ac:dyDescent="0.3">
      <c r="A2470" s="5">
        <v>38628</v>
      </c>
      <c r="B2470" s="2">
        <v>29.16</v>
      </c>
      <c r="C2470" s="2">
        <v>29.5</v>
      </c>
    </row>
    <row r="2471" spans="1:3" x14ac:dyDescent="0.3">
      <c r="A2471" s="5">
        <v>38629</v>
      </c>
      <c r="B2471" s="2">
        <v>29.07</v>
      </c>
      <c r="C2471" s="2">
        <v>29.39</v>
      </c>
    </row>
    <row r="2472" spans="1:3" x14ac:dyDescent="0.3">
      <c r="A2472" s="5">
        <v>38630</v>
      </c>
      <c r="B2472" s="2">
        <v>29.02</v>
      </c>
      <c r="C2472" s="2">
        <v>29.22</v>
      </c>
    </row>
    <row r="2473" spans="1:3" x14ac:dyDescent="0.3">
      <c r="A2473" s="5">
        <v>38631</v>
      </c>
      <c r="B2473" s="2">
        <v>29.09</v>
      </c>
      <c r="C2473" s="2">
        <v>29.31</v>
      </c>
    </row>
    <row r="2474" spans="1:3" x14ac:dyDescent="0.3">
      <c r="A2474" s="5">
        <v>38632</v>
      </c>
      <c r="B2474" s="2">
        <v>29.46</v>
      </c>
      <c r="C2474" s="2">
        <v>29.71</v>
      </c>
    </row>
    <row r="2475" spans="1:3" x14ac:dyDescent="0.3">
      <c r="A2475" s="5">
        <v>38633</v>
      </c>
      <c r="B2475" s="2">
        <v>29.66</v>
      </c>
      <c r="C2475" s="2">
        <v>29.86</v>
      </c>
    </row>
    <row r="2476" spans="1:3" x14ac:dyDescent="0.3">
      <c r="A2476" s="5">
        <v>38634</v>
      </c>
      <c r="B2476" s="2">
        <v>27.77</v>
      </c>
      <c r="C2476" s="2">
        <v>29.18</v>
      </c>
    </row>
    <row r="2477" spans="1:3" x14ac:dyDescent="0.3">
      <c r="A2477" s="5">
        <v>38635</v>
      </c>
      <c r="B2477" s="2">
        <v>29.56</v>
      </c>
      <c r="C2477" s="2">
        <v>30.21</v>
      </c>
    </row>
    <row r="2478" spans="1:3" x14ac:dyDescent="0.3">
      <c r="A2478" s="5">
        <v>38636</v>
      </c>
      <c r="B2478" s="2">
        <v>30.15</v>
      </c>
      <c r="C2478" s="2">
        <v>30.65</v>
      </c>
    </row>
    <row r="2479" spans="1:3" x14ac:dyDescent="0.3">
      <c r="A2479" s="5">
        <v>38637</v>
      </c>
      <c r="B2479" s="2">
        <v>30.99</v>
      </c>
      <c r="C2479" s="2">
        <v>31.52</v>
      </c>
    </row>
    <row r="2480" spans="1:3" x14ac:dyDescent="0.3">
      <c r="A2480" s="5">
        <v>38638</v>
      </c>
      <c r="B2480" s="2">
        <v>32.229999999999997</v>
      </c>
      <c r="C2480" s="2">
        <v>33.18</v>
      </c>
    </row>
    <row r="2481" spans="1:3" x14ac:dyDescent="0.3">
      <c r="A2481" s="5">
        <v>38639</v>
      </c>
      <c r="B2481" s="2">
        <v>33.479999999999997</v>
      </c>
      <c r="C2481" s="2">
        <v>34.19</v>
      </c>
    </row>
    <row r="2482" spans="1:3" x14ac:dyDescent="0.3">
      <c r="A2482" s="5">
        <v>38640</v>
      </c>
      <c r="B2482" s="2">
        <v>33.479999999999997</v>
      </c>
      <c r="C2482" s="2">
        <v>33.74</v>
      </c>
    </row>
    <row r="2483" spans="1:3" x14ac:dyDescent="0.3">
      <c r="A2483" s="5">
        <v>38641</v>
      </c>
      <c r="B2483" s="2">
        <v>33.51</v>
      </c>
      <c r="C2483" s="2">
        <v>33.93</v>
      </c>
    </row>
    <row r="2484" spans="1:3" x14ac:dyDescent="0.3">
      <c r="A2484" s="5">
        <v>38642</v>
      </c>
      <c r="B2484" s="2">
        <v>35</v>
      </c>
      <c r="C2484" s="2">
        <v>35.619999999999997</v>
      </c>
    </row>
    <row r="2485" spans="1:3" x14ac:dyDescent="0.3">
      <c r="A2485" s="5">
        <v>38643</v>
      </c>
      <c r="B2485" s="2">
        <v>35.979999999999997</v>
      </c>
      <c r="C2485" s="2">
        <v>36.96</v>
      </c>
    </row>
    <row r="2486" spans="1:3" x14ac:dyDescent="0.3">
      <c r="A2486" s="5">
        <v>38644</v>
      </c>
      <c r="B2486" s="2">
        <v>36.700000000000003</v>
      </c>
      <c r="C2486" s="2">
        <v>37.68</v>
      </c>
    </row>
    <row r="2487" spans="1:3" x14ac:dyDescent="0.3">
      <c r="A2487" s="5">
        <v>38645</v>
      </c>
      <c r="B2487" s="2">
        <v>35.950000000000003</v>
      </c>
      <c r="C2487" s="2">
        <v>36.6</v>
      </c>
    </row>
    <row r="2488" spans="1:3" x14ac:dyDescent="0.3">
      <c r="A2488" s="5">
        <v>38646</v>
      </c>
      <c r="B2488" s="2">
        <v>35.159999999999997</v>
      </c>
      <c r="C2488" s="2">
        <v>35.799999999999997</v>
      </c>
    </row>
    <row r="2489" spans="1:3" x14ac:dyDescent="0.3">
      <c r="A2489" s="5">
        <v>38647</v>
      </c>
      <c r="B2489" s="2">
        <v>33.69</v>
      </c>
      <c r="C2489" s="2">
        <v>34.299999999999997</v>
      </c>
    </row>
    <row r="2490" spans="1:3" x14ac:dyDescent="0.3">
      <c r="A2490" s="5">
        <v>38648</v>
      </c>
      <c r="B2490" s="2">
        <v>33.43</v>
      </c>
      <c r="C2490" s="2">
        <v>34.04</v>
      </c>
    </row>
    <row r="2491" spans="1:3" x14ac:dyDescent="0.3">
      <c r="A2491" s="5">
        <v>38649</v>
      </c>
      <c r="B2491" s="2">
        <v>35.229999999999997</v>
      </c>
      <c r="C2491" s="2">
        <v>36.01</v>
      </c>
    </row>
    <row r="2492" spans="1:3" x14ac:dyDescent="0.3">
      <c r="A2492" s="5">
        <v>38650</v>
      </c>
      <c r="B2492" s="2">
        <v>34.75</v>
      </c>
      <c r="C2492" s="2">
        <v>35.89</v>
      </c>
    </row>
    <row r="2493" spans="1:3" x14ac:dyDescent="0.3">
      <c r="A2493" s="5">
        <v>38651</v>
      </c>
      <c r="B2493" s="2">
        <v>33.5</v>
      </c>
      <c r="C2493" s="2">
        <v>34.6</v>
      </c>
    </row>
    <row r="2494" spans="1:3" x14ac:dyDescent="0.3">
      <c r="A2494" s="5">
        <v>38652</v>
      </c>
      <c r="B2494" s="2">
        <v>34.270000000000003</v>
      </c>
      <c r="C2494" s="2">
        <v>34.83</v>
      </c>
    </row>
    <row r="2495" spans="1:3" x14ac:dyDescent="0.3">
      <c r="A2495" s="5">
        <v>38653</v>
      </c>
      <c r="B2495" s="2">
        <v>32.94</v>
      </c>
      <c r="C2495" s="2">
        <v>33.33</v>
      </c>
    </row>
    <row r="2496" spans="1:3" x14ac:dyDescent="0.3">
      <c r="A2496" s="5">
        <v>38654</v>
      </c>
      <c r="B2496" s="2">
        <v>32.21</v>
      </c>
      <c r="C2496" s="2">
        <v>32.909999999999997</v>
      </c>
    </row>
    <row r="2497" spans="1:3" x14ac:dyDescent="0.3">
      <c r="A2497" s="5">
        <v>38655</v>
      </c>
      <c r="B2497" s="2">
        <v>30.86</v>
      </c>
      <c r="C2497" s="2">
        <v>32.22</v>
      </c>
    </row>
    <row r="2498" spans="1:3" x14ac:dyDescent="0.3">
      <c r="A2498" s="5">
        <v>38656</v>
      </c>
      <c r="B2498" s="2">
        <v>32.380000000000003</v>
      </c>
      <c r="C2498" s="2">
        <v>33.409999999999997</v>
      </c>
    </row>
    <row r="2499" spans="1:3" x14ac:dyDescent="0.3">
      <c r="A2499" s="5">
        <v>38657</v>
      </c>
      <c r="B2499" s="2">
        <v>31.08</v>
      </c>
      <c r="C2499" s="2">
        <v>32.590000000000003</v>
      </c>
    </row>
    <row r="2500" spans="1:3" x14ac:dyDescent="0.3">
      <c r="A2500" s="5">
        <v>38658</v>
      </c>
      <c r="B2500" s="2">
        <v>31.16</v>
      </c>
      <c r="C2500" s="2">
        <v>32.35</v>
      </c>
    </row>
    <row r="2501" spans="1:3" x14ac:dyDescent="0.3">
      <c r="A2501" s="5">
        <v>38659</v>
      </c>
      <c r="B2501" s="2">
        <v>30.32</v>
      </c>
      <c r="C2501" s="2">
        <v>31.12</v>
      </c>
    </row>
    <row r="2502" spans="1:3" x14ac:dyDescent="0.3">
      <c r="A2502" s="5">
        <v>38660</v>
      </c>
      <c r="B2502" s="2">
        <v>27.59</v>
      </c>
      <c r="C2502" s="2">
        <v>28.21</v>
      </c>
    </row>
    <row r="2503" spans="1:3" x14ac:dyDescent="0.3">
      <c r="A2503" s="5">
        <v>38661</v>
      </c>
      <c r="B2503" s="2">
        <v>27.66</v>
      </c>
      <c r="C2503" s="2">
        <v>27.83</v>
      </c>
    </row>
    <row r="2504" spans="1:3" x14ac:dyDescent="0.3">
      <c r="A2504" s="5">
        <v>38662</v>
      </c>
      <c r="B2504" s="2">
        <v>26.06</v>
      </c>
      <c r="C2504" s="2">
        <v>27.16</v>
      </c>
    </row>
    <row r="2505" spans="1:3" x14ac:dyDescent="0.3">
      <c r="A2505" s="5">
        <v>38663</v>
      </c>
      <c r="B2505" s="2">
        <v>27.84</v>
      </c>
      <c r="C2505" s="2">
        <v>30.14</v>
      </c>
    </row>
    <row r="2506" spans="1:3" x14ac:dyDescent="0.3">
      <c r="A2506" s="5">
        <v>38664</v>
      </c>
      <c r="B2506" s="2">
        <v>28.54</v>
      </c>
      <c r="C2506" s="2">
        <v>29.35</v>
      </c>
    </row>
    <row r="2507" spans="1:3" x14ac:dyDescent="0.3">
      <c r="A2507" s="5">
        <v>38665</v>
      </c>
      <c r="B2507" s="2">
        <v>27.6</v>
      </c>
      <c r="C2507" s="2">
        <v>28.52</v>
      </c>
    </row>
    <row r="2508" spans="1:3" x14ac:dyDescent="0.3">
      <c r="A2508" s="5">
        <v>38666</v>
      </c>
      <c r="B2508" s="2">
        <v>27.54</v>
      </c>
      <c r="C2508" s="2">
        <v>28.34</v>
      </c>
    </row>
    <row r="2509" spans="1:3" x14ac:dyDescent="0.3">
      <c r="A2509" s="5">
        <v>38667</v>
      </c>
      <c r="B2509" s="2">
        <v>27.3</v>
      </c>
      <c r="C2509" s="2">
        <v>29.29</v>
      </c>
    </row>
    <row r="2510" spans="1:3" x14ac:dyDescent="0.3">
      <c r="A2510" s="5">
        <v>38668</v>
      </c>
      <c r="B2510" s="2">
        <v>24.15</v>
      </c>
      <c r="C2510" s="2">
        <v>25.21</v>
      </c>
    </row>
    <row r="2511" spans="1:3" x14ac:dyDescent="0.3">
      <c r="A2511" s="5">
        <v>38669</v>
      </c>
      <c r="B2511" s="2">
        <v>25.02</v>
      </c>
      <c r="C2511" s="2">
        <v>25.91</v>
      </c>
    </row>
    <row r="2512" spans="1:3" x14ac:dyDescent="0.3">
      <c r="A2512" s="5">
        <v>38670</v>
      </c>
      <c r="B2512" s="2">
        <v>27.32</v>
      </c>
      <c r="C2512" s="2">
        <v>29.47</v>
      </c>
    </row>
    <row r="2513" spans="1:3" x14ac:dyDescent="0.3">
      <c r="A2513" s="5">
        <v>38671</v>
      </c>
      <c r="B2513" s="2">
        <v>23.73</v>
      </c>
      <c r="C2513" s="2">
        <v>29.06</v>
      </c>
    </row>
    <row r="2514" spans="1:3" x14ac:dyDescent="0.3">
      <c r="A2514" s="5">
        <v>38672</v>
      </c>
      <c r="B2514" s="2">
        <v>30.22</v>
      </c>
      <c r="C2514" s="2">
        <v>31.83</v>
      </c>
    </row>
    <row r="2515" spans="1:3" x14ac:dyDescent="0.3">
      <c r="A2515" s="5">
        <v>38673</v>
      </c>
      <c r="B2515" s="2">
        <v>31.63</v>
      </c>
      <c r="C2515" s="2">
        <v>33.21</v>
      </c>
    </row>
    <row r="2516" spans="1:3" x14ac:dyDescent="0.3">
      <c r="A2516" s="5">
        <v>38674</v>
      </c>
      <c r="B2516" s="2">
        <v>32.869999999999997</v>
      </c>
      <c r="C2516" s="2">
        <v>34.58</v>
      </c>
    </row>
    <row r="2517" spans="1:3" x14ac:dyDescent="0.3">
      <c r="A2517" s="5">
        <v>38675</v>
      </c>
      <c r="B2517" s="2">
        <v>32.15</v>
      </c>
      <c r="C2517" s="2">
        <v>33.1</v>
      </c>
    </row>
    <row r="2518" spans="1:3" x14ac:dyDescent="0.3">
      <c r="A2518" s="5">
        <v>38676</v>
      </c>
      <c r="B2518" s="2">
        <v>31.4</v>
      </c>
      <c r="C2518" s="2">
        <v>32.020000000000003</v>
      </c>
    </row>
    <row r="2519" spans="1:3" x14ac:dyDescent="0.3">
      <c r="A2519" s="5">
        <v>38677</v>
      </c>
      <c r="B2519" s="2">
        <v>35.82</v>
      </c>
      <c r="C2519" s="2">
        <v>38.79</v>
      </c>
    </row>
    <row r="2520" spans="1:3" x14ac:dyDescent="0.3">
      <c r="A2520" s="5">
        <v>38678</v>
      </c>
      <c r="B2520" s="2">
        <v>33.99</v>
      </c>
      <c r="C2520" s="2">
        <v>35.44</v>
      </c>
    </row>
    <row r="2521" spans="1:3" x14ac:dyDescent="0.3">
      <c r="A2521" s="5">
        <v>38679</v>
      </c>
      <c r="B2521" s="2">
        <v>33.07</v>
      </c>
      <c r="C2521" s="2">
        <v>33.729999999999997</v>
      </c>
    </row>
    <row r="2522" spans="1:3" x14ac:dyDescent="0.3">
      <c r="A2522" s="5">
        <v>38680</v>
      </c>
      <c r="B2522" s="2">
        <v>33.04</v>
      </c>
      <c r="C2522" s="2">
        <v>33.869999999999997</v>
      </c>
    </row>
    <row r="2523" spans="1:3" x14ac:dyDescent="0.3">
      <c r="A2523" s="5">
        <v>38681</v>
      </c>
      <c r="B2523" s="2">
        <v>33.229999999999997</v>
      </c>
      <c r="C2523" s="2">
        <v>34.15</v>
      </c>
    </row>
    <row r="2524" spans="1:3" x14ac:dyDescent="0.3">
      <c r="A2524" s="5">
        <v>38682</v>
      </c>
      <c r="B2524" s="2">
        <v>32.89</v>
      </c>
      <c r="C2524" s="2">
        <v>33.58</v>
      </c>
    </row>
    <row r="2525" spans="1:3" x14ac:dyDescent="0.3">
      <c r="A2525" s="5">
        <v>38683</v>
      </c>
      <c r="B2525" s="2">
        <v>32.729999999999997</v>
      </c>
      <c r="C2525" s="2">
        <v>33.43</v>
      </c>
    </row>
    <row r="2526" spans="1:3" x14ac:dyDescent="0.3">
      <c r="A2526" s="5">
        <v>38684</v>
      </c>
      <c r="B2526" s="2">
        <v>35.14</v>
      </c>
      <c r="C2526" s="2">
        <v>37.35</v>
      </c>
    </row>
    <row r="2527" spans="1:3" x14ac:dyDescent="0.3">
      <c r="A2527" s="5">
        <v>38685</v>
      </c>
      <c r="B2527" s="2">
        <v>35.78</v>
      </c>
      <c r="C2527" s="2">
        <v>38.11</v>
      </c>
    </row>
    <row r="2528" spans="1:3" x14ac:dyDescent="0.3">
      <c r="A2528" s="5">
        <v>38686</v>
      </c>
      <c r="B2528" s="2">
        <v>38.26</v>
      </c>
      <c r="C2528" s="2">
        <v>42.91</v>
      </c>
    </row>
    <row r="2529" spans="1:3" x14ac:dyDescent="0.3">
      <c r="A2529" s="5">
        <v>38687</v>
      </c>
      <c r="B2529" s="2">
        <v>35.770000000000003</v>
      </c>
      <c r="C2529" s="2">
        <v>37.74</v>
      </c>
    </row>
    <row r="2530" spans="1:3" x14ac:dyDescent="0.3">
      <c r="A2530" s="5">
        <v>38688</v>
      </c>
      <c r="B2530" s="2">
        <v>35.409999999999997</v>
      </c>
      <c r="C2530" s="2">
        <v>37.18</v>
      </c>
    </row>
    <row r="2531" spans="1:3" x14ac:dyDescent="0.3">
      <c r="A2531" s="5">
        <v>38689</v>
      </c>
      <c r="B2531" s="2">
        <v>33.61</v>
      </c>
      <c r="C2531" s="2">
        <v>34.6</v>
      </c>
    </row>
    <row r="2532" spans="1:3" x14ac:dyDescent="0.3">
      <c r="A2532" s="5">
        <v>38690</v>
      </c>
      <c r="B2532" s="2">
        <v>32.770000000000003</v>
      </c>
      <c r="C2532" s="2">
        <v>33.56</v>
      </c>
    </row>
    <row r="2533" spans="1:3" x14ac:dyDescent="0.3">
      <c r="A2533" s="5">
        <v>38691</v>
      </c>
      <c r="B2533" s="2">
        <v>34.68</v>
      </c>
      <c r="C2533" s="2">
        <v>36.79</v>
      </c>
    </row>
    <row r="2534" spans="1:3" x14ac:dyDescent="0.3">
      <c r="A2534" s="5">
        <v>38692</v>
      </c>
      <c r="B2534" s="2">
        <v>34.25</v>
      </c>
      <c r="C2534" s="2">
        <v>35.07</v>
      </c>
    </row>
    <row r="2535" spans="1:3" x14ac:dyDescent="0.3">
      <c r="A2535" s="5">
        <v>38693</v>
      </c>
      <c r="B2535" s="2">
        <v>35.520000000000003</v>
      </c>
      <c r="C2535" s="2">
        <v>36.89</v>
      </c>
    </row>
    <row r="2536" spans="1:3" x14ac:dyDescent="0.3">
      <c r="A2536" s="5">
        <v>38694</v>
      </c>
      <c r="B2536" s="2">
        <v>35.85</v>
      </c>
      <c r="C2536" s="2">
        <v>37.29</v>
      </c>
    </row>
    <row r="2537" spans="1:3" x14ac:dyDescent="0.3">
      <c r="A2537" s="5">
        <v>38695</v>
      </c>
      <c r="B2537" s="2">
        <v>35.49</v>
      </c>
      <c r="C2537" s="2">
        <v>36.409999999999997</v>
      </c>
    </row>
    <row r="2538" spans="1:3" x14ac:dyDescent="0.3">
      <c r="A2538" s="5">
        <v>38696</v>
      </c>
      <c r="B2538" s="2">
        <v>34.36</v>
      </c>
      <c r="C2538" s="2">
        <v>34.6</v>
      </c>
    </row>
    <row r="2539" spans="1:3" x14ac:dyDescent="0.3">
      <c r="A2539" s="5">
        <v>38697</v>
      </c>
      <c r="B2539" s="2">
        <v>33.119999999999997</v>
      </c>
      <c r="C2539" s="2">
        <v>33.9</v>
      </c>
    </row>
    <row r="2540" spans="1:3" x14ac:dyDescent="0.3">
      <c r="A2540" s="5">
        <v>38698</v>
      </c>
      <c r="B2540" s="2">
        <v>34.07</v>
      </c>
      <c r="C2540" s="2">
        <v>35.130000000000003</v>
      </c>
    </row>
    <row r="2541" spans="1:3" x14ac:dyDescent="0.3">
      <c r="A2541" s="5">
        <v>38699</v>
      </c>
      <c r="B2541" s="2">
        <v>34.619999999999997</v>
      </c>
      <c r="C2541" s="2">
        <v>35.46</v>
      </c>
    </row>
    <row r="2542" spans="1:3" x14ac:dyDescent="0.3">
      <c r="A2542" s="5">
        <v>38700</v>
      </c>
      <c r="B2542" s="2">
        <v>34.81</v>
      </c>
      <c r="C2542" s="2">
        <v>35.86</v>
      </c>
    </row>
    <row r="2543" spans="1:3" x14ac:dyDescent="0.3">
      <c r="A2543" s="5">
        <v>38701</v>
      </c>
      <c r="B2543" s="2">
        <v>34.119999999999997</v>
      </c>
      <c r="C2543" s="2">
        <v>35.049999999999997</v>
      </c>
    </row>
    <row r="2544" spans="1:3" x14ac:dyDescent="0.3">
      <c r="A2544" s="5">
        <v>38702</v>
      </c>
      <c r="B2544" s="2">
        <v>34.74</v>
      </c>
      <c r="C2544" s="2">
        <v>35.69</v>
      </c>
    </row>
    <row r="2545" spans="1:3" x14ac:dyDescent="0.3">
      <c r="A2545" s="5">
        <v>38703</v>
      </c>
      <c r="B2545" s="2">
        <v>34.049999999999997</v>
      </c>
      <c r="C2545" s="2">
        <v>34.72</v>
      </c>
    </row>
    <row r="2546" spans="1:3" x14ac:dyDescent="0.3">
      <c r="A2546" s="5">
        <v>38704</v>
      </c>
      <c r="B2546" s="2">
        <v>33.56</v>
      </c>
      <c r="C2546" s="2">
        <v>34.24</v>
      </c>
    </row>
    <row r="2547" spans="1:3" x14ac:dyDescent="0.3">
      <c r="A2547" s="5">
        <v>38705</v>
      </c>
      <c r="B2547" s="2">
        <v>36.01</v>
      </c>
      <c r="C2547" s="2">
        <v>37.729999999999997</v>
      </c>
    </row>
    <row r="2548" spans="1:3" x14ac:dyDescent="0.3">
      <c r="A2548" s="5">
        <v>38706</v>
      </c>
      <c r="B2548" s="2">
        <v>35.18</v>
      </c>
      <c r="C2548" s="2">
        <v>36.47</v>
      </c>
    </row>
    <row r="2549" spans="1:3" x14ac:dyDescent="0.3">
      <c r="A2549" s="5">
        <v>38707</v>
      </c>
      <c r="B2549" s="2">
        <v>34.75</v>
      </c>
      <c r="C2549" s="2">
        <v>35.549999999999997</v>
      </c>
    </row>
    <row r="2550" spans="1:3" x14ac:dyDescent="0.3">
      <c r="A2550" s="5">
        <v>38708</v>
      </c>
      <c r="B2550" s="2">
        <v>34.04</v>
      </c>
      <c r="C2550" s="2">
        <v>34.79</v>
      </c>
    </row>
    <row r="2551" spans="1:3" x14ac:dyDescent="0.3">
      <c r="A2551" s="5">
        <v>38709</v>
      </c>
      <c r="B2551" s="2">
        <v>33.92</v>
      </c>
      <c r="C2551" s="2">
        <v>34.72</v>
      </c>
    </row>
    <row r="2552" spans="1:3" x14ac:dyDescent="0.3">
      <c r="A2552" s="5">
        <v>38710</v>
      </c>
      <c r="B2552" s="2">
        <v>30.95</v>
      </c>
      <c r="C2552" s="2">
        <v>32.67</v>
      </c>
    </row>
    <row r="2553" spans="1:3" x14ac:dyDescent="0.3">
      <c r="A2553" s="5">
        <v>38711</v>
      </c>
      <c r="B2553" s="2">
        <v>31.33</v>
      </c>
      <c r="C2553" s="2">
        <v>32.049999999999997</v>
      </c>
    </row>
    <row r="2554" spans="1:3" x14ac:dyDescent="0.3">
      <c r="A2554" s="5">
        <v>38712</v>
      </c>
      <c r="B2554" s="2">
        <v>31.39</v>
      </c>
      <c r="C2554" s="2">
        <v>32.15</v>
      </c>
    </row>
    <row r="2555" spans="1:3" x14ac:dyDescent="0.3">
      <c r="A2555" s="5">
        <v>38713</v>
      </c>
      <c r="B2555" s="2">
        <v>33.79</v>
      </c>
      <c r="C2555" s="2">
        <v>35.06</v>
      </c>
    </row>
    <row r="2556" spans="1:3" x14ac:dyDescent="0.3">
      <c r="A2556" s="5">
        <v>38714</v>
      </c>
      <c r="B2556" s="2">
        <v>35.64</v>
      </c>
      <c r="C2556" s="2">
        <v>37.17</v>
      </c>
    </row>
    <row r="2557" spans="1:3" x14ac:dyDescent="0.3">
      <c r="A2557" s="5">
        <v>38715</v>
      </c>
      <c r="B2557" s="2">
        <v>35.71</v>
      </c>
      <c r="C2557" s="2">
        <v>37.270000000000003</v>
      </c>
    </row>
    <row r="2558" spans="1:3" x14ac:dyDescent="0.3">
      <c r="A2558" s="5">
        <v>38716</v>
      </c>
      <c r="B2558" s="2">
        <v>34.909999999999997</v>
      </c>
      <c r="C2558" s="2">
        <v>35.67</v>
      </c>
    </row>
    <row r="2559" spans="1:3" x14ac:dyDescent="0.3">
      <c r="A2559" s="5">
        <v>38717</v>
      </c>
      <c r="B2559" s="2">
        <v>33.53</v>
      </c>
      <c r="C2559" s="2">
        <v>34.42</v>
      </c>
    </row>
    <row r="2560" spans="1:3" x14ac:dyDescent="0.3">
      <c r="A2560" s="5">
        <v>38718</v>
      </c>
      <c r="B2560" s="2">
        <v>33.049999999999997</v>
      </c>
      <c r="C2560" s="2">
        <v>33.28</v>
      </c>
    </row>
    <row r="2561" spans="1:3" x14ac:dyDescent="0.3">
      <c r="A2561" s="5">
        <v>38719</v>
      </c>
      <c r="B2561" s="2">
        <v>37.51</v>
      </c>
      <c r="C2561" s="2">
        <v>40.53</v>
      </c>
    </row>
    <row r="2562" spans="1:3" x14ac:dyDescent="0.3">
      <c r="A2562" s="5">
        <v>38720</v>
      </c>
      <c r="B2562" s="2">
        <v>43.39</v>
      </c>
      <c r="C2562" s="2">
        <v>50.57</v>
      </c>
    </row>
    <row r="2563" spans="1:3" x14ac:dyDescent="0.3">
      <c r="A2563" s="5">
        <v>38721</v>
      </c>
      <c r="B2563" s="2">
        <v>38.96</v>
      </c>
      <c r="C2563" s="2">
        <v>41.48</v>
      </c>
    </row>
    <row r="2564" spans="1:3" x14ac:dyDescent="0.3">
      <c r="A2564" s="5">
        <v>38722</v>
      </c>
      <c r="B2564" s="2">
        <v>37.56</v>
      </c>
      <c r="C2564" s="2">
        <v>38.840000000000003</v>
      </c>
    </row>
    <row r="2565" spans="1:3" x14ac:dyDescent="0.3">
      <c r="A2565" s="5">
        <v>38723</v>
      </c>
      <c r="B2565" s="2">
        <v>36.61</v>
      </c>
      <c r="C2565" s="2">
        <v>37.33</v>
      </c>
    </row>
    <row r="2566" spans="1:3" x14ac:dyDescent="0.3">
      <c r="A2566" s="5">
        <v>38724</v>
      </c>
      <c r="B2566" s="2">
        <v>36.630000000000003</v>
      </c>
      <c r="C2566" s="2">
        <v>37.58</v>
      </c>
    </row>
    <row r="2567" spans="1:3" x14ac:dyDescent="0.3">
      <c r="A2567" s="5">
        <v>38725</v>
      </c>
      <c r="B2567" s="2">
        <v>36.200000000000003</v>
      </c>
      <c r="C2567" s="2">
        <v>36.79</v>
      </c>
    </row>
    <row r="2568" spans="1:3" x14ac:dyDescent="0.3">
      <c r="A2568" s="5">
        <v>38726</v>
      </c>
      <c r="B2568" s="2">
        <v>45.48</v>
      </c>
      <c r="C2568" s="2">
        <v>53.2</v>
      </c>
    </row>
    <row r="2569" spans="1:3" x14ac:dyDescent="0.3">
      <c r="A2569" s="5">
        <v>38727</v>
      </c>
      <c r="B2569" s="2">
        <v>36.89</v>
      </c>
      <c r="C2569" s="2">
        <v>37.799999999999997</v>
      </c>
    </row>
    <row r="2570" spans="1:3" x14ac:dyDescent="0.3">
      <c r="A2570" s="5">
        <v>38728</v>
      </c>
      <c r="B2570" s="2">
        <v>36.25</v>
      </c>
      <c r="C2570" s="2">
        <v>36.97</v>
      </c>
    </row>
    <row r="2571" spans="1:3" x14ac:dyDescent="0.3">
      <c r="A2571" s="5">
        <v>38729</v>
      </c>
      <c r="B2571" s="2">
        <v>36.369999999999997</v>
      </c>
      <c r="C2571" s="2">
        <v>37.130000000000003</v>
      </c>
    </row>
    <row r="2572" spans="1:3" x14ac:dyDescent="0.3">
      <c r="A2572" s="5">
        <v>38730</v>
      </c>
      <c r="B2572" s="2">
        <v>36.29</v>
      </c>
      <c r="C2572" s="2">
        <v>36.96</v>
      </c>
    </row>
    <row r="2573" spans="1:3" x14ac:dyDescent="0.3">
      <c r="A2573" s="5">
        <v>38731</v>
      </c>
      <c r="B2573" s="2">
        <v>36.24</v>
      </c>
      <c r="C2573" s="2">
        <v>36.74</v>
      </c>
    </row>
    <row r="2574" spans="1:3" x14ac:dyDescent="0.3">
      <c r="A2574" s="5">
        <v>38732</v>
      </c>
      <c r="B2574" s="2">
        <v>35.94</v>
      </c>
      <c r="C2574" s="2">
        <v>36.29</v>
      </c>
    </row>
    <row r="2575" spans="1:3" x14ac:dyDescent="0.3">
      <c r="A2575" s="5">
        <v>38733</v>
      </c>
      <c r="B2575" s="2">
        <v>37.880000000000003</v>
      </c>
      <c r="C2575" s="2">
        <v>39.619999999999997</v>
      </c>
    </row>
    <row r="2576" spans="1:3" x14ac:dyDescent="0.3">
      <c r="A2576" s="5">
        <v>38734</v>
      </c>
      <c r="B2576" s="2">
        <v>37.9</v>
      </c>
      <c r="C2576" s="2">
        <v>39.36</v>
      </c>
    </row>
    <row r="2577" spans="1:3" x14ac:dyDescent="0.3">
      <c r="A2577" s="5">
        <v>38735</v>
      </c>
      <c r="B2577" s="2">
        <v>43.47</v>
      </c>
      <c r="C2577" s="2">
        <v>49.88</v>
      </c>
    </row>
    <row r="2578" spans="1:3" x14ac:dyDescent="0.3">
      <c r="A2578" s="5">
        <v>38736</v>
      </c>
      <c r="B2578" s="2">
        <v>58.63</v>
      </c>
      <c r="C2578" s="2">
        <v>76.05</v>
      </c>
    </row>
    <row r="2579" spans="1:3" x14ac:dyDescent="0.3">
      <c r="A2579" s="5">
        <v>38737</v>
      </c>
      <c r="B2579" s="2">
        <v>54.25</v>
      </c>
      <c r="C2579" s="2">
        <v>67.12</v>
      </c>
    </row>
    <row r="2580" spans="1:3" x14ac:dyDescent="0.3">
      <c r="A2580" s="5">
        <v>38738</v>
      </c>
      <c r="B2580" s="2">
        <v>41.3</v>
      </c>
      <c r="C2580" s="2">
        <v>43.7</v>
      </c>
    </row>
    <row r="2581" spans="1:3" x14ac:dyDescent="0.3">
      <c r="A2581" s="5">
        <v>38739</v>
      </c>
      <c r="B2581" s="2">
        <v>40.6</v>
      </c>
      <c r="C2581" s="2">
        <v>42.15</v>
      </c>
    </row>
    <row r="2582" spans="1:3" x14ac:dyDescent="0.3">
      <c r="A2582" s="5">
        <v>38740</v>
      </c>
      <c r="B2582" s="2">
        <v>48.71</v>
      </c>
      <c r="C2582" s="2">
        <v>56.24</v>
      </c>
    </row>
    <row r="2583" spans="1:3" x14ac:dyDescent="0.3">
      <c r="A2583" s="5">
        <v>38741</v>
      </c>
      <c r="B2583" s="2">
        <v>40.450000000000003</v>
      </c>
      <c r="C2583" s="2">
        <v>41.91</v>
      </c>
    </row>
    <row r="2584" spans="1:3" x14ac:dyDescent="0.3">
      <c r="A2584" s="5">
        <v>38742</v>
      </c>
      <c r="B2584" s="2">
        <v>41.48</v>
      </c>
      <c r="C2584" s="2">
        <v>43.95</v>
      </c>
    </row>
    <row r="2585" spans="1:3" x14ac:dyDescent="0.3">
      <c r="A2585" s="5">
        <v>38743</v>
      </c>
      <c r="B2585" s="2">
        <v>41.87</v>
      </c>
      <c r="C2585" s="2">
        <v>43.98</v>
      </c>
    </row>
    <row r="2586" spans="1:3" x14ac:dyDescent="0.3">
      <c r="A2586" s="5">
        <v>38744</v>
      </c>
      <c r="B2586" s="2">
        <v>40.85</v>
      </c>
      <c r="C2586" s="2">
        <v>41.88</v>
      </c>
    </row>
    <row r="2587" spans="1:3" x14ac:dyDescent="0.3">
      <c r="A2587" s="5">
        <v>38745</v>
      </c>
      <c r="B2587" s="2">
        <v>39.71</v>
      </c>
      <c r="C2587" s="2">
        <v>40.21</v>
      </c>
    </row>
    <row r="2588" spans="1:3" x14ac:dyDescent="0.3">
      <c r="A2588" s="5">
        <v>38746</v>
      </c>
      <c r="B2588" s="2">
        <v>39.01</v>
      </c>
      <c r="C2588" s="2">
        <v>39.369999999999997</v>
      </c>
    </row>
    <row r="2589" spans="1:3" x14ac:dyDescent="0.3">
      <c r="A2589" s="5">
        <v>38747</v>
      </c>
      <c r="B2589" s="2">
        <v>40.380000000000003</v>
      </c>
      <c r="C2589" s="2">
        <v>41.54</v>
      </c>
    </row>
    <row r="2590" spans="1:3" x14ac:dyDescent="0.3">
      <c r="A2590" s="5">
        <v>38748</v>
      </c>
      <c r="B2590" s="2">
        <v>40.11</v>
      </c>
      <c r="C2590" s="2">
        <v>41.09</v>
      </c>
    </row>
    <row r="2591" spans="1:3" x14ac:dyDescent="0.3">
      <c r="A2591" s="5">
        <v>38749</v>
      </c>
      <c r="B2591" s="2">
        <v>41.12</v>
      </c>
      <c r="C2591" s="2">
        <v>42.44</v>
      </c>
    </row>
    <row r="2592" spans="1:3" x14ac:dyDescent="0.3">
      <c r="A2592" s="5">
        <v>38750</v>
      </c>
      <c r="B2592" s="2">
        <v>41.7</v>
      </c>
      <c r="C2592" s="2">
        <v>42.95</v>
      </c>
    </row>
    <row r="2593" spans="1:3" x14ac:dyDescent="0.3">
      <c r="A2593" s="5">
        <v>38751</v>
      </c>
      <c r="B2593" s="2">
        <v>43.38</v>
      </c>
      <c r="C2593" s="2">
        <v>45.63</v>
      </c>
    </row>
    <row r="2594" spans="1:3" x14ac:dyDescent="0.3">
      <c r="A2594" s="5">
        <v>38752</v>
      </c>
      <c r="B2594" s="2">
        <v>41.78</v>
      </c>
      <c r="C2594" s="2">
        <v>42.58</v>
      </c>
    </row>
    <row r="2595" spans="1:3" x14ac:dyDescent="0.3">
      <c r="A2595" s="5">
        <v>38753</v>
      </c>
      <c r="B2595" s="2">
        <v>41.64</v>
      </c>
      <c r="C2595" s="2">
        <v>41.93</v>
      </c>
    </row>
    <row r="2596" spans="1:3" x14ac:dyDescent="0.3">
      <c r="A2596" s="5">
        <v>38754</v>
      </c>
      <c r="B2596" s="2">
        <v>47.04</v>
      </c>
      <c r="C2596" s="2">
        <v>51.2</v>
      </c>
    </row>
    <row r="2597" spans="1:3" x14ac:dyDescent="0.3">
      <c r="A2597" s="5">
        <v>38755</v>
      </c>
      <c r="B2597" s="2">
        <v>41.6</v>
      </c>
      <c r="C2597" s="2">
        <v>42.56</v>
      </c>
    </row>
    <row r="2598" spans="1:3" x14ac:dyDescent="0.3">
      <c r="A2598" s="5">
        <v>38756</v>
      </c>
      <c r="B2598" s="2">
        <v>41.87</v>
      </c>
      <c r="C2598" s="2">
        <v>43.01</v>
      </c>
    </row>
    <row r="2599" spans="1:3" x14ac:dyDescent="0.3">
      <c r="A2599" s="5">
        <v>38757</v>
      </c>
      <c r="B2599" s="2">
        <v>41.66</v>
      </c>
      <c r="C2599" s="2">
        <v>42.36</v>
      </c>
    </row>
    <row r="2600" spans="1:3" x14ac:dyDescent="0.3">
      <c r="A2600" s="5">
        <v>38758</v>
      </c>
      <c r="B2600" s="2">
        <v>43.47</v>
      </c>
      <c r="C2600" s="2">
        <v>45.25</v>
      </c>
    </row>
    <row r="2601" spans="1:3" x14ac:dyDescent="0.3">
      <c r="A2601" s="5">
        <v>38759</v>
      </c>
      <c r="B2601" s="2">
        <v>41.59</v>
      </c>
      <c r="C2601" s="2">
        <v>41.9</v>
      </c>
    </row>
    <row r="2602" spans="1:3" x14ac:dyDescent="0.3">
      <c r="A2602" s="5">
        <v>38760</v>
      </c>
      <c r="B2602" s="2">
        <v>41.11</v>
      </c>
      <c r="C2602" s="2">
        <v>41.24</v>
      </c>
    </row>
    <row r="2603" spans="1:3" x14ac:dyDescent="0.3">
      <c r="A2603" s="5">
        <v>38761</v>
      </c>
      <c r="B2603" s="2">
        <v>43.4</v>
      </c>
      <c r="C2603" s="2">
        <v>44.95</v>
      </c>
    </row>
    <row r="2604" spans="1:3" x14ac:dyDescent="0.3">
      <c r="A2604" s="5">
        <v>38762</v>
      </c>
      <c r="B2604" s="2">
        <v>42.84</v>
      </c>
      <c r="C2604" s="2">
        <v>44</v>
      </c>
    </row>
    <row r="2605" spans="1:3" x14ac:dyDescent="0.3">
      <c r="A2605" s="5">
        <v>38763</v>
      </c>
      <c r="B2605" s="2">
        <v>41.45</v>
      </c>
      <c r="C2605" s="2">
        <v>41.8</v>
      </c>
    </row>
    <row r="2606" spans="1:3" x14ac:dyDescent="0.3">
      <c r="A2606" s="5">
        <v>38764</v>
      </c>
      <c r="B2606" s="2">
        <v>42.11</v>
      </c>
      <c r="C2606" s="2">
        <v>42.99</v>
      </c>
    </row>
    <row r="2607" spans="1:3" x14ac:dyDescent="0.3">
      <c r="A2607" s="5">
        <v>38765</v>
      </c>
      <c r="B2607" s="2">
        <v>44.36</v>
      </c>
      <c r="C2607" s="2">
        <v>46.51</v>
      </c>
    </row>
    <row r="2608" spans="1:3" x14ac:dyDescent="0.3">
      <c r="A2608" s="5">
        <v>38766</v>
      </c>
      <c r="B2608" s="2">
        <v>42.45</v>
      </c>
      <c r="C2608" s="2">
        <v>42.78</v>
      </c>
    </row>
    <row r="2609" spans="1:3" x14ac:dyDescent="0.3">
      <c r="A2609" s="5">
        <v>38767</v>
      </c>
      <c r="B2609" s="2">
        <v>42.25</v>
      </c>
      <c r="C2609" s="2">
        <v>42.44</v>
      </c>
    </row>
    <row r="2610" spans="1:3" x14ac:dyDescent="0.3">
      <c r="A2610" s="5">
        <v>38768</v>
      </c>
      <c r="B2610" s="2">
        <v>44.56</v>
      </c>
      <c r="C2610" s="2">
        <v>46.4</v>
      </c>
    </row>
    <row r="2611" spans="1:3" x14ac:dyDescent="0.3">
      <c r="A2611" s="5">
        <v>38769</v>
      </c>
      <c r="B2611" s="2">
        <v>44.05</v>
      </c>
      <c r="C2611" s="2">
        <v>44.75</v>
      </c>
    </row>
    <row r="2612" spans="1:3" x14ac:dyDescent="0.3">
      <c r="A2612" s="5">
        <v>38770</v>
      </c>
      <c r="B2612" s="2">
        <v>45.95</v>
      </c>
      <c r="C2612" s="2">
        <v>47.72</v>
      </c>
    </row>
    <row r="2613" spans="1:3" x14ac:dyDescent="0.3">
      <c r="A2613" s="5">
        <v>38771</v>
      </c>
      <c r="B2613" s="2">
        <v>44.98</v>
      </c>
      <c r="C2613" s="2">
        <v>45.78</v>
      </c>
    </row>
    <row r="2614" spans="1:3" x14ac:dyDescent="0.3">
      <c r="A2614" s="5">
        <v>38772</v>
      </c>
      <c r="B2614" s="2">
        <v>45.62</v>
      </c>
      <c r="C2614" s="2">
        <v>46.67</v>
      </c>
    </row>
    <row r="2615" spans="1:3" x14ac:dyDescent="0.3">
      <c r="A2615" s="5">
        <v>38773</v>
      </c>
      <c r="B2615" s="2">
        <v>44.47</v>
      </c>
      <c r="C2615" s="2">
        <v>44.82</v>
      </c>
    </row>
    <row r="2616" spans="1:3" x14ac:dyDescent="0.3">
      <c r="A2616" s="5">
        <v>38774</v>
      </c>
      <c r="B2616" s="2">
        <v>44.18</v>
      </c>
      <c r="C2616" s="2">
        <v>44.41</v>
      </c>
    </row>
    <row r="2617" spans="1:3" x14ac:dyDescent="0.3">
      <c r="A2617" s="5">
        <v>38775</v>
      </c>
      <c r="B2617" s="2">
        <v>48.26</v>
      </c>
      <c r="C2617" s="2">
        <v>50.8</v>
      </c>
    </row>
    <row r="2618" spans="1:3" x14ac:dyDescent="0.3">
      <c r="A2618" s="5">
        <v>38776</v>
      </c>
      <c r="B2618" s="2">
        <v>45.5</v>
      </c>
      <c r="C2618" s="2">
        <v>46.32</v>
      </c>
    </row>
    <row r="2619" spans="1:3" x14ac:dyDescent="0.3">
      <c r="A2619" s="5">
        <v>38777</v>
      </c>
      <c r="B2619" s="2">
        <v>45.69</v>
      </c>
      <c r="C2619" s="2">
        <v>46.56</v>
      </c>
    </row>
    <row r="2620" spans="1:3" x14ac:dyDescent="0.3">
      <c r="A2620" s="5">
        <v>38778</v>
      </c>
      <c r="B2620" s="2">
        <v>46.29</v>
      </c>
      <c r="C2620" s="2">
        <v>47</v>
      </c>
    </row>
    <row r="2621" spans="1:3" x14ac:dyDescent="0.3">
      <c r="A2621" s="5">
        <v>38779</v>
      </c>
      <c r="B2621" s="2">
        <v>49.5</v>
      </c>
      <c r="C2621" s="2">
        <v>51.47</v>
      </c>
    </row>
    <row r="2622" spans="1:3" x14ac:dyDescent="0.3">
      <c r="A2622" s="5">
        <v>38780</v>
      </c>
      <c r="B2622" s="2">
        <v>47.94</v>
      </c>
      <c r="C2622" s="2">
        <v>48.43</v>
      </c>
    </row>
    <row r="2623" spans="1:3" x14ac:dyDescent="0.3">
      <c r="A2623" s="5">
        <v>38781</v>
      </c>
      <c r="B2623" s="2">
        <v>46.89</v>
      </c>
      <c r="C2623" s="2">
        <v>46.98</v>
      </c>
    </row>
    <row r="2624" spans="1:3" x14ac:dyDescent="0.3">
      <c r="A2624" s="5">
        <v>38782</v>
      </c>
      <c r="B2624" s="2">
        <v>50.24</v>
      </c>
      <c r="C2624" s="2">
        <v>52.12</v>
      </c>
    </row>
    <row r="2625" spans="1:3" x14ac:dyDescent="0.3">
      <c r="A2625" s="5">
        <v>38783</v>
      </c>
      <c r="B2625" s="2">
        <v>52.96</v>
      </c>
      <c r="C2625" s="2">
        <v>56.26</v>
      </c>
    </row>
    <row r="2626" spans="1:3" x14ac:dyDescent="0.3">
      <c r="A2626" s="5">
        <v>38784</v>
      </c>
      <c r="B2626" s="2">
        <v>50.04</v>
      </c>
      <c r="C2626" s="2">
        <v>51.05</v>
      </c>
    </row>
    <row r="2627" spans="1:3" x14ac:dyDescent="0.3">
      <c r="A2627" s="5">
        <v>38785</v>
      </c>
      <c r="B2627" s="2">
        <v>49.16</v>
      </c>
      <c r="C2627" s="2">
        <v>49.64</v>
      </c>
    </row>
    <row r="2628" spans="1:3" x14ac:dyDescent="0.3">
      <c r="A2628" s="5">
        <v>38786</v>
      </c>
      <c r="B2628" s="2">
        <v>49.23</v>
      </c>
      <c r="C2628" s="2">
        <v>49.57</v>
      </c>
    </row>
    <row r="2629" spans="1:3" x14ac:dyDescent="0.3">
      <c r="A2629" s="5">
        <v>38787</v>
      </c>
      <c r="B2629" s="2">
        <v>49.52</v>
      </c>
      <c r="C2629" s="2">
        <v>49.91</v>
      </c>
    </row>
    <row r="2630" spans="1:3" x14ac:dyDescent="0.3">
      <c r="A2630" s="5">
        <v>38788</v>
      </c>
      <c r="B2630" s="2">
        <v>49.4</v>
      </c>
      <c r="C2630" s="2">
        <v>49.32</v>
      </c>
    </row>
    <row r="2631" spans="1:3" x14ac:dyDescent="0.3">
      <c r="A2631" s="5">
        <v>38789</v>
      </c>
      <c r="B2631" s="2">
        <v>51.59</v>
      </c>
      <c r="C2631" s="2">
        <v>52.61</v>
      </c>
    </row>
    <row r="2632" spans="1:3" x14ac:dyDescent="0.3">
      <c r="A2632" s="5">
        <v>38790</v>
      </c>
      <c r="B2632" s="2">
        <v>54.87</v>
      </c>
      <c r="C2632" s="2">
        <v>57.97</v>
      </c>
    </row>
    <row r="2633" spans="1:3" x14ac:dyDescent="0.3">
      <c r="A2633" s="5">
        <v>38791</v>
      </c>
      <c r="B2633" s="2">
        <v>53.38</v>
      </c>
      <c r="C2633" s="2">
        <v>54.68</v>
      </c>
    </row>
    <row r="2634" spans="1:3" x14ac:dyDescent="0.3">
      <c r="A2634" s="5">
        <v>38792</v>
      </c>
      <c r="B2634" s="2">
        <v>53.33</v>
      </c>
      <c r="C2634" s="2">
        <v>54.37</v>
      </c>
    </row>
    <row r="2635" spans="1:3" x14ac:dyDescent="0.3">
      <c r="A2635" s="5">
        <v>38793</v>
      </c>
      <c r="B2635" s="2">
        <v>54.59</v>
      </c>
      <c r="C2635" s="2">
        <v>55.58</v>
      </c>
    </row>
    <row r="2636" spans="1:3" x14ac:dyDescent="0.3">
      <c r="A2636" s="5">
        <v>38794</v>
      </c>
      <c r="B2636" s="2">
        <v>54.03</v>
      </c>
      <c r="C2636" s="2">
        <v>54.82</v>
      </c>
    </row>
    <row r="2637" spans="1:3" x14ac:dyDescent="0.3">
      <c r="A2637" s="5">
        <v>38795</v>
      </c>
      <c r="B2637" s="2">
        <v>52.72</v>
      </c>
      <c r="C2637" s="2">
        <v>52.74</v>
      </c>
    </row>
    <row r="2638" spans="1:3" x14ac:dyDescent="0.3">
      <c r="A2638" s="5">
        <v>38796</v>
      </c>
      <c r="B2638" s="2">
        <v>57.99</v>
      </c>
      <c r="C2638" s="2">
        <v>60.53</v>
      </c>
    </row>
    <row r="2639" spans="1:3" x14ac:dyDescent="0.3">
      <c r="A2639" s="5">
        <v>38797</v>
      </c>
      <c r="B2639" s="2">
        <v>58.59</v>
      </c>
      <c r="C2639" s="2">
        <v>60.18</v>
      </c>
    </row>
    <row r="2640" spans="1:3" x14ac:dyDescent="0.3">
      <c r="A2640" s="5">
        <v>38798</v>
      </c>
      <c r="B2640" s="2">
        <v>57.73</v>
      </c>
      <c r="C2640" s="2">
        <v>58.94</v>
      </c>
    </row>
    <row r="2641" spans="1:3" x14ac:dyDescent="0.3">
      <c r="A2641" s="5">
        <v>38799</v>
      </c>
      <c r="B2641" s="2">
        <v>58.26</v>
      </c>
      <c r="C2641" s="2">
        <v>59.79</v>
      </c>
    </row>
    <row r="2642" spans="1:3" x14ac:dyDescent="0.3">
      <c r="A2642" s="5">
        <v>38800</v>
      </c>
      <c r="B2642" s="2">
        <v>56.75</v>
      </c>
      <c r="C2642" s="2">
        <v>58.04</v>
      </c>
    </row>
    <row r="2643" spans="1:3" x14ac:dyDescent="0.3">
      <c r="A2643" s="5">
        <v>38801</v>
      </c>
      <c r="B2643" s="2">
        <v>54.55</v>
      </c>
      <c r="C2643" s="2">
        <v>54.74</v>
      </c>
    </row>
    <row r="2644" spans="1:3" x14ac:dyDescent="0.3">
      <c r="A2644" s="5">
        <v>38802</v>
      </c>
      <c r="B2644" s="2">
        <v>53.88</v>
      </c>
      <c r="C2644" s="2">
        <v>53.59</v>
      </c>
    </row>
    <row r="2645" spans="1:3" x14ac:dyDescent="0.3">
      <c r="A2645" s="5">
        <v>38803</v>
      </c>
      <c r="B2645" s="2">
        <v>54.94</v>
      </c>
      <c r="C2645" s="2">
        <v>55.35</v>
      </c>
    </row>
    <row r="2646" spans="1:3" x14ac:dyDescent="0.3">
      <c r="A2646" s="5">
        <v>38804</v>
      </c>
      <c r="B2646" s="2">
        <v>53.26</v>
      </c>
      <c r="C2646" s="2">
        <v>54.02</v>
      </c>
    </row>
    <row r="2647" spans="1:3" x14ac:dyDescent="0.3">
      <c r="A2647" s="5">
        <v>38805</v>
      </c>
      <c r="B2647" s="2">
        <v>52.45</v>
      </c>
      <c r="C2647" s="2">
        <v>53.5</v>
      </c>
    </row>
    <row r="2648" spans="1:3" x14ac:dyDescent="0.3">
      <c r="A2648" s="5">
        <v>38806</v>
      </c>
      <c r="B2648" s="2">
        <v>52.44</v>
      </c>
      <c r="C2648" s="2">
        <v>53.41</v>
      </c>
    </row>
    <row r="2649" spans="1:3" x14ac:dyDescent="0.3">
      <c r="A2649" s="5">
        <v>38807</v>
      </c>
      <c r="B2649" s="2">
        <v>52.12</v>
      </c>
      <c r="C2649" s="2">
        <v>52.75</v>
      </c>
    </row>
    <row r="2650" spans="1:3" x14ac:dyDescent="0.3">
      <c r="A2650" s="5">
        <v>38808</v>
      </c>
      <c r="B2650" s="2">
        <v>51.23</v>
      </c>
      <c r="C2650" s="2">
        <v>51.13</v>
      </c>
    </row>
    <row r="2651" spans="1:3" x14ac:dyDescent="0.3">
      <c r="A2651" s="5">
        <v>38809</v>
      </c>
      <c r="B2651" s="2">
        <v>50.64</v>
      </c>
      <c r="C2651" s="2">
        <v>50.09</v>
      </c>
    </row>
    <row r="2652" spans="1:3" x14ac:dyDescent="0.3">
      <c r="A2652" s="5">
        <v>38810</v>
      </c>
      <c r="B2652" s="2">
        <v>53.14</v>
      </c>
      <c r="C2652" s="2">
        <v>54.52</v>
      </c>
    </row>
    <row r="2653" spans="1:3" x14ac:dyDescent="0.3">
      <c r="A2653" s="5">
        <v>38811</v>
      </c>
      <c r="B2653" s="2">
        <v>52.96</v>
      </c>
      <c r="C2653" s="2">
        <v>54.04</v>
      </c>
    </row>
    <row r="2654" spans="1:3" x14ac:dyDescent="0.3">
      <c r="A2654" s="5">
        <v>38812</v>
      </c>
      <c r="B2654" s="2">
        <v>54.46</v>
      </c>
      <c r="C2654" s="2">
        <v>56.48</v>
      </c>
    </row>
    <row r="2655" spans="1:3" x14ac:dyDescent="0.3">
      <c r="A2655" s="5">
        <v>38813</v>
      </c>
      <c r="B2655" s="2">
        <v>53.92</v>
      </c>
      <c r="C2655" s="2">
        <v>55.14</v>
      </c>
    </row>
    <row r="2656" spans="1:3" x14ac:dyDescent="0.3">
      <c r="A2656" s="5">
        <v>38814</v>
      </c>
      <c r="B2656" s="2">
        <v>52.93</v>
      </c>
      <c r="C2656" s="2">
        <v>53.72</v>
      </c>
    </row>
    <row r="2657" spans="1:3" x14ac:dyDescent="0.3">
      <c r="A2657" s="5">
        <v>38815</v>
      </c>
      <c r="B2657" s="2">
        <v>50.81</v>
      </c>
      <c r="C2657" s="2">
        <v>50.83</v>
      </c>
    </row>
    <row r="2658" spans="1:3" x14ac:dyDescent="0.3">
      <c r="A2658" s="5">
        <v>38816</v>
      </c>
      <c r="B2658" s="2">
        <v>49.64</v>
      </c>
      <c r="C2658" s="2">
        <v>49.11</v>
      </c>
    </row>
    <row r="2659" spans="1:3" x14ac:dyDescent="0.3">
      <c r="A2659" s="5">
        <v>38817</v>
      </c>
      <c r="B2659" s="2">
        <v>53.45</v>
      </c>
      <c r="C2659" s="2">
        <v>54.82</v>
      </c>
    </row>
    <row r="2660" spans="1:3" x14ac:dyDescent="0.3">
      <c r="A2660" s="5">
        <v>38818</v>
      </c>
      <c r="B2660" s="2">
        <v>53.95</v>
      </c>
      <c r="C2660" s="2">
        <v>55.41</v>
      </c>
    </row>
    <row r="2661" spans="1:3" x14ac:dyDescent="0.3">
      <c r="A2661" s="5">
        <v>38819</v>
      </c>
      <c r="B2661" s="2">
        <v>53.9</v>
      </c>
      <c r="C2661" s="2">
        <v>55.99</v>
      </c>
    </row>
    <row r="2662" spans="1:3" x14ac:dyDescent="0.3">
      <c r="A2662" s="5">
        <v>38820</v>
      </c>
      <c r="B2662" s="2">
        <v>52.16</v>
      </c>
      <c r="C2662" s="2">
        <v>52.6</v>
      </c>
    </row>
    <row r="2663" spans="1:3" x14ac:dyDescent="0.3">
      <c r="A2663" s="5">
        <v>38821</v>
      </c>
      <c r="B2663" s="2">
        <v>48.62</v>
      </c>
      <c r="C2663" s="2">
        <v>48.11</v>
      </c>
    </row>
    <row r="2664" spans="1:3" x14ac:dyDescent="0.3">
      <c r="A2664" s="5">
        <v>38822</v>
      </c>
      <c r="B2664" s="2">
        <v>49.64</v>
      </c>
      <c r="C2664" s="2">
        <v>49.94</v>
      </c>
    </row>
    <row r="2665" spans="1:3" x14ac:dyDescent="0.3">
      <c r="A2665" s="5">
        <v>38823</v>
      </c>
      <c r="B2665" s="2">
        <v>49.65</v>
      </c>
      <c r="C2665" s="2">
        <v>49.65</v>
      </c>
    </row>
    <row r="2666" spans="1:3" x14ac:dyDescent="0.3">
      <c r="A2666" s="5">
        <v>38824</v>
      </c>
      <c r="B2666" s="2">
        <v>49.54</v>
      </c>
      <c r="C2666" s="2">
        <v>49.29</v>
      </c>
    </row>
    <row r="2667" spans="1:3" x14ac:dyDescent="0.3">
      <c r="A2667" s="5">
        <v>38825</v>
      </c>
      <c r="B2667" s="2">
        <v>53.84</v>
      </c>
      <c r="C2667" s="2">
        <v>55.64</v>
      </c>
    </row>
    <row r="2668" spans="1:3" x14ac:dyDescent="0.3">
      <c r="A2668" s="5">
        <v>38826</v>
      </c>
      <c r="B2668" s="2">
        <v>54.76</v>
      </c>
      <c r="C2668" s="2">
        <v>56.6</v>
      </c>
    </row>
    <row r="2669" spans="1:3" x14ac:dyDescent="0.3">
      <c r="A2669" s="5">
        <v>38827</v>
      </c>
      <c r="B2669" s="2">
        <v>55.49</v>
      </c>
      <c r="C2669" s="2">
        <v>57.88</v>
      </c>
    </row>
    <row r="2670" spans="1:3" x14ac:dyDescent="0.3">
      <c r="A2670" s="5">
        <v>38828</v>
      </c>
      <c r="B2670" s="2">
        <v>53.51</v>
      </c>
      <c r="C2670" s="2">
        <v>54.12</v>
      </c>
    </row>
    <row r="2671" spans="1:3" x14ac:dyDescent="0.3">
      <c r="A2671" s="5">
        <v>38829</v>
      </c>
      <c r="B2671" s="2">
        <v>52.46</v>
      </c>
      <c r="C2671" s="2">
        <v>52.5</v>
      </c>
    </row>
    <row r="2672" spans="1:3" x14ac:dyDescent="0.3">
      <c r="A2672" s="5">
        <v>38830</v>
      </c>
      <c r="B2672" s="2">
        <v>50.89</v>
      </c>
      <c r="C2672" s="2">
        <v>50.73</v>
      </c>
    </row>
    <row r="2673" spans="1:3" x14ac:dyDescent="0.3">
      <c r="A2673" s="5">
        <v>38831</v>
      </c>
      <c r="B2673" s="2">
        <v>54.73</v>
      </c>
      <c r="C2673" s="2">
        <v>56.54</v>
      </c>
    </row>
    <row r="2674" spans="1:3" x14ac:dyDescent="0.3">
      <c r="A2674" s="5">
        <v>38832</v>
      </c>
      <c r="B2674" s="2">
        <v>55.31</v>
      </c>
      <c r="C2674" s="2">
        <v>57.67</v>
      </c>
    </row>
    <row r="2675" spans="1:3" x14ac:dyDescent="0.3">
      <c r="A2675" s="5">
        <v>38833</v>
      </c>
      <c r="B2675" s="2">
        <v>53.83</v>
      </c>
      <c r="C2675" s="2">
        <v>56</v>
      </c>
    </row>
    <row r="2676" spans="1:3" x14ac:dyDescent="0.3">
      <c r="A2676" s="5">
        <v>38834</v>
      </c>
      <c r="B2676" s="2">
        <v>52.9</v>
      </c>
      <c r="C2676" s="2">
        <v>54.9</v>
      </c>
    </row>
    <row r="2677" spans="1:3" x14ac:dyDescent="0.3">
      <c r="A2677" s="5">
        <v>38835</v>
      </c>
      <c r="B2677" s="2">
        <v>48.81</v>
      </c>
      <c r="C2677" s="2">
        <v>50.26</v>
      </c>
    </row>
    <row r="2678" spans="1:3" x14ac:dyDescent="0.3">
      <c r="A2678" s="5">
        <v>38836</v>
      </c>
      <c r="B2678" s="2">
        <v>44.38</v>
      </c>
      <c r="C2678" s="2">
        <v>44.67</v>
      </c>
    </row>
    <row r="2679" spans="1:3" x14ac:dyDescent="0.3">
      <c r="A2679" s="5">
        <v>38837</v>
      </c>
      <c r="B2679" s="2">
        <v>40.43</v>
      </c>
      <c r="C2679" s="2">
        <v>39.92</v>
      </c>
    </row>
    <row r="2680" spans="1:3" x14ac:dyDescent="0.3">
      <c r="A2680" s="5">
        <v>38838</v>
      </c>
      <c r="B2680" s="2">
        <v>41.64</v>
      </c>
      <c r="C2680" s="2">
        <v>41.89</v>
      </c>
    </row>
    <row r="2681" spans="1:3" x14ac:dyDescent="0.3">
      <c r="A2681" s="5">
        <v>38839</v>
      </c>
      <c r="B2681" s="2">
        <v>46.08</v>
      </c>
      <c r="C2681" s="2">
        <v>49.22</v>
      </c>
    </row>
    <row r="2682" spans="1:3" x14ac:dyDescent="0.3">
      <c r="A2682" s="5">
        <v>38840</v>
      </c>
      <c r="B2682" s="2">
        <v>43.18</v>
      </c>
      <c r="C2682" s="2">
        <v>45.03</v>
      </c>
    </row>
    <row r="2683" spans="1:3" x14ac:dyDescent="0.3">
      <c r="A2683" s="5">
        <v>38841</v>
      </c>
      <c r="B2683" s="2">
        <v>40.770000000000003</v>
      </c>
      <c r="C2683" s="2">
        <v>42.17</v>
      </c>
    </row>
    <row r="2684" spans="1:3" x14ac:dyDescent="0.3">
      <c r="A2684" s="5">
        <v>38842</v>
      </c>
      <c r="B2684" s="2">
        <v>33.68</v>
      </c>
      <c r="C2684" s="2">
        <v>36.67</v>
      </c>
    </row>
    <row r="2685" spans="1:3" x14ac:dyDescent="0.3">
      <c r="A2685" s="5">
        <v>38843</v>
      </c>
      <c r="B2685" s="2">
        <v>28.62</v>
      </c>
      <c r="C2685" s="2">
        <v>29.16</v>
      </c>
    </row>
    <row r="2686" spans="1:3" x14ac:dyDescent="0.3">
      <c r="A2686" s="5">
        <v>38844</v>
      </c>
      <c r="B2686" s="2">
        <v>16.87</v>
      </c>
      <c r="C2686" s="2">
        <v>19.25</v>
      </c>
    </row>
    <row r="2687" spans="1:3" x14ac:dyDescent="0.3">
      <c r="A2687" s="5">
        <v>38845</v>
      </c>
      <c r="B2687" s="2">
        <v>33.950000000000003</v>
      </c>
      <c r="C2687" s="2">
        <v>39.65</v>
      </c>
    </row>
    <row r="2688" spans="1:3" x14ac:dyDescent="0.3">
      <c r="A2688" s="5">
        <v>38846</v>
      </c>
      <c r="B2688" s="2">
        <v>32.35</v>
      </c>
      <c r="C2688" s="2">
        <v>38.07</v>
      </c>
    </row>
    <row r="2689" spans="1:3" x14ac:dyDescent="0.3">
      <c r="A2689" s="5">
        <v>38847</v>
      </c>
      <c r="B2689" s="2">
        <v>35.24</v>
      </c>
      <c r="C2689" s="2">
        <v>38.409999999999997</v>
      </c>
    </row>
    <row r="2690" spans="1:3" x14ac:dyDescent="0.3">
      <c r="A2690" s="5">
        <v>38848</v>
      </c>
      <c r="B2690" s="2">
        <v>35.799999999999997</v>
      </c>
      <c r="C2690" s="2">
        <v>38.700000000000003</v>
      </c>
    </row>
    <row r="2691" spans="1:3" x14ac:dyDescent="0.3">
      <c r="A2691" s="5">
        <v>38849</v>
      </c>
      <c r="B2691" s="2">
        <v>35.6</v>
      </c>
      <c r="C2691" s="2">
        <v>39.22</v>
      </c>
    </row>
    <row r="2692" spans="1:3" x14ac:dyDescent="0.3">
      <c r="A2692" s="5">
        <v>38850</v>
      </c>
      <c r="B2692" s="2">
        <v>35.58</v>
      </c>
      <c r="C2692" s="2">
        <v>37.76</v>
      </c>
    </row>
    <row r="2693" spans="1:3" x14ac:dyDescent="0.3">
      <c r="A2693" s="5">
        <v>38851</v>
      </c>
      <c r="B2693" s="2">
        <v>35.42</v>
      </c>
      <c r="C2693" s="2">
        <v>35.880000000000003</v>
      </c>
    </row>
    <row r="2694" spans="1:3" x14ac:dyDescent="0.3">
      <c r="A2694" s="5">
        <v>38852</v>
      </c>
      <c r="B2694" s="2">
        <v>39.47</v>
      </c>
      <c r="C2694" s="2">
        <v>42.71</v>
      </c>
    </row>
    <row r="2695" spans="1:3" x14ac:dyDescent="0.3">
      <c r="A2695" s="5">
        <v>38853</v>
      </c>
      <c r="B2695" s="2">
        <v>39.380000000000003</v>
      </c>
      <c r="C2695" s="2">
        <v>41.58</v>
      </c>
    </row>
    <row r="2696" spans="1:3" x14ac:dyDescent="0.3">
      <c r="A2696" s="5">
        <v>38854</v>
      </c>
      <c r="B2696" s="2">
        <v>40.58</v>
      </c>
      <c r="C2696" s="2">
        <v>43.05</v>
      </c>
    </row>
    <row r="2697" spans="1:3" x14ac:dyDescent="0.3">
      <c r="A2697" s="5">
        <v>38855</v>
      </c>
      <c r="B2697" s="2">
        <v>42.65</v>
      </c>
      <c r="C2697" s="2">
        <v>45.05</v>
      </c>
    </row>
    <row r="2698" spans="1:3" x14ac:dyDescent="0.3">
      <c r="A2698" s="5">
        <v>38856</v>
      </c>
      <c r="B2698" s="2">
        <v>39.69</v>
      </c>
      <c r="C2698" s="2">
        <v>41.88</v>
      </c>
    </row>
    <row r="2699" spans="1:3" x14ac:dyDescent="0.3">
      <c r="A2699" s="5">
        <v>38857</v>
      </c>
      <c r="B2699" s="2">
        <v>35.89</v>
      </c>
      <c r="C2699" s="2">
        <v>36.71</v>
      </c>
    </row>
    <row r="2700" spans="1:3" x14ac:dyDescent="0.3">
      <c r="A2700" s="5">
        <v>38858</v>
      </c>
      <c r="B2700" s="2">
        <v>36.14</v>
      </c>
      <c r="C2700" s="2">
        <v>36.67</v>
      </c>
    </row>
    <row r="2701" spans="1:3" x14ac:dyDescent="0.3">
      <c r="A2701" s="5">
        <v>38859</v>
      </c>
      <c r="B2701" s="2">
        <v>39.35</v>
      </c>
      <c r="C2701" s="2">
        <v>41.85</v>
      </c>
    </row>
    <row r="2702" spans="1:3" x14ac:dyDescent="0.3">
      <c r="A2702" s="5">
        <v>38860</v>
      </c>
      <c r="B2702" s="2">
        <v>38.83</v>
      </c>
      <c r="C2702" s="2">
        <v>41.8</v>
      </c>
    </row>
    <row r="2703" spans="1:3" x14ac:dyDescent="0.3">
      <c r="A2703" s="5">
        <v>38861</v>
      </c>
      <c r="B2703" s="2">
        <v>38.770000000000003</v>
      </c>
      <c r="C2703" s="2">
        <v>42.52</v>
      </c>
    </row>
    <row r="2704" spans="1:3" x14ac:dyDescent="0.3">
      <c r="A2704" s="5">
        <v>38862</v>
      </c>
      <c r="B2704" s="2">
        <v>36.869999999999997</v>
      </c>
      <c r="C2704" s="2">
        <v>38.729999999999997</v>
      </c>
    </row>
    <row r="2705" spans="1:3" x14ac:dyDescent="0.3">
      <c r="A2705" s="5">
        <v>38863</v>
      </c>
      <c r="B2705" s="2">
        <v>38.93</v>
      </c>
      <c r="C2705" s="2">
        <v>41.77</v>
      </c>
    </row>
    <row r="2706" spans="1:3" x14ac:dyDescent="0.3">
      <c r="A2706" s="5">
        <v>38864</v>
      </c>
      <c r="B2706" s="2">
        <v>38.03</v>
      </c>
      <c r="C2706" s="2">
        <v>40.130000000000003</v>
      </c>
    </row>
    <row r="2707" spans="1:3" x14ac:dyDescent="0.3">
      <c r="A2707" s="5">
        <v>38865</v>
      </c>
      <c r="B2707" s="2">
        <v>36.9</v>
      </c>
      <c r="C2707" s="2">
        <v>38.11</v>
      </c>
    </row>
    <row r="2708" spans="1:3" x14ac:dyDescent="0.3">
      <c r="A2708" s="5">
        <v>38866</v>
      </c>
      <c r="B2708" s="2">
        <v>43.65</v>
      </c>
      <c r="C2708" s="2">
        <v>46.16</v>
      </c>
    </row>
    <row r="2709" spans="1:3" x14ac:dyDescent="0.3">
      <c r="A2709" s="5">
        <v>38867</v>
      </c>
      <c r="B2709" s="2">
        <v>43.72</v>
      </c>
      <c r="C2709" s="2">
        <v>46.54</v>
      </c>
    </row>
    <row r="2710" spans="1:3" x14ac:dyDescent="0.3">
      <c r="A2710" s="5">
        <v>38868</v>
      </c>
      <c r="B2710" s="2">
        <v>42.56</v>
      </c>
      <c r="C2710" s="2">
        <v>44.66</v>
      </c>
    </row>
    <row r="2711" spans="1:3" x14ac:dyDescent="0.3">
      <c r="A2711" s="5">
        <v>38869</v>
      </c>
      <c r="B2711" s="2">
        <v>42.44</v>
      </c>
      <c r="C2711" s="2">
        <v>44.73</v>
      </c>
    </row>
    <row r="2712" spans="1:3" x14ac:dyDescent="0.3">
      <c r="A2712" s="5">
        <v>38870</v>
      </c>
      <c r="B2712" s="2">
        <v>42.55</v>
      </c>
      <c r="C2712" s="2">
        <v>45.23</v>
      </c>
    </row>
    <row r="2713" spans="1:3" x14ac:dyDescent="0.3">
      <c r="A2713" s="5">
        <v>38871</v>
      </c>
      <c r="B2713" s="2">
        <v>37.58</v>
      </c>
      <c r="C2713" s="2">
        <v>38.58</v>
      </c>
    </row>
    <row r="2714" spans="1:3" x14ac:dyDescent="0.3">
      <c r="A2714" s="5">
        <v>38872</v>
      </c>
      <c r="B2714" s="2">
        <v>37.07</v>
      </c>
      <c r="C2714" s="2">
        <v>38.340000000000003</v>
      </c>
    </row>
    <row r="2715" spans="1:3" x14ac:dyDescent="0.3">
      <c r="A2715" s="5">
        <v>38873</v>
      </c>
      <c r="B2715" s="2">
        <v>39.67</v>
      </c>
      <c r="C2715" s="2">
        <v>40.5</v>
      </c>
    </row>
    <row r="2716" spans="1:3" x14ac:dyDescent="0.3">
      <c r="A2716" s="5">
        <v>38874</v>
      </c>
      <c r="B2716" s="2">
        <v>42.73</v>
      </c>
      <c r="C2716" s="2">
        <v>44.17</v>
      </c>
    </row>
    <row r="2717" spans="1:3" x14ac:dyDescent="0.3">
      <c r="A2717" s="5">
        <v>38875</v>
      </c>
      <c r="B2717" s="2">
        <v>45.37</v>
      </c>
      <c r="C2717" s="2">
        <v>48.95</v>
      </c>
    </row>
    <row r="2718" spans="1:3" x14ac:dyDescent="0.3">
      <c r="A2718" s="5">
        <v>38876</v>
      </c>
      <c r="B2718" s="2">
        <v>43.89</v>
      </c>
      <c r="C2718" s="2">
        <v>46.51</v>
      </c>
    </row>
    <row r="2719" spans="1:3" x14ac:dyDescent="0.3">
      <c r="A2719" s="5">
        <v>38877</v>
      </c>
      <c r="B2719" s="2">
        <v>43.03</v>
      </c>
      <c r="C2719" s="2">
        <v>45.47</v>
      </c>
    </row>
    <row r="2720" spans="1:3" x14ac:dyDescent="0.3">
      <c r="A2720" s="5">
        <v>38878</v>
      </c>
      <c r="B2720" s="2">
        <v>40.369999999999997</v>
      </c>
      <c r="C2720" s="2">
        <v>41.38</v>
      </c>
    </row>
    <row r="2721" spans="1:3" x14ac:dyDescent="0.3">
      <c r="A2721" s="5">
        <v>38879</v>
      </c>
      <c r="B2721" s="2">
        <v>39.18</v>
      </c>
      <c r="C2721" s="2">
        <v>40.47</v>
      </c>
    </row>
    <row r="2722" spans="1:3" x14ac:dyDescent="0.3">
      <c r="A2722" s="5">
        <v>38880</v>
      </c>
      <c r="B2722" s="2">
        <v>47.78</v>
      </c>
      <c r="C2722" s="2">
        <v>53.65</v>
      </c>
    </row>
    <row r="2723" spans="1:3" x14ac:dyDescent="0.3">
      <c r="A2723" s="5">
        <v>38881</v>
      </c>
      <c r="B2723" s="2">
        <v>45.47</v>
      </c>
      <c r="C2723" s="2">
        <v>48.72</v>
      </c>
    </row>
    <row r="2724" spans="1:3" x14ac:dyDescent="0.3">
      <c r="A2724" s="5">
        <v>38882</v>
      </c>
      <c r="B2724" s="2">
        <v>45.53</v>
      </c>
      <c r="C2724" s="2">
        <v>49.44</v>
      </c>
    </row>
    <row r="2725" spans="1:3" x14ac:dyDescent="0.3">
      <c r="A2725" s="5">
        <v>38883</v>
      </c>
      <c r="B2725" s="2">
        <v>43.98</v>
      </c>
      <c r="C2725" s="2">
        <v>46.04</v>
      </c>
    </row>
    <row r="2726" spans="1:3" x14ac:dyDescent="0.3">
      <c r="A2726" s="5">
        <v>38884</v>
      </c>
      <c r="B2726" s="2">
        <v>44.51</v>
      </c>
      <c r="C2726" s="2">
        <v>46.94</v>
      </c>
    </row>
    <row r="2727" spans="1:3" x14ac:dyDescent="0.3">
      <c r="A2727" s="5">
        <v>38885</v>
      </c>
      <c r="B2727" s="2">
        <v>42.23</v>
      </c>
      <c r="C2727" s="2">
        <v>42.97</v>
      </c>
    </row>
    <row r="2728" spans="1:3" x14ac:dyDescent="0.3">
      <c r="A2728" s="5">
        <v>38886</v>
      </c>
      <c r="B2728" s="2">
        <v>41.95</v>
      </c>
      <c r="C2728" s="2">
        <v>42.46</v>
      </c>
    </row>
    <row r="2729" spans="1:3" x14ac:dyDescent="0.3">
      <c r="A2729" s="5">
        <v>38887</v>
      </c>
      <c r="B2729" s="2">
        <v>46.74</v>
      </c>
      <c r="C2729" s="2">
        <v>50.79</v>
      </c>
    </row>
    <row r="2730" spans="1:3" x14ac:dyDescent="0.3">
      <c r="A2730" s="5">
        <v>38888</v>
      </c>
      <c r="B2730" s="2">
        <v>47.88</v>
      </c>
      <c r="C2730" s="2">
        <v>52.87</v>
      </c>
    </row>
    <row r="2731" spans="1:3" x14ac:dyDescent="0.3">
      <c r="A2731" s="5">
        <v>38889</v>
      </c>
      <c r="B2731" s="2">
        <v>45.33</v>
      </c>
      <c r="C2731" s="2">
        <v>48.12</v>
      </c>
    </row>
    <row r="2732" spans="1:3" x14ac:dyDescent="0.3">
      <c r="A2732" s="5">
        <v>38890</v>
      </c>
      <c r="B2732" s="2">
        <v>44.94</v>
      </c>
      <c r="C2732" s="2">
        <v>48.17</v>
      </c>
    </row>
    <row r="2733" spans="1:3" x14ac:dyDescent="0.3">
      <c r="A2733" s="5">
        <v>38891</v>
      </c>
      <c r="B2733" s="2">
        <v>42.29</v>
      </c>
      <c r="C2733" s="2">
        <v>44.73</v>
      </c>
    </row>
    <row r="2734" spans="1:3" x14ac:dyDescent="0.3">
      <c r="A2734" s="5">
        <v>38892</v>
      </c>
      <c r="B2734" s="2">
        <v>41.18</v>
      </c>
      <c r="C2734" s="2">
        <v>42.8</v>
      </c>
    </row>
    <row r="2735" spans="1:3" x14ac:dyDescent="0.3">
      <c r="A2735" s="5">
        <v>38893</v>
      </c>
      <c r="B2735" s="2">
        <v>42.67</v>
      </c>
      <c r="C2735" s="2">
        <v>43.59</v>
      </c>
    </row>
    <row r="2736" spans="1:3" x14ac:dyDescent="0.3">
      <c r="A2736" s="5">
        <v>38894</v>
      </c>
      <c r="B2736" s="2">
        <v>48.05</v>
      </c>
      <c r="C2736" s="2">
        <v>51.99</v>
      </c>
    </row>
    <row r="2737" spans="1:3" x14ac:dyDescent="0.3">
      <c r="A2737" s="5">
        <v>38895</v>
      </c>
      <c r="B2737" s="2">
        <v>47.13</v>
      </c>
      <c r="C2737" s="2">
        <v>49.95</v>
      </c>
    </row>
    <row r="2738" spans="1:3" x14ac:dyDescent="0.3">
      <c r="A2738" s="5">
        <v>38896</v>
      </c>
      <c r="B2738" s="2">
        <v>49.39</v>
      </c>
      <c r="C2738" s="2">
        <v>53.43</v>
      </c>
    </row>
    <row r="2739" spans="1:3" x14ac:dyDescent="0.3">
      <c r="A2739" s="5">
        <v>38897</v>
      </c>
      <c r="B2739" s="2">
        <v>51</v>
      </c>
      <c r="C2739" s="2">
        <v>55.41</v>
      </c>
    </row>
    <row r="2740" spans="1:3" x14ac:dyDescent="0.3">
      <c r="A2740" s="5">
        <v>38898</v>
      </c>
      <c r="B2740" s="2">
        <v>50.03</v>
      </c>
      <c r="C2740" s="2">
        <v>53.73</v>
      </c>
    </row>
    <row r="2741" spans="1:3" x14ac:dyDescent="0.3">
      <c r="A2741" s="5">
        <v>38899</v>
      </c>
      <c r="B2741" s="2">
        <v>45.34</v>
      </c>
      <c r="C2741" s="2">
        <v>46.02</v>
      </c>
    </row>
    <row r="2742" spans="1:3" x14ac:dyDescent="0.3">
      <c r="A2742" s="5">
        <v>38900</v>
      </c>
      <c r="B2742" s="2">
        <v>44.42</v>
      </c>
      <c r="C2742" s="2">
        <v>45.33</v>
      </c>
    </row>
    <row r="2743" spans="1:3" x14ac:dyDescent="0.3">
      <c r="A2743" s="5">
        <v>38901</v>
      </c>
      <c r="B2743" s="2">
        <v>48.11</v>
      </c>
      <c r="C2743" s="2">
        <v>50.4</v>
      </c>
    </row>
    <row r="2744" spans="1:3" x14ac:dyDescent="0.3">
      <c r="A2744" s="5">
        <v>38902</v>
      </c>
      <c r="B2744" s="2">
        <v>48.36</v>
      </c>
      <c r="C2744" s="2">
        <v>51.21</v>
      </c>
    </row>
    <row r="2745" spans="1:3" x14ac:dyDescent="0.3">
      <c r="A2745" s="5">
        <v>38903</v>
      </c>
      <c r="B2745" s="2">
        <v>48.46</v>
      </c>
      <c r="C2745" s="2">
        <v>51.34</v>
      </c>
    </row>
    <row r="2746" spans="1:3" x14ac:dyDescent="0.3">
      <c r="A2746" s="5">
        <v>38904</v>
      </c>
      <c r="B2746" s="2">
        <v>48.41</v>
      </c>
      <c r="C2746" s="2">
        <v>51.15</v>
      </c>
    </row>
    <row r="2747" spans="1:3" x14ac:dyDescent="0.3">
      <c r="A2747" s="5">
        <v>38905</v>
      </c>
      <c r="B2747" s="2">
        <v>48.28</v>
      </c>
      <c r="C2747" s="2">
        <v>51.01</v>
      </c>
    </row>
    <row r="2748" spans="1:3" x14ac:dyDescent="0.3">
      <c r="A2748" s="5">
        <v>38906</v>
      </c>
      <c r="B2748" s="2">
        <v>44.42</v>
      </c>
      <c r="C2748" s="2">
        <v>45.79</v>
      </c>
    </row>
    <row r="2749" spans="1:3" x14ac:dyDescent="0.3">
      <c r="A2749" s="5">
        <v>38907</v>
      </c>
      <c r="B2749" s="2">
        <v>42.96</v>
      </c>
      <c r="C2749" s="2">
        <v>44.26</v>
      </c>
    </row>
    <row r="2750" spans="1:3" x14ac:dyDescent="0.3">
      <c r="A2750" s="5">
        <v>38908</v>
      </c>
      <c r="B2750" s="2">
        <v>46.16</v>
      </c>
      <c r="C2750" s="2">
        <v>49.43</v>
      </c>
    </row>
    <row r="2751" spans="1:3" x14ac:dyDescent="0.3">
      <c r="A2751" s="5">
        <v>38909</v>
      </c>
      <c r="B2751" s="2">
        <v>47.22</v>
      </c>
      <c r="C2751" s="2">
        <v>49.34</v>
      </c>
    </row>
    <row r="2752" spans="1:3" x14ac:dyDescent="0.3">
      <c r="A2752" s="5">
        <v>38910</v>
      </c>
      <c r="B2752" s="2">
        <v>47.12</v>
      </c>
      <c r="C2752" s="2">
        <v>49.36</v>
      </c>
    </row>
    <row r="2753" spans="1:3" x14ac:dyDescent="0.3">
      <c r="A2753" s="5">
        <v>38911</v>
      </c>
      <c r="B2753" s="2">
        <v>47.79</v>
      </c>
      <c r="C2753" s="2">
        <v>50.59</v>
      </c>
    </row>
    <row r="2754" spans="1:3" x14ac:dyDescent="0.3">
      <c r="A2754" s="5">
        <v>38912</v>
      </c>
      <c r="B2754" s="2">
        <v>46.71</v>
      </c>
      <c r="C2754" s="2">
        <v>49.87</v>
      </c>
    </row>
    <row r="2755" spans="1:3" x14ac:dyDescent="0.3">
      <c r="A2755" s="5">
        <v>38913</v>
      </c>
      <c r="B2755" s="2">
        <v>46.6</v>
      </c>
      <c r="C2755" s="2">
        <v>48.32</v>
      </c>
    </row>
    <row r="2756" spans="1:3" x14ac:dyDescent="0.3">
      <c r="A2756" s="5">
        <v>38914</v>
      </c>
      <c r="B2756" s="2">
        <v>47.04</v>
      </c>
      <c r="C2756" s="2">
        <v>48.68</v>
      </c>
    </row>
    <row r="2757" spans="1:3" x14ac:dyDescent="0.3">
      <c r="A2757" s="5">
        <v>38915</v>
      </c>
      <c r="B2757" s="2">
        <v>50.6</v>
      </c>
      <c r="C2757" s="2">
        <v>52.19</v>
      </c>
    </row>
    <row r="2758" spans="1:3" x14ac:dyDescent="0.3">
      <c r="A2758" s="5">
        <v>38916</v>
      </c>
      <c r="B2758" s="2">
        <v>50.6</v>
      </c>
      <c r="C2758" s="2">
        <v>51.94</v>
      </c>
    </row>
    <row r="2759" spans="1:3" x14ac:dyDescent="0.3">
      <c r="A2759" s="5">
        <v>38917</v>
      </c>
      <c r="B2759" s="2">
        <v>51.39</v>
      </c>
      <c r="C2759" s="2">
        <v>52.71</v>
      </c>
    </row>
    <row r="2760" spans="1:3" x14ac:dyDescent="0.3">
      <c r="A2760" s="5">
        <v>38918</v>
      </c>
      <c r="B2760" s="2">
        <v>50.95</v>
      </c>
      <c r="C2760" s="2">
        <v>53.03</v>
      </c>
    </row>
    <row r="2761" spans="1:3" x14ac:dyDescent="0.3">
      <c r="A2761" s="5">
        <v>38919</v>
      </c>
      <c r="B2761" s="2">
        <v>51.85</v>
      </c>
      <c r="C2761" s="2">
        <v>53.09</v>
      </c>
    </row>
    <row r="2762" spans="1:3" x14ac:dyDescent="0.3">
      <c r="A2762" s="5">
        <v>38920</v>
      </c>
      <c r="B2762" s="2">
        <v>52.57</v>
      </c>
      <c r="C2762" s="2">
        <v>53.96</v>
      </c>
    </row>
    <row r="2763" spans="1:3" x14ac:dyDescent="0.3">
      <c r="A2763" s="5">
        <v>38921</v>
      </c>
      <c r="B2763" s="2">
        <v>49.82</v>
      </c>
      <c r="C2763" s="2">
        <v>51.12</v>
      </c>
    </row>
    <row r="2764" spans="1:3" x14ac:dyDescent="0.3">
      <c r="A2764" s="5">
        <v>38922</v>
      </c>
      <c r="B2764" s="2">
        <v>52.14</v>
      </c>
      <c r="C2764" s="2">
        <v>53.96</v>
      </c>
    </row>
    <row r="2765" spans="1:3" x14ac:dyDescent="0.3">
      <c r="A2765" s="5">
        <v>38923</v>
      </c>
      <c r="B2765" s="2">
        <v>52.36</v>
      </c>
      <c r="C2765" s="2">
        <v>54.35</v>
      </c>
    </row>
    <row r="2766" spans="1:3" x14ac:dyDescent="0.3">
      <c r="A2766" s="5">
        <v>38924</v>
      </c>
      <c r="B2766" s="2">
        <v>52.94</v>
      </c>
      <c r="C2766" s="2">
        <v>54.7</v>
      </c>
    </row>
    <row r="2767" spans="1:3" x14ac:dyDescent="0.3">
      <c r="A2767" s="5">
        <v>38925</v>
      </c>
      <c r="B2767" s="2">
        <v>54.3</v>
      </c>
      <c r="C2767" s="2">
        <v>56.14</v>
      </c>
    </row>
    <row r="2768" spans="1:3" x14ac:dyDescent="0.3">
      <c r="A2768" s="5">
        <v>38926</v>
      </c>
      <c r="B2768" s="2">
        <v>54.44</v>
      </c>
      <c r="C2768" s="2">
        <v>55.93</v>
      </c>
    </row>
    <row r="2769" spans="1:3" x14ac:dyDescent="0.3">
      <c r="A2769" s="5">
        <v>38927</v>
      </c>
      <c r="B2769" s="2">
        <v>54.03</v>
      </c>
      <c r="C2769" s="2">
        <v>56.01</v>
      </c>
    </row>
    <row r="2770" spans="1:3" x14ac:dyDescent="0.3">
      <c r="A2770" s="5">
        <v>38928</v>
      </c>
      <c r="B2770" s="2">
        <v>53.4</v>
      </c>
      <c r="C2770" s="2">
        <v>54.23</v>
      </c>
    </row>
    <row r="2771" spans="1:3" x14ac:dyDescent="0.3">
      <c r="A2771" s="5">
        <v>38929</v>
      </c>
      <c r="B2771" s="2">
        <v>56.29</v>
      </c>
      <c r="C2771" s="2">
        <v>58.14</v>
      </c>
    </row>
    <row r="2772" spans="1:3" x14ac:dyDescent="0.3">
      <c r="A2772" s="5">
        <v>38930</v>
      </c>
      <c r="B2772" s="2">
        <v>57.42</v>
      </c>
      <c r="C2772" s="2">
        <v>59.3</v>
      </c>
    </row>
    <row r="2773" spans="1:3" x14ac:dyDescent="0.3">
      <c r="A2773" s="5">
        <v>38931</v>
      </c>
      <c r="B2773" s="2">
        <v>57.5</v>
      </c>
      <c r="C2773" s="2">
        <v>59.4</v>
      </c>
    </row>
    <row r="2774" spans="1:3" x14ac:dyDescent="0.3">
      <c r="A2774" s="5">
        <v>38932</v>
      </c>
      <c r="B2774" s="2">
        <v>59.03</v>
      </c>
      <c r="C2774" s="2">
        <v>60.98</v>
      </c>
    </row>
    <row r="2775" spans="1:3" x14ac:dyDescent="0.3">
      <c r="A2775" s="5">
        <v>38933</v>
      </c>
      <c r="B2775" s="2">
        <v>59.37</v>
      </c>
      <c r="C2775" s="2">
        <v>60.7</v>
      </c>
    </row>
    <row r="2776" spans="1:3" x14ac:dyDescent="0.3">
      <c r="A2776" s="5">
        <v>38934</v>
      </c>
      <c r="B2776" s="2">
        <v>57.76</v>
      </c>
      <c r="C2776" s="2">
        <v>58.46</v>
      </c>
    </row>
    <row r="2777" spans="1:3" x14ac:dyDescent="0.3">
      <c r="A2777" s="5">
        <v>38935</v>
      </c>
      <c r="B2777" s="2">
        <v>57.11</v>
      </c>
      <c r="C2777" s="2">
        <v>58.2</v>
      </c>
    </row>
    <row r="2778" spans="1:3" x14ac:dyDescent="0.3">
      <c r="A2778" s="5">
        <v>38936</v>
      </c>
      <c r="B2778" s="2">
        <v>60.03</v>
      </c>
      <c r="C2778" s="2">
        <v>61.16</v>
      </c>
    </row>
    <row r="2779" spans="1:3" x14ac:dyDescent="0.3">
      <c r="A2779" s="5">
        <v>38937</v>
      </c>
      <c r="B2779" s="2">
        <v>60.86</v>
      </c>
      <c r="C2779" s="2">
        <v>62.93</v>
      </c>
    </row>
    <row r="2780" spans="1:3" x14ac:dyDescent="0.3">
      <c r="A2780" s="5">
        <v>38938</v>
      </c>
      <c r="B2780" s="2">
        <v>62.24</v>
      </c>
      <c r="C2780" s="2">
        <v>65.13</v>
      </c>
    </row>
    <row r="2781" spans="1:3" x14ac:dyDescent="0.3">
      <c r="A2781" s="5">
        <v>38939</v>
      </c>
      <c r="B2781" s="2">
        <v>62.27</v>
      </c>
      <c r="C2781" s="2">
        <v>64.12</v>
      </c>
    </row>
    <row r="2782" spans="1:3" x14ac:dyDescent="0.3">
      <c r="A2782" s="5">
        <v>38940</v>
      </c>
      <c r="B2782" s="2">
        <v>61.28</v>
      </c>
      <c r="C2782" s="2">
        <v>63.02</v>
      </c>
    </row>
    <row r="2783" spans="1:3" x14ac:dyDescent="0.3">
      <c r="A2783" s="5">
        <v>38941</v>
      </c>
      <c r="B2783" s="2">
        <v>59</v>
      </c>
      <c r="C2783" s="2">
        <v>59.84</v>
      </c>
    </row>
    <row r="2784" spans="1:3" x14ac:dyDescent="0.3">
      <c r="A2784" s="5">
        <v>38942</v>
      </c>
      <c r="B2784" s="2">
        <v>59.07</v>
      </c>
      <c r="C2784" s="2">
        <v>59.82</v>
      </c>
    </row>
    <row r="2785" spans="1:3" x14ac:dyDescent="0.3">
      <c r="A2785" s="5">
        <v>38943</v>
      </c>
      <c r="B2785" s="2">
        <v>61.85</v>
      </c>
      <c r="C2785" s="2">
        <v>63.6</v>
      </c>
    </row>
    <row r="2786" spans="1:3" x14ac:dyDescent="0.3">
      <c r="A2786" s="5">
        <v>38944</v>
      </c>
      <c r="B2786" s="2">
        <v>61.2</v>
      </c>
      <c r="C2786" s="2">
        <v>62.57</v>
      </c>
    </row>
    <row r="2787" spans="1:3" x14ac:dyDescent="0.3">
      <c r="A2787" s="5">
        <v>38945</v>
      </c>
      <c r="B2787" s="2">
        <v>63.6</v>
      </c>
      <c r="C2787" s="2">
        <v>66.09</v>
      </c>
    </row>
    <row r="2788" spans="1:3" x14ac:dyDescent="0.3">
      <c r="A2788" s="5">
        <v>38946</v>
      </c>
      <c r="B2788" s="2">
        <v>64.78</v>
      </c>
      <c r="C2788" s="2">
        <v>67.44</v>
      </c>
    </row>
    <row r="2789" spans="1:3" x14ac:dyDescent="0.3">
      <c r="A2789" s="5">
        <v>38947</v>
      </c>
      <c r="B2789" s="2">
        <v>64.95</v>
      </c>
      <c r="C2789" s="2">
        <v>66.44</v>
      </c>
    </row>
    <row r="2790" spans="1:3" x14ac:dyDescent="0.3">
      <c r="A2790" s="5">
        <v>38948</v>
      </c>
      <c r="B2790" s="2">
        <v>64.13</v>
      </c>
      <c r="C2790" s="2">
        <v>65.34</v>
      </c>
    </row>
    <row r="2791" spans="1:3" x14ac:dyDescent="0.3">
      <c r="A2791" s="5">
        <v>38949</v>
      </c>
      <c r="B2791" s="2">
        <v>65.400000000000006</v>
      </c>
      <c r="C2791" s="2">
        <v>66.540000000000006</v>
      </c>
    </row>
    <row r="2792" spans="1:3" x14ac:dyDescent="0.3">
      <c r="A2792" s="5">
        <v>38950</v>
      </c>
      <c r="B2792" s="2">
        <v>69.77</v>
      </c>
      <c r="C2792" s="2">
        <v>71.349999999999994</v>
      </c>
    </row>
    <row r="2793" spans="1:3" x14ac:dyDescent="0.3">
      <c r="A2793" s="5">
        <v>38951</v>
      </c>
      <c r="B2793" s="2">
        <v>75.06</v>
      </c>
      <c r="C2793" s="2">
        <v>77.19</v>
      </c>
    </row>
    <row r="2794" spans="1:3" x14ac:dyDescent="0.3">
      <c r="A2794" s="5">
        <v>38952</v>
      </c>
      <c r="B2794" s="2">
        <v>77.41</v>
      </c>
      <c r="C2794" s="2">
        <v>79.819999999999993</v>
      </c>
    </row>
    <row r="2795" spans="1:3" x14ac:dyDescent="0.3">
      <c r="A2795" s="5">
        <v>38953</v>
      </c>
      <c r="B2795" s="2">
        <v>78.040000000000006</v>
      </c>
      <c r="C2795" s="2">
        <v>80.36</v>
      </c>
    </row>
    <row r="2796" spans="1:3" x14ac:dyDescent="0.3">
      <c r="A2796" s="5">
        <v>38954</v>
      </c>
      <c r="B2796" s="2">
        <v>78.17</v>
      </c>
      <c r="C2796" s="2">
        <v>80.17</v>
      </c>
    </row>
    <row r="2797" spans="1:3" x14ac:dyDescent="0.3">
      <c r="A2797" s="5">
        <v>38955</v>
      </c>
      <c r="B2797" s="2">
        <v>77.260000000000005</v>
      </c>
      <c r="C2797" s="2">
        <v>78.180000000000007</v>
      </c>
    </row>
    <row r="2798" spans="1:3" x14ac:dyDescent="0.3">
      <c r="A2798" s="5">
        <v>38956</v>
      </c>
      <c r="B2798" s="2">
        <v>77.349999999999994</v>
      </c>
      <c r="C2798" s="2">
        <v>78.31</v>
      </c>
    </row>
    <row r="2799" spans="1:3" x14ac:dyDescent="0.3">
      <c r="A2799" s="5">
        <v>38957</v>
      </c>
      <c r="B2799" s="2">
        <v>80.41</v>
      </c>
      <c r="C2799" s="2">
        <v>82.87</v>
      </c>
    </row>
    <row r="2800" spans="1:3" x14ac:dyDescent="0.3">
      <c r="A2800" s="5">
        <v>38958</v>
      </c>
      <c r="B2800" s="2">
        <v>78.42</v>
      </c>
      <c r="C2800" s="2">
        <v>80.63</v>
      </c>
    </row>
    <row r="2801" spans="1:3" x14ac:dyDescent="0.3">
      <c r="A2801" s="5">
        <v>38959</v>
      </c>
      <c r="B2801" s="2">
        <v>76.98</v>
      </c>
      <c r="C2801" s="2">
        <v>78.8</v>
      </c>
    </row>
    <row r="2802" spans="1:3" x14ac:dyDescent="0.3">
      <c r="A2802" s="5">
        <v>38960</v>
      </c>
      <c r="B2802" s="2">
        <v>73.099999999999994</v>
      </c>
      <c r="C2802" s="2">
        <v>75.73</v>
      </c>
    </row>
    <row r="2803" spans="1:3" x14ac:dyDescent="0.3">
      <c r="A2803" s="5">
        <v>38961</v>
      </c>
      <c r="B2803" s="2">
        <v>68.92</v>
      </c>
      <c r="C2803" s="2">
        <v>70.75</v>
      </c>
    </row>
    <row r="2804" spans="1:3" x14ac:dyDescent="0.3">
      <c r="A2804" s="5">
        <v>38962</v>
      </c>
      <c r="B2804" s="2">
        <v>64.83</v>
      </c>
      <c r="C2804" s="2">
        <v>66.67</v>
      </c>
    </row>
    <row r="2805" spans="1:3" x14ac:dyDescent="0.3">
      <c r="A2805" s="5">
        <v>38963</v>
      </c>
      <c r="B2805" s="2">
        <v>58.41</v>
      </c>
      <c r="C2805" s="2">
        <v>62.41</v>
      </c>
    </row>
    <row r="2806" spans="1:3" x14ac:dyDescent="0.3">
      <c r="A2806" s="5">
        <v>38964</v>
      </c>
      <c r="B2806" s="2">
        <v>63.89</v>
      </c>
      <c r="C2806" s="2">
        <v>66.540000000000006</v>
      </c>
    </row>
    <row r="2807" spans="1:3" x14ac:dyDescent="0.3">
      <c r="A2807" s="5">
        <v>38965</v>
      </c>
      <c r="B2807" s="2">
        <v>61.66</v>
      </c>
      <c r="C2807" s="2">
        <v>68.03</v>
      </c>
    </row>
    <row r="2808" spans="1:3" x14ac:dyDescent="0.3">
      <c r="A2808" s="5">
        <v>38966</v>
      </c>
      <c r="B2808" s="2">
        <v>67.400000000000006</v>
      </c>
      <c r="C2808" s="2">
        <v>71.09</v>
      </c>
    </row>
    <row r="2809" spans="1:3" x14ac:dyDescent="0.3">
      <c r="A2809" s="5">
        <v>38967</v>
      </c>
      <c r="B2809" s="2">
        <v>65.260000000000005</v>
      </c>
      <c r="C2809" s="2">
        <v>69.33</v>
      </c>
    </row>
    <row r="2810" spans="1:3" x14ac:dyDescent="0.3">
      <c r="A2810" s="5">
        <v>38968</v>
      </c>
      <c r="B2810" s="2">
        <v>62.61</v>
      </c>
      <c r="C2810" s="2">
        <v>65.42</v>
      </c>
    </row>
    <row r="2811" spans="1:3" x14ac:dyDescent="0.3">
      <c r="A2811" s="5">
        <v>38969</v>
      </c>
      <c r="B2811" s="2">
        <v>61.23</v>
      </c>
      <c r="C2811" s="2">
        <v>62.36</v>
      </c>
    </row>
    <row r="2812" spans="1:3" x14ac:dyDescent="0.3">
      <c r="A2812" s="5">
        <v>38970</v>
      </c>
      <c r="B2812" s="2">
        <v>61.17</v>
      </c>
      <c r="C2812" s="2">
        <v>62.33</v>
      </c>
    </row>
    <row r="2813" spans="1:3" x14ac:dyDescent="0.3">
      <c r="A2813" s="5">
        <v>38971</v>
      </c>
      <c r="B2813" s="2">
        <v>64.5</v>
      </c>
      <c r="C2813" s="2">
        <v>66.58</v>
      </c>
    </row>
    <row r="2814" spans="1:3" x14ac:dyDescent="0.3">
      <c r="A2814" s="5">
        <v>38972</v>
      </c>
      <c r="B2814" s="2">
        <v>64.63</v>
      </c>
      <c r="C2814" s="2">
        <v>66.400000000000006</v>
      </c>
    </row>
    <row r="2815" spans="1:3" x14ac:dyDescent="0.3">
      <c r="A2815" s="5">
        <v>38973</v>
      </c>
      <c r="B2815" s="2">
        <v>64.900000000000006</v>
      </c>
      <c r="C2815" s="2">
        <v>66.55</v>
      </c>
    </row>
    <row r="2816" spans="1:3" x14ac:dyDescent="0.3">
      <c r="A2816" s="5">
        <v>38974</v>
      </c>
      <c r="B2816" s="2">
        <v>64.209999999999994</v>
      </c>
      <c r="C2816" s="2">
        <v>65.59</v>
      </c>
    </row>
    <row r="2817" spans="1:3" x14ac:dyDescent="0.3">
      <c r="A2817" s="5">
        <v>38975</v>
      </c>
      <c r="B2817" s="2">
        <v>63.07</v>
      </c>
      <c r="C2817" s="2">
        <v>64.59</v>
      </c>
    </row>
    <row r="2818" spans="1:3" x14ac:dyDescent="0.3">
      <c r="A2818" s="5">
        <v>38976</v>
      </c>
      <c r="B2818" s="2">
        <v>63.27</v>
      </c>
      <c r="C2818" s="2">
        <v>63.9</v>
      </c>
    </row>
    <row r="2819" spans="1:3" x14ac:dyDescent="0.3">
      <c r="A2819" s="5">
        <v>38977</v>
      </c>
      <c r="B2819" s="2">
        <v>64.02</v>
      </c>
      <c r="C2819" s="2">
        <v>64.52</v>
      </c>
    </row>
    <row r="2820" spans="1:3" x14ac:dyDescent="0.3">
      <c r="A2820" s="5">
        <v>38978</v>
      </c>
      <c r="B2820" s="2">
        <v>67.84</v>
      </c>
      <c r="C2820" s="2">
        <v>69.55</v>
      </c>
    </row>
    <row r="2821" spans="1:3" x14ac:dyDescent="0.3">
      <c r="A2821" s="5">
        <v>38979</v>
      </c>
      <c r="B2821" s="2">
        <v>66.88</v>
      </c>
      <c r="C2821" s="2">
        <v>68.48</v>
      </c>
    </row>
    <row r="2822" spans="1:3" x14ac:dyDescent="0.3">
      <c r="A2822" s="5">
        <v>38980</v>
      </c>
      <c r="B2822" s="2">
        <v>66.31</v>
      </c>
      <c r="C2822" s="2">
        <v>67.83</v>
      </c>
    </row>
    <row r="2823" spans="1:3" x14ac:dyDescent="0.3">
      <c r="A2823" s="5">
        <v>38981</v>
      </c>
      <c r="B2823" s="2">
        <v>65.819999999999993</v>
      </c>
      <c r="C2823" s="2">
        <v>66.8</v>
      </c>
    </row>
    <row r="2824" spans="1:3" x14ac:dyDescent="0.3">
      <c r="A2824" s="5">
        <v>38982</v>
      </c>
      <c r="B2824" s="2">
        <v>63.67</v>
      </c>
      <c r="C2824" s="2">
        <v>64.09</v>
      </c>
    </row>
    <row r="2825" spans="1:3" x14ac:dyDescent="0.3">
      <c r="A2825" s="5">
        <v>38983</v>
      </c>
      <c r="B2825" s="2">
        <v>61.26</v>
      </c>
      <c r="C2825" s="2">
        <v>61.24</v>
      </c>
    </row>
    <row r="2826" spans="1:3" x14ac:dyDescent="0.3">
      <c r="A2826" s="5">
        <v>38984</v>
      </c>
      <c r="B2826" s="2">
        <v>61.88</v>
      </c>
      <c r="C2826" s="2">
        <v>61.88</v>
      </c>
    </row>
    <row r="2827" spans="1:3" x14ac:dyDescent="0.3">
      <c r="A2827" s="5">
        <v>38985</v>
      </c>
      <c r="B2827" s="2">
        <v>64.02</v>
      </c>
      <c r="C2827" s="2">
        <v>64.760000000000005</v>
      </c>
    </row>
    <row r="2828" spans="1:3" x14ac:dyDescent="0.3">
      <c r="A2828" s="5">
        <v>38986</v>
      </c>
      <c r="B2828" s="2">
        <v>63.47</v>
      </c>
      <c r="C2828" s="2">
        <v>64.88</v>
      </c>
    </row>
    <row r="2829" spans="1:3" x14ac:dyDescent="0.3">
      <c r="A2829" s="5">
        <v>38987</v>
      </c>
      <c r="B2829" s="2">
        <v>63.52</v>
      </c>
      <c r="C2829" s="2">
        <v>65.09</v>
      </c>
    </row>
    <row r="2830" spans="1:3" x14ac:dyDescent="0.3">
      <c r="A2830" s="5">
        <v>38988</v>
      </c>
      <c r="B2830" s="2">
        <v>61.99</v>
      </c>
      <c r="C2830" s="2">
        <v>63.17</v>
      </c>
    </row>
    <row r="2831" spans="1:3" x14ac:dyDescent="0.3">
      <c r="A2831" s="5">
        <v>38989</v>
      </c>
      <c r="B2831" s="2">
        <v>61.08</v>
      </c>
      <c r="C2831" s="2">
        <v>62.11</v>
      </c>
    </row>
    <row r="2832" spans="1:3" x14ac:dyDescent="0.3">
      <c r="A2832" s="5">
        <v>38990</v>
      </c>
      <c r="B2832" s="2">
        <v>57.13</v>
      </c>
      <c r="C2832" s="2">
        <v>57.29</v>
      </c>
    </row>
    <row r="2833" spans="1:3" x14ac:dyDescent="0.3">
      <c r="A2833" s="5">
        <v>38991</v>
      </c>
      <c r="B2833" s="2">
        <v>53.64</v>
      </c>
      <c r="C2833" s="2">
        <v>55.89</v>
      </c>
    </row>
    <row r="2834" spans="1:3" x14ac:dyDescent="0.3">
      <c r="A2834" s="5">
        <v>38992</v>
      </c>
      <c r="B2834" s="2">
        <v>56.64</v>
      </c>
      <c r="C2834" s="2">
        <v>58.58</v>
      </c>
    </row>
    <row r="2835" spans="1:3" x14ac:dyDescent="0.3">
      <c r="A2835" s="5">
        <v>38993</v>
      </c>
      <c r="B2835" s="2">
        <v>55.83</v>
      </c>
      <c r="C2835" s="2">
        <v>58.45</v>
      </c>
    </row>
    <row r="2836" spans="1:3" x14ac:dyDescent="0.3">
      <c r="A2836" s="5">
        <v>38994</v>
      </c>
      <c r="B2836" s="2">
        <v>58.68</v>
      </c>
      <c r="C2836" s="2">
        <v>60.73</v>
      </c>
    </row>
    <row r="2837" spans="1:3" x14ac:dyDescent="0.3">
      <c r="A2837" s="5">
        <v>38995</v>
      </c>
      <c r="B2837" s="2">
        <v>57.07</v>
      </c>
      <c r="C2837" s="2">
        <v>60.36</v>
      </c>
    </row>
    <row r="2838" spans="1:3" x14ac:dyDescent="0.3">
      <c r="A2838" s="5">
        <v>38996</v>
      </c>
      <c r="B2838" s="2">
        <v>51.54</v>
      </c>
      <c r="C2838" s="2">
        <v>54.64</v>
      </c>
    </row>
    <row r="2839" spans="1:3" x14ac:dyDescent="0.3">
      <c r="A2839" s="5">
        <v>38997</v>
      </c>
      <c r="B2839" s="2">
        <v>44.83</v>
      </c>
      <c r="C2839" s="2">
        <v>48.85</v>
      </c>
    </row>
    <row r="2840" spans="1:3" x14ac:dyDescent="0.3">
      <c r="A2840" s="5">
        <v>38998</v>
      </c>
      <c r="B2840" s="2">
        <v>45.03</v>
      </c>
      <c r="C2840" s="2">
        <v>47.65</v>
      </c>
    </row>
    <row r="2841" spans="1:3" x14ac:dyDescent="0.3">
      <c r="A2841" s="5">
        <v>38999</v>
      </c>
      <c r="B2841" s="2">
        <v>55.18</v>
      </c>
      <c r="C2841" s="2">
        <v>57.86</v>
      </c>
    </row>
    <row r="2842" spans="1:3" x14ac:dyDescent="0.3">
      <c r="A2842" s="5">
        <v>39000</v>
      </c>
      <c r="B2842" s="2">
        <v>53.99</v>
      </c>
      <c r="C2842" s="2">
        <v>58.81</v>
      </c>
    </row>
    <row r="2843" spans="1:3" x14ac:dyDescent="0.3">
      <c r="A2843" s="5">
        <v>39001</v>
      </c>
      <c r="B2843" s="2">
        <v>55.36</v>
      </c>
      <c r="C2843" s="2">
        <v>60.41</v>
      </c>
    </row>
    <row r="2844" spans="1:3" x14ac:dyDescent="0.3">
      <c r="A2844" s="5">
        <v>39002</v>
      </c>
      <c r="B2844" s="2">
        <v>55.87</v>
      </c>
      <c r="C2844" s="2">
        <v>59.69</v>
      </c>
    </row>
    <row r="2845" spans="1:3" x14ac:dyDescent="0.3">
      <c r="A2845" s="5">
        <v>39003</v>
      </c>
      <c r="B2845" s="2">
        <v>58.59</v>
      </c>
      <c r="C2845" s="2">
        <v>60.69</v>
      </c>
    </row>
    <row r="2846" spans="1:3" x14ac:dyDescent="0.3">
      <c r="A2846" s="5">
        <v>39004</v>
      </c>
      <c r="B2846" s="2">
        <v>56.11</v>
      </c>
      <c r="C2846" s="2">
        <v>57.11</v>
      </c>
    </row>
    <row r="2847" spans="1:3" x14ac:dyDescent="0.3">
      <c r="A2847" s="5">
        <v>39005</v>
      </c>
      <c r="B2847" s="2">
        <v>56.13</v>
      </c>
      <c r="C2847" s="2">
        <v>56.85</v>
      </c>
    </row>
    <row r="2848" spans="1:3" x14ac:dyDescent="0.3">
      <c r="A2848" s="5">
        <v>39006</v>
      </c>
      <c r="B2848" s="2">
        <v>58.37</v>
      </c>
      <c r="C2848" s="2">
        <v>61.16</v>
      </c>
    </row>
    <row r="2849" spans="1:3" x14ac:dyDescent="0.3">
      <c r="A2849" s="5">
        <v>39007</v>
      </c>
      <c r="B2849" s="2">
        <v>57.35</v>
      </c>
      <c r="C2849" s="2">
        <v>60.15</v>
      </c>
    </row>
    <row r="2850" spans="1:3" x14ac:dyDescent="0.3">
      <c r="A2850" s="5">
        <v>39008</v>
      </c>
      <c r="B2850" s="2">
        <v>57.16</v>
      </c>
      <c r="C2850" s="2">
        <v>60.37</v>
      </c>
    </row>
    <row r="2851" spans="1:3" x14ac:dyDescent="0.3">
      <c r="A2851" s="5">
        <v>39009</v>
      </c>
      <c r="B2851" s="2">
        <v>55.28</v>
      </c>
      <c r="C2851" s="2">
        <v>57.72</v>
      </c>
    </row>
    <row r="2852" spans="1:3" x14ac:dyDescent="0.3">
      <c r="A2852" s="5">
        <v>39010</v>
      </c>
      <c r="B2852" s="2">
        <v>54.25</v>
      </c>
      <c r="C2852" s="2">
        <v>56.7</v>
      </c>
    </row>
    <row r="2853" spans="1:3" x14ac:dyDescent="0.3">
      <c r="A2853" s="5">
        <v>39011</v>
      </c>
      <c r="B2853" s="2">
        <v>48.79</v>
      </c>
      <c r="C2853" s="2">
        <v>50.35</v>
      </c>
    </row>
    <row r="2854" spans="1:3" x14ac:dyDescent="0.3">
      <c r="A2854" s="5">
        <v>39012</v>
      </c>
      <c r="B2854" s="2">
        <v>46.39</v>
      </c>
      <c r="C2854" s="2">
        <v>48.62</v>
      </c>
    </row>
    <row r="2855" spans="1:3" x14ac:dyDescent="0.3">
      <c r="A2855" s="5">
        <v>39013</v>
      </c>
      <c r="B2855" s="2">
        <v>53.8</v>
      </c>
      <c r="C2855" s="2">
        <v>57.28</v>
      </c>
    </row>
    <row r="2856" spans="1:3" x14ac:dyDescent="0.3">
      <c r="A2856" s="5">
        <v>39014</v>
      </c>
      <c r="B2856" s="2">
        <v>53.07</v>
      </c>
      <c r="C2856" s="2">
        <v>55.92</v>
      </c>
    </row>
    <row r="2857" spans="1:3" x14ac:dyDescent="0.3">
      <c r="A2857" s="5">
        <v>39015</v>
      </c>
      <c r="B2857" s="2">
        <v>53.79</v>
      </c>
      <c r="C2857" s="2">
        <v>56.87</v>
      </c>
    </row>
    <row r="2858" spans="1:3" x14ac:dyDescent="0.3">
      <c r="A2858" s="5">
        <v>39016</v>
      </c>
      <c r="B2858" s="2">
        <v>51.59</v>
      </c>
      <c r="C2858" s="2">
        <v>55.55</v>
      </c>
    </row>
    <row r="2859" spans="1:3" x14ac:dyDescent="0.3">
      <c r="A2859" s="5">
        <v>39017</v>
      </c>
      <c r="B2859" s="2">
        <v>46.79</v>
      </c>
      <c r="C2859" s="2">
        <v>53.27</v>
      </c>
    </row>
    <row r="2860" spans="1:3" x14ac:dyDescent="0.3">
      <c r="A2860" s="5">
        <v>39018</v>
      </c>
      <c r="B2860" s="2">
        <v>51.32</v>
      </c>
      <c r="C2860" s="2">
        <v>53.19</v>
      </c>
    </row>
    <row r="2861" spans="1:3" x14ac:dyDescent="0.3">
      <c r="A2861" s="5">
        <v>39019</v>
      </c>
      <c r="B2861" s="2">
        <v>51.64</v>
      </c>
      <c r="C2861" s="2">
        <v>52.65</v>
      </c>
    </row>
    <row r="2862" spans="1:3" x14ac:dyDescent="0.3">
      <c r="A2862" s="5">
        <v>39020</v>
      </c>
      <c r="B2862" s="2">
        <v>56.43</v>
      </c>
      <c r="C2862" s="2">
        <v>59.04</v>
      </c>
    </row>
    <row r="2863" spans="1:3" x14ac:dyDescent="0.3">
      <c r="A2863" s="5">
        <v>39021</v>
      </c>
      <c r="B2863" s="2">
        <v>53.7</v>
      </c>
      <c r="C2863" s="2">
        <v>55.76</v>
      </c>
    </row>
    <row r="2864" spans="1:3" x14ac:dyDescent="0.3">
      <c r="A2864" s="5">
        <v>39022</v>
      </c>
      <c r="B2864" s="2">
        <v>51.74</v>
      </c>
      <c r="C2864" s="2">
        <v>52.82</v>
      </c>
    </row>
    <row r="2865" spans="1:3" x14ac:dyDescent="0.3">
      <c r="A2865" s="5">
        <v>39023</v>
      </c>
      <c r="B2865" s="2">
        <v>56.39</v>
      </c>
      <c r="C2865" s="2">
        <v>59.74</v>
      </c>
    </row>
    <row r="2866" spans="1:3" x14ac:dyDescent="0.3">
      <c r="A2866" s="5">
        <v>39024</v>
      </c>
      <c r="B2866" s="2">
        <v>55.73</v>
      </c>
      <c r="C2866" s="2">
        <v>58.61</v>
      </c>
    </row>
    <row r="2867" spans="1:3" x14ac:dyDescent="0.3">
      <c r="A2867" s="5">
        <v>39025</v>
      </c>
      <c r="B2867" s="2">
        <v>50.56</v>
      </c>
      <c r="C2867" s="2">
        <v>51.4</v>
      </c>
    </row>
    <row r="2868" spans="1:3" x14ac:dyDescent="0.3">
      <c r="A2868" s="5">
        <v>39026</v>
      </c>
      <c r="B2868" s="2">
        <v>48.94</v>
      </c>
      <c r="C2868" s="2">
        <v>49.86</v>
      </c>
    </row>
    <row r="2869" spans="1:3" x14ac:dyDescent="0.3">
      <c r="A2869" s="5">
        <v>39027</v>
      </c>
      <c r="B2869" s="2">
        <v>50.87</v>
      </c>
      <c r="C2869" s="2">
        <v>53.81</v>
      </c>
    </row>
    <row r="2870" spans="1:3" x14ac:dyDescent="0.3">
      <c r="A2870" s="5">
        <v>39028</v>
      </c>
      <c r="B2870" s="2">
        <v>48.56</v>
      </c>
      <c r="C2870" s="2">
        <v>53.16</v>
      </c>
    </row>
    <row r="2871" spans="1:3" x14ac:dyDescent="0.3">
      <c r="A2871" s="5">
        <v>39029</v>
      </c>
      <c r="B2871" s="2">
        <v>50.69</v>
      </c>
      <c r="C2871" s="2">
        <v>54.19</v>
      </c>
    </row>
    <row r="2872" spans="1:3" x14ac:dyDescent="0.3">
      <c r="A2872" s="5">
        <v>39030</v>
      </c>
      <c r="B2872" s="2">
        <v>51.97</v>
      </c>
      <c r="C2872" s="2">
        <v>54.86</v>
      </c>
    </row>
    <row r="2873" spans="1:3" x14ac:dyDescent="0.3">
      <c r="A2873" s="5">
        <v>39031</v>
      </c>
      <c r="B2873" s="2">
        <v>53.62</v>
      </c>
      <c r="C2873" s="2">
        <v>56.44</v>
      </c>
    </row>
    <row r="2874" spans="1:3" x14ac:dyDescent="0.3">
      <c r="A2874" s="5">
        <v>39032</v>
      </c>
      <c r="B2874" s="2">
        <v>49.09</v>
      </c>
      <c r="C2874" s="2">
        <v>50</v>
      </c>
    </row>
    <row r="2875" spans="1:3" x14ac:dyDescent="0.3">
      <c r="A2875" s="5">
        <v>39033</v>
      </c>
      <c r="B2875" s="2">
        <v>48.41</v>
      </c>
      <c r="C2875" s="2">
        <v>48.77</v>
      </c>
    </row>
    <row r="2876" spans="1:3" x14ac:dyDescent="0.3">
      <c r="A2876" s="5">
        <v>39034</v>
      </c>
      <c r="B2876" s="2">
        <v>52.61</v>
      </c>
      <c r="C2876" s="2">
        <v>54.74</v>
      </c>
    </row>
    <row r="2877" spans="1:3" x14ac:dyDescent="0.3">
      <c r="A2877" s="5">
        <v>39035</v>
      </c>
      <c r="B2877" s="2">
        <v>50.07</v>
      </c>
      <c r="C2877" s="2">
        <v>51.78</v>
      </c>
    </row>
    <row r="2878" spans="1:3" x14ac:dyDescent="0.3">
      <c r="A2878" s="5">
        <v>39036</v>
      </c>
      <c r="B2878" s="2">
        <v>49.97</v>
      </c>
      <c r="C2878" s="2">
        <v>51.83</v>
      </c>
    </row>
    <row r="2879" spans="1:3" x14ac:dyDescent="0.3">
      <c r="A2879" s="5">
        <v>39037</v>
      </c>
      <c r="B2879" s="2">
        <v>48.61</v>
      </c>
      <c r="C2879" s="2">
        <v>50.03</v>
      </c>
    </row>
    <row r="2880" spans="1:3" x14ac:dyDescent="0.3">
      <c r="A2880" s="5">
        <v>39038</v>
      </c>
      <c r="B2880" s="2">
        <v>47.08</v>
      </c>
      <c r="C2880" s="2">
        <v>49.24</v>
      </c>
    </row>
    <row r="2881" spans="1:3" x14ac:dyDescent="0.3">
      <c r="A2881" s="5">
        <v>39039</v>
      </c>
      <c r="B2881" s="2">
        <v>43.03</v>
      </c>
      <c r="C2881" s="2">
        <v>44.49</v>
      </c>
    </row>
    <row r="2882" spans="1:3" x14ac:dyDescent="0.3">
      <c r="A2882" s="5">
        <v>39040</v>
      </c>
      <c r="B2882" s="2">
        <v>43.39</v>
      </c>
      <c r="C2882" s="2">
        <v>44.79</v>
      </c>
    </row>
    <row r="2883" spans="1:3" x14ac:dyDescent="0.3">
      <c r="A2883" s="5">
        <v>39041</v>
      </c>
      <c r="B2883" s="2">
        <v>45.72</v>
      </c>
      <c r="C2883" s="2">
        <v>47.7</v>
      </c>
    </row>
    <row r="2884" spans="1:3" x14ac:dyDescent="0.3">
      <c r="A2884" s="5">
        <v>39042</v>
      </c>
      <c r="B2884" s="2">
        <v>45.37</v>
      </c>
      <c r="C2884" s="2">
        <v>48.04</v>
      </c>
    </row>
    <row r="2885" spans="1:3" x14ac:dyDescent="0.3">
      <c r="A2885" s="5">
        <v>39043</v>
      </c>
      <c r="B2885" s="2">
        <v>44.24</v>
      </c>
      <c r="C2885" s="2">
        <v>47.19</v>
      </c>
    </row>
    <row r="2886" spans="1:3" x14ac:dyDescent="0.3">
      <c r="A2886" s="5">
        <v>39044</v>
      </c>
      <c r="B2886" s="2">
        <v>43.46</v>
      </c>
      <c r="C2886" s="2">
        <v>45.71</v>
      </c>
    </row>
    <row r="2887" spans="1:3" x14ac:dyDescent="0.3">
      <c r="A2887" s="5">
        <v>39045</v>
      </c>
      <c r="B2887" s="2">
        <v>41.53</v>
      </c>
      <c r="C2887" s="2">
        <v>44.26</v>
      </c>
    </row>
    <row r="2888" spans="1:3" x14ac:dyDescent="0.3">
      <c r="A2888" s="5">
        <v>39046</v>
      </c>
      <c r="B2888" s="2">
        <v>38.21</v>
      </c>
      <c r="C2888" s="2">
        <v>40.69</v>
      </c>
    </row>
    <row r="2889" spans="1:3" x14ac:dyDescent="0.3">
      <c r="A2889" s="5">
        <v>39047</v>
      </c>
      <c r="B2889" s="2">
        <v>36.82</v>
      </c>
      <c r="C2889" s="2">
        <v>39.590000000000003</v>
      </c>
    </row>
    <row r="2890" spans="1:3" x14ac:dyDescent="0.3">
      <c r="A2890" s="5">
        <v>39048</v>
      </c>
      <c r="B2890" s="2">
        <v>40.89</v>
      </c>
      <c r="C2890" s="2">
        <v>44.94</v>
      </c>
    </row>
    <row r="2891" spans="1:3" x14ac:dyDescent="0.3">
      <c r="A2891" s="5">
        <v>39049</v>
      </c>
      <c r="B2891" s="2">
        <v>39.14</v>
      </c>
      <c r="C2891" s="2">
        <v>42.83</v>
      </c>
    </row>
    <row r="2892" spans="1:3" x14ac:dyDescent="0.3">
      <c r="A2892" s="5">
        <v>39050</v>
      </c>
      <c r="B2892" s="2">
        <v>38.54</v>
      </c>
      <c r="C2892" s="2">
        <v>42.27</v>
      </c>
    </row>
    <row r="2893" spans="1:3" x14ac:dyDescent="0.3">
      <c r="A2893" s="5">
        <v>39051</v>
      </c>
      <c r="B2893" s="2">
        <v>37.159999999999997</v>
      </c>
      <c r="C2893" s="2">
        <v>41.48</v>
      </c>
    </row>
    <row r="2894" spans="1:3" x14ac:dyDescent="0.3">
      <c r="A2894" s="5">
        <v>39052</v>
      </c>
      <c r="B2894" s="2">
        <v>34.97</v>
      </c>
      <c r="C2894" s="2">
        <v>39.92</v>
      </c>
    </row>
    <row r="2895" spans="1:3" x14ac:dyDescent="0.3">
      <c r="A2895" s="5">
        <v>39053</v>
      </c>
      <c r="B2895" s="2">
        <v>33.07</v>
      </c>
      <c r="C2895" s="2">
        <v>36.270000000000003</v>
      </c>
    </row>
    <row r="2896" spans="1:3" x14ac:dyDescent="0.3">
      <c r="A2896" s="5">
        <v>39054</v>
      </c>
      <c r="B2896" s="2">
        <v>30.95</v>
      </c>
      <c r="C2896" s="2">
        <v>32.4</v>
      </c>
    </row>
    <row r="2897" spans="1:3" x14ac:dyDescent="0.3">
      <c r="A2897" s="5">
        <v>39055</v>
      </c>
      <c r="B2897" s="2">
        <v>34.46</v>
      </c>
      <c r="C2897" s="2">
        <v>40.17</v>
      </c>
    </row>
    <row r="2898" spans="1:3" x14ac:dyDescent="0.3">
      <c r="A2898" s="5">
        <v>39056</v>
      </c>
      <c r="B2898" s="2">
        <v>35.65</v>
      </c>
      <c r="C2898" s="2">
        <v>38.68</v>
      </c>
    </row>
    <row r="2899" spans="1:3" x14ac:dyDescent="0.3">
      <c r="A2899" s="5">
        <v>39057</v>
      </c>
      <c r="B2899" s="2">
        <v>32.21</v>
      </c>
      <c r="C2899" s="2">
        <v>37.64</v>
      </c>
    </row>
    <row r="2900" spans="1:3" x14ac:dyDescent="0.3">
      <c r="A2900" s="5">
        <v>39058</v>
      </c>
      <c r="B2900" s="2">
        <v>35.049999999999997</v>
      </c>
      <c r="C2900" s="2">
        <v>38.26</v>
      </c>
    </row>
    <row r="2901" spans="1:3" x14ac:dyDescent="0.3">
      <c r="A2901" s="5">
        <v>39059</v>
      </c>
      <c r="B2901" s="2">
        <v>33.909999999999997</v>
      </c>
      <c r="C2901" s="2">
        <v>37.729999999999997</v>
      </c>
    </row>
    <row r="2902" spans="1:3" x14ac:dyDescent="0.3">
      <c r="A2902" s="5">
        <v>39060</v>
      </c>
      <c r="B2902" s="2">
        <v>32.18</v>
      </c>
      <c r="C2902" s="2">
        <v>35.22</v>
      </c>
    </row>
    <row r="2903" spans="1:3" x14ac:dyDescent="0.3">
      <c r="A2903" s="5">
        <v>39061</v>
      </c>
      <c r="B2903" s="2">
        <v>32.04</v>
      </c>
      <c r="C2903" s="2">
        <v>34.340000000000003</v>
      </c>
    </row>
    <row r="2904" spans="1:3" x14ac:dyDescent="0.3">
      <c r="A2904" s="5">
        <v>39062</v>
      </c>
      <c r="B2904" s="2">
        <v>32.32</v>
      </c>
      <c r="C2904" s="2">
        <v>37.4</v>
      </c>
    </row>
    <row r="2905" spans="1:3" x14ac:dyDescent="0.3">
      <c r="A2905" s="5">
        <v>39063</v>
      </c>
      <c r="B2905" s="2">
        <v>33.69</v>
      </c>
      <c r="C2905" s="2">
        <v>36.659999999999997</v>
      </c>
    </row>
    <row r="2906" spans="1:3" x14ac:dyDescent="0.3">
      <c r="A2906" s="5">
        <v>39064</v>
      </c>
      <c r="B2906" s="2">
        <v>33.51</v>
      </c>
      <c r="C2906" s="2">
        <v>37.18</v>
      </c>
    </row>
    <row r="2907" spans="1:3" x14ac:dyDescent="0.3">
      <c r="A2907" s="5">
        <v>39065</v>
      </c>
      <c r="B2907" s="2">
        <v>32.61</v>
      </c>
      <c r="C2907" s="2">
        <v>35.6</v>
      </c>
    </row>
    <row r="2908" spans="1:3" x14ac:dyDescent="0.3">
      <c r="A2908" s="5">
        <v>39066</v>
      </c>
      <c r="B2908" s="2">
        <v>34.200000000000003</v>
      </c>
      <c r="C2908" s="2">
        <v>37.54</v>
      </c>
    </row>
    <row r="2909" spans="1:3" x14ac:dyDescent="0.3">
      <c r="A2909" s="5">
        <v>39067</v>
      </c>
      <c r="B2909" s="2">
        <v>33.67</v>
      </c>
      <c r="C2909" s="2">
        <v>36.619999999999997</v>
      </c>
    </row>
    <row r="2910" spans="1:3" x14ac:dyDescent="0.3">
      <c r="A2910" s="5">
        <v>39068</v>
      </c>
      <c r="B2910" s="2">
        <v>33</v>
      </c>
      <c r="C2910" s="2">
        <v>34.21</v>
      </c>
    </row>
    <row r="2911" spans="1:3" x14ac:dyDescent="0.3">
      <c r="A2911" s="5">
        <v>39069</v>
      </c>
      <c r="B2911" s="2">
        <v>41.39</v>
      </c>
      <c r="C2911" s="2">
        <v>47.26</v>
      </c>
    </row>
    <row r="2912" spans="1:3" x14ac:dyDescent="0.3">
      <c r="A2912" s="5">
        <v>39070</v>
      </c>
      <c r="B2912" s="2">
        <v>37.479999999999997</v>
      </c>
      <c r="C2912" s="2">
        <v>40.06</v>
      </c>
    </row>
    <row r="2913" spans="1:3" x14ac:dyDescent="0.3">
      <c r="A2913" s="5">
        <v>39071</v>
      </c>
      <c r="B2913" s="2">
        <v>36.28</v>
      </c>
      <c r="C2913" s="2">
        <v>38.83</v>
      </c>
    </row>
    <row r="2914" spans="1:3" x14ac:dyDescent="0.3">
      <c r="A2914" s="5">
        <v>39072</v>
      </c>
      <c r="B2914" s="2">
        <v>35.47</v>
      </c>
      <c r="C2914" s="2">
        <v>37.51</v>
      </c>
    </row>
    <row r="2915" spans="1:3" x14ac:dyDescent="0.3">
      <c r="A2915" s="5">
        <v>39073</v>
      </c>
      <c r="B2915" s="2">
        <v>33.549999999999997</v>
      </c>
      <c r="C2915" s="2">
        <v>35.56</v>
      </c>
    </row>
    <row r="2916" spans="1:3" x14ac:dyDescent="0.3">
      <c r="A2916" s="5">
        <v>39074</v>
      </c>
      <c r="B2916" s="2">
        <v>30.85</v>
      </c>
      <c r="C2916" s="2">
        <v>33.090000000000003</v>
      </c>
    </row>
    <row r="2917" spans="1:3" x14ac:dyDescent="0.3">
      <c r="A2917" s="5">
        <v>39075</v>
      </c>
      <c r="B2917" s="2">
        <v>31.21</v>
      </c>
      <c r="C2917" s="2">
        <v>32.67</v>
      </c>
    </row>
    <row r="2918" spans="1:3" x14ac:dyDescent="0.3">
      <c r="A2918" s="5">
        <v>39076</v>
      </c>
      <c r="B2918" s="2">
        <v>30.91</v>
      </c>
      <c r="C2918" s="2">
        <v>31.99</v>
      </c>
    </row>
    <row r="2919" spans="1:3" x14ac:dyDescent="0.3">
      <c r="A2919" s="5">
        <v>39077</v>
      </c>
      <c r="B2919" s="2">
        <v>31.44</v>
      </c>
      <c r="C2919" s="2">
        <v>32.909999999999997</v>
      </c>
    </row>
    <row r="2920" spans="1:3" x14ac:dyDescent="0.3">
      <c r="A2920" s="5">
        <v>39078</v>
      </c>
      <c r="B2920" s="2">
        <v>33.67</v>
      </c>
      <c r="C2920" s="2">
        <v>35.79</v>
      </c>
    </row>
    <row r="2921" spans="1:3" x14ac:dyDescent="0.3">
      <c r="A2921" s="5">
        <v>39079</v>
      </c>
      <c r="B2921" s="2">
        <v>33.799999999999997</v>
      </c>
      <c r="C2921" s="2">
        <v>36.130000000000003</v>
      </c>
    </row>
    <row r="2922" spans="1:3" x14ac:dyDescent="0.3">
      <c r="A2922" s="5">
        <v>39080</v>
      </c>
      <c r="B2922" s="2">
        <v>33.08</v>
      </c>
      <c r="C2922" s="2">
        <v>35.119999999999997</v>
      </c>
    </row>
    <row r="2923" spans="1:3" x14ac:dyDescent="0.3">
      <c r="A2923" s="5">
        <v>39081</v>
      </c>
      <c r="B2923" s="2">
        <v>30.28</v>
      </c>
      <c r="C2923" s="2">
        <v>31.93</v>
      </c>
    </row>
    <row r="2924" spans="1:3" x14ac:dyDescent="0.3">
      <c r="A2924" s="5">
        <v>39082</v>
      </c>
      <c r="B2924" s="2">
        <v>29.44</v>
      </c>
      <c r="C2924" s="2">
        <v>30.8</v>
      </c>
    </row>
    <row r="2925" spans="1:3" x14ac:dyDescent="0.3">
      <c r="A2925" s="5">
        <v>39083</v>
      </c>
      <c r="B2925" s="2">
        <v>29.99</v>
      </c>
      <c r="C2925" s="2">
        <v>30.25</v>
      </c>
    </row>
    <row r="2926" spans="1:3" x14ac:dyDescent="0.3">
      <c r="A2926" s="5">
        <v>39084</v>
      </c>
      <c r="B2926" s="2">
        <v>32.47</v>
      </c>
      <c r="C2926" s="2">
        <v>35.1</v>
      </c>
    </row>
    <row r="2927" spans="1:3" x14ac:dyDescent="0.3">
      <c r="A2927" s="5">
        <v>39085</v>
      </c>
      <c r="B2927" s="2">
        <v>32.590000000000003</v>
      </c>
      <c r="C2927" s="2">
        <v>34.86</v>
      </c>
    </row>
    <row r="2928" spans="1:3" x14ac:dyDescent="0.3">
      <c r="A2928" s="5">
        <v>39086</v>
      </c>
      <c r="B2928" s="2">
        <v>30.63</v>
      </c>
      <c r="C2928" s="2">
        <v>32.64</v>
      </c>
    </row>
    <row r="2929" spans="1:3" x14ac:dyDescent="0.3">
      <c r="A2929" s="5">
        <v>39087</v>
      </c>
      <c r="B2929" s="2">
        <v>29.67</v>
      </c>
      <c r="C2929" s="2">
        <v>31.67</v>
      </c>
    </row>
    <row r="2930" spans="1:3" x14ac:dyDescent="0.3">
      <c r="A2930" s="5">
        <v>39088</v>
      </c>
      <c r="B2930" s="2">
        <v>28.27</v>
      </c>
      <c r="C2930" s="2">
        <v>29.41</v>
      </c>
    </row>
    <row r="2931" spans="1:3" x14ac:dyDescent="0.3">
      <c r="A2931" s="5">
        <v>39089</v>
      </c>
      <c r="B2931" s="2">
        <v>27.61</v>
      </c>
      <c r="C2931" s="2">
        <v>28.05</v>
      </c>
    </row>
    <row r="2932" spans="1:3" x14ac:dyDescent="0.3">
      <c r="A2932" s="5">
        <v>39090</v>
      </c>
      <c r="B2932" s="2">
        <v>28.63</v>
      </c>
      <c r="C2932" s="2">
        <v>30.42</v>
      </c>
    </row>
    <row r="2933" spans="1:3" x14ac:dyDescent="0.3">
      <c r="A2933" s="5">
        <v>39091</v>
      </c>
      <c r="B2933" s="2">
        <v>27.12</v>
      </c>
      <c r="C2933" s="2">
        <v>28.72</v>
      </c>
    </row>
    <row r="2934" spans="1:3" x14ac:dyDescent="0.3">
      <c r="A2934" s="5">
        <v>39092</v>
      </c>
      <c r="B2934" s="2">
        <v>26.35</v>
      </c>
      <c r="C2934" s="2">
        <v>28.89</v>
      </c>
    </row>
    <row r="2935" spans="1:3" x14ac:dyDescent="0.3">
      <c r="A2935" s="5">
        <v>39093</v>
      </c>
      <c r="B2935" s="2">
        <v>25.62</v>
      </c>
      <c r="C2935" s="2">
        <v>27.85</v>
      </c>
    </row>
    <row r="2936" spans="1:3" x14ac:dyDescent="0.3">
      <c r="A2936" s="5">
        <v>39094</v>
      </c>
      <c r="B2936" s="2">
        <v>25.07</v>
      </c>
      <c r="C2936" s="2">
        <v>26.63</v>
      </c>
    </row>
    <row r="2937" spans="1:3" x14ac:dyDescent="0.3">
      <c r="A2937" s="5">
        <v>39095</v>
      </c>
      <c r="B2937" s="2">
        <v>23.32</v>
      </c>
      <c r="C2937" s="2">
        <v>24.39</v>
      </c>
    </row>
    <row r="2938" spans="1:3" x14ac:dyDescent="0.3">
      <c r="A2938" s="5">
        <v>39096</v>
      </c>
      <c r="B2938" s="2">
        <v>23.28</v>
      </c>
      <c r="C2938" s="2">
        <v>23.95</v>
      </c>
    </row>
    <row r="2939" spans="1:3" x14ac:dyDescent="0.3">
      <c r="A2939" s="5">
        <v>39097</v>
      </c>
      <c r="B2939" s="2">
        <v>25.63</v>
      </c>
      <c r="C2939" s="2">
        <v>27.2</v>
      </c>
    </row>
    <row r="2940" spans="1:3" x14ac:dyDescent="0.3">
      <c r="A2940" s="5">
        <v>39098</v>
      </c>
      <c r="B2940" s="2">
        <v>24.92</v>
      </c>
      <c r="C2940" s="2">
        <v>26.96</v>
      </c>
    </row>
    <row r="2941" spans="1:3" x14ac:dyDescent="0.3">
      <c r="A2941" s="5">
        <v>39099</v>
      </c>
      <c r="B2941" s="2">
        <v>25.45</v>
      </c>
      <c r="C2941" s="2">
        <v>26.76</v>
      </c>
    </row>
    <row r="2942" spans="1:3" x14ac:dyDescent="0.3">
      <c r="A2942" s="5">
        <v>39100</v>
      </c>
      <c r="B2942" s="2">
        <v>24.66</v>
      </c>
      <c r="C2942" s="2">
        <v>26.34</v>
      </c>
    </row>
    <row r="2943" spans="1:3" x14ac:dyDescent="0.3">
      <c r="A2943" s="5">
        <v>39101</v>
      </c>
      <c r="B2943" s="2">
        <v>25.53</v>
      </c>
      <c r="C2943" s="2">
        <v>26.95</v>
      </c>
    </row>
    <row r="2944" spans="1:3" x14ac:dyDescent="0.3">
      <c r="A2944" s="5">
        <v>39102</v>
      </c>
      <c r="B2944" s="2">
        <v>24.41</v>
      </c>
      <c r="C2944" s="2">
        <v>25.11</v>
      </c>
    </row>
    <row r="2945" spans="1:3" x14ac:dyDescent="0.3">
      <c r="A2945" s="5">
        <v>39103</v>
      </c>
      <c r="B2945" s="2">
        <v>23.66</v>
      </c>
      <c r="C2945" s="2">
        <v>24.4</v>
      </c>
    </row>
    <row r="2946" spans="1:3" x14ac:dyDescent="0.3">
      <c r="A2946" s="5">
        <v>39104</v>
      </c>
      <c r="B2946" s="2">
        <v>28.75</v>
      </c>
      <c r="C2946" s="2">
        <v>31.18</v>
      </c>
    </row>
    <row r="2947" spans="1:3" x14ac:dyDescent="0.3">
      <c r="A2947" s="5">
        <v>39105</v>
      </c>
      <c r="B2947" s="2">
        <v>30.7</v>
      </c>
      <c r="C2947" s="2">
        <v>34.21</v>
      </c>
    </row>
    <row r="2948" spans="1:3" x14ac:dyDescent="0.3">
      <c r="A2948" s="5">
        <v>39106</v>
      </c>
      <c r="B2948" s="2">
        <v>31.51</v>
      </c>
      <c r="C2948" s="2">
        <v>35.549999999999997</v>
      </c>
    </row>
    <row r="2949" spans="1:3" x14ac:dyDescent="0.3">
      <c r="A2949" s="5">
        <v>39107</v>
      </c>
      <c r="B2949" s="2">
        <v>35.9</v>
      </c>
      <c r="C2949" s="2">
        <v>42.8</v>
      </c>
    </row>
    <row r="2950" spans="1:3" x14ac:dyDescent="0.3">
      <c r="A2950" s="5">
        <v>39108</v>
      </c>
      <c r="B2950" s="2">
        <v>27.57</v>
      </c>
      <c r="C2950" s="2">
        <v>29.1</v>
      </c>
    </row>
    <row r="2951" spans="1:3" x14ac:dyDescent="0.3">
      <c r="A2951" s="5">
        <v>39109</v>
      </c>
      <c r="B2951" s="2">
        <v>26.23</v>
      </c>
      <c r="C2951" s="2">
        <v>27.67</v>
      </c>
    </row>
    <row r="2952" spans="1:3" x14ac:dyDescent="0.3">
      <c r="A2952" s="5">
        <v>39110</v>
      </c>
      <c r="B2952" s="2">
        <v>25.05</v>
      </c>
      <c r="C2952" s="2">
        <v>25.47</v>
      </c>
    </row>
    <row r="2953" spans="1:3" x14ac:dyDescent="0.3">
      <c r="A2953" s="5">
        <v>39111</v>
      </c>
      <c r="B2953" s="2">
        <v>28.97</v>
      </c>
      <c r="C2953" s="2">
        <v>31.79</v>
      </c>
    </row>
    <row r="2954" spans="1:3" x14ac:dyDescent="0.3">
      <c r="A2954" s="5">
        <v>39112</v>
      </c>
      <c r="B2954" s="2">
        <v>28.22</v>
      </c>
      <c r="C2954" s="2">
        <v>30.41</v>
      </c>
    </row>
    <row r="2955" spans="1:3" x14ac:dyDescent="0.3">
      <c r="A2955" s="5">
        <v>39113</v>
      </c>
      <c r="B2955" s="2">
        <v>26.97</v>
      </c>
      <c r="C2955" s="2">
        <v>28.33</v>
      </c>
    </row>
    <row r="2956" spans="1:3" x14ac:dyDescent="0.3">
      <c r="A2956" s="5">
        <v>39114</v>
      </c>
      <c r="B2956" s="2">
        <v>30.83</v>
      </c>
      <c r="C2956" s="2">
        <v>34.840000000000003</v>
      </c>
    </row>
    <row r="2957" spans="1:3" x14ac:dyDescent="0.3">
      <c r="A2957" s="5">
        <v>39115</v>
      </c>
      <c r="B2957" s="2">
        <v>26.35</v>
      </c>
      <c r="C2957" s="2">
        <v>27.34</v>
      </c>
    </row>
    <row r="2958" spans="1:3" x14ac:dyDescent="0.3">
      <c r="A2958" s="5">
        <v>39116</v>
      </c>
      <c r="B2958" s="2">
        <v>24.26</v>
      </c>
      <c r="C2958" s="2">
        <v>25.04</v>
      </c>
    </row>
    <row r="2959" spans="1:3" x14ac:dyDescent="0.3">
      <c r="A2959" s="5">
        <v>39117</v>
      </c>
      <c r="B2959" s="2">
        <v>24.56</v>
      </c>
      <c r="C2959" s="2">
        <v>25</v>
      </c>
    </row>
    <row r="2960" spans="1:3" x14ac:dyDescent="0.3">
      <c r="A2960" s="5">
        <v>39118</v>
      </c>
      <c r="B2960" s="2">
        <v>27.92</v>
      </c>
      <c r="C2960" s="2">
        <v>30.19</v>
      </c>
    </row>
    <row r="2961" spans="1:3" x14ac:dyDescent="0.3">
      <c r="A2961" s="5">
        <v>39119</v>
      </c>
      <c r="B2961" s="2">
        <v>35.880000000000003</v>
      </c>
      <c r="C2961" s="2">
        <v>44.12</v>
      </c>
    </row>
    <row r="2962" spans="1:3" x14ac:dyDescent="0.3">
      <c r="A2962" s="5">
        <v>39120</v>
      </c>
      <c r="B2962" s="2">
        <v>35.03</v>
      </c>
      <c r="C2962" s="2">
        <v>40.270000000000003</v>
      </c>
    </row>
    <row r="2963" spans="1:3" x14ac:dyDescent="0.3">
      <c r="A2963" s="5">
        <v>39121</v>
      </c>
      <c r="B2963" s="2">
        <v>34.17</v>
      </c>
      <c r="C2963" s="2">
        <v>39.21</v>
      </c>
    </row>
    <row r="2964" spans="1:3" x14ac:dyDescent="0.3">
      <c r="A2964" s="5">
        <v>39122</v>
      </c>
      <c r="B2964" s="2">
        <v>32.1</v>
      </c>
      <c r="C2964" s="2">
        <v>36.049999999999997</v>
      </c>
    </row>
    <row r="2965" spans="1:3" x14ac:dyDescent="0.3">
      <c r="A2965" s="5">
        <v>39123</v>
      </c>
      <c r="B2965" s="2">
        <v>27.35</v>
      </c>
      <c r="C2965" s="2">
        <v>28.12</v>
      </c>
    </row>
    <row r="2966" spans="1:3" x14ac:dyDescent="0.3">
      <c r="A2966" s="5">
        <v>39124</v>
      </c>
      <c r="B2966" s="2">
        <v>26.64</v>
      </c>
      <c r="C2966" s="2">
        <v>26.82</v>
      </c>
    </row>
    <row r="2967" spans="1:3" x14ac:dyDescent="0.3">
      <c r="A2967" s="5">
        <v>39125</v>
      </c>
      <c r="B2967" s="2">
        <v>33.1</v>
      </c>
      <c r="C2967" s="2">
        <v>38.76</v>
      </c>
    </row>
    <row r="2968" spans="1:3" x14ac:dyDescent="0.3">
      <c r="A2968" s="5">
        <v>39126</v>
      </c>
      <c r="B2968" s="2">
        <v>28.22</v>
      </c>
      <c r="C2968" s="2">
        <v>30.16</v>
      </c>
    </row>
    <row r="2969" spans="1:3" x14ac:dyDescent="0.3">
      <c r="A2969" s="5">
        <v>39127</v>
      </c>
      <c r="B2969" s="2">
        <v>27.68</v>
      </c>
      <c r="C2969" s="2">
        <v>29.34</v>
      </c>
    </row>
    <row r="2970" spans="1:3" x14ac:dyDescent="0.3">
      <c r="A2970" s="5">
        <v>39128</v>
      </c>
      <c r="B2970" s="2">
        <v>28.2</v>
      </c>
      <c r="C2970" s="2">
        <v>30.53</v>
      </c>
    </row>
    <row r="2971" spans="1:3" x14ac:dyDescent="0.3">
      <c r="A2971" s="5">
        <v>39129</v>
      </c>
      <c r="B2971" s="2">
        <v>26.45</v>
      </c>
      <c r="C2971" s="2">
        <v>27.76</v>
      </c>
    </row>
    <row r="2972" spans="1:3" x14ac:dyDescent="0.3">
      <c r="A2972" s="5">
        <v>39130</v>
      </c>
      <c r="B2972" s="2">
        <v>25.22</v>
      </c>
      <c r="C2972" s="2">
        <v>25.93</v>
      </c>
    </row>
    <row r="2973" spans="1:3" x14ac:dyDescent="0.3">
      <c r="A2973" s="5">
        <v>39131</v>
      </c>
      <c r="B2973" s="2">
        <v>25.56</v>
      </c>
      <c r="C2973" s="2">
        <v>26</v>
      </c>
    </row>
    <row r="2974" spans="1:3" x14ac:dyDescent="0.3">
      <c r="A2974" s="5">
        <v>39132</v>
      </c>
      <c r="B2974" s="2">
        <v>28.65</v>
      </c>
      <c r="C2974" s="2">
        <v>30.81</v>
      </c>
    </row>
    <row r="2975" spans="1:3" x14ac:dyDescent="0.3">
      <c r="A2975" s="5">
        <v>39133</v>
      </c>
      <c r="B2975" s="2">
        <v>33.99</v>
      </c>
      <c r="C2975" s="2">
        <v>39.880000000000003</v>
      </c>
    </row>
    <row r="2976" spans="1:3" x14ac:dyDescent="0.3">
      <c r="A2976" s="5">
        <v>39134</v>
      </c>
      <c r="B2976" s="2">
        <v>29.37</v>
      </c>
      <c r="C2976" s="2">
        <v>31.68</v>
      </c>
    </row>
    <row r="2977" spans="1:3" x14ac:dyDescent="0.3">
      <c r="A2977" s="5">
        <v>39135</v>
      </c>
      <c r="B2977" s="2">
        <v>31.95</v>
      </c>
      <c r="C2977" s="2">
        <v>36.22</v>
      </c>
    </row>
    <row r="2978" spans="1:3" x14ac:dyDescent="0.3">
      <c r="A2978" s="5">
        <v>39136</v>
      </c>
      <c r="B2978" s="2">
        <v>28.91</v>
      </c>
      <c r="C2978" s="2">
        <v>31.34</v>
      </c>
    </row>
    <row r="2979" spans="1:3" x14ac:dyDescent="0.3">
      <c r="A2979" s="5">
        <v>39137</v>
      </c>
      <c r="B2979" s="2">
        <v>26.04</v>
      </c>
      <c r="C2979" s="2">
        <v>26.87</v>
      </c>
    </row>
    <row r="2980" spans="1:3" x14ac:dyDescent="0.3">
      <c r="A2980" s="5">
        <v>39138</v>
      </c>
      <c r="B2980" s="2">
        <v>26.08</v>
      </c>
      <c r="C2980" s="2">
        <v>26.65</v>
      </c>
    </row>
    <row r="2981" spans="1:3" x14ac:dyDescent="0.3">
      <c r="A2981" s="5">
        <v>39139</v>
      </c>
      <c r="B2981" s="2">
        <v>28.25</v>
      </c>
      <c r="C2981" s="2">
        <v>30.29</v>
      </c>
    </row>
    <row r="2982" spans="1:3" x14ac:dyDescent="0.3">
      <c r="A2982" s="5">
        <v>39140</v>
      </c>
      <c r="B2982" s="2">
        <v>27.93</v>
      </c>
      <c r="C2982" s="2">
        <v>30.27</v>
      </c>
    </row>
    <row r="2983" spans="1:3" x14ac:dyDescent="0.3">
      <c r="A2983" s="5">
        <v>39141</v>
      </c>
      <c r="B2983" s="2">
        <v>26.38</v>
      </c>
      <c r="C2983" s="2">
        <v>27.61</v>
      </c>
    </row>
    <row r="2984" spans="1:3" x14ac:dyDescent="0.3">
      <c r="A2984" s="5">
        <v>39142</v>
      </c>
      <c r="B2984" s="2">
        <v>26.94</v>
      </c>
      <c r="C2984" s="2">
        <v>28.69</v>
      </c>
    </row>
    <row r="2985" spans="1:3" x14ac:dyDescent="0.3">
      <c r="A2985" s="5">
        <v>39143</v>
      </c>
      <c r="B2985" s="2">
        <v>25.92</v>
      </c>
      <c r="C2985" s="2">
        <v>27.05</v>
      </c>
    </row>
    <row r="2986" spans="1:3" x14ac:dyDescent="0.3">
      <c r="A2986" s="5">
        <v>39144</v>
      </c>
      <c r="B2986" s="2">
        <v>25.09</v>
      </c>
      <c r="C2986" s="2">
        <v>25.54</v>
      </c>
    </row>
    <row r="2987" spans="1:3" x14ac:dyDescent="0.3">
      <c r="A2987" s="5">
        <v>39145</v>
      </c>
      <c r="B2987" s="2">
        <v>24.55</v>
      </c>
      <c r="C2987" s="2">
        <v>24.83</v>
      </c>
    </row>
    <row r="2988" spans="1:3" x14ac:dyDescent="0.3">
      <c r="A2988" s="5">
        <v>39146</v>
      </c>
      <c r="B2988" s="2">
        <v>26.36</v>
      </c>
      <c r="C2988" s="2">
        <v>28</v>
      </c>
    </row>
    <row r="2989" spans="1:3" x14ac:dyDescent="0.3">
      <c r="A2989" s="5">
        <v>39147</v>
      </c>
      <c r="B2989" s="2">
        <v>25.49</v>
      </c>
      <c r="C2989" s="2">
        <v>26.88</v>
      </c>
    </row>
    <row r="2990" spans="1:3" x14ac:dyDescent="0.3">
      <c r="A2990" s="5">
        <v>39148</v>
      </c>
      <c r="B2990" s="2">
        <v>25.67</v>
      </c>
      <c r="C2990" s="2">
        <v>27.32</v>
      </c>
    </row>
    <row r="2991" spans="1:3" x14ac:dyDescent="0.3">
      <c r="A2991" s="5">
        <v>39149</v>
      </c>
      <c r="B2991" s="2">
        <v>25.06</v>
      </c>
      <c r="C2991" s="2">
        <v>25.99</v>
      </c>
    </row>
    <row r="2992" spans="1:3" x14ac:dyDescent="0.3">
      <c r="A2992" s="5">
        <v>39150</v>
      </c>
      <c r="B2992" s="2">
        <v>24.43</v>
      </c>
      <c r="C2992" s="2">
        <v>25.34</v>
      </c>
    </row>
    <row r="2993" spans="1:3" x14ac:dyDescent="0.3">
      <c r="A2993" s="5">
        <v>39151</v>
      </c>
      <c r="B2993" s="2">
        <v>22.92</v>
      </c>
      <c r="C2993" s="2">
        <v>22.99</v>
      </c>
    </row>
    <row r="2994" spans="1:3" x14ac:dyDescent="0.3">
      <c r="A2994" s="5">
        <v>39152</v>
      </c>
      <c r="B2994" s="2">
        <v>22.1</v>
      </c>
      <c r="C2994" s="2">
        <v>21.79</v>
      </c>
    </row>
    <row r="2995" spans="1:3" x14ac:dyDescent="0.3">
      <c r="A2995" s="5">
        <v>39153</v>
      </c>
      <c r="B2995" s="2">
        <v>24.25</v>
      </c>
      <c r="C2995" s="2">
        <v>25.23</v>
      </c>
    </row>
    <row r="2996" spans="1:3" x14ac:dyDescent="0.3">
      <c r="A2996" s="5">
        <v>39154</v>
      </c>
      <c r="B2996" s="2">
        <v>24.38</v>
      </c>
      <c r="C2996" s="2">
        <v>25.49</v>
      </c>
    </row>
    <row r="2997" spans="1:3" x14ac:dyDescent="0.3">
      <c r="A2997" s="5">
        <v>39155</v>
      </c>
      <c r="B2997" s="2">
        <v>24.11</v>
      </c>
      <c r="C2997" s="2">
        <v>24.98</v>
      </c>
    </row>
    <row r="2998" spans="1:3" x14ac:dyDescent="0.3">
      <c r="A2998" s="5">
        <v>39156</v>
      </c>
      <c r="B2998" s="2">
        <v>23.81</v>
      </c>
      <c r="C2998" s="2">
        <v>24.58</v>
      </c>
    </row>
    <row r="2999" spans="1:3" x14ac:dyDescent="0.3">
      <c r="A2999" s="5">
        <v>39157</v>
      </c>
      <c r="B2999" s="2">
        <v>23.07</v>
      </c>
      <c r="C2999" s="2">
        <v>23.96</v>
      </c>
    </row>
    <row r="3000" spans="1:3" x14ac:dyDescent="0.3">
      <c r="A3000" s="5">
        <v>39158</v>
      </c>
      <c r="B3000" s="2">
        <v>21.84</v>
      </c>
      <c r="C3000" s="2">
        <v>22.55</v>
      </c>
    </row>
    <row r="3001" spans="1:3" x14ac:dyDescent="0.3">
      <c r="A3001" s="5">
        <v>39159</v>
      </c>
      <c r="B3001" s="2">
        <v>19.149999999999999</v>
      </c>
      <c r="C3001" s="2">
        <v>19.5</v>
      </c>
    </row>
    <row r="3002" spans="1:3" x14ac:dyDescent="0.3">
      <c r="A3002" s="5">
        <v>39160</v>
      </c>
      <c r="B3002" s="2">
        <v>24.13</v>
      </c>
      <c r="C3002" s="2">
        <v>25.6</v>
      </c>
    </row>
    <row r="3003" spans="1:3" x14ac:dyDescent="0.3">
      <c r="A3003" s="5">
        <v>39161</v>
      </c>
      <c r="B3003" s="2">
        <v>25.24</v>
      </c>
      <c r="C3003" s="2">
        <v>26.17</v>
      </c>
    </row>
    <row r="3004" spans="1:3" x14ac:dyDescent="0.3">
      <c r="A3004" s="5">
        <v>39162</v>
      </c>
      <c r="B3004" s="2">
        <v>24.49</v>
      </c>
      <c r="C3004" s="2">
        <v>25.4</v>
      </c>
    </row>
    <row r="3005" spans="1:3" x14ac:dyDescent="0.3">
      <c r="A3005" s="5">
        <v>39163</v>
      </c>
      <c r="B3005" s="2">
        <v>24.34</v>
      </c>
      <c r="C3005" s="2">
        <v>25.32</v>
      </c>
    </row>
    <row r="3006" spans="1:3" x14ac:dyDescent="0.3">
      <c r="A3006" s="5">
        <v>39164</v>
      </c>
      <c r="B3006" s="2">
        <v>23.39</v>
      </c>
      <c r="C3006" s="2">
        <v>23.78</v>
      </c>
    </row>
    <row r="3007" spans="1:3" x14ac:dyDescent="0.3">
      <c r="A3007" s="5">
        <v>39165</v>
      </c>
      <c r="B3007" s="2">
        <v>21.88</v>
      </c>
      <c r="C3007" s="2">
        <v>22</v>
      </c>
    </row>
    <row r="3008" spans="1:3" x14ac:dyDescent="0.3">
      <c r="A3008" s="5">
        <v>39166</v>
      </c>
      <c r="B3008" s="2">
        <v>21.25</v>
      </c>
      <c r="C3008" s="2">
        <v>20.97</v>
      </c>
    </row>
    <row r="3009" spans="1:3" x14ac:dyDescent="0.3">
      <c r="A3009" s="5">
        <v>39167</v>
      </c>
      <c r="B3009" s="2">
        <v>23.37</v>
      </c>
      <c r="C3009" s="2">
        <v>24.36</v>
      </c>
    </row>
    <row r="3010" spans="1:3" x14ac:dyDescent="0.3">
      <c r="A3010" s="5">
        <v>39168</v>
      </c>
      <c r="B3010" s="2">
        <v>23.93</v>
      </c>
      <c r="C3010" s="2">
        <v>24.86</v>
      </c>
    </row>
    <row r="3011" spans="1:3" x14ac:dyDescent="0.3">
      <c r="A3011" s="5">
        <v>39169</v>
      </c>
      <c r="B3011" s="2">
        <v>23.24</v>
      </c>
      <c r="C3011" s="2">
        <v>23.81</v>
      </c>
    </row>
    <row r="3012" spans="1:3" x14ac:dyDescent="0.3">
      <c r="A3012" s="5">
        <v>39170</v>
      </c>
      <c r="B3012" s="2">
        <v>22.67</v>
      </c>
      <c r="C3012" s="2">
        <v>23.24</v>
      </c>
    </row>
    <row r="3013" spans="1:3" x14ac:dyDescent="0.3">
      <c r="A3013" s="5">
        <v>39171</v>
      </c>
      <c r="B3013" s="2">
        <v>22.67</v>
      </c>
      <c r="C3013" s="2">
        <v>23.22</v>
      </c>
    </row>
    <row r="3014" spans="1:3" x14ac:dyDescent="0.3">
      <c r="A3014" s="5">
        <v>39172</v>
      </c>
      <c r="B3014" s="2">
        <v>22.55</v>
      </c>
      <c r="C3014" s="2">
        <v>22.72</v>
      </c>
    </row>
    <row r="3015" spans="1:3" x14ac:dyDescent="0.3">
      <c r="A3015" s="5">
        <v>39173</v>
      </c>
      <c r="B3015" s="2">
        <v>22.29</v>
      </c>
      <c r="C3015" s="2">
        <v>21.96</v>
      </c>
    </row>
    <row r="3016" spans="1:3" x14ac:dyDescent="0.3">
      <c r="A3016" s="5">
        <v>39174</v>
      </c>
      <c r="B3016" s="2">
        <v>23.78</v>
      </c>
      <c r="C3016" s="2">
        <v>24.49</v>
      </c>
    </row>
    <row r="3017" spans="1:3" x14ac:dyDescent="0.3">
      <c r="A3017" s="5">
        <v>39175</v>
      </c>
      <c r="B3017" s="2">
        <v>24.3</v>
      </c>
      <c r="C3017" s="2">
        <v>25.04</v>
      </c>
    </row>
    <row r="3018" spans="1:3" x14ac:dyDescent="0.3">
      <c r="A3018" s="5">
        <v>39176</v>
      </c>
      <c r="B3018" s="2">
        <v>23.59</v>
      </c>
      <c r="C3018" s="2">
        <v>24.05</v>
      </c>
    </row>
    <row r="3019" spans="1:3" x14ac:dyDescent="0.3">
      <c r="A3019" s="5">
        <v>39177</v>
      </c>
      <c r="B3019" s="2">
        <v>22.72</v>
      </c>
      <c r="C3019" s="2">
        <v>23.04</v>
      </c>
    </row>
    <row r="3020" spans="1:3" x14ac:dyDescent="0.3">
      <c r="A3020" s="5">
        <v>39178</v>
      </c>
      <c r="B3020" s="2">
        <v>22.33</v>
      </c>
      <c r="C3020" s="2">
        <v>22.33</v>
      </c>
    </row>
    <row r="3021" spans="1:3" x14ac:dyDescent="0.3">
      <c r="A3021" s="5">
        <v>39179</v>
      </c>
      <c r="B3021" s="2">
        <v>22.06</v>
      </c>
      <c r="C3021" s="2">
        <v>21.92</v>
      </c>
    </row>
    <row r="3022" spans="1:3" x14ac:dyDescent="0.3">
      <c r="A3022" s="5">
        <v>39180</v>
      </c>
      <c r="B3022" s="2">
        <v>21.73</v>
      </c>
      <c r="C3022" s="2">
        <v>21.61</v>
      </c>
    </row>
    <row r="3023" spans="1:3" x14ac:dyDescent="0.3">
      <c r="A3023" s="5">
        <v>39181</v>
      </c>
      <c r="B3023" s="2">
        <v>21.11</v>
      </c>
      <c r="C3023" s="2">
        <v>21.09</v>
      </c>
    </row>
    <row r="3024" spans="1:3" x14ac:dyDescent="0.3">
      <c r="A3024" s="5">
        <v>39182</v>
      </c>
      <c r="B3024" s="2">
        <v>24.39</v>
      </c>
      <c r="C3024" s="2">
        <v>25.76</v>
      </c>
    </row>
    <row r="3025" spans="1:3" x14ac:dyDescent="0.3">
      <c r="A3025" s="5">
        <v>39183</v>
      </c>
      <c r="B3025" s="2">
        <v>24.14</v>
      </c>
      <c r="C3025" s="2">
        <v>24.78</v>
      </c>
    </row>
    <row r="3026" spans="1:3" x14ac:dyDescent="0.3">
      <c r="A3026" s="5">
        <v>39184</v>
      </c>
      <c r="B3026" s="2">
        <v>25.22</v>
      </c>
      <c r="C3026" s="2">
        <v>25.79</v>
      </c>
    </row>
    <row r="3027" spans="1:3" x14ac:dyDescent="0.3">
      <c r="A3027" s="5">
        <v>39185</v>
      </c>
      <c r="B3027" s="2">
        <v>23.73</v>
      </c>
      <c r="C3027" s="2">
        <v>24.18</v>
      </c>
    </row>
    <row r="3028" spans="1:3" x14ac:dyDescent="0.3">
      <c r="A3028" s="5">
        <v>39186</v>
      </c>
      <c r="B3028" s="2">
        <v>22.36</v>
      </c>
      <c r="C3028" s="2">
        <v>22.45</v>
      </c>
    </row>
    <row r="3029" spans="1:3" x14ac:dyDescent="0.3">
      <c r="A3029" s="5">
        <v>39187</v>
      </c>
      <c r="B3029" s="2">
        <v>20.440000000000001</v>
      </c>
      <c r="C3029" s="2">
        <v>20.440000000000001</v>
      </c>
    </row>
    <row r="3030" spans="1:3" x14ac:dyDescent="0.3">
      <c r="A3030" s="5">
        <v>39188</v>
      </c>
      <c r="B3030" s="2">
        <v>22.79</v>
      </c>
      <c r="C3030" s="2">
        <v>23.82</v>
      </c>
    </row>
    <row r="3031" spans="1:3" x14ac:dyDescent="0.3">
      <c r="A3031" s="5">
        <v>39189</v>
      </c>
      <c r="B3031" s="2">
        <v>22.79</v>
      </c>
      <c r="C3031" s="2">
        <v>23.65</v>
      </c>
    </row>
    <row r="3032" spans="1:3" x14ac:dyDescent="0.3">
      <c r="A3032" s="5">
        <v>39190</v>
      </c>
      <c r="B3032" s="2">
        <v>23.25</v>
      </c>
      <c r="C3032" s="2">
        <v>24.13</v>
      </c>
    </row>
    <row r="3033" spans="1:3" x14ac:dyDescent="0.3">
      <c r="A3033" s="5">
        <v>39191</v>
      </c>
      <c r="B3033" s="2">
        <v>22.99</v>
      </c>
      <c r="C3033" s="2">
        <v>23.66</v>
      </c>
    </row>
    <row r="3034" spans="1:3" x14ac:dyDescent="0.3">
      <c r="A3034" s="5">
        <v>39192</v>
      </c>
      <c r="B3034" s="2">
        <v>22.83</v>
      </c>
      <c r="C3034" s="2">
        <v>23.43</v>
      </c>
    </row>
    <row r="3035" spans="1:3" x14ac:dyDescent="0.3">
      <c r="A3035" s="5">
        <v>39193</v>
      </c>
      <c r="B3035" s="2">
        <v>22.87</v>
      </c>
      <c r="C3035" s="2">
        <v>23.06</v>
      </c>
    </row>
    <row r="3036" spans="1:3" x14ac:dyDescent="0.3">
      <c r="A3036" s="5">
        <v>39194</v>
      </c>
      <c r="B3036" s="2">
        <v>21.89</v>
      </c>
      <c r="C3036" s="2">
        <v>21.77</v>
      </c>
    </row>
    <row r="3037" spans="1:3" x14ac:dyDescent="0.3">
      <c r="A3037" s="5">
        <v>39195</v>
      </c>
      <c r="B3037" s="2">
        <v>24.16</v>
      </c>
      <c r="C3037" s="2">
        <v>25.26</v>
      </c>
    </row>
    <row r="3038" spans="1:3" x14ac:dyDescent="0.3">
      <c r="A3038" s="5">
        <v>39196</v>
      </c>
      <c r="B3038" s="2">
        <v>23.89</v>
      </c>
      <c r="C3038" s="2">
        <v>25.12</v>
      </c>
    </row>
    <row r="3039" spans="1:3" x14ac:dyDescent="0.3">
      <c r="A3039" s="5">
        <v>39197</v>
      </c>
      <c r="B3039" s="2">
        <v>22.91</v>
      </c>
      <c r="C3039" s="2">
        <v>23.7</v>
      </c>
    </row>
    <row r="3040" spans="1:3" x14ac:dyDescent="0.3">
      <c r="A3040" s="5">
        <v>39198</v>
      </c>
      <c r="B3040" s="2">
        <v>22.11</v>
      </c>
      <c r="C3040" s="2">
        <v>23.28</v>
      </c>
    </row>
    <row r="3041" spans="1:3" x14ac:dyDescent="0.3">
      <c r="A3041" s="5">
        <v>39199</v>
      </c>
      <c r="B3041" s="2">
        <v>20.56</v>
      </c>
      <c r="C3041" s="2">
        <v>21.96</v>
      </c>
    </row>
    <row r="3042" spans="1:3" x14ac:dyDescent="0.3">
      <c r="A3042" s="5">
        <v>39200</v>
      </c>
      <c r="B3042" s="2">
        <v>19.12</v>
      </c>
      <c r="C3042" s="2">
        <v>18.96</v>
      </c>
    </row>
    <row r="3043" spans="1:3" x14ac:dyDescent="0.3">
      <c r="A3043" s="5">
        <v>39201</v>
      </c>
      <c r="B3043" s="2">
        <v>16.37</v>
      </c>
      <c r="C3043" s="2">
        <v>18.329999999999998</v>
      </c>
    </row>
    <row r="3044" spans="1:3" x14ac:dyDescent="0.3">
      <c r="A3044" s="5">
        <v>39202</v>
      </c>
      <c r="B3044" s="2">
        <v>20.03</v>
      </c>
      <c r="C3044" s="2">
        <v>21.63</v>
      </c>
    </row>
    <row r="3045" spans="1:3" x14ac:dyDescent="0.3">
      <c r="A3045" s="5">
        <v>39203</v>
      </c>
      <c r="B3045" s="2">
        <v>18.28</v>
      </c>
      <c r="C3045" s="2">
        <v>19.23</v>
      </c>
    </row>
    <row r="3046" spans="1:3" x14ac:dyDescent="0.3">
      <c r="A3046" s="5">
        <v>39204</v>
      </c>
      <c r="B3046" s="2">
        <v>21.27</v>
      </c>
      <c r="C3046" s="2">
        <v>22.99</v>
      </c>
    </row>
    <row r="3047" spans="1:3" x14ac:dyDescent="0.3">
      <c r="A3047" s="5">
        <v>39205</v>
      </c>
      <c r="B3047" s="2">
        <v>21.86</v>
      </c>
      <c r="C3047" s="2">
        <v>22.81</v>
      </c>
    </row>
    <row r="3048" spans="1:3" x14ac:dyDescent="0.3">
      <c r="A3048" s="5">
        <v>39206</v>
      </c>
      <c r="B3048" s="2">
        <v>21.28</v>
      </c>
      <c r="C3048" s="2">
        <v>21.74</v>
      </c>
    </row>
    <row r="3049" spans="1:3" x14ac:dyDescent="0.3">
      <c r="A3049" s="5">
        <v>39207</v>
      </c>
      <c r="B3049" s="2">
        <v>19.72</v>
      </c>
      <c r="C3049" s="2">
        <v>20.61</v>
      </c>
    </row>
    <row r="3050" spans="1:3" x14ac:dyDescent="0.3">
      <c r="A3050" s="5">
        <v>39208</v>
      </c>
      <c r="B3050" s="2">
        <v>20.100000000000001</v>
      </c>
      <c r="C3050" s="2">
        <v>20.69</v>
      </c>
    </row>
    <row r="3051" spans="1:3" x14ac:dyDescent="0.3">
      <c r="A3051" s="5">
        <v>39209</v>
      </c>
      <c r="B3051" s="2">
        <v>22.65</v>
      </c>
      <c r="C3051" s="2">
        <v>24.37</v>
      </c>
    </row>
    <row r="3052" spans="1:3" x14ac:dyDescent="0.3">
      <c r="A3052" s="5">
        <v>39210</v>
      </c>
      <c r="B3052" s="2">
        <v>22.23</v>
      </c>
      <c r="C3052" s="2">
        <v>23.18</v>
      </c>
    </row>
    <row r="3053" spans="1:3" x14ac:dyDescent="0.3">
      <c r="A3053" s="5">
        <v>39211</v>
      </c>
      <c r="B3053" s="2">
        <v>21.55</v>
      </c>
      <c r="C3053" s="2">
        <v>23.22</v>
      </c>
    </row>
    <row r="3054" spans="1:3" x14ac:dyDescent="0.3">
      <c r="A3054" s="5">
        <v>39212</v>
      </c>
      <c r="B3054" s="2">
        <v>23.1</v>
      </c>
      <c r="C3054" s="2">
        <v>24.37</v>
      </c>
    </row>
    <row r="3055" spans="1:3" x14ac:dyDescent="0.3">
      <c r="A3055" s="5">
        <v>39213</v>
      </c>
      <c r="B3055" s="2">
        <v>22.32</v>
      </c>
      <c r="C3055" s="2">
        <v>23.8</v>
      </c>
    </row>
    <row r="3056" spans="1:3" x14ac:dyDescent="0.3">
      <c r="A3056" s="5">
        <v>39214</v>
      </c>
      <c r="B3056" s="2">
        <v>20.58</v>
      </c>
      <c r="C3056" s="2">
        <v>20.99</v>
      </c>
    </row>
    <row r="3057" spans="1:3" x14ac:dyDescent="0.3">
      <c r="A3057" s="5">
        <v>39215</v>
      </c>
      <c r="B3057" s="2">
        <v>18.91</v>
      </c>
      <c r="C3057" s="2">
        <v>20.37</v>
      </c>
    </row>
    <row r="3058" spans="1:3" x14ac:dyDescent="0.3">
      <c r="A3058" s="5">
        <v>39216</v>
      </c>
      <c r="B3058" s="2">
        <v>21.94</v>
      </c>
      <c r="C3058" s="2">
        <v>23.63</v>
      </c>
    </row>
    <row r="3059" spans="1:3" x14ac:dyDescent="0.3">
      <c r="A3059" s="5">
        <v>39217</v>
      </c>
      <c r="B3059" s="2">
        <v>22.48</v>
      </c>
      <c r="C3059" s="2">
        <v>23.67</v>
      </c>
    </row>
    <row r="3060" spans="1:3" x14ac:dyDescent="0.3">
      <c r="A3060" s="5">
        <v>39218</v>
      </c>
      <c r="B3060" s="2">
        <v>23.95</v>
      </c>
      <c r="C3060" s="2">
        <v>26.09</v>
      </c>
    </row>
    <row r="3061" spans="1:3" x14ac:dyDescent="0.3">
      <c r="A3061" s="5">
        <v>39219</v>
      </c>
      <c r="B3061" s="2">
        <v>19.829999999999998</v>
      </c>
      <c r="C3061" s="2">
        <v>20.260000000000002</v>
      </c>
    </row>
    <row r="3062" spans="1:3" x14ac:dyDescent="0.3">
      <c r="A3062" s="5">
        <v>39220</v>
      </c>
      <c r="B3062" s="2">
        <v>20.81</v>
      </c>
      <c r="C3062" s="2">
        <v>22.18</v>
      </c>
    </row>
    <row r="3063" spans="1:3" x14ac:dyDescent="0.3">
      <c r="A3063" s="5">
        <v>39221</v>
      </c>
      <c r="B3063" s="2">
        <v>19.440000000000001</v>
      </c>
      <c r="C3063" s="2">
        <v>19.760000000000002</v>
      </c>
    </row>
    <row r="3064" spans="1:3" x14ac:dyDescent="0.3">
      <c r="A3064" s="5">
        <v>39222</v>
      </c>
      <c r="B3064" s="2">
        <v>19.260000000000002</v>
      </c>
      <c r="C3064" s="2">
        <v>20.21</v>
      </c>
    </row>
    <row r="3065" spans="1:3" x14ac:dyDescent="0.3">
      <c r="A3065" s="5">
        <v>39223</v>
      </c>
      <c r="B3065" s="2">
        <v>22.84</v>
      </c>
      <c r="C3065" s="2">
        <v>25.81</v>
      </c>
    </row>
    <row r="3066" spans="1:3" x14ac:dyDescent="0.3">
      <c r="A3066" s="5">
        <v>39224</v>
      </c>
      <c r="B3066" s="2">
        <v>22.1</v>
      </c>
      <c r="C3066" s="2">
        <v>23.26</v>
      </c>
    </row>
    <row r="3067" spans="1:3" x14ac:dyDescent="0.3">
      <c r="A3067" s="5">
        <v>39225</v>
      </c>
      <c r="B3067" s="2">
        <v>22.28</v>
      </c>
      <c r="C3067" s="2">
        <v>23.38</v>
      </c>
    </row>
    <row r="3068" spans="1:3" x14ac:dyDescent="0.3">
      <c r="A3068" s="5">
        <v>39226</v>
      </c>
      <c r="B3068" s="2">
        <v>22</v>
      </c>
      <c r="C3068" s="2">
        <v>23.9</v>
      </c>
    </row>
    <row r="3069" spans="1:3" x14ac:dyDescent="0.3">
      <c r="A3069" s="5">
        <v>39227</v>
      </c>
      <c r="B3069" s="2">
        <v>21.6</v>
      </c>
      <c r="C3069" s="2">
        <v>22.98</v>
      </c>
    </row>
    <row r="3070" spans="1:3" x14ac:dyDescent="0.3">
      <c r="A3070" s="5">
        <v>39228</v>
      </c>
      <c r="B3070" s="2">
        <v>19.86</v>
      </c>
      <c r="C3070" s="2">
        <v>20.38</v>
      </c>
    </row>
    <row r="3071" spans="1:3" x14ac:dyDescent="0.3">
      <c r="A3071" s="5">
        <v>39229</v>
      </c>
      <c r="B3071" s="2">
        <v>17.59</v>
      </c>
      <c r="C3071" s="2">
        <v>18.22</v>
      </c>
    </row>
    <row r="3072" spans="1:3" x14ac:dyDescent="0.3">
      <c r="A3072" s="5">
        <v>39230</v>
      </c>
      <c r="B3072" s="2">
        <v>22.16</v>
      </c>
      <c r="C3072" s="2">
        <v>24.82</v>
      </c>
    </row>
    <row r="3073" spans="1:3" x14ac:dyDescent="0.3">
      <c r="A3073" s="5">
        <v>39231</v>
      </c>
      <c r="B3073" s="2">
        <v>23.76</v>
      </c>
      <c r="C3073" s="2">
        <v>26.92</v>
      </c>
    </row>
    <row r="3074" spans="1:3" x14ac:dyDescent="0.3">
      <c r="A3074" s="5">
        <v>39232</v>
      </c>
      <c r="B3074" s="2">
        <v>24.05</v>
      </c>
      <c r="C3074" s="2">
        <v>26.69</v>
      </c>
    </row>
    <row r="3075" spans="1:3" x14ac:dyDescent="0.3">
      <c r="A3075" s="5">
        <v>39233</v>
      </c>
      <c r="B3075" s="2">
        <v>22.92</v>
      </c>
      <c r="C3075" s="2">
        <v>25.78</v>
      </c>
    </row>
    <row r="3076" spans="1:3" x14ac:dyDescent="0.3">
      <c r="A3076" s="5">
        <v>39234</v>
      </c>
      <c r="B3076" s="2">
        <v>24.1</v>
      </c>
      <c r="C3076" s="2">
        <v>27.12</v>
      </c>
    </row>
    <row r="3077" spans="1:3" x14ac:dyDescent="0.3">
      <c r="A3077" s="5">
        <v>39235</v>
      </c>
      <c r="B3077" s="2">
        <v>20.059999999999999</v>
      </c>
      <c r="C3077" s="2">
        <v>21.03</v>
      </c>
    </row>
    <row r="3078" spans="1:3" x14ac:dyDescent="0.3">
      <c r="A3078" s="5">
        <v>39236</v>
      </c>
      <c r="B3078" s="2">
        <v>16.57</v>
      </c>
      <c r="C3078" s="2">
        <v>18.45</v>
      </c>
    </row>
    <row r="3079" spans="1:3" x14ac:dyDescent="0.3">
      <c r="A3079" s="5">
        <v>39237</v>
      </c>
      <c r="B3079" s="2">
        <v>23.35</v>
      </c>
      <c r="C3079" s="2">
        <v>26.88</v>
      </c>
    </row>
    <row r="3080" spans="1:3" x14ac:dyDescent="0.3">
      <c r="A3080" s="5">
        <v>39238</v>
      </c>
      <c r="B3080" s="2">
        <v>20.85</v>
      </c>
      <c r="C3080" s="2">
        <v>22.17</v>
      </c>
    </row>
    <row r="3081" spans="1:3" x14ac:dyDescent="0.3">
      <c r="A3081" s="5">
        <v>39239</v>
      </c>
      <c r="B3081" s="2">
        <v>20.38</v>
      </c>
      <c r="C3081" s="2">
        <v>20.98</v>
      </c>
    </row>
    <row r="3082" spans="1:3" x14ac:dyDescent="0.3">
      <c r="A3082" s="5">
        <v>39240</v>
      </c>
      <c r="B3082" s="2">
        <v>21.37</v>
      </c>
      <c r="C3082" s="2">
        <v>23.15</v>
      </c>
    </row>
    <row r="3083" spans="1:3" x14ac:dyDescent="0.3">
      <c r="A3083" s="5">
        <v>39241</v>
      </c>
      <c r="B3083" s="2">
        <v>20.77</v>
      </c>
      <c r="C3083" s="2">
        <v>21.92</v>
      </c>
    </row>
    <row r="3084" spans="1:3" x14ac:dyDescent="0.3">
      <c r="A3084" s="5">
        <v>39242</v>
      </c>
      <c r="B3084" s="2">
        <v>19.920000000000002</v>
      </c>
      <c r="C3084" s="2">
        <v>20.399999999999999</v>
      </c>
    </row>
    <row r="3085" spans="1:3" x14ac:dyDescent="0.3">
      <c r="A3085" s="5">
        <v>39243</v>
      </c>
      <c r="B3085" s="2">
        <v>18.920000000000002</v>
      </c>
      <c r="C3085" s="2">
        <v>20.100000000000001</v>
      </c>
    </row>
    <row r="3086" spans="1:3" x14ac:dyDescent="0.3">
      <c r="A3086" s="5">
        <v>39244</v>
      </c>
      <c r="B3086" s="2">
        <v>23.04</v>
      </c>
      <c r="C3086" s="2">
        <v>25.48</v>
      </c>
    </row>
    <row r="3087" spans="1:3" x14ac:dyDescent="0.3">
      <c r="A3087" s="5">
        <v>39245</v>
      </c>
      <c r="B3087" s="2">
        <v>23.79</v>
      </c>
      <c r="C3087" s="2">
        <v>25.27</v>
      </c>
    </row>
    <row r="3088" spans="1:3" x14ac:dyDescent="0.3">
      <c r="A3088" s="5">
        <v>39246</v>
      </c>
      <c r="B3088" s="2">
        <v>25.99</v>
      </c>
      <c r="C3088" s="2">
        <v>28.82</v>
      </c>
    </row>
    <row r="3089" spans="1:3" x14ac:dyDescent="0.3">
      <c r="A3089" s="5">
        <v>39247</v>
      </c>
      <c r="B3089" s="2">
        <v>26.15</v>
      </c>
      <c r="C3089" s="2">
        <v>28.78</v>
      </c>
    </row>
    <row r="3090" spans="1:3" x14ac:dyDescent="0.3">
      <c r="A3090" s="5">
        <v>39248</v>
      </c>
      <c r="B3090" s="2">
        <v>24.52</v>
      </c>
      <c r="C3090" s="2">
        <v>25.87</v>
      </c>
    </row>
    <row r="3091" spans="1:3" x14ac:dyDescent="0.3">
      <c r="A3091" s="5">
        <v>39249</v>
      </c>
      <c r="B3091" s="2">
        <v>22.58</v>
      </c>
      <c r="C3091" s="2">
        <v>23.41</v>
      </c>
    </row>
    <row r="3092" spans="1:3" x14ac:dyDescent="0.3">
      <c r="A3092" s="5">
        <v>39250</v>
      </c>
      <c r="B3092" s="2">
        <v>22.03</v>
      </c>
      <c r="C3092" s="2">
        <v>22.36</v>
      </c>
    </row>
    <row r="3093" spans="1:3" x14ac:dyDescent="0.3">
      <c r="A3093" s="5">
        <v>39251</v>
      </c>
      <c r="B3093" s="2">
        <v>25.88</v>
      </c>
      <c r="C3093" s="2">
        <v>28.22</v>
      </c>
    </row>
    <row r="3094" spans="1:3" x14ac:dyDescent="0.3">
      <c r="A3094" s="5">
        <v>39252</v>
      </c>
      <c r="B3094" s="2">
        <v>26.75</v>
      </c>
      <c r="C3094" s="2">
        <v>28.55</v>
      </c>
    </row>
    <row r="3095" spans="1:3" x14ac:dyDescent="0.3">
      <c r="A3095" s="5">
        <v>39253</v>
      </c>
      <c r="B3095" s="2">
        <v>25.65</v>
      </c>
      <c r="C3095" s="2">
        <v>27.55</v>
      </c>
    </row>
    <row r="3096" spans="1:3" x14ac:dyDescent="0.3">
      <c r="A3096" s="5">
        <v>39254</v>
      </c>
      <c r="B3096" s="2">
        <v>26.48</v>
      </c>
      <c r="C3096" s="2">
        <v>28.2</v>
      </c>
    </row>
    <row r="3097" spans="1:3" x14ac:dyDescent="0.3">
      <c r="A3097" s="5">
        <v>39255</v>
      </c>
      <c r="B3097" s="2">
        <v>25.61</v>
      </c>
      <c r="C3097" s="2">
        <v>27.27</v>
      </c>
    </row>
    <row r="3098" spans="1:3" x14ac:dyDescent="0.3">
      <c r="A3098" s="5">
        <v>39256</v>
      </c>
      <c r="B3098" s="2">
        <v>24.03</v>
      </c>
      <c r="C3098" s="2">
        <v>25.38</v>
      </c>
    </row>
    <row r="3099" spans="1:3" x14ac:dyDescent="0.3">
      <c r="A3099" s="5">
        <v>39257</v>
      </c>
      <c r="B3099" s="2">
        <v>23.61</v>
      </c>
      <c r="C3099" s="2">
        <v>24.78</v>
      </c>
    </row>
    <row r="3100" spans="1:3" x14ac:dyDescent="0.3">
      <c r="A3100" s="5">
        <v>39258</v>
      </c>
      <c r="B3100" s="2">
        <v>27.37</v>
      </c>
      <c r="C3100" s="2">
        <v>30.53</v>
      </c>
    </row>
    <row r="3101" spans="1:3" x14ac:dyDescent="0.3">
      <c r="A3101" s="5">
        <v>39259</v>
      </c>
      <c r="B3101" s="2">
        <v>26.41</v>
      </c>
      <c r="C3101" s="2">
        <v>28.36</v>
      </c>
    </row>
    <row r="3102" spans="1:3" x14ac:dyDescent="0.3">
      <c r="A3102" s="5">
        <v>39260</v>
      </c>
      <c r="B3102" s="2">
        <v>26.24</v>
      </c>
      <c r="C3102" s="2">
        <v>27.94</v>
      </c>
    </row>
    <row r="3103" spans="1:3" x14ac:dyDescent="0.3">
      <c r="A3103" s="5">
        <v>39261</v>
      </c>
      <c r="B3103" s="2">
        <v>26.58</v>
      </c>
      <c r="C3103" s="2">
        <v>28.57</v>
      </c>
    </row>
    <row r="3104" spans="1:3" x14ac:dyDescent="0.3">
      <c r="A3104" s="5">
        <v>39262</v>
      </c>
      <c r="B3104" s="2">
        <v>26.24</v>
      </c>
      <c r="C3104" s="2">
        <v>27.86</v>
      </c>
    </row>
    <row r="3105" spans="1:3" x14ac:dyDescent="0.3">
      <c r="A3105" s="5">
        <v>39263</v>
      </c>
      <c r="B3105" s="2">
        <v>25.25</v>
      </c>
      <c r="C3105" s="2">
        <v>25.99</v>
      </c>
    </row>
    <row r="3106" spans="1:3" x14ac:dyDescent="0.3">
      <c r="A3106" s="5">
        <v>39264</v>
      </c>
      <c r="B3106" s="2">
        <v>25</v>
      </c>
      <c r="C3106" s="2">
        <v>25.61</v>
      </c>
    </row>
    <row r="3107" spans="1:3" x14ac:dyDescent="0.3">
      <c r="A3107" s="5">
        <v>39265</v>
      </c>
      <c r="B3107" s="2">
        <v>26.39</v>
      </c>
      <c r="C3107" s="2">
        <v>27.82</v>
      </c>
    </row>
    <row r="3108" spans="1:3" x14ac:dyDescent="0.3">
      <c r="A3108" s="5">
        <v>39266</v>
      </c>
      <c r="B3108" s="2">
        <v>25.81</v>
      </c>
      <c r="C3108" s="2">
        <v>27.39</v>
      </c>
    </row>
    <row r="3109" spans="1:3" x14ac:dyDescent="0.3">
      <c r="A3109" s="5">
        <v>39267</v>
      </c>
      <c r="B3109" s="2">
        <v>25.39</v>
      </c>
      <c r="C3109" s="2">
        <v>27.09</v>
      </c>
    </row>
    <row r="3110" spans="1:3" x14ac:dyDescent="0.3">
      <c r="A3110" s="5">
        <v>39268</v>
      </c>
      <c r="B3110" s="2">
        <v>24.23</v>
      </c>
      <c r="C3110" s="2">
        <v>26.1</v>
      </c>
    </row>
    <row r="3111" spans="1:3" x14ac:dyDescent="0.3">
      <c r="A3111" s="5">
        <v>39269</v>
      </c>
      <c r="B3111" s="2">
        <v>21.51</v>
      </c>
      <c r="C3111" s="2">
        <v>23.91</v>
      </c>
    </row>
    <row r="3112" spans="1:3" x14ac:dyDescent="0.3">
      <c r="A3112" s="5">
        <v>39270</v>
      </c>
      <c r="B3112" s="2">
        <v>20.63</v>
      </c>
      <c r="C3112" s="2">
        <v>21.95</v>
      </c>
    </row>
    <row r="3113" spans="1:3" x14ac:dyDescent="0.3">
      <c r="A3113" s="5">
        <v>39271</v>
      </c>
      <c r="B3113" s="2">
        <v>14.78</v>
      </c>
      <c r="C3113" s="2">
        <v>17.03</v>
      </c>
    </row>
    <row r="3114" spans="1:3" x14ac:dyDescent="0.3">
      <c r="A3114" s="5">
        <v>39272</v>
      </c>
      <c r="B3114" s="2">
        <v>21.57</v>
      </c>
      <c r="C3114" s="2">
        <v>23.25</v>
      </c>
    </row>
    <row r="3115" spans="1:3" x14ac:dyDescent="0.3">
      <c r="A3115" s="5">
        <v>39273</v>
      </c>
      <c r="B3115" s="2">
        <v>22.25</v>
      </c>
      <c r="C3115" s="2">
        <v>23.35</v>
      </c>
    </row>
    <row r="3116" spans="1:3" x14ac:dyDescent="0.3">
      <c r="A3116" s="5">
        <v>39274</v>
      </c>
      <c r="B3116" s="2">
        <v>22.52</v>
      </c>
      <c r="C3116" s="2">
        <v>23.57</v>
      </c>
    </row>
    <row r="3117" spans="1:3" x14ac:dyDescent="0.3">
      <c r="A3117" s="5">
        <v>39275</v>
      </c>
      <c r="B3117" s="2">
        <v>20.87</v>
      </c>
      <c r="C3117" s="2">
        <v>22.57</v>
      </c>
    </row>
    <row r="3118" spans="1:3" x14ac:dyDescent="0.3">
      <c r="A3118" s="5">
        <v>39276</v>
      </c>
      <c r="B3118" s="2">
        <v>21.43</v>
      </c>
      <c r="C3118" s="2">
        <v>22.63</v>
      </c>
    </row>
    <row r="3119" spans="1:3" x14ac:dyDescent="0.3">
      <c r="A3119" s="5">
        <v>39277</v>
      </c>
      <c r="B3119" s="2">
        <v>20.32</v>
      </c>
      <c r="C3119" s="2">
        <v>21.8</v>
      </c>
    </row>
    <row r="3120" spans="1:3" x14ac:dyDescent="0.3">
      <c r="A3120" s="5">
        <v>39278</v>
      </c>
      <c r="B3120" s="2">
        <v>17.41</v>
      </c>
      <c r="C3120" s="2">
        <v>20.03</v>
      </c>
    </row>
    <row r="3121" spans="1:3" x14ac:dyDescent="0.3">
      <c r="A3121" s="5">
        <v>39279</v>
      </c>
      <c r="B3121" s="2">
        <v>20.75</v>
      </c>
      <c r="C3121" s="2">
        <v>23.02</v>
      </c>
    </row>
    <row r="3122" spans="1:3" x14ac:dyDescent="0.3">
      <c r="A3122" s="5">
        <v>39280</v>
      </c>
      <c r="B3122" s="2">
        <v>18.809999999999999</v>
      </c>
      <c r="C3122" s="2">
        <v>20.51</v>
      </c>
    </row>
    <row r="3123" spans="1:3" x14ac:dyDescent="0.3">
      <c r="A3123" s="5">
        <v>39281</v>
      </c>
      <c r="B3123" s="2">
        <v>16.46</v>
      </c>
      <c r="C3123" s="2">
        <v>18.13</v>
      </c>
    </row>
    <row r="3124" spans="1:3" x14ac:dyDescent="0.3">
      <c r="A3124" s="5">
        <v>39282</v>
      </c>
      <c r="B3124" s="2">
        <v>11.19</v>
      </c>
      <c r="C3124" s="2">
        <v>14.56</v>
      </c>
    </row>
    <row r="3125" spans="1:3" x14ac:dyDescent="0.3">
      <c r="A3125" s="5">
        <v>39283</v>
      </c>
      <c r="B3125" s="2">
        <v>10.24</v>
      </c>
      <c r="C3125" s="2">
        <v>14.24</v>
      </c>
    </row>
    <row r="3126" spans="1:3" x14ac:dyDescent="0.3">
      <c r="A3126" s="5">
        <v>39284</v>
      </c>
      <c r="B3126" s="2">
        <v>9.81</v>
      </c>
      <c r="C3126" s="2">
        <v>10.85</v>
      </c>
    </row>
    <row r="3127" spans="1:3" x14ac:dyDescent="0.3">
      <c r="A3127" s="5">
        <v>39285</v>
      </c>
      <c r="B3127" s="2">
        <v>9.0299999999999994</v>
      </c>
      <c r="C3127" s="2">
        <v>10.029999999999999</v>
      </c>
    </row>
    <row r="3128" spans="1:3" x14ac:dyDescent="0.3">
      <c r="A3128" s="5">
        <v>39286</v>
      </c>
      <c r="B3128" s="2">
        <v>13.67</v>
      </c>
      <c r="C3128" s="2">
        <v>16.38</v>
      </c>
    </row>
    <row r="3129" spans="1:3" x14ac:dyDescent="0.3">
      <c r="A3129" s="5">
        <v>39287</v>
      </c>
      <c r="B3129" s="2">
        <v>14.9</v>
      </c>
      <c r="C3129" s="2">
        <v>17.510000000000002</v>
      </c>
    </row>
    <row r="3130" spans="1:3" x14ac:dyDescent="0.3">
      <c r="A3130" s="5">
        <v>39288</v>
      </c>
      <c r="B3130" s="2">
        <v>14.04</v>
      </c>
      <c r="C3130" s="2">
        <v>17.57</v>
      </c>
    </row>
    <row r="3131" spans="1:3" x14ac:dyDescent="0.3">
      <c r="A3131" s="5">
        <v>39289</v>
      </c>
      <c r="B3131" s="2">
        <v>15.21</v>
      </c>
      <c r="C3131" s="2">
        <v>16.87</v>
      </c>
    </row>
    <row r="3132" spans="1:3" x14ac:dyDescent="0.3">
      <c r="A3132" s="5">
        <v>39290</v>
      </c>
      <c r="B3132" s="2">
        <v>14.13</v>
      </c>
      <c r="C3132" s="2">
        <v>16.02</v>
      </c>
    </row>
    <row r="3133" spans="1:3" x14ac:dyDescent="0.3">
      <c r="A3133" s="5">
        <v>39291</v>
      </c>
      <c r="B3133" s="2">
        <v>13.82</v>
      </c>
      <c r="C3133" s="2">
        <v>15.3</v>
      </c>
    </row>
    <row r="3134" spans="1:3" x14ac:dyDescent="0.3">
      <c r="A3134" s="5">
        <v>39292</v>
      </c>
      <c r="B3134" s="2">
        <v>9.16</v>
      </c>
      <c r="C3134" s="2">
        <v>10.54</v>
      </c>
    </row>
    <row r="3135" spans="1:3" x14ac:dyDescent="0.3">
      <c r="A3135" s="5">
        <v>39293</v>
      </c>
      <c r="B3135" s="2">
        <v>11.96</v>
      </c>
      <c r="C3135" s="2">
        <v>16.170000000000002</v>
      </c>
    </row>
    <row r="3136" spans="1:3" x14ac:dyDescent="0.3">
      <c r="A3136" s="5">
        <v>39294</v>
      </c>
      <c r="B3136" s="2">
        <v>13.69</v>
      </c>
      <c r="C3136" s="2">
        <v>16.84</v>
      </c>
    </row>
    <row r="3137" spans="1:3" x14ac:dyDescent="0.3">
      <c r="A3137" s="5">
        <v>39295</v>
      </c>
      <c r="B3137" s="2">
        <v>16.010000000000002</v>
      </c>
      <c r="C3137" s="2">
        <v>19.170000000000002</v>
      </c>
    </row>
    <row r="3138" spans="1:3" x14ac:dyDescent="0.3">
      <c r="A3138" s="5">
        <v>39296</v>
      </c>
      <c r="B3138" s="2">
        <v>13.58</v>
      </c>
      <c r="C3138" s="2">
        <v>17.72</v>
      </c>
    </row>
    <row r="3139" spans="1:3" x14ac:dyDescent="0.3">
      <c r="A3139" s="5">
        <v>39297</v>
      </c>
      <c r="B3139" s="2">
        <v>12.83</v>
      </c>
      <c r="C3139" s="2">
        <v>15.81</v>
      </c>
    </row>
    <row r="3140" spans="1:3" x14ac:dyDescent="0.3">
      <c r="A3140" s="5">
        <v>39298</v>
      </c>
      <c r="B3140" s="2">
        <v>10.44</v>
      </c>
      <c r="C3140" s="2">
        <v>11.53</v>
      </c>
    </row>
    <row r="3141" spans="1:3" x14ac:dyDescent="0.3">
      <c r="A3141" s="5">
        <v>39299</v>
      </c>
      <c r="B3141" s="2">
        <v>10.72</v>
      </c>
      <c r="C3141" s="2">
        <v>12.43</v>
      </c>
    </row>
    <row r="3142" spans="1:3" x14ac:dyDescent="0.3">
      <c r="A3142" s="5">
        <v>39300</v>
      </c>
      <c r="B3142" s="2">
        <v>17.28</v>
      </c>
      <c r="C3142" s="2">
        <v>21.49</v>
      </c>
    </row>
    <row r="3143" spans="1:3" x14ac:dyDescent="0.3">
      <c r="A3143" s="5">
        <v>39301</v>
      </c>
      <c r="B3143" s="2">
        <v>18.13</v>
      </c>
      <c r="C3143" s="2">
        <v>22.61</v>
      </c>
    </row>
    <row r="3144" spans="1:3" x14ac:dyDescent="0.3">
      <c r="A3144" s="5">
        <v>39302</v>
      </c>
      <c r="B3144" s="2">
        <v>18.7</v>
      </c>
      <c r="C3144" s="2">
        <v>23.74</v>
      </c>
    </row>
    <row r="3145" spans="1:3" x14ac:dyDescent="0.3">
      <c r="A3145" s="5">
        <v>39303</v>
      </c>
      <c r="B3145" s="2">
        <v>17.7</v>
      </c>
      <c r="C3145" s="2">
        <v>22.94</v>
      </c>
    </row>
    <row r="3146" spans="1:3" x14ac:dyDescent="0.3">
      <c r="A3146" s="5">
        <v>39304</v>
      </c>
      <c r="B3146" s="2">
        <v>14.83</v>
      </c>
      <c r="C3146" s="2">
        <v>19.760000000000002</v>
      </c>
    </row>
    <row r="3147" spans="1:3" x14ac:dyDescent="0.3">
      <c r="A3147" s="5">
        <v>39305</v>
      </c>
      <c r="B3147" s="2">
        <v>14.5</v>
      </c>
      <c r="C3147" s="2">
        <v>16.88</v>
      </c>
    </row>
    <row r="3148" spans="1:3" x14ac:dyDescent="0.3">
      <c r="A3148" s="5">
        <v>39306</v>
      </c>
      <c r="B3148" s="2">
        <v>10.45</v>
      </c>
      <c r="C3148" s="2">
        <v>11.99</v>
      </c>
    </row>
    <row r="3149" spans="1:3" x14ac:dyDescent="0.3">
      <c r="A3149" s="5">
        <v>39307</v>
      </c>
      <c r="B3149" s="2">
        <v>20.49</v>
      </c>
      <c r="C3149" s="2">
        <v>25.71</v>
      </c>
    </row>
    <row r="3150" spans="1:3" x14ac:dyDescent="0.3">
      <c r="A3150" s="5">
        <v>39308</v>
      </c>
      <c r="B3150" s="2">
        <v>20.49</v>
      </c>
      <c r="C3150" s="2">
        <v>25.08</v>
      </c>
    </row>
    <row r="3151" spans="1:3" x14ac:dyDescent="0.3">
      <c r="A3151" s="5">
        <v>39309</v>
      </c>
      <c r="B3151" s="2">
        <v>17.649999999999999</v>
      </c>
      <c r="C3151" s="2">
        <v>22.23</v>
      </c>
    </row>
    <row r="3152" spans="1:3" x14ac:dyDescent="0.3">
      <c r="A3152" s="5">
        <v>39310</v>
      </c>
      <c r="B3152" s="2">
        <v>16.809999999999999</v>
      </c>
      <c r="C3152" s="2">
        <v>22.57</v>
      </c>
    </row>
    <row r="3153" spans="1:3" x14ac:dyDescent="0.3">
      <c r="A3153" s="5">
        <v>39311</v>
      </c>
      <c r="B3153" s="2">
        <v>15.21</v>
      </c>
      <c r="C3153" s="2">
        <v>21.17</v>
      </c>
    </row>
    <row r="3154" spans="1:3" x14ac:dyDescent="0.3">
      <c r="A3154" s="5">
        <v>39312</v>
      </c>
      <c r="B3154" s="2">
        <v>11.58</v>
      </c>
      <c r="C3154" s="2">
        <v>15.51</v>
      </c>
    </row>
    <row r="3155" spans="1:3" x14ac:dyDescent="0.3">
      <c r="A3155" s="5">
        <v>39313</v>
      </c>
      <c r="B3155" s="2">
        <v>8.8000000000000007</v>
      </c>
      <c r="C3155" s="2">
        <v>9.69</v>
      </c>
    </row>
    <row r="3156" spans="1:3" x14ac:dyDescent="0.3">
      <c r="A3156" s="5">
        <v>39314</v>
      </c>
      <c r="B3156" s="2">
        <v>15.55</v>
      </c>
      <c r="C3156" s="2">
        <v>21.67</v>
      </c>
    </row>
    <row r="3157" spans="1:3" x14ac:dyDescent="0.3">
      <c r="A3157" s="5">
        <v>39315</v>
      </c>
      <c r="B3157" s="2">
        <v>16.21</v>
      </c>
      <c r="C3157" s="2">
        <v>21.31</v>
      </c>
    </row>
    <row r="3158" spans="1:3" x14ac:dyDescent="0.3">
      <c r="A3158" s="5">
        <v>39316</v>
      </c>
      <c r="B3158" s="2">
        <v>17.36</v>
      </c>
      <c r="C3158" s="2">
        <v>23.15</v>
      </c>
    </row>
    <row r="3159" spans="1:3" x14ac:dyDescent="0.3">
      <c r="A3159" s="5">
        <v>39317</v>
      </c>
      <c r="B3159" s="2">
        <v>17.93</v>
      </c>
      <c r="C3159" s="2">
        <v>23.8</v>
      </c>
    </row>
    <row r="3160" spans="1:3" x14ac:dyDescent="0.3">
      <c r="A3160" s="5">
        <v>39318</v>
      </c>
      <c r="B3160" s="2">
        <v>18.14</v>
      </c>
      <c r="C3160" s="2">
        <v>23.7</v>
      </c>
    </row>
    <row r="3161" spans="1:3" x14ac:dyDescent="0.3">
      <c r="A3161" s="5">
        <v>39319</v>
      </c>
      <c r="B3161" s="2">
        <v>15.89</v>
      </c>
      <c r="C3161" s="2">
        <v>20.059999999999999</v>
      </c>
    </row>
    <row r="3162" spans="1:3" x14ac:dyDescent="0.3">
      <c r="A3162" s="5">
        <v>39320</v>
      </c>
      <c r="B3162" s="2">
        <v>12.3</v>
      </c>
      <c r="C3162" s="2">
        <v>13.79</v>
      </c>
    </row>
    <row r="3163" spans="1:3" x14ac:dyDescent="0.3">
      <c r="A3163" s="5">
        <v>39321</v>
      </c>
      <c r="B3163" s="2">
        <v>20.71</v>
      </c>
      <c r="C3163" s="2">
        <v>26.51</v>
      </c>
    </row>
    <row r="3164" spans="1:3" x14ac:dyDescent="0.3">
      <c r="A3164" s="5">
        <v>39322</v>
      </c>
      <c r="B3164" s="2">
        <v>22.57</v>
      </c>
      <c r="C3164" s="2">
        <v>27.44</v>
      </c>
    </row>
    <row r="3165" spans="1:3" x14ac:dyDescent="0.3">
      <c r="A3165" s="5">
        <v>39323</v>
      </c>
      <c r="B3165" s="2">
        <v>23.16</v>
      </c>
      <c r="C3165" s="2">
        <v>27.34</v>
      </c>
    </row>
    <row r="3166" spans="1:3" x14ac:dyDescent="0.3">
      <c r="A3166" s="5">
        <v>39324</v>
      </c>
      <c r="B3166" s="2">
        <v>23.21</v>
      </c>
      <c r="C3166" s="2">
        <v>27.45</v>
      </c>
    </row>
    <row r="3167" spans="1:3" x14ac:dyDescent="0.3">
      <c r="A3167" s="5">
        <v>39325</v>
      </c>
      <c r="B3167" s="2">
        <v>23.23</v>
      </c>
      <c r="C3167" s="2">
        <v>27.12</v>
      </c>
    </row>
    <row r="3168" spans="1:3" x14ac:dyDescent="0.3">
      <c r="A3168" s="5">
        <v>39326</v>
      </c>
      <c r="B3168" s="2">
        <v>20.99</v>
      </c>
      <c r="C3168" s="2">
        <v>23.66</v>
      </c>
    </row>
    <row r="3169" spans="1:3" x14ac:dyDescent="0.3">
      <c r="A3169" s="5">
        <v>39327</v>
      </c>
      <c r="B3169" s="2">
        <v>18.5</v>
      </c>
      <c r="C3169" s="2">
        <v>19.96</v>
      </c>
    </row>
    <row r="3170" spans="1:3" x14ac:dyDescent="0.3">
      <c r="A3170" s="5">
        <v>39328</v>
      </c>
      <c r="B3170" s="2">
        <v>24.46</v>
      </c>
      <c r="C3170" s="2">
        <v>29.24</v>
      </c>
    </row>
    <row r="3171" spans="1:3" x14ac:dyDescent="0.3">
      <c r="A3171" s="5">
        <v>39329</v>
      </c>
      <c r="B3171" s="2">
        <v>24.76</v>
      </c>
      <c r="C3171" s="2">
        <v>28.3</v>
      </c>
    </row>
    <row r="3172" spans="1:3" x14ac:dyDescent="0.3">
      <c r="A3172" s="5">
        <v>39330</v>
      </c>
      <c r="B3172" s="2">
        <v>27.41</v>
      </c>
      <c r="C3172" s="2">
        <v>30.98</v>
      </c>
    </row>
    <row r="3173" spans="1:3" x14ac:dyDescent="0.3">
      <c r="A3173" s="5">
        <v>39331</v>
      </c>
      <c r="B3173" s="2">
        <v>25.11</v>
      </c>
      <c r="C3173" s="2">
        <v>28.48</v>
      </c>
    </row>
    <row r="3174" spans="1:3" x14ac:dyDescent="0.3">
      <c r="A3174" s="5">
        <v>39332</v>
      </c>
      <c r="B3174" s="2">
        <v>26.25</v>
      </c>
      <c r="C3174" s="2">
        <v>29.19</v>
      </c>
    </row>
    <row r="3175" spans="1:3" x14ac:dyDescent="0.3">
      <c r="A3175" s="5">
        <v>39333</v>
      </c>
      <c r="B3175" s="2">
        <v>22.88</v>
      </c>
      <c r="C3175" s="2">
        <v>23.95</v>
      </c>
    </row>
    <row r="3176" spans="1:3" x14ac:dyDescent="0.3">
      <c r="A3176" s="5">
        <v>39334</v>
      </c>
      <c r="B3176" s="2">
        <v>22.15</v>
      </c>
      <c r="C3176" s="2">
        <v>22.73</v>
      </c>
    </row>
    <row r="3177" spans="1:3" x14ac:dyDescent="0.3">
      <c r="A3177" s="5">
        <v>39335</v>
      </c>
      <c r="B3177" s="2">
        <v>27.05</v>
      </c>
      <c r="C3177" s="2">
        <v>30.23</v>
      </c>
    </row>
    <row r="3178" spans="1:3" x14ac:dyDescent="0.3">
      <c r="A3178" s="5">
        <v>39336</v>
      </c>
      <c r="B3178" s="2">
        <v>26.75</v>
      </c>
      <c r="C3178" s="2">
        <v>29.62</v>
      </c>
    </row>
    <row r="3179" spans="1:3" x14ac:dyDescent="0.3">
      <c r="A3179" s="5">
        <v>39337</v>
      </c>
      <c r="B3179" s="2">
        <v>28.21</v>
      </c>
      <c r="C3179" s="2">
        <v>31.33</v>
      </c>
    </row>
    <row r="3180" spans="1:3" x14ac:dyDescent="0.3">
      <c r="A3180" s="5">
        <v>39338</v>
      </c>
      <c r="B3180" s="2">
        <v>28.3</v>
      </c>
      <c r="C3180" s="2">
        <v>31.99</v>
      </c>
    </row>
    <row r="3181" spans="1:3" x14ac:dyDescent="0.3">
      <c r="A3181" s="5">
        <v>39339</v>
      </c>
      <c r="B3181" s="2">
        <v>27.68</v>
      </c>
      <c r="C3181" s="2">
        <v>30.43</v>
      </c>
    </row>
    <row r="3182" spans="1:3" x14ac:dyDescent="0.3">
      <c r="A3182" s="5">
        <v>39340</v>
      </c>
      <c r="B3182" s="2">
        <v>23.89</v>
      </c>
      <c r="C3182" s="2">
        <v>25.15</v>
      </c>
    </row>
    <row r="3183" spans="1:3" x14ac:dyDescent="0.3">
      <c r="A3183" s="5">
        <v>39341</v>
      </c>
      <c r="B3183" s="2">
        <v>22.65</v>
      </c>
      <c r="C3183" s="2">
        <v>23.61</v>
      </c>
    </row>
    <row r="3184" spans="1:3" x14ac:dyDescent="0.3">
      <c r="A3184" s="5">
        <v>39342</v>
      </c>
      <c r="B3184" s="2">
        <v>31.87</v>
      </c>
      <c r="C3184" s="2">
        <v>38.590000000000003</v>
      </c>
    </row>
    <row r="3185" spans="1:3" x14ac:dyDescent="0.3">
      <c r="A3185" s="5">
        <v>39343</v>
      </c>
      <c r="B3185" s="2">
        <v>31.66</v>
      </c>
      <c r="C3185" s="2">
        <v>36.770000000000003</v>
      </c>
    </row>
    <row r="3186" spans="1:3" x14ac:dyDescent="0.3">
      <c r="A3186" s="5">
        <v>39344</v>
      </c>
      <c r="B3186" s="2">
        <v>28.58</v>
      </c>
      <c r="C3186" s="2">
        <v>33.049999999999997</v>
      </c>
    </row>
    <row r="3187" spans="1:3" x14ac:dyDescent="0.3">
      <c r="A3187" s="5">
        <v>39345</v>
      </c>
      <c r="B3187" s="2">
        <v>28</v>
      </c>
      <c r="C3187" s="2">
        <v>31.97</v>
      </c>
    </row>
    <row r="3188" spans="1:3" x14ac:dyDescent="0.3">
      <c r="A3188" s="5">
        <v>39346</v>
      </c>
      <c r="B3188" s="2">
        <v>26.19</v>
      </c>
      <c r="C3188" s="2">
        <v>29.65</v>
      </c>
    </row>
    <row r="3189" spans="1:3" x14ac:dyDescent="0.3">
      <c r="A3189" s="5">
        <v>39347</v>
      </c>
      <c r="B3189" s="2">
        <v>22.76</v>
      </c>
      <c r="C3189" s="2">
        <v>24.61</v>
      </c>
    </row>
    <row r="3190" spans="1:3" x14ac:dyDescent="0.3">
      <c r="A3190" s="5">
        <v>39348</v>
      </c>
      <c r="B3190" s="2">
        <v>20.399999999999999</v>
      </c>
      <c r="C3190" s="2">
        <v>21.35</v>
      </c>
    </row>
    <row r="3191" spans="1:3" x14ac:dyDescent="0.3">
      <c r="A3191" s="5">
        <v>39349</v>
      </c>
      <c r="B3191" s="2">
        <v>23.17</v>
      </c>
      <c r="C3191" s="2">
        <v>26.66</v>
      </c>
    </row>
    <row r="3192" spans="1:3" x14ac:dyDescent="0.3">
      <c r="A3192" s="5">
        <v>39350</v>
      </c>
      <c r="B3192" s="2">
        <v>23.82</v>
      </c>
      <c r="C3192" s="2">
        <v>26.56</v>
      </c>
    </row>
    <row r="3193" spans="1:3" x14ac:dyDescent="0.3">
      <c r="A3193" s="5">
        <v>39351</v>
      </c>
      <c r="B3193" s="2">
        <v>25.01</v>
      </c>
      <c r="C3193" s="2">
        <v>28.41</v>
      </c>
    </row>
    <row r="3194" spans="1:3" x14ac:dyDescent="0.3">
      <c r="A3194" s="5">
        <v>39352</v>
      </c>
      <c r="B3194" s="2">
        <v>25.76</v>
      </c>
      <c r="C3194" s="2">
        <v>28.54</v>
      </c>
    </row>
    <row r="3195" spans="1:3" x14ac:dyDescent="0.3">
      <c r="A3195" s="5">
        <v>39353</v>
      </c>
      <c r="B3195" s="2">
        <v>24.5</v>
      </c>
      <c r="C3195" s="2">
        <v>27.16</v>
      </c>
    </row>
    <row r="3196" spans="1:3" x14ac:dyDescent="0.3">
      <c r="A3196" s="5">
        <v>39354</v>
      </c>
      <c r="B3196" s="2">
        <v>23.94</v>
      </c>
      <c r="C3196" s="2">
        <v>25.98</v>
      </c>
    </row>
    <row r="3197" spans="1:3" x14ac:dyDescent="0.3">
      <c r="A3197" s="5">
        <v>39355</v>
      </c>
      <c r="B3197" s="2">
        <v>23.52</v>
      </c>
      <c r="C3197" s="2">
        <v>24.64</v>
      </c>
    </row>
    <row r="3198" spans="1:3" x14ac:dyDescent="0.3">
      <c r="A3198" s="5">
        <v>39356</v>
      </c>
      <c r="B3198" s="2">
        <v>28.93</v>
      </c>
      <c r="C3198" s="2">
        <v>32.78</v>
      </c>
    </row>
    <row r="3199" spans="1:3" x14ac:dyDescent="0.3">
      <c r="A3199" s="5">
        <v>39357</v>
      </c>
      <c r="B3199" s="2">
        <v>28.94</v>
      </c>
      <c r="C3199" s="2">
        <v>32.6</v>
      </c>
    </row>
    <row r="3200" spans="1:3" x14ac:dyDescent="0.3">
      <c r="A3200" s="5">
        <v>39358</v>
      </c>
      <c r="B3200" s="2">
        <v>26.92</v>
      </c>
      <c r="C3200" s="2">
        <v>29.29</v>
      </c>
    </row>
    <row r="3201" spans="1:3" x14ac:dyDescent="0.3">
      <c r="A3201" s="5">
        <v>39359</v>
      </c>
      <c r="B3201" s="2">
        <v>29.02</v>
      </c>
      <c r="C3201" s="2">
        <v>31.62</v>
      </c>
    </row>
    <row r="3202" spans="1:3" x14ac:dyDescent="0.3">
      <c r="A3202" s="5">
        <v>39360</v>
      </c>
      <c r="B3202" s="2">
        <v>29.39</v>
      </c>
      <c r="C3202" s="2">
        <v>31.11</v>
      </c>
    </row>
    <row r="3203" spans="1:3" x14ac:dyDescent="0.3">
      <c r="A3203" s="5">
        <v>39361</v>
      </c>
      <c r="B3203" s="2">
        <v>28.97</v>
      </c>
      <c r="C3203" s="2">
        <v>30.4</v>
      </c>
    </row>
    <row r="3204" spans="1:3" x14ac:dyDescent="0.3">
      <c r="A3204" s="5">
        <v>39362</v>
      </c>
      <c r="B3204" s="2">
        <v>27.87</v>
      </c>
      <c r="C3204" s="2">
        <v>28.49</v>
      </c>
    </row>
    <row r="3205" spans="1:3" x14ac:dyDescent="0.3">
      <c r="A3205" s="5">
        <v>39363</v>
      </c>
      <c r="B3205" s="2">
        <v>30.06</v>
      </c>
      <c r="C3205" s="2">
        <v>32.06</v>
      </c>
    </row>
    <row r="3206" spans="1:3" x14ac:dyDescent="0.3">
      <c r="A3206" s="5">
        <v>39364</v>
      </c>
      <c r="B3206" s="2">
        <v>31.16</v>
      </c>
      <c r="C3206" s="2">
        <v>32.840000000000003</v>
      </c>
    </row>
    <row r="3207" spans="1:3" x14ac:dyDescent="0.3">
      <c r="A3207" s="5">
        <v>39365</v>
      </c>
      <c r="B3207" s="2">
        <v>32.31</v>
      </c>
      <c r="C3207" s="2">
        <v>33.799999999999997</v>
      </c>
    </row>
    <row r="3208" spans="1:3" x14ac:dyDescent="0.3">
      <c r="A3208" s="5">
        <v>39366</v>
      </c>
      <c r="B3208" s="2">
        <v>33.369999999999997</v>
      </c>
      <c r="C3208" s="2">
        <v>34.85</v>
      </c>
    </row>
    <row r="3209" spans="1:3" x14ac:dyDescent="0.3">
      <c r="A3209" s="5">
        <v>39367</v>
      </c>
      <c r="B3209" s="2">
        <v>33.07</v>
      </c>
      <c r="C3209" s="2">
        <v>35.1</v>
      </c>
    </row>
    <row r="3210" spans="1:3" x14ac:dyDescent="0.3">
      <c r="A3210" s="5">
        <v>39368</v>
      </c>
      <c r="B3210" s="2">
        <v>34.28</v>
      </c>
      <c r="C3210" s="2">
        <v>35.58</v>
      </c>
    </row>
    <row r="3211" spans="1:3" x14ac:dyDescent="0.3">
      <c r="A3211" s="5">
        <v>39369</v>
      </c>
      <c r="B3211" s="2">
        <v>34.01</v>
      </c>
      <c r="C3211" s="2">
        <v>34.97</v>
      </c>
    </row>
    <row r="3212" spans="1:3" x14ac:dyDescent="0.3">
      <c r="A3212" s="5">
        <v>39370</v>
      </c>
      <c r="B3212" s="2">
        <v>36.53</v>
      </c>
      <c r="C3212" s="2">
        <v>38.83</v>
      </c>
    </row>
    <row r="3213" spans="1:3" x14ac:dyDescent="0.3">
      <c r="A3213" s="5">
        <v>39371</v>
      </c>
      <c r="B3213" s="2">
        <v>36.96</v>
      </c>
      <c r="C3213" s="2">
        <v>39.03</v>
      </c>
    </row>
    <row r="3214" spans="1:3" x14ac:dyDescent="0.3">
      <c r="A3214" s="5">
        <v>39372</v>
      </c>
      <c r="B3214" s="2">
        <v>37.549999999999997</v>
      </c>
      <c r="C3214" s="2">
        <v>39.53</v>
      </c>
    </row>
    <row r="3215" spans="1:3" x14ac:dyDescent="0.3">
      <c r="A3215" s="5">
        <v>39373</v>
      </c>
      <c r="B3215" s="2">
        <v>39.21</v>
      </c>
      <c r="C3215" s="2">
        <v>41</v>
      </c>
    </row>
    <row r="3216" spans="1:3" x14ac:dyDescent="0.3">
      <c r="A3216" s="5">
        <v>39374</v>
      </c>
      <c r="B3216" s="2">
        <v>41.21</v>
      </c>
      <c r="C3216" s="2">
        <v>42.36</v>
      </c>
    </row>
    <row r="3217" spans="1:3" x14ac:dyDescent="0.3">
      <c r="A3217" s="5">
        <v>39375</v>
      </c>
      <c r="B3217" s="2">
        <v>42.29</v>
      </c>
      <c r="C3217" s="2">
        <v>43.17</v>
      </c>
    </row>
    <row r="3218" spans="1:3" x14ac:dyDescent="0.3">
      <c r="A3218" s="5">
        <v>39376</v>
      </c>
      <c r="B3218" s="2">
        <v>42.03</v>
      </c>
      <c r="C3218" s="2">
        <v>42.65</v>
      </c>
    </row>
    <row r="3219" spans="1:3" x14ac:dyDescent="0.3">
      <c r="A3219" s="5">
        <v>39377</v>
      </c>
      <c r="B3219" s="2">
        <v>43.19</v>
      </c>
      <c r="C3219" s="2">
        <v>44.7</v>
      </c>
    </row>
    <row r="3220" spans="1:3" x14ac:dyDescent="0.3">
      <c r="A3220" s="5">
        <v>39378</v>
      </c>
      <c r="B3220" s="2">
        <v>43.25</v>
      </c>
      <c r="C3220" s="2">
        <v>44.36</v>
      </c>
    </row>
    <row r="3221" spans="1:3" x14ac:dyDescent="0.3">
      <c r="A3221" s="5">
        <v>39379</v>
      </c>
      <c r="B3221" s="2">
        <v>42.94</v>
      </c>
      <c r="C3221" s="2">
        <v>44.12</v>
      </c>
    </row>
    <row r="3222" spans="1:3" x14ac:dyDescent="0.3">
      <c r="A3222" s="5">
        <v>39380</v>
      </c>
      <c r="B3222" s="2">
        <v>44.2</v>
      </c>
      <c r="C3222" s="2">
        <v>45.79</v>
      </c>
    </row>
    <row r="3223" spans="1:3" x14ac:dyDescent="0.3">
      <c r="A3223" s="5">
        <v>39381</v>
      </c>
      <c r="B3223" s="2">
        <v>44.37</v>
      </c>
      <c r="C3223" s="2">
        <v>45.45</v>
      </c>
    </row>
    <row r="3224" spans="1:3" x14ac:dyDescent="0.3">
      <c r="A3224" s="5">
        <v>39382</v>
      </c>
      <c r="B3224" s="2">
        <v>43.58</v>
      </c>
      <c r="C3224" s="2">
        <v>44.61</v>
      </c>
    </row>
    <row r="3225" spans="1:3" x14ac:dyDescent="0.3">
      <c r="A3225" s="5">
        <v>39383</v>
      </c>
      <c r="B3225" s="2">
        <v>39.75</v>
      </c>
      <c r="C3225" s="2">
        <v>40.81</v>
      </c>
    </row>
    <row r="3226" spans="1:3" x14ac:dyDescent="0.3">
      <c r="A3226" s="5">
        <v>39384</v>
      </c>
      <c r="B3226" s="2">
        <v>42.89</v>
      </c>
      <c r="C3226" s="2">
        <v>45.51</v>
      </c>
    </row>
    <row r="3227" spans="1:3" x14ac:dyDescent="0.3">
      <c r="A3227" s="5">
        <v>39385</v>
      </c>
      <c r="B3227" s="2">
        <v>43.24</v>
      </c>
      <c r="C3227" s="2">
        <v>44.71</v>
      </c>
    </row>
    <row r="3228" spans="1:3" x14ac:dyDescent="0.3">
      <c r="A3228" s="5">
        <v>39386</v>
      </c>
      <c r="B3228" s="2">
        <v>42.94</v>
      </c>
      <c r="C3228" s="2">
        <v>44.41</v>
      </c>
    </row>
    <row r="3229" spans="1:3" x14ac:dyDescent="0.3">
      <c r="A3229" s="5">
        <v>39387</v>
      </c>
      <c r="B3229" s="2">
        <v>41.1</v>
      </c>
      <c r="C3229" s="2">
        <v>43.37</v>
      </c>
    </row>
    <row r="3230" spans="1:3" x14ac:dyDescent="0.3">
      <c r="A3230" s="5">
        <v>39388</v>
      </c>
      <c r="B3230" s="2">
        <v>41.64</v>
      </c>
      <c r="C3230" s="2">
        <v>43.26</v>
      </c>
    </row>
    <row r="3231" spans="1:3" x14ac:dyDescent="0.3">
      <c r="A3231" s="5">
        <v>39389</v>
      </c>
      <c r="B3231" s="2">
        <v>39.54</v>
      </c>
      <c r="C3231" s="2">
        <v>41.26</v>
      </c>
    </row>
    <row r="3232" spans="1:3" x14ac:dyDescent="0.3">
      <c r="A3232" s="5">
        <v>39390</v>
      </c>
      <c r="B3232" s="2">
        <v>40.65</v>
      </c>
      <c r="C3232" s="2">
        <v>41.88</v>
      </c>
    </row>
    <row r="3233" spans="1:3" x14ac:dyDescent="0.3">
      <c r="A3233" s="5">
        <v>39391</v>
      </c>
      <c r="B3233" s="2">
        <v>42.69</v>
      </c>
      <c r="C3233" s="2">
        <v>43.87</v>
      </c>
    </row>
    <row r="3234" spans="1:3" x14ac:dyDescent="0.3">
      <c r="A3234" s="5">
        <v>39392</v>
      </c>
      <c r="B3234" s="2">
        <v>42.21</v>
      </c>
      <c r="C3234" s="2">
        <v>44.05</v>
      </c>
    </row>
    <row r="3235" spans="1:3" x14ac:dyDescent="0.3">
      <c r="A3235" s="5">
        <v>39393</v>
      </c>
      <c r="B3235" s="2">
        <v>42.61</v>
      </c>
      <c r="C3235" s="2">
        <v>44.43</v>
      </c>
    </row>
    <row r="3236" spans="1:3" x14ac:dyDescent="0.3">
      <c r="A3236" s="5">
        <v>39394</v>
      </c>
      <c r="B3236" s="2">
        <v>42.51</v>
      </c>
      <c r="C3236" s="2">
        <v>44.44</v>
      </c>
    </row>
    <row r="3237" spans="1:3" x14ac:dyDescent="0.3">
      <c r="A3237" s="5">
        <v>39395</v>
      </c>
      <c r="B3237" s="2">
        <v>41.77</v>
      </c>
      <c r="C3237" s="2">
        <v>43.49</v>
      </c>
    </row>
    <row r="3238" spans="1:3" x14ac:dyDescent="0.3">
      <c r="A3238" s="5">
        <v>39396</v>
      </c>
      <c r="B3238" s="2">
        <v>43.16</v>
      </c>
      <c r="C3238" s="2">
        <v>44.2</v>
      </c>
    </row>
    <row r="3239" spans="1:3" x14ac:dyDescent="0.3">
      <c r="A3239" s="5">
        <v>39397</v>
      </c>
      <c r="B3239" s="2">
        <v>43.35</v>
      </c>
      <c r="C3239" s="2">
        <v>43.74</v>
      </c>
    </row>
    <row r="3240" spans="1:3" x14ac:dyDescent="0.3">
      <c r="A3240" s="5">
        <v>39398</v>
      </c>
      <c r="B3240" s="2">
        <v>45.35</v>
      </c>
      <c r="C3240" s="2">
        <v>47.11</v>
      </c>
    </row>
    <row r="3241" spans="1:3" x14ac:dyDescent="0.3">
      <c r="A3241" s="5">
        <v>39399</v>
      </c>
      <c r="B3241" s="2">
        <v>46.69</v>
      </c>
      <c r="C3241" s="2">
        <v>48.94</v>
      </c>
    </row>
    <row r="3242" spans="1:3" x14ac:dyDescent="0.3">
      <c r="A3242" s="5">
        <v>39400</v>
      </c>
      <c r="B3242" s="2">
        <v>47.67</v>
      </c>
      <c r="C3242" s="2">
        <v>50.22</v>
      </c>
    </row>
    <row r="3243" spans="1:3" x14ac:dyDescent="0.3">
      <c r="A3243" s="5">
        <v>39401</v>
      </c>
      <c r="B3243" s="2">
        <v>49.67</v>
      </c>
      <c r="C3243" s="2">
        <v>52.13</v>
      </c>
    </row>
    <row r="3244" spans="1:3" x14ac:dyDescent="0.3">
      <c r="A3244" s="5">
        <v>39402</v>
      </c>
      <c r="B3244" s="2">
        <v>46.59</v>
      </c>
      <c r="C3244" s="2">
        <v>48.2</v>
      </c>
    </row>
    <row r="3245" spans="1:3" x14ac:dyDescent="0.3">
      <c r="A3245" s="5">
        <v>39403</v>
      </c>
      <c r="B3245" s="2">
        <v>46.3</v>
      </c>
      <c r="C3245" s="2">
        <v>48.13</v>
      </c>
    </row>
    <row r="3246" spans="1:3" x14ac:dyDescent="0.3">
      <c r="A3246" s="5">
        <v>39404</v>
      </c>
      <c r="B3246" s="2">
        <v>44.68</v>
      </c>
      <c r="C3246" s="2">
        <v>45.76</v>
      </c>
    </row>
    <row r="3247" spans="1:3" x14ac:dyDescent="0.3">
      <c r="A3247" s="5">
        <v>39405</v>
      </c>
      <c r="B3247" s="2">
        <v>47.06</v>
      </c>
      <c r="C3247" s="2">
        <v>49.87</v>
      </c>
    </row>
    <row r="3248" spans="1:3" x14ac:dyDescent="0.3">
      <c r="A3248" s="5">
        <v>39406</v>
      </c>
      <c r="B3248" s="2">
        <v>48.15</v>
      </c>
      <c r="C3248" s="2">
        <v>50.21</v>
      </c>
    </row>
    <row r="3249" spans="1:3" x14ac:dyDescent="0.3">
      <c r="A3249" s="5">
        <v>39407</v>
      </c>
      <c r="B3249" s="2">
        <v>48.12</v>
      </c>
      <c r="C3249" s="2">
        <v>49.69</v>
      </c>
    </row>
    <row r="3250" spans="1:3" x14ac:dyDescent="0.3">
      <c r="A3250" s="5">
        <v>39408</v>
      </c>
      <c r="B3250" s="2">
        <v>48.17</v>
      </c>
      <c r="C3250" s="2">
        <v>49.93</v>
      </c>
    </row>
    <row r="3251" spans="1:3" x14ac:dyDescent="0.3">
      <c r="A3251" s="5">
        <v>39409</v>
      </c>
      <c r="B3251" s="2">
        <v>48.98</v>
      </c>
      <c r="C3251" s="2">
        <v>50.63</v>
      </c>
    </row>
    <row r="3252" spans="1:3" x14ac:dyDescent="0.3">
      <c r="A3252" s="5">
        <v>39410</v>
      </c>
      <c r="B3252" s="2">
        <v>48.05</v>
      </c>
      <c r="C3252" s="2">
        <v>49.79</v>
      </c>
    </row>
    <row r="3253" spans="1:3" x14ac:dyDescent="0.3">
      <c r="A3253" s="5">
        <v>39411</v>
      </c>
      <c r="B3253" s="2">
        <v>45.43</v>
      </c>
      <c r="C3253" s="2">
        <v>45.95</v>
      </c>
    </row>
    <row r="3254" spans="1:3" x14ac:dyDescent="0.3">
      <c r="A3254" s="5">
        <v>39412</v>
      </c>
      <c r="B3254" s="2">
        <v>48.51</v>
      </c>
      <c r="C3254" s="2">
        <v>50.87</v>
      </c>
    </row>
    <row r="3255" spans="1:3" x14ac:dyDescent="0.3">
      <c r="A3255" s="5">
        <v>39413</v>
      </c>
      <c r="B3255" s="2">
        <v>53.03</v>
      </c>
      <c r="C3255" s="2">
        <v>57.1</v>
      </c>
    </row>
    <row r="3256" spans="1:3" x14ac:dyDescent="0.3">
      <c r="A3256" s="5">
        <v>39414</v>
      </c>
      <c r="B3256" s="2">
        <v>50.24</v>
      </c>
      <c r="C3256" s="2">
        <v>52.8</v>
      </c>
    </row>
    <row r="3257" spans="1:3" x14ac:dyDescent="0.3">
      <c r="A3257" s="5">
        <v>39415</v>
      </c>
      <c r="B3257" s="2">
        <v>49.17</v>
      </c>
      <c r="C3257" s="2">
        <v>51.72</v>
      </c>
    </row>
    <row r="3258" spans="1:3" x14ac:dyDescent="0.3">
      <c r="A3258" s="5">
        <v>39416</v>
      </c>
      <c r="B3258" s="2">
        <v>48.6</v>
      </c>
      <c r="C3258" s="2">
        <v>51.38</v>
      </c>
    </row>
    <row r="3259" spans="1:3" x14ac:dyDescent="0.3">
      <c r="A3259" s="5">
        <v>39417</v>
      </c>
      <c r="B3259" s="2">
        <v>46.1</v>
      </c>
      <c r="C3259" s="2">
        <v>47.05</v>
      </c>
    </row>
    <row r="3260" spans="1:3" x14ac:dyDescent="0.3">
      <c r="A3260" s="5">
        <v>39418</v>
      </c>
      <c r="B3260" s="2">
        <v>44.78</v>
      </c>
      <c r="C3260" s="2">
        <v>45.64</v>
      </c>
    </row>
    <row r="3261" spans="1:3" x14ac:dyDescent="0.3">
      <c r="A3261" s="5">
        <v>39419</v>
      </c>
      <c r="B3261" s="2">
        <v>47.18</v>
      </c>
      <c r="C3261" s="2">
        <v>49.59</v>
      </c>
    </row>
    <row r="3262" spans="1:3" x14ac:dyDescent="0.3">
      <c r="A3262" s="5">
        <v>39420</v>
      </c>
      <c r="B3262" s="2">
        <v>47.98</v>
      </c>
      <c r="C3262" s="2">
        <v>50.83</v>
      </c>
    </row>
    <row r="3263" spans="1:3" x14ac:dyDescent="0.3">
      <c r="A3263" s="5">
        <v>39421</v>
      </c>
      <c r="B3263" s="2">
        <v>46.25</v>
      </c>
      <c r="C3263" s="2">
        <v>48.17</v>
      </c>
    </row>
    <row r="3264" spans="1:3" x14ac:dyDescent="0.3">
      <c r="A3264" s="5">
        <v>39422</v>
      </c>
      <c r="B3264" s="2">
        <v>44.18</v>
      </c>
      <c r="C3264" s="2">
        <v>46.33</v>
      </c>
    </row>
    <row r="3265" spans="1:3" x14ac:dyDescent="0.3">
      <c r="A3265" s="5">
        <v>39423</v>
      </c>
      <c r="B3265" s="2">
        <v>43.34</v>
      </c>
      <c r="C3265" s="2">
        <v>45.51</v>
      </c>
    </row>
    <row r="3266" spans="1:3" x14ac:dyDescent="0.3">
      <c r="A3266" s="5">
        <v>39424</v>
      </c>
      <c r="B3266" s="2">
        <v>42.56</v>
      </c>
      <c r="C3266" s="2">
        <v>44.38</v>
      </c>
    </row>
    <row r="3267" spans="1:3" x14ac:dyDescent="0.3">
      <c r="A3267" s="5">
        <v>39425</v>
      </c>
      <c r="B3267" s="2">
        <v>42.99</v>
      </c>
      <c r="C3267" s="2">
        <v>44.46</v>
      </c>
    </row>
    <row r="3268" spans="1:3" x14ac:dyDescent="0.3">
      <c r="A3268" s="5">
        <v>39426</v>
      </c>
      <c r="B3268" s="2">
        <v>46.84</v>
      </c>
      <c r="C3268" s="2">
        <v>49.3</v>
      </c>
    </row>
    <row r="3269" spans="1:3" x14ac:dyDescent="0.3">
      <c r="A3269" s="5">
        <v>39427</v>
      </c>
      <c r="B3269" s="2">
        <v>48.5</v>
      </c>
      <c r="C3269" s="2">
        <v>50.78</v>
      </c>
    </row>
    <row r="3270" spans="1:3" x14ac:dyDescent="0.3">
      <c r="A3270" s="5">
        <v>39428</v>
      </c>
      <c r="B3270" s="2">
        <v>49.16</v>
      </c>
      <c r="C3270" s="2">
        <v>51.66</v>
      </c>
    </row>
    <row r="3271" spans="1:3" x14ac:dyDescent="0.3">
      <c r="A3271" s="5">
        <v>39429</v>
      </c>
      <c r="B3271" s="2">
        <v>49.1</v>
      </c>
      <c r="C3271" s="2">
        <v>51.31</v>
      </c>
    </row>
    <row r="3272" spans="1:3" x14ac:dyDescent="0.3">
      <c r="A3272" s="5">
        <v>39430</v>
      </c>
      <c r="B3272" s="2">
        <v>50.1</v>
      </c>
      <c r="C3272" s="2">
        <v>52.48</v>
      </c>
    </row>
    <row r="3273" spans="1:3" x14ac:dyDescent="0.3">
      <c r="A3273" s="5">
        <v>39431</v>
      </c>
      <c r="B3273" s="2">
        <v>49.14</v>
      </c>
      <c r="C3273" s="2">
        <v>51</v>
      </c>
    </row>
    <row r="3274" spans="1:3" x14ac:dyDescent="0.3">
      <c r="A3274" s="5">
        <v>39432</v>
      </c>
      <c r="B3274" s="2">
        <v>47.85</v>
      </c>
      <c r="C3274" s="2">
        <v>48.58</v>
      </c>
    </row>
    <row r="3275" spans="1:3" x14ac:dyDescent="0.3">
      <c r="A3275" s="5">
        <v>39433</v>
      </c>
      <c r="B3275" s="2">
        <v>50.73</v>
      </c>
      <c r="C3275" s="2">
        <v>53.64</v>
      </c>
    </row>
    <row r="3276" spans="1:3" x14ac:dyDescent="0.3">
      <c r="A3276" s="5">
        <v>39434</v>
      </c>
      <c r="B3276" s="2">
        <v>50.68</v>
      </c>
      <c r="C3276" s="2">
        <v>53.39</v>
      </c>
    </row>
    <row r="3277" spans="1:3" x14ac:dyDescent="0.3">
      <c r="A3277" s="5">
        <v>39435</v>
      </c>
      <c r="B3277" s="2">
        <v>49.15</v>
      </c>
      <c r="C3277" s="2">
        <v>50.25</v>
      </c>
    </row>
    <row r="3278" spans="1:3" x14ac:dyDescent="0.3">
      <c r="A3278" s="5">
        <v>39436</v>
      </c>
      <c r="B3278" s="2">
        <v>48.53</v>
      </c>
      <c r="C3278" s="2">
        <v>49.93</v>
      </c>
    </row>
    <row r="3279" spans="1:3" x14ac:dyDescent="0.3">
      <c r="A3279" s="5">
        <v>39437</v>
      </c>
      <c r="B3279" s="2">
        <v>47.7</v>
      </c>
      <c r="C3279" s="2">
        <v>49.01</v>
      </c>
    </row>
    <row r="3280" spans="1:3" x14ac:dyDescent="0.3">
      <c r="A3280" s="5">
        <v>39438</v>
      </c>
      <c r="B3280" s="2">
        <v>45.73</v>
      </c>
      <c r="C3280" s="2">
        <v>47.09</v>
      </c>
    </row>
    <row r="3281" spans="1:3" x14ac:dyDescent="0.3">
      <c r="A3281" s="5">
        <v>39439</v>
      </c>
      <c r="B3281" s="2">
        <v>44.85</v>
      </c>
      <c r="C3281" s="2">
        <v>45.85</v>
      </c>
    </row>
    <row r="3282" spans="1:3" x14ac:dyDescent="0.3">
      <c r="A3282" s="5">
        <v>39440</v>
      </c>
      <c r="B3282" s="2">
        <v>41.38</v>
      </c>
      <c r="C3282" s="2">
        <v>42.23</v>
      </c>
    </row>
    <row r="3283" spans="1:3" x14ac:dyDescent="0.3">
      <c r="A3283" s="5">
        <v>39441</v>
      </c>
      <c r="B3283" s="2">
        <v>41.95</v>
      </c>
      <c r="C3283" s="2">
        <v>42.92</v>
      </c>
    </row>
    <row r="3284" spans="1:3" x14ac:dyDescent="0.3">
      <c r="A3284" s="5">
        <v>39442</v>
      </c>
      <c r="B3284" s="2">
        <v>43.38</v>
      </c>
      <c r="C3284" s="2">
        <v>44.35</v>
      </c>
    </row>
    <row r="3285" spans="1:3" x14ac:dyDescent="0.3">
      <c r="A3285" s="5">
        <v>39443</v>
      </c>
      <c r="B3285" s="2">
        <v>43.71</v>
      </c>
      <c r="C3285" s="2">
        <v>45.6</v>
      </c>
    </row>
    <row r="3286" spans="1:3" x14ac:dyDescent="0.3">
      <c r="A3286" s="5">
        <v>39444</v>
      </c>
      <c r="B3286" s="2">
        <v>43.44</v>
      </c>
      <c r="C3286" s="2">
        <v>45.2</v>
      </c>
    </row>
    <row r="3287" spans="1:3" x14ac:dyDescent="0.3">
      <c r="A3287" s="5">
        <v>39445</v>
      </c>
      <c r="B3287" s="2">
        <v>41.41</v>
      </c>
      <c r="C3287" s="2">
        <v>42.61</v>
      </c>
    </row>
    <row r="3288" spans="1:3" x14ac:dyDescent="0.3">
      <c r="A3288" s="5">
        <v>39446</v>
      </c>
      <c r="B3288" s="2">
        <v>42.35</v>
      </c>
      <c r="C3288" s="2">
        <v>43.46</v>
      </c>
    </row>
    <row r="3289" spans="1:3" x14ac:dyDescent="0.3">
      <c r="A3289" s="5">
        <v>39447</v>
      </c>
      <c r="B3289" s="2">
        <v>44.03</v>
      </c>
      <c r="C3289" s="2">
        <v>45.02</v>
      </c>
    </row>
    <row r="3290" spans="1:3" x14ac:dyDescent="0.3">
      <c r="A3290" s="5">
        <v>39448</v>
      </c>
      <c r="B3290" s="2">
        <v>45.79</v>
      </c>
      <c r="C3290" s="2">
        <v>45.84</v>
      </c>
    </row>
    <row r="3291" spans="1:3" x14ac:dyDescent="0.3">
      <c r="A3291" s="5">
        <v>39449</v>
      </c>
      <c r="B3291" s="2">
        <v>50.63</v>
      </c>
      <c r="C3291" s="2">
        <v>54.55</v>
      </c>
    </row>
    <row r="3292" spans="1:3" x14ac:dyDescent="0.3">
      <c r="A3292" s="5">
        <v>39450</v>
      </c>
      <c r="B3292" s="2">
        <v>50.22</v>
      </c>
      <c r="C3292" s="2">
        <v>53.87</v>
      </c>
    </row>
    <row r="3293" spans="1:3" x14ac:dyDescent="0.3">
      <c r="A3293" s="5">
        <v>39451</v>
      </c>
      <c r="B3293" s="2">
        <v>47.86</v>
      </c>
      <c r="C3293" s="2">
        <v>49.88</v>
      </c>
    </row>
    <row r="3294" spans="1:3" x14ac:dyDescent="0.3">
      <c r="A3294" s="5">
        <v>39452</v>
      </c>
      <c r="B3294" s="2">
        <v>47.09</v>
      </c>
      <c r="C3294" s="2">
        <v>48.13</v>
      </c>
    </row>
    <row r="3295" spans="1:3" x14ac:dyDescent="0.3">
      <c r="A3295" s="5">
        <v>39453</v>
      </c>
      <c r="B3295" s="2">
        <v>47.75</v>
      </c>
      <c r="C3295" s="2">
        <v>48.87</v>
      </c>
    </row>
    <row r="3296" spans="1:3" x14ac:dyDescent="0.3">
      <c r="A3296" s="5">
        <v>39454</v>
      </c>
      <c r="B3296" s="2">
        <v>55.75</v>
      </c>
      <c r="C3296" s="2">
        <v>63.75</v>
      </c>
    </row>
    <row r="3297" spans="1:3" x14ac:dyDescent="0.3">
      <c r="A3297" s="5">
        <v>39455</v>
      </c>
      <c r="B3297" s="2">
        <v>49.32</v>
      </c>
      <c r="C3297" s="2">
        <v>52.6</v>
      </c>
    </row>
    <row r="3298" spans="1:3" x14ac:dyDescent="0.3">
      <c r="A3298" s="5">
        <v>39456</v>
      </c>
      <c r="B3298" s="2">
        <v>47.53</v>
      </c>
      <c r="C3298" s="2">
        <v>49.39</v>
      </c>
    </row>
    <row r="3299" spans="1:3" x14ac:dyDescent="0.3">
      <c r="A3299" s="5">
        <v>39457</v>
      </c>
      <c r="B3299" s="2">
        <v>47.6</v>
      </c>
      <c r="C3299" s="2">
        <v>49.11</v>
      </c>
    </row>
    <row r="3300" spans="1:3" x14ac:dyDescent="0.3">
      <c r="A3300" s="5">
        <v>39458</v>
      </c>
      <c r="B3300" s="2">
        <v>47.62</v>
      </c>
      <c r="C3300" s="2">
        <v>49.23</v>
      </c>
    </row>
    <row r="3301" spans="1:3" x14ac:dyDescent="0.3">
      <c r="A3301" s="5">
        <v>39459</v>
      </c>
      <c r="B3301" s="2">
        <v>46.82</v>
      </c>
      <c r="C3301" s="2">
        <v>47.77</v>
      </c>
    </row>
    <row r="3302" spans="1:3" x14ac:dyDescent="0.3">
      <c r="A3302" s="5">
        <v>39460</v>
      </c>
      <c r="B3302" s="2">
        <v>46.73</v>
      </c>
      <c r="C3302" s="2">
        <v>47.58</v>
      </c>
    </row>
    <row r="3303" spans="1:3" x14ac:dyDescent="0.3">
      <c r="A3303" s="5">
        <v>39461</v>
      </c>
      <c r="B3303" s="2">
        <v>47.6</v>
      </c>
      <c r="C3303" s="2">
        <v>49.33</v>
      </c>
    </row>
    <row r="3304" spans="1:3" x14ac:dyDescent="0.3">
      <c r="A3304" s="5">
        <v>39462</v>
      </c>
      <c r="B3304" s="2">
        <v>46.15</v>
      </c>
      <c r="C3304" s="2">
        <v>47.5</v>
      </c>
    </row>
    <row r="3305" spans="1:3" x14ac:dyDescent="0.3">
      <c r="A3305" s="5">
        <v>39463</v>
      </c>
      <c r="B3305" s="2">
        <v>46.07</v>
      </c>
      <c r="C3305" s="2">
        <v>47.6</v>
      </c>
    </row>
    <row r="3306" spans="1:3" x14ac:dyDescent="0.3">
      <c r="A3306" s="5">
        <v>39464</v>
      </c>
      <c r="B3306" s="2">
        <v>46.66</v>
      </c>
      <c r="C3306" s="2">
        <v>48.34</v>
      </c>
    </row>
    <row r="3307" spans="1:3" x14ac:dyDescent="0.3">
      <c r="A3307" s="5">
        <v>39465</v>
      </c>
      <c r="B3307" s="2">
        <v>45.17</v>
      </c>
      <c r="C3307" s="2">
        <v>46.42</v>
      </c>
    </row>
    <row r="3308" spans="1:3" x14ac:dyDescent="0.3">
      <c r="A3308" s="5">
        <v>39466</v>
      </c>
      <c r="B3308" s="2">
        <v>42.68</v>
      </c>
      <c r="C3308" s="2">
        <v>43.94</v>
      </c>
    </row>
    <row r="3309" spans="1:3" x14ac:dyDescent="0.3">
      <c r="A3309" s="5">
        <v>39467</v>
      </c>
      <c r="B3309" s="2">
        <v>42.9</v>
      </c>
      <c r="C3309" s="2">
        <v>43.82</v>
      </c>
    </row>
    <row r="3310" spans="1:3" x14ac:dyDescent="0.3">
      <c r="A3310" s="5">
        <v>39468</v>
      </c>
      <c r="B3310" s="2">
        <v>46</v>
      </c>
      <c r="C3310" s="2">
        <v>49.06</v>
      </c>
    </row>
    <row r="3311" spans="1:3" x14ac:dyDescent="0.3">
      <c r="A3311" s="5">
        <v>39469</v>
      </c>
      <c r="B3311" s="2">
        <v>47.01</v>
      </c>
      <c r="C3311" s="2">
        <v>50.58</v>
      </c>
    </row>
    <row r="3312" spans="1:3" x14ac:dyDescent="0.3">
      <c r="A3312" s="5">
        <v>39470</v>
      </c>
      <c r="B3312" s="2">
        <v>46.87</v>
      </c>
      <c r="C3312" s="2">
        <v>49.3</v>
      </c>
    </row>
    <row r="3313" spans="1:3" x14ac:dyDescent="0.3">
      <c r="A3313" s="5">
        <v>39471</v>
      </c>
      <c r="B3313" s="2">
        <v>43.1</v>
      </c>
      <c r="C3313" s="2">
        <v>44.45</v>
      </c>
    </row>
    <row r="3314" spans="1:3" x14ac:dyDescent="0.3">
      <c r="A3314" s="5">
        <v>39472</v>
      </c>
      <c r="B3314" s="2">
        <v>41.71</v>
      </c>
      <c r="C3314" s="2">
        <v>42.83</v>
      </c>
    </row>
    <row r="3315" spans="1:3" x14ac:dyDescent="0.3">
      <c r="A3315" s="5">
        <v>39473</v>
      </c>
      <c r="B3315" s="2">
        <v>40.24</v>
      </c>
      <c r="C3315" s="2">
        <v>41.53</v>
      </c>
    </row>
    <row r="3316" spans="1:3" x14ac:dyDescent="0.3">
      <c r="A3316" s="5">
        <v>39474</v>
      </c>
      <c r="B3316" s="2">
        <v>40.549999999999997</v>
      </c>
      <c r="C3316" s="2">
        <v>41.21</v>
      </c>
    </row>
    <row r="3317" spans="1:3" x14ac:dyDescent="0.3">
      <c r="A3317" s="5">
        <v>39475</v>
      </c>
      <c r="B3317" s="2">
        <v>43.63</v>
      </c>
      <c r="C3317" s="2">
        <v>44.84</v>
      </c>
    </row>
    <row r="3318" spans="1:3" x14ac:dyDescent="0.3">
      <c r="A3318" s="5">
        <v>39476</v>
      </c>
      <c r="B3318" s="2">
        <v>41.67</v>
      </c>
      <c r="C3318" s="2">
        <v>42.81</v>
      </c>
    </row>
    <row r="3319" spans="1:3" x14ac:dyDescent="0.3">
      <c r="A3319" s="5">
        <v>39477</v>
      </c>
      <c r="B3319" s="2">
        <v>41.64</v>
      </c>
      <c r="C3319" s="2">
        <v>42.83</v>
      </c>
    </row>
    <row r="3320" spans="1:3" x14ac:dyDescent="0.3">
      <c r="A3320" s="5">
        <v>39478</v>
      </c>
      <c r="B3320" s="2">
        <v>40.68</v>
      </c>
      <c r="C3320" s="2">
        <v>41.59</v>
      </c>
    </row>
    <row r="3321" spans="1:3" x14ac:dyDescent="0.3">
      <c r="A3321" s="5">
        <v>39479</v>
      </c>
      <c r="B3321" s="2">
        <v>39.31</v>
      </c>
      <c r="C3321" s="2">
        <v>40.83</v>
      </c>
    </row>
    <row r="3322" spans="1:3" x14ac:dyDescent="0.3">
      <c r="A3322" s="5">
        <v>39480</v>
      </c>
      <c r="B3322" s="2">
        <v>39.58</v>
      </c>
      <c r="C3322" s="2">
        <v>40.89</v>
      </c>
    </row>
    <row r="3323" spans="1:3" x14ac:dyDescent="0.3">
      <c r="A3323" s="5">
        <v>39481</v>
      </c>
      <c r="B3323" s="2">
        <v>39.74</v>
      </c>
      <c r="C3323" s="2">
        <v>40.340000000000003</v>
      </c>
    </row>
    <row r="3324" spans="1:3" x14ac:dyDescent="0.3">
      <c r="A3324" s="5">
        <v>39482</v>
      </c>
      <c r="B3324" s="2">
        <v>42.04</v>
      </c>
      <c r="C3324" s="2">
        <v>44.09</v>
      </c>
    </row>
    <row r="3325" spans="1:3" x14ac:dyDescent="0.3">
      <c r="A3325" s="5">
        <v>39483</v>
      </c>
      <c r="B3325" s="2">
        <v>40.78</v>
      </c>
      <c r="C3325" s="2">
        <v>41.88</v>
      </c>
    </row>
    <row r="3326" spans="1:3" x14ac:dyDescent="0.3">
      <c r="A3326" s="5">
        <v>39484</v>
      </c>
      <c r="B3326" s="2">
        <v>39.799999999999997</v>
      </c>
      <c r="C3326" s="2">
        <v>41.36</v>
      </c>
    </row>
    <row r="3327" spans="1:3" x14ac:dyDescent="0.3">
      <c r="A3327" s="5">
        <v>39485</v>
      </c>
      <c r="B3327" s="2">
        <v>39.6</v>
      </c>
      <c r="C3327" s="2">
        <v>41.19</v>
      </c>
    </row>
    <row r="3328" spans="1:3" x14ac:dyDescent="0.3">
      <c r="A3328" s="5">
        <v>39486</v>
      </c>
      <c r="B3328" s="2">
        <v>40.32</v>
      </c>
      <c r="C3328" s="2">
        <v>41.61</v>
      </c>
    </row>
    <row r="3329" spans="1:3" x14ac:dyDescent="0.3">
      <c r="A3329" s="5">
        <v>39487</v>
      </c>
      <c r="B3329" s="2">
        <v>38.58</v>
      </c>
      <c r="C3329" s="2">
        <v>39.19</v>
      </c>
    </row>
    <row r="3330" spans="1:3" x14ac:dyDescent="0.3">
      <c r="A3330" s="5">
        <v>39488</v>
      </c>
      <c r="B3330" s="2">
        <v>38.26</v>
      </c>
      <c r="C3330" s="2">
        <v>38.89</v>
      </c>
    </row>
    <row r="3331" spans="1:3" x14ac:dyDescent="0.3">
      <c r="A3331" s="5">
        <v>39489</v>
      </c>
      <c r="B3331" s="2">
        <v>41.67</v>
      </c>
      <c r="C3331" s="2">
        <v>43.57</v>
      </c>
    </row>
    <row r="3332" spans="1:3" x14ac:dyDescent="0.3">
      <c r="A3332" s="5">
        <v>39490</v>
      </c>
      <c r="B3332" s="2">
        <v>41.89</v>
      </c>
      <c r="C3332" s="2">
        <v>43.62</v>
      </c>
    </row>
    <row r="3333" spans="1:3" x14ac:dyDescent="0.3">
      <c r="A3333" s="5">
        <v>39491</v>
      </c>
      <c r="B3333" s="2">
        <v>42.02</v>
      </c>
      <c r="C3333" s="2">
        <v>43.86</v>
      </c>
    </row>
    <row r="3334" spans="1:3" x14ac:dyDescent="0.3">
      <c r="A3334" s="5">
        <v>39492</v>
      </c>
      <c r="B3334" s="2">
        <v>44.35</v>
      </c>
      <c r="C3334" s="2">
        <v>46.85</v>
      </c>
    </row>
    <row r="3335" spans="1:3" x14ac:dyDescent="0.3">
      <c r="A3335" s="5">
        <v>39493</v>
      </c>
      <c r="B3335" s="2">
        <v>47.88</v>
      </c>
      <c r="C3335" s="2">
        <v>53.09</v>
      </c>
    </row>
    <row r="3336" spans="1:3" x14ac:dyDescent="0.3">
      <c r="A3336" s="5">
        <v>39494</v>
      </c>
      <c r="B3336" s="2">
        <v>41.24</v>
      </c>
      <c r="C3336" s="2">
        <v>41.95</v>
      </c>
    </row>
    <row r="3337" spans="1:3" x14ac:dyDescent="0.3">
      <c r="A3337" s="5">
        <v>39495</v>
      </c>
      <c r="B3337" s="2">
        <v>38.619999999999997</v>
      </c>
      <c r="C3337" s="2">
        <v>38.75</v>
      </c>
    </row>
    <row r="3338" spans="1:3" x14ac:dyDescent="0.3">
      <c r="A3338" s="5">
        <v>39496</v>
      </c>
      <c r="B3338" s="2">
        <v>40.799999999999997</v>
      </c>
      <c r="C3338" s="2">
        <v>42.36</v>
      </c>
    </row>
    <row r="3339" spans="1:3" x14ac:dyDescent="0.3">
      <c r="A3339" s="5">
        <v>39497</v>
      </c>
      <c r="B3339" s="2">
        <v>42.8</v>
      </c>
      <c r="C3339" s="2">
        <v>45.36</v>
      </c>
    </row>
    <row r="3340" spans="1:3" x14ac:dyDescent="0.3">
      <c r="A3340" s="5">
        <v>39498</v>
      </c>
      <c r="B3340" s="2">
        <v>41.23</v>
      </c>
      <c r="C3340" s="2">
        <v>43.21</v>
      </c>
    </row>
    <row r="3341" spans="1:3" x14ac:dyDescent="0.3">
      <c r="A3341" s="5">
        <v>39499</v>
      </c>
      <c r="B3341" s="2">
        <v>37.72</v>
      </c>
      <c r="C3341" s="2">
        <v>38.909999999999997</v>
      </c>
    </row>
    <row r="3342" spans="1:3" x14ac:dyDescent="0.3">
      <c r="A3342" s="5">
        <v>39500</v>
      </c>
      <c r="B3342" s="2">
        <v>34.47</v>
      </c>
      <c r="C3342" s="2">
        <v>35.36</v>
      </c>
    </row>
    <row r="3343" spans="1:3" x14ac:dyDescent="0.3">
      <c r="A3343" s="5">
        <v>39501</v>
      </c>
      <c r="B3343" s="2">
        <v>32.58</v>
      </c>
      <c r="C3343" s="2">
        <v>33.14</v>
      </c>
    </row>
    <row r="3344" spans="1:3" x14ac:dyDescent="0.3">
      <c r="A3344" s="5">
        <v>39502</v>
      </c>
      <c r="B3344" s="2">
        <v>31.26</v>
      </c>
      <c r="C3344" s="2">
        <v>31.97</v>
      </c>
    </row>
    <row r="3345" spans="1:3" x14ac:dyDescent="0.3">
      <c r="A3345" s="5">
        <v>39503</v>
      </c>
      <c r="B3345" s="2">
        <v>35.159999999999997</v>
      </c>
      <c r="C3345" s="2">
        <v>37.42</v>
      </c>
    </row>
    <row r="3346" spans="1:3" x14ac:dyDescent="0.3">
      <c r="A3346" s="5">
        <v>39504</v>
      </c>
      <c r="B3346" s="2">
        <v>32.299999999999997</v>
      </c>
      <c r="C3346" s="2">
        <v>33.56</v>
      </c>
    </row>
    <row r="3347" spans="1:3" x14ac:dyDescent="0.3">
      <c r="A3347" s="5">
        <v>39505</v>
      </c>
      <c r="B3347" s="2">
        <v>29.77</v>
      </c>
      <c r="C3347" s="2">
        <v>30.96</v>
      </c>
    </row>
    <row r="3348" spans="1:3" x14ac:dyDescent="0.3">
      <c r="A3348" s="5">
        <v>39506</v>
      </c>
      <c r="B3348" s="2">
        <v>31.93</v>
      </c>
      <c r="C3348" s="2">
        <v>33.51</v>
      </c>
    </row>
    <row r="3349" spans="1:3" x14ac:dyDescent="0.3">
      <c r="A3349" s="5">
        <v>39507</v>
      </c>
      <c r="B3349" s="2">
        <v>31.97</v>
      </c>
      <c r="C3349" s="2">
        <v>33.25</v>
      </c>
    </row>
    <row r="3350" spans="1:3" x14ac:dyDescent="0.3">
      <c r="A3350" s="5">
        <v>39508</v>
      </c>
      <c r="B3350" s="2">
        <v>28.64</v>
      </c>
      <c r="C3350" s="2">
        <v>29.18</v>
      </c>
    </row>
    <row r="3351" spans="1:3" x14ac:dyDescent="0.3">
      <c r="A3351" s="5">
        <v>39509</v>
      </c>
      <c r="B3351" s="2">
        <v>27.75</v>
      </c>
      <c r="C3351" s="2">
        <v>28.48</v>
      </c>
    </row>
    <row r="3352" spans="1:3" x14ac:dyDescent="0.3">
      <c r="A3352" s="5">
        <v>39510</v>
      </c>
      <c r="B3352" s="2">
        <v>33.36</v>
      </c>
      <c r="C3352" s="2">
        <v>35.9</v>
      </c>
    </row>
    <row r="3353" spans="1:3" x14ac:dyDescent="0.3">
      <c r="A3353" s="5">
        <v>39511</v>
      </c>
      <c r="B3353" s="2">
        <v>34.81</v>
      </c>
      <c r="C3353" s="2">
        <v>37.29</v>
      </c>
    </row>
    <row r="3354" spans="1:3" x14ac:dyDescent="0.3">
      <c r="A3354" s="5">
        <v>39512</v>
      </c>
      <c r="B3354" s="2">
        <v>34.97</v>
      </c>
      <c r="C3354" s="2">
        <v>38.909999999999997</v>
      </c>
    </row>
    <row r="3355" spans="1:3" x14ac:dyDescent="0.3">
      <c r="A3355" s="5">
        <v>39513</v>
      </c>
      <c r="B3355" s="2">
        <v>31.43</v>
      </c>
      <c r="C3355" s="2">
        <v>33.270000000000003</v>
      </c>
    </row>
    <row r="3356" spans="1:3" x14ac:dyDescent="0.3">
      <c r="A3356" s="5">
        <v>39514</v>
      </c>
      <c r="B3356" s="2">
        <v>34.11</v>
      </c>
      <c r="C3356" s="2">
        <v>36.97</v>
      </c>
    </row>
    <row r="3357" spans="1:3" x14ac:dyDescent="0.3">
      <c r="A3357" s="5">
        <v>39515</v>
      </c>
      <c r="B3357" s="2">
        <v>27.62</v>
      </c>
      <c r="C3357" s="2">
        <v>28.08</v>
      </c>
    </row>
    <row r="3358" spans="1:3" x14ac:dyDescent="0.3">
      <c r="A3358" s="5">
        <v>39516</v>
      </c>
      <c r="B3358" s="2">
        <v>26.75</v>
      </c>
      <c r="C3358" s="2">
        <v>27.55</v>
      </c>
    </row>
    <row r="3359" spans="1:3" x14ac:dyDescent="0.3">
      <c r="A3359" s="5">
        <v>39517</v>
      </c>
      <c r="B3359" s="2">
        <v>28.69</v>
      </c>
      <c r="C3359" s="2">
        <v>29.96</v>
      </c>
    </row>
    <row r="3360" spans="1:3" x14ac:dyDescent="0.3">
      <c r="A3360" s="5">
        <v>39518</v>
      </c>
      <c r="B3360" s="2">
        <v>28.79</v>
      </c>
      <c r="C3360" s="2">
        <v>29.79</v>
      </c>
    </row>
    <row r="3361" spans="1:3" x14ac:dyDescent="0.3">
      <c r="A3361" s="5">
        <v>39519</v>
      </c>
      <c r="B3361" s="2">
        <v>27.52</v>
      </c>
      <c r="C3361" s="2">
        <v>28.63</v>
      </c>
    </row>
    <row r="3362" spans="1:3" x14ac:dyDescent="0.3">
      <c r="A3362" s="5">
        <v>39520</v>
      </c>
      <c r="B3362" s="2">
        <v>26.32</v>
      </c>
      <c r="C3362" s="2">
        <v>27.42</v>
      </c>
    </row>
    <row r="3363" spans="1:3" x14ac:dyDescent="0.3">
      <c r="A3363" s="5">
        <v>39521</v>
      </c>
      <c r="B3363" s="2">
        <v>28.61</v>
      </c>
      <c r="C3363" s="2">
        <v>30.26</v>
      </c>
    </row>
    <row r="3364" spans="1:3" x14ac:dyDescent="0.3">
      <c r="A3364" s="5">
        <v>39522</v>
      </c>
      <c r="B3364" s="2">
        <v>25.78</v>
      </c>
      <c r="C3364" s="2">
        <v>26.17</v>
      </c>
    </row>
    <row r="3365" spans="1:3" x14ac:dyDescent="0.3">
      <c r="A3365" s="5">
        <v>39523</v>
      </c>
      <c r="B3365" s="2">
        <v>24.73</v>
      </c>
      <c r="C3365" s="2">
        <v>25.31</v>
      </c>
    </row>
    <row r="3366" spans="1:3" x14ac:dyDescent="0.3">
      <c r="A3366" s="5">
        <v>39524</v>
      </c>
      <c r="B3366" s="2">
        <v>26.11</v>
      </c>
      <c r="C3366" s="2">
        <v>27.17</v>
      </c>
    </row>
    <row r="3367" spans="1:3" x14ac:dyDescent="0.3">
      <c r="A3367" s="5">
        <v>39525</v>
      </c>
      <c r="B3367" s="2">
        <v>27.6</v>
      </c>
      <c r="C3367" s="2">
        <v>28.67</v>
      </c>
    </row>
    <row r="3368" spans="1:3" x14ac:dyDescent="0.3">
      <c r="A3368" s="5">
        <v>39526</v>
      </c>
      <c r="B3368" s="2">
        <v>28.1</v>
      </c>
      <c r="C3368" s="2">
        <v>28.83</v>
      </c>
    </row>
    <row r="3369" spans="1:3" x14ac:dyDescent="0.3">
      <c r="A3369" s="5">
        <v>39527</v>
      </c>
      <c r="B3369" s="2">
        <v>27.5</v>
      </c>
      <c r="C3369" s="2">
        <v>27.89</v>
      </c>
    </row>
    <row r="3370" spans="1:3" x14ac:dyDescent="0.3">
      <c r="A3370" s="5">
        <v>39528</v>
      </c>
      <c r="B3370" s="2">
        <v>26.56</v>
      </c>
      <c r="C3370" s="2">
        <v>26.74</v>
      </c>
    </row>
    <row r="3371" spans="1:3" x14ac:dyDescent="0.3">
      <c r="A3371" s="5">
        <v>39529</v>
      </c>
      <c r="B3371" s="2">
        <v>26.6</v>
      </c>
      <c r="C3371" s="2">
        <v>26.56</v>
      </c>
    </row>
    <row r="3372" spans="1:3" x14ac:dyDescent="0.3">
      <c r="A3372" s="5">
        <v>39530</v>
      </c>
      <c r="B3372" s="2">
        <v>27.45</v>
      </c>
      <c r="C3372" s="2">
        <v>27.46</v>
      </c>
    </row>
    <row r="3373" spans="1:3" x14ac:dyDescent="0.3">
      <c r="A3373" s="5">
        <v>39531</v>
      </c>
      <c r="B3373" s="2">
        <v>27.92</v>
      </c>
      <c r="C3373" s="2">
        <v>28.04</v>
      </c>
    </row>
    <row r="3374" spans="1:3" x14ac:dyDescent="0.3">
      <c r="A3374" s="5">
        <v>39532</v>
      </c>
      <c r="B3374" s="2">
        <v>34.22</v>
      </c>
      <c r="C3374" s="2">
        <v>38.04</v>
      </c>
    </row>
    <row r="3375" spans="1:3" x14ac:dyDescent="0.3">
      <c r="A3375" s="5">
        <v>39533</v>
      </c>
      <c r="B3375" s="2">
        <v>35.08</v>
      </c>
      <c r="C3375" s="2">
        <v>38.21</v>
      </c>
    </row>
    <row r="3376" spans="1:3" x14ac:dyDescent="0.3">
      <c r="A3376" s="5">
        <v>39534</v>
      </c>
      <c r="B3376" s="2">
        <v>40.94</v>
      </c>
      <c r="C3376" s="2">
        <v>45.87</v>
      </c>
    </row>
    <row r="3377" spans="1:3" x14ac:dyDescent="0.3">
      <c r="A3377" s="5">
        <v>39535</v>
      </c>
      <c r="B3377" s="2">
        <v>33.86</v>
      </c>
      <c r="C3377" s="2">
        <v>35.450000000000003</v>
      </c>
    </row>
    <row r="3378" spans="1:3" x14ac:dyDescent="0.3">
      <c r="A3378" s="5">
        <v>39536</v>
      </c>
      <c r="B3378" s="2">
        <v>26.85</v>
      </c>
      <c r="C3378" s="2">
        <v>27.47</v>
      </c>
    </row>
    <row r="3379" spans="1:3" x14ac:dyDescent="0.3">
      <c r="A3379" s="5">
        <v>39537</v>
      </c>
      <c r="B3379" s="2">
        <v>25.9</v>
      </c>
      <c r="C3379" s="2">
        <v>26.11</v>
      </c>
    </row>
    <row r="3380" spans="1:3" x14ac:dyDescent="0.3">
      <c r="A3380" s="5">
        <v>39538</v>
      </c>
      <c r="B3380" s="2">
        <v>32.950000000000003</v>
      </c>
      <c r="C3380" s="2">
        <v>36.979999999999997</v>
      </c>
    </row>
    <row r="3381" spans="1:3" x14ac:dyDescent="0.3">
      <c r="A3381" s="5">
        <v>39539</v>
      </c>
      <c r="B3381" s="2">
        <v>32.83</v>
      </c>
      <c r="C3381" s="2">
        <v>35</v>
      </c>
    </row>
    <row r="3382" spans="1:3" x14ac:dyDescent="0.3">
      <c r="A3382" s="5">
        <v>39540</v>
      </c>
      <c r="B3382" s="2">
        <v>32.61</v>
      </c>
      <c r="C3382" s="2">
        <v>34.93</v>
      </c>
    </row>
    <row r="3383" spans="1:3" x14ac:dyDescent="0.3">
      <c r="A3383" s="5">
        <v>39541</v>
      </c>
      <c r="B3383" s="2">
        <v>34.03</v>
      </c>
      <c r="C3383" s="2">
        <v>36.270000000000003</v>
      </c>
    </row>
    <row r="3384" spans="1:3" x14ac:dyDescent="0.3">
      <c r="A3384" s="5">
        <v>39542</v>
      </c>
      <c r="B3384" s="2">
        <v>33.65</v>
      </c>
      <c r="C3384" s="2">
        <v>35.82</v>
      </c>
    </row>
    <row r="3385" spans="1:3" x14ac:dyDescent="0.3">
      <c r="A3385" s="5">
        <v>39543</v>
      </c>
      <c r="B3385" s="2">
        <v>30.87</v>
      </c>
      <c r="C3385" s="2">
        <v>33.17</v>
      </c>
    </row>
    <row r="3386" spans="1:3" x14ac:dyDescent="0.3">
      <c r="A3386" s="5">
        <v>39544</v>
      </c>
      <c r="B3386" s="2">
        <v>29.63</v>
      </c>
      <c r="C3386" s="2">
        <v>31.19</v>
      </c>
    </row>
    <row r="3387" spans="1:3" x14ac:dyDescent="0.3">
      <c r="A3387" s="5">
        <v>39545</v>
      </c>
      <c r="B3387" s="2">
        <v>37.81</v>
      </c>
      <c r="C3387" s="2">
        <v>42.45</v>
      </c>
    </row>
    <row r="3388" spans="1:3" x14ac:dyDescent="0.3">
      <c r="A3388" s="5">
        <v>39546</v>
      </c>
      <c r="B3388" s="2">
        <v>39.65</v>
      </c>
      <c r="C3388" s="2">
        <v>44.32</v>
      </c>
    </row>
    <row r="3389" spans="1:3" x14ac:dyDescent="0.3">
      <c r="A3389" s="5">
        <v>39547</v>
      </c>
      <c r="B3389" s="2">
        <v>43.52</v>
      </c>
      <c r="C3389" s="2">
        <v>47.97</v>
      </c>
    </row>
    <row r="3390" spans="1:3" x14ac:dyDescent="0.3">
      <c r="A3390" s="5">
        <v>39548</v>
      </c>
      <c r="B3390" s="2">
        <v>45.52</v>
      </c>
      <c r="C3390" s="2">
        <v>49.04</v>
      </c>
    </row>
    <row r="3391" spans="1:3" x14ac:dyDescent="0.3">
      <c r="A3391" s="5">
        <v>39549</v>
      </c>
      <c r="B3391" s="2">
        <v>41.69</v>
      </c>
      <c r="C3391" s="2">
        <v>43.51</v>
      </c>
    </row>
    <row r="3392" spans="1:3" x14ac:dyDescent="0.3">
      <c r="A3392" s="5">
        <v>39550</v>
      </c>
      <c r="B3392" s="2">
        <v>37.450000000000003</v>
      </c>
      <c r="C3392" s="2">
        <v>38.61</v>
      </c>
    </row>
    <row r="3393" spans="1:3" x14ac:dyDescent="0.3">
      <c r="A3393" s="5">
        <v>39551</v>
      </c>
      <c r="B3393" s="2">
        <v>34.32</v>
      </c>
      <c r="C3393" s="2">
        <v>34.82</v>
      </c>
    </row>
    <row r="3394" spans="1:3" x14ac:dyDescent="0.3">
      <c r="A3394" s="5">
        <v>39552</v>
      </c>
      <c r="B3394" s="2">
        <v>49.34</v>
      </c>
      <c r="C3394" s="2">
        <v>57.1</v>
      </c>
    </row>
    <row r="3395" spans="1:3" x14ac:dyDescent="0.3">
      <c r="A3395" s="5">
        <v>39553</v>
      </c>
      <c r="B3395" s="2">
        <v>44.78</v>
      </c>
      <c r="C3395" s="2">
        <v>47.25</v>
      </c>
    </row>
    <row r="3396" spans="1:3" x14ac:dyDescent="0.3">
      <c r="A3396" s="5">
        <v>39554</v>
      </c>
      <c r="B3396" s="2">
        <v>47.08</v>
      </c>
      <c r="C3396" s="2">
        <v>50.49</v>
      </c>
    </row>
    <row r="3397" spans="1:3" x14ac:dyDescent="0.3">
      <c r="A3397" s="5">
        <v>39555</v>
      </c>
      <c r="B3397" s="2">
        <v>45.82</v>
      </c>
      <c r="C3397" s="2">
        <v>47.42</v>
      </c>
    </row>
    <row r="3398" spans="1:3" x14ac:dyDescent="0.3">
      <c r="A3398" s="5">
        <v>39556</v>
      </c>
      <c r="B3398" s="2">
        <v>44.41</v>
      </c>
      <c r="C3398" s="2">
        <v>44.47</v>
      </c>
    </row>
    <row r="3399" spans="1:3" x14ac:dyDescent="0.3">
      <c r="A3399" s="5">
        <v>39557</v>
      </c>
      <c r="B3399" s="2">
        <v>39.92</v>
      </c>
      <c r="C3399" s="2">
        <v>40.020000000000003</v>
      </c>
    </row>
    <row r="3400" spans="1:3" x14ac:dyDescent="0.3">
      <c r="A3400" s="5">
        <v>39558</v>
      </c>
      <c r="B3400" s="2">
        <v>37.97</v>
      </c>
      <c r="C3400" s="2">
        <v>37.07</v>
      </c>
    </row>
    <row r="3401" spans="1:3" x14ac:dyDescent="0.3">
      <c r="A3401" s="5">
        <v>39559</v>
      </c>
      <c r="B3401" s="2">
        <v>45.72</v>
      </c>
      <c r="C3401" s="2">
        <v>49.28</v>
      </c>
    </row>
    <row r="3402" spans="1:3" x14ac:dyDescent="0.3">
      <c r="A3402" s="5">
        <v>39560</v>
      </c>
      <c r="B3402" s="2">
        <v>40.17</v>
      </c>
      <c r="C3402" s="2">
        <v>42.15</v>
      </c>
    </row>
    <row r="3403" spans="1:3" x14ac:dyDescent="0.3">
      <c r="A3403" s="5">
        <v>39561</v>
      </c>
      <c r="B3403" s="2">
        <v>40.82</v>
      </c>
      <c r="C3403" s="2">
        <v>43.54</v>
      </c>
    </row>
    <row r="3404" spans="1:3" x14ac:dyDescent="0.3">
      <c r="A3404" s="5">
        <v>39562</v>
      </c>
      <c r="B3404" s="2">
        <v>40.19</v>
      </c>
      <c r="C3404" s="2">
        <v>42.33</v>
      </c>
    </row>
    <row r="3405" spans="1:3" x14ac:dyDescent="0.3">
      <c r="A3405" s="5">
        <v>39563</v>
      </c>
      <c r="B3405" s="2">
        <v>37.729999999999997</v>
      </c>
      <c r="C3405" s="2">
        <v>39.57</v>
      </c>
    </row>
    <row r="3406" spans="1:3" x14ac:dyDescent="0.3">
      <c r="A3406" s="5">
        <v>39564</v>
      </c>
      <c r="B3406" s="2">
        <v>29.67</v>
      </c>
      <c r="C3406" s="2">
        <v>29.68</v>
      </c>
    </row>
    <row r="3407" spans="1:3" x14ac:dyDescent="0.3">
      <c r="A3407" s="5">
        <v>39565</v>
      </c>
      <c r="B3407" s="2">
        <v>26.25</v>
      </c>
      <c r="C3407" s="2">
        <v>26.17</v>
      </c>
    </row>
    <row r="3408" spans="1:3" x14ac:dyDescent="0.3">
      <c r="A3408" s="5">
        <v>39566</v>
      </c>
      <c r="B3408" s="2">
        <v>30.74</v>
      </c>
      <c r="C3408" s="2">
        <v>34.99</v>
      </c>
    </row>
    <row r="3409" spans="1:3" x14ac:dyDescent="0.3">
      <c r="A3409" s="5">
        <v>39567</v>
      </c>
      <c r="B3409" s="2">
        <v>32.53</v>
      </c>
      <c r="C3409" s="2">
        <v>36.06</v>
      </c>
    </row>
    <row r="3410" spans="1:3" x14ac:dyDescent="0.3">
      <c r="A3410" s="5">
        <v>39568</v>
      </c>
      <c r="B3410" s="2">
        <v>29.1</v>
      </c>
      <c r="C3410" s="2">
        <v>32.79</v>
      </c>
    </row>
    <row r="3411" spans="1:3" x14ac:dyDescent="0.3">
      <c r="A3411" s="5">
        <v>39569</v>
      </c>
      <c r="B3411" s="2">
        <v>14.62</v>
      </c>
      <c r="C3411" s="2">
        <v>18.09</v>
      </c>
    </row>
    <row r="3412" spans="1:3" x14ac:dyDescent="0.3">
      <c r="A3412" s="5">
        <v>39570</v>
      </c>
      <c r="B3412" s="2">
        <v>22.74</v>
      </c>
      <c r="C3412" s="2">
        <v>27.28</v>
      </c>
    </row>
    <row r="3413" spans="1:3" x14ac:dyDescent="0.3">
      <c r="A3413" s="5">
        <v>39571</v>
      </c>
      <c r="B3413" s="2">
        <v>15.77</v>
      </c>
      <c r="C3413" s="2">
        <v>17.59</v>
      </c>
    </row>
    <row r="3414" spans="1:3" x14ac:dyDescent="0.3">
      <c r="A3414" s="5">
        <v>39572</v>
      </c>
      <c r="B3414" s="2">
        <v>12.26</v>
      </c>
      <c r="C3414" s="2">
        <v>13.76</v>
      </c>
    </row>
    <row r="3415" spans="1:3" x14ac:dyDescent="0.3">
      <c r="A3415" s="5">
        <v>39573</v>
      </c>
      <c r="B3415" s="2">
        <v>27.05</v>
      </c>
      <c r="C3415" s="2">
        <v>35.659999999999997</v>
      </c>
    </row>
    <row r="3416" spans="1:3" x14ac:dyDescent="0.3">
      <c r="A3416" s="5">
        <v>39574</v>
      </c>
      <c r="B3416" s="2">
        <v>27.28</v>
      </c>
      <c r="C3416" s="2">
        <v>34.92</v>
      </c>
    </row>
    <row r="3417" spans="1:3" x14ac:dyDescent="0.3">
      <c r="A3417" s="5">
        <v>39575</v>
      </c>
      <c r="B3417" s="2">
        <v>26.8</v>
      </c>
      <c r="C3417" s="2">
        <v>33.479999999999997</v>
      </c>
    </row>
    <row r="3418" spans="1:3" x14ac:dyDescent="0.3">
      <c r="A3418" s="5">
        <v>39576</v>
      </c>
      <c r="B3418" s="2">
        <v>21.19</v>
      </c>
      <c r="C3418" s="2">
        <v>26.44</v>
      </c>
    </row>
    <row r="3419" spans="1:3" x14ac:dyDescent="0.3">
      <c r="A3419" s="5">
        <v>39577</v>
      </c>
      <c r="B3419" s="2">
        <v>22.24</v>
      </c>
      <c r="C3419" s="2">
        <v>27.92</v>
      </c>
    </row>
    <row r="3420" spans="1:3" x14ac:dyDescent="0.3">
      <c r="A3420" s="5">
        <v>39578</v>
      </c>
      <c r="B3420" s="2">
        <v>11.95</v>
      </c>
      <c r="C3420" s="2">
        <v>12.4</v>
      </c>
    </row>
    <row r="3421" spans="1:3" x14ac:dyDescent="0.3">
      <c r="A3421" s="5">
        <v>39579</v>
      </c>
      <c r="B3421" s="2">
        <v>9.99</v>
      </c>
      <c r="C3421" s="2">
        <v>11.55</v>
      </c>
    </row>
    <row r="3422" spans="1:3" x14ac:dyDescent="0.3">
      <c r="A3422" s="5">
        <v>39580</v>
      </c>
      <c r="B3422" s="2">
        <v>17.059999999999999</v>
      </c>
      <c r="C3422" s="2">
        <v>21.39</v>
      </c>
    </row>
    <row r="3423" spans="1:3" x14ac:dyDescent="0.3">
      <c r="A3423" s="5">
        <v>39581</v>
      </c>
      <c r="B3423" s="2">
        <v>21.03</v>
      </c>
      <c r="C3423" s="2">
        <v>25.8</v>
      </c>
    </row>
    <row r="3424" spans="1:3" x14ac:dyDescent="0.3">
      <c r="A3424" s="5">
        <v>39582</v>
      </c>
      <c r="B3424" s="2">
        <v>26.44</v>
      </c>
      <c r="C3424" s="2">
        <v>32.94</v>
      </c>
    </row>
    <row r="3425" spans="1:3" x14ac:dyDescent="0.3">
      <c r="A3425" s="5">
        <v>39583</v>
      </c>
      <c r="B3425" s="2">
        <v>27.7</v>
      </c>
      <c r="C3425" s="2">
        <v>34.46</v>
      </c>
    </row>
    <row r="3426" spans="1:3" x14ac:dyDescent="0.3">
      <c r="A3426" s="5">
        <v>39584</v>
      </c>
      <c r="B3426" s="2">
        <v>23.85</v>
      </c>
      <c r="C3426" s="2">
        <v>29.23</v>
      </c>
    </row>
    <row r="3427" spans="1:3" x14ac:dyDescent="0.3">
      <c r="A3427" s="5">
        <v>39585</v>
      </c>
      <c r="B3427" s="2">
        <v>20.82</v>
      </c>
      <c r="C3427" s="2">
        <v>22.69</v>
      </c>
    </row>
    <row r="3428" spans="1:3" x14ac:dyDescent="0.3">
      <c r="A3428" s="5">
        <v>39586</v>
      </c>
      <c r="B3428" s="2">
        <v>20.79</v>
      </c>
      <c r="C3428" s="2">
        <v>22.31</v>
      </c>
    </row>
    <row r="3429" spans="1:3" x14ac:dyDescent="0.3">
      <c r="A3429" s="5">
        <v>39587</v>
      </c>
      <c r="B3429" s="2">
        <v>32.54</v>
      </c>
      <c r="C3429" s="2">
        <v>38.06</v>
      </c>
    </row>
    <row r="3430" spans="1:3" x14ac:dyDescent="0.3">
      <c r="A3430" s="5">
        <v>39588</v>
      </c>
      <c r="B3430" s="2">
        <v>35.630000000000003</v>
      </c>
      <c r="C3430" s="2">
        <v>42.04</v>
      </c>
    </row>
    <row r="3431" spans="1:3" x14ac:dyDescent="0.3">
      <c r="A3431" s="5">
        <v>39589</v>
      </c>
      <c r="B3431" s="2">
        <v>38.79</v>
      </c>
      <c r="C3431" s="2">
        <v>46.95</v>
      </c>
    </row>
    <row r="3432" spans="1:3" x14ac:dyDescent="0.3">
      <c r="A3432" s="5">
        <v>39590</v>
      </c>
      <c r="B3432" s="2">
        <v>35.75</v>
      </c>
      <c r="C3432" s="2">
        <v>43.54</v>
      </c>
    </row>
    <row r="3433" spans="1:3" x14ac:dyDescent="0.3">
      <c r="A3433" s="5">
        <v>39591</v>
      </c>
      <c r="B3433" s="2">
        <v>37.65</v>
      </c>
      <c r="C3433" s="2">
        <v>44.94</v>
      </c>
    </row>
    <row r="3434" spans="1:3" x14ac:dyDescent="0.3">
      <c r="A3434" s="5">
        <v>39592</v>
      </c>
      <c r="B3434" s="2">
        <v>25.3</v>
      </c>
      <c r="C3434" s="2">
        <v>27.84</v>
      </c>
    </row>
    <row r="3435" spans="1:3" x14ac:dyDescent="0.3">
      <c r="A3435" s="5">
        <v>39593</v>
      </c>
      <c r="B3435" s="2">
        <v>18.350000000000001</v>
      </c>
      <c r="C3435" s="2">
        <v>19.96</v>
      </c>
    </row>
    <row r="3436" spans="1:3" x14ac:dyDescent="0.3">
      <c r="A3436" s="5">
        <v>39594</v>
      </c>
      <c r="B3436" s="2">
        <v>35.24</v>
      </c>
      <c r="C3436" s="2">
        <v>44.48</v>
      </c>
    </row>
    <row r="3437" spans="1:3" x14ac:dyDescent="0.3">
      <c r="A3437" s="5">
        <v>39595</v>
      </c>
      <c r="B3437" s="2">
        <v>39.130000000000003</v>
      </c>
      <c r="C3437" s="2">
        <v>46.99</v>
      </c>
    </row>
    <row r="3438" spans="1:3" x14ac:dyDescent="0.3">
      <c r="A3438" s="5">
        <v>39596</v>
      </c>
      <c r="B3438" s="2">
        <v>34.32</v>
      </c>
      <c r="C3438" s="2">
        <v>42.23</v>
      </c>
    </row>
    <row r="3439" spans="1:3" x14ac:dyDescent="0.3">
      <c r="A3439" s="5">
        <v>39597</v>
      </c>
      <c r="B3439" s="2">
        <v>40.25</v>
      </c>
      <c r="C3439" s="2">
        <v>51.29</v>
      </c>
    </row>
    <row r="3440" spans="1:3" x14ac:dyDescent="0.3">
      <c r="A3440" s="5">
        <v>39598</v>
      </c>
      <c r="B3440" s="2">
        <v>33.71</v>
      </c>
      <c r="C3440" s="2">
        <v>42.08</v>
      </c>
    </row>
    <row r="3441" spans="1:3" x14ac:dyDescent="0.3">
      <c r="A3441" s="5">
        <v>39599</v>
      </c>
      <c r="B3441" s="2">
        <v>23.56</v>
      </c>
      <c r="C3441" s="2">
        <v>26.4</v>
      </c>
    </row>
    <row r="3442" spans="1:3" x14ac:dyDescent="0.3">
      <c r="A3442" s="5">
        <v>39600</v>
      </c>
      <c r="B3442" s="2">
        <v>19.82</v>
      </c>
      <c r="C3442" s="2">
        <v>22.55</v>
      </c>
    </row>
    <row r="3443" spans="1:3" x14ac:dyDescent="0.3">
      <c r="A3443" s="5">
        <v>39601</v>
      </c>
      <c r="B3443" s="2">
        <v>45.74</v>
      </c>
      <c r="C3443" s="2">
        <v>60.72</v>
      </c>
    </row>
    <row r="3444" spans="1:3" x14ac:dyDescent="0.3">
      <c r="A3444" s="5">
        <v>39602</v>
      </c>
      <c r="B3444" s="2">
        <v>45.21</v>
      </c>
      <c r="C3444" s="2">
        <v>56.37</v>
      </c>
    </row>
    <row r="3445" spans="1:3" x14ac:dyDescent="0.3">
      <c r="A3445" s="5">
        <v>39603</v>
      </c>
      <c r="B3445" s="2">
        <v>41.68</v>
      </c>
      <c r="C3445" s="2">
        <v>53.53</v>
      </c>
    </row>
    <row r="3446" spans="1:3" x14ac:dyDescent="0.3">
      <c r="A3446" s="5">
        <v>39604</v>
      </c>
      <c r="B3446" s="2">
        <v>40.08</v>
      </c>
      <c r="C3446" s="2">
        <v>49.34</v>
      </c>
    </row>
    <row r="3447" spans="1:3" x14ac:dyDescent="0.3">
      <c r="A3447" s="5">
        <v>39605</v>
      </c>
      <c r="B3447" s="2">
        <v>34.11</v>
      </c>
      <c r="C3447" s="2">
        <v>43.37</v>
      </c>
    </row>
    <row r="3448" spans="1:3" x14ac:dyDescent="0.3">
      <c r="A3448" s="5">
        <v>39606</v>
      </c>
      <c r="B3448" s="2">
        <v>40.29</v>
      </c>
      <c r="C3448" s="2">
        <v>45.8</v>
      </c>
    </row>
    <row r="3449" spans="1:3" x14ac:dyDescent="0.3">
      <c r="A3449" s="5">
        <v>39607</v>
      </c>
      <c r="B3449" s="2">
        <v>32.33</v>
      </c>
      <c r="C3449" s="2">
        <v>37.25</v>
      </c>
    </row>
    <row r="3450" spans="1:3" x14ac:dyDescent="0.3">
      <c r="A3450" s="5">
        <v>39608</v>
      </c>
      <c r="B3450" s="2">
        <v>41.46</v>
      </c>
      <c r="C3450" s="2">
        <v>52.72</v>
      </c>
    </row>
    <row r="3451" spans="1:3" x14ac:dyDescent="0.3">
      <c r="A3451" s="5">
        <v>39609</v>
      </c>
      <c r="B3451" s="2">
        <v>36.64</v>
      </c>
      <c r="C3451" s="2">
        <v>46.75</v>
      </c>
    </row>
    <row r="3452" spans="1:3" x14ac:dyDescent="0.3">
      <c r="A3452" s="5">
        <v>39610</v>
      </c>
      <c r="B3452" s="2">
        <v>38.17</v>
      </c>
      <c r="C3452" s="2">
        <v>47.76</v>
      </c>
    </row>
    <row r="3453" spans="1:3" x14ac:dyDescent="0.3">
      <c r="A3453" s="5">
        <v>39611</v>
      </c>
      <c r="B3453" s="2">
        <v>41.84</v>
      </c>
      <c r="C3453" s="2">
        <v>50.4</v>
      </c>
    </row>
    <row r="3454" spans="1:3" x14ac:dyDescent="0.3">
      <c r="A3454" s="5">
        <v>39612</v>
      </c>
      <c r="B3454" s="2">
        <v>39.590000000000003</v>
      </c>
      <c r="C3454" s="2">
        <v>48.04</v>
      </c>
    </row>
    <row r="3455" spans="1:3" x14ac:dyDescent="0.3">
      <c r="A3455" s="5">
        <v>39613</v>
      </c>
      <c r="B3455" s="2">
        <v>30.29</v>
      </c>
      <c r="C3455" s="2">
        <v>31.99</v>
      </c>
    </row>
    <row r="3456" spans="1:3" x14ac:dyDescent="0.3">
      <c r="A3456" s="5">
        <v>39614</v>
      </c>
      <c r="B3456" s="2">
        <v>34.85</v>
      </c>
      <c r="C3456" s="2">
        <v>36.19</v>
      </c>
    </row>
    <row r="3457" spans="1:3" x14ac:dyDescent="0.3">
      <c r="A3457" s="5">
        <v>39615</v>
      </c>
      <c r="B3457" s="2">
        <v>52.69</v>
      </c>
      <c r="C3457" s="2">
        <v>63.47</v>
      </c>
    </row>
    <row r="3458" spans="1:3" x14ac:dyDescent="0.3">
      <c r="A3458" s="5">
        <v>39616</v>
      </c>
      <c r="B3458" s="2">
        <v>51.96</v>
      </c>
      <c r="C3458" s="2">
        <v>58.94</v>
      </c>
    </row>
    <row r="3459" spans="1:3" x14ac:dyDescent="0.3">
      <c r="A3459" s="5">
        <v>39617</v>
      </c>
      <c r="B3459" s="2">
        <v>49.87</v>
      </c>
      <c r="C3459" s="2">
        <v>56.21</v>
      </c>
    </row>
    <row r="3460" spans="1:3" x14ac:dyDescent="0.3">
      <c r="A3460" s="5">
        <v>39618</v>
      </c>
      <c r="B3460" s="2">
        <v>46.88</v>
      </c>
      <c r="C3460" s="2">
        <v>52.31</v>
      </c>
    </row>
    <row r="3461" spans="1:3" x14ac:dyDescent="0.3">
      <c r="A3461" s="5">
        <v>39619</v>
      </c>
      <c r="B3461" s="2">
        <v>39.69</v>
      </c>
      <c r="C3461" s="2">
        <v>42.87</v>
      </c>
    </row>
    <row r="3462" spans="1:3" x14ac:dyDescent="0.3">
      <c r="A3462" s="5">
        <v>39620</v>
      </c>
      <c r="B3462" s="2">
        <v>37.53</v>
      </c>
      <c r="C3462" s="2">
        <v>38.049999999999997</v>
      </c>
    </row>
    <row r="3463" spans="1:3" x14ac:dyDescent="0.3">
      <c r="A3463" s="5">
        <v>39621</v>
      </c>
      <c r="B3463" s="2">
        <v>35.72</v>
      </c>
      <c r="C3463" s="2">
        <v>39.08</v>
      </c>
    </row>
    <row r="3464" spans="1:3" x14ac:dyDescent="0.3">
      <c r="A3464" s="5">
        <v>39622</v>
      </c>
      <c r="B3464" s="2">
        <v>39.22</v>
      </c>
      <c r="C3464" s="2">
        <v>47.74</v>
      </c>
    </row>
    <row r="3465" spans="1:3" x14ac:dyDescent="0.3">
      <c r="A3465" s="5">
        <v>39623</v>
      </c>
      <c r="B3465" s="2">
        <v>46</v>
      </c>
      <c r="C3465" s="2">
        <v>51.67</v>
      </c>
    </row>
    <row r="3466" spans="1:3" x14ac:dyDescent="0.3">
      <c r="A3466" s="5">
        <v>39624</v>
      </c>
      <c r="B3466" s="2">
        <v>46.97</v>
      </c>
      <c r="C3466" s="2">
        <v>53.86</v>
      </c>
    </row>
    <row r="3467" spans="1:3" x14ac:dyDescent="0.3">
      <c r="A3467" s="5">
        <v>39625</v>
      </c>
      <c r="B3467" s="2">
        <v>44.76</v>
      </c>
      <c r="C3467" s="2">
        <v>49.77</v>
      </c>
    </row>
    <row r="3468" spans="1:3" x14ac:dyDescent="0.3">
      <c r="A3468" s="5">
        <v>39626</v>
      </c>
      <c r="B3468" s="2">
        <v>41.5</v>
      </c>
      <c r="C3468" s="2">
        <v>45.52</v>
      </c>
    </row>
    <row r="3469" spans="1:3" x14ac:dyDescent="0.3">
      <c r="A3469" s="5">
        <v>39627</v>
      </c>
      <c r="B3469" s="2">
        <v>39.25</v>
      </c>
      <c r="C3469" s="2">
        <v>42.57</v>
      </c>
    </row>
    <row r="3470" spans="1:3" x14ac:dyDescent="0.3">
      <c r="A3470" s="5">
        <v>39628</v>
      </c>
      <c r="B3470" s="2">
        <v>35.700000000000003</v>
      </c>
      <c r="C3470" s="2">
        <v>41.21</v>
      </c>
    </row>
    <row r="3471" spans="1:3" x14ac:dyDescent="0.3">
      <c r="A3471" s="5">
        <v>39629</v>
      </c>
      <c r="B3471" s="2">
        <v>43.85</v>
      </c>
      <c r="C3471" s="2">
        <v>48.64</v>
      </c>
    </row>
    <row r="3472" spans="1:3" x14ac:dyDescent="0.3">
      <c r="A3472" s="5">
        <v>39630</v>
      </c>
      <c r="B3472" s="2">
        <v>47.43</v>
      </c>
      <c r="C3472" s="2">
        <v>53.37</v>
      </c>
    </row>
    <row r="3473" spans="1:3" x14ac:dyDescent="0.3">
      <c r="A3473" s="5">
        <v>39631</v>
      </c>
      <c r="B3473" s="2">
        <v>48.68</v>
      </c>
      <c r="C3473" s="2">
        <v>54.91</v>
      </c>
    </row>
    <row r="3474" spans="1:3" x14ac:dyDescent="0.3">
      <c r="A3474" s="5">
        <v>39632</v>
      </c>
      <c r="B3474" s="2">
        <v>45.57</v>
      </c>
      <c r="C3474" s="2">
        <v>51.69</v>
      </c>
    </row>
    <row r="3475" spans="1:3" x14ac:dyDescent="0.3">
      <c r="A3475" s="5">
        <v>39633</v>
      </c>
      <c r="B3475" s="2">
        <v>46.42</v>
      </c>
      <c r="C3475" s="2">
        <v>51.85</v>
      </c>
    </row>
    <row r="3476" spans="1:3" x14ac:dyDescent="0.3">
      <c r="A3476" s="5">
        <v>39634</v>
      </c>
      <c r="B3476" s="2">
        <v>43.67</v>
      </c>
      <c r="C3476" s="2">
        <v>47.32</v>
      </c>
    </row>
    <row r="3477" spans="1:3" x14ac:dyDescent="0.3">
      <c r="A3477" s="5">
        <v>39635</v>
      </c>
      <c r="B3477" s="2">
        <v>39.14</v>
      </c>
      <c r="C3477" s="2">
        <v>42.14</v>
      </c>
    </row>
    <row r="3478" spans="1:3" x14ac:dyDescent="0.3">
      <c r="A3478" s="5">
        <v>39636</v>
      </c>
      <c r="B3478" s="2">
        <v>47.98</v>
      </c>
      <c r="C3478" s="2">
        <v>55.41</v>
      </c>
    </row>
    <row r="3479" spans="1:3" x14ac:dyDescent="0.3">
      <c r="A3479" s="5">
        <v>39637</v>
      </c>
      <c r="B3479" s="2">
        <v>48.69</v>
      </c>
      <c r="C3479" s="2">
        <v>54.76</v>
      </c>
    </row>
    <row r="3480" spans="1:3" x14ac:dyDescent="0.3">
      <c r="A3480" s="5">
        <v>39638</v>
      </c>
      <c r="B3480" s="2">
        <v>46.74</v>
      </c>
      <c r="C3480" s="2">
        <v>52.73</v>
      </c>
    </row>
    <row r="3481" spans="1:3" x14ac:dyDescent="0.3">
      <c r="A3481" s="5">
        <v>39639</v>
      </c>
      <c r="B3481" s="2">
        <v>44.75</v>
      </c>
      <c r="C3481" s="2">
        <v>48.79</v>
      </c>
    </row>
    <row r="3482" spans="1:3" x14ac:dyDescent="0.3">
      <c r="A3482" s="5">
        <v>39640</v>
      </c>
      <c r="B3482" s="2">
        <v>41.83</v>
      </c>
      <c r="C3482" s="2">
        <v>44.48</v>
      </c>
    </row>
    <row r="3483" spans="1:3" x14ac:dyDescent="0.3">
      <c r="A3483" s="5">
        <v>39641</v>
      </c>
      <c r="B3483" s="2">
        <v>39.51</v>
      </c>
      <c r="C3483" s="2">
        <v>40.86</v>
      </c>
    </row>
    <row r="3484" spans="1:3" x14ac:dyDescent="0.3">
      <c r="A3484" s="5">
        <v>39642</v>
      </c>
      <c r="B3484" s="2">
        <v>38.549999999999997</v>
      </c>
      <c r="C3484" s="2">
        <v>41.84</v>
      </c>
    </row>
    <row r="3485" spans="1:3" x14ac:dyDescent="0.3">
      <c r="A3485" s="5">
        <v>39643</v>
      </c>
      <c r="B3485" s="2">
        <v>42.91</v>
      </c>
      <c r="C3485" s="2">
        <v>47.41</v>
      </c>
    </row>
    <row r="3486" spans="1:3" x14ac:dyDescent="0.3">
      <c r="A3486" s="5">
        <v>39644</v>
      </c>
      <c r="B3486" s="2">
        <v>44.51</v>
      </c>
      <c r="C3486" s="2">
        <v>49.29</v>
      </c>
    </row>
    <row r="3487" spans="1:3" x14ac:dyDescent="0.3">
      <c r="A3487" s="5">
        <v>39645</v>
      </c>
      <c r="B3487" s="2">
        <v>43.31</v>
      </c>
      <c r="C3487" s="2">
        <v>48.16</v>
      </c>
    </row>
    <row r="3488" spans="1:3" x14ac:dyDescent="0.3">
      <c r="A3488" s="5">
        <v>39646</v>
      </c>
      <c r="B3488" s="2">
        <v>45.24</v>
      </c>
      <c r="C3488" s="2">
        <v>49.79</v>
      </c>
    </row>
    <row r="3489" spans="1:3" x14ac:dyDescent="0.3">
      <c r="A3489" s="5">
        <v>39647</v>
      </c>
      <c r="B3489" s="2">
        <v>45.35</v>
      </c>
      <c r="C3489" s="2">
        <v>48.45</v>
      </c>
    </row>
    <row r="3490" spans="1:3" x14ac:dyDescent="0.3">
      <c r="A3490" s="5">
        <v>39648</v>
      </c>
      <c r="B3490" s="2">
        <v>41.73</v>
      </c>
      <c r="C3490" s="2">
        <v>43.59</v>
      </c>
    </row>
    <row r="3491" spans="1:3" x14ac:dyDescent="0.3">
      <c r="A3491" s="5">
        <v>39649</v>
      </c>
      <c r="B3491" s="2">
        <v>29.84</v>
      </c>
      <c r="C3491" s="2">
        <v>37.35</v>
      </c>
    </row>
    <row r="3492" spans="1:3" x14ac:dyDescent="0.3">
      <c r="A3492" s="5">
        <v>39650</v>
      </c>
      <c r="B3492" s="2">
        <v>39.28</v>
      </c>
      <c r="C3492" s="2">
        <v>48.56</v>
      </c>
    </row>
    <row r="3493" spans="1:3" x14ac:dyDescent="0.3">
      <c r="A3493" s="5">
        <v>39651</v>
      </c>
      <c r="B3493" s="2">
        <v>47.44</v>
      </c>
      <c r="C3493" s="2">
        <v>50.79</v>
      </c>
    </row>
    <row r="3494" spans="1:3" x14ac:dyDescent="0.3">
      <c r="A3494" s="5">
        <v>39652</v>
      </c>
      <c r="B3494" s="2">
        <v>44.99</v>
      </c>
      <c r="C3494" s="2">
        <v>48.92</v>
      </c>
    </row>
    <row r="3495" spans="1:3" x14ac:dyDescent="0.3">
      <c r="A3495" s="5">
        <v>39653</v>
      </c>
      <c r="B3495" s="2">
        <v>46.06</v>
      </c>
      <c r="C3495" s="2">
        <v>48.91</v>
      </c>
    </row>
    <row r="3496" spans="1:3" x14ac:dyDescent="0.3">
      <c r="A3496" s="5">
        <v>39654</v>
      </c>
      <c r="B3496" s="2">
        <v>47.63</v>
      </c>
      <c r="C3496" s="2">
        <v>51.12</v>
      </c>
    </row>
    <row r="3497" spans="1:3" x14ac:dyDescent="0.3">
      <c r="A3497" s="5">
        <v>39655</v>
      </c>
      <c r="B3497" s="2">
        <v>45.07</v>
      </c>
      <c r="C3497" s="2">
        <v>46.25</v>
      </c>
    </row>
    <row r="3498" spans="1:3" x14ac:dyDescent="0.3">
      <c r="A3498" s="5">
        <v>39656</v>
      </c>
      <c r="B3498" s="2">
        <v>41</v>
      </c>
      <c r="C3498" s="2">
        <v>46.02</v>
      </c>
    </row>
    <row r="3499" spans="1:3" x14ac:dyDescent="0.3">
      <c r="A3499" s="5">
        <v>39657</v>
      </c>
      <c r="B3499" s="2">
        <v>49.82</v>
      </c>
      <c r="C3499" s="2">
        <v>52.85</v>
      </c>
    </row>
    <row r="3500" spans="1:3" x14ac:dyDescent="0.3">
      <c r="A3500" s="5">
        <v>39658</v>
      </c>
      <c r="B3500" s="2">
        <v>48.71</v>
      </c>
      <c r="C3500" s="2">
        <v>52.17</v>
      </c>
    </row>
    <row r="3501" spans="1:3" x14ac:dyDescent="0.3">
      <c r="A3501" s="5">
        <v>39659</v>
      </c>
      <c r="B3501" s="2">
        <v>46.93</v>
      </c>
      <c r="C3501" s="2">
        <v>48.8</v>
      </c>
    </row>
    <row r="3502" spans="1:3" x14ac:dyDescent="0.3">
      <c r="A3502" s="5">
        <v>39660</v>
      </c>
      <c r="B3502" s="2">
        <v>48.69</v>
      </c>
      <c r="C3502" s="2">
        <v>51.23</v>
      </c>
    </row>
    <row r="3503" spans="1:3" x14ac:dyDescent="0.3">
      <c r="A3503" s="5">
        <v>39661</v>
      </c>
      <c r="B3503" s="2">
        <v>48.31</v>
      </c>
      <c r="C3503" s="2">
        <v>50.49</v>
      </c>
    </row>
    <row r="3504" spans="1:3" x14ac:dyDescent="0.3">
      <c r="A3504" s="5">
        <v>39662</v>
      </c>
      <c r="B3504" s="2">
        <v>44.78</v>
      </c>
      <c r="C3504" s="2">
        <v>48.07</v>
      </c>
    </row>
    <row r="3505" spans="1:3" x14ac:dyDescent="0.3">
      <c r="A3505" s="5">
        <v>39663</v>
      </c>
      <c r="B3505" s="2">
        <v>39.72</v>
      </c>
      <c r="C3505" s="2">
        <v>43.47</v>
      </c>
    </row>
    <row r="3506" spans="1:3" x14ac:dyDescent="0.3">
      <c r="A3506" s="5">
        <v>39664</v>
      </c>
      <c r="B3506" s="2">
        <v>49.32</v>
      </c>
      <c r="C3506" s="2">
        <v>53.61</v>
      </c>
    </row>
    <row r="3507" spans="1:3" x14ac:dyDescent="0.3">
      <c r="A3507" s="5">
        <v>39665</v>
      </c>
      <c r="B3507" s="2">
        <v>45.31</v>
      </c>
      <c r="C3507" s="2">
        <v>52.64</v>
      </c>
    </row>
    <row r="3508" spans="1:3" x14ac:dyDescent="0.3">
      <c r="A3508" s="5">
        <v>39666</v>
      </c>
      <c r="B3508" s="2">
        <v>50.96</v>
      </c>
      <c r="C3508" s="2">
        <v>56.16</v>
      </c>
    </row>
    <row r="3509" spans="1:3" x14ac:dyDescent="0.3">
      <c r="A3509" s="5">
        <v>39667</v>
      </c>
      <c r="B3509" s="2">
        <v>51.2</v>
      </c>
      <c r="C3509" s="2">
        <v>55.65</v>
      </c>
    </row>
    <row r="3510" spans="1:3" x14ac:dyDescent="0.3">
      <c r="A3510" s="5">
        <v>39668</v>
      </c>
      <c r="B3510" s="2">
        <v>48.25</v>
      </c>
      <c r="C3510" s="2">
        <v>52.01</v>
      </c>
    </row>
    <row r="3511" spans="1:3" x14ac:dyDescent="0.3">
      <c r="A3511" s="5">
        <v>39669</v>
      </c>
      <c r="B3511" s="2">
        <v>46.58</v>
      </c>
      <c r="C3511" s="2">
        <v>48.5</v>
      </c>
    </row>
    <row r="3512" spans="1:3" x14ac:dyDescent="0.3">
      <c r="A3512" s="5">
        <v>39670</v>
      </c>
      <c r="B3512" s="2">
        <v>43.77</v>
      </c>
      <c r="C3512" s="2">
        <v>45.23</v>
      </c>
    </row>
    <row r="3513" spans="1:3" x14ac:dyDescent="0.3">
      <c r="A3513" s="5">
        <v>39671</v>
      </c>
      <c r="B3513" s="2">
        <v>52.04</v>
      </c>
      <c r="C3513" s="2">
        <v>56.83</v>
      </c>
    </row>
    <row r="3514" spans="1:3" x14ac:dyDescent="0.3">
      <c r="A3514" s="5">
        <v>39672</v>
      </c>
      <c r="B3514" s="2">
        <v>55.18</v>
      </c>
      <c r="C3514" s="2">
        <v>60.31</v>
      </c>
    </row>
    <row r="3515" spans="1:3" x14ac:dyDescent="0.3">
      <c r="A3515" s="5">
        <v>39673</v>
      </c>
      <c r="B3515" s="2">
        <v>51.41</v>
      </c>
      <c r="C3515" s="2">
        <v>54.98</v>
      </c>
    </row>
    <row r="3516" spans="1:3" x14ac:dyDescent="0.3">
      <c r="A3516" s="5">
        <v>39674</v>
      </c>
      <c r="B3516" s="2">
        <v>51.5</v>
      </c>
      <c r="C3516" s="2">
        <v>55.99</v>
      </c>
    </row>
    <row r="3517" spans="1:3" x14ac:dyDescent="0.3">
      <c r="A3517" s="5">
        <v>39675</v>
      </c>
      <c r="B3517" s="2">
        <v>52.61</v>
      </c>
      <c r="C3517" s="2">
        <v>56.22</v>
      </c>
    </row>
    <row r="3518" spans="1:3" x14ac:dyDescent="0.3">
      <c r="A3518" s="5">
        <v>39676</v>
      </c>
      <c r="B3518" s="2">
        <v>47.39</v>
      </c>
      <c r="C3518" s="2">
        <v>50.82</v>
      </c>
    </row>
    <row r="3519" spans="1:3" x14ac:dyDescent="0.3">
      <c r="A3519" s="5">
        <v>39677</v>
      </c>
      <c r="B3519" s="2">
        <v>43.61</v>
      </c>
      <c r="C3519" s="2">
        <v>46.32</v>
      </c>
    </row>
    <row r="3520" spans="1:3" x14ac:dyDescent="0.3">
      <c r="A3520" s="5">
        <v>39678</v>
      </c>
      <c r="B3520" s="2">
        <v>57.2</v>
      </c>
      <c r="C3520" s="2">
        <v>64.23</v>
      </c>
    </row>
    <row r="3521" spans="1:3" x14ac:dyDescent="0.3">
      <c r="A3521" s="5">
        <v>39679</v>
      </c>
      <c r="B3521" s="2">
        <v>57.35</v>
      </c>
      <c r="C3521" s="2">
        <v>62.64</v>
      </c>
    </row>
    <row r="3522" spans="1:3" x14ac:dyDescent="0.3">
      <c r="A3522" s="5">
        <v>39680</v>
      </c>
      <c r="B3522" s="2">
        <v>56.93</v>
      </c>
      <c r="C3522" s="2">
        <v>61.97</v>
      </c>
    </row>
    <row r="3523" spans="1:3" x14ac:dyDescent="0.3">
      <c r="A3523" s="5">
        <v>39681</v>
      </c>
      <c r="B3523" s="2">
        <v>61</v>
      </c>
      <c r="C3523" s="2">
        <v>66.69</v>
      </c>
    </row>
    <row r="3524" spans="1:3" x14ac:dyDescent="0.3">
      <c r="A3524" s="5">
        <v>39682</v>
      </c>
      <c r="B3524" s="2">
        <v>61.28</v>
      </c>
      <c r="C3524" s="2">
        <v>65.760000000000005</v>
      </c>
    </row>
    <row r="3525" spans="1:3" x14ac:dyDescent="0.3">
      <c r="A3525" s="5">
        <v>39683</v>
      </c>
      <c r="B3525" s="2">
        <v>59.54</v>
      </c>
      <c r="C3525" s="2">
        <v>60.82</v>
      </c>
    </row>
    <row r="3526" spans="1:3" x14ac:dyDescent="0.3">
      <c r="A3526" s="5">
        <v>39684</v>
      </c>
      <c r="B3526" s="2">
        <v>56.65</v>
      </c>
      <c r="C3526" s="2">
        <v>59.01</v>
      </c>
    </row>
    <row r="3527" spans="1:3" x14ac:dyDescent="0.3">
      <c r="A3527" s="5">
        <v>39685</v>
      </c>
      <c r="B3527" s="2">
        <v>63.8</v>
      </c>
      <c r="C3527" s="2">
        <v>67.67</v>
      </c>
    </row>
    <row r="3528" spans="1:3" x14ac:dyDescent="0.3">
      <c r="A3528" s="5">
        <v>39686</v>
      </c>
      <c r="B3528" s="2">
        <v>65.099999999999994</v>
      </c>
      <c r="C3528" s="2">
        <v>69.11</v>
      </c>
    </row>
    <row r="3529" spans="1:3" x14ac:dyDescent="0.3">
      <c r="A3529" s="5">
        <v>39687</v>
      </c>
      <c r="B3529" s="2">
        <v>66.319999999999993</v>
      </c>
      <c r="C3529" s="2">
        <v>69.97</v>
      </c>
    </row>
    <row r="3530" spans="1:3" x14ac:dyDescent="0.3">
      <c r="A3530" s="5">
        <v>39688</v>
      </c>
      <c r="B3530" s="2">
        <v>66.62</v>
      </c>
      <c r="C3530" s="2">
        <v>69.930000000000007</v>
      </c>
    </row>
    <row r="3531" spans="1:3" x14ac:dyDescent="0.3">
      <c r="A3531" s="5">
        <v>39689</v>
      </c>
      <c r="B3531" s="2">
        <v>68.959999999999994</v>
      </c>
      <c r="C3531" s="2">
        <v>71.81</v>
      </c>
    </row>
    <row r="3532" spans="1:3" x14ac:dyDescent="0.3">
      <c r="A3532" s="5">
        <v>39690</v>
      </c>
      <c r="B3532" s="2">
        <v>66.39</v>
      </c>
      <c r="C3532" s="2">
        <v>67.650000000000006</v>
      </c>
    </row>
    <row r="3533" spans="1:3" x14ac:dyDescent="0.3">
      <c r="A3533" s="5">
        <v>39691</v>
      </c>
      <c r="B3533" s="2">
        <v>64.05</v>
      </c>
      <c r="C3533" s="2">
        <v>66.069999999999993</v>
      </c>
    </row>
    <row r="3534" spans="1:3" x14ac:dyDescent="0.3">
      <c r="A3534" s="5">
        <v>39692</v>
      </c>
      <c r="B3534" s="2">
        <v>69.56</v>
      </c>
      <c r="C3534" s="2">
        <v>73.77</v>
      </c>
    </row>
    <row r="3535" spans="1:3" x14ac:dyDescent="0.3">
      <c r="A3535" s="5">
        <v>39693</v>
      </c>
      <c r="B3535" s="2">
        <v>68.62</v>
      </c>
      <c r="C3535" s="2">
        <v>71.02</v>
      </c>
    </row>
    <row r="3536" spans="1:3" x14ac:dyDescent="0.3">
      <c r="A3536" s="5">
        <v>39694</v>
      </c>
      <c r="B3536" s="2">
        <v>67.34</v>
      </c>
      <c r="C3536" s="2">
        <v>69.91</v>
      </c>
    </row>
    <row r="3537" spans="1:3" x14ac:dyDescent="0.3">
      <c r="A3537" s="5">
        <v>39695</v>
      </c>
      <c r="B3537" s="2">
        <v>67.989999999999995</v>
      </c>
      <c r="C3537" s="2">
        <v>69.59</v>
      </c>
    </row>
    <row r="3538" spans="1:3" x14ac:dyDescent="0.3">
      <c r="A3538" s="5">
        <v>39696</v>
      </c>
      <c r="B3538" s="2">
        <v>67.540000000000006</v>
      </c>
      <c r="C3538" s="2">
        <v>69.599999999999994</v>
      </c>
    </row>
    <row r="3539" spans="1:3" x14ac:dyDescent="0.3">
      <c r="A3539" s="5">
        <v>39697</v>
      </c>
      <c r="B3539" s="2">
        <v>65.069999999999993</v>
      </c>
      <c r="C3539" s="2">
        <v>66.33</v>
      </c>
    </row>
    <row r="3540" spans="1:3" x14ac:dyDescent="0.3">
      <c r="A3540" s="5">
        <v>39698</v>
      </c>
      <c r="B3540" s="2">
        <v>62.31</v>
      </c>
      <c r="C3540" s="2">
        <v>63.57</v>
      </c>
    </row>
    <row r="3541" spans="1:3" x14ac:dyDescent="0.3">
      <c r="A3541" s="5">
        <v>39699</v>
      </c>
      <c r="B3541" s="2">
        <v>67.05</v>
      </c>
      <c r="C3541" s="2">
        <v>69.73</v>
      </c>
    </row>
    <row r="3542" spans="1:3" x14ac:dyDescent="0.3">
      <c r="A3542" s="5">
        <v>39700</v>
      </c>
      <c r="B3542" s="2">
        <v>67.95</v>
      </c>
      <c r="C3542" s="2">
        <v>69.94</v>
      </c>
    </row>
    <row r="3543" spans="1:3" x14ac:dyDescent="0.3">
      <c r="A3543" s="5">
        <v>39701</v>
      </c>
      <c r="B3543" s="2">
        <v>67.59</v>
      </c>
      <c r="C3543" s="2">
        <v>69.760000000000005</v>
      </c>
    </row>
    <row r="3544" spans="1:3" x14ac:dyDescent="0.3">
      <c r="A3544" s="5">
        <v>39702</v>
      </c>
      <c r="B3544" s="2">
        <v>66.849999999999994</v>
      </c>
      <c r="C3544" s="2">
        <v>68.86</v>
      </c>
    </row>
    <row r="3545" spans="1:3" x14ac:dyDescent="0.3">
      <c r="A3545" s="5">
        <v>39703</v>
      </c>
      <c r="B3545" s="2">
        <v>64.8</v>
      </c>
      <c r="C3545" s="2">
        <v>66.56</v>
      </c>
    </row>
    <row r="3546" spans="1:3" x14ac:dyDescent="0.3">
      <c r="A3546" s="5">
        <v>39704</v>
      </c>
      <c r="B3546" s="2">
        <v>64.180000000000007</v>
      </c>
      <c r="C3546" s="2">
        <v>65.58</v>
      </c>
    </row>
    <row r="3547" spans="1:3" x14ac:dyDescent="0.3">
      <c r="A3547" s="5">
        <v>39705</v>
      </c>
      <c r="B3547" s="2">
        <v>63.28</v>
      </c>
      <c r="C3547" s="2">
        <v>63.81</v>
      </c>
    </row>
    <row r="3548" spans="1:3" x14ac:dyDescent="0.3">
      <c r="A3548" s="5">
        <v>39706</v>
      </c>
      <c r="B3548" s="2">
        <v>68.87</v>
      </c>
      <c r="C3548" s="2">
        <v>71.900000000000006</v>
      </c>
    </row>
    <row r="3549" spans="1:3" x14ac:dyDescent="0.3">
      <c r="A3549" s="5">
        <v>39707</v>
      </c>
      <c r="B3549" s="2">
        <v>68.19</v>
      </c>
      <c r="C3549" s="2">
        <v>70.39</v>
      </c>
    </row>
    <row r="3550" spans="1:3" x14ac:dyDescent="0.3">
      <c r="A3550" s="5">
        <v>39708</v>
      </c>
      <c r="B3550" s="2">
        <v>66.94</v>
      </c>
      <c r="C3550" s="2">
        <v>69.180000000000007</v>
      </c>
    </row>
    <row r="3551" spans="1:3" x14ac:dyDescent="0.3">
      <c r="A3551" s="5">
        <v>39709</v>
      </c>
      <c r="B3551" s="2">
        <v>67.489999999999995</v>
      </c>
      <c r="C3551" s="2">
        <v>69.7</v>
      </c>
    </row>
    <row r="3552" spans="1:3" x14ac:dyDescent="0.3">
      <c r="A3552" s="5">
        <v>39710</v>
      </c>
      <c r="B3552" s="2">
        <v>67.42</v>
      </c>
      <c r="C3552" s="2">
        <v>69.180000000000007</v>
      </c>
    </row>
    <row r="3553" spans="1:3" x14ac:dyDescent="0.3">
      <c r="A3553" s="5">
        <v>39711</v>
      </c>
      <c r="B3553" s="2">
        <v>67.25</v>
      </c>
      <c r="C3553" s="2">
        <v>68.06</v>
      </c>
    </row>
    <row r="3554" spans="1:3" x14ac:dyDescent="0.3">
      <c r="A3554" s="5">
        <v>39712</v>
      </c>
      <c r="B3554" s="2">
        <v>65.75</v>
      </c>
      <c r="C3554" s="2">
        <v>65.87</v>
      </c>
    </row>
    <row r="3555" spans="1:3" x14ac:dyDescent="0.3">
      <c r="A3555" s="5">
        <v>39713</v>
      </c>
      <c r="B3555" s="2">
        <v>70.900000000000006</v>
      </c>
      <c r="C3555" s="2">
        <v>73.930000000000007</v>
      </c>
    </row>
    <row r="3556" spans="1:3" x14ac:dyDescent="0.3">
      <c r="A3556" s="5">
        <v>39714</v>
      </c>
      <c r="B3556" s="2">
        <v>70.83</v>
      </c>
      <c r="C3556" s="2">
        <v>73.349999999999994</v>
      </c>
    </row>
    <row r="3557" spans="1:3" x14ac:dyDescent="0.3">
      <c r="A3557" s="5">
        <v>39715</v>
      </c>
      <c r="B3557" s="2">
        <v>71.8</v>
      </c>
      <c r="C3557" s="2">
        <v>74.13</v>
      </c>
    </row>
    <row r="3558" spans="1:3" x14ac:dyDescent="0.3">
      <c r="A3558" s="5">
        <v>39716</v>
      </c>
      <c r="B3558" s="2">
        <v>70.849999999999994</v>
      </c>
      <c r="C3558" s="2">
        <v>73.28</v>
      </c>
    </row>
    <row r="3559" spans="1:3" x14ac:dyDescent="0.3">
      <c r="A3559" s="5">
        <v>39717</v>
      </c>
      <c r="B3559" s="2">
        <v>69.53</v>
      </c>
      <c r="C3559" s="2">
        <v>71.13</v>
      </c>
    </row>
    <row r="3560" spans="1:3" x14ac:dyDescent="0.3">
      <c r="A3560" s="5">
        <v>39718</v>
      </c>
      <c r="B3560" s="2">
        <v>66.33</v>
      </c>
      <c r="C3560" s="2">
        <v>67.239999999999995</v>
      </c>
    </row>
    <row r="3561" spans="1:3" x14ac:dyDescent="0.3">
      <c r="A3561" s="5">
        <v>39719</v>
      </c>
      <c r="B3561" s="2">
        <v>64.72</v>
      </c>
      <c r="C3561" s="2">
        <v>65.92</v>
      </c>
    </row>
    <row r="3562" spans="1:3" x14ac:dyDescent="0.3">
      <c r="A3562" s="5">
        <v>39720</v>
      </c>
      <c r="B3562" s="2">
        <v>69.45</v>
      </c>
      <c r="C3562" s="2">
        <v>71.66</v>
      </c>
    </row>
    <row r="3563" spans="1:3" x14ac:dyDescent="0.3">
      <c r="A3563" s="5">
        <v>39721</v>
      </c>
      <c r="B3563" s="2">
        <v>67.56</v>
      </c>
      <c r="C3563" s="2">
        <v>69.5</v>
      </c>
    </row>
    <row r="3564" spans="1:3" x14ac:dyDescent="0.3">
      <c r="A3564" s="5">
        <v>39722</v>
      </c>
      <c r="B3564" s="2">
        <v>65.599999999999994</v>
      </c>
      <c r="C3564" s="2">
        <v>67.569999999999993</v>
      </c>
    </row>
    <row r="3565" spans="1:3" x14ac:dyDescent="0.3">
      <c r="A3565" s="5">
        <v>39723</v>
      </c>
      <c r="B3565" s="2">
        <v>66.44</v>
      </c>
      <c r="C3565" s="2">
        <v>68.33</v>
      </c>
    </row>
    <row r="3566" spans="1:3" x14ac:dyDescent="0.3">
      <c r="A3566" s="5">
        <v>39724</v>
      </c>
      <c r="B3566" s="2">
        <v>66.319999999999993</v>
      </c>
      <c r="C3566" s="2">
        <v>67.87</v>
      </c>
    </row>
    <row r="3567" spans="1:3" x14ac:dyDescent="0.3">
      <c r="A3567" s="5">
        <v>39725</v>
      </c>
      <c r="B3567" s="2">
        <v>64.2</v>
      </c>
      <c r="C3567" s="2">
        <v>65.010000000000005</v>
      </c>
    </row>
    <row r="3568" spans="1:3" x14ac:dyDescent="0.3">
      <c r="A3568" s="5">
        <v>39726</v>
      </c>
      <c r="B3568" s="2">
        <v>61.95</v>
      </c>
      <c r="C3568" s="2">
        <v>62.67</v>
      </c>
    </row>
    <row r="3569" spans="1:3" x14ac:dyDescent="0.3">
      <c r="A3569" s="5">
        <v>39727</v>
      </c>
      <c r="B3569" s="2">
        <v>66.010000000000005</v>
      </c>
      <c r="C3569" s="2">
        <v>67.599999999999994</v>
      </c>
    </row>
    <row r="3570" spans="1:3" x14ac:dyDescent="0.3">
      <c r="A3570" s="5">
        <v>39728</v>
      </c>
      <c r="B3570" s="2">
        <v>65.41</v>
      </c>
      <c r="C3570" s="2">
        <v>66.72</v>
      </c>
    </row>
    <row r="3571" spans="1:3" x14ac:dyDescent="0.3">
      <c r="A3571" s="5">
        <v>39729</v>
      </c>
      <c r="B3571" s="2">
        <v>64.64</v>
      </c>
      <c r="C3571" s="2">
        <v>66.12</v>
      </c>
    </row>
    <row r="3572" spans="1:3" x14ac:dyDescent="0.3">
      <c r="A3572" s="5">
        <v>39730</v>
      </c>
      <c r="B3572" s="2">
        <v>62.59</v>
      </c>
      <c r="C3572" s="2">
        <v>63.88</v>
      </c>
    </row>
    <row r="3573" spans="1:3" x14ac:dyDescent="0.3">
      <c r="A3573" s="5">
        <v>39731</v>
      </c>
      <c r="B3573" s="2">
        <v>60.52</v>
      </c>
      <c r="C3573" s="2">
        <v>61.3</v>
      </c>
    </row>
    <row r="3574" spans="1:3" x14ac:dyDescent="0.3">
      <c r="A3574" s="5">
        <v>39732</v>
      </c>
      <c r="B3574" s="2">
        <v>57.68</v>
      </c>
      <c r="C3574" s="2">
        <v>58.19</v>
      </c>
    </row>
    <row r="3575" spans="1:3" x14ac:dyDescent="0.3">
      <c r="A3575" s="5">
        <v>39733</v>
      </c>
      <c r="B3575" s="2">
        <v>55.81</v>
      </c>
      <c r="C3575" s="2">
        <v>57.18</v>
      </c>
    </row>
    <row r="3576" spans="1:3" x14ac:dyDescent="0.3">
      <c r="A3576" s="5">
        <v>39734</v>
      </c>
      <c r="B3576" s="2">
        <v>57.28</v>
      </c>
      <c r="C3576" s="2">
        <v>58.69</v>
      </c>
    </row>
    <row r="3577" spans="1:3" x14ac:dyDescent="0.3">
      <c r="A3577" s="5">
        <v>39735</v>
      </c>
      <c r="B3577" s="2">
        <v>55.95</v>
      </c>
      <c r="C3577" s="2">
        <v>57.33</v>
      </c>
    </row>
    <row r="3578" spans="1:3" x14ac:dyDescent="0.3">
      <c r="A3578" s="5">
        <v>39736</v>
      </c>
      <c r="B3578" s="2">
        <v>56.58</v>
      </c>
      <c r="C3578" s="2">
        <v>57.87</v>
      </c>
    </row>
    <row r="3579" spans="1:3" x14ac:dyDescent="0.3">
      <c r="A3579" s="5">
        <v>39737</v>
      </c>
      <c r="B3579" s="2">
        <v>55.57</v>
      </c>
      <c r="C3579" s="2">
        <v>57.92</v>
      </c>
    </row>
    <row r="3580" spans="1:3" x14ac:dyDescent="0.3">
      <c r="A3580" s="5">
        <v>39738</v>
      </c>
      <c r="B3580" s="2">
        <v>54.02</v>
      </c>
      <c r="C3580" s="2">
        <v>55.3</v>
      </c>
    </row>
    <row r="3581" spans="1:3" x14ac:dyDescent="0.3">
      <c r="A3581" s="5">
        <v>39739</v>
      </c>
      <c r="B3581" s="2">
        <v>52.27</v>
      </c>
      <c r="C3581" s="2">
        <v>53.15</v>
      </c>
    </row>
    <row r="3582" spans="1:3" x14ac:dyDescent="0.3">
      <c r="A3582" s="5">
        <v>39740</v>
      </c>
      <c r="B3582" s="2">
        <v>50.35</v>
      </c>
      <c r="C3582" s="2">
        <v>51.42</v>
      </c>
    </row>
    <row r="3583" spans="1:3" x14ac:dyDescent="0.3">
      <c r="A3583" s="5">
        <v>39741</v>
      </c>
      <c r="B3583" s="2">
        <v>50.09</v>
      </c>
      <c r="C3583" s="2">
        <v>52.39</v>
      </c>
    </row>
    <row r="3584" spans="1:3" x14ac:dyDescent="0.3">
      <c r="A3584" s="5">
        <v>39742</v>
      </c>
      <c r="B3584" s="2">
        <v>50.36</v>
      </c>
      <c r="C3584" s="2">
        <v>53.17</v>
      </c>
    </row>
    <row r="3585" spans="1:3" x14ac:dyDescent="0.3">
      <c r="A3585" s="5">
        <v>39743</v>
      </c>
      <c r="B3585" s="2">
        <v>53.35</v>
      </c>
      <c r="C3585" s="2">
        <v>55.33</v>
      </c>
    </row>
    <row r="3586" spans="1:3" x14ac:dyDescent="0.3">
      <c r="A3586" s="5">
        <v>39744</v>
      </c>
      <c r="B3586" s="2">
        <v>51.89</v>
      </c>
      <c r="C3586" s="2">
        <v>53.53</v>
      </c>
    </row>
    <row r="3587" spans="1:3" x14ac:dyDescent="0.3">
      <c r="A3587" s="5">
        <v>39745</v>
      </c>
      <c r="B3587" s="2">
        <v>49.15</v>
      </c>
      <c r="C3587" s="2">
        <v>51.23</v>
      </c>
    </row>
    <row r="3588" spans="1:3" x14ac:dyDescent="0.3">
      <c r="A3588" s="5">
        <v>39746</v>
      </c>
      <c r="B3588" s="2">
        <v>49.4</v>
      </c>
      <c r="C3588" s="2">
        <v>50.35</v>
      </c>
    </row>
    <row r="3589" spans="1:3" x14ac:dyDescent="0.3">
      <c r="A3589" s="5">
        <v>39747</v>
      </c>
      <c r="B3589" s="2">
        <v>42.64</v>
      </c>
      <c r="C3589" s="2">
        <v>47.45</v>
      </c>
    </row>
    <row r="3590" spans="1:3" x14ac:dyDescent="0.3">
      <c r="A3590" s="5">
        <v>39748</v>
      </c>
      <c r="B3590" s="2">
        <v>50.31</v>
      </c>
      <c r="C3590" s="2">
        <v>53.04</v>
      </c>
    </row>
    <row r="3591" spans="1:3" x14ac:dyDescent="0.3">
      <c r="A3591" s="5">
        <v>39749</v>
      </c>
      <c r="B3591" s="2">
        <v>52.02</v>
      </c>
      <c r="C3591" s="2">
        <v>54.18</v>
      </c>
    </row>
    <row r="3592" spans="1:3" x14ac:dyDescent="0.3">
      <c r="A3592" s="5">
        <v>39750</v>
      </c>
      <c r="B3592" s="2">
        <v>52.91</v>
      </c>
      <c r="C3592" s="2">
        <v>54.87</v>
      </c>
    </row>
    <row r="3593" spans="1:3" x14ac:dyDescent="0.3">
      <c r="A3593" s="5">
        <v>39751</v>
      </c>
      <c r="B3593" s="2">
        <v>54.96</v>
      </c>
      <c r="C3593" s="2">
        <v>57.51</v>
      </c>
    </row>
    <row r="3594" spans="1:3" x14ac:dyDescent="0.3">
      <c r="A3594" s="5">
        <v>39752</v>
      </c>
      <c r="B3594" s="2">
        <v>55.03</v>
      </c>
      <c r="C3594" s="2">
        <v>57.28</v>
      </c>
    </row>
    <row r="3595" spans="1:3" x14ac:dyDescent="0.3">
      <c r="A3595" s="5">
        <v>39753</v>
      </c>
      <c r="B3595" s="2">
        <v>52.17</v>
      </c>
      <c r="C3595" s="2">
        <v>53.76</v>
      </c>
    </row>
    <row r="3596" spans="1:3" x14ac:dyDescent="0.3">
      <c r="A3596" s="5">
        <v>39754</v>
      </c>
      <c r="B3596" s="2">
        <v>51.47</v>
      </c>
      <c r="C3596" s="2">
        <v>53.21</v>
      </c>
    </row>
    <row r="3597" spans="1:3" x14ac:dyDescent="0.3">
      <c r="A3597" s="5">
        <v>39755</v>
      </c>
      <c r="B3597" s="2">
        <v>53.83</v>
      </c>
      <c r="C3597" s="2">
        <v>56.54</v>
      </c>
    </row>
    <row r="3598" spans="1:3" x14ac:dyDescent="0.3">
      <c r="A3598" s="5">
        <v>39756</v>
      </c>
      <c r="B3598" s="2">
        <v>55.36</v>
      </c>
      <c r="C3598" s="2">
        <v>58.32</v>
      </c>
    </row>
    <row r="3599" spans="1:3" x14ac:dyDescent="0.3">
      <c r="A3599" s="5">
        <v>39757</v>
      </c>
      <c r="B3599" s="2">
        <v>54.16</v>
      </c>
      <c r="C3599" s="2">
        <v>56.91</v>
      </c>
    </row>
    <row r="3600" spans="1:3" x14ac:dyDescent="0.3">
      <c r="A3600" s="5">
        <v>39758</v>
      </c>
      <c r="B3600" s="2">
        <v>54.2</v>
      </c>
      <c r="C3600" s="2">
        <v>56.6</v>
      </c>
    </row>
    <row r="3601" spans="1:3" x14ac:dyDescent="0.3">
      <c r="A3601" s="5">
        <v>39759</v>
      </c>
      <c r="B3601" s="2">
        <v>54.77</v>
      </c>
      <c r="C3601" s="2">
        <v>56.93</v>
      </c>
    </row>
    <row r="3602" spans="1:3" x14ac:dyDescent="0.3">
      <c r="A3602" s="5">
        <v>39760</v>
      </c>
      <c r="B3602" s="2">
        <v>53.42</v>
      </c>
      <c r="C3602" s="2">
        <v>54.81</v>
      </c>
    </row>
    <row r="3603" spans="1:3" x14ac:dyDescent="0.3">
      <c r="A3603" s="5">
        <v>39761</v>
      </c>
      <c r="B3603" s="2">
        <v>49.28</v>
      </c>
      <c r="C3603" s="2">
        <v>50.66</v>
      </c>
    </row>
    <row r="3604" spans="1:3" x14ac:dyDescent="0.3">
      <c r="A3604" s="5">
        <v>39762</v>
      </c>
      <c r="B3604" s="2">
        <v>50.89</v>
      </c>
      <c r="C3604" s="2">
        <v>54.39</v>
      </c>
    </row>
    <row r="3605" spans="1:3" x14ac:dyDescent="0.3">
      <c r="A3605" s="5">
        <v>39763</v>
      </c>
      <c r="B3605" s="2">
        <v>52.07</v>
      </c>
      <c r="C3605" s="2">
        <v>55.42</v>
      </c>
    </row>
    <row r="3606" spans="1:3" x14ac:dyDescent="0.3">
      <c r="A3606" s="5">
        <v>39764</v>
      </c>
      <c r="B3606" s="2">
        <v>53.26</v>
      </c>
      <c r="C3606" s="2">
        <v>55.67</v>
      </c>
    </row>
    <row r="3607" spans="1:3" x14ac:dyDescent="0.3">
      <c r="A3607" s="5">
        <v>39765</v>
      </c>
      <c r="B3607" s="2">
        <v>54.41</v>
      </c>
      <c r="C3607" s="2">
        <v>56.72</v>
      </c>
    </row>
    <row r="3608" spans="1:3" x14ac:dyDescent="0.3">
      <c r="A3608" s="5">
        <v>39766</v>
      </c>
      <c r="B3608" s="2">
        <v>52.7</v>
      </c>
      <c r="C3608" s="2">
        <v>55.08</v>
      </c>
    </row>
    <row r="3609" spans="1:3" x14ac:dyDescent="0.3">
      <c r="A3609" s="5">
        <v>39767</v>
      </c>
      <c r="B3609" s="2">
        <v>48.49</v>
      </c>
      <c r="C3609" s="2">
        <v>50.48</v>
      </c>
    </row>
    <row r="3610" spans="1:3" x14ac:dyDescent="0.3">
      <c r="A3610" s="5">
        <v>39768</v>
      </c>
      <c r="B3610" s="2">
        <v>48.13</v>
      </c>
      <c r="C3610" s="2">
        <v>49.75</v>
      </c>
    </row>
    <row r="3611" spans="1:3" x14ac:dyDescent="0.3">
      <c r="A3611" s="5">
        <v>39769</v>
      </c>
      <c r="B3611" s="2">
        <v>54.19</v>
      </c>
      <c r="C3611" s="2">
        <v>57.91</v>
      </c>
    </row>
    <row r="3612" spans="1:3" x14ac:dyDescent="0.3">
      <c r="A3612" s="5">
        <v>39770</v>
      </c>
      <c r="B3612" s="2">
        <v>50.93</v>
      </c>
      <c r="C3612" s="2">
        <v>53.08</v>
      </c>
    </row>
    <row r="3613" spans="1:3" x14ac:dyDescent="0.3">
      <c r="A3613" s="5">
        <v>39771</v>
      </c>
      <c r="B3613" s="2">
        <v>50.12</v>
      </c>
      <c r="C3613" s="2">
        <v>52.5</v>
      </c>
    </row>
    <row r="3614" spans="1:3" x14ac:dyDescent="0.3">
      <c r="A3614" s="5">
        <v>39772</v>
      </c>
      <c r="B3614" s="2">
        <v>49.44</v>
      </c>
      <c r="C3614" s="2">
        <v>52.11</v>
      </c>
    </row>
    <row r="3615" spans="1:3" x14ac:dyDescent="0.3">
      <c r="A3615" s="5">
        <v>39773</v>
      </c>
      <c r="B3615" s="2">
        <v>49.94</v>
      </c>
      <c r="C3615" s="2">
        <v>52.65</v>
      </c>
    </row>
    <row r="3616" spans="1:3" x14ac:dyDescent="0.3">
      <c r="A3616" s="5">
        <v>39774</v>
      </c>
      <c r="B3616" s="2">
        <v>46.46</v>
      </c>
      <c r="C3616" s="2">
        <v>48.23</v>
      </c>
    </row>
    <row r="3617" spans="1:3" x14ac:dyDescent="0.3">
      <c r="A3617" s="5">
        <v>39775</v>
      </c>
      <c r="B3617" s="2">
        <v>46.91</v>
      </c>
      <c r="C3617" s="2">
        <v>48.56</v>
      </c>
    </row>
    <row r="3618" spans="1:3" x14ac:dyDescent="0.3">
      <c r="A3618" s="5">
        <v>39776</v>
      </c>
      <c r="B3618" s="2">
        <v>60.58</v>
      </c>
      <c r="C3618" s="2">
        <v>71.97</v>
      </c>
    </row>
    <row r="3619" spans="1:3" x14ac:dyDescent="0.3">
      <c r="A3619" s="5">
        <v>39777</v>
      </c>
      <c r="B3619" s="2">
        <v>57.12</v>
      </c>
      <c r="C3619" s="2">
        <v>66.2</v>
      </c>
    </row>
    <row r="3620" spans="1:3" x14ac:dyDescent="0.3">
      <c r="A3620" s="5">
        <v>39778</v>
      </c>
      <c r="B3620" s="2">
        <v>48.21</v>
      </c>
      <c r="C3620" s="2">
        <v>49.81</v>
      </c>
    </row>
    <row r="3621" spans="1:3" x14ac:dyDescent="0.3">
      <c r="A3621" s="5">
        <v>39779</v>
      </c>
      <c r="B3621" s="2">
        <v>45.97</v>
      </c>
      <c r="C3621" s="2">
        <v>48.01</v>
      </c>
    </row>
    <row r="3622" spans="1:3" x14ac:dyDescent="0.3">
      <c r="A3622" s="5">
        <v>39780</v>
      </c>
      <c r="B3622" s="2">
        <v>46.34</v>
      </c>
      <c r="C3622" s="2">
        <v>48.6</v>
      </c>
    </row>
    <row r="3623" spans="1:3" x14ac:dyDescent="0.3">
      <c r="A3623" s="5">
        <v>39781</v>
      </c>
      <c r="B3623" s="2">
        <v>46.65</v>
      </c>
      <c r="C3623" s="2">
        <v>47.91</v>
      </c>
    </row>
    <row r="3624" spans="1:3" x14ac:dyDescent="0.3">
      <c r="A3624" s="5">
        <v>39782</v>
      </c>
      <c r="B3624" s="2">
        <v>46.58</v>
      </c>
      <c r="C3624" s="2">
        <v>48.03</v>
      </c>
    </row>
    <row r="3625" spans="1:3" x14ac:dyDescent="0.3">
      <c r="A3625" s="5">
        <v>39783</v>
      </c>
      <c r="B3625" s="2">
        <v>54.83</v>
      </c>
      <c r="C3625" s="2">
        <v>61.44</v>
      </c>
    </row>
    <row r="3626" spans="1:3" x14ac:dyDescent="0.3">
      <c r="A3626" s="5">
        <v>39784</v>
      </c>
      <c r="B3626" s="2">
        <v>48.48</v>
      </c>
      <c r="C3626" s="2">
        <v>51.97</v>
      </c>
    </row>
    <row r="3627" spans="1:3" x14ac:dyDescent="0.3">
      <c r="A3627" s="5">
        <v>39785</v>
      </c>
      <c r="B3627" s="2">
        <v>49.99</v>
      </c>
      <c r="C3627" s="2">
        <v>54.16</v>
      </c>
    </row>
    <row r="3628" spans="1:3" x14ac:dyDescent="0.3">
      <c r="A3628" s="5">
        <v>39786</v>
      </c>
      <c r="B3628" s="2">
        <v>48.41</v>
      </c>
      <c r="C3628" s="2">
        <v>51.88</v>
      </c>
    </row>
    <row r="3629" spans="1:3" x14ac:dyDescent="0.3">
      <c r="A3629" s="5">
        <v>39787</v>
      </c>
      <c r="B3629" s="2">
        <v>47.27</v>
      </c>
      <c r="C3629" s="2">
        <v>50.71</v>
      </c>
    </row>
    <row r="3630" spans="1:3" x14ac:dyDescent="0.3">
      <c r="A3630" s="5">
        <v>39788</v>
      </c>
      <c r="B3630" s="2">
        <v>43.64</v>
      </c>
      <c r="C3630" s="2">
        <v>45.59</v>
      </c>
    </row>
    <row r="3631" spans="1:3" x14ac:dyDescent="0.3">
      <c r="A3631" s="5">
        <v>39789</v>
      </c>
      <c r="B3631" s="2">
        <v>43.13</v>
      </c>
      <c r="C3631" s="2">
        <v>44.84</v>
      </c>
    </row>
    <row r="3632" spans="1:3" x14ac:dyDescent="0.3">
      <c r="A3632" s="5">
        <v>39790</v>
      </c>
      <c r="B3632" s="2">
        <v>45.91</v>
      </c>
      <c r="C3632" s="2">
        <v>48.92</v>
      </c>
    </row>
    <row r="3633" spans="1:3" x14ac:dyDescent="0.3">
      <c r="A3633" s="5">
        <v>39791</v>
      </c>
      <c r="B3633" s="2">
        <v>54.71</v>
      </c>
      <c r="C3633" s="2">
        <v>63.97</v>
      </c>
    </row>
    <row r="3634" spans="1:3" x14ac:dyDescent="0.3">
      <c r="A3634" s="5">
        <v>39792</v>
      </c>
      <c r="B3634" s="2">
        <v>52.78</v>
      </c>
      <c r="C3634" s="2">
        <v>59.8</v>
      </c>
    </row>
    <row r="3635" spans="1:3" x14ac:dyDescent="0.3">
      <c r="A3635" s="5">
        <v>39793</v>
      </c>
      <c r="B3635" s="2">
        <v>52.8</v>
      </c>
      <c r="C3635" s="2">
        <v>59.14</v>
      </c>
    </row>
    <row r="3636" spans="1:3" x14ac:dyDescent="0.3">
      <c r="A3636" s="5">
        <v>39794</v>
      </c>
      <c r="B3636" s="2">
        <v>48.16</v>
      </c>
      <c r="C3636" s="2">
        <v>51.22</v>
      </c>
    </row>
    <row r="3637" spans="1:3" x14ac:dyDescent="0.3">
      <c r="A3637" s="5">
        <v>39795</v>
      </c>
      <c r="B3637" s="2">
        <v>44.52</v>
      </c>
      <c r="C3637" s="2">
        <v>45.92</v>
      </c>
    </row>
    <row r="3638" spans="1:3" x14ac:dyDescent="0.3">
      <c r="A3638" s="5">
        <v>39796</v>
      </c>
      <c r="B3638" s="2">
        <v>42.66</v>
      </c>
      <c r="C3638" s="2">
        <v>44.09</v>
      </c>
    </row>
    <row r="3639" spans="1:3" x14ac:dyDescent="0.3">
      <c r="A3639" s="5">
        <v>39797</v>
      </c>
      <c r="B3639" s="2">
        <v>50.35</v>
      </c>
      <c r="C3639" s="2">
        <v>57.67</v>
      </c>
    </row>
    <row r="3640" spans="1:3" x14ac:dyDescent="0.3">
      <c r="A3640" s="5">
        <v>39798</v>
      </c>
      <c r="B3640" s="2">
        <v>45.82</v>
      </c>
      <c r="C3640" s="2">
        <v>48.55</v>
      </c>
    </row>
    <row r="3641" spans="1:3" x14ac:dyDescent="0.3">
      <c r="A3641" s="5">
        <v>39799</v>
      </c>
      <c r="B3641" s="2">
        <v>43.42</v>
      </c>
      <c r="C3641" s="2">
        <v>44.87</v>
      </c>
    </row>
    <row r="3642" spans="1:3" x14ac:dyDescent="0.3">
      <c r="A3642" s="5">
        <v>39800</v>
      </c>
      <c r="B3642" s="2">
        <v>41.68</v>
      </c>
      <c r="C3642" s="2">
        <v>43.02</v>
      </c>
    </row>
    <row r="3643" spans="1:3" x14ac:dyDescent="0.3">
      <c r="A3643" s="5">
        <v>39801</v>
      </c>
      <c r="B3643" s="2">
        <v>39.729999999999997</v>
      </c>
      <c r="C3643" s="2">
        <v>41.44</v>
      </c>
    </row>
    <row r="3644" spans="1:3" x14ac:dyDescent="0.3">
      <c r="A3644" s="5">
        <v>39802</v>
      </c>
      <c r="B3644" s="2">
        <v>37.17</v>
      </c>
      <c r="C3644" s="2">
        <v>38.19</v>
      </c>
    </row>
    <row r="3645" spans="1:3" x14ac:dyDescent="0.3">
      <c r="A3645" s="5">
        <v>39803</v>
      </c>
      <c r="B3645" s="2">
        <v>37.479999999999997</v>
      </c>
      <c r="C3645" s="2">
        <v>38.81</v>
      </c>
    </row>
    <row r="3646" spans="1:3" x14ac:dyDescent="0.3">
      <c r="A3646" s="5">
        <v>39804</v>
      </c>
      <c r="B3646" s="2">
        <v>40.03</v>
      </c>
      <c r="C3646" s="2">
        <v>42.41</v>
      </c>
    </row>
    <row r="3647" spans="1:3" x14ac:dyDescent="0.3">
      <c r="A3647" s="5">
        <v>39805</v>
      </c>
      <c r="B3647" s="2">
        <v>41.03</v>
      </c>
      <c r="C3647" s="2">
        <v>43.2</v>
      </c>
    </row>
    <row r="3648" spans="1:3" x14ac:dyDescent="0.3">
      <c r="A3648" s="5">
        <v>39806</v>
      </c>
      <c r="B3648" s="2">
        <v>38.520000000000003</v>
      </c>
      <c r="C3648" s="2">
        <v>39.159999999999997</v>
      </c>
    </row>
    <row r="3649" spans="1:3" x14ac:dyDescent="0.3">
      <c r="A3649" s="5">
        <v>39807</v>
      </c>
      <c r="B3649" s="2">
        <v>37.75</v>
      </c>
      <c r="C3649" s="2">
        <v>37.99</v>
      </c>
    </row>
    <row r="3650" spans="1:3" x14ac:dyDescent="0.3">
      <c r="A3650" s="5">
        <v>39808</v>
      </c>
      <c r="B3650" s="2">
        <v>38.880000000000003</v>
      </c>
      <c r="C3650" s="2">
        <v>39.32</v>
      </c>
    </row>
    <row r="3651" spans="1:3" x14ac:dyDescent="0.3">
      <c r="A3651" s="5">
        <v>39809</v>
      </c>
      <c r="B3651" s="2">
        <v>41.06</v>
      </c>
      <c r="C3651" s="2">
        <v>42.65</v>
      </c>
    </row>
    <row r="3652" spans="1:3" x14ac:dyDescent="0.3">
      <c r="A3652" s="5">
        <v>39810</v>
      </c>
      <c r="B3652" s="2">
        <v>40.96</v>
      </c>
      <c r="C3652" s="2">
        <v>41.77</v>
      </c>
    </row>
    <row r="3653" spans="1:3" x14ac:dyDescent="0.3">
      <c r="A3653" s="5">
        <v>39811</v>
      </c>
      <c r="B3653" s="2">
        <v>43.39</v>
      </c>
      <c r="C3653" s="2">
        <v>46.16</v>
      </c>
    </row>
    <row r="3654" spans="1:3" x14ac:dyDescent="0.3">
      <c r="A3654" s="5">
        <v>39812</v>
      </c>
      <c r="B3654" s="2">
        <v>43.65</v>
      </c>
      <c r="C3654" s="2">
        <v>45.94</v>
      </c>
    </row>
    <row r="3655" spans="1:3" x14ac:dyDescent="0.3">
      <c r="A3655" s="5">
        <v>39813</v>
      </c>
      <c r="B3655" s="2">
        <v>41.88</v>
      </c>
      <c r="C3655" s="2">
        <v>43.49</v>
      </c>
    </row>
    <row r="3656" spans="1:3" x14ac:dyDescent="0.3">
      <c r="A3656" s="5">
        <v>39814</v>
      </c>
      <c r="B3656" s="2">
        <v>41.26</v>
      </c>
      <c r="C3656" s="2">
        <v>41.58</v>
      </c>
    </row>
    <row r="3657" spans="1:3" x14ac:dyDescent="0.3">
      <c r="A3657" s="5">
        <v>39815</v>
      </c>
      <c r="B3657" s="2">
        <v>47.57</v>
      </c>
      <c r="C3657" s="2">
        <v>52.09</v>
      </c>
    </row>
    <row r="3658" spans="1:3" x14ac:dyDescent="0.3">
      <c r="A3658" s="5">
        <v>39816</v>
      </c>
      <c r="B3658" s="2">
        <v>41.67</v>
      </c>
      <c r="C3658" s="2">
        <v>42.53</v>
      </c>
    </row>
    <row r="3659" spans="1:3" x14ac:dyDescent="0.3">
      <c r="A3659" s="5">
        <v>39817</v>
      </c>
      <c r="B3659" s="2">
        <v>42.26</v>
      </c>
      <c r="C3659" s="2">
        <v>43.3</v>
      </c>
    </row>
    <row r="3660" spans="1:3" x14ac:dyDescent="0.3">
      <c r="A3660" s="5">
        <v>39818</v>
      </c>
      <c r="B3660" s="2">
        <v>46.15</v>
      </c>
      <c r="C3660" s="2">
        <v>49.97</v>
      </c>
    </row>
    <row r="3661" spans="1:3" x14ac:dyDescent="0.3">
      <c r="A3661" s="5">
        <v>39819</v>
      </c>
      <c r="B3661" s="2">
        <v>42.82</v>
      </c>
      <c r="C3661" s="2">
        <v>43.95</v>
      </c>
    </row>
    <row r="3662" spans="1:3" x14ac:dyDescent="0.3">
      <c r="A3662" s="5">
        <v>39820</v>
      </c>
      <c r="B3662" s="2">
        <v>57.26</v>
      </c>
      <c r="C3662" s="2">
        <v>70.56</v>
      </c>
    </row>
    <row r="3663" spans="1:3" x14ac:dyDescent="0.3">
      <c r="A3663" s="5">
        <v>39821</v>
      </c>
      <c r="B3663" s="2">
        <v>44.79</v>
      </c>
      <c r="C3663" s="2">
        <v>46.01</v>
      </c>
    </row>
    <row r="3664" spans="1:3" x14ac:dyDescent="0.3">
      <c r="A3664" s="5">
        <v>39822</v>
      </c>
      <c r="B3664" s="2">
        <v>41.67</v>
      </c>
      <c r="C3664" s="2">
        <v>42.65</v>
      </c>
    </row>
    <row r="3665" spans="1:3" x14ac:dyDescent="0.3">
      <c r="A3665" s="5">
        <v>39823</v>
      </c>
      <c r="B3665" s="2">
        <v>40.97</v>
      </c>
      <c r="C3665" s="2">
        <v>41.45</v>
      </c>
    </row>
    <row r="3666" spans="1:3" x14ac:dyDescent="0.3">
      <c r="A3666" s="5">
        <v>39824</v>
      </c>
      <c r="B3666" s="2">
        <v>37.69</v>
      </c>
      <c r="C3666" s="2">
        <v>39.4</v>
      </c>
    </row>
    <row r="3667" spans="1:3" x14ac:dyDescent="0.3">
      <c r="A3667" s="5">
        <v>39825</v>
      </c>
      <c r="B3667" s="2">
        <v>39.049999999999997</v>
      </c>
      <c r="C3667" s="2">
        <v>40.78</v>
      </c>
    </row>
    <row r="3668" spans="1:3" x14ac:dyDescent="0.3">
      <c r="A3668" s="5">
        <v>39826</v>
      </c>
      <c r="B3668" s="2">
        <v>40.24</v>
      </c>
      <c r="C3668" s="2">
        <v>42.07</v>
      </c>
    </row>
    <row r="3669" spans="1:3" x14ac:dyDescent="0.3">
      <c r="A3669" s="5">
        <v>39827</v>
      </c>
      <c r="B3669" s="2">
        <v>42.53</v>
      </c>
      <c r="C3669" s="2">
        <v>45.44</v>
      </c>
    </row>
    <row r="3670" spans="1:3" x14ac:dyDescent="0.3">
      <c r="A3670" s="5">
        <v>39828</v>
      </c>
      <c r="B3670" s="2">
        <v>45.55</v>
      </c>
      <c r="C3670" s="2">
        <v>49.19</v>
      </c>
    </row>
    <row r="3671" spans="1:3" x14ac:dyDescent="0.3">
      <c r="A3671" s="5">
        <v>39829</v>
      </c>
      <c r="B3671" s="2">
        <v>42.34</v>
      </c>
      <c r="C3671" s="2">
        <v>44.23</v>
      </c>
    </row>
    <row r="3672" spans="1:3" x14ac:dyDescent="0.3">
      <c r="A3672" s="5">
        <v>39830</v>
      </c>
      <c r="B3672" s="2">
        <v>40.090000000000003</v>
      </c>
      <c r="C3672" s="2">
        <v>40.479999999999997</v>
      </c>
    </row>
    <row r="3673" spans="1:3" x14ac:dyDescent="0.3">
      <c r="A3673" s="5">
        <v>39831</v>
      </c>
      <c r="B3673" s="2">
        <v>37.909999999999997</v>
      </c>
      <c r="C3673" s="2">
        <v>38.39</v>
      </c>
    </row>
    <row r="3674" spans="1:3" x14ac:dyDescent="0.3">
      <c r="A3674" s="5">
        <v>39832</v>
      </c>
      <c r="B3674" s="2">
        <v>40.57</v>
      </c>
      <c r="C3674" s="2">
        <v>42.54</v>
      </c>
    </row>
    <row r="3675" spans="1:3" x14ac:dyDescent="0.3">
      <c r="A3675" s="5">
        <v>39833</v>
      </c>
      <c r="B3675" s="2">
        <v>39.700000000000003</v>
      </c>
      <c r="C3675" s="2">
        <v>41.45</v>
      </c>
    </row>
    <row r="3676" spans="1:3" x14ac:dyDescent="0.3">
      <c r="A3676" s="5">
        <v>39834</v>
      </c>
      <c r="B3676" s="2">
        <v>38.93</v>
      </c>
      <c r="C3676" s="2">
        <v>40.299999999999997</v>
      </c>
    </row>
    <row r="3677" spans="1:3" x14ac:dyDescent="0.3">
      <c r="A3677" s="5">
        <v>39835</v>
      </c>
      <c r="B3677" s="2">
        <v>37.67</v>
      </c>
      <c r="C3677" s="2">
        <v>38.67</v>
      </c>
    </row>
    <row r="3678" spans="1:3" x14ac:dyDescent="0.3">
      <c r="A3678" s="5">
        <v>39836</v>
      </c>
      <c r="B3678" s="2">
        <v>37.47</v>
      </c>
      <c r="C3678" s="2">
        <v>38.99</v>
      </c>
    </row>
    <row r="3679" spans="1:3" x14ac:dyDescent="0.3">
      <c r="A3679" s="5">
        <v>39837</v>
      </c>
      <c r="B3679" s="2">
        <v>36.56</v>
      </c>
      <c r="C3679" s="2">
        <v>37.79</v>
      </c>
    </row>
    <row r="3680" spans="1:3" x14ac:dyDescent="0.3">
      <c r="A3680" s="5">
        <v>39838</v>
      </c>
      <c r="B3680" s="2">
        <v>37.11</v>
      </c>
      <c r="C3680" s="2">
        <v>38.15</v>
      </c>
    </row>
    <row r="3681" spans="1:3" x14ac:dyDescent="0.3">
      <c r="A3681" s="5">
        <v>39839</v>
      </c>
      <c r="B3681" s="2">
        <v>39.61</v>
      </c>
      <c r="C3681" s="2">
        <v>41.18</v>
      </c>
    </row>
    <row r="3682" spans="1:3" x14ac:dyDescent="0.3">
      <c r="A3682" s="5">
        <v>39840</v>
      </c>
      <c r="B3682" s="2">
        <v>40.86</v>
      </c>
      <c r="C3682" s="2">
        <v>42.49</v>
      </c>
    </row>
    <row r="3683" spans="1:3" x14ac:dyDescent="0.3">
      <c r="A3683" s="5">
        <v>39841</v>
      </c>
      <c r="B3683" s="2">
        <v>40.83</v>
      </c>
      <c r="C3683" s="2">
        <v>42.16</v>
      </c>
    </row>
    <row r="3684" spans="1:3" x14ac:dyDescent="0.3">
      <c r="A3684" s="5">
        <v>39842</v>
      </c>
      <c r="B3684" s="2">
        <v>41.3</v>
      </c>
      <c r="C3684" s="2">
        <v>42.52</v>
      </c>
    </row>
    <row r="3685" spans="1:3" x14ac:dyDescent="0.3">
      <c r="A3685" s="5">
        <v>39843</v>
      </c>
      <c r="B3685" s="2">
        <v>40.93</v>
      </c>
      <c r="C3685" s="2">
        <v>42.12</v>
      </c>
    </row>
    <row r="3686" spans="1:3" x14ac:dyDescent="0.3">
      <c r="A3686" s="5">
        <v>39844</v>
      </c>
      <c r="B3686" s="2">
        <v>40.33</v>
      </c>
      <c r="C3686" s="2">
        <v>41.17</v>
      </c>
    </row>
    <row r="3687" spans="1:3" x14ac:dyDescent="0.3">
      <c r="A3687" s="5">
        <v>39845</v>
      </c>
      <c r="B3687" s="2">
        <v>38.61</v>
      </c>
      <c r="C3687" s="2">
        <v>39.01</v>
      </c>
    </row>
    <row r="3688" spans="1:3" x14ac:dyDescent="0.3">
      <c r="A3688" s="5">
        <v>39846</v>
      </c>
      <c r="B3688" s="2">
        <v>41.43</v>
      </c>
      <c r="C3688" s="2">
        <v>43.06</v>
      </c>
    </row>
    <row r="3689" spans="1:3" x14ac:dyDescent="0.3">
      <c r="A3689" s="5">
        <v>39847</v>
      </c>
      <c r="B3689" s="2">
        <v>41.38</v>
      </c>
      <c r="C3689" s="2">
        <v>42.88</v>
      </c>
    </row>
    <row r="3690" spans="1:3" x14ac:dyDescent="0.3">
      <c r="A3690" s="5">
        <v>39848</v>
      </c>
      <c r="B3690" s="2">
        <v>41.92</v>
      </c>
      <c r="C3690" s="2">
        <v>43.19</v>
      </c>
    </row>
    <row r="3691" spans="1:3" x14ac:dyDescent="0.3">
      <c r="A3691" s="5">
        <v>39849</v>
      </c>
      <c r="B3691" s="2">
        <v>41.26</v>
      </c>
      <c r="C3691" s="2">
        <v>42.79</v>
      </c>
    </row>
    <row r="3692" spans="1:3" x14ac:dyDescent="0.3">
      <c r="A3692" s="5">
        <v>39850</v>
      </c>
      <c r="B3692" s="2">
        <v>40.6</v>
      </c>
      <c r="C3692" s="2">
        <v>41.86</v>
      </c>
    </row>
    <row r="3693" spans="1:3" x14ac:dyDescent="0.3">
      <c r="A3693" s="5">
        <v>39851</v>
      </c>
      <c r="B3693" s="2">
        <v>39.68</v>
      </c>
      <c r="C3693" s="2">
        <v>40.54</v>
      </c>
    </row>
    <row r="3694" spans="1:3" x14ac:dyDescent="0.3">
      <c r="A3694" s="5">
        <v>39852</v>
      </c>
      <c r="B3694" s="2">
        <v>39.200000000000003</v>
      </c>
      <c r="C3694" s="2">
        <v>39.47</v>
      </c>
    </row>
    <row r="3695" spans="1:3" x14ac:dyDescent="0.3">
      <c r="A3695" s="5">
        <v>39853</v>
      </c>
      <c r="B3695" s="2">
        <v>42.3</v>
      </c>
      <c r="C3695" s="2">
        <v>44.22</v>
      </c>
    </row>
    <row r="3696" spans="1:3" x14ac:dyDescent="0.3">
      <c r="A3696" s="5">
        <v>39854</v>
      </c>
      <c r="B3696" s="2">
        <v>41.34</v>
      </c>
      <c r="C3696" s="2">
        <v>42.46</v>
      </c>
    </row>
    <row r="3697" spans="1:3" x14ac:dyDescent="0.3">
      <c r="A3697" s="5">
        <v>39855</v>
      </c>
      <c r="B3697" s="2">
        <v>41.08</v>
      </c>
      <c r="C3697" s="2">
        <v>42.65</v>
      </c>
    </row>
    <row r="3698" spans="1:3" x14ac:dyDescent="0.3">
      <c r="A3698" s="5">
        <v>39856</v>
      </c>
      <c r="B3698" s="2">
        <v>40.840000000000003</v>
      </c>
      <c r="C3698" s="2">
        <v>42.16</v>
      </c>
    </row>
    <row r="3699" spans="1:3" x14ac:dyDescent="0.3">
      <c r="A3699" s="5">
        <v>39857</v>
      </c>
      <c r="B3699" s="2">
        <v>40.950000000000003</v>
      </c>
      <c r="C3699" s="2">
        <v>42.73</v>
      </c>
    </row>
    <row r="3700" spans="1:3" x14ac:dyDescent="0.3">
      <c r="A3700" s="5">
        <v>39858</v>
      </c>
      <c r="B3700" s="2">
        <v>38.65</v>
      </c>
      <c r="C3700" s="2">
        <v>39.22</v>
      </c>
    </row>
    <row r="3701" spans="1:3" x14ac:dyDescent="0.3">
      <c r="A3701" s="5">
        <v>39859</v>
      </c>
      <c r="B3701" s="2">
        <v>37.72</v>
      </c>
      <c r="C3701" s="2">
        <v>38.08</v>
      </c>
    </row>
    <row r="3702" spans="1:3" x14ac:dyDescent="0.3">
      <c r="A3702" s="5">
        <v>39860</v>
      </c>
      <c r="B3702" s="2">
        <v>40.64</v>
      </c>
      <c r="C3702" s="2">
        <v>42.83</v>
      </c>
    </row>
    <row r="3703" spans="1:3" x14ac:dyDescent="0.3">
      <c r="A3703" s="5">
        <v>39861</v>
      </c>
      <c r="B3703" s="2">
        <v>39.51</v>
      </c>
      <c r="C3703" s="2">
        <v>41.11</v>
      </c>
    </row>
    <row r="3704" spans="1:3" x14ac:dyDescent="0.3">
      <c r="A3704" s="5">
        <v>39862</v>
      </c>
      <c r="B3704" s="2">
        <v>38.42</v>
      </c>
      <c r="C3704" s="2">
        <v>39.6</v>
      </c>
    </row>
    <row r="3705" spans="1:3" x14ac:dyDescent="0.3">
      <c r="A3705" s="5">
        <v>39863</v>
      </c>
      <c r="B3705" s="2">
        <v>36.99</v>
      </c>
      <c r="C3705" s="2">
        <v>38.29</v>
      </c>
    </row>
    <row r="3706" spans="1:3" x14ac:dyDescent="0.3">
      <c r="A3706" s="5">
        <v>39864</v>
      </c>
      <c r="B3706" s="2">
        <v>36.24</v>
      </c>
      <c r="C3706" s="2">
        <v>37.26</v>
      </c>
    </row>
    <row r="3707" spans="1:3" x14ac:dyDescent="0.3">
      <c r="A3707" s="5">
        <v>39865</v>
      </c>
      <c r="B3707" s="2">
        <v>35</v>
      </c>
      <c r="C3707" s="2">
        <v>35.36</v>
      </c>
    </row>
    <row r="3708" spans="1:3" x14ac:dyDescent="0.3">
      <c r="A3708" s="5">
        <v>39866</v>
      </c>
      <c r="B3708" s="2">
        <v>33.369999999999997</v>
      </c>
      <c r="C3708" s="2">
        <v>33.479999999999997</v>
      </c>
    </row>
    <row r="3709" spans="1:3" x14ac:dyDescent="0.3">
      <c r="A3709" s="5">
        <v>39867</v>
      </c>
      <c r="B3709" s="2">
        <v>35.270000000000003</v>
      </c>
      <c r="C3709" s="2">
        <v>36.450000000000003</v>
      </c>
    </row>
    <row r="3710" spans="1:3" x14ac:dyDescent="0.3">
      <c r="A3710" s="5">
        <v>39868</v>
      </c>
      <c r="B3710" s="2">
        <v>35.409999999999997</v>
      </c>
      <c r="C3710" s="2">
        <v>36.75</v>
      </c>
    </row>
    <row r="3711" spans="1:3" x14ac:dyDescent="0.3">
      <c r="A3711" s="5">
        <v>39869</v>
      </c>
      <c r="B3711" s="2">
        <v>33.770000000000003</v>
      </c>
      <c r="C3711" s="2">
        <v>34.71</v>
      </c>
    </row>
    <row r="3712" spans="1:3" x14ac:dyDescent="0.3">
      <c r="A3712" s="5">
        <v>39870</v>
      </c>
      <c r="B3712" s="2">
        <v>32.4</v>
      </c>
      <c r="C3712" s="2">
        <v>33.39</v>
      </c>
    </row>
    <row r="3713" spans="1:3" x14ac:dyDescent="0.3">
      <c r="A3713" s="5">
        <v>39871</v>
      </c>
      <c r="B3713" s="2">
        <v>32.92</v>
      </c>
      <c r="C3713" s="2">
        <v>33.840000000000003</v>
      </c>
    </row>
    <row r="3714" spans="1:3" x14ac:dyDescent="0.3">
      <c r="A3714" s="5">
        <v>39872</v>
      </c>
      <c r="B3714" s="2">
        <v>32.92</v>
      </c>
      <c r="C3714" s="2">
        <v>33.25</v>
      </c>
    </row>
    <row r="3715" spans="1:3" x14ac:dyDescent="0.3">
      <c r="A3715" s="5">
        <v>39873</v>
      </c>
      <c r="B3715" s="2">
        <v>31.95</v>
      </c>
      <c r="C3715" s="2">
        <v>31.96</v>
      </c>
    </row>
    <row r="3716" spans="1:3" x14ac:dyDescent="0.3">
      <c r="A3716" s="5">
        <v>39874</v>
      </c>
      <c r="B3716" s="2">
        <v>33.71</v>
      </c>
      <c r="C3716" s="2">
        <v>34.92</v>
      </c>
    </row>
    <row r="3717" spans="1:3" x14ac:dyDescent="0.3">
      <c r="A3717" s="5">
        <v>39875</v>
      </c>
      <c r="B3717" s="2">
        <v>33.6</v>
      </c>
      <c r="C3717" s="2">
        <v>34.39</v>
      </c>
    </row>
    <row r="3718" spans="1:3" x14ac:dyDescent="0.3">
      <c r="A3718" s="5">
        <v>39876</v>
      </c>
      <c r="B3718" s="2">
        <v>32.53</v>
      </c>
      <c r="C3718" s="2">
        <v>33.299999999999997</v>
      </c>
    </row>
    <row r="3719" spans="1:3" x14ac:dyDescent="0.3">
      <c r="A3719" s="5">
        <v>39877</v>
      </c>
      <c r="B3719" s="2">
        <v>33.06</v>
      </c>
      <c r="C3719" s="2">
        <v>33.83</v>
      </c>
    </row>
    <row r="3720" spans="1:3" x14ac:dyDescent="0.3">
      <c r="A3720" s="5">
        <v>39878</v>
      </c>
      <c r="B3720" s="2">
        <v>33.619999999999997</v>
      </c>
      <c r="C3720" s="2">
        <v>34.43</v>
      </c>
    </row>
    <row r="3721" spans="1:3" x14ac:dyDescent="0.3">
      <c r="A3721" s="5">
        <v>39879</v>
      </c>
      <c r="B3721" s="2">
        <v>33.19</v>
      </c>
      <c r="C3721" s="2">
        <v>33.94</v>
      </c>
    </row>
    <row r="3722" spans="1:3" x14ac:dyDescent="0.3">
      <c r="A3722" s="5">
        <v>39880</v>
      </c>
      <c r="B3722" s="2">
        <v>32.340000000000003</v>
      </c>
      <c r="C3722" s="2">
        <v>32.700000000000003</v>
      </c>
    </row>
    <row r="3723" spans="1:3" x14ac:dyDescent="0.3">
      <c r="A3723" s="5">
        <v>39881</v>
      </c>
      <c r="B3723" s="2">
        <v>36.11</v>
      </c>
      <c r="C3723" s="2">
        <v>38.67</v>
      </c>
    </row>
    <row r="3724" spans="1:3" x14ac:dyDescent="0.3">
      <c r="A3724" s="5">
        <v>39882</v>
      </c>
      <c r="B3724" s="2">
        <v>38.799999999999997</v>
      </c>
      <c r="C3724" s="2">
        <v>42.11</v>
      </c>
    </row>
    <row r="3725" spans="1:3" x14ac:dyDescent="0.3">
      <c r="A3725" s="5">
        <v>39883</v>
      </c>
      <c r="B3725" s="2">
        <v>37.15</v>
      </c>
      <c r="C3725" s="2">
        <v>39.31</v>
      </c>
    </row>
    <row r="3726" spans="1:3" x14ac:dyDescent="0.3">
      <c r="A3726" s="5">
        <v>39884</v>
      </c>
      <c r="B3726" s="2">
        <v>37.99</v>
      </c>
      <c r="C3726" s="2">
        <v>40.01</v>
      </c>
    </row>
    <row r="3727" spans="1:3" x14ac:dyDescent="0.3">
      <c r="A3727" s="5">
        <v>39885</v>
      </c>
      <c r="B3727" s="2">
        <v>34.85</v>
      </c>
      <c r="C3727" s="2">
        <v>36.01</v>
      </c>
    </row>
    <row r="3728" spans="1:3" x14ac:dyDescent="0.3">
      <c r="A3728" s="5">
        <v>39886</v>
      </c>
      <c r="B3728" s="2">
        <v>33.630000000000003</v>
      </c>
      <c r="C3728" s="2">
        <v>34.229999999999997</v>
      </c>
    </row>
    <row r="3729" spans="1:3" x14ac:dyDescent="0.3">
      <c r="A3729" s="5">
        <v>39887</v>
      </c>
      <c r="B3729" s="2">
        <v>33.57</v>
      </c>
      <c r="C3729" s="2">
        <v>33.6</v>
      </c>
    </row>
    <row r="3730" spans="1:3" x14ac:dyDescent="0.3">
      <c r="A3730" s="5">
        <v>39888</v>
      </c>
      <c r="B3730" s="2">
        <v>35.36</v>
      </c>
      <c r="C3730" s="2">
        <v>36.42</v>
      </c>
    </row>
    <row r="3731" spans="1:3" x14ac:dyDescent="0.3">
      <c r="A3731" s="5">
        <v>39889</v>
      </c>
      <c r="B3731" s="2">
        <v>33.96</v>
      </c>
      <c r="C3731" s="2">
        <v>34.85</v>
      </c>
    </row>
    <row r="3732" spans="1:3" x14ac:dyDescent="0.3">
      <c r="A3732" s="5">
        <v>39890</v>
      </c>
      <c r="B3732" s="2">
        <v>34.869999999999997</v>
      </c>
      <c r="C3732" s="2">
        <v>35.99</v>
      </c>
    </row>
    <row r="3733" spans="1:3" x14ac:dyDescent="0.3">
      <c r="A3733" s="5">
        <v>39891</v>
      </c>
      <c r="B3733" s="2">
        <v>35.54</v>
      </c>
      <c r="C3733" s="2">
        <v>36.450000000000003</v>
      </c>
    </row>
    <row r="3734" spans="1:3" x14ac:dyDescent="0.3">
      <c r="A3734" s="5">
        <v>39892</v>
      </c>
      <c r="B3734" s="2">
        <v>35.32</v>
      </c>
      <c r="C3734" s="2">
        <v>36.130000000000003</v>
      </c>
    </row>
    <row r="3735" spans="1:3" x14ac:dyDescent="0.3">
      <c r="A3735" s="5">
        <v>39893</v>
      </c>
      <c r="B3735" s="2">
        <v>33.700000000000003</v>
      </c>
      <c r="C3735" s="2">
        <v>33.93</v>
      </c>
    </row>
    <row r="3736" spans="1:3" x14ac:dyDescent="0.3">
      <c r="A3736" s="5">
        <v>39894</v>
      </c>
      <c r="B3736" s="2">
        <v>32.07</v>
      </c>
      <c r="C3736" s="2">
        <v>31.55</v>
      </c>
    </row>
    <row r="3737" spans="1:3" x14ac:dyDescent="0.3">
      <c r="A3737" s="5">
        <v>39895</v>
      </c>
      <c r="B3737" s="2">
        <v>34.520000000000003</v>
      </c>
      <c r="C3737" s="2">
        <v>35.89</v>
      </c>
    </row>
    <row r="3738" spans="1:3" x14ac:dyDescent="0.3">
      <c r="A3738" s="5">
        <v>39896</v>
      </c>
      <c r="B3738" s="2">
        <v>36.76</v>
      </c>
      <c r="C3738" s="2">
        <v>38.01</v>
      </c>
    </row>
    <row r="3739" spans="1:3" x14ac:dyDescent="0.3">
      <c r="A3739" s="5">
        <v>39897</v>
      </c>
      <c r="B3739" s="2">
        <v>37.65</v>
      </c>
      <c r="C3739" s="2">
        <v>38.58</v>
      </c>
    </row>
    <row r="3740" spans="1:3" x14ac:dyDescent="0.3">
      <c r="A3740" s="5">
        <v>39898</v>
      </c>
      <c r="B3740" s="2">
        <v>38.01</v>
      </c>
      <c r="C3740" s="2">
        <v>39.770000000000003</v>
      </c>
    </row>
    <row r="3741" spans="1:3" x14ac:dyDescent="0.3">
      <c r="A3741" s="5">
        <v>39899</v>
      </c>
      <c r="B3741" s="2">
        <v>36.549999999999997</v>
      </c>
      <c r="C3741" s="2">
        <v>37.54</v>
      </c>
    </row>
    <row r="3742" spans="1:3" x14ac:dyDescent="0.3">
      <c r="A3742" s="5">
        <v>39900</v>
      </c>
      <c r="B3742" s="2">
        <v>35.54</v>
      </c>
      <c r="C3742" s="2">
        <v>35.89</v>
      </c>
    </row>
    <row r="3743" spans="1:3" x14ac:dyDescent="0.3">
      <c r="A3743" s="5">
        <v>39901</v>
      </c>
      <c r="B3743" s="2">
        <v>35.270000000000003</v>
      </c>
      <c r="C3743" s="2">
        <v>34.92</v>
      </c>
    </row>
    <row r="3744" spans="1:3" x14ac:dyDescent="0.3">
      <c r="A3744" s="5">
        <v>39902</v>
      </c>
      <c r="B3744" s="2">
        <v>38.76</v>
      </c>
      <c r="C3744" s="2">
        <v>40.79</v>
      </c>
    </row>
    <row r="3745" spans="1:3" x14ac:dyDescent="0.3">
      <c r="A3745" s="5">
        <v>39903</v>
      </c>
      <c r="B3745" s="2">
        <v>36.799999999999997</v>
      </c>
      <c r="C3745" s="2">
        <v>37.78</v>
      </c>
    </row>
    <row r="3746" spans="1:3" x14ac:dyDescent="0.3">
      <c r="A3746" s="5">
        <v>39904</v>
      </c>
      <c r="B3746" s="2">
        <v>39.6</v>
      </c>
      <c r="C3746" s="2">
        <v>42.49</v>
      </c>
    </row>
    <row r="3747" spans="1:3" x14ac:dyDescent="0.3">
      <c r="A3747" s="5">
        <v>39905</v>
      </c>
      <c r="B3747" s="2">
        <v>36.85</v>
      </c>
      <c r="C3747" s="2">
        <v>38.18</v>
      </c>
    </row>
    <row r="3748" spans="1:3" x14ac:dyDescent="0.3">
      <c r="A3748" s="5">
        <v>39906</v>
      </c>
      <c r="B3748" s="2">
        <v>37.79</v>
      </c>
      <c r="C3748" s="2">
        <v>39.25</v>
      </c>
    </row>
    <row r="3749" spans="1:3" x14ac:dyDescent="0.3">
      <c r="A3749" s="5">
        <v>39907</v>
      </c>
      <c r="B3749" s="2">
        <v>35.799999999999997</v>
      </c>
      <c r="C3749" s="2">
        <v>35.92</v>
      </c>
    </row>
    <row r="3750" spans="1:3" x14ac:dyDescent="0.3">
      <c r="A3750" s="5">
        <v>39908</v>
      </c>
      <c r="B3750" s="2">
        <v>35.119999999999997</v>
      </c>
      <c r="C3750" s="2">
        <v>34.83</v>
      </c>
    </row>
    <row r="3751" spans="1:3" x14ac:dyDescent="0.3">
      <c r="A3751" s="5">
        <v>39909</v>
      </c>
      <c r="B3751" s="2">
        <v>36.83</v>
      </c>
      <c r="C3751" s="2">
        <v>37.75</v>
      </c>
    </row>
    <row r="3752" spans="1:3" x14ac:dyDescent="0.3">
      <c r="A3752" s="5">
        <v>39910</v>
      </c>
      <c r="B3752" s="2">
        <v>36.11</v>
      </c>
      <c r="C3752" s="2">
        <v>36.729999999999997</v>
      </c>
    </row>
    <row r="3753" spans="1:3" x14ac:dyDescent="0.3">
      <c r="A3753" s="5">
        <v>39911</v>
      </c>
      <c r="B3753" s="2">
        <v>35.380000000000003</v>
      </c>
      <c r="C3753" s="2">
        <v>36.36</v>
      </c>
    </row>
    <row r="3754" spans="1:3" x14ac:dyDescent="0.3">
      <c r="A3754" s="5">
        <v>39912</v>
      </c>
      <c r="B3754" s="2">
        <v>34.9</v>
      </c>
      <c r="C3754" s="2">
        <v>35.46</v>
      </c>
    </row>
    <row r="3755" spans="1:3" x14ac:dyDescent="0.3">
      <c r="A3755" s="5">
        <v>39913</v>
      </c>
      <c r="B3755" s="2">
        <v>31.21</v>
      </c>
      <c r="C3755" s="2">
        <v>31.06</v>
      </c>
    </row>
    <row r="3756" spans="1:3" x14ac:dyDescent="0.3">
      <c r="A3756" s="5">
        <v>39914</v>
      </c>
      <c r="B3756" s="2">
        <v>31.07</v>
      </c>
      <c r="C3756" s="2">
        <v>31.81</v>
      </c>
    </row>
    <row r="3757" spans="1:3" x14ac:dyDescent="0.3">
      <c r="A3757" s="5">
        <v>39915</v>
      </c>
      <c r="B3757" s="2">
        <v>28.12</v>
      </c>
      <c r="C3757" s="2">
        <v>26.97</v>
      </c>
    </row>
    <row r="3758" spans="1:3" x14ac:dyDescent="0.3">
      <c r="A3758" s="5">
        <v>39916</v>
      </c>
      <c r="B3758" s="2">
        <v>29.82</v>
      </c>
      <c r="C3758" s="2">
        <v>30.75</v>
      </c>
    </row>
    <row r="3759" spans="1:3" x14ac:dyDescent="0.3">
      <c r="A3759" s="5">
        <v>39917</v>
      </c>
      <c r="B3759" s="2">
        <v>34.75</v>
      </c>
      <c r="C3759" s="2">
        <v>36.1</v>
      </c>
    </row>
    <row r="3760" spans="1:3" x14ac:dyDescent="0.3">
      <c r="A3760" s="5">
        <v>39918</v>
      </c>
      <c r="B3760" s="2">
        <v>34.43</v>
      </c>
      <c r="C3760" s="2">
        <v>35.770000000000003</v>
      </c>
    </row>
    <row r="3761" spans="1:3" x14ac:dyDescent="0.3">
      <c r="A3761" s="5">
        <v>39919</v>
      </c>
      <c r="B3761" s="2">
        <v>32.5</v>
      </c>
      <c r="C3761" s="2">
        <v>34.68</v>
      </c>
    </row>
    <row r="3762" spans="1:3" x14ac:dyDescent="0.3">
      <c r="A3762" s="5">
        <v>39920</v>
      </c>
      <c r="B3762" s="2">
        <v>33.630000000000003</v>
      </c>
      <c r="C3762" s="2">
        <v>35.119999999999997</v>
      </c>
    </row>
    <row r="3763" spans="1:3" x14ac:dyDescent="0.3">
      <c r="A3763" s="5">
        <v>39921</v>
      </c>
      <c r="B3763" s="2">
        <v>33.51</v>
      </c>
      <c r="C3763" s="2">
        <v>34.380000000000003</v>
      </c>
    </row>
    <row r="3764" spans="1:3" x14ac:dyDescent="0.3">
      <c r="A3764" s="5">
        <v>39922</v>
      </c>
      <c r="B3764" s="2">
        <v>32.42</v>
      </c>
      <c r="C3764" s="2">
        <v>32.29</v>
      </c>
    </row>
    <row r="3765" spans="1:3" x14ac:dyDescent="0.3">
      <c r="A3765" s="5">
        <v>39923</v>
      </c>
      <c r="B3765" s="2">
        <v>36.99</v>
      </c>
      <c r="C3765" s="2">
        <v>39.729999999999997</v>
      </c>
    </row>
    <row r="3766" spans="1:3" x14ac:dyDescent="0.3">
      <c r="A3766" s="5">
        <v>39924</v>
      </c>
      <c r="B3766" s="2">
        <v>37.200000000000003</v>
      </c>
      <c r="C3766" s="2">
        <v>38.840000000000003</v>
      </c>
    </row>
    <row r="3767" spans="1:3" x14ac:dyDescent="0.3">
      <c r="A3767" s="5">
        <v>39925</v>
      </c>
      <c r="B3767" s="2">
        <v>36.090000000000003</v>
      </c>
      <c r="C3767" s="2">
        <v>37.630000000000003</v>
      </c>
    </row>
    <row r="3768" spans="1:3" x14ac:dyDescent="0.3">
      <c r="A3768" s="5">
        <v>39926</v>
      </c>
      <c r="B3768" s="2">
        <v>36.590000000000003</v>
      </c>
      <c r="C3768" s="2">
        <v>38.28</v>
      </c>
    </row>
    <row r="3769" spans="1:3" x14ac:dyDescent="0.3">
      <c r="A3769" s="5">
        <v>39927</v>
      </c>
      <c r="B3769" s="2">
        <v>35.46</v>
      </c>
      <c r="C3769" s="2">
        <v>36.94</v>
      </c>
    </row>
    <row r="3770" spans="1:3" x14ac:dyDescent="0.3">
      <c r="A3770" s="5">
        <v>39928</v>
      </c>
      <c r="B3770" s="2">
        <v>30.17</v>
      </c>
      <c r="C3770" s="2">
        <v>30.05</v>
      </c>
    </row>
    <row r="3771" spans="1:3" x14ac:dyDescent="0.3">
      <c r="A3771" s="5">
        <v>39929</v>
      </c>
      <c r="B3771" s="2">
        <v>29.46</v>
      </c>
      <c r="C3771" s="2">
        <v>30.18</v>
      </c>
    </row>
    <row r="3772" spans="1:3" x14ac:dyDescent="0.3">
      <c r="A3772" s="5">
        <v>39930</v>
      </c>
      <c r="B3772" s="2">
        <v>33.29</v>
      </c>
      <c r="C3772" s="2">
        <v>35.78</v>
      </c>
    </row>
    <row r="3773" spans="1:3" x14ac:dyDescent="0.3">
      <c r="A3773" s="5">
        <v>39931</v>
      </c>
      <c r="B3773" s="2">
        <v>30.56</v>
      </c>
      <c r="C3773" s="2">
        <v>34.89</v>
      </c>
    </row>
    <row r="3774" spans="1:3" x14ac:dyDescent="0.3">
      <c r="A3774" s="5">
        <v>39932</v>
      </c>
      <c r="B3774" s="2">
        <v>33.14</v>
      </c>
      <c r="C3774" s="2">
        <v>35.29</v>
      </c>
    </row>
    <row r="3775" spans="1:3" x14ac:dyDescent="0.3">
      <c r="A3775" s="5">
        <v>39933</v>
      </c>
      <c r="B3775" s="2">
        <v>32.29</v>
      </c>
      <c r="C3775" s="2">
        <v>34.32</v>
      </c>
    </row>
    <row r="3776" spans="1:3" x14ac:dyDescent="0.3">
      <c r="A3776" s="5">
        <v>39934</v>
      </c>
      <c r="B3776" s="2">
        <v>27.38</v>
      </c>
      <c r="C3776" s="2">
        <v>28.54</v>
      </c>
    </row>
    <row r="3777" spans="1:3" x14ac:dyDescent="0.3">
      <c r="A3777" s="5">
        <v>39935</v>
      </c>
      <c r="B3777" s="2">
        <v>28.05</v>
      </c>
      <c r="C3777" s="2">
        <v>31.38</v>
      </c>
    </row>
    <row r="3778" spans="1:3" x14ac:dyDescent="0.3">
      <c r="A3778" s="5">
        <v>39936</v>
      </c>
      <c r="B3778" s="2">
        <v>24.27</v>
      </c>
      <c r="C3778" s="2">
        <v>28.13</v>
      </c>
    </row>
    <row r="3779" spans="1:3" x14ac:dyDescent="0.3">
      <c r="A3779" s="5">
        <v>39937</v>
      </c>
      <c r="B3779" s="2">
        <v>32.58</v>
      </c>
      <c r="C3779" s="2">
        <v>35.630000000000003</v>
      </c>
    </row>
    <row r="3780" spans="1:3" x14ac:dyDescent="0.3">
      <c r="A3780" s="5">
        <v>39938</v>
      </c>
      <c r="B3780" s="2">
        <v>29.09</v>
      </c>
      <c r="C3780" s="2">
        <v>34.85</v>
      </c>
    </row>
    <row r="3781" spans="1:3" x14ac:dyDescent="0.3">
      <c r="A3781" s="5">
        <v>39939</v>
      </c>
      <c r="B3781" s="2">
        <v>32.51</v>
      </c>
      <c r="C3781" s="2">
        <v>34.630000000000003</v>
      </c>
    </row>
    <row r="3782" spans="1:3" x14ac:dyDescent="0.3">
      <c r="A3782" s="5">
        <v>39940</v>
      </c>
      <c r="B3782" s="2">
        <v>32.369999999999997</v>
      </c>
      <c r="C3782" s="2">
        <v>34.36</v>
      </c>
    </row>
    <row r="3783" spans="1:3" x14ac:dyDescent="0.3">
      <c r="A3783" s="5">
        <v>39941</v>
      </c>
      <c r="B3783" s="2">
        <v>32.64</v>
      </c>
      <c r="C3783" s="2">
        <v>34.14</v>
      </c>
    </row>
    <row r="3784" spans="1:3" x14ac:dyDescent="0.3">
      <c r="A3784" s="5">
        <v>39942</v>
      </c>
      <c r="B3784" s="2">
        <v>29.1</v>
      </c>
      <c r="C3784" s="2">
        <v>31.52</v>
      </c>
    </row>
    <row r="3785" spans="1:3" x14ac:dyDescent="0.3">
      <c r="A3785" s="5">
        <v>39943</v>
      </c>
      <c r="B3785" s="2">
        <v>29.49</v>
      </c>
      <c r="C3785" s="2">
        <v>29.61</v>
      </c>
    </row>
    <row r="3786" spans="1:3" x14ac:dyDescent="0.3">
      <c r="A3786" s="5">
        <v>39944</v>
      </c>
      <c r="B3786" s="2">
        <v>34.74</v>
      </c>
      <c r="C3786" s="2">
        <v>37.68</v>
      </c>
    </row>
    <row r="3787" spans="1:3" x14ac:dyDescent="0.3">
      <c r="A3787" s="5">
        <v>39945</v>
      </c>
      <c r="B3787" s="2">
        <v>34.659999999999997</v>
      </c>
      <c r="C3787" s="2">
        <v>37.04</v>
      </c>
    </row>
    <row r="3788" spans="1:3" x14ac:dyDescent="0.3">
      <c r="A3788" s="5">
        <v>39946</v>
      </c>
      <c r="B3788" s="2">
        <v>36.130000000000003</v>
      </c>
      <c r="C3788" s="2">
        <v>38.57</v>
      </c>
    </row>
    <row r="3789" spans="1:3" x14ac:dyDescent="0.3">
      <c r="A3789" s="5">
        <v>39947</v>
      </c>
      <c r="B3789" s="2">
        <v>36.78</v>
      </c>
      <c r="C3789" s="2">
        <v>39.159999999999997</v>
      </c>
    </row>
    <row r="3790" spans="1:3" x14ac:dyDescent="0.3">
      <c r="A3790" s="5">
        <v>39948</v>
      </c>
      <c r="B3790" s="2">
        <v>35.07</v>
      </c>
      <c r="C3790" s="2">
        <v>36.86</v>
      </c>
    </row>
    <row r="3791" spans="1:3" x14ac:dyDescent="0.3">
      <c r="A3791" s="5">
        <v>39949</v>
      </c>
      <c r="B3791" s="2">
        <v>34.04</v>
      </c>
      <c r="C3791" s="2">
        <v>35.78</v>
      </c>
    </row>
    <row r="3792" spans="1:3" x14ac:dyDescent="0.3">
      <c r="A3792" s="5">
        <v>39950</v>
      </c>
      <c r="B3792" s="2">
        <v>33.17</v>
      </c>
      <c r="C3792" s="2">
        <v>32.99</v>
      </c>
    </row>
    <row r="3793" spans="1:3" x14ac:dyDescent="0.3">
      <c r="A3793" s="5">
        <v>39951</v>
      </c>
      <c r="B3793" s="2">
        <v>36.799999999999997</v>
      </c>
      <c r="C3793" s="2">
        <v>39.549999999999997</v>
      </c>
    </row>
    <row r="3794" spans="1:3" x14ac:dyDescent="0.3">
      <c r="A3794" s="5">
        <v>39952</v>
      </c>
      <c r="B3794" s="2">
        <v>36.26</v>
      </c>
      <c r="C3794" s="2">
        <v>38.44</v>
      </c>
    </row>
    <row r="3795" spans="1:3" x14ac:dyDescent="0.3">
      <c r="A3795" s="5">
        <v>39953</v>
      </c>
      <c r="B3795" s="2">
        <v>36.36</v>
      </c>
      <c r="C3795" s="2">
        <v>38.520000000000003</v>
      </c>
    </row>
    <row r="3796" spans="1:3" x14ac:dyDescent="0.3">
      <c r="A3796" s="5">
        <v>39954</v>
      </c>
      <c r="B3796" s="2">
        <v>32.96</v>
      </c>
      <c r="C3796" s="2">
        <v>33.549999999999997</v>
      </c>
    </row>
    <row r="3797" spans="1:3" x14ac:dyDescent="0.3">
      <c r="A3797" s="5">
        <v>39955</v>
      </c>
      <c r="B3797" s="2">
        <v>34.5</v>
      </c>
      <c r="C3797" s="2">
        <v>36.659999999999997</v>
      </c>
    </row>
    <row r="3798" spans="1:3" x14ac:dyDescent="0.3">
      <c r="A3798" s="5">
        <v>39956</v>
      </c>
      <c r="B3798" s="2">
        <v>31.33</v>
      </c>
      <c r="C3798" s="2">
        <v>34.96</v>
      </c>
    </row>
    <row r="3799" spans="1:3" x14ac:dyDescent="0.3">
      <c r="A3799" s="5">
        <v>39957</v>
      </c>
      <c r="B3799" s="2">
        <v>32.950000000000003</v>
      </c>
      <c r="C3799" s="2">
        <v>33.340000000000003</v>
      </c>
    </row>
    <row r="3800" spans="1:3" x14ac:dyDescent="0.3">
      <c r="A3800" s="5">
        <v>39958</v>
      </c>
      <c r="B3800" s="2">
        <v>36.9</v>
      </c>
      <c r="C3800" s="2">
        <v>39.5</v>
      </c>
    </row>
    <row r="3801" spans="1:3" x14ac:dyDescent="0.3">
      <c r="A3801" s="5">
        <v>39959</v>
      </c>
      <c r="B3801" s="2">
        <v>35.520000000000003</v>
      </c>
      <c r="C3801" s="2">
        <v>37.92</v>
      </c>
    </row>
    <row r="3802" spans="1:3" x14ac:dyDescent="0.3">
      <c r="A3802" s="5">
        <v>39960</v>
      </c>
      <c r="B3802" s="2">
        <v>33.31</v>
      </c>
      <c r="C3802" s="2">
        <v>37.56</v>
      </c>
    </row>
    <row r="3803" spans="1:3" x14ac:dyDescent="0.3">
      <c r="A3803" s="5">
        <v>39961</v>
      </c>
      <c r="B3803" s="2">
        <v>34.479999999999997</v>
      </c>
      <c r="C3803" s="2">
        <v>37.909999999999997</v>
      </c>
    </row>
    <row r="3804" spans="1:3" x14ac:dyDescent="0.3">
      <c r="A3804" s="5">
        <v>39962</v>
      </c>
      <c r="B3804" s="2">
        <v>35.74</v>
      </c>
      <c r="C3804" s="2">
        <v>38.39</v>
      </c>
    </row>
    <row r="3805" spans="1:3" x14ac:dyDescent="0.3">
      <c r="A3805" s="5">
        <v>39963</v>
      </c>
      <c r="B3805" s="2">
        <v>30.3</v>
      </c>
      <c r="C3805" s="2">
        <v>31.57</v>
      </c>
    </row>
    <row r="3806" spans="1:3" x14ac:dyDescent="0.3">
      <c r="A3806" s="5">
        <v>39964</v>
      </c>
      <c r="B3806" s="2">
        <v>23.39</v>
      </c>
      <c r="C3806" s="2">
        <v>26.46</v>
      </c>
    </row>
    <row r="3807" spans="1:3" x14ac:dyDescent="0.3">
      <c r="A3807" s="5">
        <v>39965</v>
      </c>
      <c r="B3807" s="2">
        <v>30.67</v>
      </c>
      <c r="C3807" s="2">
        <v>33.46</v>
      </c>
    </row>
    <row r="3808" spans="1:3" x14ac:dyDescent="0.3">
      <c r="A3808" s="5">
        <v>39966</v>
      </c>
      <c r="B3808" s="2">
        <v>34.64</v>
      </c>
      <c r="C3808" s="2">
        <v>36.979999999999997</v>
      </c>
    </row>
    <row r="3809" spans="1:3" x14ac:dyDescent="0.3">
      <c r="A3809" s="5">
        <v>39967</v>
      </c>
      <c r="B3809" s="2">
        <v>34.76</v>
      </c>
      <c r="C3809" s="2">
        <v>38.58</v>
      </c>
    </row>
    <row r="3810" spans="1:3" x14ac:dyDescent="0.3">
      <c r="A3810" s="5">
        <v>39968</v>
      </c>
      <c r="B3810" s="2">
        <v>36.979999999999997</v>
      </c>
      <c r="C3810" s="2">
        <v>39.03</v>
      </c>
    </row>
    <row r="3811" spans="1:3" x14ac:dyDescent="0.3">
      <c r="A3811" s="5">
        <v>39969</v>
      </c>
      <c r="B3811" s="2">
        <v>38.4</v>
      </c>
      <c r="C3811" s="2">
        <v>40.909999999999997</v>
      </c>
    </row>
    <row r="3812" spans="1:3" x14ac:dyDescent="0.3">
      <c r="A3812" s="5">
        <v>39970</v>
      </c>
      <c r="B3812" s="2">
        <v>35.58</v>
      </c>
      <c r="C3812" s="2">
        <v>36.76</v>
      </c>
    </row>
    <row r="3813" spans="1:3" x14ac:dyDescent="0.3">
      <c r="A3813" s="5">
        <v>39971</v>
      </c>
      <c r="B3813" s="2">
        <v>35.32</v>
      </c>
      <c r="C3813" s="2">
        <v>36.03</v>
      </c>
    </row>
    <row r="3814" spans="1:3" x14ac:dyDescent="0.3">
      <c r="A3814" s="5">
        <v>39972</v>
      </c>
      <c r="B3814" s="2">
        <v>38.74</v>
      </c>
      <c r="C3814" s="2">
        <v>40.520000000000003</v>
      </c>
    </row>
    <row r="3815" spans="1:3" x14ac:dyDescent="0.3">
      <c r="A3815" s="5">
        <v>39973</v>
      </c>
      <c r="B3815" s="2">
        <v>39.11</v>
      </c>
      <c r="C3815" s="2">
        <v>41.42</v>
      </c>
    </row>
    <row r="3816" spans="1:3" x14ac:dyDescent="0.3">
      <c r="A3816" s="5">
        <v>39974</v>
      </c>
      <c r="B3816" s="2">
        <v>38.65</v>
      </c>
      <c r="C3816" s="2">
        <v>40.590000000000003</v>
      </c>
    </row>
    <row r="3817" spans="1:3" x14ac:dyDescent="0.3">
      <c r="A3817" s="5">
        <v>39975</v>
      </c>
      <c r="B3817" s="2">
        <v>36.909999999999997</v>
      </c>
      <c r="C3817" s="2">
        <v>38.61</v>
      </c>
    </row>
    <row r="3818" spans="1:3" x14ac:dyDescent="0.3">
      <c r="A3818" s="5">
        <v>39976</v>
      </c>
      <c r="B3818" s="2">
        <v>35.5</v>
      </c>
      <c r="C3818" s="2">
        <v>37.03</v>
      </c>
    </row>
    <row r="3819" spans="1:3" x14ac:dyDescent="0.3">
      <c r="A3819" s="5">
        <v>39977</v>
      </c>
      <c r="B3819" s="2">
        <v>32.630000000000003</v>
      </c>
      <c r="C3819" s="2">
        <v>35.229999999999997</v>
      </c>
    </row>
    <row r="3820" spans="1:3" x14ac:dyDescent="0.3">
      <c r="A3820" s="5">
        <v>39978</v>
      </c>
      <c r="B3820" s="2">
        <v>32.92</v>
      </c>
      <c r="C3820" s="2">
        <v>34.67</v>
      </c>
    </row>
    <row r="3821" spans="1:3" x14ac:dyDescent="0.3">
      <c r="A3821" s="5">
        <v>39979</v>
      </c>
      <c r="B3821" s="2">
        <v>37.28</v>
      </c>
      <c r="C3821" s="2">
        <v>40.39</v>
      </c>
    </row>
    <row r="3822" spans="1:3" x14ac:dyDescent="0.3">
      <c r="A3822" s="5">
        <v>39980</v>
      </c>
      <c r="B3822" s="2">
        <v>36.5</v>
      </c>
      <c r="C3822" s="2">
        <v>39.65</v>
      </c>
    </row>
    <row r="3823" spans="1:3" x14ac:dyDescent="0.3">
      <c r="A3823" s="5">
        <v>39981</v>
      </c>
      <c r="B3823" s="2">
        <v>35.72</v>
      </c>
      <c r="C3823" s="2">
        <v>39.82</v>
      </c>
    </row>
    <row r="3824" spans="1:3" x14ac:dyDescent="0.3">
      <c r="A3824" s="5">
        <v>39982</v>
      </c>
      <c r="B3824" s="2">
        <v>33.92</v>
      </c>
      <c r="C3824" s="2">
        <v>37.43</v>
      </c>
    </row>
    <row r="3825" spans="1:3" x14ac:dyDescent="0.3">
      <c r="A3825" s="5">
        <v>39983</v>
      </c>
      <c r="B3825" s="2">
        <v>33.86</v>
      </c>
      <c r="C3825" s="2">
        <v>36.01</v>
      </c>
    </row>
    <row r="3826" spans="1:3" x14ac:dyDescent="0.3">
      <c r="A3826" s="5">
        <v>39984</v>
      </c>
      <c r="B3826" s="2">
        <v>29.86</v>
      </c>
      <c r="C3826" s="2">
        <v>34.979999999999997</v>
      </c>
    </row>
    <row r="3827" spans="1:3" x14ac:dyDescent="0.3">
      <c r="A3827" s="5">
        <v>39985</v>
      </c>
      <c r="B3827" s="2">
        <v>28.84</v>
      </c>
      <c r="C3827" s="2">
        <v>31.93</v>
      </c>
    </row>
    <row r="3828" spans="1:3" x14ac:dyDescent="0.3">
      <c r="A3828" s="5">
        <v>39986</v>
      </c>
      <c r="B3828" s="2">
        <v>36.79</v>
      </c>
      <c r="C3828" s="2">
        <v>39.590000000000003</v>
      </c>
    </row>
    <row r="3829" spans="1:3" x14ac:dyDescent="0.3">
      <c r="A3829" s="5">
        <v>39987</v>
      </c>
      <c r="B3829" s="2">
        <v>35.92</v>
      </c>
      <c r="C3829" s="2">
        <v>38.58</v>
      </c>
    </row>
    <row r="3830" spans="1:3" x14ac:dyDescent="0.3">
      <c r="A3830" s="5">
        <v>39988</v>
      </c>
      <c r="B3830" s="2">
        <v>36.130000000000003</v>
      </c>
      <c r="C3830" s="2">
        <v>39.07</v>
      </c>
    </row>
    <row r="3831" spans="1:3" x14ac:dyDescent="0.3">
      <c r="A3831" s="5">
        <v>39989</v>
      </c>
      <c r="B3831" s="2">
        <v>35.68</v>
      </c>
      <c r="C3831" s="2">
        <v>38.15</v>
      </c>
    </row>
    <row r="3832" spans="1:3" x14ac:dyDescent="0.3">
      <c r="A3832" s="5">
        <v>39990</v>
      </c>
      <c r="B3832" s="2">
        <v>35.74</v>
      </c>
      <c r="C3832" s="2">
        <v>38.82</v>
      </c>
    </row>
    <row r="3833" spans="1:3" x14ac:dyDescent="0.3">
      <c r="A3833" s="5">
        <v>39991</v>
      </c>
      <c r="B3833" s="2">
        <v>32.96</v>
      </c>
      <c r="C3833" s="2">
        <v>34.79</v>
      </c>
    </row>
    <row r="3834" spans="1:3" x14ac:dyDescent="0.3">
      <c r="A3834" s="5">
        <v>39992</v>
      </c>
      <c r="B3834" s="2">
        <v>33.86</v>
      </c>
      <c r="C3834" s="2">
        <v>35.33</v>
      </c>
    </row>
    <row r="3835" spans="1:3" x14ac:dyDescent="0.3">
      <c r="A3835" s="5">
        <v>39993</v>
      </c>
      <c r="B3835" s="2">
        <v>38.049999999999997</v>
      </c>
      <c r="C3835" s="2">
        <v>40.340000000000003</v>
      </c>
    </row>
    <row r="3836" spans="1:3" x14ac:dyDescent="0.3">
      <c r="A3836" s="5">
        <v>39994</v>
      </c>
      <c r="B3836" s="2">
        <v>39.200000000000003</v>
      </c>
      <c r="C3836" s="2">
        <v>40.909999999999997</v>
      </c>
    </row>
    <row r="3837" spans="1:3" x14ac:dyDescent="0.3">
      <c r="A3837" s="5">
        <v>39995</v>
      </c>
      <c r="B3837" s="2">
        <v>39.25</v>
      </c>
      <c r="C3837" s="2">
        <v>40.78</v>
      </c>
    </row>
    <row r="3838" spans="1:3" x14ac:dyDescent="0.3">
      <c r="A3838" s="5">
        <v>39996</v>
      </c>
      <c r="B3838" s="2">
        <v>39.01</v>
      </c>
      <c r="C3838" s="2">
        <v>40.590000000000003</v>
      </c>
    </row>
    <row r="3839" spans="1:3" x14ac:dyDescent="0.3">
      <c r="A3839" s="5">
        <v>39997</v>
      </c>
      <c r="B3839" s="2">
        <v>38.369999999999997</v>
      </c>
      <c r="C3839" s="2">
        <v>39.99</v>
      </c>
    </row>
    <row r="3840" spans="1:3" x14ac:dyDescent="0.3">
      <c r="A3840" s="5">
        <v>39998</v>
      </c>
      <c r="B3840" s="2">
        <v>36.950000000000003</v>
      </c>
      <c r="C3840" s="2">
        <v>38.21</v>
      </c>
    </row>
    <row r="3841" spans="1:3" x14ac:dyDescent="0.3">
      <c r="A3841" s="5">
        <v>39999</v>
      </c>
      <c r="B3841" s="2">
        <v>35.590000000000003</v>
      </c>
      <c r="C3841" s="2">
        <v>36.32</v>
      </c>
    </row>
    <row r="3842" spans="1:3" x14ac:dyDescent="0.3">
      <c r="A3842" s="5">
        <v>40000</v>
      </c>
      <c r="B3842" s="2">
        <v>38.42</v>
      </c>
      <c r="C3842" s="2">
        <v>40.42</v>
      </c>
    </row>
    <row r="3843" spans="1:3" x14ac:dyDescent="0.3">
      <c r="A3843" s="5">
        <v>40001</v>
      </c>
      <c r="B3843" s="2">
        <v>37.51</v>
      </c>
      <c r="C3843" s="2">
        <v>39.22</v>
      </c>
    </row>
    <row r="3844" spans="1:3" x14ac:dyDescent="0.3">
      <c r="A3844" s="5">
        <v>40002</v>
      </c>
      <c r="B3844" s="2">
        <v>36.76</v>
      </c>
      <c r="C3844" s="2">
        <v>38.090000000000003</v>
      </c>
    </row>
    <row r="3845" spans="1:3" x14ac:dyDescent="0.3">
      <c r="A3845" s="5">
        <v>40003</v>
      </c>
      <c r="B3845" s="2">
        <v>35.299999999999997</v>
      </c>
      <c r="C3845" s="2">
        <v>36.42</v>
      </c>
    </row>
    <row r="3846" spans="1:3" x14ac:dyDescent="0.3">
      <c r="A3846" s="5">
        <v>40004</v>
      </c>
      <c r="B3846" s="2">
        <v>34.97</v>
      </c>
      <c r="C3846" s="2">
        <v>36.4</v>
      </c>
    </row>
    <row r="3847" spans="1:3" x14ac:dyDescent="0.3">
      <c r="A3847" s="5">
        <v>40005</v>
      </c>
      <c r="B3847" s="2">
        <v>32.880000000000003</v>
      </c>
      <c r="C3847" s="2">
        <v>35.049999999999997</v>
      </c>
    </row>
    <row r="3848" spans="1:3" x14ac:dyDescent="0.3">
      <c r="A3848" s="5">
        <v>40006</v>
      </c>
      <c r="B3848" s="2">
        <v>32.92</v>
      </c>
      <c r="C3848" s="2">
        <v>33.79</v>
      </c>
    </row>
    <row r="3849" spans="1:3" x14ac:dyDescent="0.3">
      <c r="A3849" s="5">
        <v>40007</v>
      </c>
      <c r="B3849" s="2">
        <v>34.25</v>
      </c>
      <c r="C3849" s="2">
        <v>35.94</v>
      </c>
    </row>
    <row r="3850" spans="1:3" x14ac:dyDescent="0.3">
      <c r="A3850" s="5">
        <v>40008</v>
      </c>
      <c r="B3850" s="2">
        <v>34.47</v>
      </c>
      <c r="C3850" s="2">
        <v>35.83</v>
      </c>
    </row>
    <row r="3851" spans="1:3" x14ac:dyDescent="0.3">
      <c r="A3851" s="5">
        <v>40009</v>
      </c>
      <c r="B3851" s="2">
        <v>34.729999999999997</v>
      </c>
      <c r="C3851" s="2">
        <v>36.340000000000003</v>
      </c>
    </row>
    <row r="3852" spans="1:3" x14ac:dyDescent="0.3">
      <c r="A3852" s="5">
        <v>40010</v>
      </c>
      <c r="B3852" s="2">
        <v>34.549999999999997</v>
      </c>
      <c r="C3852" s="2">
        <v>36.46</v>
      </c>
    </row>
    <row r="3853" spans="1:3" x14ac:dyDescent="0.3">
      <c r="A3853" s="5">
        <v>40011</v>
      </c>
      <c r="B3853" s="2">
        <v>34.78</v>
      </c>
      <c r="C3853" s="2">
        <v>36.25</v>
      </c>
    </row>
    <row r="3854" spans="1:3" x14ac:dyDescent="0.3">
      <c r="A3854" s="5">
        <v>40012</v>
      </c>
      <c r="B3854" s="2">
        <v>32.85</v>
      </c>
      <c r="C3854" s="2">
        <v>34.82</v>
      </c>
    </row>
    <row r="3855" spans="1:3" x14ac:dyDescent="0.3">
      <c r="A3855" s="5">
        <v>40013</v>
      </c>
      <c r="B3855" s="2">
        <v>28.35</v>
      </c>
      <c r="C3855" s="2">
        <v>31.89</v>
      </c>
    </row>
    <row r="3856" spans="1:3" x14ac:dyDescent="0.3">
      <c r="A3856" s="5">
        <v>40014</v>
      </c>
      <c r="B3856" s="2">
        <v>33.409999999999997</v>
      </c>
      <c r="C3856" s="2">
        <v>35.82</v>
      </c>
    </row>
    <row r="3857" spans="1:3" x14ac:dyDescent="0.3">
      <c r="A3857" s="5">
        <v>40015</v>
      </c>
      <c r="B3857" s="2">
        <v>30.45</v>
      </c>
      <c r="C3857" s="2">
        <v>35.22</v>
      </c>
    </row>
    <row r="3858" spans="1:3" x14ac:dyDescent="0.3">
      <c r="A3858" s="5">
        <v>40016</v>
      </c>
      <c r="B3858" s="2">
        <v>33.5</v>
      </c>
      <c r="C3858" s="2">
        <v>35.340000000000003</v>
      </c>
    </row>
    <row r="3859" spans="1:3" x14ac:dyDescent="0.3">
      <c r="A3859" s="5">
        <v>40017</v>
      </c>
      <c r="B3859" s="2">
        <v>31.31</v>
      </c>
      <c r="C3859" s="2">
        <v>34.950000000000003</v>
      </c>
    </row>
    <row r="3860" spans="1:3" x14ac:dyDescent="0.3">
      <c r="A3860" s="5">
        <v>40018</v>
      </c>
      <c r="B3860" s="2">
        <v>31.37</v>
      </c>
      <c r="C3860" s="2">
        <v>34.22</v>
      </c>
    </row>
    <row r="3861" spans="1:3" x14ac:dyDescent="0.3">
      <c r="A3861" s="5">
        <v>40019</v>
      </c>
      <c r="B3861" s="2">
        <v>30.36</v>
      </c>
      <c r="C3861" s="2">
        <v>32.119999999999997</v>
      </c>
    </row>
    <row r="3862" spans="1:3" x14ac:dyDescent="0.3">
      <c r="A3862" s="5">
        <v>40020</v>
      </c>
      <c r="B3862" s="2">
        <v>18.510000000000002</v>
      </c>
      <c r="C3862" s="2">
        <v>23.92</v>
      </c>
    </row>
    <row r="3863" spans="1:3" x14ac:dyDescent="0.3">
      <c r="A3863" s="5">
        <v>40021</v>
      </c>
      <c r="B3863" s="2">
        <v>25.85</v>
      </c>
      <c r="C3863" s="2">
        <v>33.130000000000003</v>
      </c>
    </row>
    <row r="3864" spans="1:3" x14ac:dyDescent="0.3">
      <c r="A3864" s="5">
        <v>40022</v>
      </c>
      <c r="B3864" s="2">
        <v>28.28</v>
      </c>
      <c r="C3864" s="2">
        <v>33.119999999999997</v>
      </c>
    </row>
    <row r="3865" spans="1:3" x14ac:dyDescent="0.3">
      <c r="A3865" s="5">
        <v>40023</v>
      </c>
      <c r="B3865" s="2">
        <v>30.14</v>
      </c>
      <c r="C3865" s="2">
        <v>33.630000000000003</v>
      </c>
    </row>
    <row r="3866" spans="1:3" x14ac:dyDescent="0.3">
      <c r="A3866" s="5">
        <v>40024</v>
      </c>
      <c r="B3866" s="2">
        <v>25.28</v>
      </c>
      <c r="C3866" s="2">
        <v>30.76</v>
      </c>
    </row>
    <row r="3867" spans="1:3" x14ac:dyDescent="0.3">
      <c r="A3867" s="5">
        <v>40025</v>
      </c>
      <c r="B3867" s="2">
        <v>26.61</v>
      </c>
      <c r="C3867" s="2">
        <v>31.56</v>
      </c>
    </row>
    <row r="3868" spans="1:3" x14ac:dyDescent="0.3">
      <c r="A3868" s="5">
        <v>40026</v>
      </c>
      <c r="B3868" s="2">
        <v>30.16</v>
      </c>
      <c r="C3868" s="2">
        <v>32.31</v>
      </c>
    </row>
    <row r="3869" spans="1:3" x14ac:dyDescent="0.3">
      <c r="A3869" s="5">
        <v>40027</v>
      </c>
      <c r="B3869" s="2">
        <v>28.55</v>
      </c>
      <c r="C3869" s="2">
        <v>31.04</v>
      </c>
    </row>
    <row r="3870" spans="1:3" x14ac:dyDescent="0.3">
      <c r="A3870" s="5">
        <v>40028</v>
      </c>
      <c r="B3870" s="2">
        <v>32.369999999999997</v>
      </c>
      <c r="C3870" s="2">
        <v>34.64</v>
      </c>
    </row>
    <row r="3871" spans="1:3" x14ac:dyDescent="0.3">
      <c r="A3871" s="5">
        <v>40029</v>
      </c>
      <c r="B3871" s="2">
        <v>31.25</v>
      </c>
      <c r="C3871" s="2">
        <v>33.51</v>
      </c>
    </row>
    <row r="3872" spans="1:3" x14ac:dyDescent="0.3">
      <c r="A3872" s="5">
        <v>40030</v>
      </c>
      <c r="B3872" s="2">
        <v>31.77</v>
      </c>
      <c r="C3872" s="2">
        <v>34.03</v>
      </c>
    </row>
    <row r="3873" spans="1:3" x14ac:dyDescent="0.3">
      <c r="A3873" s="5">
        <v>40031</v>
      </c>
      <c r="B3873" s="2">
        <v>32.08</v>
      </c>
      <c r="C3873" s="2">
        <v>33.9</v>
      </c>
    </row>
    <row r="3874" spans="1:3" x14ac:dyDescent="0.3">
      <c r="A3874" s="5">
        <v>40032</v>
      </c>
      <c r="B3874" s="2">
        <v>31.78</v>
      </c>
      <c r="C3874" s="2">
        <v>33.54</v>
      </c>
    </row>
    <row r="3875" spans="1:3" x14ac:dyDescent="0.3">
      <c r="A3875" s="5">
        <v>40033</v>
      </c>
      <c r="B3875" s="2">
        <v>30.14</v>
      </c>
      <c r="C3875" s="2">
        <v>31.84</v>
      </c>
    </row>
    <row r="3876" spans="1:3" x14ac:dyDescent="0.3">
      <c r="A3876" s="5">
        <v>40034</v>
      </c>
      <c r="B3876" s="2">
        <v>30.6</v>
      </c>
      <c r="C3876" s="2">
        <v>31.62</v>
      </c>
    </row>
    <row r="3877" spans="1:3" x14ac:dyDescent="0.3">
      <c r="A3877" s="5">
        <v>40035</v>
      </c>
      <c r="B3877" s="2">
        <v>33.56</v>
      </c>
      <c r="C3877" s="2">
        <v>35.56</v>
      </c>
    </row>
    <row r="3878" spans="1:3" x14ac:dyDescent="0.3">
      <c r="A3878" s="5">
        <v>40036</v>
      </c>
      <c r="B3878" s="2">
        <v>33.81</v>
      </c>
      <c r="C3878" s="2">
        <v>36.270000000000003</v>
      </c>
    </row>
    <row r="3879" spans="1:3" x14ac:dyDescent="0.3">
      <c r="A3879" s="5">
        <v>40037</v>
      </c>
      <c r="B3879" s="2">
        <v>33.729999999999997</v>
      </c>
      <c r="C3879" s="2">
        <v>36.15</v>
      </c>
    </row>
    <row r="3880" spans="1:3" x14ac:dyDescent="0.3">
      <c r="A3880" s="5">
        <v>40038</v>
      </c>
      <c r="B3880" s="2">
        <v>33.79</v>
      </c>
      <c r="C3880" s="2">
        <v>36.28</v>
      </c>
    </row>
    <row r="3881" spans="1:3" x14ac:dyDescent="0.3">
      <c r="A3881" s="5">
        <v>40039</v>
      </c>
      <c r="B3881" s="2">
        <v>33.72</v>
      </c>
      <c r="C3881" s="2">
        <v>35.99</v>
      </c>
    </row>
    <row r="3882" spans="1:3" x14ac:dyDescent="0.3">
      <c r="A3882" s="5">
        <v>40040</v>
      </c>
      <c r="B3882" s="2">
        <v>32.5</v>
      </c>
      <c r="C3882" s="2">
        <v>33.659999999999997</v>
      </c>
    </row>
    <row r="3883" spans="1:3" x14ac:dyDescent="0.3">
      <c r="A3883" s="5">
        <v>40041</v>
      </c>
      <c r="B3883" s="2">
        <v>30.54</v>
      </c>
      <c r="C3883" s="2">
        <v>31.5</v>
      </c>
    </row>
    <row r="3884" spans="1:3" x14ac:dyDescent="0.3">
      <c r="A3884" s="5">
        <v>40042</v>
      </c>
      <c r="B3884" s="2">
        <v>34.729999999999997</v>
      </c>
      <c r="C3884" s="2">
        <v>37.840000000000003</v>
      </c>
    </row>
    <row r="3885" spans="1:3" x14ac:dyDescent="0.3">
      <c r="A3885" s="5">
        <v>40043</v>
      </c>
      <c r="B3885" s="2">
        <v>33.770000000000003</v>
      </c>
      <c r="C3885" s="2">
        <v>36.28</v>
      </c>
    </row>
    <row r="3886" spans="1:3" x14ac:dyDescent="0.3">
      <c r="A3886" s="5">
        <v>40044</v>
      </c>
      <c r="B3886" s="2">
        <v>33.97</v>
      </c>
      <c r="C3886" s="2">
        <v>36.770000000000003</v>
      </c>
    </row>
    <row r="3887" spans="1:3" x14ac:dyDescent="0.3">
      <c r="A3887" s="5">
        <v>40045</v>
      </c>
      <c r="B3887" s="2">
        <v>32.549999999999997</v>
      </c>
      <c r="C3887" s="2">
        <v>35.270000000000003</v>
      </c>
    </row>
    <row r="3888" spans="1:3" x14ac:dyDescent="0.3">
      <c r="A3888" s="5">
        <v>40046</v>
      </c>
      <c r="B3888" s="2">
        <v>32.6</v>
      </c>
      <c r="C3888" s="2">
        <v>34.83</v>
      </c>
    </row>
    <row r="3889" spans="1:3" x14ac:dyDescent="0.3">
      <c r="A3889" s="5">
        <v>40047</v>
      </c>
      <c r="B3889" s="2">
        <v>32.97</v>
      </c>
      <c r="C3889" s="2">
        <v>34.5</v>
      </c>
    </row>
    <row r="3890" spans="1:3" x14ac:dyDescent="0.3">
      <c r="A3890" s="5">
        <v>40048</v>
      </c>
      <c r="B3890" s="2">
        <v>31.65</v>
      </c>
      <c r="C3890" s="2">
        <v>32.479999999999997</v>
      </c>
    </row>
    <row r="3891" spans="1:3" x14ac:dyDescent="0.3">
      <c r="A3891" s="5">
        <v>40049</v>
      </c>
      <c r="B3891" s="2">
        <v>35.369999999999997</v>
      </c>
      <c r="C3891" s="2">
        <v>38.03</v>
      </c>
    </row>
    <row r="3892" spans="1:3" x14ac:dyDescent="0.3">
      <c r="A3892" s="5">
        <v>40050</v>
      </c>
      <c r="B3892" s="2">
        <v>35.299999999999997</v>
      </c>
      <c r="C3892" s="2">
        <v>38.5</v>
      </c>
    </row>
    <row r="3893" spans="1:3" x14ac:dyDescent="0.3">
      <c r="A3893" s="5">
        <v>40051</v>
      </c>
      <c r="B3893" s="2">
        <v>34.33</v>
      </c>
      <c r="C3893" s="2">
        <v>37.15</v>
      </c>
    </row>
    <row r="3894" spans="1:3" x14ac:dyDescent="0.3">
      <c r="A3894" s="5">
        <v>40052</v>
      </c>
      <c r="B3894" s="2">
        <v>34.74</v>
      </c>
      <c r="C3894" s="2">
        <v>36.979999999999997</v>
      </c>
    </row>
    <row r="3895" spans="1:3" x14ac:dyDescent="0.3">
      <c r="A3895" s="5">
        <v>40053</v>
      </c>
      <c r="B3895" s="2">
        <v>32.39</v>
      </c>
      <c r="C3895" s="2">
        <v>34.51</v>
      </c>
    </row>
    <row r="3896" spans="1:3" x14ac:dyDescent="0.3">
      <c r="A3896" s="5">
        <v>40054</v>
      </c>
      <c r="B3896" s="2">
        <v>29.11</v>
      </c>
      <c r="C3896" s="2">
        <v>30.94</v>
      </c>
    </row>
    <row r="3897" spans="1:3" x14ac:dyDescent="0.3">
      <c r="A3897" s="5">
        <v>40055</v>
      </c>
      <c r="B3897" s="2">
        <v>28.4</v>
      </c>
      <c r="C3897" s="2">
        <v>29.87</v>
      </c>
    </row>
    <row r="3898" spans="1:3" x14ac:dyDescent="0.3">
      <c r="A3898" s="5">
        <v>40056</v>
      </c>
      <c r="B3898" s="2">
        <v>32.58</v>
      </c>
      <c r="C3898" s="2">
        <v>36.47</v>
      </c>
    </row>
    <row r="3899" spans="1:3" x14ac:dyDescent="0.3">
      <c r="A3899" s="5">
        <v>40057</v>
      </c>
      <c r="B3899" s="2">
        <v>32.78</v>
      </c>
      <c r="C3899" s="2">
        <v>35.1</v>
      </c>
    </row>
    <row r="3900" spans="1:3" x14ac:dyDescent="0.3">
      <c r="A3900" s="5">
        <v>40058</v>
      </c>
      <c r="B3900" s="2">
        <v>33.51</v>
      </c>
      <c r="C3900" s="2">
        <v>36.68</v>
      </c>
    </row>
    <row r="3901" spans="1:3" x14ac:dyDescent="0.3">
      <c r="A3901" s="5">
        <v>40059</v>
      </c>
      <c r="B3901" s="2">
        <v>32.19</v>
      </c>
      <c r="C3901" s="2">
        <v>35.5</v>
      </c>
    </row>
    <row r="3902" spans="1:3" x14ac:dyDescent="0.3">
      <c r="A3902" s="5">
        <v>40060</v>
      </c>
      <c r="B3902" s="2">
        <v>29.41</v>
      </c>
      <c r="C3902" s="2">
        <v>33.5</v>
      </c>
    </row>
    <row r="3903" spans="1:3" x14ac:dyDescent="0.3">
      <c r="A3903" s="5">
        <v>40061</v>
      </c>
      <c r="B3903" s="2">
        <v>26.83</v>
      </c>
      <c r="C3903" s="2">
        <v>29.07</v>
      </c>
    </row>
    <row r="3904" spans="1:3" x14ac:dyDescent="0.3">
      <c r="A3904" s="5">
        <v>40062</v>
      </c>
      <c r="B3904" s="2">
        <v>24.87</v>
      </c>
      <c r="C3904" s="2">
        <v>27.09</v>
      </c>
    </row>
    <row r="3905" spans="1:3" x14ac:dyDescent="0.3">
      <c r="A3905" s="5">
        <v>40063</v>
      </c>
      <c r="B3905" s="2">
        <v>30.61</v>
      </c>
      <c r="C3905" s="2">
        <v>34.83</v>
      </c>
    </row>
    <row r="3906" spans="1:3" x14ac:dyDescent="0.3">
      <c r="A3906" s="5">
        <v>40064</v>
      </c>
      <c r="B3906" s="2">
        <v>31.68</v>
      </c>
      <c r="C3906" s="2">
        <v>35.72</v>
      </c>
    </row>
    <row r="3907" spans="1:3" x14ac:dyDescent="0.3">
      <c r="A3907" s="5">
        <v>40065</v>
      </c>
      <c r="B3907" s="2">
        <v>30.98</v>
      </c>
      <c r="C3907" s="2">
        <v>34.96</v>
      </c>
    </row>
    <row r="3908" spans="1:3" x14ac:dyDescent="0.3">
      <c r="A3908" s="5">
        <v>40066</v>
      </c>
      <c r="B3908" s="2">
        <v>31.16</v>
      </c>
      <c r="C3908" s="2">
        <v>34.35</v>
      </c>
    </row>
    <row r="3909" spans="1:3" x14ac:dyDescent="0.3">
      <c r="A3909" s="5">
        <v>40067</v>
      </c>
      <c r="B3909" s="2">
        <v>29.69</v>
      </c>
      <c r="C3909" s="2">
        <v>32.83</v>
      </c>
    </row>
    <row r="3910" spans="1:3" x14ac:dyDescent="0.3">
      <c r="A3910" s="5">
        <v>40068</v>
      </c>
      <c r="B3910" s="2">
        <v>27.8</v>
      </c>
      <c r="C3910" s="2">
        <v>29.92</v>
      </c>
    </row>
    <row r="3911" spans="1:3" x14ac:dyDescent="0.3">
      <c r="A3911" s="5">
        <v>40069</v>
      </c>
      <c r="B3911" s="2">
        <v>26.02</v>
      </c>
      <c r="C3911" s="2">
        <v>27.26</v>
      </c>
    </row>
    <row r="3912" spans="1:3" x14ac:dyDescent="0.3">
      <c r="A3912" s="5">
        <v>40070</v>
      </c>
      <c r="B3912" s="2">
        <v>29.69</v>
      </c>
      <c r="C3912" s="2">
        <v>32.99</v>
      </c>
    </row>
    <row r="3913" spans="1:3" x14ac:dyDescent="0.3">
      <c r="A3913" s="5">
        <v>40071</v>
      </c>
      <c r="B3913" s="2">
        <v>30.23</v>
      </c>
      <c r="C3913" s="2">
        <v>33.14</v>
      </c>
    </row>
    <row r="3914" spans="1:3" x14ac:dyDescent="0.3">
      <c r="A3914" s="5">
        <v>40072</v>
      </c>
      <c r="B3914" s="2">
        <v>30.43</v>
      </c>
      <c r="C3914" s="2">
        <v>33.47</v>
      </c>
    </row>
    <row r="3915" spans="1:3" x14ac:dyDescent="0.3">
      <c r="A3915" s="5">
        <v>40073</v>
      </c>
      <c r="B3915" s="2">
        <v>30.08</v>
      </c>
      <c r="C3915" s="2">
        <v>33.659999999999997</v>
      </c>
    </row>
    <row r="3916" spans="1:3" x14ac:dyDescent="0.3">
      <c r="A3916" s="5">
        <v>40074</v>
      </c>
      <c r="B3916" s="2">
        <v>29.36</v>
      </c>
      <c r="C3916" s="2">
        <v>31.99</v>
      </c>
    </row>
    <row r="3917" spans="1:3" x14ac:dyDescent="0.3">
      <c r="A3917" s="5">
        <v>40075</v>
      </c>
      <c r="B3917" s="2">
        <v>26.77</v>
      </c>
      <c r="C3917" s="2">
        <v>28.04</v>
      </c>
    </row>
    <row r="3918" spans="1:3" x14ac:dyDescent="0.3">
      <c r="A3918" s="5">
        <v>40076</v>
      </c>
      <c r="B3918" s="2">
        <v>25.42</v>
      </c>
      <c r="C3918" s="2">
        <v>25.99</v>
      </c>
    </row>
    <row r="3919" spans="1:3" x14ac:dyDescent="0.3">
      <c r="A3919" s="5">
        <v>40077</v>
      </c>
      <c r="B3919" s="2">
        <v>28.77</v>
      </c>
      <c r="C3919" s="2">
        <v>31.47</v>
      </c>
    </row>
    <row r="3920" spans="1:3" x14ac:dyDescent="0.3">
      <c r="A3920" s="5">
        <v>40078</v>
      </c>
      <c r="B3920" s="2">
        <v>27.69</v>
      </c>
      <c r="C3920" s="2">
        <v>30.3</v>
      </c>
    </row>
    <row r="3921" spans="1:3" x14ac:dyDescent="0.3">
      <c r="A3921" s="5">
        <v>40079</v>
      </c>
      <c r="B3921" s="2">
        <v>27.4</v>
      </c>
      <c r="C3921" s="2">
        <v>30.42</v>
      </c>
    </row>
    <row r="3922" spans="1:3" x14ac:dyDescent="0.3">
      <c r="A3922" s="5">
        <v>40080</v>
      </c>
      <c r="B3922" s="2">
        <v>26.94</v>
      </c>
      <c r="C3922" s="2">
        <v>29.59</v>
      </c>
    </row>
    <row r="3923" spans="1:3" x14ac:dyDescent="0.3">
      <c r="A3923" s="5">
        <v>40081</v>
      </c>
      <c r="B3923" s="2">
        <v>27.19</v>
      </c>
      <c r="C3923" s="2">
        <v>29.31</v>
      </c>
    </row>
    <row r="3924" spans="1:3" x14ac:dyDescent="0.3">
      <c r="A3924" s="5">
        <v>40082</v>
      </c>
      <c r="B3924" s="2">
        <v>24.16</v>
      </c>
      <c r="C3924" s="2">
        <v>25.16</v>
      </c>
    </row>
    <row r="3925" spans="1:3" x14ac:dyDescent="0.3">
      <c r="A3925" s="5">
        <v>40083</v>
      </c>
      <c r="B3925" s="2">
        <v>21.76</v>
      </c>
      <c r="C3925" s="2">
        <v>23.63</v>
      </c>
    </row>
    <row r="3926" spans="1:3" x14ac:dyDescent="0.3">
      <c r="A3926" s="5">
        <v>40084</v>
      </c>
      <c r="B3926" s="2">
        <v>26.06</v>
      </c>
      <c r="C3926" s="2">
        <v>28.69</v>
      </c>
    </row>
    <row r="3927" spans="1:3" x14ac:dyDescent="0.3">
      <c r="A3927" s="5">
        <v>40085</v>
      </c>
      <c r="B3927" s="2">
        <v>28.18</v>
      </c>
      <c r="C3927" s="2">
        <v>31.26</v>
      </c>
    </row>
    <row r="3928" spans="1:3" x14ac:dyDescent="0.3">
      <c r="A3928" s="5">
        <v>40086</v>
      </c>
      <c r="B3928" s="2">
        <v>30.66</v>
      </c>
      <c r="C3928" s="2">
        <v>33.36</v>
      </c>
    </row>
    <row r="3929" spans="1:3" x14ac:dyDescent="0.3">
      <c r="A3929" s="5">
        <v>40087</v>
      </c>
      <c r="B3929" s="2">
        <v>30.9</v>
      </c>
      <c r="C3929" s="2">
        <v>34.020000000000003</v>
      </c>
    </row>
    <row r="3930" spans="1:3" x14ac:dyDescent="0.3">
      <c r="A3930" s="5">
        <v>40088</v>
      </c>
      <c r="B3930" s="2">
        <v>30.43</v>
      </c>
      <c r="C3930" s="2">
        <v>33.18</v>
      </c>
    </row>
    <row r="3931" spans="1:3" x14ac:dyDescent="0.3">
      <c r="A3931" s="5">
        <v>40089</v>
      </c>
      <c r="B3931" s="2">
        <v>24.79</v>
      </c>
      <c r="C3931" s="2">
        <v>25.45</v>
      </c>
    </row>
    <row r="3932" spans="1:3" x14ac:dyDescent="0.3">
      <c r="A3932" s="5">
        <v>40090</v>
      </c>
      <c r="B3932" s="2">
        <v>19.73</v>
      </c>
      <c r="C3932" s="2">
        <v>22.67</v>
      </c>
    </row>
    <row r="3933" spans="1:3" x14ac:dyDescent="0.3">
      <c r="A3933" s="5">
        <v>40091</v>
      </c>
      <c r="B3933" s="2">
        <v>29.69</v>
      </c>
      <c r="C3933" s="2">
        <v>33.1</v>
      </c>
    </row>
    <row r="3934" spans="1:3" x14ac:dyDescent="0.3">
      <c r="A3934" s="5">
        <v>40092</v>
      </c>
      <c r="B3934" s="2">
        <v>31.03</v>
      </c>
      <c r="C3934" s="2">
        <v>33.700000000000003</v>
      </c>
    </row>
    <row r="3935" spans="1:3" x14ac:dyDescent="0.3">
      <c r="A3935" s="5">
        <v>40093</v>
      </c>
      <c r="B3935" s="2">
        <v>29.25</v>
      </c>
      <c r="C3935" s="2">
        <v>31.86</v>
      </c>
    </row>
    <row r="3936" spans="1:3" x14ac:dyDescent="0.3">
      <c r="A3936" s="5">
        <v>40094</v>
      </c>
      <c r="B3936" s="2">
        <v>31.71</v>
      </c>
      <c r="C3936" s="2">
        <v>33.86</v>
      </c>
    </row>
    <row r="3937" spans="1:3" x14ac:dyDescent="0.3">
      <c r="A3937" s="5">
        <v>40095</v>
      </c>
      <c r="B3937" s="2">
        <v>32.119999999999997</v>
      </c>
      <c r="C3937" s="2">
        <v>34.31</v>
      </c>
    </row>
    <row r="3938" spans="1:3" x14ac:dyDescent="0.3">
      <c r="A3938" s="5">
        <v>40096</v>
      </c>
      <c r="B3938" s="2">
        <v>30.81</v>
      </c>
      <c r="C3938" s="2">
        <v>31.68</v>
      </c>
    </row>
    <row r="3939" spans="1:3" x14ac:dyDescent="0.3">
      <c r="A3939" s="5">
        <v>40097</v>
      </c>
      <c r="B3939" s="2">
        <v>30.19</v>
      </c>
      <c r="C3939" s="2">
        <v>31.13</v>
      </c>
    </row>
    <row r="3940" spans="1:3" x14ac:dyDescent="0.3">
      <c r="A3940" s="5">
        <v>40098</v>
      </c>
      <c r="B3940" s="2">
        <v>32.659999999999997</v>
      </c>
      <c r="C3940" s="2">
        <v>35.51</v>
      </c>
    </row>
    <row r="3941" spans="1:3" x14ac:dyDescent="0.3">
      <c r="A3941" s="5">
        <v>40099</v>
      </c>
      <c r="B3941" s="2">
        <v>34.76</v>
      </c>
      <c r="C3941" s="2">
        <v>36.83</v>
      </c>
    </row>
    <row r="3942" spans="1:3" x14ac:dyDescent="0.3">
      <c r="A3942" s="5">
        <v>40100</v>
      </c>
      <c r="B3942" s="2">
        <v>34.9</v>
      </c>
      <c r="C3942" s="2">
        <v>36.700000000000003</v>
      </c>
    </row>
    <row r="3943" spans="1:3" x14ac:dyDescent="0.3">
      <c r="A3943" s="5">
        <v>40101</v>
      </c>
      <c r="B3943" s="2">
        <v>36.04</v>
      </c>
      <c r="C3943" s="2">
        <v>37.71</v>
      </c>
    </row>
    <row r="3944" spans="1:3" x14ac:dyDescent="0.3">
      <c r="A3944" s="5">
        <v>40102</v>
      </c>
      <c r="B3944" s="2">
        <v>34.74</v>
      </c>
      <c r="C3944" s="2">
        <v>35.49</v>
      </c>
    </row>
    <row r="3945" spans="1:3" x14ac:dyDescent="0.3">
      <c r="A3945" s="5">
        <v>40103</v>
      </c>
      <c r="B3945" s="2">
        <v>33.71</v>
      </c>
      <c r="C3945" s="2">
        <v>34.81</v>
      </c>
    </row>
    <row r="3946" spans="1:3" x14ac:dyDescent="0.3">
      <c r="A3946" s="5">
        <v>40104</v>
      </c>
      <c r="B3946" s="2">
        <v>34.33</v>
      </c>
      <c r="C3946" s="2">
        <v>34.99</v>
      </c>
    </row>
    <row r="3947" spans="1:3" x14ac:dyDescent="0.3">
      <c r="A3947" s="5">
        <v>40105</v>
      </c>
      <c r="B3947" s="2">
        <v>36.6</v>
      </c>
      <c r="C3947" s="2">
        <v>37.97</v>
      </c>
    </row>
    <row r="3948" spans="1:3" x14ac:dyDescent="0.3">
      <c r="A3948" s="5">
        <v>40106</v>
      </c>
      <c r="B3948" s="2">
        <v>37.549999999999997</v>
      </c>
      <c r="C3948" s="2">
        <v>39.33</v>
      </c>
    </row>
    <row r="3949" spans="1:3" x14ac:dyDescent="0.3">
      <c r="A3949" s="5">
        <v>40107</v>
      </c>
      <c r="B3949" s="2">
        <v>37.049999999999997</v>
      </c>
      <c r="C3949" s="2">
        <v>39.04</v>
      </c>
    </row>
    <row r="3950" spans="1:3" x14ac:dyDescent="0.3">
      <c r="A3950" s="5">
        <v>40108</v>
      </c>
      <c r="B3950" s="2">
        <v>36.92</v>
      </c>
      <c r="C3950" s="2">
        <v>38.880000000000003</v>
      </c>
    </row>
    <row r="3951" spans="1:3" x14ac:dyDescent="0.3">
      <c r="A3951" s="5">
        <v>40109</v>
      </c>
      <c r="B3951" s="2">
        <v>37.119999999999997</v>
      </c>
      <c r="C3951" s="2">
        <v>38.6</v>
      </c>
    </row>
    <row r="3952" spans="1:3" x14ac:dyDescent="0.3">
      <c r="A3952" s="5">
        <v>40110</v>
      </c>
      <c r="B3952" s="2">
        <v>35.99</v>
      </c>
      <c r="C3952" s="2">
        <v>36.89</v>
      </c>
    </row>
    <row r="3953" spans="1:3" x14ac:dyDescent="0.3">
      <c r="A3953" s="5">
        <v>40111</v>
      </c>
      <c r="B3953" s="2">
        <v>34.58</v>
      </c>
      <c r="C3953" s="2">
        <v>35.51</v>
      </c>
    </row>
    <row r="3954" spans="1:3" x14ac:dyDescent="0.3">
      <c r="A3954" s="5">
        <v>40112</v>
      </c>
      <c r="B3954" s="2">
        <v>37.24</v>
      </c>
      <c r="C3954" s="2">
        <v>39.54</v>
      </c>
    </row>
    <row r="3955" spans="1:3" x14ac:dyDescent="0.3">
      <c r="A3955" s="5">
        <v>40113</v>
      </c>
      <c r="B3955" s="2">
        <v>37.89</v>
      </c>
      <c r="C3955" s="2">
        <v>39.72</v>
      </c>
    </row>
    <row r="3956" spans="1:3" x14ac:dyDescent="0.3">
      <c r="A3956" s="5">
        <v>40114</v>
      </c>
      <c r="B3956" s="2">
        <v>38.75</v>
      </c>
      <c r="C3956" s="2">
        <v>40.93</v>
      </c>
    </row>
    <row r="3957" spans="1:3" x14ac:dyDescent="0.3">
      <c r="A3957" s="5">
        <v>40115</v>
      </c>
      <c r="B3957" s="2">
        <v>38.729999999999997</v>
      </c>
      <c r="C3957" s="2">
        <v>40.97</v>
      </c>
    </row>
    <row r="3958" spans="1:3" x14ac:dyDescent="0.3">
      <c r="A3958" s="5">
        <v>40116</v>
      </c>
      <c r="B3958" s="2">
        <v>39.44</v>
      </c>
      <c r="C3958" s="2">
        <v>41.85</v>
      </c>
    </row>
    <row r="3959" spans="1:3" x14ac:dyDescent="0.3">
      <c r="A3959" s="5">
        <v>40117</v>
      </c>
      <c r="B3959" s="2">
        <v>36.97</v>
      </c>
      <c r="C3959" s="2">
        <v>38.08</v>
      </c>
    </row>
    <row r="3960" spans="1:3" x14ac:dyDescent="0.3">
      <c r="A3960" s="5">
        <v>40118</v>
      </c>
      <c r="B3960" s="2">
        <v>35.630000000000003</v>
      </c>
      <c r="C3960" s="2">
        <v>36.36</v>
      </c>
    </row>
    <row r="3961" spans="1:3" x14ac:dyDescent="0.3">
      <c r="A3961" s="5">
        <v>40119</v>
      </c>
      <c r="B3961" s="2">
        <v>38.35</v>
      </c>
      <c r="C3961" s="2">
        <v>41.43</v>
      </c>
    </row>
    <row r="3962" spans="1:3" x14ac:dyDescent="0.3">
      <c r="A3962" s="5">
        <v>40120</v>
      </c>
      <c r="B3962" s="2">
        <v>37.869999999999997</v>
      </c>
      <c r="C3962" s="2">
        <v>39.729999999999997</v>
      </c>
    </row>
    <row r="3963" spans="1:3" x14ac:dyDescent="0.3">
      <c r="A3963" s="5">
        <v>40121</v>
      </c>
      <c r="B3963" s="2">
        <v>37.840000000000003</v>
      </c>
      <c r="C3963" s="2">
        <v>40.17</v>
      </c>
    </row>
    <row r="3964" spans="1:3" x14ac:dyDescent="0.3">
      <c r="A3964" s="5">
        <v>40122</v>
      </c>
      <c r="B3964" s="2">
        <v>38.07</v>
      </c>
      <c r="C3964" s="2">
        <v>40.51</v>
      </c>
    </row>
    <row r="3965" spans="1:3" x14ac:dyDescent="0.3">
      <c r="A3965" s="5">
        <v>40123</v>
      </c>
      <c r="B3965" s="2">
        <v>38.43</v>
      </c>
      <c r="C3965" s="2">
        <v>40.69</v>
      </c>
    </row>
    <row r="3966" spans="1:3" x14ac:dyDescent="0.3">
      <c r="A3966" s="5">
        <v>40124</v>
      </c>
      <c r="B3966" s="2">
        <v>36.659999999999997</v>
      </c>
      <c r="C3966" s="2">
        <v>37.69</v>
      </c>
    </row>
    <row r="3967" spans="1:3" x14ac:dyDescent="0.3">
      <c r="A3967" s="5">
        <v>40125</v>
      </c>
      <c r="B3967" s="2">
        <v>37.18</v>
      </c>
      <c r="C3967" s="2">
        <v>38.380000000000003</v>
      </c>
    </row>
    <row r="3968" spans="1:3" x14ac:dyDescent="0.3">
      <c r="A3968" s="5">
        <v>40126</v>
      </c>
      <c r="B3968" s="2">
        <v>38.65</v>
      </c>
      <c r="C3968" s="2">
        <v>40.89</v>
      </c>
    </row>
    <row r="3969" spans="1:3" x14ac:dyDescent="0.3">
      <c r="A3969" s="5">
        <v>40127</v>
      </c>
      <c r="B3969" s="2">
        <v>39.520000000000003</v>
      </c>
      <c r="C3969" s="2">
        <v>42.02</v>
      </c>
    </row>
    <row r="3970" spans="1:3" x14ac:dyDescent="0.3">
      <c r="A3970" s="5">
        <v>40128</v>
      </c>
      <c r="B3970" s="2">
        <v>39.94</v>
      </c>
      <c r="C3970" s="2">
        <v>42.54</v>
      </c>
    </row>
    <row r="3971" spans="1:3" x14ac:dyDescent="0.3">
      <c r="A3971" s="5">
        <v>40129</v>
      </c>
      <c r="B3971" s="2">
        <v>43.72</v>
      </c>
      <c r="C3971" s="2">
        <v>50.1</v>
      </c>
    </row>
    <row r="3972" spans="1:3" x14ac:dyDescent="0.3">
      <c r="A3972" s="5">
        <v>40130</v>
      </c>
      <c r="B3972" s="2">
        <v>39.01</v>
      </c>
      <c r="C3972" s="2">
        <v>41.76</v>
      </c>
    </row>
    <row r="3973" spans="1:3" x14ac:dyDescent="0.3">
      <c r="A3973" s="5">
        <v>40131</v>
      </c>
      <c r="B3973" s="2">
        <v>35.9</v>
      </c>
      <c r="C3973" s="2">
        <v>37.28</v>
      </c>
    </row>
    <row r="3974" spans="1:3" x14ac:dyDescent="0.3">
      <c r="A3974" s="5">
        <v>40132</v>
      </c>
      <c r="B3974" s="2">
        <v>35.549999999999997</v>
      </c>
      <c r="C3974" s="2">
        <v>36.58</v>
      </c>
    </row>
    <row r="3975" spans="1:3" x14ac:dyDescent="0.3">
      <c r="A3975" s="5">
        <v>40133</v>
      </c>
      <c r="B3975" s="2">
        <v>37.92</v>
      </c>
      <c r="C3975" s="2">
        <v>40.53</v>
      </c>
    </row>
    <row r="3976" spans="1:3" x14ac:dyDescent="0.3">
      <c r="A3976" s="5">
        <v>40134</v>
      </c>
      <c r="B3976" s="2">
        <v>36.92</v>
      </c>
      <c r="C3976" s="2">
        <v>38.97</v>
      </c>
    </row>
    <row r="3977" spans="1:3" x14ac:dyDescent="0.3">
      <c r="A3977" s="5">
        <v>40135</v>
      </c>
      <c r="B3977" s="2">
        <v>36.35</v>
      </c>
      <c r="C3977" s="2">
        <v>38.520000000000003</v>
      </c>
    </row>
    <row r="3978" spans="1:3" x14ac:dyDescent="0.3">
      <c r="A3978" s="5">
        <v>40136</v>
      </c>
      <c r="B3978" s="2">
        <v>36.1</v>
      </c>
      <c r="C3978" s="2">
        <v>38.21</v>
      </c>
    </row>
    <row r="3979" spans="1:3" x14ac:dyDescent="0.3">
      <c r="A3979" s="5">
        <v>40137</v>
      </c>
      <c r="B3979" s="2">
        <v>34.57</v>
      </c>
      <c r="C3979" s="2">
        <v>36.67</v>
      </c>
    </row>
    <row r="3980" spans="1:3" x14ac:dyDescent="0.3">
      <c r="A3980" s="5">
        <v>40138</v>
      </c>
      <c r="B3980" s="2">
        <v>33.49</v>
      </c>
      <c r="C3980" s="2">
        <v>35.869999999999997</v>
      </c>
    </row>
    <row r="3981" spans="1:3" x14ac:dyDescent="0.3">
      <c r="A3981" s="5">
        <v>40139</v>
      </c>
      <c r="B3981" s="2">
        <v>31.82</v>
      </c>
      <c r="C3981" s="2">
        <v>33.29</v>
      </c>
    </row>
    <row r="3982" spans="1:3" x14ac:dyDescent="0.3">
      <c r="A3982" s="5">
        <v>40140</v>
      </c>
      <c r="B3982" s="2">
        <v>33.71</v>
      </c>
      <c r="C3982" s="2">
        <v>36.36</v>
      </c>
    </row>
    <row r="3983" spans="1:3" x14ac:dyDescent="0.3">
      <c r="A3983" s="5">
        <v>40141</v>
      </c>
      <c r="B3983" s="2">
        <v>35.11</v>
      </c>
      <c r="C3983" s="2">
        <v>37.619999999999997</v>
      </c>
    </row>
    <row r="3984" spans="1:3" x14ac:dyDescent="0.3">
      <c r="A3984" s="5">
        <v>40142</v>
      </c>
      <c r="B3984" s="2">
        <v>34.96</v>
      </c>
      <c r="C3984" s="2">
        <v>37.5</v>
      </c>
    </row>
    <row r="3985" spans="1:3" x14ac:dyDescent="0.3">
      <c r="A3985" s="5">
        <v>40143</v>
      </c>
      <c r="B3985" s="2">
        <v>32.85</v>
      </c>
      <c r="C3985" s="2">
        <v>35.729999999999997</v>
      </c>
    </row>
    <row r="3986" spans="1:3" x14ac:dyDescent="0.3">
      <c r="A3986" s="5">
        <v>40144</v>
      </c>
      <c r="B3986" s="2">
        <v>33.950000000000003</v>
      </c>
      <c r="C3986" s="2">
        <v>36.68</v>
      </c>
    </row>
    <row r="3987" spans="1:3" x14ac:dyDescent="0.3">
      <c r="A3987" s="5">
        <v>40145</v>
      </c>
      <c r="B3987" s="2">
        <v>32.74</v>
      </c>
      <c r="C3987" s="2">
        <v>34.47</v>
      </c>
    </row>
    <row r="3988" spans="1:3" x14ac:dyDescent="0.3">
      <c r="A3988" s="5">
        <v>40146</v>
      </c>
      <c r="B3988" s="2">
        <v>33.15</v>
      </c>
      <c r="C3988" s="2">
        <v>34.299999999999997</v>
      </c>
    </row>
    <row r="3989" spans="1:3" x14ac:dyDescent="0.3">
      <c r="A3989" s="5">
        <v>40147</v>
      </c>
      <c r="B3989" s="2">
        <v>35.549999999999997</v>
      </c>
      <c r="C3989" s="2">
        <v>38.11</v>
      </c>
    </row>
    <row r="3990" spans="1:3" x14ac:dyDescent="0.3">
      <c r="A3990" s="5">
        <v>40148</v>
      </c>
      <c r="B3990" s="2">
        <v>35.979999999999997</v>
      </c>
      <c r="C3990" s="2">
        <v>38.340000000000003</v>
      </c>
    </row>
    <row r="3991" spans="1:3" x14ac:dyDescent="0.3">
      <c r="A3991" s="5">
        <v>40149</v>
      </c>
      <c r="B3991" s="2">
        <v>41.91</v>
      </c>
      <c r="C3991" s="2">
        <v>48.82</v>
      </c>
    </row>
    <row r="3992" spans="1:3" x14ac:dyDescent="0.3">
      <c r="A3992" s="5">
        <v>40150</v>
      </c>
      <c r="B3992" s="2">
        <v>38.18</v>
      </c>
      <c r="C3992" s="2">
        <v>41.77</v>
      </c>
    </row>
    <row r="3993" spans="1:3" x14ac:dyDescent="0.3">
      <c r="A3993" s="5">
        <v>40151</v>
      </c>
      <c r="B3993" s="2">
        <v>36.130000000000003</v>
      </c>
      <c r="C3993" s="2">
        <v>37.92</v>
      </c>
    </row>
    <row r="3994" spans="1:3" x14ac:dyDescent="0.3">
      <c r="A3994" s="5">
        <v>40152</v>
      </c>
      <c r="B3994" s="2">
        <v>34.24</v>
      </c>
      <c r="C3994" s="2">
        <v>35.57</v>
      </c>
    </row>
    <row r="3995" spans="1:3" x14ac:dyDescent="0.3">
      <c r="A3995" s="5">
        <v>40153</v>
      </c>
      <c r="B3995" s="2">
        <v>33.44</v>
      </c>
      <c r="C3995" s="2">
        <v>34.380000000000003</v>
      </c>
    </row>
    <row r="3996" spans="1:3" x14ac:dyDescent="0.3">
      <c r="A3996" s="5">
        <v>40154</v>
      </c>
      <c r="B3996" s="2">
        <v>36.340000000000003</v>
      </c>
      <c r="C3996" s="2">
        <v>38.71</v>
      </c>
    </row>
    <row r="3997" spans="1:3" x14ac:dyDescent="0.3">
      <c r="A3997" s="5">
        <v>40155</v>
      </c>
      <c r="B3997" s="2">
        <v>36.49</v>
      </c>
      <c r="C3997" s="2">
        <v>38.71</v>
      </c>
    </row>
    <row r="3998" spans="1:3" x14ac:dyDescent="0.3">
      <c r="A3998" s="5">
        <v>40156</v>
      </c>
      <c r="B3998" s="2">
        <v>37.770000000000003</v>
      </c>
      <c r="C3998" s="2">
        <v>40.28</v>
      </c>
    </row>
    <row r="3999" spans="1:3" x14ac:dyDescent="0.3">
      <c r="A3999" s="5">
        <v>40157</v>
      </c>
      <c r="B3999" s="2">
        <v>37.51</v>
      </c>
      <c r="C3999" s="2">
        <v>39.549999999999997</v>
      </c>
    </row>
    <row r="4000" spans="1:3" x14ac:dyDescent="0.3">
      <c r="A4000" s="5">
        <v>40158</v>
      </c>
      <c r="B4000" s="2">
        <v>37.31</v>
      </c>
      <c r="C4000" s="2">
        <v>39.049999999999997</v>
      </c>
    </row>
    <row r="4001" spans="1:3" x14ac:dyDescent="0.3">
      <c r="A4001" s="5">
        <v>40159</v>
      </c>
      <c r="B4001" s="2">
        <v>36.479999999999997</v>
      </c>
      <c r="C4001" s="2">
        <v>38.31</v>
      </c>
    </row>
    <row r="4002" spans="1:3" x14ac:dyDescent="0.3">
      <c r="A4002" s="5">
        <v>40160</v>
      </c>
      <c r="B4002" s="2">
        <v>36.22</v>
      </c>
      <c r="C4002" s="2">
        <v>37.51</v>
      </c>
    </row>
    <row r="4003" spans="1:3" x14ac:dyDescent="0.3">
      <c r="A4003" s="5">
        <v>40161</v>
      </c>
      <c r="B4003" s="2">
        <v>39.450000000000003</v>
      </c>
      <c r="C4003" s="2">
        <v>42.68</v>
      </c>
    </row>
    <row r="4004" spans="1:3" x14ac:dyDescent="0.3">
      <c r="A4004" s="5">
        <v>40162</v>
      </c>
      <c r="B4004" s="2">
        <v>43.87</v>
      </c>
      <c r="C4004" s="2">
        <v>50.12</v>
      </c>
    </row>
    <row r="4005" spans="1:3" x14ac:dyDescent="0.3">
      <c r="A4005" s="5">
        <v>40163</v>
      </c>
      <c r="B4005" s="2">
        <v>43.27</v>
      </c>
      <c r="C4005" s="2">
        <v>48.73</v>
      </c>
    </row>
    <row r="4006" spans="1:3" x14ac:dyDescent="0.3">
      <c r="A4006" s="5">
        <v>40164</v>
      </c>
      <c r="B4006" s="2">
        <v>61.22</v>
      </c>
      <c r="C4006" s="2">
        <v>81.849999999999994</v>
      </c>
    </row>
    <row r="4007" spans="1:3" x14ac:dyDescent="0.3">
      <c r="A4007" s="5">
        <v>40165</v>
      </c>
      <c r="B4007" s="2">
        <v>49.39</v>
      </c>
      <c r="C4007" s="2">
        <v>58.88</v>
      </c>
    </row>
    <row r="4008" spans="1:3" x14ac:dyDescent="0.3">
      <c r="A4008" s="5">
        <v>40166</v>
      </c>
      <c r="B4008" s="2">
        <v>39.880000000000003</v>
      </c>
      <c r="C4008" s="2">
        <v>41.47</v>
      </c>
    </row>
    <row r="4009" spans="1:3" x14ac:dyDescent="0.3">
      <c r="A4009" s="5">
        <v>40167</v>
      </c>
      <c r="B4009" s="2">
        <v>39.18</v>
      </c>
      <c r="C4009" s="2">
        <v>40.15</v>
      </c>
    </row>
    <row r="4010" spans="1:3" x14ac:dyDescent="0.3">
      <c r="A4010" s="5">
        <v>40168</v>
      </c>
      <c r="B4010" s="2">
        <v>44.69</v>
      </c>
      <c r="C4010" s="2">
        <v>50.27</v>
      </c>
    </row>
    <row r="4011" spans="1:3" x14ac:dyDescent="0.3">
      <c r="A4011" s="5">
        <v>40169</v>
      </c>
      <c r="B4011" s="2">
        <v>41.53</v>
      </c>
      <c r="C4011" s="2">
        <v>44.12</v>
      </c>
    </row>
    <row r="4012" spans="1:3" x14ac:dyDescent="0.3">
      <c r="A4012" s="5">
        <v>40170</v>
      </c>
      <c r="B4012" s="2">
        <v>39.520000000000003</v>
      </c>
      <c r="C4012" s="2">
        <v>41.23</v>
      </c>
    </row>
    <row r="4013" spans="1:3" x14ac:dyDescent="0.3">
      <c r="A4013" s="5">
        <v>40171</v>
      </c>
      <c r="B4013" s="2">
        <v>37.4</v>
      </c>
      <c r="C4013" s="2">
        <v>38.82</v>
      </c>
    </row>
    <row r="4014" spans="1:3" x14ac:dyDescent="0.3">
      <c r="A4014" s="5">
        <v>40172</v>
      </c>
      <c r="B4014" s="2">
        <v>35.880000000000003</v>
      </c>
      <c r="C4014" s="2">
        <v>36.450000000000003</v>
      </c>
    </row>
    <row r="4015" spans="1:3" x14ac:dyDescent="0.3">
      <c r="A4015" s="5">
        <v>40173</v>
      </c>
      <c r="B4015" s="2">
        <v>36.18</v>
      </c>
      <c r="C4015" s="2">
        <v>37.15</v>
      </c>
    </row>
    <row r="4016" spans="1:3" x14ac:dyDescent="0.3">
      <c r="A4016" s="5">
        <v>40174</v>
      </c>
      <c r="B4016" s="2">
        <v>37.5</v>
      </c>
      <c r="C4016" s="2">
        <v>38.549999999999997</v>
      </c>
    </row>
    <row r="4017" spans="1:3" x14ac:dyDescent="0.3">
      <c r="A4017" s="5">
        <v>40175</v>
      </c>
      <c r="B4017" s="2">
        <v>39.57</v>
      </c>
      <c r="C4017" s="2">
        <v>41.22</v>
      </c>
    </row>
    <row r="4018" spans="1:3" x14ac:dyDescent="0.3">
      <c r="A4018" s="5">
        <v>40176</v>
      </c>
      <c r="B4018" s="2">
        <v>40.01</v>
      </c>
      <c r="C4018" s="2">
        <v>41.67</v>
      </c>
    </row>
    <row r="4019" spans="1:3" x14ac:dyDescent="0.3">
      <c r="A4019" s="5">
        <v>40177</v>
      </c>
      <c r="B4019" s="2">
        <v>40.799999999999997</v>
      </c>
      <c r="C4019" s="2">
        <v>42.52</v>
      </c>
    </row>
    <row r="4020" spans="1:3" x14ac:dyDescent="0.3">
      <c r="A4020" s="5">
        <v>40178</v>
      </c>
      <c r="B4020" s="2">
        <v>40.299999999999997</v>
      </c>
      <c r="C4020" s="2">
        <v>41.3</v>
      </c>
    </row>
    <row r="4021" spans="1:3" x14ac:dyDescent="0.3">
      <c r="A4021" s="5">
        <v>40179</v>
      </c>
      <c r="B4021" s="2">
        <v>39.67</v>
      </c>
      <c r="C4021" s="2">
        <v>39.96</v>
      </c>
    </row>
    <row r="4022" spans="1:3" x14ac:dyDescent="0.3">
      <c r="A4022" s="5">
        <v>40180</v>
      </c>
      <c r="B4022" s="2">
        <v>43</v>
      </c>
      <c r="C4022" s="2">
        <v>45.5</v>
      </c>
    </row>
    <row r="4023" spans="1:3" x14ac:dyDescent="0.3">
      <c r="A4023" s="5">
        <v>40181</v>
      </c>
      <c r="B4023" s="2">
        <v>42.27</v>
      </c>
      <c r="C4023" s="2">
        <v>43.54</v>
      </c>
    </row>
    <row r="4024" spans="1:3" x14ac:dyDescent="0.3">
      <c r="A4024" s="5">
        <v>40182</v>
      </c>
      <c r="B4024" s="2">
        <v>53.67</v>
      </c>
      <c r="C4024" s="2">
        <v>65.099999999999994</v>
      </c>
    </row>
    <row r="4025" spans="1:3" x14ac:dyDescent="0.3">
      <c r="A4025" s="5">
        <v>40183</v>
      </c>
      <c r="B4025" s="2">
        <v>49.71</v>
      </c>
      <c r="C4025" s="2">
        <v>56.11</v>
      </c>
    </row>
    <row r="4026" spans="1:3" x14ac:dyDescent="0.3">
      <c r="A4026" s="5">
        <v>40184</v>
      </c>
      <c r="B4026" s="2">
        <v>48.3</v>
      </c>
      <c r="C4026" s="2">
        <v>52.03</v>
      </c>
    </row>
    <row r="4027" spans="1:3" x14ac:dyDescent="0.3">
      <c r="A4027" s="5">
        <v>40185</v>
      </c>
      <c r="B4027" s="2">
        <v>86.66</v>
      </c>
      <c r="C4027" s="2">
        <v>123.48</v>
      </c>
    </row>
    <row r="4028" spans="1:3" x14ac:dyDescent="0.3">
      <c r="A4028" s="5">
        <v>40186</v>
      </c>
      <c r="B4028" s="2">
        <v>94.03</v>
      </c>
      <c r="C4028" s="2">
        <v>132.18</v>
      </c>
    </row>
    <row r="4029" spans="1:3" x14ac:dyDescent="0.3">
      <c r="A4029" s="5">
        <v>40187</v>
      </c>
      <c r="B4029" s="2">
        <v>46.46</v>
      </c>
      <c r="C4029" s="2">
        <v>47.52</v>
      </c>
    </row>
    <row r="4030" spans="1:3" x14ac:dyDescent="0.3">
      <c r="A4030" s="5">
        <v>40188</v>
      </c>
      <c r="B4030" s="2">
        <v>46.08</v>
      </c>
      <c r="C4030" s="2">
        <v>47.09</v>
      </c>
    </row>
    <row r="4031" spans="1:3" x14ac:dyDescent="0.3">
      <c r="A4031" s="5">
        <v>40189</v>
      </c>
      <c r="B4031" s="2">
        <v>61.84</v>
      </c>
      <c r="C4031" s="2">
        <v>76.37</v>
      </c>
    </row>
    <row r="4032" spans="1:3" x14ac:dyDescent="0.3">
      <c r="A4032" s="5">
        <v>40190</v>
      </c>
      <c r="B4032" s="2">
        <v>54.78</v>
      </c>
      <c r="C4032" s="2">
        <v>63.83</v>
      </c>
    </row>
    <row r="4033" spans="1:3" x14ac:dyDescent="0.3">
      <c r="A4033" s="5">
        <v>40191</v>
      </c>
      <c r="B4033" s="2">
        <v>48.98</v>
      </c>
      <c r="C4033" s="2">
        <v>52.68</v>
      </c>
    </row>
    <row r="4034" spans="1:3" x14ac:dyDescent="0.3">
      <c r="A4034" s="5">
        <v>40192</v>
      </c>
      <c r="B4034" s="2">
        <v>51.94</v>
      </c>
      <c r="C4034" s="2">
        <v>58.09</v>
      </c>
    </row>
    <row r="4035" spans="1:3" x14ac:dyDescent="0.3">
      <c r="A4035" s="5">
        <v>40193</v>
      </c>
      <c r="B4035" s="2">
        <v>56.15</v>
      </c>
      <c r="C4035" s="2">
        <v>63.96</v>
      </c>
    </row>
    <row r="4036" spans="1:3" x14ac:dyDescent="0.3">
      <c r="A4036" s="5">
        <v>40194</v>
      </c>
      <c r="B4036" s="2">
        <v>44.72</v>
      </c>
      <c r="C4036" s="2">
        <v>45.99</v>
      </c>
    </row>
    <row r="4037" spans="1:3" x14ac:dyDescent="0.3">
      <c r="A4037" s="5">
        <v>40195</v>
      </c>
      <c r="B4037" s="2">
        <v>44.32</v>
      </c>
      <c r="C4037" s="2">
        <v>45.41</v>
      </c>
    </row>
    <row r="4038" spans="1:3" x14ac:dyDescent="0.3">
      <c r="A4038" s="5">
        <v>40196</v>
      </c>
      <c r="B4038" s="2">
        <v>48.95</v>
      </c>
      <c r="C4038" s="2">
        <v>52.83</v>
      </c>
    </row>
    <row r="4039" spans="1:3" x14ac:dyDescent="0.3">
      <c r="A4039" s="5">
        <v>40197</v>
      </c>
      <c r="B4039" s="2">
        <v>48.92</v>
      </c>
      <c r="C4039" s="2">
        <v>52.98</v>
      </c>
    </row>
    <row r="4040" spans="1:3" x14ac:dyDescent="0.3">
      <c r="A4040" s="5">
        <v>40198</v>
      </c>
      <c r="B4040" s="2">
        <v>47.5</v>
      </c>
      <c r="C4040" s="2">
        <v>50.36</v>
      </c>
    </row>
    <row r="4041" spans="1:3" x14ac:dyDescent="0.3">
      <c r="A4041" s="5">
        <v>40199</v>
      </c>
      <c r="B4041" s="2">
        <v>49.81</v>
      </c>
      <c r="C4041" s="2">
        <v>53.83</v>
      </c>
    </row>
    <row r="4042" spans="1:3" x14ac:dyDescent="0.3">
      <c r="A4042" s="5">
        <v>40200</v>
      </c>
      <c r="B4042" s="2">
        <v>48.31</v>
      </c>
      <c r="C4042" s="2">
        <v>51.49</v>
      </c>
    </row>
    <row r="4043" spans="1:3" x14ac:dyDescent="0.3">
      <c r="A4043" s="5">
        <v>40201</v>
      </c>
      <c r="B4043" s="2">
        <v>47.35</v>
      </c>
      <c r="C4043" s="2">
        <v>49.56</v>
      </c>
    </row>
    <row r="4044" spans="1:3" x14ac:dyDescent="0.3">
      <c r="A4044" s="5">
        <v>40202</v>
      </c>
      <c r="B4044" s="2">
        <v>46.7</v>
      </c>
      <c r="C4044" s="2">
        <v>48.37</v>
      </c>
    </row>
    <row r="4045" spans="1:3" x14ac:dyDescent="0.3">
      <c r="A4045" s="5">
        <v>40203</v>
      </c>
      <c r="B4045" s="2">
        <v>61.08</v>
      </c>
      <c r="C4045" s="2">
        <v>72.39</v>
      </c>
    </row>
    <row r="4046" spans="1:3" x14ac:dyDescent="0.3">
      <c r="A4046" s="5">
        <v>40204</v>
      </c>
      <c r="B4046" s="2">
        <v>61.84</v>
      </c>
      <c r="C4046" s="2">
        <v>74.02</v>
      </c>
    </row>
    <row r="4047" spans="1:3" x14ac:dyDescent="0.3">
      <c r="A4047" s="5">
        <v>40205</v>
      </c>
      <c r="B4047" s="2">
        <v>51.33</v>
      </c>
      <c r="C4047" s="2">
        <v>55.05</v>
      </c>
    </row>
    <row r="4048" spans="1:3" x14ac:dyDescent="0.3">
      <c r="A4048" s="5">
        <v>40206</v>
      </c>
      <c r="B4048" s="2">
        <v>52.36</v>
      </c>
      <c r="C4048" s="2">
        <v>56.01</v>
      </c>
    </row>
    <row r="4049" spans="1:3" x14ac:dyDescent="0.3">
      <c r="A4049" s="5">
        <v>40207</v>
      </c>
      <c r="B4049" s="2">
        <v>68.56</v>
      </c>
      <c r="C4049" s="2">
        <v>83.47</v>
      </c>
    </row>
    <row r="4050" spans="1:3" x14ac:dyDescent="0.3">
      <c r="A4050" s="5">
        <v>40208</v>
      </c>
      <c r="B4050" s="2">
        <v>54.2</v>
      </c>
      <c r="C4050" s="2">
        <v>57.71</v>
      </c>
    </row>
    <row r="4051" spans="1:3" x14ac:dyDescent="0.3">
      <c r="A4051" s="5">
        <v>40209</v>
      </c>
      <c r="B4051" s="2">
        <v>55.36</v>
      </c>
      <c r="C4051" s="2">
        <v>56.52</v>
      </c>
    </row>
    <row r="4052" spans="1:3" x14ac:dyDescent="0.3">
      <c r="A4052" s="5">
        <v>40210</v>
      </c>
      <c r="B4052" s="2">
        <v>65.91</v>
      </c>
      <c r="C4052" s="2">
        <v>76.430000000000007</v>
      </c>
    </row>
    <row r="4053" spans="1:3" x14ac:dyDescent="0.3">
      <c r="A4053" s="5">
        <v>40211</v>
      </c>
      <c r="B4053" s="2">
        <v>58.91</v>
      </c>
      <c r="C4053" s="2">
        <v>62.18</v>
      </c>
    </row>
    <row r="4054" spans="1:3" x14ac:dyDescent="0.3">
      <c r="A4054" s="5">
        <v>40212</v>
      </c>
      <c r="B4054" s="2">
        <v>59.5</v>
      </c>
      <c r="C4054" s="2">
        <v>64.31</v>
      </c>
    </row>
    <row r="4055" spans="1:3" x14ac:dyDescent="0.3">
      <c r="A4055" s="5">
        <v>40213</v>
      </c>
      <c r="B4055" s="2">
        <v>59.83</v>
      </c>
      <c r="C4055" s="2">
        <v>64.41</v>
      </c>
    </row>
    <row r="4056" spans="1:3" x14ac:dyDescent="0.3">
      <c r="A4056" s="5">
        <v>40214</v>
      </c>
      <c r="B4056" s="2">
        <v>55.81</v>
      </c>
      <c r="C4056" s="2">
        <v>59.37</v>
      </c>
    </row>
    <row r="4057" spans="1:3" x14ac:dyDescent="0.3">
      <c r="A4057" s="5">
        <v>40215</v>
      </c>
      <c r="B4057" s="2">
        <v>51.1</v>
      </c>
      <c r="C4057" s="2">
        <v>53.26</v>
      </c>
    </row>
    <row r="4058" spans="1:3" x14ac:dyDescent="0.3">
      <c r="A4058" s="5">
        <v>40216</v>
      </c>
      <c r="B4058" s="2">
        <v>51.4</v>
      </c>
      <c r="C4058" s="2">
        <v>53.22</v>
      </c>
    </row>
    <row r="4059" spans="1:3" x14ac:dyDescent="0.3">
      <c r="A4059" s="5">
        <v>40217</v>
      </c>
      <c r="B4059" s="2">
        <v>58.95</v>
      </c>
      <c r="C4059" s="2">
        <v>63.8</v>
      </c>
    </row>
    <row r="4060" spans="1:3" x14ac:dyDescent="0.3">
      <c r="A4060" s="5">
        <v>40218</v>
      </c>
      <c r="B4060" s="2">
        <v>60.15</v>
      </c>
      <c r="C4060" s="2">
        <v>65.349999999999994</v>
      </c>
    </row>
    <row r="4061" spans="1:3" x14ac:dyDescent="0.3">
      <c r="A4061" s="5">
        <v>40219</v>
      </c>
      <c r="B4061" s="2">
        <v>57.97</v>
      </c>
      <c r="C4061" s="2">
        <v>62.47</v>
      </c>
    </row>
    <row r="4062" spans="1:3" x14ac:dyDescent="0.3">
      <c r="A4062" s="5">
        <v>40220</v>
      </c>
      <c r="B4062" s="2">
        <v>61.71</v>
      </c>
      <c r="C4062" s="2">
        <v>68.13</v>
      </c>
    </row>
    <row r="4063" spans="1:3" x14ac:dyDescent="0.3">
      <c r="A4063" s="5">
        <v>40221</v>
      </c>
      <c r="B4063" s="2">
        <v>61.94</v>
      </c>
      <c r="C4063" s="2">
        <v>65.73</v>
      </c>
    </row>
    <row r="4064" spans="1:3" x14ac:dyDescent="0.3">
      <c r="A4064" s="5">
        <v>40222</v>
      </c>
      <c r="B4064" s="2">
        <v>59.47</v>
      </c>
      <c r="C4064" s="2">
        <v>61.13</v>
      </c>
    </row>
    <row r="4065" spans="1:3" x14ac:dyDescent="0.3">
      <c r="A4065" s="5">
        <v>40223</v>
      </c>
      <c r="B4065" s="2">
        <v>59.54</v>
      </c>
      <c r="C4065" s="2">
        <v>60.42</v>
      </c>
    </row>
    <row r="4066" spans="1:3" x14ac:dyDescent="0.3">
      <c r="A4066" s="5">
        <v>40224</v>
      </c>
      <c r="B4066" s="2">
        <v>67.09</v>
      </c>
      <c r="C4066" s="2">
        <v>74.16</v>
      </c>
    </row>
    <row r="4067" spans="1:3" x14ac:dyDescent="0.3">
      <c r="A4067" s="5">
        <v>40225</v>
      </c>
      <c r="B4067" s="2">
        <v>63.54</v>
      </c>
      <c r="C4067" s="2">
        <v>66.55</v>
      </c>
    </row>
    <row r="4068" spans="1:3" x14ac:dyDescent="0.3">
      <c r="A4068" s="5">
        <v>40226</v>
      </c>
      <c r="B4068" s="2">
        <v>63.84</v>
      </c>
      <c r="C4068" s="2">
        <v>67.239999999999995</v>
      </c>
    </row>
    <row r="4069" spans="1:3" x14ac:dyDescent="0.3">
      <c r="A4069" s="5">
        <v>40227</v>
      </c>
      <c r="B4069" s="2">
        <v>66.63</v>
      </c>
      <c r="C4069" s="2">
        <v>69.94</v>
      </c>
    </row>
    <row r="4070" spans="1:3" x14ac:dyDescent="0.3">
      <c r="A4070" s="5">
        <v>40228</v>
      </c>
      <c r="B4070" s="2">
        <v>70.400000000000006</v>
      </c>
      <c r="C4070" s="2">
        <v>73.930000000000007</v>
      </c>
    </row>
    <row r="4071" spans="1:3" x14ac:dyDescent="0.3">
      <c r="A4071" s="5">
        <v>40229</v>
      </c>
      <c r="B4071" s="2">
        <v>73.7</v>
      </c>
      <c r="C4071" s="2">
        <v>77.31</v>
      </c>
    </row>
    <row r="4072" spans="1:3" x14ac:dyDescent="0.3">
      <c r="A4072" s="5">
        <v>40230</v>
      </c>
      <c r="B4072" s="2">
        <v>82.01</v>
      </c>
      <c r="C4072" s="2">
        <v>85.35</v>
      </c>
    </row>
    <row r="4073" spans="1:3" x14ac:dyDescent="0.3">
      <c r="A4073" s="5">
        <v>40231</v>
      </c>
      <c r="B4073" s="2">
        <v>134.80000000000001</v>
      </c>
      <c r="C4073" s="2">
        <v>171.09</v>
      </c>
    </row>
    <row r="4074" spans="1:3" x14ac:dyDescent="0.3">
      <c r="A4074" s="5">
        <v>40232</v>
      </c>
      <c r="B4074" s="2">
        <v>98.08</v>
      </c>
      <c r="C4074" s="2">
        <v>110.24</v>
      </c>
    </row>
    <row r="4075" spans="1:3" x14ac:dyDescent="0.3">
      <c r="A4075" s="5">
        <v>40233</v>
      </c>
      <c r="B4075" s="2">
        <v>92.7</v>
      </c>
      <c r="C4075" s="2">
        <v>101.76</v>
      </c>
    </row>
    <row r="4076" spans="1:3" x14ac:dyDescent="0.3">
      <c r="A4076" s="5">
        <v>40234</v>
      </c>
      <c r="B4076" s="2">
        <v>88.7</v>
      </c>
      <c r="C4076" s="2">
        <v>96.61</v>
      </c>
    </row>
    <row r="4077" spans="1:3" x14ac:dyDescent="0.3">
      <c r="A4077" s="5">
        <v>40235</v>
      </c>
      <c r="B4077" s="2">
        <v>78.39</v>
      </c>
      <c r="C4077" s="2">
        <v>84.87</v>
      </c>
    </row>
    <row r="4078" spans="1:3" x14ac:dyDescent="0.3">
      <c r="A4078" s="5">
        <v>40236</v>
      </c>
      <c r="B4078" s="2">
        <v>64.94</v>
      </c>
      <c r="C4078" s="2">
        <v>66.13</v>
      </c>
    </row>
    <row r="4079" spans="1:3" x14ac:dyDescent="0.3">
      <c r="A4079" s="5">
        <v>40237</v>
      </c>
      <c r="B4079" s="2">
        <v>62.87</v>
      </c>
      <c r="C4079" s="2">
        <v>62.94</v>
      </c>
    </row>
    <row r="4080" spans="1:3" x14ac:dyDescent="0.3">
      <c r="A4080" s="5">
        <v>40238</v>
      </c>
      <c r="B4080" s="2">
        <v>68.22</v>
      </c>
      <c r="C4080" s="2">
        <v>71.5</v>
      </c>
    </row>
    <row r="4081" spans="1:3" x14ac:dyDescent="0.3">
      <c r="A4081" s="5">
        <v>40239</v>
      </c>
      <c r="B4081" s="2">
        <v>72.64</v>
      </c>
      <c r="C4081" s="2">
        <v>76.739999999999995</v>
      </c>
    </row>
    <row r="4082" spans="1:3" x14ac:dyDescent="0.3">
      <c r="A4082" s="5">
        <v>40240</v>
      </c>
      <c r="B4082" s="2">
        <v>72.03</v>
      </c>
      <c r="C4082" s="2">
        <v>75.19</v>
      </c>
    </row>
    <row r="4083" spans="1:3" x14ac:dyDescent="0.3">
      <c r="A4083" s="5">
        <v>40241</v>
      </c>
      <c r="B4083" s="2">
        <v>71.84</v>
      </c>
      <c r="C4083" s="2">
        <v>74.78</v>
      </c>
    </row>
    <row r="4084" spans="1:3" x14ac:dyDescent="0.3">
      <c r="A4084" s="5">
        <v>40242</v>
      </c>
      <c r="B4084" s="2">
        <v>69.89</v>
      </c>
      <c r="C4084" s="2">
        <v>73.05</v>
      </c>
    </row>
    <row r="4085" spans="1:3" x14ac:dyDescent="0.3">
      <c r="A4085" s="5">
        <v>40243</v>
      </c>
      <c r="B4085" s="2">
        <v>70.42</v>
      </c>
      <c r="C4085" s="2">
        <v>71.23</v>
      </c>
    </row>
    <row r="4086" spans="1:3" x14ac:dyDescent="0.3">
      <c r="A4086" s="5">
        <v>40244</v>
      </c>
      <c r="B4086" s="2">
        <v>65.180000000000007</v>
      </c>
      <c r="C4086" s="2">
        <v>65.14</v>
      </c>
    </row>
    <row r="4087" spans="1:3" x14ac:dyDescent="0.3">
      <c r="A4087" s="5">
        <v>40245</v>
      </c>
      <c r="B4087" s="2">
        <v>69.09</v>
      </c>
      <c r="C4087" s="2">
        <v>72.569999999999993</v>
      </c>
    </row>
    <row r="4088" spans="1:3" x14ac:dyDescent="0.3">
      <c r="A4088" s="5">
        <v>40246</v>
      </c>
      <c r="B4088" s="2">
        <v>67.430000000000007</v>
      </c>
      <c r="C4088" s="2">
        <v>70.98</v>
      </c>
    </row>
    <row r="4089" spans="1:3" x14ac:dyDescent="0.3">
      <c r="A4089" s="5">
        <v>40247</v>
      </c>
      <c r="B4089" s="2">
        <v>63.08</v>
      </c>
      <c r="C4089" s="2">
        <v>65.510000000000005</v>
      </c>
    </row>
    <row r="4090" spans="1:3" x14ac:dyDescent="0.3">
      <c r="A4090" s="5">
        <v>40248</v>
      </c>
      <c r="B4090" s="2">
        <v>60.31</v>
      </c>
      <c r="C4090" s="2">
        <v>63.43</v>
      </c>
    </row>
    <row r="4091" spans="1:3" x14ac:dyDescent="0.3">
      <c r="A4091" s="5">
        <v>40249</v>
      </c>
      <c r="B4091" s="2">
        <v>58.74</v>
      </c>
      <c r="C4091" s="2">
        <v>60.97</v>
      </c>
    </row>
    <row r="4092" spans="1:3" x14ac:dyDescent="0.3">
      <c r="A4092" s="5">
        <v>40250</v>
      </c>
      <c r="B4092" s="2">
        <v>55.64</v>
      </c>
      <c r="C4092" s="2">
        <v>56.15</v>
      </c>
    </row>
    <row r="4093" spans="1:3" x14ac:dyDescent="0.3">
      <c r="A4093" s="5">
        <v>40251</v>
      </c>
      <c r="B4093" s="2">
        <v>55.43</v>
      </c>
      <c r="C4093" s="2">
        <v>55.5</v>
      </c>
    </row>
    <row r="4094" spans="1:3" x14ac:dyDescent="0.3">
      <c r="A4094" s="5">
        <v>40252</v>
      </c>
      <c r="B4094" s="2">
        <v>60.4</v>
      </c>
      <c r="C4094" s="2">
        <v>61.79</v>
      </c>
    </row>
    <row r="4095" spans="1:3" x14ac:dyDescent="0.3">
      <c r="A4095" s="5">
        <v>40253</v>
      </c>
      <c r="B4095" s="2">
        <v>59.12</v>
      </c>
      <c r="C4095" s="2">
        <v>60.39</v>
      </c>
    </row>
    <row r="4096" spans="1:3" x14ac:dyDescent="0.3">
      <c r="A4096" s="5">
        <v>40254</v>
      </c>
      <c r="B4096" s="2">
        <v>55.92</v>
      </c>
      <c r="C4096" s="2">
        <v>56.83</v>
      </c>
    </row>
    <row r="4097" spans="1:3" x14ac:dyDescent="0.3">
      <c r="A4097" s="5">
        <v>40255</v>
      </c>
      <c r="B4097" s="2">
        <v>52.48</v>
      </c>
      <c r="C4097" s="2">
        <v>53.19</v>
      </c>
    </row>
    <row r="4098" spans="1:3" x14ac:dyDescent="0.3">
      <c r="A4098" s="5">
        <v>40256</v>
      </c>
      <c r="B4098" s="2">
        <v>50.01</v>
      </c>
      <c r="C4098" s="2">
        <v>50.62</v>
      </c>
    </row>
    <row r="4099" spans="1:3" x14ac:dyDescent="0.3">
      <c r="A4099" s="5">
        <v>40257</v>
      </c>
      <c r="B4099" s="2">
        <v>49.01</v>
      </c>
      <c r="C4099" s="2">
        <v>49.65</v>
      </c>
    </row>
    <row r="4100" spans="1:3" x14ac:dyDescent="0.3">
      <c r="A4100" s="5">
        <v>40258</v>
      </c>
      <c r="B4100" s="2">
        <v>49.67</v>
      </c>
      <c r="C4100" s="2">
        <v>49.73</v>
      </c>
    </row>
    <row r="4101" spans="1:3" x14ac:dyDescent="0.3">
      <c r="A4101" s="5">
        <v>40259</v>
      </c>
      <c r="B4101" s="2">
        <v>53.34</v>
      </c>
      <c r="C4101" s="2">
        <v>53.94</v>
      </c>
    </row>
    <row r="4102" spans="1:3" x14ac:dyDescent="0.3">
      <c r="A4102" s="5">
        <v>40260</v>
      </c>
      <c r="B4102" s="2">
        <v>50.8</v>
      </c>
      <c r="C4102" s="2">
        <v>51.4</v>
      </c>
    </row>
    <row r="4103" spans="1:3" x14ac:dyDescent="0.3">
      <c r="A4103" s="5">
        <v>40261</v>
      </c>
      <c r="B4103" s="2">
        <v>49.57</v>
      </c>
      <c r="C4103" s="2">
        <v>50.48</v>
      </c>
    </row>
    <row r="4104" spans="1:3" x14ac:dyDescent="0.3">
      <c r="A4104" s="5">
        <v>40262</v>
      </c>
      <c r="B4104" s="2">
        <v>47.36</v>
      </c>
      <c r="C4104" s="2">
        <v>48.13</v>
      </c>
    </row>
    <row r="4105" spans="1:3" x14ac:dyDescent="0.3">
      <c r="A4105" s="5">
        <v>40263</v>
      </c>
      <c r="B4105" s="2">
        <v>46.19</v>
      </c>
      <c r="C4105" s="2">
        <v>47.14</v>
      </c>
    </row>
    <row r="4106" spans="1:3" x14ac:dyDescent="0.3">
      <c r="A4106" s="5">
        <v>40264</v>
      </c>
      <c r="B4106" s="2">
        <v>44.31</v>
      </c>
      <c r="C4106" s="2">
        <v>44.86</v>
      </c>
    </row>
    <row r="4107" spans="1:3" x14ac:dyDescent="0.3">
      <c r="A4107" s="5">
        <v>40265</v>
      </c>
      <c r="B4107" s="2">
        <v>44.29</v>
      </c>
      <c r="C4107" s="2">
        <v>44.68</v>
      </c>
    </row>
    <row r="4108" spans="1:3" x14ac:dyDescent="0.3">
      <c r="A4108" s="5">
        <v>40266</v>
      </c>
      <c r="B4108" s="2">
        <v>45.49</v>
      </c>
      <c r="C4108" s="2">
        <v>46.17</v>
      </c>
    </row>
    <row r="4109" spans="1:3" x14ac:dyDescent="0.3">
      <c r="A4109" s="5">
        <v>40267</v>
      </c>
      <c r="B4109" s="2">
        <v>44.88</v>
      </c>
      <c r="C4109" s="2">
        <v>45.28</v>
      </c>
    </row>
    <row r="4110" spans="1:3" x14ac:dyDescent="0.3">
      <c r="A4110" s="5">
        <v>40268</v>
      </c>
      <c r="B4110" s="2">
        <v>44.85</v>
      </c>
      <c r="C4110" s="2">
        <v>45.45</v>
      </c>
    </row>
    <row r="4111" spans="1:3" x14ac:dyDescent="0.3">
      <c r="A4111" s="5">
        <v>40269</v>
      </c>
      <c r="B4111" s="2">
        <v>44.94</v>
      </c>
      <c r="C4111" s="2">
        <v>45.25</v>
      </c>
    </row>
    <row r="4112" spans="1:3" x14ac:dyDescent="0.3">
      <c r="A4112" s="5">
        <v>40270</v>
      </c>
      <c r="B4112" s="2">
        <v>44.52</v>
      </c>
      <c r="C4112" s="2">
        <v>44.88</v>
      </c>
    </row>
    <row r="4113" spans="1:3" x14ac:dyDescent="0.3">
      <c r="A4113" s="5">
        <v>40271</v>
      </c>
      <c r="B4113" s="2">
        <v>44.01</v>
      </c>
      <c r="C4113" s="2">
        <v>44.34</v>
      </c>
    </row>
    <row r="4114" spans="1:3" x14ac:dyDescent="0.3">
      <c r="A4114" s="5">
        <v>40272</v>
      </c>
      <c r="B4114" s="2">
        <v>44.36</v>
      </c>
      <c r="C4114" s="2">
        <v>44.27</v>
      </c>
    </row>
    <row r="4115" spans="1:3" x14ac:dyDescent="0.3">
      <c r="A4115" s="5">
        <v>40273</v>
      </c>
      <c r="B4115" s="2">
        <v>44.96</v>
      </c>
      <c r="C4115" s="2">
        <v>45.12</v>
      </c>
    </row>
    <row r="4116" spans="1:3" x14ac:dyDescent="0.3">
      <c r="A4116" s="5">
        <v>40274</v>
      </c>
      <c r="B4116" s="2">
        <v>49.08</v>
      </c>
      <c r="C4116" s="2">
        <v>50.91</v>
      </c>
    </row>
    <row r="4117" spans="1:3" x14ac:dyDescent="0.3">
      <c r="A4117" s="5">
        <v>40275</v>
      </c>
      <c r="B4117" s="2">
        <v>47.83</v>
      </c>
      <c r="C4117" s="2">
        <v>49.25</v>
      </c>
    </row>
    <row r="4118" spans="1:3" x14ac:dyDescent="0.3">
      <c r="A4118" s="5">
        <v>40276</v>
      </c>
      <c r="B4118" s="2">
        <v>47.41</v>
      </c>
      <c r="C4118" s="2">
        <v>48.98</v>
      </c>
    </row>
    <row r="4119" spans="1:3" x14ac:dyDescent="0.3">
      <c r="A4119" s="5">
        <v>40277</v>
      </c>
      <c r="B4119" s="2">
        <v>47.09</v>
      </c>
      <c r="C4119" s="2">
        <v>48.06</v>
      </c>
    </row>
    <row r="4120" spans="1:3" x14ac:dyDescent="0.3">
      <c r="A4120" s="5">
        <v>40278</v>
      </c>
      <c r="B4120" s="2">
        <v>46.32</v>
      </c>
      <c r="C4120" s="2">
        <v>46.84</v>
      </c>
    </row>
    <row r="4121" spans="1:3" x14ac:dyDescent="0.3">
      <c r="A4121" s="5">
        <v>40279</v>
      </c>
      <c r="B4121" s="2">
        <v>46.28</v>
      </c>
      <c r="C4121" s="2">
        <v>46.3</v>
      </c>
    </row>
    <row r="4122" spans="1:3" x14ac:dyDescent="0.3">
      <c r="A4122" s="5">
        <v>40280</v>
      </c>
      <c r="B4122" s="2">
        <v>48.77</v>
      </c>
      <c r="C4122" s="2">
        <v>50.1</v>
      </c>
    </row>
    <row r="4123" spans="1:3" x14ac:dyDescent="0.3">
      <c r="A4123" s="5">
        <v>40281</v>
      </c>
      <c r="B4123" s="2">
        <v>49.09</v>
      </c>
      <c r="C4123" s="2">
        <v>50.74</v>
      </c>
    </row>
    <row r="4124" spans="1:3" x14ac:dyDescent="0.3">
      <c r="A4124" s="5">
        <v>40282</v>
      </c>
      <c r="B4124" s="2">
        <v>48.45</v>
      </c>
      <c r="C4124" s="2">
        <v>50.02</v>
      </c>
    </row>
    <row r="4125" spans="1:3" x14ac:dyDescent="0.3">
      <c r="A4125" s="5">
        <v>40283</v>
      </c>
      <c r="B4125" s="2">
        <v>47.71</v>
      </c>
      <c r="C4125" s="2">
        <v>49.31</v>
      </c>
    </row>
    <row r="4126" spans="1:3" x14ac:dyDescent="0.3">
      <c r="A4126" s="5">
        <v>40284</v>
      </c>
      <c r="B4126" s="2">
        <v>46.1</v>
      </c>
      <c r="C4126" s="2">
        <v>47.06</v>
      </c>
    </row>
    <row r="4127" spans="1:3" x14ac:dyDescent="0.3">
      <c r="A4127" s="5">
        <v>40285</v>
      </c>
      <c r="B4127" s="2">
        <v>45.32</v>
      </c>
      <c r="C4127" s="2">
        <v>45.44</v>
      </c>
    </row>
    <row r="4128" spans="1:3" x14ac:dyDescent="0.3">
      <c r="A4128" s="5">
        <v>40286</v>
      </c>
      <c r="B4128" s="2">
        <v>44.86</v>
      </c>
      <c r="C4128" s="2">
        <v>44.67</v>
      </c>
    </row>
    <row r="4129" spans="1:3" x14ac:dyDescent="0.3">
      <c r="A4129" s="5">
        <v>40287</v>
      </c>
      <c r="B4129" s="2">
        <v>48.03</v>
      </c>
      <c r="C4129" s="2">
        <v>49.43</v>
      </c>
    </row>
    <row r="4130" spans="1:3" x14ac:dyDescent="0.3">
      <c r="A4130" s="5">
        <v>40288</v>
      </c>
      <c r="B4130" s="2">
        <v>47.09</v>
      </c>
      <c r="C4130" s="2">
        <v>48.28</v>
      </c>
    </row>
    <row r="4131" spans="1:3" x14ac:dyDescent="0.3">
      <c r="A4131" s="5">
        <v>40289</v>
      </c>
      <c r="B4131" s="2">
        <v>47</v>
      </c>
      <c r="C4131" s="2">
        <v>47.88</v>
      </c>
    </row>
    <row r="4132" spans="1:3" x14ac:dyDescent="0.3">
      <c r="A4132" s="5">
        <v>40290</v>
      </c>
      <c r="B4132" s="2">
        <v>47.54</v>
      </c>
      <c r="C4132" s="2">
        <v>48.13</v>
      </c>
    </row>
    <row r="4133" spans="1:3" x14ac:dyDescent="0.3">
      <c r="A4133" s="5">
        <v>40291</v>
      </c>
      <c r="B4133" s="2">
        <v>47.87</v>
      </c>
      <c r="C4133" s="2">
        <v>48.83</v>
      </c>
    </row>
    <row r="4134" spans="1:3" x14ac:dyDescent="0.3">
      <c r="A4134" s="5">
        <v>40292</v>
      </c>
      <c r="B4134" s="2">
        <v>46.1</v>
      </c>
      <c r="C4134" s="2">
        <v>46.44</v>
      </c>
    </row>
    <row r="4135" spans="1:3" x14ac:dyDescent="0.3">
      <c r="A4135" s="5">
        <v>40293</v>
      </c>
      <c r="B4135" s="2">
        <v>45.75</v>
      </c>
      <c r="C4135" s="2">
        <v>45.6</v>
      </c>
    </row>
    <row r="4136" spans="1:3" x14ac:dyDescent="0.3">
      <c r="A4136" s="5">
        <v>40294</v>
      </c>
      <c r="B4136" s="2">
        <v>47.9</v>
      </c>
      <c r="C4136" s="2">
        <v>49</v>
      </c>
    </row>
    <row r="4137" spans="1:3" x14ac:dyDescent="0.3">
      <c r="A4137" s="5">
        <v>40295</v>
      </c>
      <c r="B4137" s="2">
        <v>47.79</v>
      </c>
      <c r="C4137" s="2">
        <v>49.03</v>
      </c>
    </row>
    <row r="4138" spans="1:3" x14ac:dyDescent="0.3">
      <c r="A4138" s="5">
        <v>40296</v>
      </c>
      <c r="B4138" s="2">
        <v>48.83</v>
      </c>
      <c r="C4138" s="2">
        <v>50.23</v>
      </c>
    </row>
    <row r="4139" spans="1:3" x14ac:dyDescent="0.3">
      <c r="A4139" s="5">
        <v>40297</v>
      </c>
      <c r="B4139" s="2">
        <v>48.14</v>
      </c>
      <c r="C4139" s="2">
        <v>49.81</v>
      </c>
    </row>
    <row r="4140" spans="1:3" x14ac:dyDescent="0.3">
      <c r="A4140" s="5">
        <v>40298</v>
      </c>
      <c r="B4140" s="2">
        <v>46.85</v>
      </c>
      <c r="C4140" s="2">
        <v>47.91</v>
      </c>
    </row>
    <row r="4141" spans="1:3" x14ac:dyDescent="0.3">
      <c r="A4141" s="5">
        <v>40299</v>
      </c>
      <c r="B4141" s="2">
        <v>43.99</v>
      </c>
      <c r="C4141" s="2">
        <v>43.85</v>
      </c>
    </row>
    <row r="4142" spans="1:3" x14ac:dyDescent="0.3">
      <c r="A4142" s="5">
        <v>40300</v>
      </c>
      <c r="B4142" s="2">
        <v>46.34</v>
      </c>
      <c r="C4142" s="2">
        <v>46.62</v>
      </c>
    </row>
    <row r="4143" spans="1:3" x14ac:dyDescent="0.3">
      <c r="A4143" s="5">
        <v>40301</v>
      </c>
      <c r="B4143" s="2">
        <v>51.18</v>
      </c>
      <c r="C4143" s="2">
        <v>52.87</v>
      </c>
    </row>
    <row r="4144" spans="1:3" x14ac:dyDescent="0.3">
      <c r="A4144" s="5">
        <v>40302</v>
      </c>
      <c r="B4144" s="2">
        <v>50.59</v>
      </c>
      <c r="C4144" s="2">
        <v>51.82</v>
      </c>
    </row>
    <row r="4145" spans="1:3" x14ac:dyDescent="0.3">
      <c r="A4145" s="5">
        <v>40303</v>
      </c>
      <c r="B4145" s="2">
        <v>50.71</v>
      </c>
      <c r="C4145" s="2">
        <v>52.19</v>
      </c>
    </row>
    <row r="4146" spans="1:3" x14ac:dyDescent="0.3">
      <c r="A4146" s="5">
        <v>40304</v>
      </c>
      <c r="B4146" s="2">
        <v>50.64</v>
      </c>
      <c r="C4146" s="2">
        <v>51.78</v>
      </c>
    </row>
    <row r="4147" spans="1:3" x14ac:dyDescent="0.3">
      <c r="A4147" s="5">
        <v>40305</v>
      </c>
      <c r="B4147" s="2">
        <v>50.14</v>
      </c>
      <c r="C4147" s="2">
        <v>50.96</v>
      </c>
    </row>
    <row r="4148" spans="1:3" x14ac:dyDescent="0.3">
      <c r="A4148" s="5">
        <v>40306</v>
      </c>
      <c r="B4148" s="2">
        <v>49.29</v>
      </c>
      <c r="C4148" s="2">
        <v>49.43</v>
      </c>
    </row>
    <row r="4149" spans="1:3" x14ac:dyDescent="0.3">
      <c r="A4149" s="5">
        <v>40307</v>
      </c>
      <c r="B4149" s="2">
        <v>49.51</v>
      </c>
      <c r="C4149" s="2">
        <v>49.51</v>
      </c>
    </row>
    <row r="4150" spans="1:3" x14ac:dyDescent="0.3">
      <c r="A4150" s="5">
        <v>40308</v>
      </c>
      <c r="B4150" s="2">
        <v>53.74</v>
      </c>
      <c r="C4150" s="2">
        <v>56.19</v>
      </c>
    </row>
    <row r="4151" spans="1:3" x14ac:dyDescent="0.3">
      <c r="A4151" s="5">
        <v>40309</v>
      </c>
      <c r="B4151" s="2">
        <v>52.3</v>
      </c>
      <c r="C4151" s="2">
        <v>54.12</v>
      </c>
    </row>
    <row r="4152" spans="1:3" x14ac:dyDescent="0.3">
      <c r="A4152" s="5">
        <v>40310</v>
      </c>
      <c r="B4152" s="2">
        <v>50.97</v>
      </c>
      <c r="C4152" s="2">
        <v>52.64</v>
      </c>
    </row>
    <row r="4153" spans="1:3" x14ac:dyDescent="0.3">
      <c r="A4153" s="5">
        <v>40311</v>
      </c>
      <c r="B4153" s="2">
        <v>48.76</v>
      </c>
      <c r="C4153" s="2">
        <v>48.85</v>
      </c>
    </row>
    <row r="4154" spans="1:3" x14ac:dyDescent="0.3">
      <c r="A4154" s="5">
        <v>40312</v>
      </c>
      <c r="B4154" s="2">
        <v>49.37</v>
      </c>
      <c r="C4154" s="2">
        <v>50.54</v>
      </c>
    </row>
    <row r="4155" spans="1:3" x14ac:dyDescent="0.3">
      <c r="A4155" s="5">
        <v>40313</v>
      </c>
      <c r="B4155" s="2">
        <v>44.78</v>
      </c>
      <c r="C4155" s="2">
        <v>45.64</v>
      </c>
    </row>
    <row r="4156" spans="1:3" x14ac:dyDescent="0.3">
      <c r="A4156" s="5">
        <v>40314</v>
      </c>
      <c r="B4156" s="2">
        <v>30.04</v>
      </c>
      <c r="C4156" s="2">
        <v>36.25</v>
      </c>
    </row>
    <row r="4157" spans="1:3" x14ac:dyDescent="0.3">
      <c r="A4157" s="5">
        <v>40315</v>
      </c>
      <c r="B4157" s="2">
        <v>43.36</v>
      </c>
      <c r="C4157" s="2">
        <v>50.9</v>
      </c>
    </row>
    <row r="4158" spans="1:3" x14ac:dyDescent="0.3">
      <c r="A4158" s="5">
        <v>40316</v>
      </c>
      <c r="B4158" s="2">
        <v>45.72</v>
      </c>
      <c r="C4158" s="2">
        <v>50</v>
      </c>
    </row>
    <row r="4159" spans="1:3" x14ac:dyDescent="0.3">
      <c r="A4159" s="5">
        <v>40317</v>
      </c>
      <c r="B4159" s="2">
        <v>38.909999999999997</v>
      </c>
      <c r="C4159" s="2">
        <v>49.39</v>
      </c>
    </row>
    <row r="4160" spans="1:3" x14ac:dyDescent="0.3">
      <c r="A4160" s="5">
        <v>40318</v>
      </c>
      <c r="B4160" s="2">
        <v>41.52</v>
      </c>
      <c r="C4160" s="2">
        <v>48.45</v>
      </c>
    </row>
    <row r="4161" spans="1:3" x14ac:dyDescent="0.3">
      <c r="A4161" s="5">
        <v>40319</v>
      </c>
      <c r="B4161" s="2">
        <v>38.96</v>
      </c>
      <c r="C4161" s="2">
        <v>47.71</v>
      </c>
    </row>
    <row r="4162" spans="1:3" x14ac:dyDescent="0.3">
      <c r="A4162" s="5">
        <v>40320</v>
      </c>
      <c r="B4162" s="2">
        <v>26.5</v>
      </c>
      <c r="C4162" s="2">
        <v>35.35</v>
      </c>
    </row>
    <row r="4163" spans="1:3" x14ac:dyDescent="0.3">
      <c r="A4163" s="5">
        <v>40321</v>
      </c>
      <c r="B4163" s="2">
        <v>21.77</v>
      </c>
      <c r="C4163" s="2">
        <v>25.98</v>
      </c>
    </row>
    <row r="4164" spans="1:3" x14ac:dyDescent="0.3">
      <c r="A4164" s="5">
        <v>40322</v>
      </c>
      <c r="B4164" s="2">
        <v>32.36</v>
      </c>
      <c r="C4164" s="2">
        <v>39.950000000000003</v>
      </c>
    </row>
    <row r="4165" spans="1:3" x14ac:dyDescent="0.3">
      <c r="A4165" s="5">
        <v>40323</v>
      </c>
      <c r="B4165" s="2">
        <v>40.46</v>
      </c>
      <c r="C4165" s="2">
        <v>48.36</v>
      </c>
    </row>
    <row r="4166" spans="1:3" x14ac:dyDescent="0.3">
      <c r="A4166" s="5">
        <v>40324</v>
      </c>
      <c r="B4166" s="2">
        <v>46.38</v>
      </c>
      <c r="C4166" s="2">
        <v>51.87</v>
      </c>
    </row>
    <row r="4167" spans="1:3" x14ac:dyDescent="0.3">
      <c r="A4167" s="5">
        <v>40325</v>
      </c>
      <c r="B4167" s="2">
        <v>45.3</v>
      </c>
      <c r="C4167" s="2">
        <v>51.67</v>
      </c>
    </row>
    <row r="4168" spans="1:3" x14ac:dyDescent="0.3">
      <c r="A4168" s="5">
        <v>40326</v>
      </c>
      <c r="B4168" s="2">
        <v>44.5</v>
      </c>
      <c r="C4168" s="2">
        <v>48.93</v>
      </c>
    </row>
    <row r="4169" spans="1:3" x14ac:dyDescent="0.3">
      <c r="A4169" s="5">
        <v>40327</v>
      </c>
      <c r="B4169" s="2">
        <v>35.380000000000003</v>
      </c>
      <c r="C4169" s="2">
        <v>39.78</v>
      </c>
    </row>
    <row r="4170" spans="1:3" x14ac:dyDescent="0.3">
      <c r="A4170" s="5">
        <v>40328</v>
      </c>
      <c r="B4170" s="2">
        <v>20.67</v>
      </c>
      <c r="C4170" s="2">
        <v>25.99</v>
      </c>
    </row>
    <row r="4171" spans="1:3" x14ac:dyDescent="0.3">
      <c r="A4171" s="5">
        <v>40329</v>
      </c>
      <c r="B4171" s="2">
        <v>38.19</v>
      </c>
      <c r="C4171" s="2">
        <v>49.35</v>
      </c>
    </row>
    <row r="4172" spans="1:3" x14ac:dyDescent="0.3">
      <c r="A4172" s="5">
        <v>40330</v>
      </c>
      <c r="B4172" s="2">
        <v>42.71</v>
      </c>
      <c r="C4172" s="2">
        <v>49.8</v>
      </c>
    </row>
    <row r="4173" spans="1:3" x14ac:dyDescent="0.3">
      <c r="A4173" s="5">
        <v>40331</v>
      </c>
      <c r="B4173" s="2">
        <v>44.77</v>
      </c>
      <c r="C4173" s="2">
        <v>49.03</v>
      </c>
    </row>
    <row r="4174" spans="1:3" x14ac:dyDescent="0.3">
      <c r="A4174" s="5">
        <v>40332</v>
      </c>
      <c r="B4174" s="2">
        <v>40.799999999999997</v>
      </c>
      <c r="C4174" s="2">
        <v>46.85</v>
      </c>
    </row>
    <row r="4175" spans="1:3" x14ac:dyDescent="0.3">
      <c r="A4175" s="5">
        <v>40333</v>
      </c>
      <c r="B4175" s="2">
        <v>45.1</v>
      </c>
      <c r="C4175" s="2">
        <v>50.53</v>
      </c>
    </row>
    <row r="4176" spans="1:3" x14ac:dyDescent="0.3">
      <c r="A4176" s="5">
        <v>40334</v>
      </c>
      <c r="B4176" s="2">
        <v>42.32</v>
      </c>
      <c r="C4176" s="2">
        <v>44.71</v>
      </c>
    </row>
    <row r="4177" spans="1:3" x14ac:dyDescent="0.3">
      <c r="A4177" s="5">
        <v>40335</v>
      </c>
      <c r="B4177" s="2">
        <v>39.49</v>
      </c>
      <c r="C4177" s="2">
        <v>41.09</v>
      </c>
    </row>
    <row r="4178" spans="1:3" x14ac:dyDescent="0.3">
      <c r="A4178" s="5">
        <v>40336</v>
      </c>
      <c r="B4178" s="2">
        <v>46.97</v>
      </c>
      <c r="C4178" s="2">
        <v>50.68</v>
      </c>
    </row>
    <row r="4179" spans="1:3" x14ac:dyDescent="0.3">
      <c r="A4179" s="5">
        <v>40337</v>
      </c>
      <c r="B4179" s="2">
        <v>50.31</v>
      </c>
      <c r="C4179" s="2">
        <v>54.61</v>
      </c>
    </row>
    <row r="4180" spans="1:3" x14ac:dyDescent="0.3">
      <c r="A4180" s="5">
        <v>40338</v>
      </c>
      <c r="B4180" s="2">
        <v>49.61</v>
      </c>
      <c r="C4180" s="2">
        <v>54.87</v>
      </c>
    </row>
    <row r="4181" spans="1:3" x14ac:dyDescent="0.3">
      <c r="A4181" s="5">
        <v>40339</v>
      </c>
      <c r="B4181" s="2">
        <v>49.56</v>
      </c>
      <c r="C4181" s="2">
        <v>54.51</v>
      </c>
    </row>
    <row r="4182" spans="1:3" x14ac:dyDescent="0.3">
      <c r="A4182" s="5">
        <v>40340</v>
      </c>
      <c r="B4182" s="2">
        <v>47.92</v>
      </c>
      <c r="C4182" s="2">
        <v>51.66</v>
      </c>
    </row>
    <row r="4183" spans="1:3" x14ac:dyDescent="0.3">
      <c r="A4183" s="5">
        <v>40341</v>
      </c>
      <c r="B4183" s="2">
        <v>37.21</v>
      </c>
      <c r="C4183" s="2">
        <v>40.42</v>
      </c>
    </row>
    <row r="4184" spans="1:3" x14ac:dyDescent="0.3">
      <c r="A4184" s="5">
        <v>40342</v>
      </c>
      <c r="B4184" s="2">
        <v>28.41</v>
      </c>
      <c r="C4184" s="2">
        <v>36.92</v>
      </c>
    </row>
    <row r="4185" spans="1:3" x14ac:dyDescent="0.3">
      <c r="A4185" s="5">
        <v>40343</v>
      </c>
      <c r="B4185" s="2">
        <v>47.53</v>
      </c>
      <c r="C4185" s="2">
        <v>53.31</v>
      </c>
    </row>
    <row r="4186" spans="1:3" x14ac:dyDescent="0.3">
      <c r="A4186" s="5">
        <v>40344</v>
      </c>
      <c r="B4186" s="2">
        <v>47.17</v>
      </c>
      <c r="C4186" s="2">
        <v>52.43</v>
      </c>
    </row>
    <row r="4187" spans="1:3" x14ac:dyDescent="0.3">
      <c r="A4187" s="5">
        <v>40345</v>
      </c>
      <c r="B4187" s="2">
        <v>49.29</v>
      </c>
      <c r="C4187" s="2">
        <v>53.25</v>
      </c>
    </row>
    <row r="4188" spans="1:3" x14ac:dyDescent="0.3">
      <c r="A4188" s="5">
        <v>40346</v>
      </c>
      <c r="B4188" s="2">
        <v>50.59</v>
      </c>
      <c r="C4188" s="2">
        <v>55.17</v>
      </c>
    </row>
    <row r="4189" spans="1:3" x14ac:dyDescent="0.3">
      <c r="A4189" s="5">
        <v>40347</v>
      </c>
      <c r="B4189" s="2">
        <v>46.02</v>
      </c>
      <c r="C4189" s="2">
        <v>49.94</v>
      </c>
    </row>
    <row r="4190" spans="1:3" x14ac:dyDescent="0.3">
      <c r="A4190" s="5">
        <v>40348</v>
      </c>
      <c r="B4190" s="2">
        <v>42.19</v>
      </c>
      <c r="C4190" s="2">
        <v>45.36</v>
      </c>
    </row>
    <row r="4191" spans="1:3" x14ac:dyDescent="0.3">
      <c r="A4191" s="5">
        <v>40349</v>
      </c>
      <c r="B4191" s="2">
        <v>40.049999999999997</v>
      </c>
      <c r="C4191" s="2">
        <v>42.09</v>
      </c>
    </row>
    <row r="4192" spans="1:3" x14ac:dyDescent="0.3">
      <c r="A4192" s="5">
        <v>40350</v>
      </c>
      <c r="B4192" s="2">
        <v>47.55</v>
      </c>
      <c r="C4192" s="2">
        <v>52.7</v>
      </c>
    </row>
    <row r="4193" spans="1:3" x14ac:dyDescent="0.3">
      <c r="A4193" s="5">
        <v>40351</v>
      </c>
      <c r="B4193" s="2">
        <v>47.9</v>
      </c>
      <c r="C4193" s="2">
        <v>51.83</v>
      </c>
    </row>
    <row r="4194" spans="1:3" x14ac:dyDescent="0.3">
      <c r="A4194" s="5">
        <v>40352</v>
      </c>
      <c r="B4194" s="2">
        <v>46.91</v>
      </c>
      <c r="C4194" s="2">
        <v>51.42</v>
      </c>
    </row>
    <row r="4195" spans="1:3" x14ac:dyDescent="0.3">
      <c r="A4195" s="5">
        <v>40353</v>
      </c>
      <c r="B4195" s="2">
        <v>47.48</v>
      </c>
      <c r="C4195" s="2">
        <v>51.15</v>
      </c>
    </row>
    <row r="4196" spans="1:3" x14ac:dyDescent="0.3">
      <c r="A4196" s="5">
        <v>40354</v>
      </c>
      <c r="B4196" s="2">
        <v>42.15</v>
      </c>
      <c r="C4196" s="2">
        <v>45.92</v>
      </c>
    </row>
    <row r="4197" spans="1:3" x14ac:dyDescent="0.3">
      <c r="A4197" s="5">
        <v>40355</v>
      </c>
      <c r="B4197" s="2">
        <v>39.67</v>
      </c>
      <c r="C4197" s="2">
        <v>42.32</v>
      </c>
    </row>
    <row r="4198" spans="1:3" x14ac:dyDescent="0.3">
      <c r="A4198" s="5">
        <v>40356</v>
      </c>
      <c r="B4198" s="2">
        <v>39.299999999999997</v>
      </c>
      <c r="C4198" s="2">
        <v>42.99</v>
      </c>
    </row>
    <row r="4199" spans="1:3" x14ac:dyDescent="0.3">
      <c r="A4199" s="5">
        <v>40357</v>
      </c>
      <c r="B4199" s="2">
        <v>47.53</v>
      </c>
      <c r="C4199" s="2">
        <v>52.34</v>
      </c>
    </row>
    <row r="4200" spans="1:3" x14ac:dyDescent="0.3">
      <c r="A4200" s="5">
        <v>40358</v>
      </c>
      <c r="B4200" s="2">
        <v>47.25</v>
      </c>
      <c r="C4200" s="2">
        <v>51.8</v>
      </c>
    </row>
    <row r="4201" spans="1:3" x14ac:dyDescent="0.3">
      <c r="A4201" s="5">
        <v>40359</v>
      </c>
      <c r="B4201" s="2">
        <v>49.06</v>
      </c>
      <c r="C4201" s="2">
        <v>53.51</v>
      </c>
    </row>
    <row r="4202" spans="1:3" x14ac:dyDescent="0.3">
      <c r="A4202" s="5">
        <v>40360</v>
      </c>
      <c r="B4202" s="2">
        <v>50.12</v>
      </c>
      <c r="C4202" s="2">
        <v>54.17</v>
      </c>
    </row>
    <row r="4203" spans="1:3" x14ac:dyDescent="0.3">
      <c r="A4203" s="5">
        <v>40361</v>
      </c>
      <c r="B4203" s="2">
        <v>49.62</v>
      </c>
      <c r="C4203" s="2">
        <v>53.46</v>
      </c>
    </row>
    <row r="4204" spans="1:3" x14ac:dyDescent="0.3">
      <c r="A4204" s="5">
        <v>40362</v>
      </c>
      <c r="B4204" s="2">
        <v>45.31</v>
      </c>
      <c r="C4204" s="2">
        <v>48.45</v>
      </c>
    </row>
    <row r="4205" spans="1:3" x14ac:dyDescent="0.3">
      <c r="A4205" s="5">
        <v>40363</v>
      </c>
      <c r="B4205" s="2">
        <v>46.06</v>
      </c>
      <c r="C4205" s="2">
        <v>47.42</v>
      </c>
    </row>
    <row r="4206" spans="1:3" x14ac:dyDescent="0.3">
      <c r="A4206" s="5">
        <v>40364</v>
      </c>
      <c r="B4206" s="2">
        <v>49.22</v>
      </c>
      <c r="C4206" s="2">
        <v>52.85</v>
      </c>
    </row>
    <row r="4207" spans="1:3" x14ac:dyDescent="0.3">
      <c r="A4207" s="5">
        <v>40365</v>
      </c>
      <c r="B4207" s="2">
        <v>48.7</v>
      </c>
      <c r="C4207" s="2">
        <v>51.78</v>
      </c>
    </row>
    <row r="4208" spans="1:3" x14ac:dyDescent="0.3">
      <c r="A4208" s="5">
        <v>40366</v>
      </c>
      <c r="B4208" s="2">
        <v>48.99</v>
      </c>
      <c r="C4208" s="2">
        <v>52.86</v>
      </c>
    </row>
    <row r="4209" spans="1:3" x14ac:dyDescent="0.3">
      <c r="A4209" s="5">
        <v>40367</v>
      </c>
      <c r="B4209" s="2">
        <v>49.08</v>
      </c>
      <c r="C4209" s="2">
        <v>52.65</v>
      </c>
    </row>
    <row r="4210" spans="1:3" x14ac:dyDescent="0.3">
      <c r="A4210" s="5">
        <v>40368</v>
      </c>
      <c r="B4210" s="2">
        <v>49.79</v>
      </c>
      <c r="C4210" s="2">
        <v>52.74</v>
      </c>
    </row>
    <row r="4211" spans="1:3" x14ac:dyDescent="0.3">
      <c r="A4211" s="5">
        <v>40369</v>
      </c>
      <c r="B4211" s="2">
        <v>46.32</v>
      </c>
      <c r="C4211" s="2">
        <v>49.46</v>
      </c>
    </row>
    <row r="4212" spans="1:3" x14ac:dyDescent="0.3">
      <c r="A4212" s="5">
        <v>40370</v>
      </c>
      <c r="B4212" s="2">
        <v>43.92</v>
      </c>
      <c r="C4212" s="2">
        <v>44.81</v>
      </c>
    </row>
    <row r="4213" spans="1:3" x14ac:dyDescent="0.3">
      <c r="A4213" s="5">
        <v>40371</v>
      </c>
      <c r="B4213" s="2">
        <v>48.38</v>
      </c>
      <c r="C4213" s="2">
        <v>52</v>
      </c>
    </row>
    <row r="4214" spans="1:3" x14ac:dyDescent="0.3">
      <c r="A4214" s="5">
        <v>40372</v>
      </c>
      <c r="B4214" s="2">
        <v>48.48</v>
      </c>
      <c r="C4214" s="2">
        <v>51.85</v>
      </c>
    </row>
    <row r="4215" spans="1:3" x14ac:dyDescent="0.3">
      <c r="A4215" s="5">
        <v>40373</v>
      </c>
      <c r="B4215" s="2">
        <v>48.4</v>
      </c>
      <c r="C4215" s="2">
        <v>51.81</v>
      </c>
    </row>
    <row r="4216" spans="1:3" x14ac:dyDescent="0.3">
      <c r="A4216" s="5">
        <v>40374</v>
      </c>
      <c r="B4216" s="2">
        <v>48.03</v>
      </c>
      <c r="C4216" s="2">
        <v>51.69</v>
      </c>
    </row>
    <row r="4217" spans="1:3" x14ac:dyDescent="0.3">
      <c r="A4217" s="5">
        <v>40375</v>
      </c>
      <c r="B4217" s="2">
        <v>48.08</v>
      </c>
      <c r="C4217" s="2">
        <v>50.48</v>
      </c>
    </row>
    <row r="4218" spans="1:3" x14ac:dyDescent="0.3">
      <c r="A4218" s="5">
        <v>40376</v>
      </c>
      <c r="B4218" s="2">
        <v>45.05</v>
      </c>
      <c r="C4218" s="2">
        <v>46.43</v>
      </c>
    </row>
    <row r="4219" spans="1:3" x14ac:dyDescent="0.3">
      <c r="A4219" s="5">
        <v>40377</v>
      </c>
      <c r="B4219" s="2">
        <v>43.19</v>
      </c>
      <c r="C4219" s="2">
        <v>44.26</v>
      </c>
    </row>
    <row r="4220" spans="1:3" x14ac:dyDescent="0.3">
      <c r="A4220" s="5">
        <v>40378</v>
      </c>
      <c r="B4220" s="2">
        <v>47.03</v>
      </c>
      <c r="C4220" s="2">
        <v>49.98</v>
      </c>
    </row>
    <row r="4221" spans="1:3" x14ac:dyDescent="0.3">
      <c r="A4221" s="5">
        <v>40379</v>
      </c>
      <c r="B4221" s="2">
        <v>45.92</v>
      </c>
      <c r="C4221" s="2">
        <v>49.13</v>
      </c>
    </row>
    <row r="4222" spans="1:3" x14ac:dyDescent="0.3">
      <c r="A4222" s="5">
        <v>40380</v>
      </c>
      <c r="B4222" s="2">
        <v>45.41</v>
      </c>
      <c r="C4222" s="2">
        <v>48.06</v>
      </c>
    </row>
    <row r="4223" spans="1:3" x14ac:dyDescent="0.3">
      <c r="A4223" s="5">
        <v>40381</v>
      </c>
      <c r="B4223" s="2">
        <v>44.1</v>
      </c>
      <c r="C4223" s="2">
        <v>47.29</v>
      </c>
    </row>
    <row r="4224" spans="1:3" x14ac:dyDescent="0.3">
      <c r="A4224" s="5">
        <v>40382</v>
      </c>
      <c r="B4224" s="2">
        <v>44.1</v>
      </c>
      <c r="C4224" s="2">
        <v>47.1</v>
      </c>
    </row>
    <row r="4225" spans="1:3" x14ac:dyDescent="0.3">
      <c r="A4225" s="5">
        <v>40383</v>
      </c>
      <c r="B4225" s="2">
        <v>40.25</v>
      </c>
      <c r="C4225" s="2">
        <v>41.13</v>
      </c>
    </row>
    <row r="4226" spans="1:3" x14ac:dyDescent="0.3">
      <c r="A4226" s="5">
        <v>40384</v>
      </c>
      <c r="B4226" s="2">
        <v>37.96</v>
      </c>
      <c r="C4226" s="2">
        <v>38.450000000000003</v>
      </c>
    </row>
    <row r="4227" spans="1:3" x14ac:dyDescent="0.3">
      <c r="A4227" s="5">
        <v>40385</v>
      </c>
      <c r="B4227" s="2">
        <v>44.82</v>
      </c>
      <c r="C4227" s="2">
        <v>47.73</v>
      </c>
    </row>
    <row r="4228" spans="1:3" x14ac:dyDescent="0.3">
      <c r="A4228" s="5">
        <v>40386</v>
      </c>
      <c r="B4228" s="2">
        <v>43.72</v>
      </c>
      <c r="C4228" s="2">
        <v>47.07</v>
      </c>
    </row>
    <row r="4229" spans="1:3" x14ac:dyDescent="0.3">
      <c r="A4229" s="5">
        <v>40387</v>
      </c>
      <c r="B4229" s="2">
        <v>41.44</v>
      </c>
      <c r="C4229" s="2">
        <v>45.81</v>
      </c>
    </row>
    <row r="4230" spans="1:3" x14ac:dyDescent="0.3">
      <c r="A4230" s="5">
        <v>40388</v>
      </c>
      <c r="B4230" s="2">
        <v>41.09</v>
      </c>
      <c r="C4230" s="2">
        <v>44.77</v>
      </c>
    </row>
    <row r="4231" spans="1:3" x14ac:dyDescent="0.3">
      <c r="A4231" s="5">
        <v>40389</v>
      </c>
      <c r="B4231" s="2">
        <v>38.549999999999997</v>
      </c>
      <c r="C4231" s="2">
        <v>44.26</v>
      </c>
    </row>
    <row r="4232" spans="1:3" x14ac:dyDescent="0.3">
      <c r="A4232" s="5">
        <v>40390</v>
      </c>
      <c r="B4232" s="2">
        <v>37.130000000000003</v>
      </c>
      <c r="C4232" s="2">
        <v>39.299999999999997</v>
      </c>
    </row>
    <row r="4233" spans="1:3" x14ac:dyDescent="0.3">
      <c r="A4233" s="5">
        <v>40391</v>
      </c>
      <c r="B4233" s="2">
        <v>29.89</v>
      </c>
      <c r="C4233" s="2">
        <v>33.090000000000003</v>
      </c>
    </row>
    <row r="4234" spans="1:3" x14ac:dyDescent="0.3">
      <c r="A4234" s="5">
        <v>40392</v>
      </c>
      <c r="B4234" s="2">
        <v>41.74</v>
      </c>
      <c r="C4234" s="2">
        <v>46.16</v>
      </c>
    </row>
    <row r="4235" spans="1:3" x14ac:dyDescent="0.3">
      <c r="A4235" s="5">
        <v>40393</v>
      </c>
      <c r="B4235" s="2">
        <v>40.880000000000003</v>
      </c>
      <c r="C4235" s="2">
        <v>45.1</v>
      </c>
    </row>
    <row r="4236" spans="1:3" x14ac:dyDescent="0.3">
      <c r="A4236" s="5">
        <v>40394</v>
      </c>
      <c r="B4236" s="2">
        <v>40.090000000000003</v>
      </c>
      <c r="C4236" s="2">
        <v>45.17</v>
      </c>
    </row>
    <row r="4237" spans="1:3" x14ac:dyDescent="0.3">
      <c r="A4237" s="5">
        <v>40395</v>
      </c>
      <c r="B4237" s="2">
        <v>39.81</v>
      </c>
      <c r="C4237" s="2">
        <v>44.39</v>
      </c>
    </row>
    <row r="4238" spans="1:3" x14ac:dyDescent="0.3">
      <c r="A4238" s="5">
        <v>40396</v>
      </c>
      <c r="B4238" s="2">
        <v>40.270000000000003</v>
      </c>
      <c r="C4238" s="2">
        <v>44.92</v>
      </c>
    </row>
    <row r="4239" spans="1:3" x14ac:dyDescent="0.3">
      <c r="A4239" s="5">
        <v>40397</v>
      </c>
      <c r="B4239" s="2">
        <v>36.1</v>
      </c>
      <c r="C4239" s="2">
        <v>39.159999999999997</v>
      </c>
    </row>
    <row r="4240" spans="1:3" x14ac:dyDescent="0.3">
      <c r="A4240" s="5">
        <v>40398</v>
      </c>
      <c r="B4240" s="2">
        <v>31.01</v>
      </c>
      <c r="C4240" s="2">
        <v>36.19</v>
      </c>
    </row>
    <row r="4241" spans="1:3" x14ac:dyDescent="0.3">
      <c r="A4241" s="5">
        <v>40399</v>
      </c>
      <c r="B4241" s="2">
        <v>42.79</v>
      </c>
      <c r="C4241" s="2">
        <v>46.18</v>
      </c>
    </row>
    <row r="4242" spans="1:3" x14ac:dyDescent="0.3">
      <c r="A4242" s="5">
        <v>40400</v>
      </c>
      <c r="B4242" s="2">
        <v>43.8</v>
      </c>
      <c r="C4242" s="2">
        <v>46.77</v>
      </c>
    </row>
    <row r="4243" spans="1:3" x14ac:dyDescent="0.3">
      <c r="A4243" s="5">
        <v>40401</v>
      </c>
      <c r="B4243" s="2">
        <v>43.76</v>
      </c>
      <c r="C4243" s="2">
        <v>47.07</v>
      </c>
    </row>
    <row r="4244" spans="1:3" x14ac:dyDescent="0.3">
      <c r="A4244" s="5">
        <v>40402</v>
      </c>
      <c r="B4244" s="2">
        <v>44.68</v>
      </c>
      <c r="C4244" s="2">
        <v>46.93</v>
      </c>
    </row>
    <row r="4245" spans="1:3" x14ac:dyDescent="0.3">
      <c r="A4245" s="5">
        <v>40403</v>
      </c>
      <c r="B4245" s="2">
        <v>44.47</v>
      </c>
      <c r="C4245" s="2">
        <v>46.98</v>
      </c>
    </row>
    <row r="4246" spans="1:3" x14ac:dyDescent="0.3">
      <c r="A4246" s="5">
        <v>40404</v>
      </c>
      <c r="B4246" s="2">
        <v>42.33</v>
      </c>
      <c r="C4246" s="2">
        <v>43.99</v>
      </c>
    </row>
    <row r="4247" spans="1:3" x14ac:dyDescent="0.3">
      <c r="A4247" s="5">
        <v>40405</v>
      </c>
      <c r="B4247" s="2">
        <v>40.590000000000003</v>
      </c>
      <c r="C4247" s="2">
        <v>41.87</v>
      </c>
    </row>
    <row r="4248" spans="1:3" x14ac:dyDescent="0.3">
      <c r="A4248" s="5">
        <v>40406</v>
      </c>
      <c r="B4248" s="2">
        <v>44.76</v>
      </c>
      <c r="C4248" s="2">
        <v>47.72</v>
      </c>
    </row>
    <row r="4249" spans="1:3" x14ac:dyDescent="0.3">
      <c r="A4249" s="5">
        <v>40407</v>
      </c>
      <c r="B4249" s="2">
        <v>46.6</v>
      </c>
      <c r="C4249" s="2">
        <v>48.23</v>
      </c>
    </row>
    <row r="4250" spans="1:3" x14ac:dyDescent="0.3">
      <c r="A4250" s="5">
        <v>40408</v>
      </c>
      <c r="B4250" s="2">
        <v>46.08</v>
      </c>
      <c r="C4250" s="2">
        <v>47.32</v>
      </c>
    </row>
    <row r="4251" spans="1:3" x14ac:dyDescent="0.3">
      <c r="A4251" s="5">
        <v>40409</v>
      </c>
      <c r="B4251" s="2">
        <v>44.76</v>
      </c>
      <c r="C4251" s="2">
        <v>46.57</v>
      </c>
    </row>
    <row r="4252" spans="1:3" x14ac:dyDescent="0.3">
      <c r="A4252" s="5">
        <v>40410</v>
      </c>
      <c r="B4252" s="2">
        <v>44.84</v>
      </c>
      <c r="C4252" s="2">
        <v>46.68</v>
      </c>
    </row>
    <row r="4253" spans="1:3" x14ac:dyDescent="0.3">
      <c r="A4253" s="5">
        <v>40411</v>
      </c>
      <c r="B4253" s="2">
        <v>42.83</v>
      </c>
      <c r="C4253" s="2">
        <v>43.43</v>
      </c>
    </row>
    <row r="4254" spans="1:3" x14ac:dyDescent="0.3">
      <c r="A4254" s="5">
        <v>40412</v>
      </c>
      <c r="B4254" s="2">
        <v>42.75</v>
      </c>
      <c r="C4254" s="2">
        <v>42.94</v>
      </c>
    </row>
    <row r="4255" spans="1:3" x14ac:dyDescent="0.3">
      <c r="A4255" s="5">
        <v>40413</v>
      </c>
      <c r="B4255" s="2">
        <v>45.44</v>
      </c>
      <c r="C4255" s="2">
        <v>47.45</v>
      </c>
    </row>
    <row r="4256" spans="1:3" x14ac:dyDescent="0.3">
      <c r="A4256" s="5">
        <v>40414</v>
      </c>
      <c r="B4256" s="2">
        <v>44.41</v>
      </c>
      <c r="C4256" s="2">
        <v>46.21</v>
      </c>
    </row>
    <row r="4257" spans="1:3" x14ac:dyDescent="0.3">
      <c r="A4257" s="5">
        <v>40415</v>
      </c>
      <c r="B4257" s="2">
        <v>44.26</v>
      </c>
      <c r="C4257" s="2">
        <v>45.93</v>
      </c>
    </row>
    <row r="4258" spans="1:3" x14ac:dyDescent="0.3">
      <c r="A4258" s="5">
        <v>40416</v>
      </c>
      <c r="B4258" s="2">
        <v>45.99</v>
      </c>
      <c r="C4258" s="2">
        <v>47.73</v>
      </c>
    </row>
    <row r="4259" spans="1:3" x14ac:dyDescent="0.3">
      <c r="A4259" s="5">
        <v>40417</v>
      </c>
      <c r="B4259" s="2">
        <v>46.9</v>
      </c>
      <c r="C4259" s="2">
        <v>48.63</v>
      </c>
    </row>
    <row r="4260" spans="1:3" x14ac:dyDescent="0.3">
      <c r="A4260" s="5">
        <v>40418</v>
      </c>
      <c r="B4260" s="2">
        <v>45.43</v>
      </c>
      <c r="C4260" s="2">
        <v>46.34</v>
      </c>
    </row>
    <row r="4261" spans="1:3" x14ac:dyDescent="0.3">
      <c r="A4261" s="5">
        <v>40419</v>
      </c>
      <c r="B4261" s="2">
        <v>45.04</v>
      </c>
      <c r="C4261" s="2">
        <v>45.72</v>
      </c>
    </row>
    <row r="4262" spans="1:3" x14ac:dyDescent="0.3">
      <c r="A4262" s="5">
        <v>40420</v>
      </c>
      <c r="B4262" s="2">
        <v>48.14</v>
      </c>
      <c r="C4262" s="2">
        <v>49.78</v>
      </c>
    </row>
    <row r="4263" spans="1:3" x14ac:dyDescent="0.3">
      <c r="A4263" s="5">
        <v>40421</v>
      </c>
      <c r="B4263" s="2">
        <v>49.18</v>
      </c>
      <c r="C4263" s="2">
        <v>50.82</v>
      </c>
    </row>
    <row r="4264" spans="1:3" x14ac:dyDescent="0.3">
      <c r="A4264" s="5">
        <v>40422</v>
      </c>
      <c r="B4264" s="2">
        <v>49.37</v>
      </c>
      <c r="C4264" s="2">
        <v>50.83</v>
      </c>
    </row>
    <row r="4265" spans="1:3" x14ac:dyDescent="0.3">
      <c r="A4265" s="5">
        <v>40423</v>
      </c>
      <c r="B4265" s="2">
        <v>49.6</v>
      </c>
      <c r="C4265" s="2">
        <v>50.85</v>
      </c>
    </row>
    <row r="4266" spans="1:3" x14ac:dyDescent="0.3">
      <c r="A4266" s="5">
        <v>40424</v>
      </c>
      <c r="B4266" s="2">
        <v>49.66</v>
      </c>
      <c r="C4266" s="2">
        <v>50.72</v>
      </c>
    </row>
    <row r="4267" spans="1:3" x14ac:dyDescent="0.3">
      <c r="A4267" s="5">
        <v>40425</v>
      </c>
      <c r="B4267" s="2">
        <v>49.41</v>
      </c>
      <c r="C4267" s="2">
        <v>50.36</v>
      </c>
    </row>
    <row r="4268" spans="1:3" x14ac:dyDescent="0.3">
      <c r="A4268" s="5">
        <v>40426</v>
      </c>
      <c r="B4268" s="2">
        <v>49.11</v>
      </c>
      <c r="C4268" s="2">
        <v>49.88</v>
      </c>
    </row>
    <row r="4269" spans="1:3" x14ac:dyDescent="0.3">
      <c r="A4269" s="5">
        <v>40427</v>
      </c>
      <c r="B4269" s="2">
        <v>50.71</v>
      </c>
      <c r="C4269" s="2">
        <v>51.92</v>
      </c>
    </row>
    <row r="4270" spans="1:3" x14ac:dyDescent="0.3">
      <c r="A4270" s="5">
        <v>40428</v>
      </c>
      <c r="B4270" s="2">
        <v>49.81</v>
      </c>
      <c r="C4270" s="2">
        <v>50.74</v>
      </c>
    </row>
    <row r="4271" spans="1:3" x14ac:dyDescent="0.3">
      <c r="A4271" s="5">
        <v>40429</v>
      </c>
      <c r="B4271" s="2">
        <v>49.47</v>
      </c>
      <c r="C4271" s="2">
        <v>50.76</v>
      </c>
    </row>
    <row r="4272" spans="1:3" x14ac:dyDescent="0.3">
      <c r="A4272" s="5">
        <v>40430</v>
      </c>
      <c r="B4272" s="2">
        <v>49.9</v>
      </c>
      <c r="C4272" s="2">
        <v>51.11</v>
      </c>
    </row>
    <row r="4273" spans="1:3" x14ac:dyDescent="0.3">
      <c r="A4273" s="5">
        <v>40431</v>
      </c>
      <c r="B4273" s="2">
        <v>49.7</v>
      </c>
      <c r="C4273" s="2">
        <v>50.93</v>
      </c>
    </row>
    <row r="4274" spans="1:3" x14ac:dyDescent="0.3">
      <c r="A4274" s="5">
        <v>40432</v>
      </c>
      <c r="B4274" s="2">
        <v>47.35</v>
      </c>
      <c r="C4274" s="2">
        <v>47.96</v>
      </c>
    </row>
    <row r="4275" spans="1:3" x14ac:dyDescent="0.3">
      <c r="A4275" s="5">
        <v>40433</v>
      </c>
      <c r="B4275" s="2">
        <v>47.6</v>
      </c>
      <c r="C4275" s="2">
        <v>48.24</v>
      </c>
    </row>
    <row r="4276" spans="1:3" x14ac:dyDescent="0.3">
      <c r="A4276" s="5">
        <v>40434</v>
      </c>
      <c r="B4276" s="2">
        <v>50.89</v>
      </c>
      <c r="C4276" s="2">
        <v>53.07</v>
      </c>
    </row>
    <row r="4277" spans="1:3" x14ac:dyDescent="0.3">
      <c r="A4277" s="5">
        <v>40435</v>
      </c>
      <c r="B4277" s="2">
        <v>48.78</v>
      </c>
      <c r="C4277" s="2">
        <v>50.5</v>
      </c>
    </row>
    <row r="4278" spans="1:3" x14ac:dyDescent="0.3">
      <c r="A4278" s="5">
        <v>40436</v>
      </c>
      <c r="B4278" s="2">
        <v>48.72</v>
      </c>
      <c r="C4278" s="2">
        <v>50.4</v>
      </c>
    </row>
    <row r="4279" spans="1:3" x14ac:dyDescent="0.3">
      <c r="A4279" s="5">
        <v>40437</v>
      </c>
      <c r="B4279" s="2">
        <v>49.47</v>
      </c>
      <c r="C4279" s="2">
        <v>51.18</v>
      </c>
    </row>
    <row r="4280" spans="1:3" x14ac:dyDescent="0.3">
      <c r="A4280" s="5">
        <v>40438</v>
      </c>
      <c r="B4280" s="2">
        <v>49.29</v>
      </c>
      <c r="C4280" s="2">
        <v>50.68</v>
      </c>
    </row>
    <row r="4281" spans="1:3" x14ac:dyDescent="0.3">
      <c r="A4281" s="5">
        <v>40439</v>
      </c>
      <c r="B4281" s="2">
        <v>47.78</v>
      </c>
      <c r="C4281" s="2">
        <v>48.37</v>
      </c>
    </row>
    <row r="4282" spans="1:3" x14ac:dyDescent="0.3">
      <c r="A4282" s="5">
        <v>40440</v>
      </c>
      <c r="B4282" s="2">
        <v>47.23</v>
      </c>
      <c r="C4282" s="2">
        <v>47.74</v>
      </c>
    </row>
    <row r="4283" spans="1:3" x14ac:dyDescent="0.3">
      <c r="A4283" s="5">
        <v>40441</v>
      </c>
      <c r="B4283" s="2">
        <v>49.51</v>
      </c>
      <c r="C4283" s="2">
        <v>51.02</v>
      </c>
    </row>
    <row r="4284" spans="1:3" x14ac:dyDescent="0.3">
      <c r="A4284" s="5">
        <v>40442</v>
      </c>
      <c r="B4284" s="2">
        <v>50.67</v>
      </c>
      <c r="C4284" s="2">
        <v>52.63</v>
      </c>
    </row>
    <row r="4285" spans="1:3" x14ac:dyDescent="0.3">
      <c r="A4285" s="5">
        <v>40443</v>
      </c>
      <c r="B4285" s="2">
        <v>51.09</v>
      </c>
      <c r="C4285" s="2">
        <v>52.98</v>
      </c>
    </row>
    <row r="4286" spans="1:3" x14ac:dyDescent="0.3">
      <c r="A4286" s="5">
        <v>40444</v>
      </c>
      <c r="B4286" s="2">
        <v>50.39</v>
      </c>
      <c r="C4286" s="2">
        <v>52.28</v>
      </c>
    </row>
    <row r="4287" spans="1:3" x14ac:dyDescent="0.3">
      <c r="A4287" s="5">
        <v>40445</v>
      </c>
      <c r="B4287" s="2">
        <v>50.08</v>
      </c>
      <c r="C4287" s="2">
        <v>51.6</v>
      </c>
    </row>
    <row r="4288" spans="1:3" x14ac:dyDescent="0.3">
      <c r="A4288" s="5">
        <v>40446</v>
      </c>
      <c r="B4288" s="2">
        <v>48.08</v>
      </c>
      <c r="C4288" s="2">
        <v>48.85</v>
      </c>
    </row>
    <row r="4289" spans="1:3" x14ac:dyDescent="0.3">
      <c r="A4289" s="5">
        <v>40447</v>
      </c>
      <c r="B4289" s="2">
        <v>47.91</v>
      </c>
      <c r="C4289" s="2">
        <v>48.42</v>
      </c>
    </row>
    <row r="4290" spans="1:3" x14ac:dyDescent="0.3">
      <c r="A4290" s="5">
        <v>40448</v>
      </c>
      <c r="B4290" s="2">
        <v>49.53</v>
      </c>
      <c r="C4290" s="2">
        <v>51.3</v>
      </c>
    </row>
    <row r="4291" spans="1:3" x14ac:dyDescent="0.3">
      <c r="A4291" s="5">
        <v>40449</v>
      </c>
      <c r="B4291" s="2">
        <v>49.76</v>
      </c>
      <c r="C4291" s="2">
        <v>51.52</v>
      </c>
    </row>
    <row r="4292" spans="1:3" x14ac:dyDescent="0.3">
      <c r="A4292" s="5">
        <v>40450</v>
      </c>
      <c r="B4292" s="2">
        <v>50.19</v>
      </c>
      <c r="C4292" s="2">
        <v>51.81</v>
      </c>
    </row>
    <row r="4293" spans="1:3" x14ac:dyDescent="0.3">
      <c r="A4293" s="5">
        <v>40451</v>
      </c>
      <c r="B4293" s="2">
        <v>50</v>
      </c>
      <c r="C4293" s="2">
        <v>51.42</v>
      </c>
    </row>
    <row r="4294" spans="1:3" x14ac:dyDescent="0.3">
      <c r="A4294" s="5">
        <v>40452</v>
      </c>
      <c r="B4294" s="2">
        <v>49.86</v>
      </c>
      <c r="C4294" s="2">
        <v>51.12</v>
      </c>
    </row>
    <row r="4295" spans="1:3" x14ac:dyDescent="0.3">
      <c r="A4295" s="5">
        <v>40453</v>
      </c>
      <c r="B4295" s="2">
        <v>47.16</v>
      </c>
      <c r="C4295" s="2">
        <v>48.27</v>
      </c>
    </row>
    <row r="4296" spans="1:3" x14ac:dyDescent="0.3">
      <c r="A4296" s="5">
        <v>40454</v>
      </c>
      <c r="B4296" s="2">
        <v>46.84</v>
      </c>
      <c r="C4296" s="2">
        <v>47.49</v>
      </c>
    </row>
    <row r="4297" spans="1:3" x14ac:dyDescent="0.3">
      <c r="A4297" s="5">
        <v>40455</v>
      </c>
      <c r="B4297" s="2">
        <v>48.04</v>
      </c>
      <c r="C4297" s="2">
        <v>49.95</v>
      </c>
    </row>
    <row r="4298" spans="1:3" x14ac:dyDescent="0.3">
      <c r="A4298" s="5">
        <v>40456</v>
      </c>
      <c r="B4298" s="2">
        <v>48.89</v>
      </c>
      <c r="C4298" s="2">
        <v>50.84</v>
      </c>
    </row>
    <row r="4299" spans="1:3" x14ac:dyDescent="0.3">
      <c r="A4299" s="5">
        <v>40457</v>
      </c>
      <c r="B4299" s="2">
        <v>48.64</v>
      </c>
      <c r="C4299" s="2">
        <v>50.52</v>
      </c>
    </row>
    <row r="4300" spans="1:3" x14ac:dyDescent="0.3">
      <c r="A4300" s="5">
        <v>40458</v>
      </c>
      <c r="B4300" s="2">
        <v>48.8</v>
      </c>
      <c r="C4300" s="2">
        <v>50.95</v>
      </c>
    </row>
    <row r="4301" spans="1:3" x14ac:dyDescent="0.3">
      <c r="A4301" s="5">
        <v>40459</v>
      </c>
      <c r="B4301" s="2">
        <v>48.85</v>
      </c>
      <c r="C4301" s="2">
        <v>50.38</v>
      </c>
    </row>
    <row r="4302" spans="1:3" x14ac:dyDescent="0.3">
      <c r="A4302" s="5">
        <v>40460</v>
      </c>
      <c r="B4302" s="2">
        <v>46.35</v>
      </c>
      <c r="C4302" s="2">
        <v>47.48</v>
      </c>
    </row>
    <row r="4303" spans="1:3" x14ac:dyDescent="0.3">
      <c r="A4303" s="5">
        <v>40461</v>
      </c>
      <c r="B4303" s="2">
        <v>47.02</v>
      </c>
      <c r="C4303" s="2">
        <v>47.29</v>
      </c>
    </row>
    <row r="4304" spans="1:3" x14ac:dyDescent="0.3">
      <c r="A4304" s="5">
        <v>40462</v>
      </c>
      <c r="B4304" s="2">
        <v>49.72</v>
      </c>
      <c r="C4304" s="2">
        <v>51.43</v>
      </c>
    </row>
    <row r="4305" spans="1:3" x14ac:dyDescent="0.3">
      <c r="A4305" s="5">
        <v>40463</v>
      </c>
      <c r="B4305" s="2">
        <v>50.88</v>
      </c>
      <c r="C4305" s="2">
        <v>52.71</v>
      </c>
    </row>
    <row r="4306" spans="1:3" x14ac:dyDescent="0.3">
      <c r="A4306" s="5">
        <v>40464</v>
      </c>
      <c r="B4306" s="2">
        <v>51.29</v>
      </c>
      <c r="C4306" s="2">
        <v>53.05</v>
      </c>
    </row>
    <row r="4307" spans="1:3" x14ac:dyDescent="0.3">
      <c r="A4307" s="5">
        <v>40465</v>
      </c>
      <c r="B4307" s="2">
        <v>51.3</v>
      </c>
      <c r="C4307" s="2">
        <v>52.9</v>
      </c>
    </row>
    <row r="4308" spans="1:3" x14ac:dyDescent="0.3">
      <c r="A4308" s="5">
        <v>40466</v>
      </c>
      <c r="B4308" s="2">
        <v>52.22</v>
      </c>
      <c r="C4308" s="2">
        <v>54.42</v>
      </c>
    </row>
    <row r="4309" spans="1:3" x14ac:dyDescent="0.3">
      <c r="A4309" s="5">
        <v>40467</v>
      </c>
      <c r="B4309" s="2">
        <v>49.9</v>
      </c>
      <c r="C4309" s="2">
        <v>51.08</v>
      </c>
    </row>
    <row r="4310" spans="1:3" x14ac:dyDescent="0.3">
      <c r="A4310" s="5">
        <v>40468</v>
      </c>
      <c r="B4310" s="2">
        <v>50.06</v>
      </c>
      <c r="C4310" s="2">
        <v>50.34</v>
      </c>
    </row>
    <row r="4311" spans="1:3" x14ac:dyDescent="0.3">
      <c r="A4311" s="5">
        <v>40469</v>
      </c>
      <c r="B4311" s="2">
        <v>51.34</v>
      </c>
      <c r="C4311" s="2">
        <v>53.29</v>
      </c>
    </row>
    <row r="4312" spans="1:3" x14ac:dyDescent="0.3">
      <c r="A4312" s="5">
        <v>40470</v>
      </c>
      <c r="B4312" s="2">
        <v>51.17</v>
      </c>
      <c r="C4312" s="2">
        <v>53.4</v>
      </c>
    </row>
    <row r="4313" spans="1:3" x14ac:dyDescent="0.3">
      <c r="A4313" s="5">
        <v>40471</v>
      </c>
      <c r="B4313" s="2">
        <v>51.19</v>
      </c>
      <c r="C4313" s="2">
        <v>52.85</v>
      </c>
    </row>
    <row r="4314" spans="1:3" x14ac:dyDescent="0.3">
      <c r="A4314" s="5">
        <v>40472</v>
      </c>
      <c r="B4314" s="2">
        <v>51.91</v>
      </c>
      <c r="C4314" s="2">
        <v>54.1</v>
      </c>
    </row>
    <row r="4315" spans="1:3" x14ac:dyDescent="0.3">
      <c r="A4315" s="5">
        <v>40473</v>
      </c>
      <c r="B4315" s="2">
        <v>51.76</v>
      </c>
      <c r="C4315" s="2">
        <v>54.01</v>
      </c>
    </row>
    <row r="4316" spans="1:3" x14ac:dyDescent="0.3">
      <c r="A4316" s="5">
        <v>40474</v>
      </c>
      <c r="B4316" s="2">
        <v>49.81</v>
      </c>
      <c r="C4316" s="2">
        <v>50.92</v>
      </c>
    </row>
    <row r="4317" spans="1:3" x14ac:dyDescent="0.3">
      <c r="A4317" s="5">
        <v>40475</v>
      </c>
      <c r="B4317" s="2">
        <v>49.22</v>
      </c>
      <c r="C4317" s="2">
        <v>49.44</v>
      </c>
    </row>
    <row r="4318" spans="1:3" x14ac:dyDescent="0.3">
      <c r="A4318" s="5">
        <v>40476</v>
      </c>
      <c r="B4318" s="2">
        <v>53.06</v>
      </c>
      <c r="C4318" s="2">
        <v>56.17</v>
      </c>
    </row>
    <row r="4319" spans="1:3" x14ac:dyDescent="0.3">
      <c r="A4319" s="5">
        <v>40477</v>
      </c>
      <c r="B4319" s="2">
        <v>53.09</v>
      </c>
      <c r="C4319" s="2">
        <v>55.68</v>
      </c>
    </row>
    <row r="4320" spans="1:3" x14ac:dyDescent="0.3">
      <c r="A4320" s="5">
        <v>40478</v>
      </c>
      <c r="B4320" s="2">
        <v>50.76</v>
      </c>
      <c r="C4320" s="2">
        <v>52.23</v>
      </c>
    </row>
    <row r="4321" spans="1:3" x14ac:dyDescent="0.3">
      <c r="A4321" s="5">
        <v>40479</v>
      </c>
      <c r="B4321" s="2">
        <v>47.1</v>
      </c>
      <c r="C4321" s="2">
        <v>48.82</v>
      </c>
    </row>
    <row r="4322" spans="1:3" x14ac:dyDescent="0.3">
      <c r="A4322" s="5">
        <v>40480</v>
      </c>
      <c r="B4322" s="2">
        <v>48.98</v>
      </c>
      <c r="C4322" s="2">
        <v>50.21</v>
      </c>
    </row>
    <row r="4323" spans="1:3" x14ac:dyDescent="0.3">
      <c r="A4323" s="5">
        <v>40481</v>
      </c>
      <c r="B4323" s="2">
        <v>47.23</v>
      </c>
      <c r="C4323" s="2">
        <v>48.07</v>
      </c>
    </row>
    <row r="4324" spans="1:3" x14ac:dyDescent="0.3">
      <c r="A4324" s="5">
        <v>40482</v>
      </c>
      <c r="B4324" s="2">
        <v>46.99</v>
      </c>
      <c r="C4324" s="2">
        <v>47.91</v>
      </c>
    </row>
    <row r="4325" spans="1:3" x14ac:dyDescent="0.3">
      <c r="A4325" s="5">
        <v>40483</v>
      </c>
      <c r="B4325" s="2">
        <v>48.59</v>
      </c>
      <c r="C4325" s="2">
        <v>49.72</v>
      </c>
    </row>
    <row r="4326" spans="1:3" x14ac:dyDescent="0.3">
      <c r="A4326" s="5">
        <v>40484</v>
      </c>
      <c r="B4326" s="2">
        <v>48.68</v>
      </c>
      <c r="C4326" s="2">
        <v>50.27</v>
      </c>
    </row>
    <row r="4327" spans="1:3" x14ac:dyDescent="0.3">
      <c r="A4327" s="5">
        <v>40485</v>
      </c>
      <c r="B4327" s="2">
        <v>46.83</v>
      </c>
      <c r="C4327" s="2">
        <v>48.83</v>
      </c>
    </row>
    <row r="4328" spans="1:3" x14ac:dyDescent="0.3">
      <c r="A4328" s="5">
        <v>40486</v>
      </c>
      <c r="B4328" s="2">
        <v>47.82</v>
      </c>
      <c r="C4328" s="2">
        <v>49.31</v>
      </c>
    </row>
    <row r="4329" spans="1:3" x14ac:dyDescent="0.3">
      <c r="A4329" s="5">
        <v>40487</v>
      </c>
      <c r="B4329" s="2">
        <v>48.16</v>
      </c>
      <c r="C4329" s="2">
        <v>49.39</v>
      </c>
    </row>
    <row r="4330" spans="1:3" x14ac:dyDescent="0.3">
      <c r="A4330" s="5">
        <v>40488</v>
      </c>
      <c r="B4330" s="2">
        <v>47.72</v>
      </c>
      <c r="C4330" s="2">
        <v>48.55</v>
      </c>
    </row>
    <row r="4331" spans="1:3" x14ac:dyDescent="0.3">
      <c r="A4331" s="5">
        <v>40489</v>
      </c>
      <c r="B4331" s="2">
        <v>48.65</v>
      </c>
      <c r="C4331" s="2">
        <v>49.38</v>
      </c>
    </row>
    <row r="4332" spans="1:3" x14ac:dyDescent="0.3">
      <c r="A4332" s="5">
        <v>40490</v>
      </c>
      <c r="B4332" s="2">
        <v>51.14</v>
      </c>
      <c r="C4332" s="2">
        <v>53.25</v>
      </c>
    </row>
    <row r="4333" spans="1:3" x14ac:dyDescent="0.3">
      <c r="A4333" s="5">
        <v>40491</v>
      </c>
      <c r="B4333" s="2">
        <v>50.53</v>
      </c>
      <c r="C4333" s="2">
        <v>52.53</v>
      </c>
    </row>
    <row r="4334" spans="1:3" x14ac:dyDescent="0.3">
      <c r="A4334" s="5">
        <v>40492</v>
      </c>
      <c r="B4334" s="2">
        <v>51.37</v>
      </c>
      <c r="C4334" s="2">
        <v>53.91</v>
      </c>
    </row>
    <row r="4335" spans="1:3" x14ac:dyDescent="0.3">
      <c r="A4335" s="5">
        <v>40493</v>
      </c>
      <c r="B4335" s="2">
        <v>49.59</v>
      </c>
      <c r="C4335" s="2">
        <v>50.51</v>
      </c>
    </row>
    <row r="4336" spans="1:3" x14ac:dyDescent="0.3">
      <c r="A4336" s="5">
        <v>40494</v>
      </c>
      <c r="B4336" s="2">
        <v>48.75</v>
      </c>
      <c r="C4336" s="2">
        <v>49.7</v>
      </c>
    </row>
    <row r="4337" spans="1:3" x14ac:dyDescent="0.3">
      <c r="A4337" s="5">
        <v>40495</v>
      </c>
      <c r="B4337" s="2">
        <v>48.63</v>
      </c>
      <c r="C4337" s="2">
        <v>49.74</v>
      </c>
    </row>
    <row r="4338" spans="1:3" x14ac:dyDescent="0.3">
      <c r="A4338" s="5">
        <v>40496</v>
      </c>
      <c r="B4338" s="2">
        <v>48.83</v>
      </c>
      <c r="C4338" s="2">
        <v>49.48</v>
      </c>
    </row>
    <row r="4339" spans="1:3" x14ac:dyDescent="0.3">
      <c r="A4339" s="5">
        <v>40497</v>
      </c>
      <c r="B4339" s="2">
        <v>51.95</v>
      </c>
      <c r="C4339" s="2">
        <v>54.65</v>
      </c>
    </row>
    <row r="4340" spans="1:3" x14ac:dyDescent="0.3">
      <c r="A4340" s="5">
        <v>40498</v>
      </c>
      <c r="B4340" s="2">
        <v>55.06</v>
      </c>
      <c r="C4340" s="2">
        <v>59.37</v>
      </c>
    </row>
    <row r="4341" spans="1:3" x14ac:dyDescent="0.3">
      <c r="A4341" s="5">
        <v>40499</v>
      </c>
      <c r="B4341" s="2">
        <v>54.26</v>
      </c>
      <c r="C4341" s="2">
        <v>57.16</v>
      </c>
    </row>
    <row r="4342" spans="1:3" x14ac:dyDescent="0.3">
      <c r="A4342" s="5">
        <v>40500</v>
      </c>
      <c r="B4342" s="2">
        <v>54.74</v>
      </c>
      <c r="C4342" s="2">
        <v>57.78</v>
      </c>
    </row>
    <row r="4343" spans="1:3" x14ac:dyDescent="0.3">
      <c r="A4343" s="5">
        <v>40501</v>
      </c>
      <c r="B4343" s="2">
        <v>56.26</v>
      </c>
      <c r="C4343" s="2">
        <v>59.78</v>
      </c>
    </row>
    <row r="4344" spans="1:3" x14ac:dyDescent="0.3">
      <c r="A4344" s="5">
        <v>40502</v>
      </c>
      <c r="B4344" s="2">
        <v>55.72</v>
      </c>
      <c r="C4344" s="2">
        <v>57.42</v>
      </c>
    </row>
    <row r="4345" spans="1:3" x14ac:dyDescent="0.3">
      <c r="A4345" s="5">
        <v>40503</v>
      </c>
      <c r="B4345" s="2">
        <v>54.96</v>
      </c>
      <c r="C4345" s="2">
        <v>55.74</v>
      </c>
    </row>
    <row r="4346" spans="1:3" x14ac:dyDescent="0.3">
      <c r="A4346" s="5">
        <v>40504</v>
      </c>
      <c r="B4346" s="2">
        <v>57.62</v>
      </c>
      <c r="C4346" s="2">
        <v>60.3</v>
      </c>
    </row>
    <row r="4347" spans="1:3" x14ac:dyDescent="0.3">
      <c r="A4347" s="5">
        <v>40505</v>
      </c>
      <c r="B4347" s="2">
        <v>57.8</v>
      </c>
      <c r="C4347" s="2">
        <v>60.44</v>
      </c>
    </row>
    <row r="4348" spans="1:3" x14ac:dyDescent="0.3">
      <c r="A4348" s="5">
        <v>40506</v>
      </c>
      <c r="B4348" s="2">
        <v>60.41</v>
      </c>
      <c r="C4348" s="2">
        <v>64.47</v>
      </c>
    </row>
    <row r="4349" spans="1:3" x14ac:dyDescent="0.3">
      <c r="A4349" s="5">
        <v>40507</v>
      </c>
      <c r="B4349" s="2">
        <v>66.61</v>
      </c>
      <c r="C4349" s="2">
        <v>74.16</v>
      </c>
    </row>
    <row r="4350" spans="1:3" x14ac:dyDescent="0.3">
      <c r="A4350" s="5">
        <v>40508</v>
      </c>
      <c r="B4350" s="2">
        <v>71.81</v>
      </c>
      <c r="C4350" s="2">
        <v>80.78</v>
      </c>
    </row>
    <row r="4351" spans="1:3" x14ac:dyDescent="0.3">
      <c r="A4351" s="5">
        <v>40509</v>
      </c>
      <c r="B4351" s="2">
        <v>60.94</v>
      </c>
      <c r="C4351" s="2">
        <v>63.03</v>
      </c>
    </row>
    <row r="4352" spans="1:3" x14ac:dyDescent="0.3">
      <c r="A4352" s="5">
        <v>40510</v>
      </c>
      <c r="B4352" s="2">
        <v>60.31</v>
      </c>
      <c r="C4352" s="2">
        <v>61.73</v>
      </c>
    </row>
    <row r="4353" spans="1:3" x14ac:dyDescent="0.3">
      <c r="A4353" s="5">
        <v>40511</v>
      </c>
      <c r="B4353" s="2">
        <v>64.83</v>
      </c>
      <c r="C4353" s="2">
        <v>68.94</v>
      </c>
    </row>
    <row r="4354" spans="1:3" x14ac:dyDescent="0.3">
      <c r="A4354" s="5">
        <v>40512</v>
      </c>
      <c r="B4354" s="2">
        <v>74.790000000000006</v>
      </c>
      <c r="C4354" s="2">
        <v>86.66</v>
      </c>
    </row>
    <row r="4355" spans="1:3" x14ac:dyDescent="0.3">
      <c r="A4355" s="5">
        <v>40513</v>
      </c>
      <c r="B4355" s="2">
        <v>75.95</v>
      </c>
      <c r="C4355" s="2">
        <v>86.69</v>
      </c>
    </row>
    <row r="4356" spans="1:3" x14ac:dyDescent="0.3">
      <c r="A4356" s="5">
        <v>40514</v>
      </c>
      <c r="B4356" s="2">
        <v>74.92</v>
      </c>
      <c r="C4356" s="2">
        <v>85.37</v>
      </c>
    </row>
    <row r="4357" spans="1:3" x14ac:dyDescent="0.3">
      <c r="A4357" s="5">
        <v>40515</v>
      </c>
      <c r="B4357" s="2">
        <v>76.06</v>
      </c>
      <c r="C4357" s="2">
        <v>87.09</v>
      </c>
    </row>
    <row r="4358" spans="1:3" x14ac:dyDescent="0.3">
      <c r="A4358" s="5">
        <v>40516</v>
      </c>
      <c r="B4358" s="2">
        <v>63.36</v>
      </c>
      <c r="C4358" s="2">
        <v>65.06</v>
      </c>
    </row>
    <row r="4359" spans="1:3" x14ac:dyDescent="0.3">
      <c r="A4359" s="5">
        <v>40517</v>
      </c>
      <c r="B4359" s="2">
        <v>63.34</v>
      </c>
      <c r="C4359" s="2">
        <v>65.05</v>
      </c>
    </row>
    <row r="4360" spans="1:3" x14ac:dyDescent="0.3">
      <c r="A4360" s="5">
        <v>40518</v>
      </c>
      <c r="B4360" s="2">
        <v>74.599999999999994</v>
      </c>
      <c r="C4360" s="2">
        <v>86.43</v>
      </c>
    </row>
    <row r="4361" spans="1:3" x14ac:dyDescent="0.3">
      <c r="A4361" s="5">
        <v>40519</v>
      </c>
      <c r="B4361" s="2">
        <v>83.74</v>
      </c>
      <c r="C4361" s="2">
        <v>99.27</v>
      </c>
    </row>
    <row r="4362" spans="1:3" x14ac:dyDescent="0.3">
      <c r="A4362" s="5">
        <v>40520</v>
      </c>
      <c r="B4362" s="2">
        <v>81.760000000000005</v>
      </c>
      <c r="C4362" s="2">
        <v>92.58</v>
      </c>
    </row>
    <row r="4363" spans="1:3" x14ac:dyDescent="0.3">
      <c r="A4363" s="5">
        <v>40521</v>
      </c>
      <c r="B4363" s="2">
        <v>74.06</v>
      </c>
      <c r="C4363" s="2">
        <v>77.040000000000006</v>
      </c>
    </row>
    <row r="4364" spans="1:3" x14ac:dyDescent="0.3">
      <c r="A4364" s="5">
        <v>40522</v>
      </c>
      <c r="B4364" s="2">
        <v>80.39</v>
      </c>
      <c r="C4364" s="2">
        <v>87.46</v>
      </c>
    </row>
    <row r="4365" spans="1:3" x14ac:dyDescent="0.3">
      <c r="A4365" s="5">
        <v>40523</v>
      </c>
      <c r="B4365" s="2">
        <v>72.760000000000005</v>
      </c>
      <c r="C4365" s="2">
        <v>74.489999999999995</v>
      </c>
    </row>
    <row r="4366" spans="1:3" x14ac:dyDescent="0.3">
      <c r="A4366" s="5">
        <v>40524</v>
      </c>
      <c r="B4366" s="2">
        <v>76.42</v>
      </c>
      <c r="C4366" s="2">
        <v>79.92</v>
      </c>
    </row>
    <row r="4367" spans="1:3" x14ac:dyDescent="0.3">
      <c r="A4367" s="5">
        <v>40525</v>
      </c>
      <c r="B4367" s="2">
        <v>102.63</v>
      </c>
      <c r="C4367" s="2">
        <v>122.97</v>
      </c>
    </row>
    <row r="4368" spans="1:3" x14ac:dyDescent="0.3">
      <c r="A4368" s="5">
        <v>40526</v>
      </c>
      <c r="B4368" s="2">
        <v>103.25</v>
      </c>
      <c r="C4368" s="2">
        <v>120.37</v>
      </c>
    </row>
    <row r="4369" spans="1:3" x14ac:dyDescent="0.3">
      <c r="A4369" s="5">
        <v>40527</v>
      </c>
      <c r="B4369" s="2">
        <v>95.07</v>
      </c>
      <c r="C4369" s="2">
        <v>110.81</v>
      </c>
    </row>
    <row r="4370" spans="1:3" x14ac:dyDescent="0.3">
      <c r="A4370" s="5">
        <v>40528</v>
      </c>
      <c r="B4370" s="2">
        <v>76.22</v>
      </c>
      <c r="C4370" s="2">
        <v>78.739999999999995</v>
      </c>
    </row>
    <row r="4371" spans="1:3" x14ac:dyDescent="0.3">
      <c r="A4371" s="5">
        <v>40529</v>
      </c>
      <c r="B4371" s="2">
        <v>78.88</v>
      </c>
      <c r="C4371" s="2">
        <v>83</v>
      </c>
    </row>
    <row r="4372" spans="1:3" x14ac:dyDescent="0.3">
      <c r="A4372" s="5">
        <v>40530</v>
      </c>
      <c r="B4372" s="2">
        <v>75.790000000000006</v>
      </c>
      <c r="C4372" s="2">
        <v>78.290000000000006</v>
      </c>
    </row>
    <row r="4373" spans="1:3" x14ac:dyDescent="0.3">
      <c r="A4373" s="5">
        <v>40531</v>
      </c>
      <c r="B4373" s="2">
        <v>79</v>
      </c>
      <c r="C4373" s="2">
        <v>82.05</v>
      </c>
    </row>
    <row r="4374" spans="1:3" x14ac:dyDescent="0.3">
      <c r="A4374" s="5">
        <v>40532</v>
      </c>
      <c r="B4374" s="2">
        <v>89.89</v>
      </c>
      <c r="C4374" s="2">
        <v>97.55</v>
      </c>
    </row>
    <row r="4375" spans="1:3" x14ac:dyDescent="0.3">
      <c r="A4375" s="5">
        <v>40533</v>
      </c>
      <c r="B4375" s="2">
        <v>92.83</v>
      </c>
      <c r="C4375" s="2">
        <v>101.93</v>
      </c>
    </row>
    <row r="4376" spans="1:3" x14ac:dyDescent="0.3">
      <c r="A4376" s="5">
        <v>40534</v>
      </c>
      <c r="B4376" s="2">
        <v>97.14</v>
      </c>
      <c r="C4376" s="2">
        <v>106.94</v>
      </c>
    </row>
    <row r="4377" spans="1:3" x14ac:dyDescent="0.3">
      <c r="A4377" s="5">
        <v>40535</v>
      </c>
      <c r="B4377" s="2">
        <v>83.74</v>
      </c>
      <c r="C4377" s="2">
        <v>86.64</v>
      </c>
    </row>
    <row r="4378" spans="1:3" x14ac:dyDescent="0.3">
      <c r="A4378" s="5">
        <v>40536</v>
      </c>
      <c r="B4378" s="2">
        <v>75.63</v>
      </c>
      <c r="C4378" s="2">
        <v>77.03</v>
      </c>
    </row>
    <row r="4379" spans="1:3" x14ac:dyDescent="0.3">
      <c r="A4379" s="5">
        <v>40537</v>
      </c>
      <c r="B4379" s="2">
        <v>77.95</v>
      </c>
      <c r="C4379" s="2">
        <v>79.08</v>
      </c>
    </row>
    <row r="4380" spans="1:3" x14ac:dyDescent="0.3">
      <c r="A4380" s="5">
        <v>40538</v>
      </c>
      <c r="B4380" s="2">
        <v>79.86</v>
      </c>
      <c r="C4380" s="2">
        <v>80.930000000000007</v>
      </c>
    </row>
    <row r="4381" spans="1:3" x14ac:dyDescent="0.3">
      <c r="A4381" s="5">
        <v>40539</v>
      </c>
      <c r="B4381" s="2">
        <v>85.05</v>
      </c>
      <c r="C4381" s="2">
        <v>89.22</v>
      </c>
    </row>
    <row r="4382" spans="1:3" x14ac:dyDescent="0.3">
      <c r="A4382" s="5">
        <v>40540</v>
      </c>
      <c r="B4382" s="2">
        <v>84.96</v>
      </c>
      <c r="C4382" s="2">
        <v>87.81</v>
      </c>
    </row>
    <row r="4383" spans="1:3" x14ac:dyDescent="0.3">
      <c r="A4383" s="5">
        <v>40541</v>
      </c>
      <c r="B4383" s="2">
        <v>88.24</v>
      </c>
      <c r="C4383" s="2">
        <v>91.82</v>
      </c>
    </row>
    <row r="4384" spans="1:3" x14ac:dyDescent="0.3">
      <c r="A4384" s="5">
        <v>40542</v>
      </c>
      <c r="B4384" s="2">
        <v>86.06</v>
      </c>
      <c r="C4384" s="2">
        <v>88.07</v>
      </c>
    </row>
    <row r="4385" spans="1:3" x14ac:dyDescent="0.3">
      <c r="A4385" s="5">
        <v>40543</v>
      </c>
      <c r="B4385" s="2">
        <v>81.61</v>
      </c>
      <c r="C4385" s="2">
        <v>83.41</v>
      </c>
    </row>
    <row r="4386" spans="1:3" x14ac:dyDescent="0.3">
      <c r="A4386" s="5">
        <v>40544</v>
      </c>
      <c r="B4386" s="2">
        <v>76.48</v>
      </c>
      <c r="C4386" s="2">
        <v>76.989999999999995</v>
      </c>
    </row>
    <row r="4387" spans="1:3" x14ac:dyDescent="0.3">
      <c r="A4387" s="5">
        <v>40545</v>
      </c>
      <c r="B4387" s="2">
        <v>82.31</v>
      </c>
      <c r="C4387" s="2">
        <v>84.15</v>
      </c>
    </row>
    <row r="4388" spans="1:3" x14ac:dyDescent="0.3">
      <c r="A4388" s="5">
        <v>40546</v>
      </c>
      <c r="B4388" s="2">
        <v>87.43</v>
      </c>
      <c r="C4388" s="2">
        <v>90.75</v>
      </c>
    </row>
    <row r="4389" spans="1:3" x14ac:dyDescent="0.3">
      <c r="A4389" s="5">
        <v>40547</v>
      </c>
      <c r="B4389" s="2">
        <v>85.11</v>
      </c>
      <c r="C4389" s="2">
        <v>87.34</v>
      </c>
    </row>
    <row r="4390" spans="1:3" x14ac:dyDescent="0.3">
      <c r="A4390" s="5">
        <v>40548</v>
      </c>
      <c r="B4390" s="2">
        <v>81.62</v>
      </c>
      <c r="C4390" s="2">
        <v>83.77</v>
      </c>
    </row>
    <row r="4391" spans="1:3" x14ac:dyDescent="0.3">
      <c r="A4391" s="5">
        <v>40549</v>
      </c>
      <c r="B4391" s="2">
        <v>77.819999999999993</v>
      </c>
      <c r="C4391" s="2">
        <v>79.48</v>
      </c>
    </row>
    <row r="4392" spans="1:3" x14ac:dyDescent="0.3">
      <c r="A4392" s="5">
        <v>40550</v>
      </c>
      <c r="B4392" s="2">
        <v>79.05</v>
      </c>
      <c r="C4392" s="2">
        <v>81.28</v>
      </c>
    </row>
    <row r="4393" spans="1:3" x14ac:dyDescent="0.3">
      <c r="A4393" s="5">
        <v>40551</v>
      </c>
      <c r="B4393" s="2">
        <v>75.239999999999995</v>
      </c>
      <c r="C4393" s="2">
        <v>76.459999999999994</v>
      </c>
    </row>
    <row r="4394" spans="1:3" x14ac:dyDescent="0.3">
      <c r="A4394" s="5">
        <v>40552</v>
      </c>
      <c r="B4394" s="2">
        <v>72.430000000000007</v>
      </c>
      <c r="C4394" s="2">
        <v>73.45</v>
      </c>
    </row>
    <row r="4395" spans="1:3" x14ac:dyDescent="0.3">
      <c r="A4395" s="5">
        <v>40553</v>
      </c>
      <c r="B4395" s="2">
        <v>72.959999999999994</v>
      </c>
      <c r="C4395" s="2">
        <v>75.819999999999993</v>
      </c>
    </row>
    <row r="4396" spans="1:3" x14ac:dyDescent="0.3">
      <c r="A4396" s="5">
        <v>40554</v>
      </c>
      <c r="B4396" s="2">
        <v>71.989999999999995</v>
      </c>
      <c r="C4396" s="2">
        <v>73.989999999999995</v>
      </c>
    </row>
    <row r="4397" spans="1:3" x14ac:dyDescent="0.3">
      <c r="A4397" s="5">
        <v>40555</v>
      </c>
      <c r="B4397" s="2">
        <v>71.569999999999993</v>
      </c>
      <c r="C4397" s="2">
        <v>72.45</v>
      </c>
    </row>
    <row r="4398" spans="1:3" x14ac:dyDescent="0.3">
      <c r="A4398" s="5">
        <v>40556</v>
      </c>
      <c r="B4398" s="2">
        <v>71.41</v>
      </c>
      <c r="C4398" s="2">
        <v>72.88</v>
      </c>
    </row>
    <row r="4399" spans="1:3" x14ac:dyDescent="0.3">
      <c r="A4399" s="5">
        <v>40557</v>
      </c>
      <c r="B4399" s="2">
        <v>69.12</v>
      </c>
      <c r="C4399" s="2">
        <v>70.37</v>
      </c>
    </row>
    <row r="4400" spans="1:3" x14ac:dyDescent="0.3">
      <c r="A4400" s="5">
        <v>40558</v>
      </c>
      <c r="B4400" s="2">
        <v>67.13</v>
      </c>
      <c r="C4400" s="2">
        <v>67.61</v>
      </c>
    </row>
    <row r="4401" spans="1:3" x14ac:dyDescent="0.3">
      <c r="A4401" s="5">
        <v>40559</v>
      </c>
      <c r="B4401" s="2">
        <v>65.83</v>
      </c>
      <c r="C4401" s="2">
        <v>66.040000000000006</v>
      </c>
    </row>
    <row r="4402" spans="1:3" x14ac:dyDescent="0.3">
      <c r="A4402" s="5">
        <v>40560</v>
      </c>
      <c r="B4402" s="2">
        <v>66.19</v>
      </c>
      <c r="C4402" s="2">
        <v>67.3</v>
      </c>
    </row>
    <row r="4403" spans="1:3" x14ac:dyDescent="0.3">
      <c r="A4403" s="5">
        <v>40561</v>
      </c>
      <c r="B4403" s="2">
        <v>65.680000000000007</v>
      </c>
      <c r="C4403" s="2">
        <v>66.930000000000007</v>
      </c>
    </row>
    <row r="4404" spans="1:3" x14ac:dyDescent="0.3">
      <c r="A4404" s="5">
        <v>40562</v>
      </c>
      <c r="B4404" s="2">
        <v>64.930000000000007</v>
      </c>
      <c r="C4404" s="2">
        <v>66.209999999999994</v>
      </c>
    </row>
    <row r="4405" spans="1:3" x14ac:dyDescent="0.3">
      <c r="A4405" s="5">
        <v>40563</v>
      </c>
      <c r="B4405" s="2">
        <v>64.45</v>
      </c>
      <c r="C4405" s="2">
        <v>65.69</v>
      </c>
    </row>
    <row r="4406" spans="1:3" x14ac:dyDescent="0.3">
      <c r="A4406" s="5">
        <v>40564</v>
      </c>
      <c r="B4406" s="2">
        <v>63.88</v>
      </c>
      <c r="C4406" s="2">
        <v>65.13</v>
      </c>
    </row>
    <row r="4407" spans="1:3" x14ac:dyDescent="0.3">
      <c r="A4407" s="5">
        <v>40565</v>
      </c>
      <c r="B4407" s="2">
        <v>62</v>
      </c>
      <c r="C4407" s="2">
        <v>62.53</v>
      </c>
    </row>
    <row r="4408" spans="1:3" x14ac:dyDescent="0.3">
      <c r="A4408" s="5">
        <v>40566</v>
      </c>
      <c r="B4408" s="2">
        <v>61.69</v>
      </c>
      <c r="C4408" s="2">
        <v>62</v>
      </c>
    </row>
    <row r="4409" spans="1:3" x14ac:dyDescent="0.3">
      <c r="A4409" s="5">
        <v>40567</v>
      </c>
      <c r="B4409" s="2">
        <v>63.56</v>
      </c>
      <c r="C4409" s="2">
        <v>65.2</v>
      </c>
    </row>
    <row r="4410" spans="1:3" x14ac:dyDescent="0.3">
      <c r="A4410" s="5">
        <v>40568</v>
      </c>
      <c r="B4410" s="2">
        <v>62.52</v>
      </c>
      <c r="C4410" s="2">
        <v>63.71</v>
      </c>
    </row>
    <row r="4411" spans="1:3" x14ac:dyDescent="0.3">
      <c r="A4411" s="5">
        <v>40569</v>
      </c>
      <c r="B4411" s="2">
        <v>64.25</v>
      </c>
      <c r="C4411" s="2">
        <v>66.48</v>
      </c>
    </row>
    <row r="4412" spans="1:3" x14ac:dyDescent="0.3">
      <c r="A4412" s="5">
        <v>40570</v>
      </c>
      <c r="B4412" s="2">
        <v>64.17</v>
      </c>
      <c r="C4412" s="2">
        <v>65.89</v>
      </c>
    </row>
    <row r="4413" spans="1:3" x14ac:dyDescent="0.3">
      <c r="A4413" s="5">
        <v>40571</v>
      </c>
      <c r="B4413" s="2">
        <v>62.89</v>
      </c>
      <c r="C4413" s="2">
        <v>64.319999999999993</v>
      </c>
    </row>
    <row r="4414" spans="1:3" x14ac:dyDescent="0.3">
      <c r="A4414" s="5">
        <v>40572</v>
      </c>
      <c r="B4414" s="2">
        <v>60.55</v>
      </c>
      <c r="C4414" s="2">
        <v>60.99</v>
      </c>
    </row>
    <row r="4415" spans="1:3" x14ac:dyDescent="0.3">
      <c r="A4415" s="5">
        <v>40573</v>
      </c>
      <c r="B4415" s="2">
        <v>61.14</v>
      </c>
      <c r="C4415" s="2">
        <v>61.58</v>
      </c>
    </row>
    <row r="4416" spans="1:3" x14ac:dyDescent="0.3">
      <c r="A4416" s="5">
        <v>40574</v>
      </c>
      <c r="B4416" s="2">
        <v>62.75</v>
      </c>
      <c r="C4416" s="2">
        <v>64.31</v>
      </c>
    </row>
    <row r="4417" spans="1:3" x14ac:dyDescent="0.3">
      <c r="A4417" s="5">
        <v>40575</v>
      </c>
      <c r="B4417" s="2">
        <v>60.92</v>
      </c>
      <c r="C4417" s="2">
        <v>62.63</v>
      </c>
    </row>
    <row r="4418" spans="1:3" x14ac:dyDescent="0.3">
      <c r="A4418" s="5">
        <v>40576</v>
      </c>
      <c r="B4418" s="2">
        <v>59.83</v>
      </c>
      <c r="C4418" s="2">
        <v>61.68</v>
      </c>
    </row>
    <row r="4419" spans="1:3" x14ac:dyDescent="0.3">
      <c r="A4419" s="5">
        <v>40577</v>
      </c>
      <c r="B4419" s="2">
        <v>58.81</v>
      </c>
      <c r="C4419" s="2">
        <v>60.73</v>
      </c>
    </row>
    <row r="4420" spans="1:3" x14ac:dyDescent="0.3">
      <c r="A4420" s="5">
        <v>40578</v>
      </c>
      <c r="B4420" s="2">
        <v>58.86</v>
      </c>
      <c r="C4420" s="2">
        <v>59.86</v>
      </c>
    </row>
    <row r="4421" spans="1:3" x14ac:dyDescent="0.3">
      <c r="A4421" s="5">
        <v>40579</v>
      </c>
      <c r="B4421" s="2">
        <v>59.81</v>
      </c>
      <c r="C4421" s="2">
        <v>60.27</v>
      </c>
    </row>
    <row r="4422" spans="1:3" x14ac:dyDescent="0.3">
      <c r="A4422" s="5">
        <v>40580</v>
      </c>
      <c r="B4422" s="2">
        <v>61.7</v>
      </c>
      <c r="C4422" s="2">
        <v>62.02</v>
      </c>
    </row>
    <row r="4423" spans="1:3" x14ac:dyDescent="0.3">
      <c r="A4423" s="5">
        <v>40581</v>
      </c>
      <c r="B4423" s="2">
        <v>62.56</v>
      </c>
      <c r="C4423" s="2">
        <v>63.12</v>
      </c>
    </row>
    <row r="4424" spans="1:3" x14ac:dyDescent="0.3">
      <c r="A4424" s="5">
        <v>40582</v>
      </c>
      <c r="B4424" s="2">
        <v>63.18</v>
      </c>
      <c r="C4424" s="2">
        <v>64.41</v>
      </c>
    </row>
    <row r="4425" spans="1:3" x14ac:dyDescent="0.3">
      <c r="A4425" s="5">
        <v>40583</v>
      </c>
      <c r="B4425" s="2">
        <v>64.290000000000006</v>
      </c>
      <c r="C4425" s="2">
        <v>65.459999999999994</v>
      </c>
    </row>
    <row r="4426" spans="1:3" x14ac:dyDescent="0.3">
      <c r="A4426" s="5">
        <v>40584</v>
      </c>
      <c r="B4426" s="2">
        <v>63.93</v>
      </c>
      <c r="C4426" s="2">
        <v>64.63</v>
      </c>
    </row>
    <row r="4427" spans="1:3" x14ac:dyDescent="0.3">
      <c r="A4427" s="5">
        <v>40585</v>
      </c>
      <c r="B4427" s="2">
        <v>63.05</v>
      </c>
      <c r="C4427" s="2">
        <v>63.59</v>
      </c>
    </row>
    <row r="4428" spans="1:3" x14ac:dyDescent="0.3">
      <c r="A4428" s="5">
        <v>40586</v>
      </c>
      <c r="B4428" s="2">
        <v>63.64</v>
      </c>
      <c r="C4428" s="2">
        <v>63.92</v>
      </c>
    </row>
    <row r="4429" spans="1:3" x14ac:dyDescent="0.3">
      <c r="A4429" s="5">
        <v>40587</v>
      </c>
      <c r="B4429" s="2">
        <v>64.12</v>
      </c>
      <c r="C4429" s="2">
        <v>64.010000000000005</v>
      </c>
    </row>
    <row r="4430" spans="1:3" x14ac:dyDescent="0.3">
      <c r="A4430" s="5">
        <v>40588</v>
      </c>
      <c r="B4430" s="2">
        <v>65.23</v>
      </c>
      <c r="C4430" s="2">
        <v>65.98</v>
      </c>
    </row>
    <row r="4431" spans="1:3" x14ac:dyDescent="0.3">
      <c r="A4431" s="5">
        <v>40589</v>
      </c>
      <c r="B4431" s="2">
        <v>65.97</v>
      </c>
      <c r="C4431" s="2">
        <v>66.58</v>
      </c>
    </row>
    <row r="4432" spans="1:3" x14ac:dyDescent="0.3">
      <c r="A4432" s="5">
        <v>40590</v>
      </c>
      <c r="B4432" s="2">
        <v>65.92</v>
      </c>
      <c r="C4432" s="2">
        <v>66.739999999999995</v>
      </c>
    </row>
    <row r="4433" spans="1:3" x14ac:dyDescent="0.3">
      <c r="A4433" s="5">
        <v>40591</v>
      </c>
      <c r="B4433" s="2">
        <v>66.489999999999995</v>
      </c>
      <c r="C4433" s="2">
        <v>67.349999999999994</v>
      </c>
    </row>
    <row r="4434" spans="1:3" x14ac:dyDescent="0.3">
      <c r="A4434" s="5">
        <v>40592</v>
      </c>
      <c r="B4434" s="2">
        <v>66.55</v>
      </c>
      <c r="C4434" s="2">
        <v>67.45</v>
      </c>
    </row>
    <row r="4435" spans="1:3" x14ac:dyDescent="0.3">
      <c r="A4435" s="5">
        <v>40593</v>
      </c>
      <c r="B4435" s="2">
        <v>65.91</v>
      </c>
      <c r="C4435" s="2">
        <v>65.87</v>
      </c>
    </row>
    <row r="4436" spans="1:3" x14ac:dyDescent="0.3">
      <c r="A4436" s="5">
        <v>40594</v>
      </c>
      <c r="B4436" s="2">
        <v>66.27</v>
      </c>
      <c r="C4436" s="2">
        <v>66.19</v>
      </c>
    </row>
    <row r="4437" spans="1:3" x14ac:dyDescent="0.3">
      <c r="A4437" s="5">
        <v>40595</v>
      </c>
      <c r="B4437" s="2">
        <v>68.36</v>
      </c>
      <c r="C4437" s="2">
        <v>69.7</v>
      </c>
    </row>
    <row r="4438" spans="1:3" x14ac:dyDescent="0.3">
      <c r="A4438" s="5">
        <v>40596</v>
      </c>
      <c r="B4438" s="2">
        <v>67.94</v>
      </c>
      <c r="C4438" s="2">
        <v>69.540000000000006</v>
      </c>
    </row>
    <row r="4439" spans="1:3" x14ac:dyDescent="0.3">
      <c r="A4439" s="5">
        <v>40597</v>
      </c>
      <c r="B4439" s="2">
        <v>68.760000000000005</v>
      </c>
      <c r="C4439" s="2">
        <v>70.13</v>
      </c>
    </row>
    <row r="4440" spans="1:3" x14ac:dyDescent="0.3">
      <c r="A4440" s="5">
        <v>40598</v>
      </c>
      <c r="B4440" s="2">
        <v>68.959999999999994</v>
      </c>
      <c r="C4440" s="2">
        <v>70.55</v>
      </c>
    </row>
    <row r="4441" spans="1:3" x14ac:dyDescent="0.3">
      <c r="A4441" s="5">
        <v>40599</v>
      </c>
      <c r="B4441" s="2">
        <v>67.349999999999994</v>
      </c>
      <c r="C4441" s="2">
        <v>68.61</v>
      </c>
    </row>
    <row r="4442" spans="1:3" x14ac:dyDescent="0.3">
      <c r="A4442" s="5">
        <v>40600</v>
      </c>
      <c r="B4442" s="2">
        <v>64.77</v>
      </c>
      <c r="C4442" s="2">
        <v>65.150000000000006</v>
      </c>
    </row>
    <row r="4443" spans="1:3" x14ac:dyDescent="0.3">
      <c r="A4443" s="5">
        <v>40601</v>
      </c>
      <c r="B4443" s="2">
        <v>64.64</v>
      </c>
      <c r="C4443" s="2">
        <v>64.86</v>
      </c>
    </row>
    <row r="4444" spans="1:3" x14ac:dyDescent="0.3">
      <c r="A4444" s="5">
        <v>40602</v>
      </c>
      <c r="B4444" s="2">
        <v>67.180000000000007</v>
      </c>
      <c r="C4444" s="2">
        <v>68.930000000000007</v>
      </c>
    </row>
    <row r="4445" spans="1:3" x14ac:dyDescent="0.3">
      <c r="A4445" s="5">
        <v>40603</v>
      </c>
      <c r="B4445" s="2">
        <v>66.36</v>
      </c>
      <c r="C4445" s="2">
        <v>67.540000000000006</v>
      </c>
    </row>
    <row r="4446" spans="1:3" x14ac:dyDescent="0.3">
      <c r="A4446" s="5">
        <v>40604</v>
      </c>
      <c r="B4446" s="2">
        <v>65.47</v>
      </c>
      <c r="C4446" s="2">
        <v>66.31</v>
      </c>
    </row>
    <row r="4447" spans="1:3" x14ac:dyDescent="0.3">
      <c r="A4447" s="5">
        <v>40605</v>
      </c>
      <c r="B4447" s="2">
        <v>64.69</v>
      </c>
      <c r="C4447" s="2">
        <v>65.790000000000006</v>
      </c>
    </row>
    <row r="4448" spans="1:3" x14ac:dyDescent="0.3">
      <c r="A4448" s="5">
        <v>40606</v>
      </c>
      <c r="B4448" s="2">
        <v>64.05</v>
      </c>
      <c r="C4448" s="2">
        <v>65.06</v>
      </c>
    </row>
    <row r="4449" spans="1:3" x14ac:dyDescent="0.3">
      <c r="A4449" s="5">
        <v>40607</v>
      </c>
      <c r="B4449" s="2">
        <v>62.44</v>
      </c>
      <c r="C4449" s="2">
        <v>62.91</v>
      </c>
    </row>
    <row r="4450" spans="1:3" x14ac:dyDescent="0.3">
      <c r="A4450" s="5">
        <v>40608</v>
      </c>
      <c r="B4450" s="2">
        <v>63.05</v>
      </c>
      <c r="C4450" s="2">
        <v>63.38</v>
      </c>
    </row>
    <row r="4451" spans="1:3" x14ac:dyDescent="0.3">
      <c r="A4451" s="5">
        <v>40609</v>
      </c>
      <c r="B4451" s="2">
        <v>63.75</v>
      </c>
      <c r="C4451" s="2">
        <v>64.59</v>
      </c>
    </row>
    <row r="4452" spans="1:3" x14ac:dyDescent="0.3">
      <c r="A4452" s="5">
        <v>40610</v>
      </c>
      <c r="B4452" s="2">
        <v>62.72</v>
      </c>
      <c r="C4452" s="2">
        <v>63.14</v>
      </c>
    </row>
    <row r="4453" spans="1:3" x14ac:dyDescent="0.3">
      <c r="A4453" s="5">
        <v>40611</v>
      </c>
      <c r="B4453" s="2">
        <v>62.7</v>
      </c>
      <c r="C4453" s="2">
        <v>63.03</v>
      </c>
    </row>
    <row r="4454" spans="1:3" x14ac:dyDescent="0.3">
      <c r="A4454" s="5">
        <v>40612</v>
      </c>
      <c r="B4454" s="2">
        <v>61.59</v>
      </c>
      <c r="C4454" s="2">
        <v>62.26</v>
      </c>
    </row>
    <row r="4455" spans="1:3" x14ac:dyDescent="0.3">
      <c r="A4455" s="5">
        <v>40613</v>
      </c>
      <c r="B4455" s="2">
        <v>62.13</v>
      </c>
      <c r="C4455" s="2">
        <v>62.93</v>
      </c>
    </row>
    <row r="4456" spans="1:3" x14ac:dyDescent="0.3">
      <c r="A4456" s="5">
        <v>40614</v>
      </c>
      <c r="B4456" s="2">
        <v>61.72</v>
      </c>
      <c r="C4456" s="2">
        <v>61.91</v>
      </c>
    </row>
    <row r="4457" spans="1:3" x14ac:dyDescent="0.3">
      <c r="A4457" s="5">
        <v>40615</v>
      </c>
      <c r="B4457" s="2">
        <v>61.89</v>
      </c>
      <c r="C4457" s="2">
        <v>61.89</v>
      </c>
    </row>
    <row r="4458" spans="1:3" x14ac:dyDescent="0.3">
      <c r="A4458" s="5">
        <v>40616</v>
      </c>
      <c r="B4458" s="2">
        <v>63.98</v>
      </c>
      <c r="C4458" s="2">
        <v>65.69</v>
      </c>
    </row>
    <row r="4459" spans="1:3" x14ac:dyDescent="0.3">
      <c r="A4459" s="5">
        <v>40617</v>
      </c>
      <c r="B4459" s="2">
        <v>63.23</v>
      </c>
      <c r="C4459" s="2">
        <v>63.56</v>
      </c>
    </row>
    <row r="4460" spans="1:3" x14ac:dyDescent="0.3">
      <c r="A4460" s="5">
        <v>40618</v>
      </c>
      <c r="B4460" s="2">
        <v>65.319999999999993</v>
      </c>
      <c r="C4460" s="2">
        <v>65.67</v>
      </c>
    </row>
    <row r="4461" spans="1:3" x14ac:dyDescent="0.3">
      <c r="A4461" s="5">
        <v>40619</v>
      </c>
      <c r="B4461" s="2">
        <v>67.83</v>
      </c>
      <c r="C4461" s="2">
        <v>68.819999999999993</v>
      </c>
    </row>
    <row r="4462" spans="1:3" x14ac:dyDescent="0.3">
      <c r="A4462" s="5">
        <v>40620</v>
      </c>
      <c r="B4462" s="2">
        <v>68.56</v>
      </c>
      <c r="C4462" s="2">
        <v>69.53</v>
      </c>
    </row>
    <row r="4463" spans="1:3" x14ac:dyDescent="0.3">
      <c r="A4463" s="5">
        <v>40621</v>
      </c>
      <c r="B4463" s="2">
        <v>67.41</v>
      </c>
      <c r="C4463" s="2">
        <v>67.739999999999995</v>
      </c>
    </row>
    <row r="4464" spans="1:3" x14ac:dyDescent="0.3">
      <c r="A4464" s="5">
        <v>40622</v>
      </c>
      <c r="B4464" s="2">
        <v>66.83</v>
      </c>
      <c r="C4464" s="2">
        <v>66.94</v>
      </c>
    </row>
    <row r="4465" spans="1:3" x14ac:dyDescent="0.3">
      <c r="A4465" s="5">
        <v>40623</v>
      </c>
      <c r="B4465" s="2">
        <v>66.58</v>
      </c>
      <c r="C4465" s="2">
        <v>67.17</v>
      </c>
    </row>
    <row r="4466" spans="1:3" x14ac:dyDescent="0.3">
      <c r="A4466" s="5">
        <v>40624</v>
      </c>
      <c r="B4466" s="2">
        <v>65.3</v>
      </c>
      <c r="C4466" s="2">
        <v>65.680000000000007</v>
      </c>
    </row>
    <row r="4467" spans="1:3" x14ac:dyDescent="0.3">
      <c r="A4467" s="5">
        <v>40625</v>
      </c>
      <c r="B4467" s="2">
        <v>63.97</v>
      </c>
      <c r="C4467" s="2">
        <v>64.86</v>
      </c>
    </row>
    <row r="4468" spans="1:3" x14ac:dyDescent="0.3">
      <c r="A4468" s="5">
        <v>40626</v>
      </c>
      <c r="B4468" s="2">
        <v>63.23</v>
      </c>
      <c r="C4468" s="2">
        <v>64.13</v>
      </c>
    </row>
    <row r="4469" spans="1:3" x14ac:dyDescent="0.3">
      <c r="A4469" s="5">
        <v>40627</v>
      </c>
      <c r="B4469" s="2">
        <v>63.87</v>
      </c>
      <c r="C4469" s="2">
        <v>64.349999999999994</v>
      </c>
    </row>
    <row r="4470" spans="1:3" x14ac:dyDescent="0.3">
      <c r="A4470" s="5">
        <v>40628</v>
      </c>
      <c r="B4470" s="2">
        <v>63.6</v>
      </c>
      <c r="C4470" s="2">
        <v>63.75</v>
      </c>
    </row>
    <row r="4471" spans="1:3" x14ac:dyDescent="0.3">
      <c r="A4471" s="5">
        <v>40629</v>
      </c>
      <c r="B4471" s="2">
        <v>62.85</v>
      </c>
      <c r="C4471" s="2">
        <v>62.79</v>
      </c>
    </row>
    <row r="4472" spans="1:3" x14ac:dyDescent="0.3">
      <c r="A4472" s="5">
        <v>40630</v>
      </c>
      <c r="B4472" s="2">
        <v>64.540000000000006</v>
      </c>
      <c r="C4472" s="2">
        <v>65.2</v>
      </c>
    </row>
    <row r="4473" spans="1:3" x14ac:dyDescent="0.3">
      <c r="A4473" s="5">
        <v>40631</v>
      </c>
      <c r="B4473" s="2">
        <v>63.95</v>
      </c>
      <c r="C4473" s="2">
        <v>64.459999999999994</v>
      </c>
    </row>
    <row r="4474" spans="1:3" x14ac:dyDescent="0.3">
      <c r="A4474" s="5">
        <v>40632</v>
      </c>
      <c r="B4474" s="2">
        <v>64.430000000000007</v>
      </c>
      <c r="C4474" s="2">
        <v>65.33</v>
      </c>
    </row>
    <row r="4475" spans="1:3" x14ac:dyDescent="0.3">
      <c r="A4475" s="5">
        <v>40633</v>
      </c>
      <c r="B4475" s="2">
        <v>62.7</v>
      </c>
      <c r="C4475" s="2">
        <v>63.37</v>
      </c>
    </row>
    <row r="4476" spans="1:3" x14ac:dyDescent="0.3">
      <c r="A4476" s="5">
        <v>40634</v>
      </c>
      <c r="B4476" s="2">
        <v>62</v>
      </c>
      <c r="C4476" s="2">
        <v>63.13</v>
      </c>
    </row>
    <row r="4477" spans="1:3" x14ac:dyDescent="0.3">
      <c r="A4477" s="5">
        <v>40635</v>
      </c>
      <c r="B4477" s="2">
        <v>61.74</v>
      </c>
      <c r="C4477" s="2">
        <v>61.68</v>
      </c>
    </row>
    <row r="4478" spans="1:3" x14ac:dyDescent="0.3">
      <c r="A4478" s="5">
        <v>40636</v>
      </c>
      <c r="B4478" s="2">
        <v>61.13</v>
      </c>
      <c r="C4478" s="2">
        <v>61.83</v>
      </c>
    </row>
    <row r="4479" spans="1:3" x14ac:dyDescent="0.3">
      <c r="A4479" s="5">
        <v>40637</v>
      </c>
      <c r="B4479" s="2">
        <v>63.55</v>
      </c>
      <c r="C4479" s="2">
        <v>65.84</v>
      </c>
    </row>
    <row r="4480" spans="1:3" x14ac:dyDescent="0.3">
      <c r="A4480" s="5">
        <v>40638</v>
      </c>
      <c r="B4480" s="2">
        <v>60.46</v>
      </c>
      <c r="C4480" s="2">
        <v>61.68</v>
      </c>
    </row>
    <row r="4481" spans="1:3" x14ac:dyDescent="0.3">
      <c r="A4481" s="5">
        <v>40639</v>
      </c>
      <c r="B4481" s="2">
        <v>58.67</v>
      </c>
      <c r="C4481" s="2">
        <v>59.94</v>
      </c>
    </row>
    <row r="4482" spans="1:3" x14ac:dyDescent="0.3">
      <c r="A4482" s="5">
        <v>40640</v>
      </c>
      <c r="B4482" s="2">
        <v>56.78</v>
      </c>
      <c r="C4482" s="2">
        <v>58.03</v>
      </c>
    </row>
    <row r="4483" spans="1:3" x14ac:dyDescent="0.3">
      <c r="A4483" s="5">
        <v>40641</v>
      </c>
      <c r="B4483" s="2">
        <v>54.89</v>
      </c>
      <c r="C4483" s="2">
        <v>55.56</v>
      </c>
    </row>
    <row r="4484" spans="1:3" x14ac:dyDescent="0.3">
      <c r="A4484" s="5">
        <v>40642</v>
      </c>
      <c r="B4484" s="2">
        <v>53.29</v>
      </c>
      <c r="C4484" s="2">
        <v>53.9</v>
      </c>
    </row>
    <row r="4485" spans="1:3" x14ac:dyDescent="0.3">
      <c r="A4485" s="5">
        <v>40643</v>
      </c>
      <c r="B4485" s="2">
        <v>54.65</v>
      </c>
      <c r="C4485" s="2">
        <v>54.95</v>
      </c>
    </row>
    <row r="4486" spans="1:3" x14ac:dyDescent="0.3">
      <c r="A4486" s="5">
        <v>40644</v>
      </c>
      <c r="B4486" s="2">
        <v>57.87</v>
      </c>
      <c r="C4486" s="2">
        <v>59.74</v>
      </c>
    </row>
    <row r="4487" spans="1:3" x14ac:dyDescent="0.3">
      <c r="A4487" s="5">
        <v>40645</v>
      </c>
      <c r="B4487" s="2">
        <v>56.65</v>
      </c>
      <c r="C4487" s="2">
        <v>58.08</v>
      </c>
    </row>
    <row r="4488" spans="1:3" x14ac:dyDescent="0.3">
      <c r="A4488" s="5">
        <v>40646</v>
      </c>
      <c r="B4488" s="2">
        <v>57.05</v>
      </c>
      <c r="C4488" s="2">
        <v>58.71</v>
      </c>
    </row>
    <row r="4489" spans="1:3" x14ac:dyDescent="0.3">
      <c r="A4489" s="5">
        <v>40647</v>
      </c>
      <c r="B4489" s="2">
        <v>57.87</v>
      </c>
      <c r="C4489" s="2">
        <v>59.67</v>
      </c>
    </row>
    <row r="4490" spans="1:3" x14ac:dyDescent="0.3">
      <c r="A4490" s="5">
        <v>40648</v>
      </c>
      <c r="B4490" s="2">
        <v>56.87</v>
      </c>
      <c r="C4490" s="2">
        <v>58.01</v>
      </c>
    </row>
    <row r="4491" spans="1:3" x14ac:dyDescent="0.3">
      <c r="A4491" s="5">
        <v>40649</v>
      </c>
      <c r="B4491" s="2">
        <v>53.54</v>
      </c>
      <c r="C4491" s="2">
        <v>53.71</v>
      </c>
    </row>
    <row r="4492" spans="1:3" x14ac:dyDescent="0.3">
      <c r="A4492" s="5">
        <v>40650</v>
      </c>
      <c r="B4492" s="2">
        <v>50.1</v>
      </c>
      <c r="C4492" s="2">
        <v>49.72</v>
      </c>
    </row>
    <row r="4493" spans="1:3" x14ac:dyDescent="0.3">
      <c r="A4493" s="5">
        <v>40651</v>
      </c>
      <c r="B4493" s="2">
        <v>55.31</v>
      </c>
      <c r="C4493" s="2">
        <v>58.05</v>
      </c>
    </row>
    <row r="4494" spans="1:3" x14ac:dyDescent="0.3">
      <c r="A4494" s="5">
        <v>40652</v>
      </c>
      <c r="B4494" s="2">
        <v>55.34</v>
      </c>
      <c r="C4494" s="2">
        <v>57.87</v>
      </c>
    </row>
    <row r="4495" spans="1:3" x14ac:dyDescent="0.3">
      <c r="A4495" s="5">
        <v>40653</v>
      </c>
      <c r="B4495" s="2">
        <v>53.62</v>
      </c>
      <c r="C4495" s="2">
        <v>56.23</v>
      </c>
    </row>
    <row r="4496" spans="1:3" x14ac:dyDescent="0.3">
      <c r="A4496" s="5">
        <v>40654</v>
      </c>
      <c r="B4496" s="2">
        <v>51.75</v>
      </c>
      <c r="C4496" s="2">
        <v>53.96</v>
      </c>
    </row>
    <row r="4497" spans="1:3" x14ac:dyDescent="0.3">
      <c r="A4497" s="5">
        <v>40655</v>
      </c>
      <c r="B4497" s="2">
        <v>49.09</v>
      </c>
      <c r="C4497" s="2">
        <v>50.22</v>
      </c>
    </row>
    <row r="4498" spans="1:3" x14ac:dyDescent="0.3">
      <c r="A4498" s="5">
        <v>40656</v>
      </c>
      <c r="B4498" s="2">
        <v>47.68</v>
      </c>
      <c r="C4498" s="2">
        <v>47.07</v>
      </c>
    </row>
    <row r="4499" spans="1:3" x14ac:dyDescent="0.3">
      <c r="A4499" s="5">
        <v>40657</v>
      </c>
      <c r="B4499" s="2">
        <v>33.630000000000003</v>
      </c>
      <c r="C4499" s="2">
        <v>34.93</v>
      </c>
    </row>
    <row r="4500" spans="1:3" x14ac:dyDescent="0.3">
      <c r="A4500" s="5">
        <v>40658</v>
      </c>
      <c r="B4500" s="2">
        <v>36.17</v>
      </c>
      <c r="C4500" s="2">
        <v>40.840000000000003</v>
      </c>
    </row>
    <row r="4501" spans="1:3" x14ac:dyDescent="0.3">
      <c r="A4501" s="5">
        <v>40659</v>
      </c>
      <c r="B4501" s="2">
        <v>51.3</v>
      </c>
      <c r="C4501" s="2">
        <v>55.97</v>
      </c>
    </row>
    <row r="4502" spans="1:3" x14ac:dyDescent="0.3">
      <c r="A4502" s="5">
        <v>40660</v>
      </c>
      <c r="B4502" s="2">
        <v>53.64</v>
      </c>
      <c r="C4502" s="2">
        <v>57.01</v>
      </c>
    </row>
    <row r="4503" spans="1:3" x14ac:dyDescent="0.3">
      <c r="A4503" s="5">
        <v>40661</v>
      </c>
      <c r="B4503" s="2">
        <v>52.79</v>
      </c>
      <c r="C4503" s="2">
        <v>56.17</v>
      </c>
    </row>
    <row r="4504" spans="1:3" x14ac:dyDescent="0.3">
      <c r="A4504" s="5">
        <v>40662</v>
      </c>
      <c r="B4504" s="2">
        <v>50.84</v>
      </c>
      <c r="C4504" s="2">
        <v>53.25</v>
      </c>
    </row>
    <row r="4505" spans="1:3" x14ac:dyDescent="0.3">
      <c r="A4505" s="5">
        <v>40663</v>
      </c>
      <c r="B4505" s="2">
        <v>47.05</v>
      </c>
      <c r="C4505" s="2">
        <v>48.12</v>
      </c>
    </row>
    <row r="4506" spans="1:3" x14ac:dyDescent="0.3">
      <c r="A4506" s="5">
        <v>40664</v>
      </c>
      <c r="B4506" s="2">
        <v>46.32</v>
      </c>
      <c r="C4506" s="2">
        <v>48.11</v>
      </c>
    </row>
    <row r="4507" spans="1:3" x14ac:dyDescent="0.3">
      <c r="A4507" s="5">
        <v>40665</v>
      </c>
      <c r="B4507" s="2">
        <v>55.88</v>
      </c>
      <c r="C4507" s="2">
        <v>57.49</v>
      </c>
    </row>
    <row r="4508" spans="1:3" x14ac:dyDescent="0.3">
      <c r="A4508" s="5">
        <v>40666</v>
      </c>
      <c r="B4508" s="2">
        <v>58.32</v>
      </c>
      <c r="C4508" s="2">
        <v>59.94</v>
      </c>
    </row>
    <row r="4509" spans="1:3" x14ac:dyDescent="0.3">
      <c r="A4509" s="5">
        <v>40667</v>
      </c>
      <c r="B4509" s="2">
        <v>59.13</v>
      </c>
      <c r="C4509" s="2">
        <v>60.88</v>
      </c>
    </row>
    <row r="4510" spans="1:3" x14ac:dyDescent="0.3">
      <c r="A4510" s="5">
        <v>40668</v>
      </c>
      <c r="B4510" s="2">
        <v>59.73</v>
      </c>
      <c r="C4510" s="2">
        <v>61.84</v>
      </c>
    </row>
    <row r="4511" spans="1:3" x14ac:dyDescent="0.3">
      <c r="A4511" s="5">
        <v>40669</v>
      </c>
      <c r="B4511" s="2">
        <v>58.31</v>
      </c>
      <c r="C4511" s="2">
        <v>60.03</v>
      </c>
    </row>
    <row r="4512" spans="1:3" x14ac:dyDescent="0.3">
      <c r="A4512" s="5">
        <v>40670</v>
      </c>
      <c r="B4512" s="2">
        <v>54.68</v>
      </c>
      <c r="C4512" s="2">
        <v>55</v>
      </c>
    </row>
    <row r="4513" spans="1:3" x14ac:dyDescent="0.3">
      <c r="A4513" s="5">
        <v>40671</v>
      </c>
      <c r="B4513" s="2">
        <v>52.94</v>
      </c>
      <c r="C4513" s="2">
        <v>52.39</v>
      </c>
    </row>
    <row r="4514" spans="1:3" x14ac:dyDescent="0.3">
      <c r="A4514" s="5">
        <v>40672</v>
      </c>
      <c r="B4514" s="2">
        <v>55.98</v>
      </c>
      <c r="C4514" s="2">
        <v>57.6</v>
      </c>
    </row>
    <row r="4515" spans="1:3" x14ac:dyDescent="0.3">
      <c r="A4515" s="5">
        <v>40673</v>
      </c>
      <c r="B4515" s="2">
        <v>56.29</v>
      </c>
      <c r="C4515" s="2">
        <v>57.71</v>
      </c>
    </row>
    <row r="4516" spans="1:3" x14ac:dyDescent="0.3">
      <c r="A4516" s="5">
        <v>40674</v>
      </c>
      <c r="B4516" s="2">
        <v>57.56</v>
      </c>
      <c r="C4516" s="2">
        <v>59.36</v>
      </c>
    </row>
    <row r="4517" spans="1:3" x14ac:dyDescent="0.3">
      <c r="A4517" s="5">
        <v>40675</v>
      </c>
      <c r="B4517" s="2">
        <v>57.71</v>
      </c>
      <c r="C4517" s="2">
        <v>58.88</v>
      </c>
    </row>
    <row r="4518" spans="1:3" x14ac:dyDescent="0.3">
      <c r="A4518" s="5">
        <v>40676</v>
      </c>
      <c r="B4518" s="2">
        <v>56.55</v>
      </c>
      <c r="C4518" s="2">
        <v>57.46</v>
      </c>
    </row>
    <row r="4519" spans="1:3" x14ac:dyDescent="0.3">
      <c r="A4519" s="5">
        <v>40677</v>
      </c>
      <c r="B4519" s="2">
        <v>55.43</v>
      </c>
      <c r="C4519" s="2">
        <v>56.22</v>
      </c>
    </row>
    <row r="4520" spans="1:3" x14ac:dyDescent="0.3">
      <c r="A4520" s="5">
        <v>40678</v>
      </c>
      <c r="B4520" s="2">
        <v>54.04</v>
      </c>
      <c r="C4520" s="2">
        <v>54.26</v>
      </c>
    </row>
    <row r="4521" spans="1:3" x14ac:dyDescent="0.3">
      <c r="A4521" s="5">
        <v>40679</v>
      </c>
      <c r="B4521" s="2">
        <v>55.55</v>
      </c>
      <c r="C4521" s="2">
        <v>57.51</v>
      </c>
    </row>
    <row r="4522" spans="1:3" x14ac:dyDescent="0.3">
      <c r="A4522" s="5">
        <v>40680</v>
      </c>
      <c r="B4522" s="2">
        <v>54.15</v>
      </c>
      <c r="C4522" s="2">
        <v>55.31</v>
      </c>
    </row>
    <row r="4523" spans="1:3" x14ac:dyDescent="0.3">
      <c r="A4523" s="5">
        <v>40681</v>
      </c>
      <c r="B4523" s="2">
        <v>54.82</v>
      </c>
      <c r="C4523" s="2">
        <v>56.41</v>
      </c>
    </row>
    <row r="4524" spans="1:3" x14ac:dyDescent="0.3">
      <c r="A4524" s="5">
        <v>40682</v>
      </c>
      <c r="B4524" s="2">
        <v>53.75</v>
      </c>
      <c r="C4524" s="2">
        <v>55.27</v>
      </c>
    </row>
    <row r="4525" spans="1:3" x14ac:dyDescent="0.3">
      <c r="A4525" s="5">
        <v>40683</v>
      </c>
      <c r="B4525" s="2">
        <v>53.89</v>
      </c>
      <c r="C4525" s="2">
        <v>54.74</v>
      </c>
    </row>
    <row r="4526" spans="1:3" x14ac:dyDescent="0.3">
      <c r="A4526" s="5">
        <v>40684</v>
      </c>
      <c r="B4526" s="2">
        <v>53.19</v>
      </c>
      <c r="C4526" s="2">
        <v>53.83</v>
      </c>
    </row>
    <row r="4527" spans="1:3" x14ac:dyDescent="0.3">
      <c r="A4527" s="5">
        <v>40685</v>
      </c>
      <c r="B4527" s="2">
        <v>52.51</v>
      </c>
      <c r="C4527" s="2">
        <v>52.68</v>
      </c>
    </row>
    <row r="4528" spans="1:3" x14ac:dyDescent="0.3">
      <c r="A4528" s="5">
        <v>40686</v>
      </c>
      <c r="B4528" s="2">
        <v>53.53</v>
      </c>
      <c r="C4528" s="2">
        <v>55.36</v>
      </c>
    </row>
    <row r="4529" spans="1:3" x14ac:dyDescent="0.3">
      <c r="A4529" s="5">
        <v>40687</v>
      </c>
      <c r="B4529" s="2">
        <v>52.06</v>
      </c>
      <c r="C4529" s="2">
        <v>54.62</v>
      </c>
    </row>
    <row r="4530" spans="1:3" x14ac:dyDescent="0.3">
      <c r="A4530" s="5">
        <v>40688</v>
      </c>
      <c r="B4530" s="2">
        <v>53.12</v>
      </c>
      <c r="C4530" s="2">
        <v>55.2</v>
      </c>
    </row>
    <row r="4531" spans="1:3" x14ac:dyDescent="0.3">
      <c r="A4531" s="5">
        <v>40689</v>
      </c>
      <c r="B4531" s="2">
        <v>53.52</v>
      </c>
      <c r="C4531" s="2">
        <v>55.17</v>
      </c>
    </row>
    <row r="4532" spans="1:3" x14ac:dyDescent="0.3">
      <c r="A4532" s="5">
        <v>40690</v>
      </c>
      <c r="B4532" s="2">
        <v>52.72</v>
      </c>
      <c r="C4532" s="2">
        <v>54.35</v>
      </c>
    </row>
    <row r="4533" spans="1:3" x14ac:dyDescent="0.3">
      <c r="A4533" s="5">
        <v>40691</v>
      </c>
      <c r="B4533" s="2">
        <v>51.22</v>
      </c>
      <c r="C4533" s="2">
        <v>52.47</v>
      </c>
    </row>
    <row r="4534" spans="1:3" x14ac:dyDescent="0.3">
      <c r="A4534" s="5">
        <v>40692</v>
      </c>
      <c r="B4534" s="2">
        <v>48.2</v>
      </c>
      <c r="C4534" s="2">
        <v>50.34</v>
      </c>
    </row>
    <row r="4535" spans="1:3" x14ac:dyDescent="0.3">
      <c r="A4535" s="5">
        <v>40693</v>
      </c>
      <c r="B4535" s="2">
        <v>53.19</v>
      </c>
      <c r="C4535" s="2">
        <v>55.31</v>
      </c>
    </row>
    <row r="4536" spans="1:3" x14ac:dyDescent="0.3">
      <c r="A4536" s="5">
        <v>40694</v>
      </c>
      <c r="B4536" s="2">
        <v>55.02</v>
      </c>
      <c r="C4536" s="2">
        <v>56.96</v>
      </c>
    </row>
    <row r="4537" spans="1:3" x14ac:dyDescent="0.3">
      <c r="A4537" s="5">
        <v>40695</v>
      </c>
      <c r="B4537" s="2">
        <v>54.67</v>
      </c>
      <c r="C4537" s="2">
        <v>57.71</v>
      </c>
    </row>
    <row r="4538" spans="1:3" x14ac:dyDescent="0.3">
      <c r="A4538" s="5">
        <v>40696</v>
      </c>
      <c r="B4538" s="2">
        <v>51.86</v>
      </c>
      <c r="C4538" s="2">
        <v>52.53</v>
      </c>
    </row>
    <row r="4539" spans="1:3" x14ac:dyDescent="0.3">
      <c r="A4539" s="5">
        <v>40697</v>
      </c>
      <c r="B4539" s="2">
        <v>52.79</v>
      </c>
      <c r="C4539" s="2">
        <v>55.28</v>
      </c>
    </row>
    <row r="4540" spans="1:3" x14ac:dyDescent="0.3">
      <c r="A4540" s="5">
        <v>40698</v>
      </c>
      <c r="B4540" s="2">
        <v>50.49</v>
      </c>
      <c r="C4540" s="2">
        <v>52.42</v>
      </c>
    </row>
    <row r="4541" spans="1:3" x14ac:dyDescent="0.3">
      <c r="A4541" s="5">
        <v>40699</v>
      </c>
      <c r="B4541" s="2">
        <v>48.78</v>
      </c>
      <c r="C4541" s="2">
        <v>50.22</v>
      </c>
    </row>
    <row r="4542" spans="1:3" x14ac:dyDescent="0.3">
      <c r="A4542" s="5">
        <v>40700</v>
      </c>
      <c r="B4542" s="2">
        <v>51.59</v>
      </c>
      <c r="C4542" s="2">
        <v>54.45</v>
      </c>
    </row>
    <row r="4543" spans="1:3" x14ac:dyDescent="0.3">
      <c r="A4543" s="5">
        <v>40701</v>
      </c>
      <c r="B4543" s="2">
        <v>56.2</v>
      </c>
      <c r="C4543" s="2">
        <v>61.22</v>
      </c>
    </row>
    <row r="4544" spans="1:3" x14ac:dyDescent="0.3">
      <c r="A4544" s="5">
        <v>40702</v>
      </c>
      <c r="B4544" s="2">
        <v>54.83</v>
      </c>
      <c r="C4544" s="2">
        <v>59.07</v>
      </c>
    </row>
    <row r="4545" spans="1:3" x14ac:dyDescent="0.3">
      <c r="A4545" s="5">
        <v>40703</v>
      </c>
      <c r="B4545" s="2">
        <v>52.38</v>
      </c>
      <c r="C4545" s="2">
        <v>56.33</v>
      </c>
    </row>
    <row r="4546" spans="1:3" x14ac:dyDescent="0.3">
      <c r="A4546" s="5">
        <v>40704</v>
      </c>
      <c r="B4546" s="2">
        <v>52.6</v>
      </c>
      <c r="C4546" s="2">
        <v>55.88</v>
      </c>
    </row>
    <row r="4547" spans="1:3" x14ac:dyDescent="0.3">
      <c r="A4547" s="5">
        <v>40705</v>
      </c>
      <c r="B4547" s="2">
        <v>50.4</v>
      </c>
      <c r="C4547" s="2">
        <v>52.25</v>
      </c>
    </row>
    <row r="4548" spans="1:3" x14ac:dyDescent="0.3">
      <c r="A4548" s="5">
        <v>40706</v>
      </c>
      <c r="B4548" s="2">
        <v>47.86</v>
      </c>
      <c r="C4548" s="2">
        <v>49.47</v>
      </c>
    </row>
    <row r="4549" spans="1:3" x14ac:dyDescent="0.3">
      <c r="A4549" s="5">
        <v>40707</v>
      </c>
      <c r="B4549" s="2">
        <v>49.92</v>
      </c>
      <c r="C4549" s="2">
        <v>54.65</v>
      </c>
    </row>
    <row r="4550" spans="1:3" x14ac:dyDescent="0.3">
      <c r="A4550" s="5">
        <v>40708</v>
      </c>
      <c r="B4550" s="2">
        <v>53.5</v>
      </c>
      <c r="C4550" s="2">
        <v>57.07</v>
      </c>
    </row>
    <row r="4551" spans="1:3" x14ac:dyDescent="0.3">
      <c r="A4551" s="5">
        <v>40709</v>
      </c>
      <c r="B4551" s="2">
        <v>53.83</v>
      </c>
      <c r="C4551" s="2">
        <v>56.79</v>
      </c>
    </row>
    <row r="4552" spans="1:3" x14ac:dyDescent="0.3">
      <c r="A4552" s="5">
        <v>40710</v>
      </c>
      <c r="B4552" s="2">
        <v>53</v>
      </c>
      <c r="C4552" s="2">
        <v>55.77</v>
      </c>
    </row>
    <row r="4553" spans="1:3" x14ac:dyDescent="0.3">
      <c r="A4553" s="5">
        <v>40711</v>
      </c>
      <c r="B4553" s="2">
        <v>50.97</v>
      </c>
      <c r="C4553" s="2">
        <v>54.32</v>
      </c>
    </row>
    <row r="4554" spans="1:3" x14ac:dyDescent="0.3">
      <c r="A4554" s="5">
        <v>40712</v>
      </c>
      <c r="B4554" s="2">
        <v>46.24</v>
      </c>
      <c r="C4554" s="2">
        <v>48.11</v>
      </c>
    </row>
    <row r="4555" spans="1:3" x14ac:dyDescent="0.3">
      <c r="A4555" s="5">
        <v>40713</v>
      </c>
      <c r="B4555" s="2">
        <v>32.020000000000003</v>
      </c>
      <c r="C4555" s="2">
        <v>40.67</v>
      </c>
    </row>
    <row r="4556" spans="1:3" x14ac:dyDescent="0.3">
      <c r="A4556" s="5">
        <v>40714</v>
      </c>
      <c r="B4556" s="2">
        <v>42.87</v>
      </c>
      <c r="C4556" s="2">
        <v>53.79</v>
      </c>
    </row>
    <row r="4557" spans="1:3" x14ac:dyDescent="0.3">
      <c r="A4557" s="5">
        <v>40715</v>
      </c>
      <c r="B4557" s="2">
        <v>50.17</v>
      </c>
      <c r="C4557" s="2">
        <v>53.38</v>
      </c>
    </row>
    <row r="4558" spans="1:3" x14ac:dyDescent="0.3">
      <c r="A4558" s="5">
        <v>40716</v>
      </c>
      <c r="B4558" s="2">
        <v>50.03</v>
      </c>
      <c r="C4558" s="2">
        <v>53.65</v>
      </c>
    </row>
    <row r="4559" spans="1:3" x14ac:dyDescent="0.3">
      <c r="A4559" s="5">
        <v>40717</v>
      </c>
      <c r="B4559" s="2">
        <v>43.01</v>
      </c>
      <c r="C4559" s="2">
        <v>48.62</v>
      </c>
    </row>
    <row r="4560" spans="1:3" x14ac:dyDescent="0.3">
      <c r="A4560" s="5">
        <v>40718</v>
      </c>
      <c r="B4560" s="2">
        <v>42.32</v>
      </c>
      <c r="C4560" s="2">
        <v>45.03</v>
      </c>
    </row>
    <row r="4561" spans="1:3" x14ac:dyDescent="0.3">
      <c r="A4561" s="5">
        <v>40719</v>
      </c>
      <c r="B4561" s="2">
        <v>39.35</v>
      </c>
      <c r="C4561" s="2">
        <v>41.06</v>
      </c>
    </row>
    <row r="4562" spans="1:3" x14ac:dyDescent="0.3">
      <c r="A4562" s="5">
        <v>40720</v>
      </c>
      <c r="B4562" s="2">
        <v>39.5</v>
      </c>
      <c r="C4562" s="2">
        <v>43.2</v>
      </c>
    </row>
    <row r="4563" spans="1:3" x14ac:dyDescent="0.3">
      <c r="A4563" s="5">
        <v>40721</v>
      </c>
      <c r="B4563" s="2">
        <v>47.49</v>
      </c>
      <c r="C4563" s="2">
        <v>50.11</v>
      </c>
    </row>
    <row r="4564" spans="1:3" x14ac:dyDescent="0.3">
      <c r="A4564" s="5">
        <v>40722</v>
      </c>
      <c r="B4564" s="2">
        <v>44.97</v>
      </c>
      <c r="C4564" s="2">
        <v>48.99</v>
      </c>
    </row>
    <row r="4565" spans="1:3" x14ac:dyDescent="0.3">
      <c r="A4565" s="5">
        <v>40723</v>
      </c>
      <c r="B4565" s="2">
        <v>45.33</v>
      </c>
      <c r="C4565" s="2">
        <v>48.56</v>
      </c>
    </row>
    <row r="4566" spans="1:3" x14ac:dyDescent="0.3">
      <c r="A4566" s="5">
        <v>40724</v>
      </c>
      <c r="B4566" s="2">
        <v>43.1</v>
      </c>
      <c r="C4566" s="2">
        <v>46.24</v>
      </c>
    </row>
    <row r="4567" spans="1:3" x14ac:dyDescent="0.3">
      <c r="A4567" s="5">
        <v>40725</v>
      </c>
      <c r="B4567" s="2">
        <v>40.06</v>
      </c>
      <c r="C4567" s="2">
        <v>43.75</v>
      </c>
    </row>
    <row r="4568" spans="1:3" x14ac:dyDescent="0.3">
      <c r="A4568" s="5">
        <v>40726</v>
      </c>
      <c r="B4568" s="2">
        <v>36.46</v>
      </c>
      <c r="C4568" s="2">
        <v>39.5</v>
      </c>
    </row>
    <row r="4569" spans="1:3" x14ac:dyDescent="0.3">
      <c r="A4569" s="5">
        <v>40727</v>
      </c>
      <c r="B4569" s="2">
        <v>28.98</v>
      </c>
      <c r="C4569" s="2">
        <v>34.9</v>
      </c>
    </row>
    <row r="4570" spans="1:3" x14ac:dyDescent="0.3">
      <c r="A4570" s="5">
        <v>40728</v>
      </c>
      <c r="B4570" s="2">
        <v>43.12</v>
      </c>
      <c r="C4570" s="2">
        <v>46.29</v>
      </c>
    </row>
    <row r="4571" spans="1:3" x14ac:dyDescent="0.3">
      <c r="A4571" s="5">
        <v>40729</v>
      </c>
      <c r="B4571" s="2">
        <v>44.21</v>
      </c>
      <c r="C4571" s="2">
        <v>47.07</v>
      </c>
    </row>
    <row r="4572" spans="1:3" x14ac:dyDescent="0.3">
      <c r="A4572" s="5">
        <v>40730</v>
      </c>
      <c r="B4572" s="2">
        <v>43.86</v>
      </c>
      <c r="C4572" s="2">
        <v>46.27</v>
      </c>
    </row>
    <row r="4573" spans="1:3" x14ac:dyDescent="0.3">
      <c r="A4573" s="5">
        <v>40731</v>
      </c>
      <c r="B4573" s="2">
        <v>45.19</v>
      </c>
      <c r="C4573" s="2">
        <v>47.62</v>
      </c>
    </row>
    <row r="4574" spans="1:3" x14ac:dyDescent="0.3">
      <c r="A4574" s="5">
        <v>40732</v>
      </c>
      <c r="B4574" s="2">
        <v>44.7</v>
      </c>
      <c r="C4574" s="2">
        <v>46.63</v>
      </c>
    </row>
    <row r="4575" spans="1:3" x14ac:dyDescent="0.3">
      <c r="A4575" s="5">
        <v>40733</v>
      </c>
      <c r="B4575" s="2">
        <v>42.74</v>
      </c>
      <c r="C4575" s="2">
        <v>43.77</v>
      </c>
    </row>
    <row r="4576" spans="1:3" x14ac:dyDescent="0.3">
      <c r="A4576" s="5">
        <v>40734</v>
      </c>
      <c r="B4576" s="2">
        <v>40.799999999999997</v>
      </c>
      <c r="C4576" s="2">
        <v>43.43</v>
      </c>
    </row>
    <row r="4577" spans="1:3" x14ac:dyDescent="0.3">
      <c r="A4577" s="5">
        <v>40735</v>
      </c>
      <c r="B4577" s="2">
        <v>44.93</v>
      </c>
      <c r="C4577" s="2">
        <v>46.77</v>
      </c>
    </row>
    <row r="4578" spans="1:3" x14ac:dyDescent="0.3">
      <c r="A4578" s="5">
        <v>40736</v>
      </c>
      <c r="B4578" s="2">
        <v>45.08</v>
      </c>
      <c r="C4578" s="2">
        <v>46.95</v>
      </c>
    </row>
    <row r="4579" spans="1:3" x14ac:dyDescent="0.3">
      <c r="A4579" s="5">
        <v>40737</v>
      </c>
      <c r="B4579" s="2">
        <v>43.6</v>
      </c>
      <c r="C4579" s="2">
        <v>46.34</v>
      </c>
    </row>
    <row r="4580" spans="1:3" x14ac:dyDescent="0.3">
      <c r="A4580" s="5">
        <v>40738</v>
      </c>
      <c r="B4580" s="2">
        <v>42.59</v>
      </c>
      <c r="C4580" s="2">
        <v>45.35</v>
      </c>
    </row>
    <row r="4581" spans="1:3" x14ac:dyDescent="0.3">
      <c r="A4581" s="5">
        <v>40739</v>
      </c>
      <c r="B4581" s="2">
        <v>41.84</v>
      </c>
      <c r="C4581" s="2">
        <v>45.26</v>
      </c>
    </row>
    <row r="4582" spans="1:3" x14ac:dyDescent="0.3">
      <c r="A4582" s="5">
        <v>40740</v>
      </c>
      <c r="B4582" s="2">
        <v>41.96</v>
      </c>
      <c r="C4582" s="2">
        <v>42.55</v>
      </c>
    </row>
    <row r="4583" spans="1:3" x14ac:dyDescent="0.3">
      <c r="A4583" s="5">
        <v>40741</v>
      </c>
      <c r="B4583" s="2">
        <v>34.39</v>
      </c>
      <c r="C4583" s="2">
        <v>41.58</v>
      </c>
    </row>
    <row r="4584" spans="1:3" x14ac:dyDescent="0.3">
      <c r="A4584" s="5">
        <v>40742</v>
      </c>
      <c r="B4584" s="2">
        <v>38.840000000000003</v>
      </c>
      <c r="C4584" s="2">
        <v>43.76</v>
      </c>
    </row>
    <row r="4585" spans="1:3" x14ac:dyDescent="0.3">
      <c r="A4585" s="5">
        <v>40743</v>
      </c>
      <c r="B4585" s="2">
        <v>42.06</v>
      </c>
      <c r="C4585" s="2">
        <v>43.56</v>
      </c>
    </row>
    <row r="4586" spans="1:3" x14ac:dyDescent="0.3">
      <c r="A4586" s="5">
        <v>40744</v>
      </c>
      <c r="B4586" s="2">
        <v>42.77</v>
      </c>
      <c r="C4586" s="2">
        <v>43.99</v>
      </c>
    </row>
    <row r="4587" spans="1:3" x14ac:dyDescent="0.3">
      <c r="A4587" s="5">
        <v>40745</v>
      </c>
      <c r="B4587" s="2">
        <v>42.45</v>
      </c>
      <c r="C4587" s="2">
        <v>43.87</v>
      </c>
    </row>
    <row r="4588" spans="1:3" x14ac:dyDescent="0.3">
      <c r="A4588" s="5">
        <v>40746</v>
      </c>
      <c r="B4588" s="2">
        <v>39.21</v>
      </c>
      <c r="C4588" s="2">
        <v>41.64</v>
      </c>
    </row>
    <row r="4589" spans="1:3" x14ac:dyDescent="0.3">
      <c r="A4589" s="5">
        <v>40747</v>
      </c>
      <c r="B4589" s="2">
        <v>26.75</v>
      </c>
      <c r="C4589" s="2">
        <v>32.049999999999997</v>
      </c>
    </row>
    <row r="4590" spans="1:3" x14ac:dyDescent="0.3">
      <c r="A4590" s="5">
        <v>40748</v>
      </c>
      <c r="B4590" s="2">
        <v>19.46</v>
      </c>
      <c r="C4590" s="2">
        <v>23.08</v>
      </c>
    </row>
    <row r="4591" spans="1:3" x14ac:dyDescent="0.3">
      <c r="A4591" s="5">
        <v>40749</v>
      </c>
      <c r="B4591" s="2">
        <v>34.18</v>
      </c>
      <c r="C4591" s="2">
        <v>40.71</v>
      </c>
    </row>
    <row r="4592" spans="1:3" x14ac:dyDescent="0.3">
      <c r="A4592" s="5">
        <v>40750</v>
      </c>
      <c r="B4592" s="2">
        <v>37.200000000000003</v>
      </c>
      <c r="C4592" s="2">
        <v>39.29</v>
      </c>
    </row>
    <row r="4593" spans="1:3" x14ac:dyDescent="0.3">
      <c r="A4593" s="5">
        <v>40751</v>
      </c>
      <c r="B4593" s="2">
        <v>35.729999999999997</v>
      </c>
      <c r="C4593" s="2">
        <v>37.840000000000003</v>
      </c>
    </row>
    <row r="4594" spans="1:3" x14ac:dyDescent="0.3">
      <c r="A4594" s="5">
        <v>40752</v>
      </c>
      <c r="B4594" s="2">
        <v>32.729999999999997</v>
      </c>
      <c r="C4594" s="2">
        <v>34.79</v>
      </c>
    </row>
    <row r="4595" spans="1:3" x14ac:dyDescent="0.3">
      <c r="A4595" s="5">
        <v>40753</v>
      </c>
      <c r="B4595" s="2">
        <v>35.6</v>
      </c>
      <c r="C4595" s="2">
        <v>37.69</v>
      </c>
    </row>
    <row r="4596" spans="1:3" x14ac:dyDescent="0.3">
      <c r="A4596" s="5">
        <v>40754</v>
      </c>
      <c r="B4596" s="2">
        <v>35.36</v>
      </c>
      <c r="C4596" s="2">
        <v>36.979999999999997</v>
      </c>
    </row>
    <row r="4597" spans="1:3" x14ac:dyDescent="0.3">
      <c r="A4597" s="5">
        <v>40755</v>
      </c>
      <c r="B4597" s="2">
        <v>35.36</v>
      </c>
      <c r="C4597" s="2">
        <v>39.159999999999997</v>
      </c>
    </row>
    <row r="4598" spans="1:3" x14ac:dyDescent="0.3">
      <c r="A4598" s="5">
        <v>40756</v>
      </c>
      <c r="B4598" s="2">
        <v>41.08</v>
      </c>
      <c r="C4598" s="2">
        <v>43.19</v>
      </c>
    </row>
    <row r="4599" spans="1:3" x14ac:dyDescent="0.3">
      <c r="A4599" s="5">
        <v>40757</v>
      </c>
      <c r="B4599" s="2">
        <v>41.04</v>
      </c>
      <c r="C4599" s="2">
        <v>44.28</v>
      </c>
    </row>
    <row r="4600" spans="1:3" x14ac:dyDescent="0.3">
      <c r="A4600" s="5">
        <v>40758</v>
      </c>
      <c r="B4600" s="2">
        <v>40.090000000000003</v>
      </c>
      <c r="C4600" s="2">
        <v>43.66</v>
      </c>
    </row>
    <row r="4601" spans="1:3" x14ac:dyDescent="0.3">
      <c r="A4601" s="5">
        <v>40759</v>
      </c>
      <c r="B4601" s="2">
        <v>39.56</v>
      </c>
      <c r="C4601" s="2">
        <v>42.45</v>
      </c>
    </row>
    <row r="4602" spans="1:3" x14ac:dyDescent="0.3">
      <c r="A4602" s="5">
        <v>40760</v>
      </c>
      <c r="B4602" s="2">
        <v>38.99</v>
      </c>
      <c r="C4602" s="2">
        <v>41.9</v>
      </c>
    </row>
    <row r="4603" spans="1:3" x14ac:dyDescent="0.3">
      <c r="A4603" s="5">
        <v>40761</v>
      </c>
      <c r="B4603" s="2">
        <v>36.44</v>
      </c>
      <c r="C4603" s="2">
        <v>37.99</v>
      </c>
    </row>
    <row r="4604" spans="1:3" x14ac:dyDescent="0.3">
      <c r="A4604" s="5">
        <v>40762</v>
      </c>
      <c r="B4604" s="2">
        <v>28.41</v>
      </c>
      <c r="C4604" s="2">
        <v>31.62</v>
      </c>
    </row>
    <row r="4605" spans="1:3" x14ac:dyDescent="0.3">
      <c r="A4605" s="5">
        <v>40763</v>
      </c>
      <c r="B4605" s="2">
        <v>38.25</v>
      </c>
      <c r="C4605" s="2">
        <v>41.64</v>
      </c>
    </row>
    <row r="4606" spans="1:3" x14ac:dyDescent="0.3">
      <c r="A4606" s="5">
        <v>40764</v>
      </c>
      <c r="B4606" s="2">
        <v>36.380000000000003</v>
      </c>
      <c r="C4606" s="2">
        <v>39.380000000000003</v>
      </c>
    </row>
    <row r="4607" spans="1:3" x14ac:dyDescent="0.3">
      <c r="A4607" s="5">
        <v>40765</v>
      </c>
      <c r="B4607" s="2">
        <v>33.75</v>
      </c>
      <c r="C4607" s="2">
        <v>37.97</v>
      </c>
    </row>
    <row r="4608" spans="1:3" x14ac:dyDescent="0.3">
      <c r="A4608" s="5">
        <v>40766</v>
      </c>
      <c r="B4608" s="2">
        <v>34.369999999999997</v>
      </c>
      <c r="C4608" s="2">
        <v>38.880000000000003</v>
      </c>
    </row>
    <row r="4609" spans="1:3" x14ac:dyDescent="0.3">
      <c r="A4609" s="5">
        <v>40767</v>
      </c>
      <c r="B4609" s="2">
        <v>36.47</v>
      </c>
      <c r="C4609" s="2">
        <v>39.090000000000003</v>
      </c>
    </row>
    <row r="4610" spans="1:3" x14ac:dyDescent="0.3">
      <c r="A4610" s="5">
        <v>40768</v>
      </c>
      <c r="B4610" s="2">
        <v>34.380000000000003</v>
      </c>
      <c r="C4610" s="2">
        <v>35.18</v>
      </c>
    </row>
    <row r="4611" spans="1:3" x14ac:dyDescent="0.3">
      <c r="A4611" s="5">
        <v>40769</v>
      </c>
      <c r="B4611" s="2">
        <v>34.799999999999997</v>
      </c>
      <c r="C4611" s="2">
        <v>35.619999999999997</v>
      </c>
    </row>
    <row r="4612" spans="1:3" x14ac:dyDescent="0.3">
      <c r="A4612" s="5">
        <v>40770</v>
      </c>
      <c r="B4612" s="2">
        <v>40.6</v>
      </c>
      <c r="C4612" s="2">
        <v>44.41</v>
      </c>
    </row>
    <row r="4613" spans="1:3" x14ac:dyDescent="0.3">
      <c r="A4613" s="5">
        <v>40771</v>
      </c>
      <c r="B4613" s="2">
        <v>43.03</v>
      </c>
      <c r="C4613" s="2">
        <v>47.14</v>
      </c>
    </row>
    <row r="4614" spans="1:3" x14ac:dyDescent="0.3">
      <c r="A4614" s="5">
        <v>40772</v>
      </c>
      <c r="B4614" s="2">
        <v>42.63</v>
      </c>
      <c r="C4614" s="2">
        <v>46.18</v>
      </c>
    </row>
    <row r="4615" spans="1:3" x14ac:dyDescent="0.3">
      <c r="A4615" s="5">
        <v>40773</v>
      </c>
      <c r="B4615" s="2">
        <v>44.02</v>
      </c>
      <c r="C4615" s="2">
        <v>47.19</v>
      </c>
    </row>
    <row r="4616" spans="1:3" x14ac:dyDescent="0.3">
      <c r="A4616" s="5">
        <v>40774</v>
      </c>
      <c r="B4616" s="2">
        <v>43.69</v>
      </c>
      <c r="C4616" s="2">
        <v>46.1</v>
      </c>
    </row>
    <row r="4617" spans="1:3" x14ac:dyDescent="0.3">
      <c r="A4617" s="5">
        <v>40775</v>
      </c>
      <c r="B4617" s="2">
        <v>40.04</v>
      </c>
      <c r="C4617" s="2">
        <v>42</v>
      </c>
    </row>
    <row r="4618" spans="1:3" x14ac:dyDescent="0.3">
      <c r="A4618" s="5">
        <v>40776</v>
      </c>
      <c r="B4618" s="2">
        <v>41.39</v>
      </c>
      <c r="C4618" s="2">
        <v>42.87</v>
      </c>
    </row>
    <row r="4619" spans="1:3" x14ac:dyDescent="0.3">
      <c r="A4619" s="5">
        <v>40777</v>
      </c>
      <c r="B4619" s="2">
        <v>45.53</v>
      </c>
      <c r="C4619" s="2">
        <v>49</v>
      </c>
    </row>
    <row r="4620" spans="1:3" x14ac:dyDescent="0.3">
      <c r="A4620" s="5">
        <v>40778</v>
      </c>
      <c r="B4620" s="2">
        <v>44.49</v>
      </c>
      <c r="C4620" s="2">
        <v>47.4</v>
      </c>
    </row>
    <row r="4621" spans="1:3" x14ac:dyDescent="0.3">
      <c r="A4621" s="5">
        <v>40779</v>
      </c>
      <c r="B4621" s="2">
        <v>43.27</v>
      </c>
      <c r="C4621" s="2">
        <v>46.27</v>
      </c>
    </row>
    <row r="4622" spans="1:3" x14ac:dyDescent="0.3">
      <c r="A4622" s="5">
        <v>40780</v>
      </c>
      <c r="B4622" s="2">
        <v>43.56</v>
      </c>
      <c r="C4622" s="2">
        <v>46.16</v>
      </c>
    </row>
    <row r="4623" spans="1:3" x14ac:dyDescent="0.3">
      <c r="A4623" s="5">
        <v>40781</v>
      </c>
      <c r="B4623" s="2">
        <v>43.08</v>
      </c>
      <c r="C4623" s="2">
        <v>44.82</v>
      </c>
    </row>
    <row r="4624" spans="1:3" x14ac:dyDescent="0.3">
      <c r="A4624" s="5">
        <v>40782</v>
      </c>
      <c r="B4624" s="2">
        <v>42.78</v>
      </c>
      <c r="C4624" s="2">
        <v>43.73</v>
      </c>
    </row>
    <row r="4625" spans="1:3" x14ac:dyDescent="0.3">
      <c r="A4625" s="5">
        <v>40783</v>
      </c>
      <c r="B4625" s="2">
        <v>39.57</v>
      </c>
      <c r="C4625" s="2">
        <v>41.59</v>
      </c>
    </row>
    <row r="4626" spans="1:3" x14ac:dyDescent="0.3">
      <c r="A4626" s="5">
        <v>40784</v>
      </c>
      <c r="B4626" s="2">
        <v>42.91</v>
      </c>
      <c r="C4626" s="2">
        <v>45.68</v>
      </c>
    </row>
    <row r="4627" spans="1:3" x14ac:dyDescent="0.3">
      <c r="A4627" s="5">
        <v>40785</v>
      </c>
      <c r="B4627" s="2">
        <v>44.25</v>
      </c>
      <c r="C4627" s="2">
        <v>46.81</v>
      </c>
    </row>
    <row r="4628" spans="1:3" x14ac:dyDescent="0.3">
      <c r="A4628" s="5">
        <v>40786</v>
      </c>
      <c r="B4628" s="2">
        <v>45.46</v>
      </c>
      <c r="C4628" s="2">
        <v>47.14</v>
      </c>
    </row>
    <row r="4629" spans="1:3" x14ac:dyDescent="0.3">
      <c r="A4629" s="5">
        <v>40787</v>
      </c>
      <c r="B4629" s="2">
        <v>45.64</v>
      </c>
      <c r="C4629" s="2">
        <v>46.8</v>
      </c>
    </row>
    <row r="4630" spans="1:3" x14ac:dyDescent="0.3">
      <c r="A4630" s="5">
        <v>40788</v>
      </c>
      <c r="B4630" s="2">
        <v>45.3</v>
      </c>
      <c r="C4630" s="2">
        <v>46.47</v>
      </c>
    </row>
    <row r="4631" spans="1:3" x14ac:dyDescent="0.3">
      <c r="A4631" s="5">
        <v>40789</v>
      </c>
      <c r="B4631" s="2">
        <v>43.94</v>
      </c>
      <c r="C4631" s="2">
        <v>44.36</v>
      </c>
    </row>
    <row r="4632" spans="1:3" x14ac:dyDescent="0.3">
      <c r="A4632" s="5">
        <v>40790</v>
      </c>
      <c r="B4632" s="2">
        <v>42.1</v>
      </c>
      <c r="C4632" s="2">
        <v>43.42</v>
      </c>
    </row>
    <row r="4633" spans="1:3" x14ac:dyDescent="0.3">
      <c r="A4633" s="5">
        <v>40791</v>
      </c>
      <c r="B4633" s="2">
        <v>44.18</v>
      </c>
      <c r="C4633" s="2">
        <v>46.17</v>
      </c>
    </row>
    <row r="4634" spans="1:3" x14ac:dyDescent="0.3">
      <c r="A4634" s="5">
        <v>40792</v>
      </c>
      <c r="B4634" s="2">
        <v>40.130000000000003</v>
      </c>
      <c r="C4634" s="2">
        <v>43.74</v>
      </c>
    </row>
    <row r="4635" spans="1:3" x14ac:dyDescent="0.3">
      <c r="A4635" s="5">
        <v>40793</v>
      </c>
      <c r="B4635" s="2">
        <v>35.58</v>
      </c>
      <c r="C4635" s="2">
        <v>42.5</v>
      </c>
    </row>
    <row r="4636" spans="1:3" x14ac:dyDescent="0.3">
      <c r="A4636" s="5">
        <v>40794</v>
      </c>
      <c r="B4636" s="2">
        <v>37.28</v>
      </c>
      <c r="C4636" s="2">
        <v>42.64</v>
      </c>
    </row>
    <row r="4637" spans="1:3" x14ac:dyDescent="0.3">
      <c r="A4637" s="5">
        <v>40795</v>
      </c>
      <c r="B4637" s="2">
        <v>37</v>
      </c>
      <c r="C4637" s="2">
        <v>42.08</v>
      </c>
    </row>
    <row r="4638" spans="1:3" x14ac:dyDescent="0.3">
      <c r="A4638" s="5">
        <v>40796</v>
      </c>
      <c r="B4638" s="2">
        <v>32.19</v>
      </c>
      <c r="C4638" s="2">
        <v>37.54</v>
      </c>
    </row>
    <row r="4639" spans="1:3" x14ac:dyDescent="0.3">
      <c r="A4639" s="5">
        <v>40797</v>
      </c>
      <c r="B4639" s="2">
        <v>24.03</v>
      </c>
      <c r="C4639" s="2">
        <v>32.17</v>
      </c>
    </row>
    <row r="4640" spans="1:3" x14ac:dyDescent="0.3">
      <c r="A4640" s="5">
        <v>40798</v>
      </c>
      <c r="B4640" s="2">
        <v>29.18</v>
      </c>
      <c r="C4640" s="2">
        <v>38.76</v>
      </c>
    </row>
    <row r="4641" spans="1:3" x14ac:dyDescent="0.3">
      <c r="A4641" s="5">
        <v>40799</v>
      </c>
      <c r="B4641" s="2">
        <v>23.13</v>
      </c>
      <c r="C4641" s="2">
        <v>32.96</v>
      </c>
    </row>
    <row r="4642" spans="1:3" x14ac:dyDescent="0.3">
      <c r="A4642" s="5">
        <v>40800</v>
      </c>
      <c r="B4642" s="2">
        <v>21.54</v>
      </c>
      <c r="C4642" s="2">
        <v>28.25</v>
      </c>
    </row>
    <row r="4643" spans="1:3" x14ac:dyDescent="0.3">
      <c r="A4643" s="5">
        <v>40801</v>
      </c>
      <c r="B4643" s="2">
        <v>13.32</v>
      </c>
      <c r="C4643" s="2">
        <v>18.21</v>
      </c>
    </row>
    <row r="4644" spans="1:3" x14ac:dyDescent="0.3">
      <c r="A4644" s="5">
        <v>40802</v>
      </c>
      <c r="B4644" s="2">
        <v>17.91</v>
      </c>
      <c r="C4644" s="2">
        <v>24.43</v>
      </c>
    </row>
    <row r="4645" spans="1:3" x14ac:dyDescent="0.3">
      <c r="A4645" s="5">
        <v>40803</v>
      </c>
      <c r="B4645" s="2">
        <v>8.1199999999999992</v>
      </c>
      <c r="C4645" s="2">
        <v>9.25</v>
      </c>
    </row>
    <row r="4646" spans="1:3" x14ac:dyDescent="0.3">
      <c r="A4646" s="5">
        <v>40804</v>
      </c>
      <c r="B4646" s="2">
        <v>14</v>
      </c>
      <c r="C4646" s="2">
        <v>14.52</v>
      </c>
    </row>
    <row r="4647" spans="1:3" x14ac:dyDescent="0.3">
      <c r="A4647" s="5">
        <v>40805</v>
      </c>
      <c r="B4647" s="2">
        <v>25.88</v>
      </c>
      <c r="C4647" s="2">
        <v>31.52</v>
      </c>
    </row>
    <row r="4648" spans="1:3" x14ac:dyDescent="0.3">
      <c r="A4648" s="5">
        <v>40806</v>
      </c>
      <c r="B4648" s="2">
        <v>25.86</v>
      </c>
      <c r="C4648" s="2">
        <v>29.46</v>
      </c>
    </row>
    <row r="4649" spans="1:3" x14ac:dyDescent="0.3">
      <c r="A4649" s="5">
        <v>40807</v>
      </c>
      <c r="B4649" s="2">
        <v>29.83</v>
      </c>
      <c r="C4649" s="2">
        <v>33.869999999999997</v>
      </c>
    </row>
    <row r="4650" spans="1:3" x14ac:dyDescent="0.3">
      <c r="A4650" s="5">
        <v>40808</v>
      </c>
      <c r="B4650" s="2">
        <v>24.65</v>
      </c>
      <c r="C4650" s="2">
        <v>29.97</v>
      </c>
    </row>
    <row r="4651" spans="1:3" x14ac:dyDescent="0.3">
      <c r="A4651" s="5">
        <v>40809</v>
      </c>
      <c r="B4651" s="2">
        <v>27.26</v>
      </c>
      <c r="C4651" s="2">
        <v>30.61</v>
      </c>
    </row>
    <row r="4652" spans="1:3" x14ac:dyDescent="0.3">
      <c r="A4652" s="5">
        <v>40810</v>
      </c>
      <c r="B4652" s="2">
        <v>25.44</v>
      </c>
      <c r="C4652" s="2">
        <v>27.25</v>
      </c>
    </row>
    <row r="4653" spans="1:3" x14ac:dyDescent="0.3">
      <c r="A4653" s="5">
        <v>40811</v>
      </c>
      <c r="B4653" s="2">
        <v>25.62</v>
      </c>
      <c r="C4653" s="2">
        <v>26.74</v>
      </c>
    </row>
    <row r="4654" spans="1:3" x14ac:dyDescent="0.3">
      <c r="A4654" s="5">
        <v>40812</v>
      </c>
      <c r="B4654" s="2">
        <v>31.1</v>
      </c>
      <c r="C4654" s="2">
        <v>36.659999999999997</v>
      </c>
    </row>
    <row r="4655" spans="1:3" x14ac:dyDescent="0.3">
      <c r="A4655" s="5">
        <v>40813</v>
      </c>
      <c r="B4655" s="2">
        <v>30.4</v>
      </c>
      <c r="C4655" s="2">
        <v>36.9</v>
      </c>
    </row>
    <row r="4656" spans="1:3" x14ac:dyDescent="0.3">
      <c r="A4656" s="5">
        <v>40814</v>
      </c>
      <c r="B4656" s="2">
        <v>28.12</v>
      </c>
      <c r="C4656" s="2">
        <v>34.090000000000003</v>
      </c>
    </row>
    <row r="4657" spans="1:3" x14ac:dyDescent="0.3">
      <c r="A4657" s="5">
        <v>40815</v>
      </c>
      <c r="B4657" s="2">
        <v>21.61</v>
      </c>
      <c r="C4657" s="2">
        <v>27.57</v>
      </c>
    </row>
    <row r="4658" spans="1:3" x14ac:dyDescent="0.3">
      <c r="A4658" s="5">
        <v>40816</v>
      </c>
      <c r="B4658" s="2">
        <v>17.809999999999999</v>
      </c>
      <c r="C4658" s="2">
        <v>22.61</v>
      </c>
    </row>
    <row r="4659" spans="1:3" x14ac:dyDescent="0.3">
      <c r="A4659" s="5">
        <v>40817</v>
      </c>
      <c r="B4659" s="2">
        <v>6.27</v>
      </c>
      <c r="C4659" s="2">
        <v>7.24</v>
      </c>
    </row>
    <row r="4660" spans="1:3" x14ac:dyDescent="0.3">
      <c r="A4660" s="5">
        <v>40818</v>
      </c>
      <c r="B4660" s="2">
        <v>5.79</v>
      </c>
      <c r="C4660" s="2">
        <v>6.14</v>
      </c>
    </row>
    <row r="4661" spans="1:3" x14ac:dyDescent="0.3">
      <c r="A4661" s="5">
        <v>40819</v>
      </c>
      <c r="B4661" s="2">
        <v>14.05</v>
      </c>
      <c r="C4661" s="2">
        <v>18.82</v>
      </c>
    </row>
    <row r="4662" spans="1:3" x14ac:dyDescent="0.3">
      <c r="A4662" s="5">
        <v>40820</v>
      </c>
      <c r="B4662" s="2">
        <v>9.83</v>
      </c>
      <c r="C4662" s="2">
        <v>13.26</v>
      </c>
    </row>
    <row r="4663" spans="1:3" x14ac:dyDescent="0.3">
      <c r="A4663" s="5">
        <v>40821</v>
      </c>
      <c r="B4663" s="2">
        <v>8.32</v>
      </c>
      <c r="C4663" s="2">
        <v>11.01</v>
      </c>
    </row>
    <row r="4664" spans="1:3" x14ac:dyDescent="0.3">
      <c r="A4664" s="5">
        <v>40822</v>
      </c>
      <c r="B4664" s="2">
        <v>8.09</v>
      </c>
      <c r="C4664" s="2">
        <v>10.31</v>
      </c>
    </row>
    <row r="4665" spans="1:3" x14ac:dyDescent="0.3">
      <c r="A4665" s="5">
        <v>40823</v>
      </c>
      <c r="B4665" s="2">
        <v>9.75</v>
      </c>
      <c r="C4665" s="2">
        <v>12.16</v>
      </c>
    </row>
    <row r="4666" spans="1:3" x14ac:dyDescent="0.3">
      <c r="A4666" s="5">
        <v>40824</v>
      </c>
      <c r="B4666" s="2">
        <v>8.76</v>
      </c>
      <c r="C4666" s="2">
        <v>10.89</v>
      </c>
    </row>
    <row r="4667" spans="1:3" x14ac:dyDescent="0.3">
      <c r="A4667" s="5">
        <v>40825</v>
      </c>
      <c r="B4667" s="2">
        <v>11.15</v>
      </c>
      <c r="C4667" s="2">
        <v>11.78</v>
      </c>
    </row>
    <row r="4668" spans="1:3" x14ac:dyDescent="0.3">
      <c r="A4668" s="5">
        <v>40826</v>
      </c>
      <c r="B4668" s="2">
        <v>17.52</v>
      </c>
      <c r="C4668" s="2">
        <v>22.42</v>
      </c>
    </row>
    <row r="4669" spans="1:3" x14ac:dyDescent="0.3">
      <c r="A4669" s="5">
        <v>40827</v>
      </c>
      <c r="B4669" s="2">
        <v>22.45</v>
      </c>
      <c r="C4669" s="2">
        <v>27.78</v>
      </c>
    </row>
    <row r="4670" spans="1:3" x14ac:dyDescent="0.3">
      <c r="A4670" s="5">
        <v>40828</v>
      </c>
      <c r="B4670" s="2">
        <v>28.42</v>
      </c>
      <c r="C4670" s="2">
        <v>33.840000000000003</v>
      </c>
    </row>
    <row r="4671" spans="1:3" x14ac:dyDescent="0.3">
      <c r="A4671" s="5">
        <v>40829</v>
      </c>
      <c r="B4671" s="2">
        <v>35.22</v>
      </c>
      <c r="C4671" s="2">
        <v>39.130000000000003</v>
      </c>
    </row>
    <row r="4672" spans="1:3" x14ac:dyDescent="0.3">
      <c r="A4672" s="5">
        <v>40830</v>
      </c>
      <c r="B4672" s="2">
        <v>36.93</v>
      </c>
      <c r="C4672" s="2">
        <v>39.69</v>
      </c>
    </row>
    <row r="4673" spans="1:3" x14ac:dyDescent="0.3">
      <c r="A4673" s="5">
        <v>40831</v>
      </c>
      <c r="B4673" s="2">
        <v>34.51</v>
      </c>
      <c r="C4673" s="2">
        <v>35.29</v>
      </c>
    </row>
    <row r="4674" spans="1:3" x14ac:dyDescent="0.3">
      <c r="A4674" s="5">
        <v>40832</v>
      </c>
      <c r="B4674" s="2">
        <v>35.21</v>
      </c>
      <c r="C4674" s="2">
        <v>35.99</v>
      </c>
    </row>
    <row r="4675" spans="1:3" x14ac:dyDescent="0.3">
      <c r="A4675" s="5">
        <v>40833</v>
      </c>
      <c r="B4675" s="2">
        <v>38.6</v>
      </c>
      <c r="C4675" s="2">
        <v>0</v>
      </c>
    </row>
    <row r="4676" spans="1:3" x14ac:dyDescent="0.3">
      <c r="A4676" s="5">
        <v>40834</v>
      </c>
      <c r="B4676" s="2">
        <v>34.06</v>
      </c>
      <c r="C4676" s="2">
        <v>0</v>
      </c>
    </row>
    <row r="4677" spans="1:3" x14ac:dyDescent="0.3">
      <c r="A4677" s="5">
        <v>40835</v>
      </c>
      <c r="B4677" s="2">
        <v>36.36</v>
      </c>
      <c r="C4677" s="2">
        <v>0</v>
      </c>
    </row>
    <row r="4678" spans="1:3" x14ac:dyDescent="0.3">
      <c r="A4678" s="5">
        <v>40836</v>
      </c>
      <c r="B4678" s="2">
        <v>39.590000000000003</v>
      </c>
      <c r="C4678" s="2">
        <v>0</v>
      </c>
    </row>
    <row r="4679" spans="1:3" x14ac:dyDescent="0.3">
      <c r="A4679" s="5">
        <v>40837</v>
      </c>
      <c r="B4679" s="2">
        <v>40.98</v>
      </c>
      <c r="C4679" s="2">
        <v>0</v>
      </c>
    </row>
    <row r="4680" spans="1:3" x14ac:dyDescent="0.3">
      <c r="A4680" s="5">
        <v>40838</v>
      </c>
      <c r="B4680" s="2">
        <v>37.4</v>
      </c>
      <c r="C4680" s="2">
        <v>0</v>
      </c>
    </row>
    <row r="4681" spans="1:3" x14ac:dyDescent="0.3">
      <c r="A4681" s="5">
        <v>40839</v>
      </c>
      <c r="B4681" s="2">
        <v>36.119999999999997</v>
      </c>
      <c r="C4681" s="2">
        <v>0</v>
      </c>
    </row>
    <row r="4682" spans="1:3" x14ac:dyDescent="0.3">
      <c r="A4682" s="5">
        <v>40840</v>
      </c>
      <c r="B4682" s="2">
        <v>38.25</v>
      </c>
      <c r="C4682" s="2">
        <v>0</v>
      </c>
    </row>
    <row r="4683" spans="1:3" x14ac:dyDescent="0.3">
      <c r="A4683" s="5">
        <v>40841</v>
      </c>
      <c r="B4683" s="2">
        <v>38.799999999999997</v>
      </c>
      <c r="C4683" s="2">
        <v>40.729999999999997</v>
      </c>
    </row>
    <row r="4684" spans="1:3" x14ac:dyDescent="0.3">
      <c r="A4684" s="5">
        <v>40842</v>
      </c>
      <c r="B4684" s="2">
        <v>40.020000000000003</v>
      </c>
      <c r="C4684" s="2">
        <v>41.96</v>
      </c>
    </row>
    <row r="4685" spans="1:3" x14ac:dyDescent="0.3">
      <c r="A4685" s="5">
        <v>40843</v>
      </c>
      <c r="B4685" s="2">
        <v>39.409999999999997</v>
      </c>
      <c r="C4685" s="2">
        <v>41.04</v>
      </c>
    </row>
    <row r="4686" spans="1:3" x14ac:dyDescent="0.3">
      <c r="A4686" s="5">
        <v>40844</v>
      </c>
      <c r="B4686" s="2">
        <v>39.67</v>
      </c>
      <c r="C4686" s="2">
        <v>41.11</v>
      </c>
    </row>
    <row r="4687" spans="1:3" x14ac:dyDescent="0.3">
      <c r="A4687" s="5">
        <v>40845</v>
      </c>
      <c r="B4687" s="2">
        <v>38.14</v>
      </c>
      <c r="C4687" s="2">
        <v>38.799999999999997</v>
      </c>
    </row>
    <row r="4688" spans="1:3" x14ac:dyDescent="0.3">
      <c r="A4688" s="5">
        <v>40846</v>
      </c>
      <c r="B4688" s="2">
        <v>35.659999999999997</v>
      </c>
      <c r="C4688" s="2">
        <v>37.880000000000003</v>
      </c>
    </row>
    <row r="4689" spans="1:3" x14ac:dyDescent="0.3">
      <c r="A4689" s="5">
        <v>40847</v>
      </c>
      <c r="B4689" s="2">
        <v>41.05</v>
      </c>
      <c r="C4689" s="2">
        <v>43.61</v>
      </c>
    </row>
    <row r="4690" spans="1:3" x14ac:dyDescent="0.3">
      <c r="A4690" s="5">
        <v>40848</v>
      </c>
      <c r="B4690" s="2">
        <v>40.159999999999997</v>
      </c>
      <c r="C4690" s="2">
        <v>42.56</v>
      </c>
    </row>
    <row r="4691" spans="1:3" x14ac:dyDescent="0.3">
      <c r="A4691" s="5">
        <v>40849</v>
      </c>
      <c r="B4691" s="2">
        <v>40.94</v>
      </c>
      <c r="C4691" s="2">
        <v>43.75</v>
      </c>
    </row>
    <row r="4692" spans="1:3" x14ac:dyDescent="0.3">
      <c r="A4692" s="5">
        <v>40850</v>
      </c>
      <c r="B4692" s="2">
        <v>39.93</v>
      </c>
      <c r="C4692" s="2">
        <v>42.4</v>
      </c>
    </row>
    <row r="4693" spans="1:3" x14ac:dyDescent="0.3">
      <c r="A4693" s="5">
        <v>40851</v>
      </c>
      <c r="B4693" s="2">
        <v>39.18</v>
      </c>
      <c r="C4693" s="2">
        <v>41.15</v>
      </c>
    </row>
    <row r="4694" spans="1:3" x14ac:dyDescent="0.3">
      <c r="A4694" s="5">
        <v>40852</v>
      </c>
      <c r="B4694" s="2">
        <v>39.85</v>
      </c>
      <c r="C4694" s="2">
        <v>40.83</v>
      </c>
    </row>
    <row r="4695" spans="1:3" x14ac:dyDescent="0.3">
      <c r="A4695" s="5">
        <v>40853</v>
      </c>
      <c r="B4695" s="2">
        <v>39.97</v>
      </c>
      <c r="C4695" s="2">
        <v>41.22</v>
      </c>
    </row>
    <row r="4696" spans="1:3" x14ac:dyDescent="0.3">
      <c r="A4696" s="5">
        <v>40854</v>
      </c>
      <c r="B4696" s="2">
        <v>42.9</v>
      </c>
      <c r="C4696" s="2">
        <v>46.33</v>
      </c>
    </row>
    <row r="4697" spans="1:3" x14ac:dyDescent="0.3">
      <c r="A4697" s="5">
        <v>40855</v>
      </c>
      <c r="B4697" s="2">
        <v>43.83</v>
      </c>
      <c r="C4697" s="2">
        <v>46.82</v>
      </c>
    </row>
    <row r="4698" spans="1:3" x14ac:dyDescent="0.3">
      <c r="A4698" s="5">
        <v>40856</v>
      </c>
      <c r="B4698" s="2">
        <v>44.33</v>
      </c>
      <c r="C4698" s="2">
        <v>46.94</v>
      </c>
    </row>
    <row r="4699" spans="1:3" x14ac:dyDescent="0.3">
      <c r="A4699" s="5">
        <v>40857</v>
      </c>
      <c r="B4699" s="2">
        <v>44.44</v>
      </c>
      <c r="C4699" s="2">
        <v>46.79</v>
      </c>
    </row>
    <row r="4700" spans="1:3" x14ac:dyDescent="0.3">
      <c r="A4700" s="5">
        <v>40858</v>
      </c>
      <c r="B4700" s="2">
        <v>43.27</v>
      </c>
      <c r="C4700" s="2">
        <v>44.98</v>
      </c>
    </row>
    <row r="4701" spans="1:3" x14ac:dyDescent="0.3">
      <c r="A4701" s="5">
        <v>40859</v>
      </c>
      <c r="B4701" s="2">
        <v>42.01</v>
      </c>
      <c r="C4701" s="2">
        <v>43.65</v>
      </c>
    </row>
    <row r="4702" spans="1:3" x14ac:dyDescent="0.3">
      <c r="A4702" s="5">
        <v>40860</v>
      </c>
      <c r="B4702" s="2">
        <v>42.57</v>
      </c>
      <c r="C4702" s="2">
        <v>44.23</v>
      </c>
    </row>
    <row r="4703" spans="1:3" x14ac:dyDescent="0.3">
      <c r="A4703" s="5">
        <v>40861</v>
      </c>
      <c r="B4703" s="2">
        <v>44.8</v>
      </c>
      <c r="C4703" s="2">
        <v>47.1</v>
      </c>
    </row>
    <row r="4704" spans="1:3" x14ac:dyDescent="0.3">
      <c r="A4704" s="5">
        <v>40862</v>
      </c>
      <c r="B4704" s="2">
        <v>46.07</v>
      </c>
      <c r="C4704" s="2">
        <v>48.58</v>
      </c>
    </row>
    <row r="4705" spans="1:3" x14ac:dyDescent="0.3">
      <c r="A4705" s="5">
        <v>40863</v>
      </c>
      <c r="B4705" s="2">
        <v>44.93</v>
      </c>
      <c r="C4705" s="2">
        <v>46.69</v>
      </c>
    </row>
    <row r="4706" spans="1:3" x14ac:dyDescent="0.3">
      <c r="A4706" s="5">
        <v>40864</v>
      </c>
      <c r="B4706" s="2">
        <v>46.32</v>
      </c>
      <c r="C4706" s="2">
        <v>48.61</v>
      </c>
    </row>
    <row r="4707" spans="1:3" x14ac:dyDescent="0.3">
      <c r="A4707" s="5">
        <v>40865</v>
      </c>
      <c r="B4707" s="2">
        <v>44.96</v>
      </c>
      <c r="C4707" s="2">
        <v>46.72</v>
      </c>
    </row>
    <row r="4708" spans="1:3" x14ac:dyDescent="0.3">
      <c r="A4708" s="5">
        <v>40866</v>
      </c>
      <c r="B4708" s="2">
        <v>42.07</v>
      </c>
      <c r="C4708" s="2">
        <v>42.8</v>
      </c>
    </row>
    <row r="4709" spans="1:3" x14ac:dyDescent="0.3">
      <c r="A4709" s="5">
        <v>40867</v>
      </c>
      <c r="B4709" s="2">
        <v>41.92</v>
      </c>
      <c r="C4709" s="2">
        <v>42.54</v>
      </c>
    </row>
    <row r="4710" spans="1:3" x14ac:dyDescent="0.3">
      <c r="A4710" s="5">
        <v>40868</v>
      </c>
      <c r="B4710" s="2">
        <v>42.86</v>
      </c>
      <c r="C4710" s="2">
        <v>44.31</v>
      </c>
    </row>
    <row r="4711" spans="1:3" x14ac:dyDescent="0.3">
      <c r="A4711" s="5">
        <v>40869</v>
      </c>
      <c r="B4711" s="2">
        <v>42.92</v>
      </c>
      <c r="C4711" s="2">
        <v>44.71</v>
      </c>
    </row>
    <row r="4712" spans="1:3" x14ac:dyDescent="0.3">
      <c r="A4712" s="5">
        <v>40870</v>
      </c>
      <c r="B4712" s="2">
        <v>41.3</v>
      </c>
      <c r="C4712" s="2">
        <v>42.59</v>
      </c>
    </row>
    <row r="4713" spans="1:3" x14ac:dyDescent="0.3">
      <c r="A4713" s="5">
        <v>40871</v>
      </c>
      <c r="B4713" s="2">
        <v>39.68</v>
      </c>
      <c r="C4713" s="2">
        <v>41.33</v>
      </c>
    </row>
    <row r="4714" spans="1:3" x14ac:dyDescent="0.3">
      <c r="A4714" s="5">
        <v>40872</v>
      </c>
      <c r="B4714" s="2">
        <v>37.520000000000003</v>
      </c>
      <c r="C4714" s="2">
        <v>39.090000000000003</v>
      </c>
    </row>
    <row r="4715" spans="1:3" x14ac:dyDescent="0.3">
      <c r="A4715" s="5">
        <v>40873</v>
      </c>
      <c r="B4715" s="2">
        <v>34.79</v>
      </c>
      <c r="C4715" s="2">
        <v>36.39</v>
      </c>
    </row>
    <row r="4716" spans="1:3" x14ac:dyDescent="0.3">
      <c r="A4716" s="5">
        <v>40874</v>
      </c>
      <c r="B4716" s="2">
        <v>31.9</v>
      </c>
      <c r="C4716" s="2">
        <v>35.61</v>
      </c>
    </row>
    <row r="4717" spans="1:3" x14ac:dyDescent="0.3">
      <c r="A4717" s="5">
        <v>40875</v>
      </c>
      <c r="B4717" s="2">
        <v>37.450000000000003</v>
      </c>
      <c r="C4717" s="2">
        <v>40.6</v>
      </c>
    </row>
    <row r="4718" spans="1:3" x14ac:dyDescent="0.3">
      <c r="A4718" s="5">
        <v>40876</v>
      </c>
      <c r="B4718" s="2">
        <v>36.979999999999997</v>
      </c>
      <c r="C4718" s="2">
        <v>38.840000000000003</v>
      </c>
    </row>
    <row r="4719" spans="1:3" x14ac:dyDescent="0.3">
      <c r="A4719" s="5">
        <v>40877</v>
      </c>
      <c r="B4719" s="2">
        <v>35.450000000000003</v>
      </c>
      <c r="C4719" s="2">
        <v>37.96</v>
      </c>
    </row>
    <row r="4720" spans="1:3" x14ac:dyDescent="0.3">
      <c r="A4720" s="5">
        <v>40878</v>
      </c>
      <c r="B4720" s="2">
        <v>35.75</v>
      </c>
      <c r="C4720" s="2">
        <v>37.76</v>
      </c>
    </row>
    <row r="4721" spans="1:3" x14ac:dyDescent="0.3">
      <c r="A4721" s="5">
        <v>40879</v>
      </c>
      <c r="B4721" s="2">
        <v>38.369999999999997</v>
      </c>
      <c r="C4721" s="2">
        <v>40.549999999999997</v>
      </c>
    </row>
    <row r="4722" spans="1:3" x14ac:dyDescent="0.3">
      <c r="A4722" s="5">
        <v>40880</v>
      </c>
      <c r="B4722" s="2">
        <v>34.96</v>
      </c>
      <c r="C4722" s="2">
        <v>35.9</v>
      </c>
    </row>
    <row r="4723" spans="1:3" x14ac:dyDescent="0.3">
      <c r="A4723" s="5">
        <v>40881</v>
      </c>
      <c r="B4723" s="2">
        <v>31.07</v>
      </c>
      <c r="C4723" s="2">
        <v>35.78</v>
      </c>
    </row>
    <row r="4724" spans="1:3" x14ac:dyDescent="0.3">
      <c r="A4724" s="5">
        <v>40882</v>
      </c>
      <c r="B4724" s="2">
        <v>37.61</v>
      </c>
      <c r="C4724" s="2">
        <v>40.01</v>
      </c>
    </row>
    <row r="4725" spans="1:3" x14ac:dyDescent="0.3">
      <c r="A4725" s="5">
        <v>40883</v>
      </c>
      <c r="B4725" s="2">
        <v>38.270000000000003</v>
      </c>
      <c r="C4725" s="2">
        <v>39.92</v>
      </c>
    </row>
    <row r="4726" spans="1:3" x14ac:dyDescent="0.3">
      <c r="A4726" s="5">
        <v>40884</v>
      </c>
      <c r="B4726" s="2">
        <v>39.61</v>
      </c>
      <c r="C4726" s="2">
        <v>42.14</v>
      </c>
    </row>
    <row r="4727" spans="1:3" x14ac:dyDescent="0.3">
      <c r="A4727" s="5">
        <v>40885</v>
      </c>
      <c r="B4727" s="2">
        <v>39.159999999999997</v>
      </c>
      <c r="C4727" s="2">
        <v>41.86</v>
      </c>
    </row>
    <row r="4728" spans="1:3" x14ac:dyDescent="0.3">
      <c r="A4728" s="5">
        <v>40886</v>
      </c>
      <c r="B4728" s="2">
        <v>35.6</v>
      </c>
      <c r="C4728" s="2">
        <v>38.1</v>
      </c>
    </row>
    <row r="4729" spans="1:3" x14ac:dyDescent="0.3">
      <c r="A4729" s="5">
        <v>40887</v>
      </c>
      <c r="B4729" s="2">
        <v>34.369999999999997</v>
      </c>
      <c r="C4729" s="2">
        <v>35.380000000000003</v>
      </c>
    </row>
    <row r="4730" spans="1:3" x14ac:dyDescent="0.3">
      <c r="A4730" s="5">
        <v>40888</v>
      </c>
      <c r="B4730" s="2">
        <v>35.78</v>
      </c>
      <c r="C4730" s="2">
        <v>37</v>
      </c>
    </row>
    <row r="4731" spans="1:3" x14ac:dyDescent="0.3">
      <c r="A4731" s="5">
        <v>40889</v>
      </c>
      <c r="B4731" s="2">
        <v>37.24</v>
      </c>
      <c r="C4731" s="2">
        <v>39.380000000000003</v>
      </c>
    </row>
    <row r="4732" spans="1:3" x14ac:dyDescent="0.3">
      <c r="A4732" s="5">
        <v>40890</v>
      </c>
      <c r="B4732" s="2">
        <v>35.659999999999997</v>
      </c>
      <c r="C4732" s="2">
        <v>37.49</v>
      </c>
    </row>
    <row r="4733" spans="1:3" x14ac:dyDescent="0.3">
      <c r="A4733" s="5">
        <v>40891</v>
      </c>
      <c r="B4733" s="2">
        <v>34.909999999999997</v>
      </c>
      <c r="C4733" s="2">
        <v>37.659999999999997</v>
      </c>
    </row>
    <row r="4734" spans="1:3" x14ac:dyDescent="0.3">
      <c r="A4734" s="5">
        <v>40892</v>
      </c>
      <c r="B4734" s="2">
        <v>35.68</v>
      </c>
      <c r="C4734" s="2">
        <v>38.39</v>
      </c>
    </row>
    <row r="4735" spans="1:3" x14ac:dyDescent="0.3">
      <c r="A4735" s="5">
        <v>40893</v>
      </c>
      <c r="B4735" s="2">
        <v>37.700000000000003</v>
      </c>
      <c r="C4735" s="2">
        <v>39.96</v>
      </c>
    </row>
    <row r="4736" spans="1:3" x14ac:dyDescent="0.3">
      <c r="A4736" s="5">
        <v>40894</v>
      </c>
      <c r="B4736" s="2">
        <v>32.82</v>
      </c>
      <c r="C4736" s="2">
        <v>35.58</v>
      </c>
    </row>
    <row r="4737" spans="1:3" x14ac:dyDescent="0.3">
      <c r="A4737" s="5">
        <v>40895</v>
      </c>
      <c r="B4737" s="2">
        <v>32.43</v>
      </c>
      <c r="C4737" s="2">
        <v>34.5</v>
      </c>
    </row>
    <row r="4738" spans="1:3" x14ac:dyDescent="0.3">
      <c r="A4738" s="5">
        <v>40896</v>
      </c>
      <c r="B4738" s="2">
        <v>36.520000000000003</v>
      </c>
      <c r="C4738" s="2">
        <v>38.47</v>
      </c>
    </row>
    <row r="4739" spans="1:3" x14ac:dyDescent="0.3">
      <c r="A4739" s="5">
        <v>40897</v>
      </c>
      <c r="B4739" s="2">
        <v>37.200000000000003</v>
      </c>
      <c r="C4739" s="2">
        <v>39.69</v>
      </c>
    </row>
    <row r="4740" spans="1:3" x14ac:dyDescent="0.3">
      <c r="A4740" s="5">
        <v>40898</v>
      </c>
      <c r="B4740" s="2">
        <v>37.479999999999997</v>
      </c>
      <c r="C4740" s="2">
        <v>39.950000000000003</v>
      </c>
    </row>
    <row r="4741" spans="1:3" x14ac:dyDescent="0.3">
      <c r="A4741" s="5">
        <v>40899</v>
      </c>
      <c r="B4741" s="2">
        <v>36.22</v>
      </c>
      <c r="C4741" s="2">
        <v>38.11</v>
      </c>
    </row>
    <row r="4742" spans="1:3" x14ac:dyDescent="0.3">
      <c r="A4742" s="5">
        <v>40900</v>
      </c>
      <c r="B4742" s="2">
        <v>32.49</v>
      </c>
      <c r="C4742" s="2">
        <v>33.32</v>
      </c>
    </row>
    <row r="4743" spans="1:3" x14ac:dyDescent="0.3">
      <c r="A4743" s="5">
        <v>40901</v>
      </c>
      <c r="B4743" s="2">
        <v>27.73</v>
      </c>
      <c r="C4743" s="2">
        <v>31.52</v>
      </c>
    </row>
    <row r="4744" spans="1:3" x14ac:dyDescent="0.3">
      <c r="A4744" s="5">
        <v>40902</v>
      </c>
      <c r="B4744" s="2">
        <v>21.76</v>
      </c>
      <c r="C4744" s="2">
        <v>25.03</v>
      </c>
    </row>
    <row r="4745" spans="1:3" x14ac:dyDescent="0.3">
      <c r="A4745" s="5">
        <v>40903</v>
      </c>
      <c r="B4745" s="2">
        <v>20.95</v>
      </c>
      <c r="C4745" s="2">
        <v>25.74</v>
      </c>
    </row>
    <row r="4746" spans="1:3" x14ac:dyDescent="0.3">
      <c r="A4746" s="5">
        <v>40904</v>
      </c>
      <c r="B4746" s="2">
        <v>28.33</v>
      </c>
      <c r="C4746" s="2">
        <v>32.619999999999997</v>
      </c>
    </row>
    <row r="4747" spans="1:3" x14ac:dyDescent="0.3">
      <c r="A4747" s="5">
        <v>40905</v>
      </c>
      <c r="B4747" s="2">
        <v>30.42</v>
      </c>
      <c r="C4747" s="2">
        <v>32.42</v>
      </c>
    </row>
    <row r="4748" spans="1:3" x14ac:dyDescent="0.3">
      <c r="A4748" s="5">
        <v>40906</v>
      </c>
      <c r="B4748" s="2">
        <v>26.17</v>
      </c>
      <c r="C4748" s="2">
        <v>30.83</v>
      </c>
    </row>
    <row r="4749" spans="1:3" x14ac:dyDescent="0.3">
      <c r="A4749" s="5">
        <v>40907</v>
      </c>
      <c r="B4749" s="2">
        <v>30.61</v>
      </c>
      <c r="C4749" s="2">
        <v>33.86</v>
      </c>
    </row>
    <row r="4750" spans="1:3" x14ac:dyDescent="0.3">
      <c r="A4750" s="5">
        <v>40908</v>
      </c>
      <c r="B4750" s="2">
        <v>32.94</v>
      </c>
      <c r="C4750" s="2">
        <v>35.409999999999997</v>
      </c>
    </row>
    <row r="4751" spans="1:3" x14ac:dyDescent="0.3">
      <c r="A4751" s="5">
        <v>40909</v>
      </c>
      <c r="B4751" s="2">
        <v>29.03</v>
      </c>
      <c r="C4751" s="2">
        <v>29.43</v>
      </c>
    </row>
    <row r="4752" spans="1:3" x14ac:dyDescent="0.3">
      <c r="A4752" s="5">
        <v>40910</v>
      </c>
      <c r="B4752" s="2">
        <v>33.51</v>
      </c>
      <c r="C4752" s="2">
        <v>36.33</v>
      </c>
    </row>
    <row r="4753" spans="1:3" x14ac:dyDescent="0.3">
      <c r="A4753" s="5">
        <v>40911</v>
      </c>
      <c r="B4753" s="2">
        <v>30.81</v>
      </c>
      <c r="C4753" s="2">
        <v>33.54</v>
      </c>
    </row>
    <row r="4754" spans="1:3" x14ac:dyDescent="0.3">
      <c r="A4754" s="5">
        <v>40912</v>
      </c>
      <c r="B4754" s="2">
        <v>30.2</v>
      </c>
      <c r="C4754" s="2">
        <v>33.340000000000003</v>
      </c>
    </row>
    <row r="4755" spans="1:3" x14ac:dyDescent="0.3">
      <c r="A4755" s="5">
        <v>40913</v>
      </c>
      <c r="B4755" s="2">
        <v>32.21</v>
      </c>
      <c r="C4755" s="2">
        <v>35.29</v>
      </c>
    </row>
    <row r="4756" spans="1:3" x14ac:dyDescent="0.3">
      <c r="A4756" s="5">
        <v>40914</v>
      </c>
      <c r="B4756" s="2">
        <v>32.5</v>
      </c>
      <c r="C4756" s="2">
        <v>35.33</v>
      </c>
    </row>
    <row r="4757" spans="1:3" x14ac:dyDescent="0.3">
      <c r="A4757" s="5">
        <v>40915</v>
      </c>
      <c r="B4757" s="2">
        <v>32.1</v>
      </c>
      <c r="C4757" s="2">
        <v>34.14</v>
      </c>
    </row>
    <row r="4758" spans="1:3" x14ac:dyDescent="0.3">
      <c r="A4758" s="5">
        <v>40916</v>
      </c>
      <c r="B4758" s="2">
        <v>32.83</v>
      </c>
      <c r="C4758" s="2">
        <v>34.86</v>
      </c>
    </row>
    <row r="4759" spans="1:3" x14ac:dyDescent="0.3">
      <c r="A4759" s="5">
        <v>40917</v>
      </c>
      <c r="B4759" s="2">
        <v>45.2</v>
      </c>
      <c r="C4759" s="2">
        <v>54.86</v>
      </c>
    </row>
    <row r="4760" spans="1:3" x14ac:dyDescent="0.3">
      <c r="A4760" s="5">
        <v>40918</v>
      </c>
      <c r="B4760" s="2">
        <v>40.76</v>
      </c>
      <c r="C4760" s="2">
        <v>47.85</v>
      </c>
    </row>
    <row r="4761" spans="1:3" x14ac:dyDescent="0.3">
      <c r="A4761" s="5">
        <v>40919</v>
      </c>
      <c r="B4761" s="2">
        <v>35.93</v>
      </c>
      <c r="C4761" s="2">
        <v>39.31</v>
      </c>
    </row>
    <row r="4762" spans="1:3" x14ac:dyDescent="0.3">
      <c r="A4762" s="5">
        <v>40920</v>
      </c>
      <c r="B4762" s="2">
        <v>33.94</v>
      </c>
      <c r="C4762" s="2">
        <v>35.82</v>
      </c>
    </row>
    <row r="4763" spans="1:3" x14ac:dyDescent="0.3">
      <c r="A4763" s="5">
        <v>40921</v>
      </c>
      <c r="B4763" s="2">
        <v>32.369999999999997</v>
      </c>
      <c r="C4763" s="2">
        <v>34.54</v>
      </c>
    </row>
    <row r="4764" spans="1:3" x14ac:dyDescent="0.3">
      <c r="A4764" s="5">
        <v>40922</v>
      </c>
      <c r="B4764" s="2">
        <v>33.03</v>
      </c>
      <c r="C4764" s="2">
        <v>34.729999999999997</v>
      </c>
    </row>
    <row r="4765" spans="1:3" x14ac:dyDescent="0.3">
      <c r="A4765" s="5">
        <v>40923</v>
      </c>
      <c r="B4765" s="2">
        <v>34.97</v>
      </c>
      <c r="C4765" s="2">
        <v>35.880000000000003</v>
      </c>
    </row>
    <row r="4766" spans="1:3" x14ac:dyDescent="0.3">
      <c r="A4766" s="5">
        <v>40924</v>
      </c>
      <c r="B4766" s="2">
        <v>41.41</v>
      </c>
      <c r="C4766" s="2">
        <v>46.94</v>
      </c>
    </row>
    <row r="4767" spans="1:3" x14ac:dyDescent="0.3">
      <c r="A4767" s="5">
        <v>40925</v>
      </c>
      <c r="B4767" s="2">
        <v>45.74</v>
      </c>
      <c r="C4767" s="2">
        <v>54.09</v>
      </c>
    </row>
    <row r="4768" spans="1:3" x14ac:dyDescent="0.3">
      <c r="A4768" s="5">
        <v>40926</v>
      </c>
      <c r="B4768" s="2">
        <v>38.049999999999997</v>
      </c>
      <c r="C4768" s="2">
        <v>40.78</v>
      </c>
    </row>
    <row r="4769" spans="1:3" x14ac:dyDescent="0.3">
      <c r="A4769" s="5">
        <v>40927</v>
      </c>
      <c r="B4769" s="2">
        <v>36.44</v>
      </c>
      <c r="C4769" s="2">
        <v>39.15</v>
      </c>
    </row>
    <row r="4770" spans="1:3" x14ac:dyDescent="0.3">
      <c r="A4770" s="5">
        <v>40928</v>
      </c>
      <c r="B4770" s="2">
        <v>39.19</v>
      </c>
      <c r="C4770" s="2">
        <v>44.03</v>
      </c>
    </row>
    <row r="4771" spans="1:3" x14ac:dyDescent="0.3">
      <c r="A4771" s="5">
        <v>40929</v>
      </c>
      <c r="B4771" s="2">
        <v>33.83</v>
      </c>
      <c r="C4771" s="2">
        <v>34.42</v>
      </c>
    </row>
    <row r="4772" spans="1:3" x14ac:dyDescent="0.3">
      <c r="A4772" s="5">
        <v>40930</v>
      </c>
      <c r="B4772" s="2">
        <v>31.44</v>
      </c>
      <c r="C4772" s="2">
        <v>32.94</v>
      </c>
    </row>
    <row r="4773" spans="1:3" x14ac:dyDescent="0.3">
      <c r="A4773" s="5">
        <v>40931</v>
      </c>
      <c r="B4773" s="2">
        <v>42.39</v>
      </c>
      <c r="C4773" s="2">
        <v>48.5</v>
      </c>
    </row>
    <row r="4774" spans="1:3" x14ac:dyDescent="0.3">
      <c r="A4774" s="5">
        <v>40932</v>
      </c>
      <c r="B4774" s="2">
        <v>44.03</v>
      </c>
      <c r="C4774" s="2">
        <v>50.39</v>
      </c>
    </row>
    <row r="4775" spans="1:3" x14ac:dyDescent="0.3">
      <c r="A4775" s="5">
        <v>40933</v>
      </c>
      <c r="B4775" s="2">
        <v>43.31</v>
      </c>
      <c r="C4775" s="2">
        <v>49.02</v>
      </c>
    </row>
    <row r="4776" spans="1:3" x14ac:dyDescent="0.3">
      <c r="A4776" s="5">
        <v>40934</v>
      </c>
      <c r="B4776" s="2">
        <v>39.049999999999997</v>
      </c>
      <c r="C4776" s="2">
        <v>42.37</v>
      </c>
    </row>
    <row r="4777" spans="1:3" x14ac:dyDescent="0.3">
      <c r="A4777" s="5">
        <v>40935</v>
      </c>
      <c r="B4777" s="2">
        <v>42.81</v>
      </c>
      <c r="C4777" s="2">
        <v>48.98</v>
      </c>
    </row>
    <row r="4778" spans="1:3" x14ac:dyDescent="0.3">
      <c r="A4778" s="5">
        <v>40936</v>
      </c>
      <c r="B4778" s="2">
        <v>38.17</v>
      </c>
      <c r="C4778" s="2">
        <v>39.840000000000003</v>
      </c>
    </row>
    <row r="4779" spans="1:3" x14ac:dyDescent="0.3">
      <c r="A4779" s="5">
        <v>40937</v>
      </c>
      <c r="B4779" s="2">
        <v>36.369999999999997</v>
      </c>
      <c r="C4779" s="2">
        <v>37.4</v>
      </c>
    </row>
    <row r="4780" spans="1:3" x14ac:dyDescent="0.3">
      <c r="A4780" s="5">
        <v>40938</v>
      </c>
      <c r="B4780" s="2">
        <v>42.66</v>
      </c>
      <c r="C4780" s="2">
        <v>48.7</v>
      </c>
    </row>
    <row r="4781" spans="1:3" x14ac:dyDescent="0.3">
      <c r="A4781" s="5">
        <v>40939</v>
      </c>
      <c r="B4781" s="2">
        <v>48.25</v>
      </c>
      <c r="C4781" s="2">
        <v>55.16</v>
      </c>
    </row>
    <row r="4782" spans="1:3" x14ac:dyDescent="0.3">
      <c r="A4782" s="5">
        <v>40940</v>
      </c>
      <c r="B4782" s="2">
        <v>70.69</v>
      </c>
      <c r="C4782" s="2">
        <v>92.34</v>
      </c>
    </row>
    <row r="4783" spans="1:3" x14ac:dyDescent="0.3">
      <c r="A4783" s="5">
        <v>40941</v>
      </c>
      <c r="B4783" s="2">
        <v>85.96</v>
      </c>
      <c r="C4783" s="2">
        <v>113.62</v>
      </c>
    </row>
    <row r="4784" spans="1:3" x14ac:dyDescent="0.3">
      <c r="A4784" s="5">
        <v>40942</v>
      </c>
      <c r="B4784" s="2">
        <v>84.29</v>
      </c>
      <c r="C4784" s="2">
        <v>107.45</v>
      </c>
    </row>
    <row r="4785" spans="1:3" x14ac:dyDescent="0.3">
      <c r="A4785" s="5">
        <v>40943</v>
      </c>
      <c r="B4785" s="2">
        <v>51.44</v>
      </c>
      <c r="C4785" s="2">
        <v>56.72</v>
      </c>
    </row>
    <row r="4786" spans="1:3" x14ac:dyDescent="0.3">
      <c r="A4786" s="5">
        <v>40944</v>
      </c>
      <c r="B4786" s="2">
        <v>43.66</v>
      </c>
      <c r="C4786" s="2">
        <v>44.8</v>
      </c>
    </row>
    <row r="4787" spans="1:3" x14ac:dyDescent="0.3">
      <c r="A4787" s="5">
        <v>40945</v>
      </c>
      <c r="B4787" s="2">
        <v>75.67</v>
      </c>
      <c r="C4787" s="2">
        <v>99.95</v>
      </c>
    </row>
    <row r="4788" spans="1:3" x14ac:dyDescent="0.3">
      <c r="A4788" s="5">
        <v>40946</v>
      </c>
      <c r="B4788" s="2">
        <v>71.47</v>
      </c>
      <c r="C4788" s="2">
        <v>89.29</v>
      </c>
    </row>
    <row r="4789" spans="1:3" x14ac:dyDescent="0.3">
      <c r="A4789" s="5">
        <v>40947</v>
      </c>
      <c r="B4789" s="2">
        <v>96.15</v>
      </c>
      <c r="C4789" s="2">
        <v>129.94999999999999</v>
      </c>
    </row>
    <row r="4790" spans="1:3" x14ac:dyDescent="0.3">
      <c r="A4790" s="5">
        <v>40948</v>
      </c>
      <c r="B4790" s="2">
        <v>64.790000000000006</v>
      </c>
      <c r="C4790" s="2">
        <v>78.66</v>
      </c>
    </row>
    <row r="4791" spans="1:3" x14ac:dyDescent="0.3">
      <c r="A4791" s="5">
        <v>40949</v>
      </c>
      <c r="B4791" s="2">
        <v>69.540000000000006</v>
      </c>
      <c r="C4791" s="2">
        <v>84.79</v>
      </c>
    </row>
    <row r="4792" spans="1:3" x14ac:dyDescent="0.3">
      <c r="A4792" s="5">
        <v>40950</v>
      </c>
      <c r="B4792" s="2">
        <v>43.37</v>
      </c>
      <c r="C4792" s="2">
        <v>44.17</v>
      </c>
    </row>
    <row r="4793" spans="1:3" x14ac:dyDescent="0.3">
      <c r="A4793" s="5">
        <v>40951</v>
      </c>
      <c r="B4793" s="2">
        <v>39.29</v>
      </c>
      <c r="C4793" s="2">
        <v>39.07</v>
      </c>
    </row>
    <row r="4794" spans="1:3" x14ac:dyDescent="0.3">
      <c r="A4794" s="5">
        <v>40952</v>
      </c>
      <c r="B4794" s="2">
        <v>50.18</v>
      </c>
      <c r="C4794" s="2">
        <v>54.84</v>
      </c>
    </row>
    <row r="4795" spans="1:3" x14ac:dyDescent="0.3">
      <c r="A4795" s="5">
        <v>40953</v>
      </c>
      <c r="B4795" s="2">
        <v>42.19</v>
      </c>
      <c r="C4795" s="2">
        <v>44.91</v>
      </c>
    </row>
    <row r="4796" spans="1:3" x14ac:dyDescent="0.3">
      <c r="A4796" s="5">
        <v>40954</v>
      </c>
      <c r="B4796" s="2">
        <v>37.82</v>
      </c>
      <c r="C4796" s="2">
        <v>40.270000000000003</v>
      </c>
    </row>
    <row r="4797" spans="1:3" x14ac:dyDescent="0.3">
      <c r="A4797" s="5">
        <v>40955</v>
      </c>
      <c r="B4797" s="2">
        <v>45.79</v>
      </c>
      <c r="C4797" s="2">
        <v>49.72</v>
      </c>
    </row>
    <row r="4798" spans="1:3" x14ac:dyDescent="0.3">
      <c r="A4798" s="5">
        <v>40956</v>
      </c>
      <c r="B4798" s="2">
        <v>38.97</v>
      </c>
      <c r="C4798" s="2">
        <v>40.81</v>
      </c>
    </row>
    <row r="4799" spans="1:3" x14ac:dyDescent="0.3">
      <c r="A4799" s="5">
        <v>40957</v>
      </c>
      <c r="B4799" s="2">
        <v>35.22</v>
      </c>
      <c r="C4799" s="2">
        <v>35.46</v>
      </c>
    </row>
    <row r="4800" spans="1:3" x14ac:dyDescent="0.3">
      <c r="A4800" s="5">
        <v>40958</v>
      </c>
      <c r="B4800" s="2">
        <v>33.24</v>
      </c>
      <c r="C4800" s="2">
        <v>33.96</v>
      </c>
    </row>
    <row r="4801" spans="1:3" x14ac:dyDescent="0.3">
      <c r="A4801" s="5">
        <v>40959</v>
      </c>
      <c r="B4801" s="2">
        <v>39.46</v>
      </c>
      <c r="C4801" s="2">
        <v>41.55</v>
      </c>
    </row>
    <row r="4802" spans="1:3" x14ac:dyDescent="0.3">
      <c r="A4802" s="5">
        <v>40960</v>
      </c>
      <c r="B4802" s="2">
        <v>36.479999999999997</v>
      </c>
      <c r="C4802" s="2">
        <v>38.93</v>
      </c>
    </row>
    <row r="4803" spans="1:3" x14ac:dyDescent="0.3">
      <c r="A4803" s="5">
        <v>40961</v>
      </c>
      <c r="B4803" s="2">
        <v>34.409999999999997</v>
      </c>
      <c r="C4803" s="2">
        <v>35.770000000000003</v>
      </c>
    </row>
    <row r="4804" spans="1:3" x14ac:dyDescent="0.3">
      <c r="A4804" s="5">
        <v>40962</v>
      </c>
      <c r="B4804" s="2">
        <v>31.41</v>
      </c>
      <c r="C4804" s="2">
        <v>33.65</v>
      </c>
    </row>
    <row r="4805" spans="1:3" x14ac:dyDescent="0.3">
      <c r="A4805" s="5">
        <v>40963</v>
      </c>
      <c r="B4805" s="2">
        <v>31.82</v>
      </c>
      <c r="C4805" s="2">
        <v>33.01</v>
      </c>
    </row>
    <row r="4806" spans="1:3" x14ac:dyDescent="0.3">
      <c r="A4806" s="5">
        <v>40964</v>
      </c>
      <c r="B4806" s="2">
        <v>30.9</v>
      </c>
      <c r="C4806" s="2">
        <v>31.22</v>
      </c>
    </row>
    <row r="4807" spans="1:3" x14ac:dyDescent="0.3">
      <c r="A4807" s="5">
        <v>40965</v>
      </c>
      <c r="B4807" s="2">
        <v>32.97</v>
      </c>
      <c r="C4807" s="2">
        <v>33.43</v>
      </c>
    </row>
    <row r="4808" spans="1:3" x14ac:dyDescent="0.3">
      <c r="A4808" s="5">
        <v>40966</v>
      </c>
      <c r="B4808" s="2">
        <v>37.61</v>
      </c>
      <c r="C4808" s="2">
        <v>39.83</v>
      </c>
    </row>
    <row r="4809" spans="1:3" x14ac:dyDescent="0.3">
      <c r="A4809" s="5">
        <v>40967</v>
      </c>
      <c r="B4809" s="2">
        <v>33.79</v>
      </c>
      <c r="C4809" s="2">
        <v>34.47</v>
      </c>
    </row>
    <row r="4810" spans="1:3" x14ac:dyDescent="0.3">
      <c r="A4810" s="5">
        <v>40968</v>
      </c>
      <c r="B4810" s="2">
        <v>34.229999999999997</v>
      </c>
      <c r="C4810" s="2">
        <v>35.56</v>
      </c>
    </row>
    <row r="4811" spans="1:3" x14ac:dyDescent="0.3">
      <c r="A4811" s="5">
        <v>40969</v>
      </c>
      <c r="B4811" s="2">
        <v>33.22</v>
      </c>
      <c r="C4811" s="2">
        <v>34.18</v>
      </c>
    </row>
    <row r="4812" spans="1:3" x14ac:dyDescent="0.3">
      <c r="A4812" s="5">
        <v>40970</v>
      </c>
      <c r="B4812" s="2">
        <v>32.92</v>
      </c>
      <c r="C4812" s="2">
        <v>34.090000000000003</v>
      </c>
    </row>
    <row r="4813" spans="1:3" x14ac:dyDescent="0.3">
      <c r="A4813" s="5">
        <v>40971</v>
      </c>
      <c r="B4813" s="2">
        <v>31.58</v>
      </c>
      <c r="C4813" s="2">
        <v>31.68</v>
      </c>
    </row>
    <row r="4814" spans="1:3" x14ac:dyDescent="0.3">
      <c r="A4814" s="5">
        <v>40972</v>
      </c>
      <c r="B4814" s="2">
        <v>31.8</v>
      </c>
      <c r="C4814" s="2">
        <v>32.450000000000003</v>
      </c>
    </row>
    <row r="4815" spans="1:3" x14ac:dyDescent="0.3">
      <c r="A4815" s="5">
        <v>40973</v>
      </c>
      <c r="B4815" s="2">
        <v>34.64</v>
      </c>
      <c r="C4815" s="2">
        <v>37.549999999999997</v>
      </c>
    </row>
    <row r="4816" spans="1:3" x14ac:dyDescent="0.3">
      <c r="A4816" s="5">
        <v>40974</v>
      </c>
      <c r="B4816" s="2">
        <v>34.65</v>
      </c>
      <c r="C4816" s="2">
        <v>36.450000000000003</v>
      </c>
    </row>
    <row r="4817" spans="1:3" x14ac:dyDescent="0.3">
      <c r="A4817" s="5">
        <v>40975</v>
      </c>
      <c r="B4817" s="2">
        <v>32.340000000000003</v>
      </c>
      <c r="C4817" s="2">
        <v>33.28</v>
      </c>
    </row>
    <row r="4818" spans="1:3" x14ac:dyDescent="0.3">
      <c r="A4818" s="5">
        <v>40976</v>
      </c>
      <c r="B4818" s="2">
        <v>32.65</v>
      </c>
      <c r="C4818" s="2">
        <v>34.06</v>
      </c>
    </row>
    <row r="4819" spans="1:3" x14ac:dyDescent="0.3">
      <c r="A4819" s="5">
        <v>40977</v>
      </c>
      <c r="B4819" s="2">
        <v>31.34</v>
      </c>
      <c r="C4819" s="2">
        <v>31.93</v>
      </c>
    </row>
    <row r="4820" spans="1:3" x14ac:dyDescent="0.3">
      <c r="A4820" s="5">
        <v>40978</v>
      </c>
      <c r="B4820" s="2">
        <v>28.82</v>
      </c>
      <c r="C4820" s="2">
        <v>29.13</v>
      </c>
    </row>
    <row r="4821" spans="1:3" x14ac:dyDescent="0.3">
      <c r="A4821" s="5">
        <v>40979</v>
      </c>
      <c r="B4821" s="2">
        <v>27.44</v>
      </c>
      <c r="C4821" s="2">
        <v>29.24</v>
      </c>
    </row>
    <row r="4822" spans="1:3" x14ac:dyDescent="0.3">
      <c r="A4822" s="5">
        <v>40980</v>
      </c>
      <c r="B4822" s="2">
        <v>30.51</v>
      </c>
      <c r="C4822" s="2">
        <v>31.98</v>
      </c>
    </row>
    <row r="4823" spans="1:3" x14ac:dyDescent="0.3">
      <c r="A4823" s="5">
        <v>40981</v>
      </c>
      <c r="B4823" s="2">
        <v>29.99</v>
      </c>
      <c r="C4823" s="2">
        <v>31.43</v>
      </c>
    </row>
    <row r="4824" spans="1:3" x14ac:dyDescent="0.3">
      <c r="A4824" s="5">
        <v>40982</v>
      </c>
      <c r="B4824" s="2">
        <v>30.97</v>
      </c>
      <c r="C4824" s="2">
        <v>32.46</v>
      </c>
    </row>
    <row r="4825" spans="1:3" x14ac:dyDescent="0.3">
      <c r="A4825" s="5">
        <v>40983</v>
      </c>
      <c r="B4825" s="2">
        <v>30.61</v>
      </c>
      <c r="C4825" s="2">
        <v>31.87</v>
      </c>
    </row>
    <row r="4826" spans="1:3" x14ac:dyDescent="0.3">
      <c r="A4826" s="5">
        <v>40984</v>
      </c>
      <c r="B4826" s="2">
        <v>30.39</v>
      </c>
      <c r="C4826" s="2">
        <v>31.49</v>
      </c>
    </row>
    <row r="4827" spans="1:3" x14ac:dyDescent="0.3">
      <c r="A4827" s="5">
        <v>40985</v>
      </c>
      <c r="B4827" s="2">
        <v>27.88</v>
      </c>
      <c r="C4827" s="2">
        <v>28.31</v>
      </c>
    </row>
    <row r="4828" spans="1:3" x14ac:dyDescent="0.3">
      <c r="A4828" s="5">
        <v>40986</v>
      </c>
      <c r="B4828" s="2">
        <v>27.96</v>
      </c>
      <c r="C4828" s="2">
        <v>28.7</v>
      </c>
    </row>
    <row r="4829" spans="1:3" x14ac:dyDescent="0.3">
      <c r="A4829" s="5">
        <v>40987</v>
      </c>
      <c r="B4829" s="2">
        <v>29.36</v>
      </c>
      <c r="C4829" s="2">
        <v>31.07</v>
      </c>
    </row>
    <row r="4830" spans="1:3" x14ac:dyDescent="0.3">
      <c r="A4830" s="5">
        <v>40988</v>
      </c>
      <c r="B4830" s="2">
        <v>28.53</v>
      </c>
      <c r="C4830" s="2">
        <v>29.71</v>
      </c>
    </row>
    <row r="4831" spans="1:3" x14ac:dyDescent="0.3">
      <c r="A4831" s="5">
        <v>40989</v>
      </c>
      <c r="B4831" s="2">
        <v>28.91</v>
      </c>
      <c r="C4831" s="2">
        <v>30.02</v>
      </c>
    </row>
    <row r="4832" spans="1:3" x14ac:dyDescent="0.3">
      <c r="A4832" s="5">
        <v>40990</v>
      </c>
      <c r="B4832" s="2">
        <v>28.71</v>
      </c>
      <c r="C4832" s="2">
        <v>30.11</v>
      </c>
    </row>
    <row r="4833" spans="1:3" x14ac:dyDescent="0.3">
      <c r="A4833" s="5">
        <v>40991</v>
      </c>
      <c r="B4833" s="2">
        <v>28.16</v>
      </c>
      <c r="C4833" s="2">
        <v>29.36</v>
      </c>
    </row>
    <row r="4834" spans="1:3" x14ac:dyDescent="0.3">
      <c r="A4834" s="5">
        <v>40992</v>
      </c>
      <c r="B4834" s="2">
        <v>25.31</v>
      </c>
      <c r="C4834" s="2">
        <v>25.63</v>
      </c>
    </row>
    <row r="4835" spans="1:3" x14ac:dyDescent="0.3">
      <c r="A4835" s="5">
        <v>40993</v>
      </c>
      <c r="B4835" s="2">
        <v>24.41</v>
      </c>
      <c r="C4835" s="2">
        <v>24.83</v>
      </c>
    </row>
    <row r="4836" spans="1:3" x14ac:dyDescent="0.3">
      <c r="A4836" s="5">
        <v>40994</v>
      </c>
      <c r="B4836" s="2">
        <v>28.23</v>
      </c>
      <c r="C4836" s="2">
        <v>29.99</v>
      </c>
    </row>
    <row r="4837" spans="1:3" x14ac:dyDescent="0.3">
      <c r="A4837" s="5">
        <v>40995</v>
      </c>
      <c r="B4837" s="2">
        <v>26.7</v>
      </c>
      <c r="C4837" s="2">
        <v>28.36</v>
      </c>
    </row>
    <row r="4838" spans="1:3" x14ac:dyDescent="0.3">
      <c r="A4838" s="5">
        <v>40996</v>
      </c>
      <c r="B4838" s="2">
        <v>25.4</v>
      </c>
      <c r="C4838" s="2">
        <v>26.55</v>
      </c>
    </row>
    <row r="4839" spans="1:3" x14ac:dyDescent="0.3">
      <c r="A4839" s="5">
        <v>40997</v>
      </c>
      <c r="B4839" s="2">
        <v>23.89</v>
      </c>
      <c r="C4839" s="2">
        <v>26.26</v>
      </c>
    </row>
    <row r="4840" spans="1:3" x14ac:dyDescent="0.3">
      <c r="A4840" s="5">
        <v>40998</v>
      </c>
      <c r="B4840" s="2">
        <v>24.75</v>
      </c>
      <c r="C4840" s="2">
        <v>26.91</v>
      </c>
    </row>
    <row r="4841" spans="1:3" x14ac:dyDescent="0.3">
      <c r="A4841" s="5">
        <v>40999</v>
      </c>
      <c r="B4841" s="2">
        <v>23.04</v>
      </c>
      <c r="C4841" s="2">
        <v>23.89</v>
      </c>
    </row>
    <row r="4842" spans="1:3" x14ac:dyDescent="0.3">
      <c r="A4842" s="5">
        <v>41000</v>
      </c>
      <c r="B4842" s="2">
        <v>24.07</v>
      </c>
      <c r="C4842" s="2">
        <v>0</v>
      </c>
    </row>
    <row r="4843" spans="1:3" x14ac:dyDescent="0.3">
      <c r="A4843" s="5">
        <v>41001</v>
      </c>
      <c r="B4843" s="2">
        <v>27.83</v>
      </c>
      <c r="C4843" s="2">
        <v>0</v>
      </c>
    </row>
    <row r="4844" spans="1:3" x14ac:dyDescent="0.3">
      <c r="A4844" s="5">
        <v>41002</v>
      </c>
      <c r="B4844" s="2">
        <v>31.93</v>
      </c>
      <c r="C4844" s="2">
        <v>0</v>
      </c>
    </row>
    <row r="4845" spans="1:3" x14ac:dyDescent="0.3">
      <c r="A4845" s="5">
        <v>41003</v>
      </c>
      <c r="B4845" s="2">
        <v>30.96</v>
      </c>
      <c r="C4845" s="2">
        <v>0</v>
      </c>
    </row>
    <row r="4846" spans="1:3" x14ac:dyDescent="0.3">
      <c r="A4846" s="5">
        <v>41004</v>
      </c>
      <c r="B4846" s="2">
        <v>29.57</v>
      </c>
      <c r="C4846" s="2">
        <v>0</v>
      </c>
    </row>
    <row r="4847" spans="1:3" x14ac:dyDescent="0.3">
      <c r="A4847" s="5">
        <v>41005</v>
      </c>
      <c r="B4847" s="2">
        <v>28.63</v>
      </c>
      <c r="C4847" s="2">
        <v>0</v>
      </c>
    </row>
    <row r="4848" spans="1:3" x14ac:dyDescent="0.3">
      <c r="A4848" s="5">
        <v>41006</v>
      </c>
      <c r="B4848" s="2">
        <v>28.79</v>
      </c>
      <c r="C4848" s="2">
        <v>0</v>
      </c>
    </row>
    <row r="4849" spans="1:3" x14ac:dyDescent="0.3">
      <c r="A4849" s="5">
        <v>41007</v>
      </c>
      <c r="B4849" s="2">
        <v>29.39</v>
      </c>
      <c r="C4849" s="2">
        <v>0</v>
      </c>
    </row>
    <row r="4850" spans="1:3" x14ac:dyDescent="0.3">
      <c r="A4850" s="5">
        <v>41008</v>
      </c>
      <c r="B4850" s="2">
        <v>25.64</v>
      </c>
      <c r="C4850" s="2">
        <v>0</v>
      </c>
    </row>
    <row r="4851" spans="1:3" x14ac:dyDescent="0.3">
      <c r="A4851" s="5">
        <v>41009</v>
      </c>
      <c r="B4851" s="2">
        <v>28.95</v>
      </c>
      <c r="C4851" s="2">
        <v>0</v>
      </c>
    </row>
    <row r="4852" spans="1:3" x14ac:dyDescent="0.3">
      <c r="A4852" s="5">
        <v>41010</v>
      </c>
      <c r="B4852" s="2">
        <v>31.76</v>
      </c>
      <c r="C4852" s="2">
        <v>0</v>
      </c>
    </row>
    <row r="4853" spans="1:3" x14ac:dyDescent="0.3">
      <c r="A4853" s="5">
        <v>41011</v>
      </c>
      <c r="B4853" s="2">
        <v>32.700000000000003</v>
      </c>
      <c r="C4853" s="2">
        <v>0</v>
      </c>
    </row>
    <row r="4854" spans="1:3" x14ac:dyDescent="0.3">
      <c r="A4854" s="5">
        <v>41012</v>
      </c>
      <c r="B4854" s="2">
        <v>33.57</v>
      </c>
      <c r="C4854" s="2">
        <v>0</v>
      </c>
    </row>
    <row r="4855" spans="1:3" x14ac:dyDescent="0.3">
      <c r="A4855" s="5">
        <v>41013</v>
      </c>
      <c r="B4855" s="2">
        <v>32.01</v>
      </c>
      <c r="C4855" s="2">
        <v>0</v>
      </c>
    </row>
    <row r="4856" spans="1:3" x14ac:dyDescent="0.3">
      <c r="A4856" s="5">
        <v>41014</v>
      </c>
      <c r="B4856" s="2">
        <v>31.07</v>
      </c>
      <c r="C4856" s="2">
        <v>0</v>
      </c>
    </row>
    <row r="4857" spans="1:3" x14ac:dyDescent="0.3">
      <c r="A4857" s="5">
        <v>41015</v>
      </c>
      <c r="B4857" s="2">
        <v>36.380000000000003</v>
      </c>
      <c r="C4857" s="2">
        <v>0</v>
      </c>
    </row>
    <row r="4858" spans="1:3" x14ac:dyDescent="0.3">
      <c r="A4858" s="5">
        <v>41016</v>
      </c>
      <c r="B4858" s="2">
        <v>42.11</v>
      </c>
      <c r="C4858" s="2">
        <v>0</v>
      </c>
    </row>
    <row r="4859" spans="1:3" x14ac:dyDescent="0.3">
      <c r="A4859" s="5">
        <v>41017</v>
      </c>
      <c r="B4859" s="2">
        <v>42.32</v>
      </c>
      <c r="C4859" s="2">
        <v>0</v>
      </c>
    </row>
    <row r="4860" spans="1:3" x14ac:dyDescent="0.3">
      <c r="A4860" s="5">
        <v>41018</v>
      </c>
      <c r="B4860" s="2">
        <v>35.56</v>
      </c>
      <c r="C4860" s="2">
        <v>0</v>
      </c>
    </row>
    <row r="4861" spans="1:3" x14ac:dyDescent="0.3">
      <c r="A4861" s="5">
        <v>41019</v>
      </c>
      <c r="B4861" s="2">
        <v>35.65</v>
      </c>
      <c r="C4861" s="2">
        <v>0</v>
      </c>
    </row>
    <row r="4862" spans="1:3" x14ac:dyDescent="0.3">
      <c r="A4862" s="5">
        <v>41020</v>
      </c>
      <c r="B4862" s="2">
        <v>31.66</v>
      </c>
      <c r="C4862" s="2">
        <v>0</v>
      </c>
    </row>
    <row r="4863" spans="1:3" x14ac:dyDescent="0.3">
      <c r="A4863" s="5">
        <v>41021</v>
      </c>
      <c r="B4863" s="2">
        <v>31.48</v>
      </c>
      <c r="C4863" s="2">
        <v>0</v>
      </c>
    </row>
    <row r="4864" spans="1:3" x14ac:dyDescent="0.3">
      <c r="A4864" s="5">
        <v>41022</v>
      </c>
      <c r="B4864" s="2">
        <v>35.36</v>
      </c>
      <c r="C4864" s="2">
        <v>0</v>
      </c>
    </row>
    <row r="4865" spans="1:3" x14ac:dyDescent="0.3">
      <c r="A4865" s="5">
        <v>41023</v>
      </c>
      <c r="B4865" s="2">
        <v>33.590000000000003</v>
      </c>
      <c r="C4865" s="2">
        <v>0</v>
      </c>
    </row>
    <row r="4866" spans="1:3" x14ac:dyDescent="0.3">
      <c r="A4866" s="5">
        <v>41024</v>
      </c>
      <c r="B4866" s="2">
        <v>35.06</v>
      </c>
      <c r="C4866" s="2">
        <v>0</v>
      </c>
    </row>
    <row r="4867" spans="1:3" x14ac:dyDescent="0.3">
      <c r="A4867" s="5">
        <v>41025</v>
      </c>
      <c r="B4867" s="2">
        <v>33.65</v>
      </c>
      <c r="C4867" s="2">
        <v>0</v>
      </c>
    </row>
    <row r="4868" spans="1:3" x14ac:dyDescent="0.3">
      <c r="A4868" s="5">
        <v>41026</v>
      </c>
      <c r="B4868" s="2">
        <v>31.12</v>
      </c>
      <c r="C4868" s="2">
        <v>32.25</v>
      </c>
    </row>
    <row r="4869" spans="1:3" x14ac:dyDescent="0.3">
      <c r="A4869" s="5">
        <v>41027</v>
      </c>
      <c r="B4869" s="2">
        <v>28.59</v>
      </c>
      <c r="C4869" s="2">
        <v>28.69</v>
      </c>
    </row>
    <row r="4870" spans="1:3" x14ac:dyDescent="0.3">
      <c r="A4870" s="5">
        <v>41028</v>
      </c>
      <c r="B4870" s="2">
        <v>22.5</v>
      </c>
      <c r="C4870" s="2">
        <v>23.08</v>
      </c>
    </row>
    <row r="4871" spans="1:3" x14ac:dyDescent="0.3">
      <c r="A4871" s="5">
        <v>41029</v>
      </c>
      <c r="B4871" s="2">
        <v>29.44</v>
      </c>
      <c r="C4871" s="2">
        <v>31.15</v>
      </c>
    </row>
    <row r="4872" spans="1:3" x14ac:dyDescent="0.3">
      <c r="A4872" s="5">
        <v>41030</v>
      </c>
      <c r="B4872" s="2">
        <v>23.25</v>
      </c>
      <c r="C4872" s="2">
        <v>23.85</v>
      </c>
    </row>
    <row r="4873" spans="1:3" x14ac:dyDescent="0.3">
      <c r="A4873" s="5">
        <v>41031</v>
      </c>
      <c r="B4873" s="2">
        <v>29.93</v>
      </c>
      <c r="C4873" s="2">
        <v>32.06</v>
      </c>
    </row>
    <row r="4874" spans="1:3" x14ac:dyDescent="0.3">
      <c r="A4874" s="5">
        <v>41032</v>
      </c>
      <c r="B4874" s="2">
        <v>31.59</v>
      </c>
      <c r="C4874" s="2">
        <v>33.5</v>
      </c>
    </row>
    <row r="4875" spans="1:3" x14ac:dyDescent="0.3">
      <c r="A4875" s="5">
        <v>41033</v>
      </c>
      <c r="B4875" s="2">
        <v>31.99</v>
      </c>
      <c r="C4875" s="2">
        <v>33.86</v>
      </c>
    </row>
    <row r="4876" spans="1:3" x14ac:dyDescent="0.3">
      <c r="A4876" s="5">
        <v>41034</v>
      </c>
      <c r="B4876" s="2">
        <v>29.89</v>
      </c>
      <c r="C4876" s="2">
        <v>30.58</v>
      </c>
    </row>
    <row r="4877" spans="1:3" x14ac:dyDescent="0.3">
      <c r="A4877" s="5">
        <v>41035</v>
      </c>
      <c r="B4877" s="2">
        <v>30</v>
      </c>
      <c r="C4877" s="2">
        <v>30.66</v>
      </c>
    </row>
    <row r="4878" spans="1:3" x14ac:dyDescent="0.3">
      <c r="A4878" s="5">
        <v>41036</v>
      </c>
      <c r="B4878" s="2">
        <v>35.03</v>
      </c>
      <c r="C4878" s="2">
        <v>37.26</v>
      </c>
    </row>
    <row r="4879" spans="1:3" x14ac:dyDescent="0.3">
      <c r="A4879" s="5">
        <v>41037</v>
      </c>
      <c r="B4879" s="2">
        <v>34.93</v>
      </c>
      <c r="C4879" s="2">
        <v>36.79</v>
      </c>
    </row>
    <row r="4880" spans="1:3" x14ac:dyDescent="0.3">
      <c r="A4880" s="5">
        <v>41038</v>
      </c>
      <c r="B4880" s="2">
        <v>34.090000000000003</v>
      </c>
      <c r="C4880" s="2">
        <v>36.19</v>
      </c>
    </row>
    <row r="4881" spans="1:3" x14ac:dyDescent="0.3">
      <c r="A4881" s="5">
        <v>41039</v>
      </c>
      <c r="B4881" s="2">
        <v>33.1</v>
      </c>
      <c r="C4881" s="2">
        <v>34.82</v>
      </c>
    </row>
    <row r="4882" spans="1:3" x14ac:dyDescent="0.3">
      <c r="A4882" s="5">
        <v>41040</v>
      </c>
      <c r="B4882" s="2">
        <v>29.38</v>
      </c>
      <c r="C4882" s="2">
        <v>32.020000000000003</v>
      </c>
    </row>
    <row r="4883" spans="1:3" x14ac:dyDescent="0.3">
      <c r="A4883" s="5">
        <v>41041</v>
      </c>
      <c r="B4883" s="2">
        <v>26.28</v>
      </c>
      <c r="C4883" s="2">
        <v>27.82</v>
      </c>
    </row>
    <row r="4884" spans="1:3" x14ac:dyDescent="0.3">
      <c r="A4884" s="5">
        <v>41042</v>
      </c>
      <c r="B4884" s="2">
        <v>27.92</v>
      </c>
      <c r="C4884" s="2">
        <v>28.43</v>
      </c>
    </row>
    <row r="4885" spans="1:3" x14ac:dyDescent="0.3">
      <c r="A4885" s="5">
        <v>41043</v>
      </c>
      <c r="B4885" s="2">
        <v>30.44</v>
      </c>
      <c r="C4885" s="2">
        <v>31.95</v>
      </c>
    </row>
    <row r="4886" spans="1:3" x14ac:dyDescent="0.3">
      <c r="A4886" s="5">
        <v>41044</v>
      </c>
      <c r="B4886" s="2">
        <v>34.14</v>
      </c>
      <c r="C4886" s="2">
        <v>37.51</v>
      </c>
    </row>
    <row r="4887" spans="1:3" x14ac:dyDescent="0.3">
      <c r="A4887" s="5">
        <v>41045</v>
      </c>
      <c r="B4887" s="2">
        <v>32.25</v>
      </c>
      <c r="C4887" s="2">
        <v>35.32</v>
      </c>
    </row>
    <row r="4888" spans="1:3" x14ac:dyDescent="0.3">
      <c r="A4888" s="5">
        <v>41046</v>
      </c>
      <c r="B4888" s="2">
        <v>25.29</v>
      </c>
      <c r="C4888" s="2">
        <v>25.32</v>
      </c>
    </row>
    <row r="4889" spans="1:3" x14ac:dyDescent="0.3">
      <c r="A4889" s="5">
        <v>41047</v>
      </c>
      <c r="B4889" s="2">
        <v>29.73</v>
      </c>
      <c r="C4889" s="2">
        <v>32</v>
      </c>
    </row>
    <row r="4890" spans="1:3" x14ac:dyDescent="0.3">
      <c r="A4890" s="5">
        <v>41048</v>
      </c>
      <c r="B4890" s="2">
        <v>27.74</v>
      </c>
      <c r="C4890" s="2">
        <v>28.41</v>
      </c>
    </row>
    <row r="4891" spans="1:3" x14ac:dyDescent="0.3">
      <c r="A4891" s="5">
        <v>41049</v>
      </c>
      <c r="B4891" s="2">
        <v>23.65</v>
      </c>
      <c r="C4891" s="2">
        <v>23.57</v>
      </c>
    </row>
    <row r="4892" spans="1:3" x14ac:dyDescent="0.3">
      <c r="A4892" s="5">
        <v>41050</v>
      </c>
      <c r="B4892" s="2">
        <v>29.3</v>
      </c>
      <c r="C4892" s="2">
        <v>34.17</v>
      </c>
    </row>
    <row r="4893" spans="1:3" x14ac:dyDescent="0.3">
      <c r="A4893" s="5">
        <v>41051</v>
      </c>
      <c r="B4893" s="2">
        <v>28.52</v>
      </c>
      <c r="C4893" s="2">
        <v>31.94</v>
      </c>
    </row>
    <row r="4894" spans="1:3" x14ac:dyDescent="0.3">
      <c r="A4894" s="5">
        <v>41052</v>
      </c>
      <c r="B4894" s="2">
        <v>27.32</v>
      </c>
      <c r="C4894" s="2">
        <v>31.11</v>
      </c>
    </row>
    <row r="4895" spans="1:3" x14ac:dyDescent="0.3">
      <c r="A4895" s="5">
        <v>41053</v>
      </c>
      <c r="B4895" s="2">
        <v>26.18</v>
      </c>
      <c r="C4895" s="2">
        <v>30.6</v>
      </c>
    </row>
    <row r="4896" spans="1:3" x14ac:dyDescent="0.3">
      <c r="A4896" s="5">
        <v>41054</v>
      </c>
      <c r="B4896" s="2">
        <v>24.29</v>
      </c>
      <c r="C4896" s="2">
        <v>27.88</v>
      </c>
    </row>
    <row r="4897" spans="1:3" x14ac:dyDescent="0.3">
      <c r="A4897" s="5">
        <v>41055</v>
      </c>
      <c r="B4897" s="2">
        <v>20.81</v>
      </c>
      <c r="C4897" s="2">
        <v>21.63</v>
      </c>
    </row>
    <row r="4898" spans="1:3" x14ac:dyDescent="0.3">
      <c r="A4898" s="5">
        <v>41056</v>
      </c>
      <c r="B4898" s="2">
        <v>17.93</v>
      </c>
      <c r="C4898" s="2">
        <v>18.149999999999999</v>
      </c>
    </row>
    <row r="4899" spans="1:3" x14ac:dyDescent="0.3">
      <c r="A4899" s="5">
        <v>41057</v>
      </c>
      <c r="B4899" s="2">
        <v>21.88</v>
      </c>
      <c r="C4899" s="2">
        <v>23.88</v>
      </c>
    </row>
    <row r="4900" spans="1:3" x14ac:dyDescent="0.3">
      <c r="A4900" s="5">
        <v>41058</v>
      </c>
      <c r="B4900" s="2">
        <v>27.47</v>
      </c>
      <c r="C4900" s="2">
        <v>30.03</v>
      </c>
    </row>
    <row r="4901" spans="1:3" x14ac:dyDescent="0.3">
      <c r="A4901" s="5">
        <v>41059</v>
      </c>
      <c r="B4901" s="2">
        <v>28.27</v>
      </c>
      <c r="C4901" s="2">
        <v>30.8</v>
      </c>
    </row>
    <row r="4902" spans="1:3" x14ac:dyDescent="0.3">
      <c r="A4902" s="5">
        <v>41060</v>
      </c>
      <c r="B4902" s="2">
        <v>30.91</v>
      </c>
      <c r="C4902" s="2">
        <v>34.82</v>
      </c>
    </row>
    <row r="4903" spans="1:3" x14ac:dyDescent="0.3">
      <c r="A4903" s="5">
        <v>41061</v>
      </c>
      <c r="B4903" s="2">
        <v>27.66</v>
      </c>
      <c r="C4903" s="2">
        <v>29.69</v>
      </c>
    </row>
    <row r="4904" spans="1:3" x14ac:dyDescent="0.3">
      <c r="A4904" s="5">
        <v>41062</v>
      </c>
      <c r="B4904" s="2">
        <v>25.19</v>
      </c>
      <c r="C4904" s="2">
        <v>25.52</v>
      </c>
    </row>
    <row r="4905" spans="1:3" x14ac:dyDescent="0.3">
      <c r="A4905" s="5">
        <v>41063</v>
      </c>
      <c r="B4905" s="2">
        <v>24.45</v>
      </c>
      <c r="C4905" s="2">
        <v>25.98</v>
      </c>
    </row>
    <row r="4906" spans="1:3" x14ac:dyDescent="0.3">
      <c r="A4906" s="5">
        <v>41064</v>
      </c>
      <c r="B4906" s="2">
        <v>31.39</v>
      </c>
      <c r="C4906" s="2">
        <v>35.71</v>
      </c>
    </row>
    <row r="4907" spans="1:3" x14ac:dyDescent="0.3">
      <c r="A4907" s="5">
        <v>41065</v>
      </c>
      <c r="B4907" s="2">
        <v>28.58</v>
      </c>
      <c r="C4907" s="2">
        <v>31.37</v>
      </c>
    </row>
    <row r="4908" spans="1:3" x14ac:dyDescent="0.3">
      <c r="A4908" s="5">
        <v>41066</v>
      </c>
      <c r="B4908" s="2">
        <v>28.62</v>
      </c>
      <c r="C4908" s="2">
        <v>31.12</v>
      </c>
    </row>
    <row r="4909" spans="1:3" x14ac:dyDescent="0.3">
      <c r="A4909" s="5">
        <v>41067</v>
      </c>
      <c r="B4909" s="2">
        <v>28.21</v>
      </c>
      <c r="C4909" s="2">
        <v>30.47</v>
      </c>
    </row>
    <row r="4910" spans="1:3" x14ac:dyDescent="0.3">
      <c r="A4910" s="5">
        <v>41068</v>
      </c>
      <c r="B4910" s="2">
        <v>26.55</v>
      </c>
      <c r="C4910" s="2">
        <v>28.93</v>
      </c>
    </row>
    <row r="4911" spans="1:3" x14ac:dyDescent="0.3">
      <c r="A4911" s="5">
        <v>41069</v>
      </c>
      <c r="B4911" s="2">
        <v>21.65</v>
      </c>
      <c r="C4911" s="2">
        <v>23.32</v>
      </c>
    </row>
    <row r="4912" spans="1:3" x14ac:dyDescent="0.3">
      <c r="A4912" s="5">
        <v>41070</v>
      </c>
      <c r="B4912" s="2">
        <v>20.88</v>
      </c>
      <c r="C4912" s="2">
        <v>24.08</v>
      </c>
    </row>
    <row r="4913" spans="1:3" x14ac:dyDescent="0.3">
      <c r="A4913" s="5">
        <v>41071</v>
      </c>
      <c r="B4913" s="2">
        <v>27.08</v>
      </c>
      <c r="C4913" s="2">
        <v>29.61</v>
      </c>
    </row>
    <row r="4914" spans="1:3" x14ac:dyDescent="0.3">
      <c r="A4914" s="5">
        <v>41072</v>
      </c>
      <c r="B4914" s="2">
        <v>26.79</v>
      </c>
      <c r="C4914" s="2">
        <v>28.55</v>
      </c>
    </row>
    <row r="4915" spans="1:3" x14ac:dyDescent="0.3">
      <c r="A4915" s="5">
        <v>41073</v>
      </c>
      <c r="B4915" s="2">
        <v>27.02</v>
      </c>
      <c r="C4915" s="2">
        <v>29.01</v>
      </c>
    </row>
    <row r="4916" spans="1:3" x14ac:dyDescent="0.3">
      <c r="A4916" s="5">
        <v>41074</v>
      </c>
      <c r="B4916" s="2">
        <v>26.38</v>
      </c>
      <c r="C4916" s="2">
        <v>28.72</v>
      </c>
    </row>
    <row r="4917" spans="1:3" x14ac:dyDescent="0.3">
      <c r="A4917" s="5">
        <v>41075</v>
      </c>
      <c r="B4917" s="2">
        <v>26.18</v>
      </c>
      <c r="C4917" s="2">
        <v>28.03</v>
      </c>
    </row>
    <row r="4918" spans="1:3" x14ac:dyDescent="0.3">
      <c r="A4918" s="5">
        <v>41076</v>
      </c>
      <c r="B4918" s="2">
        <v>23.6</v>
      </c>
      <c r="C4918" s="2">
        <v>24.43</v>
      </c>
    </row>
    <row r="4919" spans="1:3" x14ac:dyDescent="0.3">
      <c r="A4919" s="5">
        <v>41077</v>
      </c>
      <c r="B4919" s="2">
        <v>19.399999999999999</v>
      </c>
      <c r="C4919" s="2">
        <v>20.86</v>
      </c>
    </row>
    <row r="4920" spans="1:3" x14ac:dyDescent="0.3">
      <c r="A4920" s="5">
        <v>41078</v>
      </c>
      <c r="B4920" s="2">
        <v>25.3</v>
      </c>
      <c r="C4920" s="2">
        <v>27.66</v>
      </c>
    </row>
    <row r="4921" spans="1:3" x14ac:dyDescent="0.3">
      <c r="A4921" s="5">
        <v>41079</v>
      </c>
      <c r="B4921" s="2">
        <v>26.03</v>
      </c>
      <c r="C4921" s="2">
        <v>27.88</v>
      </c>
    </row>
    <row r="4922" spans="1:3" x14ac:dyDescent="0.3">
      <c r="A4922" s="5">
        <v>41080</v>
      </c>
      <c r="B4922" s="2">
        <v>26.06</v>
      </c>
      <c r="C4922" s="2">
        <v>28.09</v>
      </c>
    </row>
    <row r="4923" spans="1:3" x14ac:dyDescent="0.3">
      <c r="A4923" s="5">
        <v>41081</v>
      </c>
      <c r="B4923" s="2">
        <v>24.4</v>
      </c>
      <c r="C4923" s="2">
        <v>25.98</v>
      </c>
    </row>
    <row r="4924" spans="1:3" x14ac:dyDescent="0.3">
      <c r="A4924" s="5">
        <v>41082</v>
      </c>
      <c r="B4924" s="2">
        <v>22.28</v>
      </c>
      <c r="C4924" s="2">
        <v>23.12</v>
      </c>
    </row>
    <row r="4925" spans="1:3" x14ac:dyDescent="0.3">
      <c r="A4925" s="5">
        <v>41083</v>
      </c>
      <c r="B4925" s="2">
        <v>21.63</v>
      </c>
      <c r="C4925" s="2">
        <v>22.27</v>
      </c>
    </row>
    <row r="4926" spans="1:3" x14ac:dyDescent="0.3">
      <c r="A4926" s="5">
        <v>41084</v>
      </c>
      <c r="B4926" s="2">
        <v>19.600000000000001</v>
      </c>
      <c r="C4926" s="2">
        <v>20.51</v>
      </c>
    </row>
    <row r="4927" spans="1:3" x14ac:dyDescent="0.3">
      <c r="A4927" s="5">
        <v>41085</v>
      </c>
      <c r="B4927" s="2">
        <v>22.76</v>
      </c>
      <c r="C4927" s="2">
        <v>27.09</v>
      </c>
    </row>
    <row r="4928" spans="1:3" x14ac:dyDescent="0.3">
      <c r="A4928" s="5">
        <v>41086</v>
      </c>
      <c r="B4928" s="2">
        <v>24.71</v>
      </c>
      <c r="C4928" s="2">
        <v>27.05</v>
      </c>
    </row>
    <row r="4929" spans="1:3" x14ac:dyDescent="0.3">
      <c r="A4929" s="5">
        <v>41087</v>
      </c>
      <c r="B4929" s="2">
        <v>25.86</v>
      </c>
      <c r="C4929" s="2">
        <v>27.33</v>
      </c>
    </row>
    <row r="4930" spans="1:3" x14ac:dyDescent="0.3">
      <c r="A4930" s="5">
        <v>41088</v>
      </c>
      <c r="B4930" s="2">
        <v>25.67</v>
      </c>
      <c r="C4930" s="2">
        <v>27.46</v>
      </c>
    </row>
    <row r="4931" spans="1:3" x14ac:dyDescent="0.3">
      <c r="A4931" s="5">
        <v>41089</v>
      </c>
      <c r="B4931" s="2">
        <v>24.53</v>
      </c>
      <c r="C4931" s="2">
        <v>25.71</v>
      </c>
    </row>
    <row r="4932" spans="1:3" x14ac:dyDescent="0.3">
      <c r="A4932" s="5">
        <v>41090</v>
      </c>
      <c r="B4932" s="2">
        <v>22.86</v>
      </c>
      <c r="C4932" s="2">
        <v>23.21</v>
      </c>
    </row>
    <row r="4933" spans="1:3" x14ac:dyDescent="0.3">
      <c r="A4933" s="5">
        <v>41091</v>
      </c>
      <c r="B4933" s="2">
        <v>20.88</v>
      </c>
      <c r="C4933" s="2">
        <v>21.56</v>
      </c>
    </row>
    <row r="4934" spans="1:3" x14ac:dyDescent="0.3">
      <c r="A4934" s="5">
        <v>41092</v>
      </c>
      <c r="B4934" s="2">
        <v>24.76</v>
      </c>
      <c r="C4934" s="2">
        <v>27</v>
      </c>
    </row>
    <row r="4935" spans="1:3" x14ac:dyDescent="0.3">
      <c r="A4935" s="5">
        <v>41093</v>
      </c>
      <c r="B4935" s="2">
        <v>25.12</v>
      </c>
      <c r="C4935" s="2">
        <v>26.76</v>
      </c>
    </row>
    <row r="4936" spans="1:3" x14ac:dyDescent="0.3">
      <c r="A4936" s="5">
        <v>41094</v>
      </c>
      <c r="B4936" s="2">
        <v>25.12</v>
      </c>
      <c r="C4936" s="2">
        <v>26.79</v>
      </c>
    </row>
    <row r="4937" spans="1:3" x14ac:dyDescent="0.3">
      <c r="A4937" s="5">
        <v>41095</v>
      </c>
      <c r="B4937" s="2">
        <v>23.7</v>
      </c>
      <c r="C4937" s="2">
        <v>25.72</v>
      </c>
    </row>
    <row r="4938" spans="1:3" x14ac:dyDescent="0.3">
      <c r="A4938" s="5">
        <v>41096</v>
      </c>
      <c r="B4938" s="2">
        <v>22.34</v>
      </c>
      <c r="C4938" s="2">
        <v>24.26</v>
      </c>
    </row>
    <row r="4939" spans="1:3" x14ac:dyDescent="0.3">
      <c r="A4939" s="5">
        <v>41097</v>
      </c>
      <c r="B4939" s="2">
        <v>19.3</v>
      </c>
      <c r="C4939" s="2">
        <v>20.65</v>
      </c>
    </row>
    <row r="4940" spans="1:3" x14ac:dyDescent="0.3">
      <c r="A4940" s="5">
        <v>41098</v>
      </c>
      <c r="B4940" s="2">
        <v>18.82</v>
      </c>
      <c r="C4940" s="2">
        <v>19.170000000000002</v>
      </c>
    </row>
    <row r="4941" spans="1:3" x14ac:dyDescent="0.3">
      <c r="A4941" s="5">
        <v>41099</v>
      </c>
      <c r="B4941" s="2">
        <v>20.67</v>
      </c>
      <c r="C4941" s="2">
        <v>23.01</v>
      </c>
    </row>
    <row r="4942" spans="1:3" x14ac:dyDescent="0.3">
      <c r="A4942" s="5">
        <v>41100</v>
      </c>
      <c r="B4942" s="2">
        <v>17.739999999999998</v>
      </c>
      <c r="C4942" s="2">
        <v>20.96</v>
      </c>
    </row>
    <row r="4943" spans="1:3" x14ac:dyDescent="0.3">
      <c r="A4943" s="5">
        <v>41101</v>
      </c>
      <c r="B4943" s="2">
        <v>18.3</v>
      </c>
      <c r="C4943" s="2">
        <v>20.25</v>
      </c>
    </row>
    <row r="4944" spans="1:3" x14ac:dyDescent="0.3">
      <c r="A4944" s="5">
        <v>41102</v>
      </c>
      <c r="B4944" s="2">
        <v>15.17</v>
      </c>
      <c r="C4944" s="2">
        <v>17.690000000000001</v>
      </c>
    </row>
    <row r="4945" spans="1:3" x14ac:dyDescent="0.3">
      <c r="A4945" s="5">
        <v>41103</v>
      </c>
      <c r="B4945" s="2">
        <v>12.93</v>
      </c>
      <c r="C4945" s="2">
        <v>16.09</v>
      </c>
    </row>
    <row r="4946" spans="1:3" x14ac:dyDescent="0.3">
      <c r="A4946" s="5">
        <v>41104</v>
      </c>
      <c r="B4946" s="2">
        <v>10.4</v>
      </c>
      <c r="C4946" s="2">
        <v>11.42</v>
      </c>
    </row>
    <row r="4947" spans="1:3" x14ac:dyDescent="0.3">
      <c r="A4947" s="5">
        <v>41105</v>
      </c>
      <c r="B4947" s="2">
        <v>7.85</v>
      </c>
      <c r="C4947" s="2">
        <v>8.66</v>
      </c>
    </row>
    <row r="4948" spans="1:3" x14ac:dyDescent="0.3">
      <c r="A4948" s="5">
        <v>41106</v>
      </c>
      <c r="B4948" s="2">
        <v>8.89</v>
      </c>
      <c r="C4948" s="2">
        <v>10.96</v>
      </c>
    </row>
    <row r="4949" spans="1:3" x14ac:dyDescent="0.3">
      <c r="A4949" s="5">
        <v>41107</v>
      </c>
      <c r="B4949" s="2">
        <v>8.01</v>
      </c>
      <c r="C4949" s="2">
        <v>9.57</v>
      </c>
    </row>
    <row r="4950" spans="1:3" x14ac:dyDescent="0.3">
      <c r="A4950" s="5">
        <v>41108</v>
      </c>
      <c r="B4950" s="2">
        <v>8.32</v>
      </c>
      <c r="C4950" s="2">
        <v>9.99</v>
      </c>
    </row>
    <row r="4951" spans="1:3" x14ac:dyDescent="0.3">
      <c r="A4951" s="5">
        <v>41109</v>
      </c>
      <c r="B4951" s="2">
        <v>8.2100000000000009</v>
      </c>
      <c r="C4951" s="2">
        <v>9.3699999999999992</v>
      </c>
    </row>
    <row r="4952" spans="1:3" x14ac:dyDescent="0.3">
      <c r="A4952" s="5">
        <v>41110</v>
      </c>
      <c r="B4952" s="2">
        <v>9.16</v>
      </c>
      <c r="C4952" s="2">
        <v>10.24</v>
      </c>
    </row>
    <row r="4953" spans="1:3" x14ac:dyDescent="0.3">
      <c r="A4953" s="5">
        <v>41111</v>
      </c>
      <c r="B4953" s="2">
        <v>9.7100000000000009</v>
      </c>
      <c r="C4953" s="2">
        <v>10.15</v>
      </c>
    </row>
    <row r="4954" spans="1:3" x14ac:dyDescent="0.3">
      <c r="A4954" s="5">
        <v>41112</v>
      </c>
      <c r="B4954" s="2">
        <v>9.73</v>
      </c>
      <c r="C4954" s="2">
        <v>9.9700000000000006</v>
      </c>
    </row>
    <row r="4955" spans="1:3" x14ac:dyDescent="0.3">
      <c r="A4955" s="5">
        <v>41113</v>
      </c>
      <c r="B4955" s="2">
        <v>8.1</v>
      </c>
      <c r="C4955" s="2">
        <v>8.7799999999999994</v>
      </c>
    </row>
    <row r="4956" spans="1:3" x14ac:dyDescent="0.3">
      <c r="A4956" s="5">
        <v>41114</v>
      </c>
      <c r="B4956" s="2">
        <v>9.11</v>
      </c>
      <c r="C4956" s="2">
        <v>10.26</v>
      </c>
    </row>
    <row r="4957" spans="1:3" x14ac:dyDescent="0.3">
      <c r="A4957" s="5">
        <v>41115</v>
      </c>
      <c r="B4957" s="2">
        <v>7.94</v>
      </c>
      <c r="C4957" s="2">
        <v>8.59</v>
      </c>
    </row>
    <row r="4958" spans="1:3" x14ac:dyDescent="0.3">
      <c r="A4958" s="5">
        <v>41116</v>
      </c>
      <c r="B4958" s="2">
        <v>8.1</v>
      </c>
      <c r="C4958" s="2">
        <v>8.7200000000000006</v>
      </c>
    </row>
    <row r="4959" spans="1:3" x14ac:dyDescent="0.3">
      <c r="A4959" s="5">
        <v>41117</v>
      </c>
      <c r="B4959" s="2">
        <v>8.18</v>
      </c>
      <c r="C4959" s="2">
        <v>8.7100000000000009</v>
      </c>
    </row>
    <row r="4960" spans="1:3" x14ac:dyDescent="0.3">
      <c r="A4960" s="5">
        <v>41118</v>
      </c>
      <c r="B4960" s="2">
        <v>8.1999999999999993</v>
      </c>
      <c r="C4960" s="2">
        <v>8.2899999999999991</v>
      </c>
    </row>
    <row r="4961" spans="1:3" x14ac:dyDescent="0.3">
      <c r="A4961" s="5">
        <v>41119</v>
      </c>
      <c r="B4961" s="2">
        <v>9.19</v>
      </c>
      <c r="C4961" s="2">
        <v>9.4700000000000006</v>
      </c>
    </row>
    <row r="4962" spans="1:3" x14ac:dyDescent="0.3">
      <c r="A4962" s="5">
        <v>41120</v>
      </c>
      <c r="B4962" s="2">
        <v>10.44</v>
      </c>
      <c r="C4962" s="2">
        <v>11.35</v>
      </c>
    </row>
    <row r="4963" spans="1:3" x14ac:dyDescent="0.3">
      <c r="A4963" s="5">
        <v>41121</v>
      </c>
      <c r="B4963" s="2">
        <v>10.33</v>
      </c>
      <c r="C4963" s="2">
        <v>11.11</v>
      </c>
    </row>
    <row r="4964" spans="1:3" x14ac:dyDescent="0.3">
      <c r="A4964" s="5">
        <v>41122</v>
      </c>
      <c r="B4964" s="2">
        <v>10.79</v>
      </c>
      <c r="C4964" s="2">
        <v>11.44</v>
      </c>
    </row>
    <row r="4965" spans="1:3" x14ac:dyDescent="0.3">
      <c r="A4965" s="5">
        <v>41123</v>
      </c>
      <c r="B4965" s="2">
        <v>10.46</v>
      </c>
      <c r="C4965" s="2">
        <v>11.02</v>
      </c>
    </row>
    <row r="4966" spans="1:3" x14ac:dyDescent="0.3">
      <c r="A4966" s="5">
        <v>41124</v>
      </c>
      <c r="B4966" s="2">
        <v>10.59</v>
      </c>
      <c r="C4966" s="2">
        <v>11.26</v>
      </c>
    </row>
    <row r="4967" spans="1:3" x14ac:dyDescent="0.3">
      <c r="A4967" s="5">
        <v>41125</v>
      </c>
      <c r="B4967" s="2">
        <v>10.14</v>
      </c>
      <c r="C4967" s="2">
        <v>10.27</v>
      </c>
    </row>
    <row r="4968" spans="1:3" x14ac:dyDescent="0.3">
      <c r="A4968" s="5">
        <v>41126</v>
      </c>
      <c r="B4968" s="2">
        <v>10.52</v>
      </c>
      <c r="C4968" s="2">
        <v>10.73</v>
      </c>
    </row>
    <row r="4969" spans="1:3" x14ac:dyDescent="0.3">
      <c r="A4969" s="5">
        <v>41127</v>
      </c>
      <c r="B4969" s="2">
        <v>12.14</v>
      </c>
      <c r="C4969" s="2">
        <v>13.76</v>
      </c>
    </row>
    <row r="4970" spans="1:3" x14ac:dyDescent="0.3">
      <c r="A4970" s="5">
        <v>41128</v>
      </c>
      <c r="B4970" s="2">
        <v>10.66</v>
      </c>
      <c r="C4970" s="2">
        <v>11.53</v>
      </c>
    </row>
    <row r="4971" spans="1:3" x14ac:dyDescent="0.3">
      <c r="A4971" s="5">
        <v>41129</v>
      </c>
      <c r="B4971" s="2">
        <v>12.18</v>
      </c>
      <c r="C4971" s="2">
        <v>13.59</v>
      </c>
    </row>
    <row r="4972" spans="1:3" x14ac:dyDescent="0.3">
      <c r="A4972" s="5">
        <v>41130</v>
      </c>
      <c r="B4972" s="2">
        <v>16.88</v>
      </c>
      <c r="C4972" s="2">
        <v>19.68</v>
      </c>
    </row>
    <row r="4973" spans="1:3" x14ac:dyDescent="0.3">
      <c r="A4973" s="5">
        <v>41131</v>
      </c>
      <c r="B4973" s="2">
        <v>19.28</v>
      </c>
      <c r="C4973" s="2">
        <v>21.39</v>
      </c>
    </row>
    <row r="4974" spans="1:3" x14ac:dyDescent="0.3">
      <c r="A4974" s="5">
        <v>41132</v>
      </c>
      <c r="B4974" s="2">
        <v>19.13</v>
      </c>
      <c r="C4974" s="2">
        <v>19.309999999999999</v>
      </c>
    </row>
    <row r="4975" spans="1:3" x14ac:dyDescent="0.3">
      <c r="A4975" s="5">
        <v>41133</v>
      </c>
      <c r="B4975" s="2">
        <v>20.57</v>
      </c>
      <c r="C4975" s="2">
        <v>19.920000000000002</v>
      </c>
    </row>
    <row r="4976" spans="1:3" x14ac:dyDescent="0.3">
      <c r="A4976" s="5">
        <v>41134</v>
      </c>
      <c r="B4976" s="2">
        <v>25.72</v>
      </c>
      <c r="C4976" s="2">
        <v>28.08</v>
      </c>
    </row>
    <row r="4977" spans="1:3" x14ac:dyDescent="0.3">
      <c r="A4977" s="5">
        <v>41135</v>
      </c>
      <c r="B4977" s="2">
        <v>26.91</v>
      </c>
      <c r="C4977" s="2">
        <v>29.09</v>
      </c>
    </row>
    <row r="4978" spans="1:3" x14ac:dyDescent="0.3">
      <c r="A4978" s="5">
        <v>41136</v>
      </c>
      <c r="B4978" s="2">
        <v>27.4</v>
      </c>
      <c r="C4978" s="2">
        <v>29.04</v>
      </c>
    </row>
    <row r="4979" spans="1:3" x14ac:dyDescent="0.3">
      <c r="A4979" s="5">
        <v>41137</v>
      </c>
      <c r="B4979" s="2">
        <v>30.78</v>
      </c>
      <c r="C4979" s="2">
        <v>34.28</v>
      </c>
    </row>
    <row r="4980" spans="1:3" x14ac:dyDescent="0.3">
      <c r="A4980" s="5">
        <v>41138</v>
      </c>
      <c r="B4980" s="2">
        <v>30.49</v>
      </c>
      <c r="C4980" s="2">
        <v>32.68</v>
      </c>
    </row>
    <row r="4981" spans="1:3" x14ac:dyDescent="0.3">
      <c r="A4981" s="5">
        <v>41139</v>
      </c>
      <c r="B4981" s="2">
        <v>27.64</v>
      </c>
      <c r="C4981" s="2">
        <v>28.32</v>
      </c>
    </row>
    <row r="4982" spans="1:3" x14ac:dyDescent="0.3">
      <c r="A4982" s="5">
        <v>41140</v>
      </c>
      <c r="B4982" s="2">
        <v>26.65</v>
      </c>
      <c r="C4982" s="2">
        <v>26.76</v>
      </c>
    </row>
    <row r="4983" spans="1:3" x14ac:dyDescent="0.3">
      <c r="A4983" s="5">
        <v>41141</v>
      </c>
      <c r="B4983" s="2">
        <v>31.34</v>
      </c>
      <c r="C4983" s="2">
        <v>34.630000000000003</v>
      </c>
    </row>
    <row r="4984" spans="1:3" x14ac:dyDescent="0.3">
      <c r="A4984" s="5">
        <v>41142</v>
      </c>
      <c r="B4984" s="2">
        <v>30.61</v>
      </c>
      <c r="C4984" s="2">
        <v>32.74</v>
      </c>
    </row>
    <row r="4985" spans="1:3" x14ac:dyDescent="0.3">
      <c r="A4985" s="5">
        <v>41143</v>
      </c>
      <c r="B4985" s="2">
        <v>29.39</v>
      </c>
      <c r="C4985" s="2">
        <v>31.67</v>
      </c>
    </row>
    <row r="4986" spans="1:3" x14ac:dyDescent="0.3">
      <c r="A4986" s="5">
        <v>41144</v>
      </c>
      <c r="B4986" s="2">
        <v>30.41</v>
      </c>
      <c r="C4986" s="2">
        <v>32.08</v>
      </c>
    </row>
    <row r="4987" spans="1:3" x14ac:dyDescent="0.3">
      <c r="A4987" s="5">
        <v>41145</v>
      </c>
      <c r="B4987" s="2">
        <v>32.18</v>
      </c>
      <c r="C4987" s="2">
        <v>34.53</v>
      </c>
    </row>
    <row r="4988" spans="1:3" x14ac:dyDescent="0.3">
      <c r="A4988" s="5">
        <v>41146</v>
      </c>
      <c r="B4988" s="2">
        <v>30.06</v>
      </c>
      <c r="C4988" s="2">
        <v>30.5</v>
      </c>
    </row>
    <row r="4989" spans="1:3" x14ac:dyDescent="0.3">
      <c r="A4989" s="5">
        <v>41147</v>
      </c>
      <c r="B4989" s="2">
        <v>26.29</v>
      </c>
      <c r="C4989" s="2">
        <v>26.57</v>
      </c>
    </row>
    <row r="4990" spans="1:3" x14ac:dyDescent="0.3">
      <c r="A4990" s="5">
        <v>41148</v>
      </c>
      <c r="B4990" s="2">
        <v>32.22</v>
      </c>
      <c r="C4990" s="2">
        <v>35.340000000000003</v>
      </c>
    </row>
    <row r="4991" spans="1:3" x14ac:dyDescent="0.3">
      <c r="A4991" s="5">
        <v>41149</v>
      </c>
      <c r="B4991" s="2">
        <v>32.74</v>
      </c>
      <c r="C4991" s="2">
        <v>35.549999999999997</v>
      </c>
    </row>
    <row r="4992" spans="1:3" x14ac:dyDescent="0.3">
      <c r="A4992" s="5">
        <v>41150</v>
      </c>
      <c r="B4992" s="2">
        <v>32.340000000000003</v>
      </c>
      <c r="C4992" s="2">
        <v>34.770000000000003</v>
      </c>
    </row>
    <row r="4993" spans="1:3" x14ac:dyDescent="0.3">
      <c r="A4993" s="5">
        <v>41151</v>
      </c>
      <c r="B4993" s="2">
        <v>32.909999999999997</v>
      </c>
      <c r="C4993" s="2">
        <v>35.770000000000003</v>
      </c>
    </row>
    <row r="4994" spans="1:3" x14ac:dyDescent="0.3">
      <c r="A4994" s="5">
        <v>41152</v>
      </c>
      <c r="B4994" s="2">
        <v>31.38</v>
      </c>
      <c r="C4994" s="2">
        <v>34.32</v>
      </c>
    </row>
    <row r="4995" spans="1:3" x14ac:dyDescent="0.3">
      <c r="A4995" s="5">
        <v>41153</v>
      </c>
      <c r="B4995" s="2">
        <v>27.43</v>
      </c>
      <c r="C4995" s="2">
        <v>29.05</v>
      </c>
    </row>
    <row r="4996" spans="1:3" x14ac:dyDescent="0.3">
      <c r="A4996" s="5">
        <v>41154</v>
      </c>
      <c r="B4996" s="2">
        <v>24.92</v>
      </c>
      <c r="C4996" s="2">
        <v>25.37</v>
      </c>
    </row>
    <row r="4997" spans="1:3" x14ac:dyDescent="0.3">
      <c r="A4997" s="5">
        <v>41155</v>
      </c>
      <c r="B4997" s="2">
        <v>30.69</v>
      </c>
      <c r="C4997" s="2">
        <v>33.75</v>
      </c>
    </row>
    <row r="4998" spans="1:3" x14ac:dyDescent="0.3">
      <c r="A4998" s="5">
        <v>41156</v>
      </c>
      <c r="B4998" s="2">
        <v>28.07</v>
      </c>
      <c r="C4998" s="2">
        <v>30.78</v>
      </c>
    </row>
    <row r="4999" spans="1:3" x14ac:dyDescent="0.3">
      <c r="A4999" s="5">
        <v>41157</v>
      </c>
      <c r="B4999" s="2">
        <v>26</v>
      </c>
      <c r="C4999" s="2">
        <v>29.28</v>
      </c>
    </row>
    <row r="5000" spans="1:3" x14ac:dyDescent="0.3">
      <c r="A5000" s="5">
        <v>41158</v>
      </c>
      <c r="B5000" s="2">
        <v>24.48</v>
      </c>
      <c r="C5000" s="2">
        <v>29.5</v>
      </c>
    </row>
    <row r="5001" spans="1:3" x14ac:dyDescent="0.3">
      <c r="A5001" s="5">
        <v>41159</v>
      </c>
      <c r="B5001" s="2">
        <v>21.27</v>
      </c>
      <c r="C5001" s="2">
        <v>26.22</v>
      </c>
    </row>
    <row r="5002" spans="1:3" x14ac:dyDescent="0.3">
      <c r="A5002" s="5">
        <v>41160</v>
      </c>
      <c r="B5002" s="2">
        <v>17.96</v>
      </c>
      <c r="C5002" s="2">
        <v>19.37</v>
      </c>
    </row>
    <row r="5003" spans="1:3" x14ac:dyDescent="0.3">
      <c r="A5003" s="5">
        <v>41161</v>
      </c>
      <c r="B5003" s="2">
        <v>19.760000000000002</v>
      </c>
      <c r="C5003" s="2">
        <v>21.52</v>
      </c>
    </row>
    <row r="5004" spans="1:3" x14ac:dyDescent="0.3">
      <c r="A5004" s="5">
        <v>41162</v>
      </c>
      <c r="B5004" s="2">
        <v>22.93</v>
      </c>
      <c r="C5004" s="2">
        <v>27.02</v>
      </c>
    </row>
    <row r="5005" spans="1:3" x14ac:dyDescent="0.3">
      <c r="A5005" s="5">
        <v>41163</v>
      </c>
      <c r="B5005" s="2">
        <v>23.9</v>
      </c>
      <c r="C5005" s="2">
        <v>26.51</v>
      </c>
    </row>
    <row r="5006" spans="1:3" x14ac:dyDescent="0.3">
      <c r="A5006" s="5">
        <v>41164</v>
      </c>
      <c r="B5006" s="2">
        <v>25.12</v>
      </c>
      <c r="C5006" s="2">
        <v>27.68</v>
      </c>
    </row>
    <row r="5007" spans="1:3" x14ac:dyDescent="0.3">
      <c r="A5007" s="5">
        <v>41165</v>
      </c>
      <c r="B5007" s="2">
        <v>25.08</v>
      </c>
      <c r="C5007" s="2">
        <v>26.97</v>
      </c>
    </row>
    <row r="5008" spans="1:3" x14ac:dyDescent="0.3">
      <c r="A5008" s="5">
        <v>41166</v>
      </c>
      <c r="B5008" s="2">
        <v>20.6</v>
      </c>
      <c r="C5008" s="2">
        <v>22.21</v>
      </c>
    </row>
    <row r="5009" spans="1:3" x14ac:dyDescent="0.3">
      <c r="A5009" s="5">
        <v>41167</v>
      </c>
      <c r="B5009" s="2">
        <v>19.54</v>
      </c>
      <c r="C5009" s="2">
        <v>20.63</v>
      </c>
    </row>
    <row r="5010" spans="1:3" x14ac:dyDescent="0.3">
      <c r="A5010" s="5">
        <v>41168</v>
      </c>
      <c r="B5010" s="2">
        <v>20.13</v>
      </c>
      <c r="C5010" s="2">
        <v>20.43</v>
      </c>
    </row>
    <row r="5011" spans="1:3" x14ac:dyDescent="0.3">
      <c r="A5011" s="5">
        <v>41169</v>
      </c>
      <c r="B5011" s="2">
        <v>25</v>
      </c>
      <c r="C5011" s="2">
        <v>28.36</v>
      </c>
    </row>
    <row r="5012" spans="1:3" x14ac:dyDescent="0.3">
      <c r="A5012" s="5">
        <v>41170</v>
      </c>
      <c r="B5012" s="2">
        <v>24.84</v>
      </c>
      <c r="C5012" s="2">
        <v>28.13</v>
      </c>
    </row>
    <row r="5013" spans="1:3" x14ac:dyDescent="0.3">
      <c r="A5013" s="5">
        <v>41171</v>
      </c>
      <c r="B5013" s="2">
        <v>24.14</v>
      </c>
      <c r="C5013" s="2">
        <v>26.62</v>
      </c>
    </row>
    <row r="5014" spans="1:3" x14ac:dyDescent="0.3">
      <c r="A5014" s="5">
        <v>41172</v>
      </c>
      <c r="B5014" s="2">
        <v>27.15</v>
      </c>
      <c r="C5014" s="2">
        <v>29.42</v>
      </c>
    </row>
    <row r="5015" spans="1:3" x14ac:dyDescent="0.3">
      <c r="A5015" s="5">
        <v>41173</v>
      </c>
      <c r="B5015" s="2">
        <v>27.9</v>
      </c>
      <c r="C5015" s="2">
        <v>30.82</v>
      </c>
    </row>
    <row r="5016" spans="1:3" x14ac:dyDescent="0.3">
      <c r="A5016" s="5">
        <v>41174</v>
      </c>
      <c r="B5016" s="2">
        <v>24.97</v>
      </c>
      <c r="C5016" s="2">
        <v>25.62</v>
      </c>
    </row>
    <row r="5017" spans="1:3" x14ac:dyDescent="0.3">
      <c r="A5017" s="5">
        <v>41175</v>
      </c>
      <c r="B5017" s="2">
        <v>24.31</v>
      </c>
      <c r="C5017" s="2">
        <v>25.72</v>
      </c>
    </row>
    <row r="5018" spans="1:3" x14ac:dyDescent="0.3">
      <c r="A5018" s="5">
        <v>41176</v>
      </c>
      <c r="B5018" s="2">
        <v>26.59</v>
      </c>
      <c r="C5018" s="2">
        <v>30.29</v>
      </c>
    </row>
    <row r="5019" spans="1:3" x14ac:dyDescent="0.3">
      <c r="A5019" s="5">
        <v>41177</v>
      </c>
      <c r="B5019" s="2">
        <v>27.97</v>
      </c>
      <c r="C5019" s="2">
        <v>31.65</v>
      </c>
    </row>
    <row r="5020" spans="1:3" x14ac:dyDescent="0.3">
      <c r="A5020" s="5">
        <v>41178</v>
      </c>
      <c r="B5020" s="2">
        <v>31.15</v>
      </c>
      <c r="C5020" s="2">
        <v>33.869999999999997</v>
      </c>
    </row>
    <row r="5021" spans="1:3" x14ac:dyDescent="0.3">
      <c r="A5021" s="5">
        <v>41179</v>
      </c>
      <c r="B5021" s="2">
        <v>33.5</v>
      </c>
      <c r="C5021" s="2">
        <v>36.31</v>
      </c>
    </row>
    <row r="5022" spans="1:3" x14ac:dyDescent="0.3">
      <c r="A5022" s="5">
        <v>41180</v>
      </c>
      <c r="B5022" s="2">
        <v>31.65</v>
      </c>
      <c r="C5022" s="2">
        <v>34.1</v>
      </c>
    </row>
    <row r="5023" spans="1:3" x14ac:dyDescent="0.3">
      <c r="A5023" s="5">
        <v>41181</v>
      </c>
      <c r="B5023" s="2">
        <v>29.27</v>
      </c>
      <c r="C5023" s="2">
        <v>30.73</v>
      </c>
    </row>
    <row r="5024" spans="1:3" x14ac:dyDescent="0.3">
      <c r="A5024" s="5">
        <v>41182</v>
      </c>
      <c r="B5024" s="2">
        <v>25.13</v>
      </c>
      <c r="C5024" s="2">
        <v>27.54</v>
      </c>
    </row>
    <row r="5025" spans="1:3" x14ac:dyDescent="0.3">
      <c r="A5025" s="5">
        <v>41183</v>
      </c>
      <c r="B5025" s="2">
        <v>31.02</v>
      </c>
      <c r="C5025" s="2">
        <v>33.630000000000003</v>
      </c>
    </row>
    <row r="5026" spans="1:3" x14ac:dyDescent="0.3">
      <c r="A5026" s="5">
        <v>41184</v>
      </c>
      <c r="B5026" s="2">
        <v>31.76</v>
      </c>
      <c r="C5026" s="2">
        <v>33.630000000000003</v>
      </c>
    </row>
    <row r="5027" spans="1:3" x14ac:dyDescent="0.3">
      <c r="A5027" s="5">
        <v>41185</v>
      </c>
      <c r="B5027" s="2">
        <v>29.09</v>
      </c>
      <c r="C5027" s="2">
        <v>30.6</v>
      </c>
    </row>
    <row r="5028" spans="1:3" x14ac:dyDescent="0.3">
      <c r="A5028" s="5">
        <v>41186</v>
      </c>
      <c r="B5028" s="2">
        <v>32.61</v>
      </c>
      <c r="C5028" s="2">
        <v>35.03</v>
      </c>
    </row>
    <row r="5029" spans="1:3" x14ac:dyDescent="0.3">
      <c r="A5029" s="5">
        <v>41187</v>
      </c>
      <c r="B5029" s="2">
        <v>32.229999999999997</v>
      </c>
      <c r="C5029" s="2">
        <v>33.74</v>
      </c>
    </row>
    <row r="5030" spans="1:3" x14ac:dyDescent="0.3">
      <c r="A5030" s="5">
        <v>41188</v>
      </c>
      <c r="B5030" s="2">
        <v>31.07</v>
      </c>
      <c r="C5030" s="2">
        <v>31.74</v>
      </c>
    </row>
    <row r="5031" spans="1:3" x14ac:dyDescent="0.3">
      <c r="A5031" s="5">
        <v>41189</v>
      </c>
      <c r="B5031" s="2">
        <v>28.7</v>
      </c>
      <c r="C5031" s="2">
        <v>29.07</v>
      </c>
    </row>
    <row r="5032" spans="1:3" x14ac:dyDescent="0.3">
      <c r="A5032" s="5">
        <v>41190</v>
      </c>
      <c r="B5032" s="2">
        <v>31.15</v>
      </c>
      <c r="C5032" s="2">
        <v>35.159999999999997</v>
      </c>
    </row>
    <row r="5033" spans="1:3" x14ac:dyDescent="0.3">
      <c r="A5033" s="5">
        <v>41191</v>
      </c>
      <c r="B5033" s="2">
        <v>33.51</v>
      </c>
      <c r="C5033" s="2">
        <v>35.51</v>
      </c>
    </row>
    <row r="5034" spans="1:3" x14ac:dyDescent="0.3">
      <c r="A5034" s="5">
        <v>41192</v>
      </c>
      <c r="B5034" s="2">
        <v>38.43</v>
      </c>
      <c r="C5034" s="2">
        <v>41.48</v>
      </c>
    </row>
    <row r="5035" spans="1:3" x14ac:dyDescent="0.3">
      <c r="A5035" s="5">
        <v>41193</v>
      </c>
      <c r="B5035" s="2">
        <v>38.97</v>
      </c>
      <c r="C5035" s="2">
        <v>40.659999999999997</v>
      </c>
    </row>
    <row r="5036" spans="1:3" x14ac:dyDescent="0.3">
      <c r="A5036" s="5">
        <v>41194</v>
      </c>
      <c r="B5036" s="2">
        <v>36.56</v>
      </c>
      <c r="C5036" s="2">
        <v>38.119999999999997</v>
      </c>
    </row>
    <row r="5037" spans="1:3" x14ac:dyDescent="0.3">
      <c r="A5037" s="5">
        <v>41195</v>
      </c>
      <c r="B5037" s="2">
        <v>33.450000000000003</v>
      </c>
      <c r="C5037" s="2">
        <v>35.08</v>
      </c>
    </row>
    <row r="5038" spans="1:3" x14ac:dyDescent="0.3">
      <c r="A5038" s="5">
        <v>41196</v>
      </c>
      <c r="B5038" s="2">
        <v>31.85</v>
      </c>
      <c r="C5038" s="2">
        <v>33.15</v>
      </c>
    </row>
    <row r="5039" spans="1:3" x14ac:dyDescent="0.3">
      <c r="A5039" s="5">
        <v>41197</v>
      </c>
      <c r="B5039" s="2">
        <v>36.96</v>
      </c>
      <c r="C5039" s="2">
        <v>40.26</v>
      </c>
    </row>
    <row r="5040" spans="1:3" x14ac:dyDescent="0.3">
      <c r="A5040" s="5">
        <v>41198</v>
      </c>
      <c r="B5040" s="2">
        <v>35.43</v>
      </c>
      <c r="C5040" s="2">
        <v>37.71</v>
      </c>
    </row>
    <row r="5041" spans="1:3" x14ac:dyDescent="0.3">
      <c r="A5041" s="5">
        <v>41199</v>
      </c>
      <c r="B5041" s="2">
        <v>34.799999999999997</v>
      </c>
      <c r="C5041" s="2">
        <v>37.39</v>
      </c>
    </row>
    <row r="5042" spans="1:3" x14ac:dyDescent="0.3">
      <c r="A5042" s="5">
        <v>41200</v>
      </c>
      <c r="B5042" s="2">
        <v>34.549999999999997</v>
      </c>
      <c r="C5042" s="2">
        <v>36.31</v>
      </c>
    </row>
    <row r="5043" spans="1:3" x14ac:dyDescent="0.3">
      <c r="A5043" s="5">
        <v>41201</v>
      </c>
      <c r="B5043" s="2">
        <v>34.5</v>
      </c>
      <c r="C5043" s="2">
        <v>35.82</v>
      </c>
    </row>
    <row r="5044" spans="1:3" x14ac:dyDescent="0.3">
      <c r="A5044" s="5">
        <v>41202</v>
      </c>
      <c r="B5044" s="2">
        <v>33.659999999999997</v>
      </c>
      <c r="C5044" s="2">
        <v>34.659999999999997</v>
      </c>
    </row>
    <row r="5045" spans="1:3" x14ac:dyDescent="0.3">
      <c r="A5045" s="5">
        <v>41203</v>
      </c>
      <c r="B5045" s="2">
        <v>33.4</v>
      </c>
      <c r="C5045" s="2">
        <v>34.590000000000003</v>
      </c>
    </row>
    <row r="5046" spans="1:3" x14ac:dyDescent="0.3">
      <c r="A5046" s="5">
        <v>41204</v>
      </c>
      <c r="B5046" s="2">
        <v>37.479999999999997</v>
      </c>
      <c r="C5046" s="2">
        <v>39.97</v>
      </c>
    </row>
    <row r="5047" spans="1:3" x14ac:dyDescent="0.3">
      <c r="A5047" s="5">
        <v>41205</v>
      </c>
      <c r="B5047" s="2">
        <v>38.81</v>
      </c>
      <c r="C5047" s="2">
        <v>41.31</v>
      </c>
    </row>
    <row r="5048" spans="1:3" x14ac:dyDescent="0.3">
      <c r="A5048" s="5">
        <v>41206</v>
      </c>
      <c r="B5048" s="2">
        <v>37.96</v>
      </c>
      <c r="C5048" s="2">
        <v>39.72</v>
      </c>
    </row>
    <row r="5049" spans="1:3" x14ac:dyDescent="0.3">
      <c r="A5049" s="5">
        <v>41207</v>
      </c>
      <c r="B5049" s="2">
        <v>37.700000000000003</v>
      </c>
      <c r="C5049" s="2">
        <v>39.49</v>
      </c>
    </row>
    <row r="5050" spans="1:3" x14ac:dyDescent="0.3">
      <c r="A5050" s="5">
        <v>41208</v>
      </c>
      <c r="B5050" s="2">
        <v>37.15</v>
      </c>
      <c r="C5050" s="2">
        <v>38.78</v>
      </c>
    </row>
    <row r="5051" spans="1:3" x14ac:dyDescent="0.3">
      <c r="A5051" s="5">
        <v>41209</v>
      </c>
      <c r="B5051" s="2">
        <v>36.450000000000003</v>
      </c>
      <c r="C5051" s="2">
        <v>37.56</v>
      </c>
    </row>
    <row r="5052" spans="1:3" x14ac:dyDescent="0.3">
      <c r="A5052" s="5">
        <v>41210</v>
      </c>
      <c r="B5052" s="2">
        <v>35.61</v>
      </c>
      <c r="C5052" s="2">
        <v>37.1</v>
      </c>
    </row>
    <row r="5053" spans="1:3" x14ac:dyDescent="0.3">
      <c r="A5053" s="5">
        <v>41211</v>
      </c>
      <c r="B5053" s="2">
        <v>36.299999999999997</v>
      </c>
      <c r="C5053" s="2">
        <v>38.619999999999997</v>
      </c>
    </row>
    <row r="5054" spans="1:3" x14ac:dyDescent="0.3">
      <c r="A5054" s="5">
        <v>41212</v>
      </c>
      <c r="B5054" s="2">
        <v>38.78</v>
      </c>
      <c r="C5054" s="2">
        <v>41.31</v>
      </c>
    </row>
    <row r="5055" spans="1:3" x14ac:dyDescent="0.3">
      <c r="A5055" s="5">
        <v>41213</v>
      </c>
      <c r="B5055" s="2">
        <v>37.450000000000003</v>
      </c>
      <c r="C5055" s="2">
        <v>38.74</v>
      </c>
    </row>
    <row r="5056" spans="1:3" x14ac:dyDescent="0.3">
      <c r="A5056" s="5">
        <v>41214</v>
      </c>
      <c r="B5056" s="2">
        <v>34.25</v>
      </c>
      <c r="C5056" s="2">
        <v>36.549999999999997</v>
      </c>
    </row>
    <row r="5057" spans="1:3" x14ac:dyDescent="0.3">
      <c r="A5057" s="5">
        <v>41215</v>
      </c>
      <c r="B5057" s="2">
        <v>33.659999999999997</v>
      </c>
      <c r="C5057" s="2">
        <v>35.630000000000003</v>
      </c>
    </row>
    <row r="5058" spans="1:3" x14ac:dyDescent="0.3">
      <c r="A5058" s="5">
        <v>41216</v>
      </c>
      <c r="B5058" s="2">
        <v>32.880000000000003</v>
      </c>
      <c r="C5058" s="2">
        <v>34.799999999999997</v>
      </c>
    </row>
    <row r="5059" spans="1:3" x14ac:dyDescent="0.3">
      <c r="A5059" s="5">
        <v>41217</v>
      </c>
      <c r="B5059" s="2">
        <v>33.020000000000003</v>
      </c>
      <c r="C5059" s="2">
        <v>34.76</v>
      </c>
    </row>
    <row r="5060" spans="1:3" x14ac:dyDescent="0.3">
      <c r="A5060" s="5">
        <v>41218</v>
      </c>
      <c r="B5060" s="2">
        <v>36.619999999999997</v>
      </c>
      <c r="C5060" s="2">
        <v>39.409999999999997</v>
      </c>
    </row>
    <row r="5061" spans="1:3" x14ac:dyDescent="0.3">
      <c r="A5061" s="5">
        <v>41219</v>
      </c>
      <c r="B5061" s="2">
        <v>35.47</v>
      </c>
      <c r="C5061" s="2">
        <v>37.47</v>
      </c>
    </row>
    <row r="5062" spans="1:3" x14ac:dyDescent="0.3">
      <c r="A5062" s="5">
        <v>41220</v>
      </c>
      <c r="B5062" s="2">
        <v>33.82</v>
      </c>
      <c r="C5062" s="2">
        <v>35.93</v>
      </c>
    </row>
    <row r="5063" spans="1:3" x14ac:dyDescent="0.3">
      <c r="A5063" s="5">
        <v>41221</v>
      </c>
      <c r="B5063" s="2">
        <v>34.11</v>
      </c>
      <c r="C5063" s="2">
        <v>36.21</v>
      </c>
    </row>
    <row r="5064" spans="1:3" x14ac:dyDescent="0.3">
      <c r="A5064" s="5">
        <v>41222</v>
      </c>
      <c r="B5064" s="2">
        <v>35.49</v>
      </c>
      <c r="C5064" s="2">
        <v>37.07</v>
      </c>
    </row>
    <row r="5065" spans="1:3" x14ac:dyDescent="0.3">
      <c r="A5065" s="5">
        <v>41223</v>
      </c>
      <c r="B5065" s="2">
        <v>32.31</v>
      </c>
      <c r="C5065" s="2">
        <v>33.51</v>
      </c>
    </row>
    <row r="5066" spans="1:3" x14ac:dyDescent="0.3">
      <c r="A5066" s="5">
        <v>41224</v>
      </c>
      <c r="B5066" s="2">
        <v>32.21</v>
      </c>
      <c r="C5066" s="2">
        <v>33.76</v>
      </c>
    </row>
    <row r="5067" spans="1:3" x14ac:dyDescent="0.3">
      <c r="A5067" s="5">
        <v>41225</v>
      </c>
      <c r="B5067" s="2">
        <v>34.51</v>
      </c>
      <c r="C5067" s="2">
        <v>36.659999999999997</v>
      </c>
    </row>
    <row r="5068" spans="1:3" x14ac:dyDescent="0.3">
      <c r="A5068" s="5">
        <v>41226</v>
      </c>
      <c r="B5068" s="2">
        <v>35.94</v>
      </c>
      <c r="C5068" s="2">
        <v>37.65</v>
      </c>
    </row>
    <row r="5069" spans="1:3" x14ac:dyDescent="0.3">
      <c r="A5069" s="5">
        <v>41227</v>
      </c>
      <c r="B5069" s="2">
        <v>34.85</v>
      </c>
      <c r="C5069" s="2">
        <v>36.65</v>
      </c>
    </row>
    <row r="5070" spans="1:3" x14ac:dyDescent="0.3">
      <c r="A5070" s="5">
        <v>41228</v>
      </c>
      <c r="B5070" s="2">
        <v>34.35</v>
      </c>
      <c r="C5070" s="2">
        <v>36.299999999999997</v>
      </c>
    </row>
    <row r="5071" spans="1:3" x14ac:dyDescent="0.3">
      <c r="A5071" s="5">
        <v>41229</v>
      </c>
      <c r="B5071" s="2">
        <v>34.43</v>
      </c>
      <c r="C5071" s="2">
        <v>36.15</v>
      </c>
    </row>
    <row r="5072" spans="1:3" x14ac:dyDescent="0.3">
      <c r="A5072" s="5">
        <v>41230</v>
      </c>
      <c r="B5072" s="2">
        <v>33.200000000000003</v>
      </c>
      <c r="C5072" s="2">
        <v>34.130000000000003</v>
      </c>
    </row>
    <row r="5073" spans="1:3" x14ac:dyDescent="0.3">
      <c r="A5073" s="5">
        <v>41231</v>
      </c>
      <c r="B5073" s="2">
        <v>32.76</v>
      </c>
      <c r="C5073" s="2">
        <v>33.94</v>
      </c>
    </row>
    <row r="5074" spans="1:3" x14ac:dyDescent="0.3">
      <c r="A5074" s="5">
        <v>41232</v>
      </c>
      <c r="B5074" s="2">
        <v>34.880000000000003</v>
      </c>
      <c r="C5074" s="2">
        <v>36.340000000000003</v>
      </c>
    </row>
    <row r="5075" spans="1:3" x14ac:dyDescent="0.3">
      <c r="A5075" s="5">
        <v>41233</v>
      </c>
      <c r="B5075" s="2">
        <v>34.78</v>
      </c>
      <c r="C5075" s="2">
        <v>36.4</v>
      </c>
    </row>
    <row r="5076" spans="1:3" x14ac:dyDescent="0.3">
      <c r="A5076" s="5">
        <v>41234</v>
      </c>
      <c r="B5076" s="2">
        <v>33.950000000000003</v>
      </c>
      <c r="C5076" s="2">
        <v>35.51</v>
      </c>
    </row>
    <row r="5077" spans="1:3" x14ac:dyDescent="0.3">
      <c r="A5077" s="5">
        <v>41235</v>
      </c>
      <c r="B5077" s="2">
        <v>32.89</v>
      </c>
      <c r="C5077" s="2">
        <v>35.19</v>
      </c>
    </row>
    <row r="5078" spans="1:3" x14ac:dyDescent="0.3">
      <c r="A5078" s="5">
        <v>41236</v>
      </c>
      <c r="B5078" s="2">
        <v>31.57</v>
      </c>
      <c r="C5078" s="2">
        <v>33.409999999999997</v>
      </c>
    </row>
    <row r="5079" spans="1:3" x14ac:dyDescent="0.3">
      <c r="A5079" s="5">
        <v>41237</v>
      </c>
      <c r="B5079" s="2">
        <v>32.18</v>
      </c>
      <c r="C5079" s="2">
        <v>33.479999999999997</v>
      </c>
    </row>
    <row r="5080" spans="1:3" x14ac:dyDescent="0.3">
      <c r="A5080" s="5">
        <v>41238</v>
      </c>
      <c r="B5080" s="2">
        <v>28.14</v>
      </c>
      <c r="C5080" s="2">
        <v>29.77</v>
      </c>
    </row>
    <row r="5081" spans="1:3" x14ac:dyDescent="0.3">
      <c r="A5081" s="5">
        <v>41239</v>
      </c>
      <c r="B5081" s="2">
        <v>32.840000000000003</v>
      </c>
      <c r="C5081" s="2">
        <v>35.869999999999997</v>
      </c>
    </row>
    <row r="5082" spans="1:3" x14ac:dyDescent="0.3">
      <c r="A5082" s="5">
        <v>41240</v>
      </c>
      <c r="B5082" s="2">
        <v>35.880000000000003</v>
      </c>
      <c r="C5082" s="2">
        <v>38.159999999999997</v>
      </c>
    </row>
    <row r="5083" spans="1:3" x14ac:dyDescent="0.3">
      <c r="A5083" s="5">
        <v>41241</v>
      </c>
      <c r="B5083" s="2">
        <v>36.409999999999997</v>
      </c>
      <c r="C5083" s="2">
        <v>38.61</v>
      </c>
    </row>
    <row r="5084" spans="1:3" x14ac:dyDescent="0.3">
      <c r="A5084" s="5">
        <v>41242</v>
      </c>
      <c r="B5084" s="2">
        <v>38.549999999999997</v>
      </c>
      <c r="C5084" s="2">
        <v>41.93</v>
      </c>
    </row>
    <row r="5085" spans="1:3" x14ac:dyDescent="0.3">
      <c r="A5085" s="5">
        <v>41243</v>
      </c>
      <c r="B5085" s="2">
        <v>40.369999999999997</v>
      </c>
      <c r="C5085" s="2">
        <v>44.59</v>
      </c>
    </row>
    <row r="5086" spans="1:3" x14ac:dyDescent="0.3">
      <c r="A5086" s="5">
        <v>41244</v>
      </c>
      <c r="B5086" s="2">
        <v>38.54</v>
      </c>
      <c r="C5086" s="2">
        <v>41.09</v>
      </c>
    </row>
    <row r="5087" spans="1:3" x14ac:dyDescent="0.3">
      <c r="A5087" s="5">
        <v>41245</v>
      </c>
      <c r="B5087" s="2">
        <v>38.32</v>
      </c>
      <c r="C5087" s="2">
        <v>40.76</v>
      </c>
    </row>
    <row r="5088" spans="1:3" x14ac:dyDescent="0.3">
      <c r="A5088" s="5">
        <v>41246</v>
      </c>
      <c r="B5088" s="2">
        <v>48.45</v>
      </c>
      <c r="C5088" s="2">
        <v>57.31</v>
      </c>
    </row>
    <row r="5089" spans="1:3" x14ac:dyDescent="0.3">
      <c r="A5089" s="5">
        <v>41247</v>
      </c>
      <c r="B5089" s="2">
        <v>49.64</v>
      </c>
      <c r="C5089" s="2">
        <v>58.28</v>
      </c>
    </row>
    <row r="5090" spans="1:3" x14ac:dyDescent="0.3">
      <c r="A5090" s="5">
        <v>41248</v>
      </c>
      <c r="B5090" s="2">
        <v>58.51</v>
      </c>
      <c r="C5090" s="2">
        <v>74.64</v>
      </c>
    </row>
    <row r="5091" spans="1:3" x14ac:dyDescent="0.3">
      <c r="A5091" s="5">
        <v>41249</v>
      </c>
      <c r="B5091" s="2">
        <v>52</v>
      </c>
      <c r="C5091" s="2">
        <v>64.63</v>
      </c>
    </row>
    <row r="5092" spans="1:3" x14ac:dyDescent="0.3">
      <c r="A5092" s="5">
        <v>41250</v>
      </c>
      <c r="B5092" s="2">
        <v>50.12</v>
      </c>
      <c r="C5092" s="2">
        <v>59.38</v>
      </c>
    </row>
    <row r="5093" spans="1:3" x14ac:dyDescent="0.3">
      <c r="A5093" s="5">
        <v>41251</v>
      </c>
      <c r="B5093" s="2">
        <v>43.21</v>
      </c>
      <c r="C5093" s="2">
        <v>47.65</v>
      </c>
    </row>
    <row r="5094" spans="1:3" x14ac:dyDescent="0.3">
      <c r="A5094" s="5">
        <v>41252</v>
      </c>
      <c r="B5094" s="2">
        <v>36.82</v>
      </c>
      <c r="C5094" s="2">
        <v>37.47</v>
      </c>
    </row>
    <row r="5095" spans="1:3" x14ac:dyDescent="0.3">
      <c r="A5095" s="5">
        <v>41253</v>
      </c>
      <c r="B5095" s="2">
        <v>44.75</v>
      </c>
      <c r="C5095" s="2">
        <v>52.2</v>
      </c>
    </row>
    <row r="5096" spans="1:3" x14ac:dyDescent="0.3">
      <c r="A5096" s="5">
        <v>41254</v>
      </c>
      <c r="B5096" s="2">
        <v>55.05</v>
      </c>
      <c r="C5096" s="2">
        <v>68.52</v>
      </c>
    </row>
    <row r="5097" spans="1:3" x14ac:dyDescent="0.3">
      <c r="A5097" s="5">
        <v>41255</v>
      </c>
      <c r="B5097" s="2">
        <v>66.86</v>
      </c>
      <c r="C5097" s="2">
        <v>88.26</v>
      </c>
    </row>
    <row r="5098" spans="1:3" x14ac:dyDescent="0.3">
      <c r="A5098" s="5">
        <v>41256</v>
      </c>
      <c r="B5098" s="2">
        <v>62.08</v>
      </c>
      <c r="C5098" s="2">
        <v>79.16</v>
      </c>
    </row>
    <row r="5099" spans="1:3" x14ac:dyDescent="0.3">
      <c r="A5099" s="5">
        <v>41257</v>
      </c>
      <c r="B5099" s="2">
        <v>41.63</v>
      </c>
      <c r="C5099" s="2">
        <v>45.02</v>
      </c>
    </row>
    <row r="5100" spans="1:3" x14ac:dyDescent="0.3">
      <c r="A5100" s="5">
        <v>41258</v>
      </c>
      <c r="B5100" s="2">
        <v>36.229999999999997</v>
      </c>
      <c r="C5100" s="2">
        <v>38.18</v>
      </c>
    </row>
    <row r="5101" spans="1:3" x14ac:dyDescent="0.3">
      <c r="A5101" s="5">
        <v>41259</v>
      </c>
      <c r="B5101" s="2">
        <v>36.29</v>
      </c>
      <c r="C5101" s="2">
        <v>37.71</v>
      </c>
    </row>
    <row r="5102" spans="1:3" x14ac:dyDescent="0.3">
      <c r="A5102" s="5">
        <v>41260</v>
      </c>
      <c r="B5102" s="2">
        <v>42.39</v>
      </c>
      <c r="C5102" s="2">
        <v>47.8</v>
      </c>
    </row>
    <row r="5103" spans="1:3" x14ac:dyDescent="0.3">
      <c r="A5103" s="5">
        <v>41261</v>
      </c>
      <c r="B5103" s="2">
        <v>47.69</v>
      </c>
      <c r="C5103" s="2">
        <v>57.05</v>
      </c>
    </row>
    <row r="5104" spans="1:3" x14ac:dyDescent="0.3">
      <c r="A5104" s="5">
        <v>41262</v>
      </c>
      <c r="B5104" s="2">
        <v>48.39</v>
      </c>
      <c r="C5104" s="2">
        <v>57.19</v>
      </c>
    </row>
    <row r="5105" spans="1:3" x14ac:dyDescent="0.3">
      <c r="A5105" s="5">
        <v>41263</v>
      </c>
      <c r="B5105" s="2">
        <v>42.06</v>
      </c>
      <c r="C5105" s="2">
        <v>46.33</v>
      </c>
    </row>
    <row r="5106" spans="1:3" x14ac:dyDescent="0.3">
      <c r="A5106" s="5">
        <v>41264</v>
      </c>
      <c r="B5106" s="2">
        <v>39.76</v>
      </c>
      <c r="C5106" s="2">
        <v>42.48</v>
      </c>
    </row>
    <row r="5107" spans="1:3" x14ac:dyDescent="0.3">
      <c r="A5107" s="5">
        <v>41265</v>
      </c>
      <c r="B5107" s="2">
        <v>37.520000000000003</v>
      </c>
      <c r="C5107" s="2">
        <v>39.07</v>
      </c>
    </row>
    <row r="5108" spans="1:3" x14ac:dyDescent="0.3">
      <c r="A5108" s="5">
        <v>41266</v>
      </c>
      <c r="B5108" s="2">
        <v>35.42</v>
      </c>
      <c r="C5108" s="2">
        <v>36.049999999999997</v>
      </c>
    </row>
    <row r="5109" spans="1:3" x14ac:dyDescent="0.3">
      <c r="A5109" s="5">
        <v>41267</v>
      </c>
      <c r="B5109" s="2">
        <v>36.130000000000003</v>
      </c>
      <c r="C5109" s="2">
        <v>37.21</v>
      </c>
    </row>
    <row r="5110" spans="1:3" x14ac:dyDescent="0.3">
      <c r="A5110" s="5">
        <v>41268</v>
      </c>
      <c r="B5110" s="2">
        <v>35.36</v>
      </c>
      <c r="C5110" s="2">
        <v>36.299999999999997</v>
      </c>
    </row>
    <row r="5111" spans="1:3" x14ac:dyDescent="0.3">
      <c r="A5111" s="5">
        <v>41269</v>
      </c>
      <c r="B5111" s="2">
        <v>35.33</v>
      </c>
      <c r="C5111" s="2">
        <v>36.020000000000003</v>
      </c>
    </row>
    <row r="5112" spans="1:3" x14ac:dyDescent="0.3">
      <c r="A5112" s="5">
        <v>41270</v>
      </c>
      <c r="B5112" s="2">
        <v>36.85</v>
      </c>
      <c r="C5112" s="2">
        <v>38.64</v>
      </c>
    </row>
    <row r="5113" spans="1:3" x14ac:dyDescent="0.3">
      <c r="A5113" s="5">
        <v>41271</v>
      </c>
      <c r="B5113" s="2">
        <v>36.89</v>
      </c>
      <c r="C5113" s="2">
        <v>39.17</v>
      </c>
    </row>
    <row r="5114" spans="1:3" x14ac:dyDescent="0.3">
      <c r="A5114" s="5">
        <v>41272</v>
      </c>
      <c r="B5114" s="2">
        <v>34.46</v>
      </c>
      <c r="C5114" s="2">
        <v>35.33</v>
      </c>
    </row>
    <row r="5115" spans="1:3" x14ac:dyDescent="0.3">
      <c r="A5115" s="5">
        <v>41273</v>
      </c>
      <c r="B5115" s="2">
        <v>32.31</v>
      </c>
      <c r="C5115" s="2">
        <v>33.22</v>
      </c>
    </row>
    <row r="5116" spans="1:3" x14ac:dyDescent="0.3">
      <c r="A5116" s="5">
        <v>41274</v>
      </c>
      <c r="B5116" s="2">
        <v>32.119999999999997</v>
      </c>
      <c r="C5116" s="2">
        <v>33.78</v>
      </c>
    </row>
    <row r="5117" spans="1:3" x14ac:dyDescent="0.3">
      <c r="A5117" s="5">
        <v>41275</v>
      </c>
      <c r="B5117" s="2">
        <v>31.73</v>
      </c>
      <c r="C5117" s="2">
        <v>32.83</v>
      </c>
    </row>
    <row r="5118" spans="1:3" x14ac:dyDescent="0.3">
      <c r="A5118" s="5">
        <v>41276</v>
      </c>
      <c r="B5118" s="2">
        <v>36.68</v>
      </c>
      <c r="C5118" s="2">
        <v>38.68</v>
      </c>
    </row>
    <row r="5119" spans="1:3" x14ac:dyDescent="0.3">
      <c r="A5119" s="5">
        <v>41277</v>
      </c>
      <c r="B5119" s="2">
        <v>35.1</v>
      </c>
      <c r="C5119" s="2">
        <v>36.6</v>
      </c>
    </row>
    <row r="5120" spans="1:3" x14ac:dyDescent="0.3">
      <c r="A5120" s="5">
        <v>41278</v>
      </c>
      <c r="B5120" s="2">
        <v>34.81</v>
      </c>
      <c r="C5120" s="2">
        <v>36.6</v>
      </c>
    </row>
    <row r="5121" spans="1:3" x14ac:dyDescent="0.3">
      <c r="A5121" s="5">
        <v>41279</v>
      </c>
      <c r="B5121" s="2">
        <v>35.380000000000003</v>
      </c>
      <c r="C5121" s="2">
        <v>36.71</v>
      </c>
    </row>
    <row r="5122" spans="1:3" x14ac:dyDescent="0.3">
      <c r="A5122" s="5">
        <v>41280</v>
      </c>
      <c r="B5122" s="2">
        <v>34.83</v>
      </c>
      <c r="C5122" s="2">
        <v>35.64</v>
      </c>
    </row>
    <row r="5123" spans="1:3" x14ac:dyDescent="0.3">
      <c r="A5123" s="5">
        <v>41281</v>
      </c>
      <c r="B5123" s="2">
        <v>38.520000000000003</v>
      </c>
      <c r="C5123" s="2">
        <v>41.09</v>
      </c>
    </row>
    <row r="5124" spans="1:3" x14ac:dyDescent="0.3">
      <c r="A5124" s="5">
        <v>41282</v>
      </c>
      <c r="B5124" s="2">
        <v>40.51</v>
      </c>
      <c r="C5124" s="2">
        <v>43.81</v>
      </c>
    </row>
    <row r="5125" spans="1:3" x14ac:dyDescent="0.3">
      <c r="A5125" s="5">
        <v>41283</v>
      </c>
      <c r="B5125" s="2">
        <v>39.26</v>
      </c>
      <c r="C5125" s="2">
        <v>41.31</v>
      </c>
    </row>
    <row r="5126" spans="1:3" x14ac:dyDescent="0.3">
      <c r="A5126" s="5">
        <v>41284</v>
      </c>
      <c r="B5126" s="2">
        <v>40.590000000000003</v>
      </c>
      <c r="C5126" s="2">
        <v>43.62</v>
      </c>
    </row>
    <row r="5127" spans="1:3" x14ac:dyDescent="0.3">
      <c r="A5127" s="5">
        <v>41285</v>
      </c>
      <c r="B5127" s="2">
        <v>41.82</v>
      </c>
      <c r="C5127" s="2">
        <v>45.17</v>
      </c>
    </row>
    <row r="5128" spans="1:3" x14ac:dyDescent="0.3">
      <c r="A5128" s="5">
        <v>41286</v>
      </c>
      <c r="B5128" s="2">
        <v>40.4</v>
      </c>
      <c r="C5128" s="2">
        <v>42.62</v>
      </c>
    </row>
    <row r="5129" spans="1:3" x14ac:dyDescent="0.3">
      <c r="A5129" s="5">
        <v>41287</v>
      </c>
      <c r="B5129" s="2">
        <v>39.36</v>
      </c>
      <c r="C5129" s="2">
        <v>40.409999999999997</v>
      </c>
    </row>
    <row r="5130" spans="1:3" x14ac:dyDescent="0.3">
      <c r="A5130" s="5">
        <v>41288</v>
      </c>
      <c r="B5130" s="2">
        <v>46.29</v>
      </c>
      <c r="C5130" s="2">
        <v>52</v>
      </c>
    </row>
    <row r="5131" spans="1:3" x14ac:dyDescent="0.3">
      <c r="A5131" s="5">
        <v>41289</v>
      </c>
      <c r="B5131" s="2">
        <v>47.84</v>
      </c>
      <c r="C5131" s="2">
        <v>54.61</v>
      </c>
    </row>
    <row r="5132" spans="1:3" x14ac:dyDescent="0.3">
      <c r="A5132" s="5">
        <v>41290</v>
      </c>
      <c r="B5132" s="2">
        <v>51.11</v>
      </c>
      <c r="C5132" s="2">
        <v>60.18</v>
      </c>
    </row>
    <row r="5133" spans="1:3" x14ac:dyDescent="0.3">
      <c r="A5133" s="5">
        <v>41291</v>
      </c>
      <c r="B5133" s="2">
        <v>53.44</v>
      </c>
      <c r="C5133" s="2">
        <v>63.57</v>
      </c>
    </row>
    <row r="5134" spans="1:3" x14ac:dyDescent="0.3">
      <c r="A5134" s="5">
        <v>41292</v>
      </c>
      <c r="B5134" s="2">
        <v>47.78</v>
      </c>
      <c r="C5134" s="2">
        <v>53.62</v>
      </c>
    </row>
    <row r="5135" spans="1:3" x14ac:dyDescent="0.3">
      <c r="A5135" s="5">
        <v>41293</v>
      </c>
      <c r="B5135" s="2">
        <v>40.159999999999997</v>
      </c>
      <c r="C5135" s="2">
        <v>41.96</v>
      </c>
    </row>
    <row r="5136" spans="1:3" x14ac:dyDescent="0.3">
      <c r="A5136" s="5">
        <v>41294</v>
      </c>
      <c r="B5136" s="2">
        <v>38.409999999999997</v>
      </c>
      <c r="C5136" s="2">
        <v>39.21</v>
      </c>
    </row>
    <row r="5137" spans="1:3" x14ac:dyDescent="0.3">
      <c r="A5137" s="5">
        <v>41295</v>
      </c>
      <c r="B5137" s="2">
        <v>41.23</v>
      </c>
      <c r="C5137" s="2">
        <v>43.59</v>
      </c>
    </row>
    <row r="5138" spans="1:3" x14ac:dyDescent="0.3">
      <c r="A5138" s="5">
        <v>41296</v>
      </c>
      <c r="B5138" s="2">
        <v>46.95</v>
      </c>
      <c r="C5138" s="2">
        <v>53.46</v>
      </c>
    </row>
    <row r="5139" spans="1:3" x14ac:dyDescent="0.3">
      <c r="A5139" s="5">
        <v>41297</v>
      </c>
      <c r="B5139" s="2">
        <v>54.24</v>
      </c>
      <c r="C5139" s="2">
        <v>65.42</v>
      </c>
    </row>
    <row r="5140" spans="1:3" x14ac:dyDescent="0.3">
      <c r="A5140" s="5">
        <v>41298</v>
      </c>
      <c r="B5140" s="2">
        <v>55.9</v>
      </c>
      <c r="C5140" s="2">
        <v>67.14</v>
      </c>
    </row>
    <row r="5141" spans="1:3" x14ac:dyDescent="0.3">
      <c r="A5141" s="5">
        <v>41299</v>
      </c>
      <c r="B5141" s="2">
        <v>50.87</v>
      </c>
      <c r="C5141" s="2">
        <v>59.15</v>
      </c>
    </row>
    <row r="5142" spans="1:3" x14ac:dyDescent="0.3">
      <c r="A5142" s="5">
        <v>41300</v>
      </c>
      <c r="B5142" s="2">
        <v>37.5</v>
      </c>
      <c r="C5142" s="2">
        <v>38.43</v>
      </c>
    </row>
    <row r="5143" spans="1:3" x14ac:dyDescent="0.3">
      <c r="A5143" s="5">
        <v>41301</v>
      </c>
      <c r="B5143" s="2">
        <v>36.03</v>
      </c>
      <c r="C5143" s="2">
        <v>36.74</v>
      </c>
    </row>
    <row r="5144" spans="1:3" x14ac:dyDescent="0.3">
      <c r="A5144" s="5">
        <v>41302</v>
      </c>
      <c r="B5144" s="2">
        <v>37.75</v>
      </c>
      <c r="C5144" s="2">
        <v>39.56</v>
      </c>
    </row>
    <row r="5145" spans="1:3" x14ac:dyDescent="0.3">
      <c r="A5145" s="5">
        <v>41303</v>
      </c>
      <c r="B5145" s="2">
        <v>37.04</v>
      </c>
      <c r="C5145" s="2">
        <v>39.159999999999997</v>
      </c>
    </row>
    <row r="5146" spans="1:3" x14ac:dyDescent="0.3">
      <c r="A5146" s="5">
        <v>41304</v>
      </c>
      <c r="B5146" s="2">
        <v>35.58</v>
      </c>
      <c r="C5146" s="2">
        <v>37.21</v>
      </c>
    </row>
    <row r="5147" spans="1:3" x14ac:dyDescent="0.3">
      <c r="A5147" s="5">
        <v>41305</v>
      </c>
      <c r="B5147" s="2">
        <v>35.950000000000003</v>
      </c>
      <c r="C5147" s="2">
        <v>37.17</v>
      </c>
    </row>
    <row r="5148" spans="1:3" x14ac:dyDescent="0.3">
      <c r="A5148" s="5">
        <v>41306</v>
      </c>
      <c r="B5148" s="2">
        <v>38.549999999999997</v>
      </c>
      <c r="C5148" s="2">
        <v>40.909999999999997</v>
      </c>
    </row>
    <row r="5149" spans="1:3" x14ac:dyDescent="0.3">
      <c r="A5149" s="5">
        <v>41307</v>
      </c>
      <c r="B5149" s="2">
        <v>36.5</v>
      </c>
      <c r="C5149" s="2">
        <v>37.479999999999997</v>
      </c>
    </row>
    <row r="5150" spans="1:3" x14ac:dyDescent="0.3">
      <c r="A5150" s="5">
        <v>41308</v>
      </c>
      <c r="B5150" s="2">
        <v>35.93</v>
      </c>
      <c r="C5150" s="2">
        <v>36.659999999999997</v>
      </c>
    </row>
    <row r="5151" spans="1:3" x14ac:dyDescent="0.3">
      <c r="A5151" s="5">
        <v>41309</v>
      </c>
      <c r="B5151" s="2">
        <v>36.79</v>
      </c>
      <c r="C5151" s="2">
        <v>37.950000000000003</v>
      </c>
    </row>
    <row r="5152" spans="1:3" x14ac:dyDescent="0.3">
      <c r="A5152" s="5">
        <v>41310</v>
      </c>
      <c r="B5152" s="2">
        <v>37.07</v>
      </c>
      <c r="C5152" s="2">
        <v>38.659999999999997</v>
      </c>
    </row>
    <row r="5153" spans="1:3" x14ac:dyDescent="0.3">
      <c r="A5153" s="5">
        <v>41311</v>
      </c>
      <c r="B5153" s="2">
        <v>39.4</v>
      </c>
      <c r="C5153" s="2">
        <v>41.84</v>
      </c>
    </row>
    <row r="5154" spans="1:3" x14ac:dyDescent="0.3">
      <c r="A5154" s="5">
        <v>41312</v>
      </c>
      <c r="B5154" s="2">
        <v>41.06</v>
      </c>
      <c r="C5154" s="2">
        <v>43.81</v>
      </c>
    </row>
    <row r="5155" spans="1:3" x14ac:dyDescent="0.3">
      <c r="A5155" s="5">
        <v>41313</v>
      </c>
      <c r="B5155" s="2">
        <v>39.799999999999997</v>
      </c>
      <c r="C5155" s="2">
        <v>41.53</v>
      </c>
    </row>
    <row r="5156" spans="1:3" x14ac:dyDescent="0.3">
      <c r="A5156" s="5">
        <v>41314</v>
      </c>
      <c r="B5156" s="2">
        <v>38.700000000000003</v>
      </c>
      <c r="C5156" s="2">
        <v>40.14</v>
      </c>
    </row>
    <row r="5157" spans="1:3" x14ac:dyDescent="0.3">
      <c r="A5157" s="5">
        <v>41315</v>
      </c>
      <c r="B5157" s="2">
        <v>37.799999999999997</v>
      </c>
      <c r="C5157" s="2">
        <v>38.369999999999997</v>
      </c>
    </row>
    <row r="5158" spans="1:3" x14ac:dyDescent="0.3">
      <c r="A5158" s="5">
        <v>41316</v>
      </c>
      <c r="B5158" s="2">
        <v>41.99</v>
      </c>
      <c r="C5158" s="2">
        <v>44.99</v>
      </c>
    </row>
    <row r="5159" spans="1:3" x14ac:dyDescent="0.3">
      <c r="A5159" s="5">
        <v>41317</v>
      </c>
      <c r="B5159" s="2">
        <v>43.1</v>
      </c>
      <c r="C5159" s="2">
        <v>46.91</v>
      </c>
    </row>
    <row r="5160" spans="1:3" x14ac:dyDescent="0.3">
      <c r="A5160" s="5">
        <v>41318</v>
      </c>
      <c r="B5160" s="2">
        <v>45.17</v>
      </c>
      <c r="C5160" s="2">
        <v>49.84</v>
      </c>
    </row>
    <row r="5161" spans="1:3" x14ac:dyDescent="0.3">
      <c r="A5161" s="5">
        <v>41319</v>
      </c>
      <c r="B5161" s="2">
        <v>39.96</v>
      </c>
      <c r="C5161" s="2">
        <v>41.7</v>
      </c>
    </row>
    <row r="5162" spans="1:3" x14ac:dyDescent="0.3">
      <c r="A5162" s="5">
        <v>41320</v>
      </c>
      <c r="B5162" s="2">
        <v>40.229999999999997</v>
      </c>
      <c r="C5162" s="2">
        <v>42.11</v>
      </c>
    </row>
    <row r="5163" spans="1:3" x14ac:dyDescent="0.3">
      <c r="A5163" s="5">
        <v>41321</v>
      </c>
      <c r="B5163" s="2">
        <v>38.520000000000003</v>
      </c>
      <c r="C5163" s="2">
        <v>39.630000000000003</v>
      </c>
    </row>
    <row r="5164" spans="1:3" x14ac:dyDescent="0.3">
      <c r="A5164" s="5">
        <v>41322</v>
      </c>
      <c r="B5164" s="2">
        <v>37.72</v>
      </c>
      <c r="C5164" s="2">
        <v>38.4</v>
      </c>
    </row>
    <row r="5165" spans="1:3" x14ac:dyDescent="0.3">
      <c r="A5165" s="5">
        <v>41323</v>
      </c>
      <c r="B5165" s="2">
        <v>39.479999999999997</v>
      </c>
      <c r="C5165" s="2">
        <v>41</v>
      </c>
    </row>
    <row r="5166" spans="1:3" x14ac:dyDescent="0.3">
      <c r="A5166" s="5">
        <v>41324</v>
      </c>
      <c r="B5166" s="2">
        <v>38.840000000000003</v>
      </c>
      <c r="C5166" s="2">
        <v>40.229999999999997</v>
      </c>
    </row>
    <row r="5167" spans="1:3" x14ac:dyDescent="0.3">
      <c r="A5167" s="5">
        <v>41325</v>
      </c>
      <c r="B5167" s="2">
        <v>39.700000000000003</v>
      </c>
      <c r="C5167" s="2">
        <v>41.18</v>
      </c>
    </row>
    <row r="5168" spans="1:3" x14ac:dyDescent="0.3">
      <c r="A5168" s="5">
        <v>41326</v>
      </c>
      <c r="B5168" s="2">
        <v>43.68</v>
      </c>
      <c r="C5168" s="2">
        <v>47</v>
      </c>
    </row>
    <row r="5169" spans="1:3" x14ac:dyDescent="0.3">
      <c r="A5169" s="5">
        <v>41327</v>
      </c>
      <c r="B5169" s="2">
        <v>42.9</v>
      </c>
      <c r="C5169" s="2">
        <v>45.31</v>
      </c>
    </row>
    <row r="5170" spans="1:3" x14ac:dyDescent="0.3">
      <c r="A5170" s="5">
        <v>41328</v>
      </c>
      <c r="B5170" s="2">
        <v>38.51</v>
      </c>
      <c r="C5170" s="2">
        <v>38.81</v>
      </c>
    </row>
    <row r="5171" spans="1:3" x14ac:dyDescent="0.3">
      <c r="A5171" s="5">
        <v>41329</v>
      </c>
      <c r="B5171" s="2">
        <v>37.72</v>
      </c>
      <c r="C5171" s="2">
        <v>38.04</v>
      </c>
    </row>
    <row r="5172" spans="1:3" x14ac:dyDescent="0.3">
      <c r="A5172" s="5">
        <v>41330</v>
      </c>
      <c r="B5172" s="2">
        <v>39.94</v>
      </c>
      <c r="C5172" s="2">
        <v>41.13</v>
      </c>
    </row>
    <row r="5173" spans="1:3" x14ac:dyDescent="0.3">
      <c r="A5173" s="5">
        <v>41331</v>
      </c>
      <c r="B5173" s="2">
        <v>40.46</v>
      </c>
      <c r="C5173" s="2">
        <v>41.74</v>
      </c>
    </row>
    <row r="5174" spans="1:3" x14ac:dyDescent="0.3">
      <c r="A5174" s="5">
        <v>41332</v>
      </c>
      <c r="B5174" s="2">
        <v>41.21</v>
      </c>
      <c r="C5174" s="2">
        <v>42.6</v>
      </c>
    </row>
    <row r="5175" spans="1:3" x14ac:dyDescent="0.3">
      <c r="A5175" s="5">
        <v>41333</v>
      </c>
      <c r="B5175" s="2">
        <v>40.07</v>
      </c>
      <c r="C5175" s="2">
        <v>41.15</v>
      </c>
    </row>
    <row r="5176" spans="1:3" x14ac:dyDescent="0.3">
      <c r="A5176" s="5">
        <v>41334</v>
      </c>
      <c r="B5176" s="2">
        <v>40.44</v>
      </c>
      <c r="C5176" s="2">
        <v>41.81</v>
      </c>
    </row>
    <row r="5177" spans="1:3" x14ac:dyDescent="0.3">
      <c r="A5177" s="5">
        <v>41335</v>
      </c>
      <c r="B5177" s="2">
        <v>39.1</v>
      </c>
      <c r="C5177" s="2">
        <v>39.450000000000003</v>
      </c>
    </row>
    <row r="5178" spans="1:3" x14ac:dyDescent="0.3">
      <c r="A5178" s="5">
        <v>41336</v>
      </c>
      <c r="B5178" s="2">
        <v>39.11</v>
      </c>
      <c r="C5178" s="2">
        <v>39.729999999999997</v>
      </c>
    </row>
    <row r="5179" spans="1:3" x14ac:dyDescent="0.3">
      <c r="A5179" s="5">
        <v>41337</v>
      </c>
      <c r="B5179" s="2">
        <v>42.69</v>
      </c>
      <c r="C5179" s="2">
        <v>44.36</v>
      </c>
    </row>
    <row r="5180" spans="1:3" x14ac:dyDescent="0.3">
      <c r="A5180" s="5">
        <v>41338</v>
      </c>
      <c r="B5180" s="2">
        <v>40.92</v>
      </c>
      <c r="C5180" s="2">
        <v>42.06</v>
      </c>
    </row>
    <row r="5181" spans="1:3" x14ac:dyDescent="0.3">
      <c r="A5181" s="5">
        <v>41339</v>
      </c>
      <c r="B5181" s="2">
        <v>41.48</v>
      </c>
      <c r="C5181" s="2">
        <v>42.73</v>
      </c>
    </row>
    <row r="5182" spans="1:3" x14ac:dyDescent="0.3">
      <c r="A5182" s="5">
        <v>41340</v>
      </c>
      <c r="B5182" s="2">
        <v>41.41</v>
      </c>
      <c r="C5182" s="2">
        <v>42.74</v>
      </c>
    </row>
    <row r="5183" spans="1:3" x14ac:dyDescent="0.3">
      <c r="A5183" s="5">
        <v>41341</v>
      </c>
      <c r="B5183" s="2">
        <v>40.76</v>
      </c>
      <c r="C5183" s="2">
        <v>41.34</v>
      </c>
    </row>
    <row r="5184" spans="1:3" x14ac:dyDescent="0.3">
      <c r="A5184" s="5">
        <v>41342</v>
      </c>
      <c r="B5184" s="2">
        <v>39.93</v>
      </c>
      <c r="C5184" s="2">
        <v>40.6</v>
      </c>
    </row>
    <row r="5185" spans="1:3" x14ac:dyDescent="0.3">
      <c r="A5185" s="5">
        <v>41343</v>
      </c>
      <c r="B5185" s="2">
        <v>39.65</v>
      </c>
      <c r="C5185" s="2">
        <v>39.85</v>
      </c>
    </row>
    <row r="5186" spans="1:3" x14ac:dyDescent="0.3">
      <c r="A5186" s="5">
        <v>41344</v>
      </c>
      <c r="B5186" s="2">
        <v>43.99</v>
      </c>
      <c r="C5186" s="2">
        <v>46</v>
      </c>
    </row>
    <row r="5187" spans="1:3" x14ac:dyDescent="0.3">
      <c r="A5187" s="5">
        <v>41345</v>
      </c>
      <c r="B5187" s="2">
        <v>47.18</v>
      </c>
      <c r="C5187" s="2">
        <v>50.18</v>
      </c>
    </row>
    <row r="5188" spans="1:3" x14ac:dyDescent="0.3">
      <c r="A5188" s="5">
        <v>41346</v>
      </c>
      <c r="B5188" s="2">
        <v>50.12</v>
      </c>
      <c r="C5188" s="2">
        <v>55.32</v>
      </c>
    </row>
    <row r="5189" spans="1:3" x14ac:dyDescent="0.3">
      <c r="A5189" s="5">
        <v>41347</v>
      </c>
      <c r="B5189" s="2">
        <v>53.46</v>
      </c>
      <c r="C5189" s="2">
        <v>57.83</v>
      </c>
    </row>
    <row r="5190" spans="1:3" x14ac:dyDescent="0.3">
      <c r="A5190" s="5">
        <v>41348</v>
      </c>
      <c r="B5190" s="2">
        <v>48.59</v>
      </c>
      <c r="C5190" s="2">
        <v>51.05</v>
      </c>
    </row>
    <row r="5191" spans="1:3" x14ac:dyDescent="0.3">
      <c r="A5191" s="5">
        <v>41349</v>
      </c>
      <c r="B5191" s="2">
        <v>42.36</v>
      </c>
      <c r="C5191" s="2">
        <v>42.54</v>
      </c>
    </row>
    <row r="5192" spans="1:3" x14ac:dyDescent="0.3">
      <c r="A5192" s="5">
        <v>41350</v>
      </c>
      <c r="B5192" s="2">
        <v>41.23</v>
      </c>
      <c r="C5192" s="2">
        <v>41.23</v>
      </c>
    </row>
    <row r="5193" spans="1:3" x14ac:dyDescent="0.3">
      <c r="A5193" s="5">
        <v>41351</v>
      </c>
      <c r="B5193" s="2">
        <v>42.87</v>
      </c>
      <c r="C5193" s="2">
        <v>44.19</v>
      </c>
    </row>
    <row r="5194" spans="1:3" x14ac:dyDescent="0.3">
      <c r="A5194" s="5">
        <v>41352</v>
      </c>
      <c r="B5194" s="2">
        <v>44.96</v>
      </c>
      <c r="C5194" s="2">
        <v>46.43</v>
      </c>
    </row>
    <row r="5195" spans="1:3" x14ac:dyDescent="0.3">
      <c r="A5195" s="5">
        <v>41353</v>
      </c>
      <c r="B5195" s="2">
        <v>48.43</v>
      </c>
      <c r="C5195" s="2">
        <v>51.77</v>
      </c>
    </row>
    <row r="5196" spans="1:3" x14ac:dyDescent="0.3">
      <c r="A5196" s="5">
        <v>41354</v>
      </c>
      <c r="B5196" s="2">
        <v>56.36</v>
      </c>
      <c r="C5196" s="2">
        <v>63.99</v>
      </c>
    </row>
    <row r="5197" spans="1:3" x14ac:dyDescent="0.3">
      <c r="A5197" s="5">
        <v>41355</v>
      </c>
      <c r="B5197" s="2">
        <v>47.03</v>
      </c>
      <c r="C5197" s="2">
        <v>47.07</v>
      </c>
    </row>
    <row r="5198" spans="1:3" x14ac:dyDescent="0.3">
      <c r="A5198" s="5">
        <v>41356</v>
      </c>
      <c r="B5198" s="2">
        <v>44.35</v>
      </c>
      <c r="C5198" s="2">
        <v>44.85</v>
      </c>
    </row>
    <row r="5199" spans="1:3" x14ac:dyDescent="0.3">
      <c r="A5199" s="5">
        <v>41357</v>
      </c>
      <c r="B5199" s="2">
        <v>44.58</v>
      </c>
      <c r="C5199" s="2">
        <v>44.76</v>
      </c>
    </row>
    <row r="5200" spans="1:3" x14ac:dyDescent="0.3">
      <c r="A5200" s="5">
        <v>41358</v>
      </c>
      <c r="B5200" s="2">
        <v>46.4</v>
      </c>
      <c r="C5200" s="2">
        <v>47.16</v>
      </c>
    </row>
    <row r="5201" spans="1:3" x14ac:dyDescent="0.3">
      <c r="A5201" s="5">
        <v>41359</v>
      </c>
      <c r="B5201" s="2">
        <v>45.87</v>
      </c>
      <c r="C5201" s="2">
        <v>46.02</v>
      </c>
    </row>
    <row r="5202" spans="1:3" x14ac:dyDescent="0.3">
      <c r="A5202" s="5">
        <v>41360</v>
      </c>
      <c r="B5202" s="2">
        <v>47.49</v>
      </c>
      <c r="C5202" s="2">
        <v>47.68</v>
      </c>
    </row>
    <row r="5203" spans="1:3" x14ac:dyDescent="0.3">
      <c r="A5203" s="5">
        <v>41361</v>
      </c>
      <c r="B5203" s="2">
        <v>48.5</v>
      </c>
      <c r="C5203" s="2">
        <v>48.37</v>
      </c>
    </row>
    <row r="5204" spans="1:3" x14ac:dyDescent="0.3">
      <c r="A5204" s="5">
        <v>41362</v>
      </c>
      <c r="B5204" s="2">
        <v>47.16</v>
      </c>
      <c r="C5204" s="2">
        <v>47.17</v>
      </c>
    </row>
    <row r="5205" spans="1:3" x14ac:dyDescent="0.3">
      <c r="A5205" s="5">
        <v>41363</v>
      </c>
      <c r="B5205" s="2">
        <v>47.15</v>
      </c>
      <c r="C5205" s="2">
        <v>47.24</v>
      </c>
    </row>
    <row r="5206" spans="1:3" x14ac:dyDescent="0.3">
      <c r="A5206" s="5">
        <v>41364</v>
      </c>
      <c r="B5206" s="2">
        <v>46.4</v>
      </c>
      <c r="C5206" s="2">
        <v>46.02</v>
      </c>
    </row>
    <row r="5207" spans="1:3" x14ac:dyDescent="0.3">
      <c r="A5207" s="5">
        <v>41365</v>
      </c>
      <c r="B5207" s="2">
        <v>47.42</v>
      </c>
      <c r="C5207" s="2">
        <v>47.64</v>
      </c>
    </row>
    <row r="5208" spans="1:3" x14ac:dyDescent="0.3">
      <c r="A5208" s="5">
        <v>41366</v>
      </c>
      <c r="B5208" s="2">
        <v>56.38</v>
      </c>
      <c r="C5208" s="2">
        <v>59.03</v>
      </c>
    </row>
    <row r="5209" spans="1:3" x14ac:dyDescent="0.3">
      <c r="A5209" s="5">
        <v>41367</v>
      </c>
      <c r="B5209" s="2">
        <v>49.88</v>
      </c>
      <c r="C5209" s="2">
        <v>50.5</v>
      </c>
    </row>
    <row r="5210" spans="1:3" x14ac:dyDescent="0.3">
      <c r="A5210" s="5">
        <v>41368</v>
      </c>
      <c r="B5210" s="2">
        <v>50.41</v>
      </c>
      <c r="C5210" s="2">
        <v>51.95</v>
      </c>
    </row>
    <row r="5211" spans="1:3" x14ac:dyDescent="0.3">
      <c r="A5211" s="5">
        <v>41369</v>
      </c>
      <c r="B5211" s="2">
        <v>52.52</v>
      </c>
      <c r="C5211" s="2">
        <v>54.45</v>
      </c>
    </row>
    <row r="5212" spans="1:3" x14ac:dyDescent="0.3">
      <c r="A5212" s="5">
        <v>41370</v>
      </c>
      <c r="B5212" s="2">
        <v>49.44</v>
      </c>
      <c r="C5212" s="2">
        <v>49.37</v>
      </c>
    </row>
    <row r="5213" spans="1:3" x14ac:dyDescent="0.3">
      <c r="A5213" s="5">
        <v>41371</v>
      </c>
      <c r="B5213" s="2">
        <v>48.57</v>
      </c>
      <c r="C5213" s="2">
        <v>48.12</v>
      </c>
    </row>
    <row r="5214" spans="1:3" x14ac:dyDescent="0.3">
      <c r="A5214" s="5">
        <v>41372</v>
      </c>
      <c r="B5214" s="2">
        <v>58.54</v>
      </c>
      <c r="C5214" s="2">
        <v>61.54</v>
      </c>
    </row>
    <row r="5215" spans="1:3" x14ac:dyDescent="0.3">
      <c r="A5215" s="5">
        <v>41373</v>
      </c>
      <c r="B5215" s="2">
        <v>53.43</v>
      </c>
      <c r="C5215" s="2">
        <v>54.4</v>
      </c>
    </row>
    <row r="5216" spans="1:3" x14ac:dyDescent="0.3">
      <c r="A5216" s="5">
        <v>41374</v>
      </c>
      <c r="B5216" s="2">
        <v>53.58</v>
      </c>
      <c r="C5216" s="2">
        <v>54.91</v>
      </c>
    </row>
    <row r="5217" spans="1:3" x14ac:dyDescent="0.3">
      <c r="A5217" s="5">
        <v>41375</v>
      </c>
      <c r="B5217" s="2">
        <v>54.2</v>
      </c>
      <c r="C5217" s="2">
        <v>56.65</v>
      </c>
    </row>
    <row r="5218" spans="1:3" x14ac:dyDescent="0.3">
      <c r="A5218" s="5">
        <v>41376</v>
      </c>
      <c r="B5218" s="2">
        <v>53.37</v>
      </c>
      <c r="C5218" s="2">
        <v>55.95</v>
      </c>
    </row>
    <row r="5219" spans="1:3" x14ac:dyDescent="0.3">
      <c r="A5219" s="5">
        <v>41377</v>
      </c>
      <c r="B5219" s="2">
        <v>51.4</v>
      </c>
      <c r="C5219" s="2">
        <v>51.62</v>
      </c>
    </row>
    <row r="5220" spans="1:3" x14ac:dyDescent="0.3">
      <c r="A5220" s="5">
        <v>41378</v>
      </c>
      <c r="B5220" s="2">
        <v>47</v>
      </c>
      <c r="C5220" s="2">
        <v>46.32</v>
      </c>
    </row>
    <row r="5221" spans="1:3" x14ac:dyDescent="0.3">
      <c r="A5221" s="5">
        <v>41379</v>
      </c>
      <c r="B5221" s="2">
        <v>49.9</v>
      </c>
      <c r="C5221" s="2">
        <v>52.89</v>
      </c>
    </row>
    <row r="5222" spans="1:3" x14ac:dyDescent="0.3">
      <c r="A5222" s="5">
        <v>41380</v>
      </c>
      <c r="B5222" s="2">
        <v>50.39</v>
      </c>
      <c r="C5222" s="2">
        <v>52.06</v>
      </c>
    </row>
    <row r="5223" spans="1:3" x14ac:dyDescent="0.3">
      <c r="A5223" s="5">
        <v>41381</v>
      </c>
      <c r="B5223" s="2">
        <v>45.23</v>
      </c>
      <c r="C5223" s="2">
        <v>47.35</v>
      </c>
    </row>
    <row r="5224" spans="1:3" x14ac:dyDescent="0.3">
      <c r="A5224" s="5">
        <v>41382</v>
      </c>
      <c r="B5224" s="2">
        <v>39.07</v>
      </c>
      <c r="C5224" s="2">
        <v>40.549999999999997</v>
      </c>
    </row>
    <row r="5225" spans="1:3" x14ac:dyDescent="0.3">
      <c r="A5225" s="5">
        <v>41383</v>
      </c>
      <c r="B5225" s="2">
        <v>36.979999999999997</v>
      </c>
      <c r="C5225" s="2">
        <v>38.75</v>
      </c>
    </row>
    <row r="5226" spans="1:3" x14ac:dyDescent="0.3">
      <c r="A5226" s="5">
        <v>41384</v>
      </c>
      <c r="B5226" s="2">
        <v>38.71</v>
      </c>
      <c r="C5226" s="2">
        <v>39.42</v>
      </c>
    </row>
    <row r="5227" spans="1:3" x14ac:dyDescent="0.3">
      <c r="A5227" s="5">
        <v>41385</v>
      </c>
      <c r="B5227" s="2">
        <v>38.450000000000003</v>
      </c>
      <c r="C5227" s="2">
        <v>38.35</v>
      </c>
    </row>
    <row r="5228" spans="1:3" x14ac:dyDescent="0.3">
      <c r="A5228" s="5">
        <v>41386</v>
      </c>
      <c r="B5228" s="2">
        <v>42</v>
      </c>
      <c r="C5228" s="2">
        <v>43.74</v>
      </c>
    </row>
    <row r="5229" spans="1:3" x14ac:dyDescent="0.3">
      <c r="A5229" s="5">
        <v>41387</v>
      </c>
      <c r="B5229" s="2">
        <v>37.46</v>
      </c>
      <c r="C5229" s="2">
        <v>39.020000000000003</v>
      </c>
    </row>
    <row r="5230" spans="1:3" x14ac:dyDescent="0.3">
      <c r="A5230" s="5">
        <v>41388</v>
      </c>
      <c r="B5230" s="2">
        <v>39.92</v>
      </c>
      <c r="C5230" s="2">
        <v>41</v>
      </c>
    </row>
    <row r="5231" spans="1:3" x14ac:dyDescent="0.3">
      <c r="A5231" s="5">
        <v>41389</v>
      </c>
      <c r="B5231" s="2">
        <v>40.72</v>
      </c>
      <c r="C5231" s="2">
        <v>42.13</v>
      </c>
    </row>
    <row r="5232" spans="1:3" x14ac:dyDescent="0.3">
      <c r="A5232" s="5">
        <v>41390</v>
      </c>
      <c r="B5232" s="2">
        <v>40.18</v>
      </c>
      <c r="C5232" s="2">
        <v>41.76</v>
      </c>
    </row>
    <row r="5233" spans="1:3" x14ac:dyDescent="0.3">
      <c r="A5233" s="5">
        <v>41391</v>
      </c>
      <c r="B5233" s="2">
        <v>37.880000000000003</v>
      </c>
      <c r="C5233" s="2">
        <v>38.64</v>
      </c>
    </row>
    <row r="5234" spans="1:3" x14ac:dyDescent="0.3">
      <c r="A5234" s="5">
        <v>41392</v>
      </c>
      <c r="B5234" s="2">
        <v>35.840000000000003</v>
      </c>
      <c r="C5234" s="2">
        <v>35.51</v>
      </c>
    </row>
    <row r="5235" spans="1:3" x14ac:dyDescent="0.3">
      <c r="A5235" s="5">
        <v>41393</v>
      </c>
      <c r="B5235" s="2">
        <v>38.770000000000003</v>
      </c>
      <c r="C5235" s="2">
        <v>40.81</v>
      </c>
    </row>
    <row r="5236" spans="1:3" x14ac:dyDescent="0.3">
      <c r="A5236" s="5">
        <v>41394</v>
      </c>
      <c r="B5236" s="2">
        <v>39.520000000000003</v>
      </c>
      <c r="C5236" s="2">
        <v>41.3</v>
      </c>
    </row>
    <row r="5237" spans="1:3" x14ac:dyDescent="0.3">
      <c r="A5237" s="5">
        <v>41395</v>
      </c>
      <c r="B5237" s="2">
        <v>38.770000000000003</v>
      </c>
      <c r="C5237" s="2">
        <v>39.78</v>
      </c>
    </row>
    <row r="5238" spans="1:3" x14ac:dyDescent="0.3">
      <c r="A5238" s="5">
        <v>41396</v>
      </c>
      <c r="B5238" s="2">
        <v>41.71</v>
      </c>
      <c r="C5238" s="2">
        <v>42.93</v>
      </c>
    </row>
    <row r="5239" spans="1:3" x14ac:dyDescent="0.3">
      <c r="A5239" s="5">
        <v>41397</v>
      </c>
      <c r="B5239" s="2">
        <v>40.97</v>
      </c>
      <c r="C5239" s="2">
        <v>42.32</v>
      </c>
    </row>
    <row r="5240" spans="1:3" x14ac:dyDescent="0.3">
      <c r="A5240" s="5">
        <v>41398</v>
      </c>
      <c r="B5240" s="2">
        <v>38.26</v>
      </c>
      <c r="C5240" s="2">
        <v>39.74</v>
      </c>
    </row>
    <row r="5241" spans="1:3" x14ac:dyDescent="0.3">
      <c r="A5241" s="5">
        <v>41399</v>
      </c>
      <c r="B5241" s="2">
        <v>38.5</v>
      </c>
      <c r="C5241" s="2">
        <v>39.049999999999997</v>
      </c>
    </row>
    <row r="5242" spans="1:3" x14ac:dyDescent="0.3">
      <c r="A5242" s="5">
        <v>41400</v>
      </c>
      <c r="B5242" s="2">
        <v>43.74</v>
      </c>
      <c r="C5242" s="2">
        <v>46.23</v>
      </c>
    </row>
    <row r="5243" spans="1:3" x14ac:dyDescent="0.3">
      <c r="A5243" s="5">
        <v>41401</v>
      </c>
      <c r="B5243" s="2">
        <v>40.93</v>
      </c>
      <c r="C5243" s="2">
        <v>42.74</v>
      </c>
    </row>
    <row r="5244" spans="1:3" x14ac:dyDescent="0.3">
      <c r="A5244" s="5">
        <v>41402</v>
      </c>
      <c r="B5244" s="2">
        <v>38.21</v>
      </c>
      <c r="C5244" s="2">
        <v>39.840000000000003</v>
      </c>
    </row>
    <row r="5245" spans="1:3" x14ac:dyDescent="0.3">
      <c r="A5245" s="5">
        <v>41403</v>
      </c>
      <c r="B5245" s="2">
        <v>35.25</v>
      </c>
      <c r="C5245" s="2">
        <v>35.99</v>
      </c>
    </row>
    <row r="5246" spans="1:3" x14ac:dyDescent="0.3">
      <c r="A5246" s="5">
        <v>41404</v>
      </c>
      <c r="B5246" s="2">
        <v>35.619999999999997</v>
      </c>
      <c r="C5246" s="2">
        <v>37.65</v>
      </c>
    </row>
    <row r="5247" spans="1:3" x14ac:dyDescent="0.3">
      <c r="A5247" s="5">
        <v>41405</v>
      </c>
      <c r="B5247" s="2">
        <v>33.58</v>
      </c>
      <c r="C5247" s="2">
        <v>35.54</v>
      </c>
    </row>
    <row r="5248" spans="1:3" x14ac:dyDescent="0.3">
      <c r="A5248" s="5">
        <v>41406</v>
      </c>
      <c r="B5248" s="2">
        <v>34.17</v>
      </c>
      <c r="C5248" s="2">
        <v>35.26</v>
      </c>
    </row>
    <row r="5249" spans="1:3" x14ac:dyDescent="0.3">
      <c r="A5249" s="5">
        <v>41407</v>
      </c>
      <c r="B5249" s="2">
        <v>39.630000000000003</v>
      </c>
      <c r="C5249" s="2">
        <v>42.6</v>
      </c>
    </row>
    <row r="5250" spans="1:3" x14ac:dyDescent="0.3">
      <c r="A5250" s="5">
        <v>41408</v>
      </c>
      <c r="B5250" s="2">
        <v>39.82</v>
      </c>
      <c r="C5250" s="2">
        <v>42.67</v>
      </c>
    </row>
    <row r="5251" spans="1:3" x14ac:dyDescent="0.3">
      <c r="A5251" s="5">
        <v>41409</v>
      </c>
      <c r="B5251" s="2">
        <v>38.69</v>
      </c>
      <c r="C5251" s="2">
        <v>40.28</v>
      </c>
    </row>
    <row r="5252" spans="1:3" x14ac:dyDescent="0.3">
      <c r="A5252" s="5">
        <v>41410</v>
      </c>
      <c r="B5252" s="2">
        <v>36.380000000000003</v>
      </c>
      <c r="C5252" s="2">
        <v>40.08</v>
      </c>
    </row>
    <row r="5253" spans="1:3" x14ac:dyDescent="0.3">
      <c r="A5253" s="5">
        <v>41411</v>
      </c>
      <c r="B5253" s="2">
        <v>34.200000000000003</v>
      </c>
      <c r="C5253" s="2">
        <v>38.700000000000003</v>
      </c>
    </row>
    <row r="5254" spans="1:3" x14ac:dyDescent="0.3">
      <c r="A5254" s="5">
        <v>41412</v>
      </c>
      <c r="B5254" s="2">
        <v>30.53</v>
      </c>
      <c r="C5254" s="2">
        <v>32.72</v>
      </c>
    </row>
    <row r="5255" spans="1:3" x14ac:dyDescent="0.3">
      <c r="A5255" s="5">
        <v>41413</v>
      </c>
      <c r="B5255" s="2">
        <v>30.5</v>
      </c>
      <c r="C5255" s="2">
        <v>31.69</v>
      </c>
    </row>
    <row r="5256" spans="1:3" x14ac:dyDescent="0.3">
      <c r="A5256" s="5">
        <v>41414</v>
      </c>
      <c r="B5256" s="2">
        <v>33.049999999999997</v>
      </c>
      <c r="C5256" s="2">
        <v>37.19</v>
      </c>
    </row>
    <row r="5257" spans="1:3" x14ac:dyDescent="0.3">
      <c r="A5257" s="5">
        <v>41415</v>
      </c>
      <c r="B5257" s="2">
        <v>37.49</v>
      </c>
      <c r="C5257" s="2">
        <v>42.39</v>
      </c>
    </row>
    <row r="5258" spans="1:3" x14ac:dyDescent="0.3">
      <c r="A5258" s="5">
        <v>41416</v>
      </c>
      <c r="B5258" s="2">
        <v>33.67</v>
      </c>
      <c r="C5258" s="2">
        <v>37.36</v>
      </c>
    </row>
    <row r="5259" spans="1:3" x14ac:dyDescent="0.3">
      <c r="A5259" s="5">
        <v>41417</v>
      </c>
      <c r="B5259" s="2">
        <v>38.200000000000003</v>
      </c>
      <c r="C5259" s="2">
        <v>43.65</v>
      </c>
    </row>
    <row r="5260" spans="1:3" x14ac:dyDescent="0.3">
      <c r="A5260" s="5">
        <v>41418</v>
      </c>
      <c r="B5260" s="2">
        <v>38.29</v>
      </c>
      <c r="C5260" s="2">
        <v>40.93</v>
      </c>
    </row>
    <row r="5261" spans="1:3" x14ac:dyDescent="0.3">
      <c r="A5261" s="5">
        <v>41419</v>
      </c>
      <c r="B5261" s="2">
        <v>33.22</v>
      </c>
      <c r="C5261" s="2">
        <v>33.47</v>
      </c>
    </row>
    <row r="5262" spans="1:3" x14ac:dyDescent="0.3">
      <c r="A5262" s="5">
        <v>41420</v>
      </c>
      <c r="B5262" s="2">
        <v>28.76</v>
      </c>
      <c r="C5262" s="2">
        <v>31.08</v>
      </c>
    </row>
    <row r="5263" spans="1:3" x14ac:dyDescent="0.3">
      <c r="A5263" s="5">
        <v>41421</v>
      </c>
      <c r="B5263" s="2">
        <v>40.85</v>
      </c>
      <c r="C5263" s="2">
        <v>0</v>
      </c>
    </row>
    <row r="5264" spans="1:3" x14ac:dyDescent="0.3">
      <c r="A5264" s="5">
        <v>41422</v>
      </c>
      <c r="B5264" s="2">
        <v>38.6</v>
      </c>
      <c r="C5264" s="2">
        <v>0</v>
      </c>
    </row>
    <row r="5265" spans="1:3" x14ac:dyDescent="0.3">
      <c r="A5265" s="5">
        <v>41423</v>
      </c>
      <c r="B5265" s="2">
        <v>38.659999999999997</v>
      </c>
      <c r="C5265" s="2">
        <v>0</v>
      </c>
    </row>
    <row r="5266" spans="1:3" x14ac:dyDescent="0.3">
      <c r="A5266" s="5">
        <v>41424</v>
      </c>
      <c r="B5266" s="2">
        <v>37.04</v>
      </c>
      <c r="C5266" s="2">
        <v>0</v>
      </c>
    </row>
    <row r="5267" spans="1:3" x14ac:dyDescent="0.3">
      <c r="A5267" s="5">
        <v>41425</v>
      </c>
      <c r="B5267" s="2">
        <v>35.76</v>
      </c>
      <c r="C5267" s="2">
        <v>0</v>
      </c>
    </row>
    <row r="5268" spans="1:3" x14ac:dyDescent="0.3">
      <c r="A5268" s="5">
        <v>41426</v>
      </c>
      <c r="B5268" s="2">
        <v>33.299999999999997</v>
      </c>
      <c r="C5268" s="2">
        <v>35.06</v>
      </c>
    </row>
    <row r="5269" spans="1:3" x14ac:dyDescent="0.3">
      <c r="A5269" s="5">
        <v>41427</v>
      </c>
      <c r="B5269" s="2">
        <v>30.52</v>
      </c>
      <c r="C5269" s="2">
        <v>32.44</v>
      </c>
    </row>
    <row r="5270" spans="1:3" x14ac:dyDescent="0.3">
      <c r="A5270" s="5">
        <v>41428</v>
      </c>
      <c r="B5270" s="2">
        <v>36.950000000000003</v>
      </c>
      <c r="C5270" s="2">
        <v>40.42</v>
      </c>
    </row>
    <row r="5271" spans="1:3" x14ac:dyDescent="0.3">
      <c r="A5271" s="5">
        <v>41429</v>
      </c>
      <c r="B5271" s="2">
        <v>38.78</v>
      </c>
      <c r="C5271" s="2">
        <v>42.13</v>
      </c>
    </row>
    <row r="5272" spans="1:3" x14ac:dyDescent="0.3">
      <c r="A5272" s="5">
        <v>41430</v>
      </c>
      <c r="B5272" s="2">
        <v>39.85</v>
      </c>
      <c r="C5272" s="2">
        <v>42.26</v>
      </c>
    </row>
    <row r="5273" spans="1:3" x14ac:dyDescent="0.3">
      <c r="A5273" s="5">
        <v>41431</v>
      </c>
      <c r="B5273" s="2">
        <v>40.340000000000003</v>
      </c>
      <c r="C5273" s="2">
        <v>42.16</v>
      </c>
    </row>
    <row r="5274" spans="1:3" x14ac:dyDescent="0.3">
      <c r="A5274" s="5">
        <v>41432</v>
      </c>
      <c r="B5274" s="2">
        <v>39.89</v>
      </c>
      <c r="C5274" s="2">
        <v>41.34</v>
      </c>
    </row>
    <row r="5275" spans="1:3" x14ac:dyDescent="0.3">
      <c r="A5275" s="5">
        <v>41433</v>
      </c>
      <c r="B5275" s="2">
        <v>35.58</v>
      </c>
      <c r="C5275" s="2">
        <v>36.97</v>
      </c>
    </row>
    <row r="5276" spans="1:3" x14ac:dyDescent="0.3">
      <c r="A5276" s="5">
        <v>41434</v>
      </c>
      <c r="B5276" s="2">
        <v>35.28</v>
      </c>
      <c r="C5276" s="2">
        <v>36.92</v>
      </c>
    </row>
    <row r="5277" spans="1:3" x14ac:dyDescent="0.3">
      <c r="A5277" s="5">
        <v>41435</v>
      </c>
      <c r="B5277" s="2">
        <v>39.97</v>
      </c>
      <c r="C5277" s="2">
        <v>42.94</v>
      </c>
    </row>
    <row r="5278" spans="1:3" x14ac:dyDescent="0.3">
      <c r="A5278" s="5">
        <v>41436</v>
      </c>
      <c r="B5278" s="2">
        <v>40.97</v>
      </c>
      <c r="C5278" s="2">
        <v>43.43</v>
      </c>
    </row>
    <row r="5279" spans="1:3" x14ac:dyDescent="0.3">
      <c r="A5279" s="5">
        <v>41437</v>
      </c>
      <c r="B5279" s="2">
        <v>39.29</v>
      </c>
      <c r="C5279" s="2">
        <v>40.81</v>
      </c>
    </row>
    <row r="5280" spans="1:3" x14ac:dyDescent="0.3">
      <c r="A5280" s="5">
        <v>41438</v>
      </c>
      <c r="B5280" s="2">
        <v>36.200000000000003</v>
      </c>
      <c r="C5280" s="2">
        <v>38.25</v>
      </c>
    </row>
    <row r="5281" spans="1:3" x14ac:dyDescent="0.3">
      <c r="A5281" s="5">
        <v>41439</v>
      </c>
      <c r="B5281" s="2">
        <v>33.76</v>
      </c>
      <c r="C5281" s="2">
        <v>36.1</v>
      </c>
    </row>
    <row r="5282" spans="1:3" x14ac:dyDescent="0.3">
      <c r="A5282" s="5">
        <v>41440</v>
      </c>
      <c r="B5282" s="2">
        <v>32.15</v>
      </c>
      <c r="C5282" s="2">
        <v>33.61</v>
      </c>
    </row>
    <row r="5283" spans="1:3" x14ac:dyDescent="0.3">
      <c r="A5283" s="5">
        <v>41441</v>
      </c>
      <c r="B5283" s="2">
        <v>28.34</v>
      </c>
      <c r="C5283" s="2">
        <v>31.75</v>
      </c>
    </row>
    <row r="5284" spans="1:3" x14ac:dyDescent="0.3">
      <c r="A5284" s="5">
        <v>41442</v>
      </c>
      <c r="B5284" s="2">
        <v>35.85</v>
      </c>
      <c r="C5284" s="2">
        <v>38.21</v>
      </c>
    </row>
    <row r="5285" spans="1:3" x14ac:dyDescent="0.3">
      <c r="A5285" s="5">
        <v>41443</v>
      </c>
      <c r="B5285" s="2">
        <v>35.94</v>
      </c>
      <c r="C5285" s="2">
        <v>38.03</v>
      </c>
    </row>
    <row r="5286" spans="1:3" x14ac:dyDescent="0.3">
      <c r="A5286" s="5">
        <v>41444</v>
      </c>
      <c r="B5286" s="2">
        <v>34.130000000000003</v>
      </c>
      <c r="C5286" s="2">
        <v>36.5</v>
      </c>
    </row>
    <row r="5287" spans="1:3" x14ac:dyDescent="0.3">
      <c r="A5287" s="5">
        <v>41445</v>
      </c>
      <c r="B5287" s="2">
        <v>34.17</v>
      </c>
      <c r="C5287" s="2">
        <v>38.020000000000003</v>
      </c>
    </row>
    <row r="5288" spans="1:3" x14ac:dyDescent="0.3">
      <c r="A5288" s="5">
        <v>41446</v>
      </c>
      <c r="B5288" s="2">
        <v>29.14</v>
      </c>
      <c r="C5288" s="2">
        <v>31.58</v>
      </c>
    </row>
    <row r="5289" spans="1:3" x14ac:dyDescent="0.3">
      <c r="A5289" s="5">
        <v>41447</v>
      </c>
      <c r="B5289" s="2">
        <v>17.48</v>
      </c>
      <c r="C5289" s="2">
        <v>20.8</v>
      </c>
    </row>
    <row r="5290" spans="1:3" x14ac:dyDescent="0.3">
      <c r="A5290" s="5">
        <v>41448</v>
      </c>
      <c r="B5290" s="2">
        <v>19.18</v>
      </c>
      <c r="C5290" s="2">
        <v>24.68</v>
      </c>
    </row>
    <row r="5291" spans="1:3" x14ac:dyDescent="0.3">
      <c r="A5291" s="5">
        <v>41449</v>
      </c>
      <c r="B5291" s="2">
        <v>31.39</v>
      </c>
      <c r="C5291" s="2">
        <v>36.43</v>
      </c>
    </row>
    <row r="5292" spans="1:3" x14ac:dyDescent="0.3">
      <c r="A5292" s="5">
        <v>41450</v>
      </c>
      <c r="B5292" s="2">
        <v>33.69</v>
      </c>
      <c r="C5292" s="2">
        <v>36.97</v>
      </c>
    </row>
    <row r="5293" spans="1:3" x14ac:dyDescent="0.3">
      <c r="A5293" s="5">
        <v>41451</v>
      </c>
      <c r="B5293" s="2">
        <v>30.69</v>
      </c>
      <c r="C5293" s="2">
        <v>34.54</v>
      </c>
    </row>
    <row r="5294" spans="1:3" x14ac:dyDescent="0.3">
      <c r="A5294" s="5">
        <v>41452</v>
      </c>
      <c r="B5294" s="2">
        <v>32.68</v>
      </c>
      <c r="C5294" s="2">
        <v>36.020000000000003</v>
      </c>
    </row>
    <row r="5295" spans="1:3" x14ac:dyDescent="0.3">
      <c r="A5295" s="5">
        <v>41453</v>
      </c>
      <c r="B5295" s="2">
        <v>32.99</v>
      </c>
      <c r="C5295" s="2">
        <v>35.5</v>
      </c>
    </row>
    <row r="5296" spans="1:3" x14ac:dyDescent="0.3">
      <c r="A5296" s="5">
        <v>41454</v>
      </c>
      <c r="B5296" s="2">
        <v>29.44</v>
      </c>
      <c r="C5296" s="2">
        <v>31.01</v>
      </c>
    </row>
    <row r="5297" spans="1:3" x14ac:dyDescent="0.3">
      <c r="A5297" s="5">
        <v>41455</v>
      </c>
      <c r="B5297" s="2">
        <v>25.96</v>
      </c>
      <c r="C5297" s="2">
        <v>29.67</v>
      </c>
    </row>
    <row r="5298" spans="1:3" x14ac:dyDescent="0.3">
      <c r="A5298" s="5">
        <v>41456</v>
      </c>
      <c r="B5298" s="2">
        <v>32.64</v>
      </c>
      <c r="C5298" s="2">
        <v>34.83</v>
      </c>
    </row>
    <row r="5299" spans="1:3" x14ac:dyDescent="0.3">
      <c r="A5299" s="5">
        <v>41457</v>
      </c>
      <c r="B5299" s="2">
        <v>33.22</v>
      </c>
      <c r="C5299" s="2">
        <v>34.96</v>
      </c>
    </row>
    <row r="5300" spans="1:3" x14ac:dyDescent="0.3">
      <c r="A5300" s="5">
        <v>41458</v>
      </c>
      <c r="B5300" s="2">
        <v>32.19</v>
      </c>
      <c r="C5300" s="2">
        <v>34.729999999999997</v>
      </c>
    </row>
    <row r="5301" spans="1:3" x14ac:dyDescent="0.3">
      <c r="A5301" s="5">
        <v>41459</v>
      </c>
      <c r="B5301" s="2">
        <v>33.119999999999997</v>
      </c>
      <c r="C5301" s="2">
        <v>34.909999999999997</v>
      </c>
    </row>
    <row r="5302" spans="1:3" x14ac:dyDescent="0.3">
      <c r="A5302" s="5">
        <v>41460</v>
      </c>
      <c r="B5302" s="2">
        <v>31.69</v>
      </c>
      <c r="C5302" s="2">
        <v>33.15</v>
      </c>
    </row>
    <row r="5303" spans="1:3" x14ac:dyDescent="0.3">
      <c r="A5303" s="5">
        <v>41461</v>
      </c>
      <c r="B5303" s="2">
        <v>29.12</v>
      </c>
      <c r="C5303" s="2">
        <v>30.93</v>
      </c>
    </row>
    <row r="5304" spans="1:3" x14ac:dyDescent="0.3">
      <c r="A5304" s="5">
        <v>41462</v>
      </c>
      <c r="B5304" s="2">
        <v>28.79</v>
      </c>
      <c r="C5304" s="2">
        <v>30.08</v>
      </c>
    </row>
    <row r="5305" spans="1:3" x14ac:dyDescent="0.3">
      <c r="A5305" s="5">
        <v>41463</v>
      </c>
      <c r="B5305" s="2">
        <v>32.119999999999997</v>
      </c>
      <c r="C5305" s="2">
        <v>33.67</v>
      </c>
    </row>
    <row r="5306" spans="1:3" x14ac:dyDescent="0.3">
      <c r="A5306" s="5">
        <v>41464</v>
      </c>
      <c r="B5306" s="2">
        <v>31.72</v>
      </c>
      <c r="C5306" s="2">
        <v>32.549999999999997</v>
      </c>
    </row>
    <row r="5307" spans="1:3" x14ac:dyDescent="0.3">
      <c r="A5307" s="5">
        <v>41465</v>
      </c>
      <c r="B5307" s="2">
        <v>30.94</v>
      </c>
      <c r="C5307" s="2">
        <v>32.74</v>
      </c>
    </row>
    <row r="5308" spans="1:3" x14ac:dyDescent="0.3">
      <c r="A5308" s="5">
        <v>41466</v>
      </c>
      <c r="B5308" s="2">
        <v>33.049999999999997</v>
      </c>
      <c r="C5308" s="2">
        <v>34.64</v>
      </c>
    </row>
    <row r="5309" spans="1:3" x14ac:dyDescent="0.3">
      <c r="A5309" s="5">
        <v>41467</v>
      </c>
      <c r="B5309" s="2">
        <v>33.56</v>
      </c>
      <c r="C5309" s="2">
        <v>34.61</v>
      </c>
    </row>
    <row r="5310" spans="1:3" x14ac:dyDescent="0.3">
      <c r="A5310" s="5">
        <v>41468</v>
      </c>
      <c r="B5310" s="2">
        <v>32.479999999999997</v>
      </c>
      <c r="C5310" s="2">
        <v>33.200000000000003</v>
      </c>
    </row>
    <row r="5311" spans="1:3" x14ac:dyDescent="0.3">
      <c r="A5311" s="5">
        <v>41469</v>
      </c>
      <c r="B5311" s="2">
        <v>30.72</v>
      </c>
      <c r="C5311" s="2">
        <v>31.68</v>
      </c>
    </row>
    <row r="5312" spans="1:3" x14ac:dyDescent="0.3">
      <c r="A5312" s="5">
        <v>41470</v>
      </c>
      <c r="B5312" s="2">
        <v>33.520000000000003</v>
      </c>
      <c r="C5312" s="2">
        <v>35</v>
      </c>
    </row>
    <row r="5313" spans="1:3" x14ac:dyDescent="0.3">
      <c r="A5313" s="5">
        <v>41471</v>
      </c>
      <c r="B5313" s="2">
        <v>34.659999999999997</v>
      </c>
      <c r="C5313" s="2">
        <v>36.43</v>
      </c>
    </row>
    <row r="5314" spans="1:3" x14ac:dyDescent="0.3">
      <c r="A5314" s="5">
        <v>41472</v>
      </c>
      <c r="B5314" s="2">
        <v>36.04</v>
      </c>
      <c r="C5314" s="2">
        <v>37.58</v>
      </c>
    </row>
    <row r="5315" spans="1:3" x14ac:dyDescent="0.3">
      <c r="A5315" s="5">
        <v>41473</v>
      </c>
      <c r="B5315" s="2">
        <v>35.86</v>
      </c>
      <c r="C5315" s="2">
        <v>37.22</v>
      </c>
    </row>
    <row r="5316" spans="1:3" x14ac:dyDescent="0.3">
      <c r="A5316" s="5">
        <v>41474</v>
      </c>
      <c r="B5316" s="2">
        <v>34.57</v>
      </c>
      <c r="C5316" s="2">
        <v>35.43</v>
      </c>
    </row>
    <row r="5317" spans="1:3" x14ac:dyDescent="0.3">
      <c r="A5317" s="5">
        <v>41475</v>
      </c>
      <c r="B5317" s="2">
        <v>34.380000000000003</v>
      </c>
      <c r="C5317" s="2">
        <v>34.97</v>
      </c>
    </row>
    <row r="5318" spans="1:3" x14ac:dyDescent="0.3">
      <c r="A5318" s="5">
        <v>41476</v>
      </c>
      <c r="B5318" s="2">
        <v>34.14</v>
      </c>
      <c r="C5318" s="2">
        <v>34.78</v>
      </c>
    </row>
    <row r="5319" spans="1:3" x14ac:dyDescent="0.3">
      <c r="A5319" s="5">
        <v>41477</v>
      </c>
      <c r="B5319" s="2">
        <v>36.46</v>
      </c>
      <c r="C5319" s="2">
        <v>38.1</v>
      </c>
    </row>
    <row r="5320" spans="1:3" x14ac:dyDescent="0.3">
      <c r="A5320" s="5">
        <v>41478</v>
      </c>
      <c r="B5320" s="2">
        <v>36.270000000000003</v>
      </c>
      <c r="C5320" s="2">
        <v>38.159999999999997</v>
      </c>
    </row>
    <row r="5321" spans="1:3" x14ac:dyDescent="0.3">
      <c r="A5321" s="5">
        <v>41479</v>
      </c>
      <c r="B5321" s="2">
        <v>37.159999999999997</v>
      </c>
      <c r="C5321" s="2">
        <v>38.86</v>
      </c>
    </row>
    <row r="5322" spans="1:3" x14ac:dyDescent="0.3">
      <c r="A5322" s="5">
        <v>41480</v>
      </c>
      <c r="B5322" s="2">
        <v>37.1</v>
      </c>
      <c r="C5322" s="2">
        <v>38.520000000000003</v>
      </c>
    </row>
    <row r="5323" spans="1:3" x14ac:dyDescent="0.3">
      <c r="A5323" s="5">
        <v>41481</v>
      </c>
      <c r="B5323" s="2">
        <v>36.76</v>
      </c>
      <c r="C5323" s="2">
        <v>38.119999999999997</v>
      </c>
    </row>
    <row r="5324" spans="1:3" x14ac:dyDescent="0.3">
      <c r="A5324" s="5">
        <v>41482</v>
      </c>
      <c r="B5324" s="2">
        <v>35.19</v>
      </c>
      <c r="C5324" s="2">
        <v>35.799999999999997</v>
      </c>
    </row>
    <row r="5325" spans="1:3" x14ac:dyDescent="0.3">
      <c r="A5325" s="5">
        <v>41483</v>
      </c>
      <c r="B5325" s="2">
        <v>33.22</v>
      </c>
      <c r="C5325" s="2">
        <v>34.04</v>
      </c>
    </row>
    <row r="5326" spans="1:3" x14ac:dyDescent="0.3">
      <c r="A5326" s="5">
        <v>41484</v>
      </c>
      <c r="B5326" s="2">
        <v>36.5</v>
      </c>
      <c r="C5326" s="2">
        <v>38.369999999999997</v>
      </c>
    </row>
    <row r="5327" spans="1:3" x14ac:dyDescent="0.3">
      <c r="A5327" s="5">
        <v>41485</v>
      </c>
      <c r="B5327" s="2">
        <v>35.53</v>
      </c>
      <c r="C5327" s="2">
        <v>36.85</v>
      </c>
    </row>
    <row r="5328" spans="1:3" x14ac:dyDescent="0.3">
      <c r="A5328" s="5">
        <v>41486</v>
      </c>
      <c r="B5328" s="2">
        <v>35.31</v>
      </c>
      <c r="C5328" s="2">
        <v>36.49</v>
      </c>
    </row>
    <row r="5329" spans="1:3" x14ac:dyDescent="0.3">
      <c r="A5329" s="5">
        <v>41487</v>
      </c>
      <c r="B5329" s="2">
        <v>36.21</v>
      </c>
      <c r="C5329" s="2">
        <v>37.75</v>
      </c>
    </row>
    <row r="5330" spans="1:3" x14ac:dyDescent="0.3">
      <c r="A5330" s="5">
        <v>41488</v>
      </c>
      <c r="B5330" s="2">
        <v>35.159999999999997</v>
      </c>
      <c r="C5330" s="2">
        <v>36.17</v>
      </c>
    </row>
    <row r="5331" spans="1:3" x14ac:dyDescent="0.3">
      <c r="A5331" s="5">
        <v>41489</v>
      </c>
      <c r="B5331" s="2">
        <v>33.46</v>
      </c>
      <c r="C5331" s="2">
        <v>34.68</v>
      </c>
    </row>
    <row r="5332" spans="1:3" x14ac:dyDescent="0.3">
      <c r="A5332" s="5">
        <v>41490</v>
      </c>
      <c r="B5332" s="2">
        <v>34.130000000000003</v>
      </c>
      <c r="C5332" s="2">
        <v>34.99</v>
      </c>
    </row>
    <row r="5333" spans="1:3" x14ac:dyDescent="0.3">
      <c r="A5333" s="5">
        <v>41491</v>
      </c>
      <c r="B5333" s="2">
        <v>35.159999999999997</v>
      </c>
      <c r="C5333" s="2">
        <v>36.17</v>
      </c>
    </row>
    <row r="5334" spans="1:3" x14ac:dyDescent="0.3">
      <c r="A5334" s="5">
        <v>41492</v>
      </c>
      <c r="B5334" s="2">
        <v>35.54</v>
      </c>
      <c r="C5334" s="2">
        <v>37.409999999999997</v>
      </c>
    </row>
    <row r="5335" spans="1:3" x14ac:dyDescent="0.3">
      <c r="A5335" s="5">
        <v>41493</v>
      </c>
      <c r="B5335" s="2">
        <v>36.020000000000003</v>
      </c>
      <c r="C5335" s="2">
        <v>37.92</v>
      </c>
    </row>
    <row r="5336" spans="1:3" x14ac:dyDescent="0.3">
      <c r="A5336" s="5">
        <v>41494</v>
      </c>
      <c r="B5336" s="2">
        <v>36.229999999999997</v>
      </c>
      <c r="C5336" s="2">
        <v>38.07</v>
      </c>
    </row>
    <row r="5337" spans="1:3" x14ac:dyDescent="0.3">
      <c r="A5337" s="5">
        <v>41495</v>
      </c>
      <c r="B5337" s="2">
        <v>35.94</v>
      </c>
      <c r="C5337" s="2">
        <v>37.79</v>
      </c>
    </row>
    <row r="5338" spans="1:3" x14ac:dyDescent="0.3">
      <c r="A5338" s="5">
        <v>41496</v>
      </c>
      <c r="B5338" s="2">
        <v>34.450000000000003</v>
      </c>
      <c r="C5338" s="2">
        <v>35.58</v>
      </c>
    </row>
    <row r="5339" spans="1:3" x14ac:dyDescent="0.3">
      <c r="A5339" s="5">
        <v>41497</v>
      </c>
      <c r="B5339" s="2">
        <v>33.47</v>
      </c>
      <c r="C5339" s="2">
        <v>34.020000000000003</v>
      </c>
    </row>
    <row r="5340" spans="1:3" x14ac:dyDescent="0.3">
      <c r="A5340" s="5">
        <v>41498</v>
      </c>
      <c r="B5340" s="2">
        <v>36.08</v>
      </c>
      <c r="C5340" s="2">
        <v>38.090000000000003</v>
      </c>
    </row>
    <row r="5341" spans="1:3" x14ac:dyDescent="0.3">
      <c r="A5341" s="5">
        <v>41499</v>
      </c>
      <c r="B5341" s="2">
        <v>35.32</v>
      </c>
      <c r="C5341" s="2">
        <v>37.04</v>
      </c>
    </row>
    <row r="5342" spans="1:3" x14ac:dyDescent="0.3">
      <c r="A5342" s="5">
        <v>41500</v>
      </c>
      <c r="B5342" s="2">
        <v>34.659999999999997</v>
      </c>
      <c r="C5342" s="2">
        <v>36.58</v>
      </c>
    </row>
    <row r="5343" spans="1:3" x14ac:dyDescent="0.3">
      <c r="A5343" s="5">
        <v>41501</v>
      </c>
      <c r="B5343" s="2">
        <v>35.15</v>
      </c>
      <c r="C5343" s="2">
        <v>36.86</v>
      </c>
    </row>
    <row r="5344" spans="1:3" x14ac:dyDescent="0.3">
      <c r="A5344" s="5">
        <v>41502</v>
      </c>
      <c r="B5344" s="2">
        <v>34.67</v>
      </c>
      <c r="C5344" s="2">
        <v>36.26</v>
      </c>
    </row>
    <row r="5345" spans="1:3" x14ac:dyDescent="0.3">
      <c r="A5345" s="5">
        <v>41503</v>
      </c>
      <c r="B5345" s="2">
        <v>33.28</v>
      </c>
      <c r="C5345" s="2">
        <v>34.49</v>
      </c>
    </row>
    <row r="5346" spans="1:3" x14ac:dyDescent="0.3">
      <c r="A5346" s="5">
        <v>41504</v>
      </c>
      <c r="B5346" s="2">
        <v>29.71</v>
      </c>
      <c r="C5346" s="2">
        <v>31.85</v>
      </c>
    </row>
    <row r="5347" spans="1:3" x14ac:dyDescent="0.3">
      <c r="A5347" s="5">
        <v>41505</v>
      </c>
      <c r="B5347" s="2">
        <v>36.81</v>
      </c>
      <c r="C5347" s="2">
        <v>39.630000000000003</v>
      </c>
    </row>
    <row r="5348" spans="1:3" x14ac:dyDescent="0.3">
      <c r="A5348" s="5">
        <v>41506</v>
      </c>
      <c r="B5348" s="2">
        <v>36.590000000000003</v>
      </c>
      <c r="C5348" s="2">
        <v>38.85</v>
      </c>
    </row>
    <row r="5349" spans="1:3" x14ac:dyDescent="0.3">
      <c r="A5349" s="5">
        <v>41507</v>
      </c>
      <c r="B5349" s="2">
        <v>36.369999999999997</v>
      </c>
      <c r="C5349" s="2">
        <v>38.6</v>
      </c>
    </row>
    <row r="5350" spans="1:3" x14ac:dyDescent="0.3">
      <c r="A5350" s="5">
        <v>41508</v>
      </c>
      <c r="B5350" s="2">
        <v>36.82</v>
      </c>
      <c r="C5350" s="2">
        <v>39.07</v>
      </c>
    </row>
    <row r="5351" spans="1:3" x14ac:dyDescent="0.3">
      <c r="A5351" s="5">
        <v>41509</v>
      </c>
      <c r="B5351" s="2">
        <v>36.17</v>
      </c>
      <c r="C5351" s="2">
        <v>38.19</v>
      </c>
    </row>
    <row r="5352" spans="1:3" x14ac:dyDescent="0.3">
      <c r="A5352" s="5">
        <v>41510</v>
      </c>
      <c r="B5352" s="2">
        <v>33.909999999999997</v>
      </c>
      <c r="C5352" s="2">
        <v>34.770000000000003</v>
      </c>
    </row>
    <row r="5353" spans="1:3" x14ac:dyDescent="0.3">
      <c r="A5353" s="5">
        <v>41511</v>
      </c>
      <c r="B5353" s="2">
        <v>33.6</v>
      </c>
      <c r="C5353" s="2">
        <v>34.32</v>
      </c>
    </row>
    <row r="5354" spans="1:3" x14ac:dyDescent="0.3">
      <c r="A5354" s="5">
        <v>41512</v>
      </c>
      <c r="B5354" s="2">
        <v>37.57</v>
      </c>
      <c r="C5354" s="2">
        <v>40.14</v>
      </c>
    </row>
    <row r="5355" spans="1:3" x14ac:dyDescent="0.3">
      <c r="A5355" s="5">
        <v>41513</v>
      </c>
      <c r="B5355" s="2">
        <v>37.9</v>
      </c>
      <c r="C5355" s="2">
        <v>40.049999999999997</v>
      </c>
    </row>
    <row r="5356" spans="1:3" x14ac:dyDescent="0.3">
      <c r="A5356" s="5">
        <v>41514</v>
      </c>
      <c r="B5356" s="2">
        <v>38.229999999999997</v>
      </c>
      <c r="C5356" s="2">
        <v>40.450000000000003</v>
      </c>
    </row>
    <row r="5357" spans="1:3" x14ac:dyDescent="0.3">
      <c r="A5357" s="5">
        <v>41515</v>
      </c>
      <c r="B5357" s="2">
        <v>37.92</v>
      </c>
      <c r="C5357" s="2">
        <v>39.92</v>
      </c>
    </row>
    <row r="5358" spans="1:3" x14ac:dyDescent="0.3">
      <c r="A5358" s="5">
        <v>41516</v>
      </c>
      <c r="B5358" s="2">
        <v>36.85</v>
      </c>
      <c r="C5358" s="2">
        <v>38.520000000000003</v>
      </c>
    </row>
    <row r="5359" spans="1:3" x14ac:dyDescent="0.3">
      <c r="A5359" s="5">
        <v>41517</v>
      </c>
      <c r="B5359" s="2">
        <v>34.03</v>
      </c>
      <c r="C5359" s="2">
        <v>34.29</v>
      </c>
    </row>
    <row r="5360" spans="1:3" x14ac:dyDescent="0.3">
      <c r="A5360" s="5">
        <v>41518</v>
      </c>
      <c r="B5360" s="2">
        <v>32.549999999999997</v>
      </c>
      <c r="C5360" s="2">
        <v>33.21</v>
      </c>
    </row>
    <row r="5361" spans="1:3" x14ac:dyDescent="0.3">
      <c r="A5361" s="5">
        <v>41519</v>
      </c>
      <c r="B5361" s="2">
        <v>34.700000000000003</v>
      </c>
      <c r="C5361" s="2">
        <v>36.659999999999997</v>
      </c>
    </row>
    <row r="5362" spans="1:3" x14ac:dyDescent="0.3">
      <c r="A5362" s="5">
        <v>41520</v>
      </c>
      <c r="B5362" s="2">
        <v>38.04</v>
      </c>
      <c r="C5362" s="2">
        <v>40.22</v>
      </c>
    </row>
    <row r="5363" spans="1:3" x14ac:dyDescent="0.3">
      <c r="A5363" s="5">
        <v>41521</v>
      </c>
      <c r="B5363" s="2">
        <v>38.96</v>
      </c>
      <c r="C5363" s="2">
        <v>40.96</v>
      </c>
    </row>
    <row r="5364" spans="1:3" x14ac:dyDescent="0.3">
      <c r="A5364" s="5">
        <v>41522</v>
      </c>
      <c r="B5364" s="2">
        <v>38.86</v>
      </c>
      <c r="C5364" s="2">
        <v>40.72</v>
      </c>
    </row>
    <row r="5365" spans="1:3" x14ac:dyDescent="0.3">
      <c r="A5365" s="5">
        <v>41523</v>
      </c>
      <c r="B5365" s="2">
        <v>36.92</v>
      </c>
      <c r="C5365" s="2">
        <v>37.909999999999997</v>
      </c>
    </row>
    <row r="5366" spans="1:3" x14ac:dyDescent="0.3">
      <c r="A5366" s="5">
        <v>41524</v>
      </c>
      <c r="B5366" s="2">
        <v>36.69</v>
      </c>
      <c r="C5366" s="2">
        <v>37.49</v>
      </c>
    </row>
    <row r="5367" spans="1:3" x14ac:dyDescent="0.3">
      <c r="A5367" s="5">
        <v>41525</v>
      </c>
      <c r="B5367" s="2">
        <v>35.97</v>
      </c>
      <c r="C5367" s="2">
        <v>35.94</v>
      </c>
    </row>
    <row r="5368" spans="1:3" x14ac:dyDescent="0.3">
      <c r="A5368" s="5">
        <v>41526</v>
      </c>
      <c r="B5368" s="2">
        <v>40.6</v>
      </c>
      <c r="C5368" s="2">
        <v>43.4</v>
      </c>
    </row>
    <row r="5369" spans="1:3" x14ac:dyDescent="0.3">
      <c r="A5369" s="5">
        <v>41527</v>
      </c>
      <c r="B5369" s="2">
        <v>41.67</v>
      </c>
      <c r="C5369" s="2">
        <v>44.94</v>
      </c>
    </row>
    <row r="5370" spans="1:3" x14ac:dyDescent="0.3">
      <c r="A5370" s="5">
        <v>41528</v>
      </c>
      <c r="B5370" s="2">
        <v>42.06</v>
      </c>
      <c r="C5370" s="2">
        <v>44.85</v>
      </c>
    </row>
    <row r="5371" spans="1:3" x14ac:dyDescent="0.3">
      <c r="A5371" s="5">
        <v>41529</v>
      </c>
      <c r="B5371" s="2">
        <v>42.04</v>
      </c>
      <c r="C5371" s="2">
        <v>44.48</v>
      </c>
    </row>
    <row r="5372" spans="1:3" x14ac:dyDescent="0.3">
      <c r="A5372" s="5">
        <v>41530</v>
      </c>
      <c r="B5372" s="2">
        <v>42.29</v>
      </c>
      <c r="C5372" s="2">
        <v>45.32</v>
      </c>
    </row>
    <row r="5373" spans="1:3" x14ac:dyDescent="0.3">
      <c r="A5373" s="5">
        <v>41531</v>
      </c>
      <c r="B5373" s="2">
        <v>38.17</v>
      </c>
      <c r="C5373" s="2">
        <v>38.770000000000003</v>
      </c>
    </row>
    <row r="5374" spans="1:3" x14ac:dyDescent="0.3">
      <c r="A5374" s="5">
        <v>41532</v>
      </c>
      <c r="B5374" s="2">
        <v>36.44</v>
      </c>
      <c r="C5374" s="2">
        <v>36.92</v>
      </c>
    </row>
    <row r="5375" spans="1:3" x14ac:dyDescent="0.3">
      <c r="A5375" s="5">
        <v>41533</v>
      </c>
      <c r="B5375" s="2">
        <v>37.71</v>
      </c>
      <c r="C5375" s="2">
        <v>40.130000000000003</v>
      </c>
    </row>
    <row r="5376" spans="1:3" x14ac:dyDescent="0.3">
      <c r="A5376" s="5">
        <v>41534</v>
      </c>
      <c r="B5376" s="2">
        <v>38.1</v>
      </c>
      <c r="C5376" s="2">
        <v>39.520000000000003</v>
      </c>
    </row>
    <row r="5377" spans="1:3" x14ac:dyDescent="0.3">
      <c r="A5377" s="5">
        <v>41535</v>
      </c>
      <c r="B5377" s="2">
        <v>39.22</v>
      </c>
      <c r="C5377" s="2">
        <v>41.81</v>
      </c>
    </row>
    <row r="5378" spans="1:3" x14ac:dyDescent="0.3">
      <c r="A5378" s="5">
        <v>41536</v>
      </c>
      <c r="B5378" s="2">
        <v>39.590000000000003</v>
      </c>
      <c r="C5378" s="2">
        <v>41.71</v>
      </c>
    </row>
    <row r="5379" spans="1:3" x14ac:dyDescent="0.3">
      <c r="A5379" s="5">
        <v>41537</v>
      </c>
      <c r="B5379" s="2">
        <v>39.46</v>
      </c>
      <c r="C5379" s="2">
        <v>41.52</v>
      </c>
    </row>
    <row r="5380" spans="1:3" x14ac:dyDescent="0.3">
      <c r="A5380" s="5">
        <v>41538</v>
      </c>
      <c r="B5380" s="2">
        <v>35.58</v>
      </c>
      <c r="C5380" s="2">
        <v>36.200000000000003</v>
      </c>
    </row>
    <row r="5381" spans="1:3" x14ac:dyDescent="0.3">
      <c r="A5381" s="5">
        <v>41539</v>
      </c>
      <c r="B5381" s="2">
        <v>33.229999999999997</v>
      </c>
      <c r="C5381" s="2">
        <v>34.200000000000003</v>
      </c>
    </row>
    <row r="5382" spans="1:3" x14ac:dyDescent="0.3">
      <c r="A5382" s="5">
        <v>41540</v>
      </c>
      <c r="B5382" s="2">
        <v>36.03</v>
      </c>
      <c r="C5382" s="2">
        <v>38.46</v>
      </c>
    </row>
    <row r="5383" spans="1:3" x14ac:dyDescent="0.3">
      <c r="A5383" s="5">
        <v>41541</v>
      </c>
      <c r="B5383" s="2">
        <v>40.549999999999997</v>
      </c>
      <c r="C5383" s="2">
        <v>43.13</v>
      </c>
    </row>
    <row r="5384" spans="1:3" x14ac:dyDescent="0.3">
      <c r="A5384" s="5">
        <v>41542</v>
      </c>
      <c r="B5384" s="2">
        <v>42.12</v>
      </c>
      <c r="C5384" s="2">
        <v>45.29</v>
      </c>
    </row>
    <row r="5385" spans="1:3" x14ac:dyDescent="0.3">
      <c r="A5385" s="5">
        <v>41543</v>
      </c>
      <c r="B5385" s="2">
        <v>40.51</v>
      </c>
      <c r="C5385" s="2">
        <v>42.87</v>
      </c>
    </row>
    <row r="5386" spans="1:3" x14ac:dyDescent="0.3">
      <c r="A5386" s="5">
        <v>41544</v>
      </c>
      <c r="B5386" s="2">
        <v>39.729999999999997</v>
      </c>
      <c r="C5386" s="2">
        <v>41.29</v>
      </c>
    </row>
    <row r="5387" spans="1:3" x14ac:dyDescent="0.3">
      <c r="A5387" s="5">
        <v>41545</v>
      </c>
      <c r="B5387" s="2">
        <v>37.96</v>
      </c>
      <c r="C5387" s="2">
        <v>38.61</v>
      </c>
    </row>
    <row r="5388" spans="1:3" x14ac:dyDescent="0.3">
      <c r="A5388" s="5">
        <v>41546</v>
      </c>
      <c r="B5388" s="2">
        <v>37.15</v>
      </c>
      <c r="C5388" s="2">
        <v>37.869999999999997</v>
      </c>
    </row>
    <row r="5389" spans="1:3" x14ac:dyDescent="0.3">
      <c r="A5389" s="5">
        <v>41547</v>
      </c>
      <c r="B5389" s="2">
        <v>39.72</v>
      </c>
      <c r="C5389" s="2">
        <v>41.33</v>
      </c>
    </row>
    <row r="5390" spans="1:3" x14ac:dyDescent="0.3">
      <c r="A5390" s="5">
        <v>41548</v>
      </c>
      <c r="B5390" s="2">
        <v>41.36</v>
      </c>
      <c r="C5390" s="2">
        <v>43.33</v>
      </c>
    </row>
    <row r="5391" spans="1:3" x14ac:dyDescent="0.3">
      <c r="A5391" s="5">
        <v>41549</v>
      </c>
      <c r="B5391" s="2">
        <v>39.659999999999997</v>
      </c>
      <c r="C5391" s="2">
        <v>41.09</v>
      </c>
    </row>
    <row r="5392" spans="1:3" x14ac:dyDescent="0.3">
      <c r="A5392" s="5">
        <v>41550</v>
      </c>
      <c r="B5392" s="2">
        <v>37.93</v>
      </c>
      <c r="C5392" s="2">
        <v>39.159999999999997</v>
      </c>
    </row>
    <row r="5393" spans="1:3" x14ac:dyDescent="0.3">
      <c r="A5393" s="5">
        <v>41551</v>
      </c>
      <c r="B5393" s="2">
        <v>37.74</v>
      </c>
      <c r="C5393" s="2">
        <v>38.89</v>
      </c>
    </row>
    <row r="5394" spans="1:3" x14ac:dyDescent="0.3">
      <c r="A5394" s="5">
        <v>41552</v>
      </c>
      <c r="B5394" s="2">
        <v>36.880000000000003</v>
      </c>
      <c r="C5394" s="2">
        <v>38.22</v>
      </c>
    </row>
    <row r="5395" spans="1:3" x14ac:dyDescent="0.3">
      <c r="A5395" s="5">
        <v>41553</v>
      </c>
      <c r="B5395" s="2">
        <v>37.25</v>
      </c>
      <c r="C5395" s="2">
        <v>38.08</v>
      </c>
    </row>
    <row r="5396" spans="1:3" x14ac:dyDescent="0.3">
      <c r="A5396" s="5">
        <v>41554</v>
      </c>
      <c r="B5396" s="2">
        <v>38.869999999999997</v>
      </c>
      <c r="C5396" s="2">
        <v>40.770000000000003</v>
      </c>
    </row>
    <row r="5397" spans="1:3" x14ac:dyDescent="0.3">
      <c r="A5397" s="5">
        <v>41555</v>
      </c>
      <c r="B5397" s="2">
        <v>39.049999999999997</v>
      </c>
      <c r="C5397" s="2">
        <v>40.869999999999997</v>
      </c>
    </row>
    <row r="5398" spans="1:3" x14ac:dyDescent="0.3">
      <c r="A5398" s="5">
        <v>41556</v>
      </c>
      <c r="B5398" s="2">
        <v>37.97</v>
      </c>
      <c r="C5398" s="2">
        <v>39.880000000000003</v>
      </c>
    </row>
    <row r="5399" spans="1:3" x14ac:dyDescent="0.3">
      <c r="A5399" s="5">
        <v>41557</v>
      </c>
      <c r="B5399" s="2">
        <v>38.69</v>
      </c>
      <c r="C5399" s="2">
        <v>40.75</v>
      </c>
    </row>
    <row r="5400" spans="1:3" x14ac:dyDescent="0.3">
      <c r="A5400" s="5">
        <v>41558</v>
      </c>
      <c r="B5400" s="2">
        <v>37.89</v>
      </c>
      <c r="C5400" s="2">
        <v>39.270000000000003</v>
      </c>
    </row>
    <row r="5401" spans="1:3" x14ac:dyDescent="0.3">
      <c r="A5401" s="5">
        <v>41559</v>
      </c>
      <c r="B5401" s="2">
        <v>37.28</v>
      </c>
      <c r="C5401" s="2">
        <v>37.869999999999997</v>
      </c>
    </row>
    <row r="5402" spans="1:3" x14ac:dyDescent="0.3">
      <c r="A5402" s="5">
        <v>41560</v>
      </c>
      <c r="B5402" s="2">
        <v>37.450000000000003</v>
      </c>
      <c r="C5402" s="2">
        <v>38.340000000000003</v>
      </c>
    </row>
    <row r="5403" spans="1:3" x14ac:dyDescent="0.3">
      <c r="A5403" s="5">
        <v>41561</v>
      </c>
      <c r="B5403" s="2">
        <v>41.17</v>
      </c>
      <c r="C5403" s="2">
        <v>43.35</v>
      </c>
    </row>
    <row r="5404" spans="1:3" x14ac:dyDescent="0.3">
      <c r="A5404" s="5">
        <v>41562</v>
      </c>
      <c r="B5404" s="2">
        <v>42.08</v>
      </c>
      <c r="C5404" s="2">
        <v>44.43</v>
      </c>
    </row>
    <row r="5405" spans="1:3" x14ac:dyDescent="0.3">
      <c r="A5405" s="5">
        <v>41563</v>
      </c>
      <c r="B5405" s="2">
        <v>43.14</v>
      </c>
      <c r="C5405" s="2">
        <v>45.69</v>
      </c>
    </row>
    <row r="5406" spans="1:3" x14ac:dyDescent="0.3">
      <c r="A5406" s="5">
        <v>41564</v>
      </c>
      <c r="B5406" s="2">
        <v>40.97</v>
      </c>
      <c r="C5406" s="2">
        <v>43.17</v>
      </c>
    </row>
    <row r="5407" spans="1:3" x14ac:dyDescent="0.3">
      <c r="A5407" s="5">
        <v>41565</v>
      </c>
      <c r="B5407" s="2">
        <v>40.92</v>
      </c>
      <c r="C5407" s="2">
        <v>42.76</v>
      </c>
    </row>
    <row r="5408" spans="1:3" x14ac:dyDescent="0.3">
      <c r="A5408" s="5">
        <v>41566</v>
      </c>
      <c r="B5408" s="2">
        <v>39.65</v>
      </c>
      <c r="C5408" s="2">
        <v>40.51</v>
      </c>
    </row>
    <row r="5409" spans="1:3" x14ac:dyDescent="0.3">
      <c r="A5409" s="5">
        <v>41567</v>
      </c>
      <c r="B5409" s="2">
        <v>39.32</v>
      </c>
      <c r="C5409" s="2">
        <v>40.08</v>
      </c>
    </row>
    <row r="5410" spans="1:3" x14ac:dyDescent="0.3">
      <c r="A5410" s="5">
        <v>41568</v>
      </c>
      <c r="B5410" s="2">
        <v>44.11</v>
      </c>
      <c r="C5410" s="2">
        <v>48.06</v>
      </c>
    </row>
    <row r="5411" spans="1:3" x14ac:dyDescent="0.3">
      <c r="A5411" s="5">
        <v>41569</v>
      </c>
      <c r="B5411" s="2">
        <v>39.93</v>
      </c>
      <c r="C5411" s="2">
        <v>42.04</v>
      </c>
    </row>
    <row r="5412" spans="1:3" x14ac:dyDescent="0.3">
      <c r="A5412" s="5">
        <v>41570</v>
      </c>
      <c r="B5412" s="2">
        <v>37.75</v>
      </c>
      <c r="C5412" s="2">
        <v>40.03</v>
      </c>
    </row>
    <row r="5413" spans="1:3" x14ac:dyDescent="0.3">
      <c r="A5413" s="5">
        <v>41571</v>
      </c>
      <c r="B5413" s="2">
        <v>37.35</v>
      </c>
      <c r="C5413" s="2">
        <v>39.32</v>
      </c>
    </row>
    <row r="5414" spans="1:3" x14ac:dyDescent="0.3">
      <c r="A5414" s="5">
        <v>41572</v>
      </c>
      <c r="B5414" s="2">
        <v>37.72</v>
      </c>
      <c r="C5414" s="2">
        <v>40.31</v>
      </c>
    </row>
    <row r="5415" spans="1:3" x14ac:dyDescent="0.3">
      <c r="A5415" s="5">
        <v>41573</v>
      </c>
      <c r="B5415" s="2">
        <v>33.93</v>
      </c>
      <c r="C5415" s="2">
        <v>35.03</v>
      </c>
    </row>
    <row r="5416" spans="1:3" x14ac:dyDescent="0.3">
      <c r="A5416" s="5">
        <v>41574</v>
      </c>
      <c r="B5416" s="2">
        <v>34.28</v>
      </c>
      <c r="C5416" s="2">
        <v>35.15</v>
      </c>
    </row>
    <row r="5417" spans="1:3" x14ac:dyDescent="0.3">
      <c r="A5417" s="5">
        <v>41575</v>
      </c>
      <c r="B5417" s="2">
        <v>34.369999999999997</v>
      </c>
      <c r="C5417" s="2">
        <v>36.57</v>
      </c>
    </row>
    <row r="5418" spans="1:3" x14ac:dyDescent="0.3">
      <c r="A5418" s="5">
        <v>41576</v>
      </c>
      <c r="B5418" s="2">
        <v>34.76</v>
      </c>
      <c r="C5418" s="2">
        <v>36.520000000000003</v>
      </c>
    </row>
    <row r="5419" spans="1:3" x14ac:dyDescent="0.3">
      <c r="A5419" s="5">
        <v>41577</v>
      </c>
      <c r="B5419" s="2">
        <v>34.5</v>
      </c>
      <c r="C5419" s="2">
        <v>36.380000000000003</v>
      </c>
    </row>
    <row r="5420" spans="1:3" x14ac:dyDescent="0.3">
      <c r="A5420" s="5">
        <v>41578</v>
      </c>
      <c r="B5420" s="2">
        <v>34.51</v>
      </c>
      <c r="C5420" s="2">
        <v>35.93</v>
      </c>
    </row>
    <row r="5421" spans="1:3" x14ac:dyDescent="0.3">
      <c r="A5421" s="5">
        <v>41579</v>
      </c>
      <c r="B5421" s="2">
        <v>34.53</v>
      </c>
      <c r="C5421" s="2">
        <v>35.79</v>
      </c>
    </row>
    <row r="5422" spans="1:3" x14ac:dyDescent="0.3">
      <c r="A5422" s="5">
        <v>41580</v>
      </c>
      <c r="B5422" s="2">
        <v>34.229999999999997</v>
      </c>
      <c r="C5422" s="2">
        <v>35.43</v>
      </c>
    </row>
    <row r="5423" spans="1:3" x14ac:dyDescent="0.3">
      <c r="A5423" s="5">
        <v>41581</v>
      </c>
      <c r="B5423" s="2">
        <v>32.93</v>
      </c>
      <c r="C5423" s="2">
        <v>33.270000000000003</v>
      </c>
    </row>
    <row r="5424" spans="1:3" x14ac:dyDescent="0.3">
      <c r="A5424" s="5">
        <v>41582</v>
      </c>
      <c r="B5424" s="2">
        <v>34.65</v>
      </c>
      <c r="C5424" s="2">
        <v>36.520000000000003</v>
      </c>
    </row>
    <row r="5425" spans="1:3" x14ac:dyDescent="0.3">
      <c r="A5425" s="5">
        <v>41583</v>
      </c>
      <c r="B5425" s="2">
        <v>36.31</v>
      </c>
      <c r="C5425" s="2">
        <v>38.229999999999997</v>
      </c>
    </row>
    <row r="5426" spans="1:3" x14ac:dyDescent="0.3">
      <c r="A5426" s="5">
        <v>41584</v>
      </c>
      <c r="B5426" s="2">
        <v>37.229999999999997</v>
      </c>
      <c r="C5426" s="2">
        <v>39.26</v>
      </c>
    </row>
    <row r="5427" spans="1:3" x14ac:dyDescent="0.3">
      <c r="A5427" s="5">
        <v>41585</v>
      </c>
      <c r="B5427" s="2">
        <v>36.96</v>
      </c>
      <c r="C5427" s="2">
        <v>38.549999999999997</v>
      </c>
    </row>
    <row r="5428" spans="1:3" x14ac:dyDescent="0.3">
      <c r="A5428" s="5">
        <v>41586</v>
      </c>
      <c r="B5428" s="2">
        <v>36.72</v>
      </c>
      <c r="C5428" s="2">
        <v>38.630000000000003</v>
      </c>
    </row>
    <row r="5429" spans="1:3" x14ac:dyDescent="0.3">
      <c r="A5429" s="5">
        <v>41587</v>
      </c>
      <c r="B5429" s="2">
        <v>35.18</v>
      </c>
      <c r="C5429" s="2">
        <v>35.979999999999997</v>
      </c>
    </row>
    <row r="5430" spans="1:3" x14ac:dyDescent="0.3">
      <c r="A5430" s="5">
        <v>41588</v>
      </c>
      <c r="B5430" s="2">
        <v>34.69</v>
      </c>
      <c r="C5430" s="2">
        <v>35.94</v>
      </c>
    </row>
    <row r="5431" spans="1:3" x14ac:dyDescent="0.3">
      <c r="A5431" s="5">
        <v>41589</v>
      </c>
      <c r="B5431" s="2">
        <v>38.11</v>
      </c>
      <c r="C5431" s="2">
        <v>40.590000000000003</v>
      </c>
    </row>
    <row r="5432" spans="1:3" x14ac:dyDescent="0.3">
      <c r="A5432" s="5">
        <v>41590</v>
      </c>
      <c r="B5432" s="2">
        <v>36.369999999999997</v>
      </c>
      <c r="C5432" s="2">
        <v>38.67</v>
      </c>
    </row>
    <row r="5433" spans="1:3" x14ac:dyDescent="0.3">
      <c r="A5433" s="5">
        <v>41591</v>
      </c>
      <c r="B5433" s="2">
        <v>36.4</v>
      </c>
      <c r="C5433" s="2">
        <v>38.229999999999997</v>
      </c>
    </row>
    <row r="5434" spans="1:3" x14ac:dyDescent="0.3">
      <c r="A5434" s="5">
        <v>41592</v>
      </c>
      <c r="B5434" s="2">
        <v>37.56</v>
      </c>
      <c r="C5434" s="2">
        <v>39.630000000000003</v>
      </c>
    </row>
    <row r="5435" spans="1:3" x14ac:dyDescent="0.3">
      <c r="A5435" s="5">
        <v>41593</v>
      </c>
      <c r="B5435" s="2">
        <v>36.340000000000003</v>
      </c>
      <c r="C5435" s="2">
        <v>37.96</v>
      </c>
    </row>
    <row r="5436" spans="1:3" x14ac:dyDescent="0.3">
      <c r="A5436" s="5">
        <v>41594</v>
      </c>
      <c r="B5436" s="2">
        <v>32.83</v>
      </c>
      <c r="C5436" s="2">
        <v>34.25</v>
      </c>
    </row>
    <row r="5437" spans="1:3" x14ac:dyDescent="0.3">
      <c r="A5437" s="5">
        <v>41595</v>
      </c>
      <c r="B5437" s="2">
        <v>33.39</v>
      </c>
      <c r="C5437" s="2">
        <v>35.6</v>
      </c>
    </row>
    <row r="5438" spans="1:3" x14ac:dyDescent="0.3">
      <c r="A5438" s="5">
        <v>41596</v>
      </c>
      <c r="B5438" s="2">
        <v>37.53</v>
      </c>
      <c r="C5438" s="2">
        <v>40.36</v>
      </c>
    </row>
    <row r="5439" spans="1:3" x14ac:dyDescent="0.3">
      <c r="A5439" s="5">
        <v>41597</v>
      </c>
      <c r="B5439" s="2">
        <v>38.450000000000003</v>
      </c>
      <c r="C5439" s="2">
        <v>41.11</v>
      </c>
    </row>
    <row r="5440" spans="1:3" x14ac:dyDescent="0.3">
      <c r="A5440" s="5">
        <v>41598</v>
      </c>
      <c r="B5440" s="2">
        <v>40.909999999999997</v>
      </c>
      <c r="C5440" s="2">
        <v>44.2</v>
      </c>
    </row>
    <row r="5441" spans="1:3" x14ac:dyDescent="0.3">
      <c r="A5441" s="5">
        <v>41599</v>
      </c>
      <c r="B5441" s="2">
        <v>41.03</v>
      </c>
      <c r="C5441" s="2">
        <v>44.6</v>
      </c>
    </row>
    <row r="5442" spans="1:3" x14ac:dyDescent="0.3">
      <c r="A5442" s="5">
        <v>41600</v>
      </c>
      <c r="B5442" s="2">
        <v>41.14</v>
      </c>
      <c r="C5442" s="2">
        <v>44.5</v>
      </c>
    </row>
    <row r="5443" spans="1:3" x14ac:dyDescent="0.3">
      <c r="A5443" s="5">
        <v>41601</v>
      </c>
      <c r="B5443" s="2">
        <v>37.020000000000003</v>
      </c>
      <c r="C5443" s="2">
        <v>38.46</v>
      </c>
    </row>
    <row r="5444" spans="1:3" x14ac:dyDescent="0.3">
      <c r="A5444" s="5">
        <v>41602</v>
      </c>
      <c r="B5444" s="2">
        <v>34.97</v>
      </c>
      <c r="C5444" s="2">
        <v>35.78</v>
      </c>
    </row>
    <row r="5445" spans="1:3" x14ac:dyDescent="0.3">
      <c r="A5445" s="5">
        <v>41603</v>
      </c>
      <c r="B5445" s="2">
        <v>41.02</v>
      </c>
      <c r="C5445" s="2">
        <v>44.61</v>
      </c>
    </row>
    <row r="5446" spans="1:3" x14ac:dyDescent="0.3">
      <c r="A5446" s="5">
        <v>41604</v>
      </c>
      <c r="B5446" s="2">
        <v>41.68</v>
      </c>
      <c r="C5446" s="2">
        <v>46.18</v>
      </c>
    </row>
    <row r="5447" spans="1:3" x14ac:dyDescent="0.3">
      <c r="A5447" s="5">
        <v>41605</v>
      </c>
      <c r="B5447" s="2">
        <v>35.86</v>
      </c>
      <c r="C5447" s="2">
        <v>37.57</v>
      </c>
    </row>
    <row r="5448" spans="1:3" x14ac:dyDescent="0.3">
      <c r="A5448" s="5">
        <v>41606</v>
      </c>
      <c r="B5448" s="2">
        <v>34.340000000000003</v>
      </c>
      <c r="C5448" s="2">
        <v>36.17</v>
      </c>
    </row>
    <row r="5449" spans="1:3" x14ac:dyDescent="0.3">
      <c r="A5449" s="5">
        <v>41607</v>
      </c>
      <c r="B5449" s="2">
        <v>36.76</v>
      </c>
      <c r="C5449" s="2">
        <v>38.630000000000003</v>
      </c>
    </row>
    <row r="5450" spans="1:3" x14ac:dyDescent="0.3">
      <c r="A5450" s="5">
        <v>41608</v>
      </c>
      <c r="B5450" s="2">
        <v>35.86</v>
      </c>
      <c r="C5450" s="2">
        <v>37.72</v>
      </c>
    </row>
    <row r="5451" spans="1:3" x14ac:dyDescent="0.3">
      <c r="A5451" s="5">
        <v>41609</v>
      </c>
      <c r="B5451" s="2">
        <v>33.67</v>
      </c>
      <c r="C5451" s="2">
        <v>34.18</v>
      </c>
    </row>
    <row r="5452" spans="1:3" x14ac:dyDescent="0.3">
      <c r="A5452" s="5">
        <v>41610</v>
      </c>
      <c r="B5452" s="2">
        <v>42.03</v>
      </c>
      <c r="C5452" s="2">
        <v>47.17</v>
      </c>
    </row>
    <row r="5453" spans="1:3" x14ac:dyDescent="0.3">
      <c r="A5453" s="5">
        <v>41611</v>
      </c>
      <c r="B5453" s="2">
        <v>36.299999999999997</v>
      </c>
      <c r="C5453" s="2">
        <v>38.340000000000003</v>
      </c>
    </row>
    <row r="5454" spans="1:3" x14ac:dyDescent="0.3">
      <c r="A5454" s="5">
        <v>41612</v>
      </c>
      <c r="B5454" s="2">
        <v>35.380000000000003</v>
      </c>
      <c r="C5454" s="2">
        <v>37.299999999999997</v>
      </c>
    </row>
    <row r="5455" spans="1:3" x14ac:dyDescent="0.3">
      <c r="A5455" s="5">
        <v>41613</v>
      </c>
      <c r="B5455" s="2">
        <v>34.53</v>
      </c>
      <c r="C5455" s="2">
        <v>36.47</v>
      </c>
    </row>
    <row r="5456" spans="1:3" x14ac:dyDescent="0.3">
      <c r="A5456" s="5">
        <v>41614</v>
      </c>
      <c r="B5456" s="2">
        <v>34.15</v>
      </c>
      <c r="C5456" s="2">
        <v>35.619999999999997</v>
      </c>
    </row>
    <row r="5457" spans="1:3" x14ac:dyDescent="0.3">
      <c r="A5457" s="5">
        <v>41615</v>
      </c>
      <c r="B5457" s="2">
        <v>35.49</v>
      </c>
      <c r="C5457" s="2">
        <v>36.57</v>
      </c>
    </row>
    <row r="5458" spans="1:3" x14ac:dyDescent="0.3">
      <c r="A5458" s="5">
        <v>41616</v>
      </c>
      <c r="B5458" s="2">
        <v>35.61</v>
      </c>
      <c r="C5458" s="2">
        <v>36.4</v>
      </c>
    </row>
    <row r="5459" spans="1:3" x14ac:dyDescent="0.3">
      <c r="A5459" s="5">
        <v>41617</v>
      </c>
      <c r="B5459" s="2">
        <v>43.09</v>
      </c>
      <c r="C5459" s="2">
        <v>49.53</v>
      </c>
    </row>
    <row r="5460" spans="1:3" x14ac:dyDescent="0.3">
      <c r="A5460" s="5">
        <v>41618</v>
      </c>
      <c r="B5460" s="2">
        <v>38.51</v>
      </c>
      <c r="C5460" s="2">
        <v>41.24</v>
      </c>
    </row>
    <row r="5461" spans="1:3" x14ac:dyDescent="0.3">
      <c r="A5461" s="5">
        <v>41619</v>
      </c>
      <c r="B5461" s="2">
        <v>36.32</v>
      </c>
      <c r="C5461" s="2">
        <v>38.29</v>
      </c>
    </row>
    <row r="5462" spans="1:3" x14ac:dyDescent="0.3">
      <c r="A5462" s="5">
        <v>41620</v>
      </c>
      <c r="B5462" s="2">
        <v>34.11</v>
      </c>
      <c r="C5462" s="2">
        <v>35.369999999999997</v>
      </c>
    </row>
    <row r="5463" spans="1:3" x14ac:dyDescent="0.3">
      <c r="A5463" s="5">
        <v>41621</v>
      </c>
      <c r="B5463" s="2">
        <v>34.22</v>
      </c>
      <c r="C5463" s="2">
        <v>35.950000000000003</v>
      </c>
    </row>
    <row r="5464" spans="1:3" x14ac:dyDescent="0.3">
      <c r="A5464" s="5">
        <v>41622</v>
      </c>
      <c r="B5464" s="2">
        <v>32.549999999999997</v>
      </c>
      <c r="C5464" s="2">
        <v>33.380000000000003</v>
      </c>
    </row>
    <row r="5465" spans="1:3" x14ac:dyDescent="0.3">
      <c r="A5465" s="5">
        <v>41623</v>
      </c>
      <c r="B5465" s="2">
        <v>30.78</v>
      </c>
      <c r="C5465" s="2">
        <v>31.99</v>
      </c>
    </row>
    <row r="5466" spans="1:3" x14ac:dyDescent="0.3">
      <c r="A5466" s="5">
        <v>41624</v>
      </c>
      <c r="B5466" s="2">
        <v>31.49</v>
      </c>
      <c r="C5466" s="2">
        <v>33.049999999999997</v>
      </c>
    </row>
    <row r="5467" spans="1:3" x14ac:dyDescent="0.3">
      <c r="A5467" s="5">
        <v>41625</v>
      </c>
      <c r="B5467" s="2">
        <v>32.799999999999997</v>
      </c>
      <c r="C5467" s="2">
        <v>35</v>
      </c>
    </row>
    <row r="5468" spans="1:3" x14ac:dyDescent="0.3">
      <c r="A5468" s="5">
        <v>41626</v>
      </c>
      <c r="B5468" s="2">
        <v>33.51</v>
      </c>
      <c r="C5468" s="2">
        <v>35.49</v>
      </c>
    </row>
    <row r="5469" spans="1:3" x14ac:dyDescent="0.3">
      <c r="A5469" s="5">
        <v>41627</v>
      </c>
      <c r="B5469" s="2">
        <v>31.21</v>
      </c>
      <c r="C5469" s="2">
        <v>32.85</v>
      </c>
    </row>
    <row r="5470" spans="1:3" x14ac:dyDescent="0.3">
      <c r="A5470" s="5">
        <v>41628</v>
      </c>
      <c r="B5470" s="2">
        <v>31.3</v>
      </c>
      <c r="C5470" s="2">
        <v>32.450000000000003</v>
      </c>
    </row>
    <row r="5471" spans="1:3" x14ac:dyDescent="0.3">
      <c r="A5471" s="5">
        <v>41629</v>
      </c>
      <c r="B5471" s="2">
        <v>28.97</v>
      </c>
      <c r="C5471" s="2">
        <v>29.99</v>
      </c>
    </row>
    <row r="5472" spans="1:3" x14ac:dyDescent="0.3">
      <c r="A5472" s="5">
        <v>41630</v>
      </c>
      <c r="B5472" s="2">
        <v>27.68</v>
      </c>
      <c r="C5472" s="2">
        <v>29.34</v>
      </c>
    </row>
    <row r="5473" spans="1:3" x14ac:dyDescent="0.3">
      <c r="A5473" s="5">
        <v>41631</v>
      </c>
      <c r="B5473" s="2">
        <v>29.41</v>
      </c>
      <c r="C5473" s="2">
        <v>31.65</v>
      </c>
    </row>
    <row r="5474" spans="1:3" x14ac:dyDescent="0.3">
      <c r="A5474" s="5">
        <v>41632</v>
      </c>
      <c r="B5474" s="2">
        <v>27.35</v>
      </c>
      <c r="C5474" s="2">
        <v>28.64</v>
      </c>
    </row>
    <row r="5475" spans="1:3" x14ac:dyDescent="0.3">
      <c r="A5475" s="5">
        <v>41633</v>
      </c>
      <c r="B5475" s="2">
        <v>28.27</v>
      </c>
      <c r="C5475" s="2">
        <v>29.65</v>
      </c>
    </row>
    <row r="5476" spans="1:3" x14ac:dyDescent="0.3">
      <c r="A5476" s="5">
        <v>41634</v>
      </c>
      <c r="B5476" s="2">
        <v>29.46</v>
      </c>
      <c r="C5476" s="2">
        <v>31.15</v>
      </c>
    </row>
    <row r="5477" spans="1:3" x14ac:dyDescent="0.3">
      <c r="A5477" s="5">
        <v>41635</v>
      </c>
      <c r="B5477" s="2">
        <v>29.53</v>
      </c>
      <c r="C5477" s="2">
        <v>30.55</v>
      </c>
    </row>
    <row r="5478" spans="1:3" x14ac:dyDescent="0.3">
      <c r="A5478" s="5">
        <v>41636</v>
      </c>
      <c r="B5478" s="2">
        <v>27.9</v>
      </c>
      <c r="C5478" s="2">
        <v>29.74</v>
      </c>
    </row>
    <row r="5479" spans="1:3" x14ac:dyDescent="0.3">
      <c r="A5479" s="5">
        <v>41637</v>
      </c>
      <c r="B5479" s="2">
        <v>28.49</v>
      </c>
      <c r="C5479" s="2">
        <v>30.07</v>
      </c>
    </row>
    <row r="5480" spans="1:3" x14ac:dyDescent="0.3">
      <c r="A5480" s="5">
        <v>41638</v>
      </c>
      <c r="B5480" s="2">
        <v>29.45</v>
      </c>
      <c r="C5480" s="2">
        <v>31.22</v>
      </c>
    </row>
    <row r="5481" spans="1:3" x14ac:dyDescent="0.3">
      <c r="A5481" s="5">
        <v>41639</v>
      </c>
      <c r="B5481" s="2">
        <v>28.99</v>
      </c>
      <c r="C5481" s="2">
        <v>30.75</v>
      </c>
    </row>
    <row r="5482" spans="1:3" x14ac:dyDescent="0.3">
      <c r="A5482" s="5">
        <v>41640</v>
      </c>
      <c r="B5482" s="2">
        <v>28.25</v>
      </c>
      <c r="C5482" s="2">
        <v>29.25</v>
      </c>
    </row>
    <row r="5483" spans="1:3" x14ac:dyDescent="0.3">
      <c r="A5483" s="5">
        <v>41641</v>
      </c>
      <c r="B5483" s="2">
        <v>29.89</v>
      </c>
      <c r="C5483" s="2">
        <v>31.54</v>
      </c>
    </row>
    <row r="5484" spans="1:3" x14ac:dyDescent="0.3">
      <c r="A5484" s="5">
        <v>41642</v>
      </c>
      <c r="B5484" s="2">
        <v>29.3</v>
      </c>
      <c r="C5484" s="2">
        <v>30.97</v>
      </c>
    </row>
    <row r="5485" spans="1:3" x14ac:dyDescent="0.3">
      <c r="A5485" s="5">
        <v>41643</v>
      </c>
      <c r="B5485" s="2">
        <v>27.96</v>
      </c>
      <c r="C5485" s="2">
        <v>29.56</v>
      </c>
    </row>
    <row r="5486" spans="1:3" x14ac:dyDescent="0.3">
      <c r="A5486" s="5">
        <v>41644</v>
      </c>
      <c r="B5486" s="2">
        <v>29.05</v>
      </c>
      <c r="C5486" s="2">
        <v>30.32</v>
      </c>
    </row>
    <row r="5487" spans="1:3" x14ac:dyDescent="0.3">
      <c r="A5487" s="5">
        <v>41645</v>
      </c>
      <c r="B5487" s="2">
        <v>28.19</v>
      </c>
      <c r="C5487" s="2">
        <v>29.33</v>
      </c>
    </row>
    <row r="5488" spans="1:3" x14ac:dyDescent="0.3">
      <c r="A5488" s="5">
        <v>41646</v>
      </c>
      <c r="B5488" s="2">
        <v>29.16</v>
      </c>
      <c r="C5488" s="2">
        <v>30.73</v>
      </c>
    </row>
    <row r="5489" spans="1:3" x14ac:dyDescent="0.3">
      <c r="A5489" s="5">
        <v>41647</v>
      </c>
      <c r="B5489" s="2">
        <v>29.36</v>
      </c>
      <c r="C5489" s="2">
        <v>30.89</v>
      </c>
    </row>
    <row r="5490" spans="1:3" x14ac:dyDescent="0.3">
      <c r="A5490" s="5">
        <v>41648</v>
      </c>
      <c r="B5490" s="2">
        <v>29.72</v>
      </c>
      <c r="C5490" s="2">
        <v>31.39</v>
      </c>
    </row>
    <row r="5491" spans="1:3" x14ac:dyDescent="0.3">
      <c r="A5491" s="5">
        <v>41649</v>
      </c>
      <c r="B5491" s="2">
        <v>30.17</v>
      </c>
      <c r="C5491" s="2">
        <v>31.93</v>
      </c>
    </row>
    <row r="5492" spans="1:3" x14ac:dyDescent="0.3">
      <c r="A5492" s="5">
        <v>41650</v>
      </c>
      <c r="B5492" s="2">
        <v>29.82</v>
      </c>
      <c r="C5492" s="2">
        <v>30.96</v>
      </c>
    </row>
    <row r="5493" spans="1:3" x14ac:dyDescent="0.3">
      <c r="A5493" s="5">
        <v>41651</v>
      </c>
      <c r="B5493" s="2">
        <v>30.4</v>
      </c>
      <c r="C5493" s="2">
        <v>31.58</v>
      </c>
    </row>
    <row r="5494" spans="1:3" x14ac:dyDescent="0.3">
      <c r="A5494" s="5">
        <v>41652</v>
      </c>
      <c r="B5494" s="2">
        <v>39.159999999999997</v>
      </c>
      <c r="C5494" s="2">
        <v>45.24</v>
      </c>
    </row>
    <row r="5495" spans="1:3" x14ac:dyDescent="0.3">
      <c r="A5495" s="5">
        <v>41653</v>
      </c>
      <c r="B5495" s="2">
        <v>41.65</v>
      </c>
      <c r="C5495" s="2">
        <v>49.84</v>
      </c>
    </row>
    <row r="5496" spans="1:3" x14ac:dyDescent="0.3">
      <c r="A5496" s="5">
        <v>41654</v>
      </c>
      <c r="B5496" s="2">
        <v>41.6</v>
      </c>
      <c r="C5496" s="2">
        <v>48.95</v>
      </c>
    </row>
    <row r="5497" spans="1:3" x14ac:dyDescent="0.3">
      <c r="A5497" s="5">
        <v>41655</v>
      </c>
      <c r="B5497" s="2">
        <v>32.53</v>
      </c>
      <c r="C5497" s="2">
        <v>34.46</v>
      </c>
    </row>
    <row r="5498" spans="1:3" x14ac:dyDescent="0.3">
      <c r="A5498" s="5">
        <v>41656</v>
      </c>
      <c r="B5498" s="2">
        <v>34.21</v>
      </c>
      <c r="C5498" s="2">
        <v>37.39</v>
      </c>
    </row>
    <row r="5499" spans="1:3" x14ac:dyDescent="0.3">
      <c r="A5499" s="5">
        <v>41657</v>
      </c>
      <c r="B5499" s="2">
        <v>30.9</v>
      </c>
      <c r="C5499" s="2">
        <v>31.94</v>
      </c>
    </row>
    <row r="5500" spans="1:3" x14ac:dyDescent="0.3">
      <c r="A5500" s="5">
        <v>41658</v>
      </c>
      <c r="B5500" s="2">
        <v>30.7</v>
      </c>
      <c r="C5500" s="2">
        <v>31.27</v>
      </c>
    </row>
    <row r="5501" spans="1:3" x14ac:dyDescent="0.3">
      <c r="A5501" s="5">
        <v>41659</v>
      </c>
      <c r="B5501" s="2">
        <v>34.590000000000003</v>
      </c>
      <c r="C5501" s="2">
        <v>38.03</v>
      </c>
    </row>
    <row r="5502" spans="1:3" x14ac:dyDescent="0.3">
      <c r="A5502" s="5">
        <v>41660</v>
      </c>
      <c r="B5502" s="2">
        <v>42.12</v>
      </c>
      <c r="C5502" s="2">
        <v>49.99</v>
      </c>
    </row>
    <row r="5503" spans="1:3" x14ac:dyDescent="0.3">
      <c r="A5503" s="5">
        <v>41661</v>
      </c>
      <c r="B5503" s="2">
        <v>42.43</v>
      </c>
      <c r="C5503" s="2">
        <v>49.37</v>
      </c>
    </row>
    <row r="5504" spans="1:3" x14ac:dyDescent="0.3">
      <c r="A5504" s="5">
        <v>41662</v>
      </c>
      <c r="B5504" s="2">
        <v>40.4</v>
      </c>
      <c r="C5504" s="2">
        <v>46.28</v>
      </c>
    </row>
    <row r="5505" spans="1:3" x14ac:dyDescent="0.3">
      <c r="A5505" s="5">
        <v>41663</v>
      </c>
      <c r="B5505" s="2">
        <v>41.52</v>
      </c>
      <c r="C5505" s="2">
        <v>47.83</v>
      </c>
    </row>
    <row r="5506" spans="1:3" x14ac:dyDescent="0.3">
      <c r="A5506" s="5">
        <v>41664</v>
      </c>
      <c r="B5506" s="2">
        <v>32.520000000000003</v>
      </c>
      <c r="C5506" s="2">
        <v>33.44</v>
      </c>
    </row>
    <row r="5507" spans="1:3" x14ac:dyDescent="0.3">
      <c r="A5507" s="5">
        <v>41665</v>
      </c>
      <c r="B5507" s="2">
        <v>31.56</v>
      </c>
      <c r="C5507" s="2">
        <v>32.74</v>
      </c>
    </row>
    <row r="5508" spans="1:3" x14ac:dyDescent="0.3">
      <c r="A5508" s="5">
        <v>41666</v>
      </c>
      <c r="B5508" s="2">
        <v>33.020000000000003</v>
      </c>
      <c r="C5508" s="2">
        <v>35.229999999999997</v>
      </c>
    </row>
    <row r="5509" spans="1:3" x14ac:dyDescent="0.3">
      <c r="A5509" s="5">
        <v>41667</v>
      </c>
      <c r="B5509" s="2">
        <v>33.869999999999997</v>
      </c>
      <c r="C5509" s="2">
        <v>35.6</v>
      </c>
    </row>
    <row r="5510" spans="1:3" x14ac:dyDescent="0.3">
      <c r="A5510" s="5">
        <v>41668</v>
      </c>
      <c r="B5510" s="2">
        <v>34.450000000000003</v>
      </c>
      <c r="C5510" s="2">
        <v>36.74</v>
      </c>
    </row>
    <row r="5511" spans="1:3" x14ac:dyDescent="0.3">
      <c r="A5511" s="5">
        <v>41669</v>
      </c>
      <c r="B5511" s="2">
        <v>35.93</v>
      </c>
      <c r="C5511" s="2">
        <v>39.229999999999997</v>
      </c>
    </row>
    <row r="5512" spans="1:3" x14ac:dyDescent="0.3">
      <c r="A5512" s="5">
        <v>41670</v>
      </c>
      <c r="B5512" s="2">
        <v>37.15</v>
      </c>
      <c r="C5512" s="2">
        <v>40.82</v>
      </c>
    </row>
    <row r="5513" spans="1:3" x14ac:dyDescent="0.3">
      <c r="A5513" s="5">
        <v>41671</v>
      </c>
      <c r="B5513" s="2">
        <v>31.1</v>
      </c>
      <c r="C5513" s="2">
        <v>31.91</v>
      </c>
    </row>
    <row r="5514" spans="1:3" x14ac:dyDescent="0.3">
      <c r="A5514" s="5">
        <v>41672</v>
      </c>
      <c r="B5514" s="2">
        <v>30.27</v>
      </c>
      <c r="C5514" s="2">
        <v>31.47</v>
      </c>
    </row>
    <row r="5515" spans="1:3" x14ac:dyDescent="0.3">
      <c r="A5515" s="5">
        <v>41673</v>
      </c>
      <c r="B5515" s="2">
        <v>33.24</v>
      </c>
      <c r="C5515" s="2">
        <v>35.03</v>
      </c>
    </row>
    <row r="5516" spans="1:3" x14ac:dyDescent="0.3">
      <c r="A5516" s="5">
        <v>41674</v>
      </c>
      <c r="B5516" s="2">
        <v>32.409999999999997</v>
      </c>
      <c r="C5516" s="2">
        <v>33.99</v>
      </c>
    </row>
    <row r="5517" spans="1:3" x14ac:dyDescent="0.3">
      <c r="A5517" s="5">
        <v>41675</v>
      </c>
      <c r="B5517" s="2">
        <v>31.85</v>
      </c>
      <c r="C5517" s="2">
        <v>33.17</v>
      </c>
    </row>
    <row r="5518" spans="1:3" x14ac:dyDescent="0.3">
      <c r="A5518" s="5">
        <v>41676</v>
      </c>
      <c r="B5518" s="2">
        <v>31.42</v>
      </c>
      <c r="C5518" s="2">
        <v>32.94</v>
      </c>
    </row>
    <row r="5519" spans="1:3" x14ac:dyDescent="0.3">
      <c r="A5519" s="5">
        <v>41677</v>
      </c>
      <c r="B5519" s="2">
        <v>30.41</v>
      </c>
      <c r="C5519" s="2">
        <v>32.090000000000003</v>
      </c>
    </row>
    <row r="5520" spans="1:3" x14ac:dyDescent="0.3">
      <c r="A5520" s="5">
        <v>41678</v>
      </c>
      <c r="B5520" s="2">
        <v>28.84</v>
      </c>
      <c r="C5520" s="2">
        <v>29.75</v>
      </c>
    </row>
    <row r="5521" spans="1:3" x14ac:dyDescent="0.3">
      <c r="A5521" s="5">
        <v>41679</v>
      </c>
      <c r="B5521" s="2">
        <v>28.17</v>
      </c>
      <c r="C5521" s="2">
        <v>29.01</v>
      </c>
    </row>
    <row r="5522" spans="1:3" x14ac:dyDescent="0.3">
      <c r="A5522" s="5">
        <v>41680</v>
      </c>
      <c r="B5522" s="2">
        <v>31.08</v>
      </c>
      <c r="C5522" s="2">
        <v>32.96</v>
      </c>
    </row>
    <row r="5523" spans="1:3" x14ac:dyDescent="0.3">
      <c r="A5523" s="5">
        <v>41681</v>
      </c>
      <c r="B5523" s="2">
        <v>31.84</v>
      </c>
      <c r="C5523" s="2">
        <v>33.32</v>
      </c>
    </row>
    <row r="5524" spans="1:3" x14ac:dyDescent="0.3">
      <c r="A5524" s="5">
        <v>41682</v>
      </c>
      <c r="B5524" s="2">
        <v>31.42</v>
      </c>
      <c r="C5524" s="2">
        <v>33.01</v>
      </c>
    </row>
    <row r="5525" spans="1:3" x14ac:dyDescent="0.3">
      <c r="A5525" s="5">
        <v>41683</v>
      </c>
      <c r="B5525" s="2">
        <v>31</v>
      </c>
      <c r="C5525" s="2">
        <v>32.380000000000003</v>
      </c>
    </row>
    <row r="5526" spans="1:3" x14ac:dyDescent="0.3">
      <c r="A5526" s="5">
        <v>41684</v>
      </c>
      <c r="B5526" s="2">
        <v>31.02</v>
      </c>
      <c r="C5526" s="2">
        <v>32.299999999999997</v>
      </c>
    </row>
    <row r="5527" spans="1:3" x14ac:dyDescent="0.3">
      <c r="A5527" s="5">
        <v>41685</v>
      </c>
      <c r="B5527" s="2">
        <v>27.74</v>
      </c>
      <c r="C5527" s="2">
        <v>28.5</v>
      </c>
    </row>
    <row r="5528" spans="1:3" x14ac:dyDescent="0.3">
      <c r="A5528" s="5">
        <v>41686</v>
      </c>
      <c r="B5528" s="2">
        <v>27.64</v>
      </c>
      <c r="C5528" s="2">
        <v>28.1</v>
      </c>
    </row>
    <row r="5529" spans="1:3" x14ac:dyDescent="0.3">
      <c r="A5529" s="5">
        <v>41687</v>
      </c>
      <c r="B5529" s="2">
        <v>30.47</v>
      </c>
      <c r="C5529" s="2">
        <v>32</v>
      </c>
    </row>
    <row r="5530" spans="1:3" x14ac:dyDescent="0.3">
      <c r="A5530" s="5">
        <v>41688</v>
      </c>
      <c r="B5530" s="2">
        <v>31.67</v>
      </c>
      <c r="C5530" s="2">
        <v>32.71</v>
      </c>
    </row>
    <row r="5531" spans="1:3" x14ac:dyDescent="0.3">
      <c r="A5531" s="5">
        <v>41689</v>
      </c>
      <c r="B5531" s="2">
        <v>33.79</v>
      </c>
      <c r="C5531" s="2">
        <v>36.81</v>
      </c>
    </row>
    <row r="5532" spans="1:3" x14ac:dyDescent="0.3">
      <c r="A5532" s="5">
        <v>41690</v>
      </c>
      <c r="B5532" s="2">
        <v>32.01</v>
      </c>
      <c r="C5532" s="2">
        <v>34.03</v>
      </c>
    </row>
    <row r="5533" spans="1:3" x14ac:dyDescent="0.3">
      <c r="A5533" s="5">
        <v>41691</v>
      </c>
      <c r="B5533" s="2">
        <v>29.79</v>
      </c>
      <c r="C5533" s="2">
        <v>31.18</v>
      </c>
    </row>
    <row r="5534" spans="1:3" x14ac:dyDescent="0.3">
      <c r="A5534" s="5">
        <v>41692</v>
      </c>
      <c r="B5534" s="2">
        <v>27.72</v>
      </c>
      <c r="C5534" s="2">
        <v>28.5</v>
      </c>
    </row>
    <row r="5535" spans="1:3" x14ac:dyDescent="0.3">
      <c r="A5535" s="5">
        <v>41693</v>
      </c>
      <c r="B5535" s="2">
        <v>26.18</v>
      </c>
      <c r="C5535" s="2">
        <v>26.72</v>
      </c>
    </row>
    <row r="5536" spans="1:3" x14ac:dyDescent="0.3">
      <c r="A5536" s="5">
        <v>41694</v>
      </c>
      <c r="B5536" s="2">
        <v>27.55</v>
      </c>
      <c r="C5536" s="2">
        <v>28.97</v>
      </c>
    </row>
    <row r="5537" spans="1:3" x14ac:dyDescent="0.3">
      <c r="A5537" s="5">
        <v>41695</v>
      </c>
      <c r="B5537" s="2">
        <v>28.2</v>
      </c>
      <c r="C5537" s="2">
        <v>29.75</v>
      </c>
    </row>
    <row r="5538" spans="1:3" x14ac:dyDescent="0.3">
      <c r="A5538" s="5">
        <v>41696</v>
      </c>
      <c r="B5538" s="2">
        <v>30.18</v>
      </c>
      <c r="C5538" s="2">
        <v>31.53</v>
      </c>
    </row>
    <row r="5539" spans="1:3" x14ac:dyDescent="0.3">
      <c r="A5539" s="5">
        <v>41697</v>
      </c>
      <c r="B5539" s="2">
        <v>29.63</v>
      </c>
      <c r="C5539" s="2">
        <v>30.58</v>
      </c>
    </row>
    <row r="5540" spans="1:3" x14ac:dyDescent="0.3">
      <c r="A5540" s="5">
        <v>41698</v>
      </c>
      <c r="B5540" s="2">
        <v>29.83</v>
      </c>
      <c r="C5540" s="2">
        <v>31.2</v>
      </c>
    </row>
    <row r="5541" spans="1:3" x14ac:dyDescent="0.3">
      <c r="A5541" s="5">
        <v>41699</v>
      </c>
      <c r="B5541" s="2">
        <v>28.89</v>
      </c>
      <c r="C5541" s="2">
        <v>29.63</v>
      </c>
    </row>
    <row r="5542" spans="1:3" x14ac:dyDescent="0.3">
      <c r="A5542" s="5">
        <v>41700</v>
      </c>
      <c r="B5542" s="2">
        <v>27.79</v>
      </c>
      <c r="C5542" s="2">
        <v>27.98</v>
      </c>
    </row>
    <row r="5543" spans="1:3" x14ac:dyDescent="0.3">
      <c r="A5543" s="5">
        <v>41701</v>
      </c>
      <c r="B5543" s="2">
        <v>28.17</v>
      </c>
      <c r="C5543" s="2">
        <v>29.29</v>
      </c>
    </row>
    <row r="5544" spans="1:3" x14ac:dyDescent="0.3">
      <c r="A5544" s="5">
        <v>41702</v>
      </c>
      <c r="B5544" s="2">
        <v>30.61</v>
      </c>
      <c r="C5544" s="2">
        <v>32.36</v>
      </c>
    </row>
    <row r="5545" spans="1:3" x14ac:dyDescent="0.3">
      <c r="A5545" s="5">
        <v>41703</v>
      </c>
      <c r="B5545" s="2">
        <v>31.27</v>
      </c>
      <c r="C5545" s="2">
        <v>33.11</v>
      </c>
    </row>
    <row r="5546" spans="1:3" x14ac:dyDescent="0.3">
      <c r="A5546" s="5">
        <v>41704</v>
      </c>
      <c r="B5546" s="2">
        <v>28.57</v>
      </c>
      <c r="C5546" s="2">
        <v>29.07</v>
      </c>
    </row>
    <row r="5547" spans="1:3" x14ac:dyDescent="0.3">
      <c r="A5547" s="5">
        <v>41705</v>
      </c>
      <c r="B5547" s="2">
        <v>26.37</v>
      </c>
      <c r="C5547" s="2">
        <v>27.13</v>
      </c>
    </row>
    <row r="5548" spans="1:3" x14ac:dyDescent="0.3">
      <c r="A5548" s="5">
        <v>41706</v>
      </c>
      <c r="B5548" s="2">
        <v>25.62</v>
      </c>
      <c r="C5548" s="2">
        <v>26.23</v>
      </c>
    </row>
    <row r="5549" spans="1:3" x14ac:dyDescent="0.3">
      <c r="A5549" s="5">
        <v>41707</v>
      </c>
      <c r="B5549" s="2">
        <v>23.53</v>
      </c>
      <c r="C5549" s="2">
        <v>24.08</v>
      </c>
    </row>
    <row r="5550" spans="1:3" x14ac:dyDescent="0.3">
      <c r="A5550" s="5">
        <v>41708</v>
      </c>
      <c r="B5550" s="2">
        <v>26.51</v>
      </c>
      <c r="C5550" s="2">
        <v>27.69</v>
      </c>
    </row>
    <row r="5551" spans="1:3" x14ac:dyDescent="0.3">
      <c r="A5551" s="5">
        <v>41709</v>
      </c>
      <c r="B5551" s="2">
        <v>27.21</v>
      </c>
      <c r="C5551" s="2">
        <v>28.05</v>
      </c>
    </row>
    <row r="5552" spans="1:3" x14ac:dyDescent="0.3">
      <c r="A5552" s="5">
        <v>41710</v>
      </c>
      <c r="B5552" s="2">
        <v>26.99</v>
      </c>
      <c r="C5552" s="2">
        <v>27.63</v>
      </c>
    </row>
    <row r="5553" spans="1:3" x14ac:dyDescent="0.3">
      <c r="A5553" s="5">
        <v>41711</v>
      </c>
      <c r="B5553" s="2">
        <v>27.19</v>
      </c>
      <c r="C5553" s="2">
        <v>27.79</v>
      </c>
    </row>
    <row r="5554" spans="1:3" x14ac:dyDescent="0.3">
      <c r="A5554" s="5">
        <v>41712</v>
      </c>
      <c r="B5554" s="2">
        <v>26.35</v>
      </c>
      <c r="C5554" s="2">
        <v>27.22</v>
      </c>
    </row>
    <row r="5555" spans="1:3" x14ac:dyDescent="0.3">
      <c r="A5555" s="5">
        <v>41713</v>
      </c>
      <c r="B5555" s="2">
        <v>23.47</v>
      </c>
      <c r="C5555" s="2">
        <v>24.45</v>
      </c>
    </row>
    <row r="5556" spans="1:3" x14ac:dyDescent="0.3">
      <c r="A5556" s="5">
        <v>41714</v>
      </c>
      <c r="B5556" s="2">
        <v>23.98</v>
      </c>
      <c r="C5556" s="2">
        <v>24.73</v>
      </c>
    </row>
    <row r="5557" spans="1:3" x14ac:dyDescent="0.3">
      <c r="A5557" s="5">
        <v>41715</v>
      </c>
      <c r="B5557" s="2">
        <v>25.9</v>
      </c>
      <c r="C5557" s="2">
        <v>26.89</v>
      </c>
    </row>
    <row r="5558" spans="1:3" x14ac:dyDescent="0.3">
      <c r="A5558" s="5">
        <v>41716</v>
      </c>
      <c r="B5558" s="2">
        <v>26.85</v>
      </c>
      <c r="C5558" s="2">
        <v>27.9</v>
      </c>
    </row>
    <row r="5559" spans="1:3" x14ac:dyDescent="0.3">
      <c r="A5559" s="5">
        <v>41717</v>
      </c>
      <c r="B5559" s="2">
        <v>25.54</v>
      </c>
      <c r="C5559" s="2">
        <v>26.31</v>
      </c>
    </row>
    <row r="5560" spans="1:3" x14ac:dyDescent="0.3">
      <c r="A5560" s="5">
        <v>41718</v>
      </c>
      <c r="B5560" s="2">
        <v>24.43</v>
      </c>
      <c r="C5560" s="2">
        <v>25.33</v>
      </c>
    </row>
    <row r="5561" spans="1:3" x14ac:dyDescent="0.3">
      <c r="A5561" s="5">
        <v>41719</v>
      </c>
      <c r="B5561" s="2">
        <v>23.49</v>
      </c>
      <c r="C5561" s="2">
        <v>24.98</v>
      </c>
    </row>
    <row r="5562" spans="1:3" x14ac:dyDescent="0.3">
      <c r="A5562" s="5">
        <v>41720</v>
      </c>
      <c r="B5562" s="2">
        <v>24.13</v>
      </c>
      <c r="C5562" s="2">
        <v>24.14</v>
      </c>
    </row>
    <row r="5563" spans="1:3" x14ac:dyDescent="0.3">
      <c r="A5563" s="5">
        <v>41721</v>
      </c>
      <c r="B5563" s="2">
        <v>23.76</v>
      </c>
      <c r="C5563" s="2">
        <v>24.6</v>
      </c>
    </row>
    <row r="5564" spans="1:3" x14ac:dyDescent="0.3">
      <c r="A5564" s="5">
        <v>41722</v>
      </c>
      <c r="B5564" s="2">
        <v>27.59</v>
      </c>
      <c r="C5564" s="2">
        <v>28.72</v>
      </c>
    </row>
    <row r="5565" spans="1:3" x14ac:dyDescent="0.3">
      <c r="A5565" s="5">
        <v>41723</v>
      </c>
      <c r="B5565" s="2">
        <v>27.32</v>
      </c>
      <c r="C5565" s="2">
        <v>28.08</v>
      </c>
    </row>
    <row r="5566" spans="1:3" x14ac:dyDescent="0.3">
      <c r="A5566" s="5">
        <v>41724</v>
      </c>
      <c r="B5566" s="2">
        <v>27.33</v>
      </c>
      <c r="C5566" s="2">
        <v>28.33</v>
      </c>
    </row>
    <row r="5567" spans="1:3" x14ac:dyDescent="0.3">
      <c r="A5567" s="5">
        <v>41725</v>
      </c>
      <c r="B5567" s="2">
        <v>28.08</v>
      </c>
      <c r="C5567" s="2">
        <v>28.65</v>
      </c>
    </row>
    <row r="5568" spans="1:3" x14ac:dyDescent="0.3">
      <c r="A5568" s="5">
        <v>41726</v>
      </c>
      <c r="B5568" s="2">
        <v>28.57</v>
      </c>
      <c r="C5568" s="2">
        <v>29.21</v>
      </c>
    </row>
    <row r="5569" spans="1:3" x14ac:dyDescent="0.3">
      <c r="A5569" s="5">
        <v>41727</v>
      </c>
      <c r="B5569" s="2">
        <v>27.09</v>
      </c>
      <c r="C5569" s="2">
        <v>27.07</v>
      </c>
    </row>
    <row r="5570" spans="1:3" x14ac:dyDescent="0.3">
      <c r="A5570" s="5">
        <v>41728</v>
      </c>
      <c r="B5570" s="2">
        <v>26.78</v>
      </c>
      <c r="C5570" s="2">
        <v>26.93</v>
      </c>
    </row>
    <row r="5571" spans="1:3" x14ac:dyDescent="0.3">
      <c r="A5571" s="5">
        <v>41729</v>
      </c>
      <c r="B5571" s="2">
        <v>29.47</v>
      </c>
      <c r="C5571" s="2">
        <v>30.32</v>
      </c>
    </row>
    <row r="5572" spans="1:3" x14ac:dyDescent="0.3">
      <c r="A5572" s="5">
        <v>41730</v>
      </c>
      <c r="B5572" s="2">
        <v>31.66</v>
      </c>
      <c r="C5572" s="2">
        <v>33.39</v>
      </c>
    </row>
    <row r="5573" spans="1:3" x14ac:dyDescent="0.3">
      <c r="A5573" s="5">
        <v>41731</v>
      </c>
      <c r="B5573" s="2">
        <v>31.3</v>
      </c>
      <c r="C5573" s="2">
        <v>32.97</v>
      </c>
    </row>
    <row r="5574" spans="1:3" x14ac:dyDescent="0.3">
      <c r="A5574" s="5">
        <v>41732</v>
      </c>
      <c r="B5574" s="2">
        <v>29.77</v>
      </c>
      <c r="C5574" s="2">
        <v>30.9</v>
      </c>
    </row>
    <row r="5575" spans="1:3" x14ac:dyDescent="0.3">
      <c r="A5575" s="5">
        <v>41733</v>
      </c>
      <c r="B5575" s="2">
        <v>28.07</v>
      </c>
      <c r="C5575" s="2">
        <v>28.88</v>
      </c>
    </row>
    <row r="5576" spans="1:3" x14ac:dyDescent="0.3">
      <c r="A5576" s="5">
        <v>41734</v>
      </c>
      <c r="B5576" s="2">
        <v>27.09</v>
      </c>
      <c r="C5576" s="2">
        <v>27.71</v>
      </c>
    </row>
    <row r="5577" spans="1:3" x14ac:dyDescent="0.3">
      <c r="A5577" s="5">
        <v>41735</v>
      </c>
      <c r="B5577" s="2">
        <v>25.85</v>
      </c>
      <c r="C5577" s="2">
        <v>26.05</v>
      </c>
    </row>
    <row r="5578" spans="1:3" x14ac:dyDescent="0.3">
      <c r="A5578" s="5">
        <v>41736</v>
      </c>
      <c r="B5578" s="2">
        <v>28.1</v>
      </c>
      <c r="C5578" s="2">
        <v>29.76</v>
      </c>
    </row>
    <row r="5579" spans="1:3" x14ac:dyDescent="0.3">
      <c r="A5579" s="5">
        <v>41737</v>
      </c>
      <c r="B5579" s="2">
        <v>25.96</v>
      </c>
      <c r="C5579" s="2">
        <v>26.87</v>
      </c>
    </row>
    <row r="5580" spans="1:3" x14ac:dyDescent="0.3">
      <c r="A5580" s="5">
        <v>41738</v>
      </c>
      <c r="B5580" s="2">
        <v>25.51</v>
      </c>
      <c r="C5580" s="2">
        <v>26.49</v>
      </c>
    </row>
    <row r="5581" spans="1:3" x14ac:dyDescent="0.3">
      <c r="A5581" s="5">
        <v>41739</v>
      </c>
      <c r="B5581" s="2">
        <v>29.17</v>
      </c>
      <c r="C5581" s="2">
        <v>31.89</v>
      </c>
    </row>
    <row r="5582" spans="1:3" x14ac:dyDescent="0.3">
      <c r="A5582" s="5">
        <v>41740</v>
      </c>
      <c r="B5582" s="2">
        <v>26.82</v>
      </c>
      <c r="C5582" s="2">
        <v>28.41</v>
      </c>
    </row>
    <row r="5583" spans="1:3" x14ac:dyDescent="0.3">
      <c r="A5583" s="5">
        <v>41741</v>
      </c>
      <c r="B5583" s="2">
        <v>24.18</v>
      </c>
      <c r="C5583" s="2">
        <v>24.42</v>
      </c>
    </row>
    <row r="5584" spans="1:3" x14ac:dyDescent="0.3">
      <c r="A5584" s="5">
        <v>41742</v>
      </c>
      <c r="B5584" s="2">
        <v>19.39</v>
      </c>
      <c r="C5584" s="2">
        <v>20.36</v>
      </c>
    </row>
    <row r="5585" spans="1:3" x14ac:dyDescent="0.3">
      <c r="A5585" s="5">
        <v>41743</v>
      </c>
      <c r="B5585" s="2">
        <v>22.95</v>
      </c>
      <c r="C5585" s="2">
        <v>24.5</v>
      </c>
    </row>
    <row r="5586" spans="1:3" x14ac:dyDescent="0.3">
      <c r="A5586" s="5">
        <v>41744</v>
      </c>
      <c r="B5586" s="2">
        <v>24.1</v>
      </c>
      <c r="C5586" s="2">
        <v>25.07</v>
      </c>
    </row>
    <row r="5587" spans="1:3" x14ac:dyDescent="0.3">
      <c r="A5587" s="5">
        <v>41745</v>
      </c>
      <c r="B5587" s="2">
        <v>25.75</v>
      </c>
      <c r="C5587" s="2">
        <v>26.19</v>
      </c>
    </row>
    <row r="5588" spans="1:3" x14ac:dyDescent="0.3">
      <c r="A5588" s="5">
        <v>41746</v>
      </c>
      <c r="B5588" s="2">
        <v>23.27</v>
      </c>
      <c r="C5588" s="2">
        <v>23.58</v>
      </c>
    </row>
    <row r="5589" spans="1:3" x14ac:dyDescent="0.3">
      <c r="A5589" s="5">
        <v>41747</v>
      </c>
      <c r="B5589" s="2">
        <v>23.31</v>
      </c>
      <c r="C5589" s="2">
        <v>23.7</v>
      </c>
    </row>
    <row r="5590" spans="1:3" x14ac:dyDescent="0.3">
      <c r="A5590" s="5">
        <v>41748</v>
      </c>
      <c r="B5590" s="2">
        <v>24</v>
      </c>
      <c r="C5590" s="2">
        <v>23.96</v>
      </c>
    </row>
    <row r="5591" spans="1:3" x14ac:dyDescent="0.3">
      <c r="A5591" s="5">
        <v>41749</v>
      </c>
      <c r="B5591" s="2">
        <v>21.76</v>
      </c>
      <c r="C5591" s="2">
        <v>22.25</v>
      </c>
    </row>
    <row r="5592" spans="1:3" x14ac:dyDescent="0.3">
      <c r="A5592" s="5">
        <v>41750</v>
      </c>
      <c r="B5592" s="2">
        <v>21.94</v>
      </c>
      <c r="C5592" s="2">
        <v>22.38</v>
      </c>
    </row>
    <row r="5593" spans="1:3" x14ac:dyDescent="0.3">
      <c r="A5593" s="5">
        <v>41751</v>
      </c>
      <c r="B5593" s="2">
        <v>24.14</v>
      </c>
      <c r="C5593" s="2">
        <v>25.17</v>
      </c>
    </row>
    <row r="5594" spans="1:3" x14ac:dyDescent="0.3">
      <c r="A5594" s="5">
        <v>41752</v>
      </c>
      <c r="B5594" s="2">
        <v>24.04</v>
      </c>
      <c r="C5594" s="2">
        <v>25.51</v>
      </c>
    </row>
    <row r="5595" spans="1:3" x14ac:dyDescent="0.3">
      <c r="A5595" s="5">
        <v>41753</v>
      </c>
      <c r="B5595" s="2">
        <v>25.56</v>
      </c>
      <c r="C5595" s="2">
        <v>27.04</v>
      </c>
    </row>
    <row r="5596" spans="1:3" x14ac:dyDescent="0.3">
      <c r="A5596" s="5">
        <v>41754</v>
      </c>
      <c r="B5596" s="2">
        <v>26.02</v>
      </c>
      <c r="C5596" s="2">
        <v>27.32</v>
      </c>
    </row>
    <row r="5597" spans="1:3" x14ac:dyDescent="0.3">
      <c r="A5597" s="5">
        <v>41755</v>
      </c>
      <c r="B5597" s="2">
        <v>24.15</v>
      </c>
      <c r="C5597" s="2">
        <v>24.67</v>
      </c>
    </row>
    <row r="5598" spans="1:3" x14ac:dyDescent="0.3">
      <c r="A5598" s="5">
        <v>41756</v>
      </c>
      <c r="B5598" s="2">
        <v>22.13</v>
      </c>
      <c r="C5598" s="2">
        <v>22.6</v>
      </c>
    </row>
    <row r="5599" spans="1:3" x14ac:dyDescent="0.3">
      <c r="A5599" s="5">
        <v>41757</v>
      </c>
      <c r="B5599" s="2">
        <v>25.96</v>
      </c>
      <c r="C5599" s="2">
        <v>27.55</v>
      </c>
    </row>
    <row r="5600" spans="1:3" x14ac:dyDescent="0.3">
      <c r="A5600" s="5">
        <v>41758</v>
      </c>
      <c r="B5600" s="2">
        <v>26.02</v>
      </c>
      <c r="C5600" s="2">
        <v>27.61</v>
      </c>
    </row>
    <row r="5601" spans="1:3" x14ac:dyDescent="0.3">
      <c r="A5601" s="5">
        <v>41759</v>
      </c>
      <c r="B5601" s="2">
        <v>27.73</v>
      </c>
      <c r="C5601" s="2">
        <v>29.41</v>
      </c>
    </row>
    <row r="5602" spans="1:3" x14ac:dyDescent="0.3">
      <c r="A5602" s="5">
        <v>41760</v>
      </c>
      <c r="B5602" s="2">
        <v>23.38</v>
      </c>
      <c r="C5602" s="2">
        <v>23.87</v>
      </c>
    </row>
    <row r="5603" spans="1:3" x14ac:dyDescent="0.3">
      <c r="A5603" s="5">
        <v>41761</v>
      </c>
      <c r="B5603" s="2">
        <v>26.2</v>
      </c>
      <c r="C5603" s="2">
        <v>27.55</v>
      </c>
    </row>
    <row r="5604" spans="1:3" x14ac:dyDescent="0.3">
      <c r="A5604" s="5">
        <v>41762</v>
      </c>
      <c r="B5604" s="2">
        <v>24.68</v>
      </c>
      <c r="C5604" s="2">
        <v>25.24</v>
      </c>
    </row>
    <row r="5605" spans="1:3" x14ac:dyDescent="0.3">
      <c r="A5605" s="5">
        <v>41763</v>
      </c>
      <c r="B5605" s="2">
        <v>25.35</v>
      </c>
      <c r="C5605" s="2">
        <v>25.79</v>
      </c>
    </row>
    <row r="5606" spans="1:3" x14ac:dyDescent="0.3">
      <c r="A5606" s="5">
        <v>41764</v>
      </c>
      <c r="B5606" s="2">
        <v>29.78</v>
      </c>
      <c r="C5606" s="2">
        <v>31.97</v>
      </c>
    </row>
    <row r="5607" spans="1:3" x14ac:dyDescent="0.3">
      <c r="A5607" s="5">
        <v>41765</v>
      </c>
      <c r="B5607" s="2">
        <v>28.96</v>
      </c>
      <c r="C5607" s="2">
        <v>30.63</v>
      </c>
    </row>
    <row r="5608" spans="1:3" x14ac:dyDescent="0.3">
      <c r="A5608" s="5">
        <v>41766</v>
      </c>
      <c r="B5608" s="2">
        <v>29.79</v>
      </c>
      <c r="C5608" s="2">
        <v>32.33</v>
      </c>
    </row>
    <row r="5609" spans="1:3" x14ac:dyDescent="0.3">
      <c r="A5609" s="5">
        <v>41767</v>
      </c>
      <c r="B5609" s="2">
        <v>30.66</v>
      </c>
      <c r="C5609" s="2">
        <v>32.56</v>
      </c>
    </row>
    <row r="5610" spans="1:3" x14ac:dyDescent="0.3">
      <c r="A5610" s="5">
        <v>41768</v>
      </c>
      <c r="B5610" s="2">
        <v>30.83</v>
      </c>
      <c r="C5610" s="2">
        <v>33.14</v>
      </c>
    </row>
    <row r="5611" spans="1:3" x14ac:dyDescent="0.3">
      <c r="A5611" s="5">
        <v>41769</v>
      </c>
      <c r="B5611" s="2">
        <v>26.69</v>
      </c>
      <c r="C5611" s="2">
        <v>27.5</v>
      </c>
    </row>
    <row r="5612" spans="1:3" x14ac:dyDescent="0.3">
      <c r="A5612" s="5">
        <v>41770</v>
      </c>
      <c r="B5612" s="2">
        <v>26.42</v>
      </c>
      <c r="C5612" s="2">
        <v>27.04</v>
      </c>
    </row>
    <row r="5613" spans="1:3" x14ac:dyDescent="0.3">
      <c r="A5613" s="5">
        <v>41771</v>
      </c>
      <c r="B5613" s="2">
        <v>32.659999999999997</v>
      </c>
      <c r="C5613" s="2">
        <v>35.85</v>
      </c>
    </row>
    <row r="5614" spans="1:3" x14ac:dyDescent="0.3">
      <c r="A5614" s="5">
        <v>41772</v>
      </c>
      <c r="B5614" s="2">
        <v>32.090000000000003</v>
      </c>
      <c r="C5614" s="2">
        <v>34.549999999999997</v>
      </c>
    </row>
    <row r="5615" spans="1:3" x14ac:dyDescent="0.3">
      <c r="A5615" s="5">
        <v>41773</v>
      </c>
      <c r="B5615" s="2">
        <v>31.72</v>
      </c>
      <c r="C5615" s="2">
        <v>34.299999999999997</v>
      </c>
    </row>
    <row r="5616" spans="1:3" x14ac:dyDescent="0.3">
      <c r="A5616" s="5">
        <v>41774</v>
      </c>
      <c r="B5616" s="2">
        <v>30.95</v>
      </c>
      <c r="C5616" s="2">
        <v>33.64</v>
      </c>
    </row>
    <row r="5617" spans="1:3" x14ac:dyDescent="0.3">
      <c r="A5617" s="5">
        <v>41775</v>
      </c>
      <c r="B5617" s="2">
        <v>28.5</v>
      </c>
      <c r="C5617" s="2">
        <v>30.77</v>
      </c>
    </row>
    <row r="5618" spans="1:3" x14ac:dyDescent="0.3">
      <c r="A5618" s="5">
        <v>41776</v>
      </c>
      <c r="B5618" s="2">
        <v>23.48</v>
      </c>
      <c r="C5618" s="2">
        <v>24.44</v>
      </c>
    </row>
    <row r="5619" spans="1:3" x14ac:dyDescent="0.3">
      <c r="A5619" s="5">
        <v>41777</v>
      </c>
      <c r="B5619" s="2">
        <v>22.08</v>
      </c>
      <c r="C5619" s="2">
        <v>23</v>
      </c>
    </row>
    <row r="5620" spans="1:3" x14ac:dyDescent="0.3">
      <c r="A5620" s="5">
        <v>41778</v>
      </c>
      <c r="B5620" s="2">
        <v>27.64</v>
      </c>
      <c r="C5620" s="2">
        <v>30.7</v>
      </c>
    </row>
    <row r="5621" spans="1:3" x14ac:dyDescent="0.3">
      <c r="A5621" s="5">
        <v>41779</v>
      </c>
      <c r="B5621" s="2">
        <v>27.69</v>
      </c>
      <c r="C5621" s="2">
        <v>30.22</v>
      </c>
    </row>
    <row r="5622" spans="1:3" x14ac:dyDescent="0.3">
      <c r="A5622" s="5">
        <v>41780</v>
      </c>
      <c r="B5622" s="2">
        <v>26.36</v>
      </c>
      <c r="C5622" s="2">
        <v>29.42</v>
      </c>
    </row>
    <row r="5623" spans="1:3" x14ac:dyDescent="0.3">
      <c r="A5623" s="5">
        <v>41781</v>
      </c>
      <c r="B5623" s="2">
        <v>24.31</v>
      </c>
      <c r="C5623" s="2">
        <v>28.24</v>
      </c>
    </row>
    <row r="5624" spans="1:3" x14ac:dyDescent="0.3">
      <c r="A5624" s="5">
        <v>41782</v>
      </c>
      <c r="B5624" s="2">
        <v>24.63</v>
      </c>
      <c r="C5624" s="2">
        <v>28.71</v>
      </c>
    </row>
    <row r="5625" spans="1:3" x14ac:dyDescent="0.3">
      <c r="A5625" s="5">
        <v>41783</v>
      </c>
      <c r="B5625" s="2">
        <v>18.77</v>
      </c>
      <c r="C5625" s="2">
        <v>19.57</v>
      </c>
    </row>
    <row r="5626" spans="1:3" x14ac:dyDescent="0.3">
      <c r="A5626" s="5">
        <v>41784</v>
      </c>
      <c r="B5626" s="2">
        <v>17.559999999999999</v>
      </c>
      <c r="C5626" s="2">
        <v>18.600000000000001</v>
      </c>
    </row>
    <row r="5627" spans="1:3" x14ac:dyDescent="0.3">
      <c r="A5627" s="5">
        <v>41785</v>
      </c>
      <c r="B5627" s="2">
        <v>28.08</v>
      </c>
      <c r="C5627" s="2">
        <v>34.5</v>
      </c>
    </row>
    <row r="5628" spans="1:3" x14ac:dyDescent="0.3">
      <c r="A5628" s="5">
        <v>41786</v>
      </c>
      <c r="B5628" s="2">
        <v>25.88</v>
      </c>
      <c r="C5628" s="2">
        <v>31.03</v>
      </c>
    </row>
    <row r="5629" spans="1:3" x14ac:dyDescent="0.3">
      <c r="A5629" s="5">
        <v>41787</v>
      </c>
      <c r="B5629" s="2">
        <v>25.24</v>
      </c>
      <c r="C5629" s="2">
        <v>30.13</v>
      </c>
    </row>
    <row r="5630" spans="1:3" x14ac:dyDescent="0.3">
      <c r="A5630" s="5">
        <v>41788</v>
      </c>
      <c r="B5630" s="2">
        <v>20.86</v>
      </c>
      <c r="C5630" s="2">
        <v>21.88</v>
      </c>
    </row>
    <row r="5631" spans="1:3" x14ac:dyDescent="0.3">
      <c r="A5631" s="5">
        <v>41789</v>
      </c>
      <c r="B5631" s="2">
        <v>25.56</v>
      </c>
      <c r="C5631" s="2">
        <v>28.71</v>
      </c>
    </row>
    <row r="5632" spans="1:3" x14ac:dyDescent="0.3">
      <c r="A5632" s="5">
        <v>41790</v>
      </c>
      <c r="B5632" s="2">
        <v>18.64</v>
      </c>
      <c r="C5632" s="2">
        <v>19.55</v>
      </c>
    </row>
    <row r="5633" spans="1:3" x14ac:dyDescent="0.3">
      <c r="A5633" s="5">
        <v>41791</v>
      </c>
      <c r="B5633" s="2">
        <v>19.350000000000001</v>
      </c>
      <c r="C5633" s="2">
        <v>20.6</v>
      </c>
    </row>
    <row r="5634" spans="1:3" x14ac:dyDescent="0.3">
      <c r="A5634" s="5">
        <v>41792</v>
      </c>
      <c r="B5634" s="2">
        <v>28.42</v>
      </c>
      <c r="C5634" s="2">
        <v>32.479999999999997</v>
      </c>
    </row>
    <row r="5635" spans="1:3" x14ac:dyDescent="0.3">
      <c r="A5635" s="5">
        <v>41793</v>
      </c>
      <c r="B5635" s="2">
        <v>28.98</v>
      </c>
      <c r="C5635" s="2">
        <v>32.71</v>
      </c>
    </row>
    <row r="5636" spans="1:3" x14ac:dyDescent="0.3">
      <c r="A5636" s="5">
        <v>41794</v>
      </c>
      <c r="B5636" s="2">
        <v>28.31</v>
      </c>
      <c r="C5636" s="2">
        <v>32.46</v>
      </c>
    </row>
    <row r="5637" spans="1:3" x14ac:dyDescent="0.3">
      <c r="A5637" s="5">
        <v>41795</v>
      </c>
      <c r="B5637" s="2">
        <v>26.11</v>
      </c>
      <c r="C5637" s="2">
        <v>30.29</v>
      </c>
    </row>
    <row r="5638" spans="1:3" x14ac:dyDescent="0.3">
      <c r="A5638" s="5">
        <v>41796</v>
      </c>
      <c r="B5638" s="2">
        <v>24.6</v>
      </c>
      <c r="C5638" s="2">
        <v>27.31</v>
      </c>
    </row>
    <row r="5639" spans="1:3" x14ac:dyDescent="0.3">
      <c r="A5639" s="5">
        <v>41797</v>
      </c>
      <c r="B5639" s="2">
        <v>20.55</v>
      </c>
      <c r="C5639" s="2">
        <v>21.25</v>
      </c>
    </row>
    <row r="5640" spans="1:3" x14ac:dyDescent="0.3">
      <c r="A5640" s="5">
        <v>41798</v>
      </c>
      <c r="B5640" s="2">
        <v>18.87</v>
      </c>
      <c r="C5640" s="2">
        <v>19.170000000000002</v>
      </c>
    </row>
    <row r="5641" spans="1:3" x14ac:dyDescent="0.3">
      <c r="A5641" s="5">
        <v>41799</v>
      </c>
      <c r="B5641" s="2">
        <v>23.27</v>
      </c>
      <c r="C5641" s="2">
        <v>26.06</v>
      </c>
    </row>
    <row r="5642" spans="1:3" x14ac:dyDescent="0.3">
      <c r="A5642" s="5">
        <v>41800</v>
      </c>
      <c r="B5642" s="2">
        <v>25.68</v>
      </c>
      <c r="C5642" s="2">
        <v>29.91</v>
      </c>
    </row>
    <row r="5643" spans="1:3" x14ac:dyDescent="0.3">
      <c r="A5643" s="5">
        <v>41801</v>
      </c>
      <c r="B5643" s="2">
        <v>26.62</v>
      </c>
      <c r="C5643" s="2">
        <v>29.95</v>
      </c>
    </row>
    <row r="5644" spans="1:3" x14ac:dyDescent="0.3">
      <c r="A5644" s="5">
        <v>41802</v>
      </c>
      <c r="B5644" s="2">
        <v>26.63</v>
      </c>
      <c r="C5644" s="2">
        <v>30.91</v>
      </c>
    </row>
    <row r="5645" spans="1:3" x14ac:dyDescent="0.3">
      <c r="A5645" s="5">
        <v>41803</v>
      </c>
      <c r="B5645" s="2">
        <v>22.34</v>
      </c>
      <c r="C5645" s="2">
        <v>24.97</v>
      </c>
    </row>
    <row r="5646" spans="1:3" x14ac:dyDescent="0.3">
      <c r="A5646" s="5">
        <v>41804</v>
      </c>
      <c r="B5646" s="2">
        <v>18.72</v>
      </c>
      <c r="C5646" s="2">
        <v>19.170000000000002</v>
      </c>
    </row>
    <row r="5647" spans="1:3" x14ac:dyDescent="0.3">
      <c r="A5647" s="5">
        <v>41805</v>
      </c>
      <c r="B5647" s="2">
        <v>18.899999999999999</v>
      </c>
      <c r="C5647" s="2">
        <v>19.16</v>
      </c>
    </row>
    <row r="5648" spans="1:3" x14ac:dyDescent="0.3">
      <c r="A5648" s="5">
        <v>41806</v>
      </c>
      <c r="B5648" s="2">
        <v>25.44</v>
      </c>
      <c r="C5648" s="2">
        <v>28.79</v>
      </c>
    </row>
    <row r="5649" spans="1:3" x14ac:dyDescent="0.3">
      <c r="A5649" s="5">
        <v>41807</v>
      </c>
      <c r="B5649" s="2">
        <v>27.96</v>
      </c>
      <c r="C5649" s="2">
        <v>31.3</v>
      </c>
    </row>
    <row r="5650" spans="1:3" x14ac:dyDescent="0.3">
      <c r="A5650" s="5">
        <v>41808</v>
      </c>
      <c r="B5650" s="2">
        <v>26.85</v>
      </c>
      <c r="C5650" s="2">
        <v>29.9</v>
      </c>
    </row>
    <row r="5651" spans="1:3" x14ac:dyDescent="0.3">
      <c r="A5651" s="5">
        <v>41809</v>
      </c>
      <c r="B5651" s="2">
        <v>23.62</v>
      </c>
      <c r="C5651" s="2">
        <v>25.36</v>
      </c>
    </row>
    <row r="5652" spans="1:3" x14ac:dyDescent="0.3">
      <c r="A5652" s="5">
        <v>41810</v>
      </c>
      <c r="B5652" s="2">
        <v>22.17</v>
      </c>
      <c r="C5652" s="2">
        <v>24.11</v>
      </c>
    </row>
    <row r="5653" spans="1:3" x14ac:dyDescent="0.3">
      <c r="A5653" s="5">
        <v>41811</v>
      </c>
      <c r="B5653" s="2">
        <v>20.71</v>
      </c>
      <c r="C5653" s="2">
        <v>20.82</v>
      </c>
    </row>
    <row r="5654" spans="1:3" x14ac:dyDescent="0.3">
      <c r="A5654" s="5">
        <v>41812</v>
      </c>
      <c r="B5654" s="2">
        <v>20.190000000000001</v>
      </c>
      <c r="C5654" s="2">
        <v>20.79</v>
      </c>
    </row>
    <row r="5655" spans="1:3" x14ac:dyDescent="0.3">
      <c r="A5655" s="5">
        <v>41813</v>
      </c>
      <c r="B5655" s="2">
        <v>26.69</v>
      </c>
      <c r="C5655" s="2">
        <v>29.36</v>
      </c>
    </row>
    <row r="5656" spans="1:3" x14ac:dyDescent="0.3">
      <c r="A5656" s="5">
        <v>41814</v>
      </c>
      <c r="B5656" s="2">
        <v>30.25</v>
      </c>
      <c r="C5656" s="2">
        <v>32.35</v>
      </c>
    </row>
    <row r="5657" spans="1:3" x14ac:dyDescent="0.3">
      <c r="A5657" s="5">
        <v>41815</v>
      </c>
      <c r="B5657" s="2">
        <v>30.86</v>
      </c>
      <c r="C5657" s="2">
        <v>33.299999999999997</v>
      </c>
    </row>
    <row r="5658" spans="1:3" x14ac:dyDescent="0.3">
      <c r="A5658" s="5">
        <v>41816</v>
      </c>
      <c r="B5658" s="2">
        <v>30.7</v>
      </c>
      <c r="C5658" s="2">
        <v>32.950000000000003</v>
      </c>
    </row>
    <row r="5659" spans="1:3" x14ac:dyDescent="0.3">
      <c r="A5659" s="5">
        <v>41817</v>
      </c>
      <c r="B5659" s="2">
        <v>29.68</v>
      </c>
      <c r="C5659" s="2">
        <v>31.24</v>
      </c>
    </row>
    <row r="5660" spans="1:3" x14ac:dyDescent="0.3">
      <c r="A5660" s="5">
        <v>41818</v>
      </c>
      <c r="B5660" s="2">
        <v>27.13</v>
      </c>
      <c r="C5660" s="2">
        <v>27.62</v>
      </c>
    </row>
    <row r="5661" spans="1:3" x14ac:dyDescent="0.3">
      <c r="A5661" s="5">
        <v>41819</v>
      </c>
      <c r="B5661" s="2">
        <v>26.02</v>
      </c>
      <c r="C5661" s="2">
        <v>26.83</v>
      </c>
    </row>
    <row r="5662" spans="1:3" x14ac:dyDescent="0.3">
      <c r="A5662" s="5">
        <v>41820</v>
      </c>
      <c r="B5662" s="2">
        <v>30.11</v>
      </c>
      <c r="C5662" s="2">
        <v>32.83</v>
      </c>
    </row>
    <row r="5663" spans="1:3" x14ac:dyDescent="0.3">
      <c r="A5663" s="5">
        <v>41821</v>
      </c>
      <c r="B5663" s="2">
        <v>30.5</v>
      </c>
      <c r="C5663" s="2">
        <v>32.909999999999997</v>
      </c>
    </row>
    <row r="5664" spans="1:3" x14ac:dyDescent="0.3">
      <c r="A5664" s="5">
        <v>41822</v>
      </c>
      <c r="B5664" s="2">
        <v>29.63</v>
      </c>
      <c r="C5664" s="2">
        <v>31.7</v>
      </c>
    </row>
    <row r="5665" spans="1:3" x14ac:dyDescent="0.3">
      <c r="A5665" s="5">
        <v>41823</v>
      </c>
      <c r="B5665" s="2">
        <v>27.66</v>
      </c>
      <c r="C5665" s="2">
        <v>28.67</v>
      </c>
    </row>
    <row r="5666" spans="1:3" x14ac:dyDescent="0.3">
      <c r="A5666" s="5">
        <v>41824</v>
      </c>
      <c r="B5666" s="2">
        <v>27.94</v>
      </c>
      <c r="C5666" s="2">
        <v>29.24</v>
      </c>
    </row>
    <row r="5667" spans="1:3" x14ac:dyDescent="0.3">
      <c r="A5667" s="5">
        <v>41825</v>
      </c>
      <c r="B5667" s="2">
        <v>26.44</v>
      </c>
      <c r="C5667" s="2">
        <v>26.9</v>
      </c>
    </row>
    <row r="5668" spans="1:3" x14ac:dyDescent="0.3">
      <c r="A5668" s="5">
        <v>41826</v>
      </c>
      <c r="B5668" s="2">
        <v>24.78</v>
      </c>
      <c r="C5668" s="2">
        <v>25.55</v>
      </c>
    </row>
    <row r="5669" spans="1:3" x14ac:dyDescent="0.3">
      <c r="A5669" s="5">
        <v>41827</v>
      </c>
      <c r="B5669" s="2">
        <v>27.91</v>
      </c>
      <c r="C5669" s="2">
        <v>29.53</v>
      </c>
    </row>
    <row r="5670" spans="1:3" x14ac:dyDescent="0.3">
      <c r="A5670" s="5">
        <v>41828</v>
      </c>
      <c r="B5670" s="2">
        <v>27.18</v>
      </c>
      <c r="C5670" s="2">
        <v>28.33</v>
      </c>
    </row>
    <row r="5671" spans="1:3" x14ac:dyDescent="0.3">
      <c r="A5671" s="5">
        <v>41829</v>
      </c>
      <c r="B5671" s="2">
        <v>25.98</v>
      </c>
      <c r="C5671" s="2">
        <v>27.46</v>
      </c>
    </row>
    <row r="5672" spans="1:3" x14ac:dyDescent="0.3">
      <c r="A5672" s="5">
        <v>41830</v>
      </c>
      <c r="B5672" s="2">
        <v>27.47</v>
      </c>
      <c r="C5672" s="2">
        <v>29.53</v>
      </c>
    </row>
    <row r="5673" spans="1:3" x14ac:dyDescent="0.3">
      <c r="A5673" s="5">
        <v>41831</v>
      </c>
      <c r="B5673" s="2">
        <v>27.94</v>
      </c>
      <c r="C5673" s="2">
        <v>29.32</v>
      </c>
    </row>
    <row r="5674" spans="1:3" x14ac:dyDescent="0.3">
      <c r="A5674" s="5">
        <v>41832</v>
      </c>
      <c r="B5674" s="2">
        <v>26.79</v>
      </c>
      <c r="C5674" s="2">
        <v>27.43</v>
      </c>
    </row>
    <row r="5675" spans="1:3" x14ac:dyDescent="0.3">
      <c r="A5675" s="5">
        <v>41833</v>
      </c>
      <c r="B5675" s="2">
        <v>24.84</v>
      </c>
      <c r="C5675" s="2">
        <v>25.86</v>
      </c>
    </row>
    <row r="5676" spans="1:3" x14ac:dyDescent="0.3">
      <c r="A5676" s="5">
        <v>41834</v>
      </c>
      <c r="B5676" s="2">
        <v>27.44</v>
      </c>
      <c r="C5676" s="2">
        <v>29.75</v>
      </c>
    </row>
    <row r="5677" spans="1:3" x14ac:dyDescent="0.3">
      <c r="A5677" s="5">
        <v>41835</v>
      </c>
      <c r="B5677" s="2">
        <v>28.88</v>
      </c>
      <c r="C5677" s="2">
        <v>30.25</v>
      </c>
    </row>
    <row r="5678" spans="1:3" x14ac:dyDescent="0.3">
      <c r="A5678" s="5">
        <v>41836</v>
      </c>
      <c r="B5678" s="2">
        <v>29.3</v>
      </c>
      <c r="C5678" s="2">
        <v>30.72</v>
      </c>
    </row>
    <row r="5679" spans="1:3" x14ac:dyDescent="0.3">
      <c r="A5679" s="5">
        <v>41837</v>
      </c>
      <c r="B5679" s="2">
        <v>29.3</v>
      </c>
      <c r="C5679" s="2">
        <v>30.7</v>
      </c>
    </row>
    <row r="5680" spans="1:3" x14ac:dyDescent="0.3">
      <c r="A5680" s="5">
        <v>41838</v>
      </c>
      <c r="B5680" s="2">
        <v>28.94</v>
      </c>
      <c r="C5680" s="2">
        <v>30.19</v>
      </c>
    </row>
    <row r="5681" spans="1:3" x14ac:dyDescent="0.3">
      <c r="A5681" s="5">
        <v>41839</v>
      </c>
      <c r="B5681" s="2">
        <v>27.66</v>
      </c>
      <c r="C5681" s="2">
        <v>27.78</v>
      </c>
    </row>
    <row r="5682" spans="1:3" x14ac:dyDescent="0.3">
      <c r="A5682" s="5">
        <v>41840</v>
      </c>
      <c r="B5682" s="2">
        <v>24.87</v>
      </c>
      <c r="C5682" s="2">
        <v>26.46</v>
      </c>
    </row>
    <row r="5683" spans="1:3" x14ac:dyDescent="0.3">
      <c r="A5683" s="5">
        <v>41841</v>
      </c>
      <c r="B5683" s="2">
        <v>28.14</v>
      </c>
      <c r="C5683" s="2">
        <v>29.96</v>
      </c>
    </row>
    <row r="5684" spans="1:3" x14ac:dyDescent="0.3">
      <c r="A5684" s="5">
        <v>41842</v>
      </c>
      <c r="B5684" s="2">
        <v>29.23</v>
      </c>
      <c r="C5684" s="2">
        <v>30.55</v>
      </c>
    </row>
    <row r="5685" spans="1:3" x14ac:dyDescent="0.3">
      <c r="A5685" s="5">
        <v>41843</v>
      </c>
      <c r="B5685" s="2">
        <v>29.71</v>
      </c>
      <c r="C5685" s="2">
        <v>31.12</v>
      </c>
    </row>
    <row r="5686" spans="1:3" x14ac:dyDescent="0.3">
      <c r="A5686" s="5">
        <v>41844</v>
      </c>
      <c r="B5686" s="2">
        <v>29.51</v>
      </c>
      <c r="C5686" s="2">
        <v>30.82</v>
      </c>
    </row>
    <row r="5687" spans="1:3" x14ac:dyDescent="0.3">
      <c r="A5687" s="5">
        <v>41845</v>
      </c>
      <c r="B5687" s="2">
        <v>29.93</v>
      </c>
      <c r="C5687" s="2">
        <v>31.03</v>
      </c>
    </row>
    <row r="5688" spans="1:3" x14ac:dyDescent="0.3">
      <c r="A5688" s="5">
        <v>41846</v>
      </c>
      <c r="B5688" s="2">
        <v>30.39</v>
      </c>
      <c r="C5688" s="2">
        <v>30.72</v>
      </c>
    </row>
    <row r="5689" spans="1:3" x14ac:dyDescent="0.3">
      <c r="A5689" s="5">
        <v>41847</v>
      </c>
      <c r="B5689" s="2">
        <v>29.98</v>
      </c>
      <c r="C5689" s="2">
        <v>30.59</v>
      </c>
    </row>
    <row r="5690" spans="1:3" x14ac:dyDescent="0.3">
      <c r="A5690" s="5">
        <v>41848</v>
      </c>
      <c r="B5690" s="2">
        <v>31.68</v>
      </c>
      <c r="C5690" s="2">
        <v>33.25</v>
      </c>
    </row>
    <row r="5691" spans="1:3" x14ac:dyDescent="0.3">
      <c r="A5691" s="5">
        <v>41849</v>
      </c>
      <c r="B5691" s="2">
        <v>31.85</v>
      </c>
      <c r="C5691" s="2">
        <v>33.549999999999997</v>
      </c>
    </row>
    <row r="5692" spans="1:3" x14ac:dyDescent="0.3">
      <c r="A5692" s="5">
        <v>41850</v>
      </c>
      <c r="B5692" s="2">
        <v>31.33</v>
      </c>
      <c r="C5692" s="2">
        <v>32.590000000000003</v>
      </c>
    </row>
    <row r="5693" spans="1:3" x14ac:dyDescent="0.3">
      <c r="A5693" s="5">
        <v>41851</v>
      </c>
      <c r="B5693" s="2">
        <v>31.04</v>
      </c>
      <c r="C5693" s="2">
        <v>32.19</v>
      </c>
    </row>
    <row r="5694" spans="1:3" x14ac:dyDescent="0.3">
      <c r="A5694" s="5">
        <v>41852</v>
      </c>
      <c r="B5694" s="2">
        <v>31.03</v>
      </c>
      <c r="C5694" s="2">
        <v>32.07</v>
      </c>
    </row>
    <row r="5695" spans="1:3" x14ac:dyDescent="0.3">
      <c r="A5695" s="5">
        <v>41853</v>
      </c>
      <c r="B5695" s="2">
        <v>29.24</v>
      </c>
      <c r="C5695" s="2">
        <v>29.78</v>
      </c>
    </row>
    <row r="5696" spans="1:3" x14ac:dyDescent="0.3">
      <c r="A5696" s="5">
        <v>41854</v>
      </c>
      <c r="B5696" s="2">
        <v>29.51</v>
      </c>
      <c r="C5696" s="2">
        <v>30.11</v>
      </c>
    </row>
    <row r="5697" spans="1:3" x14ac:dyDescent="0.3">
      <c r="A5697" s="5">
        <v>41855</v>
      </c>
      <c r="B5697" s="2">
        <v>31.89</v>
      </c>
      <c r="C5697" s="2">
        <v>33.450000000000003</v>
      </c>
    </row>
    <row r="5698" spans="1:3" x14ac:dyDescent="0.3">
      <c r="A5698" s="5">
        <v>41856</v>
      </c>
      <c r="B5698" s="2">
        <v>32.21</v>
      </c>
      <c r="C5698" s="2">
        <v>33.74</v>
      </c>
    </row>
    <row r="5699" spans="1:3" x14ac:dyDescent="0.3">
      <c r="A5699" s="5">
        <v>41857</v>
      </c>
      <c r="B5699" s="2">
        <v>32.46</v>
      </c>
      <c r="C5699" s="2">
        <v>34.06</v>
      </c>
    </row>
    <row r="5700" spans="1:3" x14ac:dyDescent="0.3">
      <c r="A5700" s="5">
        <v>41858</v>
      </c>
      <c r="B5700" s="2">
        <v>32.659999999999997</v>
      </c>
      <c r="C5700" s="2">
        <v>34.26</v>
      </c>
    </row>
    <row r="5701" spans="1:3" x14ac:dyDescent="0.3">
      <c r="A5701" s="5">
        <v>41859</v>
      </c>
      <c r="B5701" s="2">
        <v>32.46</v>
      </c>
      <c r="C5701" s="2">
        <v>34.020000000000003</v>
      </c>
    </row>
    <row r="5702" spans="1:3" x14ac:dyDescent="0.3">
      <c r="A5702" s="5">
        <v>41860</v>
      </c>
      <c r="B5702" s="2">
        <v>29.06</v>
      </c>
      <c r="C5702" s="2">
        <v>29.59</v>
      </c>
    </row>
    <row r="5703" spans="1:3" x14ac:dyDescent="0.3">
      <c r="A5703" s="5">
        <v>41861</v>
      </c>
      <c r="B5703" s="2">
        <v>28.83</v>
      </c>
      <c r="C5703" s="2">
        <v>30.12</v>
      </c>
    </row>
    <row r="5704" spans="1:3" x14ac:dyDescent="0.3">
      <c r="A5704" s="5">
        <v>41862</v>
      </c>
      <c r="B5704" s="2">
        <v>29.73</v>
      </c>
      <c r="C5704" s="2">
        <v>31.94</v>
      </c>
    </row>
    <row r="5705" spans="1:3" x14ac:dyDescent="0.3">
      <c r="A5705" s="5">
        <v>41863</v>
      </c>
      <c r="B5705" s="2">
        <v>31.66</v>
      </c>
      <c r="C5705" s="2">
        <v>33.270000000000003</v>
      </c>
    </row>
    <row r="5706" spans="1:3" x14ac:dyDescent="0.3">
      <c r="A5706" s="5">
        <v>41864</v>
      </c>
      <c r="B5706" s="2">
        <v>32.61</v>
      </c>
      <c r="C5706" s="2">
        <v>34.619999999999997</v>
      </c>
    </row>
    <row r="5707" spans="1:3" x14ac:dyDescent="0.3">
      <c r="A5707" s="5">
        <v>41865</v>
      </c>
      <c r="B5707" s="2">
        <v>32.75</v>
      </c>
      <c r="C5707" s="2">
        <v>34.19</v>
      </c>
    </row>
    <row r="5708" spans="1:3" x14ac:dyDescent="0.3">
      <c r="A5708" s="5">
        <v>41866</v>
      </c>
      <c r="B5708" s="2">
        <v>32.869999999999997</v>
      </c>
      <c r="C5708" s="2">
        <v>34.51</v>
      </c>
    </row>
    <row r="5709" spans="1:3" x14ac:dyDescent="0.3">
      <c r="A5709" s="5">
        <v>41867</v>
      </c>
      <c r="B5709" s="2">
        <v>30.61</v>
      </c>
      <c r="C5709" s="2">
        <v>31.15</v>
      </c>
    </row>
    <row r="5710" spans="1:3" x14ac:dyDescent="0.3">
      <c r="A5710" s="5">
        <v>41868</v>
      </c>
      <c r="B5710" s="2">
        <v>29.73</v>
      </c>
      <c r="C5710" s="2">
        <v>30.64</v>
      </c>
    </row>
    <row r="5711" spans="1:3" x14ac:dyDescent="0.3">
      <c r="A5711" s="5">
        <v>41869</v>
      </c>
      <c r="B5711" s="2">
        <v>32.57</v>
      </c>
      <c r="C5711" s="2">
        <v>34.57</v>
      </c>
    </row>
    <row r="5712" spans="1:3" x14ac:dyDescent="0.3">
      <c r="A5712" s="5">
        <v>41870</v>
      </c>
      <c r="B5712" s="2">
        <v>33.119999999999997</v>
      </c>
      <c r="C5712" s="2">
        <v>34.659999999999997</v>
      </c>
    </row>
    <row r="5713" spans="1:3" x14ac:dyDescent="0.3">
      <c r="A5713" s="5">
        <v>41871</v>
      </c>
      <c r="B5713" s="2">
        <v>32.74</v>
      </c>
      <c r="C5713" s="2">
        <v>34.479999999999997</v>
      </c>
    </row>
    <row r="5714" spans="1:3" x14ac:dyDescent="0.3">
      <c r="A5714" s="5">
        <v>41872</v>
      </c>
      <c r="B5714" s="2">
        <v>33.090000000000003</v>
      </c>
      <c r="C5714" s="2">
        <v>34.94</v>
      </c>
    </row>
    <row r="5715" spans="1:3" x14ac:dyDescent="0.3">
      <c r="A5715" s="5">
        <v>41873</v>
      </c>
      <c r="B5715" s="2">
        <v>32.97</v>
      </c>
      <c r="C5715" s="2">
        <v>34.520000000000003</v>
      </c>
    </row>
    <row r="5716" spans="1:3" x14ac:dyDescent="0.3">
      <c r="A5716" s="5">
        <v>41874</v>
      </c>
      <c r="B5716" s="2">
        <v>30.76</v>
      </c>
      <c r="C5716" s="2">
        <v>31.33</v>
      </c>
    </row>
    <row r="5717" spans="1:3" x14ac:dyDescent="0.3">
      <c r="A5717" s="5">
        <v>41875</v>
      </c>
      <c r="B5717" s="2">
        <v>30.43</v>
      </c>
      <c r="C5717" s="2">
        <v>30.69</v>
      </c>
    </row>
    <row r="5718" spans="1:3" x14ac:dyDescent="0.3">
      <c r="A5718" s="5">
        <v>41876</v>
      </c>
      <c r="B5718" s="2">
        <v>33.840000000000003</v>
      </c>
      <c r="C5718" s="2">
        <v>35.770000000000003</v>
      </c>
    </row>
    <row r="5719" spans="1:3" x14ac:dyDescent="0.3">
      <c r="A5719" s="5">
        <v>41877</v>
      </c>
      <c r="B5719" s="2">
        <v>36.32</v>
      </c>
      <c r="C5719" s="2">
        <v>38.67</v>
      </c>
    </row>
    <row r="5720" spans="1:3" x14ac:dyDescent="0.3">
      <c r="A5720" s="5">
        <v>41878</v>
      </c>
      <c r="B5720" s="2">
        <v>35.229999999999997</v>
      </c>
      <c r="C5720" s="2">
        <v>37.049999999999997</v>
      </c>
    </row>
    <row r="5721" spans="1:3" x14ac:dyDescent="0.3">
      <c r="A5721" s="5">
        <v>41879</v>
      </c>
      <c r="B5721" s="2">
        <v>34.590000000000003</v>
      </c>
      <c r="C5721" s="2">
        <v>36.43</v>
      </c>
    </row>
    <row r="5722" spans="1:3" x14ac:dyDescent="0.3">
      <c r="A5722" s="5">
        <v>41880</v>
      </c>
      <c r="B5722" s="2">
        <v>33.840000000000003</v>
      </c>
      <c r="C5722" s="2">
        <v>35.49</v>
      </c>
    </row>
    <row r="5723" spans="1:3" x14ac:dyDescent="0.3">
      <c r="A5723" s="5">
        <v>41881</v>
      </c>
      <c r="B5723" s="2">
        <v>32.53</v>
      </c>
      <c r="C5723" s="2">
        <v>33.049999999999997</v>
      </c>
    </row>
    <row r="5724" spans="1:3" x14ac:dyDescent="0.3">
      <c r="A5724" s="5">
        <v>41882</v>
      </c>
      <c r="B5724" s="2">
        <v>32.869999999999997</v>
      </c>
      <c r="C5724" s="2">
        <v>33.56</v>
      </c>
    </row>
    <row r="5725" spans="1:3" x14ac:dyDescent="0.3">
      <c r="A5725" s="5">
        <v>41883</v>
      </c>
      <c r="B5725" s="2">
        <v>34.950000000000003</v>
      </c>
      <c r="C5725" s="2">
        <v>36.58</v>
      </c>
    </row>
    <row r="5726" spans="1:3" x14ac:dyDescent="0.3">
      <c r="A5726" s="5">
        <v>41884</v>
      </c>
      <c r="B5726" s="2">
        <v>35.659999999999997</v>
      </c>
      <c r="C5726" s="2">
        <v>37.18</v>
      </c>
    </row>
    <row r="5727" spans="1:3" x14ac:dyDescent="0.3">
      <c r="A5727" s="5">
        <v>41885</v>
      </c>
      <c r="B5727" s="2">
        <v>34.96</v>
      </c>
      <c r="C5727" s="2">
        <v>36.1</v>
      </c>
    </row>
    <row r="5728" spans="1:3" x14ac:dyDescent="0.3">
      <c r="A5728" s="5">
        <v>41886</v>
      </c>
      <c r="B5728" s="2">
        <v>34.46</v>
      </c>
      <c r="C5728" s="2">
        <v>35.729999999999997</v>
      </c>
    </row>
    <row r="5729" spans="1:3" x14ac:dyDescent="0.3">
      <c r="A5729" s="5">
        <v>41887</v>
      </c>
      <c r="B5729" s="2">
        <v>35.42</v>
      </c>
      <c r="C5729" s="2">
        <v>36.85</v>
      </c>
    </row>
    <row r="5730" spans="1:3" x14ac:dyDescent="0.3">
      <c r="A5730" s="5">
        <v>41888</v>
      </c>
      <c r="B5730" s="2">
        <v>33.76</v>
      </c>
      <c r="C5730" s="2">
        <v>34.47</v>
      </c>
    </row>
    <row r="5731" spans="1:3" x14ac:dyDescent="0.3">
      <c r="A5731" s="5">
        <v>41889</v>
      </c>
      <c r="B5731" s="2">
        <v>33.69</v>
      </c>
      <c r="C5731" s="2">
        <v>34.380000000000003</v>
      </c>
    </row>
    <row r="5732" spans="1:3" x14ac:dyDescent="0.3">
      <c r="A5732" s="5">
        <v>41890</v>
      </c>
      <c r="B5732" s="2">
        <v>34.71</v>
      </c>
      <c r="C5732" s="2">
        <v>36.08</v>
      </c>
    </row>
    <row r="5733" spans="1:3" x14ac:dyDescent="0.3">
      <c r="A5733" s="5">
        <v>41891</v>
      </c>
      <c r="B5733" s="2">
        <v>34.51</v>
      </c>
      <c r="C5733" s="2">
        <v>35.75</v>
      </c>
    </row>
    <row r="5734" spans="1:3" x14ac:dyDescent="0.3">
      <c r="A5734" s="5">
        <v>41892</v>
      </c>
      <c r="B5734" s="2">
        <v>34.74</v>
      </c>
      <c r="C5734" s="2">
        <v>36.14</v>
      </c>
    </row>
    <row r="5735" spans="1:3" x14ac:dyDescent="0.3">
      <c r="A5735" s="5">
        <v>41893</v>
      </c>
      <c r="B5735" s="2">
        <v>34.94</v>
      </c>
      <c r="C5735" s="2">
        <v>36.39</v>
      </c>
    </row>
    <row r="5736" spans="1:3" x14ac:dyDescent="0.3">
      <c r="A5736" s="5">
        <v>41894</v>
      </c>
      <c r="B5736" s="2">
        <v>34.61</v>
      </c>
      <c r="C5736" s="2">
        <v>35.81</v>
      </c>
    </row>
    <row r="5737" spans="1:3" x14ac:dyDescent="0.3">
      <c r="A5737" s="5">
        <v>41895</v>
      </c>
      <c r="B5737" s="2">
        <v>34.07</v>
      </c>
      <c r="C5737" s="2">
        <v>34.64</v>
      </c>
    </row>
    <row r="5738" spans="1:3" x14ac:dyDescent="0.3">
      <c r="A5738" s="5">
        <v>41896</v>
      </c>
      <c r="B5738" s="2">
        <v>33.69</v>
      </c>
      <c r="C5738" s="2">
        <v>34.159999999999997</v>
      </c>
    </row>
    <row r="5739" spans="1:3" x14ac:dyDescent="0.3">
      <c r="A5739" s="5">
        <v>41897</v>
      </c>
      <c r="B5739" s="2">
        <v>36.44</v>
      </c>
      <c r="C5739" s="2">
        <v>38.4</v>
      </c>
    </row>
    <row r="5740" spans="1:3" x14ac:dyDescent="0.3">
      <c r="A5740" s="5">
        <v>41898</v>
      </c>
      <c r="B5740" s="2">
        <v>37.57</v>
      </c>
      <c r="C5740" s="2">
        <v>39.5</v>
      </c>
    </row>
    <row r="5741" spans="1:3" x14ac:dyDescent="0.3">
      <c r="A5741" s="5">
        <v>41899</v>
      </c>
      <c r="B5741" s="2">
        <v>36.56</v>
      </c>
      <c r="C5741" s="2">
        <v>38.21</v>
      </c>
    </row>
    <row r="5742" spans="1:3" x14ac:dyDescent="0.3">
      <c r="A5742" s="5">
        <v>41900</v>
      </c>
      <c r="B5742" s="2">
        <v>36.71</v>
      </c>
      <c r="C5742" s="2">
        <v>38.18</v>
      </c>
    </row>
    <row r="5743" spans="1:3" x14ac:dyDescent="0.3">
      <c r="A5743" s="5">
        <v>41901</v>
      </c>
      <c r="B5743" s="2">
        <v>36.6</v>
      </c>
      <c r="C5743" s="2">
        <v>38.08</v>
      </c>
    </row>
    <row r="5744" spans="1:3" x14ac:dyDescent="0.3">
      <c r="A5744" s="5">
        <v>41902</v>
      </c>
      <c r="B5744" s="2">
        <v>35.090000000000003</v>
      </c>
      <c r="C5744" s="2">
        <v>35.770000000000003</v>
      </c>
    </row>
    <row r="5745" spans="1:3" x14ac:dyDescent="0.3">
      <c r="A5745" s="5">
        <v>41903</v>
      </c>
      <c r="B5745" s="2">
        <v>33.72</v>
      </c>
      <c r="C5745" s="2">
        <v>34.299999999999997</v>
      </c>
    </row>
    <row r="5746" spans="1:3" x14ac:dyDescent="0.3">
      <c r="A5746" s="5">
        <v>41904</v>
      </c>
      <c r="B5746" s="2">
        <v>34.25</v>
      </c>
      <c r="C5746" s="2">
        <v>35.270000000000003</v>
      </c>
    </row>
    <row r="5747" spans="1:3" x14ac:dyDescent="0.3">
      <c r="A5747" s="5">
        <v>41905</v>
      </c>
      <c r="B5747" s="2">
        <v>37.22</v>
      </c>
      <c r="C5747" s="2">
        <v>39.020000000000003</v>
      </c>
    </row>
    <row r="5748" spans="1:3" x14ac:dyDescent="0.3">
      <c r="A5748" s="5">
        <v>41906</v>
      </c>
      <c r="B5748" s="2">
        <v>36.450000000000003</v>
      </c>
      <c r="C5748" s="2">
        <v>37.81</v>
      </c>
    </row>
    <row r="5749" spans="1:3" x14ac:dyDescent="0.3">
      <c r="A5749" s="5">
        <v>41907</v>
      </c>
      <c r="B5749" s="2">
        <v>35.119999999999997</v>
      </c>
      <c r="C5749" s="2">
        <v>36.21</v>
      </c>
    </row>
    <row r="5750" spans="1:3" x14ac:dyDescent="0.3">
      <c r="A5750" s="5">
        <v>41908</v>
      </c>
      <c r="B5750" s="2">
        <v>33.619999999999997</v>
      </c>
      <c r="C5750" s="2">
        <v>34.35</v>
      </c>
    </row>
    <row r="5751" spans="1:3" x14ac:dyDescent="0.3">
      <c r="A5751" s="5">
        <v>41909</v>
      </c>
      <c r="B5751" s="2">
        <v>31.86</v>
      </c>
      <c r="C5751" s="2">
        <v>32.6</v>
      </c>
    </row>
    <row r="5752" spans="1:3" x14ac:dyDescent="0.3">
      <c r="A5752" s="5">
        <v>41910</v>
      </c>
      <c r="B5752" s="2">
        <v>32.33</v>
      </c>
      <c r="C5752" s="2">
        <v>33.17</v>
      </c>
    </row>
    <row r="5753" spans="1:3" x14ac:dyDescent="0.3">
      <c r="A5753" s="5">
        <v>41911</v>
      </c>
      <c r="B5753" s="2">
        <v>34.020000000000003</v>
      </c>
      <c r="C5753" s="2">
        <v>35.39</v>
      </c>
    </row>
    <row r="5754" spans="1:3" x14ac:dyDescent="0.3">
      <c r="A5754" s="5">
        <v>41912</v>
      </c>
      <c r="B5754" s="2">
        <v>35.58</v>
      </c>
      <c r="C5754" s="2">
        <v>37.090000000000003</v>
      </c>
    </row>
    <row r="5755" spans="1:3" x14ac:dyDescent="0.3">
      <c r="A5755" s="5">
        <v>41913</v>
      </c>
      <c r="B5755" s="2">
        <v>35.450000000000003</v>
      </c>
      <c r="C5755" s="2">
        <v>36.840000000000003</v>
      </c>
    </row>
    <row r="5756" spans="1:3" x14ac:dyDescent="0.3">
      <c r="A5756" s="5">
        <v>41914</v>
      </c>
      <c r="B5756" s="2">
        <v>35.450000000000003</v>
      </c>
      <c r="C5756" s="2">
        <v>37.17</v>
      </c>
    </row>
    <row r="5757" spans="1:3" x14ac:dyDescent="0.3">
      <c r="A5757" s="5">
        <v>41915</v>
      </c>
      <c r="B5757" s="2">
        <v>33.590000000000003</v>
      </c>
      <c r="C5757" s="2">
        <v>34.4</v>
      </c>
    </row>
    <row r="5758" spans="1:3" x14ac:dyDescent="0.3">
      <c r="A5758" s="5">
        <v>41916</v>
      </c>
      <c r="B5758" s="2">
        <v>32.01</v>
      </c>
      <c r="C5758" s="2">
        <v>32.869999999999997</v>
      </c>
    </row>
    <row r="5759" spans="1:3" x14ac:dyDescent="0.3">
      <c r="A5759" s="5">
        <v>41917</v>
      </c>
      <c r="B5759" s="2">
        <v>31.83</v>
      </c>
      <c r="C5759" s="2">
        <v>33.07</v>
      </c>
    </row>
    <row r="5760" spans="1:3" x14ac:dyDescent="0.3">
      <c r="A5760" s="5">
        <v>41918</v>
      </c>
      <c r="B5760" s="2">
        <v>32.369999999999997</v>
      </c>
      <c r="C5760" s="2">
        <v>33.51</v>
      </c>
    </row>
    <row r="5761" spans="1:3" x14ac:dyDescent="0.3">
      <c r="A5761" s="5">
        <v>41919</v>
      </c>
      <c r="B5761" s="2">
        <v>32.03</v>
      </c>
      <c r="C5761" s="2">
        <v>33.159999999999997</v>
      </c>
    </row>
    <row r="5762" spans="1:3" x14ac:dyDescent="0.3">
      <c r="A5762" s="5">
        <v>41920</v>
      </c>
      <c r="B5762" s="2">
        <v>32.4</v>
      </c>
      <c r="C5762" s="2">
        <v>34.22</v>
      </c>
    </row>
    <row r="5763" spans="1:3" x14ac:dyDescent="0.3">
      <c r="A5763" s="5">
        <v>41921</v>
      </c>
      <c r="B5763" s="2">
        <v>32.799999999999997</v>
      </c>
      <c r="C5763" s="2">
        <v>34.119999999999997</v>
      </c>
    </row>
    <row r="5764" spans="1:3" x14ac:dyDescent="0.3">
      <c r="A5764" s="5">
        <v>41922</v>
      </c>
      <c r="B5764" s="2">
        <v>32.29</v>
      </c>
      <c r="C5764" s="2">
        <v>33.74</v>
      </c>
    </row>
    <row r="5765" spans="1:3" x14ac:dyDescent="0.3">
      <c r="A5765" s="5">
        <v>41923</v>
      </c>
      <c r="B5765" s="2">
        <v>32.69</v>
      </c>
      <c r="C5765" s="2">
        <v>33.61</v>
      </c>
    </row>
    <row r="5766" spans="1:3" x14ac:dyDescent="0.3">
      <c r="A5766" s="5">
        <v>41924</v>
      </c>
      <c r="B5766" s="2">
        <v>32.409999999999997</v>
      </c>
      <c r="C5766" s="2">
        <v>33.08</v>
      </c>
    </row>
    <row r="5767" spans="1:3" x14ac:dyDescent="0.3">
      <c r="A5767" s="5">
        <v>41925</v>
      </c>
      <c r="B5767" s="2">
        <v>33.86</v>
      </c>
      <c r="C5767" s="2">
        <v>35.32</v>
      </c>
    </row>
    <row r="5768" spans="1:3" x14ac:dyDescent="0.3">
      <c r="A5768" s="5">
        <v>41926</v>
      </c>
      <c r="B5768" s="2">
        <v>34.21</v>
      </c>
      <c r="C5768" s="2">
        <v>35.659999999999997</v>
      </c>
    </row>
    <row r="5769" spans="1:3" x14ac:dyDescent="0.3">
      <c r="A5769" s="5">
        <v>41927</v>
      </c>
      <c r="B5769" s="2">
        <v>33.97</v>
      </c>
      <c r="C5769" s="2">
        <v>35.619999999999997</v>
      </c>
    </row>
    <row r="5770" spans="1:3" x14ac:dyDescent="0.3">
      <c r="A5770" s="5">
        <v>41928</v>
      </c>
      <c r="B5770" s="2">
        <v>34.19</v>
      </c>
      <c r="C5770" s="2">
        <v>36.19</v>
      </c>
    </row>
    <row r="5771" spans="1:3" x14ac:dyDescent="0.3">
      <c r="A5771" s="5">
        <v>41929</v>
      </c>
      <c r="B5771" s="2">
        <v>33.450000000000003</v>
      </c>
      <c r="C5771" s="2">
        <v>34.89</v>
      </c>
    </row>
    <row r="5772" spans="1:3" x14ac:dyDescent="0.3">
      <c r="A5772" s="5">
        <v>41930</v>
      </c>
      <c r="B5772" s="2">
        <v>31.52</v>
      </c>
      <c r="C5772" s="2">
        <v>32.21</v>
      </c>
    </row>
    <row r="5773" spans="1:3" x14ac:dyDescent="0.3">
      <c r="A5773" s="5">
        <v>41931</v>
      </c>
      <c r="B5773" s="2">
        <v>28.55</v>
      </c>
      <c r="C5773" s="2">
        <v>30.4</v>
      </c>
    </row>
    <row r="5774" spans="1:3" x14ac:dyDescent="0.3">
      <c r="A5774" s="5">
        <v>41932</v>
      </c>
      <c r="B5774" s="2">
        <v>28.66</v>
      </c>
      <c r="C5774" s="2">
        <v>32.35</v>
      </c>
    </row>
    <row r="5775" spans="1:3" x14ac:dyDescent="0.3">
      <c r="A5775" s="5">
        <v>41933</v>
      </c>
      <c r="B5775" s="2">
        <v>30.98</v>
      </c>
      <c r="C5775" s="2">
        <v>32.67</v>
      </c>
    </row>
    <row r="5776" spans="1:3" x14ac:dyDescent="0.3">
      <c r="A5776" s="5">
        <v>41934</v>
      </c>
      <c r="B5776" s="2">
        <v>30.73</v>
      </c>
      <c r="C5776" s="2">
        <v>33.06</v>
      </c>
    </row>
    <row r="5777" spans="1:3" x14ac:dyDescent="0.3">
      <c r="A5777" s="5">
        <v>41935</v>
      </c>
      <c r="B5777" s="2">
        <v>31.12</v>
      </c>
      <c r="C5777" s="2">
        <v>33.21</v>
      </c>
    </row>
    <row r="5778" spans="1:3" x14ac:dyDescent="0.3">
      <c r="A5778" s="5">
        <v>41936</v>
      </c>
      <c r="B5778" s="2">
        <v>28.27</v>
      </c>
      <c r="C5778" s="2">
        <v>30.52</v>
      </c>
    </row>
    <row r="5779" spans="1:3" x14ac:dyDescent="0.3">
      <c r="A5779" s="5">
        <v>41937</v>
      </c>
      <c r="B5779" s="2">
        <v>26.06</v>
      </c>
      <c r="C5779" s="2">
        <v>29.22</v>
      </c>
    </row>
    <row r="5780" spans="1:3" x14ac:dyDescent="0.3">
      <c r="A5780" s="5">
        <v>41938</v>
      </c>
      <c r="B5780" s="2">
        <v>21.21</v>
      </c>
      <c r="C5780" s="2">
        <v>24.03</v>
      </c>
    </row>
    <row r="5781" spans="1:3" x14ac:dyDescent="0.3">
      <c r="A5781" s="5">
        <v>41939</v>
      </c>
      <c r="B5781" s="2">
        <v>22.68</v>
      </c>
      <c r="C5781" s="2">
        <v>29.82</v>
      </c>
    </row>
    <row r="5782" spans="1:3" x14ac:dyDescent="0.3">
      <c r="A5782" s="5">
        <v>41940</v>
      </c>
      <c r="B5782" s="2">
        <v>21.39</v>
      </c>
      <c r="C5782" s="2">
        <v>28.77</v>
      </c>
    </row>
    <row r="5783" spans="1:3" x14ac:dyDescent="0.3">
      <c r="A5783" s="5">
        <v>41941</v>
      </c>
      <c r="B5783" s="2">
        <v>25.01</v>
      </c>
      <c r="C5783" s="2">
        <v>31.86</v>
      </c>
    </row>
    <row r="5784" spans="1:3" x14ac:dyDescent="0.3">
      <c r="A5784" s="5">
        <v>41942</v>
      </c>
      <c r="B5784" s="2">
        <v>28.77</v>
      </c>
      <c r="C5784" s="2">
        <v>32.659999999999997</v>
      </c>
    </row>
    <row r="5785" spans="1:3" x14ac:dyDescent="0.3">
      <c r="A5785" s="5">
        <v>41943</v>
      </c>
      <c r="B5785" s="2">
        <v>29.43</v>
      </c>
      <c r="C5785" s="2">
        <v>31.97</v>
      </c>
    </row>
    <row r="5786" spans="1:3" x14ac:dyDescent="0.3">
      <c r="A5786" s="5">
        <v>41944</v>
      </c>
      <c r="B5786" s="2">
        <v>23.18</v>
      </c>
      <c r="C5786" s="2">
        <v>25.5</v>
      </c>
    </row>
    <row r="5787" spans="1:3" x14ac:dyDescent="0.3">
      <c r="A5787" s="5">
        <v>41945</v>
      </c>
      <c r="B5787" s="2">
        <v>18.68</v>
      </c>
      <c r="C5787" s="2">
        <v>20.57</v>
      </c>
    </row>
    <row r="5788" spans="1:3" x14ac:dyDescent="0.3">
      <c r="A5788" s="5">
        <v>41946</v>
      </c>
      <c r="B5788" s="2">
        <v>22.08</v>
      </c>
      <c r="C5788" s="2">
        <v>28.85</v>
      </c>
    </row>
    <row r="5789" spans="1:3" x14ac:dyDescent="0.3">
      <c r="A5789" s="5">
        <v>41947</v>
      </c>
      <c r="B5789" s="2">
        <v>26.13</v>
      </c>
      <c r="C5789" s="2">
        <v>31.05</v>
      </c>
    </row>
    <row r="5790" spans="1:3" x14ac:dyDescent="0.3">
      <c r="A5790" s="5">
        <v>41948</v>
      </c>
      <c r="B5790" s="2">
        <v>30.03</v>
      </c>
      <c r="C5790" s="2">
        <v>32.409999999999997</v>
      </c>
    </row>
    <row r="5791" spans="1:3" x14ac:dyDescent="0.3">
      <c r="A5791" s="5">
        <v>41949</v>
      </c>
      <c r="B5791" s="2">
        <v>31</v>
      </c>
      <c r="C5791" s="2">
        <v>33.56</v>
      </c>
    </row>
    <row r="5792" spans="1:3" x14ac:dyDescent="0.3">
      <c r="A5792" s="5">
        <v>41950</v>
      </c>
      <c r="B5792" s="2">
        <v>30.56</v>
      </c>
      <c r="C5792" s="2">
        <v>32.880000000000003</v>
      </c>
    </row>
    <row r="5793" spans="1:3" x14ac:dyDescent="0.3">
      <c r="A5793" s="5">
        <v>41951</v>
      </c>
      <c r="B5793" s="2">
        <v>27.33</v>
      </c>
      <c r="C5793" s="2">
        <v>29.03</v>
      </c>
    </row>
    <row r="5794" spans="1:3" x14ac:dyDescent="0.3">
      <c r="A5794" s="5">
        <v>41952</v>
      </c>
      <c r="B5794" s="2">
        <v>25.72</v>
      </c>
      <c r="C5794" s="2">
        <v>26.83</v>
      </c>
    </row>
    <row r="5795" spans="1:3" x14ac:dyDescent="0.3">
      <c r="A5795" s="5">
        <v>41953</v>
      </c>
      <c r="B5795" s="2">
        <v>29.42</v>
      </c>
      <c r="C5795" s="2">
        <v>31.68</v>
      </c>
    </row>
    <row r="5796" spans="1:3" x14ac:dyDescent="0.3">
      <c r="A5796" s="5">
        <v>41954</v>
      </c>
      <c r="B5796" s="2">
        <v>30.14</v>
      </c>
      <c r="C5796" s="2">
        <v>32.35</v>
      </c>
    </row>
    <row r="5797" spans="1:3" x14ac:dyDescent="0.3">
      <c r="A5797" s="5">
        <v>41955</v>
      </c>
      <c r="B5797" s="2">
        <v>29.96</v>
      </c>
      <c r="C5797" s="2">
        <v>32.01</v>
      </c>
    </row>
    <row r="5798" spans="1:3" x14ac:dyDescent="0.3">
      <c r="A5798" s="5">
        <v>41956</v>
      </c>
      <c r="B5798" s="2">
        <v>31.13</v>
      </c>
      <c r="C5798" s="2">
        <v>32.85</v>
      </c>
    </row>
    <row r="5799" spans="1:3" x14ac:dyDescent="0.3">
      <c r="A5799" s="5">
        <v>41957</v>
      </c>
      <c r="B5799" s="2">
        <v>30.73</v>
      </c>
      <c r="C5799" s="2">
        <v>32.25</v>
      </c>
    </row>
    <row r="5800" spans="1:3" x14ac:dyDescent="0.3">
      <c r="A5800" s="5">
        <v>41958</v>
      </c>
      <c r="B5800" s="2">
        <v>28.87</v>
      </c>
      <c r="C5800" s="2">
        <v>30.18</v>
      </c>
    </row>
    <row r="5801" spans="1:3" x14ac:dyDescent="0.3">
      <c r="A5801" s="5">
        <v>41959</v>
      </c>
      <c r="B5801" s="2">
        <v>28.01</v>
      </c>
      <c r="C5801" s="2">
        <v>29.54</v>
      </c>
    </row>
    <row r="5802" spans="1:3" x14ac:dyDescent="0.3">
      <c r="A5802" s="5">
        <v>41960</v>
      </c>
      <c r="B5802" s="2">
        <v>30.89</v>
      </c>
      <c r="C5802" s="2">
        <v>33</v>
      </c>
    </row>
    <row r="5803" spans="1:3" x14ac:dyDescent="0.3">
      <c r="A5803" s="5">
        <v>41961</v>
      </c>
      <c r="B5803" s="2">
        <v>31.83</v>
      </c>
      <c r="C5803" s="2">
        <v>33.299999999999997</v>
      </c>
    </row>
    <row r="5804" spans="1:3" x14ac:dyDescent="0.3">
      <c r="A5804" s="5">
        <v>41962</v>
      </c>
      <c r="B5804" s="2">
        <v>33.35</v>
      </c>
      <c r="C5804" s="2">
        <v>35.46</v>
      </c>
    </row>
    <row r="5805" spans="1:3" x14ac:dyDescent="0.3">
      <c r="A5805" s="5">
        <v>41963</v>
      </c>
      <c r="B5805" s="2">
        <v>34.130000000000003</v>
      </c>
      <c r="C5805" s="2">
        <v>35.71</v>
      </c>
    </row>
    <row r="5806" spans="1:3" x14ac:dyDescent="0.3">
      <c r="A5806" s="5">
        <v>41964</v>
      </c>
      <c r="B5806" s="2">
        <v>34.36</v>
      </c>
      <c r="C5806" s="2">
        <v>36.200000000000003</v>
      </c>
    </row>
    <row r="5807" spans="1:3" x14ac:dyDescent="0.3">
      <c r="A5807" s="5">
        <v>41965</v>
      </c>
      <c r="B5807" s="2">
        <v>32.130000000000003</v>
      </c>
      <c r="C5807" s="2">
        <v>32.97</v>
      </c>
    </row>
    <row r="5808" spans="1:3" x14ac:dyDescent="0.3">
      <c r="A5808" s="5">
        <v>41966</v>
      </c>
      <c r="B5808" s="2">
        <v>30.2</v>
      </c>
      <c r="C5808" s="2">
        <v>31.1</v>
      </c>
    </row>
    <row r="5809" spans="1:3" x14ac:dyDescent="0.3">
      <c r="A5809" s="5">
        <v>41967</v>
      </c>
      <c r="B5809" s="2">
        <v>30.56</v>
      </c>
      <c r="C5809" s="2">
        <v>32.950000000000003</v>
      </c>
    </row>
    <row r="5810" spans="1:3" x14ac:dyDescent="0.3">
      <c r="A5810" s="5">
        <v>41968</v>
      </c>
      <c r="B5810" s="2">
        <v>33.229999999999997</v>
      </c>
      <c r="C5810" s="2">
        <v>35.07</v>
      </c>
    </row>
    <row r="5811" spans="1:3" x14ac:dyDescent="0.3">
      <c r="A5811" s="5">
        <v>41969</v>
      </c>
      <c r="B5811" s="2">
        <v>33.729999999999997</v>
      </c>
      <c r="C5811" s="2">
        <v>35.68</v>
      </c>
    </row>
    <row r="5812" spans="1:3" x14ac:dyDescent="0.3">
      <c r="A5812" s="5">
        <v>41970</v>
      </c>
      <c r="B5812" s="2">
        <v>32.880000000000003</v>
      </c>
      <c r="C5812" s="2">
        <v>34.29</v>
      </c>
    </row>
    <row r="5813" spans="1:3" x14ac:dyDescent="0.3">
      <c r="A5813" s="5">
        <v>41971</v>
      </c>
      <c r="B5813" s="2">
        <v>32.18</v>
      </c>
      <c r="C5813" s="2">
        <v>33.43</v>
      </c>
    </row>
    <row r="5814" spans="1:3" x14ac:dyDescent="0.3">
      <c r="A5814" s="5">
        <v>41972</v>
      </c>
      <c r="B5814" s="2">
        <v>31.71</v>
      </c>
      <c r="C5814" s="2">
        <v>32.57</v>
      </c>
    </row>
    <row r="5815" spans="1:3" x14ac:dyDescent="0.3">
      <c r="A5815" s="5">
        <v>41973</v>
      </c>
      <c r="B5815" s="2">
        <v>31.88</v>
      </c>
      <c r="C5815" s="2">
        <v>32.78</v>
      </c>
    </row>
    <row r="5816" spans="1:3" x14ac:dyDescent="0.3">
      <c r="A5816" s="5">
        <v>41974</v>
      </c>
      <c r="B5816" s="2">
        <v>32.950000000000003</v>
      </c>
      <c r="C5816" s="2">
        <v>34.56</v>
      </c>
    </row>
    <row r="5817" spans="1:3" x14ac:dyDescent="0.3">
      <c r="A5817" s="5">
        <v>41975</v>
      </c>
      <c r="B5817" s="2">
        <v>33.880000000000003</v>
      </c>
      <c r="C5817" s="2">
        <v>35.78</v>
      </c>
    </row>
    <row r="5818" spans="1:3" x14ac:dyDescent="0.3">
      <c r="A5818" s="5">
        <v>41976</v>
      </c>
      <c r="B5818" s="2">
        <v>34.29</v>
      </c>
      <c r="C5818" s="2">
        <v>36.03</v>
      </c>
    </row>
    <row r="5819" spans="1:3" x14ac:dyDescent="0.3">
      <c r="A5819" s="5">
        <v>41977</v>
      </c>
      <c r="B5819" s="2">
        <v>35.36</v>
      </c>
      <c r="C5819" s="2">
        <v>38.25</v>
      </c>
    </row>
    <row r="5820" spans="1:3" x14ac:dyDescent="0.3">
      <c r="A5820" s="5">
        <v>41978</v>
      </c>
      <c r="B5820" s="2">
        <v>33.26</v>
      </c>
      <c r="C5820" s="2">
        <v>34.479999999999997</v>
      </c>
    </row>
    <row r="5821" spans="1:3" x14ac:dyDescent="0.3">
      <c r="A5821" s="5">
        <v>41979</v>
      </c>
      <c r="B5821" s="2">
        <v>32</v>
      </c>
      <c r="C5821" s="2">
        <v>32.65</v>
      </c>
    </row>
    <row r="5822" spans="1:3" x14ac:dyDescent="0.3">
      <c r="A5822" s="5">
        <v>41980</v>
      </c>
      <c r="B5822" s="2">
        <v>30.36</v>
      </c>
      <c r="C5822" s="2">
        <v>31.23</v>
      </c>
    </row>
    <row r="5823" spans="1:3" x14ac:dyDescent="0.3">
      <c r="A5823" s="5">
        <v>41981</v>
      </c>
      <c r="B5823" s="2">
        <v>32.33</v>
      </c>
      <c r="C5823" s="2">
        <v>33.82</v>
      </c>
    </row>
    <row r="5824" spans="1:3" x14ac:dyDescent="0.3">
      <c r="A5824" s="5">
        <v>41982</v>
      </c>
      <c r="B5824" s="2">
        <v>33.299999999999997</v>
      </c>
      <c r="C5824" s="2">
        <v>34.83</v>
      </c>
    </row>
    <row r="5825" spans="1:3" x14ac:dyDescent="0.3">
      <c r="A5825" s="5">
        <v>41983</v>
      </c>
      <c r="B5825" s="2">
        <v>30.34</v>
      </c>
      <c r="C5825" s="2">
        <v>31.83</v>
      </c>
    </row>
    <row r="5826" spans="1:3" x14ac:dyDescent="0.3">
      <c r="A5826" s="5">
        <v>41984</v>
      </c>
      <c r="B5826" s="2">
        <v>30.53</v>
      </c>
      <c r="C5826" s="2">
        <v>31.63</v>
      </c>
    </row>
    <row r="5827" spans="1:3" x14ac:dyDescent="0.3">
      <c r="A5827" s="5">
        <v>41985</v>
      </c>
      <c r="B5827" s="2">
        <v>30.99</v>
      </c>
      <c r="C5827" s="2">
        <v>32.04</v>
      </c>
    </row>
    <row r="5828" spans="1:3" x14ac:dyDescent="0.3">
      <c r="A5828" s="5">
        <v>41986</v>
      </c>
      <c r="B5828" s="2">
        <v>30.59</v>
      </c>
      <c r="C5828" s="2">
        <v>31.38</v>
      </c>
    </row>
    <row r="5829" spans="1:3" x14ac:dyDescent="0.3">
      <c r="A5829" s="5">
        <v>41987</v>
      </c>
      <c r="B5829" s="2">
        <v>30.39</v>
      </c>
      <c r="C5829" s="2">
        <v>30.92</v>
      </c>
    </row>
    <row r="5830" spans="1:3" x14ac:dyDescent="0.3">
      <c r="A5830" s="5">
        <v>41988</v>
      </c>
      <c r="B5830" s="2">
        <v>30.43</v>
      </c>
      <c r="C5830" s="2">
        <v>32</v>
      </c>
    </row>
    <row r="5831" spans="1:3" x14ac:dyDescent="0.3">
      <c r="A5831" s="5">
        <v>41989</v>
      </c>
      <c r="B5831" s="2">
        <v>31.44</v>
      </c>
      <c r="C5831" s="2">
        <v>32.58</v>
      </c>
    </row>
    <row r="5832" spans="1:3" x14ac:dyDescent="0.3">
      <c r="A5832" s="5">
        <v>41990</v>
      </c>
      <c r="B5832" s="2">
        <v>32.22</v>
      </c>
      <c r="C5832" s="2">
        <v>34.119999999999997</v>
      </c>
    </row>
    <row r="5833" spans="1:3" x14ac:dyDescent="0.3">
      <c r="A5833" s="5">
        <v>41991</v>
      </c>
      <c r="B5833" s="2">
        <v>31.44</v>
      </c>
      <c r="C5833" s="2">
        <v>32.700000000000003</v>
      </c>
    </row>
    <row r="5834" spans="1:3" x14ac:dyDescent="0.3">
      <c r="A5834" s="5">
        <v>41992</v>
      </c>
      <c r="B5834" s="2">
        <v>30.31</v>
      </c>
      <c r="C5834" s="2">
        <v>31.22</v>
      </c>
    </row>
    <row r="5835" spans="1:3" x14ac:dyDescent="0.3">
      <c r="A5835" s="5">
        <v>41993</v>
      </c>
      <c r="B5835" s="2">
        <v>28.99</v>
      </c>
      <c r="C5835" s="2">
        <v>29.91</v>
      </c>
    </row>
    <row r="5836" spans="1:3" x14ac:dyDescent="0.3">
      <c r="A5836" s="5">
        <v>41994</v>
      </c>
      <c r="B5836" s="2">
        <v>29.43</v>
      </c>
      <c r="C5836" s="2">
        <v>29.97</v>
      </c>
    </row>
    <row r="5837" spans="1:3" x14ac:dyDescent="0.3">
      <c r="A5837" s="5">
        <v>41995</v>
      </c>
      <c r="B5837" s="2">
        <v>29.24</v>
      </c>
      <c r="C5837" s="2">
        <v>30.33</v>
      </c>
    </row>
    <row r="5838" spans="1:3" x14ac:dyDescent="0.3">
      <c r="A5838" s="5">
        <v>41996</v>
      </c>
      <c r="B5838" s="2">
        <v>29.49</v>
      </c>
      <c r="C5838" s="2">
        <v>30.51</v>
      </c>
    </row>
    <row r="5839" spans="1:3" x14ac:dyDescent="0.3">
      <c r="A5839" s="5">
        <v>41997</v>
      </c>
      <c r="B5839" s="2">
        <v>29.45</v>
      </c>
      <c r="C5839" s="2">
        <v>29.94</v>
      </c>
    </row>
    <row r="5840" spans="1:3" x14ac:dyDescent="0.3">
      <c r="A5840" s="5">
        <v>41998</v>
      </c>
      <c r="B5840" s="2">
        <v>29.92</v>
      </c>
      <c r="C5840" s="2">
        <v>30.5</v>
      </c>
    </row>
    <row r="5841" spans="1:3" x14ac:dyDescent="0.3">
      <c r="A5841" s="5">
        <v>41999</v>
      </c>
      <c r="B5841" s="2">
        <v>31.08</v>
      </c>
      <c r="C5841" s="2">
        <v>31.99</v>
      </c>
    </row>
    <row r="5842" spans="1:3" x14ac:dyDescent="0.3">
      <c r="A5842" s="5">
        <v>42000</v>
      </c>
      <c r="B5842" s="2">
        <v>31.48</v>
      </c>
      <c r="C5842" s="2">
        <v>32.97</v>
      </c>
    </row>
    <row r="5843" spans="1:3" x14ac:dyDescent="0.3">
      <c r="A5843" s="5">
        <v>42001</v>
      </c>
      <c r="B5843" s="2">
        <v>32.94</v>
      </c>
      <c r="C5843" s="2">
        <v>34.82</v>
      </c>
    </row>
    <row r="5844" spans="1:3" x14ac:dyDescent="0.3">
      <c r="A5844" s="5">
        <v>42002</v>
      </c>
      <c r="B5844" s="2">
        <v>42.91</v>
      </c>
      <c r="C5844" s="2">
        <v>53.33</v>
      </c>
    </row>
    <row r="5845" spans="1:3" x14ac:dyDescent="0.3">
      <c r="A5845" s="5">
        <v>42003</v>
      </c>
      <c r="B5845" s="2">
        <v>31.35</v>
      </c>
      <c r="C5845" s="2">
        <v>32.81</v>
      </c>
    </row>
    <row r="5846" spans="1:3" x14ac:dyDescent="0.3">
      <c r="A5846" s="5">
        <v>42004</v>
      </c>
      <c r="B5846" s="2">
        <v>29.09</v>
      </c>
      <c r="C5846" s="2">
        <v>29.96</v>
      </c>
    </row>
    <row r="5847" spans="1:3" x14ac:dyDescent="0.3">
      <c r="A5847" s="5">
        <v>42005</v>
      </c>
      <c r="B5847" s="2">
        <v>26.99</v>
      </c>
      <c r="C5847" s="2">
        <v>27.33</v>
      </c>
    </row>
    <row r="5848" spans="1:3" x14ac:dyDescent="0.3">
      <c r="A5848" s="5">
        <v>42006</v>
      </c>
      <c r="B5848" s="2">
        <v>26.45</v>
      </c>
      <c r="C5848" s="2">
        <v>28.41</v>
      </c>
    </row>
    <row r="5849" spans="1:3" x14ac:dyDescent="0.3">
      <c r="A5849" s="5">
        <v>42007</v>
      </c>
      <c r="B5849" s="2">
        <v>26.81</v>
      </c>
      <c r="C5849" s="2">
        <v>28.18</v>
      </c>
    </row>
    <row r="5850" spans="1:3" x14ac:dyDescent="0.3">
      <c r="A5850" s="5">
        <v>42008</v>
      </c>
      <c r="B5850" s="2">
        <v>28.12</v>
      </c>
      <c r="C5850" s="2">
        <v>28.68</v>
      </c>
    </row>
    <row r="5851" spans="1:3" x14ac:dyDescent="0.3">
      <c r="A5851" s="5">
        <v>42009</v>
      </c>
      <c r="B5851" s="2">
        <v>36.549999999999997</v>
      </c>
      <c r="C5851" s="2">
        <v>42.43</v>
      </c>
    </row>
    <row r="5852" spans="1:3" x14ac:dyDescent="0.3">
      <c r="A5852" s="5">
        <v>42010</v>
      </c>
      <c r="B5852" s="2">
        <v>29.72</v>
      </c>
      <c r="C5852" s="2">
        <v>30.46</v>
      </c>
    </row>
    <row r="5853" spans="1:3" x14ac:dyDescent="0.3">
      <c r="A5853" s="5">
        <v>42011</v>
      </c>
      <c r="B5853" s="2">
        <v>30.55</v>
      </c>
      <c r="C5853" s="2">
        <v>33.1</v>
      </c>
    </row>
    <row r="5854" spans="1:3" x14ac:dyDescent="0.3">
      <c r="A5854" s="5">
        <v>42012</v>
      </c>
      <c r="B5854" s="2">
        <v>28.16</v>
      </c>
      <c r="C5854" s="2">
        <v>29.82</v>
      </c>
    </row>
    <row r="5855" spans="1:3" x14ac:dyDescent="0.3">
      <c r="A5855" s="5">
        <v>42013</v>
      </c>
      <c r="B5855" s="2">
        <v>27.79</v>
      </c>
      <c r="C5855" s="2">
        <v>29.07</v>
      </c>
    </row>
    <row r="5856" spans="1:3" x14ac:dyDescent="0.3">
      <c r="A5856" s="5">
        <v>42014</v>
      </c>
      <c r="B5856" s="2">
        <v>26.48</v>
      </c>
      <c r="C5856" s="2">
        <v>26.89</v>
      </c>
    </row>
    <row r="5857" spans="1:3" x14ac:dyDescent="0.3">
      <c r="A5857" s="5">
        <v>42015</v>
      </c>
      <c r="B5857" s="2">
        <v>25.82</v>
      </c>
      <c r="C5857" s="2">
        <v>26.74</v>
      </c>
    </row>
    <row r="5858" spans="1:3" x14ac:dyDescent="0.3">
      <c r="A5858" s="5">
        <v>42016</v>
      </c>
      <c r="B5858" s="2">
        <v>29.3</v>
      </c>
      <c r="C5858" s="2">
        <v>30.8</v>
      </c>
    </row>
    <row r="5859" spans="1:3" x14ac:dyDescent="0.3">
      <c r="A5859" s="5">
        <v>42017</v>
      </c>
      <c r="B5859" s="2">
        <v>29.67</v>
      </c>
      <c r="C5859" s="2">
        <v>31.66</v>
      </c>
    </row>
    <row r="5860" spans="1:3" x14ac:dyDescent="0.3">
      <c r="A5860" s="5">
        <v>42018</v>
      </c>
      <c r="B5860" s="2">
        <v>29.69</v>
      </c>
      <c r="C5860" s="2">
        <v>32.19</v>
      </c>
    </row>
    <row r="5861" spans="1:3" x14ac:dyDescent="0.3">
      <c r="A5861" s="5">
        <v>42019</v>
      </c>
      <c r="B5861" s="2">
        <v>28.09</v>
      </c>
      <c r="C5861" s="2">
        <v>29.26</v>
      </c>
    </row>
    <row r="5862" spans="1:3" x14ac:dyDescent="0.3">
      <c r="A5862" s="5">
        <v>42020</v>
      </c>
      <c r="B5862" s="2">
        <v>27.97</v>
      </c>
      <c r="C5862" s="2">
        <v>29.2</v>
      </c>
    </row>
    <row r="5863" spans="1:3" x14ac:dyDescent="0.3">
      <c r="A5863" s="5">
        <v>42021</v>
      </c>
      <c r="B5863" s="2">
        <v>28.09</v>
      </c>
      <c r="C5863" s="2">
        <v>29</v>
      </c>
    </row>
    <row r="5864" spans="1:3" x14ac:dyDescent="0.3">
      <c r="A5864" s="5">
        <v>42022</v>
      </c>
      <c r="B5864" s="2">
        <v>28.15</v>
      </c>
      <c r="C5864" s="2">
        <v>29.19</v>
      </c>
    </row>
    <row r="5865" spans="1:3" x14ac:dyDescent="0.3">
      <c r="A5865" s="5">
        <v>42023</v>
      </c>
      <c r="B5865" s="2">
        <v>34.36</v>
      </c>
      <c r="C5865" s="2">
        <v>38.979999999999997</v>
      </c>
    </row>
    <row r="5866" spans="1:3" x14ac:dyDescent="0.3">
      <c r="A5866" s="5">
        <v>42024</v>
      </c>
      <c r="B5866" s="2">
        <v>35.54</v>
      </c>
      <c r="C5866" s="2">
        <v>40.57</v>
      </c>
    </row>
    <row r="5867" spans="1:3" x14ac:dyDescent="0.3">
      <c r="A5867" s="5">
        <v>42025</v>
      </c>
      <c r="B5867" s="2">
        <v>38.880000000000003</v>
      </c>
      <c r="C5867" s="2">
        <v>46.54</v>
      </c>
    </row>
    <row r="5868" spans="1:3" x14ac:dyDescent="0.3">
      <c r="A5868" s="5">
        <v>42026</v>
      </c>
      <c r="B5868" s="2">
        <v>39.729999999999997</v>
      </c>
      <c r="C5868" s="2">
        <v>47.3</v>
      </c>
    </row>
    <row r="5869" spans="1:3" x14ac:dyDescent="0.3">
      <c r="A5869" s="5">
        <v>42027</v>
      </c>
      <c r="B5869" s="2">
        <v>39.56</v>
      </c>
      <c r="C5869" s="2">
        <v>46.99</v>
      </c>
    </row>
    <row r="5870" spans="1:3" x14ac:dyDescent="0.3">
      <c r="A5870" s="5">
        <v>42028</v>
      </c>
      <c r="B5870" s="2">
        <v>28.43</v>
      </c>
      <c r="C5870" s="2">
        <v>29.43</v>
      </c>
    </row>
    <row r="5871" spans="1:3" x14ac:dyDescent="0.3">
      <c r="A5871" s="5">
        <v>42029</v>
      </c>
      <c r="B5871" s="2">
        <v>28.7</v>
      </c>
      <c r="C5871" s="2">
        <v>29.85</v>
      </c>
    </row>
    <row r="5872" spans="1:3" x14ac:dyDescent="0.3">
      <c r="A5872" s="5">
        <v>42030</v>
      </c>
      <c r="B5872" s="2">
        <v>29.15</v>
      </c>
      <c r="C5872" s="2">
        <v>30.81</v>
      </c>
    </row>
    <row r="5873" spans="1:3" x14ac:dyDescent="0.3">
      <c r="A5873" s="5">
        <v>42031</v>
      </c>
      <c r="B5873" s="2">
        <v>29.73</v>
      </c>
      <c r="C5873" s="2">
        <v>31.93</v>
      </c>
    </row>
    <row r="5874" spans="1:3" x14ac:dyDescent="0.3">
      <c r="A5874" s="5">
        <v>42032</v>
      </c>
      <c r="B5874" s="2">
        <v>27.81</v>
      </c>
      <c r="C5874" s="2">
        <v>28.82</v>
      </c>
    </row>
    <row r="5875" spans="1:3" x14ac:dyDescent="0.3">
      <c r="A5875" s="5">
        <v>42033</v>
      </c>
      <c r="B5875" s="2">
        <v>27.74</v>
      </c>
      <c r="C5875" s="2">
        <v>29.28</v>
      </c>
    </row>
    <row r="5876" spans="1:3" x14ac:dyDescent="0.3">
      <c r="A5876" s="5">
        <v>42034</v>
      </c>
      <c r="B5876" s="2">
        <v>30.44</v>
      </c>
      <c r="C5876" s="2">
        <v>32.43</v>
      </c>
    </row>
    <row r="5877" spans="1:3" x14ac:dyDescent="0.3">
      <c r="A5877" s="5">
        <v>42035</v>
      </c>
      <c r="B5877" s="2">
        <v>28.05</v>
      </c>
      <c r="C5877" s="2">
        <v>28.77</v>
      </c>
    </row>
    <row r="5878" spans="1:3" x14ac:dyDescent="0.3">
      <c r="A5878" s="5">
        <v>42036</v>
      </c>
      <c r="B5878" s="2">
        <v>27.83</v>
      </c>
      <c r="C5878" s="2">
        <v>28.74</v>
      </c>
    </row>
    <row r="5879" spans="1:3" x14ac:dyDescent="0.3">
      <c r="A5879" s="5">
        <v>42037</v>
      </c>
      <c r="B5879" s="2">
        <v>32.950000000000003</v>
      </c>
      <c r="C5879" s="2">
        <v>36.700000000000003</v>
      </c>
    </row>
    <row r="5880" spans="1:3" x14ac:dyDescent="0.3">
      <c r="A5880" s="5">
        <v>42038</v>
      </c>
      <c r="B5880" s="2">
        <v>37.28</v>
      </c>
      <c r="C5880" s="2">
        <v>43.57</v>
      </c>
    </row>
    <row r="5881" spans="1:3" x14ac:dyDescent="0.3">
      <c r="A5881" s="5">
        <v>42039</v>
      </c>
      <c r="B5881" s="2">
        <v>43.21</v>
      </c>
      <c r="C5881" s="2">
        <v>53.19</v>
      </c>
    </row>
    <row r="5882" spans="1:3" x14ac:dyDescent="0.3">
      <c r="A5882" s="5">
        <v>42040</v>
      </c>
      <c r="B5882" s="2">
        <v>36.479999999999997</v>
      </c>
      <c r="C5882" s="2">
        <v>41.06</v>
      </c>
    </row>
    <row r="5883" spans="1:3" x14ac:dyDescent="0.3">
      <c r="A5883" s="5">
        <v>42041</v>
      </c>
      <c r="B5883" s="2">
        <v>30.94</v>
      </c>
      <c r="C5883" s="2">
        <v>32.72</v>
      </c>
    </row>
    <row r="5884" spans="1:3" x14ac:dyDescent="0.3">
      <c r="A5884" s="5">
        <v>42042</v>
      </c>
      <c r="B5884" s="2">
        <v>26.75</v>
      </c>
      <c r="C5884" s="2">
        <v>27.1</v>
      </c>
    </row>
    <row r="5885" spans="1:3" x14ac:dyDescent="0.3">
      <c r="A5885" s="5">
        <v>42043</v>
      </c>
      <c r="B5885" s="2">
        <v>26.78</v>
      </c>
      <c r="C5885" s="2">
        <v>27.69</v>
      </c>
    </row>
    <row r="5886" spans="1:3" x14ac:dyDescent="0.3">
      <c r="A5886" s="5">
        <v>42044</v>
      </c>
      <c r="B5886" s="2">
        <v>28.44</v>
      </c>
      <c r="C5886" s="2">
        <v>29.92</v>
      </c>
    </row>
    <row r="5887" spans="1:3" x14ac:dyDescent="0.3">
      <c r="A5887" s="5">
        <v>42045</v>
      </c>
      <c r="B5887" s="2">
        <v>28.53</v>
      </c>
      <c r="C5887" s="2">
        <v>29.87</v>
      </c>
    </row>
    <row r="5888" spans="1:3" x14ac:dyDescent="0.3">
      <c r="A5888" s="5">
        <v>42046</v>
      </c>
      <c r="B5888" s="2">
        <v>32.200000000000003</v>
      </c>
      <c r="C5888" s="2">
        <v>35.79</v>
      </c>
    </row>
    <row r="5889" spans="1:3" x14ac:dyDescent="0.3">
      <c r="A5889" s="5">
        <v>42047</v>
      </c>
      <c r="B5889" s="2">
        <v>32.78</v>
      </c>
      <c r="C5889" s="2">
        <v>37.22</v>
      </c>
    </row>
    <row r="5890" spans="1:3" x14ac:dyDescent="0.3">
      <c r="A5890" s="5">
        <v>42048</v>
      </c>
      <c r="B5890" s="2">
        <v>31.37</v>
      </c>
      <c r="C5890" s="2">
        <v>33.89</v>
      </c>
    </row>
    <row r="5891" spans="1:3" x14ac:dyDescent="0.3">
      <c r="A5891" s="5">
        <v>42049</v>
      </c>
      <c r="B5891" s="2">
        <v>27.51</v>
      </c>
      <c r="C5891" s="2">
        <v>27.88</v>
      </c>
    </row>
    <row r="5892" spans="1:3" x14ac:dyDescent="0.3">
      <c r="A5892" s="5">
        <v>42050</v>
      </c>
      <c r="B5892" s="2">
        <v>26.45</v>
      </c>
      <c r="C5892" s="2">
        <v>26.53</v>
      </c>
    </row>
    <row r="5893" spans="1:3" x14ac:dyDescent="0.3">
      <c r="A5893" s="5">
        <v>42051</v>
      </c>
      <c r="B5893" s="2">
        <v>27.9</v>
      </c>
      <c r="C5893" s="2">
        <v>28.98</v>
      </c>
    </row>
    <row r="5894" spans="1:3" x14ac:dyDescent="0.3">
      <c r="A5894" s="5">
        <v>42052</v>
      </c>
      <c r="B5894" s="2">
        <v>29.32</v>
      </c>
      <c r="C5894" s="2">
        <v>31.23</v>
      </c>
    </row>
    <row r="5895" spans="1:3" x14ac:dyDescent="0.3">
      <c r="A5895" s="5">
        <v>42053</v>
      </c>
      <c r="B5895" s="2">
        <v>27.36</v>
      </c>
      <c r="C5895" s="2">
        <v>28.57</v>
      </c>
    </row>
    <row r="5896" spans="1:3" x14ac:dyDescent="0.3">
      <c r="A5896" s="5">
        <v>42054</v>
      </c>
      <c r="B5896" s="2">
        <v>26.13</v>
      </c>
      <c r="C5896" s="2">
        <v>27.26</v>
      </c>
    </row>
    <row r="5897" spans="1:3" x14ac:dyDescent="0.3">
      <c r="A5897" s="5">
        <v>42055</v>
      </c>
      <c r="B5897" s="2">
        <v>25.83</v>
      </c>
      <c r="C5897" s="2">
        <v>27</v>
      </c>
    </row>
    <row r="5898" spans="1:3" x14ac:dyDescent="0.3">
      <c r="A5898" s="5">
        <v>42056</v>
      </c>
      <c r="B5898" s="2">
        <v>25.92</v>
      </c>
      <c r="C5898" s="2">
        <v>26.45</v>
      </c>
    </row>
    <row r="5899" spans="1:3" x14ac:dyDescent="0.3">
      <c r="A5899" s="5">
        <v>42057</v>
      </c>
      <c r="B5899" s="2">
        <v>25.62</v>
      </c>
      <c r="C5899" s="2">
        <v>25.99</v>
      </c>
    </row>
    <row r="5900" spans="1:3" x14ac:dyDescent="0.3">
      <c r="A5900" s="5">
        <v>42058</v>
      </c>
      <c r="B5900" s="2">
        <v>25.68</v>
      </c>
      <c r="C5900" s="2">
        <v>26.83</v>
      </c>
    </row>
    <row r="5901" spans="1:3" x14ac:dyDescent="0.3">
      <c r="A5901" s="5">
        <v>42059</v>
      </c>
      <c r="B5901" s="2">
        <v>26.04</v>
      </c>
      <c r="C5901" s="2">
        <v>26.77</v>
      </c>
    </row>
    <row r="5902" spans="1:3" x14ac:dyDescent="0.3">
      <c r="A5902" s="5">
        <v>42060</v>
      </c>
      <c r="B5902" s="2">
        <v>26.68</v>
      </c>
      <c r="C5902" s="2">
        <v>28.08</v>
      </c>
    </row>
    <row r="5903" spans="1:3" x14ac:dyDescent="0.3">
      <c r="A5903" s="5">
        <v>42061</v>
      </c>
      <c r="B5903" s="2">
        <v>26.33</v>
      </c>
      <c r="C5903" s="2">
        <v>26.89</v>
      </c>
    </row>
    <row r="5904" spans="1:3" x14ac:dyDescent="0.3">
      <c r="A5904" s="5">
        <v>42062</v>
      </c>
      <c r="B5904" s="2">
        <v>25.76</v>
      </c>
      <c r="C5904" s="2">
        <v>26.9</v>
      </c>
    </row>
    <row r="5905" spans="1:3" x14ac:dyDescent="0.3">
      <c r="A5905" s="5">
        <v>42063</v>
      </c>
      <c r="B5905" s="2">
        <v>25.3</v>
      </c>
      <c r="C5905" s="2">
        <v>25.77</v>
      </c>
    </row>
    <row r="5906" spans="1:3" x14ac:dyDescent="0.3">
      <c r="A5906" s="5">
        <v>42064</v>
      </c>
      <c r="B5906" s="2">
        <v>22.82</v>
      </c>
      <c r="C5906" s="2">
        <v>23.84</v>
      </c>
    </row>
    <row r="5907" spans="1:3" x14ac:dyDescent="0.3">
      <c r="A5907" s="5">
        <v>42065</v>
      </c>
      <c r="B5907" s="2">
        <v>25.32</v>
      </c>
      <c r="C5907" s="2">
        <v>26.79</v>
      </c>
    </row>
    <row r="5908" spans="1:3" x14ac:dyDescent="0.3">
      <c r="A5908" s="5">
        <v>42066</v>
      </c>
      <c r="B5908" s="2">
        <v>25.76</v>
      </c>
      <c r="C5908" s="2">
        <v>26.83</v>
      </c>
    </row>
    <row r="5909" spans="1:3" x14ac:dyDescent="0.3">
      <c r="A5909" s="5">
        <v>42067</v>
      </c>
      <c r="B5909" s="2">
        <v>26.62</v>
      </c>
      <c r="C5909" s="2">
        <v>27.71</v>
      </c>
    </row>
    <row r="5910" spans="1:3" x14ac:dyDescent="0.3">
      <c r="A5910" s="5">
        <v>42068</v>
      </c>
      <c r="B5910" s="2">
        <v>28.67</v>
      </c>
      <c r="C5910" s="2">
        <v>31.4</v>
      </c>
    </row>
    <row r="5911" spans="1:3" x14ac:dyDescent="0.3">
      <c r="A5911" s="5">
        <v>42069</v>
      </c>
      <c r="B5911" s="2">
        <v>26.37</v>
      </c>
      <c r="C5911" s="2">
        <v>27.37</v>
      </c>
    </row>
    <row r="5912" spans="1:3" x14ac:dyDescent="0.3">
      <c r="A5912" s="5">
        <v>42070</v>
      </c>
      <c r="B5912" s="2">
        <v>22.59</v>
      </c>
      <c r="C5912" s="2">
        <v>23</v>
      </c>
    </row>
    <row r="5913" spans="1:3" x14ac:dyDescent="0.3">
      <c r="A5913" s="5">
        <v>42071</v>
      </c>
      <c r="B5913" s="2">
        <v>21.32</v>
      </c>
      <c r="C5913" s="2">
        <v>22.26</v>
      </c>
    </row>
    <row r="5914" spans="1:3" x14ac:dyDescent="0.3">
      <c r="A5914" s="5">
        <v>42072</v>
      </c>
      <c r="B5914" s="2">
        <v>25.35</v>
      </c>
      <c r="C5914" s="2">
        <v>26.4</v>
      </c>
    </row>
    <row r="5915" spans="1:3" x14ac:dyDescent="0.3">
      <c r="A5915" s="5">
        <v>42073</v>
      </c>
      <c r="B5915" s="2">
        <v>24.56</v>
      </c>
      <c r="C5915" s="2">
        <v>25.54</v>
      </c>
    </row>
    <row r="5916" spans="1:3" x14ac:dyDescent="0.3">
      <c r="A5916" s="5">
        <v>42074</v>
      </c>
      <c r="B5916" s="2">
        <v>26.08</v>
      </c>
      <c r="C5916" s="2">
        <v>27.89</v>
      </c>
    </row>
    <row r="5917" spans="1:3" x14ac:dyDescent="0.3">
      <c r="A5917" s="5">
        <v>42075</v>
      </c>
      <c r="B5917" s="2">
        <v>27.36</v>
      </c>
      <c r="C5917" s="2">
        <v>28.65</v>
      </c>
    </row>
    <row r="5918" spans="1:3" x14ac:dyDescent="0.3">
      <c r="A5918" s="5">
        <v>42076</v>
      </c>
      <c r="B5918" s="2">
        <v>25.75</v>
      </c>
      <c r="C5918" s="2">
        <v>26.32</v>
      </c>
    </row>
    <row r="5919" spans="1:3" x14ac:dyDescent="0.3">
      <c r="A5919" s="5">
        <v>42077</v>
      </c>
      <c r="B5919" s="2">
        <v>24.33</v>
      </c>
      <c r="C5919" s="2">
        <v>24.5</v>
      </c>
    </row>
    <row r="5920" spans="1:3" x14ac:dyDescent="0.3">
      <c r="A5920" s="5">
        <v>42078</v>
      </c>
      <c r="B5920" s="2">
        <v>24.13</v>
      </c>
      <c r="C5920" s="2">
        <v>24.22</v>
      </c>
    </row>
    <row r="5921" spans="1:3" x14ac:dyDescent="0.3">
      <c r="A5921" s="5">
        <v>42079</v>
      </c>
      <c r="B5921" s="2">
        <v>24.65</v>
      </c>
      <c r="C5921" s="2">
        <v>25.42</v>
      </c>
    </row>
    <row r="5922" spans="1:3" x14ac:dyDescent="0.3">
      <c r="A5922" s="5">
        <v>42080</v>
      </c>
      <c r="B5922" s="2">
        <v>25.26</v>
      </c>
      <c r="C5922" s="2">
        <v>26.23</v>
      </c>
    </row>
    <row r="5923" spans="1:3" x14ac:dyDescent="0.3">
      <c r="A5923" s="5">
        <v>42081</v>
      </c>
      <c r="B5923" s="2">
        <v>26.66</v>
      </c>
      <c r="C5923" s="2">
        <v>27.81</v>
      </c>
    </row>
    <row r="5924" spans="1:3" x14ac:dyDescent="0.3">
      <c r="A5924" s="5">
        <v>42082</v>
      </c>
      <c r="B5924" s="2">
        <v>26.42</v>
      </c>
      <c r="C5924" s="2">
        <v>27.28</v>
      </c>
    </row>
    <row r="5925" spans="1:3" x14ac:dyDescent="0.3">
      <c r="A5925" s="5">
        <v>42083</v>
      </c>
      <c r="B5925" s="2">
        <v>26.44</v>
      </c>
      <c r="C5925" s="2">
        <v>27.19</v>
      </c>
    </row>
    <row r="5926" spans="1:3" x14ac:dyDescent="0.3">
      <c r="A5926" s="5">
        <v>42084</v>
      </c>
      <c r="B5926" s="2">
        <v>24.22</v>
      </c>
      <c r="C5926" s="2">
        <v>24.29</v>
      </c>
    </row>
    <row r="5927" spans="1:3" x14ac:dyDescent="0.3">
      <c r="A5927" s="5">
        <v>42085</v>
      </c>
      <c r="B5927" s="2">
        <v>24.33</v>
      </c>
      <c r="C5927" s="2">
        <v>24.62</v>
      </c>
    </row>
    <row r="5928" spans="1:3" x14ac:dyDescent="0.3">
      <c r="A5928" s="5">
        <v>42086</v>
      </c>
      <c r="B5928" s="2">
        <v>25.03</v>
      </c>
      <c r="C5928" s="2">
        <v>25.63</v>
      </c>
    </row>
    <row r="5929" spans="1:3" x14ac:dyDescent="0.3">
      <c r="A5929" s="5">
        <v>42087</v>
      </c>
      <c r="B5929" s="2">
        <v>28.26</v>
      </c>
      <c r="C5929" s="2">
        <v>30.31</v>
      </c>
    </row>
    <row r="5930" spans="1:3" x14ac:dyDescent="0.3">
      <c r="A5930" s="5">
        <v>42088</v>
      </c>
      <c r="B5930" s="2">
        <v>27.53</v>
      </c>
      <c r="C5930" s="2">
        <v>29.4</v>
      </c>
    </row>
    <row r="5931" spans="1:3" x14ac:dyDescent="0.3">
      <c r="A5931" s="5">
        <v>42089</v>
      </c>
      <c r="B5931" s="2">
        <v>25.92</v>
      </c>
      <c r="C5931" s="2">
        <v>27.12</v>
      </c>
    </row>
    <row r="5932" spans="1:3" x14ac:dyDescent="0.3">
      <c r="A5932" s="5">
        <v>42090</v>
      </c>
      <c r="B5932" s="2">
        <v>26.7</v>
      </c>
      <c r="C5932" s="2">
        <v>28.33</v>
      </c>
    </row>
    <row r="5933" spans="1:3" x14ac:dyDescent="0.3">
      <c r="A5933" s="5">
        <v>42091</v>
      </c>
      <c r="B5933" s="2">
        <v>24.41</v>
      </c>
      <c r="C5933" s="2">
        <v>24.7</v>
      </c>
    </row>
    <row r="5934" spans="1:3" x14ac:dyDescent="0.3">
      <c r="A5934" s="5">
        <v>42092</v>
      </c>
      <c r="B5934" s="2">
        <v>23.19</v>
      </c>
      <c r="C5934" s="2">
        <v>23.58</v>
      </c>
    </row>
    <row r="5935" spans="1:3" x14ac:dyDescent="0.3">
      <c r="A5935" s="5">
        <v>42093</v>
      </c>
      <c r="B5935" s="2">
        <v>24.52</v>
      </c>
      <c r="C5935" s="2">
        <v>25.12</v>
      </c>
    </row>
    <row r="5936" spans="1:3" x14ac:dyDescent="0.3">
      <c r="A5936" s="5">
        <v>42094</v>
      </c>
      <c r="B5936" s="2">
        <v>24.93</v>
      </c>
      <c r="C5936" s="2">
        <v>25.84</v>
      </c>
    </row>
    <row r="5937" spans="1:3" x14ac:dyDescent="0.3">
      <c r="A5937" s="5">
        <v>42095</v>
      </c>
      <c r="B5937" s="2">
        <v>25.06</v>
      </c>
      <c r="C5937" s="2">
        <v>25.52</v>
      </c>
    </row>
    <row r="5938" spans="1:3" x14ac:dyDescent="0.3">
      <c r="A5938" s="5">
        <v>42096</v>
      </c>
      <c r="B5938" s="2">
        <v>25.13</v>
      </c>
      <c r="C5938" s="2">
        <v>25.45</v>
      </c>
    </row>
    <row r="5939" spans="1:3" x14ac:dyDescent="0.3">
      <c r="A5939" s="5">
        <v>42097</v>
      </c>
      <c r="B5939" s="2">
        <v>24.73</v>
      </c>
      <c r="C5939" s="2">
        <v>24.88</v>
      </c>
    </row>
    <row r="5940" spans="1:3" x14ac:dyDescent="0.3">
      <c r="A5940" s="5">
        <v>42098</v>
      </c>
      <c r="B5940" s="2">
        <v>25.57</v>
      </c>
      <c r="C5940" s="2">
        <v>25.58</v>
      </c>
    </row>
    <row r="5941" spans="1:3" x14ac:dyDescent="0.3">
      <c r="A5941" s="5">
        <v>42099</v>
      </c>
      <c r="B5941" s="2">
        <v>25.23</v>
      </c>
      <c r="C5941" s="2">
        <v>25.02</v>
      </c>
    </row>
    <row r="5942" spans="1:3" x14ac:dyDescent="0.3">
      <c r="A5942" s="5">
        <v>42100</v>
      </c>
      <c r="B5942" s="2">
        <v>25.4</v>
      </c>
      <c r="C5942" s="2">
        <v>25.52</v>
      </c>
    </row>
    <row r="5943" spans="1:3" x14ac:dyDescent="0.3">
      <c r="A5943" s="5">
        <v>42101</v>
      </c>
      <c r="B5943" s="2">
        <v>26.07</v>
      </c>
      <c r="C5943" s="2">
        <v>26.66</v>
      </c>
    </row>
    <row r="5944" spans="1:3" x14ac:dyDescent="0.3">
      <c r="A5944" s="5">
        <v>42102</v>
      </c>
      <c r="B5944" s="2">
        <v>25.75</v>
      </c>
      <c r="C5944" s="2">
        <v>26.36</v>
      </c>
    </row>
    <row r="5945" spans="1:3" x14ac:dyDescent="0.3">
      <c r="A5945" s="5">
        <v>42103</v>
      </c>
      <c r="B5945" s="2">
        <v>26.7</v>
      </c>
      <c r="C5945" s="2">
        <v>27.59</v>
      </c>
    </row>
    <row r="5946" spans="1:3" x14ac:dyDescent="0.3">
      <c r="A5946" s="5">
        <v>42104</v>
      </c>
      <c r="B5946" s="2">
        <v>26.36</v>
      </c>
      <c r="C5946" s="2">
        <v>27.05</v>
      </c>
    </row>
    <row r="5947" spans="1:3" x14ac:dyDescent="0.3">
      <c r="A5947" s="5">
        <v>42105</v>
      </c>
      <c r="B5947" s="2">
        <v>24.66</v>
      </c>
      <c r="C5947" s="2">
        <v>24.59</v>
      </c>
    </row>
    <row r="5948" spans="1:3" x14ac:dyDescent="0.3">
      <c r="A5948" s="5">
        <v>42106</v>
      </c>
      <c r="B5948" s="2">
        <v>21.86</v>
      </c>
      <c r="C5948" s="2">
        <v>22.34</v>
      </c>
    </row>
    <row r="5949" spans="1:3" x14ac:dyDescent="0.3">
      <c r="A5949" s="5">
        <v>42107</v>
      </c>
      <c r="B5949" s="2">
        <v>24.02</v>
      </c>
      <c r="C5949" s="2">
        <v>25.18</v>
      </c>
    </row>
    <row r="5950" spans="1:3" x14ac:dyDescent="0.3">
      <c r="A5950" s="5">
        <v>42108</v>
      </c>
      <c r="B5950" s="2">
        <v>26.42</v>
      </c>
      <c r="C5950" s="2">
        <v>27.24</v>
      </c>
    </row>
    <row r="5951" spans="1:3" x14ac:dyDescent="0.3">
      <c r="A5951" s="5">
        <v>42109</v>
      </c>
      <c r="B5951" s="2">
        <v>25.76</v>
      </c>
      <c r="C5951" s="2">
        <v>26.4</v>
      </c>
    </row>
    <row r="5952" spans="1:3" x14ac:dyDescent="0.3">
      <c r="A5952" s="5">
        <v>42110</v>
      </c>
      <c r="B5952" s="2">
        <v>25.49</v>
      </c>
      <c r="C5952" s="2">
        <v>26.27</v>
      </c>
    </row>
    <row r="5953" spans="1:3" x14ac:dyDescent="0.3">
      <c r="A5953" s="5">
        <v>42111</v>
      </c>
      <c r="B5953" s="2">
        <v>25.98</v>
      </c>
      <c r="C5953" s="2">
        <v>26.95</v>
      </c>
    </row>
    <row r="5954" spans="1:3" x14ac:dyDescent="0.3">
      <c r="A5954" s="5">
        <v>42112</v>
      </c>
      <c r="B5954" s="2">
        <v>24.2</v>
      </c>
      <c r="C5954" s="2">
        <v>24.21</v>
      </c>
    </row>
    <row r="5955" spans="1:3" x14ac:dyDescent="0.3">
      <c r="A5955" s="5">
        <v>42113</v>
      </c>
      <c r="B5955" s="2">
        <v>23.62</v>
      </c>
      <c r="C5955" s="2">
        <v>23.86</v>
      </c>
    </row>
    <row r="5956" spans="1:3" x14ac:dyDescent="0.3">
      <c r="A5956" s="5">
        <v>42114</v>
      </c>
      <c r="B5956" s="2">
        <v>25.87</v>
      </c>
      <c r="C5956" s="2">
        <v>27.31</v>
      </c>
    </row>
    <row r="5957" spans="1:3" x14ac:dyDescent="0.3">
      <c r="A5957" s="5">
        <v>42115</v>
      </c>
      <c r="B5957" s="2">
        <v>24.99</v>
      </c>
      <c r="C5957" s="2">
        <v>26.01</v>
      </c>
    </row>
    <row r="5958" spans="1:3" x14ac:dyDescent="0.3">
      <c r="A5958" s="5">
        <v>42116</v>
      </c>
      <c r="B5958" s="2">
        <v>24.56</v>
      </c>
      <c r="C5958" s="2">
        <v>25.75</v>
      </c>
    </row>
    <row r="5959" spans="1:3" x14ac:dyDescent="0.3">
      <c r="A5959" s="5">
        <v>42117</v>
      </c>
      <c r="B5959" s="2">
        <v>22.28</v>
      </c>
      <c r="C5959" s="2">
        <v>24.2</v>
      </c>
    </row>
    <row r="5960" spans="1:3" x14ac:dyDescent="0.3">
      <c r="A5960" s="5">
        <v>42118</v>
      </c>
      <c r="B5960" s="2">
        <v>24.93</v>
      </c>
      <c r="C5960" s="2">
        <v>25.87</v>
      </c>
    </row>
    <row r="5961" spans="1:3" x14ac:dyDescent="0.3">
      <c r="A5961" s="5">
        <v>42119</v>
      </c>
      <c r="B5961" s="2">
        <v>23.15</v>
      </c>
      <c r="C5961" s="2">
        <v>23.44</v>
      </c>
    </row>
    <row r="5962" spans="1:3" x14ac:dyDescent="0.3">
      <c r="A5962" s="5">
        <v>42120</v>
      </c>
      <c r="B5962" s="2">
        <v>22.57</v>
      </c>
      <c r="C5962" s="2">
        <v>22.97</v>
      </c>
    </row>
    <row r="5963" spans="1:3" x14ac:dyDescent="0.3">
      <c r="A5963" s="5">
        <v>42121</v>
      </c>
      <c r="B5963" s="2">
        <v>29.66</v>
      </c>
      <c r="C5963" s="2">
        <v>33.18</v>
      </c>
    </row>
    <row r="5964" spans="1:3" x14ac:dyDescent="0.3">
      <c r="A5964" s="5">
        <v>42122</v>
      </c>
      <c r="B5964" s="2">
        <v>29.29</v>
      </c>
      <c r="C5964" s="2">
        <v>31.65</v>
      </c>
    </row>
    <row r="5965" spans="1:3" x14ac:dyDescent="0.3">
      <c r="A5965" s="5">
        <v>42123</v>
      </c>
      <c r="B5965" s="2">
        <v>26.5</v>
      </c>
      <c r="C5965" s="2">
        <v>27.45</v>
      </c>
    </row>
    <row r="5966" spans="1:3" x14ac:dyDescent="0.3">
      <c r="A5966" s="5">
        <v>42124</v>
      </c>
      <c r="B5966" s="2">
        <v>27.34</v>
      </c>
      <c r="C5966" s="2">
        <v>29.03</v>
      </c>
    </row>
    <row r="5967" spans="1:3" x14ac:dyDescent="0.3">
      <c r="A5967" s="5">
        <v>42125</v>
      </c>
      <c r="B5967" s="2">
        <v>24.75</v>
      </c>
      <c r="C5967" s="2">
        <v>25.04</v>
      </c>
    </row>
    <row r="5968" spans="1:3" x14ac:dyDescent="0.3">
      <c r="A5968" s="5">
        <v>42126</v>
      </c>
      <c r="B5968" s="2">
        <v>24.14</v>
      </c>
      <c r="C5968" s="2">
        <v>24.6</v>
      </c>
    </row>
    <row r="5969" spans="1:3" x14ac:dyDescent="0.3">
      <c r="A5969" s="5">
        <v>42127</v>
      </c>
      <c r="B5969" s="2">
        <v>23.91</v>
      </c>
      <c r="C5969" s="2">
        <v>24.18</v>
      </c>
    </row>
    <row r="5970" spans="1:3" x14ac:dyDescent="0.3">
      <c r="A5970" s="5">
        <v>42128</v>
      </c>
      <c r="B5970" s="2">
        <v>27.27</v>
      </c>
      <c r="C5970" s="2">
        <v>28.79</v>
      </c>
    </row>
    <row r="5971" spans="1:3" x14ac:dyDescent="0.3">
      <c r="A5971" s="5">
        <v>42129</v>
      </c>
      <c r="B5971" s="2">
        <v>25.76</v>
      </c>
      <c r="C5971" s="2">
        <v>26.64</v>
      </c>
    </row>
    <row r="5972" spans="1:3" x14ac:dyDescent="0.3">
      <c r="A5972" s="5">
        <v>42130</v>
      </c>
      <c r="B5972" s="2">
        <v>24.32</v>
      </c>
      <c r="C5972" s="2">
        <v>25.42</v>
      </c>
    </row>
    <row r="5973" spans="1:3" x14ac:dyDescent="0.3">
      <c r="A5973" s="5">
        <v>42131</v>
      </c>
      <c r="B5973" s="2">
        <v>23.41</v>
      </c>
      <c r="C5973" s="2">
        <v>25.05</v>
      </c>
    </row>
    <row r="5974" spans="1:3" x14ac:dyDescent="0.3">
      <c r="A5974" s="5">
        <v>42132</v>
      </c>
      <c r="B5974" s="2">
        <v>24.51</v>
      </c>
      <c r="C5974" s="2">
        <v>25.68</v>
      </c>
    </row>
    <row r="5975" spans="1:3" x14ac:dyDescent="0.3">
      <c r="A5975" s="5">
        <v>42133</v>
      </c>
      <c r="B5975" s="2">
        <v>20.12</v>
      </c>
      <c r="C5975" s="2">
        <v>20.62</v>
      </c>
    </row>
    <row r="5976" spans="1:3" x14ac:dyDescent="0.3">
      <c r="A5976" s="5">
        <v>42134</v>
      </c>
      <c r="B5976" s="2">
        <v>18.809999999999999</v>
      </c>
      <c r="C5976" s="2">
        <v>20.2</v>
      </c>
    </row>
    <row r="5977" spans="1:3" x14ac:dyDescent="0.3">
      <c r="A5977" s="5">
        <v>42135</v>
      </c>
      <c r="B5977" s="2">
        <v>23.13</v>
      </c>
      <c r="C5977" s="2">
        <v>24.38</v>
      </c>
    </row>
    <row r="5978" spans="1:3" x14ac:dyDescent="0.3">
      <c r="A5978" s="5">
        <v>42136</v>
      </c>
      <c r="B5978" s="2">
        <v>23.24</v>
      </c>
      <c r="C5978" s="2">
        <v>24.84</v>
      </c>
    </row>
    <row r="5979" spans="1:3" x14ac:dyDescent="0.3">
      <c r="A5979" s="5">
        <v>42137</v>
      </c>
      <c r="B5979" s="2">
        <v>20.59</v>
      </c>
      <c r="C5979" s="2">
        <v>22.69</v>
      </c>
    </row>
    <row r="5980" spans="1:3" x14ac:dyDescent="0.3">
      <c r="A5980" s="5">
        <v>42138</v>
      </c>
      <c r="B5980" s="2">
        <v>18.88</v>
      </c>
      <c r="C5980" s="2">
        <v>20.03</v>
      </c>
    </row>
    <row r="5981" spans="1:3" x14ac:dyDescent="0.3">
      <c r="A5981" s="5">
        <v>42139</v>
      </c>
      <c r="B5981" s="2">
        <v>21.97</v>
      </c>
      <c r="C5981" s="2">
        <v>22.96</v>
      </c>
    </row>
    <row r="5982" spans="1:3" x14ac:dyDescent="0.3">
      <c r="A5982" s="5">
        <v>42140</v>
      </c>
      <c r="B5982" s="2">
        <v>20</v>
      </c>
      <c r="C5982" s="2">
        <v>19.71</v>
      </c>
    </row>
    <row r="5983" spans="1:3" x14ac:dyDescent="0.3">
      <c r="A5983" s="5">
        <v>42141</v>
      </c>
      <c r="B5983" s="2">
        <v>14.14</v>
      </c>
      <c r="C5983" s="2">
        <v>14.76</v>
      </c>
    </row>
    <row r="5984" spans="1:3" x14ac:dyDescent="0.3">
      <c r="A5984" s="5">
        <v>42142</v>
      </c>
      <c r="B5984" s="2">
        <v>26.3</v>
      </c>
      <c r="C5984" s="2">
        <v>30.34</v>
      </c>
    </row>
    <row r="5985" spans="1:3" x14ac:dyDescent="0.3">
      <c r="A5985" s="5">
        <v>42143</v>
      </c>
      <c r="B5985" s="2">
        <v>25.09</v>
      </c>
      <c r="C5985" s="2">
        <v>28.09</v>
      </c>
    </row>
    <row r="5986" spans="1:3" x14ac:dyDescent="0.3">
      <c r="A5986" s="5">
        <v>42144</v>
      </c>
      <c r="B5986" s="2">
        <v>28.09</v>
      </c>
      <c r="C5986" s="2">
        <v>31.25</v>
      </c>
    </row>
    <row r="5987" spans="1:3" x14ac:dyDescent="0.3">
      <c r="A5987" s="5">
        <v>42145</v>
      </c>
      <c r="B5987" s="2">
        <v>28.98</v>
      </c>
      <c r="C5987" s="2">
        <v>32.36</v>
      </c>
    </row>
    <row r="5988" spans="1:3" x14ac:dyDescent="0.3">
      <c r="A5988" s="5">
        <v>42146</v>
      </c>
      <c r="B5988" s="2">
        <v>23.09</v>
      </c>
      <c r="C5988" s="2">
        <v>24.1</v>
      </c>
    </row>
    <row r="5989" spans="1:3" x14ac:dyDescent="0.3">
      <c r="A5989" s="5">
        <v>42147</v>
      </c>
      <c r="B5989" s="2">
        <v>18.23</v>
      </c>
      <c r="C5989" s="2">
        <v>20.11</v>
      </c>
    </row>
    <row r="5990" spans="1:3" x14ac:dyDescent="0.3">
      <c r="A5990" s="5">
        <v>42148</v>
      </c>
      <c r="B5990" s="2">
        <v>19.78</v>
      </c>
      <c r="C5990" s="2">
        <v>20.239999999999998</v>
      </c>
    </row>
    <row r="5991" spans="1:3" x14ac:dyDescent="0.3">
      <c r="A5991" s="5">
        <v>42149</v>
      </c>
      <c r="B5991" s="2">
        <v>22.27</v>
      </c>
      <c r="C5991" s="2">
        <v>23.92</v>
      </c>
    </row>
    <row r="5992" spans="1:3" x14ac:dyDescent="0.3">
      <c r="A5992" s="5">
        <v>42150</v>
      </c>
      <c r="B5992" s="2">
        <v>24.46</v>
      </c>
      <c r="C5992" s="2">
        <v>25.94</v>
      </c>
    </row>
    <row r="5993" spans="1:3" x14ac:dyDescent="0.3">
      <c r="A5993" s="5">
        <v>42151</v>
      </c>
      <c r="B5993" s="2">
        <v>22.68</v>
      </c>
      <c r="C5993" s="2">
        <v>24.48</v>
      </c>
    </row>
    <row r="5994" spans="1:3" x14ac:dyDescent="0.3">
      <c r="A5994" s="5">
        <v>42152</v>
      </c>
      <c r="B5994" s="2">
        <v>22.88</v>
      </c>
      <c r="C5994" s="2">
        <v>24.62</v>
      </c>
    </row>
    <row r="5995" spans="1:3" x14ac:dyDescent="0.3">
      <c r="A5995" s="5">
        <v>42153</v>
      </c>
      <c r="B5995" s="2">
        <v>21.19</v>
      </c>
      <c r="C5995" s="2">
        <v>22.98</v>
      </c>
    </row>
    <row r="5996" spans="1:3" x14ac:dyDescent="0.3">
      <c r="A5996" s="5">
        <v>42154</v>
      </c>
      <c r="B5996" s="2">
        <v>16.77</v>
      </c>
      <c r="C5996" s="2">
        <v>17.510000000000002</v>
      </c>
    </row>
    <row r="5997" spans="1:3" x14ac:dyDescent="0.3">
      <c r="A5997" s="5">
        <v>42155</v>
      </c>
      <c r="B5997" s="2">
        <v>13.51</v>
      </c>
      <c r="C5997" s="2">
        <v>14.08</v>
      </c>
    </row>
    <row r="5998" spans="1:3" x14ac:dyDescent="0.3">
      <c r="A5998" s="5">
        <v>42156</v>
      </c>
      <c r="B5998" s="2">
        <v>19.47</v>
      </c>
      <c r="C5998" s="2">
        <v>22.38</v>
      </c>
    </row>
    <row r="5999" spans="1:3" x14ac:dyDescent="0.3">
      <c r="A5999" s="5">
        <v>42157</v>
      </c>
      <c r="B5999" s="2">
        <v>16.47</v>
      </c>
      <c r="C5999" s="2">
        <v>19.149999999999999</v>
      </c>
    </row>
    <row r="6000" spans="1:3" x14ac:dyDescent="0.3">
      <c r="A6000" s="5">
        <v>42158</v>
      </c>
      <c r="B6000" s="2">
        <v>15.77</v>
      </c>
      <c r="C6000" s="2">
        <v>19.46</v>
      </c>
    </row>
    <row r="6001" spans="1:3" x14ac:dyDescent="0.3">
      <c r="A6001" s="5">
        <v>42159</v>
      </c>
      <c r="B6001" s="2">
        <v>18.75</v>
      </c>
      <c r="C6001" s="2">
        <v>20.93</v>
      </c>
    </row>
    <row r="6002" spans="1:3" x14ac:dyDescent="0.3">
      <c r="A6002" s="5">
        <v>42160</v>
      </c>
      <c r="B6002" s="2">
        <v>17.170000000000002</v>
      </c>
      <c r="C6002" s="2">
        <v>19.62</v>
      </c>
    </row>
    <row r="6003" spans="1:3" x14ac:dyDescent="0.3">
      <c r="A6003" s="5">
        <v>42161</v>
      </c>
      <c r="B6003" s="2">
        <v>10.09</v>
      </c>
      <c r="C6003" s="2">
        <v>11.92</v>
      </c>
    </row>
    <row r="6004" spans="1:3" x14ac:dyDescent="0.3">
      <c r="A6004" s="5">
        <v>42162</v>
      </c>
      <c r="B6004" s="2">
        <v>8.39</v>
      </c>
      <c r="C6004" s="2">
        <v>9.58</v>
      </c>
    </row>
    <row r="6005" spans="1:3" x14ac:dyDescent="0.3">
      <c r="A6005" s="5">
        <v>42163</v>
      </c>
      <c r="B6005" s="2">
        <v>17.670000000000002</v>
      </c>
      <c r="C6005" s="2">
        <v>21.77</v>
      </c>
    </row>
    <row r="6006" spans="1:3" x14ac:dyDescent="0.3">
      <c r="A6006" s="5">
        <v>42164</v>
      </c>
      <c r="B6006" s="2">
        <v>18.55</v>
      </c>
      <c r="C6006" s="2">
        <v>21.96</v>
      </c>
    </row>
    <row r="6007" spans="1:3" x14ac:dyDescent="0.3">
      <c r="A6007" s="5">
        <v>42165</v>
      </c>
      <c r="B6007" s="2">
        <v>17.22</v>
      </c>
      <c r="C6007" s="2">
        <v>19.57</v>
      </c>
    </row>
    <row r="6008" spans="1:3" x14ac:dyDescent="0.3">
      <c r="A6008" s="5">
        <v>42166</v>
      </c>
      <c r="B6008" s="2">
        <v>16.47</v>
      </c>
      <c r="C6008" s="2">
        <v>19.97</v>
      </c>
    </row>
    <row r="6009" spans="1:3" x14ac:dyDescent="0.3">
      <c r="A6009" s="5">
        <v>42167</v>
      </c>
      <c r="B6009" s="2">
        <v>15.08</v>
      </c>
      <c r="C6009" s="2">
        <v>17.27</v>
      </c>
    </row>
    <row r="6010" spans="1:3" x14ac:dyDescent="0.3">
      <c r="A6010" s="5">
        <v>42168</v>
      </c>
      <c r="B6010" s="2">
        <v>9.94</v>
      </c>
      <c r="C6010" s="2">
        <v>11.95</v>
      </c>
    </row>
    <row r="6011" spans="1:3" x14ac:dyDescent="0.3">
      <c r="A6011" s="5">
        <v>42169</v>
      </c>
      <c r="B6011" s="2">
        <v>8.01</v>
      </c>
      <c r="C6011" s="2">
        <v>9.11</v>
      </c>
    </row>
    <row r="6012" spans="1:3" x14ac:dyDescent="0.3">
      <c r="A6012" s="5">
        <v>42170</v>
      </c>
      <c r="B6012" s="2">
        <v>12.7</v>
      </c>
      <c r="C6012" s="2">
        <v>16.32</v>
      </c>
    </row>
    <row r="6013" spans="1:3" x14ac:dyDescent="0.3">
      <c r="A6013" s="5">
        <v>42171</v>
      </c>
      <c r="B6013" s="2">
        <v>14.45</v>
      </c>
      <c r="C6013" s="2">
        <v>16.78</v>
      </c>
    </row>
    <row r="6014" spans="1:3" x14ac:dyDescent="0.3">
      <c r="A6014" s="5">
        <v>42172</v>
      </c>
      <c r="B6014" s="2">
        <v>14.4</v>
      </c>
      <c r="C6014" s="2">
        <v>17.260000000000002</v>
      </c>
    </row>
    <row r="6015" spans="1:3" x14ac:dyDescent="0.3">
      <c r="A6015" s="5">
        <v>42173</v>
      </c>
      <c r="B6015" s="2">
        <v>11.1</v>
      </c>
      <c r="C6015" s="2">
        <v>13.27</v>
      </c>
    </row>
    <row r="6016" spans="1:3" x14ac:dyDescent="0.3">
      <c r="A6016" s="5">
        <v>42174</v>
      </c>
      <c r="B6016" s="2">
        <v>10.54</v>
      </c>
      <c r="C6016" s="2">
        <v>12.57</v>
      </c>
    </row>
    <row r="6017" spans="1:3" x14ac:dyDescent="0.3">
      <c r="A6017" s="5">
        <v>42175</v>
      </c>
      <c r="B6017" s="2">
        <v>9.31</v>
      </c>
      <c r="C6017" s="2">
        <v>10.11</v>
      </c>
    </row>
    <row r="6018" spans="1:3" x14ac:dyDescent="0.3">
      <c r="A6018" s="5">
        <v>42176</v>
      </c>
      <c r="B6018" s="2">
        <v>11.42</v>
      </c>
      <c r="C6018" s="2">
        <v>12.45</v>
      </c>
    </row>
    <row r="6019" spans="1:3" x14ac:dyDescent="0.3">
      <c r="A6019" s="5">
        <v>42177</v>
      </c>
      <c r="B6019" s="2">
        <v>17.27</v>
      </c>
      <c r="C6019" s="2">
        <v>20.74</v>
      </c>
    </row>
    <row r="6020" spans="1:3" x14ac:dyDescent="0.3">
      <c r="A6020" s="5">
        <v>42178</v>
      </c>
      <c r="B6020" s="2">
        <v>16.309999999999999</v>
      </c>
      <c r="C6020" s="2">
        <v>19.23</v>
      </c>
    </row>
    <row r="6021" spans="1:3" x14ac:dyDescent="0.3">
      <c r="A6021" s="5">
        <v>42179</v>
      </c>
      <c r="B6021" s="2">
        <v>11.83</v>
      </c>
      <c r="C6021" s="2">
        <v>14.46</v>
      </c>
    </row>
    <row r="6022" spans="1:3" x14ac:dyDescent="0.3">
      <c r="A6022" s="5">
        <v>42180</v>
      </c>
      <c r="B6022" s="2">
        <v>13.17</v>
      </c>
      <c r="C6022" s="2">
        <v>16.75</v>
      </c>
    </row>
    <row r="6023" spans="1:3" x14ac:dyDescent="0.3">
      <c r="A6023" s="5">
        <v>42181</v>
      </c>
      <c r="B6023" s="2">
        <v>17.260000000000002</v>
      </c>
      <c r="C6023" s="2">
        <v>20.350000000000001</v>
      </c>
    </row>
    <row r="6024" spans="1:3" x14ac:dyDescent="0.3">
      <c r="A6024" s="5">
        <v>42182</v>
      </c>
      <c r="B6024" s="2">
        <v>15.33</v>
      </c>
      <c r="C6024" s="2">
        <v>16.21</v>
      </c>
    </row>
    <row r="6025" spans="1:3" x14ac:dyDescent="0.3">
      <c r="A6025" s="5">
        <v>42183</v>
      </c>
      <c r="B6025" s="2">
        <v>15.12</v>
      </c>
      <c r="C6025" s="2">
        <v>15.81</v>
      </c>
    </row>
    <row r="6026" spans="1:3" x14ac:dyDescent="0.3">
      <c r="A6026" s="5">
        <v>42184</v>
      </c>
      <c r="B6026" s="2">
        <v>17.149999999999999</v>
      </c>
      <c r="C6026" s="2">
        <v>20</v>
      </c>
    </row>
    <row r="6027" spans="1:3" x14ac:dyDescent="0.3">
      <c r="A6027" s="5">
        <v>42185</v>
      </c>
      <c r="B6027" s="2">
        <v>16.57</v>
      </c>
      <c r="C6027" s="2">
        <v>18.739999999999998</v>
      </c>
    </row>
    <row r="6028" spans="1:3" x14ac:dyDescent="0.3">
      <c r="A6028" s="5">
        <v>42186</v>
      </c>
      <c r="B6028" s="2">
        <v>15.94</v>
      </c>
      <c r="C6028" s="2">
        <v>18.32</v>
      </c>
    </row>
    <row r="6029" spans="1:3" x14ac:dyDescent="0.3">
      <c r="A6029" s="5">
        <v>42187</v>
      </c>
      <c r="B6029" s="2">
        <v>11.74</v>
      </c>
      <c r="C6029" s="2">
        <v>13.46</v>
      </c>
    </row>
    <row r="6030" spans="1:3" x14ac:dyDescent="0.3">
      <c r="A6030" s="5">
        <v>42188</v>
      </c>
      <c r="B6030" s="2">
        <v>11.14</v>
      </c>
      <c r="C6030" s="2">
        <v>14.04</v>
      </c>
    </row>
    <row r="6031" spans="1:3" x14ac:dyDescent="0.3">
      <c r="A6031" s="5">
        <v>42189</v>
      </c>
      <c r="B6031" s="2">
        <v>9.91</v>
      </c>
      <c r="C6031" s="2">
        <v>10.61</v>
      </c>
    </row>
    <row r="6032" spans="1:3" x14ac:dyDescent="0.3">
      <c r="A6032" s="5">
        <v>42190</v>
      </c>
      <c r="B6032" s="2">
        <v>11.27</v>
      </c>
      <c r="C6032" s="2">
        <v>12.18</v>
      </c>
    </row>
    <row r="6033" spans="1:3" x14ac:dyDescent="0.3">
      <c r="A6033" s="5">
        <v>42191</v>
      </c>
      <c r="B6033" s="2">
        <v>11.03</v>
      </c>
      <c r="C6033" s="2">
        <v>12.31</v>
      </c>
    </row>
    <row r="6034" spans="1:3" x14ac:dyDescent="0.3">
      <c r="A6034" s="5">
        <v>42192</v>
      </c>
      <c r="B6034" s="2">
        <v>10.79</v>
      </c>
      <c r="C6034" s="2">
        <v>12.95</v>
      </c>
    </row>
    <row r="6035" spans="1:3" x14ac:dyDescent="0.3">
      <c r="A6035" s="5">
        <v>42193</v>
      </c>
      <c r="B6035" s="2">
        <v>8.83</v>
      </c>
      <c r="C6035" s="2">
        <v>10.46</v>
      </c>
    </row>
    <row r="6036" spans="1:3" x14ac:dyDescent="0.3">
      <c r="A6036" s="5">
        <v>42194</v>
      </c>
      <c r="B6036" s="2">
        <v>6.23</v>
      </c>
      <c r="C6036" s="2">
        <v>7.73</v>
      </c>
    </row>
    <row r="6037" spans="1:3" x14ac:dyDescent="0.3">
      <c r="A6037" s="5">
        <v>42195</v>
      </c>
      <c r="B6037" s="2">
        <v>6.3</v>
      </c>
      <c r="C6037" s="2">
        <v>7.39</v>
      </c>
    </row>
    <row r="6038" spans="1:3" x14ac:dyDescent="0.3">
      <c r="A6038" s="5">
        <v>42196</v>
      </c>
      <c r="B6038" s="2">
        <v>9.06</v>
      </c>
      <c r="C6038" s="2">
        <v>10.33</v>
      </c>
    </row>
    <row r="6039" spans="1:3" x14ac:dyDescent="0.3">
      <c r="A6039" s="5">
        <v>42197</v>
      </c>
      <c r="B6039" s="2">
        <v>8.43</v>
      </c>
      <c r="C6039" s="2">
        <v>9.2799999999999994</v>
      </c>
    </row>
    <row r="6040" spans="1:3" x14ac:dyDescent="0.3">
      <c r="A6040" s="5">
        <v>42198</v>
      </c>
      <c r="B6040" s="2">
        <v>11.51</v>
      </c>
      <c r="C6040" s="2">
        <v>13.73</v>
      </c>
    </row>
    <row r="6041" spans="1:3" x14ac:dyDescent="0.3">
      <c r="A6041" s="5">
        <v>42199</v>
      </c>
      <c r="B6041" s="2">
        <v>12.12</v>
      </c>
      <c r="C6041" s="2">
        <v>14.36</v>
      </c>
    </row>
    <row r="6042" spans="1:3" x14ac:dyDescent="0.3">
      <c r="A6042" s="5">
        <v>42200</v>
      </c>
      <c r="B6042" s="2">
        <v>10.23</v>
      </c>
      <c r="C6042" s="2">
        <v>12.06</v>
      </c>
    </row>
    <row r="6043" spans="1:3" x14ac:dyDescent="0.3">
      <c r="A6043" s="5">
        <v>42201</v>
      </c>
      <c r="B6043" s="2">
        <v>12.33</v>
      </c>
      <c r="C6043" s="2">
        <v>14.56</v>
      </c>
    </row>
    <row r="6044" spans="1:3" x14ac:dyDescent="0.3">
      <c r="A6044" s="5">
        <v>42202</v>
      </c>
      <c r="B6044" s="2">
        <v>10.37</v>
      </c>
      <c r="C6044" s="2">
        <v>12.04</v>
      </c>
    </row>
    <row r="6045" spans="1:3" x14ac:dyDescent="0.3">
      <c r="A6045" s="5">
        <v>42203</v>
      </c>
      <c r="B6045" s="2">
        <v>6.95</v>
      </c>
      <c r="C6045" s="2">
        <v>6.97</v>
      </c>
    </row>
    <row r="6046" spans="1:3" x14ac:dyDescent="0.3">
      <c r="A6046" s="5">
        <v>42204</v>
      </c>
      <c r="B6046" s="2">
        <v>9.23</v>
      </c>
      <c r="C6046" s="2">
        <v>10.59</v>
      </c>
    </row>
    <row r="6047" spans="1:3" x14ac:dyDescent="0.3">
      <c r="A6047" s="5">
        <v>42205</v>
      </c>
      <c r="B6047" s="2">
        <v>10.58</v>
      </c>
      <c r="C6047" s="2">
        <v>11.57</v>
      </c>
    </row>
    <row r="6048" spans="1:3" x14ac:dyDescent="0.3">
      <c r="A6048" s="5">
        <v>42206</v>
      </c>
      <c r="B6048" s="2">
        <v>9.31</v>
      </c>
      <c r="C6048" s="2">
        <v>9.83</v>
      </c>
    </row>
    <row r="6049" spans="1:3" x14ac:dyDescent="0.3">
      <c r="A6049" s="5">
        <v>42207</v>
      </c>
      <c r="B6049" s="2">
        <v>10.29</v>
      </c>
      <c r="C6049" s="2">
        <v>11.23</v>
      </c>
    </row>
    <row r="6050" spans="1:3" x14ac:dyDescent="0.3">
      <c r="A6050" s="5">
        <v>42208</v>
      </c>
      <c r="B6050" s="2">
        <v>9.73</v>
      </c>
      <c r="C6050" s="2">
        <v>10.44</v>
      </c>
    </row>
    <row r="6051" spans="1:3" x14ac:dyDescent="0.3">
      <c r="A6051" s="5">
        <v>42209</v>
      </c>
      <c r="B6051" s="2">
        <v>10.28</v>
      </c>
      <c r="C6051" s="2">
        <v>11.25</v>
      </c>
    </row>
    <row r="6052" spans="1:3" x14ac:dyDescent="0.3">
      <c r="A6052" s="5">
        <v>42210</v>
      </c>
      <c r="B6052" s="2">
        <v>7.08</v>
      </c>
      <c r="C6052" s="2">
        <v>7.67</v>
      </c>
    </row>
    <row r="6053" spans="1:3" x14ac:dyDescent="0.3">
      <c r="A6053" s="5">
        <v>42211</v>
      </c>
      <c r="B6053" s="2">
        <v>3.88</v>
      </c>
      <c r="C6053" s="2">
        <v>3.74</v>
      </c>
    </row>
    <row r="6054" spans="1:3" x14ac:dyDescent="0.3">
      <c r="A6054" s="5">
        <v>42212</v>
      </c>
      <c r="B6054" s="2">
        <v>9.66</v>
      </c>
      <c r="C6054" s="2">
        <v>10.96</v>
      </c>
    </row>
    <row r="6055" spans="1:3" x14ac:dyDescent="0.3">
      <c r="A6055" s="5">
        <v>42213</v>
      </c>
      <c r="B6055" s="2">
        <v>9.8800000000000008</v>
      </c>
      <c r="C6055" s="2">
        <v>11.16</v>
      </c>
    </row>
    <row r="6056" spans="1:3" x14ac:dyDescent="0.3">
      <c r="A6056" s="5">
        <v>42214</v>
      </c>
      <c r="B6056" s="2">
        <v>7.98</v>
      </c>
      <c r="C6056" s="2">
        <v>9.1</v>
      </c>
    </row>
    <row r="6057" spans="1:3" x14ac:dyDescent="0.3">
      <c r="A6057" s="5">
        <v>42215</v>
      </c>
      <c r="B6057" s="2">
        <v>7.48</v>
      </c>
      <c r="C6057" s="2">
        <v>8.89</v>
      </c>
    </row>
    <row r="6058" spans="1:3" x14ac:dyDescent="0.3">
      <c r="A6058" s="5">
        <v>42216</v>
      </c>
      <c r="B6058" s="2">
        <v>6.43</v>
      </c>
      <c r="C6058" s="2">
        <v>7.67</v>
      </c>
    </row>
    <row r="6059" spans="1:3" x14ac:dyDescent="0.3">
      <c r="A6059" s="5">
        <v>42217</v>
      </c>
      <c r="B6059" s="2">
        <v>6.71</v>
      </c>
      <c r="C6059" s="2">
        <v>7.51</v>
      </c>
    </row>
    <row r="6060" spans="1:3" x14ac:dyDescent="0.3">
      <c r="A6060" s="5">
        <v>42218</v>
      </c>
      <c r="B6060" s="2">
        <v>7.52</v>
      </c>
      <c r="C6060" s="2">
        <v>8.25</v>
      </c>
    </row>
    <row r="6061" spans="1:3" x14ac:dyDescent="0.3">
      <c r="A6061" s="5">
        <v>42219</v>
      </c>
      <c r="B6061" s="2">
        <v>9.25</v>
      </c>
      <c r="C6061" s="2">
        <v>11.24</v>
      </c>
    </row>
    <row r="6062" spans="1:3" x14ac:dyDescent="0.3">
      <c r="A6062" s="5">
        <v>42220</v>
      </c>
      <c r="B6062" s="2">
        <v>8.57</v>
      </c>
      <c r="C6062" s="2">
        <v>10.74</v>
      </c>
    </row>
    <row r="6063" spans="1:3" x14ac:dyDescent="0.3">
      <c r="A6063" s="5">
        <v>42221</v>
      </c>
      <c r="B6063" s="2">
        <v>9</v>
      </c>
      <c r="C6063" s="2">
        <v>11.38</v>
      </c>
    </row>
    <row r="6064" spans="1:3" x14ac:dyDescent="0.3">
      <c r="A6064" s="5">
        <v>42222</v>
      </c>
      <c r="B6064" s="2">
        <v>8.65</v>
      </c>
      <c r="C6064" s="2">
        <v>10.47</v>
      </c>
    </row>
    <row r="6065" spans="1:3" x14ac:dyDescent="0.3">
      <c r="A6065" s="5">
        <v>42223</v>
      </c>
      <c r="B6065" s="2">
        <v>8.3000000000000007</v>
      </c>
      <c r="C6065" s="2">
        <v>9.6999999999999993</v>
      </c>
    </row>
    <row r="6066" spans="1:3" x14ac:dyDescent="0.3">
      <c r="A6066" s="5">
        <v>42224</v>
      </c>
      <c r="B6066" s="2">
        <v>6.34</v>
      </c>
      <c r="C6066" s="2">
        <v>6.93</v>
      </c>
    </row>
    <row r="6067" spans="1:3" x14ac:dyDescent="0.3">
      <c r="A6067" s="5">
        <v>42225</v>
      </c>
      <c r="B6067" s="2">
        <v>7.84</v>
      </c>
      <c r="C6067" s="2">
        <v>8.6300000000000008</v>
      </c>
    </row>
    <row r="6068" spans="1:3" x14ac:dyDescent="0.3">
      <c r="A6068" s="5">
        <v>42226</v>
      </c>
      <c r="B6068" s="2">
        <v>11.66</v>
      </c>
      <c r="C6068" s="2">
        <v>14.04</v>
      </c>
    </row>
    <row r="6069" spans="1:3" x14ac:dyDescent="0.3">
      <c r="A6069" s="5">
        <v>42227</v>
      </c>
      <c r="B6069" s="2">
        <v>10.46</v>
      </c>
      <c r="C6069" s="2">
        <v>12.61</v>
      </c>
    </row>
    <row r="6070" spans="1:3" x14ac:dyDescent="0.3">
      <c r="A6070" s="5">
        <v>42228</v>
      </c>
      <c r="B6070" s="2">
        <v>11.66</v>
      </c>
      <c r="C6070" s="2">
        <v>14.28</v>
      </c>
    </row>
    <row r="6071" spans="1:3" x14ac:dyDescent="0.3">
      <c r="A6071" s="5">
        <v>42229</v>
      </c>
      <c r="B6071" s="2">
        <v>12.65</v>
      </c>
      <c r="C6071" s="2">
        <v>14.85</v>
      </c>
    </row>
    <row r="6072" spans="1:3" x14ac:dyDescent="0.3">
      <c r="A6072" s="5">
        <v>42230</v>
      </c>
      <c r="B6072" s="2">
        <v>10.82</v>
      </c>
      <c r="C6072" s="2">
        <v>12.28</v>
      </c>
    </row>
    <row r="6073" spans="1:3" x14ac:dyDescent="0.3">
      <c r="A6073" s="5">
        <v>42231</v>
      </c>
      <c r="B6073" s="2">
        <v>10.96</v>
      </c>
      <c r="C6073" s="2">
        <v>12.02</v>
      </c>
    </row>
    <row r="6074" spans="1:3" x14ac:dyDescent="0.3">
      <c r="A6074" s="5">
        <v>42232</v>
      </c>
      <c r="B6074" s="2">
        <v>11.13</v>
      </c>
      <c r="C6074" s="2">
        <v>11.8</v>
      </c>
    </row>
    <row r="6075" spans="1:3" x14ac:dyDescent="0.3">
      <c r="A6075" s="5">
        <v>42233</v>
      </c>
      <c r="B6075" s="2">
        <v>11.88</v>
      </c>
      <c r="C6075" s="2">
        <v>13.65</v>
      </c>
    </row>
    <row r="6076" spans="1:3" x14ac:dyDescent="0.3">
      <c r="A6076" s="5">
        <v>42234</v>
      </c>
      <c r="B6076" s="2">
        <v>12.86</v>
      </c>
      <c r="C6076" s="2">
        <v>14.76</v>
      </c>
    </row>
    <row r="6077" spans="1:3" x14ac:dyDescent="0.3">
      <c r="A6077" s="5">
        <v>42235</v>
      </c>
      <c r="B6077" s="2">
        <v>17.73</v>
      </c>
      <c r="C6077" s="2">
        <v>21.18</v>
      </c>
    </row>
    <row r="6078" spans="1:3" x14ac:dyDescent="0.3">
      <c r="A6078" s="5">
        <v>42236</v>
      </c>
      <c r="B6078" s="2">
        <v>21.41</v>
      </c>
      <c r="C6078" s="2">
        <v>23.83</v>
      </c>
    </row>
    <row r="6079" spans="1:3" x14ac:dyDescent="0.3">
      <c r="A6079" s="5">
        <v>42237</v>
      </c>
      <c r="B6079" s="2">
        <v>19.93</v>
      </c>
      <c r="C6079" s="2">
        <v>21.69</v>
      </c>
    </row>
    <row r="6080" spans="1:3" x14ac:dyDescent="0.3">
      <c r="A6080" s="5">
        <v>42238</v>
      </c>
      <c r="B6080" s="2">
        <v>17.440000000000001</v>
      </c>
      <c r="C6080" s="2">
        <v>17.91</v>
      </c>
    </row>
    <row r="6081" spans="1:3" x14ac:dyDescent="0.3">
      <c r="A6081" s="5">
        <v>42239</v>
      </c>
      <c r="B6081" s="2">
        <v>16.079999999999998</v>
      </c>
      <c r="C6081" s="2">
        <v>16.27</v>
      </c>
    </row>
    <row r="6082" spans="1:3" x14ac:dyDescent="0.3">
      <c r="A6082" s="5">
        <v>42240</v>
      </c>
      <c r="B6082" s="2">
        <v>19.95</v>
      </c>
      <c r="C6082" s="2">
        <v>22.63</v>
      </c>
    </row>
    <row r="6083" spans="1:3" x14ac:dyDescent="0.3">
      <c r="A6083" s="5">
        <v>42241</v>
      </c>
      <c r="B6083" s="2">
        <v>18.18</v>
      </c>
      <c r="C6083" s="2">
        <v>20.51</v>
      </c>
    </row>
    <row r="6084" spans="1:3" x14ac:dyDescent="0.3">
      <c r="A6084" s="5">
        <v>42242</v>
      </c>
      <c r="B6084" s="2">
        <v>18.309999999999999</v>
      </c>
      <c r="C6084" s="2">
        <v>21.4</v>
      </c>
    </row>
    <row r="6085" spans="1:3" x14ac:dyDescent="0.3">
      <c r="A6085" s="5">
        <v>42243</v>
      </c>
      <c r="B6085" s="2">
        <v>16.03</v>
      </c>
      <c r="C6085" s="2">
        <v>18.71</v>
      </c>
    </row>
    <row r="6086" spans="1:3" x14ac:dyDescent="0.3">
      <c r="A6086" s="5">
        <v>42244</v>
      </c>
      <c r="B6086" s="2">
        <v>16.13</v>
      </c>
      <c r="C6086" s="2">
        <v>18.350000000000001</v>
      </c>
    </row>
    <row r="6087" spans="1:3" x14ac:dyDescent="0.3">
      <c r="A6087" s="5">
        <v>42245</v>
      </c>
      <c r="B6087" s="2">
        <v>13.92</v>
      </c>
      <c r="C6087" s="2">
        <v>14.66</v>
      </c>
    </row>
    <row r="6088" spans="1:3" x14ac:dyDescent="0.3">
      <c r="A6088" s="5">
        <v>42246</v>
      </c>
      <c r="B6088" s="2">
        <v>15.26</v>
      </c>
      <c r="C6088" s="2">
        <v>15.69</v>
      </c>
    </row>
    <row r="6089" spans="1:3" x14ac:dyDescent="0.3">
      <c r="A6089" s="5">
        <v>42247</v>
      </c>
      <c r="B6089" s="2">
        <v>18.05</v>
      </c>
      <c r="C6089" s="2">
        <v>20.309999999999999</v>
      </c>
    </row>
    <row r="6090" spans="1:3" x14ac:dyDescent="0.3">
      <c r="A6090" s="5">
        <v>42248</v>
      </c>
      <c r="B6090" s="2">
        <v>16.46</v>
      </c>
      <c r="C6090" s="2">
        <v>19.12</v>
      </c>
    </row>
    <row r="6091" spans="1:3" x14ac:dyDescent="0.3">
      <c r="A6091" s="5">
        <v>42249</v>
      </c>
      <c r="B6091" s="2">
        <v>16.100000000000001</v>
      </c>
      <c r="C6091" s="2">
        <v>18.86</v>
      </c>
    </row>
    <row r="6092" spans="1:3" x14ac:dyDescent="0.3">
      <c r="A6092" s="5">
        <v>42250</v>
      </c>
      <c r="B6092" s="2">
        <v>17.75</v>
      </c>
      <c r="C6092" s="2">
        <v>19.95</v>
      </c>
    </row>
    <row r="6093" spans="1:3" x14ac:dyDescent="0.3">
      <c r="A6093" s="5">
        <v>42251</v>
      </c>
      <c r="B6093" s="2">
        <v>19.34</v>
      </c>
      <c r="C6093" s="2">
        <v>20.72</v>
      </c>
    </row>
    <row r="6094" spans="1:3" x14ac:dyDescent="0.3">
      <c r="A6094" s="5">
        <v>42252</v>
      </c>
      <c r="B6094" s="2">
        <v>15.18</v>
      </c>
      <c r="C6094" s="2">
        <v>15.71</v>
      </c>
    </row>
    <row r="6095" spans="1:3" x14ac:dyDescent="0.3">
      <c r="A6095" s="5">
        <v>42253</v>
      </c>
      <c r="B6095" s="2">
        <v>11.05</v>
      </c>
      <c r="C6095" s="2">
        <v>13.09</v>
      </c>
    </row>
    <row r="6096" spans="1:3" x14ac:dyDescent="0.3">
      <c r="A6096" s="5">
        <v>42254</v>
      </c>
      <c r="B6096" s="2">
        <v>20.62</v>
      </c>
      <c r="C6096" s="2">
        <v>23.4</v>
      </c>
    </row>
    <row r="6097" spans="1:3" x14ac:dyDescent="0.3">
      <c r="A6097" s="5">
        <v>42255</v>
      </c>
      <c r="B6097" s="2">
        <v>21.49</v>
      </c>
      <c r="C6097" s="2">
        <v>23.94</v>
      </c>
    </row>
    <row r="6098" spans="1:3" x14ac:dyDescent="0.3">
      <c r="A6098" s="5">
        <v>42256</v>
      </c>
      <c r="B6098" s="2">
        <v>21.57</v>
      </c>
      <c r="C6098" s="2">
        <v>24.03</v>
      </c>
    </row>
    <row r="6099" spans="1:3" x14ac:dyDescent="0.3">
      <c r="A6099" s="5">
        <v>42257</v>
      </c>
      <c r="B6099" s="2">
        <v>21.83</v>
      </c>
      <c r="C6099" s="2">
        <v>24.35</v>
      </c>
    </row>
    <row r="6100" spans="1:3" x14ac:dyDescent="0.3">
      <c r="A6100" s="5">
        <v>42258</v>
      </c>
      <c r="B6100" s="2">
        <v>20.13</v>
      </c>
      <c r="C6100" s="2">
        <v>22.4</v>
      </c>
    </row>
    <row r="6101" spans="1:3" x14ac:dyDescent="0.3">
      <c r="A6101" s="5">
        <v>42259</v>
      </c>
      <c r="B6101" s="2">
        <v>16.37</v>
      </c>
      <c r="C6101" s="2">
        <v>17.36</v>
      </c>
    </row>
    <row r="6102" spans="1:3" x14ac:dyDescent="0.3">
      <c r="A6102" s="5">
        <v>42260</v>
      </c>
      <c r="B6102" s="2">
        <v>17.05</v>
      </c>
      <c r="C6102" s="2">
        <v>18.79</v>
      </c>
    </row>
    <row r="6103" spans="1:3" x14ac:dyDescent="0.3">
      <c r="A6103" s="5">
        <v>42261</v>
      </c>
      <c r="B6103" s="2">
        <v>19.25</v>
      </c>
      <c r="C6103" s="2">
        <v>22.52</v>
      </c>
    </row>
    <row r="6104" spans="1:3" x14ac:dyDescent="0.3">
      <c r="A6104" s="5">
        <v>42262</v>
      </c>
      <c r="B6104" s="2">
        <v>18.600000000000001</v>
      </c>
      <c r="C6104" s="2">
        <v>21.64</v>
      </c>
    </row>
    <row r="6105" spans="1:3" x14ac:dyDescent="0.3">
      <c r="A6105" s="5">
        <v>42263</v>
      </c>
      <c r="B6105" s="2">
        <v>20.329999999999998</v>
      </c>
      <c r="C6105" s="2">
        <v>23.84</v>
      </c>
    </row>
    <row r="6106" spans="1:3" x14ac:dyDescent="0.3">
      <c r="A6106" s="5">
        <v>42264</v>
      </c>
      <c r="B6106" s="2">
        <v>18.75</v>
      </c>
      <c r="C6106" s="2">
        <v>21.66</v>
      </c>
    </row>
    <row r="6107" spans="1:3" x14ac:dyDescent="0.3">
      <c r="A6107" s="5">
        <v>42265</v>
      </c>
      <c r="B6107" s="2">
        <v>14.67</v>
      </c>
      <c r="C6107" s="2">
        <v>18.22</v>
      </c>
    </row>
    <row r="6108" spans="1:3" x14ac:dyDescent="0.3">
      <c r="A6108" s="5">
        <v>42266</v>
      </c>
      <c r="B6108" s="2">
        <v>13.21</v>
      </c>
      <c r="C6108" s="2">
        <v>15.84</v>
      </c>
    </row>
    <row r="6109" spans="1:3" x14ac:dyDescent="0.3">
      <c r="A6109" s="5">
        <v>42267</v>
      </c>
      <c r="B6109" s="2">
        <v>14.9</v>
      </c>
      <c r="C6109" s="2">
        <v>16.3</v>
      </c>
    </row>
    <row r="6110" spans="1:3" x14ac:dyDescent="0.3">
      <c r="A6110" s="5">
        <v>42268</v>
      </c>
      <c r="B6110" s="2">
        <v>20.88</v>
      </c>
      <c r="C6110" s="2">
        <v>23.93</v>
      </c>
    </row>
    <row r="6111" spans="1:3" x14ac:dyDescent="0.3">
      <c r="A6111" s="5">
        <v>42269</v>
      </c>
      <c r="B6111" s="2">
        <v>18.53</v>
      </c>
      <c r="C6111" s="2">
        <v>21.5</v>
      </c>
    </row>
    <row r="6112" spans="1:3" x14ac:dyDescent="0.3">
      <c r="A6112" s="5">
        <v>42270</v>
      </c>
      <c r="B6112" s="2">
        <v>18.920000000000002</v>
      </c>
      <c r="C6112" s="2">
        <v>22.01</v>
      </c>
    </row>
    <row r="6113" spans="1:3" x14ac:dyDescent="0.3">
      <c r="A6113" s="5">
        <v>42271</v>
      </c>
      <c r="B6113" s="2">
        <v>16.71</v>
      </c>
      <c r="C6113" s="2">
        <v>18.489999999999998</v>
      </c>
    </row>
    <row r="6114" spans="1:3" x14ac:dyDescent="0.3">
      <c r="A6114" s="5">
        <v>42272</v>
      </c>
      <c r="B6114" s="2">
        <v>15.26</v>
      </c>
      <c r="C6114" s="2">
        <v>16.68</v>
      </c>
    </row>
    <row r="6115" spans="1:3" x14ac:dyDescent="0.3">
      <c r="A6115" s="5">
        <v>42273</v>
      </c>
      <c r="B6115" s="2">
        <v>14.58</v>
      </c>
      <c r="C6115" s="2">
        <v>15.37</v>
      </c>
    </row>
    <row r="6116" spans="1:3" x14ac:dyDescent="0.3">
      <c r="A6116" s="5">
        <v>42274</v>
      </c>
      <c r="B6116" s="2">
        <v>14.69</v>
      </c>
      <c r="C6116" s="2">
        <v>15.49</v>
      </c>
    </row>
    <row r="6117" spans="1:3" x14ac:dyDescent="0.3">
      <c r="A6117" s="5">
        <v>42275</v>
      </c>
      <c r="B6117" s="2">
        <v>17.72</v>
      </c>
      <c r="C6117" s="2">
        <v>19.75</v>
      </c>
    </row>
    <row r="6118" spans="1:3" x14ac:dyDescent="0.3">
      <c r="A6118" s="5">
        <v>42276</v>
      </c>
      <c r="B6118" s="2">
        <v>16.489999999999998</v>
      </c>
      <c r="C6118" s="2">
        <v>17.84</v>
      </c>
    </row>
    <row r="6119" spans="1:3" x14ac:dyDescent="0.3">
      <c r="A6119" s="5">
        <v>42277</v>
      </c>
      <c r="B6119" s="2">
        <v>15.16</v>
      </c>
      <c r="C6119" s="2">
        <v>17.059999999999999</v>
      </c>
    </row>
    <row r="6120" spans="1:3" x14ac:dyDescent="0.3">
      <c r="A6120" s="5">
        <v>42278</v>
      </c>
      <c r="B6120" s="2">
        <v>13.54</v>
      </c>
      <c r="C6120" s="2">
        <v>14.93</v>
      </c>
    </row>
    <row r="6121" spans="1:3" x14ac:dyDescent="0.3">
      <c r="A6121" s="5">
        <v>42279</v>
      </c>
      <c r="B6121" s="2">
        <v>11.75</v>
      </c>
      <c r="C6121" s="2">
        <v>12.96</v>
      </c>
    </row>
    <row r="6122" spans="1:3" x14ac:dyDescent="0.3">
      <c r="A6122" s="5">
        <v>42280</v>
      </c>
      <c r="B6122" s="2">
        <v>12.72</v>
      </c>
      <c r="C6122" s="2">
        <v>13.54</v>
      </c>
    </row>
    <row r="6123" spans="1:3" x14ac:dyDescent="0.3">
      <c r="A6123" s="5">
        <v>42281</v>
      </c>
      <c r="B6123" s="2">
        <v>13.61</v>
      </c>
      <c r="C6123" s="2">
        <v>14.04</v>
      </c>
    </row>
    <row r="6124" spans="1:3" x14ac:dyDescent="0.3">
      <c r="A6124" s="5">
        <v>42282</v>
      </c>
      <c r="B6124" s="2">
        <v>16.18</v>
      </c>
      <c r="C6124" s="2">
        <v>18.02</v>
      </c>
    </row>
    <row r="6125" spans="1:3" x14ac:dyDescent="0.3">
      <c r="A6125" s="5">
        <v>42283</v>
      </c>
      <c r="B6125" s="2">
        <v>13.84</v>
      </c>
      <c r="C6125" s="2">
        <v>15.07</v>
      </c>
    </row>
    <row r="6126" spans="1:3" x14ac:dyDescent="0.3">
      <c r="A6126" s="5">
        <v>42284</v>
      </c>
      <c r="B6126" s="2">
        <v>15.61</v>
      </c>
      <c r="C6126" s="2">
        <v>17.34</v>
      </c>
    </row>
    <row r="6127" spans="1:3" x14ac:dyDescent="0.3">
      <c r="A6127" s="5">
        <v>42285</v>
      </c>
      <c r="B6127" s="2">
        <v>19.739999999999998</v>
      </c>
      <c r="C6127" s="2">
        <v>21.84</v>
      </c>
    </row>
    <row r="6128" spans="1:3" x14ac:dyDescent="0.3">
      <c r="A6128" s="5">
        <v>42286</v>
      </c>
      <c r="B6128" s="2">
        <v>21.78</v>
      </c>
      <c r="C6128" s="2">
        <v>23.36</v>
      </c>
    </row>
    <row r="6129" spans="1:3" x14ac:dyDescent="0.3">
      <c r="A6129" s="5">
        <v>42287</v>
      </c>
      <c r="B6129" s="2">
        <v>20.79</v>
      </c>
      <c r="C6129" s="2">
        <v>21.41</v>
      </c>
    </row>
    <row r="6130" spans="1:3" x14ac:dyDescent="0.3">
      <c r="A6130" s="5">
        <v>42288</v>
      </c>
      <c r="B6130" s="2">
        <v>20.21</v>
      </c>
      <c r="C6130" s="2">
        <v>20.59</v>
      </c>
    </row>
    <row r="6131" spans="1:3" x14ac:dyDescent="0.3">
      <c r="A6131" s="5">
        <v>42289</v>
      </c>
      <c r="B6131" s="2">
        <v>23.08</v>
      </c>
      <c r="C6131" s="2">
        <v>24.94</v>
      </c>
    </row>
    <row r="6132" spans="1:3" x14ac:dyDescent="0.3">
      <c r="A6132" s="5">
        <v>42290</v>
      </c>
      <c r="B6132" s="2">
        <v>22.89</v>
      </c>
      <c r="C6132" s="2">
        <v>24.26</v>
      </c>
    </row>
    <row r="6133" spans="1:3" x14ac:dyDescent="0.3">
      <c r="A6133" s="5">
        <v>42291</v>
      </c>
      <c r="B6133" s="2">
        <v>23.27</v>
      </c>
      <c r="C6133" s="2">
        <v>24.8</v>
      </c>
    </row>
    <row r="6134" spans="1:3" x14ac:dyDescent="0.3">
      <c r="A6134" s="5">
        <v>42292</v>
      </c>
      <c r="B6134" s="2">
        <v>23.59</v>
      </c>
      <c r="C6134" s="2">
        <v>24.89</v>
      </c>
    </row>
    <row r="6135" spans="1:3" x14ac:dyDescent="0.3">
      <c r="A6135" s="5">
        <v>42293</v>
      </c>
      <c r="B6135" s="2">
        <v>23.92</v>
      </c>
      <c r="C6135" s="2">
        <v>24.83</v>
      </c>
    </row>
    <row r="6136" spans="1:3" x14ac:dyDescent="0.3">
      <c r="A6136" s="5">
        <v>42294</v>
      </c>
      <c r="B6136" s="2">
        <v>23.34</v>
      </c>
      <c r="C6136" s="2">
        <v>23.7</v>
      </c>
    </row>
    <row r="6137" spans="1:3" x14ac:dyDescent="0.3">
      <c r="A6137" s="5">
        <v>42295</v>
      </c>
      <c r="B6137" s="2">
        <v>23.77</v>
      </c>
      <c r="C6137" s="2">
        <v>24.18</v>
      </c>
    </row>
    <row r="6138" spans="1:3" x14ac:dyDescent="0.3">
      <c r="A6138" s="5">
        <v>42296</v>
      </c>
      <c r="B6138" s="2">
        <v>30.57</v>
      </c>
      <c r="C6138" s="2">
        <v>35.85</v>
      </c>
    </row>
    <row r="6139" spans="1:3" x14ac:dyDescent="0.3">
      <c r="A6139" s="5">
        <v>42297</v>
      </c>
      <c r="B6139" s="2">
        <v>30.47</v>
      </c>
      <c r="C6139" s="2">
        <v>35.130000000000003</v>
      </c>
    </row>
    <row r="6140" spans="1:3" x14ac:dyDescent="0.3">
      <c r="A6140" s="5">
        <v>42298</v>
      </c>
      <c r="B6140" s="2">
        <v>25.11</v>
      </c>
      <c r="C6140" s="2">
        <v>26.41</v>
      </c>
    </row>
    <row r="6141" spans="1:3" x14ac:dyDescent="0.3">
      <c r="A6141" s="5">
        <v>42299</v>
      </c>
      <c r="B6141" s="2">
        <v>23.85</v>
      </c>
      <c r="C6141" s="2">
        <v>25.05</v>
      </c>
    </row>
    <row r="6142" spans="1:3" x14ac:dyDescent="0.3">
      <c r="A6142" s="5">
        <v>42300</v>
      </c>
      <c r="B6142" s="2">
        <v>23.89</v>
      </c>
      <c r="C6142" s="2">
        <v>25.17</v>
      </c>
    </row>
    <row r="6143" spans="1:3" x14ac:dyDescent="0.3">
      <c r="A6143" s="5">
        <v>42301</v>
      </c>
      <c r="B6143" s="2">
        <v>23.84</v>
      </c>
      <c r="C6143" s="2">
        <v>24.34</v>
      </c>
    </row>
    <row r="6144" spans="1:3" x14ac:dyDescent="0.3">
      <c r="A6144" s="5">
        <v>42302</v>
      </c>
      <c r="B6144" s="2">
        <v>23.09</v>
      </c>
      <c r="C6144" s="2">
        <v>23.69</v>
      </c>
    </row>
    <row r="6145" spans="1:3" x14ac:dyDescent="0.3">
      <c r="A6145" s="5">
        <v>42303</v>
      </c>
      <c r="B6145" s="2">
        <v>26.66</v>
      </c>
      <c r="C6145" s="2">
        <v>28.06</v>
      </c>
    </row>
    <row r="6146" spans="1:3" x14ac:dyDescent="0.3">
      <c r="A6146" s="5">
        <v>42304</v>
      </c>
      <c r="B6146" s="2">
        <v>26.86</v>
      </c>
      <c r="C6146" s="2">
        <v>28.65</v>
      </c>
    </row>
    <row r="6147" spans="1:3" x14ac:dyDescent="0.3">
      <c r="A6147" s="5">
        <v>42305</v>
      </c>
      <c r="B6147" s="2">
        <v>26.66</v>
      </c>
      <c r="C6147" s="2">
        <v>28.04</v>
      </c>
    </row>
    <row r="6148" spans="1:3" x14ac:dyDescent="0.3">
      <c r="A6148" s="5">
        <v>42306</v>
      </c>
      <c r="B6148" s="2">
        <v>29.37</v>
      </c>
      <c r="C6148" s="2">
        <v>32.36</v>
      </c>
    </row>
    <row r="6149" spans="1:3" x14ac:dyDescent="0.3">
      <c r="A6149" s="5">
        <v>42307</v>
      </c>
      <c r="B6149" s="2">
        <v>27.29</v>
      </c>
      <c r="C6149" s="2">
        <v>28.59</v>
      </c>
    </row>
    <row r="6150" spans="1:3" x14ac:dyDescent="0.3">
      <c r="A6150" s="5">
        <v>42308</v>
      </c>
      <c r="B6150" s="2">
        <v>24.84</v>
      </c>
      <c r="C6150" s="2">
        <v>25.32</v>
      </c>
    </row>
    <row r="6151" spans="1:3" x14ac:dyDescent="0.3">
      <c r="A6151" s="5">
        <v>42309</v>
      </c>
      <c r="B6151" s="2">
        <v>24.52</v>
      </c>
      <c r="C6151" s="2">
        <v>25.16</v>
      </c>
    </row>
    <row r="6152" spans="1:3" x14ac:dyDescent="0.3">
      <c r="A6152" s="5">
        <v>42310</v>
      </c>
      <c r="B6152" s="2">
        <v>25.41</v>
      </c>
      <c r="C6152" s="2">
        <v>26.46</v>
      </c>
    </row>
    <row r="6153" spans="1:3" x14ac:dyDescent="0.3">
      <c r="A6153" s="5">
        <v>42311</v>
      </c>
      <c r="B6153" s="2">
        <v>25.91</v>
      </c>
      <c r="C6153" s="2">
        <v>27.34</v>
      </c>
    </row>
    <row r="6154" spans="1:3" x14ac:dyDescent="0.3">
      <c r="A6154" s="5">
        <v>42312</v>
      </c>
      <c r="B6154" s="2">
        <v>25.83</v>
      </c>
      <c r="C6154" s="2">
        <v>27.25</v>
      </c>
    </row>
    <row r="6155" spans="1:3" x14ac:dyDescent="0.3">
      <c r="A6155" s="5">
        <v>42313</v>
      </c>
      <c r="B6155" s="2">
        <v>26.06</v>
      </c>
      <c r="C6155" s="2">
        <v>27.56</v>
      </c>
    </row>
    <row r="6156" spans="1:3" x14ac:dyDescent="0.3">
      <c r="A6156" s="5">
        <v>42314</v>
      </c>
      <c r="B6156" s="2">
        <v>25.74</v>
      </c>
      <c r="C6156" s="2">
        <v>27.19</v>
      </c>
    </row>
    <row r="6157" spans="1:3" x14ac:dyDescent="0.3">
      <c r="A6157" s="5">
        <v>42315</v>
      </c>
      <c r="B6157" s="2">
        <v>23.15</v>
      </c>
      <c r="C6157" s="2">
        <v>24.36</v>
      </c>
    </row>
    <row r="6158" spans="1:3" x14ac:dyDescent="0.3">
      <c r="A6158" s="5">
        <v>42316</v>
      </c>
      <c r="B6158" s="2">
        <v>22.44</v>
      </c>
      <c r="C6158" s="2">
        <v>24.46</v>
      </c>
    </row>
    <row r="6159" spans="1:3" x14ac:dyDescent="0.3">
      <c r="A6159" s="5">
        <v>42317</v>
      </c>
      <c r="B6159" s="2">
        <v>22.91</v>
      </c>
      <c r="C6159" s="2">
        <v>24.96</v>
      </c>
    </row>
    <row r="6160" spans="1:3" x14ac:dyDescent="0.3">
      <c r="A6160" s="5">
        <v>42318</v>
      </c>
      <c r="B6160" s="2">
        <v>22.71</v>
      </c>
      <c r="C6160" s="2">
        <v>24.93</v>
      </c>
    </row>
    <row r="6161" spans="1:3" x14ac:dyDescent="0.3">
      <c r="A6161" s="5">
        <v>42319</v>
      </c>
      <c r="B6161" s="2">
        <v>24.23</v>
      </c>
      <c r="C6161" s="2">
        <v>26.01</v>
      </c>
    </row>
    <row r="6162" spans="1:3" x14ac:dyDescent="0.3">
      <c r="A6162" s="5">
        <v>42320</v>
      </c>
      <c r="B6162" s="2">
        <v>24.28</v>
      </c>
      <c r="C6162" s="2">
        <v>25.67</v>
      </c>
    </row>
    <row r="6163" spans="1:3" x14ac:dyDescent="0.3">
      <c r="A6163" s="5">
        <v>42321</v>
      </c>
      <c r="B6163" s="2">
        <v>23.28</v>
      </c>
      <c r="C6163" s="2">
        <v>24.14</v>
      </c>
    </row>
    <row r="6164" spans="1:3" x14ac:dyDescent="0.3">
      <c r="A6164" s="5">
        <v>42322</v>
      </c>
      <c r="B6164" s="2">
        <v>20.67</v>
      </c>
      <c r="C6164" s="2">
        <v>22.16</v>
      </c>
    </row>
    <row r="6165" spans="1:3" x14ac:dyDescent="0.3">
      <c r="A6165" s="5">
        <v>42323</v>
      </c>
      <c r="B6165" s="2">
        <v>22.65</v>
      </c>
      <c r="C6165" s="2">
        <v>23.5</v>
      </c>
    </row>
    <row r="6166" spans="1:3" x14ac:dyDescent="0.3">
      <c r="A6166" s="5">
        <v>42324</v>
      </c>
      <c r="B6166" s="2">
        <v>23.92</v>
      </c>
      <c r="C6166" s="2">
        <v>25</v>
      </c>
    </row>
    <row r="6167" spans="1:3" x14ac:dyDescent="0.3">
      <c r="A6167" s="5">
        <v>42325</v>
      </c>
      <c r="B6167" s="2">
        <v>24.76</v>
      </c>
      <c r="C6167" s="2">
        <v>26.43</v>
      </c>
    </row>
    <row r="6168" spans="1:3" x14ac:dyDescent="0.3">
      <c r="A6168" s="5">
        <v>42326</v>
      </c>
      <c r="B6168" s="2">
        <v>24.34</v>
      </c>
      <c r="C6168" s="2">
        <v>25.79</v>
      </c>
    </row>
    <row r="6169" spans="1:3" x14ac:dyDescent="0.3">
      <c r="A6169" s="5">
        <v>42327</v>
      </c>
      <c r="B6169" s="2">
        <v>24.83</v>
      </c>
      <c r="C6169" s="2">
        <v>26.45</v>
      </c>
    </row>
    <row r="6170" spans="1:3" x14ac:dyDescent="0.3">
      <c r="A6170" s="5">
        <v>42328</v>
      </c>
      <c r="B6170" s="2">
        <v>27.5</v>
      </c>
      <c r="C6170" s="2">
        <v>30.25</v>
      </c>
    </row>
    <row r="6171" spans="1:3" x14ac:dyDescent="0.3">
      <c r="A6171" s="5">
        <v>42329</v>
      </c>
      <c r="B6171" s="2">
        <v>24.91</v>
      </c>
      <c r="C6171" s="2">
        <v>25.95</v>
      </c>
    </row>
    <row r="6172" spans="1:3" x14ac:dyDescent="0.3">
      <c r="A6172" s="5">
        <v>42330</v>
      </c>
      <c r="B6172" s="2">
        <v>24.36</v>
      </c>
      <c r="C6172" s="2">
        <v>24.93</v>
      </c>
    </row>
    <row r="6173" spans="1:3" x14ac:dyDescent="0.3">
      <c r="A6173" s="5">
        <v>42331</v>
      </c>
      <c r="B6173" s="2">
        <v>41.14</v>
      </c>
      <c r="C6173" s="2">
        <v>54.31</v>
      </c>
    </row>
    <row r="6174" spans="1:3" x14ac:dyDescent="0.3">
      <c r="A6174" s="5">
        <v>42332</v>
      </c>
      <c r="B6174" s="2">
        <v>25.72</v>
      </c>
      <c r="C6174" s="2">
        <v>27.07</v>
      </c>
    </row>
    <row r="6175" spans="1:3" x14ac:dyDescent="0.3">
      <c r="A6175" s="5">
        <v>42333</v>
      </c>
      <c r="B6175" s="2">
        <v>31</v>
      </c>
      <c r="C6175" s="2">
        <v>36.5</v>
      </c>
    </row>
    <row r="6176" spans="1:3" x14ac:dyDescent="0.3">
      <c r="A6176" s="5">
        <v>42334</v>
      </c>
      <c r="B6176" s="2">
        <v>28.24</v>
      </c>
      <c r="C6176" s="2">
        <v>31.69</v>
      </c>
    </row>
    <row r="6177" spans="1:3" x14ac:dyDescent="0.3">
      <c r="A6177" s="5">
        <v>42335</v>
      </c>
      <c r="B6177" s="2">
        <v>22.72</v>
      </c>
      <c r="C6177" s="2">
        <v>23.83</v>
      </c>
    </row>
    <row r="6178" spans="1:3" x14ac:dyDescent="0.3">
      <c r="A6178" s="5">
        <v>42336</v>
      </c>
      <c r="B6178" s="2">
        <v>20.68</v>
      </c>
      <c r="C6178" s="2">
        <v>22.33</v>
      </c>
    </row>
    <row r="6179" spans="1:3" x14ac:dyDescent="0.3">
      <c r="A6179" s="5">
        <v>42337</v>
      </c>
      <c r="B6179" s="2">
        <v>19.59</v>
      </c>
      <c r="C6179" s="2">
        <v>20.74</v>
      </c>
    </row>
    <row r="6180" spans="1:3" x14ac:dyDescent="0.3">
      <c r="A6180" s="5">
        <v>42338</v>
      </c>
      <c r="B6180" s="2">
        <v>22.73</v>
      </c>
      <c r="C6180" s="2">
        <v>24.45</v>
      </c>
    </row>
    <row r="6181" spans="1:3" x14ac:dyDescent="0.3">
      <c r="A6181" s="5">
        <v>42339</v>
      </c>
      <c r="B6181" s="2">
        <v>23.83</v>
      </c>
      <c r="C6181" s="2">
        <v>25.88</v>
      </c>
    </row>
    <row r="6182" spans="1:3" x14ac:dyDescent="0.3">
      <c r="A6182" s="5">
        <v>42340</v>
      </c>
      <c r="B6182" s="2">
        <v>25.32</v>
      </c>
      <c r="C6182" s="2">
        <v>27.38</v>
      </c>
    </row>
    <row r="6183" spans="1:3" x14ac:dyDescent="0.3">
      <c r="A6183" s="5">
        <v>42341</v>
      </c>
      <c r="B6183" s="2">
        <v>24.6</v>
      </c>
      <c r="C6183" s="2">
        <v>27.13</v>
      </c>
    </row>
    <row r="6184" spans="1:3" x14ac:dyDescent="0.3">
      <c r="A6184" s="5">
        <v>42342</v>
      </c>
      <c r="B6184" s="2">
        <v>20.71</v>
      </c>
      <c r="C6184" s="2">
        <v>21.96</v>
      </c>
    </row>
    <row r="6185" spans="1:3" x14ac:dyDescent="0.3">
      <c r="A6185" s="5">
        <v>42343</v>
      </c>
      <c r="B6185" s="2">
        <v>16.059999999999999</v>
      </c>
      <c r="C6185" s="2">
        <v>16.61</v>
      </c>
    </row>
    <row r="6186" spans="1:3" x14ac:dyDescent="0.3">
      <c r="A6186" s="5">
        <v>42344</v>
      </c>
      <c r="B6186" s="2">
        <v>12.78</v>
      </c>
      <c r="C6186" s="2">
        <v>15.64</v>
      </c>
    </row>
    <row r="6187" spans="1:3" x14ac:dyDescent="0.3">
      <c r="A6187" s="5">
        <v>42345</v>
      </c>
      <c r="B6187" s="2">
        <v>21.14</v>
      </c>
      <c r="C6187" s="2">
        <v>24.29</v>
      </c>
    </row>
    <row r="6188" spans="1:3" x14ac:dyDescent="0.3">
      <c r="A6188" s="5">
        <v>42346</v>
      </c>
      <c r="B6188" s="2">
        <v>21.86</v>
      </c>
      <c r="C6188" s="2">
        <v>23.5</v>
      </c>
    </row>
    <row r="6189" spans="1:3" x14ac:dyDescent="0.3">
      <c r="A6189" s="5">
        <v>42347</v>
      </c>
      <c r="B6189" s="2">
        <v>19.68</v>
      </c>
      <c r="C6189" s="2">
        <v>21.28</v>
      </c>
    </row>
    <row r="6190" spans="1:3" x14ac:dyDescent="0.3">
      <c r="A6190" s="5">
        <v>42348</v>
      </c>
      <c r="B6190" s="2">
        <v>18.62</v>
      </c>
      <c r="C6190" s="2">
        <v>20.43</v>
      </c>
    </row>
    <row r="6191" spans="1:3" x14ac:dyDescent="0.3">
      <c r="A6191" s="5">
        <v>42349</v>
      </c>
      <c r="B6191" s="2">
        <v>20.079999999999998</v>
      </c>
      <c r="C6191" s="2">
        <v>21.74</v>
      </c>
    </row>
    <row r="6192" spans="1:3" x14ac:dyDescent="0.3">
      <c r="A6192" s="5">
        <v>42350</v>
      </c>
      <c r="B6192" s="2">
        <v>19.79</v>
      </c>
      <c r="C6192" s="2">
        <v>20.93</v>
      </c>
    </row>
    <row r="6193" spans="1:3" x14ac:dyDescent="0.3">
      <c r="A6193" s="5">
        <v>42351</v>
      </c>
      <c r="B6193" s="2">
        <v>21.96</v>
      </c>
      <c r="C6193" s="2">
        <v>23.53</v>
      </c>
    </row>
    <row r="6194" spans="1:3" x14ac:dyDescent="0.3">
      <c r="A6194" s="5">
        <v>42352</v>
      </c>
      <c r="B6194" s="2">
        <v>34</v>
      </c>
      <c r="C6194" s="2">
        <v>43.7</v>
      </c>
    </row>
    <row r="6195" spans="1:3" x14ac:dyDescent="0.3">
      <c r="A6195" s="5">
        <v>42353</v>
      </c>
      <c r="B6195" s="2">
        <v>27.81</v>
      </c>
      <c r="C6195" s="2">
        <v>33.67</v>
      </c>
    </row>
    <row r="6196" spans="1:3" x14ac:dyDescent="0.3">
      <c r="A6196" s="5">
        <v>42354</v>
      </c>
      <c r="B6196" s="2">
        <v>30.16</v>
      </c>
      <c r="C6196" s="2">
        <v>37.549999999999997</v>
      </c>
    </row>
    <row r="6197" spans="1:3" x14ac:dyDescent="0.3">
      <c r="A6197" s="5">
        <v>42355</v>
      </c>
      <c r="B6197" s="2">
        <v>26.69</v>
      </c>
      <c r="C6197" s="2">
        <v>32</v>
      </c>
    </row>
    <row r="6198" spans="1:3" x14ac:dyDescent="0.3">
      <c r="A6198" s="5">
        <v>42356</v>
      </c>
      <c r="B6198" s="2">
        <v>18.510000000000002</v>
      </c>
      <c r="C6198" s="2">
        <v>19.649999999999999</v>
      </c>
    </row>
    <row r="6199" spans="1:3" x14ac:dyDescent="0.3">
      <c r="A6199" s="5">
        <v>42357</v>
      </c>
      <c r="B6199" s="2">
        <v>15.53</v>
      </c>
      <c r="C6199" s="2">
        <v>16.510000000000002</v>
      </c>
    </row>
    <row r="6200" spans="1:3" x14ac:dyDescent="0.3">
      <c r="A6200" s="5">
        <v>42358</v>
      </c>
      <c r="B6200" s="2">
        <v>12.82</v>
      </c>
      <c r="C6200" s="2">
        <v>14.55</v>
      </c>
    </row>
    <row r="6201" spans="1:3" x14ac:dyDescent="0.3">
      <c r="A6201" s="5">
        <v>42359</v>
      </c>
      <c r="B6201" s="2">
        <v>13.46</v>
      </c>
      <c r="C6201" s="2">
        <v>16.2</v>
      </c>
    </row>
    <row r="6202" spans="1:3" x14ac:dyDescent="0.3">
      <c r="A6202" s="5">
        <v>42360</v>
      </c>
      <c r="B6202" s="2">
        <v>12.94</v>
      </c>
      <c r="C6202" s="2">
        <v>15.76</v>
      </c>
    </row>
    <row r="6203" spans="1:3" x14ac:dyDescent="0.3">
      <c r="A6203" s="5">
        <v>42361</v>
      </c>
      <c r="B6203" s="2">
        <v>11.89</v>
      </c>
      <c r="C6203" s="2">
        <v>13.98</v>
      </c>
    </row>
    <row r="6204" spans="1:3" x14ac:dyDescent="0.3">
      <c r="A6204" s="5">
        <v>42362</v>
      </c>
      <c r="B6204" s="2">
        <v>10.51</v>
      </c>
      <c r="C6204" s="2">
        <v>12.46</v>
      </c>
    </row>
    <row r="6205" spans="1:3" x14ac:dyDescent="0.3">
      <c r="A6205" s="5">
        <v>42363</v>
      </c>
      <c r="B6205" s="2">
        <v>8.74</v>
      </c>
      <c r="C6205" s="2">
        <v>11.53</v>
      </c>
    </row>
    <row r="6206" spans="1:3" x14ac:dyDescent="0.3">
      <c r="A6206" s="5">
        <v>42364</v>
      </c>
      <c r="B6206" s="2">
        <v>11.97</v>
      </c>
      <c r="C6206" s="2">
        <v>13.88</v>
      </c>
    </row>
    <row r="6207" spans="1:3" x14ac:dyDescent="0.3">
      <c r="A6207" s="5">
        <v>42365</v>
      </c>
      <c r="B6207" s="2">
        <v>13.83</v>
      </c>
      <c r="C6207" s="2">
        <v>15.01</v>
      </c>
    </row>
    <row r="6208" spans="1:3" x14ac:dyDescent="0.3">
      <c r="A6208" s="5">
        <v>42366</v>
      </c>
      <c r="B6208" s="2">
        <v>21.19</v>
      </c>
      <c r="C6208" s="2">
        <v>25.43</v>
      </c>
    </row>
    <row r="6209" spans="1:3" x14ac:dyDescent="0.3">
      <c r="A6209" s="5">
        <v>42367</v>
      </c>
      <c r="B6209" s="2">
        <v>16.440000000000001</v>
      </c>
      <c r="C6209" s="2">
        <v>17.29</v>
      </c>
    </row>
    <row r="6210" spans="1:3" x14ac:dyDescent="0.3">
      <c r="A6210" s="5">
        <v>42368</v>
      </c>
      <c r="B6210" s="2">
        <v>16.010000000000002</v>
      </c>
      <c r="C6210" s="2">
        <v>17.02</v>
      </c>
    </row>
    <row r="6211" spans="1:3" x14ac:dyDescent="0.3">
      <c r="A6211" s="5">
        <v>42369</v>
      </c>
      <c r="B6211" s="2">
        <v>15.47</v>
      </c>
      <c r="C6211" s="2">
        <v>16.829999999999998</v>
      </c>
    </row>
    <row r="6212" spans="1:3" x14ac:dyDescent="0.3">
      <c r="A6212" s="5">
        <v>42370</v>
      </c>
      <c r="B6212" s="2">
        <v>16.61</v>
      </c>
      <c r="C6212" s="2">
        <v>17.059999999999999</v>
      </c>
    </row>
    <row r="6213" spans="1:3" x14ac:dyDescent="0.3">
      <c r="A6213" s="5">
        <v>42371</v>
      </c>
      <c r="B6213" s="2">
        <v>15.7</v>
      </c>
      <c r="C6213" s="2">
        <v>16.54</v>
      </c>
    </row>
    <row r="6214" spans="1:3" x14ac:dyDescent="0.3">
      <c r="A6214" s="5">
        <v>42372</v>
      </c>
      <c r="B6214" s="2">
        <v>16.8</v>
      </c>
      <c r="C6214" s="2">
        <v>17.59</v>
      </c>
    </row>
    <row r="6215" spans="1:3" x14ac:dyDescent="0.3">
      <c r="A6215" s="5">
        <v>42373</v>
      </c>
      <c r="B6215" s="2">
        <v>19.21</v>
      </c>
      <c r="C6215" s="2">
        <v>21.27</v>
      </c>
    </row>
    <row r="6216" spans="1:3" x14ac:dyDescent="0.3">
      <c r="A6216" s="5">
        <v>42374</v>
      </c>
      <c r="B6216" s="2">
        <v>22.88</v>
      </c>
      <c r="C6216" s="2">
        <v>26.93</v>
      </c>
    </row>
    <row r="6217" spans="1:3" x14ac:dyDescent="0.3">
      <c r="A6217" s="5">
        <v>42375</v>
      </c>
      <c r="B6217" s="2">
        <v>30.09</v>
      </c>
      <c r="C6217" s="2">
        <v>38.19</v>
      </c>
    </row>
    <row r="6218" spans="1:3" x14ac:dyDescent="0.3">
      <c r="A6218" s="5">
        <v>42376</v>
      </c>
      <c r="B6218" s="2">
        <v>38.94</v>
      </c>
      <c r="C6218" s="2">
        <v>50.63</v>
      </c>
    </row>
    <row r="6219" spans="1:3" x14ac:dyDescent="0.3">
      <c r="A6219" s="5">
        <v>42377</v>
      </c>
      <c r="B6219" s="2">
        <v>32.76</v>
      </c>
      <c r="C6219" s="2">
        <v>40.6</v>
      </c>
    </row>
    <row r="6220" spans="1:3" x14ac:dyDescent="0.3">
      <c r="A6220" s="5">
        <v>42378</v>
      </c>
      <c r="B6220" s="2">
        <v>26.64</v>
      </c>
      <c r="C6220" s="2">
        <v>29.99</v>
      </c>
    </row>
    <row r="6221" spans="1:3" x14ac:dyDescent="0.3">
      <c r="A6221" s="5">
        <v>42379</v>
      </c>
      <c r="B6221" s="2">
        <v>22.1</v>
      </c>
      <c r="C6221" s="2">
        <v>23.18</v>
      </c>
    </row>
    <row r="6222" spans="1:3" x14ac:dyDescent="0.3">
      <c r="A6222" s="5">
        <v>42380</v>
      </c>
      <c r="B6222" s="2">
        <v>33.380000000000003</v>
      </c>
      <c r="C6222" s="2">
        <v>42.17</v>
      </c>
    </row>
    <row r="6223" spans="1:3" x14ac:dyDescent="0.3">
      <c r="A6223" s="5">
        <v>42381</v>
      </c>
      <c r="B6223" s="2">
        <v>31.33</v>
      </c>
      <c r="C6223" s="2">
        <v>39.65</v>
      </c>
    </row>
    <row r="6224" spans="1:3" x14ac:dyDescent="0.3">
      <c r="A6224" s="5">
        <v>42382</v>
      </c>
      <c r="B6224" s="2">
        <v>33.590000000000003</v>
      </c>
      <c r="C6224" s="2">
        <v>43.8</v>
      </c>
    </row>
    <row r="6225" spans="1:3" x14ac:dyDescent="0.3">
      <c r="A6225" s="5">
        <v>42383</v>
      </c>
      <c r="B6225" s="2">
        <v>43.04</v>
      </c>
      <c r="C6225" s="2">
        <v>58.66</v>
      </c>
    </row>
    <row r="6226" spans="1:3" x14ac:dyDescent="0.3">
      <c r="A6226" s="5">
        <v>42384</v>
      </c>
      <c r="B6226" s="2">
        <v>41.92</v>
      </c>
      <c r="C6226" s="2">
        <v>56.05</v>
      </c>
    </row>
    <row r="6227" spans="1:3" x14ac:dyDescent="0.3">
      <c r="A6227" s="5">
        <v>42385</v>
      </c>
      <c r="B6227" s="2">
        <v>26.94</v>
      </c>
      <c r="C6227" s="2">
        <v>28.97</v>
      </c>
    </row>
    <row r="6228" spans="1:3" x14ac:dyDescent="0.3">
      <c r="A6228" s="5">
        <v>42386</v>
      </c>
      <c r="B6228" s="2">
        <v>25.45</v>
      </c>
      <c r="C6228" s="2">
        <v>28.15</v>
      </c>
    </row>
    <row r="6229" spans="1:3" x14ac:dyDescent="0.3">
      <c r="A6229" s="5">
        <v>42387</v>
      </c>
      <c r="B6229" s="2">
        <v>49.26</v>
      </c>
      <c r="C6229" s="2">
        <v>67.64</v>
      </c>
    </row>
    <row r="6230" spans="1:3" x14ac:dyDescent="0.3">
      <c r="A6230" s="5">
        <v>42388</v>
      </c>
      <c r="B6230" s="2">
        <v>55.36</v>
      </c>
      <c r="C6230" s="2">
        <v>78.41</v>
      </c>
    </row>
    <row r="6231" spans="1:3" x14ac:dyDescent="0.3">
      <c r="A6231" s="5">
        <v>42389</v>
      </c>
      <c r="B6231" s="2">
        <v>50.38</v>
      </c>
      <c r="C6231" s="2">
        <v>67.040000000000006</v>
      </c>
    </row>
    <row r="6232" spans="1:3" x14ac:dyDescent="0.3">
      <c r="A6232" s="5">
        <v>42390</v>
      </c>
      <c r="B6232" s="2">
        <v>80.989999999999995</v>
      </c>
      <c r="C6232" s="2">
        <v>116.55</v>
      </c>
    </row>
    <row r="6233" spans="1:3" x14ac:dyDescent="0.3">
      <c r="A6233" s="5">
        <v>42391</v>
      </c>
      <c r="B6233" s="2">
        <v>37.5</v>
      </c>
      <c r="C6233" s="2">
        <v>45.12</v>
      </c>
    </row>
    <row r="6234" spans="1:3" x14ac:dyDescent="0.3">
      <c r="A6234" s="5">
        <v>42392</v>
      </c>
      <c r="B6234" s="2">
        <v>24.58</v>
      </c>
      <c r="C6234" s="2">
        <v>26.52</v>
      </c>
    </row>
    <row r="6235" spans="1:3" x14ac:dyDescent="0.3">
      <c r="A6235" s="5">
        <v>42393</v>
      </c>
      <c r="B6235" s="2">
        <v>22.56</v>
      </c>
      <c r="C6235" s="2">
        <v>23.51</v>
      </c>
    </row>
    <row r="6236" spans="1:3" x14ac:dyDescent="0.3">
      <c r="A6236" s="5">
        <v>42394</v>
      </c>
      <c r="B6236" s="2">
        <v>26.42</v>
      </c>
      <c r="C6236" s="2">
        <v>30.37</v>
      </c>
    </row>
    <row r="6237" spans="1:3" x14ac:dyDescent="0.3">
      <c r="A6237" s="5">
        <v>42395</v>
      </c>
      <c r="B6237" s="2">
        <v>18.5</v>
      </c>
      <c r="C6237" s="2">
        <v>19.670000000000002</v>
      </c>
    </row>
    <row r="6238" spans="1:3" x14ac:dyDescent="0.3">
      <c r="A6238" s="5">
        <v>42396</v>
      </c>
      <c r="B6238" s="2">
        <v>17.079999999999998</v>
      </c>
      <c r="C6238" s="2">
        <v>18.32</v>
      </c>
    </row>
    <row r="6239" spans="1:3" x14ac:dyDescent="0.3">
      <c r="A6239" s="5">
        <v>42397</v>
      </c>
      <c r="B6239" s="2">
        <v>17.16</v>
      </c>
      <c r="C6239" s="2">
        <v>18.21</v>
      </c>
    </row>
    <row r="6240" spans="1:3" x14ac:dyDescent="0.3">
      <c r="A6240" s="5">
        <v>42398</v>
      </c>
      <c r="B6240" s="2">
        <v>16.72</v>
      </c>
      <c r="C6240" s="2">
        <v>17.489999999999998</v>
      </c>
    </row>
    <row r="6241" spans="1:3" x14ac:dyDescent="0.3">
      <c r="A6241" s="5">
        <v>42399</v>
      </c>
      <c r="B6241" s="2">
        <v>14.85</v>
      </c>
      <c r="C6241" s="2">
        <v>15.84</v>
      </c>
    </row>
    <row r="6242" spans="1:3" x14ac:dyDescent="0.3">
      <c r="A6242" s="5">
        <v>42400</v>
      </c>
      <c r="B6242" s="2">
        <v>16.559999999999999</v>
      </c>
      <c r="C6242" s="2">
        <v>17.07</v>
      </c>
    </row>
    <row r="6243" spans="1:3" x14ac:dyDescent="0.3">
      <c r="A6243" s="5">
        <v>42401</v>
      </c>
      <c r="B6243" s="2">
        <v>19.23</v>
      </c>
      <c r="C6243" s="2">
        <v>20.62</v>
      </c>
    </row>
    <row r="6244" spans="1:3" x14ac:dyDescent="0.3">
      <c r="A6244" s="5">
        <v>42402</v>
      </c>
      <c r="B6244" s="2">
        <v>17.22</v>
      </c>
      <c r="C6244" s="2">
        <v>18.649999999999999</v>
      </c>
    </row>
    <row r="6245" spans="1:3" x14ac:dyDescent="0.3">
      <c r="A6245" s="5">
        <v>42403</v>
      </c>
      <c r="B6245" s="2">
        <v>18.39</v>
      </c>
      <c r="C6245" s="2">
        <v>19.739999999999998</v>
      </c>
    </row>
    <row r="6246" spans="1:3" x14ac:dyDescent="0.3">
      <c r="A6246" s="5">
        <v>42404</v>
      </c>
      <c r="B6246" s="2">
        <v>18.690000000000001</v>
      </c>
      <c r="C6246" s="2">
        <v>19.920000000000002</v>
      </c>
    </row>
    <row r="6247" spans="1:3" x14ac:dyDescent="0.3">
      <c r="A6247" s="5">
        <v>42405</v>
      </c>
      <c r="B6247" s="2">
        <v>23.01</v>
      </c>
      <c r="C6247" s="2">
        <v>26.18</v>
      </c>
    </row>
    <row r="6248" spans="1:3" x14ac:dyDescent="0.3">
      <c r="A6248" s="5">
        <v>42406</v>
      </c>
      <c r="B6248" s="2">
        <v>16.239999999999998</v>
      </c>
      <c r="C6248" s="2">
        <v>16.79</v>
      </c>
    </row>
    <row r="6249" spans="1:3" x14ac:dyDescent="0.3">
      <c r="A6249" s="5">
        <v>42407</v>
      </c>
      <c r="B6249" s="2">
        <v>14.95</v>
      </c>
      <c r="C6249" s="2">
        <v>15.56</v>
      </c>
    </row>
    <row r="6250" spans="1:3" x14ac:dyDescent="0.3">
      <c r="A6250" s="5">
        <v>42408</v>
      </c>
      <c r="B6250" s="2">
        <v>15.48</v>
      </c>
      <c r="C6250" s="2">
        <v>17.149999999999999</v>
      </c>
    </row>
    <row r="6251" spans="1:3" x14ac:dyDescent="0.3">
      <c r="A6251" s="5">
        <v>42409</v>
      </c>
      <c r="B6251" s="2">
        <v>17.18</v>
      </c>
      <c r="C6251" s="2">
        <v>18.55</v>
      </c>
    </row>
    <row r="6252" spans="1:3" x14ac:dyDescent="0.3">
      <c r="A6252" s="5">
        <v>42410</v>
      </c>
      <c r="B6252" s="2">
        <v>20.02</v>
      </c>
      <c r="C6252" s="2">
        <v>22.45</v>
      </c>
    </row>
    <row r="6253" spans="1:3" x14ac:dyDescent="0.3">
      <c r="A6253" s="5">
        <v>42411</v>
      </c>
      <c r="B6253" s="2">
        <v>20.55</v>
      </c>
      <c r="C6253" s="2">
        <v>22.44</v>
      </c>
    </row>
    <row r="6254" spans="1:3" x14ac:dyDescent="0.3">
      <c r="A6254" s="5">
        <v>42412</v>
      </c>
      <c r="B6254" s="2">
        <v>21.81</v>
      </c>
      <c r="C6254" s="2">
        <v>24.15</v>
      </c>
    </row>
    <row r="6255" spans="1:3" x14ac:dyDescent="0.3">
      <c r="A6255" s="5">
        <v>42413</v>
      </c>
      <c r="B6255" s="2">
        <v>18.829999999999998</v>
      </c>
      <c r="C6255" s="2">
        <v>19.54</v>
      </c>
    </row>
    <row r="6256" spans="1:3" x14ac:dyDescent="0.3">
      <c r="A6256" s="5">
        <v>42414</v>
      </c>
      <c r="B6256" s="2">
        <v>17.510000000000002</v>
      </c>
      <c r="C6256" s="2">
        <v>17.87</v>
      </c>
    </row>
    <row r="6257" spans="1:3" x14ac:dyDescent="0.3">
      <c r="A6257" s="5">
        <v>42415</v>
      </c>
      <c r="B6257" s="2">
        <v>22.9</v>
      </c>
      <c r="C6257" s="2">
        <v>26.47</v>
      </c>
    </row>
    <row r="6258" spans="1:3" x14ac:dyDescent="0.3">
      <c r="A6258" s="5">
        <v>42416</v>
      </c>
      <c r="B6258" s="2">
        <v>26.86</v>
      </c>
      <c r="C6258" s="2">
        <v>33.090000000000003</v>
      </c>
    </row>
    <row r="6259" spans="1:3" x14ac:dyDescent="0.3">
      <c r="A6259" s="5">
        <v>42417</v>
      </c>
      <c r="B6259" s="2">
        <v>18.75</v>
      </c>
      <c r="C6259" s="2">
        <v>19.510000000000002</v>
      </c>
    </row>
    <row r="6260" spans="1:3" x14ac:dyDescent="0.3">
      <c r="A6260" s="5">
        <v>42418</v>
      </c>
      <c r="B6260" s="2">
        <v>24.14</v>
      </c>
      <c r="C6260" s="2">
        <v>27.83</v>
      </c>
    </row>
    <row r="6261" spans="1:3" x14ac:dyDescent="0.3">
      <c r="A6261" s="5">
        <v>42419</v>
      </c>
      <c r="B6261" s="2">
        <v>21.34</v>
      </c>
      <c r="C6261" s="2">
        <v>23.13</v>
      </c>
    </row>
    <row r="6262" spans="1:3" x14ac:dyDescent="0.3">
      <c r="A6262" s="5">
        <v>42420</v>
      </c>
      <c r="B6262" s="2">
        <v>16.77</v>
      </c>
      <c r="C6262" s="2">
        <v>17.260000000000002</v>
      </c>
    </row>
    <row r="6263" spans="1:3" x14ac:dyDescent="0.3">
      <c r="A6263" s="5">
        <v>42421</v>
      </c>
      <c r="B6263" s="2">
        <v>16.22</v>
      </c>
      <c r="C6263" s="2">
        <v>16.829999999999998</v>
      </c>
    </row>
    <row r="6264" spans="1:3" x14ac:dyDescent="0.3">
      <c r="A6264" s="5">
        <v>42422</v>
      </c>
      <c r="B6264" s="2">
        <v>18.61</v>
      </c>
      <c r="C6264" s="2">
        <v>19.86</v>
      </c>
    </row>
    <row r="6265" spans="1:3" x14ac:dyDescent="0.3">
      <c r="A6265" s="5">
        <v>42423</v>
      </c>
      <c r="B6265" s="2">
        <v>19.75</v>
      </c>
      <c r="C6265" s="2">
        <v>20.81</v>
      </c>
    </row>
    <row r="6266" spans="1:3" x14ac:dyDescent="0.3">
      <c r="A6266" s="5">
        <v>42424</v>
      </c>
      <c r="B6266" s="2">
        <v>20.420000000000002</v>
      </c>
      <c r="C6266" s="2">
        <v>21.81</v>
      </c>
    </row>
    <row r="6267" spans="1:3" x14ac:dyDescent="0.3">
      <c r="A6267" s="5">
        <v>42425</v>
      </c>
      <c r="B6267" s="2">
        <v>25.89</v>
      </c>
      <c r="C6267" s="2">
        <v>30.25</v>
      </c>
    </row>
    <row r="6268" spans="1:3" x14ac:dyDescent="0.3">
      <c r="A6268" s="5">
        <v>42426</v>
      </c>
      <c r="B6268" s="2">
        <v>23.86</v>
      </c>
      <c r="C6268" s="2">
        <v>26.8</v>
      </c>
    </row>
    <row r="6269" spans="1:3" x14ac:dyDescent="0.3">
      <c r="A6269" s="5">
        <v>42427</v>
      </c>
      <c r="B6269" s="2">
        <v>19.64</v>
      </c>
      <c r="C6269" s="2">
        <v>19.88</v>
      </c>
    </row>
    <row r="6270" spans="1:3" x14ac:dyDescent="0.3">
      <c r="A6270" s="5">
        <v>42428</v>
      </c>
      <c r="B6270" s="2">
        <v>19.04</v>
      </c>
      <c r="C6270" s="2">
        <v>19.239999999999998</v>
      </c>
    </row>
    <row r="6271" spans="1:3" x14ac:dyDescent="0.3">
      <c r="A6271" s="5">
        <v>42429</v>
      </c>
      <c r="B6271" s="2">
        <v>24.91</v>
      </c>
      <c r="C6271" s="2">
        <v>28.35</v>
      </c>
    </row>
    <row r="6272" spans="1:3" x14ac:dyDescent="0.3">
      <c r="A6272" s="5">
        <v>42430</v>
      </c>
      <c r="B6272" s="2">
        <v>20.57</v>
      </c>
      <c r="C6272" s="2">
        <v>21.48</v>
      </c>
    </row>
    <row r="6273" spans="1:3" x14ac:dyDescent="0.3">
      <c r="A6273" s="5">
        <v>42431</v>
      </c>
      <c r="B6273" s="2">
        <v>23.95</v>
      </c>
      <c r="C6273" s="2">
        <v>28.74</v>
      </c>
    </row>
    <row r="6274" spans="1:3" x14ac:dyDescent="0.3">
      <c r="A6274" s="5">
        <v>42432</v>
      </c>
      <c r="B6274" s="2">
        <v>25.56</v>
      </c>
      <c r="C6274" s="2">
        <v>29.78</v>
      </c>
    </row>
    <row r="6275" spans="1:3" x14ac:dyDescent="0.3">
      <c r="A6275" s="5">
        <v>42433</v>
      </c>
      <c r="B6275" s="2">
        <v>23.78</v>
      </c>
      <c r="C6275" s="2">
        <v>26.3</v>
      </c>
    </row>
    <row r="6276" spans="1:3" x14ac:dyDescent="0.3">
      <c r="A6276" s="5">
        <v>42434</v>
      </c>
      <c r="B6276" s="2">
        <v>20.100000000000001</v>
      </c>
      <c r="C6276" s="2">
        <v>20.7</v>
      </c>
    </row>
    <row r="6277" spans="1:3" x14ac:dyDescent="0.3">
      <c r="A6277" s="5">
        <v>42435</v>
      </c>
      <c r="B6277" s="2">
        <v>19.79</v>
      </c>
      <c r="C6277" s="2">
        <v>20.07</v>
      </c>
    </row>
    <row r="6278" spans="1:3" x14ac:dyDescent="0.3">
      <c r="A6278" s="5">
        <v>42436</v>
      </c>
      <c r="B6278" s="2">
        <v>23.45</v>
      </c>
      <c r="C6278" s="2">
        <v>25.85</v>
      </c>
    </row>
    <row r="6279" spans="1:3" x14ac:dyDescent="0.3">
      <c r="A6279" s="5">
        <v>42437</v>
      </c>
      <c r="B6279" s="2">
        <v>25.45</v>
      </c>
      <c r="C6279" s="2">
        <v>28.33</v>
      </c>
    </row>
    <row r="6280" spans="1:3" x14ac:dyDescent="0.3">
      <c r="A6280" s="5">
        <v>42438</v>
      </c>
      <c r="B6280" s="2">
        <v>24.28</v>
      </c>
      <c r="C6280" s="2">
        <v>26.56</v>
      </c>
    </row>
    <row r="6281" spans="1:3" x14ac:dyDescent="0.3">
      <c r="A6281" s="5">
        <v>42439</v>
      </c>
      <c r="B6281" s="2">
        <v>25.01</v>
      </c>
      <c r="C6281" s="2">
        <v>27.65</v>
      </c>
    </row>
    <row r="6282" spans="1:3" x14ac:dyDescent="0.3">
      <c r="A6282" s="5">
        <v>42440</v>
      </c>
      <c r="B6282" s="2">
        <v>26.74</v>
      </c>
      <c r="C6282" s="2">
        <v>29.78</v>
      </c>
    </row>
    <row r="6283" spans="1:3" x14ac:dyDescent="0.3">
      <c r="A6283" s="5">
        <v>42441</v>
      </c>
      <c r="B6283" s="2">
        <v>22.54</v>
      </c>
      <c r="C6283" s="2">
        <v>22.82</v>
      </c>
    </row>
    <row r="6284" spans="1:3" x14ac:dyDescent="0.3">
      <c r="A6284" s="5">
        <v>42442</v>
      </c>
      <c r="B6284" s="2">
        <v>21.52</v>
      </c>
      <c r="C6284" s="2">
        <v>21.47</v>
      </c>
    </row>
    <row r="6285" spans="1:3" x14ac:dyDescent="0.3">
      <c r="A6285" s="5">
        <v>42443</v>
      </c>
      <c r="B6285" s="2">
        <v>22.58</v>
      </c>
      <c r="C6285" s="2">
        <v>23.53</v>
      </c>
    </row>
    <row r="6286" spans="1:3" x14ac:dyDescent="0.3">
      <c r="A6286" s="5">
        <v>42444</v>
      </c>
      <c r="B6286" s="2">
        <v>22.23</v>
      </c>
      <c r="C6286" s="2">
        <v>23.08</v>
      </c>
    </row>
    <row r="6287" spans="1:3" x14ac:dyDescent="0.3">
      <c r="A6287" s="5">
        <v>42445</v>
      </c>
      <c r="B6287" s="2">
        <v>21.76</v>
      </c>
      <c r="C6287" s="2">
        <v>22.38</v>
      </c>
    </row>
    <row r="6288" spans="1:3" x14ac:dyDescent="0.3">
      <c r="A6288" s="5">
        <v>42446</v>
      </c>
      <c r="B6288" s="2">
        <v>21.89</v>
      </c>
      <c r="C6288" s="2">
        <v>22.51</v>
      </c>
    </row>
    <row r="6289" spans="1:3" x14ac:dyDescent="0.3">
      <c r="A6289" s="5">
        <v>42447</v>
      </c>
      <c r="B6289" s="2">
        <v>21.83</v>
      </c>
      <c r="C6289" s="2">
        <v>22.58</v>
      </c>
    </row>
    <row r="6290" spans="1:3" x14ac:dyDescent="0.3">
      <c r="A6290" s="5">
        <v>42448</v>
      </c>
      <c r="B6290" s="2">
        <v>21.44</v>
      </c>
      <c r="C6290" s="2">
        <v>21.55</v>
      </c>
    </row>
    <row r="6291" spans="1:3" x14ac:dyDescent="0.3">
      <c r="A6291" s="5">
        <v>42449</v>
      </c>
      <c r="B6291" s="2">
        <v>20.38</v>
      </c>
      <c r="C6291" s="2">
        <v>20.61</v>
      </c>
    </row>
    <row r="6292" spans="1:3" x14ac:dyDescent="0.3">
      <c r="A6292" s="5">
        <v>42450</v>
      </c>
      <c r="B6292" s="2">
        <v>21.71</v>
      </c>
      <c r="C6292" s="2">
        <v>22.28</v>
      </c>
    </row>
    <row r="6293" spans="1:3" x14ac:dyDescent="0.3">
      <c r="A6293" s="5">
        <v>42451</v>
      </c>
      <c r="B6293" s="2">
        <v>21.86</v>
      </c>
      <c r="C6293" s="2">
        <v>22.42</v>
      </c>
    </row>
    <row r="6294" spans="1:3" x14ac:dyDescent="0.3">
      <c r="A6294" s="5">
        <v>42452</v>
      </c>
      <c r="B6294" s="2">
        <v>21.74</v>
      </c>
      <c r="C6294" s="2">
        <v>22.17</v>
      </c>
    </row>
    <row r="6295" spans="1:3" x14ac:dyDescent="0.3">
      <c r="A6295" s="5">
        <v>42453</v>
      </c>
      <c r="B6295" s="2">
        <v>21.32</v>
      </c>
      <c r="C6295" s="2">
        <v>21.47</v>
      </c>
    </row>
    <row r="6296" spans="1:3" x14ac:dyDescent="0.3">
      <c r="A6296" s="5">
        <v>42454</v>
      </c>
      <c r="B6296" s="2">
        <v>20.58</v>
      </c>
      <c r="C6296" s="2">
        <v>20.8</v>
      </c>
    </row>
    <row r="6297" spans="1:3" x14ac:dyDescent="0.3">
      <c r="A6297" s="5">
        <v>42455</v>
      </c>
      <c r="B6297" s="2">
        <v>19.53</v>
      </c>
      <c r="C6297" s="2">
        <v>19.38</v>
      </c>
    </row>
    <row r="6298" spans="1:3" x14ac:dyDescent="0.3">
      <c r="A6298" s="5">
        <v>42456</v>
      </c>
      <c r="B6298" s="2">
        <v>16.88</v>
      </c>
      <c r="C6298" s="2">
        <v>16.8</v>
      </c>
    </row>
    <row r="6299" spans="1:3" x14ac:dyDescent="0.3">
      <c r="A6299" s="5">
        <v>42457</v>
      </c>
      <c r="B6299" s="2">
        <v>16.809999999999999</v>
      </c>
      <c r="C6299" s="2">
        <v>17.41</v>
      </c>
    </row>
    <row r="6300" spans="1:3" x14ac:dyDescent="0.3">
      <c r="A6300" s="5">
        <v>42458</v>
      </c>
      <c r="B6300" s="2">
        <v>19.88</v>
      </c>
      <c r="C6300" s="2">
        <v>20.98</v>
      </c>
    </row>
    <row r="6301" spans="1:3" x14ac:dyDescent="0.3">
      <c r="A6301" s="5">
        <v>42459</v>
      </c>
      <c r="B6301" s="2">
        <v>21.78</v>
      </c>
      <c r="C6301" s="2">
        <v>22.42</v>
      </c>
    </row>
    <row r="6302" spans="1:3" x14ac:dyDescent="0.3">
      <c r="A6302" s="5">
        <v>42460</v>
      </c>
      <c r="B6302" s="2">
        <v>22.42</v>
      </c>
      <c r="C6302" s="2">
        <v>23.32</v>
      </c>
    </row>
    <row r="6303" spans="1:3" x14ac:dyDescent="0.3">
      <c r="A6303" s="5">
        <v>42461</v>
      </c>
      <c r="B6303" s="2">
        <v>22.87</v>
      </c>
      <c r="C6303" s="2">
        <v>24.17</v>
      </c>
    </row>
    <row r="6304" spans="1:3" x14ac:dyDescent="0.3">
      <c r="A6304" s="5">
        <v>42462</v>
      </c>
      <c r="B6304" s="2">
        <v>20.54</v>
      </c>
      <c r="C6304" s="2">
        <v>20.38</v>
      </c>
    </row>
    <row r="6305" spans="1:3" x14ac:dyDescent="0.3">
      <c r="A6305" s="5">
        <v>42463</v>
      </c>
      <c r="B6305" s="2">
        <v>19.77</v>
      </c>
      <c r="C6305" s="2">
        <v>19.91</v>
      </c>
    </row>
    <row r="6306" spans="1:3" x14ac:dyDescent="0.3">
      <c r="A6306" s="5">
        <v>42464</v>
      </c>
      <c r="B6306" s="2">
        <v>23.11</v>
      </c>
      <c r="C6306" s="2">
        <v>24.86</v>
      </c>
    </row>
    <row r="6307" spans="1:3" x14ac:dyDescent="0.3">
      <c r="A6307" s="5">
        <v>42465</v>
      </c>
      <c r="B6307" s="2">
        <v>22.69</v>
      </c>
      <c r="C6307" s="2">
        <v>23.87</v>
      </c>
    </row>
    <row r="6308" spans="1:3" x14ac:dyDescent="0.3">
      <c r="A6308" s="5">
        <v>42466</v>
      </c>
      <c r="B6308" s="2">
        <v>20.99</v>
      </c>
      <c r="C6308" s="2">
        <v>21.76</v>
      </c>
    </row>
    <row r="6309" spans="1:3" x14ac:dyDescent="0.3">
      <c r="A6309" s="5">
        <v>42467</v>
      </c>
      <c r="B6309" s="2">
        <v>20.239999999999998</v>
      </c>
      <c r="C6309" s="2">
        <v>21.44</v>
      </c>
    </row>
    <row r="6310" spans="1:3" x14ac:dyDescent="0.3">
      <c r="A6310" s="5">
        <v>42468</v>
      </c>
      <c r="B6310" s="2">
        <v>21.58</v>
      </c>
      <c r="C6310" s="2">
        <v>22.57</v>
      </c>
    </row>
    <row r="6311" spans="1:3" x14ac:dyDescent="0.3">
      <c r="A6311" s="5">
        <v>42469</v>
      </c>
      <c r="B6311" s="2">
        <v>21.25</v>
      </c>
      <c r="C6311" s="2">
        <v>21.42</v>
      </c>
    </row>
    <row r="6312" spans="1:3" x14ac:dyDescent="0.3">
      <c r="A6312" s="5">
        <v>42470</v>
      </c>
      <c r="B6312" s="2">
        <v>20.440000000000001</v>
      </c>
      <c r="C6312" s="2">
        <v>20.6</v>
      </c>
    </row>
    <row r="6313" spans="1:3" x14ac:dyDescent="0.3">
      <c r="A6313" s="5">
        <v>42471</v>
      </c>
      <c r="B6313" s="2">
        <v>22.92</v>
      </c>
      <c r="C6313" s="2">
        <v>24.34</v>
      </c>
    </row>
    <row r="6314" spans="1:3" x14ac:dyDescent="0.3">
      <c r="A6314" s="5">
        <v>42472</v>
      </c>
      <c r="B6314" s="2">
        <v>22.18</v>
      </c>
      <c r="C6314" s="2">
        <v>22.95</v>
      </c>
    </row>
    <row r="6315" spans="1:3" x14ac:dyDescent="0.3">
      <c r="A6315" s="5">
        <v>42473</v>
      </c>
      <c r="B6315" s="2">
        <v>24.29</v>
      </c>
      <c r="C6315" s="2">
        <v>25.96</v>
      </c>
    </row>
    <row r="6316" spans="1:3" x14ac:dyDescent="0.3">
      <c r="A6316" s="5">
        <v>42474</v>
      </c>
      <c r="B6316" s="2">
        <v>23.97</v>
      </c>
      <c r="C6316" s="2">
        <v>25.35</v>
      </c>
    </row>
    <row r="6317" spans="1:3" x14ac:dyDescent="0.3">
      <c r="A6317" s="5">
        <v>42475</v>
      </c>
      <c r="B6317" s="2">
        <v>22.52</v>
      </c>
      <c r="C6317" s="2">
        <v>23.24</v>
      </c>
    </row>
    <row r="6318" spans="1:3" x14ac:dyDescent="0.3">
      <c r="A6318" s="5">
        <v>42476</v>
      </c>
      <c r="B6318" s="2">
        <v>20.68</v>
      </c>
      <c r="C6318" s="2">
        <v>20.88</v>
      </c>
    </row>
    <row r="6319" spans="1:3" x14ac:dyDescent="0.3">
      <c r="A6319" s="5">
        <v>42477</v>
      </c>
      <c r="B6319" s="2">
        <v>18.97</v>
      </c>
      <c r="C6319" s="2">
        <v>19.399999999999999</v>
      </c>
    </row>
    <row r="6320" spans="1:3" x14ac:dyDescent="0.3">
      <c r="A6320" s="5">
        <v>42478</v>
      </c>
      <c r="B6320" s="2">
        <v>21.18</v>
      </c>
      <c r="C6320" s="2">
        <v>21.98</v>
      </c>
    </row>
    <row r="6321" spans="1:3" x14ac:dyDescent="0.3">
      <c r="A6321" s="5">
        <v>42479</v>
      </c>
      <c r="B6321" s="2">
        <v>20.58</v>
      </c>
      <c r="C6321" s="2">
        <v>21.22</v>
      </c>
    </row>
    <row r="6322" spans="1:3" x14ac:dyDescent="0.3">
      <c r="A6322" s="5">
        <v>42480</v>
      </c>
      <c r="B6322" s="2">
        <v>21.7</v>
      </c>
      <c r="C6322" s="2">
        <v>22.57</v>
      </c>
    </row>
    <row r="6323" spans="1:3" x14ac:dyDescent="0.3">
      <c r="A6323" s="5">
        <v>42481</v>
      </c>
      <c r="B6323" s="2">
        <v>21.82</v>
      </c>
      <c r="C6323" s="2">
        <v>22.53</v>
      </c>
    </row>
    <row r="6324" spans="1:3" x14ac:dyDescent="0.3">
      <c r="A6324" s="5">
        <v>42482</v>
      </c>
      <c r="B6324" s="2">
        <v>21.75</v>
      </c>
      <c r="C6324" s="2">
        <v>22.69</v>
      </c>
    </row>
    <row r="6325" spans="1:3" x14ac:dyDescent="0.3">
      <c r="A6325" s="5">
        <v>42483</v>
      </c>
      <c r="B6325" s="2">
        <v>21.71</v>
      </c>
      <c r="C6325" s="2">
        <v>21.76</v>
      </c>
    </row>
    <row r="6326" spans="1:3" x14ac:dyDescent="0.3">
      <c r="A6326" s="5">
        <v>42484</v>
      </c>
      <c r="B6326" s="2">
        <v>21.45</v>
      </c>
      <c r="C6326" s="2">
        <v>21.29</v>
      </c>
    </row>
    <row r="6327" spans="1:3" x14ac:dyDescent="0.3">
      <c r="A6327" s="5">
        <v>42485</v>
      </c>
      <c r="B6327" s="2">
        <v>24.93</v>
      </c>
      <c r="C6327" s="2">
        <v>26.52</v>
      </c>
    </row>
    <row r="6328" spans="1:3" x14ac:dyDescent="0.3">
      <c r="A6328" s="5">
        <v>42486</v>
      </c>
      <c r="B6328" s="2">
        <v>24.83</v>
      </c>
      <c r="C6328" s="2">
        <v>26.59</v>
      </c>
    </row>
    <row r="6329" spans="1:3" x14ac:dyDescent="0.3">
      <c r="A6329" s="5">
        <v>42487</v>
      </c>
      <c r="B6329" s="2">
        <v>24.23</v>
      </c>
      <c r="C6329" s="2">
        <v>25.33</v>
      </c>
    </row>
    <row r="6330" spans="1:3" x14ac:dyDescent="0.3">
      <c r="A6330" s="5">
        <v>42488</v>
      </c>
      <c r="B6330" s="2">
        <v>25.38</v>
      </c>
      <c r="C6330" s="2">
        <v>26.95</v>
      </c>
    </row>
    <row r="6331" spans="1:3" x14ac:dyDescent="0.3">
      <c r="A6331" s="5">
        <v>42489</v>
      </c>
      <c r="B6331" s="2">
        <v>22.65</v>
      </c>
      <c r="C6331" s="2">
        <v>22.93</v>
      </c>
    </row>
    <row r="6332" spans="1:3" x14ac:dyDescent="0.3">
      <c r="A6332" s="5">
        <v>42490</v>
      </c>
      <c r="B6332" s="2">
        <v>22.45</v>
      </c>
      <c r="C6332" s="2">
        <v>22.52</v>
      </c>
    </row>
    <row r="6333" spans="1:3" x14ac:dyDescent="0.3">
      <c r="A6333" s="5">
        <v>42491</v>
      </c>
      <c r="B6333" s="2">
        <v>21.67</v>
      </c>
      <c r="C6333" s="2">
        <v>21.56</v>
      </c>
    </row>
    <row r="6334" spans="1:3" x14ac:dyDescent="0.3">
      <c r="A6334" s="5">
        <v>42492</v>
      </c>
      <c r="B6334" s="2">
        <v>24.18</v>
      </c>
      <c r="C6334" s="2">
        <v>25.41</v>
      </c>
    </row>
    <row r="6335" spans="1:3" x14ac:dyDescent="0.3">
      <c r="A6335" s="5">
        <v>42493</v>
      </c>
      <c r="B6335" s="2">
        <v>24.1</v>
      </c>
      <c r="C6335" s="2">
        <v>25.35</v>
      </c>
    </row>
    <row r="6336" spans="1:3" x14ac:dyDescent="0.3">
      <c r="A6336" s="5">
        <v>42494</v>
      </c>
      <c r="B6336" s="2">
        <v>25.05</v>
      </c>
      <c r="C6336" s="2">
        <v>26.4</v>
      </c>
    </row>
    <row r="6337" spans="1:3" x14ac:dyDescent="0.3">
      <c r="A6337" s="5">
        <v>42495</v>
      </c>
      <c r="B6337" s="2">
        <v>21.32</v>
      </c>
      <c r="C6337" s="2">
        <v>21.01</v>
      </c>
    </row>
    <row r="6338" spans="1:3" x14ac:dyDescent="0.3">
      <c r="A6338" s="5">
        <v>42496</v>
      </c>
      <c r="B6338" s="2">
        <v>21.84</v>
      </c>
      <c r="C6338" s="2">
        <v>22.78</v>
      </c>
    </row>
    <row r="6339" spans="1:3" x14ac:dyDescent="0.3">
      <c r="A6339" s="5">
        <v>42497</v>
      </c>
      <c r="B6339" s="2">
        <v>18.55</v>
      </c>
      <c r="C6339" s="2">
        <v>19.62</v>
      </c>
    </row>
    <row r="6340" spans="1:3" x14ac:dyDescent="0.3">
      <c r="A6340" s="5">
        <v>42498</v>
      </c>
      <c r="B6340" s="2">
        <v>16.25</v>
      </c>
      <c r="C6340" s="2">
        <v>18.399999999999999</v>
      </c>
    </row>
    <row r="6341" spans="1:3" x14ac:dyDescent="0.3">
      <c r="A6341" s="5">
        <v>42499</v>
      </c>
      <c r="B6341" s="2">
        <v>21.21</v>
      </c>
      <c r="C6341" s="2">
        <v>23.58</v>
      </c>
    </row>
    <row r="6342" spans="1:3" x14ac:dyDescent="0.3">
      <c r="A6342" s="5">
        <v>42500</v>
      </c>
      <c r="B6342" s="2">
        <v>23.82</v>
      </c>
      <c r="C6342" s="2">
        <v>25.78</v>
      </c>
    </row>
    <row r="6343" spans="1:3" x14ac:dyDescent="0.3">
      <c r="A6343" s="5">
        <v>42501</v>
      </c>
      <c r="B6343" s="2">
        <v>24.25</v>
      </c>
      <c r="C6343" s="2">
        <v>26.41</v>
      </c>
    </row>
    <row r="6344" spans="1:3" x14ac:dyDescent="0.3">
      <c r="A6344" s="5">
        <v>42502</v>
      </c>
      <c r="B6344" s="2">
        <v>23.32</v>
      </c>
      <c r="C6344" s="2">
        <v>25.29</v>
      </c>
    </row>
    <row r="6345" spans="1:3" x14ac:dyDescent="0.3">
      <c r="A6345" s="5">
        <v>42503</v>
      </c>
      <c r="B6345" s="2">
        <v>25.06</v>
      </c>
      <c r="C6345" s="2">
        <v>27.21</v>
      </c>
    </row>
    <row r="6346" spans="1:3" x14ac:dyDescent="0.3">
      <c r="A6346" s="5">
        <v>42504</v>
      </c>
      <c r="B6346" s="2">
        <v>20.32</v>
      </c>
      <c r="C6346" s="2">
        <v>20.75</v>
      </c>
    </row>
    <row r="6347" spans="1:3" x14ac:dyDescent="0.3">
      <c r="A6347" s="5">
        <v>42505</v>
      </c>
      <c r="B6347" s="2">
        <v>20.04</v>
      </c>
      <c r="C6347" s="2">
        <v>20.22</v>
      </c>
    </row>
    <row r="6348" spans="1:3" x14ac:dyDescent="0.3">
      <c r="A6348" s="5">
        <v>42506</v>
      </c>
      <c r="B6348" s="2">
        <v>22.42</v>
      </c>
      <c r="C6348" s="2">
        <v>23.43</v>
      </c>
    </row>
    <row r="6349" spans="1:3" x14ac:dyDescent="0.3">
      <c r="A6349" s="5">
        <v>42507</v>
      </c>
      <c r="B6349" s="2">
        <v>24.73</v>
      </c>
      <c r="C6349" s="2">
        <v>25.8</v>
      </c>
    </row>
    <row r="6350" spans="1:3" x14ac:dyDescent="0.3">
      <c r="A6350" s="5">
        <v>42508</v>
      </c>
      <c r="B6350" s="2">
        <v>27.46</v>
      </c>
      <c r="C6350" s="2">
        <v>29.22</v>
      </c>
    </row>
    <row r="6351" spans="1:3" x14ac:dyDescent="0.3">
      <c r="A6351" s="5">
        <v>42509</v>
      </c>
      <c r="B6351" s="2">
        <v>29.39</v>
      </c>
      <c r="C6351" s="2">
        <v>33.22</v>
      </c>
    </row>
    <row r="6352" spans="1:3" x14ac:dyDescent="0.3">
      <c r="A6352" s="5">
        <v>42510</v>
      </c>
      <c r="B6352" s="2">
        <v>25.08</v>
      </c>
      <c r="C6352" s="2">
        <v>26.18</v>
      </c>
    </row>
    <row r="6353" spans="1:3" x14ac:dyDescent="0.3">
      <c r="A6353" s="5">
        <v>42511</v>
      </c>
      <c r="B6353" s="2">
        <v>23.03</v>
      </c>
      <c r="C6353" s="2">
        <v>23.17</v>
      </c>
    </row>
    <row r="6354" spans="1:3" x14ac:dyDescent="0.3">
      <c r="A6354" s="5">
        <v>42512</v>
      </c>
      <c r="B6354" s="2">
        <v>22.11</v>
      </c>
      <c r="C6354" s="2">
        <v>22.63</v>
      </c>
    </row>
    <row r="6355" spans="1:3" x14ac:dyDescent="0.3">
      <c r="A6355" s="5">
        <v>42513</v>
      </c>
      <c r="B6355" s="2">
        <v>24.25</v>
      </c>
      <c r="C6355" s="2">
        <v>26.18</v>
      </c>
    </row>
    <row r="6356" spans="1:3" x14ac:dyDescent="0.3">
      <c r="A6356" s="5">
        <v>42514</v>
      </c>
      <c r="B6356" s="2">
        <v>23.95</v>
      </c>
      <c r="C6356" s="2">
        <v>25.4</v>
      </c>
    </row>
    <row r="6357" spans="1:3" x14ac:dyDescent="0.3">
      <c r="A6357" s="5">
        <v>42515</v>
      </c>
      <c r="B6357" s="2">
        <v>24.14</v>
      </c>
      <c r="C6357" s="2">
        <v>25.63</v>
      </c>
    </row>
    <row r="6358" spans="1:3" x14ac:dyDescent="0.3">
      <c r="A6358" s="5">
        <v>42516</v>
      </c>
      <c r="B6358" s="2">
        <v>25.17</v>
      </c>
      <c r="C6358" s="2">
        <v>26.25</v>
      </c>
    </row>
    <row r="6359" spans="1:3" x14ac:dyDescent="0.3">
      <c r="A6359" s="5">
        <v>42517</v>
      </c>
      <c r="B6359" s="2">
        <v>25.92</v>
      </c>
      <c r="C6359" s="2">
        <v>27.95</v>
      </c>
    </row>
    <row r="6360" spans="1:3" x14ac:dyDescent="0.3">
      <c r="A6360" s="5">
        <v>42518</v>
      </c>
      <c r="B6360" s="2">
        <v>23.05</v>
      </c>
      <c r="C6360" s="2">
        <v>23.18</v>
      </c>
    </row>
    <row r="6361" spans="1:3" x14ac:dyDescent="0.3">
      <c r="A6361" s="5">
        <v>42519</v>
      </c>
      <c r="B6361" s="2">
        <v>20.84</v>
      </c>
      <c r="C6361" s="2">
        <v>22.23</v>
      </c>
    </row>
    <row r="6362" spans="1:3" x14ac:dyDescent="0.3">
      <c r="A6362" s="5">
        <v>42520</v>
      </c>
      <c r="B6362" s="2">
        <v>22.56</v>
      </c>
      <c r="C6362" s="2">
        <v>25.66</v>
      </c>
    </row>
    <row r="6363" spans="1:3" x14ac:dyDescent="0.3">
      <c r="A6363" s="5">
        <v>42521</v>
      </c>
      <c r="B6363" s="2">
        <v>24.28</v>
      </c>
      <c r="C6363" s="2">
        <v>26.7</v>
      </c>
    </row>
    <row r="6364" spans="1:3" x14ac:dyDescent="0.3">
      <c r="A6364" s="5">
        <v>42522</v>
      </c>
      <c r="B6364" s="2">
        <v>25.56</v>
      </c>
      <c r="C6364" s="2">
        <v>27.51</v>
      </c>
    </row>
    <row r="6365" spans="1:3" x14ac:dyDescent="0.3">
      <c r="A6365" s="5">
        <v>42523</v>
      </c>
      <c r="B6365" s="2">
        <v>24.63</v>
      </c>
      <c r="C6365" s="2">
        <v>26.37</v>
      </c>
    </row>
    <row r="6366" spans="1:3" x14ac:dyDescent="0.3">
      <c r="A6366" s="5">
        <v>42524</v>
      </c>
      <c r="B6366" s="2">
        <v>24.52</v>
      </c>
      <c r="C6366" s="2">
        <v>25.84</v>
      </c>
    </row>
    <row r="6367" spans="1:3" x14ac:dyDescent="0.3">
      <c r="A6367" s="5">
        <v>42525</v>
      </c>
      <c r="B6367" s="2">
        <v>22.85</v>
      </c>
      <c r="C6367" s="2">
        <v>23.18</v>
      </c>
    </row>
    <row r="6368" spans="1:3" x14ac:dyDescent="0.3">
      <c r="A6368" s="5">
        <v>42526</v>
      </c>
      <c r="B6368" s="2">
        <v>22.3</v>
      </c>
      <c r="C6368" s="2">
        <v>22.81</v>
      </c>
    </row>
    <row r="6369" spans="1:3" x14ac:dyDescent="0.3">
      <c r="A6369" s="5">
        <v>42527</v>
      </c>
      <c r="B6369" s="2">
        <v>26.92</v>
      </c>
      <c r="C6369" s="2">
        <v>29.02</v>
      </c>
    </row>
    <row r="6370" spans="1:3" x14ac:dyDescent="0.3">
      <c r="A6370" s="5">
        <v>42528</v>
      </c>
      <c r="B6370" s="2">
        <v>27.4</v>
      </c>
      <c r="C6370" s="2">
        <v>29.8</v>
      </c>
    </row>
    <row r="6371" spans="1:3" x14ac:dyDescent="0.3">
      <c r="A6371" s="5">
        <v>42529</v>
      </c>
      <c r="B6371" s="2">
        <v>26.56</v>
      </c>
      <c r="C6371" s="2">
        <v>28.42</v>
      </c>
    </row>
    <row r="6372" spans="1:3" x14ac:dyDescent="0.3">
      <c r="A6372" s="5">
        <v>42530</v>
      </c>
      <c r="B6372" s="2">
        <v>27.05</v>
      </c>
      <c r="C6372" s="2">
        <v>29.57</v>
      </c>
    </row>
    <row r="6373" spans="1:3" x14ac:dyDescent="0.3">
      <c r="A6373" s="5">
        <v>42531</v>
      </c>
      <c r="B6373" s="2">
        <v>26.49</v>
      </c>
      <c r="C6373" s="2">
        <v>28.15</v>
      </c>
    </row>
    <row r="6374" spans="1:3" x14ac:dyDescent="0.3">
      <c r="A6374" s="5">
        <v>42532</v>
      </c>
      <c r="B6374" s="2">
        <v>25.7</v>
      </c>
      <c r="C6374" s="2">
        <v>26.53</v>
      </c>
    </row>
    <row r="6375" spans="1:3" x14ac:dyDescent="0.3">
      <c r="A6375" s="5">
        <v>42533</v>
      </c>
      <c r="B6375" s="2">
        <v>25.26</v>
      </c>
      <c r="C6375" s="2">
        <v>25.53</v>
      </c>
    </row>
    <row r="6376" spans="1:3" x14ac:dyDescent="0.3">
      <c r="A6376" s="5">
        <v>42534</v>
      </c>
      <c r="B6376" s="2">
        <v>27.85</v>
      </c>
      <c r="C6376" s="2">
        <v>29.89</v>
      </c>
    </row>
    <row r="6377" spans="1:3" x14ac:dyDescent="0.3">
      <c r="A6377" s="5">
        <v>42535</v>
      </c>
      <c r="B6377" s="2">
        <v>27.69</v>
      </c>
      <c r="C6377" s="2">
        <v>29.39</v>
      </c>
    </row>
    <row r="6378" spans="1:3" x14ac:dyDescent="0.3">
      <c r="A6378" s="5">
        <v>42536</v>
      </c>
      <c r="B6378" s="2">
        <v>28.63</v>
      </c>
      <c r="C6378" s="2">
        <v>30.3</v>
      </c>
    </row>
    <row r="6379" spans="1:3" x14ac:dyDescent="0.3">
      <c r="A6379" s="5">
        <v>42537</v>
      </c>
      <c r="B6379" s="2">
        <v>28.65</v>
      </c>
      <c r="C6379" s="2">
        <v>30.39</v>
      </c>
    </row>
    <row r="6380" spans="1:3" x14ac:dyDescent="0.3">
      <c r="A6380" s="5">
        <v>42538</v>
      </c>
      <c r="B6380" s="2">
        <v>27.72</v>
      </c>
      <c r="C6380" s="2">
        <v>29.4</v>
      </c>
    </row>
    <row r="6381" spans="1:3" x14ac:dyDescent="0.3">
      <c r="A6381" s="5">
        <v>42539</v>
      </c>
      <c r="B6381" s="2">
        <v>24.71</v>
      </c>
      <c r="C6381" s="2">
        <v>25.32</v>
      </c>
    </row>
    <row r="6382" spans="1:3" x14ac:dyDescent="0.3">
      <c r="A6382" s="5">
        <v>42540</v>
      </c>
      <c r="B6382" s="2">
        <v>23.67</v>
      </c>
      <c r="C6382" s="2">
        <v>24.89</v>
      </c>
    </row>
    <row r="6383" spans="1:3" x14ac:dyDescent="0.3">
      <c r="A6383" s="5">
        <v>42541</v>
      </c>
      <c r="B6383" s="2">
        <v>27.58</v>
      </c>
      <c r="C6383" s="2">
        <v>29.27</v>
      </c>
    </row>
    <row r="6384" spans="1:3" x14ac:dyDescent="0.3">
      <c r="A6384" s="5">
        <v>42542</v>
      </c>
      <c r="B6384" s="2">
        <v>27.78</v>
      </c>
      <c r="C6384" s="2">
        <v>29.82</v>
      </c>
    </row>
    <row r="6385" spans="1:3" x14ac:dyDescent="0.3">
      <c r="A6385" s="5">
        <v>42543</v>
      </c>
      <c r="B6385" s="2">
        <v>28.17</v>
      </c>
      <c r="C6385" s="2">
        <v>29.93</v>
      </c>
    </row>
    <row r="6386" spans="1:3" x14ac:dyDescent="0.3">
      <c r="A6386" s="5">
        <v>42544</v>
      </c>
      <c r="B6386" s="2">
        <v>27.94</v>
      </c>
      <c r="C6386" s="2">
        <v>29.56</v>
      </c>
    </row>
    <row r="6387" spans="1:3" x14ac:dyDescent="0.3">
      <c r="A6387" s="5">
        <v>42545</v>
      </c>
      <c r="B6387" s="2">
        <v>27</v>
      </c>
      <c r="C6387" s="2">
        <v>28.01</v>
      </c>
    </row>
    <row r="6388" spans="1:3" x14ac:dyDescent="0.3">
      <c r="A6388" s="5">
        <v>42546</v>
      </c>
      <c r="B6388" s="2">
        <v>25.46</v>
      </c>
      <c r="C6388" s="2">
        <v>26.19</v>
      </c>
    </row>
    <row r="6389" spans="1:3" x14ac:dyDescent="0.3">
      <c r="A6389" s="5">
        <v>42547</v>
      </c>
      <c r="B6389" s="2">
        <v>23.76</v>
      </c>
      <c r="C6389" s="2">
        <v>24.62</v>
      </c>
    </row>
    <row r="6390" spans="1:3" x14ac:dyDescent="0.3">
      <c r="A6390" s="5">
        <v>42548</v>
      </c>
      <c r="B6390" s="2">
        <v>28.41</v>
      </c>
      <c r="C6390" s="2">
        <v>31.39</v>
      </c>
    </row>
    <row r="6391" spans="1:3" x14ac:dyDescent="0.3">
      <c r="A6391" s="5">
        <v>42549</v>
      </c>
      <c r="B6391" s="2">
        <v>29.67</v>
      </c>
      <c r="C6391" s="2">
        <v>32.53</v>
      </c>
    </row>
    <row r="6392" spans="1:3" x14ac:dyDescent="0.3">
      <c r="A6392" s="5">
        <v>42550</v>
      </c>
      <c r="B6392" s="2">
        <v>28.84</v>
      </c>
      <c r="C6392" s="2">
        <v>30.98</v>
      </c>
    </row>
    <row r="6393" spans="1:3" x14ac:dyDescent="0.3">
      <c r="A6393" s="5">
        <v>42551</v>
      </c>
      <c r="B6393" s="2">
        <v>27.15</v>
      </c>
      <c r="C6393" s="2">
        <v>28.92</v>
      </c>
    </row>
    <row r="6394" spans="1:3" x14ac:dyDescent="0.3">
      <c r="A6394" s="5">
        <v>42552</v>
      </c>
      <c r="B6394" s="2">
        <v>25.32</v>
      </c>
      <c r="C6394" s="2">
        <v>26.22</v>
      </c>
    </row>
    <row r="6395" spans="1:3" x14ac:dyDescent="0.3">
      <c r="A6395" s="5">
        <v>42553</v>
      </c>
      <c r="B6395" s="2">
        <v>21.54</v>
      </c>
      <c r="C6395" s="2">
        <v>22.41</v>
      </c>
    </row>
    <row r="6396" spans="1:3" x14ac:dyDescent="0.3">
      <c r="A6396" s="5">
        <v>42554</v>
      </c>
      <c r="B6396" s="2">
        <v>21.16</v>
      </c>
      <c r="C6396" s="2">
        <v>22.57</v>
      </c>
    </row>
    <row r="6397" spans="1:3" x14ac:dyDescent="0.3">
      <c r="A6397" s="5">
        <v>42555</v>
      </c>
      <c r="B6397" s="2">
        <v>25.94</v>
      </c>
      <c r="C6397" s="2">
        <v>26.98</v>
      </c>
    </row>
    <row r="6398" spans="1:3" x14ac:dyDescent="0.3">
      <c r="A6398" s="5">
        <v>42556</v>
      </c>
      <c r="B6398" s="2">
        <v>24.91</v>
      </c>
      <c r="C6398" s="2">
        <v>26.16</v>
      </c>
    </row>
    <row r="6399" spans="1:3" x14ac:dyDescent="0.3">
      <c r="A6399" s="5">
        <v>42557</v>
      </c>
      <c r="B6399" s="2">
        <v>22.18</v>
      </c>
      <c r="C6399" s="2">
        <v>23.8</v>
      </c>
    </row>
    <row r="6400" spans="1:3" x14ac:dyDescent="0.3">
      <c r="A6400" s="5">
        <v>42558</v>
      </c>
      <c r="B6400" s="2">
        <v>25.07</v>
      </c>
      <c r="C6400" s="2">
        <v>26.13</v>
      </c>
    </row>
    <row r="6401" spans="1:3" x14ac:dyDescent="0.3">
      <c r="A6401" s="5">
        <v>42559</v>
      </c>
      <c r="B6401" s="2">
        <v>25.66</v>
      </c>
      <c r="C6401" s="2">
        <v>27.07</v>
      </c>
    </row>
    <row r="6402" spans="1:3" x14ac:dyDescent="0.3">
      <c r="A6402" s="5">
        <v>42560</v>
      </c>
      <c r="B6402" s="2">
        <v>23.57</v>
      </c>
      <c r="C6402" s="2">
        <v>23.92</v>
      </c>
    </row>
    <row r="6403" spans="1:3" x14ac:dyDescent="0.3">
      <c r="A6403" s="5">
        <v>42561</v>
      </c>
      <c r="B6403" s="2">
        <v>23.63</v>
      </c>
      <c r="C6403" s="2">
        <v>24.21</v>
      </c>
    </row>
    <row r="6404" spans="1:3" x14ac:dyDescent="0.3">
      <c r="A6404" s="5">
        <v>42562</v>
      </c>
      <c r="B6404" s="2">
        <v>24.85</v>
      </c>
      <c r="C6404" s="2">
        <v>25.98</v>
      </c>
    </row>
    <row r="6405" spans="1:3" x14ac:dyDescent="0.3">
      <c r="A6405" s="5">
        <v>42563</v>
      </c>
      <c r="B6405" s="2">
        <v>25.51</v>
      </c>
      <c r="C6405" s="2">
        <v>26.68</v>
      </c>
    </row>
    <row r="6406" spans="1:3" x14ac:dyDescent="0.3">
      <c r="A6406" s="5">
        <v>42564</v>
      </c>
      <c r="B6406" s="2">
        <v>26.16</v>
      </c>
      <c r="C6406" s="2">
        <v>27.55</v>
      </c>
    </row>
    <row r="6407" spans="1:3" x14ac:dyDescent="0.3">
      <c r="A6407" s="5">
        <v>42565</v>
      </c>
      <c r="B6407" s="2">
        <v>25.48</v>
      </c>
      <c r="C6407" s="2">
        <v>26.86</v>
      </c>
    </row>
    <row r="6408" spans="1:3" x14ac:dyDescent="0.3">
      <c r="A6408" s="5">
        <v>42566</v>
      </c>
      <c r="B6408" s="2">
        <v>24.79</v>
      </c>
      <c r="C6408" s="2">
        <v>25.93</v>
      </c>
    </row>
    <row r="6409" spans="1:3" x14ac:dyDescent="0.3">
      <c r="A6409" s="5">
        <v>42567</v>
      </c>
      <c r="B6409" s="2">
        <v>24.51</v>
      </c>
      <c r="C6409" s="2">
        <v>25.1</v>
      </c>
    </row>
    <row r="6410" spans="1:3" x14ac:dyDescent="0.3">
      <c r="A6410" s="5">
        <v>42568</v>
      </c>
      <c r="B6410" s="2">
        <v>23.66</v>
      </c>
      <c r="C6410" s="2">
        <v>24.71</v>
      </c>
    </row>
    <row r="6411" spans="1:3" x14ac:dyDescent="0.3">
      <c r="A6411" s="5">
        <v>42569</v>
      </c>
      <c r="B6411" s="2">
        <v>26.5</v>
      </c>
      <c r="C6411" s="2">
        <v>27.64</v>
      </c>
    </row>
    <row r="6412" spans="1:3" x14ac:dyDescent="0.3">
      <c r="A6412" s="5">
        <v>42570</v>
      </c>
      <c r="B6412" s="2">
        <v>27.84</v>
      </c>
      <c r="C6412" s="2">
        <v>29.22</v>
      </c>
    </row>
    <row r="6413" spans="1:3" x14ac:dyDescent="0.3">
      <c r="A6413" s="5">
        <v>42571</v>
      </c>
      <c r="B6413" s="2">
        <v>27</v>
      </c>
      <c r="C6413" s="2">
        <v>28.34</v>
      </c>
    </row>
    <row r="6414" spans="1:3" x14ac:dyDescent="0.3">
      <c r="A6414" s="5">
        <v>42572</v>
      </c>
      <c r="B6414" s="2">
        <v>27.6</v>
      </c>
      <c r="C6414" s="2">
        <v>29.08</v>
      </c>
    </row>
    <row r="6415" spans="1:3" x14ac:dyDescent="0.3">
      <c r="A6415" s="5">
        <v>42573</v>
      </c>
      <c r="B6415" s="2">
        <v>27.15</v>
      </c>
      <c r="C6415" s="2">
        <v>28.11</v>
      </c>
    </row>
    <row r="6416" spans="1:3" x14ac:dyDescent="0.3">
      <c r="A6416" s="5">
        <v>42574</v>
      </c>
      <c r="B6416" s="2">
        <v>26.13</v>
      </c>
      <c r="C6416" s="2">
        <v>26.37</v>
      </c>
    </row>
    <row r="6417" spans="1:3" x14ac:dyDescent="0.3">
      <c r="A6417" s="5">
        <v>42575</v>
      </c>
      <c r="B6417" s="2">
        <v>25.6</v>
      </c>
      <c r="C6417" s="2">
        <v>25.59</v>
      </c>
    </row>
    <row r="6418" spans="1:3" x14ac:dyDescent="0.3">
      <c r="A6418" s="5">
        <v>42576</v>
      </c>
      <c r="B6418" s="2">
        <v>27.81</v>
      </c>
      <c r="C6418" s="2">
        <v>29.09</v>
      </c>
    </row>
    <row r="6419" spans="1:3" x14ac:dyDescent="0.3">
      <c r="A6419" s="5">
        <v>42577</v>
      </c>
      <c r="B6419" s="2">
        <v>27.22</v>
      </c>
      <c r="C6419" s="2">
        <v>28.47</v>
      </c>
    </row>
    <row r="6420" spans="1:3" x14ac:dyDescent="0.3">
      <c r="A6420" s="5">
        <v>42578</v>
      </c>
      <c r="B6420" s="2">
        <v>27.06</v>
      </c>
      <c r="C6420" s="2">
        <v>28.2</v>
      </c>
    </row>
    <row r="6421" spans="1:3" x14ac:dyDescent="0.3">
      <c r="A6421" s="5">
        <v>42579</v>
      </c>
      <c r="B6421" s="2">
        <v>26.33</v>
      </c>
      <c r="C6421" s="2">
        <v>27.48</v>
      </c>
    </row>
    <row r="6422" spans="1:3" x14ac:dyDescent="0.3">
      <c r="A6422" s="5">
        <v>42580</v>
      </c>
      <c r="B6422" s="2">
        <v>26.1</v>
      </c>
      <c r="C6422" s="2">
        <v>27.19</v>
      </c>
    </row>
    <row r="6423" spans="1:3" x14ac:dyDescent="0.3">
      <c r="A6423" s="5">
        <v>42581</v>
      </c>
      <c r="B6423" s="2">
        <v>24.61</v>
      </c>
      <c r="C6423" s="2">
        <v>24.81</v>
      </c>
    </row>
    <row r="6424" spans="1:3" x14ac:dyDescent="0.3">
      <c r="A6424" s="5">
        <v>42582</v>
      </c>
      <c r="B6424" s="2">
        <v>23.95</v>
      </c>
      <c r="C6424" s="2">
        <v>24.35</v>
      </c>
    </row>
    <row r="6425" spans="1:3" x14ac:dyDescent="0.3">
      <c r="A6425" s="5">
        <v>42583</v>
      </c>
      <c r="B6425" s="2">
        <v>25.6</v>
      </c>
      <c r="C6425" s="2">
        <v>26.71</v>
      </c>
    </row>
    <row r="6426" spans="1:3" x14ac:dyDescent="0.3">
      <c r="A6426" s="5">
        <v>42584</v>
      </c>
      <c r="B6426" s="2">
        <v>26.37</v>
      </c>
      <c r="C6426" s="2">
        <v>27.98</v>
      </c>
    </row>
    <row r="6427" spans="1:3" x14ac:dyDescent="0.3">
      <c r="A6427" s="5">
        <v>42585</v>
      </c>
      <c r="B6427" s="2">
        <v>25.41</v>
      </c>
      <c r="C6427" s="2">
        <v>26.78</v>
      </c>
    </row>
    <row r="6428" spans="1:3" x14ac:dyDescent="0.3">
      <c r="A6428" s="5">
        <v>42586</v>
      </c>
      <c r="B6428" s="2">
        <v>24.54</v>
      </c>
      <c r="C6428" s="2">
        <v>26.08</v>
      </c>
    </row>
    <row r="6429" spans="1:3" x14ac:dyDescent="0.3">
      <c r="A6429" s="5">
        <v>42587</v>
      </c>
      <c r="B6429" s="2">
        <v>25.6</v>
      </c>
      <c r="C6429" s="2">
        <v>27.14</v>
      </c>
    </row>
    <row r="6430" spans="1:3" x14ac:dyDescent="0.3">
      <c r="A6430" s="5">
        <v>42588</v>
      </c>
      <c r="B6430" s="2">
        <v>22.74</v>
      </c>
      <c r="C6430" s="2">
        <v>22.98</v>
      </c>
    </row>
    <row r="6431" spans="1:3" x14ac:dyDescent="0.3">
      <c r="A6431" s="5">
        <v>42589</v>
      </c>
      <c r="B6431" s="2">
        <v>20.81</v>
      </c>
      <c r="C6431" s="2">
        <v>22.31</v>
      </c>
    </row>
    <row r="6432" spans="1:3" x14ac:dyDescent="0.3">
      <c r="A6432" s="5">
        <v>42590</v>
      </c>
      <c r="B6432" s="2">
        <v>22.27</v>
      </c>
      <c r="C6432" s="2">
        <v>24.66</v>
      </c>
    </row>
    <row r="6433" spans="1:3" x14ac:dyDescent="0.3">
      <c r="A6433" s="5">
        <v>42591</v>
      </c>
      <c r="B6433" s="2">
        <v>23.23</v>
      </c>
      <c r="C6433" s="2">
        <v>25.36</v>
      </c>
    </row>
    <row r="6434" spans="1:3" x14ac:dyDescent="0.3">
      <c r="A6434" s="5">
        <v>42592</v>
      </c>
      <c r="B6434" s="2">
        <v>25.02</v>
      </c>
      <c r="C6434" s="2">
        <v>27.21</v>
      </c>
    </row>
    <row r="6435" spans="1:3" x14ac:dyDescent="0.3">
      <c r="A6435" s="5">
        <v>42593</v>
      </c>
      <c r="B6435" s="2">
        <v>26.08</v>
      </c>
      <c r="C6435" s="2">
        <v>28.15</v>
      </c>
    </row>
    <row r="6436" spans="1:3" x14ac:dyDescent="0.3">
      <c r="A6436" s="5">
        <v>42594</v>
      </c>
      <c r="B6436" s="2">
        <v>24.97</v>
      </c>
      <c r="C6436" s="2">
        <v>27.11</v>
      </c>
    </row>
    <row r="6437" spans="1:3" x14ac:dyDescent="0.3">
      <c r="A6437" s="5">
        <v>42595</v>
      </c>
      <c r="B6437" s="2">
        <v>20.68</v>
      </c>
      <c r="C6437" s="2">
        <v>21.47</v>
      </c>
    </row>
    <row r="6438" spans="1:3" x14ac:dyDescent="0.3">
      <c r="A6438" s="5">
        <v>42596</v>
      </c>
      <c r="B6438" s="2">
        <v>22</v>
      </c>
      <c r="C6438" s="2">
        <v>22.5</v>
      </c>
    </row>
    <row r="6439" spans="1:3" x14ac:dyDescent="0.3">
      <c r="A6439" s="5">
        <v>42597</v>
      </c>
      <c r="B6439" s="2">
        <v>25.54</v>
      </c>
      <c r="C6439" s="2">
        <v>27.42</v>
      </c>
    </row>
    <row r="6440" spans="1:3" x14ac:dyDescent="0.3">
      <c r="A6440" s="5">
        <v>42598</v>
      </c>
      <c r="B6440" s="2">
        <v>25.65</v>
      </c>
      <c r="C6440" s="2">
        <v>27.53</v>
      </c>
    </row>
    <row r="6441" spans="1:3" x14ac:dyDescent="0.3">
      <c r="A6441" s="5">
        <v>42599</v>
      </c>
      <c r="B6441" s="2">
        <v>26.75</v>
      </c>
      <c r="C6441" s="2">
        <v>29.5</v>
      </c>
    </row>
    <row r="6442" spans="1:3" x14ac:dyDescent="0.3">
      <c r="A6442" s="5">
        <v>42600</v>
      </c>
      <c r="B6442" s="2">
        <v>26.27</v>
      </c>
      <c r="C6442" s="2">
        <v>28.35</v>
      </c>
    </row>
    <row r="6443" spans="1:3" x14ac:dyDescent="0.3">
      <c r="A6443" s="5">
        <v>42601</v>
      </c>
      <c r="B6443" s="2">
        <v>27.49</v>
      </c>
      <c r="C6443" s="2">
        <v>29.99</v>
      </c>
    </row>
    <row r="6444" spans="1:3" x14ac:dyDescent="0.3">
      <c r="A6444" s="5">
        <v>42602</v>
      </c>
      <c r="B6444" s="2">
        <v>24.98</v>
      </c>
      <c r="C6444" s="2">
        <v>25.95</v>
      </c>
    </row>
    <row r="6445" spans="1:3" x14ac:dyDescent="0.3">
      <c r="A6445" s="5">
        <v>42603</v>
      </c>
      <c r="B6445" s="2">
        <v>23.63</v>
      </c>
      <c r="C6445" s="2">
        <v>24.7</v>
      </c>
    </row>
    <row r="6446" spans="1:3" x14ac:dyDescent="0.3">
      <c r="A6446" s="5">
        <v>42604</v>
      </c>
      <c r="B6446" s="2">
        <v>28.51</v>
      </c>
      <c r="C6446" s="2">
        <v>32.119999999999997</v>
      </c>
    </row>
    <row r="6447" spans="1:3" x14ac:dyDescent="0.3">
      <c r="A6447" s="5">
        <v>42605</v>
      </c>
      <c r="B6447" s="2">
        <v>27.47</v>
      </c>
      <c r="C6447" s="2">
        <v>29.98</v>
      </c>
    </row>
    <row r="6448" spans="1:3" x14ac:dyDescent="0.3">
      <c r="A6448" s="5">
        <v>42606</v>
      </c>
      <c r="B6448" s="2">
        <v>27.73</v>
      </c>
      <c r="C6448" s="2">
        <v>30.17</v>
      </c>
    </row>
    <row r="6449" spans="1:3" x14ac:dyDescent="0.3">
      <c r="A6449" s="5">
        <v>42607</v>
      </c>
      <c r="B6449" s="2">
        <v>26.92</v>
      </c>
      <c r="C6449" s="2">
        <v>29.5</v>
      </c>
    </row>
    <row r="6450" spans="1:3" x14ac:dyDescent="0.3">
      <c r="A6450" s="5">
        <v>42608</v>
      </c>
      <c r="B6450" s="2">
        <v>25.86</v>
      </c>
      <c r="C6450" s="2">
        <v>27.66</v>
      </c>
    </row>
    <row r="6451" spans="1:3" x14ac:dyDescent="0.3">
      <c r="A6451" s="5">
        <v>42609</v>
      </c>
      <c r="B6451" s="2">
        <v>23.33</v>
      </c>
      <c r="C6451" s="2">
        <v>23.36</v>
      </c>
    </row>
    <row r="6452" spans="1:3" x14ac:dyDescent="0.3">
      <c r="A6452" s="5">
        <v>42610</v>
      </c>
      <c r="B6452" s="2">
        <v>23.02</v>
      </c>
      <c r="C6452" s="2">
        <v>23.97</v>
      </c>
    </row>
    <row r="6453" spans="1:3" x14ac:dyDescent="0.3">
      <c r="A6453" s="5">
        <v>42611</v>
      </c>
      <c r="B6453" s="2">
        <v>26.83</v>
      </c>
      <c r="C6453" s="2">
        <v>29.17</v>
      </c>
    </row>
    <row r="6454" spans="1:3" x14ac:dyDescent="0.3">
      <c r="A6454" s="5">
        <v>42612</v>
      </c>
      <c r="B6454" s="2">
        <v>28.43</v>
      </c>
      <c r="C6454" s="2">
        <v>31.28</v>
      </c>
    </row>
    <row r="6455" spans="1:3" x14ac:dyDescent="0.3">
      <c r="A6455" s="5">
        <v>42613</v>
      </c>
      <c r="B6455" s="2">
        <v>26.72</v>
      </c>
      <c r="C6455" s="2">
        <v>29.08</v>
      </c>
    </row>
    <row r="6456" spans="1:3" x14ac:dyDescent="0.3">
      <c r="A6456" s="5">
        <v>42614</v>
      </c>
      <c r="B6456" s="2">
        <v>25.51</v>
      </c>
      <c r="C6456" s="2">
        <v>27.42</v>
      </c>
    </row>
    <row r="6457" spans="1:3" x14ac:dyDescent="0.3">
      <c r="A6457" s="5">
        <v>42615</v>
      </c>
      <c r="B6457" s="2">
        <v>24.89</v>
      </c>
      <c r="C6457" s="2">
        <v>26.32</v>
      </c>
    </row>
    <row r="6458" spans="1:3" x14ac:dyDescent="0.3">
      <c r="A6458" s="5">
        <v>42616</v>
      </c>
      <c r="B6458" s="2">
        <v>23.76</v>
      </c>
      <c r="C6458" s="2">
        <v>24.17</v>
      </c>
    </row>
    <row r="6459" spans="1:3" x14ac:dyDescent="0.3">
      <c r="A6459" s="5">
        <v>42617</v>
      </c>
      <c r="B6459" s="2">
        <v>22.91</v>
      </c>
      <c r="C6459" s="2">
        <v>23.79</v>
      </c>
    </row>
    <row r="6460" spans="1:3" x14ac:dyDescent="0.3">
      <c r="A6460" s="5">
        <v>42618</v>
      </c>
      <c r="B6460" s="2">
        <v>26.72</v>
      </c>
      <c r="C6460" s="2">
        <v>29.28</v>
      </c>
    </row>
    <row r="6461" spans="1:3" x14ac:dyDescent="0.3">
      <c r="A6461" s="5">
        <v>42619</v>
      </c>
      <c r="B6461" s="2">
        <v>25.98</v>
      </c>
      <c r="C6461" s="2">
        <v>27.16</v>
      </c>
    </row>
    <row r="6462" spans="1:3" x14ac:dyDescent="0.3">
      <c r="A6462" s="5">
        <v>42620</v>
      </c>
      <c r="B6462" s="2">
        <v>24.88</v>
      </c>
      <c r="C6462" s="2">
        <v>26.63</v>
      </c>
    </row>
    <row r="6463" spans="1:3" x14ac:dyDescent="0.3">
      <c r="A6463" s="5">
        <v>42621</v>
      </c>
      <c r="B6463" s="2">
        <v>26.13</v>
      </c>
      <c r="C6463" s="2">
        <v>27.76</v>
      </c>
    </row>
    <row r="6464" spans="1:3" x14ac:dyDescent="0.3">
      <c r="A6464" s="5">
        <v>42622</v>
      </c>
      <c r="B6464" s="2">
        <v>25.43</v>
      </c>
      <c r="C6464" s="2">
        <v>26.81</v>
      </c>
    </row>
    <row r="6465" spans="1:3" x14ac:dyDescent="0.3">
      <c r="A6465" s="5">
        <v>42623</v>
      </c>
      <c r="B6465" s="2">
        <v>24.27</v>
      </c>
      <c r="C6465" s="2">
        <v>24.6</v>
      </c>
    </row>
    <row r="6466" spans="1:3" x14ac:dyDescent="0.3">
      <c r="A6466" s="5">
        <v>42624</v>
      </c>
      <c r="B6466" s="2">
        <v>23.01</v>
      </c>
      <c r="C6466" s="2">
        <v>23.91</v>
      </c>
    </row>
    <row r="6467" spans="1:3" x14ac:dyDescent="0.3">
      <c r="A6467" s="5">
        <v>42625</v>
      </c>
      <c r="B6467" s="2">
        <v>25.61</v>
      </c>
      <c r="C6467" s="2">
        <v>27.43</v>
      </c>
    </row>
    <row r="6468" spans="1:3" x14ac:dyDescent="0.3">
      <c r="A6468" s="5">
        <v>42626</v>
      </c>
      <c r="B6468" s="2">
        <v>25.8</v>
      </c>
      <c r="C6468" s="2">
        <v>27.36</v>
      </c>
    </row>
    <row r="6469" spans="1:3" x14ac:dyDescent="0.3">
      <c r="A6469" s="5">
        <v>42627</v>
      </c>
      <c r="B6469" s="2">
        <v>26.09</v>
      </c>
      <c r="C6469" s="2">
        <v>28.18</v>
      </c>
    </row>
    <row r="6470" spans="1:3" x14ac:dyDescent="0.3">
      <c r="A6470" s="5">
        <v>42628</v>
      </c>
      <c r="B6470" s="2">
        <v>25.86</v>
      </c>
      <c r="C6470" s="2">
        <v>28.06</v>
      </c>
    </row>
    <row r="6471" spans="1:3" x14ac:dyDescent="0.3">
      <c r="A6471" s="5">
        <v>42629</v>
      </c>
      <c r="B6471" s="2">
        <v>24.66</v>
      </c>
      <c r="C6471" s="2">
        <v>26.18</v>
      </c>
    </row>
    <row r="6472" spans="1:3" x14ac:dyDescent="0.3">
      <c r="A6472" s="5">
        <v>42630</v>
      </c>
      <c r="B6472" s="2">
        <v>23.99</v>
      </c>
      <c r="C6472" s="2">
        <v>24.65</v>
      </c>
    </row>
    <row r="6473" spans="1:3" x14ac:dyDescent="0.3">
      <c r="A6473" s="5">
        <v>42631</v>
      </c>
      <c r="B6473" s="2">
        <v>23.74</v>
      </c>
      <c r="C6473" s="2">
        <v>24.57</v>
      </c>
    </row>
    <row r="6474" spans="1:3" x14ac:dyDescent="0.3">
      <c r="A6474" s="5">
        <v>42632</v>
      </c>
      <c r="B6474" s="2">
        <v>28.07</v>
      </c>
      <c r="C6474" s="2">
        <v>30.52</v>
      </c>
    </row>
    <row r="6475" spans="1:3" x14ac:dyDescent="0.3">
      <c r="A6475" s="5">
        <v>42633</v>
      </c>
      <c r="B6475" s="2">
        <v>27.28</v>
      </c>
      <c r="C6475" s="2">
        <v>28.98</v>
      </c>
    </row>
    <row r="6476" spans="1:3" x14ac:dyDescent="0.3">
      <c r="A6476" s="5">
        <v>42634</v>
      </c>
      <c r="B6476" s="2">
        <v>27.35</v>
      </c>
      <c r="C6476" s="2">
        <v>28.93</v>
      </c>
    </row>
    <row r="6477" spans="1:3" x14ac:dyDescent="0.3">
      <c r="A6477" s="5">
        <v>42635</v>
      </c>
      <c r="B6477" s="2">
        <v>26.56</v>
      </c>
      <c r="C6477" s="2">
        <v>27.75</v>
      </c>
    </row>
    <row r="6478" spans="1:3" x14ac:dyDescent="0.3">
      <c r="A6478" s="5">
        <v>42636</v>
      </c>
      <c r="B6478" s="2">
        <v>26.09</v>
      </c>
      <c r="C6478" s="2">
        <v>27.05</v>
      </c>
    </row>
    <row r="6479" spans="1:3" x14ac:dyDescent="0.3">
      <c r="A6479" s="5">
        <v>42637</v>
      </c>
      <c r="B6479" s="2">
        <v>24.86</v>
      </c>
      <c r="C6479" s="2">
        <v>25.31</v>
      </c>
    </row>
    <row r="6480" spans="1:3" x14ac:dyDescent="0.3">
      <c r="A6480" s="5">
        <v>42638</v>
      </c>
      <c r="B6480" s="2">
        <v>23.5</v>
      </c>
      <c r="C6480" s="2">
        <v>24.04</v>
      </c>
    </row>
    <row r="6481" spans="1:3" x14ac:dyDescent="0.3">
      <c r="A6481" s="5">
        <v>42639</v>
      </c>
      <c r="B6481" s="2">
        <v>27.18</v>
      </c>
      <c r="C6481" s="2">
        <v>28.96</v>
      </c>
    </row>
    <row r="6482" spans="1:3" x14ac:dyDescent="0.3">
      <c r="A6482" s="5">
        <v>42640</v>
      </c>
      <c r="B6482" s="2">
        <v>25.99</v>
      </c>
      <c r="C6482" s="2">
        <v>26.97</v>
      </c>
    </row>
    <row r="6483" spans="1:3" x14ac:dyDescent="0.3">
      <c r="A6483" s="5">
        <v>42641</v>
      </c>
      <c r="B6483" s="2">
        <v>23.02</v>
      </c>
      <c r="C6483" s="2">
        <v>24.83</v>
      </c>
    </row>
    <row r="6484" spans="1:3" x14ac:dyDescent="0.3">
      <c r="A6484" s="5">
        <v>42642</v>
      </c>
      <c r="B6484" s="2">
        <v>23.26</v>
      </c>
      <c r="C6484" s="2">
        <v>25.19</v>
      </c>
    </row>
    <row r="6485" spans="1:3" x14ac:dyDescent="0.3">
      <c r="A6485" s="5">
        <v>42643</v>
      </c>
      <c r="B6485" s="2">
        <v>23.39</v>
      </c>
      <c r="C6485" s="2">
        <v>25.9</v>
      </c>
    </row>
    <row r="6486" spans="1:3" x14ac:dyDescent="0.3">
      <c r="A6486" s="5">
        <v>42644</v>
      </c>
      <c r="B6486" s="2">
        <v>25.35</v>
      </c>
      <c r="C6486" s="2">
        <v>26.25</v>
      </c>
    </row>
    <row r="6487" spans="1:3" x14ac:dyDescent="0.3">
      <c r="A6487" s="5">
        <v>42645</v>
      </c>
      <c r="B6487" s="2">
        <v>25.76</v>
      </c>
      <c r="C6487" s="2">
        <v>26.27</v>
      </c>
    </row>
    <row r="6488" spans="1:3" x14ac:dyDescent="0.3">
      <c r="A6488" s="5">
        <v>42646</v>
      </c>
      <c r="B6488" s="2">
        <v>27.45</v>
      </c>
      <c r="C6488" s="2">
        <v>28.58</v>
      </c>
    </row>
    <row r="6489" spans="1:3" x14ac:dyDescent="0.3">
      <c r="A6489" s="5">
        <v>42647</v>
      </c>
      <c r="B6489" s="2">
        <v>27.6</v>
      </c>
      <c r="C6489" s="2">
        <v>29.06</v>
      </c>
    </row>
    <row r="6490" spans="1:3" x14ac:dyDescent="0.3">
      <c r="A6490" s="5">
        <v>42648</v>
      </c>
      <c r="B6490" s="2">
        <v>27.71</v>
      </c>
      <c r="C6490" s="2">
        <v>29.07</v>
      </c>
    </row>
    <row r="6491" spans="1:3" x14ac:dyDescent="0.3">
      <c r="A6491" s="5">
        <v>42649</v>
      </c>
      <c r="B6491" s="2">
        <v>28.28</v>
      </c>
      <c r="C6491" s="2">
        <v>29.53</v>
      </c>
    </row>
    <row r="6492" spans="1:3" x14ac:dyDescent="0.3">
      <c r="A6492" s="5">
        <v>42650</v>
      </c>
      <c r="B6492" s="2">
        <v>28.87</v>
      </c>
      <c r="C6492" s="2">
        <v>29.75</v>
      </c>
    </row>
    <row r="6493" spans="1:3" x14ac:dyDescent="0.3">
      <c r="A6493" s="5">
        <v>42651</v>
      </c>
      <c r="B6493" s="2">
        <v>28.94</v>
      </c>
      <c r="C6493" s="2">
        <v>29.47</v>
      </c>
    </row>
    <row r="6494" spans="1:3" x14ac:dyDescent="0.3">
      <c r="A6494" s="5">
        <v>42652</v>
      </c>
      <c r="B6494" s="2">
        <v>29.29</v>
      </c>
      <c r="C6494" s="2">
        <v>29.75</v>
      </c>
    </row>
    <row r="6495" spans="1:3" x14ac:dyDescent="0.3">
      <c r="A6495" s="5">
        <v>42653</v>
      </c>
      <c r="B6495" s="2">
        <v>32.71</v>
      </c>
      <c r="C6495" s="2">
        <v>34.67</v>
      </c>
    </row>
    <row r="6496" spans="1:3" x14ac:dyDescent="0.3">
      <c r="A6496" s="5">
        <v>42654</v>
      </c>
      <c r="B6496" s="2">
        <v>32.229999999999997</v>
      </c>
      <c r="C6496" s="2">
        <v>34.22</v>
      </c>
    </row>
    <row r="6497" spans="1:3" x14ac:dyDescent="0.3">
      <c r="A6497" s="5">
        <v>42655</v>
      </c>
      <c r="B6497" s="2">
        <v>33.18</v>
      </c>
      <c r="C6497" s="2">
        <v>35.56</v>
      </c>
    </row>
    <row r="6498" spans="1:3" x14ac:dyDescent="0.3">
      <c r="A6498" s="5">
        <v>42656</v>
      </c>
      <c r="B6498" s="2">
        <v>33.56</v>
      </c>
      <c r="C6498" s="2">
        <v>36.06</v>
      </c>
    </row>
    <row r="6499" spans="1:3" x14ac:dyDescent="0.3">
      <c r="A6499" s="5">
        <v>42657</v>
      </c>
      <c r="B6499" s="2">
        <v>31.44</v>
      </c>
      <c r="C6499" s="2">
        <v>33.04</v>
      </c>
    </row>
    <row r="6500" spans="1:3" x14ac:dyDescent="0.3">
      <c r="A6500" s="5">
        <v>42658</v>
      </c>
      <c r="B6500" s="2">
        <v>29.82</v>
      </c>
      <c r="C6500" s="2">
        <v>30.88</v>
      </c>
    </row>
    <row r="6501" spans="1:3" x14ac:dyDescent="0.3">
      <c r="A6501" s="5">
        <v>42659</v>
      </c>
      <c r="B6501" s="2">
        <v>30.8</v>
      </c>
      <c r="C6501" s="2">
        <v>31.61</v>
      </c>
    </row>
    <row r="6502" spans="1:3" x14ac:dyDescent="0.3">
      <c r="A6502" s="5">
        <v>42660</v>
      </c>
      <c r="B6502" s="2">
        <v>32.97</v>
      </c>
      <c r="C6502" s="2">
        <v>34.92</v>
      </c>
    </row>
    <row r="6503" spans="1:3" x14ac:dyDescent="0.3">
      <c r="A6503" s="5">
        <v>42661</v>
      </c>
      <c r="B6503" s="2">
        <v>34.700000000000003</v>
      </c>
      <c r="C6503" s="2">
        <v>37.08</v>
      </c>
    </row>
    <row r="6504" spans="1:3" x14ac:dyDescent="0.3">
      <c r="A6504" s="5">
        <v>42662</v>
      </c>
      <c r="B6504" s="2">
        <v>35.58</v>
      </c>
      <c r="C6504" s="2">
        <v>38.270000000000003</v>
      </c>
    </row>
    <row r="6505" spans="1:3" x14ac:dyDescent="0.3">
      <c r="A6505" s="5">
        <v>42663</v>
      </c>
      <c r="B6505" s="2">
        <v>36.869999999999997</v>
      </c>
      <c r="C6505" s="2">
        <v>40.4</v>
      </c>
    </row>
    <row r="6506" spans="1:3" x14ac:dyDescent="0.3">
      <c r="A6506" s="5">
        <v>42664</v>
      </c>
      <c r="B6506" s="2">
        <v>35.24</v>
      </c>
      <c r="C6506" s="2">
        <v>37.26</v>
      </c>
    </row>
    <row r="6507" spans="1:3" x14ac:dyDescent="0.3">
      <c r="A6507" s="5">
        <v>42665</v>
      </c>
      <c r="B6507" s="2">
        <v>34.200000000000003</v>
      </c>
      <c r="C6507" s="2">
        <v>35.1</v>
      </c>
    </row>
    <row r="6508" spans="1:3" x14ac:dyDescent="0.3">
      <c r="A6508" s="5">
        <v>42666</v>
      </c>
      <c r="B6508" s="2">
        <v>34.229999999999997</v>
      </c>
      <c r="C6508" s="2">
        <v>35.31</v>
      </c>
    </row>
    <row r="6509" spans="1:3" x14ac:dyDescent="0.3">
      <c r="A6509" s="5">
        <v>42667</v>
      </c>
      <c r="B6509" s="2">
        <v>38.17</v>
      </c>
      <c r="C6509" s="2">
        <v>41.81</v>
      </c>
    </row>
    <row r="6510" spans="1:3" x14ac:dyDescent="0.3">
      <c r="A6510" s="5">
        <v>42668</v>
      </c>
      <c r="B6510" s="2">
        <v>40.99</v>
      </c>
      <c r="C6510" s="2">
        <v>45.61</v>
      </c>
    </row>
    <row r="6511" spans="1:3" x14ac:dyDescent="0.3">
      <c r="A6511" s="5">
        <v>42669</v>
      </c>
      <c r="B6511" s="2">
        <v>40.049999999999997</v>
      </c>
      <c r="C6511" s="2">
        <v>43.9</v>
      </c>
    </row>
    <row r="6512" spans="1:3" x14ac:dyDescent="0.3">
      <c r="A6512" s="5">
        <v>42670</v>
      </c>
      <c r="B6512" s="2">
        <v>37.04</v>
      </c>
      <c r="C6512" s="2">
        <v>39.99</v>
      </c>
    </row>
    <row r="6513" spans="1:3" x14ac:dyDescent="0.3">
      <c r="A6513" s="5">
        <v>42671</v>
      </c>
      <c r="B6513" s="2">
        <v>33.65</v>
      </c>
      <c r="C6513" s="2">
        <v>36.14</v>
      </c>
    </row>
    <row r="6514" spans="1:3" x14ac:dyDescent="0.3">
      <c r="A6514" s="5">
        <v>42672</v>
      </c>
      <c r="B6514" s="2">
        <v>32.659999999999997</v>
      </c>
      <c r="C6514" s="2">
        <v>34.07</v>
      </c>
    </row>
    <row r="6515" spans="1:3" x14ac:dyDescent="0.3">
      <c r="A6515" s="5">
        <v>42673</v>
      </c>
      <c r="B6515" s="2">
        <v>35.770000000000003</v>
      </c>
      <c r="C6515" s="2">
        <v>37.54</v>
      </c>
    </row>
    <row r="6516" spans="1:3" x14ac:dyDescent="0.3">
      <c r="A6516" s="5">
        <v>42674</v>
      </c>
      <c r="B6516" s="2">
        <v>41.01</v>
      </c>
      <c r="C6516" s="2">
        <v>44.25</v>
      </c>
    </row>
    <row r="6517" spans="1:3" x14ac:dyDescent="0.3">
      <c r="A6517" s="5">
        <v>42675</v>
      </c>
      <c r="B6517" s="2">
        <v>36.29</v>
      </c>
      <c r="C6517" s="2">
        <v>37.97</v>
      </c>
    </row>
    <row r="6518" spans="1:3" x14ac:dyDescent="0.3">
      <c r="A6518" s="5">
        <v>42676</v>
      </c>
      <c r="B6518" s="2">
        <v>37.36</v>
      </c>
      <c r="C6518" s="2">
        <v>39.54</v>
      </c>
    </row>
    <row r="6519" spans="1:3" x14ac:dyDescent="0.3">
      <c r="A6519" s="5">
        <v>42677</v>
      </c>
      <c r="B6519" s="2">
        <v>41.72</v>
      </c>
      <c r="C6519" s="2">
        <v>45.32</v>
      </c>
    </row>
    <row r="6520" spans="1:3" x14ac:dyDescent="0.3">
      <c r="A6520" s="5">
        <v>42678</v>
      </c>
      <c r="B6520" s="2">
        <v>40.07</v>
      </c>
      <c r="C6520" s="2">
        <v>42.7</v>
      </c>
    </row>
    <row r="6521" spans="1:3" x14ac:dyDescent="0.3">
      <c r="A6521" s="5">
        <v>42679</v>
      </c>
      <c r="B6521" s="2">
        <v>38.47</v>
      </c>
      <c r="C6521" s="2">
        <v>40.08</v>
      </c>
    </row>
    <row r="6522" spans="1:3" x14ac:dyDescent="0.3">
      <c r="A6522" s="5">
        <v>42680</v>
      </c>
      <c r="B6522" s="2">
        <v>36.93</v>
      </c>
      <c r="C6522" s="2">
        <v>38.520000000000003</v>
      </c>
    </row>
    <row r="6523" spans="1:3" x14ac:dyDescent="0.3">
      <c r="A6523" s="5">
        <v>42681</v>
      </c>
      <c r="B6523" s="2">
        <v>42.59</v>
      </c>
      <c r="C6523" s="2">
        <v>47.26</v>
      </c>
    </row>
    <row r="6524" spans="1:3" x14ac:dyDescent="0.3">
      <c r="A6524" s="5">
        <v>42682</v>
      </c>
      <c r="B6524" s="2">
        <v>47.8</v>
      </c>
      <c r="C6524" s="2">
        <v>55.32</v>
      </c>
    </row>
    <row r="6525" spans="1:3" x14ac:dyDescent="0.3">
      <c r="A6525" s="5">
        <v>42683</v>
      </c>
      <c r="B6525" s="2">
        <v>46.65</v>
      </c>
      <c r="C6525" s="2">
        <v>53.16</v>
      </c>
    </row>
    <row r="6526" spans="1:3" x14ac:dyDescent="0.3">
      <c r="A6526" s="5">
        <v>42684</v>
      </c>
      <c r="B6526" s="2">
        <v>47.03</v>
      </c>
      <c r="C6526" s="2">
        <v>53.42</v>
      </c>
    </row>
    <row r="6527" spans="1:3" x14ac:dyDescent="0.3">
      <c r="A6527" s="5">
        <v>42685</v>
      </c>
      <c r="B6527" s="2">
        <v>45.85</v>
      </c>
      <c r="C6527" s="2">
        <v>50.33</v>
      </c>
    </row>
    <row r="6528" spans="1:3" x14ac:dyDescent="0.3">
      <c r="A6528" s="5">
        <v>42686</v>
      </c>
      <c r="B6528" s="2">
        <v>39.94</v>
      </c>
      <c r="C6528" s="2">
        <v>41.74</v>
      </c>
    </row>
    <row r="6529" spans="1:3" x14ac:dyDescent="0.3">
      <c r="A6529" s="5">
        <v>42687</v>
      </c>
      <c r="B6529" s="2">
        <v>38.83</v>
      </c>
      <c r="C6529" s="2">
        <v>40.81</v>
      </c>
    </row>
    <row r="6530" spans="1:3" x14ac:dyDescent="0.3">
      <c r="A6530" s="5">
        <v>42688</v>
      </c>
      <c r="B6530" s="2">
        <v>39.869999999999997</v>
      </c>
      <c r="C6530" s="2">
        <v>42.26</v>
      </c>
    </row>
    <row r="6531" spans="1:3" x14ac:dyDescent="0.3">
      <c r="A6531" s="5">
        <v>42689</v>
      </c>
      <c r="B6531" s="2">
        <v>38.89</v>
      </c>
      <c r="C6531" s="2">
        <v>41.5</v>
      </c>
    </row>
    <row r="6532" spans="1:3" x14ac:dyDescent="0.3">
      <c r="A6532" s="5">
        <v>42690</v>
      </c>
      <c r="B6532" s="2">
        <v>39.29</v>
      </c>
      <c r="C6532" s="2">
        <v>41.74</v>
      </c>
    </row>
    <row r="6533" spans="1:3" x14ac:dyDescent="0.3">
      <c r="A6533" s="5">
        <v>42691</v>
      </c>
      <c r="B6533" s="2">
        <v>37.299999999999997</v>
      </c>
      <c r="C6533" s="2">
        <v>40.130000000000003</v>
      </c>
    </row>
    <row r="6534" spans="1:3" x14ac:dyDescent="0.3">
      <c r="A6534" s="5">
        <v>42692</v>
      </c>
      <c r="B6534" s="2">
        <v>36.049999999999997</v>
      </c>
      <c r="C6534" s="2">
        <v>38.47</v>
      </c>
    </row>
    <row r="6535" spans="1:3" x14ac:dyDescent="0.3">
      <c r="A6535" s="5">
        <v>42693</v>
      </c>
      <c r="B6535" s="2">
        <v>34.97</v>
      </c>
      <c r="C6535" s="2">
        <v>37.25</v>
      </c>
    </row>
    <row r="6536" spans="1:3" x14ac:dyDescent="0.3">
      <c r="A6536" s="5">
        <v>42694</v>
      </c>
      <c r="B6536" s="2">
        <v>34.31</v>
      </c>
      <c r="C6536" s="2">
        <v>35.659999999999997</v>
      </c>
    </row>
    <row r="6537" spans="1:3" x14ac:dyDescent="0.3">
      <c r="A6537" s="5">
        <v>42695</v>
      </c>
      <c r="B6537" s="2">
        <v>37.44</v>
      </c>
      <c r="C6537" s="2">
        <v>40.93</v>
      </c>
    </row>
    <row r="6538" spans="1:3" x14ac:dyDescent="0.3">
      <c r="A6538" s="5">
        <v>42696</v>
      </c>
      <c r="B6538" s="2">
        <v>38.200000000000003</v>
      </c>
      <c r="C6538" s="2">
        <v>41.06</v>
      </c>
    </row>
    <row r="6539" spans="1:3" x14ac:dyDescent="0.3">
      <c r="A6539" s="5">
        <v>42697</v>
      </c>
      <c r="B6539" s="2">
        <v>38.36</v>
      </c>
      <c r="C6539" s="2">
        <v>41.46</v>
      </c>
    </row>
    <row r="6540" spans="1:3" x14ac:dyDescent="0.3">
      <c r="A6540" s="5">
        <v>42698</v>
      </c>
      <c r="B6540" s="2">
        <v>38</v>
      </c>
      <c r="C6540" s="2">
        <v>41.66</v>
      </c>
    </row>
    <row r="6541" spans="1:3" x14ac:dyDescent="0.3">
      <c r="A6541" s="5">
        <v>42699</v>
      </c>
      <c r="B6541" s="2">
        <v>36.96</v>
      </c>
      <c r="C6541" s="2">
        <v>39.1</v>
      </c>
    </row>
    <row r="6542" spans="1:3" x14ac:dyDescent="0.3">
      <c r="A6542" s="5">
        <v>42700</v>
      </c>
      <c r="B6542" s="2">
        <v>32.53</v>
      </c>
      <c r="C6542" s="2">
        <v>33.93</v>
      </c>
    </row>
    <row r="6543" spans="1:3" x14ac:dyDescent="0.3">
      <c r="A6543" s="5">
        <v>42701</v>
      </c>
      <c r="B6543" s="2">
        <v>32.520000000000003</v>
      </c>
      <c r="C6543" s="2">
        <v>34.409999999999997</v>
      </c>
    </row>
    <row r="6544" spans="1:3" x14ac:dyDescent="0.3">
      <c r="A6544" s="5">
        <v>42702</v>
      </c>
      <c r="B6544" s="2">
        <v>39.08</v>
      </c>
      <c r="C6544" s="2">
        <v>43.4</v>
      </c>
    </row>
    <row r="6545" spans="1:3" x14ac:dyDescent="0.3">
      <c r="A6545" s="5">
        <v>42703</v>
      </c>
      <c r="B6545" s="2">
        <v>36.950000000000003</v>
      </c>
      <c r="C6545" s="2">
        <v>39.299999999999997</v>
      </c>
    </row>
    <row r="6546" spans="1:3" x14ac:dyDescent="0.3">
      <c r="A6546" s="5">
        <v>42704</v>
      </c>
      <c r="B6546" s="2">
        <v>34.520000000000003</v>
      </c>
      <c r="C6546" s="2">
        <v>37.130000000000003</v>
      </c>
    </row>
    <row r="6547" spans="1:3" x14ac:dyDescent="0.3">
      <c r="A6547" s="5">
        <v>42705</v>
      </c>
      <c r="B6547" s="2">
        <v>34.08</v>
      </c>
      <c r="C6547" s="2">
        <v>35.99</v>
      </c>
    </row>
    <row r="6548" spans="1:3" x14ac:dyDescent="0.3">
      <c r="A6548" s="5">
        <v>42706</v>
      </c>
      <c r="B6548" s="2">
        <v>35.65</v>
      </c>
      <c r="C6548" s="2">
        <v>38.11</v>
      </c>
    </row>
    <row r="6549" spans="1:3" x14ac:dyDescent="0.3">
      <c r="A6549" s="5">
        <v>42707</v>
      </c>
      <c r="B6549" s="2">
        <v>35.9</v>
      </c>
      <c r="C6549" s="2">
        <v>37.35</v>
      </c>
    </row>
    <row r="6550" spans="1:3" x14ac:dyDescent="0.3">
      <c r="A6550" s="5">
        <v>42708</v>
      </c>
      <c r="B6550" s="2">
        <v>34.31</v>
      </c>
      <c r="C6550" s="2">
        <v>35.06</v>
      </c>
    </row>
    <row r="6551" spans="1:3" x14ac:dyDescent="0.3">
      <c r="A6551" s="5">
        <v>42709</v>
      </c>
      <c r="B6551" s="2">
        <v>34.909999999999997</v>
      </c>
      <c r="C6551" s="2">
        <v>36.85</v>
      </c>
    </row>
    <row r="6552" spans="1:3" x14ac:dyDescent="0.3">
      <c r="A6552" s="5">
        <v>42710</v>
      </c>
      <c r="B6552" s="2">
        <v>41.9</v>
      </c>
      <c r="C6552" s="2">
        <v>48.29</v>
      </c>
    </row>
    <row r="6553" spans="1:3" x14ac:dyDescent="0.3">
      <c r="A6553" s="5">
        <v>42711</v>
      </c>
      <c r="B6553" s="2">
        <v>33.46</v>
      </c>
      <c r="C6553" s="2">
        <v>35.25</v>
      </c>
    </row>
    <row r="6554" spans="1:3" x14ac:dyDescent="0.3">
      <c r="A6554" s="5">
        <v>42712</v>
      </c>
      <c r="B6554" s="2">
        <v>30.85</v>
      </c>
      <c r="C6554" s="2">
        <v>32.74</v>
      </c>
    </row>
    <row r="6555" spans="1:3" x14ac:dyDescent="0.3">
      <c r="A6555" s="5">
        <v>42713</v>
      </c>
      <c r="B6555" s="2">
        <v>30.45</v>
      </c>
      <c r="C6555" s="2">
        <v>32.53</v>
      </c>
    </row>
    <row r="6556" spans="1:3" x14ac:dyDescent="0.3">
      <c r="A6556" s="5">
        <v>42714</v>
      </c>
      <c r="B6556" s="2">
        <v>30.09</v>
      </c>
      <c r="C6556" s="2">
        <v>31.66</v>
      </c>
    </row>
    <row r="6557" spans="1:3" x14ac:dyDescent="0.3">
      <c r="A6557" s="5">
        <v>42715</v>
      </c>
      <c r="B6557" s="2">
        <v>30.23</v>
      </c>
      <c r="C6557" s="2">
        <v>31.17</v>
      </c>
    </row>
    <row r="6558" spans="1:3" x14ac:dyDescent="0.3">
      <c r="A6558" s="5">
        <v>42716</v>
      </c>
      <c r="B6558" s="2">
        <v>36.549999999999997</v>
      </c>
      <c r="C6558" s="2">
        <v>41.17</v>
      </c>
    </row>
    <row r="6559" spans="1:3" x14ac:dyDescent="0.3">
      <c r="A6559" s="5">
        <v>42717</v>
      </c>
      <c r="B6559" s="2">
        <v>33.92</v>
      </c>
      <c r="C6559" s="2">
        <v>35.72</v>
      </c>
    </row>
    <row r="6560" spans="1:3" x14ac:dyDescent="0.3">
      <c r="A6560" s="5">
        <v>42718</v>
      </c>
      <c r="B6560" s="2">
        <v>36.68</v>
      </c>
      <c r="C6560" s="2">
        <v>40.53</v>
      </c>
    </row>
    <row r="6561" spans="1:3" x14ac:dyDescent="0.3">
      <c r="A6561" s="5">
        <v>42719</v>
      </c>
      <c r="B6561" s="2">
        <v>35.54</v>
      </c>
      <c r="C6561" s="2">
        <v>37.86</v>
      </c>
    </row>
    <row r="6562" spans="1:3" x14ac:dyDescent="0.3">
      <c r="A6562" s="5">
        <v>42720</v>
      </c>
      <c r="B6562" s="2">
        <v>36.549999999999997</v>
      </c>
      <c r="C6562" s="2">
        <v>39.79</v>
      </c>
    </row>
    <row r="6563" spans="1:3" x14ac:dyDescent="0.3">
      <c r="A6563" s="5">
        <v>42721</v>
      </c>
      <c r="B6563" s="2">
        <v>32.479999999999997</v>
      </c>
      <c r="C6563" s="2">
        <v>33.450000000000003</v>
      </c>
    </row>
    <row r="6564" spans="1:3" x14ac:dyDescent="0.3">
      <c r="A6564" s="5">
        <v>42722</v>
      </c>
      <c r="B6564" s="2">
        <v>31.65</v>
      </c>
      <c r="C6564" s="2">
        <v>33.19</v>
      </c>
    </row>
    <row r="6565" spans="1:3" x14ac:dyDescent="0.3">
      <c r="A6565" s="5">
        <v>42723</v>
      </c>
      <c r="B6565" s="2">
        <v>32.99</v>
      </c>
      <c r="C6565" s="2">
        <v>34.42</v>
      </c>
    </row>
    <row r="6566" spans="1:3" x14ac:dyDescent="0.3">
      <c r="A6566" s="5">
        <v>42724</v>
      </c>
      <c r="B6566" s="2">
        <v>31.98</v>
      </c>
      <c r="C6566" s="2">
        <v>33.630000000000003</v>
      </c>
    </row>
    <row r="6567" spans="1:3" x14ac:dyDescent="0.3">
      <c r="A6567" s="5">
        <v>42725</v>
      </c>
      <c r="B6567" s="2">
        <v>29.81</v>
      </c>
      <c r="C6567" s="2">
        <v>30.71</v>
      </c>
    </row>
    <row r="6568" spans="1:3" x14ac:dyDescent="0.3">
      <c r="A6568" s="5">
        <v>42726</v>
      </c>
      <c r="B6568" s="2">
        <v>29.28</v>
      </c>
      <c r="C6568" s="2">
        <v>30.48</v>
      </c>
    </row>
    <row r="6569" spans="1:3" x14ac:dyDescent="0.3">
      <c r="A6569" s="5">
        <v>42727</v>
      </c>
      <c r="B6569" s="2">
        <v>27.87</v>
      </c>
      <c r="C6569" s="2">
        <v>29.32</v>
      </c>
    </row>
    <row r="6570" spans="1:3" x14ac:dyDescent="0.3">
      <c r="A6570" s="5">
        <v>42728</v>
      </c>
      <c r="B6570" s="2">
        <v>25.59</v>
      </c>
      <c r="C6570" s="2">
        <v>26.84</v>
      </c>
    </row>
    <row r="6571" spans="1:3" x14ac:dyDescent="0.3">
      <c r="A6571" s="5">
        <v>42729</v>
      </c>
      <c r="B6571" s="2">
        <v>24.94</v>
      </c>
      <c r="C6571" s="2">
        <v>26.93</v>
      </c>
    </row>
    <row r="6572" spans="1:3" x14ac:dyDescent="0.3">
      <c r="A6572" s="5">
        <v>42730</v>
      </c>
      <c r="B6572" s="2">
        <v>24.54</v>
      </c>
      <c r="C6572" s="2">
        <v>26.6</v>
      </c>
    </row>
    <row r="6573" spans="1:3" x14ac:dyDescent="0.3">
      <c r="A6573" s="5">
        <v>42731</v>
      </c>
      <c r="B6573" s="2">
        <v>26.66</v>
      </c>
      <c r="C6573" s="2">
        <v>28.73</v>
      </c>
    </row>
    <row r="6574" spans="1:3" x14ac:dyDescent="0.3">
      <c r="A6574" s="5">
        <v>42732</v>
      </c>
      <c r="B6574" s="2">
        <v>30.63</v>
      </c>
      <c r="C6574" s="2">
        <v>32.67</v>
      </c>
    </row>
    <row r="6575" spans="1:3" x14ac:dyDescent="0.3">
      <c r="A6575" s="5">
        <v>42733</v>
      </c>
      <c r="B6575" s="2">
        <v>30.28</v>
      </c>
      <c r="C6575" s="2">
        <v>31.11</v>
      </c>
    </row>
    <row r="6576" spans="1:3" x14ac:dyDescent="0.3">
      <c r="A6576" s="5">
        <v>42734</v>
      </c>
      <c r="B6576" s="2">
        <v>29.1</v>
      </c>
      <c r="C6576" s="2">
        <v>30.25</v>
      </c>
    </row>
    <row r="6577" spans="1:3" x14ac:dyDescent="0.3">
      <c r="A6577" s="5">
        <v>42735</v>
      </c>
      <c r="B6577" s="2">
        <v>26.76</v>
      </c>
      <c r="C6577" s="2">
        <v>28.55</v>
      </c>
    </row>
    <row r="6578" spans="1:3" x14ac:dyDescent="0.3">
      <c r="A6578" s="5">
        <v>42736</v>
      </c>
      <c r="B6578" s="2">
        <v>28.14</v>
      </c>
      <c r="C6578" s="2">
        <v>29.13</v>
      </c>
    </row>
    <row r="6579" spans="1:3" x14ac:dyDescent="0.3">
      <c r="A6579" s="5">
        <v>42737</v>
      </c>
      <c r="B6579" s="2">
        <v>32.53</v>
      </c>
      <c r="C6579" s="2">
        <v>34.31</v>
      </c>
    </row>
    <row r="6580" spans="1:3" x14ac:dyDescent="0.3">
      <c r="A6580" s="5">
        <v>42738</v>
      </c>
      <c r="B6580" s="2">
        <v>31.59</v>
      </c>
      <c r="C6580" s="2">
        <v>32.57</v>
      </c>
    </row>
    <row r="6581" spans="1:3" x14ac:dyDescent="0.3">
      <c r="A6581" s="5">
        <v>42739</v>
      </c>
      <c r="B6581" s="2">
        <v>30.67</v>
      </c>
      <c r="C6581" s="2">
        <v>32.700000000000003</v>
      </c>
    </row>
    <row r="6582" spans="1:3" x14ac:dyDescent="0.3">
      <c r="A6582" s="5">
        <v>42740</v>
      </c>
      <c r="B6582" s="2">
        <v>39.11</v>
      </c>
      <c r="C6582" s="2">
        <v>44.69</v>
      </c>
    </row>
    <row r="6583" spans="1:3" x14ac:dyDescent="0.3">
      <c r="A6583" s="5">
        <v>42741</v>
      </c>
      <c r="B6583" s="2">
        <v>32.14</v>
      </c>
      <c r="C6583" s="2">
        <v>32.72</v>
      </c>
    </row>
    <row r="6584" spans="1:3" x14ac:dyDescent="0.3">
      <c r="A6584" s="5">
        <v>42742</v>
      </c>
      <c r="B6584" s="2">
        <v>30.3</v>
      </c>
      <c r="C6584" s="2">
        <v>31.35</v>
      </c>
    </row>
    <row r="6585" spans="1:3" x14ac:dyDescent="0.3">
      <c r="A6585" s="5">
        <v>42743</v>
      </c>
      <c r="B6585" s="2">
        <v>30.69</v>
      </c>
      <c r="C6585" s="2">
        <v>30.95</v>
      </c>
    </row>
    <row r="6586" spans="1:3" x14ac:dyDescent="0.3">
      <c r="A6586" s="5">
        <v>42744</v>
      </c>
      <c r="B6586" s="2">
        <v>30.9</v>
      </c>
      <c r="C6586" s="2">
        <v>32.020000000000003</v>
      </c>
    </row>
    <row r="6587" spans="1:3" x14ac:dyDescent="0.3">
      <c r="A6587" s="5">
        <v>42745</v>
      </c>
      <c r="B6587" s="2">
        <v>29.64</v>
      </c>
      <c r="C6587" s="2">
        <v>31.01</v>
      </c>
    </row>
    <row r="6588" spans="1:3" x14ac:dyDescent="0.3">
      <c r="A6588" s="5">
        <v>42746</v>
      </c>
      <c r="B6588" s="2">
        <v>27.72</v>
      </c>
      <c r="C6588" s="2">
        <v>29.27</v>
      </c>
    </row>
    <row r="6589" spans="1:3" x14ac:dyDescent="0.3">
      <c r="A6589" s="5">
        <v>42747</v>
      </c>
      <c r="B6589" s="2">
        <v>28.13</v>
      </c>
      <c r="C6589" s="2">
        <v>29.85</v>
      </c>
    </row>
    <row r="6590" spans="1:3" x14ac:dyDescent="0.3">
      <c r="A6590" s="5">
        <v>42748</v>
      </c>
      <c r="B6590" s="2">
        <v>32.78</v>
      </c>
      <c r="C6590" s="2">
        <v>35.130000000000003</v>
      </c>
    </row>
    <row r="6591" spans="1:3" x14ac:dyDescent="0.3">
      <c r="A6591" s="5">
        <v>42749</v>
      </c>
      <c r="B6591" s="2">
        <v>30.24</v>
      </c>
      <c r="C6591" s="2">
        <v>31.17</v>
      </c>
    </row>
    <row r="6592" spans="1:3" x14ac:dyDescent="0.3">
      <c r="A6592" s="5">
        <v>42750</v>
      </c>
      <c r="B6592" s="2">
        <v>30.47</v>
      </c>
      <c r="C6592" s="2">
        <v>31.58</v>
      </c>
    </row>
    <row r="6593" spans="1:3" x14ac:dyDescent="0.3">
      <c r="A6593" s="5">
        <v>42751</v>
      </c>
      <c r="B6593" s="2">
        <v>42.69</v>
      </c>
      <c r="C6593" s="2">
        <v>52.59</v>
      </c>
    </row>
    <row r="6594" spans="1:3" x14ac:dyDescent="0.3">
      <c r="A6594" s="5">
        <v>42752</v>
      </c>
      <c r="B6594" s="2">
        <v>32.76</v>
      </c>
      <c r="C6594" s="2">
        <v>34.14</v>
      </c>
    </row>
    <row r="6595" spans="1:3" x14ac:dyDescent="0.3">
      <c r="A6595" s="5">
        <v>42753</v>
      </c>
      <c r="B6595" s="2">
        <v>29.6</v>
      </c>
      <c r="C6595" s="2">
        <v>30.24</v>
      </c>
    </row>
    <row r="6596" spans="1:3" x14ac:dyDescent="0.3">
      <c r="A6596" s="5">
        <v>42754</v>
      </c>
      <c r="B6596" s="2">
        <v>28.73</v>
      </c>
      <c r="C6596" s="2">
        <v>29.59</v>
      </c>
    </row>
    <row r="6597" spans="1:3" x14ac:dyDescent="0.3">
      <c r="A6597" s="5">
        <v>42755</v>
      </c>
      <c r="B6597" s="2">
        <v>28.59</v>
      </c>
      <c r="C6597" s="2">
        <v>29.47</v>
      </c>
    </row>
    <row r="6598" spans="1:3" x14ac:dyDescent="0.3">
      <c r="A6598" s="5">
        <v>42756</v>
      </c>
      <c r="B6598" s="2">
        <v>28.43</v>
      </c>
      <c r="C6598" s="2">
        <v>29.28</v>
      </c>
    </row>
    <row r="6599" spans="1:3" x14ac:dyDescent="0.3">
      <c r="A6599" s="5">
        <v>42757</v>
      </c>
      <c r="B6599" s="2">
        <v>28.76</v>
      </c>
      <c r="C6599" s="2">
        <v>29.45</v>
      </c>
    </row>
    <row r="6600" spans="1:3" x14ac:dyDescent="0.3">
      <c r="A6600" s="5">
        <v>42758</v>
      </c>
      <c r="B6600" s="2">
        <v>29.37</v>
      </c>
      <c r="C6600" s="2">
        <v>30.14</v>
      </c>
    </row>
    <row r="6601" spans="1:3" x14ac:dyDescent="0.3">
      <c r="A6601" s="5">
        <v>42759</v>
      </c>
      <c r="B6601" s="2">
        <v>31.47</v>
      </c>
      <c r="C6601" s="2">
        <v>33.36</v>
      </c>
    </row>
    <row r="6602" spans="1:3" x14ac:dyDescent="0.3">
      <c r="A6602" s="5">
        <v>42760</v>
      </c>
      <c r="B6602" s="2">
        <v>29.56</v>
      </c>
      <c r="C6602" s="2">
        <v>30.46</v>
      </c>
    </row>
    <row r="6603" spans="1:3" x14ac:dyDescent="0.3">
      <c r="A6603" s="5">
        <v>42761</v>
      </c>
      <c r="B6603" s="2">
        <v>29.7</v>
      </c>
      <c r="C6603" s="2">
        <v>31.17</v>
      </c>
    </row>
    <row r="6604" spans="1:3" x14ac:dyDescent="0.3">
      <c r="A6604" s="5">
        <v>42762</v>
      </c>
      <c r="B6604" s="2">
        <v>30.35</v>
      </c>
      <c r="C6604" s="2">
        <v>31.53</v>
      </c>
    </row>
    <row r="6605" spans="1:3" x14ac:dyDescent="0.3">
      <c r="A6605" s="5">
        <v>42763</v>
      </c>
      <c r="B6605" s="2">
        <v>29.18</v>
      </c>
      <c r="C6605" s="2">
        <v>29.86</v>
      </c>
    </row>
    <row r="6606" spans="1:3" x14ac:dyDescent="0.3">
      <c r="A6606" s="5">
        <v>42764</v>
      </c>
      <c r="B6606" s="2">
        <v>28.44</v>
      </c>
      <c r="C6606" s="2">
        <v>28.98</v>
      </c>
    </row>
    <row r="6607" spans="1:3" x14ac:dyDescent="0.3">
      <c r="A6607" s="5">
        <v>42765</v>
      </c>
      <c r="B6607" s="2">
        <v>30.57</v>
      </c>
      <c r="C6607" s="2">
        <v>31.96</v>
      </c>
    </row>
    <row r="6608" spans="1:3" x14ac:dyDescent="0.3">
      <c r="A6608" s="5">
        <v>42766</v>
      </c>
      <c r="B6608" s="2">
        <v>31.99</v>
      </c>
      <c r="C6608" s="2">
        <v>33.78</v>
      </c>
    </row>
    <row r="6609" spans="1:3" x14ac:dyDescent="0.3">
      <c r="A6609" s="5">
        <v>42767</v>
      </c>
      <c r="B6609" s="2">
        <v>31.33</v>
      </c>
      <c r="C6609" s="2">
        <v>32.520000000000003</v>
      </c>
    </row>
    <row r="6610" spans="1:3" x14ac:dyDescent="0.3">
      <c r="A6610" s="5">
        <v>42768</v>
      </c>
      <c r="B6610" s="2">
        <v>31.43</v>
      </c>
      <c r="C6610" s="2">
        <v>32.799999999999997</v>
      </c>
    </row>
    <row r="6611" spans="1:3" x14ac:dyDescent="0.3">
      <c r="A6611" s="5">
        <v>42769</v>
      </c>
      <c r="B6611" s="2">
        <v>32.450000000000003</v>
      </c>
      <c r="C6611" s="2">
        <v>33.979999999999997</v>
      </c>
    </row>
    <row r="6612" spans="1:3" x14ac:dyDescent="0.3">
      <c r="A6612" s="5">
        <v>42770</v>
      </c>
      <c r="B6612" s="2">
        <v>31.61</v>
      </c>
      <c r="C6612" s="2">
        <v>32.58</v>
      </c>
    </row>
    <row r="6613" spans="1:3" x14ac:dyDescent="0.3">
      <c r="A6613" s="5">
        <v>42771</v>
      </c>
      <c r="B6613" s="2">
        <v>31.45</v>
      </c>
      <c r="C6613" s="2">
        <v>32.119999999999997</v>
      </c>
    </row>
    <row r="6614" spans="1:3" x14ac:dyDescent="0.3">
      <c r="A6614" s="5">
        <v>42772</v>
      </c>
      <c r="B6614" s="2">
        <v>33.369999999999997</v>
      </c>
      <c r="C6614" s="2">
        <v>35.270000000000003</v>
      </c>
    </row>
    <row r="6615" spans="1:3" x14ac:dyDescent="0.3">
      <c r="A6615" s="5">
        <v>42773</v>
      </c>
      <c r="B6615" s="2">
        <v>35.409999999999997</v>
      </c>
      <c r="C6615" s="2">
        <v>38.01</v>
      </c>
    </row>
    <row r="6616" spans="1:3" x14ac:dyDescent="0.3">
      <c r="A6616" s="5">
        <v>42774</v>
      </c>
      <c r="B6616" s="2">
        <v>39.049999999999997</v>
      </c>
      <c r="C6616" s="2">
        <v>44.01</v>
      </c>
    </row>
    <row r="6617" spans="1:3" x14ac:dyDescent="0.3">
      <c r="A6617" s="5">
        <v>42775</v>
      </c>
      <c r="B6617" s="2">
        <v>43.95</v>
      </c>
      <c r="C6617" s="2">
        <v>52.67</v>
      </c>
    </row>
    <row r="6618" spans="1:3" x14ac:dyDescent="0.3">
      <c r="A6618" s="5">
        <v>42776</v>
      </c>
      <c r="B6618" s="2">
        <v>36.94</v>
      </c>
      <c r="C6618" s="2">
        <v>39.729999999999997</v>
      </c>
    </row>
    <row r="6619" spans="1:3" x14ac:dyDescent="0.3">
      <c r="A6619" s="5">
        <v>42777</v>
      </c>
      <c r="B6619" s="2">
        <v>32.14</v>
      </c>
      <c r="C6619" s="2">
        <v>32.549999999999997</v>
      </c>
    </row>
    <row r="6620" spans="1:3" x14ac:dyDescent="0.3">
      <c r="A6620" s="5">
        <v>42778</v>
      </c>
      <c r="B6620" s="2">
        <v>31.37</v>
      </c>
      <c r="C6620" s="2">
        <v>31.97</v>
      </c>
    </row>
    <row r="6621" spans="1:3" x14ac:dyDescent="0.3">
      <c r="A6621" s="5">
        <v>42779</v>
      </c>
      <c r="B6621" s="2">
        <v>32.869999999999997</v>
      </c>
      <c r="C6621" s="2">
        <v>34.22</v>
      </c>
    </row>
    <row r="6622" spans="1:3" x14ac:dyDescent="0.3">
      <c r="A6622" s="5">
        <v>42780</v>
      </c>
      <c r="B6622" s="2">
        <v>33.36</v>
      </c>
      <c r="C6622" s="2">
        <v>35.04</v>
      </c>
    </row>
    <row r="6623" spans="1:3" x14ac:dyDescent="0.3">
      <c r="A6623" s="5">
        <v>42781</v>
      </c>
      <c r="B6623" s="2">
        <v>35.770000000000003</v>
      </c>
      <c r="C6623" s="2">
        <v>37.97</v>
      </c>
    </row>
    <row r="6624" spans="1:3" x14ac:dyDescent="0.3">
      <c r="A6624" s="5">
        <v>42782</v>
      </c>
      <c r="B6624" s="2">
        <v>31.5</v>
      </c>
      <c r="C6624" s="2">
        <v>32.22</v>
      </c>
    </row>
    <row r="6625" spans="1:3" x14ac:dyDescent="0.3">
      <c r="A6625" s="5">
        <v>42783</v>
      </c>
      <c r="B6625" s="2">
        <v>31.26</v>
      </c>
      <c r="C6625" s="2">
        <v>32.19</v>
      </c>
    </row>
    <row r="6626" spans="1:3" x14ac:dyDescent="0.3">
      <c r="A6626" s="5">
        <v>42784</v>
      </c>
      <c r="B6626" s="2">
        <v>30.22</v>
      </c>
      <c r="C6626" s="2">
        <v>30.72</v>
      </c>
    </row>
    <row r="6627" spans="1:3" x14ac:dyDescent="0.3">
      <c r="A6627" s="5">
        <v>42785</v>
      </c>
      <c r="B6627" s="2">
        <v>28.95</v>
      </c>
      <c r="C6627" s="2">
        <v>30.42</v>
      </c>
    </row>
    <row r="6628" spans="1:3" x14ac:dyDescent="0.3">
      <c r="A6628" s="5">
        <v>42786</v>
      </c>
      <c r="B6628" s="2">
        <v>29.78</v>
      </c>
      <c r="C6628" s="2">
        <v>31.16</v>
      </c>
    </row>
    <row r="6629" spans="1:3" x14ac:dyDescent="0.3">
      <c r="A6629" s="5">
        <v>42787</v>
      </c>
      <c r="B6629" s="2">
        <v>30.1</v>
      </c>
      <c r="C6629" s="2">
        <v>31.46</v>
      </c>
    </row>
    <row r="6630" spans="1:3" x14ac:dyDescent="0.3">
      <c r="A6630" s="5">
        <v>42788</v>
      </c>
      <c r="B6630" s="2">
        <v>29.18</v>
      </c>
      <c r="C6630" s="2">
        <v>30.26</v>
      </c>
    </row>
    <row r="6631" spans="1:3" x14ac:dyDescent="0.3">
      <c r="A6631" s="5">
        <v>42789</v>
      </c>
      <c r="B6631" s="2">
        <v>29.82</v>
      </c>
      <c r="C6631" s="2">
        <v>31.78</v>
      </c>
    </row>
    <row r="6632" spans="1:3" x14ac:dyDescent="0.3">
      <c r="A6632" s="5">
        <v>42790</v>
      </c>
      <c r="B6632" s="2">
        <v>30.68</v>
      </c>
      <c r="C6632" s="2">
        <v>31.85</v>
      </c>
    </row>
    <row r="6633" spans="1:3" x14ac:dyDescent="0.3">
      <c r="A6633" s="5">
        <v>42791</v>
      </c>
      <c r="B6633" s="2">
        <v>30.2</v>
      </c>
      <c r="C6633" s="2">
        <v>30.5</v>
      </c>
    </row>
    <row r="6634" spans="1:3" x14ac:dyDescent="0.3">
      <c r="A6634" s="5">
        <v>42792</v>
      </c>
      <c r="B6634" s="2">
        <v>29.13</v>
      </c>
      <c r="C6634" s="2">
        <v>29.78</v>
      </c>
    </row>
    <row r="6635" spans="1:3" x14ac:dyDescent="0.3">
      <c r="A6635" s="5">
        <v>42793</v>
      </c>
      <c r="B6635" s="2">
        <v>30.59</v>
      </c>
      <c r="C6635" s="2">
        <v>31.84</v>
      </c>
    </row>
    <row r="6636" spans="1:3" x14ac:dyDescent="0.3">
      <c r="A6636" s="5">
        <v>42794</v>
      </c>
      <c r="B6636" s="2">
        <v>29.87</v>
      </c>
      <c r="C6636" s="2">
        <v>31.22</v>
      </c>
    </row>
    <row r="6637" spans="1:3" x14ac:dyDescent="0.3">
      <c r="A6637" s="5">
        <v>42795</v>
      </c>
      <c r="B6637" s="2">
        <v>30.84</v>
      </c>
      <c r="C6637" s="2">
        <v>31.72</v>
      </c>
    </row>
    <row r="6638" spans="1:3" x14ac:dyDescent="0.3">
      <c r="A6638" s="5">
        <v>42796</v>
      </c>
      <c r="B6638" s="2">
        <v>30.8</v>
      </c>
      <c r="C6638" s="2">
        <v>31.87</v>
      </c>
    </row>
    <row r="6639" spans="1:3" x14ac:dyDescent="0.3">
      <c r="A6639" s="5">
        <v>42797</v>
      </c>
      <c r="B6639" s="2">
        <v>31.49</v>
      </c>
      <c r="C6639" s="2">
        <v>32.46</v>
      </c>
    </row>
    <row r="6640" spans="1:3" x14ac:dyDescent="0.3">
      <c r="A6640" s="5">
        <v>42798</v>
      </c>
      <c r="B6640" s="2">
        <v>30.34</v>
      </c>
      <c r="C6640" s="2">
        <v>30.87</v>
      </c>
    </row>
    <row r="6641" spans="1:3" x14ac:dyDescent="0.3">
      <c r="A6641" s="5">
        <v>42799</v>
      </c>
      <c r="B6641" s="2">
        <v>29.81</v>
      </c>
      <c r="C6641" s="2">
        <v>30.31</v>
      </c>
    </row>
    <row r="6642" spans="1:3" x14ac:dyDescent="0.3">
      <c r="A6642" s="5">
        <v>42800</v>
      </c>
      <c r="B6642" s="2">
        <v>32.99</v>
      </c>
      <c r="C6642" s="2">
        <v>34.71</v>
      </c>
    </row>
    <row r="6643" spans="1:3" x14ac:dyDescent="0.3">
      <c r="A6643" s="5">
        <v>42801</v>
      </c>
      <c r="B6643" s="2">
        <v>39.29</v>
      </c>
      <c r="C6643" s="2">
        <v>45.09</v>
      </c>
    </row>
    <row r="6644" spans="1:3" x14ac:dyDescent="0.3">
      <c r="A6644" s="5">
        <v>42802</v>
      </c>
      <c r="B6644" s="2">
        <v>33.11</v>
      </c>
      <c r="C6644" s="2">
        <v>34.020000000000003</v>
      </c>
    </row>
    <row r="6645" spans="1:3" x14ac:dyDescent="0.3">
      <c r="A6645" s="5">
        <v>42803</v>
      </c>
      <c r="B6645" s="2">
        <v>32.07</v>
      </c>
      <c r="C6645" s="2">
        <v>33.299999999999997</v>
      </c>
    </row>
    <row r="6646" spans="1:3" x14ac:dyDescent="0.3">
      <c r="A6646" s="5">
        <v>42804</v>
      </c>
      <c r="B6646" s="2">
        <v>31.37</v>
      </c>
      <c r="C6646" s="2">
        <v>32.270000000000003</v>
      </c>
    </row>
    <row r="6647" spans="1:3" x14ac:dyDescent="0.3">
      <c r="A6647" s="5">
        <v>42805</v>
      </c>
      <c r="B6647" s="2">
        <v>30.65</v>
      </c>
      <c r="C6647" s="2">
        <v>31.1</v>
      </c>
    </row>
    <row r="6648" spans="1:3" x14ac:dyDescent="0.3">
      <c r="A6648" s="5">
        <v>42806</v>
      </c>
      <c r="B6648" s="2">
        <v>28.75</v>
      </c>
      <c r="C6648" s="2">
        <v>29.19</v>
      </c>
    </row>
    <row r="6649" spans="1:3" x14ac:dyDescent="0.3">
      <c r="A6649" s="5">
        <v>42807</v>
      </c>
      <c r="B6649" s="2">
        <v>31.42</v>
      </c>
      <c r="C6649" s="2">
        <v>32.880000000000003</v>
      </c>
    </row>
    <row r="6650" spans="1:3" x14ac:dyDescent="0.3">
      <c r="A6650" s="5">
        <v>42808</v>
      </c>
      <c r="B6650" s="2">
        <v>29.5</v>
      </c>
      <c r="C6650" s="2">
        <v>30.3</v>
      </c>
    </row>
    <row r="6651" spans="1:3" x14ac:dyDescent="0.3">
      <c r="A6651" s="5">
        <v>42809</v>
      </c>
      <c r="B6651" s="2">
        <v>28.53</v>
      </c>
      <c r="C6651" s="2">
        <v>29.91</v>
      </c>
    </row>
    <row r="6652" spans="1:3" x14ac:dyDescent="0.3">
      <c r="A6652" s="5">
        <v>42810</v>
      </c>
      <c r="B6652" s="2">
        <v>29.95</v>
      </c>
      <c r="C6652" s="2">
        <v>31.16</v>
      </c>
    </row>
    <row r="6653" spans="1:3" x14ac:dyDescent="0.3">
      <c r="A6653" s="5">
        <v>42811</v>
      </c>
      <c r="B6653" s="2">
        <v>28.17</v>
      </c>
      <c r="C6653" s="2">
        <v>29.08</v>
      </c>
    </row>
    <row r="6654" spans="1:3" x14ac:dyDescent="0.3">
      <c r="A6654" s="5">
        <v>42812</v>
      </c>
      <c r="B6654" s="2">
        <v>28.21</v>
      </c>
      <c r="C6654" s="2">
        <v>28.73</v>
      </c>
    </row>
    <row r="6655" spans="1:3" x14ac:dyDescent="0.3">
      <c r="A6655" s="5">
        <v>42813</v>
      </c>
      <c r="B6655" s="2">
        <v>28.64</v>
      </c>
      <c r="C6655" s="2">
        <v>28.94</v>
      </c>
    </row>
    <row r="6656" spans="1:3" x14ac:dyDescent="0.3">
      <c r="A6656" s="5">
        <v>42814</v>
      </c>
      <c r="B6656" s="2">
        <v>30.42</v>
      </c>
      <c r="C6656" s="2">
        <v>32.229999999999997</v>
      </c>
    </row>
    <row r="6657" spans="1:3" x14ac:dyDescent="0.3">
      <c r="A6657" s="5">
        <v>42815</v>
      </c>
      <c r="B6657" s="2">
        <v>28.76</v>
      </c>
      <c r="C6657" s="2">
        <v>29.75</v>
      </c>
    </row>
    <row r="6658" spans="1:3" x14ac:dyDescent="0.3">
      <c r="A6658" s="5">
        <v>42816</v>
      </c>
      <c r="B6658" s="2">
        <v>29.78</v>
      </c>
      <c r="C6658" s="2">
        <v>30.98</v>
      </c>
    </row>
    <row r="6659" spans="1:3" x14ac:dyDescent="0.3">
      <c r="A6659" s="5">
        <v>42817</v>
      </c>
      <c r="B6659" s="2">
        <v>30.77</v>
      </c>
      <c r="C6659" s="2">
        <v>31.71</v>
      </c>
    </row>
    <row r="6660" spans="1:3" x14ac:dyDescent="0.3">
      <c r="A6660" s="5">
        <v>42818</v>
      </c>
      <c r="B6660" s="2">
        <v>30.61</v>
      </c>
      <c r="C6660" s="2">
        <v>31.46</v>
      </c>
    </row>
    <row r="6661" spans="1:3" x14ac:dyDescent="0.3">
      <c r="A6661" s="5">
        <v>42819</v>
      </c>
      <c r="B6661" s="2">
        <v>28.03</v>
      </c>
      <c r="C6661" s="2">
        <v>27.99</v>
      </c>
    </row>
    <row r="6662" spans="1:3" x14ac:dyDescent="0.3">
      <c r="A6662" s="5">
        <v>42820</v>
      </c>
      <c r="B6662" s="2">
        <v>27.45</v>
      </c>
      <c r="C6662" s="2">
        <v>27.27</v>
      </c>
    </row>
    <row r="6663" spans="1:3" x14ac:dyDescent="0.3">
      <c r="A6663" s="5">
        <v>42821</v>
      </c>
      <c r="B6663" s="2">
        <v>29.47</v>
      </c>
      <c r="C6663" s="2">
        <v>30.29</v>
      </c>
    </row>
    <row r="6664" spans="1:3" x14ac:dyDescent="0.3">
      <c r="A6664" s="5">
        <v>42822</v>
      </c>
      <c r="B6664" s="2">
        <v>31.17</v>
      </c>
      <c r="C6664" s="2">
        <v>32.479999999999997</v>
      </c>
    </row>
    <row r="6665" spans="1:3" x14ac:dyDescent="0.3">
      <c r="A6665" s="5">
        <v>42823</v>
      </c>
      <c r="B6665" s="2">
        <v>30.63</v>
      </c>
      <c r="C6665" s="2">
        <v>31.78</v>
      </c>
    </row>
    <row r="6666" spans="1:3" x14ac:dyDescent="0.3">
      <c r="A6666" s="5">
        <v>42824</v>
      </c>
      <c r="B6666" s="2">
        <v>30.15</v>
      </c>
      <c r="C6666" s="2">
        <v>31.19</v>
      </c>
    </row>
    <row r="6667" spans="1:3" x14ac:dyDescent="0.3">
      <c r="A6667" s="5">
        <v>42825</v>
      </c>
      <c r="B6667" s="2">
        <v>29.19</v>
      </c>
      <c r="C6667" s="2">
        <v>30.38</v>
      </c>
    </row>
    <row r="6668" spans="1:3" x14ac:dyDescent="0.3">
      <c r="A6668" s="5">
        <v>42826</v>
      </c>
      <c r="B6668" s="2">
        <v>27.16</v>
      </c>
      <c r="C6668" s="2">
        <v>27.08</v>
      </c>
    </row>
    <row r="6669" spans="1:3" x14ac:dyDescent="0.3">
      <c r="A6669" s="5">
        <v>42827</v>
      </c>
      <c r="B6669" s="2">
        <v>27.24</v>
      </c>
      <c r="C6669" s="2">
        <v>27.36</v>
      </c>
    </row>
    <row r="6670" spans="1:3" x14ac:dyDescent="0.3">
      <c r="A6670" s="5">
        <v>42828</v>
      </c>
      <c r="B6670" s="2">
        <v>30.73</v>
      </c>
      <c r="C6670" s="2">
        <v>32.42</v>
      </c>
    </row>
    <row r="6671" spans="1:3" x14ac:dyDescent="0.3">
      <c r="A6671" s="5">
        <v>42829</v>
      </c>
      <c r="B6671" s="2">
        <v>28.36</v>
      </c>
      <c r="C6671" s="2">
        <v>28.95</v>
      </c>
    </row>
    <row r="6672" spans="1:3" x14ac:dyDescent="0.3">
      <c r="A6672" s="5">
        <v>42830</v>
      </c>
      <c r="B6672" s="2">
        <v>27.24</v>
      </c>
      <c r="C6672" s="2">
        <v>27.94</v>
      </c>
    </row>
    <row r="6673" spans="1:3" x14ac:dyDescent="0.3">
      <c r="A6673" s="5">
        <v>42831</v>
      </c>
      <c r="B6673" s="2">
        <v>27.85</v>
      </c>
      <c r="C6673" s="2">
        <v>29.09</v>
      </c>
    </row>
    <row r="6674" spans="1:3" x14ac:dyDescent="0.3">
      <c r="A6674" s="5">
        <v>42832</v>
      </c>
      <c r="B6674" s="2">
        <v>27.92</v>
      </c>
      <c r="C6674" s="2">
        <v>28.9</v>
      </c>
    </row>
    <row r="6675" spans="1:3" x14ac:dyDescent="0.3">
      <c r="A6675" s="5">
        <v>42833</v>
      </c>
      <c r="B6675" s="2">
        <v>27.93</v>
      </c>
      <c r="C6675" s="2">
        <v>28.09</v>
      </c>
    </row>
    <row r="6676" spans="1:3" x14ac:dyDescent="0.3">
      <c r="A6676" s="5">
        <v>42834</v>
      </c>
      <c r="B6676" s="2">
        <v>26.12</v>
      </c>
      <c r="C6676" s="2">
        <v>25.82</v>
      </c>
    </row>
    <row r="6677" spans="1:3" x14ac:dyDescent="0.3">
      <c r="A6677" s="5">
        <v>42835</v>
      </c>
      <c r="B6677" s="2">
        <v>25.92</v>
      </c>
      <c r="C6677" s="2">
        <v>26.68</v>
      </c>
    </row>
    <row r="6678" spans="1:3" x14ac:dyDescent="0.3">
      <c r="A6678" s="5">
        <v>42836</v>
      </c>
      <c r="B6678" s="2">
        <v>25.6</v>
      </c>
      <c r="C6678" s="2">
        <v>27.09</v>
      </c>
    </row>
    <row r="6679" spans="1:3" x14ac:dyDescent="0.3">
      <c r="A6679" s="5">
        <v>42837</v>
      </c>
      <c r="B6679" s="2">
        <v>27.18</v>
      </c>
      <c r="C6679" s="2">
        <v>27.98</v>
      </c>
    </row>
    <row r="6680" spans="1:3" x14ac:dyDescent="0.3">
      <c r="A6680" s="5">
        <v>42838</v>
      </c>
      <c r="B6680" s="2">
        <v>27.23</v>
      </c>
      <c r="C6680" s="2">
        <v>28.01</v>
      </c>
    </row>
    <row r="6681" spans="1:3" x14ac:dyDescent="0.3">
      <c r="A6681" s="5">
        <v>42839</v>
      </c>
      <c r="B6681" s="2">
        <v>27.87</v>
      </c>
      <c r="C6681" s="2">
        <v>28.24</v>
      </c>
    </row>
    <row r="6682" spans="1:3" x14ac:dyDescent="0.3">
      <c r="A6682" s="5">
        <v>42840</v>
      </c>
      <c r="B6682" s="2">
        <v>27.8</v>
      </c>
      <c r="C6682" s="2">
        <v>27.73</v>
      </c>
    </row>
    <row r="6683" spans="1:3" x14ac:dyDescent="0.3">
      <c r="A6683" s="5">
        <v>42841</v>
      </c>
      <c r="B6683" s="2">
        <v>28.47</v>
      </c>
      <c r="C6683" s="2">
        <v>28.18</v>
      </c>
    </row>
    <row r="6684" spans="1:3" x14ac:dyDescent="0.3">
      <c r="A6684" s="5">
        <v>42842</v>
      </c>
      <c r="B6684" s="2">
        <v>28.44</v>
      </c>
      <c r="C6684" s="2">
        <v>28.47</v>
      </c>
    </row>
    <row r="6685" spans="1:3" x14ac:dyDescent="0.3">
      <c r="A6685" s="5">
        <v>42843</v>
      </c>
      <c r="B6685" s="2">
        <v>32.549999999999997</v>
      </c>
      <c r="C6685" s="2">
        <v>34.29</v>
      </c>
    </row>
    <row r="6686" spans="1:3" x14ac:dyDescent="0.3">
      <c r="A6686" s="5">
        <v>42844</v>
      </c>
      <c r="B6686" s="2">
        <v>33.49</v>
      </c>
      <c r="C6686" s="2">
        <v>35.1</v>
      </c>
    </row>
    <row r="6687" spans="1:3" x14ac:dyDescent="0.3">
      <c r="A6687" s="5">
        <v>42845</v>
      </c>
      <c r="B6687" s="2">
        <v>29.49</v>
      </c>
      <c r="C6687" s="2">
        <v>29.89</v>
      </c>
    </row>
    <row r="6688" spans="1:3" x14ac:dyDescent="0.3">
      <c r="A6688" s="5">
        <v>42846</v>
      </c>
      <c r="B6688" s="2">
        <v>26.99</v>
      </c>
      <c r="C6688" s="2">
        <v>27.6</v>
      </c>
    </row>
    <row r="6689" spans="1:3" x14ac:dyDescent="0.3">
      <c r="A6689" s="5">
        <v>42847</v>
      </c>
      <c r="B6689" s="2">
        <v>25.81</v>
      </c>
      <c r="C6689" s="2">
        <v>26.12</v>
      </c>
    </row>
    <row r="6690" spans="1:3" x14ac:dyDescent="0.3">
      <c r="A6690" s="5">
        <v>42848</v>
      </c>
      <c r="B6690" s="2">
        <v>27.4</v>
      </c>
      <c r="C6690" s="2">
        <v>27.44</v>
      </c>
    </row>
    <row r="6691" spans="1:3" x14ac:dyDescent="0.3">
      <c r="A6691" s="5">
        <v>42849</v>
      </c>
      <c r="B6691" s="2">
        <v>30.68</v>
      </c>
      <c r="C6691" s="2">
        <v>31.57</v>
      </c>
    </row>
    <row r="6692" spans="1:3" x14ac:dyDescent="0.3">
      <c r="A6692" s="5">
        <v>42850</v>
      </c>
      <c r="B6692" s="2">
        <v>34.450000000000003</v>
      </c>
      <c r="C6692" s="2">
        <v>36.14</v>
      </c>
    </row>
    <row r="6693" spans="1:3" x14ac:dyDescent="0.3">
      <c r="A6693" s="5">
        <v>42851</v>
      </c>
      <c r="B6693" s="2">
        <v>37.24</v>
      </c>
      <c r="C6693" s="2">
        <v>40.869999999999997</v>
      </c>
    </row>
    <row r="6694" spans="1:3" x14ac:dyDescent="0.3">
      <c r="A6694" s="5">
        <v>42852</v>
      </c>
      <c r="B6694" s="2">
        <v>35.82</v>
      </c>
      <c r="C6694" s="2">
        <v>37.869999999999997</v>
      </c>
    </row>
    <row r="6695" spans="1:3" x14ac:dyDescent="0.3">
      <c r="A6695" s="5">
        <v>42853</v>
      </c>
      <c r="B6695" s="2">
        <v>35.26</v>
      </c>
      <c r="C6695" s="2">
        <v>37.83</v>
      </c>
    </row>
    <row r="6696" spans="1:3" x14ac:dyDescent="0.3">
      <c r="A6696" s="5">
        <v>42854</v>
      </c>
      <c r="B6696" s="2">
        <v>30.41</v>
      </c>
      <c r="C6696" s="2">
        <v>30.04</v>
      </c>
    </row>
    <row r="6697" spans="1:3" x14ac:dyDescent="0.3">
      <c r="A6697" s="5">
        <v>42855</v>
      </c>
      <c r="B6697" s="2">
        <v>28.34</v>
      </c>
      <c r="C6697" s="2">
        <v>28.55</v>
      </c>
    </row>
    <row r="6698" spans="1:3" x14ac:dyDescent="0.3">
      <c r="A6698" s="5">
        <v>42856</v>
      </c>
      <c r="B6698" s="2">
        <v>27.19</v>
      </c>
      <c r="C6698" s="2">
        <v>27.22</v>
      </c>
    </row>
    <row r="6699" spans="1:3" x14ac:dyDescent="0.3">
      <c r="A6699" s="5">
        <v>42857</v>
      </c>
      <c r="B6699" s="2">
        <v>30.55</v>
      </c>
      <c r="C6699" s="2">
        <v>31.81</v>
      </c>
    </row>
    <row r="6700" spans="1:3" x14ac:dyDescent="0.3">
      <c r="A6700" s="5">
        <v>42858</v>
      </c>
      <c r="B6700" s="2">
        <v>30.52</v>
      </c>
      <c r="C6700" s="2">
        <v>31.64</v>
      </c>
    </row>
    <row r="6701" spans="1:3" x14ac:dyDescent="0.3">
      <c r="A6701" s="5">
        <v>42859</v>
      </c>
      <c r="B6701" s="2">
        <v>29.59</v>
      </c>
      <c r="C6701" s="2">
        <v>30.77</v>
      </c>
    </row>
    <row r="6702" spans="1:3" x14ac:dyDescent="0.3">
      <c r="A6702" s="5">
        <v>42860</v>
      </c>
      <c r="B6702" s="2">
        <v>30.17</v>
      </c>
      <c r="C6702" s="2">
        <v>31.22</v>
      </c>
    </row>
    <row r="6703" spans="1:3" x14ac:dyDescent="0.3">
      <c r="A6703" s="5">
        <v>42861</v>
      </c>
      <c r="B6703" s="2">
        <v>30.09</v>
      </c>
      <c r="C6703" s="2">
        <v>30.44</v>
      </c>
    </row>
    <row r="6704" spans="1:3" x14ac:dyDescent="0.3">
      <c r="A6704" s="5">
        <v>42862</v>
      </c>
      <c r="B6704" s="2">
        <v>28.31</v>
      </c>
      <c r="C6704" s="2">
        <v>28.67</v>
      </c>
    </row>
    <row r="6705" spans="1:3" x14ac:dyDescent="0.3">
      <c r="A6705" s="5">
        <v>42863</v>
      </c>
      <c r="B6705" s="2">
        <v>30.09</v>
      </c>
      <c r="C6705" s="2">
        <v>31.24</v>
      </c>
    </row>
    <row r="6706" spans="1:3" x14ac:dyDescent="0.3">
      <c r="A6706" s="5">
        <v>42864</v>
      </c>
      <c r="B6706" s="2">
        <v>34.75</v>
      </c>
      <c r="C6706" s="2">
        <v>37.22</v>
      </c>
    </row>
    <row r="6707" spans="1:3" x14ac:dyDescent="0.3">
      <c r="A6707" s="5">
        <v>42865</v>
      </c>
      <c r="B6707" s="2">
        <v>36.33</v>
      </c>
      <c r="C6707" s="2">
        <v>38.39</v>
      </c>
    </row>
    <row r="6708" spans="1:3" x14ac:dyDescent="0.3">
      <c r="A6708" s="5">
        <v>42866</v>
      </c>
      <c r="B6708" s="2">
        <v>33.700000000000003</v>
      </c>
      <c r="C6708" s="2">
        <v>35.770000000000003</v>
      </c>
    </row>
    <row r="6709" spans="1:3" x14ac:dyDescent="0.3">
      <c r="A6709" s="5">
        <v>42867</v>
      </c>
      <c r="B6709" s="2">
        <v>31.16</v>
      </c>
      <c r="C6709" s="2">
        <v>32.21</v>
      </c>
    </row>
    <row r="6710" spans="1:3" x14ac:dyDescent="0.3">
      <c r="A6710" s="5">
        <v>42868</v>
      </c>
      <c r="B6710" s="2">
        <v>30</v>
      </c>
      <c r="C6710" s="2">
        <v>30.41</v>
      </c>
    </row>
    <row r="6711" spans="1:3" x14ac:dyDescent="0.3">
      <c r="A6711" s="5">
        <v>42869</v>
      </c>
      <c r="B6711" s="2">
        <v>28.45</v>
      </c>
      <c r="C6711" s="2">
        <v>28.84</v>
      </c>
    </row>
    <row r="6712" spans="1:3" x14ac:dyDescent="0.3">
      <c r="A6712" s="5">
        <v>42870</v>
      </c>
      <c r="B6712" s="2">
        <v>31.86</v>
      </c>
      <c r="C6712" s="2">
        <v>33.71</v>
      </c>
    </row>
    <row r="6713" spans="1:3" x14ac:dyDescent="0.3">
      <c r="A6713" s="5">
        <v>42871</v>
      </c>
      <c r="B6713" s="2">
        <v>30.16</v>
      </c>
      <c r="C6713" s="2">
        <v>31.61</v>
      </c>
    </row>
    <row r="6714" spans="1:3" x14ac:dyDescent="0.3">
      <c r="A6714" s="5">
        <v>42872</v>
      </c>
      <c r="B6714" s="2">
        <v>27.85</v>
      </c>
      <c r="C6714" s="2">
        <v>29.3</v>
      </c>
    </row>
    <row r="6715" spans="1:3" x14ac:dyDescent="0.3">
      <c r="A6715" s="5">
        <v>42873</v>
      </c>
      <c r="B6715" s="2">
        <v>27.54</v>
      </c>
      <c r="C6715" s="2">
        <v>29.41</v>
      </c>
    </row>
    <row r="6716" spans="1:3" x14ac:dyDescent="0.3">
      <c r="A6716" s="5">
        <v>42874</v>
      </c>
      <c r="B6716" s="2">
        <v>28</v>
      </c>
      <c r="C6716" s="2">
        <v>29.55</v>
      </c>
    </row>
    <row r="6717" spans="1:3" x14ac:dyDescent="0.3">
      <c r="A6717" s="5">
        <v>42875</v>
      </c>
      <c r="B6717" s="2">
        <v>23.82</v>
      </c>
      <c r="C6717" s="2">
        <v>24.16</v>
      </c>
    </row>
    <row r="6718" spans="1:3" x14ac:dyDescent="0.3">
      <c r="A6718" s="5">
        <v>42876</v>
      </c>
      <c r="B6718" s="2">
        <v>18.940000000000001</v>
      </c>
      <c r="C6718" s="2">
        <v>19.829999999999998</v>
      </c>
    </row>
    <row r="6719" spans="1:3" x14ac:dyDescent="0.3">
      <c r="A6719" s="5">
        <v>42877</v>
      </c>
      <c r="B6719" s="2">
        <v>27.88</v>
      </c>
      <c r="C6719" s="2">
        <v>29.99</v>
      </c>
    </row>
    <row r="6720" spans="1:3" x14ac:dyDescent="0.3">
      <c r="A6720" s="5">
        <v>42878</v>
      </c>
      <c r="B6720" s="2">
        <v>26.89</v>
      </c>
      <c r="C6720" s="2">
        <v>28.31</v>
      </c>
    </row>
    <row r="6721" spans="1:3" x14ac:dyDescent="0.3">
      <c r="A6721" s="5">
        <v>42879</v>
      </c>
      <c r="B6721" s="2">
        <v>26.12</v>
      </c>
      <c r="C6721" s="2">
        <v>27.81</v>
      </c>
    </row>
    <row r="6722" spans="1:3" x14ac:dyDescent="0.3">
      <c r="A6722" s="5">
        <v>42880</v>
      </c>
      <c r="B6722" s="2">
        <v>24.91</v>
      </c>
      <c r="C6722" s="2">
        <v>25.12</v>
      </c>
    </row>
    <row r="6723" spans="1:3" x14ac:dyDescent="0.3">
      <c r="A6723" s="5">
        <v>42881</v>
      </c>
      <c r="B6723" s="2">
        <v>26.46</v>
      </c>
      <c r="C6723" s="2">
        <v>27.51</v>
      </c>
    </row>
    <row r="6724" spans="1:3" x14ac:dyDescent="0.3">
      <c r="A6724" s="5">
        <v>42882</v>
      </c>
      <c r="B6724" s="2">
        <v>25.22</v>
      </c>
      <c r="C6724" s="2">
        <v>25.53</v>
      </c>
    </row>
    <row r="6725" spans="1:3" x14ac:dyDescent="0.3">
      <c r="A6725" s="5">
        <v>42883</v>
      </c>
      <c r="B6725" s="2">
        <v>21.01</v>
      </c>
      <c r="C6725" s="2">
        <v>22.89</v>
      </c>
    </row>
    <row r="6726" spans="1:3" x14ac:dyDescent="0.3">
      <c r="A6726" s="5">
        <v>42884</v>
      </c>
      <c r="B6726" s="2">
        <v>28.27</v>
      </c>
      <c r="C6726" s="2">
        <v>30.9</v>
      </c>
    </row>
    <row r="6727" spans="1:3" x14ac:dyDescent="0.3">
      <c r="A6727" s="5">
        <v>42885</v>
      </c>
      <c r="B6727" s="2">
        <v>29.76</v>
      </c>
      <c r="C6727" s="2">
        <v>31.72</v>
      </c>
    </row>
    <row r="6728" spans="1:3" x14ac:dyDescent="0.3">
      <c r="A6728" s="5">
        <v>42886</v>
      </c>
      <c r="B6728" s="2">
        <v>26.73</v>
      </c>
      <c r="C6728" s="2">
        <v>27.84</v>
      </c>
    </row>
    <row r="6729" spans="1:3" x14ac:dyDescent="0.3">
      <c r="A6729" s="5">
        <v>42887</v>
      </c>
      <c r="B6729" s="2">
        <v>27.6</v>
      </c>
      <c r="C6729" s="2">
        <v>29.8</v>
      </c>
    </row>
    <row r="6730" spans="1:3" x14ac:dyDescent="0.3">
      <c r="A6730" s="5">
        <v>42888</v>
      </c>
      <c r="B6730" s="2">
        <v>28.73</v>
      </c>
      <c r="C6730" s="2">
        <v>30.36</v>
      </c>
    </row>
    <row r="6731" spans="1:3" x14ac:dyDescent="0.3">
      <c r="A6731" s="5">
        <v>42889</v>
      </c>
      <c r="B6731" s="2">
        <v>26.42</v>
      </c>
      <c r="C6731" s="2">
        <v>26.71</v>
      </c>
    </row>
    <row r="6732" spans="1:3" x14ac:dyDescent="0.3">
      <c r="A6732" s="5">
        <v>42890</v>
      </c>
      <c r="B6732" s="2">
        <v>24.63</v>
      </c>
      <c r="C6732" s="2">
        <v>25.13</v>
      </c>
    </row>
    <row r="6733" spans="1:3" x14ac:dyDescent="0.3">
      <c r="A6733" s="5">
        <v>42891</v>
      </c>
      <c r="B6733" s="2">
        <v>25.45</v>
      </c>
      <c r="C6733" s="2">
        <v>26.25</v>
      </c>
    </row>
    <row r="6734" spans="1:3" x14ac:dyDescent="0.3">
      <c r="A6734" s="5">
        <v>42892</v>
      </c>
      <c r="B6734" s="2">
        <v>22.56</v>
      </c>
      <c r="C6734" s="2">
        <v>25.23</v>
      </c>
    </row>
    <row r="6735" spans="1:3" x14ac:dyDescent="0.3">
      <c r="A6735" s="5">
        <v>42893</v>
      </c>
      <c r="B6735" s="2">
        <v>19.57</v>
      </c>
      <c r="C6735" s="2">
        <v>23.6</v>
      </c>
    </row>
    <row r="6736" spans="1:3" x14ac:dyDescent="0.3">
      <c r="A6736" s="5">
        <v>42894</v>
      </c>
      <c r="B6736" s="2">
        <v>24.15</v>
      </c>
      <c r="C6736" s="2">
        <v>28.37</v>
      </c>
    </row>
    <row r="6737" spans="1:3" x14ac:dyDescent="0.3">
      <c r="A6737" s="5">
        <v>42895</v>
      </c>
      <c r="B6737" s="2">
        <v>26.99</v>
      </c>
      <c r="C6737" s="2">
        <v>28.23</v>
      </c>
    </row>
    <row r="6738" spans="1:3" x14ac:dyDescent="0.3">
      <c r="A6738" s="5">
        <v>42896</v>
      </c>
      <c r="B6738" s="2">
        <v>24.8</v>
      </c>
      <c r="C6738" s="2">
        <v>25.26</v>
      </c>
    </row>
    <row r="6739" spans="1:3" x14ac:dyDescent="0.3">
      <c r="A6739" s="5">
        <v>42897</v>
      </c>
      <c r="B6739" s="2">
        <v>21.2</v>
      </c>
      <c r="C6739" s="2">
        <v>21.82</v>
      </c>
    </row>
    <row r="6740" spans="1:3" x14ac:dyDescent="0.3">
      <c r="A6740" s="5">
        <v>42898</v>
      </c>
      <c r="B6740" s="2">
        <v>23.08</v>
      </c>
      <c r="C6740" s="2">
        <v>24.72</v>
      </c>
    </row>
    <row r="6741" spans="1:3" x14ac:dyDescent="0.3">
      <c r="A6741" s="5">
        <v>42899</v>
      </c>
      <c r="B6741" s="2">
        <v>22.87</v>
      </c>
      <c r="C6741" s="2">
        <v>26.55</v>
      </c>
    </row>
    <row r="6742" spans="1:3" x14ac:dyDescent="0.3">
      <c r="A6742" s="5">
        <v>42900</v>
      </c>
      <c r="B6742" s="2">
        <v>27.29</v>
      </c>
      <c r="C6742" s="2">
        <v>29.6</v>
      </c>
    </row>
    <row r="6743" spans="1:3" x14ac:dyDescent="0.3">
      <c r="A6743" s="5">
        <v>42901</v>
      </c>
      <c r="B6743" s="2">
        <v>26.48</v>
      </c>
      <c r="C6743" s="2">
        <v>27.51</v>
      </c>
    </row>
    <row r="6744" spans="1:3" x14ac:dyDescent="0.3">
      <c r="A6744" s="5">
        <v>42902</v>
      </c>
      <c r="B6744" s="2">
        <v>24.02</v>
      </c>
      <c r="C6744" s="2">
        <v>24.43</v>
      </c>
    </row>
    <row r="6745" spans="1:3" x14ac:dyDescent="0.3">
      <c r="A6745" s="5">
        <v>42903</v>
      </c>
      <c r="B6745" s="2">
        <v>21.84</v>
      </c>
      <c r="C6745" s="2">
        <v>23.13</v>
      </c>
    </row>
    <row r="6746" spans="1:3" x14ac:dyDescent="0.3">
      <c r="A6746" s="5">
        <v>42904</v>
      </c>
      <c r="B6746" s="2">
        <v>23.73</v>
      </c>
      <c r="C6746" s="2">
        <v>23.78</v>
      </c>
    </row>
    <row r="6747" spans="1:3" x14ac:dyDescent="0.3">
      <c r="A6747" s="5">
        <v>42905</v>
      </c>
      <c r="B6747" s="2">
        <v>26.06</v>
      </c>
      <c r="C6747" s="2">
        <v>27.46</v>
      </c>
    </row>
    <row r="6748" spans="1:3" x14ac:dyDescent="0.3">
      <c r="A6748" s="5">
        <v>42906</v>
      </c>
      <c r="B6748" s="2">
        <v>25.49</v>
      </c>
      <c r="C6748" s="2">
        <v>26.7</v>
      </c>
    </row>
    <row r="6749" spans="1:3" x14ac:dyDescent="0.3">
      <c r="A6749" s="5">
        <v>42907</v>
      </c>
      <c r="B6749" s="2">
        <v>26.65</v>
      </c>
      <c r="C6749" s="2">
        <v>27.98</v>
      </c>
    </row>
    <row r="6750" spans="1:3" x14ac:dyDescent="0.3">
      <c r="A6750" s="5">
        <v>42908</v>
      </c>
      <c r="B6750" s="2">
        <v>27.56</v>
      </c>
      <c r="C6750" s="2">
        <v>28.64</v>
      </c>
    </row>
    <row r="6751" spans="1:3" x14ac:dyDescent="0.3">
      <c r="A6751" s="5">
        <v>42909</v>
      </c>
      <c r="B6751" s="2">
        <v>25.21</v>
      </c>
      <c r="C6751" s="2">
        <v>26.36</v>
      </c>
    </row>
    <row r="6752" spans="1:3" x14ac:dyDescent="0.3">
      <c r="A6752" s="5">
        <v>42910</v>
      </c>
      <c r="B6752" s="2">
        <v>22.48</v>
      </c>
      <c r="C6752" s="2">
        <v>22.14</v>
      </c>
    </row>
    <row r="6753" spans="1:3" x14ac:dyDescent="0.3">
      <c r="A6753" s="5">
        <v>42911</v>
      </c>
      <c r="B6753" s="2">
        <v>19.98</v>
      </c>
      <c r="C6753" s="2">
        <v>20.77</v>
      </c>
    </row>
    <row r="6754" spans="1:3" x14ac:dyDescent="0.3">
      <c r="A6754" s="5">
        <v>42912</v>
      </c>
      <c r="B6754" s="2">
        <v>23.46</v>
      </c>
      <c r="C6754" s="2">
        <v>24.96</v>
      </c>
    </row>
    <row r="6755" spans="1:3" x14ac:dyDescent="0.3">
      <c r="A6755" s="5">
        <v>42913</v>
      </c>
      <c r="B6755" s="2">
        <v>25.44</v>
      </c>
      <c r="C6755" s="2">
        <v>26.75</v>
      </c>
    </row>
    <row r="6756" spans="1:3" x14ac:dyDescent="0.3">
      <c r="A6756" s="5">
        <v>42914</v>
      </c>
      <c r="B6756" s="2">
        <v>25.35</v>
      </c>
      <c r="C6756" s="2">
        <v>26.44</v>
      </c>
    </row>
    <row r="6757" spans="1:3" x14ac:dyDescent="0.3">
      <c r="A6757" s="5">
        <v>42915</v>
      </c>
      <c r="B6757" s="2">
        <v>24.89</v>
      </c>
      <c r="C6757" s="2">
        <v>26.35</v>
      </c>
    </row>
    <row r="6758" spans="1:3" x14ac:dyDescent="0.3">
      <c r="A6758" s="5">
        <v>42916</v>
      </c>
      <c r="B6758" s="2">
        <v>24.34</v>
      </c>
      <c r="C6758" s="2">
        <v>25.24</v>
      </c>
    </row>
    <row r="6759" spans="1:3" x14ac:dyDescent="0.3">
      <c r="A6759" s="5">
        <v>42917</v>
      </c>
      <c r="B6759" s="2">
        <v>24.15</v>
      </c>
      <c r="C6759" s="2">
        <v>24.53</v>
      </c>
    </row>
    <row r="6760" spans="1:3" x14ac:dyDescent="0.3">
      <c r="A6760" s="5">
        <v>42918</v>
      </c>
      <c r="B6760" s="2">
        <v>22.97</v>
      </c>
      <c r="C6760" s="2">
        <v>23.12</v>
      </c>
    </row>
    <row r="6761" spans="1:3" x14ac:dyDescent="0.3">
      <c r="A6761" s="5">
        <v>42919</v>
      </c>
      <c r="B6761" s="2">
        <v>24.8</v>
      </c>
      <c r="C6761" s="2">
        <v>25.82</v>
      </c>
    </row>
    <row r="6762" spans="1:3" x14ac:dyDescent="0.3">
      <c r="A6762" s="5">
        <v>42920</v>
      </c>
      <c r="B6762" s="2">
        <v>26.09</v>
      </c>
      <c r="C6762" s="2">
        <v>27.37</v>
      </c>
    </row>
    <row r="6763" spans="1:3" x14ac:dyDescent="0.3">
      <c r="A6763" s="5">
        <v>42921</v>
      </c>
      <c r="B6763" s="2">
        <v>27.3</v>
      </c>
      <c r="C6763" s="2">
        <v>28.22</v>
      </c>
    </row>
    <row r="6764" spans="1:3" x14ac:dyDescent="0.3">
      <c r="A6764" s="5">
        <v>42922</v>
      </c>
      <c r="B6764" s="2">
        <v>28.12</v>
      </c>
      <c r="C6764" s="2">
        <v>29.12</v>
      </c>
    </row>
    <row r="6765" spans="1:3" x14ac:dyDescent="0.3">
      <c r="A6765" s="5">
        <v>42923</v>
      </c>
      <c r="B6765" s="2">
        <v>28.14</v>
      </c>
      <c r="C6765" s="2">
        <v>28.97</v>
      </c>
    </row>
    <row r="6766" spans="1:3" x14ac:dyDescent="0.3">
      <c r="A6766" s="5">
        <v>42924</v>
      </c>
      <c r="B6766" s="2">
        <v>27.16</v>
      </c>
      <c r="C6766" s="2">
        <v>27.38</v>
      </c>
    </row>
    <row r="6767" spans="1:3" x14ac:dyDescent="0.3">
      <c r="A6767" s="5">
        <v>42925</v>
      </c>
      <c r="B6767" s="2">
        <v>27</v>
      </c>
      <c r="C6767" s="2">
        <v>27.09</v>
      </c>
    </row>
    <row r="6768" spans="1:3" x14ac:dyDescent="0.3">
      <c r="A6768" s="5">
        <v>42926</v>
      </c>
      <c r="B6768" s="2">
        <v>27.93</v>
      </c>
      <c r="C6768" s="2">
        <v>28.38</v>
      </c>
    </row>
    <row r="6769" spans="1:3" x14ac:dyDescent="0.3">
      <c r="A6769" s="5">
        <v>42927</v>
      </c>
      <c r="B6769" s="2">
        <v>27.66</v>
      </c>
      <c r="C6769" s="2">
        <v>28.05</v>
      </c>
    </row>
    <row r="6770" spans="1:3" x14ac:dyDescent="0.3">
      <c r="A6770" s="5">
        <v>42928</v>
      </c>
      <c r="B6770" s="2">
        <v>27.57</v>
      </c>
      <c r="C6770" s="2">
        <v>28.05</v>
      </c>
    </row>
    <row r="6771" spans="1:3" x14ac:dyDescent="0.3">
      <c r="A6771" s="5">
        <v>42929</v>
      </c>
      <c r="B6771" s="2">
        <v>26.56</v>
      </c>
      <c r="C6771" s="2">
        <v>27.51</v>
      </c>
    </row>
    <row r="6772" spans="1:3" x14ac:dyDescent="0.3">
      <c r="A6772" s="5">
        <v>42930</v>
      </c>
      <c r="B6772" s="2">
        <v>27.36</v>
      </c>
      <c r="C6772" s="2">
        <v>27.83</v>
      </c>
    </row>
    <row r="6773" spans="1:3" x14ac:dyDescent="0.3">
      <c r="A6773" s="5">
        <v>42931</v>
      </c>
      <c r="B6773" s="2">
        <v>26.77</v>
      </c>
      <c r="C6773" s="2">
        <v>26.98</v>
      </c>
    </row>
    <row r="6774" spans="1:3" x14ac:dyDescent="0.3">
      <c r="A6774" s="5">
        <v>42932</v>
      </c>
      <c r="B6774" s="2">
        <v>25.32</v>
      </c>
      <c r="C6774" s="2">
        <v>25.15</v>
      </c>
    </row>
    <row r="6775" spans="1:3" x14ac:dyDescent="0.3">
      <c r="A6775" s="5">
        <v>42933</v>
      </c>
      <c r="B6775" s="2">
        <v>25.57</v>
      </c>
      <c r="C6775" s="2">
        <v>26.51</v>
      </c>
    </row>
    <row r="6776" spans="1:3" x14ac:dyDescent="0.3">
      <c r="A6776" s="5">
        <v>42934</v>
      </c>
      <c r="B6776" s="2">
        <v>25.76</v>
      </c>
      <c r="C6776" s="2">
        <v>26.73</v>
      </c>
    </row>
    <row r="6777" spans="1:3" x14ac:dyDescent="0.3">
      <c r="A6777" s="5">
        <v>42935</v>
      </c>
      <c r="B6777" s="2">
        <v>26.08</v>
      </c>
      <c r="C6777" s="2">
        <v>26.94</v>
      </c>
    </row>
    <row r="6778" spans="1:3" x14ac:dyDescent="0.3">
      <c r="A6778" s="5">
        <v>42936</v>
      </c>
      <c r="B6778" s="2">
        <v>26.72</v>
      </c>
      <c r="C6778" s="2">
        <v>27.64</v>
      </c>
    </row>
    <row r="6779" spans="1:3" x14ac:dyDescent="0.3">
      <c r="A6779" s="5">
        <v>42937</v>
      </c>
      <c r="B6779" s="2">
        <v>27.39</v>
      </c>
      <c r="C6779" s="2">
        <v>27.93</v>
      </c>
    </row>
    <row r="6780" spans="1:3" x14ac:dyDescent="0.3">
      <c r="A6780" s="5">
        <v>42938</v>
      </c>
      <c r="B6780" s="2">
        <v>26.93</v>
      </c>
      <c r="C6780" s="2">
        <v>27.19</v>
      </c>
    </row>
    <row r="6781" spans="1:3" x14ac:dyDescent="0.3">
      <c r="A6781" s="5">
        <v>42939</v>
      </c>
      <c r="B6781" s="2">
        <v>25.61</v>
      </c>
      <c r="C6781" s="2">
        <v>26.15</v>
      </c>
    </row>
    <row r="6782" spans="1:3" x14ac:dyDescent="0.3">
      <c r="A6782" s="5">
        <v>42940</v>
      </c>
      <c r="B6782" s="2">
        <v>27.45</v>
      </c>
      <c r="C6782" s="2">
        <v>28.24</v>
      </c>
    </row>
    <row r="6783" spans="1:3" x14ac:dyDescent="0.3">
      <c r="A6783" s="5">
        <v>42941</v>
      </c>
      <c r="B6783" s="2">
        <v>27.3</v>
      </c>
      <c r="C6783" s="2">
        <v>27.76</v>
      </c>
    </row>
    <row r="6784" spans="1:3" x14ac:dyDescent="0.3">
      <c r="A6784" s="5">
        <v>42942</v>
      </c>
      <c r="B6784" s="2">
        <v>26.56</v>
      </c>
      <c r="C6784" s="2">
        <v>27.76</v>
      </c>
    </row>
    <row r="6785" spans="1:3" x14ac:dyDescent="0.3">
      <c r="A6785" s="5">
        <v>42943</v>
      </c>
      <c r="B6785" s="2">
        <v>27.3</v>
      </c>
      <c r="C6785" s="2">
        <v>28.28</v>
      </c>
    </row>
    <row r="6786" spans="1:3" x14ac:dyDescent="0.3">
      <c r="A6786" s="5">
        <v>42944</v>
      </c>
      <c r="B6786" s="2">
        <v>27.24</v>
      </c>
      <c r="C6786" s="2">
        <v>27.48</v>
      </c>
    </row>
    <row r="6787" spans="1:3" x14ac:dyDescent="0.3">
      <c r="A6787" s="5">
        <v>42945</v>
      </c>
      <c r="B6787" s="2">
        <v>22.27</v>
      </c>
      <c r="C6787" s="2">
        <v>24.2</v>
      </c>
    </row>
    <row r="6788" spans="1:3" x14ac:dyDescent="0.3">
      <c r="A6788" s="5">
        <v>42946</v>
      </c>
      <c r="B6788" s="2">
        <v>23.66</v>
      </c>
      <c r="C6788" s="2">
        <v>23.55</v>
      </c>
    </row>
    <row r="6789" spans="1:3" x14ac:dyDescent="0.3">
      <c r="A6789" s="5">
        <v>42947</v>
      </c>
      <c r="B6789" s="2">
        <v>26.66</v>
      </c>
      <c r="C6789" s="2">
        <v>27.41</v>
      </c>
    </row>
    <row r="6790" spans="1:3" x14ac:dyDescent="0.3">
      <c r="A6790" s="5">
        <v>42948</v>
      </c>
      <c r="B6790" s="2">
        <v>27.03</v>
      </c>
      <c r="C6790" s="2">
        <v>27.7</v>
      </c>
    </row>
    <row r="6791" spans="1:3" x14ac:dyDescent="0.3">
      <c r="A6791" s="5">
        <v>42949</v>
      </c>
      <c r="B6791" s="2">
        <v>27.3</v>
      </c>
      <c r="C6791" s="2">
        <v>28.18</v>
      </c>
    </row>
    <row r="6792" spans="1:3" x14ac:dyDescent="0.3">
      <c r="A6792" s="5">
        <v>42950</v>
      </c>
      <c r="B6792" s="2">
        <v>26.23</v>
      </c>
      <c r="C6792" s="2">
        <v>27.12</v>
      </c>
    </row>
    <row r="6793" spans="1:3" x14ac:dyDescent="0.3">
      <c r="A6793" s="5">
        <v>42951</v>
      </c>
      <c r="B6793" s="2">
        <v>24.52</v>
      </c>
      <c r="C6793" s="2">
        <v>25.71</v>
      </c>
    </row>
    <row r="6794" spans="1:3" x14ac:dyDescent="0.3">
      <c r="A6794" s="5">
        <v>42952</v>
      </c>
      <c r="B6794" s="2">
        <v>23.61</v>
      </c>
      <c r="C6794" s="2">
        <v>24.34</v>
      </c>
    </row>
    <row r="6795" spans="1:3" x14ac:dyDescent="0.3">
      <c r="A6795" s="5">
        <v>42953</v>
      </c>
      <c r="B6795" s="2">
        <v>20.45</v>
      </c>
      <c r="C6795" s="2">
        <v>21.72</v>
      </c>
    </row>
    <row r="6796" spans="1:3" x14ac:dyDescent="0.3">
      <c r="A6796" s="5">
        <v>42954</v>
      </c>
      <c r="B6796" s="2">
        <v>26.72</v>
      </c>
      <c r="C6796" s="2">
        <v>27.53</v>
      </c>
    </row>
    <row r="6797" spans="1:3" x14ac:dyDescent="0.3">
      <c r="A6797" s="5">
        <v>42955</v>
      </c>
      <c r="B6797" s="2">
        <v>26.68</v>
      </c>
      <c r="C6797" s="2">
        <v>27.7</v>
      </c>
    </row>
    <row r="6798" spans="1:3" x14ac:dyDescent="0.3">
      <c r="A6798" s="5">
        <v>42956</v>
      </c>
      <c r="B6798" s="2">
        <v>25.8</v>
      </c>
      <c r="C6798" s="2">
        <v>27.32</v>
      </c>
    </row>
    <row r="6799" spans="1:3" x14ac:dyDescent="0.3">
      <c r="A6799" s="5">
        <v>42957</v>
      </c>
      <c r="B6799" s="2">
        <v>26.56</v>
      </c>
      <c r="C6799" s="2">
        <v>27.26</v>
      </c>
    </row>
    <row r="6800" spans="1:3" x14ac:dyDescent="0.3">
      <c r="A6800" s="5">
        <v>42958</v>
      </c>
      <c r="B6800" s="2">
        <v>26.8</v>
      </c>
      <c r="C6800" s="2">
        <v>27.7</v>
      </c>
    </row>
    <row r="6801" spans="1:3" x14ac:dyDescent="0.3">
      <c r="A6801" s="5">
        <v>42959</v>
      </c>
      <c r="B6801" s="2">
        <v>23.38</v>
      </c>
      <c r="C6801" s="2">
        <v>24.63</v>
      </c>
    </row>
    <row r="6802" spans="1:3" x14ac:dyDescent="0.3">
      <c r="A6802" s="5">
        <v>42960</v>
      </c>
      <c r="B6802" s="2">
        <v>21.85</v>
      </c>
      <c r="C6802" s="2">
        <v>23.74</v>
      </c>
    </row>
    <row r="6803" spans="1:3" x14ac:dyDescent="0.3">
      <c r="A6803" s="5">
        <v>42961</v>
      </c>
      <c r="B6803" s="2">
        <v>27.29</v>
      </c>
      <c r="C6803" s="2">
        <v>28.21</v>
      </c>
    </row>
    <row r="6804" spans="1:3" x14ac:dyDescent="0.3">
      <c r="A6804" s="5">
        <v>42962</v>
      </c>
      <c r="B6804" s="2">
        <v>27.11</v>
      </c>
      <c r="C6804" s="2">
        <v>28.08</v>
      </c>
    </row>
    <row r="6805" spans="1:3" x14ac:dyDescent="0.3">
      <c r="A6805" s="5">
        <v>42963</v>
      </c>
      <c r="B6805" s="2">
        <v>27.5</v>
      </c>
      <c r="C6805" s="2">
        <v>28.45</v>
      </c>
    </row>
    <row r="6806" spans="1:3" x14ac:dyDescent="0.3">
      <c r="A6806" s="5">
        <v>42964</v>
      </c>
      <c r="B6806" s="2">
        <v>27.16</v>
      </c>
      <c r="C6806" s="2">
        <v>28.02</v>
      </c>
    </row>
    <row r="6807" spans="1:3" x14ac:dyDescent="0.3">
      <c r="A6807" s="5">
        <v>42965</v>
      </c>
      <c r="B6807" s="2">
        <v>27.02</v>
      </c>
      <c r="C6807" s="2">
        <v>27.95</v>
      </c>
    </row>
    <row r="6808" spans="1:3" x14ac:dyDescent="0.3">
      <c r="A6808" s="5">
        <v>42966</v>
      </c>
      <c r="B6808" s="2">
        <v>25.07</v>
      </c>
      <c r="C6808" s="2">
        <v>25.58</v>
      </c>
    </row>
    <row r="6809" spans="1:3" x14ac:dyDescent="0.3">
      <c r="A6809" s="5">
        <v>42967</v>
      </c>
      <c r="B6809" s="2">
        <v>23.92</v>
      </c>
      <c r="C6809" s="2">
        <v>25.15</v>
      </c>
    </row>
    <row r="6810" spans="1:3" x14ac:dyDescent="0.3">
      <c r="A6810" s="5">
        <v>42968</v>
      </c>
      <c r="B6810" s="2">
        <v>27.39</v>
      </c>
      <c r="C6810" s="2">
        <v>29.36</v>
      </c>
    </row>
    <row r="6811" spans="1:3" x14ac:dyDescent="0.3">
      <c r="A6811" s="5">
        <v>42969</v>
      </c>
      <c r="B6811" s="2">
        <v>29.39</v>
      </c>
      <c r="C6811" s="2">
        <v>31.03</v>
      </c>
    </row>
    <row r="6812" spans="1:3" x14ac:dyDescent="0.3">
      <c r="A6812" s="5">
        <v>42970</v>
      </c>
      <c r="B6812" s="2">
        <v>31.63</v>
      </c>
      <c r="C6812" s="2">
        <v>34.619999999999997</v>
      </c>
    </row>
    <row r="6813" spans="1:3" x14ac:dyDescent="0.3">
      <c r="A6813" s="5">
        <v>42971</v>
      </c>
      <c r="B6813" s="2">
        <v>30.81</v>
      </c>
      <c r="C6813" s="2">
        <v>32.67</v>
      </c>
    </row>
    <row r="6814" spans="1:3" x14ac:dyDescent="0.3">
      <c r="A6814" s="5">
        <v>42972</v>
      </c>
      <c r="B6814" s="2">
        <v>30.17</v>
      </c>
      <c r="C6814" s="2">
        <v>30.92</v>
      </c>
    </row>
    <row r="6815" spans="1:3" x14ac:dyDescent="0.3">
      <c r="A6815" s="5">
        <v>42973</v>
      </c>
      <c r="B6815" s="2">
        <v>29.53</v>
      </c>
      <c r="C6815" s="2">
        <v>29.62</v>
      </c>
    </row>
    <row r="6816" spans="1:3" x14ac:dyDescent="0.3">
      <c r="A6816" s="5">
        <v>42974</v>
      </c>
      <c r="B6816" s="2">
        <v>29.85</v>
      </c>
      <c r="C6816" s="2">
        <v>29.91</v>
      </c>
    </row>
    <row r="6817" spans="1:3" x14ac:dyDescent="0.3">
      <c r="A6817" s="5">
        <v>42975</v>
      </c>
      <c r="B6817" s="2">
        <v>34.97</v>
      </c>
      <c r="C6817" s="2">
        <v>38.61</v>
      </c>
    </row>
    <row r="6818" spans="1:3" x14ac:dyDescent="0.3">
      <c r="A6818" s="5">
        <v>42976</v>
      </c>
      <c r="B6818" s="2">
        <v>32.409999999999997</v>
      </c>
      <c r="C6818" s="2">
        <v>33.9</v>
      </c>
    </row>
    <row r="6819" spans="1:3" x14ac:dyDescent="0.3">
      <c r="A6819" s="5">
        <v>42977</v>
      </c>
      <c r="B6819" s="2">
        <v>33.17</v>
      </c>
      <c r="C6819" s="2">
        <v>35.4</v>
      </c>
    </row>
    <row r="6820" spans="1:3" x14ac:dyDescent="0.3">
      <c r="A6820" s="5">
        <v>42978</v>
      </c>
      <c r="B6820" s="2">
        <v>33.630000000000003</v>
      </c>
      <c r="C6820" s="2">
        <v>35.979999999999997</v>
      </c>
    </row>
    <row r="6821" spans="1:3" x14ac:dyDescent="0.3">
      <c r="A6821" s="5">
        <v>42979</v>
      </c>
      <c r="B6821" s="2">
        <v>33.71</v>
      </c>
      <c r="C6821" s="2">
        <v>35.5</v>
      </c>
    </row>
    <row r="6822" spans="1:3" x14ac:dyDescent="0.3">
      <c r="A6822" s="5">
        <v>42980</v>
      </c>
      <c r="B6822" s="2">
        <v>31.99</v>
      </c>
      <c r="C6822" s="2">
        <v>32.64</v>
      </c>
    </row>
    <row r="6823" spans="1:3" x14ac:dyDescent="0.3">
      <c r="A6823" s="5">
        <v>42981</v>
      </c>
      <c r="B6823" s="2">
        <v>31.37</v>
      </c>
      <c r="C6823" s="2">
        <v>31.5</v>
      </c>
    </row>
    <row r="6824" spans="1:3" x14ac:dyDescent="0.3">
      <c r="A6824" s="5">
        <v>42982</v>
      </c>
      <c r="B6824" s="2">
        <v>34.43</v>
      </c>
      <c r="C6824" s="2">
        <v>0</v>
      </c>
    </row>
    <row r="6825" spans="1:3" x14ac:dyDescent="0.3">
      <c r="A6825" s="5">
        <v>42983</v>
      </c>
      <c r="B6825" s="2">
        <v>34.69</v>
      </c>
      <c r="C6825" s="2">
        <v>0</v>
      </c>
    </row>
    <row r="6826" spans="1:3" x14ac:dyDescent="0.3">
      <c r="A6826" s="5">
        <v>42984</v>
      </c>
      <c r="B6826" s="2">
        <v>33.5</v>
      </c>
      <c r="C6826" s="2">
        <v>0</v>
      </c>
    </row>
    <row r="6827" spans="1:3" x14ac:dyDescent="0.3">
      <c r="A6827" s="5">
        <v>42985</v>
      </c>
      <c r="B6827" s="2">
        <v>32.94</v>
      </c>
      <c r="C6827" s="2">
        <v>0</v>
      </c>
    </row>
    <row r="6828" spans="1:3" x14ac:dyDescent="0.3">
      <c r="A6828" s="5">
        <v>42986</v>
      </c>
      <c r="B6828" s="2">
        <v>31.19</v>
      </c>
      <c r="C6828" s="2">
        <v>0</v>
      </c>
    </row>
    <row r="6829" spans="1:3" x14ac:dyDescent="0.3">
      <c r="A6829" s="5">
        <v>42987</v>
      </c>
      <c r="B6829" s="2">
        <v>29.93</v>
      </c>
      <c r="C6829" s="2">
        <v>0</v>
      </c>
    </row>
    <row r="6830" spans="1:3" x14ac:dyDescent="0.3">
      <c r="A6830" s="5">
        <v>42988</v>
      </c>
      <c r="B6830" s="2">
        <v>28.6</v>
      </c>
      <c r="C6830" s="2">
        <v>0</v>
      </c>
    </row>
    <row r="6831" spans="1:3" x14ac:dyDescent="0.3">
      <c r="A6831" s="5">
        <v>42989</v>
      </c>
      <c r="B6831" s="2">
        <v>28.7</v>
      </c>
      <c r="C6831" s="2">
        <v>0</v>
      </c>
    </row>
    <row r="6832" spans="1:3" x14ac:dyDescent="0.3">
      <c r="A6832" s="5">
        <v>42990</v>
      </c>
      <c r="B6832" s="2">
        <v>29.5</v>
      </c>
      <c r="C6832" s="2">
        <v>0</v>
      </c>
    </row>
    <row r="6833" spans="1:3" x14ac:dyDescent="0.3">
      <c r="A6833" s="5">
        <v>42991</v>
      </c>
      <c r="B6833" s="2">
        <v>29.83</v>
      </c>
      <c r="C6833" s="2">
        <v>0</v>
      </c>
    </row>
    <row r="6834" spans="1:3" x14ac:dyDescent="0.3">
      <c r="A6834" s="5">
        <v>42992</v>
      </c>
      <c r="B6834" s="2">
        <v>30.46</v>
      </c>
      <c r="C6834" s="2">
        <v>0</v>
      </c>
    </row>
    <row r="6835" spans="1:3" x14ac:dyDescent="0.3">
      <c r="A6835" s="5">
        <v>42993</v>
      </c>
      <c r="B6835" s="2">
        <v>31.23</v>
      </c>
      <c r="C6835" s="2">
        <v>0</v>
      </c>
    </row>
    <row r="6836" spans="1:3" x14ac:dyDescent="0.3">
      <c r="A6836" s="5">
        <v>42994</v>
      </c>
      <c r="B6836" s="2">
        <v>31.34</v>
      </c>
      <c r="C6836" s="2">
        <v>0</v>
      </c>
    </row>
    <row r="6837" spans="1:3" x14ac:dyDescent="0.3">
      <c r="A6837" s="5">
        <v>42995</v>
      </c>
      <c r="B6837" s="2">
        <v>31.31</v>
      </c>
      <c r="C6837" s="2">
        <v>0</v>
      </c>
    </row>
    <row r="6838" spans="1:3" x14ac:dyDescent="0.3">
      <c r="A6838" s="5">
        <v>42996</v>
      </c>
      <c r="B6838" s="2">
        <v>33.82</v>
      </c>
      <c r="C6838" s="2">
        <v>0</v>
      </c>
    </row>
    <row r="6839" spans="1:3" x14ac:dyDescent="0.3">
      <c r="A6839" s="5">
        <v>42997</v>
      </c>
      <c r="B6839" s="2">
        <v>33.200000000000003</v>
      </c>
      <c r="C6839" s="2">
        <v>0</v>
      </c>
    </row>
    <row r="6840" spans="1:3" x14ac:dyDescent="0.3">
      <c r="A6840" s="5">
        <v>42998</v>
      </c>
      <c r="B6840" s="2">
        <v>33.56</v>
      </c>
      <c r="C6840" s="2">
        <v>0</v>
      </c>
    </row>
    <row r="6841" spans="1:3" x14ac:dyDescent="0.3">
      <c r="A6841" s="5">
        <v>42999</v>
      </c>
      <c r="B6841" s="2">
        <v>33.450000000000003</v>
      </c>
      <c r="C6841" s="2">
        <v>35.479999999999997</v>
      </c>
    </row>
    <row r="6842" spans="1:3" x14ac:dyDescent="0.3">
      <c r="A6842" s="5">
        <v>43000</v>
      </c>
      <c r="B6842" s="2">
        <v>32.090000000000003</v>
      </c>
      <c r="C6842" s="2">
        <v>33.43</v>
      </c>
    </row>
    <row r="6843" spans="1:3" x14ac:dyDescent="0.3">
      <c r="A6843" s="5">
        <v>43001</v>
      </c>
      <c r="B6843" s="2">
        <v>30.81</v>
      </c>
      <c r="C6843" s="2">
        <v>31.12</v>
      </c>
    </row>
    <row r="6844" spans="1:3" x14ac:dyDescent="0.3">
      <c r="A6844" s="5">
        <v>43002</v>
      </c>
      <c r="B6844" s="2">
        <v>30.64</v>
      </c>
      <c r="C6844" s="2">
        <v>31.02</v>
      </c>
    </row>
    <row r="6845" spans="1:3" x14ac:dyDescent="0.3">
      <c r="A6845" s="5">
        <v>43003</v>
      </c>
      <c r="B6845" s="2">
        <v>31.26</v>
      </c>
      <c r="C6845" s="2">
        <v>32.28</v>
      </c>
    </row>
    <row r="6846" spans="1:3" x14ac:dyDescent="0.3">
      <c r="A6846" s="5">
        <v>43004</v>
      </c>
      <c r="B6846" s="2">
        <v>31.77</v>
      </c>
      <c r="C6846" s="2">
        <v>33.020000000000003</v>
      </c>
    </row>
    <row r="6847" spans="1:3" x14ac:dyDescent="0.3">
      <c r="A6847" s="5">
        <v>43005</v>
      </c>
      <c r="B6847" s="2">
        <v>32.25</v>
      </c>
      <c r="C6847" s="2">
        <v>33.35</v>
      </c>
    </row>
    <row r="6848" spans="1:3" x14ac:dyDescent="0.3">
      <c r="A6848" s="5">
        <v>43006</v>
      </c>
      <c r="B6848" s="2">
        <v>31.3</v>
      </c>
      <c r="C6848" s="2">
        <v>32.22</v>
      </c>
    </row>
    <row r="6849" spans="1:3" x14ac:dyDescent="0.3">
      <c r="A6849" s="5">
        <v>43007</v>
      </c>
      <c r="B6849" s="2">
        <v>30.64</v>
      </c>
      <c r="C6849" s="2">
        <v>31.34</v>
      </c>
    </row>
    <row r="6850" spans="1:3" x14ac:dyDescent="0.3">
      <c r="A6850" s="5">
        <v>43008</v>
      </c>
      <c r="B6850" s="2">
        <v>28.1</v>
      </c>
      <c r="C6850" s="2">
        <v>29.13</v>
      </c>
    </row>
    <row r="6851" spans="1:3" x14ac:dyDescent="0.3">
      <c r="A6851" s="5">
        <v>43009</v>
      </c>
      <c r="B6851" s="2">
        <v>27.03</v>
      </c>
      <c r="C6851" s="2">
        <v>28.22</v>
      </c>
    </row>
    <row r="6852" spans="1:3" x14ac:dyDescent="0.3">
      <c r="A6852" s="5">
        <v>43010</v>
      </c>
      <c r="B6852" s="2">
        <v>25.93</v>
      </c>
      <c r="C6852" s="2">
        <v>28.64</v>
      </c>
    </row>
    <row r="6853" spans="1:3" x14ac:dyDescent="0.3">
      <c r="A6853" s="5">
        <v>43011</v>
      </c>
      <c r="B6853" s="2">
        <v>25.86</v>
      </c>
      <c r="C6853" s="2">
        <v>28.96</v>
      </c>
    </row>
    <row r="6854" spans="1:3" x14ac:dyDescent="0.3">
      <c r="A6854" s="5">
        <v>43012</v>
      </c>
      <c r="B6854" s="2">
        <v>24.4</v>
      </c>
      <c r="C6854" s="2">
        <v>29.62</v>
      </c>
    </row>
    <row r="6855" spans="1:3" x14ac:dyDescent="0.3">
      <c r="A6855" s="5">
        <v>43013</v>
      </c>
      <c r="B6855" s="2">
        <v>28.31</v>
      </c>
      <c r="C6855" s="2">
        <v>32.369999999999997</v>
      </c>
    </row>
    <row r="6856" spans="1:3" x14ac:dyDescent="0.3">
      <c r="A6856" s="5">
        <v>43014</v>
      </c>
      <c r="B6856" s="2">
        <v>30.14</v>
      </c>
      <c r="C6856" s="2">
        <v>32.369999999999997</v>
      </c>
    </row>
    <row r="6857" spans="1:3" x14ac:dyDescent="0.3">
      <c r="A6857" s="5">
        <v>43015</v>
      </c>
      <c r="B6857" s="2">
        <v>27.78</v>
      </c>
      <c r="C6857" s="2">
        <v>28.79</v>
      </c>
    </row>
    <row r="6858" spans="1:3" x14ac:dyDescent="0.3">
      <c r="A6858" s="5">
        <v>43016</v>
      </c>
      <c r="B6858" s="2">
        <v>28.7</v>
      </c>
      <c r="C6858" s="2">
        <v>29.6</v>
      </c>
    </row>
    <row r="6859" spans="1:3" x14ac:dyDescent="0.3">
      <c r="A6859" s="5">
        <v>43017</v>
      </c>
      <c r="B6859" s="2">
        <v>34.409999999999997</v>
      </c>
      <c r="C6859" s="2">
        <v>37.24</v>
      </c>
    </row>
    <row r="6860" spans="1:3" x14ac:dyDescent="0.3">
      <c r="A6860" s="5">
        <v>43018</v>
      </c>
      <c r="B6860" s="2">
        <v>31.83</v>
      </c>
      <c r="C6860" s="2">
        <v>33.06</v>
      </c>
    </row>
    <row r="6861" spans="1:3" x14ac:dyDescent="0.3">
      <c r="A6861" s="5">
        <v>43019</v>
      </c>
      <c r="B6861" s="2">
        <v>31.92</v>
      </c>
      <c r="C6861" s="2">
        <v>34.520000000000003</v>
      </c>
    </row>
    <row r="6862" spans="1:3" x14ac:dyDescent="0.3">
      <c r="A6862" s="5">
        <v>43020</v>
      </c>
      <c r="B6862" s="2">
        <v>28.69</v>
      </c>
      <c r="C6862" s="2">
        <v>29.61</v>
      </c>
    </row>
    <row r="6863" spans="1:3" x14ac:dyDescent="0.3">
      <c r="A6863" s="5">
        <v>43021</v>
      </c>
      <c r="B6863" s="2">
        <v>30.42</v>
      </c>
      <c r="C6863" s="2">
        <v>32.630000000000003</v>
      </c>
    </row>
    <row r="6864" spans="1:3" x14ac:dyDescent="0.3">
      <c r="A6864" s="5">
        <v>43022</v>
      </c>
      <c r="B6864" s="2">
        <v>26.89</v>
      </c>
      <c r="C6864" s="2">
        <v>27.38</v>
      </c>
    </row>
    <row r="6865" spans="1:3" x14ac:dyDescent="0.3">
      <c r="A6865" s="5">
        <v>43023</v>
      </c>
      <c r="B6865" s="2">
        <v>26.48</v>
      </c>
      <c r="C6865" s="2">
        <v>27.4</v>
      </c>
    </row>
    <row r="6866" spans="1:3" x14ac:dyDescent="0.3">
      <c r="A6866" s="5">
        <v>43024</v>
      </c>
      <c r="B6866" s="2">
        <v>27.33</v>
      </c>
      <c r="C6866" s="2">
        <v>29.3</v>
      </c>
    </row>
    <row r="6867" spans="1:3" x14ac:dyDescent="0.3">
      <c r="A6867" s="5">
        <v>43025</v>
      </c>
      <c r="B6867" s="2">
        <v>27.67</v>
      </c>
      <c r="C6867" s="2">
        <v>28.97</v>
      </c>
    </row>
    <row r="6868" spans="1:3" x14ac:dyDescent="0.3">
      <c r="A6868" s="5">
        <v>43026</v>
      </c>
      <c r="B6868" s="2">
        <v>29.75</v>
      </c>
      <c r="C6868" s="2">
        <v>32.549999999999997</v>
      </c>
    </row>
    <row r="6869" spans="1:3" x14ac:dyDescent="0.3">
      <c r="A6869" s="5">
        <v>43027</v>
      </c>
      <c r="B6869" s="2">
        <v>31.67</v>
      </c>
      <c r="C6869" s="2">
        <v>33.94</v>
      </c>
    </row>
    <row r="6870" spans="1:3" x14ac:dyDescent="0.3">
      <c r="A6870" s="5">
        <v>43028</v>
      </c>
      <c r="B6870" s="2">
        <v>30.72</v>
      </c>
      <c r="C6870" s="2">
        <v>32.19</v>
      </c>
    </row>
    <row r="6871" spans="1:3" x14ac:dyDescent="0.3">
      <c r="A6871" s="5">
        <v>43029</v>
      </c>
      <c r="B6871" s="2">
        <v>28.9</v>
      </c>
      <c r="C6871" s="2">
        <v>29.37</v>
      </c>
    </row>
    <row r="6872" spans="1:3" x14ac:dyDescent="0.3">
      <c r="A6872" s="5">
        <v>43030</v>
      </c>
      <c r="B6872" s="2">
        <v>28.87</v>
      </c>
      <c r="C6872" s="2">
        <v>29.55</v>
      </c>
    </row>
    <row r="6873" spans="1:3" x14ac:dyDescent="0.3">
      <c r="A6873" s="5">
        <v>43031</v>
      </c>
      <c r="B6873" s="2">
        <v>32.21</v>
      </c>
      <c r="C6873" s="2">
        <v>34.619999999999997</v>
      </c>
    </row>
    <row r="6874" spans="1:3" x14ac:dyDescent="0.3">
      <c r="A6874" s="5">
        <v>43032</v>
      </c>
      <c r="B6874" s="2">
        <v>30.83</v>
      </c>
      <c r="C6874" s="2">
        <v>31.99</v>
      </c>
    </row>
    <row r="6875" spans="1:3" x14ac:dyDescent="0.3">
      <c r="A6875" s="5">
        <v>43033</v>
      </c>
      <c r="B6875" s="2">
        <v>28.55</v>
      </c>
      <c r="C6875" s="2">
        <v>30.57</v>
      </c>
    </row>
    <row r="6876" spans="1:3" x14ac:dyDescent="0.3">
      <c r="A6876" s="5">
        <v>43034</v>
      </c>
      <c r="B6876" s="2">
        <v>29.57</v>
      </c>
      <c r="C6876" s="2">
        <v>31.26</v>
      </c>
    </row>
    <row r="6877" spans="1:3" x14ac:dyDescent="0.3">
      <c r="A6877" s="5">
        <v>43035</v>
      </c>
      <c r="B6877" s="2">
        <v>28.42</v>
      </c>
      <c r="C6877" s="2">
        <v>30.23</v>
      </c>
    </row>
    <row r="6878" spans="1:3" x14ac:dyDescent="0.3">
      <c r="A6878" s="5">
        <v>43036</v>
      </c>
      <c r="B6878" s="2">
        <v>23.89</v>
      </c>
      <c r="C6878" s="2">
        <v>25.59</v>
      </c>
    </row>
    <row r="6879" spans="1:3" x14ac:dyDescent="0.3">
      <c r="A6879" s="5">
        <v>43037</v>
      </c>
      <c r="B6879" s="2">
        <v>22</v>
      </c>
      <c r="C6879" s="2">
        <v>24.93</v>
      </c>
    </row>
    <row r="6880" spans="1:3" x14ac:dyDescent="0.3">
      <c r="A6880" s="5">
        <v>43038</v>
      </c>
      <c r="B6880" s="2">
        <v>27.59</v>
      </c>
      <c r="C6880" s="2">
        <v>30.82</v>
      </c>
    </row>
    <row r="6881" spans="1:3" x14ac:dyDescent="0.3">
      <c r="A6881" s="5">
        <v>43039</v>
      </c>
      <c r="B6881" s="2">
        <v>31.7</v>
      </c>
      <c r="C6881" s="2">
        <v>33.49</v>
      </c>
    </row>
    <row r="6882" spans="1:3" x14ac:dyDescent="0.3">
      <c r="A6882" s="5">
        <v>43040</v>
      </c>
      <c r="B6882" s="2">
        <v>28.9</v>
      </c>
      <c r="C6882" s="2">
        <v>30.25</v>
      </c>
    </row>
    <row r="6883" spans="1:3" x14ac:dyDescent="0.3">
      <c r="A6883" s="5">
        <v>43041</v>
      </c>
      <c r="B6883" s="2">
        <v>27.85</v>
      </c>
      <c r="C6883" s="2">
        <v>29.91</v>
      </c>
    </row>
    <row r="6884" spans="1:3" x14ac:dyDescent="0.3">
      <c r="A6884" s="5">
        <v>43042</v>
      </c>
      <c r="B6884" s="2">
        <v>29.47</v>
      </c>
      <c r="C6884" s="2">
        <v>30.37</v>
      </c>
    </row>
    <row r="6885" spans="1:3" x14ac:dyDescent="0.3">
      <c r="A6885" s="5">
        <v>43043</v>
      </c>
      <c r="B6885" s="2">
        <v>27.72</v>
      </c>
      <c r="C6885" s="2">
        <v>28.68</v>
      </c>
    </row>
    <row r="6886" spans="1:3" x14ac:dyDescent="0.3">
      <c r="A6886" s="5">
        <v>43044</v>
      </c>
      <c r="B6886" s="2">
        <v>27.33</v>
      </c>
      <c r="C6886" s="2">
        <v>28.96</v>
      </c>
    </row>
    <row r="6887" spans="1:3" x14ac:dyDescent="0.3">
      <c r="A6887" s="5">
        <v>43045</v>
      </c>
      <c r="B6887" s="2">
        <v>29.93</v>
      </c>
      <c r="C6887" s="2">
        <v>31.35</v>
      </c>
    </row>
    <row r="6888" spans="1:3" x14ac:dyDescent="0.3">
      <c r="A6888" s="5">
        <v>43046</v>
      </c>
      <c r="B6888" s="2">
        <v>30.9</v>
      </c>
      <c r="C6888" s="2">
        <v>32.61</v>
      </c>
    </row>
    <row r="6889" spans="1:3" x14ac:dyDescent="0.3">
      <c r="A6889" s="5">
        <v>43047</v>
      </c>
      <c r="B6889" s="2">
        <v>32.03</v>
      </c>
      <c r="C6889" s="2">
        <v>34.25</v>
      </c>
    </row>
    <row r="6890" spans="1:3" x14ac:dyDescent="0.3">
      <c r="A6890" s="5">
        <v>43048</v>
      </c>
      <c r="B6890" s="2">
        <v>29.38</v>
      </c>
      <c r="C6890" s="2">
        <v>30.12</v>
      </c>
    </row>
    <row r="6891" spans="1:3" x14ac:dyDescent="0.3">
      <c r="A6891" s="5">
        <v>43049</v>
      </c>
      <c r="B6891" s="2">
        <v>29.31</v>
      </c>
      <c r="C6891" s="2">
        <v>30.79</v>
      </c>
    </row>
    <row r="6892" spans="1:3" x14ac:dyDescent="0.3">
      <c r="A6892" s="5">
        <v>43050</v>
      </c>
      <c r="B6892" s="2">
        <v>28.7</v>
      </c>
      <c r="C6892" s="2">
        <v>29.57</v>
      </c>
    </row>
    <row r="6893" spans="1:3" x14ac:dyDescent="0.3">
      <c r="A6893" s="5">
        <v>43051</v>
      </c>
      <c r="B6893" s="2">
        <v>29.99</v>
      </c>
      <c r="C6893" s="2">
        <v>31.17</v>
      </c>
    </row>
    <row r="6894" spans="1:3" x14ac:dyDescent="0.3">
      <c r="A6894" s="5">
        <v>43052</v>
      </c>
      <c r="B6894" s="2">
        <v>34.46</v>
      </c>
      <c r="C6894" s="2">
        <v>37.479999999999997</v>
      </c>
    </row>
    <row r="6895" spans="1:3" x14ac:dyDescent="0.3">
      <c r="A6895" s="5">
        <v>43053</v>
      </c>
      <c r="B6895" s="2">
        <v>32.270000000000003</v>
      </c>
      <c r="C6895" s="2">
        <v>33.25</v>
      </c>
    </row>
    <row r="6896" spans="1:3" x14ac:dyDescent="0.3">
      <c r="A6896" s="5">
        <v>43054</v>
      </c>
      <c r="B6896" s="2">
        <v>31.63</v>
      </c>
      <c r="C6896" s="2">
        <v>32.770000000000003</v>
      </c>
    </row>
    <row r="6897" spans="1:3" x14ac:dyDescent="0.3">
      <c r="A6897" s="5">
        <v>43055</v>
      </c>
      <c r="B6897" s="2">
        <v>31.13</v>
      </c>
      <c r="C6897" s="2">
        <v>32.130000000000003</v>
      </c>
    </row>
    <row r="6898" spans="1:3" x14ac:dyDescent="0.3">
      <c r="A6898" s="5">
        <v>43056</v>
      </c>
      <c r="B6898" s="2">
        <v>29.29</v>
      </c>
      <c r="C6898" s="2">
        <v>30.25</v>
      </c>
    </row>
    <row r="6899" spans="1:3" x14ac:dyDescent="0.3">
      <c r="A6899" s="5">
        <v>43057</v>
      </c>
      <c r="B6899" s="2">
        <v>28.15</v>
      </c>
      <c r="C6899" s="2">
        <v>28.85</v>
      </c>
    </row>
    <row r="6900" spans="1:3" x14ac:dyDescent="0.3">
      <c r="A6900" s="5">
        <v>43058</v>
      </c>
      <c r="B6900" s="2">
        <v>28.53</v>
      </c>
      <c r="C6900" s="2">
        <v>29.09</v>
      </c>
    </row>
    <row r="6901" spans="1:3" x14ac:dyDescent="0.3">
      <c r="A6901" s="5">
        <v>43059</v>
      </c>
      <c r="B6901" s="2">
        <v>39.22</v>
      </c>
      <c r="C6901" s="2">
        <v>46.66</v>
      </c>
    </row>
    <row r="6902" spans="1:3" x14ac:dyDescent="0.3">
      <c r="A6902" s="5">
        <v>43060</v>
      </c>
      <c r="B6902" s="2">
        <v>44.49</v>
      </c>
      <c r="C6902" s="2">
        <v>53.17</v>
      </c>
    </row>
    <row r="6903" spans="1:3" x14ac:dyDescent="0.3">
      <c r="A6903" s="5">
        <v>43061</v>
      </c>
      <c r="B6903" s="2">
        <v>31.38</v>
      </c>
      <c r="C6903" s="2">
        <v>33.07</v>
      </c>
    </row>
    <row r="6904" spans="1:3" x14ac:dyDescent="0.3">
      <c r="A6904" s="5">
        <v>43062</v>
      </c>
      <c r="B6904" s="2">
        <v>28.6</v>
      </c>
      <c r="C6904" s="2">
        <v>29.81</v>
      </c>
    </row>
    <row r="6905" spans="1:3" x14ac:dyDescent="0.3">
      <c r="A6905" s="5">
        <v>43063</v>
      </c>
      <c r="B6905" s="2">
        <v>31.64</v>
      </c>
      <c r="C6905" s="2">
        <v>33.950000000000003</v>
      </c>
    </row>
    <row r="6906" spans="1:3" x14ac:dyDescent="0.3">
      <c r="A6906" s="5">
        <v>43064</v>
      </c>
      <c r="B6906" s="2">
        <v>30.57</v>
      </c>
      <c r="C6906" s="2">
        <v>31.51</v>
      </c>
    </row>
    <row r="6907" spans="1:3" x14ac:dyDescent="0.3">
      <c r="A6907" s="5">
        <v>43065</v>
      </c>
      <c r="B6907" s="2">
        <v>28.63</v>
      </c>
      <c r="C6907" s="2">
        <v>29.12</v>
      </c>
    </row>
    <row r="6908" spans="1:3" x14ac:dyDescent="0.3">
      <c r="A6908" s="5">
        <v>43066</v>
      </c>
      <c r="B6908" s="2">
        <v>32.9</v>
      </c>
      <c r="C6908" s="2">
        <v>36.06</v>
      </c>
    </row>
    <row r="6909" spans="1:3" x14ac:dyDescent="0.3">
      <c r="A6909" s="5">
        <v>43067</v>
      </c>
      <c r="B6909" s="2">
        <v>37.25</v>
      </c>
      <c r="C6909" s="2">
        <v>43.33</v>
      </c>
    </row>
    <row r="6910" spans="1:3" x14ac:dyDescent="0.3">
      <c r="A6910" s="5">
        <v>43068</v>
      </c>
      <c r="B6910" s="2">
        <v>51.88</v>
      </c>
      <c r="C6910" s="2">
        <v>68.599999999999994</v>
      </c>
    </row>
    <row r="6911" spans="1:3" x14ac:dyDescent="0.3">
      <c r="A6911" s="5">
        <v>43069</v>
      </c>
      <c r="B6911" s="2">
        <v>44.68</v>
      </c>
      <c r="C6911" s="2">
        <v>54.65</v>
      </c>
    </row>
    <row r="6912" spans="1:3" x14ac:dyDescent="0.3">
      <c r="A6912" s="5">
        <v>43070</v>
      </c>
      <c r="B6912" s="2">
        <v>40.67</v>
      </c>
      <c r="C6912" s="2">
        <v>48.31</v>
      </c>
    </row>
    <row r="6913" spans="1:3" x14ac:dyDescent="0.3">
      <c r="A6913" s="5">
        <v>43071</v>
      </c>
      <c r="B6913" s="2">
        <v>30.47</v>
      </c>
      <c r="C6913" s="2">
        <v>31.15</v>
      </c>
    </row>
    <row r="6914" spans="1:3" x14ac:dyDescent="0.3">
      <c r="A6914" s="5">
        <v>43072</v>
      </c>
      <c r="B6914" s="2">
        <v>29.15</v>
      </c>
      <c r="C6914" s="2">
        <v>29.93</v>
      </c>
    </row>
    <row r="6915" spans="1:3" x14ac:dyDescent="0.3">
      <c r="A6915" s="5">
        <v>43073</v>
      </c>
      <c r="B6915" s="2">
        <v>34.880000000000003</v>
      </c>
      <c r="C6915" s="2">
        <v>39.54</v>
      </c>
    </row>
    <row r="6916" spans="1:3" x14ac:dyDescent="0.3">
      <c r="A6916" s="5">
        <v>43074</v>
      </c>
      <c r="B6916" s="2">
        <v>31.1</v>
      </c>
      <c r="C6916" s="2">
        <v>32.75</v>
      </c>
    </row>
    <row r="6917" spans="1:3" x14ac:dyDescent="0.3">
      <c r="A6917" s="5">
        <v>43075</v>
      </c>
      <c r="B6917" s="2">
        <v>31.31</v>
      </c>
      <c r="C6917" s="2">
        <v>33.81</v>
      </c>
    </row>
    <row r="6918" spans="1:3" x14ac:dyDescent="0.3">
      <c r="A6918" s="5">
        <v>43076</v>
      </c>
      <c r="B6918" s="2">
        <v>28.71</v>
      </c>
      <c r="C6918" s="2">
        <v>29.97</v>
      </c>
    </row>
    <row r="6919" spans="1:3" x14ac:dyDescent="0.3">
      <c r="A6919" s="5">
        <v>43077</v>
      </c>
      <c r="B6919" s="2">
        <v>27.95</v>
      </c>
      <c r="C6919" s="2">
        <v>29.68</v>
      </c>
    </row>
    <row r="6920" spans="1:3" x14ac:dyDescent="0.3">
      <c r="A6920" s="5">
        <v>43078</v>
      </c>
      <c r="B6920" s="2">
        <v>27.17</v>
      </c>
      <c r="C6920" s="2">
        <v>27.79</v>
      </c>
    </row>
    <row r="6921" spans="1:3" x14ac:dyDescent="0.3">
      <c r="A6921" s="5">
        <v>43079</v>
      </c>
      <c r="B6921" s="2">
        <v>28.34</v>
      </c>
      <c r="C6921" s="2">
        <v>29.22</v>
      </c>
    </row>
    <row r="6922" spans="1:3" x14ac:dyDescent="0.3">
      <c r="A6922" s="5">
        <v>43080</v>
      </c>
      <c r="B6922" s="2">
        <v>40.57</v>
      </c>
      <c r="C6922" s="2">
        <v>49.89</v>
      </c>
    </row>
    <row r="6923" spans="1:3" x14ac:dyDescent="0.3">
      <c r="A6923" s="5">
        <v>43081</v>
      </c>
      <c r="B6923" s="2">
        <v>33.270000000000003</v>
      </c>
      <c r="C6923" s="2">
        <v>37.32</v>
      </c>
    </row>
    <row r="6924" spans="1:3" x14ac:dyDescent="0.3">
      <c r="A6924" s="5">
        <v>43082</v>
      </c>
      <c r="B6924" s="2">
        <v>29.55</v>
      </c>
      <c r="C6924" s="2">
        <v>31.08</v>
      </c>
    </row>
    <row r="6925" spans="1:3" x14ac:dyDescent="0.3">
      <c r="A6925" s="5">
        <v>43083</v>
      </c>
      <c r="B6925" s="2">
        <v>30.71</v>
      </c>
      <c r="C6925" s="2">
        <v>33.22</v>
      </c>
    </row>
    <row r="6926" spans="1:3" x14ac:dyDescent="0.3">
      <c r="A6926" s="5">
        <v>43084</v>
      </c>
      <c r="B6926" s="2">
        <v>37.71</v>
      </c>
      <c r="C6926" s="2">
        <v>44.06</v>
      </c>
    </row>
    <row r="6927" spans="1:3" x14ac:dyDescent="0.3">
      <c r="A6927" s="5">
        <v>43085</v>
      </c>
      <c r="B6927" s="2">
        <v>31.12</v>
      </c>
      <c r="C6927" s="2">
        <v>32.549999999999997</v>
      </c>
    </row>
    <row r="6928" spans="1:3" x14ac:dyDescent="0.3">
      <c r="A6928" s="5">
        <v>43086</v>
      </c>
      <c r="B6928" s="2">
        <v>30.55</v>
      </c>
      <c r="C6928" s="2">
        <v>32.19</v>
      </c>
    </row>
    <row r="6929" spans="1:3" x14ac:dyDescent="0.3">
      <c r="A6929" s="5">
        <v>43087</v>
      </c>
      <c r="B6929" s="2">
        <v>37.69</v>
      </c>
      <c r="C6929" s="2">
        <v>44.34</v>
      </c>
    </row>
    <row r="6930" spans="1:3" x14ac:dyDescent="0.3">
      <c r="A6930" s="5">
        <v>43088</v>
      </c>
      <c r="B6930" s="2">
        <v>42.02</v>
      </c>
      <c r="C6930" s="2">
        <v>50.23</v>
      </c>
    </row>
    <row r="6931" spans="1:3" x14ac:dyDescent="0.3">
      <c r="A6931" s="5">
        <v>43089</v>
      </c>
      <c r="B6931" s="2">
        <v>32.69</v>
      </c>
      <c r="C6931" s="2">
        <v>35.619999999999997</v>
      </c>
    </row>
    <row r="6932" spans="1:3" x14ac:dyDescent="0.3">
      <c r="A6932" s="5">
        <v>43090</v>
      </c>
      <c r="B6932" s="2">
        <v>29.52</v>
      </c>
      <c r="C6932" s="2">
        <v>30.8</v>
      </c>
    </row>
    <row r="6933" spans="1:3" x14ac:dyDescent="0.3">
      <c r="A6933" s="5">
        <v>43091</v>
      </c>
      <c r="B6933" s="2">
        <v>29.21</v>
      </c>
      <c r="C6933" s="2">
        <v>30.66</v>
      </c>
    </row>
    <row r="6934" spans="1:3" x14ac:dyDescent="0.3">
      <c r="A6934" s="5">
        <v>43092</v>
      </c>
      <c r="B6934" s="2">
        <v>23.5</v>
      </c>
      <c r="C6934" s="2">
        <v>24.57</v>
      </c>
    </row>
    <row r="6935" spans="1:3" x14ac:dyDescent="0.3">
      <c r="A6935" s="5">
        <v>43093</v>
      </c>
      <c r="B6935" s="2">
        <v>24.55</v>
      </c>
      <c r="C6935" s="2">
        <v>26.53</v>
      </c>
    </row>
    <row r="6936" spans="1:3" x14ac:dyDescent="0.3">
      <c r="A6936" s="5">
        <v>43094</v>
      </c>
      <c r="B6936" s="2">
        <v>25.63</v>
      </c>
      <c r="C6936" s="2">
        <v>26.27</v>
      </c>
    </row>
    <row r="6937" spans="1:3" x14ac:dyDescent="0.3">
      <c r="A6937" s="5">
        <v>43095</v>
      </c>
      <c r="B6937" s="2">
        <v>25.72</v>
      </c>
      <c r="C6937" s="2">
        <v>26.41</v>
      </c>
    </row>
    <row r="6938" spans="1:3" x14ac:dyDescent="0.3">
      <c r="A6938" s="5">
        <v>43096</v>
      </c>
      <c r="B6938" s="2">
        <v>30.28</v>
      </c>
      <c r="C6938" s="2">
        <v>34.020000000000003</v>
      </c>
    </row>
    <row r="6939" spans="1:3" x14ac:dyDescent="0.3">
      <c r="A6939" s="5">
        <v>43097</v>
      </c>
      <c r="B6939" s="2">
        <v>32.17</v>
      </c>
      <c r="C6939" s="2">
        <v>35.89</v>
      </c>
    </row>
    <row r="6940" spans="1:3" x14ac:dyDescent="0.3">
      <c r="A6940" s="5">
        <v>43098</v>
      </c>
      <c r="B6940" s="2">
        <v>28.69</v>
      </c>
      <c r="C6940" s="2">
        <v>30.66</v>
      </c>
    </row>
    <row r="6941" spans="1:3" x14ac:dyDescent="0.3">
      <c r="A6941" s="5">
        <v>43099</v>
      </c>
      <c r="B6941" s="2">
        <v>26.93</v>
      </c>
      <c r="C6941" s="2">
        <v>27.45</v>
      </c>
    </row>
    <row r="6942" spans="1:3" x14ac:dyDescent="0.3">
      <c r="A6942" s="5">
        <v>43100</v>
      </c>
      <c r="B6942" s="2">
        <v>26.66</v>
      </c>
      <c r="C6942" s="2">
        <v>27.37</v>
      </c>
    </row>
    <row r="6943" spans="1:3" x14ac:dyDescent="0.3">
      <c r="A6943" s="5">
        <v>43101</v>
      </c>
      <c r="B6943" s="2">
        <v>25.77</v>
      </c>
      <c r="C6943" s="2">
        <v>26.11</v>
      </c>
    </row>
    <row r="6944" spans="1:3" x14ac:dyDescent="0.3">
      <c r="A6944" s="5">
        <v>43102</v>
      </c>
      <c r="B6944" s="2">
        <v>31.95</v>
      </c>
      <c r="C6944" s="2">
        <v>36.590000000000003</v>
      </c>
    </row>
    <row r="6945" spans="1:3" x14ac:dyDescent="0.3">
      <c r="A6945" s="5">
        <v>43103</v>
      </c>
      <c r="B6945" s="2">
        <v>28.58</v>
      </c>
      <c r="C6945" s="2">
        <v>29.87</v>
      </c>
    </row>
    <row r="6946" spans="1:3" x14ac:dyDescent="0.3">
      <c r="A6946" s="5">
        <v>43104</v>
      </c>
      <c r="B6946" s="2">
        <v>32.28</v>
      </c>
      <c r="C6946" s="2">
        <v>36.369999999999997</v>
      </c>
    </row>
    <row r="6947" spans="1:3" x14ac:dyDescent="0.3">
      <c r="A6947" s="5">
        <v>43105</v>
      </c>
      <c r="B6947" s="2">
        <v>31.96</v>
      </c>
      <c r="C6947" s="2">
        <v>35.159999999999997</v>
      </c>
    </row>
    <row r="6948" spans="1:3" x14ac:dyDescent="0.3">
      <c r="A6948" s="5">
        <v>43106</v>
      </c>
      <c r="B6948" s="2">
        <v>31.55</v>
      </c>
      <c r="C6948" s="2">
        <v>33.78</v>
      </c>
    </row>
    <row r="6949" spans="1:3" x14ac:dyDescent="0.3">
      <c r="A6949" s="5">
        <v>43107</v>
      </c>
      <c r="B6949" s="2">
        <v>28.49</v>
      </c>
      <c r="C6949" s="2">
        <v>29.25</v>
      </c>
    </row>
    <row r="6950" spans="1:3" x14ac:dyDescent="0.3">
      <c r="A6950" s="5">
        <v>43108</v>
      </c>
      <c r="B6950" s="2">
        <v>31.94</v>
      </c>
      <c r="C6950" s="2">
        <v>35.96</v>
      </c>
    </row>
    <row r="6951" spans="1:3" x14ac:dyDescent="0.3">
      <c r="A6951" s="5">
        <v>43109</v>
      </c>
      <c r="B6951" s="2">
        <v>30.61</v>
      </c>
      <c r="C6951" s="2">
        <v>32.619999999999997</v>
      </c>
    </row>
    <row r="6952" spans="1:3" x14ac:dyDescent="0.3">
      <c r="A6952" s="5">
        <v>43110</v>
      </c>
      <c r="B6952" s="2">
        <v>40.06</v>
      </c>
      <c r="C6952" s="2">
        <v>47.87</v>
      </c>
    </row>
    <row r="6953" spans="1:3" x14ac:dyDescent="0.3">
      <c r="A6953" s="5">
        <v>43111</v>
      </c>
      <c r="B6953" s="2">
        <v>42.31</v>
      </c>
      <c r="C6953" s="2">
        <v>51.2</v>
      </c>
    </row>
    <row r="6954" spans="1:3" x14ac:dyDescent="0.3">
      <c r="A6954" s="5">
        <v>43112</v>
      </c>
      <c r="B6954" s="2">
        <v>35.96</v>
      </c>
      <c r="C6954" s="2">
        <v>40.29</v>
      </c>
    </row>
    <row r="6955" spans="1:3" x14ac:dyDescent="0.3">
      <c r="A6955" s="5">
        <v>43113</v>
      </c>
      <c r="B6955" s="2">
        <v>31.02</v>
      </c>
      <c r="C6955" s="2">
        <v>32.57</v>
      </c>
    </row>
    <row r="6956" spans="1:3" x14ac:dyDescent="0.3">
      <c r="A6956" s="5">
        <v>43114</v>
      </c>
      <c r="B6956" s="2">
        <v>29.76</v>
      </c>
      <c r="C6956" s="2">
        <v>30.82</v>
      </c>
    </row>
    <row r="6957" spans="1:3" x14ac:dyDescent="0.3">
      <c r="A6957" s="5">
        <v>43115</v>
      </c>
      <c r="B6957" s="2">
        <v>29.2</v>
      </c>
      <c r="C6957" s="2">
        <v>30.41</v>
      </c>
    </row>
    <row r="6958" spans="1:3" x14ac:dyDescent="0.3">
      <c r="A6958" s="5">
        <v>43116</v>
      </c>
      <c r="B6958" s="2">
        <v>31.07</v>
      </c>
      <c r="C6958" s="2">
        <v>34.04</v>
      </c>
    </row>
    <row r="6959" spans="1:3" x14ac:dyDescent="0.3">
      <c r="A6959" s="5">
        <v>43117</v>
      </c>
      <c r="B6959" s="2">
        <v>34.14</v>
      </c>
      <c r="C6959" s="2">
        <v>38.119999999999997</v>
      </c>
    </row>
    <row r="6960" spans="1:3" x14ac:dyDescent="0.3">
      <c r="A6960" s="5">
        <v>43118</v>
      </c>
      <c r="B6960" s="2">
        <v>37.17</v>
      </c>
      <c r="C6960" s="2">
        <v>42.13</v>
      </c>
    </row>
    <row r="6961" spans="1:3" x14ac:dyDescent="0.3">
      <c r="A6961" s="5">
        <v>43119</v>
      </c>
      <c r="B6961" s="2">
        <v>42.44</v>
      </c>
      <c r="C6961" s="2">
        <v>49.53</v>
      </c>
    </row>
    <row r="6962" spans="1:3" x14ac:dyDescent="0.3">
      <c r="A6962" s="5">
        <v>43120</v>
      </c>
      <c r="B6962" s="2">
        <v>32.700000000000003</v>
      </c>
      <c r="C6962" s="2">
        <v>34.86</v>
      </c>
    </row>
    <row r="6963" spans="1:3" x14ac:dyDescent="0.3">
      <c r="A6963" s="5">
        <v>43121</v>
      </c>
      <c r="B6963" s="2">
        <v>33.090000000000003</v>
      </c>
      <c r="C6963" s="2">
        <v>35.44</v>
      </c>
    </row>
    <row r="6964" spans="1:3" x14ac:dyDescent="0.3">
      <c r="A6964" s="5">
        <v>43122</v>
      </c>
      <c r="B6964" s="2">
        <v>42.58</v>
      </c>
      <c r="C6964" s="2">
        <v>50.91</v>
      </c>
    </row>
    <row r="6965" spans="1:3" x14ac:dyDescent="0.3">
      <c r="A6965" s="5">
        <v>43123</v>
      </c>
      <c r="B6965" s="2">
        <v>41.21</v>
      </c>
      <c r="C6965" s="2">
        <v>46.96</v>
      </c>
    </row>
    <row r="6966" spans="1:3" x14ac:dyDescent="0.3">
      <c r="A6966" s="5">
        <v>43124</v>
      </c>
      <c r="B6966" s="2">
        <v>28.83</v>
      </c>
      <c r="C6966" s="2">
        <v>30.27</v>
      </c>
    </row>
    <row r="6967" spans="1:3" x14ac:dyDescent="0.3">
      <c r="A6967" s="5">
        <v>43125</v>
      </c>
      <c r="B6967" s="2">
        <v>29.67</v>
      </c>
      <c r="C6967" s="2">
        <v>31.91</v>
      </c>
    </row>
    <row r="6968" spans="1:3" x14ac:dyDescent="0.3">
      <c r="A6968" s="5">
        <v>43126</v>
      </c>
      <c r="B6968" s="2">
        <v>34.119999999999997</v>
      </c>
      <c r="C6968" s="2">
        <v>37.64</v>
      </c>
    </row>
    <row r="6969" spans="1:3" x14ac:dyDescent="0.3">
      <c r="A6969" s="5">
        <v>43127</v>
      </c>
      <c r="B6969" s="2">
        <v>31.1</v>
      </c>
      <c r="C6969" s="2">
        <v>32.340000000000003</v>
      </c>
    </row>
    <row r="6970" spans="1:3" x14ac:dyDescent="0.3">
      <c r="A6970" s="5">
        <v>43128</v>
      </c>
      <c r="B6970" s="2">
        <v>27.87</v>
      </c>
      <c r="C6970" s="2">
        <v>28.55</v>
      </c>
    </row>
    <row r="6971" spans="1:3" x14ac:dyDescent="0.3">
      <c r="A6971" s="5">
        <v>43129</v>
      </c>
      <c r="B6971" s="2">
        <v>30.08</v>
      </c>
      <c r="C6971" s="2">
        <v>31.64</v>
      </c>
    </row>
    <row r="6972" spans="1:3" x14ac:dyDescent="0.3">
      <c r="A6972" s="5">
        <v>43130</v>
      </c>
      <c r="B6972" s="2">
        <v>32.64</v>
      </c>
      <c r="C6972" s="2">
        <v>35.409999999999997</v>
      </c>
    </row>
    <row r="6973" spans="1:3" x14ac:dyDescent="0.3">
      <c r="A6973" s="5">
        <v>43131</v>
      </c>
      <c r="B6973" s="2">
        <v>30.74</v>
      </c>
      <c r="C6973" s="2">
        <v>32</v>
      </c>
    </row>
    <row r="6974" spans="1:3" x14ac:dyDescent="0.3">
      <c r="A6974" s="5">
        <v>43132</v>
      </c>
      <c r="B6974" s="2">
        <v>31.19</v>
      </c>
      <c r="C6974" s="2">
        <v>32.770000000000003</v>
      </c>
    </row>
    <row r="6975" spans="1:3" x14ac:dyDescent="0.3">
      <c r="A6975" s="5">
        <v>43133</v>
      </c>
      <c r="B6975" s="2">
        <v>35.74</v>
      </c>
      <c r="C6975" s="2">
        <v>39.18</v>
      </c>
    </row>
    <row r="6976" spans="1:3" x14ac:dyDescent="0.3">
      <c r="A6976" s="5">
        <v>43134</v>
      </c>
      <c r="B6976" s="2">
        <v>34.090000000000003</v>
      </c>
      <c r="C6976" s="2">
        <v>35.64</v>
      </c>
    </row>
    <row r="6977" spans="1:3" x14ac:dyDescent="0.3">
      <c r="A6977" s="5">
        <v>43135</v>
      </c>
      <c r="B6977" s="2">
        <v>33.43</v>
      </c>
      <c r="C6977" s="2">
        <v>34.590000000000003</v>
      </c>
    </row>
    <row r="6978" spans="1:3" x14ac:dyDescent="0.3">
      <c r="A6978" s="5">
        <v>43136</v>
      </c>
      <c r="B6978" s="2">
        <v>48.25</v>
      </c>
      <c r="C6978" s="2">
        <v>58.49</v>
      </c>
    </row>
    <row r="6979" spans="1:3" x14ac:dyDescent="0.3">
      <c r="A6979" s="5">
        <v>43137</v>
      </c>
      <c r="B6979" s="2">
        <v>46.03</v>
      </c>
      <c r="C6979" s="2">
        <v>53.55</v>
      </c>
    </row>
    <row r="6980" spans="1:3" x14ac:dyDescent="0.3">
      <c r="A6980" s="5">
        <v>43138</v>
      </c>
      <c r="B6980" s="2">
        <v>44.58</v>
      </c>
      <c r="C6980" s="2">
        <v>52.2</v>
      </c>
    </row>
    <row r="6981" spans="1:3" x14ac:dyDescent="0.3">
      <c r="A6981" s="5">
        <v>43139</v>
      </c>
      <c r="B6981" s="2">
        <v>38.89</v>
      </c>
      <c r="C6981" s="2">
        <v>42.99</v>
      </c>
    </row>
    <row r="6982" spans="1:3" x14ac:dyDescent="0.3">
      <c r="A6982" s="5">
        <v>43140</v>
      </c>
      <c r="B6982" s="2">
        <v>32.659999999999997</v>
      </c>
      <c r="C6982" s="2">
        <v>33.83</v>
      </c>
    </row>
    <row r="6983" spans="1:3" x14ac:dyDescent="0.3">
      <c r="A6983" s="5">
        <v>43141</v>
      </c>
      <c r="B6983" s="2">
        <v>32.22</v>
      </c>
      <c r="C6983" s="2">
        <v>33.07</v>
      </c>
    </row>
    <row r="6984" spans="1:3" x14ac:dyDescent="0.3">
      <c r="A6984" s="5">
        <v>43142</v>
      </c>
      <c r="B6984" s="2">
        <v>29.5</v>
      </c>
      <c r="C6984" s="2">
        <v>30</v>
      </c>
    </row>
    <row r="6985" spans="1:3" x14ac:dyDescent="0.3">
      <c r="A6985" s="5">
        <v>43143</v>
      </c>
      <c r="B6985" s="2">
        <v>32.06</v>
      </c>
      <c r="C6985" s="2">
        <v>33.89</v>
      </c>
    </row>
    <row r="6986" spans="1:3" x14ac:dyDescent="0.3">
      <c r="A6986" s="5">
        <v>43144</v>
      </c>
      <c r="B6986" s="2">
        <v>36.61</v>
      </c>
      <c r="C6986" s="2">
        <v>40.04</v>
      </c>
    </row>
    <row r="6987" spans="1:3" x14ac:dyDescent="0.3">
      <c r="A6987" s="5">
        <v>43145</v>
      </c>
      <c r="B6987" s="2">
        <v>35.64</v>
      </c>
      <c r="C6987" s="2">
        <v>38.04</v>
      </c>
    </row>
    <row r="6988" spans="1:3" x14ac:dyDescent="0.3">
      <c r="A6988" s="5">
        <v>43146</v>
      </c>
      <c r="B6988" s="2">
        <v>32.950000000000003</v>
      </c>
      <c r="C6988" s="2">
        <v>34.33</v>
      </c>
    </row>
    <row r="6989" spans="1:3" x14ac:dyDescent="0.3">
      <c r="A6989" s="5">
        <v>43147</v>
      </c>
      <c r="B6989" s="2">
        <v>36.6</v>
      </c>
      <c r="C6989" s="2">
        <v>39.479999999999997</v>
      </c>
    </row>
    <row r="6990" spans="1:3" x14ac:dyDescent="0.3">
      <c r="A6990" s="5">
        <v>43148</v>
      </c>
      <c r="B6990" s="2">
        <v>38.17</v>
      </c>
      <c r="C6990" s="2">
        <v>41.24</v>
      </c>
    </row>
    <row r="6991" spans="1:3" x14ac:dyDescent="0.3">
      <c r="A6991" s="5">
        <v>43149</v>
      </c>
      <c r="B6991" s="2">
        <v>36.17</v>
      </c>
      <c r="C6991" s="2">
        <v>37.46</v>
      </c>
    </row>
    <row r="6992" spans="1:3" x14ac:dyDescent="0.3">
      <c r="A6992" s="5">
        <v>43150</v>
      </c>
      <c r="B6992" s="2">
        <v>48.07</v>
      </c>
      <c r="C6992" s="2">
        <v>57.03</v>
      </c>
    </row>
    <row r="6993" spans="1:3" x14ac:dyDescent="0.3">
      <c r="A6993" s="5">
        <v>43151</v>
      </c>
      <c r="B6993" s="2">
        <v>49.42</v>
      </c>
      <c r="C6993" s="2">
        <v>56.97</v>
      </c>
    </row>
    <row r="6994" spans="1:3" x14ac:dyDescent="0.3">
      <c r="A6994" s="5">
        <v>43152</v>
      </c>
      <c r="B6994" s="2">
        <v>47.66</v>
      </c>
      <c r="C6994" s="2">
        <v>53.72</v>
      </c>
    </row>
    <row r="6995" spans="1:3" x14ac:dyDescent="0.3">
      <c r="A6995" s="5">
        <v>43153</v>
      </c>
      <c r="B6995" s="2">
        <v>48.08</v>
      </c>
      <c r="C6995" s="2">
        <v>53.39</v>
      </c>
    </row>
    <row r="6996" spans="1:3" x14ac:dyDescent="0.3">
      <c r="A6996" s="5">
        <v>43154</v>
      </c>
      <c r="B6996" s="2">
        <v>44.66</v>
      </c>
      <c r="C6996" s="2">
        <v>48</v>
      </c>
    </row>
    <row r="6997" spans="1:3" x14ac:dyDescent="0.3">
      <c r="A6997" s="5">
        <v>43155</v>
      </c>
      <c r="B6997" s="2">
        <v>38.020000000000003</v>
      </c>
      <c r="C6997" s="2">
        <v>38.68</v>
      </c>
    </row>
    <row r="6998" spans="1:3" x14ac:dyDescent="0.3">
      <c r="A6998" s="5">
        <v>43156</v>
      </c>
      <c r="B6998" s="2">
        <v>38.51</v>
      </c>
      <c r="C6998" s="2">
        <v>39.42</v>
      </c>
    </row>
    <row r="6999" spans="1:3" x14ac:dyDescent="0.3">
      <c r="A6999" s="5">
        <v>43157</v>
      </c>
      <c r="B6999" s="2">
        <v>46.64</v>
      </c>
      <c r="C6999" s="2">
        <v>51</v>
      </c>
    </row>
    <row r="7000" spans="1:3" x14ac:dyDescent="0.3">
      <c r="A7000" s="5">
        <v>43158</v>
      </c>
      <c r="B7000" s="2">
        <v>44.86</v>
      </c>
      <c r="C7000" s="2">
        <v>47.56</v>
      </c>
    </row>
    <row r="7001" spans="1:3" x14ac:dyDescent="0.3">
      <c r="A7001" s="5">
        <v>43159</v>
      </c>
      <c r="B7001" s="2">
        <v>47.6</v>
      </c>
      <c r="C7001" s="2">
        <v>51.36</v>
      </c>
    </row>
    <row r="7002" spans="1:3" x14ac:dyDescent="0.3">
      <c r="A7002" s="5">
        <v>43160</v>
      </c>
      <c r="B7002" s="2">
        <v>65.42</v>
      </c>
      <c r="C7002" s="2">
        <v>83.07</v>
      </c>
    </row>
    <row r="7003" spans="1:3" x14ac:dyDescent="0.3">
      <c r="A7003" s="5">
        <v>43161</v>
      </c>
      <c r="B7003" s="2">
        <v>53.58</v>
      </c>
      <c r="C7003" s="2">
        <v>61.66</v>
      </c>
    </row>
    <row r="7004" spans="1:3" x14ac:dyDescent="0.3">
      <c r="A7004" s="5">
        <v>43162</v>
      </c>
      <c r="B7004" s="2">
        <v>42.27</v>
      </c>
      <c r="C7004" s="2">
        <v>44.45</v>
      </c>
    </row>
    <row r="7005" spans="1:3" x14ac:dyDescent="0.3">
      <c r="A7005" s="5">
        <v>43163</v>
      </c>
      <c r="B7005" s="2">
        <v>40.5</v>
      </c>
      <c r="C7005" s="2">
        <v>41.6</v>
      </c>
    </row>
    <row r="7006" spans="1:3" x14ac:dyDescent="0.3">
      <c r="A7006" s="5">
        <v>43164</v>
      </c>
      <c r="B7006" s="2">
        <v>52.88</v>
      </c>
      <c r="C7006" s="2">
        <v>61.87</v>
      </c>
    </row>
    <row r="7007" spans="1:3" x14ac:dyDescent="0.3">
      <c r="A7007" s="5">
        <v>43165</v>
      </c>
      <c r="B7007" s="2">
        <v>48.62</v>
      </c>
      <c r="C7007" s="2">
        <v>55.48</v>
      </c>
    </row>
    <row r="7008" spans="1:3" x14ac:dyDescent="0.3">
      <c r="A7008" s="5">
        <v>43166</v>
      </c>
      <c r="B7008" s="2">
        <v>47.12</v>
      </c>
      <c r="C7008" s="2">
        <v>53.2</v>
      </c>
    </row>
    <row r="7009" spans="1:3" x14ac:dyDescent="0.3">
      <c r="A7009" s="5">
        <v>43167</v>
      </c>
      <c r="B7009" s="2">
        <v>40.159999999999997</v>
      </c>
      <c r="C7009" s="2">
        <v>42.59</v>
      </c>
    </row>
    <row r="7010" spans="1:3" x14ac:dyDescent="0.3">
      <c r="A7010" s="5">
        <v>43168</v>
      </c>
      <c r="B7010" s="2">
        <v>40.270000000000003</v>
      </c>
      <c r="C7010" s="2">
        <v>42.67</v>
      </c>
    </row>
    <row r="7011" spans="1:3" x14ac:dyDescent="0.3">
      <c r="A7011" s="5">
        <v>43169</v>
      </c>
      <c r="B7011" s="2">
        <v>37.31</v>
      </c>
      <c r="C7011" s="2">
        <v>37.86</v>
      </c>
    </row>
    <row r="7012" spans="1:3" x14ac:dyDescent="0.3">
      <c r="A7012" s="5">
        <v>43170</v>
      </c>
      <c r="B7012" s="2">
        <v>36.28</v>
      </c>
      <c r="C7012" s="2">
        <v>36.53</v>
      </c>
    </row>
    <row r="7013" spans="1:3" x14ac:dyDescent="0.3">
      <c r="A7013" s="5">
        <v>43171</v>
      </c>
      <c r="B7013" s="2">
        <v>42.38</v>
      </c>
      <c r="C7013" s="2">
        <v>46.23</v>
      </c>
    </row>
    <row r="7014" spans="1:3" x14ac:dyDescent="0.3">
      <c r="A7014" s="5">
        <v>43172</v>
      </c>
      <c r="B7014" s="2">
        <v>41.81</v>
      </c>
      <c r="C7014" s="2">
        <v>44.36</v>
      </c>
    </row>
    <row r="7015" spans="1:3" x14ac:dyDescent="0.3">
      <c r="A7015" s="5">
        <v>43173</v>
      </c>
      <c r="B7015" s="2">
        <v>47.55</v>
      </c>
      <c r="C7015" s="2">
        <v>54.23</v>
      </c>
    </row>
    <row r="7016" spans="1:3" x14ac:dyDescent="0.3">
      <c r="A7016" s="5">
        <v>43174</v>
      </c>
      <c r="B7016" s="2">
        <v>40.590000000000003</v>
      </c>
      <c r="C7016" s="2">
        <v>42.06</v>
      </c>
    </row>
    <row r="7017" spans="1:3" x14ac:dyDescent="0.3">
      <c r="A7017" s="5">
        <v>43175</v>
      </c>
      <c r="B7017" s="2">
        <v>40.409999999999997</v>
      </c>
      <c r="C7017" s="2">
        <v>41.95</v>
      </c>
    </row>
    <row r="7018" spans="1:3" x14ac:dyDescent="0.3">
      <c r="A7018" s="5">
        <v>43176</v>
      </c>
      <c r="B7018" s="2">
        <v>37.69</v>
      </c>
      <c r="C7018" s="2">
        <v>37.909999999999997</v>
      </c>
    </row>
    <row r="7019" spans="1:3" x14ac:dyDescent="0.3">
      <c r="A7019" s="5">
        <v>43177</v>
      </c>
      <c r="B7019" s="2">
        <v>37.15</v>
      </c>
      <c r="C7019" s="2">
        <v>37.18</v>
      </c>
    </row>
    <row r="7020" spans="1:3" x14ac:dyDescent="0.3">
      <c r="A7020" s="5">
        <v>43178</v>
      </c>
      <c r="B7020" s="2">
        <v>42.45</v>
      </c>
      <c r="C7020" s="2">
        <v>45.38</v>
      </c>
    </row>
    <row r="7021" spans="1:3" x14ac:dyDescent="0.3">
      <c r="A7021" s="5">
        <v>43179</v>
      </c>
      <c r="B7021" s="2">
        <v>43.34</v>
      </c>
      <c r="C7021" s="2">
        <v>45.47</v>
      </c>
    </row>
    <row r="7022" spans="1:3" x14ac:dyDescent="0.3">
      <c r="A7022" s="5">
        <v>43180</v>
      </c>
      <c r="B7022" s="2">
        <v>42.4</v>
      </c>
      <c r="C7022" s="2">
        <v>44</v>
      </c>
    </row>
    <row r="7023" spans="1:3" x14ac:dyDescent="0.3">
      <c r="A7023" s="5">
        <v>43181</v>
      </c>
      <c r="B7023" s="2">
        <v>41.45</v>
      </c>
      <c r="C7023" s="2">
        <v>43.09</v>
      </c>
    </row>
    <row r="7024" spans="1:3" x14ac:dyDescent="0.3">
      <c r="A7024" s="5">
        <v>43182</v>
      </c>
      <c r="B7024" s="2">
        <v>46.67</v>
      </c>
      <c r="C7024" s="2">
        <v>49.5</v>
      </c>
    </row>
    <row r="7025" spans="1:3" x14ac:dyDescent="0.3">
      <c r="A7025" s="5">
        <v>43183</v>
      </c>
      <c r="B7025" s="2">
        <v>40.25</v>
      </c>
      <c r="C7025" s="2">
        <v>41.04</v>
      </c>
    </row>
    <row r="7026" spans="1:3" x14ac:dyDescent="0.3">
      <c r="A7026" s="5">
        <v>43184</v>
      </c>
      <c r="B7026" s="2">
        <v>39.81</v>
      </c>
      <c r="C7026" s="2">
        <v>40.159999999999997</v>
      </c>
    </row>
    <row r="7027" spans="1:3" x14ac:dyDescent="0.3">
      <c r="A7027" s="5">
        <v>43185</v>
      </c>
      <c r="B7027" s="2">
        <v>47.71</v>
      </c>
      <c r="C7027" s="2">
        <v>52.59</v>
      </c>
    </row>
    <row r="7028" spans="1:3" x14ac:dyDescent="0.3">
      <c r="A7028" s="5">
        <v>43186</v>
      </c>
      <c r="B7028" s="2">
        <v>45.89</v>
      </c>
      <c r="C7028" s="2">
        <v>49.43</v>
      </c>
    </row>
    <row r="7029" spans="1:3" x14ac:dyDescent="0.3">
      <c r="A7029" s="5">
        <v>43187</v>
      </c>
      <c r="B7029" s="2">
        <v>42.89</v>
      </c>
      <c r="C7029" s="2">
        <v>44.28</v>
      </c>
    </row>
    <row r="7030" spans="1:3" x14ac:dyDescent="0.3">
      <c r="A7030" s="5">
        <v>43188</v>
      </c>
      <c r="B7030" s="2">
        <v>40.659999999999997</v>
      </c>
      <c r="C7030" s="2">
        <v>41.16</v>
      </c>
    </row>
    <row r="7031" spans="1:3" x14ac:dyDescent="0.3">
      <c r="A7031" s="5">
        <v>43189</v>
      </c>
      <c r="B7031" s="2">
        <v>40.68</v>
      </c>
      <c r="C7031" s="2">
        <v>41.24</v>
      </c>
    </row>
    <row r="7032" spans="1:3" x14ac:dyDescent="0.3">
      <c r="A7032" s="5">
        <v>43190</v>
      </c>
      <c r="B7032" s="2">
        <v>39.9</v>
      </c>
      <c r="C7032" s="2">
        <v>39.85</v>
      </c>
    </row>
    <row r="7033" spans="1:3" x14ac:dyDescent="0.3">
      <c r="A7033" s="5">
        <v>43191</v>
      </c>
      <c r="B7033" s="2">
        <v>39.24</v>
      </c>
      <c r="C7033" s="2">
        <v>38.92</v>
      </c>
    </row>
    <row r="7034" spans="1:3" x14ac:dyDescent="0.3">
      <c r="A7034" s="5">
        <v>43192</v>
      </c>
      <c r="B7034" s="2">
        <v>39.67</v>
      </c>
      <c r="C7034" s="2">
        <v>39.89</v>
      </c>
    </row>
    <row r="7035" spans="1:3" x14ac:dyDescent="0.3">
      <c r="A7035" s="5">
        <v>43193</v>
      </c>
      <c r="B7035" s="2">
        <v>43.16</v>
      </c>
      <c r="C7035" s="2">
        <v>45.19</v>
      </c>
    </row>
    <row r="7036" spans="1:3" x14ac:dyDescent="0.3">
      <c r="A7036" s="5">
        <v>43194</v>
      </c>
      <c r="B7036" s="2">
        <v>42.69</v>
      </c>
      <c r="C7036" s="2">
        <v>44.64</v>
      </c>
    </row>
    <row r="7037" spans="1:3" x14ac:dyDescent="0.3">
      <c r="A7037" s="5">
        <v>43195</v>
      </c>
      <c r="B7037" s="2">
        <v>41.94</v>
      </c>
      <c r="C7037" s="2">
        <v>43.51</v>
      </c>
    </row>
    <row r="7038" spans="1:3" x14ac:dyDescent="0.3">
      <c r="A7038" s="5">
        <v>43196</v>
      </c>
      <c r="B7038" s="2">
        <v>40.340000000000003</v>
      </c>
      <c r="C7038" s="2">
        <v>41.5</v>
      </c>
    </row>
    <row r="7039" spans="1:3" x14ac:dyDescent="0.3">
      <c r="A7039" s="5">
        <v>43197</v>
      </c>
      <c r="B7039" s="2">
        <v>38.85</v>
      </c>
      <c r="C7039" s="2">
        <v>39.32</v>
      </c>
    </row>
    <row r="7040" spans="1:3" x14ac:dyDescent="0.3">
      <c r="A7040" s="5">
        <v>43198</v>
      </c>
      <c r="B7040" s="2">
        <v>39.479999999999997</v>
      </c>
      <c r="C7040" s="2">
        <v>39.450000000000003</v>
      </c>
    </row>
    <row r="7041" spans="1:3" x14ac:dyDescent="0.3">
      <c r="A7041" s="5">
        <v>43199</v>
      </c>
      <c r="B7041" s="2">
        <v>43.14</v>
      </c>
      <c r="C7041" s="2">
        <v>45.75</v>
      </c>
    </row>
    <row r="7042" spans="1:3" x14ac:dyDescent="0.3">
      <c r="A7042" s="5">
        <v>43200</v>
      </c>
      <c r="B7042" s="2">
        <v>40.07</v>
      </c>
      <c r="C7042" s="2">
        <v>41.27</v>
      </c>
    </row>
    <row r="7043" spans="1:3" x14ac:dyDescent="0.3">
      <c r="A7043" s="5">
        <v>43201</v>
      </c>
      <c r="B7043" s="2">
        <v>40.11</v>
      </c>
      <c r="C7043" s="2">
        <v>40.909999999999997</v>
      </c>
    </row>
    <row r="7044" spans="1:3" x14ac:dyDescent="0.3">
      <c r="A7044" s="5">
        <v>43202</v>
      </c>
      <c r="B7044" s="2">
        <v>40.07</v>
      </c>
      <c r="C7044" s="2">
        <v>40.39</v>
      </c>
    </row>
    <row r="7045" spans="1:3" x14ac:dyDescent="0.3">
      <c r="A7045" s="5">
        <v>43203</v>
      </c>
      <c r="B7045" s="2">
        <v>39.58</v>
      </c>
      <c r="C7045" s="2">
        <v>40.07</v>
      </c>
    </row>
    <row r="7046" spans="1:3" x14ac:dyDescent="0.3">
      <c r="A7046" s="5">
        <v>43204</v>
      </c>
      <c r="B7046" s="2">
        <v>38.9</v>
      </c>
      <c r="C7046" s="2">
        <v>39.630000000000003</v>
      </c>
    </row>
    <row r="7047" spans="1:3" x14ac:dyDescent="0.3">
      <c r="A7047" s="5">
        <v>43205</v>
      </c>
      <c r="B7047" s="2">
        <v>39.79</v>
      </c>
      <c r="C7047" s="2">
        <v>39.94</v>
      </c>
    </row>
    <row r="7048" spans="1:3" x14ac:dyDescent="0.3">
      <c r="A7048" s="5">
        <v>43206</v>
      </c>
      <c r="B7048" s="2">
        <v>46.56</v>
      </c>
      <c r="C7048" s="2">
        <v>50.06</v>
      </c>
    </row>
    <row r="7049" spans="1:3" x14ac:dyDescent="0.3">
      <c r="A7049" s="5">
        <v>43207</v>
      </c>
      <c r="B7049" s="2">
        <v>43.11</v>
      </c>
      <c r="C7049" s="2">
        <v>44.45</v>
      </c>
    </row>
    <row r="7050" spans="1:3" x14ac:dyDescent="0.3">
      <c r="A7050" s="5">
        <v>43208</v>
      </c>
      <c r="B7050" s="2">
        <v>42</v>
      </c>
      <c r="C7050" s="2">
        <v>43.75</v>
      </c>
    </row>
    <row r="7051" spans="1:3" x14ac:dyDescent="0.3">
      <c r="A7051" s="5">
        <v>43209</v>
      </c>
      <c r="B7051" s="2">
        <v>39.840000000000003</v>
      </c>
      <c r="C7051" s="2">
        <v>42.02</v>
      </c>
    </row>
    <row r="7052" spans="1:3" x14ac:dyDescent="0.3">
      <c r="A7052" s="5">
        <v>43210</v>
      </c>
      <c r="B7052" s="2">
        <v>36.9</v>
      </c>
      <c r="C7052" s="2">
        <v>38.409999999999997</v>
      </c>
    </row>
    <row r="7053" spans="1:3" x14ac:dyDescent="0.3">
      <c r="A7053" s="5">
        <v>43211</v>
      </c>
      <c r="B7053" s="2">
        <v>32.49</v>
      </c>
      <c r="C7053" s="2">
        <v>32.19</v>
      </c>
    </row>
    <row r="7054" spans="1:3" x14ac:dyDescent="0.3">
      <c r="A7054" s="5">
        <v>43212</v>
      </c>
      <c r="B7054" s="2">
        <v>35.33</v>
      </c>
      <c r="C7054" s="2">
        <v>36.479999999999997</v>
      </c>
    </row>
    <row r="7055" spans="1:3" x14ac:dyDescent="0.3">
      <c r="A7055" s="5">
        <v>43213</v>
      </c>
      <c r="B7055" s="2">
        <v>36.03</v>
      </c>
      <c r="C7055" s="2">
        <v>38.57</v>
      </c>
    </row>
    <row r="7056" spans="1:3" x14ac:dyDescent="0.3">
      <c r="A7056" s="5">
        <v>43214</v>
      </c>
      <c r="B7056" s="2">
        <v>34.92</v>
      </c>
      <c r="C7056" s="2">
        <v>36.71</v>
      </c>
    </row>
    <row r="7057" spans="1:3" x14ac:dyDescent="0.3">
      <c r="A7057" s="5">
        <v>43215</v>
      </c>
      <c r="B7057" s="2">
        <v>37.31</v>
      </c>
      <c r="C7057" s="2">
        <v>38.78</v>
      </c>
    </row>
    <row r="7058" spans="1:3" x14ac:dyDescent="0.3">
      <c r="A7058" s="5">
        <v>43216</v>
      </c>
      <c r="B7058" s="2">
        <v>36.92</v>
      </c>
      <c r="C7058" s="2">
        <v>38.32</v>
      </c>
    </row>
    <row r="7059" spans="1:3" x14ac:dyDescent="0.3">
      <c r="A7059" s="5">
        <v>43217</v>
      </c>
      <c r="B7059" s="2">
        <v>37.85</v>
      </c>
      <c r="C7059" s="2">
        <v>39.46</v>
      </c>
    </row>
    <row r="7060" spans="1:3" x14ac:dyDescent="0.3">
      <c r="A7060" s="5">
        <v>43218</v>
      </c>
      <c r="B7060" s="2">
        <v>35.85</v>
      </c>
      <c r="C7060" s="2">
        <v>36.450000000000003</v>
      </c>
    </row>
    <row r="7061" spans="1:3" x14ac:dyDescent="0.3">
      <c r="A7061" s="5">
        <v>43219</v>
      </c>
      <c r="B7061" s="2">
        <v>35.07</v>
      </c>
      <c r="C7061" s="2">
        <v>35.43</v>
      </c>
    </row>
    <row r="7062" spans="1:3" x14ac:dyDescent="0.3">
      <c r="A7062" s="5">
        <v>43220</v>
      </c>
      <c r="B7062" s="2">
        <v>32.770000000000003</v>
      </c>
      <c r="C7062" s="2">
        <v>34</v>
      </c>
    </row>
    <row r="7063" spans="1:3" x14ac:dyDescent="0.3">
      <c r="A7063" s="5">
        <v>43221</v>
      </c>
      <c r="B7063" s="2">
        <v>28.34</v>
      </c>
      <c r="C7063" s="2">
        <v>31.21</v>
      </c>
    </row>
    <row r="7064" spans="1:3" x14ac:dyDescent="0.3">
      <c r="A7064" s="5">
        <v>43222</v>
      </c>
      <c r="B7064" s="2">
        <v>36.96</v>
      </c>
      <c r="C7064" s="2">
        <v>38.58</v>
      </c>
    </row>
    <row r="7065" spans="1:3" x14ac:dyDescent="0.3">
      <c r="A7065" s="5">
        <v>43223</v>
      </c>
      <c r="B7065" s="2">
        <v>37.36</v>
      </c>
      <c r="C7065" s="2">
        <v>39.08</v>
      </c>
    </row>
    <row r="7066" spans="1:3" x14ac:dyDescent="0.3">
      <c r="A7066" s="5">
        <v>43224</v>
      </c>
      <c r="B7066" s="2">
        <v>37.26</v>
      </c>
      <c r="C7066" s="2">
        <v>38.92</v>
      </c>
    </row>
    <row r="7067" spans="1:3" x14ac:dyDescent="0.3">
      <c r="A7067" s="5">
        <v>43225</v>
      </c>
      <c r="B7067" s="2">
        <v>32.39</v>
      </c>
      <c r="C7067" s="2">
        <v>33.869999999999997</v>
      </c>
    </row>
    <row r="7068" spans="1:3" x14ac:dyDescent="0.3">
      <c r="A7068" s="5">
        <v>43226</v>
      </c>
      <c r="B7068" s="2">
        <v>24.9</v>
      </c>
      <c r="C7068" s="2">
        <v>26.25</v>
      </c>
    </row>
    <row r="7069" spans="1:3" x14ac:dyDescent="0.3">
      <c r="A7069" s="5">
        <v>43227</v>
      </c>
      <c r="B7069" s="2">
        <v>30.21</v>
      </c>
      <c r="C7069" s="2">
        <v>35.020000000000003</v>
      </c>
    </row>
    <row r="7070" spans="1:3" x14ac:dyDescent="0.3">
      <c r="A7070" s="5">
        <v>43228</v>
      </c>
      <c r="B7070" s="2">
        <v>29.36</v>
      </c>
      <c r="C7070" s="2">
        <v>34</v>
      </c>
    </row>
    <row r="7071" spans="1:3" x14ac:dyDescent="0.3">
      <c r="A7071" s="5">
        <v>43229</v>
      </c>
      <c r="B7071" s="2">
        <v>20.88</v>
      </c>
      <c r="C7071" s="2">
        <v>29.28</v>
      </c>
    </row>
    <row r="7072" spans="1:3" x14ac:dyDescent="0.3">
      <c r="A7072" s="5">
        <v>43230</v>
      </c>
      <c r="B7072" s="2">
        <v>16.510000000000002</v>
      </c>
      <c r="C7072" s="2">
        <v>24.08</v>
      </c>
    </row>
    <row r="7073" spans="1:3" x14ac:dyDescent="0.3">
      <c r="A7073" s="5">
        <v>43231</v>
      </c>
      <c r="B7073" s="2">
        <v>27.86</v>
      </c>
      <c r="C7073" s="2">
        <v>36.4</v>
      </c>
    </row>
    <row r="7074" spans="1:3" x14ac:dyDescent="0.3">
      <c r="A7074" s="5">
        <v>43232</v>
      </c>
      <c r="B7074" s="2">
        <v>30.62</v>
      </c>
      <c r="C7074" s="2">
        <v>31.75</v>
      </c>
    </row>
    <row r="7075" spans="1:3" x14ac:dyDescent="0.3">
      <c r="A7075" s="5">
        <v>43233</v>
      </c>
      <c r="B7075" s="2">
        <v>18.93</v>
      </c>
      <c r="C7075" s="2">
        <v>18.61</v>
      </c>
    </row>
    <row r="7076" spans="1:3" x14ac:dyDescent="0.3">
      <c r="A7076" s="5">
        <v>43234</v>
      </c>
      <c r="B7076" s="2">
        <v>33.58</v>
      </c>
      <c r="C7076" s="2">
        <v>38.97</v>
      </c>
    </row>
    <row r="7077" spans="1:3" x14ac:dyDescent="0.3">
      <c r="A7077" s="5">
        <v>43235</v>
      </c>
      <c r="B7077" s="2">
        <v>36.409999999999997</v>
      </c>
      <c r="C7077" s="2">
        <v>38.909999999999997</v>
      </c>
    </row>
    <row r="7078" spans="1:3" x14ac:dyDescent="0.3">
      <c r="A7078" s="5">
        <v>43236</v>
      </c>
      <c r="B7078" s="2">
        <v>36.619999999999997</v>
      </c>
      <c r="C7078" s="2">
        <v>39.33</v>
      </c>
    </row>
    <row r="7079" spans="1:3" x14ac:dyDescent="0.3">
      <c r="A7079" s="5">
        <v>43237</v>
      </c>
      <c r="B7079" s="2">
        <v>29.97</v>
      </c>
      <c r="C7079" s="2">
        <v>36.42</v>
      </c>
    </row>
    <row r="7080" spans="1:3" x14ac:dyDescent="0.3">
      <c r="A7080" s="5">
        <v>43238</v>
      </c>
      <c r="B7080" s="2">
        <v>34.57</v>
      </c>
      <c r="C7080" s="2">
        <v>38.479999999999997</v>
      </c>
    </row>
    <row r="7081" spans="1:3" x14ac:dyDescent="0.3">
      <c r="A7081" s="5">
        <v>43239</v>
      </c>
      <c r="B7081" s="2">
        <v>35.119999999999997</v>
      </c>
      <c r="C7081" s="2">
        <v>35.35</v>
      </c>
    </row>
    <row r="7082" spans="1:3" x14ac:dyDescent="0.3">
      <c r="A7082" s="5">
        <v>43240</v>
      </c>
      <c r="B7082" s="2">
        <v>25.51</v>
      </c>
      <c r="C7082" s="2">
        <v>27.77</v>
      </c>
    </row>
    <row r="7083" spans="1:3" x14ac:dyDescent="0.3">
      <c r="A7083" s="5">
        <v>43241</v>
      </c>
      <c r="B7083" s="2">
        <v>28.89</v>
      </c>
      <c r="C7083" s="2">
        <v>37.090000000000003</v>
      </c>
    </row>
    <row r="7084" spans="1:3" x14ac:dyDescent="0.3">
      <c r="A7084" s="5">
        <v>43242</v>
      </c>
      <c r="B7084" s="2">
        <v>39.19</v>
      </c>
      <c r="C7084" s="2">
        <v>42.16</v>
      </c>
    </row>
    <row r="7085" spans="1:3" x14ac:dyDescent="0.3">
      <c r="A7085" s="5">
        <v>43243</v>
      </c>
      <c r="B7085" s="2">
        <v>40.270000000000003</v>
      </c>
      <c r="C7085" s="2">
        <v>42.2</v>
      </c>
    </row>
    <row r="7086" spans="1:3" x14ac:dyDescent="0.3">
      <c r="A7086" s="5">
        <v>43244</v>
      </c>
      <c r="B7086" s="2">
        <v>40.33</v>
      </c>
      <c r="C7086" s="2">
        <v>43.02</v>
      </c>
    </row>
    <row r="7087" spans="1:3" x14ac:dyDescent="0.3">
      <c r="A7087" s="5">
        <v>43245</v>
      </c>
      <c r="B7087" s="2">
        <v>40.26</v>
      </c>
      <c r="C7087" s="2">
        <v>42.5</v>
      </c>
    </row>
    <row r="7088" spans="1:3" x14ac:dyDescent="0.3">
      <c r="A7088" s="5">
        <v>43246</v>
      </c>
      <c r="B7088" s="2">
        <v>38.950000000000003</v>
      </c>
      <c r="C7088" s="2">
        <v>39.57</v>
      </c>
    </row>
    <row r="7089" spans="1:3" x14ac:dyDescent="0.3">
      <c r="A7089" s="5">
        <v>43247</v>
      </c>
      <c r="B7089" s="2">
        <v>37.799999999999997</v>
      </c>
      <c r="C7089" s="2">
        <v>38.880000000000003</v>
      </c>
    </row>
    <row r="7090" spans="1:3" x14ac:dyDescent="0.3">
      <c r="A7090" s="5">
        <v>43248</v>
      </c>
      <c r="B7090" s="2">
        <v>41.24</v>
      </c>
      <c r="C7090" s="2">
        <v>44.47</v>
      </c>
    </row>
    <row r="7091" spans="1:3" x14ac:dyDescent="0.3">
      <c r="A7091" s="5">
        <v>43249</v>
      </c>
      <c r="B7091" s="2">
        <v>41.55</v>
      </c>
      <c r="C7091" s="2">
        <v>43.69</v>
      </c>
    </row>
    <row r="7092" spans="1:3" x14ac:dyDescent="0.3">
      <c r="A7092" s="5">
        <v>43250</v>
      </c>
      <c r="B7092" s="2">
        <v>42.3</v>
      </c>
      <c r="C7092" s="2">
        <v>44.39</v>
      </c>
    </row>
    <row r="7093" spans="1:3" x14ac:dyDescent="0.3">
      <c r="A7093" s="5">
        <v>43251</v>
      </c>
      <c r="B7093" s="2">
        <v>42.98</v>
      </c>
      <c r="C7093" s="2">
        <v>44.68</v>
      </c>
    </row>
    <row r="7094" spans="1:3" x14ac:dyDescent="0.3">
      <c r="A7094" s="5">
        <v>43252</v>
      </c>
      <c r="B7094" s="2">
        <v>44.16</v>
      </c>
      <c r="C7094" s="2">
        <v>46.14</v>
      </c>
    </row>
    <row r="7095" spans="1:3" x14ac:dyDescent="0.3">
      <c r="A7095" s="5">
        <v>43253</v>
      </c>
      <c r="B7095" s="2">
        <v>42.21</v>
      </c>
      <c r="C7095" s="2">
        <v>43.26</v>
      </c>
    </row>
    <row r="7096" spans="1:3" x14ac:dyDescent="0.3">
      <c r="A7096" s="5">
        <v>43254</v>
      </c>
      <c r="B7096" s="2">
        <v>42.34</v>
      </c>
      <c r="C7096" s="2">
        <v>43.04</v>
      </c>
    </row>
    <row r="7097" spans="1:3" x14ac:dyDescent="0.3">
      <c r="A7097" s="5">
        <v>43255</v>
      </c>
      <c r="B7097" s="2">
        <v>42.71</v>
      </c>
      <c r="C7097" s="2">
        <v>45.54</v>
      </c>
    </row>
    <row r="7098" spans="1:3" x14ac:dyDescent="0.3">
      <c r="A7098" s="5">
        <v>43256</v>
      </c>
      <c r="B7098" s="2">
        <v>45.38</v>
      </c>
      <c r="C7098" s="2">
        <v>47.19</v>
      </c>
    </row>
    <row r="7099" spans="1:3" x14ac:dyDescent="0.3">
      <c r="A7099" s="5">
        <v>43257</v>
      </c>
      <c r="B7099" s="2">
        <v>46.97</v>
      </c>
      <c r="C7099" s="2">
        <v>48.8</v>
      </c>
    </row>
    <row r="7100" spans="1:3" x14ac:dyDescent="0.3">
      <c r="A7100" s="5">
        <v>43258</v>
      </c>
      <c r="B7100" s="2">
        <v>47.72</v>
      </c>
      <c r="C7100" s="2">
        <v>49.73</v>
      </c>
    </row>
    <row r="7101" spans="1:3" x14ac:dyDescent="0.3">
      <c r="A7101" s="5">
        <v>43259</v>
      </c>
      <c r="B7101" s="2">
        <v>48.74</v>
      </c>
      <c r="C7101" s="2">
        <v>50.87</v>
      </c>
    </row>
    <row r="7102" spans="1:3" x14ac:dyDescent="0.3">
      <c r="A7102" s="5">
        <v>43260</v>
      </c>
      <c r="B7102" s="2">
        <v>46.14</v>
      </c>
      <c r="C7102" s="2">
        <v>47.59</v>
      </c>
    </row>
    <row r="7103" spans="1:3" x14ac:dyDescent="0.3">
      <c r="A7103" s="5">
        <v>43261</v>
      </c>
      <c r="B7103" s="2">
        <v>45.94</v>
      </c>
      <c r="C7103" s="2">
        <v>46.73</v>
      </c>
    </row>
    <row r="7104" spans="1:3" x14ac:dyDescent="0.3">
      <c r="A7104" s="5">
        <v>43262</v>
      </c>
      <c r="B7104" s="2">
        <v>46.58</v>
      </c>
      <c r="C7104" s="2">
        <v>48.42</v>
      </c>
    </row>
    <row r="7105" spans="1:3" x14ac:dyDescent="0.3">
      <c r="A7105" s="5">
        <v>43263</v>
      </c>
      <c r="B7105" s="2">
        <v>46.8</v>
      </c>
      <c r="C7105" s="2">
        <v>49.66</v>
      </c>
    </row>
    <row r="7106" spans="1:3" x14ac:dyDescent="0.3">
      <c r="A7106" s="5">
        <v>43264</v>
      </c>
      <c r="B7106" s="2">
        <v>48.15</v>
      </c>
      <c r="C7106" s="2">
        <v>50.23</v>
      </c>
    </row>
    <row r="7107" spans="1:3" x14ac:dyDescent="0.3">
      <c r="A7107" s="5">
        <v>43265</v>
      </c>
      <c r="B7107" s="2">
        <v>46.5</v>
      </c>
      <c r="C7107" s="2">
        <v>47.94</v>
      </c>
    </row>
    <row r="7108" spans="1:3" x14ac:dyDescent="0.3">
      <c r="A7108" s="5">
        <v>43266</v>
      </c>
      <c r="B7108" s="2">
        <v>44.75</v>
      </c>
      <c r="C7108" s="2">
        <v>46.9</v>
      </c>
    </row>
    <row r="7109" spans="1:3" x14ac:dyDescent="0.3">
      <c r="A7109" s="5">
        <v>43267</v>
      </c>
      <c r="B7109" s="2">
        <v>44.04</v>
      </c>
      <c r="C7109" s="2">
        <v>45.09</v>
      </c>
    </row>
    <row r="7110" spans="1:3" x14ac:dyDescent="0.3">
      <c r="A7110" s="5">
        <v>43268</v>
      </c>
      <c r="B7110" s="2">
        <v>43.19</v>
      </c>
      <c r="C7110" s="2">
        <v>43.9</v>
      </c>
    </row>
    <row r="7111" spans="1:3" x14ac:dyDescent="0.3">
      <c r="A7111" s="5">
        <v>43269</v>
      </c>
      <c r="B7111" s="2">
        <v>44.05</v>
      </c>
      <c r="C7111" s="2">
        <v>45.93</v>
      </c>
    </row>
    <row r="7112" spans="1:3" x14ac:dyDescent="0.3">
      <c r="A7112" s="5">
        <v>43270</v>
      </c>
      <c r="B7112" s="2">
        <v>42.39</v>
      </c>
      <c r="C7112" s="2">
        <v>44.15</v>
      </c>
    </row>
    <row r="7113" spans="1:3" x14ac:dyDescent="0.3">
      <c r="A7113" s="5">
        <v>43271</v>
      </c>
      <c r="B7113" s="2">
        <v>42.94</v>
      </c>
      <c r="C7113" s="2">
        <v>43.92</v>
      </c>
    </row>
    <row r="7114" spans="1:3" x14ac:dyDescent="0.3">
      <c r="A7114" s="5">
        <v>43272</v>
      </c>
      <c r="B7114" s="2">
        <v>42.6</v>
      </c>
      <c r="C7114" s="2">
        <v>44.17</v>
      </c>
    </row>
    <row r="7115" spans="1:3" x14ac:dyDescent="0.3">
      <c r="A7115" s="5">
        <v>43273</v>
      </c>
      <c r="B7115" s="2">
        <v>40.409999999999997</v>
      </c>
      <c r="C7115" s="2">
        <v>41.9</v>
      </c>
    </row>
    <row r="7116" spans="1:3" x14ac:dyDescent="0.3">
      <c r="A7116" s="5">
        <v>43274</v>
      </c>
      <c r="B7116" s="2">
        <v>40.119999999999997</v>
      </c>
      <c r="C7116" s="2">
        <v>41.8</v>
      </c>
    </row>
    <row r="7117" spans="1:3" x14ac:dyDescent="0.3">
      <c r="A7117" s="5">
        <v>43275</v>
      </c>
      <c r="B7117" s="2">
        <v>42.41</v>
      </c>
      <c r="C7117" s="2">
        <v>44.04</v>
      </c>
    </row>
    <row r="7118" spans="1:3" x14ac:dyDescent="0.3">
      <c r="A7118" s="5">
        <v>43276</v>
      </c>
      <c r="B7118" s="2">
        <v>45.35</v>
      </c>
      <c r="C7118" s="2">
        <v>47.25</v>
      </c>
    </row>
    <row r="7119" spans="1:3" x14ac:dyDescent="0.3">
      <c r="A7119" s="5">
        <v>43277</v>
      </c>
      <c r="B7119" s="2">
        <v>46.47</v>
      </c>
      <c r="C7119" s="2">
        <v>48.39</v>
      </c>
    </row>
    <row r="7120" spans="1:3" x14ac:dyDescent="0.3">
      <c r="A7120" s="5">
        <v>43278</v>
      </c>
      <c r="B7120" s="2">
        <v>46.92</v>
      </c>
      <c r="C7120" s="2">
        <v>48.84</v>
      </c>
    </row>
    <row r="7121" spans="1:3" x14ac:dyDescent="0.3">
      <c r="A7121" s="5">
        <v>43279</v>
      </c>
      <c r="B7121" s="2">
        <v>46.5</v>
      </c>
      <c r="C7121" s="2">
        <v>48.73</v>
      </c>
    </row>
    <row r="7122" spans="1:3" x14ac:dyDescent="0.3">
      <c r="A7122" s="5">
        <v>43280</v>
      </c>
      <c r="B7122" s="2">
        <v>45.64</v>
      </c>
      <c r="C7122" s="2">
        <v>47.79</v>
      </c>
    </row>
    <row r="7123" spans="1:3" x14ac:dyDescent="0.3">
      <c r="A7123" s="5">
        <v>43281</v>
      </c>
      <c r="B7123" s="2">
        <v>45.93</v>
      </c>
      <c r="C7123" s="2">
        <v>46.76</v>
      </c>
    </row>
    <row r="7124" spans="1:3" x14ac:dyDescent="0.3">
      <c r="A7124" s="5">
        <v>43282</v>
      </c>
      <c r="B7124" s="2">
        <v>45.49</v>
      </c>
      <c r="C7124" s="2">
        <v>46.04</v>
      </c>
    </row>
    <row r="7125" spans="1:3" x14ac:dyDescent="0.3">
      <c r="A7125" s="5">
        <v>43283</v>
      </c>
      <c r="B7125" s="2">
        <v>49.54</v>
      </c>
      <c r="C7125" s="2">
        <v>50.94</v>
      </c>
    </row>
    <row r="7126" spans="1:3" x14ac:dyDescent="0.3">
      <c r="A7126" s="5">
        <v>43284</v>
      </c>
      <c r="B7126" s="2">
        <v>50.53</v>
      </c>
      <c r="C7126" s="2">
        <v>52.3</v>
      </c>
    </row>
    <row r="7127" spans="1:3" x14ac:dyDescent="0.3">
      <c r="A7127" s="5">
        <v>43285</v>
      </c>
      <c r="B7127" s="2">
        <v>50.98</v>
      </c>
      <c r="C7127" s="2">
        <v>52.47</v>
      </c>
    </row>
    <row r="7128" spans="1:3" x14ac:dyDescent="0.3">
      <c r="A7128" s="5">
        <v>43286</v>
      </c>
      <c r="B7128" s="2">
        <v>51.62</v>
      </c>
      <c r="C7128" s="2">
        <v>53.15</v>
      </c>
    </row>
    <row r="7129" spans="1:3" x14ac:dyDescent="0.3">
      <c r="A7129" s="5">
        <v>43287</v>
      </c>
      <c r="B7129" s="2">
        <v>49.52</v>
      </c>
      <c r="C7129" s="2">
        <v>51.1</v>
      </c>
    </row>
    <row r="7130" spans="1:3" x14ac:dyDescent="0.3">
      <c r="A7130" s="5">
        <v>43288</v>
      </c>
      <c r="B7130" s="2">
        <v>47.79</v>
      </c>
      <c r="C7130" s="2">
        <v>48.58</v>
      </c>
    </row>
    <row r="7131" spans="1:3" x14ac:dyDescent="0.3">
      <c r="A7131" s="5">
        <v>43289</v>
      </c>
      <c r="B7131" s="2">
        <v>49.08</v>
      </c>
      <c r="C7131" s="2">
        <v>49.81</v>
      </c>
    </row>
    <row r="7132" spans="1:3" x14ac:dyDescent="0.3">
      <c r="A7132" s="5">
        <v>43290</v>
      </c>
      <c r="B7132" s="2">
        <v>50.47</v>
      </c>
      <c r="C7132" s="2">
        <v>51.83</v>
      </c>
    </row>
    <row r="7133" spans="1:3" x14ac:dyDescent="0.3">
      <c r="A7133" s="5">
        <v>43291</v>
      </c>
      <c r="B7133" s="2">
        <v>51.51</v>
      </c>
      <c r="C7133" s="2">
        <v>53.47</v>
      </c>
    </row>
    <row r="7134" spans="1:3" x14ac:dyDescent="0.3">
      <c r="A7134" s="5">
        <v>43292</v>
      </c>
      <c r="B7134" s="2">
        <v>51.96</v>
      </c>
      <c r="C7134" s="2">
        <v>53.44</v>
      </c>
    </row>
    <row r="7135" spans="1:3" x14ac:dyDescent="0.3">
      <c r="A7135" s="5">
        <v>43293</v>
      </c>
      <c r="B7135" s="2">
        <v>52.49</v>
      </c>
      <c r="C7135" s="2">
        <v>54.03</v>
      </c>
    </row>
    <row r="7136" spans="1:3" x14ac:dyDescent="0.3">
      <c r="A7136" s="5">
        <v>43294</v>
      </c>
      <c r="B7136" s="2">
        <v>52.99</v>
      </c>
      <c r="C7136" s="2">
        <v>54.27</v>
      </c>
    </row>
    <row r="7137" spans="1:3" x14ac:dyDescent="0.3">
      <c r="A7137" s="5">
        <v>43295</v>
      </c>
      <c r="B7137" s="2">
        <v>51.66</v>
      </c>
      <c r="C7137" s="2">
        <v>52.27</v>
      </c>
    </row>
    <row r="7138" spans="1:3" x14ac:dyDescent="0.3">
      <c r="A7138" s="5">
        <v>43296</v>
      </c>
      <c r="B7138" s="2">
        <v>51.41</v>
      </c>
      <c r="C7138" s="2">
        <v>52.22</v>
      </c>
    </row>
    <row r="7139" spans="1:3" x14ac:dyDescent="0.3">
      <c r="A7139" s="5">
        <v>43297</v>
      </c>
      <c r="B7139" s="2">
        <v>53.19</v>
      </c>
      <c r="C7139" s="2">
        <v>55.04</v>
      </c>
    </row>
    <row r="7140" spans="1:3" x14ac:dyDescent="0.3">
      <c r="A7140" s="5">
        <v>43298</v>
      </c>
      <c r="B7140" s="2">
        <v>52.51</v>
      </c>
      <c r="C7140" s="2">
        <v>54.27</v>
      </c>
    </row>
    <row r="7141" spans="1:3" x14ac:dyDescent="0.3">
      <c r="A7141" s="5">
        <v>43299</v>
      </c>
      <c r="B7141" s="2">
        <v>51.82</v>
      </c>
      <c r="C7141" s="2">
        <v>53.71</v>
      </c>
    </row>
    <row r="7142" spans="1:3" x14ac:dyDescent="0.3">
      <c r="A7142" s="5">
        <v>43300</v>
      </c>
      <c r="B7142" s="2">
        <v>52.05</v>
      </c>
      <c r="C7142" s="2">
        <v>54.07</v>
      </c>
    </row>
    <row r="7143" spans="1:3" x14ac:dyDescent="0.3">
      <c r="A7143" s="5">
        <v>43301</v>
      </c>
      <c r="B7143" s="2">
        <v>53.48</v>
      </c>
      <c r="C7143" s="2">
        <v>55.32</v>
      </c>
    </row>
    <row r="7144" spans="1:3" x14ac:dyDescent="0.3">
      <c r="A7144" s="5">
        <v>43302</v>
      </c>
      <c r="B7144" s="2">
        <v>52.73</v>
      </c>
      <c r="C7144" s="2">
        <v>54.09</v>
      </c>
    </row>
    <row r="7145" spans="1:3" x14ac:dyDescent="0.3">
      <c r="A7145" s="5">
        <v>43303</v>
      </c>
      <c r="B7145" s="2">
        <v>52.58</v>
      </c>
      <c r="C7145" s="2">
        <v>53.09</v>
      </c>
    </row>
    <row r="7146" spans="1:3" x14ac:dyDescent="0.3">
      <c r="A7146" s="5">
        <v>43304</v>
      </c>
      <c r="B7146" s="2">
        <v>54.45</v>
      </c>
      <c r="C7146" s="2">
        <v>56.75</v>
      </c>
    </row>
    <row r="7147" spans="1:3" x14ac:dyDescent="0.3">
      <c r="A7147" s="5">
        <v>43305</v>
      </c>
      <c r="B7147" s="2">
        <v>54.51</v>
      </c>
      <c r="C7147" s="2">
        <v>56.28</v>
      </c>
    </row>
    <row r="7148" spans="1:3" x14ac:dyDescent="0.3">
      <c r="A7148" s="5">
        <v>43306</v>
      </c>
      <c r="B7148" s="2">
        <v>54.52</v>
      </c>
      <c r="C7148" s="2">
        <v>55.96</v>
      </c>
    </row>
    <row r="7149" spans="1:3" x14ac:dyDescent="0.3">
      <c r="A7149" s="5">
        <v>43307</v>
      </c>
      <c r="B7149" s="2">
        <v>53.7</v>
      </c>
      <c r="C7149" s="2">
        <v>55.62</v>
      </c>
    </row>
    <row r="7150" spans="1:3" x14ac:dyDescent="0.3">
      <c r="A7150" s="5">
        <v>43308</v>
      </c>
      <c r="B7150" s="2">
        <v>53.24</v>
      </c>
      <c r="C7150" s="2">
        <v>55.1</v>
      </c>
    </row>
    <row r="7151" spans="1:3" x14ac:dyDescent="0.3">
      <c r="A7151" s="5">
        <v>43309</v>
      </c>
      <c r="B7151" s="2">
        <v>50.46</v>
      </c>
      <c r="C7151" s="2">
        <v>51.97</v>
      </c>
    </row>
    <row r="7152" spans="1:3" x14ac:dyDescent="0.3">
      <c r="A7152" s="5">
        <v>43310</v>
      </c>
      <c r="B7152" s="2">
        <v>50.17</v>
      </c>
      <c r="C7152" s="2">
        <v>51.59</v>
      </c>
    </row>
    <row r="7153" spans="1:3" x14ac:dyDescent="0.3">
      <c r="A7153" s="5">
        <v>43311</v>
      </c>
      <c r="B7153" s="2">
        <v>53.03</v>
      </c>
      <c r="C7153" s="2">
        <v>55.2</v>
      </c>
    </row>
    <row r="7154" spans="1:3" x14ac:dyDescent="0.3">
      <c r="A7154" s="5">
        <v>43312</v>
      </c>
      <c r="B7154" s="2">
        <v>53.32</v>
      </c>
      <c r="C7154" s="2">
        <v>54.99</v>
      </c>
    </row>
    <row r="7155" spans="1:3" x14ac:dyDescent="0.3">
      <c r="A7155" s="5">
        <v>43313</v>
      </c>
      <c r="B7155" s="2">
        <v>53.88</v>
      </c>
      <c r="C7155" s="2">
        <v>55.9</v>
      </c>
    </row>
    <row r="7156" spans="1:3" x14ac:dyDescent="0.3">
      <c r="A7156" s="5">
        <v>43314</v>
      </c>
      <c r="B7156" s="2">
        <v>53.29</v>
      </c>
      <c r="C7156" s="2">
        <v>54.77</v>
      </c>
    </row>
    <row r="7157" spans="1:3" x14ac:dyDescent="0.3">
      <c r="A7157" s="5">
        <v>43315</v>
      </c>
      <c r="B7157" s="2">
        <v>53.52</v>
      </c>
      <c r="C7157" s="2">
        <v>54.86</v>
      </c>
    </row>
    <row r="7158" spans="1:3" x14ac:dyDescent="0.3">
      <c r="A7158" s="5">
        <v>43316</v>
      </c>
      <c r="B7158" s="2">
        <v>51.58</v>
      </c>
      <c r="C7158" s="2">
        <v>52.27</v>
      </c>
    </row>
    <row r="7159" spans="1:3" x14ac:dyDescent="0.3">
      <c r="A7159" s="5">
        <v>43317</v>
      </c>
      <c r="B7159" s="2">
        <v>49.53</v>
      </c>
      <c r="C7159" s="2">
        <v>49.7</v>
      </c>
    </row>
    <row r="7160" spans="1:3" x14ac:dyDescent="0.3">
      <c r="A7160" s="5">
        <v>43318</v>
      </c>
      <c r="B7160" s="2">
        <v>52.25</v>
      </c>
      <c r="C7160" s="2">
        <v>54.04</v>
      </c>
    </row>
    <row r="7161" spans="1:3" x14ac:dyDescent="0.3">
      <c r="A7161" s="5">
        <v>43319</v>
      </c>
      <c r="B7161" s="2">
        <v>53.52</v>
      </c>
      <c r="C7161" s="2">
        <v>54.88</v>
      </c>
    </row>
    <row r="7162" spans="1:3" x14ac:dyDescent="0.3">
      <c r="A7162" s="5">
        <v>43320</v>
      </c>
      <c r="B7162" s="2">
        <v>51.14</v>
      </c>
      <c r="C7162" s="2">
        <v>53.03</v>
      </c>
    </row>
    <row r="7163" spans="1:3" x14ac:dyDescent="0.3">
      <c r="A7163" s="5">
        <v>43321</v>
      </c>
      <c r="B7163" s="2">
        <v>50.53</v>
      </c>
      <c r="C7163" s="2">
        <v>52.61</v>
      </c>
    </row>
    <row r="7164" spans="1:3" x14ac:dyDescent="0.3">
      <c r="A7164" s="5">
        <v>43322</v>
      </c>
      <c r="B7164" s="2">
        <v>48.22</v>
      </c>
      <c r="C7164" s="2">
        <v>50.18</v>
      </c>
    </row>
    <row r="7165" spans="1:3" x14ac:dyDescent="0.3">
      <c r="A7165" s="5">
        <v>43323</v>
      </c>
      <c r="B7165" s="2">
        <v>47.18</v>
      </c>
      <c r="C7165" s="2">
        <v>48.47</v>
      </c>
    </row>
    <row r="7166" spans="1:3" x14ac:dyDescent="0.3">
      <c r="A7166" s="5">
        <v>43324</v>
      </c>
      <c r="B7166" s="2">
        <v>45.5</v>
      </c>
      <c r="C7166" s="2">
        <v>45.69</v>
      </c>
    </row>
    <row r="7167" spans="1:3" x14ac:dyDescent="0.3">
      <c r="A7167" s="5">
        <v>43325</v>
      </c>
      <c r="B7167" s="2">
        <v>50.81</v>
      </c>
      <c r="C7167" s="2">
        <v>52.88</v>
      </c>
    </row>
    <row r="7168" spans="1:3" x14ac:dyDescent="0.3">
      <c r="A7168" s="5">
        <v>43326</v>
      </c>
      <c r="B7168" s="2">
        <v>52.11</v>
      </c>
      <c r="C7168" s="2">
        <v>54.12</v>
      </c>
    </row>
    <row r="7169" spans="1:3" x14ac:dyDescent="0.3">
      <c r="A7169" s="5">
        <v>43327</v>
      </c>
      <c r="B7169" s="2">
        <v>51.13</v>
      </c>
      <c r="C7169" s="2">
        <v>52.64</v>
      </c>
    </row>
    <row r="7170" spans="1:3" x14ac:dyDescent="0.3">
      <c r="A7170" s="5">
        <v>43328</v>
      </c>
      <c r="B7170" s="2">
        <v>50.61</v>
      </c>
      <c r="C7170" s="2">
        <v>51.87</v>
      </c>
    </row>
    <row r="7171" spans="1:3" x14ac:dyDescent="0.3">
      <c r="A7171" s="5">
        <v>43329</v>
      </c>
      <c r="B7171" s="2">
        <v>49.84</v>
      </c>
      <c r="C7171" s="2">
        <v>51.55</v>
      </c>
    </row>
    <row r="7172" spans="1:3" x14ac:dyDescent="0.3">
      <c r="A7172" s="5">
        <v>43330</v>
      </c>
      <c r="B7172" s="2">
        <v>47.52</v>
      </c>
      <c r="C7172" s="2">
        <v>47.99</v>
      </c>
    </row>
    <row r="7173" spans="1:3" x14ac:dyDescent="0.3">
      <c r="A7173" s="5">
        <v>43331</v>
      </c>
      <c r="B7173" s="2">
        <v>45.77</v>
      </c>
      <c r="C7173" s="2">
        <v>45.84</v>
      </c>
    </row>
    <row r="7174" spans="1:3" x14ac:dyDescent="0.3">
      <c r="A7174" s="5">
        <v>43332</v>
      </c>
      <c r="B7174" s="2">
        <v>49.79</v>
      </c>
      <c r="C7174" s="2">
        <v>51.74</v>
      </c>
    </row>
    <row r="7175" spans="1:3" x14ac:dyDescent="0.3">
      <c r="A7175" s="5">
        <v>43333</v>
      </c>
      <c r="B7175" s="2">
        <v>51.9</v>
      </c>
      <c r="C7175" s="2">
        <v>53.68</v>
      </c>
    </row>
    <row r="7176" spans="1:3" x14ac:dyDescent="0.3">
      <c r="A7176" s="5">
        <v>43334</v>
      </c>
      <c r="B7176" s="2">
        <v>51.08</v>
      </c>
      <c r="C7176" s="2">
        <v>52.18</v>
      </c>
    </row>
    <row r="7177" spans="1:3" x14ac:dyDescent="0.3">
      <c r="A7177" s="5">
        <v>43335</v>
      </c>
      <c r="B7177" s="2">
        <v>52.59</v>
      </c>
      <c r="C7177" s="2">
        <v>54.41</v>
      </c>
    </row>
    <row r="7178" spans="1:3" x14ac:dyDescent="0.3">
      <c r="A7178" s="5">
        <v>43336</v>
      </c>
      <c r="B7178" s="2">
        <v>50.99</v>
      </c>
      <c r="C7178" s="2">
        <v>51.56</v>
      </c>
    </row>
    <row r="7179" spans="1:3" x14ac:dyDescent="0.3">
      <c r="A7179" s="5">
        <v>43337</v>
      </c>
      <c r="B7179" s="2">
        <v>50.84</v>
      </c>
      <c r="C7179" s="2">
        <v>51.27</v>
      </c>
    </row>
    <row r="7180" spans="1:3" x14ac:dyDescent="0.3">
      <c r="A7180" s="5">
        <v>43338</v>
      </c>
      <c r="B7180" s="2">
        <v>50.83</v>
      </c>
      <c r="C7180" s="2">
        <v>51.24</v>
      </c>
    </row>
    <row r="7181" spans="1:3" x14ac:dyDescent="0.3">
      <c r="A7181" s="5">
        <v>43339</v>
      </c>
      <c r="B7181" s="2">
        <v>51.65</v>
      </c>
      <c r="C7181" s="2">
        <v>53.33</v>
      </c>
    </row>
    <row r="7182" spans="1:3" x14ac:dyDescent="0.3">
      <c r="A7182" s="5">
        <v>43340</v>
      </c>
      <c r="B7182" s="2">
        <v>59.54</v>
      </c>
      <c r="C7182" s="2">
        <v>62.8</v>
      </c>
    </row>
    <row r="7183" spans="1:3" x14ac:dyDescent="0.3">
      <c r="A7183" s="5">
        <v>43341</v>
      </c>
      <c r="B7183" s="2">
        <v>59.25</v>
      </c>
      <c r="C7183" s="2">
        <v>61.92</v>
      </c>
    </row>
    <row r="7184" spans="1:3" x14ac:dyDescent="0.3">
      <c r="A7184" s="5">
        <v>43342</v>
      </c>
      <c r="B7184" s="2">
        <v>57.42</v>
      </c>
      <c r="C7184" s="2">
        <v>60.31</v>
      </c>
    </row>
    <row r="7185" spans="1:3" x14ac:dyDescent="0.3">
      <c r="A7185" s="5">
        <v>43343</v>
      </c>
      <c r="B7185" s="2">
        <v>59.72</v>
      </c>
      <c r="C7185" s="2">
        <v>62.76</v>
      </c>
    </row>
    <row r="7186" spans="1:3" x14ac:dyDescent="0.3">
      <c r="A7186" s="5">
        <v>43344</v>
      </c>
      <c r="B7186" s="2">
        <v>57.74</v>
      </c>
      <c r="C7186" s="2">
        <v>59.06</v>
      </c>
    </row>
    <row r="7187" spans="1:3" x14ac:dyDescent="0.3">
      <c r="A7187" s="5">
        <v>43345</v>
      </c>
      <c r="B7187" s="2">
        <v>56.26</v>
      </c>
      <c r="C7187" s="2">
        <v>57.11</v>
      </c>
    </row>
    <row r="7188" spans="1:3" x14ac:dyDescent="0.3">
      <c r="A7188" s="5">
        <v>43346</v>
      </c>
      <c r="B7188" s="2">
        <v>59.28</v>
      </c>
      <c r="C7188" s="2">
        <v>62.56</v>
      </c>
    </row>
    <row r="7189" spans="1:3" x14ac:dyDescent="0.3">
      <c r="A7189" s="5">
        <v>43347</v>
      </c>
      <c r="B7189" s="2">
        <v>60.86</v>
      </c>
      <c r="C7189" s="2">
        <v>64.010000000000005</v>
      </c>
    </row>
    <row r="7190" spans="1:3" x14ac:dyDescent="0.3">
      <c r="A7190" s="5">
        <v>43348</v>
      </c>
      <c r="B7190" s="2">
        <v>61.34</v>
      </c>
      <c r="C7190" s="2">
        <v>64.61</v>
      </c>
    </row>
    <row r="7191" spans="1:3" x14ac:dyDescent="0.3">
      <c r="A7191" s="5">
        <v>43349</v>
      </c>
      <c r="B7191" s="2">
        <v>60.79</v>
      </c>
      <c r="C7191" s="2">
        <v>64.34</v>
      </c>
    </row>
    <row r="7192" spans="1:3" x14ac:dyDescent="0.3">
      <c r="A7192" s="5">
        <v>43350</v>
      </c>
      <c r="B7192" s="2">
        <v>58.24</v>
      </c>
      <c r="C7192" s="2">
        <v>60.37</v>
      </c>
    </row>
    <row r="7193" spans="1:3" x14ac:dyDescent="0.3">
      <c r="A7193" s="5">
        <v>43351</v>
      </c>
      <c r="B7193" s="2">
        <v>54.41</v>
      </c>
      <c r="C7193" s="2">
        <v>55.42</v>
      </c>
    </row>
    <row r="7194" spans="1:3" x14ac:dyDescent="0.3">
      <c r="A7194" s="5">
        <v>43352</v>
      </c>
      <c r="B7194" s="2">
        <v>53.81</v>
      </c>
      <c r="C7194" s="2">
        <v>54.75</v>
      </c>
    </row>
    <row r="7195" spans="1:3" x14ac:dyDescent="0.3">
      <c r="A7195" s="5">
        <v>43353</v>
      </c>
      <c r="B7195" s="2">
        <v>55.7</v>
      </c>
      <c r="C7195" s="2">
        <v>57.67</v>
      </c>
    </row>
    <row r="7196" spans="1:3" x14ac:dyDescent="0.3">
      <c r="A7196" s="5">
        <v>43354</v>
      </c>
      <c r="B7196" s="2">
        <v>54</v>
      </c>
      <c r="C7196" s="2">
        <v>55.39</v>
      </c>
    </row>
    <row r="7197" spans="1:3" x14ac:dyDescent="0.3">
      <c r="A7197" s="5">
        <v>43355</v>
      </c>
      <c r="B7197" s="2">
        <v>53.07</v>
      </c>
      <c r="C7197" s="2">
        <v>54.93</v>
      </c>
    </row>
    <row r="7198" spans="1:3" x14ac:dyDescent="0.3">
      <c r="A7198" s="5">
        <v>43356</v>
      </c>
      <c r="B7198" s="2">
        <v>55.23</v>
      </c>
      <c r="C7198" s="2">
        <v>57.15</v>
      </c>
    </row>
    <row r="7199" spans="1:3" x14ac:dyDescent="0.3">
      <c r="A7199" s="5">
        <v>43357</v>
      </c>
      <c r="B7199" s="2">
        <v>54.8</v>
      </c>
      <c r="C7199" s="2">
        <v>56.38</v>
      </c>
    </row>
    <row r="7200" spans="1:3" x14ac:dyDescent="0.3">
      <c r="A7200" s="5">
        <v>43358</v>
      </c>
      <c r="B7200" s="2">
        <v>49.1</v>
      </c>
      <c r="C7200" s="2">
        <v>49.82</v>
      </c>
    </row>
    <row r="7201" spans="1:3" x14ac:dyDescent="0.3">
      <c r="A7201" s="5">
        <v>43359</v>
      </c>
      <c r="B7201" s="2">
        <v>48.74</v>
      </c>
      <c r="C7201" s="2">
        <v>49.59</v>
      </c>
    </row>
    <row r="7202" spans="1:3" x14ac:dyDescent="0.3">
      <c r="A7202" s="5">
        <v>43360</v>
      </c>
      <c r="B7202" s="2">
        <v>52.19</v>
      </c>
      <c r="C7202" s="2">
        <v>55.23</v>
      </c>
    </row>
    <row r="7203" spans="1:3" x14ac:dyDescent="0.3">
      <c r="A7203" s="5">
        <v>43361</v>
      </c>
      <c r="B7203" s="2">
        <v>49.97</v>
      </c>
      <c r="C7203" s="2">
        <v>52.21</v>
      </c>
    </row>
    <row r="7204" spans="1:3" x14ac:dyDescent="0.3">
      <c r="A7204" s="5">
        <v>43362</v>
      </c>
      <c r="B7204" s="2">
        <v>47.37</v>
      </c>
      <c r="C7204" s="2">
        <v>49.67</v>
      </c>
    </row>
    <row r="7205" spans="1:3" x14ac:dyDescent="0.3">
      <c r="A7205" s="5">
        <v>43363</v>
      </c>
      <c r="B7205" s="2">
        <v>43.86</v>
      </c>
      <c r="C7205" s="2">
        <v>46.15</v>
      </c>
    </row>
    <row r="7206" spans="1:3" x14ac:dyDescent="0.3">
      <c r="A7206" s="5">
        <v>43364</v>
      </c>
      <c r="B7206" s="2">
        <v>36.94</v>
      </c>
      <c r="C7206" s="2">
        <v>42.66</v>
      </c>
    </row>
    <row r="7207" spans="1:3" x14ac:dyDescent="0.3">
      <c r="A7207" s="5">
        <v>43365</v>
      </c>
      <c r="B7207" s="2">
        <v>20.93</v>
      </c>
      <c r="C7207" s="2">
        <v>27.48</v>
      </c>
    </row>
    <row r="7208" spans="1:3" x14ac:dyDescent="0.3">
      <c r="A7208" s="5">
        <v>43366</v>
      </c>
      <c r="B7208" s="2">
        <v>34.65</v>
      </c>
      <c r="C7208" s="2">
        <v>41.13</v>
      </c>
    </row>
    <row r="7209" spans="1:3" x14ac:dyDescent="0.3">
      <c r="A7209" s="5">
        <v>43367</v>
      </c>
      <c r="B7209" s="2">
        <v>37.19</v>
      </c>
      <c r="C7209" s="2">
        <v>43.79</v>
      </c>
    </row>
    <row r="7210" spans="1:3" x14ac:dyDescent="0.3">
      <c r="A7210" s="5">
        <v>43368</v>
      </c>
      <c r="B7210" s="2">
        <v>43.6</v>
      </c>
      <c r="C7210" s="2">
        <v>46.97</v>
      </c>
    </row>
    <row r="7211" spans="1:3" x14ac:dyDescent="0.3">
      <c r="A7211" s="5">
        <v>43369</v>
      </c>
      <c r="B7211" s="2">
        <v>29.7</v>
      </c>
      <c r="C7211" s="2">
        <v>36.17</v>
      </c>
    </row>
    <row r="7212" spans="1:3" x14ac:dyDescent="0.3">
      <c r="A7212" s="5">
        <v>43370</v>
      </c>
      <c r="B7212" s="2">
        <v>35.21</v>
      </c>
      <c r="C7212" s="2">
        <v>41.09</v>
      </c>
    </row>
    <row r="7213" spans="1:3" x14ac:dyDescent="0.3">
      <c r="A7213" s="5">
        <v>43371</v>
      </c>
      <c r="B7213" s="2">
        <v>40.86</v>
      </c>
      <c r="C7213" s="2">
        <v>44.52</v>
      </c>
    </row>
    <row r="7214" spans="1:3" x14ac:dyDescent="0.3">
      <c r="A7214" s="5">
        <v>43372</v>
      </c>
      <c r="B7214" s="2">
        <v>39.07</v>
      </c>
      <c r="C7214" s="2">
        <v>39.4</v>
      </c>
    </row>
    <row r="7215" spans="1:3" x14ac:dyDescent="0.3">
      <c r="A7215" s="5">
        <v>43373</v>
      </c>
      <c r="B7215" s="2">
        <v>34.409999999999997</v>
      </c>
      <c r="C7215" s="2">
        <v>36.69</v>
      </c>
    </row>
    <row r="7216" spans="1:3" x14ac:dyDescent="0.3">
      <c r="A7216" s="5">
        <v>43374</v>
      </c>
      <c r="B7216" s="2">
        <v>47.16</v>
      </c>
      <c r="C7216" s="2">
        <v>49.4</v>
      </c>
    </row>
    <row r="7217" spans="1:3" x14ac:dyDescent="0.3">
      <c r="A7217" s="5">
        <v>43375</v>
      </c>
      <c r="B7217" s="2">
        <v>46.92</v>
      </c>
      <c r="C7217" s="2">
        <v>48.23</v>
      </c>
    </row>
    <row r="7218" spans="1:3" x14ac:dyDescent="0.3">
      <c r="A7218" s="5">
        <v>43376</v>
      </c>
      <c r="B7218" s="2">
        <v>45.59</v>
      </c>
      <c r="C7218" s="2">
        <v>48.14</v>
      </c>
    </row>
    <row r="7219" spans="1:3" x14ac:dyDescent="0.3">
      <c r="A7219" s="5">
        <v>43377</v>
      </c>
      <c r="B7219" s="2">
        <v>49.34</v>
      </c>
      <c r="C7219" s="2">
        <v>51.37</v>
      </c>
    </row>
    <row r="7220" spans="1:3" x14ac:dyDescent="0.3">
      <c r="A7220" s="5">
        <v>43378</v>
      </c>
      <c r="B7220" s="2">
        <v>47.25</v>
      </c>
      <c r="C7220" s="2">
        <v>48.95</v>
      </c>
    </row>
    <row r="7221" spans="1:3" x14ac:dyDescent="0.3">
      <c r="A7221" s="5">
        <v>43379</v>
      </c>
      <c r="B7221" s="2">
        <v>46.72</v>
      </c>
      <c r="C7221" s="2">
        <v>48.28</v>
      </c>
    </row>
    <row r="7222" spans="1:3" x14ac:dyDescent="0.3">
      <c r="A7222" s="5">
        <v>43380</v>
      </c>
      <c r="B7222" s="2">
        <v>47.58</v>
      </c>
      <c r="C7222" s="2">
        <v>49.21</v>
      </c>
    </row>
    <row r="7223" spans="1:3" x14ac:dyDescent="0.3">
      <c r="A7223" s="5">
        <v>43381</v>
      </c>
      <c r="B7223" s="2">
        <v>46.65</v>
      </c>
      <c r="C7223" s="2">
        <v>48.07</v>
      </c>
    </row>
    <row r="7224" spans="1:3" x14ac:dyDescent="0.3">
      <c r="A7224" s="5">
        <v>43382</v>
      </c>
      <c r="B7224" s="2">
        <v>44.79</v>
      </c>
      <c r="C7224" s="2">
        <v>47.27</v>
      </c>
    </row>
    <row r="7225" spans="1:3" x14ac:dyDescent="0.3">
      <c r="A7225" s="5">
        <v>43383</v>
      </c>
      <c r="B7225" s="2">
        <v>46.76</v>
      </c>
      <c r="C7225" s="2">
        <v>49.27</v>
      </c>
    </row>
    <row r="7226" spans="1:3" x14ac:dyDescent="0.3">
      <c r="A7226" s="5">
        <v>43384</v>
      </c>
      <c r="B7226" s="2">
        <v>43.69</v>
      </c>
      <c r="C7226" s="2">
        <v>47.21</v>
      </c>
    </row>
    <row r="7227" spans="1:3" x14ac:dyDescent="0.3">
      <c r="A7227" s="5">
        <v>43385</v>
      </c>
      <c r="B7227" s="2">
        <v>44.35</v>
      </c>
      <c r="C7227" s="2">
        <v>46.46</v>
      </c>
    </row>
    <row r="7228" spans="1:3" x14ac:dyDescent="0.3">
      <c r="A7228" s="5">
        <v>43386</v>
      </c>
      <c r="B7228" s="2">
        <v>34.56</v>
      </c>
      <c r="C7228" s="2">
        <v>38.47</v>
      </c>
    </row>
    <row r="7229" spans="1:3" x14ac:dyDescent="0.3">
      <c r="A7229" s="5">
        <v>43387</v>
      </c>
      <c r="B7229" s="2">
        <v>20.07</v>
      </c>
      <c r="C7229" s="2">
        <v>28.69</v>
      </c>
    </row>
    <row r="7230" spans="1:3" x14ac:dyDescent="0.3">
      <c r="A7230" s="5">
        <v>43388</v>
      </c>
      <c r="B7230" s="2">
        <v>37.270000000000003</v>
      </c>
      <c r="C7230" s="2">
        <v>46.22</v>
      </c>
    </row>
    <row r="7231" spans="1:3" x14ac:dyDescent="0.3">
      <c r="A7231" s="5">
        <v>43389</v>
      </c>
      <c r="B7231" s="2">
        <v>44.26</v>
      </c>
      <c r="C7231" s="2">
        <v>46.25</v>
      </c>
    </row>
    <row r="7232" spans="1:3" x14ac:dyDescent="0.3">
      <c r="A7232" s="5">
        <v>43390</v>
      </c>
      <c r="B7232" s="2">
        <v>43.52</v>
      </c>
      <c r="C7232" s="2">
        <v>44.89</v>
      </c>
    </row>
    <row r="7233" spans="1:3" x14ac:dyDescent="0.3">
      <c r="A7233" s="5">
        <v>43391</v>
      </c>
      <c r="B7233" s="2">
        <v>43.25</v>
      </c>
      <c r="C7233" s="2">
        <v>44.91</v>
      </c>
    </row>
    <row r="7234" spans="1:3" x14ac:dyDescent="0.3">
      <c r="A7234" s="5">
        <v>43392</v>
      </c>
      <c r="B7234" s="2">
        <v>43.33</v>
      </c>
      <c r="C7234" s="2">
        <v>45.21</v>
      </c>
    </row>
    <row r="7235" spans="1:3" x14ac:dyDescent="0.3">
      <c r="A7235" s="5">
        <v>43393</v>
      </c>
      <c r="B7235" s="2">
        <v>42.12</v>
      </c>
      <c r="C7235" s="2">
        <v>42.76</v>
      </c>
    </row>
    <row r="7236" spans="1:3" x14ac:dyDescent="0.3">
      <c r="A7236" s="5">
        <v>43394</v>
      </c>
      <c r="B7236" s="2">
        <v>40.590000000000003</v>
      </c>
      <c r="C7236" s="2">
        <v>41.3</v>
      </c>
    </row>
    <row r="7237" spans="1:3" x14ac:dyDescent="0.3">
      <c r="A7237" s="5">
        <v>43395</v>
      </c>
      <c r="B7237" s="2">
        <v>38.049999999999997</v>
      </c>
      <c r="C7237" s="2">
        <v>43.16</v>
      </c>
    </row>
    <row r="7238" spans="1:3" x14ac:dyDescent="0.3">
      <c r="A7238" s="5">
        <v>43396</v>
      </c>
      <c r="B7238" s="2">
        <v>36.04</v>
      </c>
      <c r="C7238" s="2">
        <v>42.11</v>
      </c>
    </row>
    <row r="7239" spans="1:3" x14ac:dyDescent="0.3">
      <c r="A7239" s="5">
        <v>43397</v>
      </c>
      <c r="B7239" s="2">
        <v>41.65</v>
      </c>
      <c r="C7239" s="2">
        <v>46.11</v>
      </c>
    </row>
    <row r="7240" spans="1:3" x14ac:dyDescent="0.3">
      <c r="A7240" s="5">
        <v>43398</v>
      </c>
      <c r="B7240" s="2">
        <v>44.46</v>
      </c>
      <c r="C7240" s="2">
        <v>46.46</v>
      </c>
    </row>
    <row r="7241" spans="1:3" x14ac:dyDescent="0.3">
      <c r="A7241" s="5">
        <v>43399</v>
      </c>
      <c r="B7241" s="2">
        <v>49.04</v>
      </c>
      <c r="C7241" s="2">
        <v>51.36</v>
      </c>
    </row>
    <row r="7242" spans="1:3" x14ac:dyDescent="0.3">
      <c r="A7242" s="5">
        <v>43400</v>
      </c>
      <c r="B7242" s="2">
        <v>44.15</v>
      </c>
      <c r="C7242" s="2">
        <v>45.97</v>
      </c>
    </row>
    <row r="7243" spans="1:3" x14ac:dyDescent="0.3">
      <c r="A7243" s="5">
        <v>43401</v>
      </c>
      <c r="B7243" s="2">
        <v>44.06</v>
      </c>
      <c r="C7243" s="2">
        <v>45.9</v>
      </c>
    </row>
    <row r="7244" spans="1:3" x14ac:dyDescent="0.3">
      <c r="A7244" s="5">
        <v>43402</v>
      </c>
      <c r="B7244" s="2">
        <v>44.93</v>
      </c>
      <c r="C7244" s="2">
        <v>47.52</v>
      </c>
    </row>
    <row r="7245" spans="1:3" x14ac:dyDescent="0.3">
      <c r="A7245" s="5">
        <v>43403</v>
      </c>
      <c r="B7245" s="2">
        <v>42.78</v>
      </c>
      <c r="C7245" s="2">
        <v>44.64</v>
      </c>
    </row>
    <row r="7246" spans="1:3" x14ac:dyDescent="0.3">
      <c r="A7246" s="5">
        <v>43404</v>
      </c>
      <c r="B7246" s="2">
        <v>43.16</v>
      </c>
      <c r="C7246" s="2">
        <v>45.69</v>
      </c>
    </row>
    <row r="7247" spans="1:3" x14ac:dyDescent="0.3">
      <c r="A7247" s="5">
        <v>43405</v>
      </c>
      <c r="B7247" s="2">
        <v>44.67</v>
      </c>
      <c r="C7247" s="2">
        <v>46.75</v>
      </c>
    </row>
    <row r="7248" spans="1:3" x14ac:dyDescent="0.3">
      <c r="A7248" s="5">
        <v>43406</v>
      </c>
      <c r="B7248" s="2">
        <v>44.5</v>
      </c>
      <c r="C7248" s="2">
        <v>45.93</v>
      </c>
    </row>
    <row r="7249" spans="1:3" x14ac:dyDescent="0.3">
      <c r="A7249" s="5">
        <v>43407</v>
      </c>
      <c r="B7249" s="2">
        <v>43.82</v>
      </c>
      <c r="C7249" s="2">
        <v>45.01</v>
      </c>
    </row>
    <row r="7250" spans="1:3" x14ac:dyDescent="0.3">
      <c r="A7250" s="5">
        <v>43408</v>
      </c>
      <c r="B7250" s="2">
        <v>43.6</v>
      </c>
      <c r="C7250" s="2">
        <v>44.73</v>
      </c>
    </row>
    <row r="7251" spans="1:3" x14ac:dyDescent="0.3">
      <c r="A7251" s="5">
        <v>43409</v>
      </c>
      <c r="B7251" s="2">
        <v>45.83</v>
      </c>
      <c r="C7251" s="2">
        <v>48.14</v>
      </c>
    </row>
    <row r="7252" spans="1:3" x14ac:dyDescent="0.3">
      <c r="A7252" s="5">
        <v>43410</v>
      </c>
      <c r="B7252" s="2">
        <v>48.19</v>
      </c>
      <c r="C7252" s="2">
        <v>51.32</v>
      </c>
    </row>
    <row r="7253" spans="1:3" x14ac:dyDescent="0.3">
      <c r="A7253" s="5">
        <v>43411</v>
      </c>
      <c r="B7253" s="2">
        <v>48.07</v>
      </c>
      <c r="C7253" s="2">
        <v>51.58</v>
      </c>
    </row>
    <row r="7254" spans="1:3" x14ac:dyDescent="0.3">
      <c r="A7254" s="5">
        <v>43412</v>
      </c>
      <c r="B7254" s="2">
        <v>48.68</v>
      </c>
      <c r="C7254" s="2">
        <v>51.71</v>
      </c>
    </row>
    <row r="7255" spans="1:3" x14ac:dyDescent="0.3">
      <c r="A7255" s="5">
        <v>43413</v>
      </c>
      <c r="B7255" s="2">
        <v>47.92</v>
      </c>
      <c r="C7255" s="2">
        <v>50.42</v>
      </c>
    </row>
    <row r="7256" spans="1:3" x14ac:dyDescent="0.3">
      <c r="A7256" s="5">
        <v>43414</v>
      </c>
      <c r="B7256" s="2">
        <v>42.63</v>
      </c>
      <c r="C7256" s="2">
        <v>44.11</v>
      </c>
    </row>
    <row r="7257" spans="1:3" x14ac:dyDescent="0.3">
      <c r="A7257" s="5">
        <v>43415</v>
      </c>
      <c r="B7257" s="2">
        <v>40.36</v>
      </c>
      <c r="C7257" s="2">
        <v>42.38</v>
      </c>
    </row>
    <row r="7258" spans="1:3" x14ac:dyDescent="0.3">
      <c r="A7258" s="5">
        <v>43416</v>
      </c>
      <c r="B7258" s="2">
        <v>45.38</v>
      </c>
      <c r="C7258" s="2">
        <v>48.44</v>
      </c>
    </row>
    <row r="7259" spans="1:3" x14ac:dyDescent="0.3">
      <c r="A7259" s="5">
        <v>43417</v>
      </c>
      <c r="B7259" s="2">
        <v>47.85</v>
      </c>
      <c r="C7259" s="2">
        <v>50.42</v>
      </c>
    </row>
    <row r="7260" spans="1:3" x14ac:dyDescent="0.3">
      <c r="A7260" s="5">
        <v>43418</v>
      </c>
      <c r="B7260" s="2">
        <v>50.39</v>
      </c>
      <c r="C7260" s="2">
        <v>53.99</v>
      </c>
    </row>
    <row r="7261" spans="1:3" x14ac:dyDescent="0.3">
      <c r="A7261" s="5">
        <v>43419</v>
      </c>
      <c r="B7261" s="2">
        <v>47.76</v>
      </c>
      <c r="C7261" s="2">
        <v>49.66</v>
      </c>
    </row>
    <row r="7262" spans="1:3" x14ac:dyDescent="0.3">
      <c r="A7262" s="5">
        <v>43420</v>
      </c>
      <c r="B7262" s="2">
        <v>47.18</v>
      </c>
      <c r="C7262" s="2">
        <v>48.76</v>
      </c>
    </row>
    <row r="7263" spans="1:3" x14ac:dyDescent="0.3">
      <c r="A7263" s="5">
        <v>43421</v>
      </c>
      <c r="B7263" s="2">
        <v>46.02</v>
      </c>
      <c r="C7263" s="2">
        <v>47.93</v>
      </c>
    </row>
    <row r="7264" spans="1:3" x14ac:dyDescent="0.3">
      <c r="A7264" s="5">
        <v>43422</v>
      </c>
      <c r="B7264" s="2">
        <v>46.99</v>
      </c>
      <c r="C7264" s="2">
        <v>49.09</v>
      </c>
    </row>
    <row r="7265" spans="1:3" x14ac:dyDescent="0.3">
      <c r="A7265" s="5">
        <v>43423</v>
      </c>
      <c r="B7265" s="2">
        <v>48.52</v>
      </c>
      <c r="C7265" s="2">
        <v>52.51</v>
      </c>
    </row>
    <row r="7266" spans="1:3" x14ac:dyDescent="0.3">
      <c r="A7266" s="5">
        <v>43424</v>
      </c>
      <c r="B7266" s="2">
        <v>47.72</v>
      </c>
      <c r="C7266" s="2">
        <v>50.45</v>
      </c>
    </row>
    <row r="7267" spans="1:3" x14ac:dyDescent="0.3">
      <c r="A7267" s="5">
        <v>43425</v>
      </c>
      <c r="B7267" s="2">
        <v>50.19</v>
      </c>
      <c r="C7267" s="2">
        <v>53.38</v>
      </c>
    </row>
    <row r="7268" spans="1:3" x14ac:dyDescent="0.3">
      <c r="A7268" s="5">
        <v>43426</v>
      </c>
      <c r="B7268" s="2">
        <v>59.36</v>
      </c>
      <c r="C7268" s="2">
        <v>68.239999999999995</v>
      </c>
    </row>
    <row r="7269" spans="1:3" x14ac:dyDescent="0.3">
      <c r="A7269" s="5">
        <v>43427</v>
      </c>
      <c r="B7269" s="2">
        <v>52.63</v>
      </c>
      <c r="C7269" s="2">
        <v>55.2</v>
      </c>
    </row>
    <row r="7270" spans="1:3" x14ac:dyDescent="0.3">
      <c r="A7270" s="5">
        <v>43428</v>
      </c>
      <c r="B7270" s="2">
        <v>49.14</v>
      </c>
      <c r="C7270" s="2">
        <v>49.96</v>
      </c>
    </row>
    <row r="7271" spans="1:3" x14ac:dyDescent="0.3">
      <c r="A7271" s="5">
        <v>43429</v>
      </c>
      <c r="B7271" s="2">
        <v>49.39</v>
      </c>
      <c r="C7271" s="2">
        <v>50.71</v>
      </c>
    </row>
    <row r="7272" spans="1:3" x14ac:dyDescent="0.3">
      <c r="A7272" s="5">
        <v>43430</v>
      </c>
      <c r="B7272" s="2">
        <v>57.17</v>
      </c>
      <c r="C7272" s="2">
        <v>64.459999999999994</v>
      </c>
    </row>
    <row r="7273" spans="1:3" x14ac:dyDescent="0.3">
      <c r="A7273" s="5">
        <v>43431</v>
      </c>
      <c r="B7273" s="2">
        <v>64.290000000000006</v>
      </c>
      <c r="C7273" s="2">
        <v>75.819999999999993</v>
      </c>
    </row>
    <row r="7274" spans="1:3" x14ac:dyDescent="0.3">
      <c r="A7274" s="5">
        <v>43432</v>
      </c>
      <c r="B7274" s="2">
        <v>50.47</v>
      </c>
      <c r="C7274" s="2">
        <v>52.76</v>
      </c>
    </row>
    <row r="7275" spans="1:3" x14ac:dyDescent="0.3">
      <c r="A7275" s="5">
        <v>43433</v>
      </c>
      <c r="B7275" s="2">
        <v>46.48</v>
      </c>
      <c r="C7275" s="2">
        <v>48.75</v>
      </c>
    </row>
    <row r="7276" spans="1:3" x14ac:dyDescent="0.3">
      <c r="A7276" s="5">
        <v>43434</v>
      </c>
      <c r="B7276" s="2">
        <v>45.99</v>
      </c>
      <c r="C7276" s="2">
        <v>48.35</v>
      </c>
    </row>
    <row r="7277" spans="1:3" x14ac:dyDescent="0.3">
      <c r="A7277" s="5">
        <v>43435</v>
      </c>
      <c r="B7277" s="2">
        <v>45.92</v>
      </c>
      <c r="C7277" s="2">
        <v>47.76</v>
      </c>
    </row>
    <row r="7278" spans="1:3" x14ac:dyDescent="0.3">
      <c r="A7278" s="5">
        <v>43436</v>
      </c>
      <c r="B7278" s="2">
        <v>44.96</v>
      </c>
      <c r="C7278" s="2">
        <v>46.37</v>
      </c>
    </row>
    <row r="7279" spans="1:3" x14ac:dyDescent="0.3">
      <c r="A7279" s="5">
        <v>43437</v>
      </c>
      <c r="B7279" s="2">
        <v>47.48</v>
      </c>
      <c r="C7279" s="2">
        <v>50</v>
      </c>
    </row>
    <row r="7280" spans="1:3" x14ac:dyDescent="0.3">
      <c r="A7280" s="5">
        <v>43438</v>
      </c>
      <c r="B7280" s="2">
        <v>46.41</v>
      </c>
      <c r="C7280" s="2">
        <v>48.44</v>
      </c>
    </row>
    <row r="7281" spans="1:3" x14ac:dyDescent="0.3">
      <c r="A7281" s="5">
        <v>43439</v>
      </c>
      <c r="B7281" s="2">
        <v>51.38</v>
      </c>
      <c r="C7281" s="2">
        <v>54.62</v>
      </c>
    </row>
    <row r="7282" spans="1:3" x14ac:dyDescent="0.3">
      <c r="A7282" s="5">
        <v>43440</v>
      </c>
      <c r="B7282" s="2">
        <v>52.56</v>
      </c>
      <c r="C7282" s="2">
        <v>56.85</v>
      </c>
    </row>
    <row r="7283" spans="1:3" x14ac:dyDescent="0.3">
      <c r="A7283" s="5">
        <v>43441</v>
      </c>
      <c r="B7283" s="2">
        <v>48.65</v>
      </c>
      <c r="C7283" s="2">
        <v>51.58</v>
      </c>
    </row>
    <row r="7284" spans="1:3" x14ac:dyDescent="0.3">
      <c r="A7284" s="5">
        <v>43442</v>
      </c>
      <c r="B7284" s="2">
        <v>44.92</v>
      </c>
      <c r="C7284" s="2">
        <v>46.27</v>
      </c>
    </row>
    <row r="7285" spans="1:3" x14ac:dyDescent="0.3">
      <c r="A7285" s="5">
        <v>43443</v>
      </c>
      <c r="B7285" s="2">
        <v>44.4</v>
      </c>
      <c r="C7285" s="2">
        <v>45.75</v>
      </c>
    </row>
    <row r="7286" spans="1:3" x14ac:dyDescent="0.3">
      <c r="A7286" s="5">
        <v>43444</v>
      </c>
      <c r="B7286" s="2">
        <v>47.62</v>
      </c>
      <c r="C7286" s="2">
        <v>49.97</v>
      </c>
    </row>
    <row r="7287" spans="1:3" x14ac:dyDescent="0.3">
      <c r="A7287" s="5">
        <v>43445</v>
      </c>
      <c r="B7287" s="2">
        <v>51.74</v>
      </c>
      <c r="C7287" s="2">
        <v>56.05</v>
      </c>
    </row>
    <row r="7288" spans="1:3" x14ac:dyDescent="0.3">
      <c r="A7288" s="5">
        <v>43446</v>
      </c>
      <c r="B7288" s="2">
        <v>61.59</v>
      </c>
      <c r="C7288" s="2">
        <v>71.19</v>
      </c>
    </row>
    <row r="7289" spans="1:3" x14ac:dyDescent="0.3">
      <c r="A7289" s="5">
        <v>43447</v>
      </c>
      <c r="B7289" s="2">
        <v>57.89</v>
      </c>
      <c r="C7289" s="2">
        <v>64.03</v>
      </c>
    </row>
    <row r="7290" spans="1:3" x14ac:dyDescent="0.3">
      <c r="A7290" s="5">
        <v>43448</v>
      </c>
      <c r="B7290" s="2">
        <v>59.29</v>
      </c>
      <c r="C7290" s="2">
        <v>65.45</v>
      </c>
    </row>
    <row r="7291" spans="1:3" x14ac:dyDescent="0.3">
      <c r="A7291" s="5">
        <v>43449</v>
      </c>
      <c r="B7291" s="2">
        <v>52.14</v>
      </c>
      <c r="C7291" s="2">
        <v>53.82</v>
      </c>
    </row>
    <row r="7292" spans="1:3" x14ac:dyDescent="0.3">
      <c r="A7292" s="5">
        <v>43450</v>
      </c>
      <c r="B7292" s="2">
        <v>49.92</v>
      </c>
      <c r="C7292" s="2">
        <v>51.69</v>
      </c>
    </row>
    <row r="7293" spans="1:3" x14ac:dyDescent="0.3">
      <c r="A7293" s="5">
        <v>43451</v>
      </c>
      <c r="B7293" s="2">
        <v>65.150000000000006</v>
      </c>
      <c r="C7293" s="2">
        <v>76.48</v>
      </c>
    </row>
    <row r="7294" spans="1:3" x14ac:dyDescent="0.3">
      <c r="A7294" s="5">
        <v>43452</v>
      </c>
      <c r="B7294" s="2">
        <v>60</v>
      </c>
      <c r="C7294" s="2">
        <v>66.73</v>
      </c>
    </row>
    <row r="7295" spans="1:3" x14ac:dyDescent="0.3">
      <c r="A7295" s="5">
        <v>43453</v>
      </c>
      <c r="B7295" s="2">
        <v>53.31</v>
      </c>
      <c r="C7295" s="2">
        <v>55.84</v>
      </c>
    </row>
    <row r="7296" spans="1:3" x14ac:dyDescent="0.3">
      <c r="A7296" s="5">
        <v>43454</v>
      </c>
      <c r="B7296" s="2">
        <v>53.69</v>
      </c>
      <c r="C7296" s="2">
        <v>57</v>
      </c>
    </row>
    <row r="7297" spans="1:3" x14ac:dyDescent="0.3">
      <c r="A7297" s="5">
        <v>43455</v>
      </c>
      <c r="B7297" s="2">
        <v>52.37</v>
      </c>
      <c r="C7297" s="2">
        <v>55.32</v>
      </c>
    </row>
    <row r="7298" spans="1:3" x14ac:dyDescent="0.3">
      <c r="A7298" s="5">
        <v>43456</v>
      </c>
      <c r="B7298" s="2">
        <v>51.4</v>
      </c>
      <c r="C7298" s="2">
        <v>53.7</v>
      </c>
    </row>
    <row r="7299" spans="1:3" x14ac:dyDescent="0.3">
      <c r="A7299" s="5">
        <v>43457</v>
      </c>
      <c r="B7299" s="2">
        <v>53.32</v>
      </c>
      <c r="C7299" s="2">
        <v>54.85</v>
      </c>
    </row>
    <row r="7300" spans="1:3" x14ac:dyDescent="0.3">
      <c r="A7300" s="5">
        <v>43458</v>
      </c>
      <c r="B7300" s="2">
        <v>51.01</v>
      </c>
      <c r="C7300" s="2">
        <v>52.53</v>
      </c>
    </row>
    <row r="7301" spans="1:3" x14ac:dyDescent="0.3">
      <c r="A7301" s="5">
        <v>43459</v>
      </c>
      <c r="B7301" s="2">
        <v>47.27</v>
      </c>
      <c r="C7301" s="2">
        <v>47.76</v>
      </c>
    </row>
    <row r="7302" spans="1:3" x14ac:dyDescent="0.3">
      <c r="A7302" s="5">
        <v>43460</v>
      </c>
      <c r="B7302" s="2">
        <v>49.33</v>
      </c>
      <c r="C7302" s="2">
        <v>51.51</v>
      </c>
    </row>
    <row r="7303" spans="1:3" x14ac:dyDescent="0.3">
      <c r="A7303" s="5">
        <v>43461</v>
      </c>
      <c r="B7303" s="2">
        <v>51.64</v>
      </c>
      <c r="C7303" s="2">
        <v>53.58</v>
      </c>
    </row>
    <row r="7304" spans="1:3" x14ac:dyDescent="0.3">
      <c r="A7304" s="5">
        <v>43462</v>
      </c>
      <c r="B7304" s="2">
        <v>53</v>
      </c>
      <c r="C7304" s="2">
        <v>55.43</v>
      </c>
    </row>
    <row r="7305" spans="1:3" x14ac:dyDescent="0.3">
      <c r="A7305" s="5">
        <v>43463</v>
      </c>
      <c r="B7305" s="2">
        <v>50.19</v>
      </c>
      <c r="C7305" s="2">
        <v>51.61</v>
      </c>
    </row>
    <row r="7306" spans="1:3" x14ac:dyDescent="0.3">
      <c r="A7306" s="5">
        <v>43464</v>
      </c>
      <c r="B7306" s="2">
        <v>50.95</v>
      </c>
      <c r="C7306" s="2">
        <v>51.66</v>
      </c>
    </row>
    <row r="7307" spans="1:3" x14ac:dyDescent="0.3">
      <c r="A7307" s="5">
        <v>43465</v>
      </c>
      <c r="B7307" s="2">
        <v>48.88</v>
      </c>
      <c r="C7307" s="2">
        <v>50.28</v>
      </c>
    </row>
    <row r="7308" spans="1:3" x14ac:dyDescent="0.3">
      <c r="A7308" s="5">
        <v>43466</v>
      </c>
      <c r="B7308" s="2">
        <v>41.45</v>
      </c>
      <c r="C7308" s="2">
        <v>43.01</v>
      </c>
    </row>
    <row r="7309" spans="1:3" x14ac:dyDescent="0.3">
      <c r="A7309" s="5">
        <v>43467</v>
      </c>
      <c r="B7309" s="2">
        <v>47.53</v>
      </c>
      <c r="C7309" s="2">
        <v>52.09</v>
      </c>
    </row>
    <row r="7310" spans="1:3" x14ac:dyDescent="0.3">
      <c r="A7310" s="5">
        <v>43468</v>
      </c>
      <c r="B7310" s="2">
        <v>53.91</v>
      </c>
      <c r="C7310" s="2">
        <v>57.02</v>
      </c>
    </row>
    <row r="7311" spans="1:3" x14ac:dyDescent="0.3">
      <c r="A7311" s="5">
        <v>43469</v>
      </c>
      <c r="B7311" s="2">
        <v>51.1</v>
      </c>
      <c r="C7311" s="2">
        <v>52.85</v>
      </c>
    </row>
    <row r="7312" spans="1:3" x14ac:dyDescent="0.3">
      <c r="A7312" s="5">
        <v>43470</v>
      </c>
      <c r="B7312" s="2">
        <v>50.68</v>
      </c>
      <c r="C7312" s="2">
        <v>52.74</v>
      </c>
    </row>
    <row r="7313" spans="1:3" x14ac:dyDescent="0.3">
      <c r="A7313" s="5">
        <v>43471</v>
      </c>
      <c r="B7313" s="2">
        <v>51.08</v>
      </c>
      <c r="C7313" s="2">
        <v>52.47</v>
      </c>
    </row>
    <row r="7314" spans="1:3" x14ac:dyDescent="0.3">
      <c r="A7314" s="5">
        <v>43472</v>
      </c>
      <c r="B7314" s="2">
        <v>51.83</v>
      </c>
      <c r="C7314" s="2">
        <v>54.13</v>
      </c>
    </row>
    <row r="7315" spans="1:3" x14ac:dyDescent="0.3">
      <c r="A7315" s="5">
        <v>43473</v>
      </c>
      <c r="B7315" s="2">
        <v>49.5</v>
      </c>
      <c r="C7315" s="2">
        <v>51.02</v>
      </c>
    </row>
    <row r="7316" spans="1:3" x14ac:dyDescent="0.3">
      <c r="A7316" s="5">
        <v>43474</v>
      </c>
      <c r="B7316" s="2">
        <v>50.31</v>
      </c>
      <c r="C7316" s="2">
        <v>52.32</v>
      </c>
    </row>
    <row r="7317" spans="1:3" x14ac:dyDescent="0.3">
      <c r="A7317" s="5">
        <v>43475</v>
      </c>
      <c r="B7317" s="2">
        <v>53.8</v>
      </c>
      <c r="C7317" s="2">
        <v>56.26</v>
      </c>
    </row>
    <row r="7318" spans="1:3" x14ac:dyDescent="0.3">
      <c r="A7318" s="5">
        <v>43476</v>
      </c>
      <c r="B7318" s="2">
        <v>49.31</v>
      </c>
      <c r="C7318" s="2">
        <v>50.75</v>
      </c>
    </row>
    <row r="7319" spans="1:3" x14ac:dyDescent="0.3">
      <c r="A7319" s="5">
        <v>43477</v>
      </c>
      <c r="B7319" s="2">
        <v>49.11</v>
      </c>
      <c r="C7319" s="2">
        <v>50.68</v>
      </c>
    </row>
    <row r="7320" spans="1:3" x14ac:dyDescent="0.3">
      <c r="A7320" s="5">
        <v>43478</v>
      </c>
      <c r="B7320" s="2">
        <v>48.48</v>
      </c>
      <c r="C7320" s="2">
        <v>49.24</v>
      </c>
    </row>
    <row r="7321" spans="1:3" x14ac:dyDescent="0.3">
      <c r="A7321" s="5">
        <v>43479</v>
      </c>
      <c r="B7321" s="2">
        <v>48.48</v>
      </c>
      <c r="C7321" s="2">
        <v>50.75</v>
      </c>
    </row>
    <row r="7322" spans="1:3" x14ac:dyDescent="0.3">
      <c r="A7322" s="5">
        <v>43480</v>
      </c>
      <c r="B7322" s="2">
        <v>51.85</v>
      </c>
      <c r="C7322" s="2">
        <v>54.78</v>
      </c>
    </row>
    <row r="7323" spans="1:3" x14ac:dyDescent="0.3">
      <c r="A7323" s="5">
        <v>43481</v>
      </c>
      <c r="B7323" s="2">
        <v>52.39</v>
      </c>
      <c r="C7323" s="2">
        <v>54.58</v>
      </c>
    </row>
    <row r="7324" spans="1:3" x14ac:dyDescent="0.3">
      <c r="A7324" s="5">
        <v>43482</v>
      </c>
      <c r="B7324" s="2">
        <v>52.72</v>
      </c>
      <c r="C7324" s="2">
        <v>55.26</v>
      </c>
    </row>
    <row r="7325" spans="1:3" x14ac:dyDescent="0.3">
      <c r="A7325" s="5">
        <v>43483</v>
      </c>
      <c r="B7325" s="2">
        <v>57.35</v>
      </c>
      <c r="C7325" s="2">
        <v>61.04</v>
      </c>
    </row>
    <row r="7326" spans="1:3" x14ac:dyDescent="0.3">
      <c r="A7326" s="5">
        <v>43484</v>
      </c>
      <c r="B7326" s="2">
        <v>54.53</v>
      </c>
      <c r="C7326" s="2">
        <v>56.52</v>
      </c>
    </row>
    <row r="7327" spans="1:3" x14ac:dyDescent="0.3">
      <c r="A7327" s="5">
        <v>43485</v>
      </c>
      <c r="B7327" s="2">
        <v>54.38</v>
      </c>
      <c r="C7327" s="2">
        <v>55.83</v>
      </c>
    </row>
    <row r="7328" spans="1:3" x14ac:dyDescent="0.3">
      <c r="A7328" s="5">
        <v>43486</v>
      </c>
      <c r="B7328" s="2">
        <v>63.09</v>
      </c>
      <c r="C7328" s="2">
        <v>69.180000000000007</v>
      </c>
    </row>
    <row r="7329" spans="1:3" x14ac:dyDescent="0.3">
      <c r="A7329" s="5">
        <v>43487</v>
      </c>
      <c r="B7329" s="2">
        <v>60.05</v>
      </c>
      <c r="C7329" s="2">
        <v>64.52</v>
      </c>
    </row>
    <row r="7330" spans="1:3" x14ac:dyDescent="0.3">
      <c r="A7330" s="5">
        <v>43488</v>
      </c>
      <c r="B7330" s="2">
        <v>62.5</v>
      </c>
      <c r="C7330" s="2">
        <v>69.37</v>
      </c>
    </row>
    <row r="7331" spans="1:3" x14ac:dyDescent="0.3">
      <c r="A7331" s="5">
        <v>43489</v>
      </c>
      <c r="B7331" s="2">
        <v>68.650000000000006</v>
      </c>
      <c r="C7331" s="2">
        <v>78.38</v>
      </c>
    </row>
    <row r="7332" spans="1:3" x14ac:dyDescent="0.3">
      <c r="A7332" s="5">
        <v>43490</v>
      </c>
      <c r="B7332" s="2">
        <v>60.66</v>
      </c>
      <c r="C7332" s="2">
        <v>64.569999999999993</v>
      </c>
    </row>
    <row r="7333" spans="1:3" x14ac:dyDescent="0.3">
      <c r="A7333" s="5">
        <v>43491</v>
      </c>
      <c r="B7333" s="2">
        <v>53.86</v>
      </c>
      <c r="C7333" s="2">
        <v>55.89</v>
      </c>
    </row>
    <row r="7334" spans="1:3" x14ac:dyDescent="0.3">
      <c r="A7334" s="5">
        <v>43492</v>
      </c>
      <c r="B7334" s="2">
        <v>52.02</v>
      </c>
      <c r="C7334" s="2">
        <v>52.77</v>
      </c>
    </row>
    <row r="7335" spans="1:3" x14ac:dyDescent="0.3">
      <c r="A7335" s="5">
        <v>43493</v>
      </c>
      <c r="B7335" s="2">
        <v>55.97</v>
      </c>
      <c r="C7335" s="2">
        <v>58.58</v>
      </c>
    </row>
    <row r="7336" spans="1:3" x14ac:dyDescent="0.3">
      <c r="A7336" s="5">
        <v>43494</v>
      </c>
      <c r="B7336" s="2">
        <v>58.52</v>
      </c>
      <c r="C7336" s="2">
        <v>63.22</v>
      </c>
    </row>
    <row r="7337" spans="1:3" x14ac:dyDescent="0.3">
      <c r="A7337" s="5">
        <v>43495</v>
      </c>
      <c r="B7337" s="2">
        <v>55.77</v>
      </c>
      <c r="C7337" s="2">
        <v>58.44</v>
      </c>
    </row>
    <row r="7338" spans="1:3" x14ac:dyDescent="0.3">
      <c r="A7338" s="5">
        <v>43496</v>
      </c>
      <c r="B7338" s="2">
        <v>56.26</v>
      </c>
      <c r="C7338" s="2">
        <v>59.23</v>
      </c>
    </row>
    <row r="7339" spans="1:3" x14ac:dyDescent="0.3">
      <c r="A7339" s="5">
        <v>43497</v>
      </c>
      <c r="B7339" s="2">
        <v>54.43</v>
      </c>
      <c r="C7339" s="2">
        <v>56.53</v>
      </c>
    </row>
    <row r="7340" spans="1:3" x14ac:dyDescent="0.3">
      <c r="A7340" s="5">
        <v>43498</v>
      </c>
      <c r="B7340" s="2">
        <v>51.15</v>
      </c>
      <c r="C7340" s="2">
        <v>53</v>
      </c>
    </row>
    <row r="7341" spans="1:3" x14ac:dyDescent="0.3">
      <c r="A7341" s="5">
        <v>43499</v>
      </c>
      <c r="B7341" s="2">
        <v>50.32</v>
      </c>
      <c r="C7341" s="2">
        <v>51.47</v>
      </c>
    </row>
    <row r="7342" spans="1:3" x14ac:dyDescent="0.3">
      <c r="A7342" s="5">
        <v>43500</v>
      </c>
      <c r="B7342" s="2">
        <v>52.79</v>
      </c>
      <c r="C7342" s="2">
        <v>54.24</v>
      </c>
    </row>
    <row r="7343" spans="1:3" x14ac:dyDescent="0.3">
      <c r="A7343" s="5">
        <v>43501</v>
      </c>
      <c r="B7343" s="2">
        <v>52.58</v>
      </c>
      <c r="C7343" s="2">
        <v>55.15</v>
      </c>
    </row>
    <row r="7344" spans="1:3" x14ac:dyDescent="0.3">
      <c r="A7344" s="5">
        <v>43502</v>
      </c>
      <c r="B7344" s="2">
        <v>52.88</v>
      </c>
      <c r="C7344" s="2">
        <v>55.05</v>
      </c>
    </row>
    <row r="7345" spans="1:3" x14ac:dyDescent="0.3">
      <c r="A7345" s="5">
        <v>43503</v>
      </c>
      <c r="B7345" s="2">
        <v>49.84</v>
      </c>
      <c r="C7345" s="2">
        <v>51.33</v>
      </c>
    </row>
    <row r="7346" spans="1:3" x14ac:dyDescent="0.3">
      <c r="A7346" s="5">
        <v>43504</v>
      </c>
      <c r="B7346" s="2">
        <v>49.14</v>
      </c>
      <c r="C7346" s="2">
        <v>50.62</v>
      </c>
    </row>
    <row r="7347" spans="1:3" x14ac:dyDescent="0.3">
      <c r="A7347" s="5">
        <v>43505</v>
      </c>
      <c r="B7347" s="2">
        <v>46.87</v>
      </c>
      <c r="C7347" s="2">
        <v>47.67</v>
      </c>
    </row>
    <row r="7348" spans="1:3" x14ac:dyDescent="0.3">
      <c r="A7348" s="5">
        <v>43506</v>
      </c>
      <c r="B7348" s="2">
        <v>46.57</v>
      </c>
      <c r="C7348" s="2">
        <v>47.56</v>
      </c>
    </row>
    <row r="7349" spans="1:3" x14ac:dyDescent="0.3">
      <c r="A7349" s="5">
        <v>43507</v>
      </c>
      <c r="B7349" s="2">
        <v>47.3</v>
      </c>
      <c r="C7349" s="2">
        <v>48.42</v>
      </c>
    </row>
    <row r="7350" spans="1:3" x14ac:dyDescent="0.3">
      <c r="A7350" s="5">
        <v>43508</v>
      </c>
      <c r="B7350" s="2">
        <v>48.07</v>
      </c>
      <c r="C7350" s="2">
        <v>50.1</v>
      </c>
    </row>
    <row r="7351" spans="1:3" x14ac:dyDescent="0.3">
      <c r="A7351" s="5">
        <v>43509</v>
      </c>
      <c r="B7351" s="2">
        <v>46.07</v>
      </c>
      <c r="C7351" s="2">
        <v>47.35</v>
      </c>
    </row>
    <row r="7352" spans="1:3" x14ac:dyDescent="0.3">
      <c r="A7352" s="5">
        <v>43510</v>
      </c>
      <c r="B7352" s="2">
        <v>44.73</v>
      </c>
      <c r="C7352" s="2">
        <v>45.89</v>
      </c>
    </row>
    <row r="7353" spans="1:3" x14ac:dyDescent="0.3">
      <c r="A7353" s="5">
        <v>43511</v>
      </c>
      <c r="B7353" s="2">
        <v>43.82</v>
      </c>
      <c r="C7353" s="2">
        <v>44.84</v>
      </c>
    </row>
    <row r="7354" spans="1:3" x14ac:dyDescent="0.3">
      <c r="A7354" s="5">
        <v>43512</v>
      </c>
      <c r="B7354" s="2">
        <v>41.23</v>
      </c>
      <c r="C7354" s="2">
        <v>41.84</v>
      </c>
    </row>
    <row r="7355" spans="1:3" x14ac:dyDescent="0.3">
      <c r="A7355" s="5">
        <v>43513</v>
      </c>
      <c r="B7355" s="2">
        <v>42.49</v>
      </c>
      <c r="C7355" s="2">
        <v>43.71</v>
      </c>
    </row>
    <row r="7356" spans="1:3" x14ac:dyDescent="0.3">
      <c r="A7356" s="5">
        <v>43514</v>
      </c>
      <c r="B7356" s="2">
        <v>44.08</v>
      </c>
      <c r="C7356" s="2">
        <v>45.63</v>
      </c>
    </row>
    <row r="7357" spans="1:3" x14ac:dyDescent="0.3">
      <c r="A7357" s="5">
        <v>43515</v>
      </c>
      <c r="B7357" s="2">
        <v>42.69</v>
      </c>
      <c r="C7357" s="2">
        <v>43.84</v>
      </c>
    </row>
    <row r="7358" spans="1:3" x14ac:dyDescent="0.3">
      <c r="A7358" s="5">
        <v>43516</v>
      </c>
      <c r="B7358" s="2">
        <v>43.6</v>
      </c>
      <c r="C7358" s="2">
        <v>45.29</v>
      </c>
    </row>
    <row r="7359" spans="1:3" x14ac:dyDescent="0.3">
      <c r="A7359" s="5">
        <v>43517</v>
      </c>
      <c r="B7359" s="2">
        <v>44.07</v>
      </c>
      <c r="C7359" s="2">
        <v>45.3</v>
      </c>
    </row>
    <row r="7360" spans="1:3" x14ac:dyDescent="0.3">
      <c r="A7360" s="5">
        <v>43518</v>
      </c>
      <c r="B7360" s="2">
        <v>43.38</v>
      </c>
      <c r="C7360" s="2">
        <v>44.51</v>
      </c>
    </row>
    <row r="7361" spans="1:3" x14ac:dyDescent="0.3">
      <c r="A7361" s="5">
        <v>43519</v>
      </c>
      <c r="B7361" s="2">
        <v>40.24</v>
      </c>
      <c r="C7361" s="2">
        <v>41.11</v>
      </c>
    </row>
    <row r="7362" spans="1:3" x14ac:dyDescent="0.3">
      <c r="A7362" s="5">
        <v>43520</v>
      </c>
      <c r="B7362" s="2">
        <v>39.81</v>
      </c>
      <c r="C7362" s="2">
        <v>40.08</v>
      </c>
    </row>
    <row r="7363" spans="1:3" x14ac:dyDescent="0.3">
      <c r="A7363" s="5">
        <v>43521</v>
      </c>
      <c r="B7363" s="2">
        <v>41.43</v>
      </c>
      <c r="C7363" s="2">
        <v>42.53</v>
      </c>
    </row>
    <row r="7364" spans="1:3" x14ac:dyDescent="0.3">
      <c r="A7364" s="5">
        <v>43522</v>
      </c>
      <c r="B7364" s="2">
        <v>42.05</v>
      </c>
      <c r="C7364" s="2">
        <v>43.48</v>
      </c>
    </row>
    <row r="7365" spans="1:3" x14ac:dyDescent="0.3">
      <c r="A7365" s="5">
        <v>43523</v>
      </c>
      <c r="B7365" s="2">
        <v>41.18</v>
      </c>
      <c r="C7365" s="2">
        <v>41.84</v>
      </c>
    </row>
    <row r="7366" spans="1:3" x14ac:dyDescent="0.3">
      <c r="A7366" s="5">
        <v>43524</v>
      </c>
      <c r="B7366" s="2">
        <v>41.29</v>
      </c>
      <c r="C7366" s="2">
        <v>42.81</v>
      </c>
    </row>
    <row r="7367" spans="1:3" x14ac:dyDescent="0.3">
      <c r="A7367" s="5">
        <v>43525</v>
      </c>
      <c r="B7367" s="2">
        <v>44.81</v>
      </c>
      <c r="C7367" s="2">
        <v>46.44</v>
      </c>
    </row>
    <row r="7368" spans="1:3" x14ac:dyDescent="0.3">
      <c r="A7368" s="5">
        <v>43526</v>
      </c>
      <c r="B7368" s="2">
        <v>42.09</v>
      </c>
      <c r="C7368" s="2">
        <v>42.66</v>
      </c>
    </row>
    <row r="7369" spans="1:3" x14ac:dyDescent="0.3">
      <c r="A7369" s="5">
        <v>43527</v>
      </c>
      <c r="B7369" s="2">
        <v>40.22</v>
      </c>
      <c r="C7369" s="2">
        <v>41.03</v>
      </c>
    </row>
    <row r="7370" spans="1:3" x14ac:dyDescent="0.3">
      <c r="A7370" s="5">
        <v>43528</v>
      </c>
      <c r="B7370" s="2">
        <v>42.01</v>
      </c>
      <c r="C7370" s="2">
        <v>43.4</v>
      </c>
    </row>
    <row r="7371" spans="1:3" x14ac:dyDescent="0.3">
      <c r="A7371" s="5">
        <v>43529</v>
      </c>
      <c r="B7371" s="2">
        <v>43.73</v>
      </c>
      <c r="C7371" s="2">
        <v>45.97</v>
      </c>
    </row>
    <row r="7372" spans="1:3" x14ac:dyDescent="0.3">
      <c r="A7372" s="5">
        <v>43530</v>
      </c>
      <c r="B7372" s="2">
        <v>44.78</v>
      </c>
      <c r="C7372" s="2">
        <v>46.1</v>
      </c>
    </row>
    <row r="7373" spans="1:3" x14ac:dyDescent="0.3">
      <c r="A7373" s="5">
        <v>43531</v>
      </c>
      <c r="B7373" s="2">
        <v>43.82</v>
      </c>
      <c r="C7373" s="2">
        <v>45.84</v>
      </c>
    </row>
    <row r="7374" spans="1:3" x14ac:dyDescent="0.3">
      <c r="A7374" s="5">
        <v>43532</v>
      </c>
      <c r="B7374" s="2">
        <v>41.35</v>
      </c>
      <c r="C7374" s="2">
        <v>42.15</v>
      </c>
    </row>
    <row r="7375" spans="1:3" x14ac:dyDescent="0.3">
      <c r="A7375" s="5">
        <v>43533</v>
      </c>
      <c r="B7375" s="2">
        <v>40.51</v>
      </c>
      <c r="C7375" s="2">
        <v>40.93</v>
      </c>
    </row>
    <row r="7376" spans="1:3" x14ac:dyDescent="0.3">
      <c r="A7376" s="5">
        <v>43534</v>
      </c>
      <c r="B7376" s="2">
        <v>41.61</v>
      </c>
      <c r="C7376" s="2">
        <v>42.38</v>
      </c>
    </row>
    <row r="7377" spans="1:3" x14ac:dyDescent="0.3">
      <c r="A7377" s="5">
        <v>43535</v>
      </c>
      <c r="B7377" s="2">
        <v>45.46</v>
      </c>
      <c r="C7377" s="2">
        <v>46.73</v>
      </c>
    </row>
    <row r="7378" spans="1:3" x14ac:dyDescent="0.3">
      <c r="A7378" s="5">
        <v>43536</v>
      </c>
      <c r="B7378" s="2">
        <v>44.91</v>
      </c>
      <c r="C7378" s="2">
        <v>46.1</v>
      </c>
    </row>
    <row r="7379" spans="1:3" x14ac:dyDescent="0.3">
      <c r="A7379" s="5">
        <v>43537</v>
      </c>
      <c r="B7379" s="2">
        <v>42.18</v>
      </c>
      <c r="C7379" s="2">
        <v>43.57</v>
      </c>
    </row>
    <row r="7380" spans="1:3" x14ac:dyDescent="0.3">
      <c r="A7380" s="5">
        <v>43538</v>
      </c>
      <c r="B7380" s="2">
        <v>42.31</v>
      </c>
      <c r="C7380" s="2">
        <v>43.71</v>
      </c>
    </row>
    <row r="7381" spans="1:3" x14ac:dyDescent="0.3">
      <c r="A7381" s="5">
        <v>43539</v>
      </c>
      <c r="B7381" s="2">
        <v>42.74</v>
      </c>
      <c r="C7381" s="2">
        <v>43.82</v>
      </c>
    </row>
    <row r="7382" spans="1:3" x14ac:dyDescent="0.3">
      <c r="A7382" s="5">
        <v>43540</v>
      </c>
      <c r="B7382" s="2">
        <v>40.68</v>
      </c>
      <c r="C7382" s="2">
        <v>41.23</v>
      </c>
    </row>
    <row r="7383" spans="1:3" x14ac:dyDescent="0.3">
      <c r="A7383" s="5">
        <v>43541</v>
      </c>
      <c r="B7383" s="2">
        <v>36.380000000000003</v>
      </c>
      <c r="C7383" s="2">
        <v>37.18</v>
      </c>
    </row>
    <row r="7384" spans="1:3" x14ac:dyDescent="0.3">
      <c r="A7384" s="5">
        <v>43542</v>
      </c>
      <c r="B7384" s="2">
        <v>41.48</v>
      </c>
      <c r="C7384" s="2">
        <v>42.97</v>
      </c>
    </row>
    <row r="7385" spans="1:3" x14ac:dyDescent="0.3">
      <c r="A7385" s="5">
        <v>43543</v>
      </c>
      <c r="B7385" s="2">
        <v>45.88</v>
      </c>
      <c r="C7385" s="2">
        <v>48.17</v>
      </c>
    </row>
    <row r="7386" spans="1:3" x14ac:dyDescent="0.3">
      <c r="A7386" s="5">
        <v>43544</v>
      </c>
      <c r="B7386" s="2">
        <v>41.63</v>
      </c>
      <c r="C7386" s="2">
        <v>42.37</v>
      </c>
    </row>
    <row r="7387" spans="1:3" x14ac:dyDescent="0.3">
      <c r="A7387" s="5">
        <v>43545</v>
      </c>
      <c r="B7387" s="2">
        <v>39.69</v>
      </c>
      <c r="C7387" s="2">
        <v>40.44</v>
      </c>
    </row>
    <row r="7388" spans="1:3" x14ac:dyDescent="0.3">
      <c r="A7388" s="5">
        <v>43546</v>
      </c>
      <c r="B7388" s="2">
        <v>40.33</v>
      </c>
      <c r="C7388" s="2">
        <v>41.17</v>
      </c>
    </row>
    <row r="7389" spans="1:3" x14ac:dyDescent="0.3">
      <c r="A7389" s="5">
        <v>43547</v>
      </c>
      <c r="B7389" s="2">
        <v>36.159999999999997</v>
      </c>
      <c r="C7389" s="2">
        <v>36.42</v>
      </c>
    </row>
    <row r="7390" spans="1:3" x14ac:dyDescent="0.3">
      <c r="A7390" s="5">
        <v>43548</v>
      </c>
      <c r="B7390" s="2">
        <v>36.35</v>
      </c>
      <c r="C7390" s="2">
        <v>36.479999999999997</v>
      </c>
    </row>
    <row r="7391" spans="1:3" x14ac:dyDescent="0.3">
      <c r="A7391" s="5">
        <v>43549</v>
      </c>
      <c r="B7391" s="2">
        <v>39.35</v>
      </c>
      <c r="C7391" s="2">
        <v>40.46</v>
      </c>
    </row>
    <row r="7392" spans="1:3" x14ac:dyDescent="0.3">
      <c r="A7392" s="5">
        <v>43550</v>
      </c>
      <c r="B7392" s="2">
        <v>40.24</v>
      </c>
      <c r="C7392" s="2">
        <v>41.29</v>
      </c>
    </row>
    <row r="7393" spans="1:3" x14ac:dyDescent="0.3">
      <c r="A7393" s="5">
        <v>43551</v>
      </c>
      <c r="B7393" s="2">
        <v>40.07</v>
      </c>
      <c r="C7393" s="2">
        <v>41.14</v>
      </c>
    </row>
    <row r="7394" spans="1:3" x14ac:dyDescent="0.3">
      <c r="A7394" s="5">
        <v>43552</v>
      </c>
      <c r="B7394" s="2">
        <v>38.869999999999997</v>
      </c>
      <c r="C7394" s="2">
        <v>40.020000000000003</v>
      </c>
    </row>
    <row r="7395" spans="1:3" x14ac:dyDescent="0.3">
      <c r="A7395" s="5">
        <v>43553</v>
      </c>
      <c r="B7395" s="2">
        <v>36.200000000000003</v>
      </c>
      <c r="C7395" s="2">
        <v>37</v>
      </c>
    </row>
    <row r="7396" spans="1:3" x14ac:dyDescent="0.3">
      <c r="A7396" s="5">
        <v>43554</v>
      </c>
      <c r="B7396" s="2">
        <v>35.44</v>
      </c>
      <c r="C7396" s="2">
        <v>35.61</v>
      </c>
    </row>
    <row r="7397" spans="1:3" x14ac:dyDescent="0.3">
      <c r="A7397" s="5">
        <v>43555</v>
      </c>
      <c r="B7397" s="2">
        <v>35.049999999999997</v>
      </c>
      <c r="C7397" s="2">
        <v>34.520000000000003</v>
      </c>
    </row>
    <row r="7398" spans="1:3" x14ac:dyDescent="0.3">
      <c r="A7398" s="5">
        <v>43556</v>
      </c>
      <c r="B7398" s="2">
        <v>39.42</v>
      </c>
      <c r="C7398" s="2">
        <v>40.54</v>
      </c>
    </row>
    <row r="7399" spans="1:3" x14ac:dyDescent="0.3">
      <c r="A7399" s="5">
        <v>43557</v>
      </c>
      <c r="B7399" s="2">
        <v>37.369999999999997</v>
      </c>
      <c r="C7399" s="2">
        <v>38.47</v>
      </c>
    </row>
    <row r="7400" spans="1:3" x14ac:dyDescent="0.3">
      <c r="A7400" s="5">
        <v>43558</v>
      </c>
      <c r="B7400" s="2">
        <v>40.44</v>
      </c>
      <c r="C7400" s="2">
        <v>42.78</v>
      </c>
    </row>
    <row r="7401" spans="1:3" x14ac:dyDescent="0.3">
      <c r="A7401" s="5">
        <v>43559</v>
      </c>
      <c r="B7401" s="2">
        <v>39.67</v>
      </c>
      <c r="C7401" s="2">
        <v>41.07</v>
      </c>
    </row>
    <row r="7402" spans="1:3" x14ac:dyDescent="0.3">
      <c r="A7402" s="5">
        <v>43560</v>
      </c>
      <c r="B7402" s="2">
        <v>40.01</v>
      </c>
      <c r="C7402" s="2">
        <v>41.33</v>
      </c>
    </row>
    <row r="7403" spans="1:3" x14ac:dyDescent="0.3">
      <c r="A7403" s="5">
        <v>43561</v>
      </c>
      <c r="B7403" s="2">
        <v>39.270000000000003</v>
      </c>
      <c r="C7403" s="2">
        <v>39.51</v>
      </c>
    </row>
    <row r="7404" spans="1:3" x14ac:dyDescent="0.3">
      <c r="A7404" s="5">
        <v>43562</v>
      </c>
      <c r="B7404" s="2">
        <v>39.72</v>
      </c>
      <c r="C7404" s="2">
        <v>39.64</v>
      </c>
    </row>
    <row r="7405" spans="1:3" x14ac:dyDescent="0.3">
      <c r="A7405" s="5">
        <v>43563</v>
      </c>
      <c r="B7405" s="2">
        <v>41.33</v>
      </c>
      <c r="C7405" s="2">
        <v>42.54</v>
      </c>
    </row>
    <row r="7406" spans="1:3" x14ac:dyDescent="0.3">
      <c r="A7406" s="5">
        <v>43564</v>
      </c>
      <c r="B7406" s="2">
        <v>42.52</v>
      </c>
      <c r="C7406" s="2">
        <v>43.75</v>
      </c>
    </row>
    <row r="7407" spans="1:3" x14ac:dyDescent="0.3">
      <c r="A7407" s="5">
        <v>43565</v>
      </c>
      <c r="B7407" s="2">
        <v>44.09</v>
      </c>
      <c r="C7407" s="2">
        <v>45.55</v>
      </c>
    </row>
    <row r="7408" spans="1:3" x14ac:dyDescent="0.3">
      <c r="A7408" s="5">
        <v>43566</v>
      </c>
      <c r="B7408" s="2">
        <v>47.29</v>
      </c>
      <c r="C7408" s="2">
        <v>48.72</v>
      </c>
    </row>
    <row r="7409" spans="1:3" x14ac:dyDescent="0.3">
      <c r="A7409" s="5">
        <v>43567</v>
      </c>
      <c r="B7409" s="2">
        <v>47.01</v>
      </c>
      <c r="C7409" s="2">
        <v>47.86</v>
      </c>
    </row>
    <row r="7410" spans="1:3" x14ac:dyDescent="0.3">
      <c r="A7410" s="5">
        <v>43568</v>
      </c>
      <c r="B7410" s="2">
        <v>43.95</v>
      </c>
      <c r="C7410" s="2">
        <v>44.1</v>
      </c>
    </row>
    <row r="7411" spans="1:3" x14ac:dyDescent="0.3">
      <c r="A7411" s="5">
        <v>43569</v>
      </c>
      <c r="B7411" s="2">
        <v>42.69</v>
      </c>
      <c r="C7411" s="2">
        <v>42.82</v>
      </c>
    </row>
    <row r="7412" spans="1:3" x14ac:dyDescent="0.3">
      <c r="A7412" s="5">
        <v>43570</v>
      </c>
      <c r="B7412" s="2">
        <v>45.4</v>
      </c>
      <c r="C7412" s="2">
        <v>45.92</v>
      </c>
    </row>
    <row r="7413" spans="1:3" x14ac:dyDescent="0.3">
      <c r="A7413" s="5">
        <v>43571</v>
      </c>
      <c r="B7413" s="2">
        <v>45.05</v>
      </c>
      <c r="C7413" s="2">
        <v>45.37</v>
      </c>
    </row>
    <row r="7414" spans="1:3" x14ac:dyDescent="0.3">
      <c r="A7414" s="5">
        <v>43572</v>
      </c>
      <c r="B7414" s="2">
        <v>44.03</v>
      </c>
      <c r="C7414" s="2">
        <v>44.71</v>
      </c>
    </row>
    <row r="7415" spans="1:3" x14ac:dyDescent="0.3">
      <c r="A7415" s="5">
        <v>43573</v>
      </c>
      <c r="B7415" s="2">
        <v>43.61</v>
      </c>
      <c r="C7415" s="2">
        <v>43.75</v>
      </c>
    </row>
    <row r="7416" spans="1:3" x14ac:dyDescent="0.3">
      <c r="A7416" s="5">
        <v>43574</v>
      </c>
      <c r="B7416" s="2">
        <v>42.09</v>
      </c>
      <c r="C7416" s="2">
        <v>42.57</v>
      </c>
    </row>
    <row r="7417" spans="1:3" x14ac:dyDescent="0.3">
      <c r="A7417" s="5">
        <v>43575</v>
      </c>
      <c r="B7417" s="2">
        <v>41.75</v>
      </c>
      <c r="C7417" s="2">
        <v>41.91</v>
      </c>
    </row>
    <row r="7418" spans="1:3" x14ac:dyDescent="0.3">
      <c r="A7418" s="5">
        <v>43576</v>
      </c>
      <c r="B7418" s="2">
        <v>40.25</v>
      </c>
      <c r="C7418" s="2">
        <v>40.72</v>
      </c>
    </row>
    <row r="7419" spans="1:3" x14ac:dyDescent="0.3">
      <c r="A7419" s="5">
        <v>43577</v>
      </c>
      <c r="B7419" s="2">
        <v>38.4</v>
      </c>
      <c r="C7419" s="2">
        <v>39.97</v>
      </c>
    </row>
    <row r="7420" spans="1:3" x14ac:dyDescent="0.3">
      <c r="A7420" s="5">
        <v>43578</v>
      </c>
      <c r="B7420" s="2">
        <v>38.07</v>
      </c>
      <c r="C7420" s="2">
        <v>40.49</v>
      </c>
    </row>
    <row r="7421" spans="1:3" x14ac:dyDescent="0.3">
      <c r="A7421" s="5">
        <v>43579</v>
      </c>
      <c r="B7421" s="2">
        <v>36.94</v>
      </c>
      <c r="C7421" s="2">
        <v>39.86</v>
      </c>
    </row>
    <row r="7422" spans="1:3" x14ac:dyDescent="0.3">
      <c r="A7422" s="5">
        <v>43580</v>
      </c>
      <c r="B7422" s="2">
        <v>40.26</v>
      </c>
      <c r="C7422" s="2">
        <v>42.22</v>
      </c>
    </row>
    <row r="7423" spans="1:3" x14ac:dyDescent="0.3">
      <c r="A7423" s="5">
        <v>43581</v>
      </c>
      <c r="B7423" s="2">
        <v>41.25</v>
      </c>
      <c r="C7423" s="2">
        <v>43.35</v>
      </c>
    </row>
    <row r="7424" spans="1:3" x14ac:dyDescent="0.3">
      <c r="A7424" s="5">
        <v>43582</v>
      </c>
      <c r="B7424" s="2">
        <v>33.479999999999997</v>
      </c>
      <c r="C7424" s="2">
        <v>35.22</v>
      </c>
    </row>
    <row r="7425" spans="1:3" x14ac:dyDescent="0.3">
      <c r="A7425" s="5">
        <v>43583</v>
      </c>
      <c r="B7425" s="2">
        <v>29.26</v>
      </c>
      <c r="C7425" s="2">
        <v>34.96</v>
      </c>
    </row>
    <row r="7426" spans="1:3" x14ac:dyDescent="0.3">
      <c r="A7426" s="5">
        <v>43584</v>
      </c>
      <c r="B7426" s="2">
        <v>40.200000000000003</v>
      </c>
      <c r="C7426" s="2">
        <v>42.34</v>
      </c>
    </row>
    <row r="7427" spans="1:3" x14ac:dyDescent="0.3">
      <c r="A7427" s="5">
        <v>43585</v>
      </c>
      <c r="B7427" s="2">
        <v>39.729999999999997</v>
      </c>
      <c r="C7427" s="2">
        <v>41.74</v>
      </c>
    </row>
    <row r="7428" spans="1:3" x14ac:dyDescent="0.3">
      <c r="A7428" s="5">
        <v>43586</v>
      </c>
      <c r="B7428" s="2">
        <v>28.89</v>
      </c>
      <c r="C7428" s="2">
        <v>31.96</v>
      </c>
    </row>
    <row r="7429" spans="1:3" x14ac:dyDescent="0.3">
      <c r="A7429" s="5">
        <v>43587</v>
      </c>
      <c r="B7429" s="2">
        <v>31.11</v>
      </c>
      <c r="C7429" s="2">
        <v>38.64</v>
      </c>
    </row>
    <row r="7430" spans="1:3" x14ac:dyDescent="0.3">
      <c r="A7430" s="5">
        <v>43588</v>
      </c>
      <c r="B7430" s="2">
        <v>39.25</v>
      </c>
      <c r="C7430" s="2">
        <v>40.46</v>
      </c>
    </row>
    <row r="7431" spans="1:3" x14ac:dyDescent="0.3">
      <c r="A7431" s="5">
        <v>43589</v>
      </c>
      <c r="B7431" s="2">
        <v>40.53</v>
      </c>
      <c r="C7431" s="2">
        <v>41.09</v>
      </c>
    </row>
    <row r="7432" spans="1:3" x14ac:dyDescent="0.3">
      <c r="A7432" s="5">
        <v>43590</v>
      </c>
      <c r="B7432" s="2">
        <v>40.380000000000003</v>
      </c>
      <c r="C7432" s="2">
        <v>41.1</v>
      </c>
    </row>
    <row r="7433" spans="1:3" x14ac:dyDescent="0.3">
      <c r="A7433" s="5">
        <v>43591</v>
      </c>
      <c r="B7433" s="2">
        <v>43.4</v>
      </c>
      <c r="C7433" s="2">
        <v>44.5</v>
      </c>
    </row>
    <row r="7434" spans="1:3" x14ac:dyDescent="0.3">
      <c r="A7434" s="5">
        <v>43592</v>
      </c>
      <c r="B7434" s="2">
        <v>43.98</v>
      </c>
      <c r="C7434" s="2">
        <v>44.91</v>
      </c>
    </row>
    <row r="7435" spans="1:3" x14ac:dyDescent="0.3">
      <c r="A7435" s="5">
        <v>43593</v>
      </c>
      <c r="B7435" s="2">
        <v>42.67</v>
      </c>
      <c r="C7435" s="2">
        <v>43.16</v>
      </c>
    </row>
    <row r="7436" spans="1:3" x14ac:dyDescent="0.3">
      <c r="A7436" s="5">
        <v>43594</v>
      </c>
      <c r="B7436" s="2">
        <v>43.04</v>
      </c>
      <c r="C7436" s="2">
        <v>44.04</v>
      </c>
    </row>
    <row r="7437" spans="1:3" x14ac:dyDescent="0.3">
      <c r="A7437" s="5">
        <v>43595</v>
      </c>
      <c r="B7437" s="2">
        <v>42.89</v>
      </c>
      <c r="C7437" s="2">
        <v>43.84</v>
      </c>
    </row>
    <row r="7438" spans="1:3" x14ac:dyDescent="0.3">
      <c r="A7438" s="5">
        <v>43596</v>
      </c>
      <c r="B7438" s="2">
        <v>40.590000000000003</v>
      </c>
      <c r="C7438" s="2">
        <v>40.909999999999997</v>
      </c>
    </row>
    <row r="7439" spans="1:3" x14ac:dyDescent="0.3">
      <c r="A7439" s="5">
        <v>43597</v>
      </c>
      <c r="B7439" s="2">
        <v>33.21</v>
      </c>
      <c r="C7439" s="2">
        <v>31.45</v>
      </c>
    </row>
    <row r="7440" spans="1:3" x14ac:dyDescent="0.3">
      <c r="A7440" s="5">
        <v>43598</v>
      </c>
      <c r="B7440" s="2">
        <v>41.89</v>
      </c>
      <c r="C7440" s="2">
        <v>42.63</v>
      </c>
    </row>
    <row r="7441" spans="1:3" x14ac:dyDescent="0.3">
      <c r="A7441" s="5">
        <v>43599</v>
      </c>
      <c r="B7441" s="2">
        <v>42.9</v>
      </c>
      <c r="C7441" s="2">
        <v>43.73</v>
      </c>
    </row>
    <row r="7442" spans="1:3" x14ac:dyDescent="0.3">
      <c r="A7442" s="5">
        <v>43600</v>
      </c>
      <c r="B7442" s="2">
        <v>42.45</v>
      </c>
      <c r="C7442" s="2">
        <v>43.56</v>
      </c>
    </row>
    <row r="7443" spans="1:3" x14ac:dyDescent="0.3">
      <c r="A7443" s="5">
        <v>43601</v>
      </c>
      <c r="B7443" s="2">
        <v>40.1</v>
      </c>
      <c r="C7443" s="2">
        <v>41.71</v>
      </c>
    </row>
    <row r="7444" spans="1:3" x14ac:dyDescent="0.3">
      <c r="A7444" s="5">
        <v>43602</v>
      </c>
      <c r="B7444" s="2">
        <v>39.21</v>
      </c>
      <c r="C7444" s="2">
        <v>40.99</v>
      </c>
    </row>
    <row r="7445" spans="1:3" x14ac:dyDescent="0.3">
      <c r="A7445" s="5">
        <v>43603</v>
      </c>
      <c r="B7445" s="2">
        <v>36.44</v>
      </c>
      <c r="C7445" s="2">
        <v>37.17</v>
      </c>
    </row>
    <row r="7446" spans="1:3" x14ac:dyDescent="0.3">
      <c r="A7446" s="5">
        <v>43604</v>
      </c>
      <c r="B7446" s="2">
        <v>37.04</v>
      </c>
      <c r="C7446" s="2">
        <v>37.299999999999997</v>
      </c>
    </row>
    <row r="7447" spans="1:3" x14ac:dyDescent="0.3">
      <c r="A7447" s="5">
        <v>43605</v>
      </c>
      <c r="B7447" s="2">
        <v>41.52</v>
      </c>
      <c r="C7447" s="2">
        <v>44.22</v>
      </c>
    </row>
    <row r="7448" spans="1:3" x14ac:dyDescent="0.3">
      <c r="A7448" s="5">
        <v>43606</v>
      </c>
      <c r="B7448" s="2">
        <v>39.979999999999997</v>
      </c>
      <c r="C7448" s="2">
        <v>42.84</v>
      </c>
    </row>
    <row r="7449" spans="1:3" x14ac:dyDescent="0.3">
      <c r="A7449" s="5">
        <v>43607</v>
      </c>
      <c r="B7449" s="2">
        <v>38.67</v>
      </c>
      <c r="C7449" s="2">
        <v>41.21</v>
      </c>
    </row>
    <row r="7450" spans="1:3" x14ac:dyDescent="0.3">
      <c r="A7450" s="5">
        <v>43608</v>
      </c>
      <c r="B7450" s="2">
        <v>38.51</v>
      </c>
      <c r="C7450" s="2">
        <v>40.04</v>
      </c>
    </row>
    <row r="7451" spans="1:3" x14ac:dyDescent="0.3">
      <c r="A7451" s="5">
        <v>43609</v>
      </c>
      <c r="B7451" s="2">
        <v>38.380000000000003</v>
      </c>
      <c r="C7451" s="2">
        <v>39.32</v>
      </c>
    </row>
    <row r="7452" spans="1:3" x14ac:dyDescent="0.3">
      <c r="A7452" s="5">
        <v>43610</v>
      </c>
      <c r="B7452" s="2">
        <v>35.42</v>
      </c>
      <c r="C7452" s="2">
        <v>35.380000000000003</v>
      </c>
    </row>
    <row r="7453" spans="1:3" x14ac:dyDescent="0.3">
      <c r="A7453" s="5">
        <v>43611</v>
      </c>
      <c r="B7453" s="2">
        <v>29.92</v>
      </c>
      <c r="C7453" s="2">
        <v>31.05</v>
      </c>
    </row>
    <row r="7454" spans="1:3" x14ac:dyDescent="0.3">
      <c r="A7454" s="5">
        <v>43612</v>
      </c>
      <c r="B7454" s="2">
        <v>35.450000000000003</v>
      </c>
      <c r="C7454" s="2">
        <v>39.19</v>
      </c>
    </row>
    <row r="7455" spans="1:3" x14ac:dyDescent="0.3">
      <c r="A7455" s="5">
        <v>43613</v>
      </c>
      <c r="B7455" s="2">
        <v>37.64</v>
      </c>
      <c r="C7455" s="2">
        <v>39.61</v>
      </c>
    </row>
    <row r="7456" spans="1:3" x14ac:dyDescent="0.3">
      <c r="A7456" s="5">
        <v>43614</v>
      </c>
      <c r="B7456" s="2">
        <v>37.03</v>
      </c>
      <c r="C7456" s="2">
        <v>38.979999999999997</v>
      </c>
    </row>
    <row r="7457" spans="1:3" x14ac:dyDescent="0.3">
      <c r="A7457" s="5">
        <v>43615</v>
      </c>
      <c r="B7457" s="2">
        <v>25.85</v>
      </c>
      <c r="C7457" s="2">
        <v>24.06</v>
      </c>
    </row>
    <row r="7458" spans="1:3" x14ac:dyDescent="0.3">
      <c r="A7458" s="5">
        <v>43616</v>
      </c>
      <c r="B7458" s="2">
        <v>31.9</v>
      </c>
      <c r="C7458" s="2">
        <v>35.409999999999997</v>
      </c>
    </row>
    <row r="7459" spans="1:3" x14ac:dyDescent="0.3">
      <c r="A7459" s="5">
        <v>43617</v>
      </c>
      <c r="B7459" s="2">
        <v>31.49</v>
      </c>
      <c r="C7459" s="2">
        <v>32.44</v>
      </c>
    </row>
    <row r="7460" spans="1:3" x14ac:dyDescent="0.3">
      <c r="A7460" s="5">
        <v>43618</v>
      </c>
      <c r="B7460" s="2">
        <v>27.55</v>
      </c>
      <c r="C7460" s="2">
        <v>29.32</v>
      </c>
    </row>
    <row r="7461" spans="1:3" x14ac:dyDescent="0.3">
      <c r="A7461" s="5">
        <v>43619</v>
      </c>
      <c r="B7461" s="2">
        <v>33.770000000000003</v>
      </c>
      <c r="C7461" s="2">
        <v>37.520000000000003</v>
      </c>
    </row>
    <row r="7462" spans="1:3" x14ac:dyDescent="0.3">
      <c r="A7462" s="5">
        <v>43620</v>
      </c>
      <c r="B7462" s="2">
        <v>32.619999999999997</v>
      </c>
      <c r="C7462" s="2">
        <v>36.39</v>
      </c>
    </row>
    <row r="7463" spans="1:3" x14ac:dyDescent="0.3">
      <c r="A7463" s="5">
        <v>43621</v>
      </c>
      <c r="B7463" s="2">
        <v>31.35</v>
      </c>
      <c r="C7463" s="2">
        <v>35.44</v>
      </c>
    </row>
    <row r="7464" spans="1:3" x14ac:dyDescent="0.3">
      <c r="A7464" s="5">
        <v>43622</v>
      </c>
      <c r="B7464" s="2">
        <v>24.06</v>
      </c>
      <c r="C7464" s="2">
        <v>29.27</v>
      </c>
    </row>
    <row r="7465" spans="1:3" x14ac:dyDescent="0.3">
      <c r="A7465" s="5">
        <v>43623</v>
      </c>
      <c r="B7465" s="2">
        <v>28.23</v>
      </c>
      <c r="C7465" s="2">
        <v>31.41</v>
      </c>
    </row>
    <row r="7466" spans="1:3" x14ac:dyDescent="0.3">
      <c r="A7466" s="5">
        <v>43624</v>
      </c>
      <c r="B7466" s="2">
        <v>9.7899999999999991</v>
      </c>
      <c r="C7466" s="2">
        <v>12.66</v>
      </c>
    </row>
    <row r="7467" spans="1:3" x14ac:dyDescent="0.3">
      <c r="A7467" s="5">
        <v>43625</v>
      </c>
      <c r="B7467" s="2">
        <v>15.01</v>
      </c>
      <c r="C7467" s="2">
        <v>17.77</v>
      </c>
    </row>
    <row r="7468" spans="1:3" x14ac:dyDescent="0.3">
      <c r="A7468" s="5">
        <v>43626</v>
      </c>
      <c r="B7468" s="2">
        <v>23.93</v>
      </c>
      <c r="C7468" s="2">
        <v>29.81</v>
      </c>
    </row>
    <row r="7469" spans="1:3" x14ac:dyDescent="0.3">
      <c r="A7469" s="5">
        <v>43627</v>
      </c>
      <c r="B7469" s="2">
        <v>30.14</v>
      </c>
      <c r="C7469" s="2">
        <v>33.92</v>
      </c>
    </row>
    <row r="7470" spans="1:3" x14ac:dyDescent="0.3">
      <c r="A7470" s="5">
        <v>43628</v>
      </c>
      <c r="B7470" s="2">
        <v>29.84</v>
      </c>
      <c r="C7470" s="2">
        <v>33.659999999999997</v>
      </c>
    </row>
    <row r="7471" spans="1:3" x14ac:dyDescent="0.3">
      <c r="A7471" s="5">
        <v>43629</v>
      </c>
      <c r="B7471" s="2">
        <v>29.18</v>
      </c>
      <c r="C7471" s="2">
        <v>32.03</v>
      </c>
    </row>
    <row r="7472" spans="1:3" x14ac:dyDescent="0.3">
      <c r="A7472" s="5">
        <v>43630</v>
      </c>
      <c r="B7472" s="2">
        <v>31.34</v>
      </c>
      <c r="C7472" s="2">
        <v>33.53</v>
      </c>
    </row>
    <row r="7473" spans="1:3" x14ac:dyDescent="0.3">
      <c r="A7473" s="5">
        <v>43631</v>
      </c>
      <c r="B7473" s="2">
        <v>26.29</v>
      </c>
      <c r="C7473" s="2">
        <v>26.79</v>
      </c>
    </row>
    <row r="7474" spans="1:3" x14ac:dyDescent="0.3">
      <c r="A7474" s="5">
        <v>43632</v>
      </c>
      <c r="B7474" s="2">
        <v>26.22</v>
      </c>
      <c r="C7474" s="2">
        <v>27.57</v>
      </c>
    </row>
    <row r="7475" spans="1:3" x14ac:dyDescent="0.3">
      <c r="A7475" s="5">
        <v>43633</v>
      </c>
      <c r="B7475" s="2">
        <v>30.58</v>
      </c>
      <c r="C7475" s="2">
        <v>32.840000000000003</v>
      </c>
    </row>
    <row r="7476" spans="1:3" x14ac:dyDescent="0.3">
      <c r="A7476" s="5">
        <v>43634</v>
      </c>
      <c r="B7476" s="2">
        <v>30.92</v>
      </c>
      <c r="C7476" s="2">
        <v>33.299999999999997</v>
      </c>
    </row>
    <row r="7477" spans="1:3" x14ac:dyDescent="0.3">
      <c r="A7477" s="5">
        <v>43635</v>
      </c>
      <c r="B7477" s="2">
        <v>32.28</v>
      </c>
      <c r="C7477" s="2">
        <v>34.200000000000003</v>
      </c>
    </row>
    <row r="7478" spans="1:3" x14ac:dyDescent="0.3">
      <c r="A7478" s="5">
        <v>43636</v>
      </c>
      <c r="B7478" s="2">
        <v>30.11</v>
      </c>
      <c r="C7478" s="2">
        <v>31.37</v>
      </c>
    </row>
    <row r="7479" spans="1:3" x14ac:dyDescent="0.3">
      <c r="A7479" s="5">
        <v>43637</v>
      </c>
      <c r="B7479" s="2">
        <v>29.89</v>
      </c>
      <c r="C7479" s="2">
        <v>30.86</v>
      </c>
    </row>
    <row r="7480" spans="1:3" x14ac:dyDescent="0.3">
      <c r="A7480" s="5">
        <v>43638</v>
      </c>
      <c r="B7480" s="2">
        <v>27.25</v>
      </c>
      <c r="C7480" s="2">
        <v>28.07</v>
      </c>
    </row>
    <row r="7481" spans="1:3" x14ac:dyDescent="0.3">
      <c r="A7481" s="5">
        <v>43639</v>
      </c>
      <c r="B7481" s="2">
        <v>24.68</v>
      </c>
      <c r="C7481" s="2">
        <v>25.54</v>
      </c>
    </row>
    <row r="7482" spans="1:3" x14ac:dyDescent="0.3">
      <c r="A7482" s="5">
        <v>43640</v>
      </c>
      <c r="B7482" s="2">
        <v>31.36</v>
      </c>
      <c r="C7482" s="2">
        <v>33.950000000000003</v>
      </c>
    </row>
    <row r="7483" spans="1:3" x14ac:dyDescent="0.3">
      <c r="A7483" s="5">
        <v>43641</v>
      </c>
      <c r="B7483" s="2">
        <v>32.01</v>
      </c>
      <c r="C7483" s="2">
        <v>34.94</v>
      </c>
    </row>
    <row r="7484" spans="1:3" x14ac:dyDescent="0.3">
      <c r="A7484" s="5">
        <v>43642</v>
      </c>
      <c r="B7484" s="2">
        <v>31.48</v>
      </c>
      <c r="C7484" s="2">
        <v>33.299999999999997</v>
      </c>
    </row>
    <row r="7485" spans="1:3" x14ac:dyDescent="0.3">
      <c r="A7485" s="5">
        <v>43643</v>
      </c>
      <c r="B7485" s="2">
        <v>28.69</v>
      </c>
      <c r="C7485" s="2">
        <v>31.4</v>
      </c>
    </row>
    <row r="7486" spans="1:3" x14ac:dyDescent="0.3">
      <c r="A7486" s="5">
        <v>43644</v>
      </c>
      <c r="B7486" s="2">
        <v>30.69</v>
      </c>
      <c r="C7486" s="2">
        <v>32.14</v>
      </c>
    </row>
    <row r="7487" spans="1:3" x14ac:dyDescent="0.3">
      <c r="A7487" s="5">
        <v>43645</v>
      </c>
      <c r="B7487" s="2">
        <v>26.84</v>
      </c>
      <c r="C7487" s="2">
        <v>27.04</v>
      </c>
    </row>
    <row r="7488" spans="1:3" x14ac:dyDescent="0.3">
      <c r="A7488" s="5">
        <v>43646</v>
      </c>
      <c r="B7488" s="2">
        <v>21.28</v>
      </c>
      <c r="C7488" s="2">
        <v>21.46</v>
      </c>
    </row>
    <row r="7489" spans="1:3" x14ac:dyDescent="0.3">
      <c r="A7489" s="5">
        <v>43647</v>
      </c>
      <c r="B7489" s="2">
        <v>27.25</v>
      </c>
      <c r="C7489" s="2">
        <v>29.49</v>
      </c>
    </row>
    <row r="7490" spans="1:3" x14ac:dyDescent="0.3">
      <c r="A7490" s="5">
        <v>43648</v>
      </c>
      <c r="B7490" s="2">
        <v>27.6</v>
      </c>
      <c r="C7490" s="2">
        <v>29.75</v>
      </c>
    </row>
    <row r="7491" spans="1:3" x14ac:dyDescent="0.3">
      <c r="A7491" s="5">
        <v>43649</v>
      </c>
      <c r="B7491" s="2">
        <v>29</v>
      </c>
      <c r="C7491" s="2">
        <v>30.51</v>
      </c>
    </row>
    <row r="7492" spans="1:3" x14ac:dyDescent="0.3">
      <c r="A7492" s="5">
        <v>43650</v>
      </c>
      <c r="B7492" s="2">
        <v>29.28</v>
      </c>
      <c r="C7492" s="2">
        <v>30.37</v>
      </c>
    </row>
    <row r="7493" spans="1:3" x14ac:dyDescent="0.3">
      <c r="A7493" s="5">
        <v>43651</v>
      </c>
      <c r="B7493" s="2">
        <v>29.45</v>
      </c>
      <c r="C7493" s="2">
        <v>31.1</v>
      </c>
    </row>
    <row r="7494" spans="1:3" x14ac:dyDescent="0.3">
      <c r="A7494" s="5">
        <v>43652</v>
      </c>
      <c r="B7494" s="2">
        <v>28.59</v>
      </c>
      <c r="C7494" s="2">
        <v>28.66</v>
      </c>
    </row>
    <row r="7495" spans="1:3" x14ac:dyDescent="0.3">
      <c r="A7495" s="5">
        <v>43653</v>
      </c>
      <c r="B7495" s="2">
        <v>27.67</v>
      </c>
      <c r="C7495" s="2">
        <v>28.06</v>
      </c>
    </row>
    <row r="7496" spans="1:3" x14ac:dyDescent="0.3">
      <c r="A7496" s="5">
        <v>43654</v>
      </c>
      <c r="B7496" s="2">
        <v>30.63</v>
      </c>
      <c r="C7496" s="2">
        <v>31.34</v>
      </c>
    </row>
    <row r="7497" spans="1:3" x14ac:dyDescent="0.3">
      <c r="A7497" s="5">
        <v>43655</v>
      </c>
      <c r="B7497" s="2">
        <v>32.28</v>
      </c>
      <c r="C7497" s="2">
        <v>33.380000000000003</v>
      </c>
    </row>
    <row r="7498" spans="1:3" x14ac:dyDescent="0.3">
      <c r="A7498" s="5">
        <v>43656</v>
      </c>
      <c r="B7498" s="2">
        <v>33.35</v>
      </c>
      <c r="C7498" s="2">
        <v>33.89</v>
      </c>
    </row>
    <row r="7499" spans="1:3" x14ac:dyDescent="0.3">
      <c r="A7499" s="5">
        <v>43657</v>
      </c>
      <c r="B7499" s="2">
        <v>35.340000000000003</v>
      </c>
      <c r="C7499" s="2">
        <v>36.17</v>
      </c>
    </row>
    <row r="7500" spans="1:3" x14ac:dyDescent="0.3">
      <c r="A7500" s="5">
        <v>43658</v>
      </c>
      <c r="B7500" s="2">
        <v>36.85</v>
      </c>
      <c r="C7500" s="2">
        <v>37.49</v>
      </c>
    </row>
    <row r="7501" spans="1:3" x14ac:dyDescent="0.3">
      <c r="A7501" s="5">
        <v>43659</v>
      </c>
      <c r="B7501" s="2">
        <v>36.57</v>
      </c>
      <c r="C7501" s="2">
        <v>36.520000000000003</v>
      </c>
    </row>
    <row r="7502" spans="1:3" x14ac:dyDescent="0.3">
      <c r="A7502" s="5">
        <v>43660</v>
      </c>
      <c r="B7502" s="2">
        <v>36.229999999999997</v>
      </c>
      <c r="C7502" s="2">
        <v>36.700000000000003</v>
      </c>
    </row>
    <row r="7503" spans="1:3" x14ac:dyDescent="0.3">
      <c r="A7503" s="5">
        <v>43661</v>
      </c>
      <c r="B7503" s="2">
        <v>38.299999999999997</v>
      </c>
      <c r="C7503" s="2">
        <v>39.119999999999997</v>
      </c>
    </row>
    <row r="7504" spans="1:3" x14ac:dyDescent="0.3">
      <c r="A7504" s="5">
        <v>43662</v>
      </c>
      <c r="B7504" s="2">
        <v>37.729999999999997</v>
      </c>
      <c r="C7504" s="2">
        <v>38.590000000000003</v>
      </c>
    </row>
    <row r="7505" spans="1:3" x14ac:dyDescent="0.3">
      <c r="A7505" s="5">
        <v>43663</v>
      </c>
      <c r="B7505" s="2">
        <v>38.74</v>
      </c>
      <c r="C7505" s="2">
        <v>39.24</v>
      </c>
    </row>
    <row r="7506" spans="1:3" x14ac:dyDescent="0.3">
      <c r="A7506" s="5">
        <v>43664</v>
      </c>
      <c r="B7506" s="2">
        <v>38.74</v>
      </c>
      <c r="C7506" s="2">
        <v>39.24</v>
      </c>
    </row>
    <row r="7507" spans="1:3" x14ac:dyDescent="0.3">
      <c r="A7507" s="5">
        <v>43665</v>
      </c>
      <c r="B7507" s="2">
        <v>38.61</v>
      </c>
      <c r="C7507" s="2">
        <v>39.270000000000003</v>
      </c>
    </row>
    <row r="7508" spans="1:3" x14ac:dyDescent="0.3">
      <c r="A7508" s="5">
        <v>43666</v>
      </c>
      <c r="B7508" s="2">
        <v>36.450000000000003</v>
      </c>
      <c r="C7508" s="2">
        <v>36.26</v>
      </c>
    </row>
    <row r="7509" spans="1:3" x14ac:dyDescent="0.3">
      <c r="A7509" s="5">
        <v>43667</v>
      </c>
      <c r="B7509" s="2">
        <v>35.380000000000003</v>
      </c>
      <c r="C7509" s="2">
        <v>35.86</v>
      </c>
    </row>
    <row r="7510" spans="1:3" x14ac:dyDescent="0.3">
      <c r="A7510" s="5">
        <v>43668</v>
      </c>
      <c r="B7510" s="2">
        <v>37.409999999999997</v>
      </c>
      <c r="C7510" s="2">
        <v>38.14</v>
      </c>
    </row>
    <row r="7511" spans="1:3" x14ac:dyDescent="0.3">
      <c r="A7511" s="5">
        <v>43669</v>
      </c>
      <c r="B7511" s="2">
        <v>38.020000000000003</v>
      </c>
      <c r="C7511" s="2">
        <v>38.44</v>
      </c>
    </row>
    <row r="7512" spans="1:3" x14ac:dyDescent="0.3">
      <c r="A7512" s="5">
        <v>43670</v>
      </c>
      <c r="B7512" s="2">
        <v>38.97</v>
      </c>
      <c r="C7512" s="2">
        <v>39.270000000000003</v>
      </c>
    </row>
    <row r="7513" spans="1:3" x14ac:dyDescent="0.3">
      <c r="A7513" s="5">
        <v>43671</v>
      </c>
      <c r="B7513" s="2">
        <v>39.799999999999997</v>
      </c>
      <c r="C7513" s="2">
        <v>40.229999999999997</v>
      </c>
    </row>
    <row r="7514" spans="1:3" x14ac:dyDescent="0.3">
      <c r="A7514" s="5">
        <v>43672</v>
      </c>
      <c r="B7514" s="2">
        <v>39.28</v>
      </c>
      <c r="C7514" s="2">
        <v>40.11</v>
      </c>
    </row>
    <row r="7515" spans="1:3" x14ac:dyDescent="0.3">
      <c r="A7515" s="5">
        <v>43673</v>
      </c>
      <c r="B7515" s="2">
        <v>37.19</v>
      </c>
      <c r="C7515" s="2">
        <v>37.96</v>
      </c>
    </row>
    <row r="7516" spans="1:3" x14ac:dyDescent="0.3">
      <c r="A7516" s="5">
        <v>43674</v>
      </c>
      <c r="B7516" s="2">
        <v>35.450000000000003</v>
      </c>
      <c r="C7516" s="2">
        <v>37.57</v>
      </c>
    </row>
    <row r="7517" spans="1:3" x14ac:dyDescent="0.3">
      <c r="A7517" s="5">
        <v>43675</v>
      </c>
      <c r="B7517" s="2">
        <v>39.659999999999997</v>
      </c>
      <c r="C7517" s="2">
        <v>41.56</v>
      </c>
    </row>
    <row r="7518" spans="1:3" x14ac:dyDescent="0.3">
      <c r="A7518" s="5">
        <v>43676</v>
      </c>
      <c r="B7518" s="2">
        <v>40</v>
      </c>
      <c r="C7518" s="2">
        <v>40.78</v>
      </c>
    </row>
    <row r="7519" spans="1:3" x14ac:dyDescent="0.3">
      <c r="A7519" s="5">
        <v>43677</v>
      </c>
      <c r="B7519" s="2">
        <v>39.909999999999997</v>
      </c>
      <c r="C7519" s="2">
        <v>41.12</v>
      </c>
    </row>
    <row r="7520" spans="1:3" x14ac:dyDescent="0.3">
      <c r="A7520" s="5">
        <v>43678</v>
      </c>
      <c r="B7520" s="2">
        <v>40.130000000000003</v>
      </c>
      <c r="C7520" s="2">
        <v>41.04</v>
      </c>
    </row>
    <row r="7521" spans="1:3" x14ac:dyDescent="0.3">
      <c r="A7521" s="5">
        <v>43679</v>
      </c>
      <c r="B7521" s="2">
        <v>40.51</v>
      </c>
      <c r="C7521" s="2">
        <v>41.41</v>
      </c>
    </row>
    <row r="7522" spans="1:3" x14ac:dyDescent="0.3">
      <c r="A7522" s="5">
        <v>43680</v>
      </c>
      <c r="B7522" s="2">
        <v>39.090000000000003</v>
      </c>
      <c r="C7522" s="2">
        <v>39.369999999999997</v>
      </c>
    </row>
    <row r="7523" spans="1:3" x14ac:dyDescent="0.3">
      <c r="A7523" s="5">
        <v>43681</v>
      </c>
      <c r="B7523" s="2">
        <v>39.17</v>
      </c>
      <c r="C7523" s="2">
        <v>39.549999999999997</v>
      </c>
    </row>
    <row r="7524" spans="1:3" x14ac:dyDescent="0.3">
      <c r="A7524" s="5">
        <v>43682</v>
      </c>
      <c r="B7524" s="2">
        <v>41.44</v>
      </c>
      <c r="C7524" s="2">
        <v>43.15</v>
      </c>
    </row>
    <row r="7525" spans="1:3" x14ac:dyDescent="0.3">
      <c r="A7525" s="5">
        <v>43683</v>
      </c>
      <c r="B7525" s="2">
        <v>40.4</v>
      </c>
      <c r="C7525" s="2">
        <v>41.58</v>
      </c>
    </row>
    <row r="7526" spans="1:3" x14ac:dyDescent="0.3">
      <c r="A7526" s="5">
        <v>43684</v>
      </c>
      <c r="B7526" s="2">
        <v>39.92</v>
      </c>
      <c r="C7526" s="2">
        <v>41.52</v>
      </c>
    </row>
    <row r="7527" spans="1:3" x14ac:dyDescent="0.3">
      <c r="A7527" s="5">
        <v>43685</v>
      </c>
      <c r="B7527" s="2">
        <v>38.31</v>
      </c>
      <c r="C7527" s="2">
        <v>39.130000000000003</v>
      </c>
    </row>
    <row r="7528" spans="1:3" x14ac:dyDescent="0.3">
      <c r="A7528" s="5">
        <v>43686</v>
      </c>
      <c r="B7528" s="2">
        <v>38.159999999999997</v>
      </c>
      <c r="C7528" s="2">
        <v>39.869999999999997</v>
      </c>
    </row>
    <row r="7529" spans="1:3" x14ac:dyDescent="0.3">
      <c r="A7529" s="5">
        <v>43687</v>
      </c>
      <c r="B7529" s="2">
        <v>33.56</v>
      </c>
      <c r="C7529" s="2">
        <v>34.25</v>
      </c>
    </row>
    <row r="7530" spans="1:3" x14ac:dyDescent="0.3">
      <c r="A7530" s="5">
        <v>43688</v>
      </c>
      <c r="B7530" s="2">
        <v>29.83</v>
      </c>
      <c r="C7530" s="2">
        <v>31.71</v>
      </c>
    </row>
    <row r="7531" spans="1:3" x14ac:dyDescent="0.3">
      <c r="A7531" s="5">
        <v>43689</v>
      </c>
      <c r="B7531" s="2">
        <v>36.61</v>
      </c>
      <c r="C7531" s="2">
        <v>38.65</v>
      </c>
    </row>
    <row r="7532" spans="1:3" x14ac:dyDescent="0.3">
      <c r="A7532" s="5">
        <v>43690</v>
      </c>
      <c r="B7532" s="2">
        <v>36.840000000000003</v>
      </c>
      <c r="C7532" s="2">
        <v>37.869999999999997</v>
      </c>
    </row>
    <row r="7533" spans="1:3" x14ac:dyDescent="0.3">
      <c r="A7533" s="5">
        <v>43691</v>
      </c>
      <c r="B7533" s="2">
        <v>35.32</v>
      </c>
      <c r="C7533" s="2">
        <v>36.659999999999997</v>
      </c>
    </row>
    <row r="7534" spans="1:3" x14ac:dyDescent="0.3">
      <c r="A7534" s="5">
        <v>43692</v>
      </c>
      <c r="B7534" s="2">
        <v>33.67</v>
      </c>
      <c r="C7534" s="2">
        <v>35.049999999999997</v>
      </c>
    </row>
    <row r="7535" spans="1:3" x14ac:dyDescent="0.3">
      <c r="A7535" s="5">
        <v>43693</v>
      </c>
      <c r="B7535" s="2">
        <v>34.340000000000003</v>
      </c>
      <c r="C7535" s="2">
        <v>36.020000000000003</v>
      </c>
    </row>
    <row r="7536" spans="1:3" x14ac:dyDescent="0.3">
      <c r="A7536" s="5">
        <v>43694</v>
      </c>
      <c r="B7536" s="2">
        <v>30.85</v>
      </c>
      <c r="C7536" s="2">
        <v>32.22</v>
      </c>
    </row>
    <row r="7537" spans="1:3" x14ac:dyDescent="0.3">
      <c r="A7537" s="5">
        <v>43695</v>
      </c>
      <c r="B7537" s="2">
        <v>33.369999999999997</v>
      </c>
      <c r="C7537" s="2">
        <v>34.630000000000003</v>
      </c>
    </row>
    <row r="7538" spans="1:3" x14ac:dyDescent="0.3">
      <c r="A7538" s="5">
        <v>43696</v>
      </c>
      <c r="B7538" s="2">
        <v>34.200000000000003</v>
      </c>
      <c r="C7538" s="2">
        <v>35.65</v>
      </c>
    </row>
    <row r="7539" spans="1:3" x14ac:dyDescent="0.3">
      <c r="A7539" s="5">
        <v>43697</v>
      </c>
      <c r="B7539" s="2">
        <v>35.380000000000003</v>
      </c>
      <c r="C7539" s="2">
        <v>37.049999999999997</v>
      </c>
    </row>
    <row r="7540" spans="1:3" x14ac:dyDescent="0.3">
      <c r="A7540" s="5">
        <v>43698</v>
      </c>
      <c r="B7540" s="2">
        <v>35.79</v>
      </c>
      <c r="C7540" s="2">
        <v>37.01</v>
      </c>
    </row>
    <row r="7541" spans="1:3" x14ac:dyDescent="0.3">
      <c r="A7541" s="5">
        <v>43699</v>
      </c>
      <c r="B7541" s="2">
        <v>35.130000000000003</v>
      </c>
      <c r="C7541" s="2">
        <v>36.33</v>
      </c>
    </row>
    <row r="7542" spans="1:3" x14ac:dyDescent="0.3">
      <c r="A7542" s="5">
        <v>43700</v>
      </c>
      <c r="B7542" s="2">
        <v>34.369999999999997</v>
      </c>
      <c r="C7542" s="2">
        <v>35.35</v>
      </c>
    </row>
    <row r="7543" spans="1:3" x14ac:dyDescent="0.3">
      <c r="A7543" s="5">
        <v>43701</v>
      </c>
      <c r="B7543" s="2">
        <v>33.42</v>
      </c>
      <c r="C7543" s="2">
        <v>34.43</v>
      </c>
    </row>
    <row r="7544" spans="1:3" x14ac:dyDescent="0.3">
      <c r="A7544" s="5">
        <v>43702</v>
      </c>
      <c r="B7544" s="2">
        <v>32.61</v>
      </c>
      <c r="C7544" s="2">
        <v>33.53</v>
      </c>
    </row>
    <row r="7545" spans="1:3" x14ac:dyDescent="0.3">
      <c r="A7545" s="5">
        <v>43703</v>
      </c>
      <c r="B7545" s="2">
        <v>37.4</v>
      </c>
      <c r="C7545" s="2">
        <v>39.369999999999997</v>
      </c>
    </row>
    <row r="7546" spans="1:3" x14ac:dyDescent="0.3">
      <c r="A7546" s="5">
        <v>43704</v>
      </c>
      <c r="B7546" s="2">
        <v>37.950000000000003</v>
      </c>
      <c r="C7546" s="2">
        <v>39.79</v>
      </c>
    </row>
    <row r="7547" spans="1:3" x14ac:dyDescent="0.3">
      <c r="A7547" s="5">
        <v>43705</v>
      </c>
      <c r="B7547" s="2">
        <v>37.979999999999997</v>
      </c>
      <c r="C7547" s="2">
        <v>40.01</v>
      </c>
    </row>
    <row r="7548" spans="1:3" x14ac:dyDescent="0.3">
      <c r="A7548" s="5">
        <v>43706</v>
      </c>
      <c r="B7548" s="2">
        <v>36.46</v>
      </c>
      <c r="C7548" s="2">
        <v>38.200000000000003</v>
      </c>
    </row>
    <row r="7549" spans="1:3" x14ac:dyDescent="0.3">
      <c r="A7549" s="5">
        <v>43707</v>
      </c>
      <c r="B7549" s="2">
        <v>34.89</v>
      </c>
      <c r="C7549" s="2">
        <v>36.590000000000003</v>
      </c>
    </row>
    <row r="7550" spans="1:3" x14ac:dyDescent="0.3">
      <c r="A7550" s="5">
        <v>43708</v>
      </c>
      <c r="B7550" s="2">
        <v>32.21</v>
      </c>
      <c r="C7550" s="2">
        <v>32.950000000000003</v>
      </c>
    </row>
    <row r="7551" spans="1:3" x14ac:dyDescent="0.3">
      <c r="A7551" s="5">
        <v>43709</v>
      </c>
      <c r="B7551" s="2">
        <v>31.13</v>
      </c>
      <c r="C7551" s="2">
        <v>32.479999999999997</v>
      </c>
    </row>
    <row r="7552" spans="1:3" x14ac:dyDescent="0.3">
      <c r="A7552" s="5">
        <v>43710</v>
      </c>
      <c r="B7552" s="2">
        <v>35.18</v>
      </c>
      <c r="C7552" s="2">
        <v>38.29</v>
      </c>
    </row>
    <row r="7553" spans="1:3" x14ac:dyDescent="0.3">
      <c r="A7553" s="5">
        <v>43711</v>
      </c>
      <c r="B7553" s="2">
        <v>35.69</v>
      </c>
      <c r="C7553" s="2">
        <v>37.39</v>
      </c>
    </row>
    <row r="7554" spans="1:3" x14ac:dyDescent="0.3">
      <c r="A7554" s="5">
        <v>43712</v>
      </c>
      <c r="B7554" s="2">
        <v>35.79</v>
      </c>
      <c r="C7554" s="2">
        <v>37.89</v>
      </c>
    </row>
    <row r="7555" spans="1:3" x14ac:dyDescent="0.3">
      <c r="A7555" s="5">
        <v>43713</v>
      </c>
      <c r="B7555" s="2">
        <v>32.590000000000003</v>
      </c>
      <c r="C7555" s="2">
        <v>34.06</v>
      </c>
    </row>
    <row r="7556" spans="1:3" x14ac:dyDescent="0.3">
      <c r="A7556" s="5">
        <v>43714</v>
      </c>
      <c r="B7556" s="2">
        <v>32.67</v>
      </c>
      <c r="C7556" s="2">
        <v>35.08</v>
      </c>
    </row>
    <row r="7557" spans="1:3" x14ac:dyDescent="0.3">
      <c r="A7557" s="5">
        <v>43715</v>
      </c>
      <c r="B7557" s="2">
        <v>33.299999999999997</v>
      </c>
      <c r="C7557" s="2">
        <v>34.65</v>
      </c>
    </row>
    <row r="7558" spans="1:3" x14ac:dyDescent="0.3">
      <c r="A7558" s="5">
        <v>43716</v>
      </c>
      <c r="B7558" s="2">
        <v>34.06</v>
      </c>
      <c r="C7558" s="2">
        <v>34.950000000000003</v>
      </c>
    </row>
    <row r="7559" spans="1:3" x14ac:dyDescent="0.3">
      <c r="A7559" s="5">
        <v>43717</v>
      </c>
      <c r="B7559" s="2">
        <v>36.479999999999997</v>
      </c>
      <c r="C7559" s="2">
        <v>38.28</v>
      </c>
    </row>
    <row r="7560" spans="1:3" x14ac:dyDescent="0.3">
      <c r="A7560" s="5">
        <v>43718</v>
      </c>
      <c r="B7560" s="2">
        <v>34.35</v>
      </c>
      <c r="C7560" s="2">
        <v>35.5</v>
      </c>
    </row>
    <row r="7561" spans="1:3" x14ac:dyDescent="0.3">
      <c r="A7561" s="5">
        <v>43719</v>
      </c>
      <c r="B7561" s="2">
        <v>32.32</v>
      </c>
      <c r="C7561" s="2">
        <v>33.57</v>
      </c>
    </row>
    <row r="7562" spans="1:3" x14ac:dyDescent="0.3">
      <c r="A7562" s="5">
        <v>43720</v>
      </c>
      <c r="B7562" s="2">
        <v>31.55</v>
      </c>
      <c r="C7562" s="2">
        <v>33.44</v>
      </c>
    </row>
    <row r="7563" spans="1:3" x14ac:dyDescent="0.3">
      <c r="A7563" s="5">
        <v>43721</v>
      </c>
      <c r="B7563" s="2">
        <v>31.74</v>
      </c>
      <c r="C7563" s="2">
        <v>33.520000000000003</v>
      </c>
    </row>
    <row r="7564" spans="1:3" x14ac:dyDescent="0.3">
      <c r="A7564" s="5">
        <v>43722</v>
      </c>
      <c r="B7564" s="2">
        <v>29.89</v>
      </c>
      <c r="C7564" s="2">
        <v>31.38</v>
      </c>
    </row>
    <row r="7565" spans="1:3" x14ac:dyDescent="0.3">
      <c r="A7565" s="5">
        <v>43723</v>
      </c>
      <c r="B7565" s="2">
        <v>21.99</v>
      </c>
      <c r="C7565" s="2">
        <v>22.05</v>
      </c>
    </row>
    <row r="7566" spans="1:3" x14ac:dyDescent="0.3">
      <c r="A7566" s="5">
        <v>43724</v>
      </c>
      <c r="B7566" s="2">
        <v>29.6</v>
      </c>
      <c r="C7566" s="2">
        <v>35.53</v>
      </c>
    </row>
    <row r="7567" spans="1:3" x14ac:dyDescent="0.3">
      <c r="A7567" s="5">
        <v>43725</v>
      </c>
      <c r="B7567" s="2">
        <v>33.840000000000003</v>
      </c>
      <c r="C7567" s="2">
        <v>35.590000000000003</v>
      </c>
    </row>
    <row r="7568" spans="1:3" x14ac:dyDescent="0.3">
      <c r="A7568" s="5">
        <v>43726</v>
      </c>
      <c r="B7568" s="2">
        <v>34.299999999999997</v>
      </c>
      <c r="C7568" s="2">
        <v>36.35</v>
      </c>
    </row>
    <row r="7569" spans="1:3" x14ac:dyDescent="0.3">
      <c r="A7569" s="5">
        <v>43727</v>
      </c>
      <c r="B7569" s="2">
        <v>35.369999999999997</v>
      </c>
      <c r="C7569" s="2">
        <v>37.86</v>
      </c>
    </row>
    <row r="7570" spans="1:3" x14ac:dyDescent="0.3">
      <c r="A7570" s="5">
        <v>43728</v>
      </c>
      <c r="B7570" s="2">
        <v>34.729999999999997</v>
      </c>
      <c r="C7570" s="2">
        <v>35.97</v>
      </c>
    </row>
    <row r="7571" spans="1:3" x14ac:dyDescent="0.3">
      <c r="A7571" s="5">
        <v>43729</v>
      </c>
      <c r="B7571" s="2">
        <v>31.5</v>
      </c>
      <c r="C7571" s="2">
        <v>32.17</v>
      </c>
    </row>
    <row r="7572" spans="1:3" x14ac:dyDescent="0.3">
      <c r="A7572" s="5">
        <v>43730</v>
      </c>
      <c r="B7572" s="2">
        <v>31.22</v>
      </c>
      <c r="C7572" s="2">
        <v>32</v>
      </c>
    </row>
    <row r="7573" spans="1:3" x14ac:dyDescent="0.3">
      <c r="A7573" s="5">
        <v>43731</v>
      </c>
      <c r="B7573" s="2">
        <v>33.78</v>
      </c>
      <c r="C7573" s="2">
        <v>35.909999999999997</v>
      </c>
    </row>
    <row r="7574" spans="1:3" x14ac:dyDescent="0.3">
      <c r="A7574" s="5">
        <v>43732</v>
      </c>
      <c r="B7574" s="2">
        <v>35.69</v>
      </c>
      <c r="C7574" s="2">
        <v>36.93</v>
      </c>
    </row>
    <row r="7575" spans="1:3" x14ac:dyDescent="0.3">
      <c r="A7575" s="5">
        <v>43733</v>
      </c>
      <c r="B7575" s="2">
        <v>35.18</v>
      </c>
      <c r="C7575" s="2">
        <v>36.68</v>
      </c>
    </row>
    <row r="7576" spans="1:3" x14ac:dyDescent="0.3">
      <c r="A7576" s="5">
        <v>43734</v>
      </c>
      <c r="B7576" s="2">
        <v>34.880000000000003</v>
      </c>
      <c r="C7576" s="2">
        <v>36.590000000000003</v>
      </c>
    </row>
    <row r="7577" spans="1:3" x14ac:dyDescent="0.3">
      <c r="A7577" s="5">
        <v>43735</v>
      </c>
      <c r="B7577" s="2">
        <v>33.840000000000003</v>
      </c>
      <c r="C7577" s="2">
        <v>35.229999999999997</v>
      </c>
    </row>
    <row r="7578" spans="1:3" x14ac:dyDescent="0.3">
      <c r="A7578" s="5">
        <v>43736</v>
      </c>
      <c r="B7578" s="2">
        <v>31.32</v>
      </c>
      <c r="C7578" s="2">
        <v>32.33</v>
      </c>
    </row>
    <row r="7579" spans="1:3" x14ac:dyDescent="0.3">
      <c r="A7579" s="5">
        <v>43737</v>
      </c>
      <c r="B7579" s="2">
        <v>30.9</v>
      </c>
      <c r="C7579" s="2">
        <v>32.32</v>
      </c>
    </row>
    <row r="7580" spans="1:3" x14ac:dyDescent="0.3">
      <c r="A7580" s="5">
        <v>43738</v>
      </c>
      <c r="B7580" s="2">
        <v>32.770000000000003</v>
      </c>
      <c r="C7580" s="2">
        <v>34.58</v>
      </c>
    </row>
    <row r="7581" spans="1:3" x14ac:dyDescent="0.3">
      <c r="A7581" s="5">
        <v>43739</v>
      </c>
      <c r="B7581" s="2">
        <v>33.9</v>
      </c>
      <c r="C7581" s="2">
        <v>35.15</v>
      </c>
    </row>
    <row r="7582" spans="1:3" x14ac:dyDescent="0.3">
      <c r="A7582" s="5">
        <v>43740</v>
      </c>
      <c r="B7582" s="2">
        <v>34.93</v>
      </c>
      <c r="C7582" s="2">
        <v>36.24</v>
      </c>
    </row>
    <row r="7583" spans="1:3" x14ac:dyDescent="0.3">
      <c r="A7583" s="5">
        <v>43741</v>
      </c>
      <c r="B7583" s="2">
        <v>36.03</v>
      </c>
      <c r="C7583" s="2">
        <v>37.82</v>
      </c>
    </row>
    <row r="7584" spans="1:3" x14ac:dyDescent="0.3">
      <c r="A7584" s="5">
        <v>43742</v>
      </c>
      <c r="B7584" s="2">
        <v>37.32</v>
      </c>
      <c r="C7584" s="2">
        <v>38.99</v>
      </c>
    </row>
    <row r="7585" spans="1:3" x14ac:dyDescent="0.3">
      <c r="A7585" s="5">
        <v>43743</v>
      </c>
      <c r="B7585" s="2">
        <v>36.130000000000003</v>
      </c>
      <c r="C7585" s="2">
        <v>37.51</v>
      </c>
    </row>
    <row r="7586" spans="1:3" x14ac:dyDescent="0.3">
      <c r="A7586" s="5">
        <v>43744</v>
      </c>
      <c r="B7586" s="2">
        <v>35.53</v>
      </c>
      <c r="C7586" s="2">
        <v>36.36</v>
      </c>
    </row>
    <row r="7587" spans="1:3" x14ac:dyDescent="0.3">
      <c r="A7587" s="5">
        <v>43745</v>
      </c>
      <c r="B7587" s="2">
        <v>44.1</v>
      </c>
      <c r="C7587" s="2">
        <v>50.91</v>
      </c>
    </row>
    <row r="7588" spans="1:3" x14ac:dyDescent="0.3">
      <c r="A7588" s="5">
        <v>43746</v>
      </c>
      <c r="B7588" s="2">
        <v>39.119999999999997</v>
      </c>
      <c r="C7588" s="2">
        <v>42.37</v>
      </c>
    </row>
    <row r="7589" spans="1:3" x14ac:dyDescent="0.3">
      <c r="A7589" s="5">
        <v>43747</v>
      </c>
      <c r="B7589" s="2">
        <v>39.08</v>
      </c>
      <c r="C7589" s="2">
        <v>42.26</v>
      </c>
    </row>
    <row r="7590" spans="1:3" x14ac:dyDescent="0.3">
      <c r="A7590" s="5">
        <v>43748</v>
      </c>
      <c r="B7590" s="2">
        <v>36.36</v>
      </c>
      <c r="C7590" s="2">
        <v>38.15</v>
      </c>
    </row>
    <row r="7591" spans="1:3" x14ac:dyDescent="0.3">
      <c r="A7591" s="5">
        <v>43749</v>
      </c>
      <c r="B7591" s="2">
        <v>34.14</v>
      </c>
      <c r="C7591" s="2">
        <v>35.409999999999997</v>
      </c>
    </row>
    <row r="7592" spans="1:3" x14ac:dyDescent="0.3">
      <c r="A7592" s="5">
        <v>43750</v>
      </c>
      <c r="B7592" s="2">
        <v>33.82</v>
      </c>
      <c r="C7592" s="2">
        <v>34.72</v>
      </c>
    </row>
    <row r="7593" spans="1:3" x14ac:dyDescent="0.3">
      <c r="A7593" s="5">
        <v>43751</v>
      </c>
      <c r="B7593" s="2">
        <v>34.78</v>
      </c>
      <c r="C7593" s="2">
        <v>35.65</v>
      </c>
    </row>
    <row r="7594" spans="1:3" x14ac:dyDescent="0.3">
      <c r="A7594" s="5">
        <v>43752</v>
      </c>
      <c r="B7594" s="2">
        <v>36.479999999999997</v>
      </c>
      <c r="C7594" s="2">
        <v>38.950000000000003</v>
      </c>
    </row>
    <row r="7595" spans="1:3" x14ac:dyDescent="0.3">
      <c r="A7595" s="5">
        <v>43753</v>
      </c>
      <c r="B7595" s="2">
        <v>36.86</v>
      </c>
      <c r="C7595" s="2">
        <v>38.29</v>
      </c>
    </row>
    <row r="7596" spans="1:3" x14ac:dyDescent="0.3">
      <c r="A7596" s="5">
        <v>43754</v>
      </c>
      <c r="B7596" s="2">
        <v>37.369999999999997</v>
      </c>
      <c r="C7596" s="2">
        <v>39.08</v>
      </c>
    </row>
    <row r="7597" spans="1:3" x14ac:dyDescent="0.3">
      <c r="A7597" s="5">
        <v>43755</v>
      </c>
      <c r="B7597" s="2">
        <v>37.51</v>
      </c>
      <c r="C7597" s="2">
        <v>39.380000000000003</v>
      </c>
    </row>
    <row r="7598" spans="1:3" x14ac:dyDescent="0.3">
      <c r="A7598" s="5">
        <v>43756</v>
      </c>
      <c r="B7598" s="2">
        <v>37.700000000000003</v>
      </c>
      <c r="C7598" s="2">
        <v>39.1</v>
      </c>
    </row>
    <row r="7599" spans="1:3" x14ac:dyDescent="0.3">
      <c r="A7599" s="5">
        <v>43757</v>
      </c>
      <c r="B7599" s="2">
        <v>35.369999999999997</v>
      </c>
      <c r="C7599" s="2">
        <v>36.119999999999997</v>
      </c>
    </row>
    <row r="7600" spans="1:3" x14ac:dyDescent="0.3">
      <c r="A7600" s="5">
        <v>43758</v>
      </c>
      <c r="B7600" s="2">
        <v>36.520000000000003</v>
      </c>
      <c r="C7600" s="2">
        <v>37.49</v>
      </c>
    </row>
    <row r="7601" spans="1:3" x14ac:dyDescent="0.3">
      <c r="A7601" s="5">
        <v>43759</v>
      </c>
      <c r="B7601" s="2">
        <v>39.31</v>
      </c>
      <c r="C7601" s="2">
        <v>41.15</v>
      </c>
    </row>
    <row r="7602" spans="1:3" x14ac:dyDescent="0.3">
      <c r="A7602" s="5">
        <v>43760</v>
      </c>
      <c r="B7602" s="2">
        <v>36.61</v>
      </c>
      <c r="C7602" s="2">
        <v>37.69</v>
      </c>
    </row>
    <row r="7603" spans="1:3" x14ac:dyDescent="0.3">
      <c r="A7603" s="5">
        <v>43761</v>
      </c>
      <c r="B7603" s="2">
        <v>37.82</v>
      </c>
      <c r="C7603" s="2">
        <v>39.71</v>
      </c>
    </row>
    <row r="7604" spans="1:3" x14ac:dyDescent="0.3">
      <c r="A7604" s="5">
        <v>43762</v>
      </c>
      <c r="B7604" s="2">
        <v>37.409999999999997</v>
      </c>
      <c r="C7604" s="2">
        <v>39.93</v>
      </c>
    </row>
    <row r="7605" spans="1:3" x14ac:dyDescent="0.3">
      <c r="A7605" s="5">
        <v>43763</v>
      </c>
      <c r="B7605" s="2">
        <v>35.44</v>
      </c>
      <c r="C7605" s="2">
        <v>37.47</v>
      </c>
    </row>
    <row r="7606" spans="1:3" x14ac:dyDescent="0.3">
      <c r="A7606" s="5">
        <v>43764</v>
      </c>
      <c r="B7606" s="2">
        <v>33.71</v>
      </c>
      <c r="C7606" s="2">
        <v>35.520000000000003</v>
      </c>
    </row>
    <row r="7607" spans="1:3" x14ac:dyDescent="0.3">
      <c r="A7607" s="5">
        <v>43765</v>
      </c>
      <c r="B7607" s="2">
        <v>36.200000000000003</v>
      </c>
      <c r="C7607" s="2">
        <v>37.67</v>
      </c>
    </row>
    <row r="7608" spans="1:3" x14ac:dyDescent="0.3">
      <c r="A7608" s="5">
        <v>43766</v>
      </c>
      <c r="B7608" s="2">
        <v>40.380000000000003</v>
      </c>
      <c r="C7608" s="2">
        <v>42.54</v>
      </c>
    </row>
    <row r="7609" spans="1:3" x14ac:dyDescent="0.3">
      <c r="A7609" s="5">
        <v>43767</v>
      </c>
      <c r="B7609" s="2">
        <v>40.32</v>
      </c>
      <c r="C7609" s="2">
        <v>42.25</v>
      </c>
    </row>
    <row r="7610" spans="1:3" x14ac:dyDescent="0.3">
      <c r="A7610" s="5">
        <v>43768</v>
      </c>
      <c r="B7610" s="2">
        <v>40.549999999999997</v>
      </c>
      <c r="C7610" s="2">
        <v>42.14</v>
      </c>
    </row>
    <row r="7611" spans="1:3" x14ac:dyDescent="0.3">
      <c r="A7611" s="5">
        <v>43769</v>
      </c>
      <c r="B7611" s="2">
        <v>39.479999999999997</v>
      </c>
      <c r="C7611" s="2">
        <v>41.28</v>
      </c>
    </row>
    <row r="7612" spans="1:3" x14ac:dyDescent="0.3">
      <c r="A7612" s="5">
        <v>43770</v>
      </c>
      <c r="B7612" s="2">
        <v>37.79</v>
      </c>
      <c r="C7612" s="2">
        <v>39.35</v>
      </c>
    </row>
    <row r="7613" spans="1:3" x14ac:dyDescent="0.3">
      <c r="A7613" s="5">
        <v>43771</v>
      </c>
      <c r="B7613" s="2">
        <v>36.36</v>
      </c>
      <c r="C7613" s="2">
        <v>37.97</v>
      </c>
    </row>
    <row r="7614" spans="1:3" x14ac:dyDescent="0.3">
      <c r="A7614" s="5">
        <v>43772</v>
      </c>
      <c r="B7614" s="2">
        <v>37.22</v>
      </c>
      <c r="C7614" s="2">
        <v>38.86</v>
      </c>
    </row>
    <row r="7615" spans="1:3" x14ac:dyDescent="0.3">
      <c r="A7615" s="5">
        <v>43773</v>
      </c>
      <c r="B7615" s="2">
        <v>40.74</v>
      </c>
      <c r="C7615" s="2">
        <v>43.47</v>
      </c>
    </row>
    <row r="7616" spans="1:3" x14ac:dyDescent="0.3">
      <c r="A7616" s="5">
        <v>43774</v>
      </c>
      <c r="B7616" s="2">
        <v>43.86</v>
      </c>
      <c r="C7616" s="2">
        <v>47.26</v>
      </c>
    </row>
    <row r="7617" spans="1:3" x14ac:dyDescent="0.3">
      <c r="A7617" s="5">
        <v>43775</v>
      </c>
      <c r="B7617" s="2">
        <v>52.42</v>
      </c>
      <c r="C7617" s="2">
        <v>60.71</v>
      </c>
    </row>
    <row r="7618" spans="1:3" x14ac:dyDescent="0.3">
      <c r="A7618" s="5">
        <v>43776</v>
      </c>
      <c r="B7618" s="2">
        <v>47.58</v>
      </c>
      <c r="C7618" s="2">
        <v>51.53</v>
      </c>
    </row>
    <row r="7619" spans="1:3" x14ac:dyDescent="0.3">
      <c r="A7619" s="5">
        <v>43777</v>
      </c>
      <c r="B7619" s="2">
        <v>49.41</v>
      </c>
      <c r="C7619" s="2">
        <v>55.55</v>
      </c>
    </row>
    <row r="7620" spans="1:3" x14ac:dyDescent="0.3">
      <c r="A7620" s="5">
        <v>43778</v>
      </c>
      <c r="B7620" s="2">
        <v>41.72</v>
      </c>
      <c r="C7620" s="2">
        <v>43.27</v>
      </c>
    </row>
    <row r="7621" spans="1:3" x14ac:dyDescent="0.3">
      <c r="A7621" s="5">
        <v>43779</v>
      </c>
      <c r="B7621" s="2">
        <v>42.12</v>
      </c>
      <c r="C7621" s="2">
        <v>43.74</v>
      </c>
    </row>
    <row r="7622" spans="1:3" x14ac:dyDescent="0.3">
      <c r="A7622" s="5">
        <v>43780</v>
      </c>
      <c r="B7622" s="2">
        <v>43.87</v>
      </c>
      <c r="C7622" s="2">
        <v>46.53</v>
      </c>
    </row>
    <row r="7623" spans="1:3" x14ac:dyDescent="0.3">
      <c r="A7623" s="5">
        <v>43781</v>
      </c>
      <c r="B7623" s="2">
        <v>41.84</v>
      </c>
      <c r="C7623" s="2">
        <v>44</v>
      </c>
    </row>
    <row r="7624" spans="1:3" x14ac:dyDescent="0.3">
      <c r="A7624" s="5">
        <v>43782</v>
      </c>
      <c r="B7624" s="2">
        <v>43.8</v>
      </c>
      <c r="C7624" s="2">
        <v>47.42</v>
      </c>
    </row>
    <row r="7625" spans="1:3" x14ac:dyDescent="0.3">
      <c r="A7625" s="5">
        <v>43783</v>
      </c>
      <c r="B7625" s="2">
        <v>44.93</v>
      </c>
      <c r="C7625" s="2">
        <v>48.25</v>
      </c>
    </row>
    <row r="7626" spans="1:3" x14ac:dyDescent="0.3">
      <c r="A7626" s="5">
        <v>43784</v>
      </c>
      <c r="B7626" s="2">
        <v>41.13</v>
      </c>
      <c r="C7626" s="2">
        <v>42.59</v>
      </c>
    </row>
    <row r="7627" spans="1:3" x14ac:dyDescent="0.3">
      <c r="A7627" s="5">
        <v>43785</v>
      </c>
      <c r="B7627" s="2">
        <v>39.950000000000003</v>
      </c>
      <c r="C7627" s="2">
        <v>41.08</v>
      </c>
    </row>
    <row r="7628" spans="1:3" x14ac:dyDescent="0.3">
      <c r="A7628" s="5">
        <v>43786</v>
      </c>
      <c r="B7628" s="2">
        <v>39.590000000000003</v>
      </c>
      <c r="C7628" s="2">
        <v>41.03</v>
      </c>
    </row>
    <row r="7629" spans="1:3" x14ac:dyDescent="0.3">
      <c r="A7629" s="5">
        <v>43787</v>
      </c>
      <c r="B7629" s="2">
        <v>42.28</v>
      </c>
      <c r="C7629" s="2">
        <v>44.8</v>
      </c>
    </row>
    <row r="7630" spans="1:3" x14ac:dyDescent="0.3">
      <c r="A7630" s="5">
        <v>43788</v>
      </c>
      <c r="B7630" s="2">
        <v>41</v>
      </c>
      <c r="C7630" s="2">
        <v>43.5</v>
      </c>
    </row>
    <row r="7631" spans="1:3" x14ac:dyDescent="0.3">
      <c r="A7631" s="5">
        <v>43789</v>
      </c>
      <c r="B7631" s="2">
        <v>45.06</v>
      </c>
      <c r="C7631" s="2">
        <v>49.48</v>
      </c>
    </row>
    <row r="7632" spans="1:3" x14ac:dyDescent="0.3">
      <c r="A7632" s="5">
        <v>43790</v>
      </c>
      <c r="B7632" s="2">
        <v>42.11</v>
      </c>
      <c r="C7632" s="2">
        <v>44.62</v>
      </c>
    </row>
    <row r="7633" spans="1:3" x14ac:dyDescent="0.3">
      <c r="A7633" s="5">
        <v>43791</v>
      </c>
      <c r="B7633" s="2">
        <v>40.119999999999997</v>
      </c>
      <c r="C7633" s="2">
        <v>42.54</v>
      </c>
    </row>
    <row r="7634" spans="1:3" x14ac:dyDescent="0.3">
      <c r="A7634" s="5">
        <v>43792</v>
      </c>
      <c r="B7634" s="2">
        <v>37.67</v>
      </c>
      <c r="C7634" s="2">
        <v>39.200000000000003</v>
      </c>
    </row>
    <row r="7635" spans="1:3" x14ac:dyDescent="0.3">
      <c r="A7635" s="5">
        <v>43793</v>
      </c>
      <c r="B7635" s="2">
        <v>38.53</v>
      </c>
      <c r="C7635" s="2">
        <v>39.94</v>
      </c>
    </row>
    <row r="7636" spans="1:3" x14ac:dyDescent="0.3">
      <c r="A7636" s="5">
        <v>43794</v>
      </c>
      <c r="B7636" s="2">
        <v>43.3</v>
      </c>
      <c r="C7636" s="2">
        <v>46.19</v>
      </c>
    </row>
    <row r="7637" spans="1:3" x14ac:dyDescent="0.3">
      <c r="A7637" s="5">
        <v>43795</v>
      </c>
      <c r="B7637" s="2">
        <v>45.54</v>
      </c>
      <c r="C7637" s="2">
        <v>49.37</v>
      </c>
    </row>
    <row r="7638" spans="1:3" x14ac:dyDescent="0.3">
      <c r="A7638" s="5">
        <v>43796</v>
      </c>
      <c r="B7638" s="2">
        <v>42.32</v>
      </c>
      <c r="C7638" s="2">
        <v>44.72</v>
      </c>
    </row>
    <row r="7639" spans="1:3" x14ac:dyDescent="0.3">
      <c r="A7639" s="5">
        <v>43797</v>
      </c>
      <c r="B7639" s="2">
        <v>40.86</v>
      </c>
      <c r="C7639" s="2">
        <v>42.62</v>
      </c>
    </row>
    <row r="7640" spans="1:3" x14ac:dyDescent="0.3">
      <c r="A7640" s="5">
        <v>43798</v>
      </c>
      <c r="B7640" s="2">
        <v>40.96</v>
      </c>
      <c r="C7640" s="2">
        <v>43.09</v>
      </c>
    </row>
    <row r="7641" spans="1:3" x14ac:dyDescent="0.3">
      <c r="A7641" s="5">
        <v>43799</v>
      </c>
      <c r="B7641" s="2">
        <v>40.33</v>
      </c>
      <c r="C7641" s="2">
        <v>41.71</v>
      </c>
    </row>
    <row r="7642" spans="1:3" x14ac:dyDescent="0.3">
      <c r="A7642" s="5">
        <v>43800</v>
      </c>
      <c r="B7642" s="2">
        <v>40.24</v>
      </c>
      <c r="C7642" s="2">
        <v>41.85</v>
      </c>
    </row>
    <row r="7643" spans="1:3" x14ac:dyDescent="0.3">
      <c r="A7643" s="5">
        <v>43801</v>
      </c>
      <c r="B7643" s="2">
        <v>42.65</v>
      </c>
      <c r="C7643" s="2">
        <v>45.11</v>
      </c>
    </row>
    <row r="7644" spans="1:3" x14ac:dyDescent="0.3">
      <c r="A7644" s="5">
        <v>43802</v>
      </c>
      <c r="B7644" s="2">
        <v>42.6</v>
      </c>
      <c r="C7644" s="2">
        <v>44.79</v>
      </c>
    </row>
    <row r="7645" spans="1:3" x14ac:dyDescent="0.3">
      <c r="A7645" s="5">
        <v>43803</v>
      </c>
      <c r="B7645" s="2">
        <v>40.19</v>
      </c>
      <c r="C7645" s="2">
        <v>42.17</v>
      </c>
    </row>
    <row r="7646" spans="1:3" x14ac:dyDescent="0.3">
      <c r="A7646" s="5">
        <v>43804</v>
      </c>
      <c r="B7646" s="2">
        <v>37.71</v>
      </c>
      <c r="C7646" s="2">
        <v>40.270000000000003</v>
      </c>
    </row>
    <row r="7647" spans="1:3" x14ac:dyDescent="0.3">
      <c r="A7647" s="5">
        <v>43805</v>
      </c>
      <c r="B7647" s="2">
        <v>36.26</v>
      </c>
      <c r="C7647" s="2">
        <v>39.14</v>
      </c>
    </row>
    <row r="7648" spans="1:3" x14ac:dyDescent="0.3">
      <c r="A7648" s="5">
        <v>43806</v>
      </c>
      <c r="B7648" s="2">
        <v>35.31</v>
      </c>
      <c r="C7648" s="2">
        <v>37.71</v>
      </c>
    </row>
    <row r="7649" spans="1:3" x14ac:dyDescent="0.3">
      <c r="A7649" s="5">
        <v>43807</v>
      </c>
      <c r="B7649" s="2">
        <v>34.01</v>
      </c>
      <c r="C7649" s="2">
        <v>36.369999999999997</v>
      </c>
    </row>
    <row r="7650" spans="1:3" x14ac:dyDescent="0.3">
      <c r="A7650" s="5">
        <v>43808</v>
      </c>
      <c r="B7650" s="2">
        <v>36.049999999999997</v>
      </c>
      <c r="C7650" s="2">
        <v>39.75</v>
      </c>
    </row>
    <row r="7651" spans="1:3" x14ac:dyDescent="0.3">
      <c r="A7651" s="5">
        <v>43809</v>
      </c>
      <c r="B7651" s="2">
        <v>40.98</v>
      </c>
      <c r="C7651" s="2">
        <v>44.91</v>
      </c>
    </row>
    <row r="7652" spans="1:3" x14ac:dyDescent="0.3">
      <c r="A7652" s="5">
        <v>43810</v>
      </c>
      <c r="B7652" s="2">
        <v>36.340000000000003</v>
      </c>
      <c r="C7652" s="2">
        <v>39.6</v>
      </c>
    </row>
    <row r="7653" spans="1:3" x14ac:dyDescent="0.3">
      <c r="A7653" s="5">
        <v>43811</v>
      </c>
      <c r="B7653" s="2">
        <v>38.46</v>
      </c>
      <c r="C7653" s="2">
        <v>40.54</v>
      </c>
    </row>
    <row r="7654" spans="1:3" x14ac:dyDescent="0.3">
      <c r="A7654" s="5">
        <v>43812</v>
      </c>
      <c r="B7654" s="2">
        <v>36.83</v>
      </c>
      <c r="C7654" s="2">
        <v>38.76</v>
      </c>
    </row>
    <row r="7655" spans="1:3" x14ac:dyDescent="0.3">
      <c r="A7655" s="5">
        <v>43813</v>
      </c>
      <c r="B7655" s="2">
        <v>35.03</v>
      </c>
      <c r="C7655" s="2">
        <v>36.21</v>
      </c>
    </row>
    <row r="7656" spans="1:3" x14ac:dyDescent="0.3">
      <c r="A7656" s="5">
        <v>43814</v>
      </c>
      <c r="B7656" s="2">
        <v>34.54</v>
      </c>
      <c r="C7656" s="2">
        <v>35.75</v>
      </c>
    </row>
    <row r="7657" spans="1:3" x14ac:dyDescent="0.3">
      <c r="A7657" s="5">
        <v>43815</v>
      </c>
      <c r="B7657" s="2">
        <v>39.93</v>
      </c>
      <c r="C7657" s="2">
        <v>42.81</v>
      </c>
    </row>
    <row r="7658" spans="1:3" x14ac:dyDescent="0.3">
      <c r="A7658" s="5">
        <v>43816</v>
      </c>
      <c r="B7658" s="2">
        <v>38.71</v>
      </c>
      <c r="C7658" s="2">
        <v>40.49</v>
      </c>
    </row>
    <row r="7659" spans="1:3" x14ac:dyDescent="0.3">
      <c r="A7659" s="5">
        <v>43817</v>
      </c>
      <c r="B7659" s="2">
        <v>38.630000000000003</v>
      </c>
      <c r="C7659" s="2">
        <v>40.81</v>
      </c>
    </row>
    <row r="7660" spans="1:3" x14ac:dyDescent="0.3">
      <c r="A7660" s="5">
        <v>43818</v>
      </c>
      <c r="B7660" s="2">
        <v>37.380000000000003</v>
      </c>
      <c r="C7660" s="2">
        <v>38.89</v>
      </c>
    </row>
    <row r="7661" spans="1:3" x14ac:dyDescent="0.3">
      <c r="A7661" s="5">
        <v>43819</v>
      </c>
      <c r="B7661" s="2">
        <v>36.47</v>
      </c>
      <c r="C7661" s="2">
        <v>37.770000000000003</v>
      </c>
    </row>
    <row r="7662" spans="1:3" x14ac:dyDescent="0.3">
      <c r="A7662" s="5">
        <v>43820</v>
      </c>
      <c r="B7662" s="2">
        <v>35.35</v>
      </c>
      <c r="C7662" s="2">
        <v>36.75</v>
      </c>
    </row>
    <row r="7663" spans="1:3" x14ac:dyDescent="0.3">
      <c r="A7663" s="5">
        <v>43821</v>
      </c>
      <c r="B7663" s="2">
        <v>36.22</v>
      </c>
      <c r="C7663" s="2">
        <v>37.43</v>
      </c>
    </row>
    <row r="7664" spans="1:3" x14ac:dyDescent="0.3">
      <c r="A7664" s="5">
        <v>43822</v>
      </c>
      <c r="B7664" s="2">
        <v>36.51</v>
      </c>
      <c r="C7664" s="2">
        <v>37.83</v>
      </c>
    </row>
    <row r="7665" spans="1:3" x14ac:dyDescent="0.3">
      <c r="A7665" s="5">
        <v>43823</v>
      </c>
      <c r="B7665" s="2">
        <v>36.049999999999997</v>
      </c>
      <c r="C7665" s="2">
        <v>37.229999999999997</v>
      </c>
    </row>
    <row r="7666" spans="1:3" x14ac:dyDescent="0.3">
      <c r="A7666" s="5">
        <v>43824</v>
      </c>
      <c r="B7666" s="2">
        <v>35.520000000000003</v>
      </c>
      <c r="C7666" s="2">
        <v>36.369999999999997</v>
      </c>
    </row>
    <row r="7667" spans="1:3" x14ac:dyDescent="0.3">
      <c r="A7667" s="5">
        <v>43825</v>
      </c>
      <c r="B7667" s="2">
        <v>36.39</v>
      </c>
      <c r="C7667" s="2">
        <v>37.76</v>
      </c>
    </row>
    <row r="7668" spans="1:3" x14ac:dyDescent="0.3">
      <c r="A7668" s="5">
        <v>43826</v>
      </c>
      <c r="B7668" s="2">
        <v>38.14</v>
      </c>
      <c r="C7668" s="2">
        <v>40.909999999999997</v>
      </c>
    </row>
    <row r="7669" spans="1:3" x14ac:dyDescent="0.3">
      <c r="A7669" s="5">
        <v>43827</v>
      </c>
      <c r="B7669" s="2">
        <v>34.479999999999997</v>
      </c>
      <c r="C7669" s="2">
        <v>35.520000000000003</v>
      </c>
    </row>
    <row r="7670" spans="1:3" x14ac:dyDescent="0.3">
      <c r="A7670" s="5">
        <v>43828</v>
      </c>
      <c r="B7670" s="2">
        <v>31.52</v>
      </c>
      <c r="C7670" s="2">
        <v>32.380000000000003</v>
      </c>
    </row>
    <row r="7671" spans="1:3" x14ac:dyDescent="0.3">
      <c r="A7671" s="5">
        <v>43829</v>
      </c>
      <c r="B7671" s="2">
        <v>30.95</v>
      </c>
      <c r="C7671" s="2">
        <v>32.880000000000003</v>
      </c>
    </row>
    <row r="7672" spans="1:3" x14ac:dyDescent="0.3">
      <c r="A7672" s="5">
        <v>43830</v>
      </c>
      <c r="B7672" s="2">
        <v>31.15</v>
      </c>
      <c r="C7672" s="2">
        <v>33.340000000000003</v>
      </c>
    </row>
    <row r="7673" spans="1:3" x14ac:dyDescent="0.3">
      <c r="A7673" s="5">
        <v>43831</v>
      </c>
      <c r="B7673" s="2">
        <v>29.42</v>
      </c>
      <c r="C7673" s="2">
        <v>29.66</v>
      </c>
    </row>
    <row r="7674" spans="1:3" x14ac:dyDescent="0.3">
      <c r="A7674" s="5">
        <v>43832</v>
      </c>
      <c r="B7674" s="2">
        <v>29.44</v>
      </c>
      <c r="C7674" s="2">
        <v>30.84</v>
      </c>
    </row>
    <row r="7675" spans="1:3" x14ac:dyDescent="0.3">
      <c r="A7675" s="5">
        <v>43833</v>
      </c>
      <c r="B7675" s="2">
        <v>26.56</v>
      </c>
      <c r="C7675" s="2">
        <v>29.7</v>
      </c>
    </row>
    <row r="7676" spans="1:3" x14ac:dyDescent="0.3">
      <c r="A7676" s="5">
        <v>43834</v>
      </c>
      <c r="B7676" s="2">
        <v>26.5</v>
      </c>
      <c r="C7676" s="2">
        <v>27.44</v>
      </c>
    </row>
    <row r="7677" spans="1:3" x14ac:dyDescent="0.3">
      <c r="A7677" s="5">
        <v>43835</v>
      </c>
      <c r="B7677" s="2">
        <v>30.18</v>
      </c>
      <c r="C7677" s="2">
        <v>31.01</v>
      </c>
    </row>
    <row r="7678" spans="1:3" x14ac:dyDescent="0.3">
      <c r="A7678" s="5">
        <v>43836</v>
      </c>
      <c r="B7678" s="2">
        <v>30.04</v>
      </c>
      <c r="C7678" s="2">
        <v>31.15</v>
      </c>
    </row>
    <row r="7679" spans="1:3" x14ac:dyDescent="0.3">
      <c r="A7679" s="5">
        <v>43837</v>
      </c>
      <c r="B7679" s="2">
        <v>29.36</v>
      </c>
      <c r="C7679" s="2">
        <v>30.54</v>
      </c>
    </row>
    <row r="7680" spans="1:3" x14ac:dyDescent="0.3">
      <c r="A7680" s="5">
        <v>43838</v>
      </c>
      <c r="B7680" s="2">
        <v>23.97</v>
      </c>
      <c r="C7680" s="2">
        <v>27.96</v>
      </c>
    </row>
    <row r="7681" spans="1:3" x14ac:dyDescent="0.3">
      <c r="A7681" s="5">
        <v>43839</v>
      </c>
      <c r="B7681" s="2">
        <v>26.89</v>
      </c>
      <c r="C7681" s="2">
        <v>28.12</v>
      </c>
    </row>
    <row r="7682" spans="1:3" x14ac:dyDescent="0.3">
      <c r="A7682" s="5">
        <v>43840</v>
      </c>
      <c r="B7682" s="2">
        <v>27.59</v>
      </c>
      <c r="C7682" s="2">
        <v>28.5</v>
      </c>
    </row>
    <row r="7683" spans="1:3" x14ac:dyDescent="0.3">
      <c r="A7683" s="5">
        <v>43841</v>
      </c>
      <c r="B7683" s="2">
        <v>25.06</v>
      </c>
      <c r="C7683" s="2">
        <v>25.38</v>
      </c>
    </row>
    <row r="7684" spans="1:3" x14ac:dyDescent="0.3">
      <c r="A7684" s="5">
        <v>43842</v>
      </c>
      <c r="B7684" s="2">
        <v>23.71</v>
      </c>
      <c r="C7684" s="2">
        <v>25.21</v>
      </c>
    </row>
    <row r="7685" spans="1:3" x14ac:dyDescent="0.3">
      <c r="A7685" s="5">
        <v>43843</v>
      </c>
      <c r="B7685" s="2">
        <v>26.35</v>
      </c>
      <c r="C7685" s="2">
        <v>27.4</v>
      </c>
    </row>
    <row r="7686" spans="1:3" x14ac:dyDescent="0.3">
      <c r="A7686" s="5">
        <v>43844</v>
      </c>
      <c r="B7686" s="2">
        <v>23.56</v>
      </c>
      <c r="C7686" s="2">
        <v>25.9</v>
      </c>
    </row>
    <row r="7687" spans="1:3" x14ac:dyDescent="0.3">
      <c r="A7687" s="5">
        <v>43845</v>
      </c>
      <c r="B7687" s="2">
        <v>23.72</v>
      </c>
      <c r="C7687" s="2">
        <v>25.64</v>
      </c>
    </row>
    <row r="7688" spans="1:3" x14ac:dyDescent="0.3">
      <c r="A7688" s="5">
        <v>43846</v>
      </c>
      <c r="B7688" s="2">
        <v>24.52</v>
      </c>
      <c r="C7688" s="2">
        <v>25.52</v>
      </c>
    </row>
    <row r="7689" spans="1:3" x14ac:dyDescent="0.3">
      <c r="A7689" s="5">
        <v>43847</v>
      </c>
      <c r="B7689" s="2">
        <v>24.55</v>
      </c>
      <c r="C7689" s="2">
        <v>25.4</v>
      </c>
    </row>
    <row r="7690" spans="1:3" x14ac:dyDescent="0.3">
      <c r="A7690" s="5">
        <v>43848</v>
      </c>
      <c r="B7690" s="2">
        <v>23.23</v>
      </c>
      <c r="C7690" s="2">
        <v>23.77</v>
      </c>
    </row>
    <row r="7691" spans="1:3" x14ac:dyDescent="0.3">
      <c r="A7691" s="5">
        <v>43849</v>
      </c>
      <c r="B7691" s="2">
        <v>22.91</v>
      </c>
      <c r="C7691" s="2">
        <v>23.35</v>
      </c>
    </row>
    <row r="7692" spans="1:3" x14ac:dyDescent="0.3">
      <c r="A7692" s="5">
        <v>43850</v>
      </c>
      <c r="B7692" s="2">
        <v>22.75</v>
      </c>
      <c r="C7692" s="2">
        <v>23.48</v>
      </c>
    </row>
    <row r="7693" spans="1:3" x14ac:dyDescent="0.3">
      <c r="A7693" s="5">
        <v>43851</v>
      </c>
      <c r="B7693" s="2">
        <v>20.9</v>
      </c>
      <c r="C7693" s="2">
        <v>22.15</v>
      </c>
    </row>
    <row r="7694" spans="1:3" x14ac:dyDescent="0.3">
      <c r="A7694" s="5">
        <v>43852</v>
      </c>
      <c r="B7694" s="2">
        <v>21.16</v>
      </c>
      <c r="C7694" s="2">
        <v>22.49</v>
      </c>
    </row>
    <row r="7695" spans="1:3" x14ac:dyDescent="0.3">
      <c r="A7695" s="5">
        <v>43853</v>
      </c>
      <c r="B7695" s="2">
        <v>20.74</v>
      </c>
      <c r="C7695" s="2">
        <v>21.19</v>
      </c>
    </row>
    <row r="7696" spans="1:3" x14ac:dyDescent="0.3">
      <c r="A7696" s="5">
        <v>43854</v>
      </c>
      <c r="B7696" s="2">
        <v>19.7</v>
      </c>
      <c r="C7696" s="2">
        <v>20.86</v>
      </c>
    </row>
    <row r="7697" spans="1:3" x14ac:dyDescent="0.3">
      <c r="A7697" s="5">
        <v>43855</v>
      </c>
      <c r="B7697" s="2">
        <v>20.52</v>
      </c>
      <c r="C7697" s="2">
        <v>21.34</v>
      </c>
    </row>
    <row r="7698" spans="1:3" x14ac:dyDescent="0.3">
      <c r="A7698" s="5">
        <v>43856</v>
      </c>
      <c r="B7698" s="2">
        <v>19.96</v>
      </c>
      <c r="C7698" s="2">
        <v>20.62</v>
      </c>
    </row>
    <row r="7699" spans="1:3" x14ac:dyDescent="0.3">
      <c r="A7699" s="5">
        <v>43857</v>
      </c>
      <c r="B7699" s="2">
        <v>20.92</v>
      </c>
      <c r="C7699" s="2">
        <v>21.6</v>
      </c>
    </row>
    <row r="7700" spans="1:3" x14ac:dyDescent="0.3">
      <c r="A7700" s="5">
        <v>43858</v>
      </c>
      <c r="B7700" s="2">
        <v>21.82</v>
      </c>
      <c r="C7700" s="2">
        <v>22.87</v>
      </c>
    </row>
    <row r="7701" spans="1:3" x14ac:dyDescent="0.3">
      <c r="A7701" s="5">
        <v>43859</v>
      </c>
      <c r="B7701" s="2">
        <v>21.14</v>
      </c>
      <c r="C7701" s="2">
        <v>21.9</v>
      </c>
    </row>
    <row r="7702" spans="1:3" x14ac:dyDescent="0.3">
      <c r="A7702" s="5">
        <v>43860</v>
      </c>
      <c r="B7702" s="2">
        <v>21.31</v>
      </c>
      <c r="C7702" s="2">
        <v>22.23</v>
      </c>
    </row>
    <row r="7703" spans="1:3" x14ac:dyDescent="0.3">
      <c r="A7703" s="5">
        <v>43861</v>
      </c>
      <c r="B7703" s="2">
        <v>18.63</v>
      </c>
      <c r="C7703" s="2">
        <v>19.850000000000001</v>
      </c>
    </row>
    <row r="7704" spans="1:3" x14ac:dyDescent="0.3">
      <c r="A7704" s="5">
        <v>43862</v>
      </c>
      <c r="B7704" s="2">
        <v>14.87</v>
      </c>
      <c r="C7704" s="2">
        <v>15.87</v>
      </c>
    </row>
    <row r="7705" spans="1:3" x14ac:dyDescent="0.3">
      <c r="A7705" s="5">
        <v>43863</v>
      </c>
      <c r="B7705" s="2">
        <v>15.97</v>
      </c>
      <c r="C7705" s="2">
        <v>17.510000000000002</v>
      </c>
    </row>
    <row r="7706" spans="1:3" x14ac:dyDescent="0.3">
      <c r="A7706" s="5">
        <v>43864</v>
      </c>
      <c r="B7706" s="2">
        <v>19.309999999999999</v>
      </c>
      <c r="C7706" s="2">
        <v>20.87</v>
      </c>
    </row>
    <row r="7707" spans="1:3" x14ac:dyDescent="0.3">
      <c r="A7707" s="5">
        <v>43865</v>
      </c>
      <c r="B7707" s="2">
        <v>20.420000000000002</v>
      </c>
      <c r="C7707" s="2">
        <v>22.34</v>
      </c>
    </row>
    <row r="7708" spans="1:3" x14ac:dyDescent="0.3">
      <c r="A7708" s="5">
        <v>43866</v>
      </c>
      <c r="B7708" s="2">
        <v>17.43</v>
      </c>
      <c r="C7708" s="2">
        <v>18.21</v>
      </c>
    </row>
    <row r="7709" spans="1:3" x14ac:dyDescent="0.3">
      <c r="A7709" s="5">
        <v>43867</v>
      </c>
      <c r="B7709" s="2">
        <v>16.98</v>
      </c>
      <c r="C7709" s="2">
        <v>17.809999999999999</v>
      </c>
    </row>
    <row r="7710" spans="1:3" x14ac:dyDescent="0.3">
      <c r="A7710" s="5">
        <v>43868</v>
      </c>
      <c r="B7710" s="2">
        <v>16.350000000000001</v>
      </c>
      <c r="C7710" s="2">
        <v>16.690000000000001</v>
      </c>
    </row>
    <row r="7711" spans="1:3" x14ac:dyDescent="0.3">
      <c r="A7711" s="5">
        <v>43869</v>
      </c>
      <c r="B7711" s="2">
        <v>13.67</v>
      </c>
      <c r="C7711" s="2">
        <v>14.11</v>
      </c>
    </row>
    <row r="7712" spans="1:3" x14ac:dyDescent="0.3">
      <c r="A7712" s="5">
        <v>43870</v>
      </c>
      <c r="B7712" s="2">
        <v>10.09</v>
      </c>
      <c r="C7712" s="2">
        <v>11.12</v>
      </c>
    </row>
    <row r="7713" spans="1:3" x14ac:dyDescent="0.3">
      <c r="A7713" s="5">
        <v>43871</v>
      </c>
      <c r="B7713" s="2">
        <v>10.15</v>
      </c>
      <c r="C7713" s="2">
        <v>12.84</v>
      </c>
    </row>
    <row r="7714" spans="1:3" x14ac:dyDescent="0.3">
      <c r="A7714" s="5">
        <v>43872</v>
      </c>
      <c r="B7714" s="2">
        <v>12.37</v>
      </c>
      <c r="C7714" s="2">
        <v>13.43</v>
      </c>
    </row>
    <row r="7715" spans="1:3" x14ac:dyDescent="0.3">
      <c r="A7715" s="5">
        <v>43873</v>
      </c>
      <c r="B7715" s="2">
        <v>13.3</v>
      </c>
      <c r="C7715" s="2">
        <v>14.11</v>
      </c>
    </row>
    <row r="7716" spans="1:3" x14ac:dyDescent="0.3">
      <c r="A7716" s="5">
        <v>43874</v>
      </c>
      <c r="B7716" s="2">
        <v>15.41</v>
      </c>
      <c r="C7716" s="2">
        <v>16.68</v>
      </c>
    </row>
    <row r="7717" spans="1:3" x14ac:dyDescent="0.3">
      <c r="A7717" s="5">
        <v>43875</v>
      </c>
      <c r="B7717" s="2">
        <v>15.2</v>
      </c>
      <c r="C7717" s="2">
        <v>16.11</v>
      </c>
    </row>
    <row r="7718" spans="1:3" x14ac:dyDescent="0.3">
      <c r="A7718" s="5">
        <v>43876</v>
      </c>
      <c r="B7718" s="2">
        <v>11.62</v>
      </c>
      <c r="C7718" s="2">
        <v>12.43</v>
      </c>
    </row>
    <row r="7719" spans="1:3" x14ac:dyDescent="0.3">
      <c r="A7719" s="5">
        <v>43877</v>
      </c>
      <c r="B7719" s="2">
        <v>8.74</v>
      </c>
      <c r="C7719" s="2">
        <v>9.49</v>
      </c>
    </row>
    <row r="7720" spans="1:3" x14ac:dyDescent="0.3">
      <c r="A7720" s="5">
        <v>43878</v>
      </c>
      <c r="B7720" s="2">
        <v>10.23</v>
      </c>
      <c r="C7720" s="2">
        <v>11.68</v>
      </c>
    </row>
    <row r="7721" spans="1:3" x14ac:dyDescent="0.3">
      <c r="A7721" s="5">
        <v>43879</v>
      </c>
      <c r="B7721" s="2">
        <v>10.95</v>
      </c>
      <c r="C7721" s="2">
        <v>11.51</v>
      </c>
    </row>
    <row r="7722" spans="1:3" x14ac:dyDescent="0.3">
      <c r="A7722" s="5">
        <v>43880</v>
      </c>
      <c r="B7722" s="2">
        <v>12.4</v>
      </c>
      <c r="C7722" s="2">
        <v>13.3</v>
      </c>
    </row>
    <row r="7723" spans="1:3" x14ac:dyDescent="0.3">
      <c r="A7723" s="5">
        <v>43881</v>
      </c>
      <c r="B7723" s="2">
        <v>10.43</v>
      </c>
      <c r="C7723" s="2">
        <v>10.7</v>
      </c>
    </row>
    <row r="7724" spans="1:3" x14ac:dyDescent="0.3">
      <c r="A7724" s="5">
        <v>43882</v>
      </c>
      <c r="B7724" s="2">
        <v>9.09</v>
      </c>
      <c r="C7724" s="2">
        <v>9.7200000000000006</v>
      </c>
    </row>
    <row r="7725" spans="1:3" x14ac:dyDescent="0.3">
      <c r="A7725" s="5">
        <v>43883</v>
      </c>
      <c r="B7725" s="2">
        <v>7.23</v>
      </c>
      <c r="C7725" s="2">
        <v>8.0399999999999991</v>
      </c>
    </row>
    <row r="7726" spans="1:3" x14ac:dyDescent="0.3">
      <c r="A7726" s="5">
        <v>43884</v>
      </c>
      <c r="B7726" s="2">
        <v>7.92</v>
      </c>
      <c r="C7726" s="2">
        <v>8.91</v>
      </c>
    </row>
    <row r="7727" spans="1:3" x14ac:dyDescent="0.3">
      <c r="A7727" s="5">
        <v>43885</v>
      </c>
      <c r="B7727" s="2">
        <v>10.79</v>
      </c>
      <c r="C7727" s="2">
        <v>11.79</v>
      </c>
    </row>
    <row r="7728" spans="1:3" x14ac:dyDescent="0.3">
      <c r="A7728" s="5">
        <v>43886</v>
      </c>
      <c r="B7728" s="2">
        <v>11.7</v>
      </c>
      <c r="C7728" s="2">
        <v>12.61</v>
      </c>
    </row>
    <row r="7729" spans="1:3" x14ac:dyDescent="0.3">
      <c r="A7729" s="5">
        <v>43887</v>
      </c>
      <c r="B7729" s="2">
        <v>13.49</v>
      </c>
      <c r="C7729" s="2">
        <v>14.6</v>
      </c>
    </row>
    <row r="7730" spans="1:3" x14ac:dyDescent="0.3">
      <c r="A7730" s="5">
        <v>43888</v>
      </c>
      <c r="B7730" s="2">
        <v>17.89</v>
      </c>
      <c r="C7730" s="2">
        <v>21.19</v>
      </c>
    </row>
    <row r="7731" spans="1:3" x14ac:dyDescent="0.3">
      <c r="A7731" s="5">
        <v>43889</v>
      </c>
      <c r="B7731" s="2">
        <v>14.84</v>
      </c>
      <c r="C7731" s="2">
        <v>15.88</v>
      </c>
    </row>
    <row r="7732" spans="1:3" x14ac:dyDescent="0.3">
      <c r="A7732" s="5">
        <v>43890</v>
      </c>
      <c r="B7732" s="2">
        <v>10.41</v>
      </c>
      <c r="C7732" s="2">
        <v>10.75</v>
      </c>
    </row>
    <row r="7733" spans="1:3" x14ac:dyDescent="0.3">
      <c r="A7733" s="5">
        <v>43891</v>
      </c>
      <c r="B7733" s="2">
        <v>9.85</v>
      </c>
      <c r="C7733" s="2">
        <v>10.15</v>
      </c>
    </row>
    <row r="7734" spans="1:3" x14ac:dyDescent="0.3">
      <c r="A7734" s="5">
        <v>43892</v>
      </c>
      <c r="B7734" s="2">
        <v>12.73</v>
      </c>
      <c r="C7734" s="2">
        <v>14.03</v>
      </c>
    </row>
    <row r="7735" spans="1:3" x14ac:dyDescent="0.3">
      <c r="A7735" s="5">
        <v>43893</v>
      </c>
      <c r="B7735" s="2">
        <v>12.35</v>
      </c>
      <c r="C7735" s="2">
        <v>13.01</v>
      </c>
    </row>
    <row r="7736" spans="1:3" x14ac:dyDescent="0.3">
      <c r="A7736" s="5">
        <v>43894</v>
      </c>
      <c r="B7736" s="2">
        <v>12.41</v>
      </c>
      <c r="C7736" s="2">
        <v>13.04</v>
      </c>
    </row>
    <row r="7737" spans="1:3" x14ac:dyDescent="0.3">
      <c r="A7737" s="5">
        <v>43895</v>
      </c>
      <c r="B7737" s="2">
        <v>14.01</v>
      </c>
      <c r="C7737" s="2">
        <v>15.18</v>
      </c>
    </row>
    <row r="7738" spans="1:3" x14ac:dyDescent="0.3">
      <c r="A7738" s="5">
        <v>43896</v>
      </c>
      <c r="B7738" s="2">
        <v>15.41</v>
      </c>
      <c r="C7738" s="2">
        <v>16.79</v>
      </c>
    </row>
    <row r="7739" spans="1:3" x14ac:dyDescent="0.3">
      <c r="A7739" s="5">
        <v>43897</v>
      </c>
      <c r="B7739" s="2">
        <v>13.48</v>
      </c>
      <c r="C7739" s="2">
        <v>14.39</v>
      </c>
    </row>
    <row r="7740" spans="1:3" x14ac:dyDescent="0.3">
      <c r="A7740" s="5">
        <v>43898</v>
      </c>
      <c r="B7740" s="2">
        <v>9.44</v>
      </c>
      <c r="C7740" s="2">
        <v>9.52</v>
      </c>
    </row>
    <row r="7741" spans="1:3" x14ac:dyDescent="0.3">
      <c r="A7741" s="5">
        <v>43899</v>
      </c>
      <c r="B7741" s="2">
        <v>10.65</v>
      </c>
      <c r="C7741" s="2">
        <v>11.44</v>
      </c>
    </row>
    <row r="7742" spans="1:3" x14ac:dyDescent="0.3">
      <c r="A7742" s="5">
        <v>43900</v>
      </c>
      <c r="B7742" s="2">
        <v>10.76</v>
      </c>
      <c r="C7742" s="2">
        <v>11.88</v>
      </c>
    </row>
    <row r="7743" spans="1:3" x14ac:dyDescent="0.3">
      <c r="A7743" s="5">
        <v>43901</v>
      </c>
      <c r="B7743" s="2">
        <v>9.33</v>
      </c>
      <c r="C7743" s="2">
        <v>9.94</v>
      </c>
    </row>
    <row r="7744" spans="1:3" x14ac:dyDescent="0.3">
      <c r="A7744" s="5">
        <v>43902</v>
      </c>
      <c r="B7744" s="2">
        <v>8.66</v>
      </c>
      <c r="C7744" s="2">
        <v>9.11</v>
      </c>
    </row>
    <row r="7745" spans="1:3" x14ac:dyDescent="0.3">
      <c r="A7745" s="5">
        <v>43903</v>
      </c>
      <c r="B7745" s="2">
        <v>8.5</v>
      </c>
      <c r="C7745" s="2">
        <v>8.76</v>
      </c>
    </row>
    <row r="7746" spans="1:3" x14ac:dyDescent="0.3">
      <c r="A7746" s="5">
        <v>43904</v>
      </c>
      <c r="B7746" s="2">
        <v>9.24</v>
      </c>
      <c r="C7746" s="2">
        <v>9.98</v>
      </c>
    </row>
    <row r="7747" spans="1:3" x14ac:dyDescent="0.3">
      <c r="A7747" s="5">
        <v>43905</v>
      </c>
      <c r="B7747" s="2">
        <v>6.8</v>
      </c>
      <c r="C7747" s="2">
        <v>7.01</v>
      </c>
    </row>
    <row r="7748" spans="1:3" x14ac:dyDescent="0.3">
      <c r="A7748" s="5">
        <v>43906</v>
      </c>
      <c r="B7748" s="2">
        <v>9.4499999999999993</v>
      </c>
      <c r="C7748" s="2">
        <v>10.74</v>
      </c>
    </row>
    <row r="7749" spans="1:3" x14ac:dyDescent="0.3">
      <c r="A7749" s="5">
        <v>43907</v>
      </c>
      <c r="B7749" s="2">
        <v>7.94</v>
      </c>
      <c r="C7749" s="2">
        <v>8.34</v>
      </c>
    </row>
    <row r="7750" spans="1:3" x14ac:dyDescent="0.3">
      <c r="A7750" s="5">
        <v>43908</v>
      </c>
      <c r="B7750" s="2">
        <v>7.31</v>
      </c>
      <c r="C7750" s="2">
        <v>7.98</v>
      </c>
    </row>
    <row r="7751" spans="1:3" x14ac:dyDescent="0.3">
      <c r="A7751" s="5">
        <v>43909</v>
      </c>
      <c r="B7751" s="2">
        <v>7.39</v>
      </c>
      <c r="C7751" s="2">
        <v>7.69</v>
      </c>
    </row>
    <row r="7752" spans="1:3" x14ac:dyDescent="0.3">
      <c r="A7752" s="5">
        <v>43910</v>
      </c>
      <c r="B7752" s="2">
        <v>9.5299999999999994</v>
      </c>
      <c r="C7752" s="2">
        <v>10.44</v>
      </c>
    </row>
    <row r="7753" spans="1:3" x14ac:dyDescent="0.3">
      <c r="A7753" s="5">
        <v>43911</v>
      </c>
      <c r="B7753" s="2">
        <v>8.07</v>
      </c>
      <c r="C7753" s="2">
        <v>8.1199999999999992</v>
      </c>
    </row>
    <row r="7754" spans="1:3" x14ac:dyDescent="0.3">
      <c r="A7754" s="5">
        <v>43912</v>
      </c>
      <c r="B7754" s="2">
        <v>6.73</v>
      </c>
      <c r="C7754" s="2">
        <v>6.44</v>
      </c>
    </row>
    <row r="7755" spans="1:3" x14ac:dyDescent="0.3">
      <c r="A7755" s="5">
        <v>43913</v>
      </c>
      <c r="B7755" s="2">
        <v>7.82</v>
      </c>
      <c r="C7755" s="2">
        <v>8.26</v>
      </c>
    </row>
    <row r="7756" spans="1:3" x14ac:dyDescent="0.3">
      <c r="A7756" s="5">
        <v>43914</v>
      </c>
      <c r="B7756" s="2">
        <v>6.92</v>
      </c>
      <c r="C7756" s="2">
        <v>7.27</v>
      </c>
    </row>
    <row r="7757" spans="1:3" x14ac:dyDescent="0.3">
      <c r="A7757" s="5">
        <v>43915</v>
      </c>
      <c r="B7757" s="2">
        <v>6.56</v>
      </c>
      <c r="C7757" s="2">
        <v>6.86</v>
      </c>
    </row>
    <row r="7758" spans="1:3" x14ac:dyDescent="0.3">
      <c r="A7758" s="5">
        <v>43916</v>
      </c>
      <c r="B7758" s="2">
        <v>7.02</v>
      </c>
      <c r="C7758" s="2">
        <v>7.32</v>
      </c>
    </row>
    <row r="7759" spans="1:3" x14ac:dyDescent="0.3">
      <c r="A7759" s="5">
        <v>43917</v>
      </c>
      <c r="B7759" s="2">
        <v>6.39</v>
      </c>
      <c r="C7759" s="2">
        <v>6.62</v>
      </c>
    </row>
    <row r="7760" spans="1:3" x14ac:dyDescent="0.3">
      <c r="A7760" s="5">
        <v>43918</v>
      </c>
      <c r="B7760" s="2">
        <v>5.25</v>
      </c>
      <c r="C7760" s="2">
        <v>5.13</v>
      </c>
    </row>
    <row r="7761" spans="1:3" x14ac:dyDescent="0.3">
      <c r="A7761" s="5">
        <v>43919</v>
      </c>
      <c r="B7761" s="2">
        <v>5.0199999999999996</v>
      </c>
      <c r="C7761" s="2">
        <v>4.9800000000000004</v>
      </c>
    </row>
    <row r="7762" spans="1:3" x14ac:dyDescent="0.3">
      <c r="A7762" s="5">
        <v>43920</v>
      </c>
      <c r="B7762" s="2">
        <v>8.49</v>
      </c>
      <c r="C7762" s="2">
        <v>9.8699999999999992</v>
      </c>
    </row>
    <row r="7763" spans="1:3" x14ac:dyDescent="0.3">
      <c r="A7763" s="5">
        <v>43921</v>
      </c>
      <c r="B7763" s="2">
        <v>5.5</v>
      </c>
      <c r="C7763" s="2">
        <v>5.55</v>
      </c>
    </row>
    <row r="7764" spans="1:3" x14ac:dyDescent="0.3">
      <c r="A7764" s="5">
        <v>43922</v>
      </c>
      <c r="B7764" s="2">
        <v>5.49</v>
      </c>
      <c r="C7764" s="2">
        <v>6.14</v>
      </c>
    </row>
    <row r="7765" spans="1:3" x14ac:dyDescent="0.3">
      <c r="A7765" s="5">
        <v>43923</v>
      </c>
      <c r="B7765" s="2">
        <v>4.75</v>
      </c>
      <c r="C7765" s="2">
        <v>4.9000000000000004</v>
      </c>
    </row>
    <row r="7766" spans="1:3" x14ac:dyDescent="0.3">
      <c r="A7766" s="5">
        <v>43924</v>
      </c>
      <c r="B7766" s="2">
        <v>4.17</v>
      </c>
      <c r="C7766" s="2">
        <v>4.34</v>
      </c>
    </row>
    <row r="7767" spans="1:3" x14ac:dyDescent="0.3">
      <c r="A7767" s="5">
        <v>43925</v>
      </c>
      <c r="B7767" s="2">
        <v>4.7699999999999996</v>
      </c>
      <c r="C7767" s="2">
        <v>4.82</v>
      </c>
    </row>
    <row r="7768" spans="1:3" x14ac:dyDescent="0.3">
      <c r="A7768" s="5">
        <v>43926</v>
      </c>
      <c r="B7768" s="2">
        <v>4.45</v>
      </c>
      <c r="C7768" s="2">
        <v>4.17</v>
      </c>
    </row>
    <row r="7769" spans="1:3" x14ac:dyDescent="0.3">
      <c r="A7769" s="5">
        <v>43927</v>
      </c>
      <c r="B7769" s="2">
        <v>4.63</v>
      </c>
      <c r="C7769" s="2">
        <v>4.8899999999999997</v>
      </c>
    </row>
    <row r="7770" spans="1:3" x14ac:dyDescent="0.3">
      <c r="A7770" s="5">
        <v>43928</v>
      </c>
      <c r="B7770" s="2">
        <v>4.62</v>
      </c>
      <c r="C7770" s="2">
        <v>4.82</v>
      </c>
    </row>
    <row r="7771" spans="1:3" x14ac:dyDescent="0.3">
      <c r="A7771" s="5">
        <v>43929</v>
      </c>
      <c r="B7771" s="2">
        <v>4.41</v>
      </c>
      <c r="C7771" s="2">
        <v>4.53</v>
      </c>
    </row>
    <row r="7772" spans="1:3" x14ac:dyDescent="0.3">
      <c r="A7772" s="5">
        <v>43930</v>
      </c>
      <c r="B7772" s="2">
        <v>4.55</v>
      </c>
      <c r="C7772" s="2">
        <v>4.6399999999999997</v>
      </c>
    </row>
    <row r="7773" spans="1:3" x14ac:dyDescent="0.3">
      <c r="A7773" s="5">
        <v>43931</v>
      </c>
      <c r="B7773" s="2">
        <v>4.9000000000000004</v>
      </c>
      <c r="C7773" s="2">
        <v>4.91</v>
      </c>
    </row>
    <row r="7774" spans="1:3" x14ac:dyDescent="0.3">
      <c r="A7774" s="5">
        <v>43932</v>
      </c>
      <c r="B7774" s="2">
        <v>5.17</v>
      </c>
      <c r="C7774" s="2">
        <v>5.28</v>
      </c>
    </row>
    <row r="7775" spans="1:3" x14ac:dyDescent="0.3">
      <c r="A7775" s="5">
        <v>43933</v>
      </c>
      <c r="B7775" s="2">
        <v>3.82</v>
      </c>
      <c r="C7775" s="2">
        <v>3.58</v>
      </c>
    </row>
    <row r="7776" spans="1:3" x14ac:dyDescent="0.3">
      <c r="A7776" s="5">
        <v>43934</v>
      </c>
      <c r="B7776" s="2">
        <v>2.06</v>
      </c>
      <c r="C7776" s="2">
        <v>1.69</v>
      </c>
    </row>
    <row r="7777" spans="1:3" x14ac:dyDescent="0.3">
      <c r="A7777" s="5">
        <v>43935</v>
      </c>
      <c r="B7777" s="2">
        <v>4.84</v>
      </c>
      <c r="C7777" s="2">
        <v>5.15</v>
      </c>
    </row>
    <row r="7778" spans="1:3" x14ac:dyDescent="0.3">
      <c r="A7778" s="5">
        <v>43936</v>
      </c>
      <c r="B7778" s="2">
        <v>4.62</v>
      </c>
      <c r="C7778" s="2">
        <v>4.88</v>
      </c>
    </row>
    <row r="7779" spans="1:3" x14ac:dyDescent="0.3">
      <c r="A7779" s="5">
        <v>43937</v>
      </c>
      <c r="B7779" s="2">
        <v>4.55</v>
      </c>
      <c r="C7779" s="2">
        <v>4.8899999999999997</v>
      </c>
    </row>
    <row r="7780" spans="1:3" x14ac:dyDescent="0.3">
      <c r="A7780" s="5">
        <v>43938</v>
      </c>
      <c r="B7780" s="2">
        <v>4.82</v>
      </c>
      <c r="C7780" s="2">
        <v>4.8899999999999997</v>
      </c>
    </row>
    <row r="7781" spans="1:3" x14ac:dyDescent="0.3">
      <c r="A7781" s="5">
        <v>43939</v>
      </c>
      <c r="B7781" s="2">
        <v>5.13</v>
      </c>
      <c r="C7781" s="2">
        <v>5.19</v>
      </c>
    </row>
    <row r="7782" spans="1:3" x14ac:dyDescent="0.3">
      <c r="A7782" s="5">
        <v>43940</v>
      </c>
      <c r="B7782" s="2">
        <v>4.9000000000000004</v>
      </c>
      <c r="C7782" s="2">
        <v>4.8600000000000003</v>
      </c>
    </row>
    <row r="7783" spans="1:3" x14ac:dyDescent="0.3">
      <c r="A7783" s="5">
        <v>43941</v>
      </c>
      <c r="B7783" s="2">
        <v>5.3</v>
      </c>
      <c r="C7783" s="2">
        <v>5.72</v>
      </c>
    </row>
    <row r="7784" spans="1:3" x14ac:dyDescent="0.3">
      <c r="A7784" s="5">
        <v>43942</v>
      </c>
      <c r="B7784" s="2">
        <v>5.18</v>
      </c>
      <c r="C7784" s="2">
        <v>5.35</v>
      </c>
    </row>
    <row r="7785" spans="1:3" x14ac:dyDescent="0.3">
      <c r="A7785" s="5">
        <v>43943</v>
      </c>
      <c r="B7785" s="2">
        <v>6.01</v>
      </c>
      <c r="C7785" s="2">
        <v>6.41</v>
      </c>
    </row>
    <row r="7786" spans="1:3" x14ac:dyDescent="0.3">
      <c r="A7786" s="5">
        <v>43944</v>
      </c>
      <c r="B7786" s="2">
        <v>5.96</v>
      </c>
      <c r="C7786" s="2">
        <v>6.31</v>
      </c>
    </row>
    <row r="7787" spans="1:3" x14ac:dyDescent="0.3">
      <c r="A7787" s="5">
        <v>43945</v>
      </c>
      <c r="B7787" s="2">
        <v>5.27</v>
      </c>
      <c r="C7787" s="2">
        <v>5.5</v>
      </c>
    </row>
    <row r="7788" spans="1:3" x14ac:dyDescent="0.3">
      <c r="A7788" s="5">
        <v>43946</v>
      </c>
      <c r="B7788" s="2">
        <v>4.93</v>
      </c>
      <c r="C7788" s="2">
        <v>4.93</v>
      </c>
    </row>
    <row r="7789" spans="1:3" x14ac:dyDescent="0.3">
      <c r="A7789" s="5">
        <v>43947</v>
      </c>
      <c r="B7789" s="2">
        <v>5.48</v>
      </c>
      <c r="C7789" s="2">
        <v>5.46</v>
      </c>
    </row>
    <row r="7790" spans="1:3" x14ac:dyDescent="0.3">
      <c r="A7790" s="5">
        <v>43948</v>
      </c>
      <c r="B7790" s="2">
        <v>7.86</v>
      </c>
      <c r="C7790" s="2">
        <v>8.59</v>
      </c>
    </row>
    <row r="7791" spans="1:3" x14ac:dyDescent="0.3">
      <c r="A7791" s="5">
        <v>43949</v>
      </c>
      <c r="B7791" s="2">
        <v>9.26</v>
      </c>
      <c r="C7791" s="2">
        <v>10.96</v>
      </c>
    </row>
    <row r="7792" spans="1:3" x14ac:dyDescent="0.3">
      <c r="A7792" s="5">
        <v>43950</v>
      </c>
      <c r="B7792" s="2">
        <v>8.93</v>
      </c>
      <c r="C7792" s="2">
        <v>10.02</v>
      </c>
    </row>
    <row r="7793" spans="1:3" x14ac:dyDescent="0.3">
      <c r="A7793" s="5">
        <v>43951</v>
      </c>
      <c r="B7793" s="2">
        <v>6.87</v>
      </c>
      <c r="C7793" s="2">
        <v>7.56</v>
      </c>
    </row>
    <row r="7794" spans="1:3" x14ac:dyDescent="0.3">
      <c r="A7794" s="5">
        <v>43952</v>
      </c>
      <c r="B7794" s="2">
        <v>5.68</v>
      </c>
      <c r="C7794" s="2">
        <v>5.8</v>
      </c>
    </row>
    <row r="7795" spans="1:3" x14ac:dyDescent="0.3">
      <c r="A7795" s="5">
        <v>43953</v>
      </c>
      <c r="B7795" s="2">
        <v>6.79</v>
      </c>
      <c r="C7795" s="2">
        <v>6.87</v>
      </c>
    </row>
    <row r="7796" spans="1:3" x14ac:dyDescent="0.3">
      <c r="A7796" s="5">
        <v>43954</v>
      </c>
      <c r="B7796" s="2">
        <v>6.77</v>
      </c>
      <c r="C7796" s="2">
        <v>6.73</v>
      </c>
    </row>
    <row r="7797" spans="1:3" x14ac:dyDescent="0.3">
      <c r="A7797" s="5">
        <v>43955</v>
      </c>
      <c r="B7797" s="2">
        <v>9.4</v>
      </c>
      <c r="C7797" s="2">
        <v>10.57</v>
      </c>
    </row>
    <row r="7798" spans="1:3" x14ac:dyDescent="0.3">
      <c r="A7798" s="5">
        <v>43956</v>
      </c>
      <c r="B7798" s="2">
        <v>8.1</v>
      </c>
      <c r="C7798" s="2">
        <v>8.57</v>
      </c>
    </row>
    <row r="7799" spans="1:3" x14ac:dyDescent="0.3">
      <c r="A7799" s="5">
        <v>43957</v>
      </c>
      <c r="B7799" s="2">
        <v>7.06</v>
      </c>
      <c r="C7799" s="2">
        <v>7.18</v>
      </c>
    </row>
    <row r="7800" spans="1:3" x14ac:dyDescent="0.3">
      <c r="A7800" s="5">
        <v>43958</v>
      </c>
      <c r="B7800" s="2">
        <v>8.01</v>
      </c>
      <c r="C7800" s="2">
        <v>8.44</v>
      </c>
    </row>
    <row r="7801" spans="1:3" x14ac:dyDescent="0.3">
      <c r="A7801" s="5">
        <v>43959</v>
      </c>
      <c r="B7801" s="2">
        <v>8.77</v>
      </c>
      <c r="C7801" s="2">
        <v>9.26</v>
      </c>
    </row>
    <row r="7802" spans="1:3" x14ac:dyDescent="0.3">
      <c r="A7802" s="5">
        <v>43960</v>
      </c>
      <c r="B7802" s="2">
        <v>8.18</v>
      </c>
      <c r="C7802" s="2">
        <v>8.35</v>
      </c>
    </row>
    <row r="7803" spans="1:3" x14ac:dyDescent="0.3">
      <c r="A7803" s="5">
        <v>43961</v>
      </c>
      <c r="B7803" s="2">
        <v>7.55</v>
      </c>
      <c r="C7803" s="2">
        <v>7.22</v>
      </c>
    </row>
    <row r="7804" spans="1:3" x14ac:dyDescent="0.3">
      <c r="A7804" s="5">
        <v>43962</v>
      </c>
      <c r="B7804" s="2">
        <v>8.34</v>
      </c>
      <c r="C7804" s="2">
        <v>9.24</v>
      </c>
    </row>
    <row r="7805" spans="1:3" x14ac:dyDescent="0.3">
      <c r="A7805" s="5">
        <v>43963</v>
      </c>
      <c r="B7805" s="2">
        <v>11.57</v>
      </c>
      <c r="C7805" s="2">
        <v>12.38</v>
      </c>
    </row>
    <row r="7806" spans="1:3" x14ac:dyDescent="0.3">
      <c r="A7806" s="5">
        <v>43964</v>
      </c>
      <c r="B7806" s="2">
        <v>14.67</v>
      </c>
      <c r="C7806" s="2">
        <v>15.72</v>
      </c>
    </row>
    <row r="7807" spans="1:3" x14ac:dyDescent="0.3">
      <c r="A7807" s="5">
        <v>43965</v>
      </c>
      <c r="B7807" s="2">
        <v>14.63</v>
      </c>
      <c r="C7807" s="2">
        <v>14.84</v>
      </c>
    </row>
    <row r="7808" spans="1:3" x14ac:dyDescent="0.3">
      <c r="A7808" s="5">
        <v>43966</v>
      </c>
      <c r="B7808" s="2">
        <v>13.07</v>
      </c>
      <c r="C7808" s="2">
        <v>13.23</v>
      </c>
    </row>
    <row r="7809" spans="1:3" x14ac:dyDescent="0.3">
      <c r="A7809" s="5">
        <v>43967</v>
      </c>
      <c r="B7809" s="2">
        <v>9.5399999999999991</v>
      </c>
      <c r="C7809" s="2">
        <v>9.52</v>
      </c>
    </row>
    <row r="7810" spans="1:3" x14ac:dyDescent="0.3">
      <c r="A7810" s="5">
        <v>43968</v>
      </c>
      <c r="B7810" s="2">
        <v>9.43</v>
      </c>
      <c r="C7810" s="2">
        <v>8.75</v>
      </c>
    </row>
    <row r="7811" spans="1:3" x14ac:dyDescent="0.3">
      <c r="A7811" s="5">
        <v>43969</v>
      </c>
      <c r="B7811" s="2">
        <v>14.84</v>
      </c>
      <c r="C7811" s="2">
        <v>14.98</v>
      </c>
    </row>
    <row r="7812" spans="1:3" x14ac:dyDescent="0.3">
      <c r="A7812" s="5">
        <v>43970</v>
      </c>
      <c r="B7812" s="2">
        <v>14.2</v>
      </c>
      <c r="C7812" s="2">
        <v>14.81</v>
      </c>
    </row>
    <row r="7813" spans="1:3" x14ac:dyDescent="0.3">
      <c r="A7813" s="5">
        <v>43971</v>
      </c>
      <c r="B7813" s="2">
        <v>14.97</v>
      </c>
      <c r="C7813" s="2">
        <v>16.399999999999999</v>
      </c>
    </row>
    <row r="7814" spans="1:3" x14ac:dyDescent="0.3">
      <c r="A7814" s="5">
        <v>43972</v>
      </c>
      <c r="B7814" s="2">
        <v>10.68</v>
      </c>
      <c r="C7814" s="2">
        <v>11.52</v>
      </c>
    </row>
    <row r="7815" spans="1:3" x14ac:dyDescent="0.3">
      <c r="A7815" s="5">
        <v>43973</v>
      </c>
      <c r="B7815" s="2">
        <v>8.7899999999999991</v>
      </c>
      <c r="C7815" s="2">
        <v>9.31</v>
      </c>
    </row>
    <row r="7816" spans="1:3" x14ac:dyDescent="0.3">
      <c r="A7816" s="5">
        <v>43974</v>
      </c>
      <c r="B7816" s="2">
        <v>4.05</v>
      </c>
      <c r="C7816" s="2">
        <v>3.81</v>
      </c>
    </row>
    <row r="7817" spans="1:3" x14ac:dyDescent="0.3">
      <c r="A7817" s="5">
        <v>43975</v>
      </c>
      <c r="B7817" s="2">
        <v>2.62</v>
      </c>
      <c r="C7817" s="2">
        <v>2.23</v>
      </c>
    </row>
    <row r="7818" spans="1:3" x14ac:dyDescent="0.3">
      <c r="A7818" s="5">
        <v>43976</v>
      </c>
      <c r="B7818" s="2">
        <v>8.84</v>
      </c>
      <c r="C7818" s="2">
        <v>10.220000000000001</v>
      </c>
    </row>
    <row r="7819" spans="1:3" x14ac:dyDescent="0.3">
      <c r="A7819" s="5">
        <v>43977</v>
      </c>
      <c r="B7819" s="2">
        <v>4.9400000000000004</v>
      </c>
      <c r="C7819" s="2">
        <v>5.52</v>
      </c>
    </row>
    <row r="7820" spans="1:3" x14ac:dyDescent="0.3">
      <c r="A7820" s="5">
        <v>43978</v>
      </c>
      <c r="B7820" s="2">
        <v>4.1900000000000004</v>
      </c>
      <c r="C7820" s="2">
        <v>5.17</v>
      </c>
    </row>
    <row r="7821" spans="1:3" x14ac:dyDescent="0.3">
      <c r="A7821" s="5">
        <v>43979</v>
      </c>
      <c r="B7821" s="2">
        <v>3.79</v>
      </c>
      <c r="C7821" s="2">
        <v>4.3899999999999997</v>
      </c>
    </row>
    <row r="7822" spans="1:3" x14ac:dyDescent="0.3">
      <c r="A7822" s="5">
        <v>43980</v>
      </c>
      <c r="B7822" s="2">
        <v>4.07</v>
      </c>
      <c r="C7822" s="2">
        <v>4.72</v>
      </c>
    </row>
    <row r="7823" spans="1:3" x14ac:dyDescent="0.3">
      <c r="A7823" s="5">
        <v>43981</v>
      </c>
      <c r="B7823" s="2">
        <v>3.2</v>
      </c>
      <c r="C7823" s="2">
        <v>3.59</v>
      </c>
    </row>
    <row r="7824" spans="1:3" x14ac:dyDescent="0.3">
      <c r="A7824" s="5">
        <v>43982</v>
      </c>
      <c r="B7824" s="2">
        <v>1.93</v>
      </c>
      <c r="C7824" s="2">
        <v>1.44</v>
      </c>
    </row>
    <row r="7825" spans="1:3" x14ac:dyDescent="0.3">
      <c r="A7825" s="5">
        <v>43983</v>
      </c>
      <c r="B7825" s="2">
        <v>3.3</v>
      </c>
      <c r="C7825" s="2">
        <v>3.32</v>
      </c>
    </row>
    <row r="7826" spans="1:3" x14ac:dyDescent="0.3">
      <c r="A7826" s="5">
        <v>43984</v>
      </c>
      <c r="B7826" s="2">
        <v>3.46</v>
      </c>
      <c r="C7826" s="2">
        <v>3.86</v>
      </c>
    </row>
    <row r="7827" spans="1:3" x14ac:dyDescent="0.3">
      <c r="A7827" s="5">
        <v>43985</v>
      </c>
      <c r="B7827" s="2">
        <v>3.73</v>
      </c>
      <c r="C7827" s="2">
        <v>4.26</v>
      </c>
    </row>
    <row r="7828" spans="1:3" x14ac:dyDescent="0.3">
      <c r="A7828" s="5">
        <v>43986</v>
      </c>
      <c r="B7828" s="2">
        <v>4.67</v>
      </c>
      <c r="C7828" s="2">
        <v>5.57</v>
      </c>
    </row>
    <row r="7829" spans="1:3" x14ac:dyDescent="0.3">
      <c r="A7829" s="5">
        <v>43987</v>
      </c>
      <c r="B7829" s="2">
        <v>2.9</v>
      </c>
      <c r="C7829" s="2">
        <v>3.45</v>
      </c>
    </row>
    <row r="7830" spans="1:3" x14ac:dyDescent="0.3">
      <c r="A7830" s="5">
        <v>43988</v>
      </c>
      <c r="B7830" s="2">
        <v>1.75</v>
      </c>
      <c r="C7830" s="2">
        <v>1.77</v>
      </c>
    </row>
    <row r="7831" spans="1:3" x14ac:dyDescent="0.3">
      <c r="A7831" s="5">
        <v>43989</v>
      </c>
      <c r="B7831" s="2">
        <v>2.1</v>
      </c>
      <c r="C7831" s="2">
        <v>2.2000000000000002</v>
      </c>
    </row>
    <row r="7832" spans="1:3" x14ac:dyDescent="0.3">
      <c r="A7832" s="5">
        <v>43990</v>
      </c>
      <c r="B7832" s="2">
        <v>4.28</v>
      </c>
      <c r="C7832" s="2">
        <v>5.49</v>
      </c>
    </row>
    <row r="7833" spans="1:3" x14ac:dyDescent="0.3">
      <c r="A7833" s="5">
        <v>43991</v>
      </c>
      <c r="B7833" s="2">
        <v>4.25</v>
      </c>
      <c r="C7833" s="2">
        <v>5.34</v>
      </c>
    </row>
    <row r="7834" spans="1:3" x14ac:dyDescent="0.3">
      <c r="A7834" s="5">
        <v>43992</v>
      </c>
      <c r="B7834" s="2">
        <v>4.01</v>
      </c>
      <c r="C7834" s="2">
        <v>5.07</v>
      </c>
    </row>
    <row r="7835" spans="1:3" x14ac:dyDescent="0.3">
      <c r="A7835" s="5">
        <v>43993</v>
      </c>
      <c r="B7835" s="2">
        <v>2.72</v>
      </c>
      <c r="C7835" s="2">
        <v>3.41</v>
      </c>
    </row>
    <row r="7836" spans="1:3" x14ac:dyDescent="0.3">
      <c r="A7836" s="5">
        <v>43994</v>
      </c>
      <c r="B7836" s="2">
        <v>1.84</v>
      </c>
      <c r="C7836" s="2">
        <v>2.25</v>
      </c>
    </row>
    <row r="7837" spans="1:3" x14ac:dyDescent="0.3">
      <c r="A7837" s="5">
        <v>43995</v>
      </c>
      <c r="B7837" s="2">
        <v>1.48</v>
      </c>
      <c r="C7837" s="2">
        <v>1.58</v>
      </c>
    </row>
    <row r="7838" spans="1:3" x14ac:dyDescent="0.3">
      <c r="A7838" s="5">
        <v>43996</v>
      </c>
      <c r="B7838" s="2">
        <v>1.6</v>
      </c>
      <c r="C7838" s="2">
        <v>1.87</v>
      </c>
    </row>
    <row r="7839" spans="1:3" x14ac:dyDescent="0.3">
      <c r="A7839" s="5">
        <v>43997</v>
      </c>
      <c r="B7839" s="2">
        <v>4.67</v>
      </c>
      <c r="C7839" s="2">
        <v>6.3</v>
      </c>
    </row>
    <row r="7840" spans="1:3" x14ac:dyDescent="0.3">
      <c r="A7840" s="5">
        <v>43998</v>
      </c>
      <c r="B7840" s="2">
        <v>4.58</v>
      </c>
      <c r="C7840" s="2">
        <v>6.33</v>
      </c>
    </row>
    <row r="7841" spans="1:3" x14ac:dyDescent="0.3">
      <c r="A7841" s="5">
        <v>43999</v>
      </c>
      <c r="B7841" s="2">
        <v>5.61</v>
      </c>
      <c r="C7841" s="2">
        <v>7.73</v>
      </c>
    </row>
    <row r="7842" spans="1:3" x14ac:dyDescent="0.3">
      <c r="A7842" s="5">
        <v>44000</v>
      </c>
      <c r="B7842" s="2">
        <v>4.47</v>
      </c>
      <c r="C7842" s="2">
        <v>5.58</v>
      </c>
    </row>
    <row r="7843" spans="1:3" x14ac:dyDescent="0.3">
      <c r="A7843" s="5">
        <v>44001</v>
      </c>
      <c r="B7843" s="2">
        <v>2.1800000000000002</v>
      </c>
      <c r="C7843" s="2">
        <v>2.62</v>
      </c>
    </row>
    <row r="7844" spans="1:3" x14ac:dyDescent="0.3">
      <c r="A7844" s="5">
        <v>44002</v>
      </c>
      <c r="B7844" s="2">
        <v>1.8</v>
      </c>
      <c r="C7844" s="2">
        <v>2.04</v>
      </c>
    </row>
    <row r="7845" spans="1:3" x14ac:dyDescent="0.3">
      <c r="A7845" s="5">
        <v>44003</v>
      </c>
      <c r="B7845" s="2">
        <v>1.76</v>
      </c>
      <c r="C7845" s="2">
        <v>1.88</v>
      </c>
    </row>
    <row r="7846" spans="1:3" x14ac:dyDescent="0.3">
      <c r="A7846" s="5">
        <v>44004</v>
      </c>
      <c r="B7846" s="2">
        <v>3.62</v>
      </c>
      <c r="C7846" s="2">
        <v>4.9400000000000004</v>
      </c>
    </row>
    <row r="7847" spans="1:3" x14ac:dyDescent="0.3">
      <c r="A7847" s="5">
        <v>44005</v>
      </c>
      <c r="B7847" s="2">
        <v>5.0599999999999996</v>
      </c>
      <c r="C7847" s="2">
        <v>7</v>
      </c>
    </row>
    <row r="7848" spans="1:3" x14ac:dyDescent="0.3">
      <c r="A7848" s="5">
        <v>44006</v>
      </c>
      <c r="B7848" s="2">
        <v>4.72</v>
      </c>
      <c r="C7848" s="2">
        <v>6.65</v>
      </c>
    </row>
    <row r="7849" spans="1:3" x14ac:dyDescent="0.3">
      <c r="A7849" s="5">
        <v>44007</v>
      </c>
      <c r="B7849" s="2">
        <v>3.55</v>
      </c>
      <c r="C7849" s="2">
        <v>4.84</v>
      </c>
    </row>
    <row r="7850" spans="1:3" x14ac:dyDescent="0.3">
      <c r="A7850" s="5">
        <v>44008</v>
      </c>
      <c r="B7850" s="2">
        <v>2.93</v>
      </c>
      <c r="C7850" s="2">
        <v>3.84</v>
      </c>
    </row>
    <row r="7851" spans="1:3" x14ac:dyDescent="0.3">
      <c r="A7851" s="5">
        <v>44009</v>
      </c>
      <c r="B7851" s="2">
        <v>1.59</v>
      </c>
      <c r="C7851" s="2">
        <v>1.63</v>
      </c>
    </row>
    <row r="7852" spans="1:3" x14ac:dyDescent="0.3">
      <c r="A7852" s="5">
        <v>44010</v>
      </c>
      <c r="B7852" s="2">
        <v>1.58</v>
      </c>
      <c r="C7852" s="2">
        <v>1.62</v>
      </c>
    </row>
    <row r="7853" spans="1:3" x14ac:dyDescent="0.3">
      <c r="A7853" s="5">
        <v>44011</v>
      </c>
      <c r="B7853" s="2">
        <v>2.34</v>
      </c>
      <c r="C7853" s="2">
        <v>2.93</v>
      </c>
    </row>
    <row r="7854" spans="1:3" x14ac:dyDescent="0.3">
      <c r="A7854" s="5">
        <v>44012</v>
      </c>
      <c r="B7854" s="2">
        <v>1.88</v>
      </c>
      <c r="C7854" s="2">
        <v>2.02</v>
      </c>
    </row>
    <row r="7855" spans="1:3" x14ac:dyDescent="0.3">
      <c r="A7855" s="5">
        <v>44013</v>
      </c>
      <c r="B7855" s="2">
        <v>2.17</v>
      </c>
      <c r="C7855" s="2">
        <v>2.96</v>
      </c>
    </row>
    <row r="7856" spans="1:3" x14ac:dyDescent="0.3">
      <c r="A7856" s="5">
        <v>44014</v>
      </c>
      <c r="B7856" s="2">
        <v>2.41</v>
      </c>
      <c r="C7856" s="2">
        <v>2.98</v>
      </c>
    </row>
    <row r="7857" spans="1:3" x14ac:dyDescent="0.3">
      <c r="A7857" s="5">
        <v>44015</v>
      </c>
      <c r="B7857" s="2">
        <v>1.89</v>
      </c>
      <c r="C7857" s="2">
        <v>2.13</v>
      </c>
    </row>
    <row r="7858" spans="1:3" x14ac:dyDescent="0.3">
      <c r="A7858" s="5">
        <v>44016</v>
      </c>
      <c r="B7858" s="2">
        <v>1.51</v>
      </c>
      <c r="C7858" s="2">
        <v>1.6</v>
      </c>
    </row>
    <row r="7859" spans="1:3" x14ac:dyDescent="0.3">
      <c r="A7859" s="5">
        <v>44017</v>
      </c>
      <c r="B7859" s="2">
        <v>0.72</v>
      </c>
      <c r="C7859" s="2">
        <v>0.55000000000000004</v>
      </c>
    </row>
    <row r="7860" spans="1:3" x14ac:dyDescent="0.3">
      <c r="A7860" s="5">
        <v>44018</v>
      </c>
      <c r="B7860" s="2">
        <v>1.02</v>
      </c>
      <c r="C7860" s="2">
        <v>1.35</v>
      </c>
    </row>
    <row r="7861" spans="1:3" x14ac:dyDescent="0.3">
      <c r="A7861" s="5">
        <v>44019</v>
      </c>
      <c r="B7861" s="2">
        <v>1.72</v>
      </c>
      <c r="C7861" s="2">
        <v>2.3199999999999998</v>
      </c>
    </row>
    <row r="7862" spans="1:3" x14ac:dyDescent="0.3">
      <c r="A7862" s="5">
        <v>44020</v>
      </c>
      <c r="B7862" s="2">
        <v>2.59</v>
      </c>
      <c r="C7862" s="2">
        <v>3.34</v>
      </c>
    </row>
    <row r="7863" spans="1:3" x14ac:dyDescent="0.3">
      <c r="A7863" s="5">
        <v>44021</v>
      </c>
      <c r="B7863" s="2">
        <v>3.84</v>
      </c>
      <c r="C7863" s="2">
        <v>5.05</v>
      </c>
    </row>
    <row r="7864" spans="1:3" x14ac:dyDescent="0.3">
      <c r="A7864" s="5">
        <v>44022</v>
      </c>
      <c r="B7864" s="2">
        <v>3.52</v>
      </c>
      <c r="C7864" s="2">
        <v>4.57</v>
      </c>
    </row>
    <row r="7865" spans="1:3" x14ac:dyDescent="0.3">
      <c r="A7865" s="5">
        <v>44023</v>
      </c>
      <c r="B7865" s="2">
        <v>2.06</v>
      </c>
      <c r="C7865" s="2">
        <v>2.21</v>
      </c>
    </row>
    <row r="7866" spans="1:3" x14ac:dyDescent="0.3">
      <c r="A7866" s="5">
        <v>44024</v>
      </c>
      <c r="B7866" s="2">
        <v>2.2000000000000002</v>
      </c>
      <c r="C7866" s="2">
        <v>2.23</v>
      </c>
    </row>
    <row r="7867" spans="1:3" x14ac:dyDescent="0.3">
      <c r="A7867" s="5">
        <v>44025</v>
      </c>
      <c r="B7867" s="2">
        <v>3.45</v>
      </c>
      <c r="C7867" s="2">
        <v>4.4000000000000004</v>
      </c>
    </row>
    <row r="7868" spans="1:3" x14ac:dyDescent="0.3">
      <c r="A7868" s="5">
        <v>44026</v>
      </c>
      <c r="B7868" s="2">
        <v>3.58</v>
      </c>
      <c r="C7868" s="2">
        <v>4.42</v>
      </c>
    </row>
    <row r="7869" spans="1:3" x14ac:dyDescent="0.3">
      <c r="A7869" s="5">
        <v>44027</v>
      </c>
      <c r="B7869" s="2">
        <v>3.87</v>
      </c>
      <c r="C7869" s="2">
        <v>4.9000000000000004</v>
      </c>
    </row>
    <row r="7870" spans="1:3" x14ac:dyDescent="0.3">
      <c r="A7870" s="5">
        <v>44028</v>
      </c>
      <c r="B7870" s="2">
        <v>4.05</v>
      </c>
      <c r="C7870" s="2">
        <v>5.17</v>
      </c>
    </row>
    <row r="7871" spans="1:3" x14ac:dyDescent="0.3">
      <c r="A7871" s="5">
        <v>44029</v>
      </c>
      <c r="B7871" s="2">
        <v>3.29</v>
      </c>
      <c r="C7871" s="2">
        <v>3.99</v>
      </c>
    </row>
    <row r="7872" spans="1:3" x14ac:dyDescent="0.3">
      <c r="A7872" s="5">
        <v>44030</v>
      </c>
      <c r="B7872" s="2">
        <v>2.36</v>
      </c>
      <c r="C7872" s="2">
        <v>2.68</v>
      </c>
    </row>
    <row r="7873" spans="1:3" x14ac:dyDescent="0.3">
      <c r="A7873" s="5">
        <v>44031</v>
      </c>
      <c r="B7873" s="2">
        <v>2.48</v>
      </c>
      <c r="C7873" s="2">
        <v>2.85</v>
      </c>
    </row>
    <row r="7874" spans="1:3" x14ac:dyDescent="0.3">
      <c r="A7874" s="5">
        <v>44032</v>
      </c>
      <c r="B7874" s="2">
        <v>3.13</v>
      </c>
      <c r="C7874" s="2">
        <v>3.85</v>
      </c>
    </row>
    <row r="7875" spans="1:3" x14ac:dyDescent="0.3">
      <c r="A7875" s="5">
        <v>44033</v>
      </c>
      <c r="B7875" s="2">
        <v>2.6</v>
      </c>
      <c r="C7875" s="2">
        <v>3.14</v>
      </c>
    </row>
    <row r="7876" spans="1:3" x14ac:dyDescent="0.3">
      <c r="A7876" s="5">
        <v>44034</v>
      </c>
      <c r="B7876" s="2">
        <v>1.95</v>
      </c>
      <c r="C7876" s="2">
        <v>2.2599999999999998</v>
      </c>
    </row>
    <row r="7877" spans="1:3" x14ac:dyDescent="0.3">
      <c r="A7877" s="5">
        <v>44035</v>
      </c>
      <c r="B7877" s="2">
        <v>1.93</v>
      </c>
      <c r="C7877" s="2">
        <v>2.13</v>
      </c>
    </row>
    <row r="7878" spans="1:3" x14ac:dyDescent="0.3">
      <c r="A7878" s="5">
        <v>44036</v>
      </c>
      <c r="B7878" s="2">
        <v>2.2599999999999998</v>
      </c>
      <c r="C7878" s="2">
        <v>2.64</v>
      </c>
    </row>
    <row r="7879" spans="1:3" x14ac:dyDescent="0.3">
      <c r="A7879" s="5">
        <v>44037</v>
      </c>
      <c r="B7879" s="2">
        <v>2.15</v>
      </c>
      <c r="C7879" s="2">
        <v>2.3199999999999998</v>
      </c>
    </row>
    <row r="7880" spans="1:3" x14ac:dyDescent="0.3">
      <c r="A7880" s="5">
        <v>44038</v>
      </c>
      <c r="B7880" s="2">
        <v>1.72</v>
      </c>
      <c r="C7880" s="2">
        <v>1.65</v>
      </c>
    </row>
    <row r="7881" spans="1:3" x14ac:dyDescent="0.3">
      <c r="A7881" s="5">
        <v>44039</v>
      </c>
      <c r="B7881" s="2">
        <v>2.02</v>
      </c>
      <c r="C7881" s="2">
        <v>2.2999999999999998</v>
      </c>
    </row>
    <row r="7882" spans="1:3" x14ac:dyDescent="0.3">
      <c r="A7882" s="5">
        <v>44040</v>
      </c>
      <c r="B7882" s="2">
        <v>1.71</v>
      </c>
      <c r="C7882" s="2">
        <v>1.83</v>
      </c>
    </row>
    <row r="7883" spans="1:3" x14ac:dyDescent="0.3">
      <c r="A7883" s="5">
        <v>44041</v>
      </c>
      <c r="B7883" s="2">
        <v>1.48</v>
      </c>
      <c r="C7883" s="2">
        <v>1.5</v>
      </c>
    </row>
    <row r="7884" spans="1:3" x14ac:dyDescent="0.3">
      <c r="A7884" s="5">
        <v>44042</v>
      </c>
      <c r="B7884" s="2">
        <v>1.44</v>
      </c>
      <c r="C7884" s="2">
        <v>1.57</v>
      </c>
    </row>
    <row r="7885" spans="1:3" x14ac:dyDescent="0.3">
      <c r="A7885" s="5">
        <v>44043</v>
      </c>
      <c r="B7885" s="2">
        <v>1.74</v>
      </c>
      <c r="C7885" s="2">
        <v>1.97</v>
      </c>
    </row>
    <row r="7886" spans="1:3" x14ac:dyDescent="0.3">
      <c r="A7886" s="5">
        <v>44044</v>
      </c>
      <c r="B7886" s="2">
        <v>1.62</v>
      </c>
      <c r="C7886" s="2">
        <v>1.69</v>
      </c>
    </row>
    <row r="7887" spans="1:3" x14ac:dyDescent="0.3">
      <c r="A7887" s="5">
        <v>44045</v>
      </c>
      <c r="B7887" s="2">
        <v>1.6</v>
      </c>
      <c r="C7887" s="2">
        <v>1.62</v>
      </c>
    </row>
    <row r="7888" spans="1:3" x14ac:dyDescent="0.3">
      <c r="A7888" s="5">
        <v>44046</v>
      </c>
      <c r="B7888" s="2">
        <v>1.71</v>
      </c>
      <c r="C7888" s="2">
        <v>1.86</v>
      </c>
    </row>
    <row r="7889" spans="1:3" x14ac:dyDescent="0.3">
      <c r="A7889" s="5">
        <v>44047</v>
      </c>
      <c r="B7889" s="2">
        <v>2</v>
      </c>
      <c r="C7889" s="2">
        <v>2.2799999999999998</v>
      </c>
    </row>
    <row r="7890" spans="1:3" x14ac:dyDescent="0.3">
      <c r="A7890" s="5">
        <v>44048</v>
      </c>
      <c r="B7890" s="2">
        <v>2.02</v>
      </c>
      <c r="C7890" s="2">
        <v>2.2799999999999998</v>
      </c>
    </row>
    <row r="7891" spans="1:3" x14ac:dyDescent="0.3">
      <c r="A7891" s="5">
        <v>44049</v>
      </c>
      <c r="B7891" s="2">
        <v>2.5</v>
      </c>
      <c r="C7891" s="2">
        <v>2.99</v>
      </c>
    </row>
    <row r="7892" spans="1:3" x14ac:dyDescent="0.3">
      <c r="A7892" s="5">
        <v>44050</v>
      </c>
      <c r="B7892" s="2">
        <v>2.66</v>
      </c>
      <c r="C7892" s="2">
        <v>3.11</v>
      </c>
    </row>
    <row r="7893" spans="1:3" x14ac:dyDescent="0.3">
      <c r="A7893" s="5">
        <v>44051</v>
      </c>
      <c r="B7893" s="2">
        <v>2.41</v>
      </c>
      <c r="C7893" s="2">
        <v>2.73</v>
      </c>
    </row>
    <row r="7894" spans="1:3" x14ac:dyDescent="0.3">
      <c r="A7894" s="5">
        <v>44052</v>
      </c>
      <c r="B7894" s="2">
        <v>2.46</v>
      </c>
      <c r="C7894" s="2">
        <v>2.8</v>
      </c>
    </row>
    <row r="7895" spans="1:3" x14ac:dyDescent="0.3">
      <c r="A7895" s="5">
        <v>44053</v>
      </c>
      <c r="B7895" s="2">
        <v>4.72</v>
      </c>
      <c r="C7895" s="2">
        <v>5.98</v>
      </c>
    </row>
    <row r="7896" spans="1:3" x14ac:dyDescent="0.3">
      <c r="A7896" s="5">
        <v>44054</v>
      </c>
      <c r="B7896" s="2">
        <v>5.94</v>
      </c>
      <c r="C7896" s="2">
        <v>7.08</v>
      </c>
    </row>
    <row r="7897" spans="1:3" x14ac:dyDescent="0.3">
      <c r="A7897" s="5">
        <v>44055</v>
      </c>
      <c r="B7897" s="2">
        <v>8</v>
      </c>
      <c r="C7897" s="2">
        <v>10.37</v>
      </c>
    </row>
    <row r="7898" spans="1:3" x14ac:dyDescent="0.3">
      <c r="A7898" s="5">
        <v>44056</v>
      </c>
      <c r="B7898" s="2">
        <v>8.73</v>
      </c>
      <c r="C7898" s="2">
        <v>11.1</v>
      </c>
    </row>
    <row r="7899" spans="1:3" x14ac:dyDescent="0.3">
      <c r="A7899" s="5">
        <v>44057</v>
      </c>
      <c r="B7899" s="2">
        <v>7.48</v>
      </c>
      <c r="C7899" s="2">
        <v>9.5299999999999994</v>
      </c>
    </row>
    <row r="7900" spans="1:3" x14ac:dyDescent="0.3">
      <c r="A7900" s="5">
        <v>44058</v>
      </c>
      <c r="B7900" s="2">
        <v>5.0199999999999996</v>
      </c>
      <c r="C7900" s="2">
        <v>5.58</v>
      </c>
    </row>
    <row r="7901" spans="1:3" x14ac:dyDescent="0.3">
      <c r="A7901" s="5">
        <v>44059</v>
      </c>
      <c r="B7901" s="2">
        <v>5.84</v>
      </c>
      <c r="C7901" s="2">
        <v>6.27</v>
      </c>
    </row>
    <row r="7902" spans="1:3" x14ac:dyDescent="0.3">
      <c r="A7902" s="5">
        <v>44060</v>
      </c>
      <c r="B7902" s="2">
        <v>10.37</v>
      </c>
      <c r="C7902" s="2">
        <v>13.37</v>
      </c>
    </row>
    <row r="7903" spans="1:3" x14ac:dyDescent="0.3">
      <c r="A7903" s="5">
        <v>44061</v>
      </c>
      <c r="B7903" s="2">
        <v>12.22</v>
      </c>
      <c r="C7903" s="2">
        <v>14.74</v>
      </c>
    </row>
    <row r="7904" spans="1:3" x14ac:dyDescent="0.3">
      <c r="A7904" s="5">
        <v>44062</v>
      </c>
      <c r="B7904" s="2">
        <v>13.86</v>
      </c>
      <c r="C7904" s="2">
        <v>17.52</v>
      </c>
    </row>
    <row r="7905" spans="1:3" x14ac:dyDescent="0.3">
      <c r="A7905" s="5">
        <v>44063</v>
      </c>
      <c r="B7905" s="2">
        <v>11.97</v>
      </c>
      <c r="C7905" s="2">
        <v>14.59</v>
      </c>
    </row>
    <row r="7906" spans="1:3" x14ac:dyDescent="0.3">
      <c r="A7906" s="5">
        <v>44064</v>
      </c>
      <c r="B7906" s="2">
        <v>9.94</v>
      </c>
      <c r="C7906" s="2">
        <v>12.34</v>
      </c>
    </row>
    <row r="7907" spans="1:3" x14ac:dyDescent="0.3">
      <c r="A7907" s="5">
        <v>44065</v>
      </c>
      <c r="B7907" s="2">
        <v>5.59</v>
      </c>
      <c r="C7907" s="2">
        <v>6.02</v>
      </c>
    </row>
    <row r="7908" spans="1:3" x14ac:dyDescent="0.3">
      <c r="A7908" s="5">
        <v>44066</v>
      </c>
      <c r="B7908" s="2">
        <v>5.65</v>
      </c>
      <c r="C7908" s="2">
        <v>5.74</v>
      </c>
    </row>
    <row r="7909" spans="1:3" x14ac:dyDescent="0.3">
      <c r="A7909" s="5">
        <v>44067</v>
      </c>
      <c r="B7909" s="2">
        <v>12.76</v>
      </c>
      <c r="C7909" s="2">
        <v>16.75</v>
      </c>
    </row>
    <row r="7910" spans="1:3" x14ac:dyDescent="0.3">
      <c r="A7910" s="5">
        <v>44068</v>
      </c>
      <c r="B7910" s="2">
        <v>14.9</v>
      </c>
      <c r="C7910" s="2">
        <v>19.05</v>
      </c>
    </row>
    <row r="7911" spans="1:3" x14ac:dyDescent="0.3">
      <c r="A7911" s="5">
        <v>44069</v>
      </c>
      <c r="B7911" s="2">
        <v>15.96</v>
      </c>
      <c r="C7911" s="2">
        <v>21.17</v>
      </c>
    </row>
    <row r="7912" spans="1:3" x14ac:dyDescent="0.3">
      <c r="A7912" s="5">
        <v>44070</v>
      </c>
      <c r="B7912" s="2">
        <v>19.05</v>
      </c>
      <c r="C7912" s="2">
        <v>23.89</v>
      </c>
    </row>
    <row r="7913" spans="1:3" x14ac:dyDescent="0.3">
      <c r="A7913" s="5">
        <v>44071</v>
      </c>
      <c r="B7913" s="2">
        <v>18.66</v>
      </c>
      <c r="C7913" s="2">
        <v>22.62</v>
      </c>
    </row>
    <row r="7914" spans="1:3" x14ac:dyDescent="0.3">
      <c r="A7914" s="5">
        <v>44072</v>
      </c>
      <c r="B7914" s="2">
        <v>14.79</v>
      </c>
      <c r="C7914" s="2">
        <v>16.55</v>
      </c>
    </row>
    <row r="7915" spans="1:3" x14ac:dyDescent="0.3">
      <c r="A7915" s="5">
        <v>44073</v>
      </c>
      <c r="B7915" s="2">
        <v>16.64</v>
      </c>
      <c r="C7915" s="2">
        <v>17.420000000000002</v>
      </c>
    </row>
    <row r="7916" spans="1:3" x14ac:dyDescent="0.3">
      <c r="A7916" s="5">
        <v>44074</v>
      </c>
      <c r="B7916" s="2">
        <v>25.34</v>
      </c>
      <c r="C7916" s="2">
        <v>30</v>
      </c>
    </row>
    <row r="7917" spans="1:3" x14ac:dyDescent="0.3">
      <c r="A7917" s="5">
        <v>44075</v>
      </c>
      <c r="B7917" s="2">
        <v>27.71</v>
      </c>
      <c r="C7917" s="2">
        <v>32.130000000000003</v>
      </c>
    </row>
    <row r="7918" spans="1:3" x14ac:dyDescent="0.3">
      <c r="A7918" s="5">
        <v>44076</v>
      </c>
      <c r="B7918" s="2">
        <v>25.82</v>
      </c>
      <c r="C7918" s="2">
        <v>29.12</v>
      </c>
    </row>
    <row r="7919" spans="1:3" x14ac:dyDescent="0.3">
      <c r="A7919" s="5">
        <v>44077</v>
      </c>
      <c r="B7919" s="2">
        <v>23.96</v>
      </c>
      <c r="C7919" s="2">
        <v>26.92</v>
      </c>
    </row>
    <row r="7920" spans="1:3" x14ac:dyDescent="0.3">
      <c r="A7920" s="5">
        <v>44078</v>
      </c>
      <c r="B7920" s="2">
        <v>22.4</v>
      </c>
      <c r="C7920" s="2">
        <v>24.92</v>
      </c>
    </row>
    <row r="7921" spans="1:3" x14ac:dyDescent="0.3">
      <c r="A7921" s="5">
        <v>44079</v>
      </c>
      <c r="B7921" s="2">
        <v>17.059999999999999</v>
      </c>
      <c r="C7921" s="2">
        <v>17.79</v>
      </c>
    </row>
    <row r="7922" spans="1:3" x14ac:dyDescent="0.3">
      <c r="A7922" s="5">
        <v>44080</v>
      </c>
      <c r="B7922" s="2">
        <v>16.61</v>
      </c>
      <c r="C7922" s="2">
        <v>17.690000000000001</v>
      </c>
    </row>
    <row r="7923" spans="1:3" x14ac:dyDescent="0.3">
      <c r="A7923" s="5">
        <v>44081</v>
      </c>
      <c r="B7923" s="2">
        <v>21.59</v>
      </c>
      <c r="C7923" s="2">
        <v>26.12</v>
      </c>
    </row>
    <row r="7924" spans="1:3" x14ac:dyDescent="0.3">
      <c r="A7924" s="5">
        <v>44082</v>
      </c>
      <c r="B7924" s="2">
        <v>15.8</v>
      </c>
      <c r="C7924" s="2">
        <v>18.260000000000002</v>
      </c>
    </row>
    <row r="7925" spans="1:3" x14ac:dyDescent="0.3">
      <c r="A7925" s="5">
        <v>44083</v>
      </c>
      <c r="B7925" s="2">
        <v>18.07</v>
      </c>
      <c r="C7925" s="2">
        <v>21.6</v>
      </c>
    </row>
    <row r="7926" spans="1:3" x14ac:dyDescent="0.3">
      <c r="A7926" s="5">
        <v>44084</v>
      </c>
      <c r="B7926" s="2">
        <v>19.02</v>
      </c>
      <c r="C7926" s="2">
        <v>23.25</v>
      </c>
    </row>
    <row r="7927" spans="1:3" x14ac:dyDescent="0.3">
      <c r="A7927" s="5">
        <v>44085</v>
      </c>
      <c r="B7927" s="2">
        <v>19.88</v>
      </c>
      <c r="C7927" s="2">
        <v>23.62</v>
      </c>
    </row>
    <row r="7928" spans="1:3" x14ac:dyDescent="0.3">
      <c r="A7928" s="5">
        <v>44086</v>
      </c>
      <c r="B7928" s="2">
        <v>13.41</v>
      </c>
      <c r="C7928" s="2">
        <v>14.23</v>
      </c>
    </row>
    <row r="7929" spans="1:3" x14ac:dyDescent="0.3">
      <c r="A7929" s="5">
        <v>44087</v>
      </c>
      <c r="B7929" s="2">
        <v>10.84</v>
      </c>
      <c r="C7929" s="2">
        <v>9.3000000000000007</v>
      </c>
    </row>
    <row r="7930" spans="1:3" x14ac:dyDescent="0.3">
      <c r="A7930" s="5">
        <v>44088</v>
      </c>
      <c r="B7930" s="2">
        <v>20.88</v>
      </c>
      <c r="C7930" s="2">
        <v>25.29</v>
      </c>
    </row>
    <row r="7931" spans="1:3" x14ac:dyDescent="0.3">
      <c r="A7931" s="5">
        <v>44089</v>
      </c>
      <c r="B7931" s="2">
        <v>26.87</v>
      </c>
      <c r="C7931" s="2">
        <v>32.89</v>
      </c>
    </row>
    <row r="7932" spans="1:3" x14ac:dyDescent="0.3">
      <c r="A7932" s="5">
        <v>44090</v>
      </c>
      <c r="B7932" s="2">
        <v>18.510000000000002</v>
      </c>
      <c r="C7932" s="2">
        <v>20.5</v>
      </c>
    </row>
    <row r="7933" spans="1:3" x14ac:dyDescent="0.3">
      <c r="A7933" s="5">
        <v>44091</v>
      </c>
      <c r="B7933" s="2">
        <v>22.45</v>
      </c>
      <c r="C7933" s="2">
        <v>28.18</v>
      </c>
    </row>
    <row r="7934" spans="1:3" x14ac:dyDescent="0.3">
      <c r="A7934" s="5">
        <v>44092</v>
      </c>
      <c r="B7934" s="2">
        <v>11.81</v>
      </c>
      <c r="C7934" s="2">
        <v>13.77</v>
      </c>
    </row>
    <row r="7935" spans="1:3" x14ac:dyDescent="0.3">
      <c r="A7935" s="5">
        <v>44093</v>
      </c>
      <c r="B7935" s="2">
        <v>10.35</v>
      </c>
      <c r="C7935" s="2">
        <v>11.62</v>
      </c>
    </row>
    <row r="7936" spans="1:3" x14ac:dyDescent="0.3">
      <c r="A7936" s="5">
        <v>44094</v>
      </c>
      <c r="B7936" s="2">
        <v>7.06</v>
      </c>
      <c r="C7936" s="2">
        <v>7.21</v>
      </c>
    </row>
    <row r="7937" spans="1:3" x14ac:dyDescent="0.3">
      <c r="A7937" s="5">
        <v>44095</v>
      </c>
      <c r="B7937" s="2">
        <v>8.5399999999999991</v>
      </c>
      <c r="C7937" s="2">
        <v>9.8699999999999992</v>
      </c>
    </row>
    <row r="7938" spans="1:3" x14ac:dyDescent="0.3">
      <c r="A7938" s="5">
        <v>44096</v>
      </c>
      <c r="B7938" s="2">
        <v>16.510000000000002</v>
      </c>
      <c r="C7938" s="2">
        <v>23.46</v>
      </c>
    </row>
    <row r="7939" spans="1:3" x14ac:dyDescent="0.3">
      <c r="A7939" s="5">
        <v>44097</v>
      </c>
      <c r="B7939" s="2">
        <v>13.84</v>
      </c>
      <c r="C7939" s="2">
        <v>18.71</v>
      </c>
    </row>
    <row r="7940" spans="1:3" x14ac:dyDescent="0.3">
      <c r="A7940" s="5">
        <v>44098</v>
      </c>
      <c r="B7940" s="2">
        <v>6.96</v>
      </c>
      <c r="C7940" s="2">
        <v>7.69</v>
      </c>
    </row>
    <row r="7941" spans="1:3" x14ac:dyDescent="0.3">
      <c r="A7941" s="5">
        <v>44099</v>
      </c>
      <c r="B7941" s="2">
        <v>9.1199999999999992</v>
      </c>
      <c r="C7941" s="2">
        <v>12.33</v>
      </c>
    </row>
    <row r="7942" spans="1:3" x14ac:dyDescent="0.3">
      <c r="A7942" s="5">
        <v>44100</v>
      </c>
      <c r="B7942" s="2">
        <v>3.45</v>
      </c>
      <c r="C7942" s="2">
        <v>4.0199999999999996</v>
      </c>
    </row>
    <row r="7943" spans="1:3" x14ac:dyDescent="0.3">
      <c r="A7943" s="5">
        <v>44101</v>
      </c>
      <c r="B7943" s="2">
        <v>3.04</v>
      </c>
      <c r="C7943" s="2">
        <v>3.75</v>
      </c>
    </row>
    <row r="7944" spans="1:3" x14ac:dyDescent="0.3">
      <c r="A7944" s="5">
        <v>44102</v>
      </c>
      <c r="B7944" s="2">
        <v>11.36</v>
      </c>
      <c r="C7944" s="2">
        <v>15.8</v>
      </c>
    </row>
    <row r="7945" spans="1:3" x14ac:dyDescent="0.3">
      <c r="A7945" s="5">
        <v>44103</v>
      </c>
      <c r="B7945" s="2">
        <v>13.97</v>
      </c>
      <c r="C7945" s="2">
        <v>19.63</v>
      </c>
    </row>
    <row r="7946" spans="1:3" x14ac:dyDescent="0.3">
      <c r="A7946" s="5">
        <v>44104</v>
      </c>
      <c r="B7946" s="2">
        <v>15.07</v>
      </c>
      <c r="C7946" s="2">
        <v>22.89</v>
      </c>
    </row>
    <row r="7947" spans="1:3" x14ac:dyDescent="0.3">
      <c r="A7947" s="5">
        <v>44105</v>
      </c>
      <c r="B7947" s="2">
        <v>8.7100000000000009</v>
      </c>
      <c r="C7947" s="2">
        <v>13.05</v>
      </c>
    </row>
    <row r="7948" spans="1:3" x14ac:dyDescent="0.3">
      <c r="A7948" s="5">
        <v>44106</v>
      </c>
      <c r="B7948" s="2">
        <v>5.28</v>
      </c>
      <c r="C7948" s="2">
        <v>6.63</v>
      </c>
    </row>
    <row r="7949" spans="1:3" x14ac:dyDescent="0.3">
      <c r="A7949" s="5">
        <v>44107</v>
      </c>
      <c r="B7949" s="2">
        <v>3.58</v>
      </c>
      <c r="C7949" s="2">
        <v>4.46</v>
      </c>
    </row>
    <row r="7950" spans="1:3" x14ac:dyDescent="0.3">
      <c r="A7950" s="5">
        <v>44108</v>
      </c>
      <c r="B7950" s="2">
        <v>4.18</v>
      </c>
      <c r="C7950" s="2">
        <v>4.7699999999999996</v>
      </c>
    </row>
    <row r="7951" spans="1:3" x14ac:dyDescent="0.3">
      <c r="A7951" s="5">
        <v>44109</v>
      </c>
      <c r="B7951" s="2">
        <v>11.97</v>
      </c>
      <c r="C7951" s="2">
        <v>16.3</v>
      </c>
    </row>
    <row r="7952" spans="1:3" x14ac:dyDescent="0.3">
      <c r="A7952" s="5">
        <v>44110</v>
      </c>
      <c r="B7952" s="2">
        <v>10.25</v>
      </c>
      <c r="C7952" s="2">
        <v>13.25</v>
      </c>
    </row>
    <row r="7953" spans="1:3" x14ac:dyDescent="0.3">
      <c r="A7953" s="5">
        <v>44111</v>
      </c>
      <c r="B7953" s="2">
        <v>12.03</v>
      </c>
      <c r="C7953" s="2">
        <v>16.18</v>
      </c>
    </row>
    <row r="7954" spans="1:3" x14ac:dyDescent="0.3">
      <c r="A7954" s="5">
        <v>44112</v>
      </c>
      <c r="B7954" s="2">
        <v>15.59</v>
      </c>
      <c r="C7954" s="2">
        <v>21.57</v>
      </c>
    </row>
    <row r="7955" spans="1:3" x14ac:dyDescent="0.3">
      <c r="A7955" s="5">
        <v>44113</v>
      </c>
      <c r="B7955" s="2">
        <v>14.29</v>
      </c>
      <c r="C7955" s="2">
        <v>17.739999999999998</v>
      </c>
    </row>
    <row r="7956" spans="1:3" x14ac:dyDescent="0.3">
      <c r="A7956" s="5">
        <v>44114</v>
      </c>
      <c r="B7956" s="2">
        <v>15.22</v>
      </c>
      <c r="C7956" s="2">
        <v>17.12</v>
      </c>
    </row>
    <row r="7957" spans="1:3" x14ac:dyDescent="0.3">
      <c r="A7957" s="5">
        <v>44115</v>
      </c>
      <c r="B7957" s="2">
        <v>16.98</v>
      </c>
      <c r="C7957" s="2">
        <v>17.920000000000002</v>
      </c>
    </row>
    <row r="7958" spans="1:3" x14ac:dyDescent="0.3">
      <c r="A7958" s="5">
        <v>44116</v>
      </c>
      <c r="B7958" s="2">
        <v>22.49</v>
      </c>
      <c r="C7958" s="2">
        <v>25.32</v>
      </c>
    </row>
    <row r="7959" spans="1:3" x14ac:dyDescent="0.3">
      <c r="A7959" s="5">
        <v>44117</v>
      </c>
      <c r="B7959" s="2">
        <v>21.45</v>
      </c>
      <c r="C7959" s="2">
        <v>23.2</v>
      </c>
    </row>
    <row r="7960" spans="1:3" x14ac:dyDescent="0.3">
      <c r="A7960" s="5">
        <v>44118</v>
      </c>
      <c r="B7960" s="2">
        <v>19.8</v>
      </c>
      <c r="C7960" s="2">
        <v>21.2</v>
      </c>
    </row>
    <row r="7961" spans="1:3" x14ac:dyDescent="0.3">
      <c r="A7961" s="5">
        <v>44119</v>
      </c>
      <c r="B7961" s="2">
        <v>20.81</v>
      </c>
      <c r="C7961" s="2">
        <v>23.41</v>
      </c>
    </row>
    <row r="7962" spans="1:3" x14ac:dyDescent="0.3">
      <c r="A7962" s="5">
        <v>44120</v>
      </c>
      <c r="B7962" s="2">
        <v>23.24</v>
      </c>
      <c r="C7962" s="2">
        <v>26.37</v>
      </c>
    </row>
    <row r="7963" spans="1:3" x14ac:dyDescent="0.3">
      <c r="A7963" s="5">
        <v>44121</v>
      </c>
      <c r="B7963" s="2">
        <v>18.28</v>
      </c>
      <c r="C7963" s="2">
        <v>19.29</v>
      </c>
    </row>
    <row r="7964" spans="1:3" x14ac:dyDescent="0.3">
      <c r="A7964" s="5">
        <v>44122</v>
      </c>
      <c r="B7964" s="2">
        <v>16.79</v>
      </c>
      <c r="C7964" s="2">
        <v>18.04</v>
      </c>
    </row>
    <row r="7965" spans="1:3" x14ac:dyDescent="0.3">
      <c r="A7965" s="5">
        <v>44123</v>
      </c>
      <c r="B7965" s="2">
        <v>22.56</v>
      </c>
      <c r="C7965" s="2">
        <v>25.37</v>
      </c>
    </row>
    <row r="7966" spans="1:3" x14ac:dyDescent="0.3">
      <c r="A7966" s="5">
        <v>44124</v>
      </c>
      <c r="B7966" s="2">
        <v>21.73</v>
      </c>
      <c r="C7966" s="2">
        <v>22.98</v>
      </c>
    </row>
    <row r="7967" spans="1:3" x14ac:dyDescent="0.3">
      <c r="A7967" s="5">
        <v>44125</v>
      </c>
      <c r="B7967" s="2">
        <v>19.7</v>
      </c>
      <c r="C7967" s="2">
        <v>22.53</v>
      </c>
    </row>
    <row r="7968" spans="1:3" x14ac:dyDescent="0.3">
      <c r="A7968" s="5">
        <v>44126</v>
      </c>
      <c r="B7968" s="2">
        <v>14.54</v>
      </c>
      <c r="C7968" s="2">
        <v>16.600000000000001</v>
      </c>
    </row>
    <row r="7969" spans="1:3" x14ac:dyDescent="0.3">
      <c r="A7969" s="5">
        <v>44127</v>
      </c>
      <c r="B7969" s="2">
        <v>19.16</v>
      </c>
      <c r="C7969" s="2">
        <v>25.12</v>
      </c>
    </row>
    <row r="7970" spans="1:3" x14ac:dyDescent="0.3">
      <c r="A7970" s="5">
        <v>44128</v>
      </c>
      <c r="B7970" s="2">
        <v>14.79</v>
      </c>
      <c r="C7970" s="2">
        <v>15.92</v>
      </c>
    </row>
    <row r="7971" spans="1:3" x14ac:dyDescent="0.3">
      <c r="A7971" s="5">
        <v>44129</v>
      </c>
      <c r="B7971" s="2">
        <v>9.73</v>
      </c>
      <c r="C7971" s="2">
        <v>11.45</v>
      </c>
    </row>
    <row r="7972" spans="1:3" x14ac:dyDescent="0.3">
      <c r="A7972" s="5">
        <v>44130</v>
      </c>
      <c r="B7972" s="2">
        <v>14.83</v>
      </c>
      <c r="C7972" s="2">
        <v>17.260000000000002</v>
      </c>
    </row>
    <row r="7973" spans="1:3" x14ac:dyDescent="0.3">
      <c r="A7973" s="5">
        <v>44131</v>
      </c>
      <c r="B7973" s="2">
        <v>13.05</v>
      </c>
      <c r="C7973" s="2">
        <v>14.65</v>
      </c>
    </row>
    <row r="7974" spans="1:3" x14ac:dyDescent="0.3">
      <c r="A7974" s="5">
        <v>44132</v>
      </c>
      <c r="B7974" s="2">
        <v>10.09</v>
      </c>
      <c r="C7974" s="2">
        <v>12.09</v>
      </c>
    </row>
    <row r="7975" spans="1:3" x14ac:dyDescent="0.3">
      <c r="A7975" s="5">
        <v>44133</v>
      </c>
      <c r="B7975" s="2">
        <v>11.6</v>
      </c>
      <c r="C7975" s="2">
        <v>13.42</v>
      </c>
    </row>
    <row r="7976" spans="1:3" x14ac:dyDescent="0.3">
      <c r="A7976" s="5">
        <v>44134</v>
      </c>
      <c r="B7976" s="2">
        <v>11.72</v>
      </c>
      <c r="C7976" s="2">
        <v>13.55</v>
      </c>
    </row>
    <row r="7977" spans="1:3" x14ac:dyDescent="0.3">
      <c r="A7977" s="5">
        <v>44135</v>
      </c>
      <c r="B7977" s="2">
        <v>9.31</v>
      </c>
      <c r="C7977" s="2">
        <v>10.3</v>
      </c>
    </row>
    <row r="7978" spans="1:3" x14ac:dyDescent="0.3">
      <c r="A7978" s="5">
        <v>44136</v>
      </c>
      <c r="B7978" s="2">
        <v>5.56</v>
      </c>
      <c r="C7978" s="2">
        <v>7.23</v>
      </c>
    </row>
    <row r="7979" spans="1:3" x14ac:dyDescent="0.3">
      <c r="A7979" s="5">
        <v>44137</v>
      </c>
      <c r="B7979" s="2">
        <v>4.0199999999999996</v>
      </c>
      <c r="C7979" s="2">
        <v>6.09</v>
      </c>
    </row>
    <row r="7980" spans="1:3" x14ac:dyDescent="0.3">
      <c r="A7980" s="5">
        <v>44138</v>
      </c>
      <c r="B7980" s="2">
        <v>6.37</v>
      </c>
      <c r="C7980" s="2">
        <v>8.73</v>
      </c>
    </row>
    <row r="7981" spans="1:3" x14ac:dyDescent="0.3">
      <c r="A7981" s="5">
        <v>44139</v>
      </c>
      <c r="B7981" s="2">
        <v>4.51</v>
      </c>
      <c r="C7981" s="2">
        <v>5.98</v>
      </c>
    </row>
    <row r="7982" spans="1:3" x14ac:dyDescent="0.3">
      <c r="A7982" s="5">
        <v>44140</v>
      </c>
      <c r="B7982" s="2">
        <v>2.5299999999999998</v>
      </c>
      <c r="C7982" s="2">
        <v>3.27</v>
      </c>
    </row>
    <row r="7983" spans="1:3" x14ac:dyDescent="0.3">
      <c r="A7983" s="5">
        <v>44141</v>
      </c>
      <c r="B7983" s="2">
        <v>4.38</v>
      </c>
      <c r="C7983" s="2">
        <v>5.66</v>
      </c>
    </row>
    <row r="7984" spans="1:3" x14ac:dyDescent="0.3">
      <c r="A7984" s="5">
        <v>44142</v>
      </c>
      <c r="B7984" s="2">
        <v>4</v>
      </c>
      <c r="C7984" s="2">
        <v>4.7699999999999996</v>
      </c>
    </row>
    <row r="7985" spans="1:3" x14ac:dyDescent="0.3">
      <c r="A7985" s="5">
        <v>44143</v>
      </c>
      <c r="B7985" s="2">
        <v>6.59</v>
      </c>
      <c r="C7985" s="2">
        <v>7.93</v>
      </c>
    </row>
    <row r="7986" spans="1:3" x14ac:dyDescent="0.3">
      <c r="A7986" s="5">
        <v>44144</v>
      </c>
      <c r="B7986" s="2">
        <v>8.19</v>
      </c>
      <c r="C7986" s="2">
        <v>9.3000000000000007</v>
      </c>
    </row>
    <row r="7987" spans="1:3" x14ac:dyDescent="0.3">
      <c r="A7987" s="5">
        <v>44145</v>
      </c>
      <c r="B7987" s="2">
        <v>10.58</v>
      </c>
      <c r="C7987" s="2">
        <v>12</v>
      </c>
    </row>
    <row r="7988" spans="1:3" x14ac:dyDescent="0.3">
      <c r="A7988" s="5">
        <v>44146</v>
      </c>
      <c r="B7988" s="2">
        <v>9.5500000000000007</v>
      </c>
      <c r="C7988" s="2">
        <v>10.52</v>
      </c>
    </row>
    <row r="7989" spans="1:3" x14ac:dyDescent="0.3">
      <c r="A7989" s="5">
        <v>44147</v>
      </c>
      <c r="B7989" s="2">
        <v>7.07</v>
      </c>
      <c r="C7989" s="2">
        <v>7.7</v>
      </c>
    </row>
    <row r="7990" spans="1:3" x14ac:dyDescent="0.3">
      <c r="A7990" s="5">
        <v>44148</v>
      </c>
      <c r="B7990" s="2">
        <v>5.09</v>
      </c>
      <c r="C7990" s="2">
        <v>5.48</v>
      </c>
    </row>
    <row r="7991" spans="1:3" x14ac:dyDescent="0.3">
      <c r="A7991" s="5">
        <v>44149</v>
      </c>
      <c r="B7991" s="2">
        <v>3.62</v>
      </c>
      <c r="C7991" s="2">
        <v>4.07</v>
      </c>
    </row>
    <row r="7992" spans="1:3" x14ac:dyDescent="0.3">
      <c r="A7992" s="5">
        <v>44150</v>
      </c>
      <c r="B7992" s="2">
        <v>2.16</v>
      </c>
      <c r="C7992" s="2">
        <v>2.68</v>
      </c>
    </row>
    <row r="7993" spans="1:3" x14ac:dyDescent="0.3">
      <c r="A7993" s="5">
        <v>44151</v>
      </c>
      <c r="B7993" s="2">
        <v>2.4</v>
      </c>
      <c r="C7993" s="2">
        <v>3.46</v>
      </c>
    </row>
    <row r="7994" spans="1:3" x14ac:dyDescent="0.3">
      <c r="A7994" s="5">
        <v>44152</v>
      </c>
      <c r="B7994" s="2">
        <v>2.16</v>
      </c>
      <c r="C7994" s="2">
        <v>2.73</v>
      </c>
    </row>
    <row r="7995" spans="1:3" x14ac:dyDescent="0.3">
      <c r="A7995" s="5">
        <v>44153</v>
      </c>
      <c r="B7995" s="2">
        <v>2.0099999999999998</v>
      </c>
      <c r="C7995" s="2">
        <v>2.79</v>
      </c>
    </row>
    <row r="7996" spans="1:3" x14ac:dyDescent="0.3">
      <c r="A7996" s="5">
        <v>44154</v>
      </c>
      <c r="B7996" s="2">
        <v>1.44</v>
      </c>
      <c r="C7996" s="2">
        <v>1.9</v>
      </c>
    </row>
    <row r="7997" spans="1:3" x14ac:dyDescent="0.3">
      <c r="A7997" s="5">
        <v>44155</v>
      </c>
      <c r="B7997" s="2">
        <v>3.8</v>
      </c>
      <c r="C7997" s="2">
        <v>5.0599999999999996</v>
      </c>
    </row>
    <row r="7998" spans="1:3" x14ac:dyDescent="0.3">
      <c r="A7998" s="5">
        <v>44156</v>
      </c>
      <c r="B7998" s="2">
        <v>1.58</v>
      </c>
      <c r="C7998" s="2">
        <v>1.63</v>
      </c>
    </row>
    <row r="7999" spans="1:3" x14ac:dyDescent="0.3">
      <c r="A7999" s="5">
        <v>44157</v>
      </c>
      <c r="B7999" s="2">
        <v>1.29</v>
      </c>
      <c r="C7999" s="2">
        <v>1.51</v>
      </c>
    </row>
    <row r="8000" spans="1:3" x14ac:dyDescent="0.3">
      <c r="A8000" s="5">
        <v>44158</v>
      </c>
      <c r="B8000" s="2">
        <v>3.81</v>
      </c>
      <c r="C8000" s="2">
        <v>5.21</v>
      </c>
    </row>
    <row r="8001" spans="1:3" x14ac:dyDescent="0.3">
      <c r="A8001" s="5">
        <v>44159</v>
      </c>
      <c r="B8001" s="2">
        <v>5.36</v>
      </c>
      <c r="C8001" s="2">
        <v>7.36</v>
      </c>
    </row>
    <row r="8002" spans="1:3" x14ac:dyDescent="0.3">
      <c r="A8002" s="5">
        <v>44160</v>
      </c>
      <c r="B8002" s="2">
        <v>4.9000000000000004</v>
      </c>
      <c r="C8002" s="2">
        <v>5.96</v>
      </c>
    </row>
    <row r="8003" spans="1:3" x14ac:dyDescent="0.3">
      <c r="A8003" s="5">
        <v>44161</v>
      </c>
      <c r="B8003" s="2">
        <v>9.0299999999999994</v>
      </c>
      <c r="C8003" s="2">
        <v>11.96</v>
      </c>
    </row>
    <row r="8004" spans="1:3" x14ac:dyDescent="0.3">
      <c r="A8004" s="5">
        <v>44162</v>
      </c>
      <c r="B8004" s="2">
        <v>23.37</v>
      </c>
      <c r="C8004" s="2">
        <v>35.94</v>
      </c>
    </row>
    <row r="8005" spans="1:3" x14ac:dyDescent="0.3">
      <c r="A8005" s="5">
        <v>44163</v>
      </c>
      <c r="B8005" s="2">
        <v>12.72</v>
      </c>
      <c r="C8005" s="2">
        <v>14.14</v>
      </c>
    </row>
    <row r="8006" spans="1:3" x14ac:dyDescent="0.3">
      <c r="A8006" s="5">
        <v>44164</v>
      </c>
      <c r="B8006" s="2">
        <v>14.46</v>
      </c>
      <c r="C8006" s="2">
        <v>16.16</v>
      </c>
    </row>
    <row r="8007" spans="1:3" x14ac:dyDescent="0.3">
      <c r="A8007" s="5">
        <v>44165</v>
      </c>
      <c r="B8007" s="2">
        <v>16.95</v>
      </c>
      <c r="C8007" s="2">
        <v>20.46</v>
      </c>
    </row>
    <row r="8008" spans="1:3" x14ac:dyDescent="0.3">
      <c r="A8008" s="5">
        <v>44166</v>
      </c>
      <c r="B8008" s="2">
        <v>22.69</v>
      </c>
      <c r="C8008" s="2">
        <v>30.7</v>
      </c>
    </row>
    <row r="8009" spans="1:3" x14ac:dyDescent="0.3">
      <c r="A8009" s="5">
        <v>44167</v>
      </c>
      <c r="B8009" s="2">
        <v>17.75</v>
      </c>
      <c r="C8009" s="2">
        <v>21.31</v>
      </c>
    </row>
    <row r="8010" spans="1:3" x14ac:dyDescent="0.3">
      <c r="A8010" s="5">
        <v>44168</v>
      </c>
      <c r="B8010" s="2">
        <v>15.2</v>
      </c>
      <c r="C8010" s="2">
        <v>18.98</v>
      </c>
    </row>
    <row r="8011" spans="1:3" x14ac:dyDescent="0.3">
      <c r="A8011" s="5">
        <v>44169</v>
      </c>
      <c r="B8011" s="2">
        <v>17.45</v>
      </c>
      <c r="C8011" s="2">
        <v>21</v>
      </c>
    </row>
    <row r="8012" spans="1:3" x14ac:dyDescent="0.3">
      <c r="A8012" s="5">
        <v>44170</v>
      </c>
      <c r="B8012" s="2">
        <v>18.940000000000001</v>
      </c>
      <c r="C8012" s="2">
        <v>21.13</v>
      </c>
    </row>
    <row r="8013" spans="1:3" x14ac:dyDescent="0.3">
      <c r="A8013" s="5">
        <v>44171</v>
      </c>
      <c r="B8013" s="2">
        <v>18.32</v>
      </c>
      <c r="C8013" s="2">
        <v>20.05</v>
      </c>
    </row>
    <row r="8014" spans="1:3" x14ac:dyDescent="0.3">
      <c r="A8014" s="5">
        <v>44172</v>
      </c>
      <c r="B8014" s="2">
        <v>16.75</v>
      </c>
      <c r="C8014" s="2">
        <v>19.25</v>
      </c>
    </row>
    <row r="8015" spans="1:3" x14ac:dyDescent="0.3">
      <c r="A8015" s="5">
        <v>44173</v>
      </c>
      <c r="B8015" s="2">
        <v>22.55</v>
      </c>
      <c r="C8015" s="2">
        <v>27.84</v>
      </c>
    </row>
    <row r="8016" spans="1:3" x14ac:dyDescent="0.3">
      <c r="A8016" s="5">
        <v>44174</v>
      </c>
      <c r="B8016" s="2">
        <v>24.95</v>
      </c>
      <c r="C8016" s="2">
        <v>30.44</v>
      </c>
    </row>
    <row r="8017" spans="1:3" x14ac:dyDescent="0.3">
      <c r="A8017" s="5">
        <v>44175</v>
      </c>
      <c r="B8017" s="2">
        <v>27.82</v>
      </c>
      <c r="C8017" s="2">
        <v>34.619999999999997</v>
      </c>
    </row>
    <row r="8018" spans="1:3" x14ac:dyDescent="0.3">
      <c r="A8018" s="5">
        <v>44176</v>
      </c>
      <c r="B8018" s="2">
        <v>22.13</v>
      </c>
      <c r="C8018" s="2">
        <v>24.05</v>
      </c>
    </row>
    <row r="8019" spans="1:3" x14ac:dyDescent="0.3">
      <c r="A8019" s="5">
        <v>44177</v>
      </c>
      <c r="B8019" s="2">
        <v>22.71</v>
      </c>
      <c r="C8019" s="2">
        <v>25.15</v>
      </c>
    </row>
    <row r="8020" spans="1:3" x14ac:dyDescent="0.3">
      <c r="A8020" s="5">
        <v>44178</v>
      </c>
      <c r="B8020" s="2">
        <v>25.04</v>
      </c>
      <c r="C8020" s="2">
        <v>27.6</v>
      </c>
    </row>
    <row r="8021" spans="1:3" x14ac:dyDescent="0.3">
      <c r="A8021" s="5">
        <v>44179</v>
      </c>
      <c r="B8021" s="2">
        <v>23.9</v>
      </c>
      <c r="C8021" s="2">
        <v>26.62</v>
      </c>
    </row>
    <row r="8022" spans="1:3" x14ac:dyDescent="0.3">
      <c r="A8022" s="5">
        <v>44180</v>
      </c>
      <c r="B8022" s="2">
        <v>30.13</v>
      </c>
      <c r="C8022" s="2">
        <v>38.25</v>
      </c>
    </row>
    <row r="8023" spans="1:3" x14ac:dyDescent="0.3">
      <c r="A8023" s="5">
        <v>44181</v>
      </c>
      <c r="B8023" s="2">
        <v>30.79</v>
      </c>
      <c r="C8023" s="2">
        <v>39.75</v>
      </c>
    </row>
    <row r="8024" spans="1:3" x14ac:dyDescent="0.3">
      <c r="A8024" s="5">
        <v>44182</v>
      </c>
      <c r="B8024" s="2">
        <v>22.32</v>
      </c>
      <c r="C8024" s="2">
        <v>24.69</v>
      </c>
    </row>
    <row r="8025" spans="1:3" x14ac:dyDescent="0.3">
      <c r="A8025" s="5">
        <v>44183</v>
      </c>
      <c r="B8025" s="2">
        <v>20.46</v>
      </c>
      <c r="C8025" s="2">
        <v>22.8</v>
      </c>
    </row>
    <row r="8026" spans="1:3" x14ac:dyDescent="0.3">
      <c r="A8026" s="5">
        <v>44184</v>
      </c>
      <c r="B8026" s="2">
        <v>16.47</v>
      </c>
      <c r="C8026" s="2">
        <v>17.41</v>
      </c>
    </row>
    <row r="8027" spans="1:3" x14ac:dyDescent="0.3">
      <c r="A8027" s="5">
        <v>44185</v>
      </c>
      <c r="B8027" s="2">
        <v>14.43</v>
      </c>
      <c r="C8027" s="2">
        <v>15.88</v>
      </c>
    </row>
    <row r="8028" spans="1:3" x14ac:dyDescent="0.3">
      <c r="A8028" s="5">
        <v>44186</v>
      </c>
      <c r="B8028" s="2">
        <v>16.62</v>
      </c>
      <c r="C8028" s="2">
        <v>19.7</v>
      </c>
    </row>
    <row r="8029" spans="1:3" x14ac:dyDescent="0.3">
      <c r="A8029" s="5">
        <v>44187</v>
      </c>
      <c r="B8029" s="2">
        <v>14.44</v>
      </c>
      <c r="C8029" s="2">
        <v>18.47</v>
      </c>
    </row>
    <row r="8030" spans="1:3" x14ac:dyDescent="0.3">
      <c r="A8030" s="5">
        <v>44188</v>
      </c>
      <c r="B8030" s="2">
        <v>17.43</v>
      </c>
      <c r="C8030" s="2">
        <v>19.809999999999999</v>
      </c>
    </row>
    <row r="8031" spans="1:3" x14ac:dyDescent="0.3">
      <c r="A8031" s="5">
        <v>44189</v>
      </c>
      <c r="B8031" s="2">
        <v>14.75</v>
      </c>
      <c r="C8031" s="2">
        <v>17.21</v>
      </c>
    </row>
    <row r="8032" spans="1:3" x14ac:dyDescent="0.3">
      <c r="A8032" s="5">
        <v>44190</v>
      </c>
      <c r="B8032" s="2">
        <v>18.11</v>
      </c>
      <c r="C8032" s="2">
        <v>20.5</v>
      </c>
    </row>
    <row r="8033" spans="1:3" x14ac:dyDescent="0.3">
      <c r="A8033" s="5">
        <v>44191</v>
      </c>
      <c r="B8033" s="2">
        <v>16.8</v>
      </c>
      <c r="C8033" s="2">
        <v>18.75</v>
      </c>
    </row>
    <row r="8034" spans="1:3" x14ac:dyDescent="0.3">
      <c r="A8034" s="5">
        <v>44192</v>
      </c>
      <c r="B8034" s="2">
        <v>5.59</v>
      </c>
      <c r="C8034" s="2">
        <v>6.95</v>
      </c>
    </row>
    <row r="8035" spans="1:3" x14ac:dyDescent="0.3">
      <c r="A8035" s="5">
        <v>44193</v>
      </c>
      <c r="B8035" s="2">
        <v>16.420000000000002</v>
      </c>
      <c r="C8035" s="2">
        <v>19.91</v>
      </c>
    </row>
    <row r="8036" spans="1:3" x14ac:dyDescent="0.3">
      <c r="A8036" s="5">
        <v>44194</v>
      </c>
      <c r="B8036" s="2">
        <v>21.04</v>
      </c>
      <c r="C8036" s="2">
        <v>23.19</v>
      </c>
    </row>
    <row r="8037" spans="1:3" x14ac:dyDescent="0.3">
      <c r="A8037" s="5">
        <v>44195</v>
      </c>
      <c r="B8037" s="2">
        <v>23.91</v>
      </c>
      <c r="C8037" s="2">
        <v>26.66</v>
      </c>
    </row>
    <row r="8038" spans="1:3" x14ac:dyDescent="0.3">
      <c r="A8038" s="5">
        <v>44196</v>
      </c>
      <c r="B8038" s="2">
        <v>27</v>
      </c>
      <c r="C8038" s="2">
        <v>30.92</v>
      </c>
    </row>
    <row r="8039" spans="1:3" x14ac:dyDescent="0.3">
      <c r="A8039" s="5">
        <v>44197</v>
      </c>
      <c r="B8039" s="2">
        <v>27.37</v>
      </c>
      <c r="C8039" s="2">
        <v>29.46</v>
      </c>
    </row>
    <row r="8040" spans="1:3" x14ac:dyDescent="0.3">
      <c r="A8040" s="5">
        <v>44198</v>
      </c>
      <c r="B8040" s="2">
        <v>29.99</v>
      </c>
      <c r="C8040" s="2">
        <v>33.979999999999997</v>
      </c>
    </row>
    <row r="8041" spans="1:3" x14ac:dyDescent="0.3">
      <c r="A8041" s="5">
        <v>44199</v>
      </c>
      <c r="B8041" s="2">
        <v>25.77</v>
      </c>
      <c r="C8041" s="2">
        <v>26.61</v>
      </c>
    </row>
    <row r="8042" spans="1:3" x14ac:dyDescent="0.3">
      <c r="A8042" s="5">
        <v>44200</v>
      </c>
      <c r="B8042" s="2">
        <v>38.94</v>
      </c>
      <c r="C8042" s="2">
        <v>50.55</v>
      </c>
    </row>
    <row r="8043" spans="1:3" x14ac:dyDescent="0.3">
      <c r="A8043" s="5">
        <v>44201</v>
      </c>
      <c r="B8043" s="2">
        <v>43.75</v>
      </c>
      <c r="C8043" s="2">
        <v>55.81</v>
      </c>
    </row>
    <row r="8044" spans="1:3" x14ac:dyDescent="0.3">
      <c r="A8044" s="5">
        <v>44202</v>
      </c>
      <c r="B8044" s="2">
        <v>39.5</v>
      </c>
      <c r="C8044" s="2">
        <v>47.31</v>
      </c>
    </row>
    <row r="8045" spans="1:3" x14ac:dyDescent="0.3">
      <c r="A8045" s="5">
        <v>44203</v>
      </c>
      <c r="B8045" s="2">
        <v>63.48</v>
      </c>
      <c r="C8045" s="2">
        <v>79.36</v>
      </c>
    </row>
    <row r="8046" spans="1:3" x14ac:dyDescent="0.3">
      <c r="A8046" s="5">
        <v>44204</v>
      </c>
      <c r="B8046" s="2">
        <v>71.56</v>
      </c>
      <c r="C8046" s="2">
        <v>92.06</v>
      </c>
    </row>
    <row r="8047" spans="1:3" x14ac:dyDescent="0.3">
      <c r="A8047" s="5">
        <v>44205</v>
      </c>
      <c r="B8047" s="2">
        <v>51.27</v>
      </c>
      <c r="C8047" s="2">
        <v>56.81</v>
      </c>
    </row>
    <row r="8048" spans="1:3" x14ac:dyDescent="0.3">
      <c r="A8048" s="5">
        <v>44206</v>
      </c>
      <c r="B8048" s="2">
        <v>41.64</v>
      </c>
      <c r="C8048" s="2">
        <v>46.32</v>
      </c>
    </row>
    <row r="8049" spans="1:3" x14ac:dyDescent="0.3">
      <c r="A8049" s="5">
        <v>44207</v>
      </c>
      <c r="B8049" s="2">
        <v>41.4</v>
      </c>
      <c r="C8049" s="2">
        <v>44.78</v>
      </c>
    </row>
    <row r="8050" spans="1:3" x14ac:dyDescent="0.3">
      <c r="A8050" s="5">
        <v>44208</v>
      </c>
      <c r="B8050" s="2">
        <v>37.71</v>
      </c>
      <c r="C8050" s="2">
        <v>43.5</v>
      </c>
    </row>
    <row r="8051" spans="1:3" x14ac:dyDescent="0.3">
      <c r="A8051" s="5">
        <v>44209</v>
      </c>
      <c r="B8051" s="2">
        <v>42.29</v>
      </c>
      <c r="C8051" s="2">
        <v>47.43</v>
      </c>
    </row>
    <row r="8052" spans="1:3" x14ac:dyDescent="0.3">
      <c r="A8052" s="5">
        <v>44210</v>
      </c>
      <c r="B8052" s="2">
        <v>68.680000000000007</v>
      </c>
      <c r="C8052" s="2">
        <v>84.59</v>
      </c>
    </row>
    <row r="8053" spans="1:3" x14ac:dyDescent="0.3">
      <c r="A8053" s="5">
        <v>44211</v>
      </c>
      <c r="B8053" s="2">
        <v>54.02</v>
      </c>
      <c r="C8053" s="2">
        <v>58.6</v>
      </c>
    </row>
    <row r="8054" spans="1:3" x14ac:dyDescent="0.3">
      <c r="A8054" s="5">
        <v>44212</v>
      </c>
      <c r="B8054" s="2">
        <v>49.51</v>
      </c>
      <c r="C8054" s="2">
        <v>53.48</v>
      </c>
    </row>
    <row r="8055" spans="1:3" x14ac:dyDescent="0.3">
      <c r="A8055" s="5">
        <v>44213</v>
      </c>
      <c r="B8055" s="2">
        <v>49.59</v>
      </c>
      <c r="C8055" s="2">
        <v>52.27</v>
      </c>
    </row>
    <row r="8056" spans="1:3" x14ac:dyDescent="0.3">
      <c r="A8056" s="5">
        <v>44214</v>
      </c>
      <c r="B8056" s="2">
        <v>54.59</v>
      </c>
      <c r="C8056" s="2">
        <v>61.2</v>
      </c>
    </row>
    <row r="8057" spans="1:3" x14ac:dyDescent="0.3">
      <c r="A8057" s="5">
        <v>44215</v>
      </c>
      <c r="B8057" s="2">
        <v>45.81</v>
      </c>
      <c r="C8057" s="2">
        <v>53.15</v>
      </c>
    </row>
    <row r="8058" spans="1:3" x14ac:dyDescent="0.3">
      <c r="A8058" s="5">
        <v>44216</v>
      </c>
      <c r="B8058" s="2">
        <v>35.31</v>
      </c>
      <c r="C8058" s="2">
        <v>39.590000000000003</v>
      </c>
    </row>
    <row r="8059" spans="1:3" x14ac:dyDescent="0.3">
      <c r="A8059" s="5">
        <v>44217</v>
      </c>
      <c r="B8059" s="2">
        <v>29.63</v>
      </c>
      <c r="C8059" s="2">
        <v>34.01</v>
      </c>
    </row>
    <row r="8060" spans="1:3" x14ac:dyDescent="0.3">
      <c r="A8060" s="5">
        <v>44218</v>
      </c>
      <c r="B8060" s="2">
        <v>29.25</v>
      </c>
      <c r="C8060" s="2">
        <v>34.19</v>
      </c>
    </row>
    <row r="8061" spans="1:3" x14ac:dyDescent="0.3">
      <c r="A8061" s="5">
        <v>44219</v>
      </c>
      <c r="B8061" s="2">
        <v>36.78</v>
      </c>
      <c r="C8061" s="2">
        <v>40.65</v>
      </c>
    </row>
    <row r="8062" spans="1:3" x14ac:dyDescent="0.3">
      <c r="A8062" s="5">
        <v>44220</v>
      </c>
      <c r="B8062" s="2">
        <v>44.76</v>
      </c>
      <c r="C8062" s="2">
        <v>47.93</v>
      </c>
    </row>
    <row r="8063" spans="1:3" x14ac:dyDescent="0.3">
      <c r="A8063" s="5">
        <v>44221</v>
      </c>
      <c r="B8063" s="2">
        <v>53.66</v>
      </c>
      <c r="C8063" s="2">
        <v>62.19</v>
      </c>
    </row>
    <row r="8064" spans="1:3" x14ac:dyDescent="0.3">
      <c r="A8064" s="5">
        <v>44222</v>
      </c>
      <c r="B8064" s="2">
        <v>53.44</v>
      </c>
      <c r="C8064" s="2">
        <v>59.75</v>
      </c>
    </row>
    <row r="8065" spans="1:3" x14ac:dyDescent="0.3">
      <c r="A8065" s="5">
        <v>44223</v>
      </c>
      <c r="B8065" s="2">
        <v>55.63</v>
      </c>
      <c r="C8065" s="2">
        <v>63.41</v>
      </c>
    </row>
    <row r="8066" spans="1:3" x14ac:dyDescent="0.3">
      <c r="A8066" s="5">
        <v>44224</v>
      </c>
      <c r="B8066" s="2">
        <v>56.82</v>
      </c>
      <c r="C8066" s="2">
        <v>64.17</v>
      </c>
    </row>
    <row r="8067" spans="1:3" x14ac:dyDescent="0.3">
      <c r="A8067" s="5">
        <v>44225</v>
      </c>
      <c r="B8067" s="2">
        <v>51.66</v>
      </c>
      <c r="C8067" s="2">
        <v>58.25</v>
      </c>
    </row>
    <row r="8068" spans="1:3" x14ac:dyDescent="0.3">
      <c r="A8068" s="5">
        <v>44226</v>
      </c>
      <c r="B8068" s="2">
        <v>48.13</v>
      </c>
      <c r="C8068" s="2">
        <v>53.66</v>
      </c>
    </row>
    <row r="8069" spans="1:3" x14ac:dyDescent="0.3">
      <c r="A8069" s="5">
        <v>44227</v>
      </c>
      <c r="B8069" s="2">
        <v>48.3</v>
      </c>
      <c r="C8069" s="2">
        <v>52.51</v>
      </c>
    </row>
    <row r="8070" spans="1:3" x14ac:dyDescent="0.3">
      <c r="A8070" s="5">
        <v>44228</v>
      </c>
      <c r="B8070" s="2">
        <v>74.569999999999993</v>
      </c>
      <c r="C8070" s="2">
        <v>97.49</v>
      </c>
    </row>
    <row r="8071" spans="1:3" x14ac:dyDescent="0.3">
      <c r="A8071" s="5">
        <v>44229</v>
      </c>
      <c r="B8071" s="2">
        <v>62.21</v>
      </c>
      <c r="C8071" s="2">
        <v>73.849999999999994</v>
      </c>
    </row>
    <row r="8072" spans="1:3" x14ac:dyDescent="0.3">
      <c r="A8072" s="5">
        <v>44230</v>
      </c>
      <c r="B8072" s="2">
        <v>46.95</v>
      </c>
      <c r="C8072" s="2">
        <v>53.14</v>
      </c>
    </row>
    <row r="8073" spans="1:3" x14ac:dyDescent="0.3">
      <c r="A8073" s="5">
        <v>44231</v>
      </c>
      <c r="B8073" s="2">
        <v>49.71</v>
      </c>
      <c r="C8073" s="2">
        <v>56.86</v>
      </c>
    </row>
    <row r="8074" spans="1:3" x14ac:dyDescent="0.3">
      <c r="A8074" s="5">
        <v>44232</v>
      </c>
      <c r="B8074" s="2">
        <v>55.62</v>
      </c>
      <c r="C8074" s="2">
        <v>65.41</v>
      </c>
    </row>
    <row r="8075" spans="1:3" x14ac:dyDescent="0.3">
      <c r="A8075" s="5">
        <v>44233</v>
      </c>
      <c r="B8075" s="2">
        <v>41.26</v>
      </c>
      <c r="C8075" s="2">
        <v>43.45</v>
      </c>
    </row>
    <row r="8076" spans="1:3" x14ac:dyDescent="0.3">
      <c r="A8076" s="5">
        <v>44234</v>
      </c>
      <c r="B8076" s="2">
        <v>38.53</v>
      </c>
      <c r="C8076" s="2">
        <v>40.53</v>
      </c>
    </row>
    <row r="8077" spans="1:3" x14ac:dyDescent="0.3">
      <c r="A8077" s="5">
        <v>44235</v>
      </c>
      <c r="B8077" s="2">
        <v>52.97</v>
      </c>
      <c r="C8077" s="2">
        <v>61.45</v>
      </c>
    </row>
    <row r="8078" spans="1:3" x14ac:dyDescent="0.3">
      <c r="A8078" s="5">
        <v>44236</v>
      </c>
      <c r="B8078" s="2">
        <v>65.2</v>
      </c>
      <c r="C8078" s="2">
        <v>76.510000000000005</v>
      </c>
    </row>
    <row r="8079" spans="1:3" x14ac:dyDescent="0.3">
      <c r="A8079" s="5">
        <v>44237</v>
      </c>
      <c r="B8079" s="2">
        <v>64.19</v>
      </c>
      <c r="C8079" s="2">
        <v>74.53</v>
      </c>
    </row>
    <row r="8080" spans="1:3" x14ac:dyDescent="0.3">
      <c r="A8080" s="5">
        <v>44238</v>
      </c>
      <c r="B8080" s="2">
        <v>75.180000000000007</v>
      </c>
      <c r="C8080" s="2">
        <v>96.41</v>
      </c>
    </row>
    <row r="8081" spans="1:3" x14ac:dyDescent="0.3">
      <c r="A8081" s="5">
        <v>44239</v>
      </c>
      <c r="B8081" s="2">
        <v>49.27</v>
      </c>
      <c r="C8081" s="2">
        <v>51.13</v>
      </c>
    </row>
    <row r="8082" spans="1:3" x14ac:dyDescent="0.3">
      <c r="A8082" s="5">
        <v>44240</v>
      </c>
      <c r="B8082" s="2">
        <v>46.68</v>
      </c>
      <c r="C8082" s="2">
        <v>48.13</v>
      </c>
    </row>
    <row r="8083" spans="1:3" x14ac:dyDescent="0.3">
      <c r="A8083" s="5">
        <v>44241</v>
      </c>
      <c r="B8083" s="2">
        <v>45.17</v>
      </c>
      <c r="C8083" s="2">
        <v>46.79</v>
      </c>
    </row>
    <row r="8084" spans="1:3" x14ac:dyDescent="0.3">
      <c r="A8084" s="5">
        <v>44242</v>
      </c>
      <c r="B8084" s="2">
        <v>50.61</v>
      </c>
      <c r="C8084" s="2">
        <v>56.36</v>
      </c>
    </row>
    <row r="8085" spans="1:3" x14ac:dyDescent="0.3">
      <c r="A8085" s="5">
        <v>44243</v>
      </c>
      <c r="B8085" s="2">
        <v>53.02</v>
      </c>
      <c r="C8085" s="2">
        <v>58.89</v>
      </c>
    </row>
    <row r="8086" spans="1:3" x14ac:dyDescent="0.3">
      <c r="A8086" s="5">
        <v>44244</v>
      </c>
      <c r="B8086" s="2">
        <v>47.12</v>
      </c>
      <c r="C8086" s="2">
        <v>51.21</v>
      </c>
    </row>
    <row r="8087" spans="1:3" x14ac:dyDescent="0.3">
      <c r="A8087" s="5">
        <v>44245</v>
      </c>
      <c r="B8087" s="2">
        <v>43.66</v>
      </c>
      <c r="C8087" s="2">
        <v>46.28</v>
      </c>
    </row>
    <row r="8088" spans="1:3" x14ac:dyDescent="0.3">
      <c r="A8088" s="5">
        <v>44246</v>
      </c>
      <c r="B8088" s="2">
        <v>46.65</v>
      </c>
      <c r="C8088" s="2">
        <v>51.95</v>
      </c>
    </row>
    <row r="8089" spans="1:3" x14ac:dyDescent="0.3">
      <c r="A8089" s="5">
        <v>44247</v>
      </c>
      <c r="B8089" s="2">
        <v>36.479999999999997</v>
      </c>
      <c r="C8089" s="2">
        <v>37.340000000000003</v>
      </c>
    </row>
    <row r="8090" spans="1:3" x14ac:dyDescent="0.3">
      <c r="A8090" s="5">
        <v>44248</v>
      </c>
      <c r="B8090" s="2">
        <v>34.85</v>
      </c>
      <c r="C8090" s="2">
        <v>36.78</v>
      </c>
    </row>
    <row r="8091" spans="1:3" x14ac:dyDescent="0.3">
      <c r="A8091" s="5">
        <v>44249</v>
      </c>
      <c r="B8091" s="2">
        <v>43.51</v>
      </c>
      <c r="C8091" s="2">
        <v>46.5</v>
      </c>
    </row>
    <row r="8092" spans="1:3" x14ac:dyDescent="0.3">
      <c r="A8092" s="5">
        <v>44250</v>
      </c>
      <c r="B8092" s="2">
        <v>39.21</v>
      </c>
      <c r="C8092" s="2">
        <v>41.01</v>
      </c>
    </row>
    <row r="8093" spans="1:3" x14ac:dyDescent="0.3">
      <c r="A8093" s="5">
        <v>44251</v>
      </c>
      <c r="B8093" s="2">
        <v>31.35</v>
      </c>
      <c r="C8093" s="2">
        <v>33.89</v>
      </c>
    </row>
    <row r="8094" spans="1:3" x14ac:dyDescent="0.3">
      <c r="A8094" s="5">
        <v>44252</v>
      </c>
      <c r="B8094" s="2">
        <v>30.67</v>
      </c>
      <c r="C8094" s="2">
        <v>33.71</v>
      </c>
    </row>
    <row r="8095" spans="1:3" x14ac:dyDescent="0.3">
      <c r="A8095" s="5">
        <v>44253</v>
      </c>
      <c r="B8095" s="2">
        <v>28.04</v>
      </c>
      <c r="C8095" s="2">
        <v>29.66</v>
      </c>
    </row>
    <row r="8096" spans="1:3" x14ac:dyDescent="0.3">
      <c r="A8096" s="5">
        <v>44254</v>
      </c>
      <c r="B8096" s="2">
        <v>30.82</v>
      </c>
      <c r="C8096" s="2">
        <v>33.21</v>
      </c>
    </row>
    <row r="8097" spans="1:3" x14ac:dyDescent="0.3">
      <c r="A8097" s="5">
        <v>44255</v>
      </c>
      <c r="B8097" s="2">
        <v>28.03</v>
      </c>
      <c r="C8097" s="2">
        <v>28.74</v>
      </c>
    </row>
    <row r="8098" spans="1:3" x14ac:dyDescent="0.3">
      <c r="A8098" s="5">
        <v>44256</v>
      </c>
      <c r="B8098" s="2">
        <v>32.74</v>
      </c>
      <c r="C8098" s="2">
        <v>35.42</v>
      </c>
    </row>
    <row r="8099" spans="1:3" x14ac:dyDescent="0.3">
      <c r="A8099" s="5">
        <v>44257</v>
      </c>
      <c r="B8099" s="2">
        <v>35.22</v>
      </c>
      <c r="C8099" s="2">
        <v>37.97</v>
      </c>
    </row>
    <row r="8100" spans="1:3" x14ac:dyDescent="0.3">
      <c r="A8100" s="5">
        <v>44258</v>
      </c>
      <c r="B8100" s="2">
        <v>35.69</v>
      </c>
      <c r="C8100" s="2">
        <v>38.450000000000003</v>
      </c>
    </row>
    <row r="8101" spans="1:3" x14ac:dyDescent="0.3">
      <c r="A8101" s="5">
        <v>44259</v>
      </c>
      <c r="B8101" s="2">
        <v>36.24</v>
      </c>
      <c r="C8101" s="2">
        <v>39.270000000000003</v>
      </c>
    </row>
    <row r="8102" spans="1:3" x14ac:dyDescent="0.3">
      <c r="A8102" s="5">
        <v>44260</v>
      </c>
      <c r="B8102" s="2">
        <v>39.22</v>
      </c>
      <c r="C8102" s="2">
        <v>42.59</v>
      </c>
    </row>
    <row r="8103" spans="1:3" x14ac:dyDescent="0.3">
      <c r="A8103" s="5">
        <v>44261</v>
      </c>
      <c r="B8103" s="2">
        <v>27.78</v>
      </c>
      <c r="C8103" s="2">
        <v>27.76</v>
      </c>
    </row>
    <row r="8104" spans="1:3" x14ac:dyDescent="0.3">
      <c r="A8104" s="5">
        <v>44262</v>
      </c>
      <c r="B8104" s="2">
        <v>30.15</v>
      </c>
      <c r="C8104" s="2">
        <v>31.32</v>
      </c>
    </row>
    <row r="8105" spans="1:3" x14ac:dyDescent="0.3">
      <c r="A8105" s="5">
        <v>44263</v>
      </c>
      <c r="B8105" s="2">
        <v>45.93</v>
      </c>
      <c r="C8105" s="2">
        <v>50.33</v>
      </c>
    </row>
    <row r="8106" spans="1:3" x14ac:dyDescent="0.3">
      <c r="A8106" s="5">
        <v>44264</v>
      </c>
      <c r="B8106" s="2">
        <v>46.05</v>
      </c>
      <c r="C8106" s="2">
        <v>51.62</v>
      </c>
    </row>
    <row r="8107" spans="1:3" x14ac:dyDescent="0.3">
      <c r="A8107" s="5">
        <v>44265</v>
      </c>
      <c r="B8107" s="2">
        <v>37.479999999999997</v>
      </c>
      <c r="C8107" s="2">
        <v>39.56</v>
      </c>
    </row>
    <row r="8108" spans="1:3" x14ac:dyDescent="0.3">
      <c r="A8108" s="5">
        <v>44266</v>
      </c>
      <c r="B8108" s="2">
        <v>26.12</v>
      </c>
      <c r="C8108" s="2">
        <v>29.81</v>
      </c>
    </row>
    <row r="8109" spans="1:3" x14ac:dyDescent="0.3">
      <c r="A8109" s="5">
        <v>44267</v>
      </c>
      <c r="B8109" s="2">
        <v>31.15</v>
      </c>
      <c r="C8109" s="2">
        <v>33.85</v>
      </c>
    </row>
    <row r="8110" spans="1:3" x14ac:dyDescent="0.3">
      <c r="A8110" s="5">
        <v>44268</v>
      </c>
      <c r="B8110" s="2">
        <v>30.72</v>
      </c>
      <c r="C8110" s="2">
        <v>32.229999999999997</v>
      </c>
    </row>
    <row r="8111" spans="1:3" x14ac:dyDescent="0.3">
      <c r="A8111" s="5">
        <v>44269</v>
      </c>
      <c r="B8111" s="2">
        <v>32.869999999999997</v>
      </c>
      <c r="C8111" s="2">
        <v>32.799999999999997</v>
      </c>
    </row>
    <row r="8112" spans="1:3" x14ac:dyDescent="0.3">
      <c r="A8112" s="5">
        <v>44270</v>
      </c>
      <c r="B8112" s="2">
        <v>43.33</v>
      </c>
      <c r="C8112" s="2">
        <v>46.09</v>
      </c>
    </row>
    <row r="8113" spans="1:3" x14ac:dyDescent="0.3">
      <c r="A8113" s="5">
        <v>44271</v>
      </c>
      <c r="B8113" s="2">
        <v>43.57</v>
      </c>
      <c r="C8113" s="2">
        <v>46.19</v>
      </c>
    </row>
    <row r="8114" spans="1:3" x14ac:dyDescent="0.3">
      <c r="A8114" s="5">
        <v>44272</v>
      </c>
      <c r="B8114" s="2">
        <v>46.01</v>
      </c>
      <c r="C8114" s="2">
        <v>50</v>
      </c>
    </row>
    <row r="8115" spans="1:3" x14ac:dyDescent="0.3">
      <c r="A8115" s="5">
        <v>44273</v>
      </c>
      <c r="B8115" s="2">
        <v>44.95</v>
      </c>
      <c r="C8115" s="2">
        <v>48.39</v>
      </c>
    </row>
    <row r="8116" spans="1:3" x14ac:dyDescent="0.3">
      <c r="A8116" s="5">
        <v>44274</v>
      </c>
      <c r="B8116" s="2">
        <v>41.12</v>
      </c>
      <c r="C8116" s="2">
        <v>41.83</v>
      </c>
    </row>
    <row r="8117" spans="1:3" x14ac:dyDescent="0.3">
      <c r="A8117" s="5">
        <v>44275</v>
      </c>
      <c r="B8117" s="2">
        <v>28.89</v>
      </c>
      <c r="C8117" s="2">
        <v>29.91</v>
      </c>
    </row>
    <row r="8118" spans="1:3" x14ac:dyDescent="0.3">
      <c r="A8118" s="5">
        <v>44276</v>
      </c>
      <c r="B8118" s="2">
        <v>25.4</v>
      </c>
      <c r="C8118" s="2">
        <v>25.75</v>
      </c>
    </row>
    <row r="8119" spans="1:3" x14ac:dyDescent="0.3">
      <c r="A8119" s="5">
        <v>44277</v>
      </c>
      <c r="B8119" s="2">
        <v>36.9</v>
      </c>
      <c r="C8119" s="2">
        <v>39.69</v>
      </c>
    </row>
    <row r="8120" spans="1:3" x14ac:dyDescent="0.3">
      <c r="A8120" s="5">
        <v>44278</v>
      </c>
      <c r="B8120" s="2">
        <v>34.159999999999997</v>
      </c>
      <c r="C8120" s="2">
        <v>36.69</v>
      </c>
    </row>
    <row r="8121" spans="1:3" x14ac:dyDescent="0.3">
      <c r="A8121" s="5">
        <v>44279</v>
      </c>
      <c r="B8121" s="2">
        <v>31.08</v>
      </c>
      <c r="C8121" s="2">
        <v>34.200000000000003</v>
      </c>
    </row>
    <row r="8122" spans="1:3" x14ac:dyDescent="0.3">
      <c r="A8122" s="5">
        <v>44280</v>
      </c>
      <c r="B8122" s="2">
        <v>35.11</v>
      </c>
      <c r="C8122" s="2">
        <v>39.520000000000003</v>
      </c>
    </row>
    <row r="8123" spans="1:3" x14ac:dyDescent="0.3">
      <c r="A8123" s="5">
        <v>44281</v>
      </c>
      <c r="B8123" s="2">
        <v>31.83</v>
      </c>
      <c r="C8123" s="2">
        <v>33.6</v>
      </c>
    </row>
    <row r="8124" spans="1:3" x14ac:dyDescent="0.3">
      <c r="A8124" s="5">
        <v>44282</v>
      </c>
      <c r="B8124" s="2">
        <v>22.59</v>
      </c>
      <c r="C8124" s="2">
        <v>22.52</v>
      </c>
    </row>
    <row r="8125" spans="1:3" x14ac:dyDescent="0.3">
      <c r="A8125" s="5">
        <v>44283</v>
      </c>
      <c r="B8125" s="2">
        <v>24</v>
      </c>
      <c r="C8125" s="2">
        <v>23.03</v>
      </c>
    </row>
    <row r="8126" spans="1:3" x14ac:dyDescent="0.3">
      <c r="A8126" s="5">
        <v>44284</v>
      </c>
      <c r="B8126" s="2">
        <v>25.37</v>
      </c>
      <c r="C8126" s="2">
        <v>26.65</v>
      </c>
    </row>
    <row r="8127" spans="1:3" x14ac:dyDescent="0.3">
      <c r="A8127" s="5">
        <v>44285</v>
      </c>
      <c r="B8127" s="2">
        <v>26.25</v>
      </c>
      <c r="C8127" s="2">
        <v>29.74</v>
      </c>
    </row>
    <row r="8128" spans="1:3" x14ac:dyDescent="0.3">
      <c r="A8128" s="5">
        <v>44286</v>
      </c>
      <c r="B8128" s="2">
        <v>32.119999999999997</v>
      </c>
      <c r="C8128" s="2">
        <v>36.67</v>
      </c>
    </row>
    <row r="8129" spans="1:3" x14ac:dyDescent="0.3">
      <c r="A8129" s="5">
        <v>44287</v>
      </c>
      <c r="B8129" s="2">
        <v>29.96</v>
      </c>
      <c r="C8129" s="2">
        <v>32.96</v>
      </c>
    </row>
    <row r="8130" spans="1:3" x14ac:dyDescent="0.3">
      <c r="A8130" s="5">
        <v>44288</v>
      </c>
      <c r="B8130" s="2">
        <v>21.22</v>
      </c>
      <c r="C8130" s="2">
        <v>18.29</v>
      </c>
    </row>
    <row r="8131" spans="1:3" x14ac:dyDescent="0.3">
      <c r="A8131" s="5">
        <v>44289</v>
      </c>
      <c r="B8131" s="2">
        <v>24.45</v>
      </c>
      <c r="C8131" s="2">
        <v>25.01</v>
      </c>
    </row>
    <row r="8132" spans="1:3" x14ac:dyDescent="0.3">
      <c r="A8132" s="5">
        <v>44290</v>
      </c>
      <c r="B8132" s="2">
        <v>14.58</v>
      </c>
      <c r="C8132" s="2">
        <v>11.83</v>
      </c>
    </row>
    <row r="8133" spans="1:3" x14ac:dyDescent="0.3">
      <c r="A8133" s="5">
        <v>44291</v>
      </c>
      <c r="B8133" s="2">
        <v>5.77</v>
      </c>
      <c r="C8133" s="2">
        <v>5.17</v>
      </c>
    </row>
    <row r="8134" spans="1:3" x14ac:dyDescent="0.3">
      <c r="A8134" s="5">
        <v>44292</v>
      </c>
      <c r="B8134" s="2">
        <v>27.88</v>
      </c>
      <c r="C8134" s="2">
        <v>30.49</v>
      </c>
    </row>
    <row r="8135" spans="1:3" x14ac:dyDescent="0.3">
      <c r="A8135" s="5">
        <v>44293</v>
      </c>
      <c r="B8135" s="2">
        <v>34.979999999999997</v>
      </c>
      <c r="C8135" s="2">
        <v>37.840000000000003</v>
      </c>
    </row>
    <row r="8136" spans="1:3" x14ac:dyDescent="0.3">
      <c r="A8136" s="5">
        <v>44294</v>
      </c>
      <c r="B8136" s="2">
        <v>39.85</v>
      </c>
      <c r="C8136" s="2">
        <v>44.01</v>
      </c>
    </row>
    <row r="8137" spans="1:3" x14ac:dyDescent="0.3">
      <c r="A8137" s="5">
        <v>44295</v>
      </c>
      <c r="B8137" s="2">
        <v>27.39</v>
      </c>
      <c r="C8137" s="2">
        <v>28.43</v>
      </c>
    </row>
    <row r="8138" spans="1:3" x14ac:dyDescent="0.3">
      <c r="A8138" s="5">
        <v>44296</v>
      </c>
      <c r="B8138" s="2">
        <v>34.5</v>
      </c>
      <c r="C8138" s="2">
        <v>36.86</v>
      </c>
    </row>
    <row r="8139" spans="1:3" x14ac:dyDescent="0.3">
      <c r="A8139" s="5">
        <v>44297</v>
      </c>
      <c r="B8139" s="2">
        <v>37.28</v>
      </c>
      <c r="C8139" s="2">
        <v>37.29</v>
      </c>
    </row>
    <row r="8140" spans="1:3" x14ac:dyDescent="0.3">
      <c r="A8140" s="5">
        <v>44298</v>
      </c>
      <c r="B8140" s="2">
        <v>40.68</v>
      </c>
      <c r="C8140" s="2">
        <v>42.97</v>
      </c>
    </row>
    <row r="8141" spans="1:3" x14ac:dyDescent="0.3">
      <c r="A8141" s="5">
        <v>44299</v>
      </c>
      <c r="B8141" s="2">
        <v>41.73</v>
      </c>
      <c r="C8141" s="2">
        <v>43.5</v>
      </c>
    </row>
    <row r="8142" spans="1:3" x14ac:dyDescent="0.3">
      <c r="A8142" s="5">
        <v>44300</v>
      </c>
      <c r="B8142" s="2">
        <v>45.22</v>
      </c>
      <c r="C8142" s="2">
        <v>47.08</v>
      </c>
    </row>
    <row r="8143" spans="1:3" x14ac:dyDescent="0.3">
      <c r="A8143" s="5">
        <v>44301</v>
      </c>
      <c r="B8143" s="2">
        <v>47.68</v>
      </c>
      <c r="C8143" s="2">
        <v>50.3</v>
      </c>
    </row>
    <row r="8144" spans="1:3" x14ac:dyDescent="0.3">
      <c r="A8144" s="5">
        <v>44302</v>
      </c>
      <c r="B8144" s="2">
        <v>47.35</v>
      </c>
      <c r="C8144" s="2">
        <v>49.08</v>
      </c>
    </row>
    <row r="8145" spans="1:3" x14ac:dyDescent="0.3">
      <c r="A8145" s="5">
        <v>44303</v>
      </c>
      <c r="B8145" s="2">
        <v>44.33</v>
      </c>
      <c r="C8145" s="2">
        <v>43.75</v>
      </c>
    </row>
    <row r="8146" spans="1:3" x14ac:dyDescent="0.3">
      <c r="A8146" s="5">
        <v>44304</v>
      </c>
      <c r="B8146" s="2">
        <v>43.34</v>
      </c>
      <c r="C8146" s="2">
        <v>43.67</v>
      </c>
    </row>
    <row r="8147" spans="1:3" x14ac:dyDescent="0.3">
      <c r="A8147" s="5">
        <v>44305</v>
      </c>
      <c r="B8147" s="2">
        <v>46.45</v>
      </c>
      <c r="C8147" s="2">
        <v>49.91</v>
      </c>
    </row>
    <row r="8148" spans="1:3" x14ac:dyDescent="0.3">
      <c r="A8148" s="5">
        <v>44306</v>
      </c>
      <c r="B8148" s="2">
        <v>43.43</v>
      </c>
      <c r="C8148" s="2">
        <v>45.52</v>
      </c>
    </row>
    <row r="8149" spans="1:3" x14ac:dyDescent="0.3">
      <c r="A8149" s="5">
        <v>44307</v>
      </c>
      <c r="B8149" s="2">
        <v>34.86</v>
      </c>
      <c r="C8149" s="2">
        <v>36.14</v>
      </c>
    </row>
    <row r="8150" spans="1:3" x14ac:dyDescent="0.3">
      <c r="A8150" s="5">
        <v>44308</v>
      </c>
      <c r="B8150" s="2">
        <v>28.36</v>
      </c>
      <c r="C8150" s="2">
        <v>28.98</v>
      </c>
    </row>
    <row r="8151" spans="1:3" x14ac:dyDescent="0.3">
      <c r="A8151" s="5">
        <v>44309</v>
      </c>
      <c r="B8151" s="2">
        <v>35.4</v>
      </c>
      <c r="C8151" s="2">
        <v>36.29</v>
      </c>
    </row>
    <row r="8152" spans="1:3" x14ac:dyDescent="0.3">
      <c r="A8152" s="5">
        <v>44310</v>
      </c>
      <c r="B8152" s="2">
        <v>35.340000000000003</v>
      </c>
      <c r="C8152" s="2">
        <v>32.33</v>
      </c>
    </row>
    <row r="8153" spans="1:3" x14ac:dyDescent="0.3">
      <c r="A8153" s="5">
        <v>44311</v>
      </c>
      <c r="B8153" s="2">
        <v>30.4</v>
      </c>
      <c r="C8153" s="2">
        <v>24.33</v>
      </c>
    </row>
    <row r="8154" spans="1:3" x14ac:dyDescent="0.3">
      <c r="A8154" s="5">
        <v>44312</v>
      </c>
      <c r="B8154" s="2">
        <v>56.63</v>
      </c>
      <c r="C8154" s="2">
        <v>57.8</v>
      </c>
    </row>
    <row r="8155" spans="1:3" x14ac:dyDescent="0.3">
      <c r="A8155" s="5">
        <v>44313</v>
      </c>
      <c r="B8155" s="2">
        <v>55.07</v>
      </c>
      <c r="C8155" s="2">
        <v>55.15</v>
      </c>
    </row>
    <row r="8156" spans="1:3" x14ac:dyDescent="0.3">
      <c r="A8156" s="5">
        <v>44314</v>
      </c>
      <c r="B8156" s="2">
        <v>58.13</v>
      </c>
      <c r="C8156" s="2">
        <v>60.42</v>
      </c>
    </row>
    <row r="8157" spans="1:3" x14ac:dyDescent="0.3">
      <c r="A8157" s="5">
        <v>44315</v>
      </c>
      <c r="B8157" s="2">
        <v>53.4</v>
      </c>
      <c r="C8157" s="2">
        <v>55.48</v>
      </c>
    </row>
    <row r="8158" spans="1:3" x14ac:dyDescent="0.3">
      <c r="A8158" s="5">
        <v>44316</v>
      </c>
      <c r="B8158" s="2">
        <v>50.05</v>
      </c>
      <c r="C8158" s="2">
        <v>52.02</v>
      </c>
    </row>
    <row r="8159" spans="1:3" x14ac:dyDescent="0.3">
      <c r="A8159" s="5">
        <v>44317</v>
      </c>
      <c r="B8159" s="2">
        <v>49.91</v>
      </c>
      <c r="C8159" s="2">
        <v>49.85</v>
      </c>
    </row>
    <row r="8160" spans="1:3" x14ac:dyDescent="0.3">
      <c r="A8160" s="5">
        <v>44318</v>
      </c>
      <c r="B8160" s="2">
        <v>46.31</v>
      </c>
      <c r="C8160" s="2">
        <v>42.67</v>
      </c>
    </row>
    <row r="8161" spans="1:3" x14ac:dyDescent="0.3">
      <c r="A8161" s="5">
        <v>44319</v>
      </c>
      <c r="B8161" s="2">
        <v>59.9</v>
      </c>
      <c r="C8161" s="2">
        <v>59.64</v>
      </c>
    </row>
    <row r="8162" spans="1:3" x14ac:dyDescent="0.3">
      <c r="A8162" s="5">
        <v>44320</v>
      </c>
      <c r="B8162" s="2">
        <v>44</v>
      </c>
      <c r="C8162" s="2">
        <v>43.44</v>
      </c>
    </row>
    <row r="8163" spans="1:3" x14ac:dyDescent="0.3">
      <c r="A8163" s="5">
        <v>44321</v>
      </c>
      <c r="B8163" s="2">
        <v>44.8</v>
      </c>
      <c r="C8163" s="2">
        <v>46.26</v>
      </c>
    </row>
    <row r="8164" spans="1:3" x14ac:dyDescent="0.3">
      <c r="A8164" s="5">
        <v>44322</v>
      </c>
      <c r="B8164" s="2">
        <v>61.98</v>
      </c>
      <c r="C8164" s="2">
        <v>63.62</v>
      </c>
    </row>
    <row r="8165" spans="1:3" x14ac:dyDescent="0.3">
      <c r="A8165" s="5">
        <v>44323</v>
      </c>
      <c r="B8165" s="2">
        <v>64.95</v>
      </c>
      <c r="C8165" s="2">
        <v>67.27</v>
      </c>
    </row>
    <row r="8166" spans="1:3" x14ac:dyDescent="0.3">
      <c r="A8166" s="5">
        <v>44324</v>
      </c>
      <c r="B8166" s="2">
        <v>50.48</v>
      </c>
      <c r="C8166" s="2">
        <v>45.69</v>
      </c>
    </row>
    <row r="8167" spans="1:3" x14ac:dyDescent="0.3">
      <c r="A8167" s="5">
        <v>44325</v>
      </c>
      <c r="B8167" s="2">
        <v>29.4</v>
      </c>
      <c r="C8167" s="2">
        <v>26.22</v>
      </c>
    </row>
    <row r="8168" spans="1:3" x14ac:dyDescent="0.3">
      <c r="A8168" s="5">
        <v>44326</v>
      </c>
      <c r="B8168" s="2">
        <v>47.24</v>
      </c>
      <c r="C8168" s="2">
        <v>52.03</v>
      </c>
    </row>
    <row r="8169" spans="1:3" x14ac:dyDescent="0.3">
      <c r="A8169" s="5">
        <v>44327</v>
      </c>
      <c r="B8169" s="2">
        <v>50.84</v>
      </c>
      <c r="C8169" s="2">
        <v>55.32</v>
      </c>
    </row>
    <row r="8170" spans="1:3" x14ac:dyDescent="0.3">
      <c r="A8170" s="5">
        <v>44328</v>
      </c>
      <c r="B8170" s="2">
        <v>50.25</v>
      </c>
      <c r="C8170" s="2">
        <v>54.21</v>
      </c>
    </row>
    <row r="8171" spans="1:3" x14ac:dyDescent="0.3">
      <c r="A8171" s="5">
        <v>44329</v>
      </c>
      <c r="B8171" s="2">
        <v>45.1</v>
      </c>
      <c r="C8171" s="2">
        <v>47.95</v>
      </c>
    </row>
    <row r="8172" spans="1:3" x14ac:dyDescent="0.3">
      <c r="A8172" s="5">
        <v>44330</v>
      </c>
      <c r="B8172" s="2">
        <v>45.05</v>
      </c>
      <c r="C8172" s="2">
        <v>49.13</v>
      </c>
    </row>
    <row r="8173" spans="1:3" x14ac:dyDescent="0.3">
      <c r="A8173" s="5">
        <v>44331</v>
      </c>
      <c r="B8173" s="2">
        <v>36.83</v>
      </c>
      <c r="C8173" s="2">
        <v>40.19</v>
      </c>
    </row>
    <row r="8174" spans="1:3" x14ac:dyDescent="0.3">
      <c r="A8174" s="5">
        <v>44332</v>
      </c>
      <c r="B8174" s="2">
        <v>30.88</v>
      </c>
      <c r="C8174" s="2">
        <v>28.48</v>
      </c>
    </row>
    <row r="8175" spans="1:3" x14ac:dyDescent="0.3">
      <c r="A8175" s="5">
        <v>44333</v>
      </c>
      <c r="B8175" s="2">
        <v>51.14</v>
      </c>
      <c r="C8175" s="2">
        <v>55.5</v>
      </c>
    </row>
    <row r="8176" spans="1:3" x14ac:dyDescent="0.3">
      <c r="A8176" s="5">
        <v>44334</v>
      </c>
      <c r="B8176" s="2">
        <v>53.33</v>
      </c>
      <c r="C8176" s="2">
        <v>58</v>
      </c>
    </row>
    <row r="8177" spans="1:3" x14ac:dyDescent="0.3">
      <c r="A8177" s="5">
        <v>44335</v>
      </c>
      <c r="B8177" s="2">
        <v>53.83</v>
      </c>
      <c r="C8177" s="2">
        <v>56.2</v>
      </c>
    </row>
    <row r="8178" spans="1:3" x14ac:dyDescent="0.3">
      <c r="A8178" s="5">
        <v>44336</v>
      </c>
      <c r="B8178" s="2">
        <v>48.25</v>
      </c>
      <c r="C8178" s="2">
        <v>53.73</v>
      </c>
    </row>
    <row r="8179" spans="1:3" x14ac:dyDescent="0.3">
      <c r="A8179" s="5">
        <v>44337</v>
      </c>
      <c r="B8179" s="2">
        <v>30.58</v>
      </c>
      <c r="C8179" s="2">
        <v>30.08</v>
      </c>
    </row>
    <row r="8180" spans="1:3" x14ac:dyDescent="0.3">
      <c r="A8180" s="5">
        <v>44338</v>
      </c>
      <c r="B8180" s="2">
        <v>15.74</v>
      </c>
      <c r="C8180" s="2">
        <v>16.82</v>
      </c>
    </row>
    <row r="8181" spans="1:3" x14ac:dyDescent="0.3">
      <c r="A8181" s="5">
        <v>44339</v>
      </c>
      <c r="B8181" s="2">
        <v>21.41</v>
      </c>
      <c r="C8181" s="2">
        <v>15.55</v>
      </c>
    </row>
    <row r="8182" spans="1:3" x14ac:dyDescent="0.3">
      <c r="A8182" s="5">
        <v>44340</v>
      </c>
      <c r="B8182" s="2">
        <v>38.42</v>
      </c>
      <c r="C8182" s="2">
        <v>43.21</v>
      </c>
    </row>
    <row r="8183" spans="1:3" x14ac:dyDescent="0.3">
      <c r="A8183" s="5">
        <v>44341</v>
      </c>
      <c r="B8183" s="2">
        <v>47.26</v>
      </c>
      <c r="C8183" s="2">
        <v>49.61</v>
      </c>
    </row>
    <row r="8184" spans="1:3" x14ac:dyDescent="0.3">
      <c r="A8184" s="5">
        <v>44342</v>
      </c>
      <c r="B8184" s="2">
        <v>43.76</v>
      </c>
      <c r="C8184" s="2">
        <v>50.34</v>
      </c>
    </row>
    <row r="8185" spans="1:3" x14ac:dyDescent="0.3">
      <c r="A8185" s="5">
        <v>44343</v>
      </c>
      <c r="B8185" s="2">
        <v>44.28</v>
      </c>
      <c r="C8185" s="2">
        <v>50.8</v>
      </c>
    </row>
    <row r="8186" spans="1:3" x14ac:dyDescent="0.3">
      <c r="A8186" s="5">
        <v>44344</v>
      </c>
      <c r="B8186" s="2">
        <v>45.69</v>
      </c>
      <c r="C8186" s="2">
        <v>48.83</v>
      </c>
    </row>
    <row r="8187" spans="1:3" x14ac:dyDescent="0.3">
      <c r="A8187" s="5">
        <v>44345</v>
      </c>
      <c r="B8187" s="2">
        <v>42.15</v>
      </c>
      <c r="C8187" s="2">
        <v>39.520000000000003</v>
      </c>
    </row>
    <row r="8188" spans="1:3" x14ac:dyDescent="0.3">
      <c r="A8188" s="5">
        <v>44346</v>
      </c>
      <c r="B8188" s="2">
        <v>30.06</v>
      </c>
      <c r="C8188" s="2">
        <v>23.33</v>
      </c>
    </row>
    <row r="8189" spans="1:3" x14ac:dyDescent="0.3">
      <c r="A8189" s="5">
        <v>44347</v>
      </c>
      <c r="B8189" s="2">
        <v>48.71</v>
      </c>
      <c r="C8189" s="2">
        <v>53.34</v>
      </c>
    </row>
    <row r="8190" spans="1:3" x14ac:dyDescent="0.3">
      <c r="A8190" s="5">
        <v>44348</v>
      </c>
      <c r="B8190" s="2">
        <v>51.15</v>
      </c>
      <c r="C8190" s="2">
        <v>54.45</v>
      </c>
    </row>
    <row r="8191" spans="1:3" x14ac:dyDescent="0.3">
      <c r="A8191" s="5">
        <v>44349</v>
      </c>
      <c r="B8191" s="2">
        <v>50.15</v>
      </c>
      <c r="C8191" s="2">
        <v>53.48</v>
      </c>
    </row>
    <row r="8192" spans="1:3" x14ac:dyDescent="0.3">
      <c r="A8192" s="5">
        <v>44350</v>
      </c>
      <c r="B8192" s="2">
        <v>45.71</v>
      </c>
      <c r="C8192" s="2">
        <v>50.49</v>
      </c>
    </row>
    <row r="8193" spans="1:3" x14ac:dyDescent="0.3">
      <c r="A8193" s="5">
        <v>44351</v>
      </c>
      <c r="B8193" s="2">
        <v>48.61</v>
      </c>
      <c r="C8193" s="2">
        <v>52.5</v>
      </c>
    </row>
    <row r="8194" spans="1:3" x14ac:dyDescent="0.3">
      <c r="A8194" s="5">
        <v>44352</v>
      </c>
      <c r="B8194" s="2">
        <v>47.12</v>
      </c>
      <c r="C8194" s="2">
        <v>47.87</v>
      </c>
    </row>
    <row r="8195" spans="1:3" x14ac:dyDescent="0.3">
      <c r="A8195" s="5">
        <v>44353</v>
      </c>
      <c r="B8195" s="2">
        <v>44.55</v>
      </c>
      <c r="C8195" s="2">
        <v>45.02</v>
      </c>
    </row>
    <row r="8196" spans="1:3" x14ac:dyDescent="0.3">
      <c r="A8196" s="5">
        <v>44354</v>
      </c>
      <c r="B8196" s="2">
        <v>52.94</v>
      </c>
      <c r="C8196" s="2">
        <v>56.85</v>
      </c>
    </row>
    <row r="8197" spans="1:3" x14ac:dyDescent="0.3">
      <c r="A8197" s="5">
        <v>44355</v>
      </c>
      <c r="B8197" s="2">
        <v>53.78</v>
      </c>
      <c r="C8197" s="2">
        <v>56.85</v>
      </c>
    </row>
    <row r="8198" spans="1:3" x14ac:dyDescent="0.3">
      <c r="A8198" s="5">
        <v>44356</v>
      </c>
      <c r="B8198" s="2">
        <v>54.98</v>
      </c>
      <c r="C8198" s="2">
        <v>57.18</v>
      </c>
    </row>
    <row r="8199" spans="1:3" x14ac:dyDescent="0.3">
      <c r="A8199" s="5">
        <v>44357</v>
      </c>
      <c r="B8199" s="2">
        <v>54.4</v>
      </c>
      <c r="C8199" s="2">
        <v>56.72</v>
      </c>
    </row>
    <row r="8200" spans="1:3" x14ac:dyDescent="0.3">
      <c r="A8200" s="5">
        <v>44358</v>
      </c>
      <c r="B8200" s="2">
        <v>47.62</v>
      </c>
      <c r="C8200" s="2">
        <v>49.83</v>
      </c>
    </row>
    <row r="8201" spans="1:3" x14ac:dyDescent="0.3">
      <c r="A8201" s="5">
        <v>44359</v>
      </c>
      <c r="B8201" s="2">
        <v>23.9</v>
      </c>
      <c r="C8201" s="2">
        <v>17.32</v>
      </c>
    </row>
    <row r="8202" spans="1:3" x14ac:dyDescent="0.3">
      <c r="A8202" s="5">
        <v>44360</v>
      </c>
      <c r="B8202" s="2">
        <v>15.29</v>
      </c>
      <c r="C8202" s="2">
        <v>9.75</v>
      </c>
    </row>
    <row r="8203" spans="1:3" x14ac:dyDescent="0.3">
      <c r="A8203" s="5">
        <v>44361</v>
      </c>
      <c r="B8203" s="2">
        <v>39.840000000000003</v>
      </c>
      <c r="C8203" s="2">
        <v>43.81</v>
      </c>
    </row>
    <row r="8204" spans="1:3" x14ac:dyDescent="0.3">
      <c r="A8204" s="5">
        <v>44362</v>
      </c>
      <c r="B8204" s="2">
        <v>36.28</v>
      </c>
      <c r="C8204" s="2">
        <v>40.74</v>
      </c>
    </row>
    <row r="8205" spans="1:3" x14ac:dyDescent="0.3">
      <c r="A8205" s="5">
        <v>44363</v>
      </c>
      <c r="B8205" s="2">
        <v>44.45</v>
      </c>
      <c r="C8205" s="2">
        <v>46.78</v>
      </c>
    </row>
    <row r="8206" spans="1:3" x14ac:dyDescent="0.3">
      <c r="A8206" s="5">
        <v>44364</v>
      </c>
      <c r="B8206" s="2">
        <v>40.46</v>
      </c>
      <c r="C8206" s="2">
        <v>44.37</v>
      </c>
    </row>
    <row r="8207" spans="1:3" x14ac:dyDescent="0.3">
      <c r="A8207" s="5">
        <v>44365</v>
      </c>
      <c r="B8207" s="2">
        <v>37.15</v>
      </c>
      <c r="C8207" s="2">
        <v>39.43</v>
      </c>
    </row>
    <row r="8208" spans="1:3" x14ac:dyDescent="0.3">
      <c r="A8208" s="5">
        <v>44366</v>
      </c>
      <c r="B8208" s="2">
        <v>36.479999999999997</v>
      </c>
      <c r="C8208" s="2">
        <v>40.21</v>
      </c>
    </row>
    <row r="8209" spans="1:3" x14ac:dyDescent="0.3">
      <c r="A8209" s="5">
        <v>44367</v>
      </c>
      <c r="B8209" s="2">
        <v>33.64</v>
      </c>
      <c r="C8209" s="2">
        <v>34.72</v>
      </c>
    </row>
    <row r="8210" spans="1:3" x14ac:dyDescent="0.3">
      <c r="A8210" s="5">
        <v>44368</v>
      </c>
      <c r="B8210" s="2">
        <v>36.33</v>
      </c>
      <c r="C8210" s="2">
        <v>41.74</v>
      </c>
    </row>
    <row r="8211" spans="1:3" x14ac:dyDescent="0.3">
      <c r="A8211" s="5">
        <v>44369</v>
      </c>
      <c r="B8211" s="2">
        <v>41.76</v>
      </c>
      <c r="C8211" s="2">
        <v>45.72</v>
      </c>
    </row>
    <row r="8212" spans="1:3" x14ac:dyDescent="0.3">
      <c r="A8212" s="5">
        <v>44370</v>
      </c>
      <c r="B8212" s="2">
        <v>43.18</v>
      </c>
      <c r="C8212" s="2">
        <v>47.77</v>
      </c>
    </row>
    <row r="8213" spans="1:3" x14ac:dyDescent="0.3">
      <c r="A8213" s="5">
        <v>44371</v>
      </c>
      <c r="B8213" s="2">
        <v>49.4</v>
      </c>
      <c r="C8213" s="2">
        <v>53.68</v>
      </c>
    </row>
    <row r="8214" spans="1:3" x14ac:dyDescent="0.3">
      <c r="A8214" s="5">
        <v>44372</v>
      </c>
      <c r="B8214" s="2">
        <v>45.42</v>
      </c>
      <c r="C8214" s="2">
        <v>49.29</v>
      </c>
    </row>
    <row r="8215" spans="1:3" x14ac:dyDescent="0.3">
      <c r="A8215" s="5">
        <v>44373</v>
      </c>
      <c r="B8215" s="2">
        <v>42.82</v>
      </c>
      <c r="C8215" s="2">
        <v>46.71</v>
      </c>
    </row>
    <row r="8216" spans="1:3" x14ac:dyDescent="0.3">
      <c r="A8216" s="5">
        <v>44374</v>
      </c>
      <c r="B8216" s="2">
        <v>37.92</v>
      </c>
      <c r="C8216" s="2">
        <v>36.81</v>
      </c>
    </row>
    <row r="8217" spans="1:3" x14ac:dyDescent="0.3">
      <c r="A8217" s="5">
        <v>44375</v>
      </c>
      <c r="B8217" s="2">
        <v>49.52</v>
      </c>
      <c r="C8217" s="2">
        <v>54.39</v>
      </c>
    </row>
    <row r="8218" spans="1:3" x14ac:dyDescent="0.3">
      <c r="A8218" s="5">
        <v>44376</v>
      </c>
      <c r="B8218" s="2">
        <v>50.79</v>
      </c>
      <c r="C8218" s="2">
        <v>56.81</v>
      </c>
    </row>
    <row r="8219" spans="1:3" x14ac:dyDescent="0.3">
      <c r="A8219" s="5">
        <v>44377</v>
      </c>
      <c r="B8219" s="2">
        <v>50.69</v>
      </c>
      <c r="C8219" s="2">
        <v>56.08</v>
      </c>
    </row>
    <row r="8220" spans="1:3" x14ac:dyDescent="0.3">
      <c r="A8220" s="5">
        <v>44378</v>
      </c>
      <c r="B8220" s="2">
        <v>49.88</v>
      </c>
      <c r="C8220" s="2">
        <v>54.94</v>
      </c>
    </row>
    <row r="8221" spans="1:3" x14ac:dyDescent="0.3">
      <c r="A8221" s="5">
        <v>44379</v>
      </c>
      <c r="B8221" s="2">
        <v>54.17</v>
      </c>
      <c r="C8221" s="2">
        <v>58.06</v>
      </c>
    </row>
    <row r="8222" spans="1:3" x14ac:dyDescent="0.3">
      <c r="A8222" s="5">
        <v>44380</v>
      </c>
      <c r="B8222" s="2">
        <v>54.06</v>
      </c>
      <c r="C8222" s="2">
        <v>56.12</v>
      </c>
    </row>
    <row r="8223" spans="1:3" x14ac:dyDescent="0.3">
      <c r="A8223" s="5">
        <v>44381</v>
      </c>
      <c r="B8223" s="2">
        <v>54.82</v>
      </c>
      <c r="C8223" s="2">
        <v>56.58</v>
      </c>
    </row>
    <row r="8224" spans="1:3" x14ac:dyDescent="0.3">
      <c r="A8224" s="5">
        <v>44382</v>
      </c>
      <c r="B8224" s="2">
        <v>57.15</v>
      </c>
      <c r="C8224" s="2">
        <v>59.65</v>
      </c>
    </row>
    <row r="8225" spans="1:3" x14ac:dyDescent="0.3">
      <c r="A8225" s="5">
        <v>44383</v>
      </c>
      <c r="B8225" s="2">
        <v>55.83</v>
      </c>
      <c r="C8225" s="2">
        <v>57.26</v>
      </c>
    </row>
    <row r="8226" spans="1:3" x14ac:dyDescent="0.3">
      <c r="A8226" s="5">
        <v>44384</v>
      </c>
      <c r="B8226" s="2">
        <v>54.09</v>
      </c>
      <c r="C8226" s="2">
        <v>56.48</v>
      </c>
    </row>
    <row r="8227" spans="1:3" x14ac:dyDescent="0.3">
      <c r="A8227" s="5">
        <v>44385</v>
      </c>
      <c r="B8227" s="2">
        <v>56.66</v>
      </c>
      <c r="C8227" s="2">
        <v>59.28</v>
      </c>
    </row>
    <row r="8228" spans="1:3" x14ac:dyDescent="0.3">
      <c r="A8228" s="5">
        <v>44386</v>
      </c>
      <c r="B8228" s="2">
        <v>58.89</v>
      </c>
      <c r="C8228" s="2">
        <v>60.13</v>
      </c>
    </row>
    <row r="8229" spans="1:3" x14ac:dyDescent="0.3">
      <c r="A8229" s="5">
        <v>44387</v>
      </c>
      <c r="B8229" s="2">
        <v>56.33</v>
      </c>
      <c r="C8229" s="2">
        <v>57.09</v>
      </c>
    </row>
    <row r="8230" spans="1:3" x14ac:dyDescent="0.3">
      <c r="A8230" s="5">
        <v>44388</v>
      </c>
      <c r="B8230" s="2">
        <v>57.1</v>
      </c>
      <c r="C8230" s="2">
        <v>57.94</v>
      </c>
    </row>
    <row r="8231" spans="1:3" x14ac:dyDescent="0.3">
      <c r="A8231" s="5">
        <v>44389</v>
      </c>
      <c r="B8231" s="2">
        <v>58.8</v>
      </c>
      <c r="C8231" s="2">
        <v>59.75</v>
      </c>
    </row>
    <row r="8232" spans="1:3" x14ac:dyDescent="0.3">
      <c r="A8232" s="5">
        <v>44390</v>
      </c>
      <c r="B8232" s="2">
        <v>59.75</v>
      </c>
      <c r="C8232" s="2">
        <v>60.51</v>
      </c>
    </row>
    <row r="8233" spans="1:3" x14ac:dyDescent="0.3">
      <c r="A8233" s="5">
        <v>44391</v>
      </c>
      <c r="B8233" s="2">
        <v>60.72</v>
      </c>
      <c r="C8233" s="2">
        <v>61.42</v>
      </c>
    </row>
    <row r="8234" spans="1:3" x14ac:dyDescent="0.3">
      <c r="A8234" s="5">
        <v>44392</v>
      </c>
      <c r="B8234" s="2">
        <v>58.82</v>
      </c>
      <c r="C8234" s="2">
        <v>60.34</v>
      </c>
    </row>
    <row r="8235" spans="1:3" x14ac:dyDescent="0.3">
      <c r="A8235" s="5">
        <v>44393</v>
      </c>
      <c r="B8235" s="2">
        <v>58.45</v>
      </c>
      <c r="C8235" s="2">
        <v>61.71</v>
      </c>
    </row>
    <row r="8236" spans="1:3" x14ac:dyDescent="0.3">
      <c r="A8236" s="5">
        <v>44394</v>
      </c>
      <c r="B8236" s="2">
        <v>48.71</v>
      </c>
      <c r="C8236" s="2">
        <v>47.5</v>
      </c>
    </row>
    <row r="8237" spans="1:3" x14ac:dyDescent="0.3">
      <c r="A8237" s="5">
        <v>44395</v>
      </c>
      <c r="B8237" s="2">
        <v>30.26</v>
      </c>
      <c r="C8237" s="2">
        <v>21.76</v>
      </c>
    </row>
    <row r="8238" spans="1:3" x14ac:dyDescent="0.3">
      <c r="A8238" s="5">
        <v>44396</v>
      </c>
      <c r="B8238" s="2">
        <v>53.63</v>
      </c>
      <c r="C8238" s="2">
        <v>57</v>
      </c>
    </row>
    <row r="8239" spans="1:3" x14ac:dyDescent="0.3">
      <c r="A8239" s="5">
        <v>44397</v>
      </c>
      <c r="B8239" s="2">
        <v>53.23</v>
      </c>
      <c r="C8239" s="2">
        <v>55.39</v>
      </c>
    </row>
    <row r="8240" spans="1:3" x14ac:dyDescent="0.3">
      <c r="A8240" s="5">
        <v>44398</v>
      </c>
      <c r="B8240" s="2">
        <v>54.73</v>
      </c>
      <c r="C8240" s="2">
        <v>58.16</v>
      </c>
    </row>
    <row r="8241" spans="1:3" x14ac:dyDescent="0.3">
      <c r="A8241" s="5">
        <v>44399</v>
      </c>
      <c r="B8241" s="2">
        <v>51.66</v>
      </c>
      <c r="C8241" s="2">
        <v>53.66</v>
      </c>
    </row>
    <row r="8242" spans="1:3" x14ac:dyDescent="0.3">
      <c r="A8242" s="5">
        <v>44400</v>
      </c>
      <c r="B8242" s="2">
        <v>57.33</v>
      </c>
      <c r="C8242" s="2">
        <v>59.8</v>
      </c>
    </row>
    <row r="8243" spans="1:3" x14ac:dyDescent="0.3">
      <c r="A8243" s="5">
        <v>44401</v>
      </c>
      <c r="B8243" s="2">
        <v>58.1</v>
      </c>
      <c r="C8243" s="2">
        <v>59.04</v>
      </c>
    </row>
    <row r="8244" spans="1:3" x14ac:dyDescent="0.3">
      <c r="A8244" s="5">
        <v>44402</v>
      </c>
      <c r="B8244" s="2">
        <v>51.49</v>
      </c>
      <c r="C8244" s="2">
        <v>51.59</v>
      </c>
    </row>
    <row r="8245" spans="1:3" x14ac:dyDescent="0.3">
      <c r="A8245" s="5">
        <v>44403</v>
      </c>
      <c r="B8245" s="2">
        <v>57.81</v>
      </c>
      <c r="C8245" s="2">
        <v>59.41</v>
      </c>
    </row>
    <row r="8246" spans="1:3" x14ac:dyDescent="0.3">
      <c r="A8246" s="5">
        <v>44404</v>
      </c>
      <c r="B8246" s="2">
        <v>56.93</v>
      </c>
      <c r="C8246" s="2">
        <v>58.95</v>
      </c>
    </row>
    <row r="8247" spans="1:3" x14ac:dyDescent="0.3">
      <c r="A8247" s="5">
        <v>44405</v>
      </c>
      <c r="B8247" s="2">
        <v>55.44</v>
      </c>
      <c r="C8247" s="2">
        <v>57.04</v>
      </c>
    </row>
    <row r="8248" spans="1:3" x14ac:dyDescent="0.3">
      <c r="A8248" s="5">
        <v>44406</v>
      </c>
      <c r="B8248" s="2">
        <v>46.23</v>
      </c>
      <c r="C8248" s="2">
        <v>44.69</v>
      </c>
    </row>
    <row r="8249" spans="1:3" x14ac:dyDescent="0.3">
      <c r="A8249" s="5">
        <v>44407</v>
      </c>
      <c r="B8249" s="2">
        <v>48.92</v>
      </c>
      <c r="C8249" s="2">
        <v>49.81</v>
      </c>
    </row>
    <row r="8250" spans="1:3" x14ac:dyDescent="0.3">
      <c r="A8250" s="5">
        <v>44408</v>
      </c>
      <c r="B8250" s="2">
        <v>43.83</v>
      </c>
      <c r="C8250" s="2">
        <v>42</v>
      </c>
    </row>
    <row r="8251" spans="1:3" x14ac:dyDescent="0.3">
      <c r="A8251" s="5">
        <v>44409</v>
      </c>
      <c r="B8251" s="2">
        <v>52.41</v>
      </c>
      <c r="C8251" s="2">
        <v>53.71</v>
      </c>
    </row>
    <row r="8252" spans="1:3" x14ac:dyDescent="0.3">
      <c r="A8252" s="5">
        <v>44410</v>
      </c>
      <c r="B8252" s="2">
        <v>56.18</v>
      </c>
      <c r="C8252" s="2">
        <v>58.72</v>
      </c>
    </row>
    <row r="8253" spans="1:3" x14ac:dyDescent="0.3">
      <c r="A8253" s="5">
        <v>44411</v>
      </c>
      <c r="B8253" s="2">
        <v>58.86</v>
      </c>
      <c r="C8253" s="2">
        <v>60.22</v>
      </c>
    </row>
    <row r="8254" spans="1:3" x14ac:dyDescent="0.3">
      <c r="A8254" s="5">
        <v>44412</v>
      </c>
      <c r="B8254" s="2">
        <v>61.48</v>
      </c>
      <c r="C8254" s="2">
        <v>63.37</v>
      </c>
    </row>
    <row r="8255" spans="1:3" x14ac:dyDescent="0.3">
      <c r="A8255" s="5">
        <v>44413</v>
      </c>
      <c r="B8255" s="2">
        <v>62.05</v>
      </c>
      <c r="C8255" s="2">
        <v>63.66</v>
      </c>
    </row>
    <row r="8256" spans="1:3" x14ac:dyDescent="0.3">
      <c r="A8256" s="5">
        <v>44414</v>
      </c>
      <c r="B8256" s="2">
        <v>60.36</v>
      </c>
      <c r="C8256" s="2">
        <v>61.08</v>
      </c>
    </row>
    <row r="8257" spans="1:3" x14ac:dyDescent="0.3">
      <c r="A8257" s="5">
        <v>44415</v>
      </c>
      <c r="B8257" s="2">
        <v>56.3</v>
      </c>
      <c r="C8257" s="2">
        <v>56.47</v>
      </c>
    </row>
    <row r="8258" spans="1:3" x14ac:dyDescent="0.3">
      <c r="A8258" s="5">
        <v>44416</v>
      </c>
      <c r="B8258" s="2">
        <v>28.16</v>
      </c>
      <c r="C8258" s="2">
        <v>30.75</v>
      </c>
    </row>
    <row r="8259" spans="1:3" x14ac:dyDescent="0.3">
      <c r="A8259" s="5">
        <v>44417</v>
      </c>
      <c r="B8259" s="2">
        <v>59.35</v>
      </c>
      <c r="C8259" s="2">
        <v>66.22</v>
      </c>
    </row>
    <row r="8260" spans="1:3" x14ac:dyDescent="0.3">
      <c r="A8260" s="5">
        <v>44418</v>
      </c>
      <c r="B8260" s="2">
        <v>70.14</v>
      </c>
      <c r="C8260" s="2">
        <v>72.66</v>
      </c>
    </row>
    <row r="8261" spans="1:3" x14ac:dyDescent="0.3">
      <c r="A8261" s="5">
        <v>44419</v>
      </c>
      <c r="B8261" s="2">
        <v>73.099999999999994</v>
      </c>
      <c r="C8261" s="2">
        <v>74.7</v>
      </c>
    </row>
    <row r="8262" spans="1:3" x14ac:dyDescent="0.3">
      <c r="A8262" s="5">
        <v>44420</v>
      </c>
      <c r="B8262" s="2">
        <v>74.09</v>
      </c>
      <c r="C8262" s="2">
        <v>75.75</v>
      </c>
    </row>
    <row r="8263" spans="1:3" x14ac:dyDescent="0.3">
      <c r="A8263" s="5">
        <v>44421</v>
      </c>
      <c r="B8263" s="2">
        <v>71.680000000000007</v>
      </c>
      <c r="C8263" s="2">
        <v>72.44</v>
      </c>
    </row>
    <row r="8264" spans="1:3" x14ac:dyDescent="0.3">
      <c r="A8264" s="5">
        <v>44422</v>
      </c>
      <c r="B8264" s="2">
        <v>61.63</v>
      </c>
      <c r="C8264" s="2">
        <v>57.13</v>
      </c>
    </row>
    <row r="8265" spans="1:3" x14ac:dyDescent="0.3">
      <c r="A8265" s="5">
        <v>44423</v>
      </c>
      <c r="B8265" s="2">
        <v>58.82</v>
      </c>
      <c r="C8265" s="2">
        <v>55.88</v>
      </c>
    </row>
    <row r="8266" spans="1:3" x14ac:dyDescent="0.3">
      <c r="A8266" s="5">
        <v>44424</v>
      </c>
      <c r="B8266" s="2">
        <v>70.260000000000005</v>
      </c>
      <c r="C8266" s="2">
        <v>72.260000000000005</v>
      </c>
    </row>
    <row r="8267" spans="1:3" x14ac:dyDescent="0.3">
      <c r="A8267" s="5">
        <v>44425</v>
      </c>
      <c r="B8267" s="2">
        <v>62.96</v>
      </c>
      <c r="C8267" s="2">
        <v>67.63</v>
      </c>
    </row>
    <row r="8268" spans="1:3" x14ac:dyDescent="0.3">
      <c r="A8268" s="5">
        <v>44426</v>
      </c>
      <c r="B8268" s="2">
        <v>61.4</v>
      </c>
      <c r="C8268" s="2">
        <v>67.63</v>
      </c>
    </row>
    <row r="8269" spans="1:3" x14ac:dyDescent="0.3">
      <c r="A8269" s="5">
        <v>44427</v>
      </c>
      <c r="B8269" s="2">
        <v>66.27</v>
      </c>
      <c r="C8269" s="2">
        <v>71.69</v>
      </c>
    </row>
    <row r="8270" spans="1:3" x14ac:dyDescent="0.3">
      <c r="A8270" s="5">
        <v>44428</v>
      </c>
      <c r="B8270" s="2">
        <v>69.73</v>
      </c>
      <c r="C8270" s="2">
        <v>73.62</v>
      </c>
    </row>
    <row r="8271" spans="1:3" x14ac:dyDescent="0.3">
      <c r="A8271" s="5">
        <v>44429</v>
      </c>
      <c r="B8271" s="2">
        <v>65.069999999999993</v>
      </c>
      <c r="C8271" s="2">
        <v>66.42</v>
      </c>
    </row>
    <row r="8272" spans="1:3" x14ac:dyDescent="0.3">
      <c r="A8272" s="5">
        <v>44430</v>
      </c>
      <c r="B8272" s="2">
        <v>63.65</v>
      </c>
      <c r="C8272" s="2">
        <v>65.88</v>
      </c>
    </row>
    <row r="8273" spans="1:3" x14ac:dyDescent="0.3">
      <c r="A8273" s="5">
        <v>44431</v>
      </c>
      <c r="B8273" s="2">
        <v>73.69</v>
      </c>
      <c r="C8273" s="2">
        <v>80.23</v>
      </c>
    </row>
    <row r="8274" spans="1:3" x14ac:dyDescent="0.3">
      <c r="A8274" s="5">
        <v>44432</v>
      </c>
      <c r="B8274" s="2">
        <v>77.2</v>
      </c>
      <c r="C8274" s="2">
        <v>81.260000000000005</v>
      </c>
    </row>
    <row r="8275" spans="1:3" x14ac:dyDescent="0.3">
      <c r="A8275" s="5">
        <v>44433</v>
      </c>
      <c r="B8275" s="2">
        <v>60.15</v>
      </c>
      <c r="C8275" s="2">
        <v>63.6</v>
      </c>
    </row>
    <row r="8276" spans="1:3" x14ac:dyDescent="0.3">
      <c r="A8276" s="5">
        <v>44434</v>
      </c>
      <c r="B8276" s="2">
        <v>68.260000000000005</v>
      </c>
      <c r="C8276" s="2">
        <v>77.52</v>
      </c>
    </row>
    <row r="8277" spans="1:3" x14ac:dyDescent="0.3">
      <c r="A8277" s="5">
        <v>44435</v>
      </c>
      <c r="B8277" s="2">
        <v>75.06</v>
      </c>
      <c r="C8277" s="2">
        <v>82.2</v>
      </c>
    </row>
    <row r="8278" spans="1:3" x14ac:dyDescent="0.3">
      <c r="A8278" s="5">
        <v>44436</v>
      </c>
      <c r="B8278" s="2">
        <v>71.91</v>
      </c>
      <c r="C8278" s="2">
        <v>74.41</v>
      </c>
    </row>
    <row r="8279" spans="1:3" x14ac:dyDescent="0.3">
      <c r="A8279" s="5">
        <v>44437</v>
      </c>
      <c r="B8279" s="2">
        <v>71.69</v>
      </c>
      <c r="C8279" s="2">
        <v>76.680000000000007</v>
      </c>
    </row>
    <row r="8280" spans="1:3" x14ac:dyDescent="0.3">
      <c r="A8280" s="5">
        <v>44438</v>
      </c>
      <c r="B8280" s="2">
        <v>87.54</v>
      </c>
      <c r="C8280" s="2">
        <v>99.11</v>
      </c>
    </row>
    <row r="8281" spans="1:3" x14ac:dyDescent="0.3">
      <c r="A8281" s="5">
        <v>44439</v>
      </c>
      <c r="B8281" s="2">
        <v>77.61</v>
      </c>
      <c r="C8281" s="2">
        <v>85.45</v>
      </c>
    </row>
    <row r="8282" spans="1:3" x14ac:dyDescent="0.3">
      <c r="A8282" s="5">
        <v>44440</v>
      </c>
      <c r="B8282" s="2">
        <v>72.819999999999993</v>
      </c>
      <c r="C8282" s="2">
        <v>80.650000000000006</v>
      </c>
    </row>
    <row r="8283" spans="1:3" x14ac:dyDescent="0.3">
      <c r="A8283" s="5">
        <v>44441</v>
      </c>
      <c r="B8283" s="2">
        <v>75.95</v>
      </c>
      <c r="C8283" s="2">
        <v>82.81</v>
      </c>
    </row>
    <row r="8284" spans="1:3" x14ac:dyDescent="0.3">
      <c r="A8284" s="5">
        <v>44442</v>
      </c>
      <c r="B8284" s="2">
        <v>70.209999999999994</v>
      </c>
      <c r="C8284" s="2">
        <v>77.59</v>
      </c>
    </row>
    <row r="8285" spans="1:3" x14ac:dyDescent="0.3">
      <c r="A8285" s="5">
        <v>44443</v>
      </c>
      <c r="B8285" s="2">
        <v>80.650000000000006</v>
      </c>
      <c r="C8285" s="2">
        <v>83.73</v>
      </c>
    </row>
    <row r="8286" spans="1:3" x14ac:dyDescent="0.3">
      <c r="A8286" s="5">
        <v>44444</v>
      </c>
      <c r="B8286" s="2">
        <v>80.38</v>
      </c>
      <c r="C8286" s="2">
        <v>80.03</v>
      </c>
    </row>
    <row r="8287" spans="1:3" x14ac:dyDescent="0.3">
      <c r="A8287" s="5">
        <v>44445</v>
      </c>
      <c r="B8287" s="2">
        <v>90.91</v>
      </c>
      <c r="C8287" s="2">
        <v>95.35</v>
      </c>
    </row>
    <row r="8288" spans="1:3" x14ac:dyDescent="0.3">
      <c r="A8288" s="5">
        <v>44446</v>
      </c>
      <c r="B8288" s="2">
        <v>80.22</v>
      </c>
      <c r="C8288" s="2">
        <v>85.97</v>
      </c>
    </row>
    <row r="8289" spans="1:3" x14ac:dyDescent="0.3">
      <c r="A8289" s="5">
        <v>44447</v>
      </c>
      <c r="B8289" s="2">
        <v>73.739999999999995</v>
      </c>
      <c r="C8289" s="2">
        <v>81.73</v>
      </c>
    </row>
    <row r="8290" spans="1:3" x14ac:dyDescent="0.3">
      <c r="A8290" s="5">
        <v>44448</v>
      </c>
      <c r="B8290" s="2">
        <v>90.54</v>
      </c>
      <c r="C8290" s="2">
        <v>100.6</v>
      </c>
    </row>
    <row r="8291" spans="1:3" x14ac:dyDescent="0.3">
      <c r="A8291" s="5">
        <v>44449</v>
      </c>
      <c r="B8291" s="2">
        <v>98.13</v>
      </c>
      <c r="C8291" s="2">
        <v>102.63</v>
      </c>
    </row>
    <row r="8292" spans="1:3" x14ac:dyDescent="0.3">
      <c r="A8292" s="5">
        <v>44450</v>
      </c>
      <c r="B8292" s="2">
        <v>94.54</v>
      </c>
      <c r="C8292" s="2">
        <v>99.84</v>
      </c>
    </row>
    <row r="8293" spans="1:3" x14ac:dyDescent="0.3">
      <c r="A8293" s="5">
        <v>44451</v>
      </c>
      <c r="B8293" s="2">
        <v>73.06</v>
      </c>
      <c r="C8293" s="2">
        <v>75.23</v>
      </c>
    </row>
    <row r="8294" spans="1:3" x14ac:dyDescent="0.3">
      <c r="A8294" s="5">
        <v>44452</v>
      </c>
      <c r="B8294" s="2">
        <v>76.03</v>
      </c>
      <c r="C8294" s="2">
        <v>83.07</v>
      </c>
    </row>
    <row r="8295" spans="1:3" x14ac:dyDescent="0.3">
      <c r="A8295" s="5">
        <v>44453</v>
      </c>
      <c r="B8295" s="2">
        <v>95.6</v>
      </c>
      <c r="C8295" s="2">
        <v>105.22</v>
      </c>
    </row>
    <row r="8296" spans="1:3" x14ac:dyDescent="0.3">
      <c r="A8296" s="5">
        <v>44454</v>
      </c>
      <c r="B8296" s="2">
        <v>108.83</v>
      </c>
      <c r="C8296" s="2">
        <v>116.66</v>
      </c>
    </row>
    <row r="8297" spans="1:3" x14ac:dyDescent="0.3">
      <c r="A8297" s="5">
        <v>44455</v>
      </c>
      <c r="B8297" s="2">
        <v>113.04</v>
      </c>
      <c r="C8297" s="2">
        <v>123.85</v>
      </c>
    </row>
    <row r="8298" spans="1:3" x14ac:dyDescent="0.3">
      <c r="A8298" s="5">
        <v>44456</v>
      </c>
      <c r="B8298" s="2">
        <v>106.68</v>
      </c>
      <c r="C8298" s="2">
        <v>116.57</v>
      </c>
    </row>
    <row r="8299" spans="1:3" x14ac:dyDescent="0.3">
      <c r="A8299" s="5">
        <v>44457</v>
      </c>
      <c r="B8299" s="2">
        <v>94.33</v>
      </c>
      <c r="C8299" s="2">
        <v>98.23</v>
      </c>
    </row>
    <row r="8300" spans="1:3" x14ac:dyDescent="0.3">
      <c r="A8300" s="5">
        <v>44458</v>
      </c>
      <c r="B8300" s="2">
        <v>77.87</v>
      </c>
      <c r="C8300" s="2">
        <v>79.95</v>
      </c>
    </row>
    <row r="8301" spans="1:3" x14ac:dyDescent="0.3">
      <c r="A8301" s="5">
        <v>44459</v>
      </c>
      <c r="B8301" s="2">
        <v>102.42</v>
      </c>
      <c r="C8301" s="2">
        <v>113.66</v>
      </c>
    </row>
    <row r="8302" spans="1:3" x14ac:dyDescent="0.3">
      <c r="A8302" s="5">
        <v>44460</v>
      </c>
      <c r="B8302" s="2">
        <v>100.99</v>
      </c>
      <c r="C8302" s="2">
        <v>108.43</v>
      </c>
    </row>
    <row r="8303" spans="1:3" x14ac:dyDescent="0.3">
      <c r="A8303" s="5">
        <v>44461</v>
      </c>
      <c r="B8303" s="2">
        <v>84.8</v>
      </c>
      <c r="C8303" s="2">
        <v>91.86</v>
      </c>
    </row>
    <row r="8304" spans="1:3" x14ac:dyDescent="0.3">
      <c r="A8304" s="5">
        <v>44462</v>
      </c>
      <c r="B8304" s="2">
        <v>65.78</v>
      </c>
      <c r="C8304" s="2">
        <v>69.13</v>
      </c>
    </row>
    <row r="8305" spans="1:3" x14ac:dyDescent="0.3">
      <c r="A8305" s="5">
        <v>44463</v>
      </c>
      <c r="B8305" s="2">
        <v>76.17</v>
      </c>
      <c r="C8305" s="2">
        <v>87.8</v>
      </c>
    </row>
    <row r="8306" spans="1:3" x14ac:dyDescent="0.3">
      <c r="A8306" s="5">
        <v>44464</v>
      </c>
      <c r="B8306" s="2">
        <v>77.8</v>
      </c>
      <c r="C8306" s="2">
        <v>83.09</v>
      </c>
    </row>
    <row r="8307" spans="1:3" x14ac:dyDescent="0.3">
      <c r="A8307" s="5">
        <v>44465</v>
      </c>
      <c r="B8307" s="2">
        <v>85.13</v>
      </c>
      <c r="C8307" s="2">
        <v>89.08</v>
      </c>
    </row>
    <row r="8308" spans="1:3" x14ac:dyDescent="0.3">
      <c r="A8308" s="5">
        <v>44466</v>
      </c>
      <c r="B8308" s="2">
        <v>82.04</v>
      </c>
      <c r="C8308" s="2">
        <v>93.13</v>
      </c>
    </row>
    <row r="8309" spans="1:3" x14ac:dyDescent="0.3">
      <c r="A8309" s="5">
        <v>44467</v>
      </c>
      <c r="B8309" s="2">
        <v>90.08</v>
      </c>
      <c r="C8309" s="2">
        <v>103.05</v>
      </c>
    </row>
    <row r="8310" spans="1:3" x14ac:dyDescent="0.3">
      <c r="A8310" s="5">
        <v>44468</v>
      </c>
      <c r="B8310" s="2">
        <v>87.66</v>
      </c>
      <c r="C8310" s="2">
        <v>99.52</v>
      </c>
    </row>
    <row r="8311" spans="1:3" x14ac:dyDescent="0.3">
      <c r="A8311" s="5">
        <v>44469</v>
      </c>
      <c r="B8311" s="2">
        <v>73.930000000000007</v>
      </c>
      <c r="C8311" s="2">
        <v>82.06</v>
      </c>
    </row>
    <row r="8312" spans="1:3" x14ac:dyDescent="0.3">
      <c r="A8312" s="5">
        <v>44470</v>
      </c>
      <c r="B8312" s="2">
        <v>52.85</v>
      </c>
      <c r="C8312" s="2">
        <v>58.03</v>
      </c>
    </row>
    <row r="8313" spans="1:3" x14ac:dyDescent="0.3">
      <c r="A8313" s="5">
        <v>44471</v>
      </c>
      <c r="B8313" s="2">
        <v>55.74</v>
      </c>
      <c r="C8313" s="2">
        <v>63.97</v>
      </c>
    </row>
    <row r="8314" spans="1:3" x14ac:dyDescent="0.3">
      <c r="A8314" s="5">
        <v>44472</v>
      </c>
      <c r="B8314" s="2">
        <v>20.68</v>
      </c>
      <c r="C8314" s="2">
        <v>26.48</v>
      </c>
    </row>
    <row r="8315" spans="1:3" x14ac:dyDescent="0.3">
      <c r="A8315" s="5">
        <v>44473</v>
      </c>
      <c r="B8315" s="2">
        <v>55.62</v>
      </c>
      <c r="C8315" s="2">
        <v>67.94</v>
      </c>
    </row>
    <row r="8316" spans="1:3" x14ac:dyDescent="0.3">
      <c r="A8316" s="5">
        <v>44474</v>
      </c>
      <c r="B8316" s="2">
        <v>78.11</v>
      </c>
      <c r="C8316" s="2">
        <v>91.64</v>
      </c>
    </row>
    <row r="8317" spans="1:3" x14ac:dyDescent="0.3">
      <c r="A8317" s="5">
        <v>44475</v>
      </c>
      <c r="B8317" s="2">
        <v>85.94</v>
      </c>
      <c r="C8317" s="2">
        <v>103.99</v>
      </c>
    </row>
    <row r="8318" spans="1:3" x14ac:dyDescent="0.3">
      <c r="A8318" s="5">
        <v>44476</v>
      </c>
      <c r="B8318" s="2">
        <v>100.32</v>
      </c>
      <c r="C8318" s="2">
        <v>112.56</v>
      </c>
    </row>
    <row r="8319" spans="1:3" x14ac:dyDescent="0.3">
      <c r="A8319" s="5">
        <v>44477</v>
      </c>
      <c r="B8319" s="2">
        <v>98.76</v>
      </c>
      <c r="C8319" s="2">
        <v>108.18</v>
      </c>
    </row>
    <row r="8320" spans="1:3" x14ac:dyDescent="0.3">
      <c r="A8320" s="5">
        <v>44478</v>
      </c>
      <c r="B8320" s="2">
        <v>86.94</v>
      </c>
      <c r="C8320" s="2">
        <v>91.95</v>
      </c>
    </row>
    <row r="8321" spans="1:3" x14ac:dyDescent="0.3">
      <c r="A8321" s="5">
        <v>44479</v>
      </c>
      <c r="B8321" s="2">
        <v>62.69</v>
      </c>
      <c r="C8321" s="2">
        <v>69</v>
      </c>
    </row>
    <row r="8322" spans="1:3" x14ac:dyDescent="0.3">
      <c r="A8322" s="5">
        <v>44480</v>
      </c>
      <c r="B8322" s="2">
        <v>76.989999999999995</v>
      </c>
      <c r="C8322" s="2">
        <v>91.11</v>
      </c>
    </row>
    <row r="8323" spans="1:3" x14ac:dyDescent="0.3">
      <c r="A8323" s="5">
        <v>44481</v>
      </c>
      <c r="B8323" s="2">
        <v>87.61</v>
      </c>
      <c r="C8323" s="2">
        <v>104.77</v>
      </c>
    </row>
    <row r="8324" spans="1:3" x14ac:dyDescent="0.3">
      <c r="A8324" s="5">
        <v>44482</v>
      </c>
      <c r="B8324" s="2">
        <v>112.11</v>
      </c>
      <c r="C8324" s="2">
        <v>125.25</v>
      </c>
    </row>
    <row r="8325" spans="1:3" x14ac:dyDescent="0.3">
      <c r="A8325" s="5">
        <v>44483</v>
      </c>
      <c r="B8325" s="2">
        <v>50.65</v>
      </c>
      <c r="C8325" s="2">
        <v>59.84</v>
      </c>
    </row>
    <row r="8326" spans="1:3" x14ac:dyDescent="0.3">
      <c r="A8326" s="5">
        <v>44484</v>
      </c>
      <c r="B8326" s="2">
        <v>25.16</v>
      </c>
      <c r="C8326" s="2">
        <v>31.23</v>
      </c>
    </row>
    <row r="8327" spans="1:3" x14ac:dyDescent="0.3">
      <c r="A8327" s="5">
        <v>44485</v>
      </c>
      <c r="B8327" s="2">
        <v>26.07</v>
      </c>
      <c r="C8327" s="2">
        <v>28.17</v>
      </c>
    </row>
    <row r="8328" spans="1:3" x14ac:dyDescent="0.3">
      <c r="A8328" s="5">
        <v>44486</v>
      </c>
      <c r="B8328" s="2">
        <v>55.84</v>
      </c>
      <c r="C8328" s="2">
        <v>70.41</v>
      </c>
    </row>
    <row r="8329" spans="1:3" x14ac:dyDescent="0.3">
      <c r="A8329" s="5">
        <v>44487</v>
      </c>
      <c r="B8329" s="2">
        <v>93.99</v>
      </c>
      <c r="C8329" s="2">
        <v>112.27</v>
      </c>
    </row>
    <row r="8330" spans="1:3" x14ac:dyDescent="0.3">
      <c r="A8330" s="5">
        <v>44488</v>
      </c>
      <c r="B8330" s="2">
        <v>90.78</v>
      </c>
      <c r="C8330" s="2">
        <v>111.97</v>
      </c>
    </row>
    <row r="8331" spans="1:3" x14ac:dyDescent="0.3">
      <c r="A8331" s="5">
        <v>44489</v>
      </c>
      <c r="B8331" s="2">
        <v>29</v>
      </c>
      <c r="C8331" s="2">
        <v>40.340000000000003</v>
      </c>
    </row>
    <row r="8332" spans="1:3" x14ac:dyDescent="0.3">
      <c r="A8332" s="5">
        <v>44490</v>
      </c>
      <c r="B8332" s="2">
        <v>28.17</v>
      </c>
      <c r="C8332" s="2">
        <v>36.9</v>
      </c>
    </row>
    <row r="8333" spans="1:3" x14ac:dyDescent="0.3">
      <c r="A8333" s="5">
        <v>44491</v>
      </c>
      <c r="B8333" s="2">
        <v>23.32</v>
      </c>
      <c r="C8333" s="2">
        <v>28.3</v>
      </c>
    </row>
    <row r="8334" spans="1:3" x14ac:dyDescent="0.3">
      <c r="A8334" s="5">
        <v>44492</v>
      </c>
      <c r="B8334" s="2">
        <v>69.489999999999995</v>
      </c>
      <c r="C8334" s="2">
        <v>93.41</v>
      </c>
    </row>
    <row r="8335" spans="1:3" x14ac:dyDescent="0.3">
      <c r="A8335" s="5">
        <v>44493</v>
      </c>
      <c r="B8335" s="2">
        <v>36.11</v>
      </c>
      <c r="C8335" s="2">
        <v>36.28</v>
      </c>
    </row>
    <row r="8336" spans="1:3" x14ac:dyDescent="0.3">
      <c r="A8336" s="5">
        <v>44494</v>
      </c>
      <c r="B8336" s="2">
        <v>63.61</v>
      </c>
      <c r="C8336" s="2">
        <v>85.28</v>
      </c>
    </row>
    <row r="8337" spans="1:3" x14ac:dyDescent="0.3">
      <c r="A8337" s="5">
        <v>44495</v>
      </c>
      <c r="B8337" s="2">
        <v>65.849999999999994</v>
      </c>
      <c r="C8337" s="2">
        <v>88.25</v>
      </c>
    </row>
    <row r="8338" spans="1:3" x14ac:dyDescent="0.3">
      <c r="A8338" s="5">
        <v>44496</v>
      </c>
      <c r="B8338" s="2">
        <v>27.6</v>
      </c>
      <c r="C8338" s="2">
        <v>34.979999999999997</v>
      </c>
    </row>
    <row r="8339" spans="1:3" x14ac:dyDescent="0.3">
      <c r="A8339" s="5">
        <v>44497</v>
      </c>
      <c r="B8339" s="2">
        <v>29.71</v>
      </c>
      <c r="C8339" s="2">
        <v>40.729999999999997</v>
      </c>
    </row>
    <row r="8340" spans="1:3" x14ac:dyDescent="0.3">
      <c r="A8340" s="5">
        <v>44498</v>
      </c>
      <c r="B8340" s="2">
        <v>39.58</v>
      </c>
      <c r="C8340" s="2">
        <v>56.34</v>
      </c>
    </row>
    <row r="8341" spans="1:3" x14ac:dyDescent="0.3">
      <c r="A8341" s="5">
        <v>44499</v>
      </c>
      <c r="B8341" s="2">
        <v>21.78</v>
      </c>
      <c r="C8341" s="2">
        <v>27.2</v>
      </c>
    </row>
    <row r="8342" spans="1:3" x14ac:dyDescent="0.3">
      <c r="A8342" s="5">
        <v>44500</v>
      </c>
      <c r="B8342" s="2">
        <v>20.58</v>
      </c>
      <c r="C8342" s="2">
        <v>25.34</v>
      </c>
    </row>
    <row r="8343" spans="1:3" x14ac:dyDescent="0.3">
      <c r="A8343" s="5">
        <v>44501</v>
      </c>
      <c r="B8343" s="2">
        <v>34.119999999999997</v>
      </c>
      <c r="C8343" s="2">
        <v>49.71</v>
      </c>
    </row>
    <row r="8344" spans="1:3" x14ac:dyDescent="0.3">
      <c r="A8344" s="5">
        <v>44502</v>
      </c>
      <c r="B8344" s="2">
        <v>63.07</v>
      </c>
      <c r="C8344" s="2">
        <v>82.74</v>
      </c>
    </row>
    <row r="8345" spans="1:3" x14ac:dyDescent="0.3">
      <c r="A8345" s="5">
        <v>44503</v>
      </c>
      <c r="B8345" s="2">
        <v>80.180000000000007</v>
      </c>
      <c r="C8345" s="2">
        <v>93.07</v>
      </c>
    </row>
    <row r="8346" spans="1:3" x14ac:dyDescent="0.3">
      <c r="A8346" s="5">
        <v>44504</v>
      </c>
      <c r="B8346" s="2">
        <v>96.45</v>
      </c>
      <c r="C8346" s="2">
        <v>107.9</v>
      </c>
    </row>
    <row r="8347" spans="1:3" x14ac:dyDescent="0.3">
      <c r="A8347" s="5">
        <v>44505</v>
      </c>
      <c r="B8347" s="2">
        <v>64.83</v>
      </c>
      <c r="C8347" s="2">
        <v>78.55</v>
      </c>
    </row>
    <row r="8348" spans="1:3" x14ac:dyDescent="0.3">
      <c r="A8348" s="5">
        <v>44506</v>
      </c>
      <c r="B8348" s="2">
        <v>21.59</v>
      </c>
      <c r="C8348" s="2">
        <v>29.21</v>
      </c>
    </row>
    <row r="8349" spans="1:3" x14ac:dyDescent="0.3">
      <c r="A8349" s="5">
        <v>44507</v>
      </c>
      <c r="B8349" s="2">
        <v>35.020000000000003</v>
      </c>
      <c r="C8349" s="2">
        <v>44.29</v>
      </c>
    </row>
    <row r="8350" spans="1:3" x14ac:dyDescent="0.3">
      <c r="A8350" s="5">
        <v>44508</v>
      </c>
      <c r="B8350" s="2">
        <v>94.06</v>
      </c>
      <c r="C8350" s="2">
        <v>118.48</v>
      </c>
    </row>
    <row r="8351" spans="1:3" x14ac:dyDescent="0.3">
      <c r="A8351" s="5">
        <v>44509</v>
      </c>
      <c r="B8351" s="2">
        <v>52.47</v>
      </c>
      <c r="C8351" s="2">
        <v>61.36</v>
      </c>
    </row>
    <row r="8352" spans="1:3" x14ac:dyDescent="0.3">
      <c r="A8352" s="5">
        <v>44510</v>
      </c>
      <c r="B8352" s="2">
        <v>49.59</v>
      </c>
      <c r="C8352" s="2">
        <v>71.31</v>
      </c>
    </row>
    <row r="8353" spans="1:3" x14ac:dyDescent="0.3">
      <c r="A8353" s="5">
        <v>44511</v>
      </c>
      <c r="B8353" s="2">
        <v>52.55</v>
      </c>
      <c r="C8353" s="2">
        <v>68.03</v>
      </c>
    </row>
    <row r="8354" spans="1:3" x14ac:dyDescent="0.3">
      <c r="A8354" s="5">
        <v>44512</v>
      </c>
      <c r="B8354" s="2">
        <v>72.849999999999994</v>
      </c>
      <c r="C8354" s="2">
        <v>86.73</v>
      </c>
    </row>
    <row r="8355" spans="1:3" x14ac:dyDescent="0.3">
      <c r="A8355" s="5">
        <v>44513</v>
      </c>
      <c r="B8355" s="2">
        <v>79.27</v>
      </c>
      <c r="C8355" s="2">
        <v>88.32</v>
      </c>
    </row>
    <row r="8356" spans="1:3" x14ac:dyDescent="0.3">
      <c r="A8356" s="5">
        <v>44514</v>
      </c>
      <c r="B8356" s="2">
        <v>85.73</v>
      </c>
      <c r="C8356" s="2">
        <v>91.92</v>
      </c>
    </row>
    <row r="8357" spans="1:3" x14ac:dyDescent="0.3">
      <c r="A8357" s="5">
        <v>44515</v>
      </c>
      <c r="B8357" s="2">
        <v>78.790000000000006</v>
      </c>
      <c r="C8357" s="2">
        <v>86.78</v>
      </c>
    </row>
    <row r="8358" spans="1:3" x14ac:dyDescent="0.3">
      <c r="A8358" s="5">
        <v>44516</v>
      </c>
      <c r="B8358" s="2">
        <v>79.2</v>
      </c>
      <c r="C8358" s="2">
        <v>89.57</v>
      </c>
    </row>
    <row r="8359" spans="1:3" x14ac:dyDescent="0.3">
      <c r="A8359" s="5">
        <v>44517</v>
      </c>
      <c r="B8359" s="2">
        <v>61.32</v>
      </c>
      <c r="C8359" s="2">
        <v>81.849999999999994</v>
      </c>
    </row>
    <row r="8360" spans="1:3" x14ac:dyDescent="0.3">
      <c r="A8360" s="5">
        <v>44518</v>
      </c>
      <c r="B8360" s="2">
        <v>50.76</v>
      </c>
      <c r="C8360" s="2">
        <v>73.08</v>
      </c>
    </row>
    <row r="8361" spans="1:3" x14ac:dyDescent="0.3">
      <c r="A8361" s="5">
        <v>44519</v>
      </c>
      <c r="B8361" s="2">
        <v>26.54</v>
      </c>
      <c r="C8361" s="2">
        <v>33.840000000000003</v>
      </c>
    </row>
    <row r="8362" spans="1:3" x14ac:dyDescent="0.3">
      <c r="A8362" s="5">
        <v>44520</v>
      </c>
      <c r="B8362" s="2">
        <v>27.29</v>
      </c>
      <c r="C8362" s="2">
        <v>37.21</v>
      </c>
    </row>
    <row r="8363" spans="1:3" x14ac:dyDescent="0.3">
      <c r="A8363" s="5">
        <v>44521</v>
      </c>
      <c r="B8363" s="2">
        <v>64.45</v>
      </c>
      <c r="C8363" s="2">
        <v>87.15</v>
      </c>
    </row>
    <row r="8364" spans="1:3" x14ac:dyDescent="0.3">
      <c r="A8364" s="5">
        <v>44522</v>
      </c>
      <c r="B8364" s="2">
        <v>100.17</v>
      </c>
      <c r="C8364" s="2">
        <v>106.96</v>
      </c>
    </row>
    <row r="8365" spans="1:3" x14ac:dyDescent="0.3">
      <c r="A8365" s="5">
        <v>44523</v>
      </c>
      <c r="B8365" s="2">
        <v>90.6</v>
      </c>
      <c r="C8365" s="2">
        <v>104.24</v>
      </c>
    </row>
    <row r="8366" spans="1:3" x14ac:dyDescent="0.3">
      <c r="A8366" s="5">
        <v>44524</v>
      </c>
      <c r="B8366" s="2">
        <v>89.87</v>
      </c>
      <c r="C8366" s="2">
        <v>114.76</v>
      </c>
    </row>
    <row r="8367" spans="1:3" x14ac:dyDescent="0.3">
      <c r="A8367" s="5">
        <v>44525</v>
      </c>
      <c r="B8367" s="2">
        <v>104.38</v>
      </c>
      <c r="C8367" s="2">
        <v>113.9</v>
      </c>
    </row>
    <row r="8368" spans="1:3" x14ac:dyDescent="0.3">
      <c r="A8368" s="5">
        <v>44526</v>
      </c>
      <c r="B8368" s="2">
        <v>128.88999999999999</v>
      </c>
      <c r="C8368" s="2">
        <v>141.72</v>
      </c>
    </row>
    <row r="8369" spans="1:3" x14ac:dyDescent="0.3">
      <c r="A8369" s="5">
        <v>44527</v>
      </c>
      <c r="B8369" s="2">
        <v>160.47</v>
      </c>
      <c r="C8369" s="2">
        <v>196.24</v>
      </c>
    </row>
    <row r="8370" spans="1:3" x14ac:dyDescent="0.3">
      <c r="A8370" s="5">
        <v>44528</v>
      </c>
      <c r="B8370" s="2">
        <v>186.16</v>
      </c>
      <c r="C8370" s="2">
        <v>210.31</v>
      </c>
    </row>
    <row r="8371" spans="1:3" x14ac:dyDescent="0.3">
      <c r="A8371" s="5">
        <v>44529</v>
      </c>
      <c r="B8371" s="2">
        <v>246.86</v>
      </c>
      <c r="C8371" s="2">
        <v>328.12</v>
      </c>
    </row>
    <row r="8372" spans="1:3" x14ac:dyDescent="0.3">
      <c r="A8372" s="5">
        <v>44530</v>
      </c>
      <c r="B8372" s="2">
        <v>144.06</v>
      </c>
      <c r="C8372" s="2">
        <v>164.76</v>
      </c>
    </row>
    <row r="8373" spans="1:3" x14ac:dyDescent="0.3">
      <c r="A8373" s="5">
        <v>44531</v>
      </c>
      <c r="B8373" s="2">
        <v>118.65</v>
      </c>
      <c r="C8373" s="2">
        <v>124.67</v>
      </c>
    </row>
    <row r="8374" spans="1:3" x14ac:dyDescent="0.3">
      <c r="A8374" s="5">
        <v>44532</v>
      </c>
      <c r="B8374" s="2">
        <v>181.4</v>
      </c>
      <c r="C8374" s="2">
        <v>241.96</v>
      </c>
    </row>
    <row r="8375" spans="1:3" x14ac:dyDescent="0.3">
      <c r="A8375" s="5">
        <v>44533</v>
      </c>
      <c r="B8375" s="2">
        <v>148.38</v>
      </c>
      <c r="C8375" s="2">
        <v>168.16</v>
      </c>
    </row>
    <row r="8376" spans="1:3" x14ac:dyDescent="0.3">
      <c r="A8376" s="5">
        <v>44534</v>
      </c>
      <c r="B8376" s="2">
        <v>129.27000000000001</v>
      </c>
      <c r="C8376" s="2">
        <v>137.25</v>
      </c>
    </row>
    <row r="8377" spans="1:3" x14ac:dyDescent="0.3">
      <c r="A8377" s="5">
        <v>44535</v>
      </c>
      <c r="B8377" s="2">
        <v>129.61000000000001</v>
      </c>
      <c r="C8377" s="2">
        <v>143.16999999999999</v>
      </c>
    </row>
    <row r="8378" spans="1:3" x14ac:dyDescent="0.3">
      <c r="A8378" s="5">
        <v>44536</v>
      </c>
      <c r="B8378" s="2">
        <v>226.54</v>
      </c>
      <c r="C8378" s="2">
        <v>302.64999999999998</v>
      </c>
    </row>
    <row r="8379" spans="1:3" x14ac:dyDescent="0.3">
      <c r="A8379" s="5">
        <v>44537</v>
      </c>
      <c r="B8379" s="2">
        <v>215.23</v>
      </c>
      <c r="C8379" s="2">
        <v>290.75</v>
      </c>
    </row>
    <row r="8380" spans="1:3" x14ac:dyDescent="0.3">
      <c r="A8380" s="5">
        <v>44538</v>
      </c>
      <c r="B8380" s="2">
        <v>136.05000000000001</v>
      </c>
      <c r="C8380" s="2">
        <v>155.15</v>
      </c>
    </row>
    <row r="8381" spans="1:3" x14ac:dyDescent="0.3">
      <c r="A8381" s="5">
        <v>44539</v>
      </c>
      <c r="B8381" s="2">
        <v>124.72</v>
      </c>
      <c r="C8381" s="2">
        <v>134.09</v>
      </c>
    </row>
    <row r="8382" spans="1:3" x14ac:dyDescent="0.3">
      <c r="A8382" s="5">
        <v>44540</v>
      </c>
      <c r="B8382" s="2">
        <v>136.66</v>
      </c>
      <c r="C8382" s="2">
        <v>148.12</v>
      </c>
    </row>
    <row r="8383" spans="1:3" x14ac:dyDescent="0.3">
      <c r="A8383" s="5">
        <v>44541</v>
      </c>
      <c r="B8383" s="2">
        <v>155.80000000000001</v>
      </c>
      <c r="C8383" s="2">
        <v>179.57</v>
      </c>
    </row>
    <row r="8384" spans="1:3" x14ac:dyDescent="0.3">
      <c r="A8384" s="5">
        <v>44542</v>
      </c>
      <c r="B8384" s="2">
        <v>125.13</v>
      </c>
      <c r="C8384" s="2">
        <v>133.52000000000001</v>
      </c>
    </row>
    <row r="8385" spans="1:3" x14ac:dyDescent="0.3">
      <c r="A8385" s="5">
        <v>44543</v>
      </c>
      <c r="B8385" s="2">
        <v>138.54</v>
      </c>
      <c r="C8385" s="2">
        <v>152.46</v>
      </c>
    </row>
    <row r="8386" spans="1:3" x14ac:dyDescent="0.3">
      <c r="A8386" s="5">
        <v>44544</v>
      </c>
      <c r="B8386" s="2">
        <v>133.36000000000001</v>
      </c>
      <c r="C8386" s="2">
        <v>157.44</v>
      </c>
    </row>
    <row r="8387" spans="1:3" x14ac:dyDescent="0.3">
      <c r="A8387" s="5">
        <v>44545</v>
      </c>
      <c r="B8387" s="2">
        <v>78.430000000000007</v>
      </c>
      <c r="C8387" s="2">
        <v>108.01</v>
      </c>
    </row>
    <row r="8388" spans="1:3" x14ac:dyDescent="0.3">
      <c r="A8388" s="5">
        <v>44546</v>
      </c>
      <c r="B8388" s="2">
        <v>99.22</v>
      </c>
      <c r="C8388" s="2">
        <v>127.45</v>
      </c>
    </row>
    <row r="8389" spans="1:3" x14ac:dyDescent="0.3">
      <c r="A8389" s="5">
        <v>44547</v>
      </c>
      <c r="B8389" s="2">
        <v>125.42</v>
      </c>
      <c r="C8389" s="2">
        <v>158.72</v>
      </c>
    </row>
    <row r="8390" spans="1:3" x14ac:dyDescent="0.3">
      <c r="A8390" s="5">
        <v>44548</v>
      </c>
      <c r="B8390" s="2">
        <v>82.63</v>
      </c>
      <c r="C8390" s="2">
        <v>99.01</v>
      </c>
    </row>
    <row r="8391" spans="1:3" x14ac:dyDescent="0.3">
      <c r="A8391" s="5">
        <v>44549</v>
      </c>
      <c r="B8391" s="2">
        <v>64.47</v>
      </c>
      <c r="C8391" s="2">
        <v>70.92</v>
      </c>
    </row>
    <row r="8392" spans="1:3" x14ac:dyDescent="0.3">
      <c r="A8392" s="5">
        <v>44550</v>
      </c>
      <c r="B8392" s="2">
        <v>223.01</v>
      </c>
      <c r="C8392" s="2">
        <v>270.05</v>
      </c>
    </row>
    <row r="8393" spans="1:3" x14ac:dyDescent="0.3">
      <c r="A8393" s="5">
        <v>44551</v>
      </c>
      <c r="B8393" s="2">
        <v>309.77999999999997</v>
      </c>
      <c r="C8393" s="2">
        <v>371.77</v>
      </c>
    </row>
    <row r="8394" spans="1:3" x14ac:dyDescent="0.3">
      <c r="A8394" s="5">
        <v>44552</v>
      </c>
      <c r="B8394" s="2">
        <v>246.46</v>
      </c>
      <c r="C8394" s="2">
        <v>281.14</v>
      </c>
    </row>
    <row r="8395" spans="1:3" x14ac:dyDescent="0.3">
      <c r="A8395" s="5">
        <v>44553</v>
      </c>
      <c r="B8395" s="2">
        <v>193.63</v>
      </c>
      <c r="C8395" s="2">
        <v>220.45</v>
      </c>
    </row>
    <row r="8396" spans="1:3" x14ac:dyDescent="0.3">
      <c r="A8396" s="5">
        <v>44554</v>
      </c>
      <c r="B8396" s="2">
        <v>133.74</v>
      </c>
      <c r="C8396" s="2">
        <v>164.8</v>
      </c>
    </row>
    <row r="8397" spans="1:3" x14ac:dyDescent="0.3">
      <c r="A8397" s="5">
        <v>44555</v>
      </c>
      <c r="B8397" s="2">
        <v>143.44</v>
      </c>
      <c r="C8397" s="2">
        <v>165.48</v>
      </c>
    </row>
    <row r="8398" spans="1:3" x14ac:dyDescent="0.3">
      <c r="A8398" s="5">
        <v>44556</v>
      </c>
      <c r="B8398" s="2">
        <v>158.25</v>
      </c>
      <c r="C8398" s="2">
        <v>181.21</v>
      </c>
    </row>
    <row r="8399" spans="1:3" x14ac:dyDescent="0.3">
      <c r="A8399" s="5">
        <v>44557</v>
      </c>
      <c r="B8399" s="2">
        <v>163.06</v>
      </c>
      <c r="C8399" s="2">
        <v>191.26</v>
      </c>
    </row>
    <row r="8400" spans="1:3" x14ac:dyDescent="0.3">
      <c r="A8400" s="5">
        <v>44558</v>
      </c>
      <c r="B8400" s="2">
        <v>123.5</v>
      </c>
      <c r="C8400" s="2">
        <v>143.32</v>
      </c>
    </row>
    <row r="8401" spans="1:3" x14ac:dyDescent="0.3">
      <c r="A8401" s="5">
        <v>44559</v>
      </c>
      <c r="B8401" s="2">
        <v>160.29</v>
      </c>
      <c r="C8401" s="2">
        <v>189.76</v>
      </c>
    </row>
    <row r="8402" spans="1:3" x14ac:dyDescent="0.3">
      <c r="A8402" s="5">
        <v>44560</v>
      </c>
      <c r="B8402" s="2">
        <v>93.57</v>
      </c>
      <c r="C8402" s="2">
        <v>119.41</v>
      </c>
    </row>
    <row r="8403" spans="1:3" x14ac:dyDescent="0.3">
      <c r="A8403" s="5">
        <v>44561</v>
      </c>
      <c r="B8403" s="2">
        <v>64.400000000000006</v>
      </c>
      <c r="C8403" s="2">
        <v>86.93</v>
      </c>
    </row>
    <row r="8404" spans="1:3" x14ac:dyDescent="0.3">
      <c r="A8404" s="5">
        <v>44562</v>
      </c>
      <c r="B8404" s="2">
        <v>76.239999999999995</v>
      </c>
      <c r="C8404" s="2">
        <v>90.13</v>
      </c>
    </row>
    <row r="8405" spans="1:3" x14ac:dyDescent="0.3">
      <c r="A8405" s="5">
        <v>44563</v>
      </c>
      <c r="B8405" s="2">
        <v>57.53</v>
      </c>
      <c r="C8405" s="2">
        <v>67.760000000000005</v>
      </c>
    </row>
    <row r="8406" spans="1:3" x14ac:dyDescent="0.3">
      <c r="A8406" s="5">
        <v>44564</v>
      </c>
      <c r="B8406" s="2">
        <v>81.099999999999994</v>
      </c>
      <c r="C8406" s="2">
        <v>105.09</v>
      </c>
    </row>
    <row r="8407" spans="1:3" x14ac:dyDescent="0.3">
      <c r="A8407" s="5">
        <v>44565</v>
      </c>
      <c r="B8407" s="2">
        <v>116</v>
      </c>
      <c r="C8407" s="2">
        <v>146.63</v>
      </c>
    </row>
    <row r="8408" spans="1:3" x14ac:dyDescent="0.3">
      <c r="A8408" s="5">
        <v>44566</v>
      </c>
      <c r="B8408" s="2">
        <v>119.09</v>
      </c>
      <c r="C8408" s="2">
        <v>133</v>
      </c>
    </row>
    <row r="8409" spans="1:3" x14ac:dyDescent="0.3">
      <c r="A8409" s="5">
        <v>44567</v>
      </c>
      <c r="B8409" s="2">
        <v>144.4</v>
      </c>
      <c r="C8409" s="2">
        <v>158.88999999999999</v>
      </c>
    </row>
    <row r="8410" spans="1:3" x14ac:dyDescent="0.3">
      <c r="A8410" s="5">
        <v>44568</v>
      </c>
      <c r="B8410" s="2">
        <v>141.71</v>
      </c>
      <c r="C8410" s="2">
        <v>159.6</v>
      </c>
    </row>
    <row r="8411" spans="1:3" x14ac:dyDescent="0.3">
      <c r="A8411" s="5">
        <v>44569</v>
      </c>
      <c r="B8411" s="2">
        <v>136.53</v>
      </c>
      <c r="C8411" s="2">
        <v>145.30000000000001</v>
      </c>
    </row>
    <row r="8412" spans="1:3" x14ac:dyDescent="0.3">
      <c r="A8412" s="5">
        <v>44570</v>
      </c>
      <c r="B8412" s="2">
        <v>123.47</v>
      </c>
      <c r="C8412" s="2">
        <v>143.38</v>
      </c>
    </row>
    <row r="8413" spans="1:3" x14ac:dyDescent="0.3">
      <c r="A8413" s="5">
        <v>44571</v>
      </c>
      <c r="B8413" s="2">
        <v>170.15</v>
      </c>
      <c r="C8413" s="2">
        <v>194.18</v>
      </c>
    </row>
    <row r="8414" spans="1:3" x14ac:dyDescent="0.3">
      <c r="A8414" s="5">
        <v>44572</v>
      </c>
      <c r="B8414" s="2">
        <v>133.63</v>
      </c>
      <c r="C8414" s="2">
        <v>138.6</v>
      </c>
    </row>
    <row r="8415" spans="1:3" x14ac:dyDescent="0.3">
      <c r="A8415" s="5">
        <v>44573</v>
      </c>
      <c r="B8415" s="2">
        <v>96.65</v>
      </c>
      <c r="C8415" s="2">
        <v>109.39</v>
      </c>
    </row>
    <row r="8416" spans="1:3" x14ac:dyDescent="0.3">
      <c r="A8416" s="5">
        <v>44574</v>
      </c>
      <c r="B8416" s="2">
        <v>33.92</v>
      </c>
      <c r="C8416" s="2">
        <v>42.97</v>
      </c>
    </row>
    <row r="8417" spans="1:3" x14ac:dyDescent="0.3">
      <c r="A8417" s="5">
        <v>44575</v>
      </c>
      <c r="B8417" s="2">
        <v>59.95</v>
      </c>
      <c r="C8417" s="2">
        <v>74.52</v>
      </c>
    </row>
    <row r="8418" spans="1:3" x14ac:dyDescent="0.3">
      <c r="A8418" s="5">
        <v>44576</v>
      </c>
      <c r="B8418" s="2">
        <v>113.33</v>
      </c>
      <c r="C8418" s="2">
        <v>136.1</v>
      </c>
    </row>
    <row r="8419" spans="1:3" x14ac:dyDescent="0.3">
      <c r="A8419" s="5">
        <v>44577</v>
      </c>
      <c r="B8419" s="2">
        <v>28.75</v>
      </c>
      <c r="C8419" s="2">
        <v>28.22</v>
      </c>
    </row>
    <row r="8420" spans="1:3" x14ac:dyDescent="0.3">
      <c r="A8420" s="5">
        <v>44578</v>
      </c>
      <c r="B8420" s="2">
        <v>71.55</v>
      </c>
      <c r="C8420" s="2">
        <v>90.32</v>
      </c>
    </row>
    <row r="8421" spans="1:3" x14ac:dyDescent="0.3">
      <c r="A8421" s="5">
        <v>44579</v>
      </c>
      <c r="B8421" s="2">
        <v>117.48</v>
      </c>
      <c r="C8421" s="2">
        <v>133.05000000000001</v>
      </c>
    </row>
    <row r="8422" spans="1:3" x14ac:dyDescent="0.3">
      <c r="A8422" s="5">
        <v>44580</v>
      </c>
      <c r="B8422" s="2">
        <v>45.9</v>
      </c>
      <c r="C8422" s="2">
        <v>63.18</v>
      </c>
    </row>
    <row r="8423" spans="1:3" x14ac:dyDescent="0.3">
      <c r="A8423" s="5">
        <v>44581</v>
      </c>
      <c r="B8423" s="2">
        <v>49.13</v>
      </c>
      <c r="C8423" s="2">
        <v>66.989999999999995</v>
      </c>
    </row>
    <row r="8424" spans="1:3" x14ac:dyDescent="0.3">
      <c r="A8424" s="5">
        <v>44582</v>
      </c>
      <c r="B8424" s="2">
        <v>105.48</v>
      </c>
      <c r="C8424" s="2">
        <v>134.77000000000001</v>
      </c>
    </row>
    <row r="8425" spans="1:3" x14ac:dyDescent="0.3">
      <c r="A8425" s="5">
        <v>44583</v>
      </c>
      <c r="B8425" s="2">
        <v>118.77</v>
      </c>
      <c r="C8425" s="2">
        <v>131.32</v>
      </c>
    </row>
    <row r="8426" spans="1:3" x14ac:dyDescent="0.3">
      <c r="A8426" s="5">
        <v>44584</v>
      </c>
      <c r="B8426" s="2">
        <v>93.07</v>
      </c>
      <c r="C8426" s="2">
        <v>113.38</v>
      </c>
    </row>
    <row r="8427" spans="1:3" x14ac:dyDescent="0.3">
      <c r="A8427" s="5">
        <v>44585</v>
      </c>
      <c r="B8427" s="2">
        <v>71.540000000000006</v>
      </c>
      <c r="C8427" s="2">
        <v>102.67</v>
      </c>
    </row>
    <row r="8428" spans="1:3" x14ac:dyDescent="0.3">
      <c r="A8428" s="5">
        <v>44586</v>
      </c>
      <c r="B8428" s="2">
        <v>115.29</v>
      </c>
      <c r="C8428" s="2">
        <v>138.96</v>
      </c>
    </row>
    <row r="8429" spans="1:3" x14ac:dyDescent="0.3">
      <c r="A8429" s="5">
        <v>44587</v>
      </c>
      <c r="B8429" s="2">
        <v>88.85</v>
      </c>
      <c r="C8429" s="2">
        <v>113.15</v>
      </c>
    </row>
    <row r="8430" spans="1:3" x14ac:dyDescent="0.3">
      <c r="A8430" s="5">
        <v>44588</v>
      </c>
      <c r="B8430" s="2">
        <v>81.599999999999994</v>
      </c>
      <c r="C8430" s="2">
        <v>120.64</v>
      </c>
    </row>
    <row r="8431" spans="1:3" x14ac:dyDescent="0.3">
      <c r="A8431" s="5">
        <v>44589</v>
      </c>
      <c r="B8431" s="2">
        <v>94.29</v>
      </c>
      <c r="C8431" s="2">
        <v>132.57</v>
      </c>
    </row>
    <row r="8432" spans="1:3" x14ac:dyDescent="0.3">
      <c r="A8432" s="5">
        <v>44590</v>
      </c>
      <c r="B8432" s="2">
        <v>24.87</v>
      </c>
      <c r="C8432" s="2">
        <v>33.700000000000003</v>
      </c>
    </row>
    <row r="8433" spans="1:3" x14ac:dyDescent="0.3">
      <c r="A8433" s="5">
        <v>44591</v>
      </c>
      <c r="B8433" s="2">
        <v>43.85</v>
      </c>
      <c r="C8433" s="2">
        <v>39.5</v>
      </c>
    </row>
    <row r="8434" spans="1:3" x14ac:dyDescent="0.3">
      <c r="A8434" s="5">
        <v>44592</v>
      </c>
      <c r="B8434" s="2">
        <v>136.53</v>
      </c>
      <c r="C8434" s="2">
        <v>151.63999999999999</v>
      </c>
    </row>
    <row r="8435" spans="1:3" x14ac:dyDescent="0.3">
      <c r="A8435" s="5">
        <v>44593</v>
      </c>
      <c r="B8435" s="2">
        <v>132.25</v>
      </c>
      <c r="C8435" s="2">
        <v>137.19999999999999</v>
      </c>
    </row>
    <row r="8436" spans="1:3" x14ac:dyDescent="0.3">
      <c r="A8436" s="5">
        <v>44594</v>
      </c>
      <c r="B8436" s="2">
        <v>135.05000000000001</v>
      </c>
      <c r="C8436" s="2">
        <v>152.15</v>
      </c>
    </row>
    <row r="8437" spans="1:3" x14ac:dyDescent="0.3">
      <c r="A8437" s="5">
        <v>44595</v>
      </c>
      <c r="B8437" s="2">
        <v>143.41</v>
      </c>
      <c r="C8437" s="2">
        <v>152.86000000000001</v>
      </c>
    </row>
    <row r="8438" spans="1:3" x14ac:dyDescent="0.3">
      <c r="A8438" s="5">
        <v>44596</v>
      </c>
      <c r="B8438" s="2">
        <v>77.52</v>
      </c>
      <c r="C8438" s="2">
        <v>95.44</v>
      </c>
    </row>
    <row r="8439" spans="1:3" x14ac:dyDescent="0.3">
      <c r="A8439" s="5">
        <v>44597</v>
      </c>
      <c r="B8439" s="2">
        <v>33.97</v>
      </c>
      <c r="C8439" s="2">
        <v>45.97</v>
      </c>
    </row>
    <row r="8440" spans="1:3" x14ac:dyDescent="0.3">
      <c r="A8440" s="5">
        <v>44598</v>
      </c>
      <c r="B8440" s="2">
        <v>47.57</v>
      </c>
      <c r="C8440" s="2">
        <v>58.65</v>
      </c>
    </row>
    <row r="8441" spans="1:3" x14ac:dyDescent="0.3">
      <c r="A8441" s="5">
        <v>44599</v>
      </c>
      <c r="B8441" s="2">
        <v>92.02</v>
      </c>
      <c r="C8441" s="2">
        <v>114.48</v>
      </c>
    </row>
    <row r="8442" spans="1:3" x14ac:dyDescent="0.3">
      <c r="A8442" s="5">
        <v>44600</v>
      </c>
      <c r="B8442" s="2">
        <v>92.33</v>
      </c>
      <c r="C8442" s="2">
        <v>110.39</v>
      </c>
    </row>
    <row r="8443" spans="1:3" x14ac:dyDescent="0.3">
      <c r="A8443" s="5">
        <v>44601</v>
      </c>
      <c r="B8443" s="2">
        <v>75.599999999999994</v>
      </c>
      <c r="C8443" s="2">
        <v>102.16</v>
      </c>
    </row>
    <row r="8444" spans="1:3" x14ac:dyDescent="0.3">
      <c r="A8444" s="5">
        <v>44602</v>
      </c>
      <c r="B8444" s="2">
        <v>87.7</v>
      </c>
      <c r="C8444" s="2">
        <v>105.94</v>
      </c>
    </row>
    <row r="8445" spans="1:3" x14ac:dyDescent="0.3">
      <c r="A8445" s="5">
        <v>44603</v>
      </c>
      <c r="B8445" s="2">
        <v>110.06</v>
      </c>
      <c r="C8445" s="2">
        <v>116.25</v>
      </c>
    </row>
    <row r="8446" spans="1:3" x14ac:dyDescent="0.3">
      <c r="A8446" s="5">
        <v>44604</v>
      </c>
      <c r="B8446" s="2">
        <v>73</v>
      </c>
      <c r="C8446" s="2">
        <v>82.7</v>
      </c>
    </row>
    <row r="8447" spans="1:3" x14ac:dyDescent="0.3">
      <c r="A8447" s="5">
        <v>44605</v>
      </c>
      <c r="B8447" s="2">
        <v>25.68</v>
      </c>
      <c r="C8447" s="2">
        <v>32.03</v>
      </c>
    </row>
    <row r="8448" spans="1:3" x14ac:dyDescent="0.3">
      <c r="A8448" s="5">
        <v>44606</v>
      </c>
      <c r="B8448" s="2">
        <v>81.59</v>
      </c>
      <c r="C8448" s="2">
        <v>104.94</v>
      </c>
    </row>
    <row r="8449" spans="1:3" x14ac:dyDescent="0.3">
      <c r="A8449" s="5">
        <v>44607</v>
      </c>
      <c r="B8449" s="2">
        <v>91.64</v>
      </c>
      <c r="C8449" s="2">
        <v>106.47</v>
      </c>
    </row>
    <row r="8450" spans="1:3" x14ac:dyDescent="0.3">
      <c r="A8450" s="5">
        <v>44608</v>
      </c>
      <c r="B8450" s="2">
        <v>90.81</v>
      </c>
      <c r="C8450" s="2">
        <v>109.08</v>
      </c>
    </row>
    <row r="8451" spans="1:3" x14ac:dyDescent="0.3">
      <c r="A8451" s="5">
        <v>44609</v>
      </c>
      <c r="B8451" s="2">
        <v>76.489999999999995</v>
      </c>
      <c r="C8451" s="2">
        <v>95.99</v>
      </c>
    </row>
    <row r="8452" spans="1:3" x14ac:dyDescent="0.3">
      <c r="A8452" s="5">
        <v>44610</v>
      </c>
      <c r="B8452" s="2">
        <v>86.28</v>
      </c>
      <c r="C8452" s="2">
        <v>104.96</v>
      </c>
    </row>
    <row r="8453" spans="1:3" x14ac:dyDescent="0.3">
      <c r="A8453" s="5">
        <v>44611</v>
      </c>
      <c r="B8453" s="2">
        <v>55.28</v>
      </c>
      <c r="C8453" s="2">
        <v>56.74</v>
      </c>
    </row>
    <row r="8454" spans="1:3" x14ac:dyDescent="0.3">
      <c r="A8454" s="5">
        <v>44612</v>
      </c>
      <c r="B8454" s="2">
        <v>81.09</v>
      </c>
      <c r="C8454" s="2">
        <v>92.43</v>
      </c>
    </row>
    <row r="8455" spans="1:3" x14ac:dyDescent="0.3">
      <c r="A8455" s="5">
        <v>44613</v>
      </c>
      <c r="B8455" s="2">
        <v>80.900000000000006</v>
      </c>
      <c r="C8455" s="2">
        <v>104.92</v>
      </c>
    </row>
    <row r="8456" spans="1:3" x14ac:dyDescent="0.3">
      <c r="A8456" s="5">
        <v>44614</v>
      </c>
      <c r="B8456" s="2">
        <v>120.66</v>
      </c>
      <c r="C8456" s="2">
        <v>133.47999999999999</v>
      </c>
    </row>
    <row r="8457" spans="1:3" x14ac:dyDescent="0.3">
      <c r="A8457" s="5">
        <v>44615</v>
      </c>
      <c r="B8457" s="2">
        <v>94.02</v>
      </c>
      <c r="C8457" s="2">
        <v>104.4</v>
      </c>
    </row>
    <row r="8458" spans="1:3" x14ac:dyDescent="0.3">
      <c r="A8458" s="5">
        <v>44616</v>
      </c>
      <c r="B8458" s="2">
        <v>75.73</v>
      </c>
      <c r="C8458" s="2">
        <v>100.73</v>
      </c>
    </row>
    <row r="8459" spans="1:3" x14ac:dyDescent="0.3">
      <c r="A8459" s="5">
        <v>44617</v>
      </c>
      <c r="B8459" s="2">
        <v>95.08</v>
      </c>
      <c r="C8459" s="2">
        <v>98.01</v>
      </c>
    </row>
    <row r="8460" spans="1:3" x14ac:dyDescent="0.3">
      <c r="A8460" s="5">
        <v>44618</v>
      </c>
      <c r="B8460" s="2">
        <v>130.79</v>
      </c>
      <c r="C8460" s="2">
        <v>134.83000000000001</v>
      </c>
    </row>
    <row r="8461" spans="1:3" x14ac:dyDescent="0.3">
      <c r="A8461" s="5">
        <v>44619</v>
      </c>
      <c r="B8461" s="2">
        <v>113.59</v>
      </c>
      <c r="C8461" s="2">
        <v>109.76</v>
      </c>
    </row>
    <row r="8462" spans="1:3" x14ac:dyDescent="0.3">
      <c r="A8462" s="5">
        <v>44620</v>
      </c>
      <c r="B8462" s="2">
        <v>126.78</v>
      </c>
      <c r="C8462" s="2">
        <v>137.19999999999999</v>
      </c>
    </row>
    <row r="8463" spans="1:3" x14ac:dyDescent="0.3">
      <c r="A8463" s="5">
        <v>44621</v>
      </c>
      <c r="B8463" s="2">
        <v>126.26</v>
      </c>
      <c r="C8463" s="2">
        <v>140.52000000000001</v>
      </c>
    </row>
    <row r="8464" spans="1:3" x14ac:dyDescent="0.3">
      <c r="A8464" s="5">
        <v>44622</v>
      </c>
      <c r="B8464" s="2">
        <v>130.24</v>
      </c>
      <c r="C8464" s="2">
        <v>138.55000000000001</v>
      </c>
    </row>
    <row r="8465" spans="1:3" x14ac:dyDescent="0.3">
      <c r="A8465" s="5">
        <v>44623</v>
      </c>
      <c r="B8465" s="2">
        <v>152.35</v>
      </c>
      <c r="C8465" s="2">
        <v>157.16999999999999</v>
      </c>
    </row>
    <row r="8466" spans="1:3" x14ac:dyDescent="0.3">
      <c r="A8466" s="5">
        <v>44624</v>
      </c>
      <c r="B8466" s="2">
        <v>191.1</v>
      </c>
      <c r="C8466" s="2">
        <v>200.77</v>
      </c>
    </row>
    <row r="8467" spans="1:3" x14ac:dyDescent="0.3">
      <c r="A8467" s="5">
        <v>44625</v>
      </c>
      <c r="B8467" s="2">
        <v>168.05</v>
      </c>
      <c r="C8467" s="2">
        <v>169.17</v>
      </c>
    </row>
    <row r="8468" spans="1:3" x14ac:dyDescent="0.3">
      <c r="A8468" s="5">
        <v>44626</v>
      </c>
      <c r="B8468" s="2">
        <v>162.47999999999999</v>
      </c>
      <c r="C8468" s="2">
        <v>162.71</v>
      </c>
    </row>
    <row r="8469" spans="1:3" x14ac:dyDescent="0.3">
      <c r="A8469" s="5">
        <v>44627</v>
      </c>
      <c r="B8469" s="2">
        <v>184.16</v>
      </c>
      <c r="C8469" s="2">
        <v>186.1</v>
      </c>
    </row>
    <row r="8470" spans="1:3" x14ac:dyDescent="0.3">
      <c r="A8470" s="5">
        <v>44628</v>
      </c>
      <c r="B8470" s="2">
        <v>203.61</v>
      </c>
      <c r="C8470" s="2">
        <v>212.24</v>
      </c>
    </row>
    <row r="8471" spans="1:3" x14ac:dyDescent="0.3">
      <c r="A8471" s="5">
        <v>44629</v>
      </c>
      <c r="B8471" s="2">
        <v>202.03</v>
      </c>
      <c r="C8471" s="2">
        <v>208.13</v>
      </c>
    </row>
    <row r="8472" spans="1:3" x14ac:dyDescent="0.3">
      <c r="A8472" s="5">
        <v>44630</v>
      </c>
      <c r="B8472" s="2">
        <v>136.21</v>
      </c>
      <c r="C8472" s="2">
        <v>152.28</v>
      </c>
    </row>
    <row r="8473" spans="1:3" x14ac:dyDescent="0.3">
      <c r="A8473" s="5">
        <v>44631</v>
      </c>
      <c r="B8473" s="2">
        <v>90.53</v>
      </c>
      <c r="C8473" s="2">
        <v>94.22</v>
      </c>
    </row>
    <row r="8474" spans="1:3" x14ac:dyDescent="0.3">
      <c r="A8474" s="5">
        <v>44632</v>
      </c>
      <c r="B8474" s="2">
        <v>125.96</v>
      </c>
      <c r="C8474" s="2">
        <v>137.83000000000001</v>
      </c>
    </row>
    <row r="8475" spans="1:3" x14ac:dyDescent="0.3">
      <c r="A8475" s="5">
        <v>44633</v>
      </c>
      <c r="B8475" s="2">
        <v>95.23</v>
      </c>
      <c r="C8475" s="2">
        <v>95.97</v>
      </c>
    </row>
    <row r="8476" spans="1:3" x14ac:dyDescent="0.3">
      <c r="A8476" s="5">
        <v>44634</v>
      </c>
      <c r="B8476" s="2">
        <v>185.22</v>
      </c>
      <c r="C8476" s="2">
        <v>196.26</v>
      </c>
    </row>
    <row r="8477" spans="1:3" x14ac:dyDescent="0.3">
      <c r="A8477" s="5">
        <v>44635</v>
      </c>
      <c r="B8477" s="2">
        <v>194.19</v>
      </c>
      <c r="C8477" s="2">
        <v>200.14</v>
      </c>
    </row>
    <row r="8478" spans="1:3" x14ac:dyDescent="0.3">
      <c r="A8478" s="5">
        <v>44636</v>
      </c>
      <c r="B8478" s="2">
        <v>165.93</v>
      </c>
      <c r="C8478" s="2">
        <v>178.49</v>
      </c>
    </row>
    <row r="8479" spans="1:3" x14ac:dyDescent="0.3">
      <c r="A8479" s="5">
        <v>44637</v>
      </c>
      <c r="B8479" s="2">
        <v>113.12</v>
      </c>
      <c r="C8479" s="2">
        <v>137.56</v>
      </c>
    </row>
    <row r="8480" spans="1:3" x14ac:dyDescent="0.3">
      <c r="A8480" s="5">
        <v>44638</v>
      </c>
      <c r="B8480" s="2">
        <v>139.03</v>
      </c>
      <c r="C8480" s="2">
        <v>157.94</v>
      </c>
    </row>
    <row r="8481" spans="1:3" x14ac:dyDescent="0.3">
      <c r="A8481" s="5">
        <v>44639</v>
      </c>
      <c r="B8481" s="2">
        <v>52.67</v>
      </c>
      <c r="C8481" s="2">
        <v>25.86</v>
      </c>
    </row>
    <row r="8482" spans="1:3" x14ac:dyDescent="0.3">
      <c r="A8482" s="5">
        <v>44640</v>
      </c>
      <c r="B8482" s="2">
        <v>38.770000000000003</v>
      </c>
      <c r="C8482" s="2">
        <v>35.71</v>
      </c>
    </row>
    <row r="8483" spans="1:3" x14ac:dyDescent="0.3">
      <c r="A8483" s="5">
        <v>44641</v>
      </c>
      <c r="B8483" s="2">
        <v>141.51</v>
      </c>
      <c r="C8483" s="2">
        <v>170.15</v>
      </c>
    </row>
    <row r="8484" spans="1:3" x14ac:dyDescent="0.3">
      <c r="A8484" s="5">
        <v>44642</v>
      </c>
      <c r="B8484" s="2">
        <v>179.4</v>
      </c>
      <c r="C8484" s="2">
        <v>182.72</v>
      </c>
    </row>
    <row r="8485" spans="1:3" x14ac:dyDescent="0.3">
      <c r="A8485" s="5">
        <v>44643</v>
      </c>
      <c r="B8485" s="2">
        <v>167.27</v>
      </c>
      <c r="C8485" s="2">
        <v>170.23</v>
      </c>
    </row>
    <row r="8486" spans="1:3" x14ac:dyDescent="0.3">
      <c r="A8486" s="5">
        <v>44644</v>
      </c>
      <c r="B8486" s="2">
        <v>164.38</v>
      </c>
      <c r="C8486" s="2">
        <v>181.53</v>
      </c>
    </row>
    <row r="8487" spans="1:3" x14ac:dyDescent="0.3">
      <c r="A8487" s="5">
        <v>44645</v>
      </c>
      <c r="B8487" s="2">
        <v>111</v>
      </c>
      <c r="C8487" s="2">
        <v>103.28</v>
      </c>
    </row>
    <row r="8488" spans="1:3" x14ac:dyDescent="0.3">
      <c r="A8488" s="5">
        <v>44646</v>
      </c>
      <c r="B8488" s="2">
        <v>69.709999999999994</v>
      </c>
      <c r="C8488" s="2">
        <v>67</v>
      </c>
    </row>
    <row r="8489" spans="1:3" x14ac:dyDescent="0.3">
      <c r="A8489" s="5">
        <v>44647</v>
      </c>
      <c r="B8489" s="2">
        <v>121.43</v>
      </c>
      <c r="C8489" s="2">
        <v>96.58</v>
      </c>
    </row>
    <row r="8490" spans="1:3" x14ac:dyDescent="0.3">
      <c r="A8490" s="5">
        <v>44648</v>
      </c>
      <c r="B8490" s="2">
        <v>91.31</v>
      </c>
      <c r="C8490" s="2">
        <v>95.21</v>
      </c>
    </row>
    <row r="8491" spans="1:3" x14ac:dyDescent="0.3">
      <c r="A8491" s="5">
        <v>44649</v>
      </c>
      <c r="B8491" s="2">
        <v>189.21</v>
      </c>
      <c r="C8491" s="2">
        <v>194.59</v>
      </c>
    </row>
    <row r="8492" spans="1:3" x14ac:dyDescent="0.3">
      <c r="A8492" s="5">
        <v>44650</v>
      </c>
      <c r="B8492" s="2">
        <v>195.25</v>
      </c>
      <c r="C8492" s="2">
        <v>201.87</v>
      </c>
    </row>
    <row r="8493" spans="1:3" x14ac:dyDescent="0.3">
      <c r="A8493" s="5">
        <v>44651</v>
      </c>
      <c r="B8493" s="2">
        <v>199.82</v>
      </c>
      <c r="C8493" s="2">
        <v>207.59</v>
      </c>
    </row>
    <row r="8494" spans="1:3" x14ac:dyDescent="0.3">
      <c r="A8494" s="5">
        <v>44652</v>
      </c>
      <c r="B8494" s="2">
        <v>178.11</v>
      </c>
      <c r="C8494" s="2">
        <v>182.69</v>
      </c>
    </row>
    <row r="8495" spans="1:3" x14ac:dyDescent="0.3">
      <c r="A8495" s="5">
        <v>44653</v>
      </c>
      <c r="B8495" s="2">
        <v>137.80000000000001</v>
      </c>
      <c r="C8495" s="2">
        <v>125.33</v>
      </c>
    </row>
    <row r="8496" spans="1:3" x14ac:dyDescent="0.3">
      <c r="A8496" s="5">
        <v>44654</v>
      </c>
      <c r="B8496" s="2">
        <v>166.02</v>
      </c>
      <c r="C8496" s="2">
        <v>162.74</v>
      </c>
    </row>
    <row r="8497" spans="1:3" x14ac:dyDescent="0.3">
      <c r="A8497" s="5">
        <v>44655</v>
      </c>
      <c r="B8497" s="2">
        <v>133.88</v>
      </c>
      <c r="C8497" s="2">
        <v>149.72</v>
      </c>
    </row>
    <row r="8498" spans="1:3" x14ac:dyDescent="0.3">
      <c r="A8498" s="5">
        <v>44656</v>
      </c>
      <c r="B8498" s="2">
        <v>132.79</v>
      </c>
      <c r="C8498" s="2">
        <v>159.9</v>
      </c>
    </row>
    <row r="8499" spans="1:3" x14ac:dyDescent="0.3">
      <c r="A8499" s="5">
        <v>44657</v>
      </c>
      <c r="B8499" s="2">
        <v>123.59</v>
      </c>
      <c r="C8499" s="2">
        <v>136.66999999999999</v>
      </c>
    </row>
    <row r="8500" spans="1:3" x14ac:dyDescent="0.3">
      <c r="A8500" s="5">
        <v>44658</v>
      </c>
      <c r="B8500" s="2">
        <v>148.76</v>
      </c>
      <c r="C8500" s="2">
        <v>157.35</v>
      </c>
    </row>
    <row r="8501" spans="1:3" x14ac:dyDescent="0.3">
      <c r="A8501" s="5">
        <v>44659</v>
      </c>
      <c r="B8501" s="2">
        <v>79.87</v>
      </c>
      <c r="C8501" s="2">
        <v>88.32</v>
      </c>
    </row>
    <row r="8502" spans="1:3" x14ac:dyDescent="0.3">
      <c r="A8502" s="5">
        <v>44660</v>
      </c>
      <c r="B8502" s="2">
        <v>64.14</v>
      </c>
      <c r="C8502" s="2">
        <v>61.41</v>
      </c>
    </row>
    <row r="8503" spans="1:3" x14ac:dyDescent="0.3">
      <c r="A8503" s="5">
        <v>44661</v>
      </c>
      <c r="B8503" s="2">
        <v>44.5</v>
      </c>
      <c r="C8503" s="2">
        <v>31.24</v>
      </c>
    </row>
    <row r="8504" spans="1:3" x14ac:dyDescent="0.3">
      <c r="A8504" s="5">
        <v>44662</v>
      </c>
      <c r="B8504" s="2">
        <v>166.45</v>
      </c>
      <c r="C8504" s="2">
        <v>176.21</v>
      </c>
    </row>
    <row r="8505" spans="1:3" x14ac:dyDescent="0.3">
      <c r="A8505" s="5">
        <v>44663</v>
      </c>
      <c r="B8505" s="2">
        <v>177.4</v>
      </c>
      <c r="C8505" s="2">
        <v>178.43</v>
      </c>
    </row>
    <row r="8506" spans="1:3" x14ac:dyDescent="0.3">
      <c r="A8506" s="5">
        <v>44664</v>
      </c>
      <c r="B8506" s="2">
        <v>181.64</v>
      </c>
      <c r="C8506" s="2">
        <v>186.98</v>
      </c>
    </row>
    <row r="8507" spans="1:3" x14ac:dyDescent="0.3">
      <c r="A8507" s="5">
        <v>44665</v>
      </c>
      <c r="B8507" s="2">
        <v>189.42</v>
      </c>
      <c r="C8507" s="2">
        <v>190.86</v>
      </c>
    </row>
    <row r="8508" spans="1:3" x14ac:dyDescent="0.3">
      <c r="A8508" s="5">
        <v>44666</v>
      </c>
      <c r="B8508" s="2">
        <v>164.42</v>
      </c>
      <c r="C8508" s="2">
        <v>149.65</v>
      </c>
    </row>
    <row r="8509" spans="1:3" x14ac:dyDescent="0.3">
      <c r="A8509" s="5">
        <v>44667</v>
      </c>
      <c r="B8509" s="2">
        <v>110.93</v>
      </c>
      <c r="C8509" s="2">
        <v>79.91</v>
      </c>
    </row>
    <row r="8510" spans="1:3" x14ac:dyDescent="0.3">
      <c r="A8510" s="5">
        <v>44668</v>
      </c>
      <c r="B8510" s="2">
        <v>68.3</v>
      </c>
      <c r="C8510" s="2">
        <v>55.21</v>
      </c>
    </row>
    <row r="8511" spans="1:3" x14ac:dyDescent="0.3">
      <c r="A8511" s="5">
        <v>44669</v>
      </c>
      <c r="B8511" s="2">
        <v>100.48</v>
      </c>
      <c r="C8511" s="2">
        <v>94.05</v>
      </c>
    </row>
    <row r="8512" spans="1:3" x14ac:dyDescent="0.3">
      <c r="A8512" s="5">
        <v>44670</v>
      </c>
      <c r="B8512" s="2">
        <v>184.9</v>
      </c>
      <c r="C8512" s="2">
        <v>186.01</v>
      </c>
    </row>
    <row r="8513" spans="1:3" x14ac:dyDescent="0.3">
      <c r="A8513" s="5">
        <v>44671</v>
      </c>
      <c r="B8513" s="2">
        <v>157.72999999999999</v>
      </c>
      <c r="C8513" s="2">
        <v>157.36000000000001</v>
      </c>
    </row>
    <row r="8514" spans="1:3" x14ac:dyDescent="0.3">
      <c r="A8514" s="5">
        <v>44672</v>
      </c>
      <c r="B8514" s="2">
        <v>133.38999999999999</v>
      </c>
      <c r="C8514" s="2">
        <v>140.19</v>
      </c>
    </row>
    <row r="8515" spans="1:3" x14ac:dyDescent="0.3">
      <c r="A8515" s="5">
        <v>44673</v>
      </c>
      <c r="B8515" s="2">
        <v>92.29</v>
      </c>
      <c r="C8515" s="2">
        <v>90.53</v>
      </c>
    </row>
    <row r="8516" spans="1:3" x14ac:dyDescent="0.3">
      <c r="A8516" s="5">
        <v>44674</v>
      </c>
      <c r="B8516" s="2">
        <v>35.18</v>
      </c>
      <c r="C8516" s="2">
        <v>31.72</v>
      </c>
    </row>
    <row r="8517" spans="1:3" x14ac:dyDescent="0.3">
      <c r="A8517" s="5">
        <v>44675</v>
      </c>
      <c r="B8517" s="2">
        <v>77.819999999999993</v>
      </c>
      <c r="C8517" s="2">
        <v>72.09</v>
      </c>
    </row>
    <row r="8518" spans="1:3" x14ac:dyDescent="0.3">
      <c r="A8518" s="5">
        <v>44676</v>
      </c>
      <c r="B8518" s="2">
        <v>172.98</v>
      </c>
      <c r="C8518" s="2">
        <v>182.53</v>
      </c>
    </row>
    <row r="8519" spans="1:3" x14ac:dyDescent="0.3">
      <c r="A8519" s="5">
        <v>44677</v>
      </c>
      <c r="B8519" s="2">
        <v>149.05000000000001</v>
      </c>
      <c r="C8519" s="2">
        <v>182.06</v>
      </c>
    </row>
    <row r="8520" spans="1:3" x14ac:dyDescent="0.3">
      <c r="A8520" s="5">
        <v>44678</v>
      </c>
      <c r="B8520" s="2">
        <v>178.37</v>
      </c>
      <c r="C8520" s="2">
        <v>190.43</v>
      </c>
    </row>
    <row r="8521" spans="1:3" x14ac:dyDescent="0.3">
      <c r="A8521" s="5">
        <v>44679</v>
      </c>
      <c r="B8521" s="2">
        <v>160.57</v>
      </c>
      <c r="C8521" s="2">
        <v>156.51</v>
      </c>
    </row>
    <row r="8522" spans="1:3" x14ac:dyDescent="0.3">
      <c r="A8522" s="5">
        <v>44680</v>
      </c>
      <c r="B8522" s="2">
        <v>181.92</v>
      </c>
      <c r="C8522" s="2">
        <v>187.93</v>
      </c>
    </row>
    <row r="8523" spans="1:3" x14ac:dyDescent="0.3">
      <c r="A8523" s="5">
        <v>44681</v>
      </c>
      <c r="B8523" s="2">
        <v>121.2</v>
      </c>
      <c r="C8523" s="2">
        <v>126.16</v>
      </c>
    </row>
    <row r="8524" spans="1:3" x14ac:dyDescent="0.3">
      <c r="A8524" s="5">
        <v>44682</v>
      </c>
      <c r="B8524" s="2">
        <v>143.04</v>
      </c>
      <c r="C8524" s="2">
        <v>110.09</v>
      </c>
    </row>
    <row r="8525" spans="1:3" x14ac:dyDescent="0.3">
      <c r="A8525" s="5">
        <v>44683</v>
      </c>
      <c r="B8525" s="2">
        <v>104.46</v>
      </c>
      <c r="C8525" s="2">
        <v>98.95</v>
      </c>
    </row>
    <row r="8526" spans="1:3" x14ac:dyDescent="0.3">
      <c r="A8526" s="5">
        <v>44684</v>
      </c>
      <c r="B8526" s="2">
        <v>145.41</v>
      </c>
      <c r="C8526" s="2">
        <v>172.06</v>
      </c>
    </row>
    <row r="8527" spans="1:3" x14ac:dyDescent="0.3">
      <c r="A8527" s="5">
        <v>44685</v>
      </c>
      <c r="B8527" s="2">
        <v>206.28</v>
      </c>
      <c r="C8527" s="2">
        <v>209.69</v>
      </c>
    </row>
    <row r="8528" spans="1:3" x14ac:dyDescent="0.3">
      <c r="A8528" s="5">
        <v>44686</v>
      </c>
      <c r="B8528" s="2">
        <v>197.91</v>
      </c>
      <c r="C8528" s="2">
        <v>203.47</v>
      </c>
    </row>
    <row r="8529" spans="1:3" x14ac:dyDescent="0.3">
      <c r="A8529" s="5">
        <v>44687</v>
      </c>
      <c r="B8529" s="2">
        <v>147.47</v>
      </c>
      <c r="C8529" s="2">
        <v>149.5</v>
      </c>
    </row>
    <row r="8530" spans="1:3" x14ac:dyDescent="0.3">
      <c r="A8530" s="5">
        <v>44688</v>
      </c>
      <c r="B8530" s="2">
        <v>39.29</v>
      </c>
      <c r="C8530" s="2">
        <v>30.88</v>
      </c>
    </row>
    <row r="8531" spans="1:3" x14ac:dyDescent="0.3">
      <c r="A8531" s="5">
        <v>44689</v>
      </c>
      <c r="B8531" s="2">
        <v>71.790000000000006</v>
      </c>
      <c r="C8531" s="2">
        <v>55.23</v>
      </c>
    </row>
    <row r="8532" spans="1:3" x14ac:dyDescent="0.3">
      <c r="A8532" s="5">
        <v>44690</v>
      </c>
      <c r="B8532" s="2">
        <v>186.71</v>
      </c>
      <c r="C8532" s="2">
        <v>189.8</v>
      </c>
    </row>
    <row r="8533" spans="1:3" x14ac:dyDescent="0.3">
      <c r="A8533" s="5">
        <v>44691</v>
      </c>
      <c r="B8533" s="2">
        <v>96.44</v>
      </c>
      <c r="C8533" s="2">
        <v>102.71</v>
      </c>
    </row>
    <row r="8534" spans="1:3" x14ac:dyDescent="0.3">
      <c r="A8534" s="5">
        <v>44692</v>
      </c>
      <c r="B8534" s="2">
        <v>97.87</v>
      </c>
      <c r="C8534" s="2">
        <v>91.45</v>
      </c>
    </row>
    <row r="8535" spans="1:3" x14ac:dyDescent="0.3">
      <c r="A8535" s="5">
        <v>44693</v>
      </c>
      <c r="B8535" s="2">
        <v>85.98</v>
      </c>
      <c r="C8535" s="2">
        <v>65.53</v>
      </c>
    </row>
    <row r="8536" spans="1:3" x14ac:dyDescent="0.3">
      <c r="A8536" s="5">
        <v>44694</v>
      </c>
      <c r="B8536" s="2">
        <v>95</v>
      </c>
      <c r="C8536" s="2">
        <v>92.91</v>
      </c>
    </row>
    <row r="8537" spans="1:3" x14ac:dyDescent="0.3">
      <c r="A8537" s="5">
        <v>44695</v>
      </c>
      <c r="B8537" s="2">
        <v>44.6</v>
      </c>
      <c r="C8537" s="2">
        <v>28.58</v>
      </c>
    </row>
    <row r="8538" spans="1:3" x14ac:dyDescent="0.3">
      <c r="A8538" s="5">
        <v>44696</v>
      </c>
      <c r="B8538" s="2">
        <v>53.68</v>
      </c>
      <c r="C8538" s="2">
        <v>26.43</v>
      </c>
    </row>
    <row r="8539" spans="1:3" x14ac:dyDescent="0.3">
      <c r="A8539" s="5">
        <v>44697</v>
      </c>
      <c r="B8539" s="2">
        <v>131.54</v>
      </c>
      <c r="C8539" s="2">
        <v>162.47999999999999</v>
      </c>
    </row>
    <row r="8540" spans="1:3" x14ac:dyDescent="0.3">
      <c r="A8540" s="5">
        <v>44698</v>
      </c>
      <c r="B8540" s="2">
        <v>166.29</v>
      </c>
      <c r="C8540" s="2">
        <v>180.12</v>
      </c>
    </row>
    <row r="8541" spans="1:3" x14ac:dyDescent="0.3">
      <c r="A8541" s="5">
        <v>44699</v>
      </c>
      <c r="B8541" s="2">
        <v>152.13</v>
      </c>
      <c r="C8541" s="2">
        <v>175.86</v>
      </c>
    </row>
    <row r="8542" spans="1:3" x14ac:dyDescent="0.3">
      <c r="A8542" s="5">
        <v>44700</v>
      </c>
      <c r="B8542" s="2">
        <v>181.82</v>
      </c>
      <c r="C8542" s="2">
        <v>187.66</v>
      </c>
    </row>
    <row r="8543" spans="1:3" x14ac:dyDescent="0.3">
      <c r="A8543" s="5">
        <v>44701</v>
      </c>
      <c r="B8543" s="2">
        <v>178.26</v>
      </c>
      <c r="C8543" s="2">
        <v>188.18</v>
      </c>
    </row>
    <row r="8544" spans="1:3" x14ac:dyDescent="0.3">
      <c r="A8544" s="5">
        <v>44702</v>
      </c>
      <c r="B8544" s="2">
        <v>82.15</v>
      </c>
      <c r="C8544" s="2">
        <v>73.41</v>
      </c>
    </row>
    <row r="8545" spans="1:3" x14ac:dyDescent="0.3">
      <c r="A8545" s="5">
        <v>44703</v>
      </c>
      <c r="B8545" s="2">
        <v>127.81</v>
      </c>
      <c r="C8545" s="2">
        <v>108.16</v>
      </c>
    </row>
    <row r="8546" spans="1:3" x14ac:dyDescent="0.3">
      <c r="A8546" s="5">
        <v>44704</v>
      </c>
      <c r="B8546" s="2">
        <v>150.43</v>
      </c>
      <c r="C8546" s="2">
        <v>166.83</v>
      </c>
    </row>
    <row r="8547" spans="1:3" x14ac:dyDescent="0.3">
      <c r="A8547" s="5">
        <v>44705</v>
      </c>
      <c r="B8547" s="2">
        <v>49.86</v>
      </c>
      <c r="C8547" s="2">
        <v>60.26</v>
      </c>
    </row>
    <row r="8548" spans="1:3" x14ac:dyDescent="0.3">
      <c r="A8548" s="5">
        <v>44706</v>
      </c>
      <c r="B8548" s="2">
        <v>84.05</v>
      </c>
      <c r="C8548" s="2">
        <v>100.38</v>
      </c>
    </row>
    <row r="8549" spans="1:3" x14ac:dyDescent="0.3">
      <c r="A8549" s="5">
        <v>44707</v>
      </c>
      <c r="B8549" s="2">
        <v>24.98</v>
      </c>
      <c r="C8549" s="2">
        <v>15.13</v>
      </c>
    </row>
    <row r="8550" spans="1:3" x14ac:dyDescent="0.3">
      <c r="A8550" s="5">
        <v>44708</v>
      </c>
      <c r="B8550" s="2">
        <v>18.940000000000001</v>
      </c>
      <c r="C8550" s="2">
        <v>12.96</v>
      </c>
    </row>
    <row r="8551" spans="1:3" x14ac:dyDescent="0.3">
      <c r="A8551" s="5">
        <v>44709</v>
      </c>
      <c r="B8551" s="2">
        <v>13.17</v>
      </c>
      <c r="C8551" s="2">
        <v>7.87</v>
      </c>
    </row>
    <row r="8552" spans="1:3" x14ac:dyDescent="0.3">
      <c r="A8552" s="5">
        <v>44710</v>
      </c>
      <c r="B8552" s="2">
        <v>111.73</v>
      </c>
      <c r="C8552" s="2">
        <v>127.26</v>
      </c>
    </row>
    <row r="8553" spans="1:3" x14ac:dyDescent="0.3">
      <c r="A8553" s="5">
        <v>44711</v>
      </c>
      <c r="B8553" s="2">
        <v>170.61</v>
      </c>
      <c r="C8553" s="2">
        <v>185.57</v>
      </c>
    </row>
    <row r="8554" spans="1:3" x14ac:dyDescent="0.3">
      <c r="A8554" s="5">
        <v>44712</v>
      </c>
      <c r="B8554" s="2">
        <v>162.27000000000001</v>
      </c>
      <c r="C8554" s="2">
        <v>173.79</v>
      </c>
    </row>
    <row r="8555" spans="1:3" x14ac:dyDescent="0.3">
      <c r="A8555" s="5">
        <v>44713</v>
      </c>
      <c r="B8555" s="2">
        <v>157.68</v>
      </c>
      <c r="C8555" s="2">
        <v>169.74</v>
      </c>
    </row>
    <row r="8556" spans="1:3" x14ac:dyDescent="0.3">
      <c r="A8556" s="5">
        <v>44714</v>
      </c>
      <c r="B8556" s="2">
        <v>151.4</v>
      </c>
      <c r="C8556" s="2">
        <v>155.29</v>
      </c>
    </row>
    <row r="8557" spans="1:3" x14ac:dyDescent="0.3">
      <c r="A8557" s="5">
        <v>44715</v>
      </c>
      <c r="B8557" s="2">
        <v>110.89</v>
      </c>
      <c r="C8557" s="2">
        <v>123.81</v>
      </c>
    </row>
    <row r="8558" spans="1:3" x14ac:dyDescent="0.3">
      <c r="A8558" s="5">
        <v>44716</v>
      </c>
      <c r="B8558" s="2">
        <v>83.21</v>
      </c>
      <c r="C8558" s="2">
        <v>74.13</v>
      </c>
    </row>
    <row r="8559" spans="1:3" x14ac:dyDescent="0.3">
      <c r="A8559" s="5">
        <v>44717</v>
      </c>
      <c r="B8559" s="2">
        <v>36.86</v>
      </c>
      <c r="C8559" s="2">
        <v>29.2</v>
      </c>
    </row>
    <row r="8560" spans="1:3" x14ac:dyDescent="0.3">
      <c r="A8560" s="5">
        <v>44718</v>
      </c>
      <c r="B8560" s="2">
        <v>49.66</v>
      </c>
      <c r="C8560" s="2">
        <v>36.72</v>
      </c>
    </row>
    <row r="8561" spans="1:3" x14ac:dyDescent="0.3">
      <c r="A8561" s="5">
        <v>44719</v>
      </c>
      <c r="B8561" s="2">
        <v>128.54</v>
      </c>
      <c r="C8561" s="2">
        <v>158.61000000000001</v>
      </c>
    </row>
    <row r="8562" spans="1:3" x14ac:dyDescent="0.3">
      <c r="A8562" s="5">
        <v>44720</v>
      </c>
      <c r="B8562" s="2">
        <v>143.32</v>
      </c>
      <c r="C8562" s="2">
        <v>158.46</v>
      </c>
    </row>
    <row r="8563" spans="1:3" x14ac:dyDescent="0.3">
      <c r="A8563" s="5">
        <v>44721</v>
      </c>
      <c r="B8563" s="2">
        <v>148.58000000000001</v>
      </c>
      <c r="C8563" s="2">
        <v>155.88999999999999</v>
      </c>
    </row>
    <row r="8564" spans="1:3" x14ac:dyDescent="0.3">
      <c r="A8564" s="5">
        <v>44722</v>
      </c>
      <c r="B8564" s="2">
        <v>140.75</v>
      </c>
      <c r="C8564" s="2">
        <v>145.63</v>
      </c>
    </row>
    <row r="8565" spans="1:3" x14ac:dyDescent="0.3">
      <c r="A8565" s="5">
        <v>44723</v>
      </c>
      <c r="B8565" s="2">
        <v>35.06</v>
      </c>
      <c r="C8565" s="2">
        <v>21.57</v>
      </c>
    </row>
    <row r="8566" spans="1:3" x14ac:dyDescent="0.3">
      <c r="A8566" s="5">
        <v>44724</v>
      </c>
      <c r="B8566" s="2">
        <v>35.590000000000003</v>
      </c>
      <c r="C8566" s="2">
        <v>21.3</v>
      </c>
    </row>
    <row r="8567" spans="1:3" x14ac:dyDescent="0.3">
      <c r="A8567" s="5">
        <v>44725</v>
      </c>
      <c r="B8567" s="2">
        <v>84.32</v>
      </c>
      <c r="C8567" s="2">
        <v>95.12</v>
      </c>
    </row>
    <row r="8568" spans="1:3" x14ac:dyDescent="0.3">
      <c r="A8568" s="5">
        <v>44726</v>
      </c>
      <c r="B8568" s="2">
        <v>110.89</v>
      </c>
      <c r="C8568" s="2">
        <v>136.72999999999999</v>
      </c>
    </row>
    <row r="8569" spans="1:3" x14ac:dyDescent="0.3">
      <c r="A8569" s="5">
        <v>44727</v>
      </c>
      <c r="B8569" s="2">
        <v>127.19</v>
      </c>
      <c r="C8569" s="2">
        <v>142.94</v>
      </c>
    </row>
    <row r="8570" spans="1:3" x14ac:dyDescent="0.3">
      <c r="A8570" s="5">
        <v>44728</v>
      </c>
      <c r="B8570" s="2">
        <v>125.04</v>
      </c>
      <c r="C8570" s="2">
        <v>124.76</v>
      </c>
    </row>
    <row r="8571" spans="1:3" x14ac:dyDescent="0.3">
      <c r="A8571" s="5">
        <v>44729</v>
      </c>
      <c r="B8571" s="2">
        <v>166.21</v>
      </c>
      <c r="C8571" s="2">
        <v>179.5</v>
      </c>
    </row>
    <row r="8572" spans="1:3" x14ac:dyDescent="0.3">
      <c r="A8572" s="5">
        <v>44730</v>
      </c>
      <c r="B8572" s="2">
        <v>42.08</v>
      </c>
      <c r="C8572" s="2">
        <v>40.130000000000003</v>
      </c>
    </row>
    <row r="8573" spans="1:3" x14ac:dyDescent="0.3">
      <c r="A8573" s="5">
        <v>44731</v>
      </c>
      <c r="B8573" s="2">
        <v>46.32</v>
      </c>
      <c r="C8573" s="2">
        <v>37.76</v>
      </c>
    </row>
    <row r="8574" spans="1:3" x14ac:dyDescent="0.3">
      <c r="A8574" s="5">
        <v>44732</v>
      </c>
      <c r="B8574" s="2">
        <v>170.65</v>
      </c>
      <c r="C8574" s="2">
        <v>185.58</v>
      </c>
    </row>
    <row r="8575" spans="1:3" x14ac:dyDescent="0.3">
      <c r="A8575" s="5">
        <v>44733</v>
      </c>
      <c r="B8575" s="2">
        <v>167.19</v>
      </c>
      <c r="C8575" s="2">
        <v>183.17</v>
      </c>
    </row>
    <row r="8576" spans="1:3" x14ac:dyDescent="0.3">
      <c r="A8576" s="5">
        <v>44734</v>
      </c>
      <c r="B8576" s="2">
        <v>166.75</v>
      </c>
      <c r="C8576" s="2">
        <v>191.04</v>
      </c>
    </row>
    <row r="8577" spans="1:3" x14ac:dyDescent="0.3">
      <c r="A8577" s="5">
        <v>44735</v>
      </c>
      <c r="B8577" s="2">
        <v>120.7</v>
      </c>
      <c r="C8577" s="2">
        <v>150.82</v>
      </c>
    </row>
    <row r="8578" spans="1:3" x14ac:dyDescent="0.3">
      <c r="A8578" s="5">
        <v>44736</v>
      </c>
      <c r="B8578" s="2">
        <v>128.06</v>
      </c>
      <c r="C8578" s="2">
        <v>160.18</v>
      </c>
    </row>
    <row r="8579" spans="1:3" x14ac:dyDescent="0.3">
      <c r="A8579" s="5">
        <v>44737</v>
      </c>
      <c r="B8579" s="2">
        <v>84.68</v>
      </c>
      <c r="C8579" s="2">
        <v>94.23</v>
      </c>
    </row>
    <row r="8580" spans="1:3" x14ac:dyDescent="0.3">
      <c r="A8580" s="5">
        <v>44738</v>
      </c>
      <c r="B8580" s="2">
        <v>74.03</v>
      </c>
      <c r="C8580" s="2">
        <v>64.69</v>
      </c>
    </row>
    <row r="8581" spans="1:3" x14ac:dyDescent="0.3">
      <c r="A8581" s="5">
        <v>44739</v>
      </c>
      <c r="B8581" s="2">
        <v>157.66999999999999</v>
      </c>
      <c r="C8581" s="2">
        <v>183.84</v>
      </c>
    </row>
    <row r="8582" spans="1:3" x14ac:dyDescent="0.3">
      <c r="A8582" s="5">
        <v>44740</v>
      </c>
      <c r="B8582" s="2">
        <v>126.28</v>
      </c>
      <c r="C8582" s="2">
        <v>148.13999999999999</v>
      </c>
    </row>
    <row r="8583" spans="1:3" x14ac:dyDescent="0.3">
      <c r="A8583" s="5">
        <v>44741</v>
      </c>
      <c r="B8583" s="2">
        <v>173.6</v>
      </c>
      <c r="C8583" s="2">
        <v>209.66</v>
      </c>
    </row>
    <row r="8584" spans="1:3" x14ac:dyDescent="0.3">
      <c r="A8584" s="5">
        <v>44742</v>
      </c>
      <c r="B8584" s="2">
        <v>190.26</v>
      </c>
      <c r="C8584" s="2">
        <v>206.48</v>
      </c>
    </row>
    <row r="8585" spans="1:3" x14ac:dyDescent="0.3">
      <c r="A8585" s="5">
        <v>44743</v>
      </c>
      <c r="B8585" s="2">
        <v>165.27</v>
      </c>
      <c r="C8585" s="2">
        <v>182.16</v>
      </c>
    </row>
    <row r="8586" spans="1:3" x14ac:dyDescent="0.3">
      <c r="A8586" s="5">
        <v>44744</v>
      </c>
      <c r="B8586" s="2">
        <v>29.73</v>
      </c>
      <c r="C8586" s="2">
        <v>19.18</v>
      </c>
    </row>
    <row r="8587" spans="1:3" x14ac:dyDescent="0.3">
      <c r="A8587" s="5">
        <v>44745</v>
      </c>
      <c r="B8587" s="2">
        <v>39.65</v>
      </c>
      <c r="C8587" s="2">
        <v>25.16</v>
      </c>
    </row>
    <row r="8588" spans="1:3" x14ac:dyDescent="0.3">
      <c r="A8588" s="5">
        <v>44746</v>
      </c>
      <c r="B8588" s="2">
        <v>104.76</v>
      </c>
      <c r="C8588" s="2">
        <v>106.72</v>
      </c>
    </row>
    <row r="8589" spans="1:3" x14ac:dyDescent="0.3">
      <c r="A8589" s="5">
        <v>44747</v>
      </c>
      <c r="B8589" s="2">
        <v>76.17</v>
      </c>
      <c r="C8589" s="2">
        <v>103.43</v>
      </c>
    </row>
    <row r="8590" spans="1:3" x14ac:dyDescent="0.3">
      <c r="A8590" s="5">
        <v>44748</v>
      </c>
      <c r="B8590" s="2">
        <v>94.43</v>
      </c>
      <c r="C8590" s="2">
        <v>119.24</v>
      </c>
    </row>
    <row r="8591" spans="1:3" x14ac:dyDescent="0.3">
      <c r="A8591" s="5">
        <v>44749</v>
      </c>
      <c r="B8591" s="2">
        <v>40.69</v>
      </c>
      <c r="C8591" s="2">
        <v>59.53</v>
      </c>
    </row>
    <row r="8592" spans="1:3" x14ac:dyDescent="0.3">
      <c r="A8592" s="5">
        <v>44750</v>
      </c>
      <c r="B8592" s="2">
        <v>21.49</v>
      </c>
      <c r="C8592" s="2">
        <v>34.58</v>
      </c>
    </row>
    <row r="8593" spans="1:3" x14ac:dyDescent="0.3">
      <c r="A8593" s="5">
        <v>44751</v>
      </c>
      <c r="B8593" s="2">
        <v>4.17</v>
      </c>
      <c r="C8593" s="2">
        <v>3.85</v>
      </c>
    </row>
    <row r="8594" spans="1:3" x14ac:dyDescent="0.3">
      <c r="A8594" s="5">
        <v>44752</v>
      </c>
      <c r="B8594" s="2">
        <v>38.07</v>
      </c>
      <c r="C8594" s="2">
        <v>20.67</v>
      </c>
    </row>
    <row r="8595" spans="1:3" x14ac:dyDescent="0.3">
      <c r="A8595" s="5">
        <v>44753</v>
      </c>
      <c r="B8595" s="2">
        <v>178.33</v>
      </c>
      <c r="C8595" s="2">
        <v>217.55</v>
      </c>
    </row>
    <row r="8596" spans="1:3" x14ac:dyDescent="0.3">
      <c r="A8596" s="5">
        <v>44754</v>
      </c>
      <c r="B8596" s="2">
        <v>168.22</v>
      </c>
      <c r="C8596" s="2">
        <v>190.16</v>
      </c>
    </row>
    <row r="8597" spans="1:3" x14ac:dyDescent="0.3">
      <c r="A8597" s="5">
        <v>44755</v>
      </c>
      <c r="B8597" s="2">
        <v>88.97</v>
      </c>
      <c r="C8597" s="2">
        <v>95.77</v>
      </c>
    </row>
    <row r="8598" spans="1:3" x14ac:dyDescent="0.3">
      <c r="A8598" s="5">
        <v>44756</v>
      </c>
      <c r="B8598" s="2">
        <v>17.690000000000001</v>
      </c>
      <c r="C8598" s="2">
        <v>25.43</v>
      </c>
    </row>
    <row r="8599" spans="1:3" x14ac:dyDescent="0.3">
      <c r="A8599" s="5">
        <v>44757</v>
      </c>
      <c r="B8599" s="2">
        <v>9.35</v>
      </c>
      <c r="C8599" s="2">
        <v>9.11</v>
      </c>
    </row>
    <row r="8600" spans="1:3" x14ac:dyDescent="0.3">
      <c r="A8600" s="5">
        <v>44758</v>
      </c>
      <c r="B8600" s="2">
        <v>3.81</v>
      </c>
      <c r="C8600" s="2">
        <v>1.79</v>
      </c>
    </row>
    <row r="8601" spans="1:3" x14ac:dyDescent="0.3">
      <c r="A8601" s="5">
        <v>44759</v>
      </c>
      <c r="B8601" s="2">
        <v>43.84</v>
      </c>
      <c r="C8601" s="2">
        <v>30.92</v>
      </c>
    </row>
    <row r="8602" spans="1:3" x14ac:dyDescent="0.3">
      <c r="A8602" s="5">
        <v>44760</v>
      </c>
      <c r="B8602" s="2">
        <v>160.26</v>
      </c>
      <c r="C8602" s="2">
        <v>184.52</v>
      </c>
    </row>
    <row r="8603" spans="1:3" x14ac:dyDescent="0.3">
      <c r="A8603" s="5">
        <v>44761</v>
      </c>
      <c r="B8603" s="2">
        <v>164.54</v>
      </c>
      <c r="C8603" s="2">
        <v>196.12</v>
      </c>
    </row>
    <row r="8604" spans="1:3" x14ac:dyDescent="0.3">
      <c r="A8604" s="5">
        <v>44762</v>
      </c>
      <c r="B8604" s="2">
        <v>118.06</v>
      </c>
      <c r="C8604" s="2">
        <v>153.65</v>
      </c>
    </row>
    <row r="8605" spans="1:3" x14ac:dyDescent="0.3">
      <c r="A8605" s="5">
        <v>44763</v>
      </c>
      <c r="B8605" s="2">
        <v>177.93</v>
      </c>
      <c r="C8605" s="2">
        <v>213.56</v>
      </c>
    </row>
    <row r="8606" spans="1:3" x14ac:dyDescent="0.3">
      <c r="A8606" s="5">
        <v>44764</v>
      </c>
      <c r="B8606" s="2">
        <v>151.91999999999999</v>
      </c>
      <c r="C8606" s="2">
        <v>187.12</v>
      </c>
    </row>
    <row r="8607" spans="1:3" x14ac:dyDescent="0.3">
      <c r="A8607" s="5">
        <v>44765</v>
      </c>
      <c r="B8607" s="2">
        <v>158.08000000000001</v>
      </c>
      <c r="C8607" s="2">
        <v>160.94</v>
      </c>
    </row>
    <row r="8608" spans="1:3" x14ac:dyDescent="0.3">
      <c r="A8608" s="5">
        <v>44766</v>
      </c>
      <c r="B8608" s="2">
        <v>113.34</v>
      </c>
      <c r="C8608" s="2">
        <v>86.2</v>
      </c>
    </row>
    <row r="8609" spans="1:3" x14ac:dyDescent="0.3">
      <c r="A8609" s="5">
        <v>44767</v>
      </c>
      <c r="B8609" s="2">
        <v>83.84</v>
      </c>
      <c r="C8609" s="2">
        <v>116.09</v>
      </c>
    </row>
    <row r="8610" spans="1:3" x14ac:dyDescent="0.3">
      <c r="A8610" s="5">
        <v>44768</v>
      </c>
      <c r="B8610" s="2">
        <v>11.31</v>
      </c>
      <c r="C8610" s="2">
        <v>14.97</v>
      </c>
    </row>
    <row r="8611" spans="1:3" x14ac:dyDescent="0.3">
      <c r="A8611" s="5">
        <v>44769</v>
      </c>
      <c r="B8611" s="2">
        <v>25.34</v>
      </c>
      <c r="C8611" s="2">
        <v>19.760000000000002</v>
      </c>
    </row>
    <row r="8612" spans="1:3" x14ac:dyDescent="0.3">
      <c r="A8612" s="5">
        <v>44770</v>
      </c>
      <c r="B8612" s="2">
        <v>155.11000000000001</v>
      </c>
      <c r="C8612" s="2">
        <v>203.56</v>
      </c>
    </row>
    <row r="8613" spans="1:3" x14ac:dyDescent="0.3">
      <c r="A8613" s="5">
        <v>44771</v>
      </c>
      <c r="B8613" s="2">
        <v>205.1</v>
      </c>
      <c r="C8613" s="2">
        <v>226.45</v>
      </c>
    </row>
    <row r="8614" spans="1:3" x14ac:dyDescent="0.3">
      <c r="A8614" s="5">
        <v>44772</v>
      </c>
      <c r="B8614" s="2">
        <v>142.27000000000001</v>
      </c>
      <c r="C8614" s="2">
        <v>152.5</v>
      </c>
    </row>
    <row r="8615" spans="1:3" x14ac:dyDescent="0.3">
      <c r="A8615" s="5">
        <v>44773</v>
      </c>
      <c r="B8615" s="2">
        <v>122.78</v>
      </c>
      <c r="C8615" s="2">
        <v>143.04</v>
      </c>
    </row>
    <row r="8616" spans="1:3" x14ac:dyDescent="0.3">
      <c r="A8616" s="5">
        <v>44774</v>
      </c>
      <c r="B8616" s="2">
        <v>158.9</v>
      </c>
      <c r="C8616" s="2">
        <v>195.14</v>
      </c>
    </row>
    <row r="8617" spans="1:3" x14ac:dyDescent="0.3">
      <c r="A8617" s="5">
        <v>44775</v>
      </c>
      <c r="B8617" s="2">
        <v>110.19</v>
      </c>
      <c r="C8617" s="2">
        <v>148.51</v>
      </c>
    </row>
    <row r="8618" spans="1:3" x14ac:dyDescent="0.3">
      <c r="A8618" s="5">
        <v>44776</v>
      </c>
      <c r="B8618" s="2">
        <v>19.87</v>
      </c>
      <c r="C8618" s="2">
        <v>20.420000000000002</v>
      </c>
    </row>
    <row r="8619" spans="1:3" x14ac:dyDescent="0.3">
      <c r="A8619" s="5">
        <v>44777</v>
      </c>
      <c r="B8619" s="2">
        <v>74.02</v>
      </c>
      <c r="C8619" s="2">
        <v>101.62</v>
      </c>
    </row>
    <row r="8620" spans="1:3" x14ac:dyDescent="0.3">
      <c r="A8620" s="5">
        <v>44778</v>
      </c>
      <c r="B8620" s="2">
        <v>108.65</v>
      </c>
      <c r="C8620" s="2">
        <v>161.01</v>
      </c>
    </row>
    <row r="8621" spans="1:3" x14ac:dyDescent="0.3">
      <c r="A8621" s="5">
        <v>44779</v>
      </c>
      <c r="B8621" s="2">
        <v>8</v>
      </c>
      <c r="C8621" s="2">
        <v>7.01</v>
      </c>
    </row>
    <row r="8622" spans="1:3" x14ac:dyDescent="0.3">
      <c r="A8622" s="5">
        <v>44780</v>
      </c>
      <c r="B8622" s="2">
        <v>52.36</v>
      </c>
      <c r="C8622" s="2">
        <v>37.82</v>
      </c>
    </row>
    <row r="8623" spans="1:3" x14ac:dyDescent="0.3">
      <c r="A8623" s="5">
        <v>44781</v>
      </c>
      <c r="B8623" s="2">
        <v>236.24</v>
      </c>
      <c r="C8623" s="2">
        <v>282.24</v>
      </c>
    </row>
    <row r="8624" spans="1:3" x14ac:dyDescent="0.3">
      <c r="A8624" s="5">
        <v>44782</v>
      </c>
      <c r="B8624" s="2">
        <v>207.53</v>
      </c>
      <c r="C8624" s="2">
        <v>234.43</v>
      </c>
    </row>
    <row r="8625" spans="1:3" x14ac:dyDescent="0.3">
      <c r="A8625" s="5">
        <v>44783</v>
      </c>
      <c r="B8625" s="2">
        <v>95.77</v>
      </c>
      <c r="C8625" s="2">
        <v>142.6</v>
      </c>
    </row>
    <row r="8626" spans="1:3" x14ac:dyDescent="0.3">
      <c r="A8626" s="5">
        <v>44784</v>
      </c>
      <c r="B8626" s="2">
        <v>79.14</v>
      </c>
      <c r="C8626" s="2">
        <v>96.73</v>
      </c>
    </row>
    <row r="8627" spans="1:3" x14ac:dyDescent="0.3">
      <c r="A8627" s="5">
        <v>44785</v>
      </c>
      <c r="B8627" s="2">
        <v>208.38</v>
      </c>
      <c r="C8627" s="2">
        <v>261.3</v>
      </c>
    </row>
    <row r="8628" spans="1:3" x14ac:dyDescent="0.3">
      <c r="A8628" s="5">
        <v>44786</v>
      </c>
      <c r="B8628" s="2">
        <v>226.1</v>
      </c>
      <c r="C8628" s="2">
        <v>220.26</v>
      </c>
    </row>
    <row r="8629" spans="1:3" x14ac:dyDescent="0.3">
      <c r="A8629" s="5">
        <v>44787</v>
      </c>
      <c r="B8629" s="2">
        <v>203.21</v>
      </c>
      <c r="C8629" s="2">
        <v>190.57</v>
      </c>
    </row>
    <row r="8630" spans="1:3" x14ac:dyDescent="0.3">
      <c r="A8630" s="5">
        <v>44788</v>
      </c>
      <c r="B8630" s="2">
        <v>277.51</v>
      </c>
      <c r="C8630" s="2">
        <v>309.85000000000002</v>
      </c>
    </row>
    <row r="8631" spans="1:3" x14ac:dyDescent="0.3">
      <c r="A8631" s="5">
        <v>44789</v>
      </c>
      <c r="B8631" s="2">
        <v>246.22</v>
      </c>
      <c r="C8631" s="2">
        <v>308.08999999999997</v>
      </c>
    </row>
    <row r="8632" spans="1:3" x14ac:dyDescent="0.3">
      <c r="A8632" s="5">
        <v>44790</v>
      </c>
      <c r="B8632" s="2">
        <v>224.1</v>
      </c>
      <c r="C8632" s="2">
        <v>307.49</v>
      </c>
    </row>
    <row r="8633" spans="1:3" x14ac:dyDescent="0.3">
      <c r="A8633" s="5">
        <v>44791</v>
      </c>
      <c r="B8633" s="2">
        <v>322.27999999999997</v>
      </c>
      <c r="C8633" s="2">
        <v>411.08</v>
      </c>
    </row>
    <row r="8634" spans="1:3" x14ac:dyDescent="0.3">
      <c r="A8634" s="5">
        <v>44792</v>
      </c>
      <c r="B8634" s="2">
        <v>328.11</v>
      </c>
      <c r="C8634" s="2">
        <v>386.45</v>
      </c>
    </row>
    <row r="8635" spans="1:3" x14ac:dyDescent="0.3">
      <c r="A8635" s="5">
        <v>44793</v>
      </c>
      <c r="B8635" s="2">
        <v>153.69999999999999</v>
      </c>
      <c r="C8635" s="2">
        <v>140.66999999999999</v>
      </c>
    </row>
    <row r="8636" spans="1:3" x14ac:dyDescent="0.3">
      <c r="A8636" s="5">
        <v>44794</v>
      </c>
      <c r="B8636" s="2">
        <v>101.94</v>
      </c>
      <c r="C8636" s="2">
        <v>84.84</v>
      </c>
    </row>
    <row r="8637" spans="1:3" x14ac:dyDescent="0.3">
      <c r="A8637" s="5">
        <v>44795</v>
      </c>
      <c r="B8637" s="2">
        <v>286.20999999999998</v>
      </c>
      <c r="C8637" s="2">
        <v>385.09</v>
      </c>
    </row>
    <row r="8638" spans="1:3" x14ac:dyDescent="0.3">
      <c r="A8638" s="5">
        <v>44796</v>
      </c>
      <c r="B8638" s="2">
        <v>392.34</v>
      </c>
      <c r="C8638" s="2">
        <v>465.16</v>
      </c>
    </row>
    <row r="8639" spans="1:3" x14ac:dyDescent="0.3">
      <c r="A8639" s="5">
        <v>44797</v>
      </c>
      <c r="B8639" s="2">
        <v>407.87</v>
      </c>
      <c r="C8639" s="2">
        <v>484.37</v>
      </c>
    </row>
    <row r="8640" spans="1:3" x14ac:dyDescent="0.3">
      <c r="A8640" s="5">
        <v>44798</v>
      </c>
      <c r="B8640" s="2">
        <v>388.38</v>
      </c>
      <c r="C8640" s="2">
        <v>485.36</v>
      </c>
    </row>
    <row r="8641" spans="1:3" x14ac:dyDescent="0.3">
      <c r="A8641" s="5">
        <v>44799</v>
      </c>
      <c r="B8641" s="2">
        <v>407.62</v>
      </c>
      <c r="C8641" s="2">
        <v>535.21</v>
      </c>
    </row>
    <row r="8642" spans="1:3" x14ac:dyDescent="0.3">
      <c r="A8642" s="5">
        <v>44800</v>
      </c>
      <c r="B8642" s="2">
        <v>249.7</v>
      </c>
      <c r="C8642" s="2">
        <v>327.78</v>
      </c>
    </row>
    <row r="8643" spans="1:3" x14ac:dyDescent="0.3">
      <c r="A8643" s="5">
        <v>44801</v>
      </c>
      <c r="B8643" s="2">
        <v>75.72</v>
      </c>
      <c r="C8643" s="2">
        <v>74.260000000000005</v>
      </c>
    </row>
    <row r="8644" spans="1:3" x14ac:dyDescent="0.3">
      <c r="A8644" s="5">
        <v>44802</v>
      </c>
      <c r="B8644" s="2">
        <v>414</v>
      </c>
      <c r="C8644" s="2">
        <v>567</v>
      </c>
    </row>
    <row r="8645" spans="1:3" x14ac:dyDescent="0.3">
      <c r="A8645" s="5">
        <v>44803</v>
      </c>
      <c r="B8645" s="2">
        <v>462.1</v>
      </c>
      <c r="C8645" s="2">
        <v>597.67999999999995</v>
      </c>
    </row>
    <row r="8646" spans="1:3" x14ac:dyDescent="0.3">
      <c r="A8646" s="5">
        <v>44804</v>
      </c>
      <c r="B8646" s="2">
        <v>382.56</v>
      </c>
      <c r="C8646" s="2">
        <v>522.29</v>
      </c>
    </row>
    <row r="8647" spans="1:3" x14ac:dyDescent="0.3">
      <c r="A8647" s="5">
        <v>44805</v>
      </c>
      <c r="B8647" s="2">
        <v>396.34</v>
      </c>
      <c r="C8647" s="2">
        <v>534.71</v>
      </c>
    </row>
    <row r="8648" spans="1:3" x14ac:dyDescent="0.3">
      <c r="A8648" s="5">
        <v>44806</v>
      </c>
      <c r="B8648" s="2">
        <v>251.7</v>
      </c>
      <c r="C8648" s="2">
        <v>317.32</v>
      </c>
    </row>
    <row r="8649" spans="1:3" x14ac:dyDescent="0.3">
      <c r="A8649" s="5">
        <v>44807</v>
      </c>
      <c r="B8649" s="2">
        <v>156.28</v>
      </c>
      <c r="C8649" s="2">
        <v>197.16</v>
      </c>
    </row>
    <row r="8650" spans="1:3" x14ac:dyDescent="0.3">
      <c r="A8650" s="5">
        <v>44808</v>
      </c>
      <c r="B8650" s="2">
        <v>160.84</v>
      </c>
      <c r="C8650" s="2">
        <v>163.38</v>
      </c>
    </row>
    <row r="8651" spans="1:3" x14ac:dyDescent="0.3">
      <c r="A8651" s="5">
        <v>44809</v>
      </c>
      <c r="B8651" s="2">
        <v>295</v>
      </c>
      <c r="C8651" s="2">
        <v>350.86</v>
      </c>
    </row>
    <row r="8652" spans="1:3" x14ac:dyDescent="0.3">
      <c r="A8652" s="5">
        <v>44810</v>
      </c>
      <c r="B8652" s="2">
        <v>315.97000000000003</v>
      </c>
      <c r="C8652" s="2">
        <v>384.26</v>
      </c>
    </row>
    <row r="8653" spans="1:3" x14ac:dyDescent="0.3">
      <c r="A8653" s="5">
        <v>44811</v>
      </c>
      <c r="B8653" s="2">
        <v>384.14</v>
      </c>
      <c r="C8653" s="2">
        <v>432.11</v>
      </c>
    </row>
    <row r="8654" spans="1:3" x14ac:dyDescent="0.3">
      <c r="A8654" s="5">
        <v>44812</v>
      </c>
      <c r="B8654" s="2">
        <v>309.32</v>
      </c>
      <c r="C8654" s="2">
        <v>367.25</v>
      </c>
    </row>
    <row r="8655" spans="1:3" x14ac:dyDescent="0.3">
      <c r="A8655" s="5">
        <v>44813</v>
      </c>
      <c r="B8655" s="2">
        <v>241.24</v>
      </c>
      <c r="C8655" s="2">
        <v>304.22000000000003</v>
      </c>
    </row>
    <row r="8656" spans="1:3" x14ac:dyDescent="0.3">
      <c r="A8656" s="5">
        <v>44814</v>
      </c>
      <c r="B8656" s="2">
        <v>273.89999999999998</v>
      </c>
      <c r="C8656" s="2">
        <v>338.34</v>
      </c>
    </row>
    <row r="8657" spans="1:3" x14ac:dyDescent="0.3">
      <c r="A8657" s="5">
        <v>44815</v>
      </c>
      <c r="B8657" s="2">
        <v>335.29</v>
      </c>
      <c r="C8657" s="2">
        <v>328.84</v>
      </c>
    </row>
    <row r="8658" spans="1:3" x14ac:dyDescent="0.3">
      <c r="A8658" s="5">
        <v>44816</v>
      </c>
      <c r="B8658" s="2">
        <v>344.92</v>
      </c>
      <c r="C8658" s="2">
        <v>413.05</v>
      </c>
    </row>
    <row r="8659" spans="1:3" x14ac:dyDescent="0.3">
      <c r="A8659" s="5">
        <v>44817</v>
      </c>
      <c r="B8659" s="2">
        <v>138.87</v>
      </c>
      <c r="C8659" s="2">
        <v>182.18</v>
      </c>
    </row>
    <row r="8660" spans="1:3" x14ac:dyDescent="0.3">
      <c r="A8660" s="5">
        <v>44818</v>
      </c>
      <c r="B8660" s="2">
        <v>231.12</v>
      </c>
      <c r="C8660" s="2">
        <v>330.89</v>
      </c>
    </row>
    <row r="8661" spans="1:3" x14ac:dyDescent="0.3">
      <c r="A8661" s="5">
        <v>44819</v>
      </c>
      <c r="B8661" s="2">
        <v>123.75</v>
      </c>
      <c r="C8661" s="2">
        <v>155.30000000000001</v>
      </c>
    </row>
    <row r="8662" spans="1:3" x14ac:dyDescent="0.3">
      <c r="A8662" s="5">
        <v>44820</v>
      </c>
      <c r="B8662" s="2">
        <v>63.91</v>
      </c>
      <c r="C8662" s="2">
        <v>77.900000000000006</v>
      </c>
    </row>
    <row r="8663" spans="1:3" x14ac:dyDescent="0.3">
      <c r="A8663" s="5">
        <v>44821</v>
      </c>
      <c r="B8663" s="2">
        <v>42.81</v>
      </c>
      <c r="C8663" s="2">
        <v>48.93</v>
      </c>
    </row>
    <row r="8664" spans="1:3" x14ac:dyDescent="0.3">
      <c r="A8664" s="5">
        <v>44822</v>
      </c>
      <c r="B8664" s="2">
        <v>39.270000000000003</v>
      </c>
      <c r="C8664" s="2">
        <v>44.68</v>
      </c>
    </row>
    <row r="8665" spans="1:3" x14ac:dyDescent="0.3">
      <c r="A8665" s="5">
        <v>44823</v>
      </c>
      <c r="B8665" s="2">
        <v>66.88</v>
      </c>
      <c r="C8665" s="2">
        <v>85.62</v>
      </c>
    </row>
    <row r="8666" spans="1:3" x14ac:dyDescent="0.3">
      <c r="A8666" s="5">
        <v>44824</v>
      </c>
      <c r="B8666" s="2">
        <v>229.03</v>
      </c>
      <c r="C8666" s="2">
        <v>299.8</v>
      </c>
    </row>
    <row r="8667" spans="1:3" x14ac:dyDescent="0.3">
      <c r="A8667" s="5">
        <v>44825</v>
      </c>
      <c r="B8667" s="2">
        <v>279.33999999999997</v>
      </c>
      <c r="C8667" s="2">
        <v>297.70999999999998</v>
      </c>
    </row>
    <row r="8668" spans="1:3" x14ac:dyDescent="0.3">
      <c r="A8668" s="5">
        <v>44826</v>
      </c>
      <c r="B8668" s="2">
        <v>248.98</v>
      </c>
      <c r="C8668" s="2">
        <v>307.99</v>
      </c>
    </row>
    <row r="8669" spans="1:3" x14ac:dyDescent="0.3">
      <c r="A8669" s="5">
        <v>44827</v>
      </c>
      <c r="B8669" s="2">
        <v>228.24</v>
      </c>
      <c r="C8669" s="2">
        <v>296.45</v>
      </c>
    </row>
    <row r="8670" spans="1:3" x14ac:dyDescent="0.3">
      <c r="A8670" s="5">
        <v>44828</v>
      </c>
      <c r="B8670" s="2">
        <v>235.36</v>
      </c>
      <c r="C8670" s="2">
        <v>292.99</v>
      </c>
    </row>
    <row r="8671" spans="1:3" x14ac:dyDescent="0.3">
      <c r="A8671" s="5">
        <v>44829</v>
      </c>
      <c r="B8671" s="2">
        <v>131.22</v>
      </c>
      <c r="C8671" s="2">
        <v>148.12</v>
      </c>
    </row>
    <row r="8672" spans="1:3" x14ac:dyDescent="0.3">
      <c r="A8672" s="5">
        <v>44830</v>
      </c>
      <c r="B8672" s="2">
        <v>76.42</v>
      </c>
      <c r="C8672" s="2">
        <v>87.54</v>
      </c>
    </row>
    <row r="8673" spans="1:3" x14ac:dyDescent="0.3">
      <c r="A8673" s="5">
        <v>44831</v>
      </c>
      <c r="B8673" s="2">
        <v>102.98</v>
      </c>
      <c r="C8673" s="2">
        <v>147.58000000000001</v>
      </c>
    </row>
    <row r="8674" spans="1:3" x14ac:dyDescent="0.3">
      <c r="A8674" s="5">
        <v>44832</v>
      </c>
      <c r="B8674" s="2">
        <v>164.01</v>
      </c>
      <c r="C8674" s="2">
        <v>237.09</v>
      </c>
    </row>
    <row r="8675" spans="1:3" x14ac:dyDescent="0.3">
      <c r="A8675" s="5">
        <v>44833</v>
      </c>
      <c r="B8675" s="2">
        <v>253.42</v>
      </c>
      <c r="C8675" s="2">
        <v>326.26</v>
      </c>
    </row>
    <row r="8676" spans="1:3" x14ac:dyDescent="0.3">
      <c r="A8676" s="5">
        <v>44834</v>
      </c>
      <c r="B8676" s="2">
        <v>247.54</v>
      </c>
      <c r="C8676" s="2">
        <v>275.98</v>
      </c>
    </row>
    <row r="8677" spans="1:3" x14ac:dyDescent="0.3">
      <c r="A8677" s="5">
        <v>44835</v>
      </c>
      <c r="B8677" s="2">
        <v>65.06</v>
      </c>
      <c r="C8677" s="2">
        <v>80.36</v>
      </c>
    </row>
    <row r="8678" spans="1:3" x14ac:dyDescent="0.3">
      <c r="A8678" s="5">
        <v>44836</v>
      </c>
      <c r="B8678" s="2">
        <v>121.7</v>
      </c>
      <c r="C8678" s="2">
        <v>142.49</v>
      </c>
    </row>
    <row r="8679" spans="1:3" x14ac:dyDescent="0.3">
      <c r="A8679" s="5">
        <v>44837</v>
      </c>
      <c r="B8679" s="2">
        <v>188.97</v>
      </c>
      <c r="C8679" s="2">
        <v>210.48</v>
      </c>
    </row>
    <row r="8680" spans="1:3" x14ac:dyDescent="0.3">
      <c r="A8680" s="5">
        <v>44838</v>
      </c>
      <c r="B8680" s="2">
        <v>151.69</v>
      </c>
      <c r="C8680" s="2">
        <v>177.62</v>
      </c>
    </row>
    <row r="8681" spans="1:3" x14ac:dyDescent="0.3">
      <c r="A8681" s="5">
        <v>44839</v>
      </c>
      <c r="B8681" s="2">
        <v>32.06</v>
      </c>
      <c r="C8681" s="2">
        <v>39.94</v>
      </c>
    </row>
    <row r="8682" spans="1:3" x14ac:dyDescent="0.3">
      <c r="A8682" s="5">
        <v>44840</v>
      </c>
      <c r="B8682" s="2">
        <v>6.38</v>
      </c>
      <c r="C8682" s="2">
        <v>9.64</v>
      </c>
    </row>
    <row r="8683" spans="1:3" x14ac:dyDescent="0.3">
      <c r="A8683" s="5">
        <v>44841</v>
      </c>
      <c r="B8683" s="2">
        <v>9.3800000000000008</v>
      </c>
      <c r="C8683" s="2">
        <v>14.08</v>
      </c>
    </row>
    <row r="8684" spans="1:3" x14ac:dyDescent="0.3">
      <c r="A8684" s="5">
        <v>44842</v>
      </c>
      <c r="B8684" s="2">
        <v>11.42</v>
      </c>
      <c r="C8684" s="2">
        <v>14.56</v>
      </c>
    </row>
    <row r="8685" spans="1:3" x14ac:dyDescent="0.3">
      <c r="A8685" s="5">
        <v>44843</v>
      </c>
      <c r="B8685" s="2">
        <v>19.95</v>
      </c>
      <c r="C8685" s="2">
        <v>25.15</v>
      </c>
    </row>
    <row r="8686" spans="1:3" x14ac:dyDescent="0.3">
      <c r="A8686" s="5">
        <v>44844</v>
      </c>
      <c r="B8686" s="2">
        <v>22.87</v>
      </c>
      <c r="C8686" s="2">
        <v>30.43</v>
      </c>
    </row>
    <row r="8687" spans="1:3" x14ac:dyDescent="0.3">
      <c r="A8687" s="5">
        <v>44845</v>
      </c>
      <c r="B8687" s="2">
        <v>32.83</v>
      </c>
      <c r="C8687" s="2">
        <v>45.59</v>
      </c>
    </row>
    <row r="8688" spans="1:3" x14ac:dyDescent="0.3">
      <c r="A8688" s="5">
        <v>44846</v>
      </c>
      <c r="B8688" s="2">
        <v>85.77</v>
      </c>
      <c r="C8688" s="2">
        <v>130.83000000000001</v>
      </c>
    </row>
    <row r="8689" spans="1:3" x14ac:dyDescent="0.3">
      <c r="A8689" s="5">
        <v>44847</v>
      </c>
      <c r="B8689" s="2">
        <v>117.82</v>
      </c>
      <c r="C8689" s="2">
        <v>160.26</v>
      </c>
    </row>
    <row r="8690" spans="1:3" x14ac:dyDescent="0.3">
      <c r="A8690" s="5">
        <v>44848</v>
      </c>
      <c r="B8690" s="2">
        <v>147.47</v>
      </c>
      <c r="C8690" s="2">
        <v>176.63</v>
      </c>
    </row>
    <row r="8691" spans="1:3" x14ac:dyDescent="0.3">
      <c r="A8691" s="5">
        <v>44849</v>
      </c>
      <c r="B8691" s="2">
        <v>35.43</v>
      </c>
      <c r="C8691" s="2">
        <v>40.98</v>
      </c>
    </row>
    <row r="8692" spans="1:3" x14ac:dyDescent="0.3">
      <c r="A8692" s="5">
        <v>44850</v>
      </c>
      <c r="B8692" s="2">
        <v>24.23</v>
      </c>
      <c r="C8692" s="2">
        <v>26.71</v>
      </c>
    </row>
    <row r="8693" spans="1:3" x14ac:dyDescent="0.3">
      <c r="A8693" s="5">
        <v>44851</v>
      </c>
      <c r="B8693" s="2">
        <v>57.27</v>
      </c>
      <c r="C8693" s="2">
        <v>75.680000000000007</v>
      </c>
    </row>
    <row r="8694" spans="1:3" x14ac:dyDescent="0.3">
      <c r="A8694" s="5">
        <v>44852</v>
      </c>
      <c r="B8694" s="2">
        <v>72.7</v>
      </c>
      <c r="C8694" s="2">
        <v>100.09</v>
      </c>
    </row>
    <row r="8695" spans="1:3" x14ac:dyDescent="0.3">
      <c r="A8695" s="5">
        <v>44853</v>
      </c>
      <c r="B8695" s="2">
        <v>56.13</v>
      </c>
      <c r="C8695" s="2">
        <v>73.8</v>
      </c>
    </row>
    <row r="8696" spans="1:3" x14ac:dyDescent="0.3">
      <c r="A8696" s="5">
        <v>44854</v>
      </c>
      <c r="B8696" s="2">
        <v>111.14</v>
      </c>
      <c r="C8696" s="2">
        <v>145.47</v>
      </c>
    </row>
    <row r="8697" spans="1:3" x14ac:dyDescent="0.3">
      <c r="A8697" s="5">
        <v>44855</v>
      </c>
      <c r="B8697" s="2">
        <v>137.41999999999999</v>
      </c>
      <c r="C8697" s="2">
        <v>164.62</v>
      </c>
    </row>
    <row r="8698" spans="1:3" x14ac:dyDescent="0.3">
      <c r="A8698" s="5">
        <v>44856</v>
      </c>
      <c r="B8698" s="2">
        <v>104.49</v>
      </c>
      <c r="C8698" s="2">
        <v>118.05</v>
      </c>
    </row>
    <row r="8699" spans="1:3" x14ac:dyDescent="0.3">
      <c r="A8699" s="5">
        <v>44857</v>
      </c>
      <c r="B8699" s="2">
        <v>53</v>
      </c>
      <c r="C8699" s="2">
        <v>61.85</v>
      </c>
    </row>
    <row r="8700" spans="1:3" x14ac:dyDescent="0.3">
      <c r="A8700" s="5">
        <v>44858</v>
      </c>
      <c r="B8700" s="2">
        <v>78.03</v>
      </c>
      <c r="C8700" s="2">
        <v>101.96</v>
      </c>
    </row>
    <row r="8701" spans="1:3" x14ac:dyDescent="0.3">
      <c r="A8701" s="5">
        <v>44859</v>
      </c>
      <c r="B8701" s="2">
        <v>81.86</v>
      </c>
      <c r="C8701" s="2">
        <v>106.4</v>
      </c>
    </row>
    <row r="8702" spans="1:3" x14ac:dyDescent="0.3">
      <c r="A8702" s="5">
        <v>44860</v>
      </c>
      <c r="B8702" s="2">
        <v>107.72</v>
      </c>
      <c r="C8702" s="2">
        <v>130.33000000000001</v>
      </c>
    </row>
    <row r="8703" spans="1:3" x14ac:dyDescent="0.3">
      <c r="A8703" s="5">
        <v>44861</v>
      </c>
      <c r="B8703" s="2">
        <v>90.58</v>
      </c>
      <c r="C8703" s="2">
        <v>105.78</v>
      </c>
    </row>
    <row r="8704" spans="1:3" x14ac:dyDescent="0.3">
      <c r="A8704" s="5">
        <v>44862</v>
      </c>
      <c r="B8704" s="2">
        <v>55.63</v>
      </c>
      <c r="C8704" s="2">
        <v>69.87</v>
      </c>
    </row>
    <row r="8705" spans="1:3" x14ac:dyDescent="0.3">
      <c r="A8705" s="5">
        <v>44863</v>
      </c>
      <c r="B8705" s="2">
        <v>25.3</v>
      </c>
      <c r="C8705" s="2">
        <v>25.47</v>
      </c>
    </row>
    <row r="8706" spans="1:3" x14ac:dyDescent="0.3">
      <c r="A8706" s="5">
        <v>44864</v>
      </c>
      <c r="B8706" s="2">
        <v>67.25</v>
      </c>
      <c r="C8706" s="2">
        <v>86.88</v>
      </c>
    </row>
    <row r="8707" spans="1:3" x14ac:dyDescent="0.3">
      <c r="A8707" s="5">
        <v>44865</v>
      </c>
      <c r="B8707" s="2">
        <v>108.39</v>
      </c>
      <c r="C8707" s="2">
        <v>124.08</v>
      </c>
    </row>
    <row r="8708" spans="1:3" x14ac:dyDescent="0.3">
      <c r="A8708" s="5">
        <v>44866</v>
      </c>
      <c r="B8708" s="2">
        <v>52.7</v>
      </c>
      <c r="C8708" s="2">
        <v>64.66</v>
      </c>
    </row>
    <row r="8709" spans="1:3" x14ac:dyDescent="0.3">
      <c r="A8709" s="5">
        <v>44867</v>
      </c>
      <c r="B8709" s="2">
        <v>54.42</v>
      </c>
      <c r="C8709" s="2">
        <v>69.709999999999994</v>
      </c>
    </row>
    <row r="8710" spans="1:3" x14ac:dyDescent="0.3">
      <c r="A8710" s="5">
        <v>44868</v>
      </c>
      <c r="B8710" s="2">
        <v>50.35</v>
      </c>
      <c r="C8710" s="2">
        <v>63.48</v>
      </c>
    </row>
    <row r="8711" spans="1:3" x14ac:dyDescent="0.3">
      <c r="A8711" s="5">
        <v>44869</v>
      </c>
      <c r="B8711" s="2">
        <v>37.64</v>
      </c>
      <c r="C8711" s="2">
        <v>46.01</v>
      </c>
    </row>
    <row r="8712" spans="1:3" x14ac:dyDescent="0.3">
      <c r="A8712" s="5">
        <v>44870</v>
      </c>
      <c r="B8712" s="2">
        <v>31.44</v>
      </c>
      <c r="C8712" s="2">
        <v>37.67</v>
      </c>
    </row>
    <row r="8713" spans="1:3" x14ac:dyDescent="0.3">
      <c r="A8713" s="5">
        <v>44871</v>
      </c>
      <c r="B8713" s="2">
        <v>31.09</v>
      </c>
      <c r="C8713" s="2">
        <v>37.44</v>
      </c>
    </row>
    <row r="8714" spans="1:3" x14ac:dyDescent="0.3">
      <c r="A8714" s="5">
        <v>44872</v>
      </c>
      <c r="B8714" s="2">
        <v>45.78</v>
      </c>
      <c r="C8714" s="2">
        <v>63.33</v>
      </c>
    </row>
    <row r="8715" spans="1:3" x14ac:dyDescent="0.3">
      <c r="A8715" s="5">
        <v>44873</v>
      </c>
      <c r="B8715" s="2">
        <v>54.75</v>
      </c>
      <c r="C8715" s="2">
        <v>68.239999999999995</v>
      </c>
    </row>
    <row r="8716" spans="1:3" x14ac:dyDescent="0.3">
      <c r="A8716" s="5">
        <v>44874</v>
      </c>
      <c r="B8716" s="2">
        <v>42.33</v>
      </c>
      <c r="C8716" s="2">
        <v>54.44</v>
      </c>
    </row>
    <row r="8717" spans="1:3" x14ac:dyDescent="0.3">
      <c r="A8717" s="5">
        <v>44875</v>
      </c>
      <c r="B8717" s="2">
        <v>38.67</v>
      </c>
      <c r="C8717" s="2">
        <v>47.94</v>
      </c>
    </row>
    <row r="8718" spans="1:3" x14ac:dyDescent="0.3">
      <c r="A8718" s="5">
        <v>44876</v>
      </c>
      <c r="B8718" s="2">
        <v>2</v>
      </c>
      <c r="C8718" s="2">
        <v>3.45</v>
      </c>
    </row>
    <row r="8719" spans="1:3" x14ac:dyDescent="0.3">
      <c r="A8719" s="5">
        <v>44877</v>
      </c>
      <c r="B8719" s="2">
        <v>5.15</v>
      </c>
      <c r="C8719" s="2">
        <v>6.61</v>
      </c>
    </row>
    <row r="8720" spans="1:3" x14ac:dyDescent="0.3">
      <c r="A8720" s="5">
        <v>44878</v>
      </c>
      <c r="B8720" s="2">
        <v>42.07</v>
      </c>
      <c r="C8720" s="2">
        <v>59.86</v>
      </c>
    </row>
    <row r="8721" spans="1:3" x14ac:dyDescent="0.3">
      <c r="A8721" s="5">
        <v>44879</v>
      </c>
      <c r="B8721" s="2">
        <v>75.59</v>
      </c>
      <c r="C8721" s="2">
        <v>103.38</v>
      </c>
    </row>
    <row r="8722" spans="1:3" x14ac:dyDescent="0.3">
      <c r="A8722" s="5">
        <v>44880</v>
      </c>
      <c r="B8722" s="2">
        <v>49.4</v>
      </c>
      <c r="C8722" s="2">
        <v>71.69</v>
      </c>
    </row>
    <row r="8723" spans="1:3" x14ac:dyDescent="0.3">
      <c r="A8723" s="5">
        <v>44881</v>
      </c>
      <c r="B8723" s="2">
        <v>32.92</v>
      </c>
      <c r="C8723" s="2">
        <v>40.94</v>
      </c>
    </row>
    <row r="8724" spans="1:3" x14ac:dyDescent="0.3">
      <c r="A8724" s="5">
        <v>44882</v>
      </c>
      <c r="B8724" s="2">
        <v>56.77</v>
      </c>
      <c r="C8724" s="2">
        <v>76.709999999999994</v>
      </c>
    </row>
    <row r="8725" spans="1:3" x14ac:dyDescent="0.3">
      <c r="A8725" s="5">
        <v>44883</v>
      </c>
      <c r="B8725" s="2">
        <v>109.79</v>
      </c>
      <c r="C8725" s="2">
        <v>128.47999999999999</v>
      </c>
    </row>
    <row r="8726" spans="1:3" x14ac:dyDescent="0.3">
      <c r="A8726" s="5">
        <v>44884</v>
      </c>
      <c r="B8726" s="2">
        <v>160.51</v>
      </c>
      <c r="C8726" s="2">
        <v>184.96</v>
      </c>
    </row>
    <row r="8727" spans="1:3" x14ac:dyDescent="0.3">
      <c r="A8727" s="5">
        <v>44885</v>
      </c>
      <c r="B8727" s="2">
        <v>159.94999999999999</v>
      </c>
      <c r="C8727" s="2">
        <v>170.27</v>
      </c>
    </row>
    <row r="8728" spans="1:3" x14ac:dyDescent="0.3">
      <c r="A8728" s="5">
        <v>44886</v>
      </c>
      <c r="B8728" s="2">
        <v>228.58</v>
      </c>
      <c r="C8728" s="2">
        <v>289.68</v>
      </c>
    </row>
    <row r="8729" spans="1:3" x14ac:dyDescent="0.3">
      <c r="A8729" s="5">
        <v>44887</v>
      </c>
      <c r="B8729" s="2">
        <v>170.18</v>
      </c>
      <c r="C8729" s="2">
        <v>209.9</v>
      </c>
    </row>
    <row r="8730" spans="1:3" x14ac:dyDescent="0.3">
      <c r="A8730" s="5">
        <v>44888</v>
      </c>
      <c r="B8730" s="2">
        <v>147.38</v>
      </c>
      <c r="C8730" s="2">
        <v>169.28</v>
      </c>
    </row>
    <row r="8731" spans="1:3" x14ac:dyDescent="0.3">
      <c r="A8731" s="5">
        <v>44889</v>
      </c>
      <c r="B8731" s="2">
        <v>178.11</v>
      </c>
      <c r="C8731" s="2">
        <v>204.24</v>
      </c>
    </row>
    <row r="8732" spans="1:3" x14ac:dyDescent="0.3">
      <c r="A8732" s="5">
        <v>44890</v>
      </c>
      <c r="B8732" s="2">
        <v>200.52</v>
      </c>
      <c r="C8732" s="2">
        <v>222.03</v>
      </c>
    </row>
    <row r="8733" spans="1:3" x14ac:dyDescent="0.3">
      <c r="A8733" s="5">
        <v>44891</v>
      </c>
      <c r="B8733" s="2">
        <v>191.76</v>
      </c>
      <c r="C8733" s="2">
        <v>206.22</v>
      </c>
    </row>
    <row r="8734" spans="1:3" x14ac:dyDescent="0.3">
      <c r="A8734" s="5">
        <v>44892</v>
      </c>
      <c r="B8734" s="2">
        <v>128.87</v>
      </c>
      <c r="C8734" s="2">
        <v>146.59</v>
      </c>
    </row>
    <row r="8735" spans="1:3" x14ac:dyDescent="0.3">
      <c r="A8735" s="5">
        <v>44893</v>
      </c>
      <c r="B8735" s="2">
        <v>186.52</v>
      </c>
      <c r="C8735" s="2">
        <v>229.67</v>
      </c>
    </row>
    <row r="8736" spans="1:3" x14ac:dyDescent="0.3">
      <c r="A8736" s="5">
        <v>44894</v>
      </c>
      <c r="B8736" s="2">
        <v>342.23</v>
      </c>
      <c r="C8736" s="2">
        <v>431.26</v>
      </c>
    </row>
    <row r="8737" spans="1:3" x14ac:dyDescent="0.3">
      <c r="A8737" s="5">
        <v>44895</v>
      </c>
      <c r="B8737" s="2">
        <v>370.23</v>
      </c>
      <c r="C8737" s="2">
        <v>448.33</v>
      </c>
    </row>
    <row r="8738" spans="1:3" x14ac:dyDescent="0.3">
      <c r="A8738" s="5">
        <v>44896</v>
      </c>
      <c r="B8738" s="2">
        <v>356.54</v>
      </c>
      <c r="C8738" s="2">
        <v>409.72</v>
      </c>
    </row>
    <row r="8739" spans="1:3" x14ac:dyDescent="0.3">
      <c r="A8739" s="5">
        <v>44897</v>
      </c>
      <c r="B8739" s="2">
        <v>316.57</v>
      </c>
      <c r="C8739" s="2">
        <v>347.98</v>
      </c>
    </row>
    <row r="8740" spans="1:3" x14ac:dyDescent="0.3">
      <c r="A8740" s="5">
        <v>44898</v>
      </c>
      <c r="B8740" s="2">
        <v>262.24</v>
      </c>
      <c r="C8740" s="2">
        <v>286.39</v>
      </c>
    </row>
    <row r="8741" spans="1:3" x14ac:dyDescent="0.3">
      <c r="A8741" s="5">
        <v>44899</v>
      </c>
      <c r="B8741" s="2">
        <v>261.18</v>
      </c>
      <c r="C8741" s="2">
        <v>294.24</v>
      </c>
    </row>
    <row r="8742" spans="1:3" x14ac:dyDescent="0.3">
      <c r="A8742" s="5">
        <v>44900</v>
      </c>
      <c r="B8742" s="2">
        <v>271.19</v>
      </c>
      <c r="C8742" s="2">
        <v>309.25</v>
      </c>
    </row>
    <row r="8743" spans="1:3" x14ac:dyDescent="0.3">
      <c r="A8743" s="5">
        <v>44901</v>
      </c>
      <c r="B8743" s="2">
        <v>277.91000000000003</v>
      </c>
      <c r="C8743" s="2">
        <v>308.68</v>
      </c>
    </row>
    <row r="8744" spans="1:3" x14ac:dyDescent="0.3">
      <c r="A8744" s="5">
        <v>44902</v>
      </c>
      <c r="B8744" s="2">
        <v>301.19</v>
      </c>
      <c r="C8744" s="2">
        <v>337.44</v>
      </c>
    </row>
    <row r="8745" spans="1:3" x14ac:dyDescent="0.3">
      <c r="A8745" s="5">
        <v>44903</v>
      </c>
      <c r="B8745" s="2">
        <v>325.79000000000002</v>
      </c>
      <c r="C8745" s="2">
        <v>351.43</v>
      </c>
    </row>
    <row r="8746" spans="1:3" x14ac:dyDescent="0.3">
      <c r="A8746" s="5">
        <v>44904</v>
      </c>
      <c r="B8746" s="2">
        <v>347.89</v>
      </c>
      <c r="C8746" s="2">
        <v>380.81</v>
      </c>
    </row>
    <row r="8747" spans="1:3" x14ac:dyDescent="0.3">
      <c r="A8747" s="5">
        <v>44905</v>
      </c>
      <c r="B8747" s="2">
        <v>317.82</v>
      </c>
      <c r="C8747" s="2">
        <v>351.27</v>
      </c>
    </row>
    <row r="8748" spans="1:3" x14ac:dyDescent="0.3">
      <c r="A8748" s="5">
        <v>44906</v>
      </c>
      <c r="B8748" s="2">
        <v>302.72000000000003</v>
      </c>
      <c r="C8748" s="2">
        <v>320.05</v>
      </c>
    </row>
    <row r="8749" spans="1:3" x14ac:dyDescent="0.3">
      <c r="A8749" s="5">
        <v>44907</v>
      </c>
      <c r="B8749" s="2">
        <v>355.5</v>
      </c>
      <c r="C8749" s="2">
        <v>403.97</v>
      </c>
    </row>
    <row r="8750" spans="1:3" x14ac:dyDescent="0.3">
      <c r="A8750" s="5">
        <v>44908</v>
      </c>
      <c r="B8750" s="2">
        <v>415.26</v>
      </c>
      <c r="C8750" s="2">
        <v>513.97</v>
      </c>
    </row>
    <row r="8751" spans="1:3" x14ac:dyDescent="0.3">
      <c r="A8751" s="5">
        <v>44909</v>
      </c>
      <c r="B8751" s="2">
        <v>428.8</v>
      </c>
      <c r="C8751" s="2">
        <v>525.32000000000005</v>
      </c>
    </row>
    <row r="8752" spans="1:3" x14ac:dyDescent="0.3">
      <c r="A8752" s="5">
        <v>44910</v>
      </c>
      <c r="B8752" s="2">
        <v>312.73</v>
      </c>
      <c r="C8752" s="2">
        <v>337.64</v>
      </c>
    </row>
    <row r="8753" spans="1:3" x14ac:dyDescent="0.3">
      <c r="A8753" s="5">
        <v>44911</v>
      </c>
      <c r="B8753" s="2">
        <v>290.83</v>
      </c>
      <c r="C8753" s="2">
        <v>321.27999999999997</v>
      </c>
    </row>
    <row r="8754" spans="1:3" x14ac:dyDescent="0.3">
      <c r="A8754" s="5">
        <v>44912</v>
      </c>
      <c r="B8754" s="2">
        <v>224.83</v>
      </c>
      <c r="C8754" s="2">
        <v>237.98</v>
      </c>
    </row>
    <row r="8755" spans="1:3" x14ac:dyDescent="0.3">
      <c r="A8755" s="5">
        <v>44913</v>
      </c>
      <c r="B8755" s="2">
        <v>158.82</v>
      </c>
      <c r="C8755" s="2">
        <v>175.65</v>
      </c>
    </row>
    <row r="8756" spans="1:3" x14ac:dyDescent="0.3">
      <c r="A8756" s="5">
        <v>44914</v>
      </c>
      <c r="B8756" s="2">
        <v>175</v>
      </c>
      <c r="C8756" s="2">
        <v>225.53</v>
      </c>
    </row>
    <row r="8757" spans="1:3" x14ac:dyDescent="0.3">
      <c r="A8757" s="5">
        <v>44915</v>
      </c>
      <c r="B8757" s="2">
        <v>176.8</v>
      </c>
      <c r="C8757" s="2">
        <v>209.88</v>
      </c>
    </row>
    <row r="8758" spans="1:3" x14ac:dyDescent="0.3">
      <c r="A8758" s="5">
        <v>44916</v>
      </c>
      <c r="B8758" s="2">
        <v>208.73</v>
      </c>
      <c r="C8758" s="2">
        <v>231.89</v>
      </c>
    </row>
    <row r="8759" spans="1:3" x14ac:dyDescent="0.3">
      <c r="A8759" s="5">
        <v>44917</v>
      </c>
      <c r="B8759" s="2">
        <v>186.14</v>
      </c>
      <c r="C8759" s="2">
        <v>208</v>
      </c>
    </row>
    <row r="8760" spans="1:3" x14ac:dyDescent="0.3">
      <c r="A8760" s="5">
        <v>44918</v>
      </c>
      <c r="B8760" s="2">
        <v>148.66999999999999</v>
      </c>
      <c r="C8760" s="2">
        <v>173.87</v>
      </c>
    </row>
    <row r="8761" spans="1:3" x14ac:dyDescent="0.3">
      <c r="A8761" s="5">
        <v>44919</v>
      </c>
      <c r="B8761" s="2">
        <v>94.71</v>
      </c>
      <c r="C8761" s="2">
        <v>115.52</v>
      </c>
    </row>
    <row r="8762" spans="1:3" x14ac:dyDescent="0.3">
      <c r="A8762" s="5">
        <v>44920</v>
      </c>
      <c r="B8762" s="2">
        <v>91.53</v>
      </c>
      <c r="C8762" s="2">
        <v>105.73</v>
      </c>
    </row>
    <row r="8763" spans="1:3" x14ac:dyDescent="0.3">
      <c r="A8763" s="5">
        <v>44921</v>
      </c>
      <c r="B8763" s="2">
        <v>48.49</v>
      </c>
      <c r="C8763" s="2">
        <v>62.82</v>
      </c>
    </row>
    <row r="8764" spans="1:3" x14ac:dyDescent="0.3">
      <c r="A8764" s="5">
        <v>44922</v>
      </c>
      <c r="B8764" s="2">
        <v>91.89</v>
      </c>
      <c r="C8764" s="2">
        <v>128.69</v>
      </c>
    </row>
    <row r="8765" spans="1:3" x14ac:dyDescent="0.3">
      <c r="A8765" s="5">
        <v>44923</v>
      </c>
      <c r="B8765" s="2">
        <v>84.56</v>
      </c>
      <c r="C8765" s="2">
        <v>111.92</v>
      </c>
    </row>
    <row r="8766" spans="1:3" x14ac:dyDescent="0.3">
      <c r="A8766" s="5">
        <v>44924</v>
      </c>
      <c r="B8766" s="2">
        <v>31.44</v>
      </c>
      <c r="C8766" s="2">
        <v>39.67</v>
      </c>
    </row>
    <row r="8767" spans="1:3" x14ac:dyDescent="0.3">
      <c r="A8767" s="5">
        <v>44925</v>
      </c>
      <c r="B8767" s="2">
        <v>32.270000000000003</v>
      </c>
      <c r="C8767" s="2">
        <v>49.26</v>
      </c>
    </row>
    <row r="8768" spans="1:3" x14ac:dyDescent="0.3">
      <c r="A8768" s="5">
        <v>44926</v>
      </c>
      <c r="B8768" s="2">
        <v>20.3</v>
      </c>
      <c r="C8768" s="2">
        <v>30.5</v>
      </c>
    </row>
    <row r="8769" spans="1:3" x14ac:dyDescent="0.3">
      <c r="A8769" s="5">
        <v>44927</v>
      </c>
      <c r="B8769" s="2">
        <v>34.590000000000003</v>
      </c>
      <c r="C8769" s="2">
        <v>40.840000000000003</v>
      </c>
    </row>
    <row r="8770" spans="1:3" x14ac:dyDescent="0.3">
      <c r="A8770" s="5">
        <v>44928</v>
      </c>
      <c r="B8770" s="2">
        <v>127.36</v>
      </c>
      <c r="C8770" s="2">
        <v>152.02000000000001</v>
      </c>
    </row>
    <row r="8771" spans="1:3" x14ac:dyDescent="0.3">
      <c r="A8771" s="5">
        <v>44929</v>
      </c>
      <c r="B8771" s="2">
        <v>135.05000000000001</v>
      </c>
      <c r="C8771" s="2">
        <v>156.6</v>
      </c>
    </row>
    <row r="8772" spans="1:3" x14ac:dyDescent="0.3">
      <c r="A8772" s="5">
        <v>44930</v>
      </c>
      <c r="B8772" s="2">
        <v>87.86</v>
      </c>
      <c r="C8772" s="2">
        <v>103.35</v>
      </c>
    </row>
    <row r="8773" spans="1:3" x14ac:dyDescent="0.3">
      <c r="A8773" s="5">
        <v>44931</v>
      </c>
      <c r="B8773" s="2">
        <v>108.95</v>
      </c>
      <c r="C8773" s="2">
        <v>137.71</v>
      </c>
    </row>
    <row r="8774" spans="1:3" x14ac:dyDescent="0.3">
      <c r="A8774" s="5">
        <v>44932</v>
      </c>
      <c r="B8774" s="2">
        <v>107.54</v>
      </c>
      <c r="C8774" s="2">
        <v>118.75</v>
      </c>
    </row>
    <row r="8775" spans="1:3" x14ac:dyDescent="0.3">
      <c r="A8775" s="5">
        <v>44933</v>
      </c>
      <c r="B8775" s="2">
        <v>77.13</v>
      </c>
      <c r="C8775" s="2">
        <v>84.23</v>
      </c>
    </row>
    <row r="8776" spans="1:3" x14ac:dyDescent="0.3">
      <c r="A8776" s="5">
        <v>44934</v>
      </c>
      <c r="B8776" s="2">
        <v>51.52</v>
      </c>
      <c r="C8776" s="2">
        <v>71.91</v>
      </c>
    </row>
    <row r="8777" spans="1:3" x14ac:dyDescent="0.3">
      <c r="A8777" s="5">
        <v>44935</v>
      </c>
      <c r="B8777" s="2">
        <v>104.42</v>
      </c>
      <c r="C8777" s="2">
        <v>125.33</v>
      </c>
    </row>
    <row r="8778" spans="1:3" x14ac:dyDescent="0.3">
      <c r="A8778" s="5">
        <v>44936</v>
      </c>
      <c r="B8778" s="2">
        <v>113.4</v>
      </c>
      <c r="C8778" s="2">
        <v>135.72999999999999</v>
      </c>
    </row>
    <row r="8779" spans="1:3" x14ac:dyDescent="0.3">
      <c r="A8779" s="5">
        <v>44937</v>
      </c>
      <c r="B8779" s="2">
        <v>71.41</v>
      </c>
      <c r="C8779" s="2">
        <v>97.34</v>
      </c>
    </row>
    <row r="8780" spans="1:3" x14ac:dyDescent="0.3">
      <c r="A8780" s="5">
        <v>44938</v>
      </c>
      <c r="B8780" s="2">
        <v>65.2</v>
      </c>
      <c r="C8780" s="2">
        <v>88</v>
      </c>
    </row>
    <row r="8781" spans="1:3" x14ac:dyDescent="0.3">
      <c r="A8781" s="5">
        <v>44939</v>
      </c>
      <c r="B8781" s="2">
        <v>73.08</v>
      </c>
      <c r="C8781" s="2">
        <v>90.62</v>
      </c>
    </row>
    <row r="8782" spans="1:3" x14ac:dyDescent="0.3">
      <c r="A8782" s="5">
        <v>44940</v>
      </c>
      <c r="B8782" s="2">
        <v>64.67</v>
      </c>
      <c r="C8782" s="2">
        <v>75.760000000000005</v>
      </c>
    </row>
    <row r="8783" spans="1:3" x14ac:dyDescent="0.3">
      <c r="A8783" s="5">
        <v>44941</v>
      </c>
      <c r="B8783" s="2">
        <v>36.200000000000003</v>
      </c>
      <c r="C8783" s="2">
        <v>39.54</v>
      </c>
    </row>
    <row r="8784" spans="1:3" x14ac:dyDescent="0.3">
      <c r="A8784" s="5">
        <v>44942</v>
      </c>
      <c r="B8784" s="2">
        <v>108.26</v>
      </c>
      <c r="C8784" s="2">
        <v>133.81</v>
      </c>
    </row>
    <row r="8785" spans="1:3" x14ac:dyDescent="0.3">
      <c r="A8785" s="5">
        <v>44943</v>
      </c>
      <c r="B8785" s="2">
        <v>98.3</v>
      </c>
      <c r="C8785" s="2">
        <v>116.67</v>
      </c>
    </row>
    <row r="8786" spans="1:3" x14ac:dyDescent="0.3">
      <c r="A8786" s="5">
        <v>44944</v>
      </c>
      <c r="B8786" s="2">
        <v>107.71</v>
      </c>
      <c r="C8786" s="2">
        <v>122.03</v>
      </c>
    </row>
    <row r="8787" spans="1:3" x14ac:dyDescent="0.3">
      <c r="A8787" s="5">
        <v>44945</v>
      </c>
      <c r="B8787" s="2">
        <v>134.71</v>
      </c>
      <c r="C8787" s="2">
        <v>153.81</v>
      </c>
    </row>
    <row r="8788" spans="1:3" x14ac:dyDescent="0.3">
      <c r="A8788" s="5">
        <v>44946</v>
      </c>
      <c r="B8788" s="2">
        <v>135.27000000000001</v>
      </c>
      <c r="C8788" s="2">
        <v>145.1</v>
      </c>
    </row>
    <row r="8789" spans="1:3" x14ac:dyDescent="0.3">
      <c r="A8789" s="5">
        <v>44947</v>
      </c>
      <c r="B8789" s="2">
        <v>120.47</v>
      </c>
      <c r="C8789" s="2">
        <v>130.79</v>
      </c>
    </row>
    <row r="8790" spans="1:3" x14ac:dyDescent="0.3">
      <c r="A8790" s="5">
        <v>44948</v>
      </c>
      <c r="B8790" s="2">
        <v>109.5</v>
      </c>
      <c r="C8790" s="2">
        <v>116.25</v>
      </c>
    </row>
    <row r="8791" spans="1:3" x14ac:dyDescent="0.3">
      <c r="A8791" s="5">
        <v>44949</v>
      </c>
      <c r="B8791" s="2">
        <v>116.41</v>
      </c>
      <c r="C8791" s="2">
        <v>126.29</v>
      </c>
    </row>
    <row r="8792" spans="1:3" x14ac:dyDescent="0.3">
      <c r="A8792" s="5">
        <v>44950</v>
      </c>
      <c r="B8792" s="2">
        <v>106.26</v>
      </c>
      <c r="C8792" s="2">
        <v>120.41</v>
      </c>
    </row>
    <row r="8793" spans="1:3" x14ac:dyDescent="0.3">
      <c r="A8793" s="5">
        <v>44951</v>
      </c>
      <c r="B8793" s="2">
        <v>73.94</v>
      </c>
      <c r="C8793" s="2">
        <v>84.39</v>
      </c>
    </row>
    <row r="8794" spans="1:3" x14ac:dyDescent="0.3">
      <c r="A8794" s="5">
        <v>44952</v>
      </c>
      <c r="B8794" s="2">
        <v>97.74</v>
      </c>
      <c r="C8794" s="2">
        <v>106.15</v>
      </c>
    </row>
    <row r="8795" spans="1:3" x14ac:dyDescent="0.3">
      <c r="A8795" s="5">
        <v>44953</v>
      </c>
      <c r="B8795" s="2">
        <v>100.97</v>
      </c>
      <c r="C8795" s="2">
        <v>108.23</v>
      </c>
    </row>
    <row r="8796" spans="1:3" x14ac:dyDescent="0.3">
      <c r="A8796" s="5">
        <v>44954</v>
      </c>
      <c r="B8796" s="2">
        <v>71.64</v>
      </c>
      <c r="C8796" s="2">
        <v>78.17</v>
      </c>
    </row>
  </sheetData>
  <mergeCells count="1">
    <mergeCell ref="A1:C1"/>
  </mergeCells>
  <phoneticPr fontId="26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69F0B-07AF-4DF5-8AF9-9A06FDE27E6A}">
  <dimension ref="A1:IK2"/>
  <sheetViews>
    <sheetView workbookViewId="0">
      <selection activeCell="F34" sqref="F34"/>
    </sheetView>
  </sheetViews>
  <sheetFormatPr baseColWidth="10" defaultColWidth="11" defaultRowHeight="15.6" x14ac:dyDescent="0.3"/>
  <sheetData>
    <row r="1" spans="1:245" x14ac:dyDescent="0.3">
      <c r="B1" s="10" t="s">
        <v>526</v>
      </c>
      <c r="C1" s="10" t="s">
        <v>527</v>
      </c>
      <c r="D1" s="10" t="s">
        <v>528</v>
      </c>
      <c r="E1" s="10" t="s">
        <v>529</v>
      </c>
      <c r="F1" s="10" t="s">
        <v>530</v>
      </c>
      <c r="G1" s="10" t="s">
        <v>531</v>
      </c>
      <c r="H1" s="10" t="s">
        <v>532</v>
      </c>
      <c r="I1" s="10" t="s">
        <v>26</v>
      </c>
      <c r="J1" s="10" t="s">
        <v>27</v>
      </c>
      <c r="K1" s="10" t="s">
        <v>28</v>
      </c>
      <c r="L1" s="10" t="s">
        <v>533</v>
      </c>
      <c r="M1" s="10" t="s">
        <v>534</v>
      </c>
      <c r="N1" s="10" t="s">
        <v>535</v>
      </c>
      <c r="O1" s="10" t="s">
        <v>536</v>
      </c>
      <c r="P1" s="10" t="s">
        <v>537</v>
      </c>
      <c r="Q1" s="10" t="s">
        <v>538</v>
      </c>
      <c r="R1" s="10" t="s">
        <v>539</v>
      </c>
      <c r="S1" s="10" t="s">
        <v>540</v>
      </c>
      <c r="T1" s="10" t="s">
        <v>541</v>
      </c>
      <c r="U1" s="10" t="s">
        <v>38</v>
      </c>
      <c r="V1" s="10" t="s">
        <v>39</v>
      </c>
      <c r="W1" s="10" t="s">
        <v>40</v>
      </c>
      <c r="X1" s="10" t="s">
        <v>41</v>
      </c>
      <c r="Y1" s="10" t="s">
        <v>42</v>
      </c>
      <c r="Z1" s="10" t="s">
        <v>43</v>
      </c>
      <c r="AA1" s="10" t="s">
        <v>44</v>
      </c>
      <c r="AB1" s="10" t="s">
        <v>45</v>
      </c>
      <c r="AC1" s="10" t="s">
        <v>46</v>
      </c>
      <c r="AD1" s="10" t="s">
        <v>47</v>
      </c>
      <c r="AE1" s="10" t="s">
        <v>48</v>
      </c>
      <c r="AF1" s="10" t="s">
        <v>49</v>
      </c>
      <c r="AG1" s="10" t="s">
        <v>50</v>
      </c>
      <c r="AH1" s="10" t="s">
        <v>51</v>
      </c>
      <c r="AI1" s="10" t="s">
        <v>52</v>
      </c>
      <c r="AJ1" s="10" t="s">
        <v>53</v>
      </c>
      <c r="AK1" s="10" t="s">
        <v>54</v>
      </c>
      <c r="AL1" s="10" t="s">
        <v>55</v>
      </c>
      <c r="AM1" s="10" t="s">
        <v>56</v>
      </c>
      <c r="AN1" s="10" t="s">
        <v>57</v>
      </c>
      <c r="AO1" s="10" t="s">
        <v>58</v>
      </c>
      <c r="AP1" s="10" t="s">
        <v>59</v>
      </c>
      <c r="AQ1" s="10" t="s">
        <v>60</v>
      </c>
      <c r="AR1" s="10" t="s">
        <v>61</v>
      </c>
      <c r="AS1" s="10" t="s">
        <v>62</v>
      </c>
      <c r="AT1" s="10" t="s">
        <v>63</v>
      </c>
      <c r="AU1" s="10" t="s">
        <v>64</v>
      </c>
      <c r="AV1" s="10" t="s">
        <v>65</v>
      </c>
      <c r="AW1" s="10" t="s">
        <v>66</v>
      </c>
      <c r="AX1" s="10" t="s">
        <v>67</v>
      </c>
      <c r="AY1" s="10" t="s">
        <v>68</v>
      </c>
      <c r="AZ1" s="10" t="s">
        <v>69</v>
      </c>
      <c r="BA1" s="10" t="s">
        <v>70</v>
      </c>
      <c r="BB1" s="10" t="s">
        <v>71</v>
      </c>
      <c r="BC1" s="10" t="s">
        <v>72</v>
      </c>
      <c r="BD1" s="10" t="s">
        <v>73</v>
      </c>
      <c r="BE1" s="10" t="s">
        <v>74</v>
      </c>
      <c r="BF1" s="10" t="s">
        <v>75</v>
      </c>
      <c r="BG1" s="10" t="s">
        <v>76</v>
      </c>
      <c r="BH1" s="10" t="s">
        <v>77</v>
      </c>
      <c r="BI1" s="10" t="s">
        <v>78</v>
      </c>
      <c r="BJ1" s="10" t="s">
        <v>79</v>
      </c>
      <c r="BK1" s="10" t="s">
        <v>80</v>
      </c>
      <c r="BL1" s="10" t="s">
        <v>81</v>
      </c>
      <c r="BM1" s="10" t="s">
        <v>82</v>
      </c>
      <c r="BN1" s="10" t="s">
        <v>83</v>
      </c>
      <c r="BO1" s="10" t="s">
        <v>84</v>
      </c>
      <c r="BP1" s="10" t="s">
        <v>85</v>
      </c>
      <c r="BQ1" s="10" t="s">
        <v>86</v>
      </c>
      <c r="BR1" s="10" t="s">
        <v>87</v>
      </c>
      <c r="BS1" s="10" t="s">
        <v>88</v>
      </c>
      <c r="BT1" s="10" t="s">
        <v>89</v>
      </c>
      <c r="BU1" s="10" t="s">
        <v>90</v>
      </c>
      <c r="BV1" s="10" t="s">
        <v>91</v>
      </c>
      <c r="BW1" s="10" t="s">
        <v>92</v>
      </c>
      <c r="BX1" s="10" t="s">
        <v>93</v>
      </c>
      <c r="BY1" s="10" t="s">
        <v>94</v>
      </c>
      <c r="BZ1" s="10" t="s">
        <v>95</v>
      </c>
      <c r="CA1" s="10" t="s">
        <v>96</v>
      </c>
      <c r="CB1" s="10" t="s">
        <v>97</v>
      </c>
      <c r="CC1" s="10" t="s">
        <v>98</v>
      </c>
      <c r="CD1" s="10" t="s">
        <v>99</v>
      </c>
      <c r="CE1" s="10" t="s">
        <v>100</v>
      </c>
      <c r="CF1" s="10" t="s">
        <v>101</v>
      </c>
      <c r="CG1" s="10" t="s">
        <v>102</v>
      </c>
      <c r="CH1" s="10" t="s">
        <v>103</v>
      </c>
      <c r="CI1" s="10" t="s">
        <v>104</v>
      </c>
      <c r="CJ1" s="10" t="s">
        <v>105</v>
      </c>
      <c r="CK1" s="10" t="s">
        <v>106</v>
      </c>
      <c r="CL1" s="10" t="s">
        <v>107</v>
      </c>
      <c r="CM1" s="10" t="s">
        <v>108</v>
      </c>
      <c r="CN1" s="10" t="s">
        <v>109</v>
      </c>
      <c r="CO1" s="10" t="s">
        <v>110</v>
      </c>
      <c r="CP1" s="10" t="s">
        <v>111</v>
      </c>
      <c r="CQ1" s="10" t="s">
        <v>112</v>
      </c>
      <c r="CR1" s="10" t="s">
        <v>113</v>
      </c>
      <c r="CS1" s="10" t="s">
        <v>114</v>
      </c>
      <c r="CT1" s="10" t="s">
        <v>115</v>
      </c>
      <c r="CU1" s="10" t="s">
        <v>116</v>
      </c>
      <c r="CV1" s="10" t="s">
        <v>117</v>
      </c>
      <c r="CW1" s="10" t="s">
        <v>118</v>
      </c>
      <c r="CX1" s="10" t="s">
        <v>119</v>
      </c>
      <c r="CY1" s="10" t="s">
        <v>120</v>
      </c>
      <c r="CZ1" s="10" t="s">
        <v>121</v>
      </c>
      <c r="DA1" s="10" t="s">
        <v>122</v>
      </c>
      <c r="DB1" s="10" t="s">
        <v>123</v>
      </c>
      <c r="DC1" s="10" t="s">
        <v>124</v>
      </c>
      <c r="DD1" s="10" t="s">
        <v>125</v>
      </c>
      <c r="DE1" s="10" t="s">
        <v>126</v>
      </c>
      <c r="DF1" s="10" t="s">
        <v>127</v>
      </c>
      <c r="DG1" s="10" t="s">
        <v>128</v>
      </c>
      <c r="DH1" s="10" t="s">
        <v>129</v>
      </c>
      <c r="DI1" s="10" t="s">
        <v>130</v>
      </c>
      <c r="DJ1" s="10" t="s">
        <v>131</v>
      </c>
      <c r="DK1" s="10" t="s">
        <v>132</v>
      </c>
      <c r="DL1" s="10" t="s">
        <v>133</v>
      </c>
      <c r="DM1" s="10" t="s">
        <v>134</v>
      </c>
      <c r="DN1" s="10" t="s">
        <v>135</v>
      </c>
      <c r="DO1" s="10" t="s">
        <v>136</v>
      </c>
      <c r="DP1" s="10" t="s">
        <v>137</v>
      </c>
      <c r="DQ1" s="10" t="s">
        <v>138</v>
      </c>
      <c r="DR1" s="10" t="s">
        <v>139</v>
      </c>
      <c r="DS1" s="10" t="s">
        <v>140</v>
      </c>
      <c r="DT1" s="10" t="s">
        <v>141</v>
      </c>
      <c r="DU1" s="10" t="s">
        <v>142</v>
      </c>
      <c r="DV1" s="10" t="s">
        <v>143</v>
      </c>
      <c r="DW1" s="10" t="s">
        <v>144</v>
      </c>
      <c r="DX1" s="10" t="s">
        <v>145</v>
      </c>
      <c r="DY1" s="10" t="s">
        <v>146</v>
      </c>
      <c r="DZ1" s="10" t="s">
        <v>147</v>
      </c>
      <c r="EA1" s="10" t="s">
        <v>148</v>
      </c>
      <c r="EB1" s="10" t="s">
        <v>149</v>
      </c>
      <c r="EC1" s="10" t="s">
        <v>150</v>
      </c>
      <c r="ED1" s="10" t="s">
        <v>151</v>
      </c>
      <c r="EE1" s="10" t="s">
        <v>152</v>
      </c>
      <c r="EF1" s="10" t="s">
        <v>153</v>
      </c>
      <c r="EG1" s="10" t="s">
        <v>154</v>
      </c>
      <c r="EH1" s="10" t="s">
        <v>155</v>
      </c>
      <c r="EI1" s="10" t="s">
        <v>156</v>
      </c>
      <c r="EJ1" s="10" t="s">
        <v>157</v>
      </c>
      <c r="EK1" s="10" t="s">
        <v>158</v>
      </c>
      <c r="EL1" s="10" t="s">
        <v>159</v>
      </c>
      <c r="EM1" s="10" t="s">
        <v>160</v>
      </c>
      <c r="EN1" s="10" t="s">
        <v>161</v>
      </c>
      <c r="EO1" s="10" t="s">
        <v>162</v>
      </c>
      <c r="EP1" s="10" t="s">
        <v>163</v>
      </c>
      <c r="EQ1" s="10" t="s">
        <v>164</v>
      </c>
      <c r="ER1" s="10" t="s">
        <v>165</v>
      </c>
      <c r="ES1" s="10" t="s">
        <v>166</v>
      </c>
      <c r="ET1" s="10" t="s">
        <v>167</v>
      </c>
      <c r="EU1" s="10" t="s">
        <v>168</v>
      </c>
      <c r="EV1" s="10" t="s">
        <v>169</v>
      </c>
      <c r="EW1" s="10" t="s">
        <v>170</v>
      </c>
      <c r="EX1" s="10" t="s">
        <v>171</v>
      </c>
      <c r="EY1" s="10" t="s">
        <v>172</v>
      </c>
      <c r="EZ1" s="10" t="s">
        <v>173</v>
      </c>
      <c r="FA1" s="10" t="s">
        <v>174</v>
      </c>
      <c r="FB1" s="10" t="s">
        <v>175</v>
      </c>
      <c r="FC1" s="10" t="s">
        <v>176</v>
      </c>
      <c r="FD1" s="10" t="s">
        <v>177</v>
      </c>
      <c r="FE1" s="10" t="s">
        <v>178</v>
      </c>
      <c r="FF1" s="10" t="s">
        <v>179</v>
      </c>
      <c r="FG1" s="10" t="s">
        <v>180</v>
      </c>
      <c r="FH1" s="10" t="s">
        <v>181</v>
      </c>
      <c r="FI1" s="10" t="s">
        <v>182</v>
      </c>
      <c r="FJ1" s="10" t="s">
        <v>183</v>
      </c>
      <c r="FK1" s="10" t="s">
        <v>184</v>
      </c>
      <c r="FL1" s="10" t="s">
        <v>185</v>
      </c>
      <c r="FM1" s="10" t="s">
        <v>186</v>
      </c>
      <c r="FN1" s="10" t="s">
        <v>187</v>
      </c>
      <c r="FO1" s="10" t="s">
        <v>188</v>
      </c>
      <c r="FP1" s="10" t="s">
        <v>189</v>
      </c>
      <c r="FQ1" s="10" t="s">
        <v>190</v>
      </c>
      <c r="FR1" s="10" t="s">
        <v>191</v>
      </c>
      <c r="FS1" s="10" t="s">
        <v>192</v>
      </c>
      <c r="FT1" s="10" t="s">
        <v>193</v>
      </c>
      <c r="FU1" s="10" t="s">
        <v>194</v>
      </c>
      <c r="FV1" s="10" t="s">
        <v>195</v>
      </c>
      <c r="FW1" s="10" t="s">
        <v>196</v>
      </c>
      <c r="FX1" s="10" t="s">
        <v>197</v>
      </c>
      <c r="FY1" s="10" t="s">
        <v>198</v>
      </c>
      <c r="FZ1" s="10" t="s">
        <v>199</v>
      </c>
      <c r="GA1" s="10" t="s">
        <v>200</v>
      </c>
      <c r="GB1" s="10" t="s">
        <v>201</v>
      </c>
      <c r="GC1" s="10" t="s">
        <v>202</v>
      </c>
      <c r="GD1" s="10" t="s">
        <v>203</v>
      </c>
      <c r="GE1" s="10" t="s">
        <v>204</v>
      </c>
      <c r="GF1" s="10" t="s">
        <v>205</v>
      </c>
      <c r="GG1" s="10" t="s">
        <v>206</v>
      </c>
      <c r="GH1" s="10" t="s">
        <v>207</v>
      </c>
      <c r="GI1" s="10" t="s">
        <v>208</v>
      </c>
      <c r="GJ1" s="10" t="s">
        <v>209</v>
      </c>
      <c r="GK1" s="10" t="s">
        <v>210</v>
      </c>
      <c r="GL1" s="10" t="s">
        <v>211</v>
      </c>
      <c r="GM1" s="10" t="s">
        <v>212</v>
      </c>
      <c r="GN1" s="10" t="s">
        <v>213</v>
      </c>
      <c r="GO1" s="10" t="s">
        <v>214</v>
      </c>
      <c r="GP1" s="10" t="s">
        <v>215</v>
      </c>
      <c r="GQ1" s="10" t="s">
        <v>216</v>
      </c>
      <c r="GR1" s="10" t="s">
        <v>217</v>
      </c>
      <c r="GS1" s="10" t="s">
        <v>218</v>
      </c>
      <c r="GT1" s="10" t="s">
        <v>219</v>
      </c>
      <c r="GU1" s="10" t="s">
        <v>220</v>
      </c>
      <c r="GV1" s="10" t="s">
        <v>221</v>
      </c>
      <c r="GW1" s="10" t="s">
        <v>222</v>
      </c>
      <c r="GX1" s="10" t="s">
        <v>223</v>
      </c>
      <c r="GY1" s="10" t="s">
        <v>224</v>
      </c>
      <c r="GZ1" s="10" t="s">
        <v>225</v>
      </c>
      <c r="HA1" s="10" t="s">
        <v>226</v>
      </c>
      <c r="HB1" s="10" t="s">
        <v>227</v>
      </c>
      <c r="HC1" s="10" t="s">
        <v>228</v>
      </c>
      <c r="HD1" s="10" t="s">
        <v>229</v>
      </c>
      <c r="HE1" s="10" t="s">
        <v>230</v>
      </c>
      <c r="HF1" s="10" t="s">
        <v>231</v>
      </c>
      <c r="HG1" s="10" t="s">
        <v>232</v>
      </c>
      <c r="HH1" s="10" t="s">
        <v>233</v>
      </c>
      <c r="HI1" s="10" t="s">
        <v>234</v>
      </c>
      <c r="HJ1" s="10" t="s">
        <v>235</v>
      </c>
      <c r="HK1" s="10" t="s">
        <v>236</v>
      </c>
      <c r="HL1" s="10" t="s">
        <v>237</v>
      </c>
      <c r="HM1" s="10" t="s">
        <v>238</v>
      </c>
      <c r="HN1" s="10" t="s">
        <v>239</v>
      </c>
      <c r="HO1" s="10" t="s">
        <v>240</v>
      </c>
      <c r="HP1" s="10" t="s">
        <v>241</v>
      </c>
      <c r="HQ1" s="10" t="s">
        <v>242</v>
      </c>
      <c r="HR1" s="10" t="s">
        <v>243</v>
      </c>
      <c r="HS1" s="10" t="s">
        <v>244</v>
      </c>
      <c r="HT1" s="10" t="s">
        <v>245</v>
      </c>
      <c r="HU1" s="10" t="s">
        <v>246</v>
      </c>
      <c r="HV1" s="10" t="s">
        <v>247</v>
      </c>
      <c r="HW1" s="10" t="s">
        <v>248</v>
      </c>
      <c r="HX1" s="10" t="s">
        <v>249</v>
      </c>
      <c r="HY1" s="10" t="s">
        <v>250</v>
      </c>
      <c r="HZ1" s="10" t="s">
        <v>251</v>
      </c>
      <c r="IA1" s="10" t="s">
        <v>252</v>
      </c>
      <c r="IB1" s="10" t="s">
        <v>253</v>
      </c>
      <c r="IC1" s="10" t="s">
        <v>254</v>
      </c>
      <c r="ID1" s="10" t="s">
        <v>255</v>
      </c>
      <c r="IE1" s="10" t="s">
        <v>256</v>
      </c>
      <c r="IF1" s="10" t="s">
        <v>266</v>
      </c>
      <c r="IG1" s="10" t="s">
        <v>253</v>
      </c>
      <c r="IH1" s="10" t="s">
        <v>254</v>
      </c>
      <c r="II1" s="10" t="s">
        <v>255</v>
      </c>
      <c r="IJ1" s="10" t="s">
        <v>256</v>
      </c>
      <c r="IK1" s="10" t="s">
        <v>266</v>
      </c>
    </row>
    <row r="2" spans="1:245" x14ac:dyDescent="0.3">
      <c r="A2" s="9" t="s">
        <v>542</v>
      </c>
      <c r="B2" s="9">
        <v>7.8449999999999998</v>
      </c>
      <c r="C2" s="9">
        <v>7.8315999999999999</v>
      </c>
      <c r="D2" s="9">
        <v>7.8711000000000002</v>
      </c>
      <c r="E2" s="9">
        <v>8.1622000000000003</v>
      </c>
      <c r="F2" s="9">
        <v>8.2893000000000008</v>
      </c>
      <c r="G2" s="9">
        <v>8.2558000000000007</v>
      </c>
      <c r="H2" s="9">
        <v>8.1951999999999998</v>
      </c>
      <c r="I2" s="9">
        <v>8.2278000000000002</v>
      </c>
      <c r="J2" s="9">
        <v>8.1968999999999994</v>
      </c>
      <c r="K2" s="9">
        <v>8.2414000000000005</v>
      </c>
      <c r="L2" s="9">
        <v>8.5924999999999994</v>
      </c>
      <c r="M2" s="9">
        <v>8.7751000000000001</v>
      </c>
      <c r="N2" s="9">
        <v>8.5406999999999993</v>
      </c>
      <c r="O2" s="9">
        <v>8.2937999999999992</v>
      </c>
      <c r="P2" s="9">
        <v>8.2005999999999997</v>
      </c>
      <c r="Q2" s="9">
        <v>8.2856000000000005</v>
      </c>
      <c r="R2" s="9">
        <v>8.4750999999999994</v>
      </c>
      <c r="S2" s="9">
        <v>8.3315000000000001</v>
      </c>
      <c r="T2" s="9">
        <v>8.3604000000000003</v>
      </c>
      <c r="U2" s="9">
        <v>8.2348999999999997</v>
      </c>
      <c r="V2" s="9">
        <v>8.1411999999999995</v>
      </c>
      <c r="W2" s="9">
        <v>8.2180999999999997</v>
      </c>
      <c r="X2" s="9">
        <v>8.2125000000000004</v>
      </c>
      <c r="Y2" s="9">
        <v>8.3199000000000005</v>
      </c>
      <c r="Z2" s="9">
        <v>8.1870999999999992</v>
      </c>
      <c r="AA2" s="9">
        <v>8.1762999999999995</v>
      </c>
      <c r="AB2" s="9">
        <v>8.0772999999999993</v>
      </c>
      <c r="AC2" s="9">
        <v>7.8932000000000002</v>
      </c>
      <c r="AD2" s="9">
        <v>7.92</v>
      </c>
      <c r="AE2" s="9">
        <v>7.9165000000000001</v>
      </c>
      <c r="AF2" s="9">
        <v>7.8087</v>
      </c>
      <c r="AG2" s="9">
        <v>7.8346999999999998</v>
      </c>
      <c r="AH2" s="9">
        <v>7.8295000000000003</v>
      </c>
      <c r="AI2" s="9">
        <v>7.9737</v>
      </c>
      <c r="AJ2" s="9">
        <v>8.0366</v>
      </c>
      <c r="AK2" s="9">
        <v>8.0593000000000004</v>
      </c>
      <c r="AL2" s="9">
        <v>7.9775</v>
      </c>
      <c r="AM2" s="9">
        <v>7.8414000000000001</v>
      </c>
      <c r="AN2" s="9">
        <v>7.7968000000000002</v>
      </c>
      <c r="AO2" s="9">
        <v>7.8604000000000003</v>
      </c>
      <c r="AP2" s="9">
        <v>7.9386000000000001</v>
      </c>
      <c r="AQ2" s="9">
        <v>7.992</v>
      </c>
      <c r="AR2" s="9">
        <v>8.2571999999999992</v>
      </c>
      <c r="AS2" s="9">
        <v>8.3960000000000008</v>
      </c>
      <c r="AT2" s="9">
        <v>8.2446000000000002</v>
      </c>
      <c r="AU2" s="9">
        <v>8.1575000000000006</v>
      </c>
      <c r="AV2" s="9">
        <v>8.2780000000000005</v>
      </c>
      <c r="AW2" s="9">
        <v>8.0876000000000001</v>
      </c>
      <c r="AX2" s="9">
        <v>8.1340000000000003</v>
      </c>
      <c r="AY2" s="9">
        <v>8.1191999999999993</v>
      </c>
      <c r="AZ2" s="9">
        <v>8.14</v>
      </c>
      <c r="BA2" s="9">
        <v>8.0589999999999993</v>
      </c>
      <c r="BB2" s="9">
        <v>7.9379999999999997</v>
      </c>
      <c r="BC2" s="9">
        <v>7.9734999999999996</v>
      </c>
      <c r="BD2" s="9">
        <v>7.8305999999999996</v>
      </c>
      <c r="BE2" s="9">
        <v>7.6962999999999999</v>
      </c>
      <c r="BF2" s="9">
        <v>7.9519000000000002</v>
      </c>
      <c r="BG2" s="9">
        <v>8.0129999999999999</v>
      </c>
      <c r="BH2" s="9">
        <v>7.9565999999999999</v>
      </c>
      <c r="BI2" s="9">
        <v>7.9480000000000004</v>
      </c>
      <c r="BJ2" s="9">
        <v>7.9629000000000003</v>
      </c>
      <c r="BK2" s="9">
        <v>7.9629000000000003</v>
      </c>
      <c r="BL2" s="9">
        <v>7.8659999999999997</v>
      </c>
      <c r="BM2" s="9">
        <v>7.9915000000000003</v>
      </c>
      <c r="BN2" s="9">
        <v>8.0487000000000002</v>
      </c>
      <c r="BO2" s="9">
        <v>7.9722999999999997</v>
      </c>
      <c r="BP2" s="9">
        <v>8.1565999999999992</v>
      </c>
      <c r="BQ2" s="9">
        <v>8.5928000000000004</v>
      </c>
      <c r="BR2" s="9">
        <v>8.8094000000000001</v>
      </c>
      <c r="BS2" s="9">
        <v>9.4039000000000001</v>
      </c>
      <c r="BT2" s="9">
        <v>9.2164000000000001</v>
      </c>
      <c r="BU2" s="9">
        <v>8.7837999999999994</v>
      </c>
      <c r="BV2" s="9">
        <v>8.8388000000000009</v>
      </c>
      <c r="BW2" s="9">
        <v>8.7870000000000008</v>
      </c>
      <c r="BX2" s="9">
        <v>8.7919999999999998</v>
      </c>
      <c r="BY2" s="9">
        <v>8.9450000000000003</v>
      </c>
      <c r="BZ2" s="9">
        <v>8.9494000000000007</v>
      </c>
      <c r="CA2" s="9">
        <v>8.6601999999999997</v>
      </c>
      <c r="CB2" s="9">
        <v>8.5963999999999992</v>
      </c>
      <c r="CC2" s="9">
        <v>8.3596000000000004</v>
      </c>
      <c r="CD2" s="9">
        <v>8.4143000000000008</v>
      </c>
      <c r="CE2" s="9">
        <v>8.4107000000000003</v>
      </c>
      <c r="CF2" s="9">
        <v>8.1816999999999993</v>
      </c>
      <c r="CG2" s="9">
        <v>8.0970999999999993</v>
      </c>
      <c r="CH2" s="9">
        <v>8.0367999999999995</v>
      </c>
      <c r="CI2" s="9">
        <v>7.9278000000000004</v>
      </c>
      <c r="CJ2" s="9">
        <v>7.8971999999999998</v>
      </c>
      <c r="CK2" s="9">
        <v>7.9062000000000001</v>
      </c>
      <c r="CL2" s="9">
        <v>8.0200999999999993</v>
      </c>
      <c r="CM2" s="9">
        <v>7.9325000000000001</v>
      </c>
      <c r="CN2" s="9">
        <v>7.9156000000000004</v>
      </c>
      <c r="CO2" s="9">
        <v>8.1110000000000007</v>
      </c>
      <c r="CP2" s="9">
        <v>8.1463000000000001</v>
      </c>
      <c r="CQ2" s="9">
        <v>7.9059999999999997</v>
      </c>
      <c r="CR2" s="9">
        <v>7.8198999999999996</v>
      </c>
      <c r="CS2" s="9">
        <v>7.8205999999999998</v>
      </c>
      <c r="CT2" s="9">
        <v>7.8295000000000003</v>
      </c>
      <c r="CU2" s="9">
        <v>7.8068999999999997</v>
      </c>
      <c r="CV2" s="9">
        <v>7.8335999999999997</v>
      </c>
      <c r="CW2" s="9">
        <v>7.8319999999999999</v>
      </c>
      <c r="CX2" s="9">
        <v>7.7828999999999997</v>
      </c>
      <c r="CY2" s="9">
        <v>7.7881999999999998</v>
      </c>
      <c r="CZ2" s="9">
        <v>7.7243000000000004</v>
      </c>
      <c r="DA2" s="9">
        <v>7.7473999999999998</v>
      </c>
      <c r="DB2" s="9">
        <v>7.7868000000000004</v>
      </c>
      <c r="DC2" s="9">
        <v>7.7450999999999999</v>
      </c>
      <c r="DD2" s="9">
        <v>7.6752000000000002</v>
      </c>
      <c r="DE2" s="9">
        <v>7.5522</v>
      </c>
      <c r="DF2" s="9">
        <v>7.5315000000000003</v>
      </c>
      <c r="DG2" s="9">
        <v>7.5697999999999999</v>
      </c>
      <c r="DH2" s="9">
        <v>7.5663</v>
      </c>
      <c r="DI2" s="9">
        <v>7.5400999999999998</v>
      </c>
      <c r="DJ2" s="9">
        <v>7.4579000000000004</v>
      </c>
      <c r="DK2" s="9">
        <v>7.3239000000000001</v>
      </c>
      <c r="DL2" s="9">
        <v>7.3944999999999999</v>
      </c>
      <c r="DM2" s="9">
        <v>7.4076000000000004</v>
      </c>
      <c r="DN2" s="9">
        <v>7.3371000000000004</v>
      </c>
      <c r="DO2" s="9">
        <v>7.3489000000000004</v>
      </c>
      <c r="DP2" s="9">
        <v>7.3821000000000003</v>
      </c>
      <c r="DQ2" s="9">
        <v>7.4231999999999996</v>
      </c>
      <c r="DR2" s="9">
        <v>7.4851000000000001</v>
      </c>
      <c r="DS2" s="9">
        <v>7.5444000000000004</v>
      </c>
      <c r="DT2" s="9">
        <v>7.5628000000000002</v>
      </c>
      <c r="DU2" s="9">
        <v>7.7393999999999998</v>
      </c>
      <c r="DV2" s="9">
        <v>7.8837000000000002</v>
      </c>
      <c r="DW2" s="9">
        <v>7.9386000000000001</v>
      </c>
      <c r="DX2" s="9">
        <v>7.9725000000000001</v>
      </c>
      <c r="DY2" s="9">
        <v>8.1207999999999991</v>
      </c>
      <c r="DZ2" s="9">
        <v>8.2055000000000007</v>
      </c>
      <c r="EA2" s="9">
        <v>8.4047999999999998</v>
      </c>
      <c r="EB2" s="9">
        <v>8.3926999999999996</v>
      </c>
      <c r="EC2" s="9">
        <v>8.3561999999999994</v>
      </c>
      <c r="ED2" s="9">
        <v>8.2905999999999995</v>
      </c>
      <c r="EE2" s="9">
        <v>8.2484000000000002</v>
      </c>
      <c r="EF2" s="9">
        <v>8.1532999999999998</v>
      </c>
      <c r="EG2" s="9">
        <v>8.2207000000000008</v>
      </c>
      <c r="EH2" s="9">
        <v>8.3879999999999999</v>
      </c>
      <c r="EI2" s="9">
        <v>8.2522000000000002</v>
      </c>
      <c r="EJ2" s="9">
        <v>8.1798000000000002</v>
      </c>
      <c r="EK2" s="9">
        <v>8.3135999999999992</v>
      </c>
      <c r="EL2" s="9">
        <v>8.4911999999999992</v>
      </c>
      <c r="EM2" s="9">
        <v>8.9713999999999992</v>
      </c>
      <c r="EN2" s="9">
        <v>8.9320000000000004</v>
      </c>
      <c r="EO2" s="9">
        <v>8.6188000000000002</v>
      </c>
      <c r="EP2" s="9">
        <v>8.6433999999999997</v>
      </c>
      <c r="EQ2" s="9">
        <v>8.4987999999999992</v>
      </c>
      <c r="ER2" s="9">
        <v>8.4101999999999997</v>
      </c>
      <c r="ES2" s="9">
        <v>8.7550000000000008</v>
      </c>
      <c r="ET2" s="9">
        <v>8.9357000000000006</v>
      </c>
      <c r="EU2" s="9">
        <v>9.1814999999999998</v>
      </c>
      <c r="EV2" s="9">
        <v>9.3074999999999992</v>
      </c>
      <c r="EW2" s="9">
        <v>9.2891999999999992</v>
      </c>
      <c r="EX2" s="9">
        <v>9.2571999999999992</v>
      </c>
      <c r="EY2" s="9">
        <v>9.4626000000000001</v>
      </c>
      <c r="EZ2" s="9">
        <v>9.5899000000000001</v>
      </c>
      <c r="FA2" s="9">
        <v>9.5627999999999993</v>
      </c>
      <c r="FB2" s="9">
        <v>9.4245999999999999</v>
      </c>
      <c r="FC2" s="9">
        <v>9.3224</v>
      </c>
      <c r="FD2" s="9">
        <v>9.3099000000000007</v>
      </c>
      <c r="FE2" s="9">
        <v>9.3277999999999999</v>
      </c>
      <c r="FF2" s="9">
        <v>9.3689999999999998</v>
      </c>
      <c r="FG2" s="9">
        <v>9.3030000000000008</v>
      </c>
      <c r="FH2" s="9">
        <v>9.1971000000000007</v>
      </c>
      <c r="FI2" s="9">
        <v>9.0008999999999997</v>
      </c>
      <c r="FJ2" s="9">
        <v>9.0807000000000002</v>
      </c>
      <c r="FK2" s="9">
        <v>9.0251999999999999</v>
      </c>
      <c r="FL2" s="9">
        <v>8.9990000000000006</v>
      </c>
      <c r="FM2" s="9">
        <v>8.8603000000000005</v>
      </c>
      <c r="FN2" s="9">
        <v>9.0919000000000008</v>
      </c>
      <c r="FO2" s="9">
        <v>9.2049000000000003</v>
      </c>
      <c r="FP2" s="9">
        <v>9.4049999999999994</v>
      </c>
      <c r="FQ2" s="9">
        <v>9.4997000000000007</v>
      </c>
      <c r="FR2" s="9">
        <v>9.3987999999999996</v>
      </c>
      <c r="FS2" s="9">
        <v>9.3201000000000001</v>
      </c>
      <c r="FT2" s="9">
        <v>9.3275000000000006</v>
      </c>
      <c r="FU2" s="9">
        <v>9.3976000000000006</v>
      </c>
      <c r="FV2" s="9">
        <v>9.6082000000000001</v>
      </c>
      <c r="FW2" s="9">
        <v>9.8412000000000006</v>
      </c>
      <c r="FX2" s="9">
        <v>9.6463999999999999</v>
      </c>
      <c r="FY2" s="9">
        <v>9.6712000000000007</v>
      </c>
      <c r="FZ2" s="9">
        <v>9.5800999999999998</v>
      </c>
      <c r="GA2" s="9">
        <v>9.6202000000000005</v>
      </c>
      <c r="GB2" s="9">
        <v>9.5673999999999992</v>
      </c>
      <c r="GC2" s="9">
        <v>9.4746000000000006</v>
      </c>
      <c r="GD2" s="9">
        <v>9.4975000000000005</v>
      </c>
      <c r="GE2" s="9">
        <v>9.6160999999999994</v>
      </c>
      <c r="GF2" s="9">
        <v>9.6204999999999998</v>
      </c>
      <c r="GG2" s="9">
        <v>9.4793000000000003</v>
      </c>
      <c r="GH2" s="9">
        <v>9.6272000000000002</v>
      </c>
      <c r="GI2" s="9">
        <v>9.7946000000000009</v>
      </c>
      <c r="GJ2" s="9">
        <v>9.7630999999999997</v>
      </c>
      <c r="GK2" s="9">
        <v>9.7444000000000006</v>
      </c>
      <c r="GL2" s="9">
        <v>9.7180999999999997</v>
      </c>
      <c r="GM2" s="9">
        <v>9.6247000000000007</v>
      </c>
      <c r="GN2" s="9">
        <v>9.7792999999999992</v>
      </c>
      <c r="GO2" s="9">
        <v>9.7446999999999999</v>
      </c>
      <c r="GP2" s="9">
        <v>9.6586999999999996</v>
      </c>
      <c r="GQ2" s="9">
        <v>9.9741999999999997</v>
      </c>
      <c r="GR2" s="9">
        <v>9.9202999999999992</v>
      </c>
      <c r="GS2" s="9">
        <v>10.1165</v>
      </c>
      <c r="GT2" s="9">
        <v>10.108700000000001</v>
      </c>
      <c r="GU2" s="9">
        <v>10.049799999999999</v>
      </c>
      <c r="GV2" s="9">
        <v>9.9383999999999997</v>
      </c>
      <c r="GW2" s="9">
        <v>10.1327</v>
      </c>
      <c r="GX2" s="9">
        <v>11.2943</v>
      </c>
      <c r="GY2" s="9">
        <v>11.3429</v>
      </c>
      <c r="GZ2" s="9">
        <v>10.990600000000001</v>
      </c>
      <c r="HA2" s="9">
        <v>10.727</v>
      </c>
      <c r="HB2" s="9">
        <v>10.654400000000001</v>
      </c>
      <c r="HC2" s="9">
        <v>10.579700000000001</v>
      </c>
      <c r="HD2" s="9">
        <v>10.776899999999999</v>
      </c>
      <c r="HE2" s="9">
        <v>10.922000000000001</v>
      </c>
      <c r="HF2" s="9">
        <v>10.7453</v>
      </c>
      <c r="HG2" s="9">
        <v>10.605</v>
      </c>
      <c r="HH2" s="9">
        <v>10.366099999999999</v>
      </c>
      <c r="HI2" s="9">
        <v>10.2791</v>
      </c>
      <c r="HJ2" s="9">
        <v>10.1469</v>
      </c>
      <c r="HK2" s="9">
        <v>10.0375</v>
      </c>
      <c r="HL2" s="9">
        <v>10.0863</v>
      </c>
      <c r="HM2" s="9">
        <v>10.144399999999999</v>
      </c>
      <c r="HN2" s="9">
        <v>10.3767</v>
      </c>
      <c r="HO2" s="9">
        <v>10.419499999999999</v>
      </c>
      <c r="HP2" s="9">
        <v>10.1861</v>
      </c>
      <c r="HQ2" s="9">
        <v>9.8142999999999994</v>
      </c>
      <c r="HR2" s="9">
        <v>9.9661000000000008</v>
      </c>
      <c r="HS2" s="9">
        <v>10.1366</v>
      </c>
      <c r="HT2" s="9">
        <v>10.007</v>
      </c>
      <c r="HU2" s="9">
        <v>10.054399999999999</v>
      </c>
      <c r="HV2" s="9">
        <v>9.7367000000000008</v>
      </c>
      <c r="HW2" s="9">
        <v>9.6239000000000008</v>
      </c>
      <c r="HX2" s="9">
        <v>10.1373</v>
      </c>
      <c r="HY2" s="9">
        <v>10.3072</v>
      </c>
      <c r="HZ2" s="9">
        <v>10.1823</v>
      </c>
      <c r="IA2" s="9">
        <v>9.8308999999999997</v>
      </c>
      <c r="IB2" s="9">
        <v>10.169700000000001</v>
      </c>
      <c r="IC2" s="9">
        <v>10.3919</v>
      </c>
      <c r="ID2" s="9">
        <v>10.335699999999999</v>
      </c>
      <c r="IE2" s="9">
        <v>10.448</v>
      </c>
      <c r="IF2" s="9">
        <v>10.7149</v>
      </c>
      <c r="IG2" s="9">
        <v>10.169700000000001</v>
      </c>
      <c r="IH2" s="9">
        <v>10.3919</v>
      </c>
      <c r="II2" s="9">
        <v>10.335699999999999</v>
      </c>
      <c r="IJ2" s="9">
        <v>10.448</v>
      </c>
      <c r="IK2" s="9">
        <v>10.7149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75737-BB75-4209-9596-9454D5034B33}">
  <sheetPr>
    <tabColor theme="5"/>
  </sheetPr>
  <dimension ref="A1:BG1052"/>
  <sheetViews>
    <sheetView topLeftCell="AL6" zoomScale="90" zoomScaleNormal="90" workbookViewId="0">
      <selection activeCell="BE12" sqref="BE12"/>
    </sheetView>
  </sheetViews>
  <sheetFormatPr baseColWidth="10" defaultColWidth="7.69921875" defaultRowHeight="13.2" x14ac:dyDescent="0.25"/>
  <cols>
    <col min="1" max="1" width="10.19921875" style="35" customWidth="1"/>
    <col min="2" max="2" width="7.69921875" style="35" customWidth="1"/>
    <col min="3" max="5" width="8.5" style="35" customWidth="1"/>
    <col min="6" max="7" width="7.69921875" style="35"/>
    <col min="8" max="8" width="9.19921875" style="35" bestFit="1" customWidth="1"/>
    <col min="9" max="11" width="7.69921875" style="35"/>
    <col min="12" max="15" width="15.19921875" style="35" bestFit="1" customWidth="1"/>
    <col min="16" max="16" width="12.5" style="35" bestFit="1" customWidth="1"/>
    <col min="17" max="17" width="15.19921875" style="35" bestFit="1" customWidth="1"/>
    <col min="18" max="22" width="15.19921875" style="35" customWidth="1"/>
    <col min="23" max="23" width="15.19921875" style="124" customWidth="1"/>
    <col min="24" max="24" width="15.19921875" style="35" customWidth="1"/>
    <col min="25" max="25" width="16.69921875" style="124" customWidth="1"/>
    <col min="26" max="28" width="15.19921875" style="35" customWidth="1"/>
    <col min="29" max="29" width="7.69921875" style="35"/>
    <col min="30" max="30" width="20.69921875" style="35" bestFit="1" customWidth="1"/>
    <col min="31" max="31" width="6" style="35" bestFit="1" customWidth="1"/>
    <col min="32" max="36" width="7.69921875" style="35"/>
    <col min="37" max="37" width="6.5" style="35" customWidth="1"/>
    <col min="38" max="38" width="13.19921875" style="35" customWidth="1"/>
    <col min="39" max="39" width="7.69921875" style="35"/>
    <col min="40" max="40" width="18.19921875" style="35" customWidth="1"/>
    <col min="41" max="43" width="7.69921875" style="35"/>
    <col min="44" max="44" width="12.19921875" style="35" customWidth="1"/>
    <col min="45" max="47" width="7.69921875" style="35"/>
    <col min="48" max="48" width="12.69921875" style="35" customWidth="1"/>
    <col min="49" max="49" width="11.19921875" style="35" bestFit="1" customWidth="1"/>
    <col min="50" max="56" width="7.69921875" style="35"/>
    <col min="57" max="57" width="13.69921875" style="35" bestFit="1" customWidth="1"/>
    <col min="58" max="58" width="11.5" style="35" customWidth="1"/>
    <col min="59" max="59" width="11.19921875" style="35" customWidth="1"/>
    <col min="60" max="273" width="7.69921875" style="35"/>
    <col min="274" max="274" width="10.19921875" style="35" customWidth="1"/>
    <col min="275" max="275" width="7.69921875" style="35"/>
    <col min="276" max="278" width="8.5" style="35" customWidth="1"/>
    <col min="279" max="529" width="7.69921875" style="35"/>
    <col min="530" max="530" width="10.19921875" style="35" customWidth="1"/>
    <col min="531" max="531" width="7.69921875" style="35"/>
    <col min="532" max="534" width="8.5" style="35" customWidth="1"/>
    <col min="535" max="785" width="7.69921875" style="35"/>
    <col min="786" max="786" width="10.19921875" style="35" customWidth="1"/>
    <col min="787" max="787" width="7.69921875" style="35"/>
    <col min="788" max="790" width="8.5" style="35" customWidth="1"/>
    <col min="791" max="1041" width="7.69921875" style="35"/>
    <col min="1042" max="1042" width="10.19921875" style="35" customWidth="1"/>
    <col min="1043" max="1043" width="7.69921875" style="35"/>
    <col min="1044" max="1046" width="8.5" style="35" customWidth="1"/>
    <col min="1047" max="1297" width="7.69921875" style="35"/>
    <col min="1298" max="1298" width="10.19921875" style="35" customWidth="1"/>
    <col min="1299" max="1299" width="7.69921875" style="35"/>
    <col min="1300" max="1302" width="8.5" style="35" customWidth="1"/>
    <col min="1303" max="1553" width="7.69921875" style="35"/>
    <col min="1554" max="1554" width="10.19921875" style="35" customWidth="1"/>
    <col min="1555" max="1555" width="7.69921875" style="35"/>
    <col min="1556" max="1558" width="8.5" style="35" customWidth="1"/>
    <col min="1559" max="1809" width="7.69921875" style="35"/>
    <col min="1810" max="1810" width="10.19921875" style="35" customWidth="1"/>
    <col min="1811" max="1811" width="7.69921875" style="35"/>
    <col min="1812" max="1814" width="8.5" style="35" customWidth="1"/>
    <col min="1815" max="2065" width="7.69921875" style="35"/>
    <col min="2066" max="2066" width="10.19921875" style="35" customWidth="1"/>
    <col min="2067" max="2067" width="7.69921875" style="35"/>
    <col min="2068" max="2070" width="8.5" style="35" customWidth="1"/>
    <col min="2071" max="2321" width="7.69921875" style="35"/>
    <col min="2322" max="2322" width="10.19921875" style="35" customWidth="1"/>
    <col min="2323" max="2323" width="7.69921875" style="35"/>
    <col min="2324" max="2326" width="8.5" style="35" customWidth="1"/>
    <col min="2327" max="2577" width="7.69921875" style="35"/>
    <col min="2578" max="2578" width="10.19921875" style="35" customWidth="1"/>
    <col min="2579" max="2579" width="7.69921875" style="35"/>
    <col min="2580" max="2582" width="8.5" style="35" customWidth="1"/>
    <col min="2583" max="2833" width="7.69921875" style="35"/>
    <col min="2834" max="2834" width="10.19921875" style="35" customWidth="1"/>
    <col min="2835" max="2835" width="7.69921875" style="35"/>
    <col min="2836" max="2838" width="8.5" style="35" customWidth="1"/>
    <col min="2839" max="3089" width="7.69921875" style="35"/>
    <col min="3090" max="3090" width="10.19921875" style="35" customWidth="1"/>
    <col min="3091" max="3091" width="7.69921875" style="35"/>
    <col min="3092" max="3094" width="8.5" style="35" customWidth="1"/>
    <col min="3095" max="3345" width="7.69921875" style="35"/>
    <col min="3346" max="3346" width="10.19921875" style="35" customWidth="1"/>
    <col min="3347" max="3347" width="7.69921875" style="35"/>
    <col min="3348" max="3350" width="8.5" style="35" customWidth="1"/>
    <col min="3351" max="3601" width="7.69921875" style="35"/>
    <col min="3602" max="3602" width="10.19921875" style="35" customWidth="1"/>
    <col min="3603" max="3603" width="7.69921875" style="35"/>
    <col min="3604" max="3606" width="8.5" style="35" customWidth="1"/>
    <col min="3607" max="3857" width="7.69921875" style="35"/>
    <col min="3858" max="3858" width="10.19921875" style="35" customWidth="1"/>
    <col min="3859" max="3859" width="7.69921875" style="35"/>
    <col min="3860" max="3862" width="8.5" style="35" customWidth="1"/>
    <col min="3863" max="4113" width="7.69921875" style="35"/>
    <col min="4114" max="4114" width="10.19921875" style="35" customWidth="1"/>
    <col min="4115" max="4115" width="7.69921875" style="35"/>
    <col min="4116" max="4118" width="8.5" style="35" customWidth="1"/>
    <col min="4119" max="4369" width="7.69921875" style="35"/>
    <col min="4370" max="4370" width="10.19921875" style="35" customWidth="1"/>
    <col min="4371" max="4371" width="7.69921875" style="35"/>
    <col min="4372" max="4374" width="8.5" style="35" customWidth="1"/>
    <col min="4375" max="4625" width="7.69921875" style="35"/>
    <col min="4626" max="4626" width="10.19921875" style="35" customWidth="1"/>
    <col min="4627" max="4627" width="7.69921875" style="35"/>
    <col min="4628" max="4630" width="8.5" style="35" customWidth="1"/>
    <col min="4631" max="4881" width="7.69921875" style="35"/>
    <col min="4882" max="4882" width="10.19921875" style="35" customWidth="1"/>
    <col min="4883" max="4883" width="7.69921875" style="35"/>
    <col min="4884" max="4886" width="8.5" style="35" customWidth="1"/>
    <col min="4887" max="5137" width="7.69921875" style="35"/>
    <col min="5138" max="5138" width="10.19921875" style="35" customWidth="1"/>
    <col min="5139" max="5139" width="7.69921875" style="35"/>
    <col min="5140" max="5142" width="8.5" style="35" customWidth="1"/>
    <col min="5143" max="5393" width="7.69921875" style="35"/>
    <col min="5394" max="5394" width="10.19921875" style="35" customWidth="1"/>
    <col min="5395" max="5395" width="7.69921875" style="35"/>
    <col min="5396" max="5398" width="8.5" style="35" customWidth="1"/>
    <col min="5399" max="5649" width="7.69921875" style="35"/>
    <col min="5650" max="5650" width="10.19921875" style="35" customWidth="1"/>
    <col min="5651" max="5651" width="7.69921875" style="35"/>
    <col min="5652" max="5654" width="8.5" style="35" customWidth="1"/>
    <col min="5655" max="5905" width="7.69921875" style="35"/>
    <col min="5906" max="5906" width="10.19921875" style="35" customWidth="1"/>
    <col min="5907" max="5907" width="7.69921875" style="35"/>
    <col min="5908" max="5910" width="8.5" style="35" customWidth="1"/>
    <col min="5911" max="6161" width="7.69921875" style="35"/>
    <col min="6162" max="6162" width="10.19921875" style="35" customWidth="1"/>
    <col min="6163" max="6163" width="7.69921875" style="35"/>
    <col min="6164" max="6166" width="8.5" style="35" customWidth="1"/>
    <col min="6167" max="6417" width="7.69921875" style="35"/>
    <col min="6418" max="6418" width="10.19921875" style="35" customWidth="1"/>
    <col min="6419" max="6419" width="7.69921875" style="35"/>
    <col min="6420" max="6422" width="8.5" style="35" customWidth="1"/>
    <col min="6423" max="6673" width="7.69921875" style="35"/>
    <col min="6674" max="6674" width="10.19921875" style="35" customWidth="1"/>
    <col min="6675" max="6675" width="7.69921875" style="35"/>
    <col min="6676" max="6678" width="8.5" style="35" customWidth="1"/>
    <col min="6679" max="6929" width="7.69921875" style="35"/>
    <col min="6930" max="6930" width="10.19921875" style="35" customWidth="1"/>
    <col min="6931" max="6931" width="7.69921875" style="35"/>
    <col min="6932" max="6934" width="8.5" style="35" customWidth="1"/>
    <col min="6935" max="7185" width="7.69921875" style="35"/>
    <col min="7186" max="7186" width="10.19921875" style="35" customWidth="1"/>
    <col min="7187" max="7187" width="7.69921875" style="35"/>
    <col min="7188" max="7190" width="8.5" style="35" customWidth="1"/>
    <col min="7191" max="7441" width="7.69921875" style="35"/>
    <col min="7442" max="7442" width="10.19921875" style="35" customWidth="1"/>
    <col min="7443" max="7443" width="7.69921875" style="35"/>
    <col min="7444" max="7446" width="8.5" style="35" customWidth="1"/>
    <col min="7447" max="7697" width="7.69921875" style="35"/>
    <col min="7698" max="7698" width="10.19921875" style="35" customWidth="1"/>
    <col min="7699" max="7699" width="7.69921875" style="35"/>
    <col min="7700" max="7702" width="8.5" style="35" customWidth="1"/>
    <col min="7703" max="7953" width="7.69921875" style="35"/>
    <col min="7954" max="7954" width="10.19921875" style="35" customWidth="1"/>
    <col min="7955" max="7955" width="7.69921875" style="35"/>
    <col min="7956" max="7958" width="8.5" style="35" customWidth="1"/>
    <col min="7959" max="8209" width="7.69921875" style="35"/>
    <col min="8210" max="8210" width="10.19921875" style="35" customWidth="1"/>
    <col min="8211" max="8211" width="7.69921875" style="35"/>
    <col min="8212" max="8214" width="8.5" style="35" customWidth="1"/>
    <col min="8215" max="8465" width="7.69921875" style="35"/>
    <col min="8466" max="8466" width="10.19921875" style="35" customWidth="1"/>
    <col min="8467" max="8467" width="7.69921875" style="35"/>
    <col min="8468" max="8470" width="8.5" style="35" customWidth="1"/>
    <col min="8471" max="8721" width="7.69921875" style="35"/>
    <col min="8722" max="8722" width="10.19921875" style="35" customWidth="1"/>
    <col min="8723" max="8723" width="7.69921875" style="35"/>
    <col min="8724" max="8726" width="8.5" style="35" customWidth="1"/>
    <col min="8727" max="8977" width="7.69921875" style="35"/>
    <col min="8978" max="8978" width="10.19921875" style="35" customWidth="1"/>
    <col min="8979" max="8979" width="7.69921875" style="35"/>
    <col min="8980" max="8982" width="8.5" style="35" customWidth="1"/>
    <col min="8983" max="9233" width="7.69921875" style="35"/>
    <col min="9234" max="9234" width="10.19921875" style="35" customWidth="1"/>
    <col min="9235" max="9235" width="7.69921875" style="35"/>
    <col min="9236" max="9238" width="8.5" style="35" customWidth="1"/>
    <col min="9239" max="9489" width="7.69921875" style="35"/>
    <col min="9490" max="9490" width="10.19921875" style="35" customWidth="1"/>
    <col min="9491" max="9491" width="7.69921875" style="35"/>
    <col min="9492" max="9494" width="8.5" style="35" customWidth="1"/>
    <col min="9495" max="9745" width="7.69921875" style="35"/>
    <col min="9746" max="9746" width="10.19921875" style="35" customWidth="1"/>
    <col min="9747" max="9747" width="7.69921875" style="35"/>
    <col min="9748" max="9750" width="8.5" style="35" customWidth="1"/>
    <col min="9751" max="10001" width="7.69921875" style="35"/>
    <col min="10002" max="10002" width="10.19921875" style="35" customWidth="1"/>
    <col min="10003" max="10003" width="7.69921875" style="35"/>
    <col min="10004" max="10006" width="8.5" style="35" customWidth="1"/>
    <col min="10007" max="10257" width="7.69921875" style="35"/>
    <col min="10258" max="10258" width="10.19921875" style="35" customWidth="1"/>
    <col min="10259" max="10259" width="7.69921875" style="35"/>
    <col min="10260" max="10262" width="8.5" style="35" customWidth="1"/>
    <col min="10263" max="10513" width="7.69921875" style="35"/>
    <col min="10514" max="10514" width="10.19921875" style="35" customWidth="1"/>
    <col min="10515" max="10515" width="7.69921875" style="35"/>
    <col min="10516" max="10518" width="8.5" style="35" customWidth="1"/>
    <col min="10519" max="10769" width="7.69921875" style="35"/>
    <col min="10770" max="10770" width="10.19921875" style="35" customWidth="1"/>
    <col min="10771" max="10771" width="7.69921875" style="35"/>
    <col min="10772" max="10774" width="8.5" style="35" customWidth="1"/>
    <col min="10775" max="11025" width="7.69921875" style="35"/>
    <col min="11026" max="11026" width="10.19921875" style="35" customWidth="1"/>
    <col min="11027" max="11027" width="7.69921875" style="35"/>
    <col min="11028" max="11030" width="8.5" style="35" customWidth="1"/>
    <col min="11031" max="11281" width="7.69921875" style="35"/>
    <col min="11282" max="11282" width="10.19921875" style="35" customWidth="1"/>
    <col min="11283" max="11283" width="7.69921875" style="35"/>
    <col min="11284" max="11286" width="8.5" style="35" customWidth="1"/>
    <col min="11287" max="11537" width="7.69921875" style="35"/>
    <col min="11538" max="11538" width="10.19921875" style="35" customWidth="1"/>
    <col min="11539" max="11539" width="7.69921875" style="35"/>
    <col min="11540" max="11542" width="8.5" style="35" customWidth="1"/>
    <col min="11543" max="11793" width="7.69921875" style="35"/>
    <col min="11794" max="11794" width="10.19921875" style="35" customWidth="1"/>
    <col min="11795" max="11795" width="7.69921875" style="35"/>
    <col min="11796" max="11798" width="8.5" style="35" customWidth="1"/>
    <col min="11799" max="12049" width="7.69921875" style="35"/>
    <col min="12050" max="12050" width="10.19921875" style="35" customWidth="1"/>
    <col min="12051" max="12051" width="7.69921875" style="35"/>
    <col min="12052" max="12054" width="8.5" style="35" customWidth="1"/>
    <col min="12055" max="12305" width="7.69921875" style="35"/>
    <col min="12306" max="12306" width="10.19921875" style="35" customWidth="1"/>
    <col min="12307" max="12307" width="7.69921875" style="35"/>
    <col min="12308" max="12310" width="8.5" style="35" customWidth="1"/>
    <col min="12311" max="12561" width="7.69921875" style="35"/>
    <col min="12562" max="12562" width="10.19921875" style="35" customWidth="1"/>
    <col min="12563" max="12563" width="7.69921875" style="35"/>
    <col min="12564" max="12566" width="8.5" style="35" customWidth="1"/>
    <col min="12567" max="12817" width="7.69921875" style="35"/>
    <col min="12818" max="12818" width="10.19921875" style="35" customWidth="1"/>
    <col min="12819" max="12819" width="7.69921875" style="35"/>
    <col min="12820" max="12822" width="8.5" style="35" customWidth="1"/>
    <col min="12823" max="13073" width="7.69921875" style="35"/>
    <col min="13074" max="13074" width="10.19921875" style="35" customWidth="1"/>
    <col min="13075" max="13075" width="7.69921875" style="35"/>
    <col min="13076" max="13078" width="8.5" style="35" customWidth="1"/>
    <col min="13079" max="13329" width="7.69921875" style="35"/>
    <col min="13330" max="13330" width="10.19921875" style="35" customWidth="1"/>
    <col min="13331" max="13331" width="7.69921875" style="35"/>
    <col min="13332" max="13334" width="8.5" style="35" customWidth="1"/>
    <col min="13335" max="13585" width="7.69921875" style="35"/>
    <col min="13586" max="13586" width="10.19921875" style="35" customWidth="1"/>
    <col min="13587" max="13587" width="7.69921875" style="35"/>
    <col min="13588" max="13590" width="8.5" style="35" customWidth="1"/>
    <col min="13591" max="13841" width="7.69921875" style="35"/>
    <col min="13842" max="13842" width="10.19921875" style="35" customWidth="1"/>
    <col min="13843" max="13843" width="7.69921875" style="35"/>
    <col min="13844" max="13846" width="8.5" style="35" customWidth="1"/>
    <col min="13847" max="14097" width="7.69921875" style="35"/>
    <col min="14098" max="14098" width="10.19921875" style="35" customWidth="1"/>
    <col min="14099" max="14099" width="7.69921875" style="35"/>
    <col min="14100" max="14102" width="8.5" style="35" customWidth="1"/>
    <col min="14103" max="14353" width="7.69921875" style="35"/>
    <col min="14354" max="14354" width="10.19921875" style="35" customWidth="1"/>
    <col min="14355" max="14355" width="7.69921875" style="35"/>
    <col min="14356" max="14358" width="8.5" style="35" customWidth="1"/>
    <col min="14359" max="14609" width="7.69921875" style="35"/>
    <col min="14610" max="14610" width="10.19921875" style="35" customWidth="1"/>
    <col min="14611" max="14611" width="7.69921875" style="35"/>
    <col min="14612" max="14614" width="8.5" style="35" customWidth="1"/>
    <col min="14615" max="14865" width="7.69921875" style="35"/>
    <col min="14866" max="14866" width="10.19921875" style="35" customWidth="1"/>
    <col min="14867" max="14867" width="7.69921875" style="35"/>
    <col min="14868" max="14870" width="8.5" style="35" customWidth="1"/>
    <col min="14871" max="15121" width="7.69921875" style="35"/>
    <col min="15122" max="15122" width="10.19921875" style="35" customWidth="1"/>
    <col min="15123" max="15123" width="7.69921875" style="35"/>
    <col min="15124" max="15126" width="8.5" style="35" customWidth="1"/>
    <col min="15127" max="15377" width="7.69921875" style="35"/>
    <col min="15378" max="15378" width="10.19921875" style="35" customWidth="1"/>
    <col min="15379" max="15379" width="7.69921875" style="35"/>
    <col min="15380" max="15382" width="8.5" style="35" customWidth="1"/>
    <col min="15383" max="15633" width="7.69921875" style="35"/>
    <col min="15634" max="15634" width="10.19921875" style="35" customWidth="1"/>
    <col min="15635" max="15635" width="7.69921875" style="35"/>
    <col min="15636" max="15638" width="8.5" style="35" customWidth="1"/>
    <col min="15639" max="15889" width="7.69921875" style="35"/>
    <col min="15890" max="15890" width="10.19921875" style="35" customWidth="1"/>
    <col min="15891" max="15891" width="7.69921875" style="35"/>
    <col min="15892" max="15894" width="8.5" style="35" customWidth="1"/>
    <col min="15895" max="16145" width="7.69921875" style="35"/>
    <col min="16146" max="16146" width="10.19921875" style="35" customWidth="1"/>
    <col min="16147" max="16147" width="7.69921875" style="35"/>
    <col min="16148" max="16150" width="8.5" style="35" customWidth="1"/>
    <col min="16151" max="16384" width="7.69921875" style="35"/>
  </cols>
  <sheetData>
    <row r="1" spans="1:59" ht="15.75" customHeight="1" x14ac:dyDescent="0.25">
      <c r="A1" s="50" t="s">
        <v>267</v>
      </c>
      <c r="B1" s="50"/>
      <c r="F1" s="174" t="s">
        <v>268</v>
      </c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M1" s="174" t="s">
        <v>269</v>
      </c>
      <c r="AN1" s="174"/>
      <c r="AO1" s="174"/>
      <c r="AP1" s="174"/>
      <c r="AQ1" s="174"/>
      <c r="AR1" s="174"/>
      <c r="AS1" s="174"/>
      <c r="AT1" s="174"/>
      <c r="AU1" s="174"/>
      <c r="AV1" s="174"/>
    </row>
    <row r="2" spans="1:59" x14ac:dyDescent="0.25">
      <c r="A2" s="140">
        <v>2003</v>
      </c>
      <c r="B2" s="140"/>
      <c r="AP2" s="35" t="s">
        <v>270</v>
      </c>
    </row>
    <row r="3" spans="1:59" ht="16.2" thickBot="1" x14ac:dyDescent="0.35">
      <c r="V3" s="35" t="s">
        <v>17</v>
      </c>
      <c r="W3" s="125"/>
      <c r="Y3" s="173" t="s">
        <v>271</v>
      </c>
      <c r="Z3" s="173"/>
      <c r="AA3" s="173"/>
      <c r="AB3" s="173"/>
    </row>
    <row r="4" spans="1:59" ht="13.8" x14ac:dyDescent="0.25">
      <c r="B4" s="36">
        <v>1</v>
      </c>
      <c r="C4" s="37" t="s">
        <v>272</v>
      </c>
      <c r="D4" s="36">
        <v>1</v>
      </c>
      <c r="E4" s="37" t="s">
        <v>272</v>
      </c>
      <c r="F4" s="36">
        <v>1</v>
      </c>
      <c r="G4" s="37" t="s">
        <v>272</v>
      </c>
      <c r="H4" s="41"/>
      <c r="M4" s="35" t="s">
        <v>273</v>
      </c>
      <c r="P4" s="35" t="s">
        <v>274</v>
      </c>
      <c r="S4" s="173" t="s">
        <v>275</v>
      </c>
      <c r="T4" s="173"/>
      <c r="U4" s="173"/>
      <c r="V4" s="173"/>
      <c r="W4" s="173"/>
      <c r="X4" s="173"/>
      <c r="Y4" s="129"/>
      <c r="AD4" s="35" t="s">
        <v>544</v>
      </c>
      <c r="AL4" s="35" t="s">
        <v>273</v>
      </c>
      <c r="AP4" s="35" t="s">
        <v>274</v>
      </c>
      <c r="AT4" s="35" t="s">
        <v>276</v>
      </c>
    </row>
    <row r="5" spans="1:59" ht="16.5" customHeight="1" x14ac:dyDescent="0.25">
      <c r="B5" s="38" t="s">
        <v>277</v>
      </c>
      <c r="C5" s="38" t="s">
        <v>277</v>
      </c>
      <c r="D5" s="38" t="s">
        <v>278</v>
      </c>
      <c r="E5" s="38" t="s">
        <v>278</v>
      </c>
      <c r="F5" s="38" t="s">
        <v>279</v>
      </c>
      <c r="G5" s="38" t="s">
        <v>279</v>
      </c>
      <c r="H5" s="41"/>
      <c r="P5" s="173" t="s">
        <v>280</v>
      </c>
      <c r="Q5" s="173"/>
      <c r="R5" s="41"/>
      <c r="T5" s="35" t="s">
        <v>260</v>
      </c>
      <c r="V5" s="35" t="s">
        <v>281</v>
      </c>
      <c r="W5" s="126" t="s">
        <v>17</v>
      </c>
      <c r="X5" s="66" t="s">
        <v>282</v>
      </c>
      <c r="Y5" s="130" t="s">
        <v>283</v>
      </c>
      <c r="AB5" s="66"/>
      <c r="AD5" s="35" t="s">
        <v>280</v>
      </c>
      <c r="AE5" s="63" t="s">
        <v>284</v>
      </c>
      <c r="AF5" s="63" t="s">
        <v>285</v>
      </c>
      <c r="AT5" s="35" t="s">
        <v>284</v>
      </c>
    </row>
    <row r="6" spans="1:59" ht="16.2" thickBot="1" x14ac:dyDescent="0.35">
      <c r="A6" s="39" t="s">
        <v>286</v>
      </c>
      <c r="B6" s="40" t="s">
        <v>287</v>
      </c>
      <c r="C6" s="40" t="s">
        <v>287</v>
      </c>
      <c r="D6" s="40" t="s">
        <v>287</v>
      </c>
      <c r="E6" s="40" t="s">
        <v>287</v>
      </c>
      <c r="F6" s="40" t="s">
        <v>287</v>
      </c>
      <c r="G6" s="40" t="s">
        <v>287</v>
      </c>
      <c r="H6" s="39"/>
      <c r="I6" s="35" t="s">
        <v>275</v>
      </c>
      <c r="J6" s="35" t="s">
        <v>288</v>
      </c>
      <c r="L6" s="35" t="s">
        <v>260</v>
      </c>
      <c r="M6" s="35" t="s">
        <v>289</v>
      </c>
      <c r="N6" s="35" t="s">
        <v>280</v>
      </c>
      <c r="P6" s="18"/>
      <c r="Q6" s="26"/>
      <c r="T6" s="10" t="s">
        <v>291</v>
      </c>
      <c r="U6" s="85">
        <f>I7</f>
        <v>121017</v>
      </c>
      <c r="V6">
        <v>48776</v>
      </c>
      <c r="W6" s="134">
        <f>V6/U6</f>
        <v>0.40305081104307661</v>
      </c>
      <c r="X6" s="87">
        <f>(V6-$Z$6)/$U$6</f>
        <v>-0.24717188494178505</v>
      </c>
      <c r="Y6" s="135">
        <f>W6-AF6</f>
        <v>-0.21098372765855156</v>
      </c>
      <c r="Z6" s="67">
        <v>78688</v>
      </c>
      <c r="AA6" s="49"/>
      <c r="AB6" s="49"/>
      <c r="AD6" s="18" t="s">
        <v>292</v>
      </c>
      <c r="AE6" s="65">
        <f>AVERAGE(Q18,Q30,Q42,Q54,Q66,Q78,Q90,Q102,Q114,Q126,Q138,Q150,Q162,Q174,Q186,Q198,Q210,Q222,Q234)</f>
        <v>0.59310134015284388</v>
      </c>
      <c r="AF6" s="49">
        <f>MEDIAN(Q6,Q18,Q30,Q42,Q54,Q66,Q78,Q90,Q102,Q114,Q126,Q138,Q150,Q162,Q174,Q186,Q198,Q210)</f>
        <v>0.61403453870162816</v>
      </c>
      <c r="AI6" s="49"/>
      <c r="AK6" s="49"/>
      <c r="AL6" s="50"/>
      <c r="AM6" s="51" t="s">
        <v>293</v>
      </c>
    </row>
    <row r="7" spans="1:59" ht="15.6" x14ac:dyDescent="0.3">
      <c r="A7" s="42">
        <v>37622</v>
      </c>
      <c r="B7" s="35">
        <v>81729</v>
      </c>
      <c r="C7" s="35">
        <v>37897</v>
      </c>
      <c r="D7" s="35">
        <v>33758</v>
      </c>
      <c r="E7" s="35">
        <v>13707</v>
      </c>
      <c r="F7" s="35">
        <v>5530</v>
      </c>
      <c r="G7" s="35">
        <v>2306</v>
      </c>
      <c r="H7" s="42"/>
      <c r="I7" s="43">
        <f>B7+D7+F7</f>
        <v>121017</v>
      </c>
      <c r="J7" s="43">
        <f>C7+E7+G7</f>
        <v>53910</v>
      </c>
      <c r="L7" s="42">
        <v>37622</v>
      </c>
      <c r="M7" s="44">
        <f t="shared" ref="M7:M70" si="0">B7+D7+F7</f>
        <v>121017</v>
      </c>
      <c r="N7" s="48">
        <f>(C7+E7+G7)/M7</f>
        <v>0.44547460274176354</v>
      </c>
      <c r="P7" s="18"/>
      <c r="Q7" s="26"/>
      <c r="R7" s="117"/>
      <c r="T7" s="10" t="s">
        <v>295</v>
      </c>
      <c r="U7" s="85">
        <f t="shared" ref="U7:U70" si="1">I8</f>
        <v>121017</v>
      </c>
      <c r="V7">
        <v>35586.5</v>
      </c>
      <c r="W7" s="134">
        <f t="shared" ref="W7:W70" si="2">V7/U7</f>
        <v>0.29406199129047983</v>
      </c>
      <c r="X7" s="87">
        <f t="shared" ref="X7:X70" si="3">(V7-$Z$6)/$U$6</f>
        <v>-0.35616070469438177</v>
      </c>
      <c r="Y7" s="135">
        <f t="shared" ref="Y7:Y17" si="4">W7-AF7</f>
        <v>-0.18651719490062779</v>
      </c>
      <c r="Z7" s="133">
        <f>Z6/I7</f>
        <v>0.6502226959848616</v>
      </c>
      <c r="AA7" s="49"/>
      <c r="AB7" s="49"/>
      <c r="AD7" s="18" t="s">
        <v>296</v>
      </c>
      <c r="AE7" s="65">
        <f t="shared" ref="AE7:AE17" si="5">AVERAGE(Q19,Q31,Q43,Q55,Q67,Q79,Q91,Q103,Q115,Q127,Q139,Q151,Q163,Q175,Q187,Q199,Q211,Q223,Q235)</f>
        <v>0.46492986720066898</v>
      </c>
      <c r="AF7" s="49">
        <f t="shared" ref="AF7:AF17" si="6">MEDIAN(Q7,Q19,Q31,Q43,Q55,Q67,Q79,Q91,Q103,Q115,Q127,Q139,Q151,Q163,Q175,Q187,Q199,Q211)</f>
        <v>0.48057918619110762</v>
      </c>
      <c r="AI7" s="49"/>
      <c r="AL7" s="52"/>
      <c r="AM7" s="53" t="s">
        <v>297</v>
      </c>
      <c r="BG7" s="118"/>
    </row>
    <row r="8" spans="1:59" ht="15.6" x14ac:dyDescent="0.3">
      <c r="A8" s="42">
        <f>A7+7</f>
        <v>37629</v>
      </c>
      <c r="B8" s="35">
        <v>81729</v>
      </c>
      <c r="C8" s="35">
        <v>35588</v>
      </c>
      <c r="D8" s="35">
        <v>33758</v>
      </c>
      <c r="E8" s="35">
        <v>12796</v>
      </c>
      <c r="F8" s="35">
        <v>5530</v>
      </c>
      <c r="G8" s="35">
        <v>2191</v>
      </c>
      <c r="H8" s="42"/>
      <c r="I8" s="43">
        <f t="shared" ref="I8:I70" si="7">B8+D8+F8</f>
        <v>121017</v>
      </c>
      <c r="J8" s="43">
        <f t="shared" ref="J8:J70" si="8">C8+E8+G8</f>
        <v>50575</v>
      </c>
      <c r="L8" s="42">
        <f>L7+7</f>
        <v>37629</v>
      </c>
      <c r="M8" s="44">
        <f t="shared" si="0"/>
        <v>121017</v>
      </c>
      <c r="N8" s="48">
        <f t="shared" ref="N8:N70" si="9">(C8+E8+G8)/M8</f>
        <v>0.41791649107150236</v>
      </c>
      <c r="P8" s="18"/>
      <c r="Q8" s="26"/>
      <c r="T8" s="10" t="s">
        <v>299</v>
      </c>
      <c r="U8" s="85">
        <f t="shared" si="1"/>
        <v>121017</v>
      </c>
      <c r="V8">
        <v>25107</v>
      </c>
      <c r="W8" s="134">
        <f>V8/U8</f>
        <v>0.20746671955179852</v>
      </c>
      <c r="X8" s="87">
        <f t="shared" si="3"/>
        <v>-0.44275597643306314</v>
      </c>
      <c r="Y8" s="135">
        <f>W8-AF8</f>
        <v>-0.15766952855013588</v>
      </c>
      <c r="AA8" s="49"/>
      <c r="AB8" s="49"/>
      <c r="AD8" s="18" t="s">
        <v>300</v>
      </c>
      <c r="AE8" s="65">
        <f t="shared" si="5"/>
        <v>0.36014208190219327</v>
      </c>
      <c r="AF8" s="49">
        <f t="shared" si="6"/>
        <v>0.3651362481019344</v>
      </c>
      <c r="AI8" s="49"/>
      <c r="AL8" s="50" t="s">
        <v>301</v>
      </c>
      <c r="AM8" s="51" t="s">
        <v>287</v>
      </c>
      <c r="AN8" s="35" t="s">
        <v>302</v>
      </c>
      <c r="AQ8" s="35" t="s">
        <v>303</v>
      </c>
      <c r="AR8" s="35" t="s">
        <v>304</v>
      </c>
      <c r="AU8" s="35" t="s">
        <v>303</v>
      </c>
      <c r="AV8" s="35" t="s">
        <v>305</v>
      </c>
      <c r="AW8" s="35" t="s">
        <v>304</v>
      </c>
      <c r="BG8" s="118"/>
    </row>
    <row r="9" spans="1:59" ht="15.6" x14ac:dyDescent="0.3">
      <c r="A9" s="42">
        <f>A8+7</f>
        <v>37636</v>
      </c>
      <c r="B9" s="35">
        <v>81729</v>
      </c>
      <c r="C9" s="35">
        <v>34699</v>
      </c>
      <c r="D9" s="35">
        <v>33758</v>
      </c>
      <c r="E9" s="35">
        <v>11987</v>
      </c>
      <c r="F9" s="35">
        <v>5530</v>
      </c>
      <c r="G9" s="35">
        <v>2090</v>
      </c>
      <c r="H9" s="42"/>
      <c r="I9" s="43">
        <f t="shared" si="7"/>
        <v>121017</v>
      </c>
      <c r="J9" s="43">
        <f t="shared" si="8"/>
        <v>48776</v>
      </c>
      <c r="L9" s="42">
        <f t="shared" ref="L9:L58" si="10">L8+7</f>
        <v>37636</v>
      </c>
      <c r="M9" s="44">
        <f t="shared" si="0"/>
        <v>121017</v>
      </c>
      <c r="N9" s="48">
        <f t="shared" si="9"/>
        <v>0.40305081104307661</v>
      </c>
      <c r="P9" s="61"/>
      <c r="Q9" s="26"/>
      <c r="R9" s="117"/>
      <c r="T9" s="10" t="s">
        <v>20</v>
      </c>
      <c r="U9" s="85">
        <f t="shared" si="1"/>
        <v>121017</v>
      </c>
      <c r="V9" s="23">
        <v>19858</v>
      </c>
      <c r="W9" s="127">
        <f t="shared" si="2"/>
        <v>0.16409264814034391</v>
      </c>
      <c r="X9" s="87">
        <f>(V9-$Z$6)/$U$6</f>
        <v>-0.48613004784451769</v>
      </c>
      <c r="Y9" s="131">
        <f>W9-AF9</f>
        <v>-0.13448627837975907</v>
      </c>
      <c r="AA9" s="49"/>
      <c r="AB9" s="49"/>
      <c r="AD9" s="18" t="s">
        <v>307</v>
      </c>
      <c r="AE9" s="65">
        <f t="shared" si="5"/>
        <v>0.30002618655697533</v>
      </c>
      <c r="AF9" s="49">
        <f>MEDIAN(Q9,Q21,Q33,Q45,Q57,Q69,Q81,Q93,Q105,Q117,Q129,Q141,Q153,Q165,Q177,Q189,Q201,Q213)</f>
        <v>0.29857892652010298</v>
      </c>
      <c r="AI9" s="49"/>
      <c r="AL9" s="54">
        <v>37622</v>
      </c>
      <c r="AM9" s="50">
        <v>399</v>
      </c>
      <c r="AN9" s="35">
        <f>AM9*1000</f>
        <v>399000</v>
      </c>
      <c r="AP9" s="18"/>
      <c r="AQ9"/>
      <c r="AT9" s="35" t="s">
        <v>292</v>
      </c>
      <c r="AU9" s="35">
        <f>AVERAGE(AQ9,AQ21,AQ33,AQ45,AQ57,AQ69,AQ81,AQ93,AQ105,AQ117,AQ129,AQ141,AQ153,AQ165,AQ177,AQ189,AQ201,AQ213)</f>
        <v>8937.5105882352927</v>
      </c>
      <c r="AV9" s="43">
        <f>AU9*1000</f>
        <v>8937510.5882352926</v>
      </c>
      <c r="AW9" s="35">
        <f>AU9*1000000</f>
        <v>8937510588.2352924</v>
      </c>
      <c r="BD9" s="35">
        <v>2003</v>
      </c>
      <c r="BE9" s="18"/>
    </row>
    <row r="10" spans="1:59" ht="15.6" x14ac:dyDescent="0.3">
      <c r="A10" s="42">
        <f t="shared" ref="A10:A58" si="11">A9+7</f>
        <v>37643</v>
      </c>
      <c r="B10" s="35">
        <v>81729</v>
      </c>
      <c r="C10" s="35">
        <v>33260</v>
      </c>
      <c r="D10" s="35">
        <v>33758</v>
      </c>
      <c r="E10" s="35">
        <v>11131</v>
      </c>
      <c r="F10" s="35">
        <v>5530</v>
      </c>
      <c r="G10" s="35">
        <v>1998</v>
      </c>
      <c r="H10" s="42"/>
      <c r="I10" s="43">
        <f t="shared" si="7"/>
        <v>121017</v>
      </c>
      <c r="J10" s="43">
        <f t="shared" si="8"/>
        <v>46389</v>
      </c>
      <c r="L10" s="42">
        <f t="shared" si="10"/>
        <v>37643</v>
      </c>
      <c r="M10" s="44">
        <f t="shared" si="0"/>
        <v>121017</v>
      </c>
      <c r="N10" s="48">
        <f t="shared" si="9"/>
        <v>0.38332630952676072</v>
      </c>
      <c r="P10" s="18"/>
      <c r="Q10" s="26"/>
      <c r="T10" s="10" t="s">
        <v>21</v>
      </c>
      <c r="U10" s="85">
        <f t="shared" si="1"/>
        <v>121017</v>
      </c>
      <c r="V10" s="23">
        <v>32262</v>
      </c>
      <c r="W10" s="127">
        <f>V10/U10</f>
        <v>0.26659064428964524</v>
      </c>
      <c r="X10" s="87">
        <f>(V10-$Z$6)/$U$6</f>
        <v>-0.38363205169521636</v>
      </c>
      <c r="Y10" s="131">
        <f>W10-AF10</f>
        <v>-0.14710583678159805</v>
      </c>
      <c r="AA10" s="49"/>
      <c r="AB10" s="49"/>
      <c r="AD10" s="18" t="s">
        <v>309</v>
      </c>
      <c r="AE10" s="65">
        <f t="shared" si="5"/>
        <v>0.4182800296459504</v>
      </c>
      <c r="AF10" s="49">
        <f t="shared" si="6"/>
        <v>0.41369648107124329</v>
      </c>
      <c r="AI10" s="49"/>
      <c r="AL10" s="54">
        <v>37629</v>
      </c>
      <c r="AM10" s="50">
        <v>724.5</v>
      </c>
      <c r="AN10" s="35">
        <f t="shared" ref="AN10:AN73" si="12">AM10*1000</f>
        <v>724500</v>
      </c>
      <c r="AP10" s="18"/>
      <c r="AQ10"/>
      <c r="AT10" s="35" t="s">
        <v>294</v>
      </c>
      <c r="AU10" s="35">
        <f t="shared" ref="AU10:AU20" si="13">AVERAGE(AQ10,AQ22,AQ34,AQ46,AQ58,AQ70,AQ82,AQ94,AQ106,AQ118,AQ130,AQ142,AQ154,AQ166,AQ178,AQ190,AQ202,AQ214)</f>
        <v>5285.8276470588244</v>
      </c>
      <c r="AV10" s="43">
        <f t="shared" ref="AV10:AV20" si="14">AU10*1000</f>
        <v>5285827.6470588241</v>
      </c>
      <c r="AW10" s="35">
        <f t="shared" ref="AW10:AW20" si="15">AU10*1000000</f>
        <v>5285827647.0588245</v>
      </c>
      <c r="BE10" s="18"/>
    </row>
    <row r="11" spans="1:59" ht="15.6" x14ac:dyDescent="0.3">
      <c r="A11" s="42">
        <f t="shared" si="11"/>
        <v>37650</v>
      </c>
      <c r="B11" s="35">
        <v>81729</v>
      </c>
      <c r="C11" s="35">
        <v>31431</v>
      </c>
      <c r="D11" s="35">
        <v>33758</v>
      </c>
      <c r="E11" s="35">
        <v>10100</v>
      </c>
      <c r="F11" s="35">
        <v>5530</v>
      </c>
      <c r="G11" s="35">
        <v>1834</v>
      </c>
      <c r="H11" s="42"/>
      <c r="I11" s="43">
        <f t="shared" si="7"/>
        <v>121017</v>
      </c>
      <c r="J11" s="43">
        <f t="shared" si="8"/>
        <v>43365</v>
      </c>
      <c r="L11" s="42">
        <f t="shared" si="10"/>
        <v>37650</v>
      </c>
      <c r="M11" s="44">
        <f t="shared" si="0"/>
        <v>121017</v>
      </c>
      <c r="N11" s="48">
        <f t="shared" si="9"/>
        <v>0.35833808473189716</v>
      </c>
      <c r="P11" s="18"/>
      <c r="Q11" s="26"/>
      <c r="R11" s="65"/>
      <c r="T11" s="10" t="s">
        <v>22</v>
      </c>
      <c r="U11" s="85">
        <f t="shared" si="1"/>
        <v>121017</v>
      </c>
      <c r="V11" s="23">
        <v>61473.5</v>
      </c>
      <c r="W11" s="127">
        <f t="shared" si="2"/>
        <v>0.50797408628539797</v>
      </c>
      <c r="X11" s="87">
        <f t="shared" si="3"/>
        <v>-0.14224860969946371</v>
      </c>
      <c r="Y11" s="131">
        <f t="shared" si="4"/>
        <v>-0.10558389191083595</v>
      </c>
      <c r="AA11" s="49"/>
      <c r="AB11" s="49"/>
      <c r="AD11" s="18" t="s">
        <v>311</v>
      </c>
      <c r="AE11" s="65">
        <f t="shared" si="5"/>
        <v>0.607217994220977</v>
      </c>
      <c r="AF11" s="49">
        <f t="shared" si="6"/>
        <v>0.61355797819623392</v>
      </c>
      <c r="AI11" s="49"/>
      <c r="AL11" s="54">
        <v>37636</v>
      </c>
      <c r="AM11" s="50">
        <v>1618.1</v>
      </c>
      <c r="AN11" s="35">
        <f t="shared" si="12"/>
        <v>1618100</v>
      </c>
      <c r="AP11" s="18"/>
      <c r="AQ11"/>
      <c r="AT11" s="35" t="s">
        <v>298</v>
      </c>
      <c r="AU11" s="35">
        <f t="shared" si="13"/>
        <v>5593.4976470588226</v>
      </c>
      <c r="AV11" s="43">
        <f t="shared" si="14"/>
        <v>5593497.6470588222</v>
      </c>
      <c r="AW11" s="35">
        <f>AU11*1000000</f>
        <v>5593497647.0588226</v>
      </c>
      <c r="BE11" s="18"/>
    </row>
    <row r="12" spans="1:59" ht="15.6" x14ac:dyDescent="0.3">
      <c r="A12" s="42">
        <f t="shared" si="11"/>
        <v>37657</v>
      </c>
      <c r="B12" s="35">
        <v>81729</v>
      </c>
      <c r="C12" s="35">
        <v>29571</v>
      </c>
      <c r="D12" s="35">
        <v>33758</v>
      </c>
      <c r="E12" s="35">
        <v>9075</v>
      </c>
      <c r="F12" s="35">
        <v>5530</v>
      </c>
      <c r="G12" s="35">
        <v>1681</v>
      </c>
      <c r="H12" s="42"/>
      <c r="I12" s="43">
        <f>B12+D12+F12</f>
        <v>121017</v>
      </c>
      <c r="J12" s="43">
        <f t="shared" si="8"/>
        <v>40327</v>
      </c>
      <c r="L12" s="42">
        <f t="shared" si="10"/>
        <v>37657</v>
      </c>
      <c r="M12" s="44">
        <f t="shared" si="0"/>
        <v>121017</v>
      </c>
      <c r="N12" s="48">
        <f t="shared" si="9"/>
        <v>0.33323417371113151</v>
      </c>
      <c r="P12" s="18"/>
      <c r="Q12" s="26"/>
      <c r="R12" s="117"/>
      <c r="T12" s="10" t="s">
        <v>23</v>
      </c>
      <c r="U12" s="85">
        <f t="shared" si="1"/>
        <v>121017</v>
      </c>
      <c r="V12" s="23">
        <v>74302</v>
      </c>
      <c r="W12" s="127">
        <f t="shared" si="2"/>
        <v>0.61397985407008937</v>
      </c>
      <c r="X12" s="87">
        <f t="shared" si="3"/>
        <v>-3.6242841914772304E-2</v>
      </c>
      <c r="Y12" s="131">
        <f t="shared" si="4"/>
        <v>-0.12363124602901876</v>
      </c>
      <c r="AA12" s="49"/>
      <c r="AB12" s="49"/>
      <c r="AD12" s="18" t="s">
        <v>313</v>
      </c>
      <c r="AE12" s="65">
        <f t="shared" si="5"/>
        <v>0.72752547714909344</v>
      </c>
      <c r="AF12" s="49">
        <f t="shared" si="6"/>
        <v>0.73761110009910813</v>
      </c>
      <c r="AI12" s="49"/>
      <c r="AL12" s="54">
        <v>37643</v>
      </c>
      <c r="AM12" s="50">
        <v>1220.5999999999999</v>
      </c>
      <c r="AN12" s="35">
        <f t="shared" si="12"/>
        <v>1220600</v>
      </c>
      <c r="AP12" s="18"/>
      <c r="AQ12"/>
      <c r="AT12" s="35" t="s">
        <v>306</v>
      </c>
      <c r="AU12" s="35">
        <f t="shared" si="13"/>
        <v>17317.00294117647</v>
      </c>
      <c r="AV12" s="43">
        <f t="shared" si="14"/>
        <v>17317002.94117647</v>
      </c>
      <c r="AW12" s="35">
        <f t="shared" si="15"/>
        <v>17317002941.176472</v>
      </c>
      <c r="BE12" s="18"/>
    </row>
    <row r="13" spans="1:59" ht="15.6" x14ac:dyDescent="0.3">
      <c r="A13" s="42">
        <f t="shared" si="11"/>
        <v>37664</v>
      </c>
      <c r="B13" s="35">
        <v>81729</v>
      </c>
      <c r="C13" s="35">
        <v>27506</v>
      </c>
      <c r="D13" s="35">
        <v>33758</v>
      </c>
      <c r="E13" s="35">
        <v>8126</v>
      </c>
      <c r="F13" s="35">
        <v>5530</v>
      </c>
      <c r="G13" s="35">
        <v>1520</v>
      </c>
      <c r="H13" s="42"/>
      <c r="I13" s="43">
        <f t="shared" si="7"/>
        <v>121017</v>
      </c>
      <c r="J13" s="43">
        <f t="shared" si="8"/>
        <v>37152</v>
      </c>
      <c r="L13" s="42">
        <f t="shared" si="10"/>
        <v>37664</v>
      </c>
      <c r="M13" s="44">
        <f t="shared" si="0"/>
        <v>121017</v>
      </c>
      <c r="N13" s="48">
        <f>(C13+E13+G13)/M13</f>
        <v>0.30699819033689479</v>
      </c>
      <c r="P13" s="18"/>
      <c r="Q13" s="26"/>
      <c r="R13" s="117"/>
      <c r="T13" s="10" t="s">
        <v>24</v>
      </c>
      <c r="U13" s="85">
        <f t="shared" si="1"/>
        <v>121017</v>
      </c>
      <c r="V13" s="23">
        <v>79319</v>
      </c>
      <c r="W13" s="127">
        <f t="shared" si="2"/>
        <v>0.65543683945230835</v>
      </c>
      <c r="X13" s="87">
        <f>(V13-$Z$6)/$U$6</f>
        <v>5.214143467446722E-3</v>
      </c>
      <c r="Y13" s="131">
        <f t="shared" si="4"/>
        <v>-0.12606099055535036</v>
      </c>
      <c r="AA13" s="49"/>
      <c r="AB13" s="49"/>
      <c r="AD13" s="18" t="s">
        <v>315</v>
      </c>
      <c r="AE13" s="65">
        <f t="shared" si="5"/>
        <v>0.77087901630247457</v>
      </c>
      <c r="AF13" s="49">
        <f t="shared" si="6"/>
        <v>0.78149783000765871</v>
      </c>
      <c r="AI13" s="49"/>
      <c r="AL13" s="54">
        <v>37650</v>
      </c>
      <c r="AM13" s="50">
        <v>952.1</v>
      </c>
      <c r="AN13" s="35">
        <f t="shared" si="12"/>
        <v>952100</v>
      </c>
      <c r="AP13" s="18"/>
      <c r="AQ13"/>
      <c r="AT13" s="35" t="s">
        <v>308</v>
      </c>
      <c r="AU13" s="35">
        <f t="shared" si="13"/>
        <v>37181.80294117648</v>
      </c>
      <c r="AV13" s="43">
        <f t="shared" si="14"/>
        <v>37181802.941176482</v>
      </c>
      <c r="AW13" s="35">
        <f t="shared" si="15"/>
        <v>37181802941.176483</v>
      </c>
      <c r="BE13" s="18"/>
    </row>
    <row r="14" spans="1:59" ht="15.6" x14ac:dyDescent="0.3">
      <c r="A14" s="42">
        <f t="shared" si="11"/>
        <v>37671</v>
      </c>
      <c r="B14" s="35">
        <v>81729</v>
      </c>
      <c r="C14" s="35">
        <v>25445</v>
      </c>
      <c r="D14" s="35">
        <v>33758</v>
      </c>
      <c r="E14" s="35">
        <v>7159</v>
      </c>
      <c r="F14" s="35">
        <v>5530</v>
      </c>
      <c r="G14" s="35">
        <v>1417</v>
      </c>
      <c r="H14" s="42"/>
      <c r="I14" s="43">
        <f t="shared" si="7"/>
        <v>121017</v>
      </c>
      <c r="J14" s="43">
        <f t="shared" si="8"/>
        <v>34021</v>
      </c>
      <c r="L14" s="42">
        <f t="shared" si="10"/>
        <v>37671</v>
      </c>
      <c r="M14" s="44">
        <f t="shared" si="0"/>
        <v>121017</v>
      </c>
      <c r="N14" s="48">
        <f>(C14+E14+G14)/M14</f>
        <v>0.28112579224406486</v>
      </c>
      <c r="P14" s="18"/>
      <c r="Q14" s="26"/>
      <c r="R14" s="117"/>
      <c r="T14" s="10" t="s">
        <v>25</v>
      </c>
      <c r="U14" s="85">
        <f t="shared" si="1"/>
        <v>121017</v>
      </c>
      <c r="V14" s="23">
        <v>81463.5</v>
      </c>
      <c r="W14" s="127">
        <f t="shared" si="2"/>
        <v>0.67315749026996208</v>
      </c>
      <c r="X14" s="87">
        <f t="shared" si="3"/>
        <v>2.2934794285100441E-2</v>
      </c>
      <c r="Y14" s="131">
        <f t="shared" si="4"/>
        <v>-0.13053135900712254</v>
      </c>
      <c r="AA14" s="49"/>
      <c r="AB14" s="49"/>
      <c r="AD14" s="18" t="s">
        <v>317</v>
      </c>
      <c r="AE14" s="65">
        <f t="shared" si="5"/>
        <v>0.78796762438819368</v>
      </c>
      <c r="AF14" s="49">
        <f t="shared" si="6"/>
        <v>0.80368884927708462</v>
      </c>
      <c r="AI14" s="49"/>
      <c r="AL14" s="54">
        <v>37657</v>
      </c>
      <c r="AM14" s="50">
        <v>1013</v>
      </c>
      <c r="AN14" s="35">
        <f t="shared" si="12"/>
        <v>1013000</v>
      </c>
      <c r="AP14" s="18"/>
      <c r="AQ14"/>
      <c r="AT14" s="35" t="s">
        <v>310</v>
      </c>
      <c r="AU14" s="35">
        <f t="shared" si="13"/>
        <v>34980.237647058821</v>
      </c>
      <c r="AV14" s="43">
        <f t="shared" si="14"/>
        <v>34980237.647058822</v>
      </c>
      <c r="AW14" s="35">
        <f t="shared" si="15"/>
        <v>34980237647.058823</v>
      </c>
      <c r="BE14" s="18"/>
    </row>
    <row r="15" spans="1:59" ht="15.6" x14ac:dyDescent="0.3">
      <c r="A15" s="42">
        <f t="shared" si="11"/>
        <v>37678</v>
      </c>
      <c r="B15" s="35">
        <v>81729</v>
      </c>
      <c r="C15" s="35">
        <v>23403</v>
      </c>
      <c r="D15" s="35">
        <v>33758</v>
      </c>
      <c r="E15" s="35">
        <v>6217</v>
      </c>
      <c r="F15" s="35">
        <v>5530</v>
      </c>
      <c r="G15" s="35">
        <v>1280</v>
      </c>
      <c r="H15" s="42"/>
      <c r="I15" s="43">
        <f t="shared" si="7"/>
        <v>121017</v>
      </c>
      <c r="J15" s="43">
        <f t="shared" si="8"/>
        <v>30900</v>
      </c>
      <c r="L15" s="42">
        <f t="shared" si="10"/>
        <v>37678</v>
      </c>
      <c r="M15" s="44">
        <f t="shared" si="0"/>
        <v>121017</v>
      </c>
      <c r="N15" s="48">
        <f t="shared" si="9"/>
        <v>0.25533602716973647</v>
      </c>
      <c r="P15" s="18"/>
      <c r="Q15" s="26"/>
      <c r="R15" s="117"/>
      <c r="T15" s="10" t="s">
        <v>26</v>
      </c>
      <c r="U15" s="85">
        <f t="shared" si="1"/>
        <v>121017</v>
      </c>
      <c r="V15" s="23">
        <v>83382</v>
      </c>
      <c r="W15" s="127">
        <f t="shared" si="2"/>
        <v>0.68901063486948111</v>
      </c>
      <c r="X15" s="87">
        <f t="shared" si="3"/>
        <v>3.8787938884619517E-2</v>
      </c>
      <c r="Y15" s="131">
        <f t="shared" si="4"/>
        <v>-0.11468399112906646</v>
      </c>
      <c r="Z15" s="26"/>
      <c r="AA15" s="26"/>
      <c r="AB15" s="26"/>
      <c r="AD15" s="18" t="s">
        <v>319</v>
      </c>
      <c r="AE15" s="65">
        <f t="shared" si="5"/>
        <v>0.79911066680072718</v>
      </c>
      <c r="AF15" s="49">
        <f t="shared" si="6"/>
        <v>0.80369462599854757</v>
      </c>
      <c r="AI15" s="49"/>
      <c r="AL15" s="54">
        <v>37664</v>
      </c>
      <c r="AM15" s="50">
        <v>618.5</v>
      </c>
      <c r="AN15" s="35">
        <f t="shared" si="12"/>
        <v>618500</v>
      </c>
      <c r="AP15" s="18"/>
      <c r="AQ15"/>
      <c r="AT15" s="35" t="s">
        <v>312</v>
      </c>
      <c r="AU15" s="35">
        <f t="shared" si="13"/>
        <v>28841.451764705878</v>
      </c>
      <c r="AV15" s="43">
        <f t="shared" si="14"/>
        <v>28841451.764705878</v>
      </c>
      <c r="AW15" s="35">
        <f t="shared" si="15"/>
        <v>28841451764.705879</v>
      </c>
      <c r="BE15" s="18"/>
    </row>
    <row r="16" spans="1:59" ht="15.6" x14ac:dyDescent="0.3">
      <c r="A16" s="42">
        <f t="shared" si="11"/>
        <v>37685</v>
      </c>
      <c r="B16" s="35">
        <v>81729</v>
      </c>
      <c r="C16" s="35">
        <v>21644</v>
      </c>
      <c r="D16" s="35">
        <v>33758</v>
      </c>
      <c r="E16" s="35">
        <v>5312</v>
      </c>
      <c r="F16" s="35">
        <v>5530</v>
      </c>
      <c r="G16" s="35">
        <v>1156</v>
      </c>
      <c r="H16" s="42"/>
      <c r="I16" s="43">
        <f t="shared" si="7"/>
        <v>121017</v>
      </c>
      <c r="J16" s="43">
        <f t="shared" si="8"/>
        <v>28112</v>
      </c>
      <c r="L16" s="42">
        <f t="shared" si="10"/>
        <v>37685</v>
      </c>
      <c r="M16" s="44">
        <f t="shared" si="0"/>
        <v>121017</v>
      </c>
      <c r="N16" s="48">
        <f t="shared" si="9"/>
        <v>0.23229794161150913</v>
      </c>
      <c r="P16" s="18"/>
      <c r="Q16" s="26"/>
      <c r="R16" s="117"/>
      <c r="T16" s="10" t="s">
        <v>27</v>
      </c>
      <c r="U16" s="85">
        <f>I17</f>
        <v>121017</v>
      </c>
      <c r="V16" s="23">
        <v>75806</v>
      </c>
      <c r="W16" s="127">
        <f>V16/U16</f>
        <v>0.62640786005271987</v>
      </c>
      <c r="X16" s="87">
        <f t="shared" si="3"/>
        <v>-2.3814835932141766E-2</v>
      </c>
      <c r="Y16" s="131">
        <f t="shared" si="4"/>
        <v>-0.1475155849233567</v>
      </c>
      <c r="Z16" s="26"/>
      <c r="AA16" s="26"/>
      <c r="AB16" s="26"/>
      <c r="AD16" s="18" t="s">
        <v>320</v>
      </c>
      <c r="AE16" s="65">
        <f t="shared" si="5"/>
        <v>0.77292600838670644</v>
      </c>
      <c r="AF16" s="49">
        <f t="shared" si="6"/>
        <v>0.77392344497607657</v>
      </c>
      <c r="AI16" s="49"/>
      <c r="AL16" s="54">
        <v>37671</v>
      </c>
      <c r="AM16" s="50">
        <v>595.6</v>
      </c>
      <c r="AN16" s="35">
        <f t="shared" si="12"/>
        <v>595600</v>
      </c>
      <c r="AP16" s="18"/>
      <c r="AQ16"/>
      <c r="AT16" s="35" t="s">
        <v>314</v>
      </c>
      <c r="AU16" s="35">
        <f t="shared" si="13"/>
        <v>16927.644705882354</v>
      </c>
      <c r="AV16" s="43">
        <f t="shared" si="14"/>
        <v>16927644.705882356</v>
      </c>
      <c r="AW16" s="35">
        <f t="shared" si="15"/>
        <v>16927644705.882355</v>
      </c>
      <c r="BE16" s="18"/>
    </row>
    <row r="17" spans="1:58" ht="15.6" x14ac:dyDescent="0.3">
      <c r="A17" s="42">
        <f t="shared" si="11"/>
        <v>37692</v>
      </c>
      <c r="B17" s="35">
        <v>81729</v>
      </c>
      <c r="C17" s="35">
        <v>20352</v>
      </c>
      <c r="D17" s="35">
        <v>33758</v>
      </c>
      <c r="E17" s="35">
        <v>4584</v>
      </c>
      <c r="F17" s="35">
        <v>5530</v>
      </c>
      <c r="G17" s="35">
        <v>1086</v>
      </c>
      <c r="H17" s="42"/>
      <c r="I17" s="43">
        <f t="shared" si="7"/>
        <v>121017</v>
      </c>
      <c r="J17" s="43">
        <f t="shared" si="8"/>
        <v>26022</v>
      </c>
      <c r="L17" s="42">
        <f t="shared" si="10"/>
        <v>37692</v>
      </c>
      <c r="M17" s="44">
        <f t="shared" si="0"/>
        <v>121017</v>
      </c>
      <c r="N17" s="48">
        <f t="shared" si="9"/>
        <v>0.21502764074468877</v>
      </c>
      <c r="P17" s="18"/>
      <c r="Q17" s="26"/>
      <c r="R17" s="117"/>
      <c r="T17" s="10" t="s">
        <v>28</v>
      </c>
      <c r="U17" s="85">
        <f t="shared" si="1"/>
        <v>121017</v>
      </c>
      <c r="V17" s="23">
        <v>68180</v>
      </c>
      <c r="W17" s="127">
        <f t="shared" si="2"/>
        <v>0.56339192014345096</v>
      </c>
      <c r="X17" s="87">
        <f t="shared" si="3"/>
        <v>-8.6830775841410718E-2</v>
      </c>
      <c r="Y17" s="131">
        <f t="shared" si="4"/>
        <v>-0.12960151635030259</v>
      </c>
      <c r="Z17" s="26"/>
      <c r="AA17" s="26"/>
      <c r="AB17" s="26"/>
      <c r="AD17" s="18" t="s">
        <v>322</v>
      </c>
      <c r="AE17" s="65">
        <f t="shared" si="5"/>
        <v>0.69946813308324496</v>
      </c>
      <c r="AF17" s="49">
        <f t="shared" si="6"/>
        <v>0.69299343649375356</v>
      </c>
      <c r="AI17" s="49"/>
      <c r="AL17" s="54">
        <v>37678</v>
      </c>
      <c r="AM17" s="50">
        <v>554.9</v>
      </c>
      <c r="AN17" s="35">
        <f t="shared" si="12"/>
        <v>554900</v>
      </c>
      <c r="AP17" s="18"/>
      <c r="AQ17"/>
      <c r="AT17" s="35" t="s">
        <v>316</v>
      </c>
      <c r="AU17" s="35">
        <f t="shared" si="13"/>
        <v>18914.794705882348</v>
      </c>
      <c r="AV17" s="43">
        <f t="shared" si="14"/>
        <v>18914794.705882348</v>
      </c>
      <c r="AW17" s="35">
        <f t="shared" si="15"/>
        <v>18914794705.882347</v>
      </c>
      <c r="BE17" s="18"/>
    </row>
    <row r="18" spans="1:58" ht="15.6" x14ac:dyDescent="0.3">
      <c r="A18" s="42">
        <f t="shared" si="11"/>
        <v>37699</v>
      </c>
      <c r="B18" s="35">
        <v>81729</v>
      </c>
      <c r="C18" s="35">
        <v>19118</v>
      </c>
      <c r="D18" s="35">
        <v>33758</v>
      </c>
      <c r="E18" s="35">
        <v>4080</v>
      </c>
      <c r="F18" s="35">
        <v>5530</v>
      </c>
      <c r="G18" s="35">
        <v>994</v>
      </c>
      <c r="H18" s="42"/>
      <c r="I18" s="43">
        <f t="shared" si="7"/>
        <v>121017</v>
      </c>
      <c r="J18" s="43">
        <f t="shared" si="8"/>
        <v>24192</v>
      </c>
      <c r="L18" s="42">
        <f t="shared" si="10"/>
        <v>37699</v>
      </c>
      <c r="M18" s="44">
        <f t="shared" si="0"/>
        <v>121017</v>
      </c>
      <c r="N18" s="48">
        <f t="shared" si="9"/>
        <v>0.19990579835890826</v>
      </c>
      <c r="O18" s="35">
        <v>2004</v>
      </c>
      <c r="P18" s="18" t="s">
        <v>290</v>
      </c>
      <c r="Q18" s="26">
        <v>0.47286083773354198</v>
      </c>
      <c r="R18" s="117"/>
      <c r="T18" s="10" t="s">
        <v>29</v>
      </c>
      <c r="U18" s="85">
        <f t="shared" si="1"/>
        <v>121017</v>
      </c>
      <c r="V18" s="23">
        <v>57506</v>
      </c>
      <c r="W18" s="127">
        <f t="shared" si="2"/>
        <v>0.47518943619491477</v>
      </c>
      <c r="X18" s="87">
        <f t="shared" si="3"/>
        <v>-0.17503325978994685</v>
      </c>
      <c r="Y18" s="131">
        <f>W18-AF6</f>
        <v>-0.13884510250671339</v>
      </c>
      <c r="Z18" s="26"/>
      <c r="AA18" s="26"/>
      <c r="AB18" s="26"/>
      <c r="AL18" s="54">
        <v>37685</v>
      </c>
      <c r="AM18" s="50">
        <v>720.1</v>
      </c>
      <c r="AN18" s="35">
        <f t="shared" si="12"/>
        <v>720100</v>
      </c>
      <c r="AP18" s="18"/>
      <c r="AQ18"/>
      <c r="AT18" s="35" t="s">
        <v>318</v>
      </c>
      <c r="AU18" s="35">
        <f t="shared" si="13"/>
        <v>18083.895882352936</v>
      </c>
      <c r="AV18" s="43">
        <f t="shared" si="14"/>
        <v>18083895.882352937</v>
      </c>
      <c r="AW18" s="35">
        <f t="shared" si="15"/>
        <v>18083895882.352936</v>
      </c>
      <c r="BE18" s="18"/>
    </row>
    <row r="19" spans="1:58" ht="15.6" x14ac:dyDescent="0.3">
      <c r="A19" s="42">
        <f t="shared" si="11"/>
        <v>37706</v>
      </c>
      <c r="B19" s="35">
        <v>81729</v>
      </c>
      <c r="C19" s="35">
        <v>18101</v>
      </c>
      <c r="D19" s="35">
        <v>33758</v>
      </c>
      <c r="E19" s="35">
        <v>3734</v>
      </c>
      <c r="F19" s="35">
        <v>5530</v>
      </c>
      <c r="G19" s="35">
        <v>923</v>
      </c>
      <c r="H19" s="42"/>
      <c r="I19" s="43">
        <f t="shared" si="7"/>
        <v>121017</v>
      </c>
      <c r="J19" s="43">
        <f t="shared" si="8"/>
        <v>22758</v>
      </c>
      <c r="L19" s="42">
        <f t="shared" si="10"/>
        <v>37706</v>
      </c>
      <c r="M19" s="44">
        <f t="shared" si="0"/>
        <v>121017</v>
      </c>
      <c r="N19" s="48">
        <f t="shared" si="9"/>
        <v>0.18805622350578843</v>
      </c>
      <c r="P19" s="18" t="s">
        <v>294</v>
      </c>
      <c r="Q19" s="26">
        <v>0.36444259897369791</v>
      </c>
      <c r="R19" s="117"/>
      <c r="T19" s="10" t="s">
        <v>30</v>
      </c>
      <c r="U19" s="85">
        <f t="shared" si="1"/>
        <v>121017</v>
      </c>
      <c r="V19" s="23">
        <v>44086.5</v>
      </c>
      <c r="W19" s="127">
        <f t="shared" si="2"/>
        <v>0.36430005701678275</v>
      </c>
      <c r="X19" s="87">
        <f t="shared" si="3"/>
        <v>-0.28592263896807885</v>
      </c>
      <c r="Y19" s="131">
        <f>W19-AF7</f>
        <v>-0.11627912917432487</v>
      </c>
      <c r="Z19" s="26"/>
      <c r="AA19" s="26"/>
      <c r="AB19" s="26"/>
      <c r="AL19" s="54">
        <v>37692</v>
      </c>
      <c r="AM19" s="50">
        <v>954.2</v>
      </c>
      <c r="AN19" s="35">
        <f t="shared" si="12"/>
        <v>954200</v>
      </c>
      <c r="AP19" s="18"/>
      <c r="AQ19"/>
      <c r="AT19" s="35" t="s">
        <v>320</v>
      </c>
      <c r="AU19" s="35">
        <f t="shared" si="13"/>
        <v>12184.001764705883</v>
      </c>
      <c r="AV19" s="43">
        <f t="shared" si="14"/>
        <v>12184001.764705883</v>
      </c>
      <c r="AW19" s="35">
        <f t="shared" si="15"/>
        <v>12184001764.705883</v>
      </c>
      <c r="BE19" s="18"/>
    </row>
    <row r="20" spans="1:58" ht="15.6" x14ac:dyDescent="0.3">
      <c r="A20" s="42">
        <f t="shared" si="11"/>
        <v>37713</v>
      </c>
      <c r="B20" s="35">
        <v>81729</v>
      </c>
      <c r="C20" s="35">
        <v>16880</v>
      </c>
      <c r="D20" s="35">
        <v>33758</v>
      </c>
      <c r="E20" s="35">
        <v>3297</v>
      </c>
      <c r="F20" s="35">
        <v>5530</v>
      </c>
      <c r="G20" s="35">
        <v>822</v>
      </c>
      <c r="H20" s="42"/>
      <c r="I20" s="43">
        <f t="shared" si="7"/>
        <v>121017</v>
      </c>
      <c r="J20" s="43">
        <f t="shared" si="8"/>
        <v>20999</v>
      </c>
      <c r="L20" s="42">
        <f t="shared" si="10"/>
        <v>37713</v>
      </c>
      <c r="M20" s="44">
        <f t="shared" si="0"/>
        <v>121017</v>
      </c>
      <c r="N20" s="48">
        <f t="shared" si="9"/>
        <v>0.17352107555136881</v>
      </c>
      <c r="P20" s="18" t="s">
        <v>298</v>
      </c>
      <c r="Q20" s="26">
        <v>0.26974929142186638</v>
      </c>
      <c r="R20" s="117"/>
      <c r="T20" s="10" t="s">
        <v>31</v>
      </c>
      <c r="U20" s="85">
        <f t="shared" si="1"/>
        <v>121017</v>
      </c>
      <c r="V20" s="23">
        <v>32458</v>
      </c>
      <c r="W20" s="127">
        <f t="shared" si="2"/>
        <v>0.26821025145227528</v>
      </c>
      <c r="X20" s="87">
        <f t="shared" si="3"/>
        <v>-0.38201244453258631</v>
      </c>
      <c r="Y20" s="131">
        <f t="shared" ref="Y20:Y26" si="16">W20-AF8</f>
        <v>-9.6925996649659119E-2</v>
      </c>
      <c r="Z20" s="26"/>
      <c r="AA20" s="26"/>
      <c r="AB20" s="26"/>
      <c r="AL20" s="54">
        <v>37699</v>
      </c>
      <c r="AM20" s="50">
        <v>1132.3</v>
      </c>
      <c r="AN20" s="35">
        <f t="shared" si="12"/>
        <v>1132300</v>
      </c>
      <c r="AP20" s="18"/>
      <c r="AQ20"/>
      <c r="AT20" s="35" t="s">
        <v>321</v>
      </c>
      <c r="AU20" s="35">
        <f t="shared" si="13"/>
        <v>10064.407647058822</v>
      </c>
      <c r="AV20" s="43">
        <f t="shared" si="14"/>
        <v>10064407.647058822</v>
      </c>
      <c r="AW20" s="35">
        <f t="shared" si="15"/>
        <v>10064407647.058823</v>
      </c>
      <c r="BE20" s="18"/>
    </row>
    <row r="21" spans="1:58" ht="15.6" x14ac:dyDescent="0.3">
      <c r="A21" s="42">
        <f t="shared" si="11"/>
        <v>37720</v>
      </c>
      <c r="B21" s="35">
        <v>81729</v>
      </c>
      <c r="C21" s="35">
        <v>15277</v>
      </c>
      <c r="D21" s="35">
        <v>33758</v>
      </c>
      <c r="E21" s="35">
        <v>2770</v>
      </c>
      <c r="F21" s="35">
        <v>5530</v>
      </c>
      <c r="G21" s="35">
        <v>762</v>
      </c>
      <c r="H21" s="42"/>
      <c r="I21" s="43">
        <f t="shared" si="7"/>
        <v>121017</v>
      </c>
      <c r="J21" s="43">
        <f t="shared" si="8"/>
        <v>18809</v>
      </c>
      <c r="L21" s="42">
        <f t="shared" si="10"/>
        <v>37720</v>
      </c>
      <c r="M21" s="44">
        <f t="shared" si="0"/>
        <v>121017</v>
      </c>
      <c r="N21" s="48">
        <f t="shared" si="9"/>
        <v>0.15542444449953313</v>
      </c>
      <c r="P21" s="18" t="s">
        <v>306</v>
      </c>
      <c r="Q21" s="26">
        <v>0.23431537614570477</v>
      </c>
      <c r="R21" s="117"/>
      <c r="T21" s="10" t="s">
        <v>32</v>
      </c>
      <c r="U21" s="85">
        <f t="shared" si="1"/>
        <v>121017</v>
      </c>
      <c r="V21" s="23">
        <v>27325</v>
      </c>
      <c r="W21" s="127">
        <f t="shared" si="2"/>
        <v>0.22579472305543849</v>
      </c>
      <c r="X21" s="87">
        <f t="shared" si="3"/>
        <v>-0.42442797292942314</v>
      </c>
      <c r="Y21" s="131">
        <f t="shared" si="16"/>
        <v>-7.2784203464664493E-2</v>
      </c>
      <c r="Z21" s="26"/>
      <c r="AA21" s="26"/>
      <c r="AB21" s="26"/>
      <c r="AL21" s="54">
        <v>37706</v>
      </c>
      <c r="AM21" s="50">
        <v>1470.9</v>
      </c>
      <c r="AN21" s="35">
        <f t="shared" si="12"/>
        <v>1470900</v>
      </c>
      <c r="AO21" s="35">
        <v>2004</v>
      </c>
      <c r="AP21" s="18" t="s">
        <v>290</v>
      </c>
      <c r="AQ21">
        <v>5582.9</v>
      </c>
      <c r="AR21" s="35">
        <f t="shared" ref="AR21:AR73" si="17">AQ21*1000000</f>
        <v>5582900000</v>
      </c>
      <c r="BD21" s="35" t="s">
        <v>324</v>
      </c>
      <c r="BE21" s="172" t="s">
        <v>325</v>
      </c>
    </row>
    <row r="22" spans="1:58" ht="15.6" x14ac:dyDescent="0.3">
      <c r="A22" s="42">
        <f t="shared" si="11"/>
        <v>37727</v>
      </c>
      <c r="B22" s="35">
        <v>81729</v>
      </c>
      <c r="C22" s="35">
        <v>14806</v>
      </c>
      <c r="D22" s="35">
        <v>33758</v>
      </c>
      <c r="E22" s="35">
        <v>2806</v>
      </c>
      <c r="F22" s="35">
        <v>5530</v>
      </c>
      <c r="G22" s="35">
        <v>778</v>
      </c>
      <c r="H22" s="42"/>
      <c r="I22" s="43">
        <f t="shared" si="7"/>
        <v>121017</v>
      </c>
      <c r="J22" s="43">
        <f t="shared" si="8"/>
        <v>18390</v>
      </c>
      <c r="L22" s="42">
        <f t="shared" si="10"/>
        <v>37727</v>
      </c>
      <c r="M22" s="44">
        <f t="shared" si="0"/>
        <v>121017</v>
      </c>
      <c r="N22" s="48">
        <f t="shared" si="9"/>
        <v>0.15196212102431889</v>
      </c>
      <c r="P22" s="18" t="s">
        <v>308</v>
      </c>
      <c r="Q22" s="26">
        <v>0.43120131049052624</v>
      </c>
      <c r="R22" s="117"/>
      <c r="T22" s="10" t="s">
        <v>33</v>
      </c>
      <c r="U22" s="85">
        <f t="shared" si="1"/>
        <v>121017</v>
      </c>
      <c r="V22" s="23">
        <v>53527</v>
      </c>
      <c r="W22" s="127">
        <f t="shared" si="2"/>
        <v>0.44230975813315487</v>
      </c>
      <c r="X22" s="87">
        <f>(V22-$Z$6)/$U$6</f>
        <v>-0.20791293785170678</v>
      </c>
      <c r="Y22" s="131">
        <f t="shared" si="16"/>
        <v>2.8613277061911579E-2</v>
      </c>
      <c r="Z22" s="26"/>
      <c r="AA22" s="26"/>
      <c r="AB22" s="26"/>
      <c r="AL22" s="54">
        <v>37713</v>
      </c>
      <c r="AM22" s="50">
        <v>1308.5999999999999</v>
      </c>
      <c r="AN22" s="35">
        <f t="shared" si="12"/>
        <v>1308600</v>
      </c>
      <c r="AP22" s="18" t="s">
        <v>294</v>
      </c>
      <c r="AQ22">
        <v>5712.7</v>
      </c>
      <c r="AR22" s="35">
        <f t="shared" si="17"/>
        <v>5712700000</v>
      </c>
      <c r="BB22" s="35">
        <v>2004</v>
      </c>
      <c r="BC22" s="35" t="s">
        <v>290</v>
      </c>
      <c r="BD22" s="35">
        <v>-3354.6105882352931</v>
      </c>
      <c r="BE22" s="170">
        <v>-3354610.588235293</v>
      </c>
      <c r="BF22" s="35">
        <f>AQ21-AU9</f>
        <v>-3354.6105882352931</v>
      </c>
    </row>
    <row r="23" spans="1:58" ht="15.6" x14ac:dyDescent="0.3">
      <c r="A23" s="42">
        <f t="shared" si="11"/>
        <v>37734</v>
      </c>
      <c r="B23" s="35">
        <v>81729</v>
      </c>
      <c r="C23" s="35">
        <v>15296</v>
      </c>
      <c r="D23" s="35">
        <v>33758</v>
      </c>
      <c r="E23" s="35">
        <v>3576</v>
      </c>
      <c r="F23" s="35">
        <v>5530</v>
      </c>
      <c r="G23" s="35">
        <v>986</v>
      </c>
      <c r="H23" s="42"/>
      <c r="I23" s="43">
        <f t="shared" si="7"/>
        <v>121017</v>
      </c>
      <c r="J23" s="43">
        <f t="shared" si="8"/>
        <v>19858</v>
      </c>
      <c r="L23" s="42">
        <f t="shared" si="10"/>
        <v>37734</v>
      </c>
      <c r="M23" s="44">
        <f t="shared" si="0"/>
        <v>121017</v>
      </c>
      <c r="N23" s="48">
        <f t="shared" si="9"/>
        <v>0.16409264814034391</v>
      </c>
      <c r="P23" s="18" t="s">
        <v>310</v>
      </c>
      <c r="Q23" s="26">
        <v>0.52841940648313201</v>
      </c>
      <c r="R23" s="117"/>
      <c r="T23" s="10" t="s">
        <v>34</v>
      </c>
      <c r="U23" s="85">
        <f t="shared" si="1"/>
        <v>121017</v>
      </c>
      <c r="V23" s="23">
        <v>63986</v>
      </c>
      <c r="W23" s="127">
        <f t="shared" si="2"/>
        <v>0.52873563218390807</v>
      </c>
      <c r="X23" s="87">
        <f t="shared" si="3"/>
        <v>-0.12148706380095359</v>
      </c>
      <c r="Y23" s="131">
        <f t="shared" si="16"/>
        <v>-8.4822346012325855E-2</v>
      </c>
      <c r="Z23" s="26"/>
      <c r="AA23" s="26"/>
      <c r="AB23" s="26"/>
      <c r="AL23" s="54">
        <v>37720</v>
      </c>
      <c r="AM23" s="50">
        <v>941.7</v>
      </c>
      <c r="AN23" s="35">
        <f t="shared" si="12"/>
        <v>941700</v>
      </c>
      <c r="AP23" s="18" t="s">
        <v>298</v>
      </c>
      <c r="AQ23">
        <v>4762</v>
      </c>
      <c r="AR23" s="35">
        <f t="shared" si="17"/>
        <v>4762000000</v>
      </c>
      <c r="BC23" s="35" t="s">
        <v>294</v>
      </c>
      <c r="BD23" s="35">
        <v>426.87235294117545</v>
      </c>
      <c r="BE23" s="170">
        <v>426872.35294117546</v>
      </c>
      <c r="BF23" s="35">
        <f t="shared" ref="BF23:BF33" si="18">AQ22-AU10</f>
        <v>426.87235294117545</v>
      </c>
    </row>
    <row r="24" spans="1:58" ht="15.6" x14ac:dyDescent="0.3">
      <c r="A24" s="42">
        <f t="shared" si="11"/>
        <v>37741</v>
      </c>
      <c r="B24" s="35">
        <v>81729</v>
      </c>
      <c r="C24" s="35">
        <v>15856</v>
      </c>
      <c r="D24" s="35">
        <v>33758</v>
      </c>
      <c r="E24" s="35">
        <v>3989</v>
      </c>
      <c r="F24" s="35">
        <v>5530</v>
      </c>
      <c r="G24" s="35">
        <v>1161</v>
      </c>
      <c r="H24" s="42"/>
      <c r="I24" s="43">
        <f t="shared" si="7"/>
        <v>121017</v>
      </c>
      <c r="J24" s="43">
        <f t="shared" si="8"/>
        <v>21006</v>
      </c>
      <c r="L24" s="42">
        <f t="shared" si="10"/>
        <v>37741</v>
      </c>
      <c r="M24" s="44">
        <f t="shared" si="0"/>
        <v>121017</v>
      </c>
      <c r="N24" s="48">
        <f t="shared" si="9"/>
        <v>0.17357891866431988</v>
      </c>
      <c r="P24" s="18" t="s">
        <v>312</v>
      </c>
      <c r="Q24" s="26">
        <v>0.66078761470918335</v>
      </c>
      <c r="R24" s="117"/>
      <c r="S24" s="26"/>
      <c r="T24" s="10" t="s">
        <v>35</v>
      </c>
      <c r="U24" s="85">
        <f t="shared" si="1"/>
        <v>121017</v>
      </c>
      <c r="V24" s="23">
        <v>80462</v>
      </c>
      <c r="W24" s="127">
        <f t="shared" si="2"/>
        <v>0.66488179346703358</v>
      </c>
      <c r="X24" s="87">
        <f t="shared" si="3"/>
        <v>1.4659097482171927E-2</v>
      </c>
      <c r="Y24" s="131">
        <f t="shared" si="16"/>
        <v>-7.2729306632074553E-2</v>
      </c>
      <c r="Z24" s="26"/>
      <c r="AA24" s="26"/>
      <c r="AB24" s="26"/>
      <c r="AL24" s="54">
        <v>37727</v>
      </c>
      <c r="AM24" s="50">
        <v>1876.3</v>
      </c>
      <c r="AN24" s="35">
        <f t="shared" si="12"/>
        <v>1876300</v>
      </c>
      <c r="AP24" s="18" t="s">
        <v>306</v>
      </c>
      <c r="AQ24">
        <v>18976.900000000001</v>
      </c>
      <c r="AR24" s="35">
        <f t="shared" si="17"/>
        <v>18976900000</v>
      </c>
      <c r="BC24" s="35" t="s">
        <v>298</v>
      </c>
      <c r="BD24" s="35">
        <v>-831.49764705882262</v>
      </c>
      <c r="BE24" s="170">
        <v>-831497.64705882268</v>
      </c>
      <c r="BF24" s="35">
        <f t="shared" si="18"/>
        <v>-831.49764705882262</v>
      </c>
    </row>
    <row r="25" spans="1:58" ht="15.6" x14ac:dyDescent="0.3">
      <c r="A25" s="42">
        <f t="shared" si="11"/>
        <v>37748</v>
      </c>
      <c r="B25" s="35">
        <v>81729</v>
      </c>
      <c r="C25" s="35">
        <v>17085</v>
      </c>
      <c r="D25" s="35">
        <v>33758</v>
      </c>
      <c r="E25" s="35">
        <v>4974</v>
      </c>
      <c r="F25" s="35">
        <v>5530</v>
      </c>
      <c r="G25" s="35">
        <v>1509</v>
      </c>
      <c r="H25" s="42"/>
      <c r="I25" s="43">
        <f t="shared" si="7"/>
        <v>121017</v>
      </c>
      <c r="J25" s="43">
        <f t="shared" si="8"/>
        <v>23568</v>
      </c>
      <c r="L25" s="42">
        <f t="shared" si="10"/>
        <v>37748</v>
      </c>
      <c r="M25" s="44">
        <f t="shared" si="0"/>
        <v>121017</v>
      </c>
      <c r="N25" s="48">
        <f t="shared" si="9"/>
        <v>0.1947494980044126</v>
      </c>
      <c r="P25" s="18" t="s">
        <v>314</v>
      </c>
      <c r="Q25" s="26">
        <v>0.70715529477784389</v>
      </c>
      <c r="R25" s="117"/>
      <c r="S25" s="26"/>
      <c r="T25" s="10" t="s">
        <v>36</v>
      </c>
      <c r="U25" s="85">
        <f t="shared" si="1"/>
        <v>121017</v>
      </c>
      <c r="V25" s="23">
        <v>85562</v>
      </c>
      <c r="W25" s="127">
        <f t="shared" si="2"/>
        <v>0.70702463290281525</v>
      </c>
      <c r="X25" s="87">
        <f t="shared" si="3"/>
        <v>5.6801936917953676E-2</v>
      </c>
      <c r="Y25" s="131">
        <f t="shared" si="16"/>
        <v>-7.4473197104843458E-2</v>
      </c>
      <c r="Z25" s="26"/>
      <c r="AA25" s="26"/>
      <c r="AB25" s="26"/>
      <c r="AL25" s="54">
        <v>37734</v>
      </c>
      <c r="AM25" s="50">
        <v>4000.5</v>
      </c>
      <c r="AN25" s="35">
        <f t="shared" si="12"/>
        <v>4000500</v>
      </c>
      <c r="AP25" s="18" t="s">
        <v>308</v>
      </c>
      <c r="AQ25">
        <v>35528.6</v>
      </c>
      <c r="AR25" s="35">
        <f t="shared" si="17"/>
        <v>35528600000</v>
      </c>
      <c r="BC25" s="35" t="s">
        <v>306</v>
      </c>
      <c r="BD25" s="35">
        <v>1659.8970588235316</v>
      </c>
      <c r="BE25" s="170">
        <v>1659897.0588235315</v>
      </c>
      <c r="BF25" s="35">
        <f t="shared" si="18"/>
        <v>1659.8970588235316</v>
      </c>
    </row>
    <row r="26" spans="1:58" ht="15.6" x14ac:dyDescent="0.3">
      <c r="A26" s="42">
        <f t="shared" si="11"/>
        <v>37755</v>
      </c>
      <c r="B26" s="35">
        <v>81729</v>
      </c>
      <c r="C26" s="35">
        <v>18762</v>
      </c>
      <c r="D26" s="35">
        <v>33758</v>
      </c>
      <c r="E26" s="35">
        <v>7224</v>
      </c>
      <c r="F26" s="35">
        <v>5530</v>
      </c>
      <c r="G26" s="35">
        <v>2246</v>
      </c>
      <c r="H26" s="42"/>
      <c r="I26" s="43">
        <f t="shared" si="7"/>
        <v>121017</v>
      </c>
      <c r="J26" s="43">
        <f t="shared" si="8"/>
        <v>28232</v>
      </c>
      <c r="L26" s="42">
        <f t="shared" si="10"/>
        <v>37755</v>
      </c>
      <c r="M26" s="44">
        <f t="shared" si="0"/>
        <v>121017</v>
      </c>
      <c r="N26" s="48">
        <f t="shared" si="9"/>
        <v>0.23328953783352752</v>
      </c>
      <c r="P26" s="18" t="s">
        <v>316</v>
      </c>
      <c r="Q26" s="26">
        <v>0.75939294909883137</v>
      </c>
      <c r="R26" s="117"/>
      <c r="S26" s="26"/>
      <c r="T26" s="10" t="s">
        <v>37</v>
      </c>
      <c r="U26" s="85">
        <f t="shared" si="1"/>
        <v>121017</v>
      </c>
      <c r="V26" s="23">
        <v>91582</v>
      </c>
      <c r="W26" s="127">
        <f t="shared" si="2"/>
        <v>0.75676971004073812</v>
      </c>
      <c r="X26" s="87">
        <f t="shared" si="3"/>
        <v>0.10654701405587645</v>
      </c>
      <c r="Y26" s="131">
        <f t="shared" si="16"/>
        <v>-4.6919139236346497E-2</v>
      </c>
      <c r="Z26" s="26"/>
      <c r="AA26" s="26"/>
      <c r="AB26" s="26"/>
      <c r="AL26" s="54">
        <v>37741</v>
      </c>
      <c r="AM26" s="50">
        <v>3806.9</v>
      </c>
      <c r="AN26" s="35">
        <f t="shared" si="12"/>
        <v>3806900</v>
      </c>
      <c r="AP26" s="18" t="s">
        <v>310</v>
      </c>
      <c r="AQ26">
        <v>22716.159999999996</v>
      </c>
      <c r="AR26" s="35">
        <f t="shared" si="17"/>
        <v>22716159999.999996</v>
      </c>
      <c r="BC26" s="35" t="s">
        <v>308</v>
      </c>
      <c r="BD26" s="35">
        <v>-1653.2029411764815</v>
      </c>
      <c r="BE26" s="170">
        <v>-1653202.9411764815</v>
      </c>
      <c r="BF26" s="35">
        <f t="shared" si="18"/>
        <v>-1653.2029411764815</v>
      </c>
    </row>
    <row r="27" spans="1:58" ht="15.6" x14ac:dyDescent="0.3">
      <c r="A27" s="42">
        <f t="shared" si="11"/>
        <v>37762</v>
      </c>
      <c r="B27" s="35">
        <v>81729</v>
      </c>
      <c r="C27" s="35">
        <v>23065</v>
      </c>
      <c r="D27" s="35">
        <v>33758</v>
      </c>
      <c r="E27" s="35">
        <v>10538</v>
      </c>
      <c r="F27" s="35">
        <v>5530</v>
      </c>
      <c r="G27" s="35">
        <v>2689</v>
      </c>
      <c r="H27" s="42"/>
      <c r="I27" s="43">
        <f t="shared" si="7"/>
        <v>121017</v>
      </c>
      <c r="J27" s="43">
        <f t="shared" si="8"/>
        <v>36292</v>
      </c>
      <c r="L27" s="42">
        <f t="shared" si="10"/>
        <v>37762</v>
      </c>
      <c r="M27" s="44">
        <f t="shared" si="0"/>
        <v>121017</v>
      </c>
      <c r="N27" s="48">
        <f t="shared" si="9"/>
        <v>0.29989175074576302</v>
      </c>
      <c r="P27" s="18" t="s">
        <v>318</v>
      </c>
      <c r="Q27" s="26">
        <v>0.79910625866508211</v>
      </c>
      <c r="R27" s="117"/>
      <c r="S27" s="26"/>
      <c r="T27" s="10" t="s">
        <v>38</v>
      </c>
      <c r="U27" s="85">
        <f t="shared" si="1"/>
        <v>121017</v>
      </c>
      <c r="V27" s="23">
        <v>96790.5</v>
      </c>
      <c r="W27" s="127">
        <f t="shared" si="2"/>
        <v>0.79980911772726149</v>
      </c>
      <c r="X27" s="87">
        <f t="shared" si="3"/>
        <v>0.14958642174239983</v>
      </c>
      <c r="Y27" s="131">
        <f>W27-AF15</f>
        <v>-3.8855082712860867E-3</v>
      </c>
      <c r="Z27" s="26"/>
      <c r="AA27" s="26"/>
      <c r="AB27" s="26"/>
      <c r="AL27" s="54">
        <v>37748</v>
      </c>
      <c r="AM27" s="50">
        <v>5168.8999999999996</v>
      </c>
      <c r="AN27" s="35">
        <f t="shared" si="12"/>
        <v>5168900</v>
      </c>
      <c r="AP27" s="18" t="s">
        <v>312</v>
      </c>
      <c r="AQ27">
        <v>29494.2</v>
      </c>
      <c r="AR27" s="35">
        <f t="shared" si="17"/>
        <v>29494200000</v>
      </c>
      <c r="BC27" s="35" t="s">
        <v>310</v>
      </c>
      <c r="BD27" s="35">
        <v>-12264.077647058824</v>
      </c>
      <c r="BE27" s="170">
        <v>-12264077.647058824</v>
      </c>
      <c r="BF27" s="35">
        <f t="shared" si="18"/>
        <v>-12264.077647058824</v>
      </c>
    </row>
    <row r="28" spans="1:58" ht="15.6" x14ac:dyDescent="0.3">
      <c r="A28" s="42">
        <f t="shared" si="11"/>
        <v>37769</v>
      </c>
      <c r="B28" s="35">
        <v>81729</v>
      </c>
      <c r="C28" s="35">
        <v>28358</v>
      </c>
      <c r="D28" s="35">
        <v>33758</v>
      </c>
      <c r="E28" s="35">
        <v>13446</v>
      </c>
      <c r="F28" s="35">
        <v>5530</v>
      </c>
      <c r="G28" s="35">
        <v>2983</v>
      </c>
      <c r="H28" s="42"/>
      <c r="I28" s="43">
        <f t="shared" si="7"/>
        <v>121017</v>
      </c>
      <c r="J28" s="43">
        <f t="shared" si="8"/>
        <v>44787</v>
      </c>
      <c r="L28" s="42">
        <f t="shared" si="10"/>
        <v>37769</v>
      </c>
      <c r="M28" s="44">
        <f t="shared" si="0"/>
        <v>121017</v>
      </c>
      <c r="N28" s="48">
        <f t="shared" si="9"/>
        <v>0.37008849996281512</v>
      </c>
      <c r="P28" s="18" t="s">
        <v>320</v>
      </c>
      <c r="Q28" s="26">
        <v>0.77780666138509269</v>
      </c>
      <c r="R28" s="117"/>
      <c r="S28" s="26"/>
      <c r="T28" s="10" t="s">
        <v>39</v>
      </c>
      <c r="U28" s="85">
        <f t="shared" si="1"/>
        <v>121017</v>
      </c>
      <c r="V28" s="23">
        <v>94671</v>
      </c>
      <c r="W28" s="127">
        <f t="shared" si="2"/>
        <v>0.78229504945586159</v>
      </c>
      <c r="X28" s="87">
        <f>(V28-$Z$6)/$U$6</f>
        <v>0.13207235347099994</v>
      </c>
      <c r="Y28" s="131">
        <f>W28-AF16</f>
        <v>8.371604479785022E-3</v>
      </c>
      <c r="Z28" s="26"/>
      <c r="AA28" s="26"/>
      <c r="AB28" s="26"/>
      <c r="AL28" s="54">
        <v>37755</v>
      </c>
      <c r="AM28" s="50">
        <v>7578.8</v>
      </c>
      <c r="AN28" s="35">
        <f t="shared" si="12"/>
        <v>7578800</v>
      </c>
      <c r="AP28" s="18" t="s">
        <v>314</v>
      </c>
      <c r="AQ28">
        <v>13294</v>
      </c>
      <c r="AR28" s="35">
        <f t="shared" si="17"/>
        <v>13294000000</v>
      </c>
      <c r="BC28" s="35" t="s">
        <v>312</v>
      </c>
      <c r="BD28" s="35">
        <v>652.74823529412242</v>
      </c>
      <c r="BE28" s="170">
        <v>652748.23529412248</v>
      </c>
      <c r="BF28" s="35">
        <f t="shared" si="18"/>
        <v>652.74823529412242</v>
      </c>
    </row>
    <row r="29" spans="1:58" ht="15.6" x14ac:dyDescent="0.3">
      <c r="A29" s="42">
        <f t="shared" si="11"/>
        <v>37776</v>
      </c>
      <c r="B29" s="35">
        <v>81729</v>
      </c>
      <c r="C29" s="35">
        <v>35154</v>
      </c>
      <c r="D29" s="35">
        <v>33758</v>
      </c>
      <c r="E29" s="35">
        <v>15711</v>
      </c>
      <c r="F29" s="35">
        <v>5530</v>
      </c>
      <c r="G29" s="35">
        <v>3128</v>
      </c>
      <c r="H29" s="42"/>
      <c r="I29" s="43">
        <f t="shared" si="7"/>
        <v>121017</v>
      </c>
      <c r="J29" s="43">
        <f t="shared" si="8"/>
        <v>53993</v>
      </c>
      <c r="L29" s="42">
        <f t="shared" si="10"/>
        <v>37776</v>
      </c>
      <c r="M29" s="44">
        <f t="shared" si="0"/>
        <v>121017</v>
      </c>
      <c r="N29" s="48">
        <f t="shared" si="9"/>
        <v>0.44616045679532629</v>
      </c>
      <c r="P29" s="18" t="s">
        <v>321</v>
      </c>
      <c r="Q29" s="26">
        <v>0.71617812108008183</v>
      </c>
      <c r="R29" s="117"/>
      <c r="S29" s="26"/>
      <c r="T29" s="10" t="s">
        <v>40</v>
      </c>
      <c r="U29" s="85">
        <f t="shared" si="1"/>
        <v>121017</v>
      </c>
      <c r="V29" s="23">
        <v>87242</v>
      </c>
      <c r="W29" s="127">
        <f t="shared" si="2"/>
        <v>0.72090698001107278</v>
      </c>
      <c r="X29" s="87">
        <f t="shared" si="3"/>
        <v>7.06842840262112E-2</v>
      </c>
      <c r="Y29" s="131">
        <f>W29-AF17</f>
        <v>2.7913543517319228E-2</v>
      </c>
      <c r="Z29" s="26"/>
      <c r="AA29" s="26"/>
      <c r="AB29" s="26"/>
      <c r="AL29" s="54">
        <v>37762</v>
      </c>
      <c r="AM29" s="50">
        <v>11149.5</v>
      </c>
      <c r="AN29" s="35">
        <f t="shared" si="12"/>
        <v>11149500</v>
      </c>
      <c r="AP29" s="18" t="s">
        <v>316</v>
      </c>
      <c r="AQ29">
        <v>26214.800000000003</v>
      </c>
      <c r="AR29" s="35">
        <f t="shared" si="17"/>
        <v>26214800000.000004</v>
      </c>
      <c r="BC29" s="35" t="s">
        <v>314</v>
      </c>
      <c r="BD29" s="35">
        <v>-3633.6447058823542</v>
      </c>
      <c r="BE29" s="170">
        <v>-3633644.7058823542</v>
      </c>
      <c r="BF29" s="35">
        <f t="shared" si="18"/>
        <v>-3633.6447058823542</v>
      </c>
    </row>
    <row r="30" spans="1:58" ht="15.6" x14ac:dyDescent="0.3">
      <c r="A30" s="42">
        <f t="shared" si="11"/>
        <v>37783</v>
      </c>
      <c r="B30" s="35">
        <v>81729</v>
      </c>
      <c r="C30" s="35">
        <v>39148</v>
      </c>
      <c r="D30" s="35">
        <v>33758</v>
      </c>
      <c r="E30" s="35">
        <v>16960</v>
      </c>
      <c r="F30" s="35">
        <v>5530</v>
      </c>
      <c r="G30" s="35">
        <v>3256</v>
      </c>
      <c r="H30" s="42"/>
      <c r="I30" s="43">
        <f t="shared" si="7"/>
        <v>121017</v>
      </c>
      <c r="J30" s="43">
        <f t="shared" si="8"/>
        <v>59364</v>
      </c>
      <c r="L30" s="42">
        <f t="shared" si="10"/>
        <v>37783</v>
      </c>
      <c r="M30" s="44">
        <f t="shared" si="0"/>
        <v>121017</v>
      </c>
      <c r="N30" s="48">
        <f t="shared" si="9"/>
        <v>0.49054265103249955</v>
      </c>
      <c r="O30" s="35">
        <v>2005</v>
      </c>
      <c r="P30" s="18" t="s">
        <v>290</v>
      </c>
      <c r="Q30" s="26">
        <v>0.63377401465636762</v>
      </c>
      <c r="R30" s="117"/>
      <c r="S30" s="26"/>
      <c r="T30" s="10" t="s">
        <v>41</v>
      </c>
      <c r="U30" s="85">
        <f t="shared" si="1"/>
        <v>121017</v>
      </c>
      <c r="V30" s="23">
        <v>77625</v>
      </c>
      <c r="W30" s="127">
        <f t="shared" si="2"/>
        <v>0.64143880611814874</v>
      </c>
      <c r="X30" s="87">
        <f t="shared" si="3"/>
        <v>-8.7838898667129406E-3</v>
      </c>
      <c r="Y30" s="131">
        <f>W30-AF6</f>
        <v>2.7404267416520578E-2</v>
      </c>
      <c r="Z30" s="26"/>
      <c r="AA30" s="26"/>
      <c r="AB30" s="26"/>
      <c r="AL30" s="54">
        <v>37769</v>
      </c>
      <c r="AM30" s="50">
        <v>11481.099999999999</v>
      </c>
      <c r="AN30" s="35">
        <f t="shared" si="12"/>
        <v>11481099.999999998</v>
      </c>
      <c r="AP30" s="18" t="s">
        <v>318</v>
      </c>
      <c r="AQ30">
        <v>13876.3</v>
      </c>
      <c r="AR30" s="35">
        <f t="shared" si="17"/>
        <v>13876300000</v>
      </c>
      <c r="BC30" s="35" t="s">
        <v>316</v>
      </c>
      <c r="BD30" s="35">
        <v>7300.0052941176546</v>
      </c>
      <c r="BE30" s="170">
        <v>7300005.2941176547</v>
      </c>
      <c r="BF30" s="35">
        <f t="shared" si="18"/>
        <v>7300.0052941176546</v>
      </c>
    </row>
    <row r="31" spans="1:58" ht="15.6" x14ac:dyDescent="0.3">
      <c r="A31" s="42">
        <f t="shared" si="11"/>
        <v>37790</v>
      </c>
      <c r="B31" s="35">
        <v>81729</v>
      </c>
      <c r="C31" s="35">
        <v>42402</v>
      </c>
      <c r="D31" s="35">
        <v>33758</v>
      </c>
      <c r="E31" s="35">
        <v>17921</v>
      </c>
      <c r="F31" s="35">
        <v>5530</v>
      </c>
      <c r="G31" s="35">
        <v>3260</v>
      </c>
      <c r="H31" s="42"/>
      <c r="I31" s="43">
        <f t="shared" si="7"/>
        <v>121017</v>
      </c>
      <c r="J31" s="43">
        <f t="shared" si="8"/>
        <v>63583</v>
      </c>
      <c r="L31" s="42">
        <f t="shared" si="10"/>
        <v>37790</v>
      </c>
      <c r="M31" s="44">
        <f t="shared" si="0"/>
        <v>121017</v>
      </c>
      <c r="N31" s="48">
        <f t="shared" si="9"/>
        <v>0.52540552153829623</v>
      </c>
      <c r="P31" s="18" t="s">
        <v>294</v>
      </c>
      <c r="Q31" s="26">
        <v>0.49669489007724299</v>
      </c>
      <c r="R31" s="117"/>
      <c r="S31" s="26"/>
      <c r="T31" s="10" t="s">
        <v>42</v>
      </c>
      <c r="U31" s="85">
        <f t="shared" si="1"/>
        <v>121017</v>
      </c>
      <c r="V31" s="23">
        <v>60247.5</v>
      </c>
      <c r="W31" s="127">
        <f t="shared" si="2"/>
        <v>0.49784327821711</v>
      </c>
      <c r="X31" s="87">
        <f t="shared" si="3"/>
        <v>-0.15237941776775163</v>
      </c>
      <c r="Y31" s="131">
        <f t="shared" ref="Y31:Y41" si="19">W31-AF7</f>
        <v>1.7264092026002376E-2</v>
      </c>
      <c r="Z31" s="26"/>
      <c r="AA31" s="26"/>
      <c r="AB31" s="26"/>
      <c r="AL31" s="54">
        <v>37776</v>
      </c>
      <c r="AM31" s="50">
        <v>12420.300000000001</v>
      </c>
      <c r="AN31" s="35">
        <f t="shared" si="12"/>
        <v>12420300.000000002</v>
      </c>
      <c r="AP31" s="18" t="s">
        <v>320</v>
      </c>
      <c r="AQ31">
        <v>12659.199999999999</v>
      </c>
      <c r="AR31" s="35">
        <f t="shared" si="17"/>
        <v>12659199999.999998</v>
      </c>
      <c r="BC31" s="35" t="s">
        <v>318</v>
      </c>
      <c r="BD31" s="35">
        <v>-4207.5958823529363</v>
      </c>
      <c r="BE31" s="170">
        <v>-4207595.8823529361</v>
      </c>
      <c r="BF31" s="35">
        <f t="shared" si="18"/>
        <v>-4207.5958823529363</v>
      </c>
    </row>
    <row r="32" spans="1:58" ht="15.6" x14ac:dyDescent="0.3">
      <c r="A32" s="42">
        <f t="shared" si="11"/>
        <v>37797</v>
      </c>
      <c r="B32" s="35">
        <v>81729</v>
      </c>
      <c r="C32" s="35">
        <v>45764</v>
      </c>
      <c r="D32" s="35">
        <v>33758</v>
      </c>
      <c r="E32" s="35">
        <v>18863</v>
      </c>
      <c r="F32" s="35">
        <v>5530</v>
      </c>
      <c r="G32" s="35">
        <v>3273</v>
      </c>
      <c r="H32" s="42"/>
      <c r="I32" s="43">
        <f t="shared" si="7"/>
        <v>121017</v>
      </c>
      <c r="J32" s="43">
        <f t="shared" si="8"/>
        <v>67900</v>
      </c>
      <c r="L32" s="42">
        <f t="shared" si="10"/>
        <v>37797</v>
      </c>
      <c r="M32" s="44">
        <f t="shared" si="0"/>
        <v>121017</v>
      </c>
      <c r="N32" s="48">
        <f t="shared" si="9"/>
        <v>0.56107819562540795</v>
      </c>
      <c r="P32" s="18" t="s">
        <v>298</v>
      </c>
      <c r="Q32" s="26">
        <v>0.3651362481019344</v>
      </c>
      <c r="R32" s="117"/>
      <c r="S32" s="26"/>
      <c r="T32" s="10" t="s">
        <v>43</v>
      </c>
      <c r="U32" s="85">
        <f t="shared" si="1"/>
        <v>121017</v>
      </c>
      <c r="V32" s="23">
        <v>44005</v>
      </c>
      <c r="W32" s="127">
        <f t="shared" si="2"/>
        <v>0.36362659791599528</v>
      </c>
      <c r="X32" s="87">
        <f t="shared" si="3"/>
        <v>-0.28659609806886638</v>
      </c>
      <c r="Y32" s="131">
        <f t="shared" si="19"/>
        <v>-1.5096501859391265E-3</v>
      </c>
      <c r="Z32" s="26"/>
      <c r="AA32" s="26"/>
      <c r="AB32" s="26"/>
      <c r="AL32" s="54">
        <v>37783</v>
      </c>
      <c r="AM32" s="50">
        <v>8376.1</v>
      </c>
      <c r="AN32" s="35">
        <f t="shared" si="12"/>
        <v>8376100</v>
      </c>
      <c r="AP32" s="18" t="s">
        <v>321</v>
      </c>
      <c r="AQ32">
        <v>12306.6</v>
      </c>
      <c r="AR32" s="35">
        <f t="shared" si="17"/>
        <v>12306600000</v>
      </c>
      <c r="BC32" s="35" t="s">
        <v>320</v>
      </c>
      <c r="BD32" s="35">
        <v>475.19823529411588</v>
      </c>
      <c r="BE32" s="170">
        <v>475198.23529411585</v>
      </c>
      <c r="BF32" s="35">
        <f t="shared" si="18"/>
        <v>475.19823529411588</v>
      </c>
    </row>
    <row r="33" spans="1:58" ht="15.6" x14ac:dyDescent="0.3">
      <c r="A33" s="42">
        <f t="shared" si="11"/>
        <v>37804</v>
      </c>
      <c r="B33" s="35">
        <v>81729</v>
      </c>
      <c r="C33" s="35">
        <v>48314</v>
      </c>
      <c r="D33" s="35">
        <v>33758</v>
      </c>
      <c r="E33" s="35">
        <v>19349</v>
      </c>
      <c r="F33" s="35">
        <v>5530</v>
      </c>
      <c r="G33" s="35">
        <v>3248</v>
      </c>
      <c r="H33" s="42"/>
      <c r="I33" s="43">
        <f t="shared" si="7"/>
        <v>121017</v>
      </c>
      <c r="J33" s="43">
        <f t="shared" si="8"/>
        <v>70911</v>
      </c>
      <c r="L33" s="42">
        <f t="shared" si="10"/>
        <v>37804</v>
      </c>
      <c r="M33" s="44">
        <f t="shared" si="0"/>
        <v>121017</v>
      </c>
      <c r="N33" s="48">
        <f t="shared" si="9"/>
        <v>0.58595899749621949</v>
      </c>
      <c r="P33" s="18" t="s">
        <v>306</v>
      </c>
      <c r="Q33" s="26">
        <v>0.29857892652010298</v>
      </c>
      <c r="R33" s="117"/>
      <c r="S33" s="26"/>
      <c r="T33" s="10" t="s">
        <v>44</v>
      </c>
      <c r="U33" s="85">
        <f t="shared" si="1"/>
        <v>121017</v>
      </c>
      <c r="V33" s="23">
        <v>36497</v>
      </c>
      <c r="W33" s="127">
        <f t="shared" si="2"/>
        <v>0.30158572762504443</v>
      </c>
      <c r="X33" s="87">
        <f t="shared" si="3"/>
        <v>-0.34863696835981722</v>
      </c>
      <c r="Y33" s="131">
        <f t="shared" si="19"/>
        <v>3.0068011049414478E-3</v>
      </c>
      <c r="Z33" s="26"/>
      <c r="AA33" s="26"/>
      <c r="AB33" s="26"/>
      <c r="AL33" s="54">
        <v>37790</v>
      </c>
      <c r="AM33" s="50">
        <v>7050.2</v>
      </c>
      <c r="AN33" s="35">
        <f t="shared" si="12"/>
        <v>7050200</v>
      </c>
      <c r="AO33" s="35">
        <v>2005</v>
      </c>
      <c r="AP33" s="18" t="s">
        <v>290</v>
      </c>
      <c r="AQ33">
        <v>12222.800000000001</v>
      </c>
      <c r="AR33" s="35">
        <f t="shared" si="17"/>
        <v>12222800000.000002</v>
      </c>
      <c r="BC33" s="35" t="s">
        <v>321</v>
      </c>
      <c r="BD33" s="35">
        <v>2242.1923529411779</v>
      </c>
      <c r="BE33" s="170">
        <v>2242192.3529411778</v>
      </c>
      <c r="BF33" s="35">
        <f t="shared" si="18"/>
        <v>2242.1923529411779</v>
      </c>
    </row>
    <row r="34" spans="1:58" ht="15.6" x14ac:dyDescent="0.3">
      <c r="A34" s="42">
        <f t="shared" si="11"/>
        <v>37811</v>
      </c>
      <c r="B34" s="35">
        <v>81729</v>
      </c>
      <c r="C34" s="35">
        <v>49956</v>
      </c>
      <c r="D34" s="35">
        <v>33758</v>
      </c>
      <c r="E34" s="35">
        <v>19680</v>
      </c>
      <c r="F34" s="35">
        <v>5530</v>
      </c>
      <c r="G34" s="35">
        <v>3259</v>
      </c>
      <c r="H34" s="42"/>
      <c r="I34" s="43">
        <f t="shared" si="7"/>
        <v>121017</v>
      </c>
      <c r="J34" s="43">
        <f t="shared" si="8"/>
        <v>72895</v>
      </c>
      <c r="L34" s="42">
        <f t="shared" si="10"/>
        <v>37811</v>
      </c>
      <c r="M34" s="44">
        <f t="shared" si="0"/>
        <v>121017</v>
      </c>
      <c r="N34" s="48">
        <f t="shared" si="9"/>
        <v>0.60235338836692365</v>
      </c>
      <c r="P34" s="18" t="s">
        <v>308</v>
      </c>
      <c r="Q34" s="26">
        <v>0.36930374001452437</v>
      </c>
      <c r="R34" s="117"/>
      <c r="S34" s="26"/>
      <c r="T34" s="10" t="s">
        <v>45</v>
      </c>
      <c r="U34" s="85">
        <f t="shared" si="1"/>
        <v>121017</v>
      </c>
      <c r="V34" s="23">
        <v>44001</v>
      </c>
      <c r="W34" s="127">
        <f t="shared" si="2"/>
        <v>0.36359354470859467</v>
      </c>
      <c r="X34" s="87">
        <f t="shared" si="3"/>
        <v>-0.28662915127626698</v>
      </c>
      <c r="Y34" s="131">
        <f t="shared" si="19"/>
        <v>-5.010293636264862E-2</v>
      </c>
      <c r="Z34" s="26"/>
      <c r="AA34" s="26"/>
      <c r="AB34" s="26"/>
      <c r="AL34" s="54">
        <v>37797</v>
      </c>
      <c r="AM34" s="50">
        <v>7338.0999999999995</v>
      </c>
      <c r="AN34" s="35">
        <f t="shared" si="12"/>
        <v>7338099.9999999991</v>
      </c>
      <c r="AP34" s="18" t="s">
        <v>294</v>
      </c>
      <c r="AQ34">
        <v>4408.8</v>
      </c>
      <c r="AR34" s="35">
        <f t="shared" si="17"/>
        <v>4408800000</v>
      </c>
      <c r="BB34" s="35">
        <v>2005</v>
      </c>
      <c r="BC34" s="35" t="s">
        <v>290</v>
      </c>
      <c r="BD34" s="35">
        <v>3285.2894117647083</v>
      </c>
      <c r="BE34" s="170">
        <v>3285289.4117647083</v>
      </c>
    </row>
    <row r="35" spans="1:58" ht="15.6" x14ac:dyDescent="0.3">
      <c r="A35" s="42">
        <f t="shared" si="11"/>
        <v>37818</v>
      </c>
      <c r="B35" s="35">
        <v>81729</v>
      </c>
      <c r="C35" s="35">
        <v>51140</v>
      </c>
      <c r="D35" s="35">
        <v>33758</v>
      </c>
      <c r="E35" s="35">
        <v>19944</v>
      </c>
      <c r="F35" s="35">
        <v>5530</v>
      </c>
      <c r="G35" s="35">
        <v>3218</v>
      </c>
      <c r="H35" s="42"/>
      <c r="I35" s="43">
        <f t="shared" si="7"/>
        <v>121017</v>
      </c>
      <c r="J35" s="43">
        <f t="shared" si="8"/>
        <v>74302</v>
      </c>
      <c r="L35" s="42">
        <f t="shared" si="10"/>
        <v>37818</v>
      </c>
      <c r="M35" s="44">
        <f t="shared" si="0"/>
        <v>121017</v>
      </c>
      <c r="N35" s="48">
        <f t="shared" si="9"/>
        <v>0.61397985407008937</v>
      </c>
      <c r="P35" s="18" t="s">
        <v>310</v>
      </c>
      <c r="Q35" s="26">
        <v>0.59610607711097918</v>
      </c>
      <c r="R35" s="117"/>
      <c r="S35" s="26"/>
      <c r="T35" s="10" t="s">
        <v>46</v>
      </c>
      <c r="U35" s="85">
        <f t="shared" si="1"/>
        <v>121017</v>
      </c>
      <c r="V35" s="23">
        <v>73706</v>
      </c>
      <c r="W35" s="127">
        <f t="shared" si="2"/>
        <v>0.60905492616739798</v>
      </c>
      <c r="X35" s="87">
        <f t="shared" si="3"/>
        <v>-4.1167769817463659E-2</v>
      </c>
      <c r="Y35" s="131">
        <f t="shared" si="19"/>
        <v>-4.503052028835941E-3</v>
      </c>
      <c r="Z35" s="26"/>
      <c r="AA35" s="26"/>
      <c r="AB35" s="26"/>
      <c r="AL35" s="54">
        <v>37804</v>
      </c>
      <c r="AM35" s="50">
        <v>5975.8</v>
      </c>
      <c r="AN35" s="35">
        <f t="shared" si="12"/>
        <v>5975800</v>
      </c>
      <c r="AP35" s="18" t="s">
        <v>298</v>
      </c>
      <c r="AQ35">
        <v>4187.7000000000007</v>
      </c>
      <c r="AR35" s="35">
        <f t="shared" si="17"/>
        <v>4187700000.000001</v>
      </c>
      <c r="BC35" s="35" t="s">
        <v>294</v>
      </c>
      <c r="BD35" s="35">
        <v>-877.02764705882419</v>
      </c>
      <c r="BE35" s="170">
        <v>-877027.64705882419</v>
      </c>
    </row>
    <row r="36" spans="1:58" ht="15.6" x14ac:dyDescent="0.3">
      <c r="A36" s="42">
        <f t="shared" si="11"/>
        <v>37825</v>
      </c>
      <c r="B36" s="35">
        <v>81729</v>
      </c>
      <c r="C36" s="35">
        <v>53239</v>
      </c>
      <c r="D36" s="35">
        <v>33758</v>
      </c>
      <c r="E36" s="35">
        <v>20162</v>
      </c>
      <c r="F36" s="35">
        <v>5530</v>
      </c>
      <c r="G36" s="35">
        <v>2943</v>
      </c>
      <c r="H36" s="42"/>
      <c r="I36" s="43">
        <f t="shared" si="7"/>
        <v>121017</v>
      </c>
      <c r="J36" s="43">
        <f t="shared" si="8"/>
        <v>76344</v>
      </c>
      <c r="L36" s="42">
        <f t="shared" si="10"/>
        <v>37825</v>
      </c>
      <c r="M36" s="44">
        <f t="shared" si="0"/>
        <v>121017</v>
      </c>
      <c r="N36" s="48">
        <f t="shared" si="9"/>
        <v>0.63085351644810228</v>
      </c>
      <c r="P36" s="18" t="s">
        <v>312</v>
      </c>
      <c r="Q36" s="26">
        <v>0.77884729649435536</v>
      </c>
      <c r="R36" s="117"/>
      <c r="S36" s="26"/>
      <c r="T36" s="10" t="s">
        <v>47</v>
      </c>
      <c r="U36" s="85">
        <f t="shared" si="1"/>
        <v>121017</v>
      </c>
      <c r="V36" s="23">
        <v>95522</v>
      </c>
      <c r="W36" s="127">
        <f t="shared" si="2"/>
        <v>0.78932711933034205</v>
      </c>
      <c r="X36" s="87">
        <f t="shared" si="3"/>
        <v>0.1391044233454804</v>
      </c>
      <c r="Y36" s="131">
        <f t="shared" si="19"/>
        <v>5.1716019231233923E-2</v>
      </c>
      <c r="Z36" s="26"/>
      <c r="AA36" s="26"/>
      <c r="AB36" s="26"/>
      <c r="AL36" s="54">
        <v>37811</v>
      </c>
      <c r="AM36" s="50">
        <v>4466.7</v>
      </c>
      <c r="AN36" s="35">
        <f t="shared" si="12"/>
        <v>4466700</v>
      </c>
      <c r="AP36" s="18" t="s">
        <v>306</v>
      </c>
      <c r="AQ36">
        <v>16689.300000000003</v>
      </c>
      <c r="AR36" s="35">
        <f t="shared" si="17"/>
        <v>16689300000.000004</v>
      </c>
      <c r="BC36" s="35" t="s">
        <v>298</v>
      </c>
      <c r="BD36" s="35">
        <v>-1405.7976470588219</v>
      </c>
      <c r="BE36" s="170">
        <v>-1405797.647058822</v>
      </c>
    </row>
    <row r="37" spans="1:58" ht="15.6" x14ac:dyDescent="0.3">
      <c r="A37" s="42">
        <f t="shared" si="11"/>
        <v>37832</v>
      </c>
      <c r="B37" s="35">
        <v>81729</v>
      </c>
      <c r="C37" s="35">
        <v>54141</v>
      </c>
      <c r="D37" s="35">
        <v>33758</v>
      </c>
      <c r="E37" s="35">
        <v>20647</v>
      </c>
      <c r="F37" s="35">
        <v>5530</v>
      </c>
      <c r="G37" s="35">
        <v>3116</v>
      </c>
      <c r="H37" s="42"/>
      <c r="I37" s="43">
        <f t="shared" si="7"/>
        <v>121017</v>
      </c>
      <c r="J37" s="43">
        <f t="shared" si="8"/>
        <v>77904</v>
      </c>
      <c r="L37" s="42">
        <f t="shared" si="10"/>
        <v>37832</v>
      </c>
      <c r="M37" s="44">
        <f t="shared" si="0"/>
        <v>121017</v>
      </c>
      <c r="N37" s="48">
        <f t="shared" si="9"/>
        <v>0.64374426733434142</v>
      </c>
      <c r="P37" s="18" t="s">
        <v>314</v>
      </c>
      <c r="Q37" s="26">
        <v>0.83411948323100282</v>
      </c>
      <c r="R37" s="117"/>
      <c r="S37" s="26"/>
      <c r="T37" s="10" t="s">
        <v>48</v>
      </c>
      <c r="U37" s="85">
        <f t="shared" si="1"/>
        <v>121017</v>
      </c>
      <c r="V37" s="23">
        <v>100664.52499999999</v>
      </c>
      <c r="W37" s="127">
        <f t="shared" si="2"/>
        <v>0.83182135567730153</v>
      </c>
      <c r="X37" s="87">
        <f t="shared" si="3"/>
        <v>0.18159865969243985</v>
      </c>
      <c r="Y37" s="131">
        <f t="shared" si="19"/>
        <v>5.0323525669642821E-2</v>
      </c>
      <c r="Z37" s="26"/>
      <c r="AA37" s="26"/>
      <c r="AB37" s="26"/>
      <c r="AL37" s="54">
        <v>37818</v>
      </c>
      <c r="AM37" s="50">
        <v>3692.7</v>
      </c>
      <c r="AN37" s="35">
        <f t="shared" si="12"/>
        <v>3692700</v>
      </c>
      <c r="AP37" s="18" t="s">
        <v>308</v>
      </c>
      <c r="AQ37">
        <v>31743.799999999996</v>
      </c>
      <c r="AR37" s="35">
        <f t="shared" si="17"/>
        <v>31743799999.999996</v>
      </c>
      <c r="BC37" s="35" t="s">
        <v>306</v>
      </c>
      <c r="BD37" s="35">
        <v>-627.70294117646699</v>
      </c>
      <c r="BE37" s="170">
        <v>-627702.94117646699</v>
      </c>
    </row>
    <row r="38" spans="1:58" ht="15.6" x14ac:dyDescent="0.3">
      <c r="A38" s="42">
        <f t="shared" si="11"/>
        <v>37839</v>
      </c>
      <c r="B38" s="35">
        <v>81729</v>
      </c>
      <c r="C38" s="35">
        <v>53829</v>
      </c>
      <c r="D38" s="35">
        <v>33758</v>
      </c>
      <c r="E38" s="35">
        <v>20646</v>
      </c>
      <c r="F38" s="35">
        <v>5530</v>
      </c>
      <c r="G38" s="35">
        <v>3086</v>
      </c>
      <c r="H38" s="42"/>
      <c r="I38" s="43">
        <f t="shared" si="7"/>
        <v>121017</v>
      </c>
      <c r="J38" s="43">
        <f t="shared" si="8"/>
        <v>77561</v>
      </c>
      <c r="L38" s="42">
        <f t="shared" si="10"/>
        <v>37839</v>
      </c>
      <c r="M38" s="44">
        <f t="shared" si="0"/>
        <v>121017</v>
      </c>
      <c r="N38" s="48">
        <f t="shared" si="9"/>
        <v>0.64090995479973889</v>
      </c>
      <c r="P38" s="18" t="s">
        <v>316</v>
      </c>
      <c r="Q38" s="26">
        <v>0.87543944345414926</v>
      </c>
      <c r="R38" s="117"/>
      <c r="S38" s="26"/>
      <c r="T38" s="10" t="s">
        <v>49</v>
      </c>
      <c r="U38" s="85">
        <f t="shared" si="1"/>
        <v>121017</v>
      </c>
      <c r="V38" s="23">
        <v>106455.5</v>
      </c>
      <c r="W38" s="127">
        <f t="shared" si="2"/>
        <v>0.87967393010899297</v>
      </c>
      <c r="X38" s="87">
        <f t="shared" si="3"/>
        <v>0.22945123412413132</v>
      </c>
      <c r="Y38" s="131">
        <f t="shared" si="19"/>
        <v>7.5985080831908358E-2</v>
      </c>
      <c r="Z38" s="26"/>
      <c r="AA38" s="26"/>
      <c r="AB38" s="26"/>
      <c r="AL38" s="54">
        <v>37825</v>
      </c>
      <c r="AM38" s="50">
        <v>4613.1000000000004</v>
      </c>
      <c r="AN38" s="35">
        <f t="shared" si="12"/>
        <v>4613100</v>
      </c>
      <c r="AP38" s="18" t="s">
        <v>310</v>
      </c>
      <c r="AQ38">
        <v>45387.98</v>
      </c>
      <c r="AR38" s="35">
        <f t="shared" si="17"/>
        <v>45387980000</v>
      </c>
      <c r="BC38" s="35" t="s">
        <v>308</v>
      </c>
      <c r="BD38" s="35">
        <v>-5438.0029411764845</v>
      </c>
      <c r="BE38" s="170">
        <v>-5438002.9411764843</v>
      </c>
    </row>
    <row r="39" spans="1:58" ht="15.6" x14ac:dyDescent="0.3">
      <c r="A39" s="42">
        <f t="shared" si="11"/>
        <v>37846</v>
      </c>
      <c r="B39" s="35">
        <v>81729</v>
      </c>
      <c r="C39" s="35">
        <v>54587</v>
      </c>
      <c r="D39" s="35">
        <v>33758</v>
      </c>
      <c r="E39" s="35">
        <v>21073</v>
      </c>
      <c r="F39" s="35">
        <v>5530</v>
      </c>
      <c r="G39" s="35">
        <v>3051</v>
      </c>
      <c r="H39" s="42"/>
      <c r="I39" s="43">
        <f t="shared" si="7"/>
        <v>121017</v>
      </c>
      <c r="J39" s="43">
        <f t="shared" si="8"/>
        <v>78711</v>
      </c>
      <c r="L39" s="42">
        <f t="shared" si="10"/>
        <v>37846</v>
      </c>
      <c r="M39" s="44">
        <f t="shared" si="0"/>
        <v>121017</v>
      </c>
      <c r="N39" s="48">
        <f t="shared" si="9"/>
        <v>0.65041275192741521</v>
      </c>
      <c r="P39" s="18" t="s">
        <v>318</v>
      </c>
      <c r="Q39" s="26">
        <v>0.87070542021522412</v>
      </c>
      <c r="R39" s="117"/>
      <c r="S39" s="26"/>
      <c r="T39" s="10" t="s">
        <v>50</v>
      </c>
      <c r="U39" s="85">
        <f t="shared" si="1"/>
        <v>121017</v>
      </c>
      <c r="V39" s="23">
        <v>106188</v>
      </c>
      <c r="W39" s="127">
        <f t="shared" si="2"/>
        <v>0.87746349686407699</v>
      </c>
      <c r="X39" s="87">
        <f t="shared" si="3"/>
        <v>0.2272408008792153</v>
      </c>
      <c r="Y39" s="131">
        <f t="shared" si="19"/>
        <v>7.3768870865529412E-2</v>
      </c>
      <c r="Z39" s="26"/>
      <c r="AA39" s="26"/>
      <c r="AB39" s="26"/>
      <c r="AD39" s="35" t="s">
        <v>323</v>
      </c>
      <c r="AL39" s="54">
        <v>37832</v>
      </c>
      <c r="AM39" s="50">
        <v>3761.4</v>
      </c>
      <c r="AN39" s="35">
        <f t="shared" si="12"/>
        <v>3761400</v>
      </c>
      <c r="AP39" s="18" t="s">
        <v>312</v>
      </c>
      <c r="AQ39">
        <v>31075.82</v>
      </c>
      <c r="AR39" s="35">
        <f t="shared" si="17"/>
        <v>31075820000</v>
      </c>
      <c r="BC39" s="35" t="s">
        <v>310</v>
      </c>
      <c r="BD39" s="35">
        <v>10407.742352941183</v>
      </c>
      <c r="BE39" s="170">
        <v>10407742.352941183</v>
      </c>
    </row>
    <row r="40" spans="1:58" ht="15.6" x14ac:dyDescent="0.3">
      <c r="A40" s="42">
        <f t="shared" si="11"/>
        <v>37853</v>
      </c>
      <c r="B40" s="35">
        <v>81729</v>
      </c>
      <c r="C40" s="35">
        <v>55350</v>
      </c>
      <c r="D40" s="35">
        <v>33758</v>
      </c>
      <c r="E40" s="35">
        <v>21525</v>
      </c>
      <c r="F40" s="35">
        <v>5530</v>
      </c>
      <c r="G40" s="35">
        <v>3052</v>
      </c>
      <c r="H40" s="42"/>
      <c r="I40" s="43">
        <f t="shared" si="7"/>
        <v>121017</v>
      </c>
      <c r="J40" s="43">
        <f t="shared" si="8"/>
        <v>79927</v>
      </c>
      <c r="L40" s="42">
        <f t="shared" si="10"/>
        <v>37853</v>
      </c>
      <c r="M40" s="44">
        <f t="shared" si="0"/>
        <v>121017</v>
      </c>
      <c r="N40" s="48">
        <f t="shared" si="9"/>
        <v>0.6604609269772016</v>
      </c>
      <c r="P40" s="18" t="s">
        <v>320</v>
      </c>
      <c r="Q40" s="26">
        <v>0.87006296626394675</v>
      </c>
      <c r="R40" s="117"/>
      <c r="S40" s="26"/>
      <c r="T40" s="10" t="s">
        <v>51</v>
      </c>
      <c r="U40" s="85">
        <f t="shared" si="1"/>
        <v>121017</v>
      </c>
      <c r="V40" s="23">
        <v>106118.5</v>
      </c>
      <c r="W40" s="127">
        <f t="shared" si="2"/>
        <v>0.87688919738549131</v>
      </c>
      <c r="X40" s="87">
        <f t="shared" si="3"/>
        <v>0.22666650140062966</v>
      </c>
      <c r="Y40" s="131">
        <f t="shared" si="19"/>
        <v>0.10296575240941475</v>
      </c>
      <c r="Z40" s="26"/>
      <c r="AA40" s="26"/>
      <c r="AB40" s="26"/>
      <c r="AL40" s="54">
        <v>37839</v>
      </c>
      <c r="AM40" s="50">
        <v>2185</v>
      </c>
      <c r="AN40" s="35">
        <f t="shared" si="12"/>
        <v>2185000</v>
      </c>
      <c r="AP40" s="18" t="s">
        <v>314</v>
      </c>
      <c r="AQ40">
        <v>20410.660000000003</v>
      </c>
      <c r="AR40" s="35">
        <f t="shared" si="17"/>
        <v>20410660000.000004</v>
      </c>
      <c r="BC40" s="35" t="s">
        <v>312</v>
      </c>
      <c r="BD40" s="35">
        <v>2234.3682352941214</v>
      </c>
      <c r="BE40" s="170">
        <v>2234368.2352941213</v>
      </c>
    </row>
    <row r="41" spans="1:58" ht="15.6" x14ac:dyDescent="0.3">
      <c r="A41" s="42">
        <f t="shared" si="11"/>
        <v>37860</v>
      </c>
      <c r="B41" s="35">
        <v>81729</v>
      </c>
      <c r="C41" s="35">
        <v>55735</v>
      </c>
      <c r="D41" s="35">
        <v>33758</v>
      </c>
      <c r="E41" s="35">
        <v>21673</v>
      </c>
      <c r="F41" s="35">
        <v>5530</v>
      </c>
      <c r="G41" s="35">
        <v>3036</v>
      </c>
      <c r="H41" s="42"/>
      <c r="I41" s="43">
        <f t="shared" si="7"/>
        <v>121017</v>
      </c>
      <c r="J41" s="43">
        <f t="shared" si="8"/>
        <v>80444</v>
      </c>
      <c r="L41" s="42">
        <f t="shared" si="10"/>
        <v>37860</v>
      </c>
      <c r="M41" s="44">
        <f t="shared" si="0"/>
        <v>121017</v>
      </c>
      <c r="N41" s="48">
        <f t="shared" si="9"/>
        <v>0.66473305403373084</v>
      </c>
      <c r="P41" s="18" t="s">
        <v>321</v>
      </c>
      <c r="Q41" s="26">
        <v>0.78034016636957815</v>
      </c>
      <c r="R41" s="117"/>
      <c r="S41" s="26"/>
      <c r="T41" s="10" t="s">
        <v>52</v>
      </c>
      <c r="U41" s="85">
        <f t="shared" si="1"/>
        <v>121017</v>
      </c>
      <c r="V41" s="23">
        <v>94789.5</v>
      </c>
      <c r="W41" s="127">
        <f t="shared" si="2"/>
        <v>0.7832742507251047</v>
      </c>
      <c r="X41" s="87">
        <f t="shared" si="3"/>
        <v>0.13305155474024311</v>
      </c>
      <c r="Y41" s="131">
        <f t="shared" si="19"/>
        <v>9.0280814231351147E-2</v>
      </c>
      <c r="Z41" s="26"/>
      <c r="AA41" s="26"/>
      <c r="AB41" s="26"/>
      <c r="AL41" s="54">
        <v>37846</v>
      </c>
      <c r="AM41" s="50">
        <v>3707.5</v>
      </c>
      <c r="AN41" s="35">
        <f t="shared" si="12"/>
        <v>3707500</v>
      </c>
      <c r="AP41" s="18" t="s">
        <v>316</v>
      </c>
      <c r="AQ41">
        <v>19260.620000000003</v>
      </c>
      <c r="AR41" s="35">
        <f t="shared" si="17"/>
        <v>19260620000.000004</v>
      </c>
      <c r="BC41" s="35" t="s">
        <v>314</v>
      </c>
      <c r="BD41" s="35">
        <v>3483.0152941176493</v>
      </c>
      <c r="BE41" s="170">
        <v>3483015.2941176491</v>
      </c>
    </row>
    <row r="42" spans="1:58" ht="15.6" x14ac:dyDescent="0.3">
      <c r="A42" s="42">
        <f t="shared" si="11"/>
        <v>37867</v>
      </c>
      <c r="B42" s="35">
        <v>81729</v>
      </c>
      <c r="C42" s="35">
        <v>55558</v>
      </c>
      <c r="D42" s="35">
        <v>33758</v>
      </c>
      <c r="E42" s="35">
        <v>21680</v>
      </c>
      <c r="F42" s="35">
        <v>5530</v>
      </c>
      <c r="G42" s="35">
        <v>3001</v>
      </c>
      <c r="H42" s="42"/>
      <c r="I42" s="43">
        <f t="shared" si="7"/>
        <v>121017</v>
      </c>
      <c r="J42" s="43">
        <f t="shared" si="8"/>
        <v>80239</v>
      </c>
      <c r="L42" s="42">
        <f t="shared" si="10"/>
        <v>37867</v>
      </c>
      <c r="M42" s="44">
        <f t="shared" si="0"/>
        <v>121017</v>
      </c>
      <c r="N42" s="48">
        <f t="shared" si="9"/>
        <v>0.66303907715444943</v>
      </c>
      <c r="O42" s="35">
        <v>2006</v>
      </c>
      <c r="P42" s="18" t="s">
        <v>290</v>
      </c>
      <c r="Q42" s="26">
        <v>0.64506833036244804</v>
      </c>
      <c r="R42" s="117"/>
      <c r="S42" s="26"/>
      <c r="T42" s="10" t="s">
        <v>53</v>
      </c>
      <c r="U42" s="85">
        <f t="shared" si="1"/>
        <v>121017</v>
      </c>
      <c r="V42" s="23">
        <v>78114</v>
      </c>
      <c r="W42" s="127">
        <f t="shared" si="2"/>
        <v>0.6454795607228736</v>
      </c>
      <c r="X42" s="87">
        <f t="shared" si="3"/>
        <v>-4.743135261987985E-3</v>
      </c>
      <c r="Y42" s="131">
        <f>W42-AF6</f>
        <v>3.1445022021245439E-2</v>
      </c>
      <c r="Z42" s="26"/>
      <c r="AA42" s="26"/>
      <c r="AB42" s="26"/>
      <c r="AL42" s="54">
        <v>37853</v>
      </c>
      <c r="AM42" s="50">
        <v>3862.5</v>
      </c>
      <c r="AN42" s="35">
        <f t="shared" si="12"/>
        <v>3862500</v>
      </c>
      <c r="AP42" s="18" t="s">
        <v>318</v>
      </c>
      <c r="AQ42">
        <v>19369.260000000002</v>
      </c>
      <c r="AR42" s="35">
        <f t="shared" si="17"/>
        <v>19369260000.000004</v>
      </c>
      <c r="BC42" s="35" t="s">
        <v>316</v>
      </c>
      <c r="BD42" s="35">
        <v>345.82529411765427</v>
      </c>
      <c r="BE42" s="170">
        <v>345825.29411765427</v>
      </c>
    </row>
    <row r="43" spans="1:58" ht="15.6" x14ac:dyDescent="0.3">
      <c r="A43" s="42">
        <f t="shared" si="11"/>
        <v>37874</v>
      </c>
      <c r="B43" s="35">
        <v>81729</v>
      </c>
      <c r="C43" s="35">
        <v>56264</v>
      </c>
      <c r="D43" s="35">
        <v>33758</v>
      </c>
      <c r="E43" s="35">
        <v>21593</v>
      </c>
      <c r="F43" s="35">
        <v>5530</v>
      </c>
      <c r="G43" s="35">
        <v>2970</v>
      </c>
      <c r="H43" s="42"/>
      <c r="I43" s="43">
        <f t="shared" si="7"/>
        <v>121017</v>
      </c>
      <c r="J43" s="43">
        <f t="shared" si="8"/>
        <v>80827</v>
      </c>
      <c r="L43" s="42">
        <f t="shared" si="10"/>
        <v>37874</v>
      </c>
      <c r="M43" s="44">
        <f t="shared" si="0"/>
        <v>121017</v>
      </c>
      <c r="N43" s="48">
        <f t="shared" si="9"/>
        <v>0.6678978986423395</v>
      </c>
      <c r="P43" s="18" t="s">
        <v>294</v>
      </c>
      <c r="Q43" s="26">
        <v>0.50095522215620258</v>
      </c>
      <c r="R43" s="117"/>
      <c r="S43" s="26"/>
      <c r="T43" s="10" t="s">
        <v>54</v>
      </c>
      <c r="U43" s="85">
        <f t="shared" si="1"/>
        <v>121017</v>
      </c>
      <c r="V43" s="23">
        <v>60721</v>
      </c>
      <c r="W43" s="127">
        <f t="shared" si="2"/>
        <v>0.50175595164315756</v>
      </c>
      <c r="X43" s="87">
        <f t="shared" si="3"/>
        <v>-0.14846674434170407</v>
      </c>
      <c r="Y43" s="131">
        <f t="shared" ref="Y43:Y52" si="20">W43-AF7</f>
        <v>2.1176765452049939E-2</v>
      </c>
      <c r="Z43" s="26"/>
      <c r="AA43" s="26"/>
      <c r="AB43" s="26"/>
      <c r="AL43" s="54">
        <v>37860</v>
      </c>
      <c r="AM43" s="50">
        <v>3265.5</v>
      </c>
      <c r="AN43" s="35">
        <f t="shared" si="12"/>
        <v>3265500</v>
      </c>
      <c r="AP43" s="18" t="s">
        <v>320</v>
      </c>
      <c r="AQ43">
        <v>14889.39</v>
      </c>
      <c r="AR43" s="35">
        <f t="shared" si="17"/>
        <v>14889390000</v>
      </c>
      <c r="BC43" s="35" t="s">
        <v>318</v>
      </c>
      <c r="BD43" s="35">
        <v>1285.3641176470665</v>
      </c>
      <c r="BE43" s="170">
        <v>1285364.1176470665</v>
      </c>
    </row>
    <row r="44" spans="1:58" ht="15.6" x14ac:dyDescent="0.3">
      <c r="A44" s="42">
        <f t="shared" si="11"/>
        <v>37881</v>
      </c>
      <c r="B44" s="35">
        <v>81729</v>
      </c>
      <c r="C44" s="35">
        <v>57353</v>
      </c>
      <c r="D44" s="35">
        <v>33758</v>
      </c>
      <c r="E44" s="35">
        <v>21815</v>
      </c>
      <c r="F44" s="35">
        <v>5530</v>
      </c>
      <c r="G44" s="35">
        <v>2932</v>
      </c>
      <c r="H44" s="42"/>
      <c r="I44" s="43">
        <f t="shared" si="7"/>
        <v>121017</v>
      </c>
      <c r="J44" s="43">
        <f t="shared" si="8"/>
        <v>82100</v>
      </c>
      <c r="L44" s="42">
        <f t="shared" si="10"/>
        <v>37881</v>
      </c>
      <c r="M44" s="44">
        <f t="shared" si="0"/>
        <v>121017</v>
      </c>
      <c r="N44" s="48">
        <f t="shared" si="9"/>
        <v>0.67841708189758465</v>
      </c>
      <c r="P44" s="18" t="s">
        <v>298</v>
      </c>
      <c r="Q44" s="26">
        <v>0.36759548095332406</v>
      </c>
      <c r="R44" s="117"/>
      <c r="S44" s="26"/>
      <c r="T44" s="10" t="s">
        <v>55</v>
      </c>
      <c r="U44" s="85">
        <f t="shared" si="1"/>
        <v>121017</v>
      </c>
      <c r="V44" s="23">
        <v>44324</v>
      </c>
      <c r="W44" s="127">
        <f t="shared" si="2"/>
        <v>0.36626259120619414</v>
      </c>
      <c r="X44" s="87">
        <f t="shared" si="3"/>
        <v>-0.28396010477866745</v>
      </c>
      <c r="Y44" s="131">
        <f t="shared" si="20"/>
        <v>1.1263431042597416E-3</v>
      </c>
      <c r="Z44" s="26"/>
      <c r="AA44" s="26"/>
      <c r="AB44" s="26"/>
      <c r="AL44" s="54">
        <v>37867</v>
      </c>
      <c r="AM44" s="50">
        <v>2596.5</v>
      </c>
      <c r="AN44" s="35">
        <f t="shared" si="12"/>
        <v>2596500</v>
      </c>
      <c r="AP44" s="18" t="s">
        <v>321</v>
      </c>
      <c r="AQ44">
        <v>7869.67</v>
      </c>
      <c r="AR44" s="35">
        <f t="shared" si="17"/>
        <v>7869670000</v>
      </c>
      <c r="BC44" s="35" t="s">
        <v>320</v>
      </c>
      <c r="BD44" s="35">
        <v>2705.3882352941164</v>
      </c>
      <c r="BE44" s="170">
        <v>2705388.2352941162</v>
      </c>
    </row>
    <row r="45" spans="1:58" ht="15.6" x14ac:dyDescent="0.3">
      <c r="A45" s="42">
        <f t="shared" si="11"/>
        <v>37888</v>
      </c>
      <c r="B45" s="35">
        <v>81729</v>
      </c>
      <c r="C45" s="35">
        <v>59831</v>
      </c>
      <c r="D45" s="35">
        <v>33758</v>
      </c>
      <c r="E45" s="35">
        <v>22267</v>
      </c>
      <c r="F45" s="35">
        <v>5530</v>
      </c>
      <c r="G45" s="35">
        <v>2922</v>
      </c>
      <c r="H45" s="42"/>
      <c r="I45" s="43">
        <f t="shared" si="7"/>
        <v>121017</v>
      </c>
      <c r="J45" s="43">
        <f t="shared" si="8"/>
        <v>85020</v>
      </c>
      <c r="L45" s="42">
        <f t="shared" si="10"/>
        <v>37888</v>
      </c>
      <c r="M45" s="44">
        <f t="shared" si="0"/>
        <v>121017</v>
      </c>
      <c r="N45" s="48">
        <f t="shared" si="9"/>
        <v>0.70254592330003218</v>
      </c>
      <c r="P45" s="18" t="s">
        <v>306</v>
      </c>
      <c r="Q45" s="26">
        <v>0.28659965669769594</v>
      </c>
      <c r="R45" s="117"/>
      <c r="S45" s="26"/>
      <c r="T45" s="10" t="s">
        <v>56</v>
      </c>
      <c r="U45" s="85">
        <f t="shared" si="1"/>
        <v>121017</v>
      </c>
      <c r="V45" s="23">
        <v>34219</v>
      </c>
      <c r="W45" s="127">
        <f t="shared" si="2"/>
        <v>0.28276192601039524</v>
      </c>
      <c r="X45" s="87">
        <f t="shared" si="3"/>
        <v>-0.36746076997446642</v>
      </c>
      <c r="Y45" s="131">
        <f t="shared" si="20"/>
        <v>-1.5817000509707746E-2</v>
      </c>
      <c r="Z45" s="26"/>
      <c r="AA45" s="26"/>
      <c r="AB45" s="26"/>
      <c r="AL45" s="54">
        <v>37874</v>
      </c>
      <c r="AM45" s="50">
        <v>3318.99</v>
      </c>
      <c r="AN45" s="35">
        <f t="shared" si="12"/>
        <v>3318990</v>
      </c>
      <c r="AO45" s="35">
        <v>2006</v>
      </c>
      <c r="AP45" s="18" t="s">
        <v>290</v>
      </c>
      <c r="AQ45">
        <v>7171.37</v>
      </c>
      <c r="AR45" s="35">
        <f t="shared" si="17"/>
        <v>7171370000</v>
      </c>
      <c r="BC45" s="35" t="s">
        <v>321</v>
      </c>
      <c r="BD45" s="35">
        <v>-2194.7376470588224</v>
      </c>
      <c r="BE45" s="170">
        <v>-2194737.6470588222</v>
      </c>
    </row>
    <row r="46" spans="1:58" ht="15.6" x14ac:dyDescent="0.3">
      <c r="A46" s="42">
        <f t="shared" si="11"/>
        <v>37895</v>
      </c>
      <c r="B46" s="35">
        <v>81729</v>
      </c>
      <c r="C46" s="35">
        <v>59762</v>
      </c>
      <c r="D46" s="35">
        <v>33758</v>
      </c>
      <c r="E46" s="35">
        <v>22392</v>
      </c>
      <c r="F46" s="35">
        <v>5530</v>
      </c>
      <c r="G46" s="35">
        <v>2932</v>
      </c>
      <c r="H46" s="42"/>
      <c r="I46" s="43">
        <f t="shared" si="7"/>
        <v>121017</v>
      </c>
      <c r="J46" s="43">
        <f t="shared" si="8"/>
        <v>85086</v>
      </c>
      <c r="L46" s="42">
        <f t="shared" si="10"/>
        <v>37895</v>
      </c>
      <c r="M46" s="44">
        <f t="shared" si="0"/>
        <v>121017</v>
      </c>
      <c r="N46" s="48">
        <f t="shared" si="9"/>
        <v>0.70309130122214236</v>
      </c>
      <c r="P46" s="18" t="s">
        <v>308</v>
      </c>
      <c r="Q46" s="26">
        <v>0.42784668581237206</v>
      </c>
      <c r="R46" s="117"/>
      <c r="S46" s="26"/>
      <c r="T46" s="10" t="s">
        <v>57</v>
      </c>
      <c r="U46" s="85">
        <f t="shared" si="1"/>
        <v>121017</v>
      </c>
      <c r="V46" s="23">
        <v>51776</v>
      </c>
      <c r="W46" s="127">
        <f t="shared" si="2"/>
        <v>0.42784071659353645</v>
      </c>
      <c r="X46" s="87">
        <f t="shared" si="3"/>
        <v>-0.22238197939132517</v>
      </c>
      <c r="Y46" s="131">
        <f t="shared" si="20"/>
        <v>1.4144235522293158E-2</v>
      </c>
      <c r="Z46" s="26"/>
      <c r="AA46" s="26"/>
      <c r="AB46" s="26"/>
      <c r="AL46" s="54">
        <v>37881</v>
      </c>
      <c r="AM46" s="50">
        <v>4084.2</v>
      </c>
      <c r="AN46" s="35">
        <f t="shared" si="12"/>
        <v>4084200</v>
      </c>
      <c r="AP46" s="18" t="s">
        <v>294</v>
      </c>
      <c r="AQ46">
        <v>3863.65</v>
      </c>
      <c r="AR46" s="35">
        <f t="shared" si="17"/>
        <v>3863650000</v>
      </c>
      <c r="BB46" s="35">
        <v>2006</v>
      </c>
      <c r="BC46" s="35" t="s">
        <v>290</v>
      </c>
      <c r="BD46" s="35">
        <v>-1766.1405882352929</v>
      </c>
      <c r="BE46" s="170">
        <v>-1766140.5882352928</v>
      </c>
    </row>
    <row r="47" spans="1:58" ht="15.6" x14ac:dyDescent="0.3">
      <c r="A47" s="42">
        <f t="shared" si="11"/>
        <v>37902</v>
      </c>
      <c r="B47" s="35">
        <v>81729</v>
      </c>
      <c r="C47" s="35">
        <v>59569</v>
      </c>
      <c r="D47" s="35">
        <v>33758</v>
      </c>
      <c r="E47" s="35">
        <v>22274</v>
      </c>
      <c r="F47" s="35">
        <v>5530</v>
      </c>
      <c r="G47" s="35">
        <v>3035</v>
      </c>
      <c r="H47" s="42"/>
      <c r="I47" s="43">
        <f t="shared" si="7"/>
        <v>121017</v>
      </c>
      <c r="J47" s="43">
        <f t="shared" si="8"/>
        <v>84878</v>
      </c>
      <c r="L47" s="42">
        <f t="shared" si="10"/>
        <v>37902</v>
      </c>
      <c r="M47" s="44">
        <f t="shared" si="0"/>
        <v>121017</v>
      </c>
      <c r="N47" s="48">
        <f t="shared" si="9"/>
        <v>0.70137253443731051</v>
      </c>
      <c r="P47" s="18" t="s">
        <v>310</v>
      </c>
      <c r="Q47" s="26">
        <v>0.55592691622103385</v>
      </c>
      <c r="R47" s="117"/>
      <c r="S47" s="26"/>
      <c r="T47" s="10" t="s">
        <v>58</v>
      </c>
      <c r="U47" s="85">
        <f t="shared" si="1"/>
        <v>121017</v>
      </c>
      <c r="V47" s="23">
        <v>68184.5</v>
      </c>
      <c r="W47" s="127">
        <f t="shared" si="2"/>
        <v>0.56342910500177656</v>
      </c>
      <c r="X47" s="87">
        <f t="shared" si="3"/>
        <v>-8.679359098308502E-2</v>
      </c>
      <c r="Y47" s="131">
        <f t="shared" si="20"/>
        <v>-5.0128873194457357E-2</v>
      </c>
      <c r="Z47" s="26"/>
      <c r="AA47" s="26"/>
      <c r="AB47" s="26"/>
      <c r="AL47" s="54">
        <v>37888</v>
      </c>
      <c r="AM47" s="50">
        <v>6148.5</v>
      </c>
      <c r="AN47" s="35">
        <f t="shared" si="12"/>
        <v>6148500</v>
      </c>
      <c r="AP47" s="18" t="s">
        <v>298</v>
      </c>
      <c r="AQ47">
        <v>3002.14</v>
      </c>
      <c r="AR47" s="35">
        <f t="shared" si="17"/>
        <v>3002140000</v>
      </c>
      <c r="BC47" s="35" t="s">
        <v>294</v>
      </c>
      <c r="BD47" s="35">
        <v>-1422.1776470588243</v>
      </c>
      <c r="BE47" s="170">
        <v>-1422177.6470588243</v>
      </c>
    </row>
    <row r="48" spans="1:58" ht="15.6" x14ac:dyDescent="0.3">
      <c r="A48" s="42">
        <f t="shared" si="11"/>
        <v>37909</v>
      </c>
      <c r="B48" s="35">
        <v>81729</v>
      </c>
      <c r="C48" s="35">
        <v>58341</v>
      </c>
      <c r="D48" s="35">
        <v>33758</v>
      </c>
      <c r="E48" s="35">
        <v>21908</v>
      </c>
      <c r="F48" s="35">
        <v>5530</v>
      </c>
      <c r="G48" s="35">
        <v>3133</v>
      </c>
      <c r="H48" s="42"/>
      <c r="I48" s="43">
        <f t="shared" si="7"/>
        <v>121017</v>
      </c>
      <c r="J48" s="43">
        <f t="shared" si="8"/>
        <v>83382</v>
      </c>
      <c r="L48" s="42">
        <f t="shared" si="10"/>
        <v>37909</v>
      </c>
      <c r="M48" s="44">
        <f t="shared" si="0"/>
        <v>121017</v>
      </c>
      <c r="N48" s="48">
        <f t="shared" si="9"/>
        <v>0.68901063486948111</v>
      </c>
      <c r="P48" s="18" t="s">
        <v>312</v>
      </c>
      <c r="Q48" s="26">
        <v>0.61350597478048452</v>
      </c>
      <c r="R48" s="117"/>
      <c r="S48" s="26"/>
      <c r="T48" s="10" t="s">
        <v>59</v>
      </c>
      <c r="U48" s="85">
        <f t="shared" si="1"/>
        <v>121017</v>
      </c>
      <c r="V48" s="23">
        <v>74626</v>
      </c>
      <c r="W48" s="127">
        <f t="shared" si="2"/>
        <v>0.61665716386953895</v>
      </c>
      <c r="X48" s="87">
        <f t="shared" si="3"/>
        <v>-3.3565532115322642E-2</v>
      </c>
      <c r="Y48" s="131">
        <f t="shared" si="20"/>
        <v>-0.12095393622956918</v>
      </c>
      <c r="Z48" s="26"/>
      <c r="AA48" s="26"/>
      <c r="AB48" s="26"/>
      <c r="AL48" s="54">
        <v>37895</v>
      </c>
      <c r="AM48" s="50">
        <v>3513.6</v>
      </c>
      <c r="AN48" s="35">
        <f t="shared" si="12"/>
        <v>3513600</v>
      </c>
      <c r="AP48" s="18" t="s">
        <v>306</v>
      </c>
      <c r="AQ48">
        <v>15608.449999999999</v>
      </c>
      <c r="AR48" s="35">
        <f t="shared" si="17"/>
        <v>15608449999.999998</v>
      </c>
      <c r="BC48" s="35" t="s">
        <v>298</v>
      </c>
      <c r="BD48" s="35">
        <v>-2591.3576470588227</v>
      </c>
      <c r="BE48" s="170">
        <v>-2591357.6470588227</v>
      </c>
    </row>
    <row r="49" spans="1:59" ht="15.6" x14ac:dyDescent="0.3">
      <c r="A49" s="42">
        <f t="shared" si="11"/>
        <v>37916</v>
      </c>
      <c r="B49" s="35">
        <v>81729</v>
      </c>
      <c r="C49" s="35">
        <v>56362</v>
      </c>
      <c r="D49" s="35">
        <v>33758</v>
      </c>
      <c r="E49" s="35">
        <v>21302</v>
      </c>
      <c r="F49" s="35">
        <v>5530</v>
      </c>
      <c r="G49" s="35">
        <v>3115</v>
      </c>
      <c r="H49" s="42"/>
      <c r="I49" s="43">
        <f t="shared" si="7"/>
        <v>121017</v>
      </c>
      <c r="J49" s="43">
        <f t="shared" si="8"/>
        <v>80779</v>
      </c>
      <c r="L49" s="42">
        <f t="shared" si="10"/>
        <v>37916</v>
      </c>
      <c r="M49" s="44">
        <f t="shared" si="0"/>
        <v>121017</v>
      </c>
      <c r="N49" s="48">
        <f t="shared" si="9"/>
        <v>0.66750126015353217</v>
      </c>
      <c r="P49" s="18" t="s">
        <v>314</v>
      </c>
      <c r="Q49" s="26">
        <v>0.59975100267379677</v>
      </c>
      <c r="R49" s="117"/>
      <c r="S49" s="26"/>
      <c r="T49" s="10" t="s">
        <v>60</v>
      </c>
      <c r="U49" s="85">
        <f t="shared" si="1"/>
        <v>121017</v>
      </c>
      <c r="V49" s="23">
        <v>72757.5</v>
      </c>
      <c r="W49" s="127">
        <f t="shared" si="2"/>
        <v>0.60121718436252758</v>
      </c>
      <c r="X49" s="87">
        <f t="shared" si="3"/>
        <v>-4.9005511622334054E-2</v>
      </c>
      <c r="Y49" s="131">
        <f t="shared" si="20"/>
        <v>-0.18028064564513113</v>
      </c>
      <c r="Z49" s="26"/>
      <c r="AA49" s="26"/>
      <c r="AB49" s="26"/>
      <c r="AL49" s="54">
        <v>37902</v>
      </c>
      <c r="AM49" s="50">
        <v>3094.7999999999997</v>
      </c>
      <c r="AN49" s="35">
        <f t="shared" si="12"/>
        <v>3094799.9999999995</v>
      </c>
      <c r="AP49" s="18" t="s">
        <v>308</v>
      </c>
      <c r="AQ49">
        <v>32978.660000000003</v>
      </c>
      <c r="AR49" s="35">
        <f t="shared" si="17"/>
        <v>32978660000.000004</v>
      </c>
      <c r="BC49" s="35" t="s">
        <v>306</v>
      </c>
      <c r="BD49" s="35">
        <v>-1708.552941176471</v>
      </c>
      <c r="BE49" s="170">
        <v>-1708552.9411764711</v>
      </c>
    </row>
    <row r="50" spans="1:59" ht="15.6" x14ac:dyDescent="0.3">
      <c r="A50" s="42">
        <f t="shared" si="11"/>
        <v>37923</v>
      </c>
      <c r="B50" s="35">
        <v>81729</v>
      </c>
      <c r="C50" s="35">
        <v>55302</v>
      </c>
      <c r="D50" s="35">
        <v>33758</v>
      </c>
      <c r="E50" s="35">
        <v>21010</v>
      </c>
      <c r="F50" s="35">
        <v>5530</v>
      </c>
      <c r="G50" s="35">
        <v>3125</v>
      </c>
      <c r="H50" s="42"/>
      <c r="I50" s="43">
        <f t="shared" si="7"/>
        <v>121017</v>
      </c>
      <c r="J50" s="43">
        <f t="shared" si="8"/>
        <v>79437</v>
      </c>
      <c r="L50" s="42">
        <f t="shared" si="10"/>
        <v>37923</v>
      </c>
      <c r="M50" s="44">
        <f t="shared" si="0"/>
        <v>121017</v>
      </c>
      <c r="N50" s="48">
        <f t="shared" si="9"/>
        <v>0.65641190907062641</v>
      </c>
      <c r="P50" s="18" t="s">
        <v>316</v>
      </c>
      <c r="Q50" s="26">
        <v>0.61656186043440941</v>
      </c>
      <c r="R50" s="117"/>
      <c r="S50" s="26"/>
      <c r="T50" s="10" t="s">
        <v>61</v>
      </c>
      <c r="U50" s="85">
        <f t="shared" si="1"/>
        <v>121017</v>
      </c>
      <c r="V50" s="23">
        <v>74626.5</v>
      </c>
      <c r="W50" s="127">
        <f t="shared" si="2"/>
        <v>0.61666129552046411</v>
      </c>
      <c r="X50" s="87">
        <f t="shared" si="3"/>
        <v>-3.3561400464397567E-2</v>
      </c>
      <c r="Y50" s="131">
        <f t="shared" si="20"/>
        <v>-0.1870275537566205</v>
      </c>
      <c r="Z50" s="26"/>
      <c r="AA50" s="26"/>
      <c r="AB50" s="26"/>
      <c r="AL50" s="54">
        <v>37909</v>
      </c>
      <c r="AM50" s="50">
        <v>2079.6999999999998</v>
      </c>
      <c r="AN50" s="35">
        <f t="shared" si="12"/>
        <v>2079699.9999999998</v>
      </c>
      <c r="AP50" s="18" t="s">
        <v>310</v>
      </c>
      <c r="AQ50">
        <v>25541.54</v>
      </c>
      <c r="AR50" s="35">
        <f t="shared" si="17"/>
        <v>25541540000</v>
      </c>
      <c r="BC50" s="35" t="s">
        <v>308</v>
      </c>
      <c r="BD50" s="35">
        <v>-4203.1429411764766</v>
      </c>
      <c r="BE50" s="170">
        <v>-4203142.9411764769</v>
      </c>
    </row>
    <row r="51" spans="1:59" ht="15.6" x14ac:dyDescent="0.3">
      <c r="A51" s="42">
        <f t="shared" si="11"/>
        <v>37930</v>
      </c>
      <c r="B51" s="35">
        <v>81729</v>
      </c>
      <c r="C51" s="35">
        <v>54757</v>
      </c>
      <c r="D51" s="35">
        <v>33758</v>
      </c>
      <c r="E51" s="35">
        <v>20763</v>
      </c>
      <c r="F51" s="35">
        <v>5530</v>
      </c>
      <c r="G51" s="35">
        <v>3145</v>
      </c>
      <c r="H51" s="42"/>
      <c r="I51" s="43">
        <f t="shared" si="7"/>
        <v>121017</v>
      </c>
      <c r="J51" s="43">
        <f t="shared" si="8"/>
        <v>78665</v>
      </c>
      <c r="L51" s="42">
        <f t="shared" si="10"/>
        <v>37930</v>
      </c>
      <c r="M51" s="44">
        <f t="shared" si="0"/>
        <v>121017</v>
      </c>
      <c r="N51" s="48">
        <f t="shared" si="9"/>
        <v>0.6500326400423081</v>
      </c>
      <c r="P51" s="18" t="s">
        <v>318</v>
      </c>
      <c r="Q51" s="26">
        <v>0.64279890407341389</v>
      </c>
      <c r="R51" s="117"/>
      <c r="S51" s="26"/>
      <c r="T51" s="10" t="s">
        <v>62</v>
      </c>
      <c r="U51" s="85">
        <f t="shared" si="1"/>
        <v>121017</v>
      </c>
      <c r="V51" s="23">
        <v>77965</v>
      </c>
      <c r="W51" s="127">
        <f t="shared" si="2"/>
        <v>0.64424832874720084</v>
      </c>
      <c r="X51" s="87">
        <f t="shared" si="3"/>
        <v>-5.9743672376608246E-3</v>
      </c>
      <c r="Y51" s="131">
        <f t="shared" si="20"/>
        <v>-0.15944629725134674</v>
      </c>
      <c r="Z51" s="26"/>
      <c r="AA51" s="26"/>
      <c r="AB51" s="26"/>
      <c r="AL51" s="54">
        <v>37916</v>
      </c>
      <c r="AM51" s="50">
        <v>1400.5</v>
      </c>
      <c r="AN51" s="35">
        <f t="shared" si="12"/>
        <v>1400500</v>
      </c>
      <c r="AP51" s="18" t="s">
        <v>312</v>
      </c>
      <c r="AQ51">
        <v>15268.64</v>
      </c>
      <c r="AR51" s="35">
        <f t="shared" si="17"/>
        <v>15268640000</v>
      </c>
      <c r="BC51" s="35" t="s">
        <v>310</v>
      </c>
      <c r="BD51" s="35">
        <v>-9438.6976470588197</v>
      </c>
      <c r="BE51" s="170">
        <v>-9438697.6470588204</v>
      </c>
    </row>
    <row r="52" spans="1:59" ht="15.6" x14ac:dyDescent="0.3">
      <c r="A52" s="42">
        <f t="shared" si="11"/>
        <v>37937</v>
      </c>
      <c r="B52" s="35">
        <v>81729</v>
      </c>
      <c r="C52" s="35">
        <v>53379</v>
      </c>
      <c r="D52" s="35">
        <v>33758</v>
      </c>
      <c r="E52" s="35">
        <v>20207</v>
      </c>
      <c r="F52" s="35">
        <v>5530</v>
      </c>
      <c r="G52" s="35">
        <v>3174</v>
      </c>
      <c r="H52" s="42"/>
      <c r="I52" s="43">
        <f t="shared" si="7"/>
        <v>121017</v>
      </c>
      <c r="J52" s="43">
        <f t="shared" si="8"/>
        <v>76760</v>
      </c>
      <c r="L52" s="42">
        <f t="shared" si="10"/>
        <v>37937</v>
      </c>
      <c r="M52" s="44">
        <f t="shared" si="0"/>
        <v>121017</v>
      </c>
      <c r="N52" s="48">
        <f t="shared" si="9"/>
        <v>0.63429105001776609</v>
      </c>
      <c r="P52" s="18" t="s">
        <v>320</v>
      </c>
      <c r="Q52" s="26">
        <v>0.65614845348913975</v>
      </c>
      <c r="R52" s="117"/>
      <c r="S52" s="26"/>
      <c r="T52" s="10" t="s">
        <v>63</v>
      </c>
      <c r="U52" s="85">
        <f t="shared" si="1"/>
        <v>121017</v>
      </c>
      <c r="V52" s="23">
        <v>79131.5</v>
      </c>
      <c r="W52" s="127">
        <f t="shared" si="2"/>
        <v>0.65388747035540462</v>
      </c>
      <c r="X52" s="87">
        <f t="shared" si="3"/>
        <v>3.6647743705429817E-3</v>
      </c>
      <c r="Y52" s="131">
        <f t="shared" si="20"/>
        <v>-0.12003597462067195</v>
      </c>
      <c r="Z52" s="26"/>
      <c r="AA52" s="26"/>
      <c r="AB52" s="26"/>
      <c r="AL52" s="54">
        <v>37923</v>
      </c>
      <c r="AM52" s="50">
        <v>2326</v>
      </c>
      <c r="AN52" s="35">
        <f t="shared" si="12"/>
        <v>2326000</v>
      </c>
      <c r="AP52" s="18" t="s">
        <v>314</v>
      </c>
      <c r="AQ52">
        <v>10215.459999999999</v>
      </c>
      <c r="AR52" s="35">
        <f t="shared" si="17"/>
        <v>10215460000</v>
      </c>
      <c r="BC52" s="35" t="s">
        <v>312</v>
      </c>
      <c r="BD52" s="35">
        <v>-13572.811764705879</v>
      </c>
      <c r="BE52" s="170">
        <v>-13572811.76470588</v>
      </c>
    </row>
    <row r="53" spans="1:59" ht="15.6" x14ac:dyDescent="0.3">
      <c r="A53" s="42">
        <f t="shared" si="11"/>
        <v>37944</v>
      </c>
      <c r="B53" s="35">
        <v>81729</v>
      </c>
      <c r="C53" s="35">
        <v>52076</v>
      </c>
      <c r="D53" s="35">
        <v>33758</v>
      </c>
      <c r="E53" s="35">
        <v>19588</v>
      </c>
      <c r="F53" s="35">
        <v>5530</v>
      </c>
      <c r="G53" s="35">
        <v>3188</v>
      </c>
      <c r="H53" s="42"/>
      <c r="I53" s="43">
        <f t="shared" si="7"/>
        <v>121017</v>
      </c>
      <c r="J53" s="43">
        <f t="shared" si="8"/>
        <v>74852</v>
      </c>
      <c r="L53" s="42">
        <f t="shared" si="10"/>
        <v>37944</v>
      </c>
      <c r="M53" s="44">
        <f t="shared" si="0"/>
        <v>121017</v>
      </c>
      <c r="N53" s="48">
        <f t="shared" si="9"/>
        <v>0.61852467008767364</v>
      </c>
      <c r="P53" s="18" t="s">
        <v>321</v>
      </c>
      <c r="Q53" s="26">
        <v>0.66936212616359669</v>
      </c>
      <c r="R53" s="117"/>
      <c r="S53" s="26"/>
      <c r="T53" s="10" t="s">
        <v>64</v>
      </c>
      <c r="U53" s="85">
        <f t="shared" si="1"/>
        <v>121017</v>
      </c>
      <c r="V53" s="23">
        <v>81117</v>
      </c>
      <c r="W53" s="127">
        <f t="shared" si="2"/>
        <v>0.67029425617888394</v>
      </c>
      <c r="X53" s="87">
        <f t="shared" si="3"/>
        <v>2.0071560194022328E-2</v>
      </c>
      <c r="Y53" s="131">
        <f>W53-AF17</f>
        <v>-2.2699180314869616E-2</v>
      </c>
      <c r="Z53" s="26"/>
      <c r="AA53" s="26"/>
      <c r="AB53" s="26"/>
      <c r="AL53" s="54">
        <v>37930</v>
      </c>
      <c r="AM53" s="50">
        <v>2672.5</v>
      </c>
      <c r="AN53" s="35">
        <f t="shared" si="12"/>
        <v>2672500</v>
      </c>
      <c r="AP53" s="18" t="s">
        <v>316</v>
      </c>
      <c r="AQ53">
        <v>13851.070000000002</v>
      </c>
      <c r="AR53" s="35">
        <f t="shared" si="17"/>
        <v>13851070000.000002</v>
      </c>
      <c r="BC53" s="35" t="s">
        <v>314</v>
      </c>
      <c r="BD53" s="35">
        <v>-6712.184705882355</v>
      </c>
      <c r="BE53" s="170">
        <v>-6712184.7058823546</v>
      </c>
    </row>
    <row r="54" spans="1:59" ht="15.6" x14ac:dyDescent="0.3">
      <c r="A54" s="42">
        <f t="shared" si="11"/>
        <v>37951</v>
      </c>
      <c r="B54" s="35">
        <v>81729</v>
      </c>
      <c r="C54" s="35">
        <v>50704</v>
      </c>
      <c r="D54" s="35">
        <v>33758</v>
      </c>
      <c r="E54" s="35">
        <v>18878</v>
      </c>
      <c r="F54" s="35">
        <v>5530</v>
      </c>
      <c r="G54" s="43">
        <v>3186.78</v>
      </c>
      <c r="H54" s="42"/>
      <c r="I54" s="43">
        <f t="shared" si="7"/>
        <v>121017</v>
      </c>
      <c r="J54" s="43">
        <f t="shared" si="8"/>
        <v>72768.78</v>
      </c>
      <c r="L54" s="42">
        <f t="shared" si="10"/>
        <v>37951</v>
      </c>
      <c r="M54" s="44">
        <f t="shared" si="0"/>
        <v>121017</v>
      </c>
      <c r="N54" s="48">
        <f t="shared" si="9"/>
        <v>0.60131039440739731</v>
      </c>
      <c r="O54" s="35">
        <v>2007</v>
      </c>
      <c r="P54" s="18" t="s">
        <v>290</v>
      </c>
      <c r="Q54" s="26">
        <v>0.62225028058361398</v>
      </c>
      <c r="R54" s="117"/>
      <c r="S54" s="26"/>
      <c r="T54" s="10" t="s">
        <v>65</v>
      </c>
      <c r="U54" s="85">
        <f t="shared" si="1"/>
        <v>121017</v>
      </c>
      <c r="V54" s="23">
        <v>76465</v>
      </c>
      <c r="W54" s="127">
        <f t="shared" si="2"/>
        <v>0.63185337597197089</v>
      </c>
      <c r="X54" s="87">
        <f t="shared" si="3"/>
        <v>-1.8369320012890752E-2</v>
      </c>
      <c r="Y54" s="131">
        <f>W54-AF6</f>
        <v>1.7818837270342724E-2</v>
      </c>
      <c r="Z54" s="26"/>
      <c r="AA54" s="26"/>
      <c r="AB54" s="26"/>
      <c r="AL54" s="54">
        <v>37937</v>
      </c>
      <c r="AM54" s="50">
        <v>1752.71</v>
      </c>
      <c r="AN54" s="35">
        <f t="shared" si="12"/>
        <v>1752710</v>
      </c>
      <c r="AP54" s="18" t="s">
        <v>318</v>
      </c>
      <c r="AQ54">
        <v>19597.98</v>
      </c>
      <c r="AR54" s="35">
        <f t="shared" si="17"/>
        <v>19597980000</v>
      </c>
      <c r="BC54" s="35" t="s">
        <v>316</v>
      </c>
      <c r="BD54" s="35">
        <v>-5063.7247058823468</v>
      </c>
      <c r="BE54" s="170">
        <v>-5063724.7058823472</v>
      </c>
    </row>
    <row r="55" spans="1:59" ht="15.6" x14ac:dyDescent="0.3">
      <c r="A55" s="42">
        <f t="shared" si="11"/>
        <v>37958</v>
      </c>
      <c r="B55" s="35">
        <v>81729</v>
      </c>
      <c r="C55" s="35">
        <v>49526</v>
      </c>
      <c r="D55" s="35">
        <v>33758</v>
      </c>
      <c r="E55" s="35">
        <v>18333</v>
      </c>
      <c r="F55" s="35">
        <v>5530</v>
      </c>
      <c r="G55" s="43">
        <v>3184</v>
      </c>
      <c r="H55" s="42"/>
      <c r="I55" s="43">
        <f t="shared" si="7"/>
        <v>121017</v>
      </c>
      <c r="J55" s="43">
        <f t="shared" si="8"/>
        <v>71043</v>
      </c>
      <c r="L55" s="42">
        <f t="shared" si="10"/>
        <v>37958</v>
      </c>
      <c r="M55" s="44">
        <f t="shared" si="0"/>
        <v>121017</v>
      </c>
      <c r="N55" s="48">
        <f t="shared" si="9"/>
        <v>0.58704975334043974</v>
      </c>
      <c r="P55" s="18" t="s">
        <v>294</v>
      </c>
      <c r="Q55" s="26">
        <v>0.49179705552254571</v>
      </c>
      <c r="R55" s="117"/>
      <c r="S55" s="26"/>
      <c r="T55" s="10" t="s">
        <v>66</v>
      </c>
      <c r="U55" s="85">
        <f t="shared" si="1"/>
        <v>121017</v>
      </c>
      <c r="V55" s="23">
        <v>59496</v>
      </c>
      <c r="W55" s="127">
        <f t="shared" si="2"/>
        <v>0.4916334068767198</v>
      </c>
      <c r="X55" s="87">
        <f t="shared" si="3"/>
        <v>-0.15858928910814182</v>
      </c>
      <c r="Y55" s="131">
        <f t="shared" ref="Y55:Y63" si="21">W55-AF7</f>
        <v>1.1054220685612182E-2</v>
      </c>
      <c r="Z55" s="26"/>
      <c r="AA55" s="26"/>
      <c r="AB55" s="26"/>
      <c r="AL55" s="54">
        <v>37944</v>
      </c>
      <c r="AM55" s="50">
        <v>1684.54</v>
      </c>
      <c r="AN55" s="35">
        <f t="shared" si="12"/>
        <v>1684540</v>
      </c>
      <c r="AP55" s="18" t="s">
        <v>320</v>
      </c>
      <c r="AQ55">
        <v>18000.37</v>
      </c>
      <c r="AR55" s="35">
        <f t="shared" si="17"/>
        <v>18000370000</v>
      </c>
      <c r="BC55" s="35" t="s">
        <v>318</v>
      </c>
      <c r="BD55" s="35">
        <v>1514.084117647064</v>
      </c>
      <c r="BE55" s="170">
        <v>1514084.1176470639</v>
      </c>
    </row>
    <row r="56" spans="1:59" ht="15.6" x14ac:dyDescent="0.3">
      <c r="A56" s="42">
        <f t="shared" si="11"/>
        <v>37965</v>
      </c>
      <c r="B56" s="35">
        <v>81729</v>
      </c>
      <c r="C56" s="35">
        <v>48190</v>
      </c>
      <c r="D56" s="35">
        <v>33758</v>
      </c>
      <c r="E56" s="35">
        <v>17697</v>
      </c>
      <c r="F56" s="35">
        <v>5530</v>
      </c>
      <c r="G56" s="35">
        <v>3142</v>
      </c>
      <c r="H56" s="42"/>
      <c r="I56" s="43">
        <f t="shared" si="7"/>
        <v>121017</v>
      </c>
      <c r="J56" s="43">
        <f t="shared" si="8"/>
        <v>69029</v>
      </c>
      <c r="L56" s="42">
        <f t="shared" si="10"/>
        <v>37965</v>
      </c>
      <c r="M56" s="44">
        <f t="shared" si="0"/>
        <v>121017</v>
      </c>
      <c r="N56" s="48">
        <f t="shared" si="9"/>
        <v>0.5704074634142311</v>
      </c>
      <c r="P56" s="18" t="s">
        <v>298</v>
      </c>
      <c r="Q56" s="26">
        <v>0.38923136594705221</v>
      </c>
      <c r="R56" s="117"/>
      <c r="S56" s="26"/>
      <c r="T56" s="10" t="s">
        <v>67</v>
      </c>
      <c r="U56" s="85">
        <f t="shared" si="1"/>
        <v>121017</v>
      </c>
      <c r="V56" s="23">
        <v>47343</v>
      </c>
      <c r="W56" s="127">
        <f t="shared" si="2"/>
        <v>0.39120949949180694</v>
      </c>
      <c r="X56" s="87">
        <f t="shared" si="3"/>
        <v>-0.25901319649305471</v>
      </c>
      <c r="Y56" s="131">
        <f t="shared" si="21"/>
        <v>2.6073251389872543E-2</v>
      </c>
      <c r="Z56" s="26"/>
      <c r="AA56" s="26"/>
      <c r="AB56" s="26"/>
      <c r="AL56" s="54">
        <v>37951</v>
      </c>
      <c r="AM56" s="50">
        <v>1661.73</v>
      </c>
      <c r="AN56" s="35">
        <f t="shared" si="12"/>
        <v>1661730</v>
      </c>
      <c r="AP56" s="18" t="s">
        <v>321</v>
      </c>
      <c r="AQ56">
        <v>16849.72</v>
      </c>
      <c r="AR56" s="35">
        <f t="shared" si="17"/>
        <v>16849720000.000002</v>
      </c>
      <c r="BC56" s="35" t="s">
        <v>320</v>
      </c>
      <c r="BD56" s="35">
        <v>5816.3682352941159</v>
      </c>
      <c r="BE56" s="170">
        <v>5816368.2352941157</v>
      </c>
    </row>
    <row r="57" spans="1:59" ht="15.6" x14ac:dyDescent="0.3">
      <c r="A57" s="42">
        <f t="shared" si="11"/>
        <v>37972</v>
      </c>
      <c r="B57" s="35">
        <v>81729</v>
      </c>
      <c r="C57" s="35">
        <v>47268</v>
      </c>
      <c r="D57" s="35">
        <v>33758</v>
      </c>
      <c r="E57" s="35">
        <v>16966</v>
      </c>
      <c r="F57" s="35">
        <v>5530</v>
      </c>
      <c r="G57" s="35">
        <v>3097</v>
      </c>
      <c r="H57" s="42"/>
      <c r="I57" s="43">
        <f t="shared" si="7"/>
        <v>121017</v>
      </c>
      <c r="J57" s="43">
        <f t="shared" si="8"/>
        <v>67331</v>
      </c>
      <c r="L57" s="42">
        <f t="shared" si="10"/>
        <v>37972</v>
      </c>
      <c r="M57" s="44">
        <f t="shared" si="0"/>
        <v>121017</v>
      </c>
      <c r="N57" s="48">
        <f t="shared" si="9"/>
        <v>0.55637637687267083</v>
      </c>
      <c r="P57" s="18" t="s">
        <v>306</v>
      </c>
      <c r="Q57" s="26">
        <v>0.34932659932659932</v>
      </c>
      <c r="R57" s="117"/>
      <c r="S57" s="26"/>
      <c r="T57" s="10" t="s">
        <v>68</v>
      </c>
      <c r="U57" s="85">
        <f t="shared" si="1"/>
        <v>121017</v>
      </c>
      <c r="V57" s="23">
        <v>41305</v>
      </c>
      <c r="W57" s="127">
        <f t="shared" si="2"/>
        <v>0.3413156829205814</v>
      </c>
      <c r="X57" s="87">
        <f t="shared" si="3"/>
        <v>-0.3089070130642802</v>
      </c>
      <c r="Y57" s="131">
        <f t="shared" si="21"/>
        <v>4.2736756400478415E-2</v>
      </c>
      <c r="Z57" s="26"/>
      <c r="AA57" s="26"/>
      <c r="AB57" s="26"/>
      <c r="AL57" s="54">
        <v>37958</v>
      </c>
      <c r="AM57" s="50">
        <v>1878.31</v>
      </c>
      <c r="AN57" s="35">
        <f t="shared" si="12"/>
        <v>1878310</v>
      </c>
      <c r="AO57" s="35">
        <v>2007</v>
      </c>
      <c r="AP57" s="18" t="s">
        <v>290</v>
      </c>
      <c r="AQ57">
        <v>12760.88</v>
      </c>
      <c r="AR57" s="35">
        <f t="shared" si="17"/>
        <v>12760880000</v>
      </c>
      <c r="BC57" s="35" t="s">
        <v>321</v>
      </c>
      <c r="BD57" s="35">
        <v>6785.3123529411787</v>
      </c>
      <c r="BE57" s="170">
        <v>6785312.3529411787</v>
      </c>
    </row>
    <row r="58" spans="1:59" ht="15.6" x14ac:dyDescent="0.3">
      <c r="A58" s="42">
        <f t="shared" si="11"/>
        <v>37979</v>
      </c>
      <c r="B58" s="35">
        <v>81729</v>
      </c>
      <c r="C58" s="35">
        <v>46649</v>
      </c>
      <c r="D58" s="35">
        <v>33758</v>
      </c>
      <c r="E58" s="35">
        <v>16502</v>
      </c>
      <c r="F58" s="35">
        <v>5530</v>
      </c>
      <c r="G58" s="35">
        <v>3021</v>
      </c>
      <c r="H58" s="42"/>
      <c r="I58" s="43">
        <f t="shared" si="7"/>
        <v>121017</v>
      </c>
      <c r="J58" s="43">
        <f t="shared" si="8"/>
        <v>66172</v>
      </c>
      <c r="L58" s="42">
        <f t="shared" si="10"/>
        <v>37979</v>
      </c>
      <c r="M58" s="44">
        <f t="shared" si="0"/>
        <v>121017</v>
      </c>
      <c r="N58" s="48">
        <f t="shared" si="9"/>
        <v>0.54679921002834309</v>
      </c>
      <c r="P58" s="18" t="s">
        <v>308</v>
      </c>
      <c r="Q58" s="26">
        <v>0.4822448339605202</v>
      </c>
      <c r="R58" s="117"/>
      <c r="S58" s="26"/>
      <c r="T58" s="10" t="s">
        <v>69</v>
      </c>
      <c r="U58" s="85">
        <f t="shared" si="1"/>
        <v>121017</v>
      </c>
      <c r="V58" s="23">
        <v>57723.5</v>
      </c>
      <c r="W58" s="127">
        <f t="shared" si="2"/>
        <v>0.4769867043473231</v>
      </c>
      <c r="X58" s="87">
        <f t="shared" si="3"/>
        <v>-0.17323599163753853</v>
      </c>
      <c r="Y58" s="131">
        <f t="shared" si="21"/>
        <v>6.3290223276079804E-2</v>
      </c>
      <c r="Z58" s="26"/>
      <c r="AA58" s="26"/>
      <c r="AB58" s="26"/>
      <c r="AL58" s="54">
        <v>37965</v>
      </c>
      <c r="AM58" s="50">
        <v>1874.81</v>
      </c>
      <c r="AN58" s="35">
        <f t="shared" si="12"/>
        <v>1874810</v>
      </c>
      <c r="AP58" s="18" t="s">
        <v>294</v>
      </c>
      <c r="AQ58">
        <v>4710.26</v>
      </c>
      <c r="AR58" s="35">
        <f t="shared" si="17"/>
        <v>4710260000</v>
      </c>
      <c r="BB58" s="35">
        <v>2007</v>
      </c>
      <c r="BC58" s="35" t="s">
        <v>290</v>
      </c>
      <c r="BD58" s="35">
        <v>3823.3694117647065</v>
      </c>
      <c r="BE58" s="170">
        <v>3823369.4117647065</v>
      </c>
    </row>
    <row r="59" spans="1:59" ht="15.6" x14ac:dyDescent="0.3">
      <c r="A59" s="42">
        <v>37987</v>
      </c>
      <c r="B59" s="35">
        <v>81729</v>
      </c>
      <c r="C59" s="35">
        <v>44911</v>
      </c>
      <c r="D59" s="35">
        <v>33758</v>
      </c>
      <c r="E59" s="35">
        <v>15673</v>
      </c>
      <c r="F59" s="35">
        <v>5530</v>
      </c>
      <c r="G59" s="35">
        <v>2979</v>
      </c>
      <c r="H59" s="42"/>
      <c r="I59" s="43">
        <f t="shared" si="7"/>
        <v>121017</v>
      </c>
      <c r="J59" s="43">
        <f t="shared" si="8"/>
        <v>63563</v>
      </c>
      <c r="L59" s="42">
        <v>37987</v>
      </c>
      <c r="M59" s="44">
        <f t="shared" si="0"/>
        <v>121017</v>
      </c>
      <c r="N59" s="48">
        <f t="shared" si="9"/>
        <v>0.52524025550129316</v>
      </c>
      <c r="P59" s="18" t="s">
        <v>310</v>
      </c>
      <c r="Q59" s="26">
        <v>0.67349970291146766</v>
      </c>
      <c r="R59" s="117"/>
      <c r="S59" s="26"/>
      <c r="T59" s="10" t="s">
        <v>70</v>
      </c>
      <c r="U59" s="85">
        <f t="shared" si="1"/>
        <v>121017</v>
      </c>
      <c r="V59" s="23">
        <v>81545.5</v>
      </c>
      <c r="W59" s="127">
        <f t="shared" si="2"/>
        <v>0.67383508102167466</v>
      </c>
      <c r="X59" s="87">
        <f t="shared" si="3"/>
        <v>2.3612385036813011E-2</v>
      </c>
      <c r="Y59" s="131">
        <f t="shared" si="21"/>
        <v>6.0277102825440743E-2</v>
      </c>
      <c r="Z59" s="26"/>
      <c r="AA59" s="26"/>
      <c r="AB59" s="26"/>
      <c r="AL59" s="54">
        <v>37972</v>
      </c>
      <c r="AM59" s="50">
        <v>2204.4</v>
      </c>
      <c r="AN59" s="35">
        <f t="shared" si="12"/>
        <v>2204400</v>
      </c>
      <c r="AP59" s="18" t="s">
        <v>298</v>
      </c>
      <c r="AQ59">
        <v>6667.7699999999995</v>
      </c>
      <c r="AR59" s="35">
        <f t="shared" si="17"/>
        <v>6667770000</v>
      </c>
      <c r="BC59" s="35" t="s">
        <v>294</v>
      </c>
      <c r="BD59" s="35">
        <v>-575.56764705882415</v>
      </c>
      <c r="BE59" s="170">
        <v>-575567.64705882419</v>
      </c>
    </row>
    <row r="60" spans="1:59" ht="15.6" x14ac:dyDescent="0.3">
      <c r="A60" s="42">
        <f>A59+7</f>
        <v>37994</v>
      </c>
      <c r="B60" s="35">
        <v>81729</v>
      </c>
      <c r="C60" s="35">
        <v>43053</v>
      </c>
      <c r="D60" s="35">
        <v>33758</v>
      </c>
      <c r="E60" s="35">
        <v>14835</v>
      </c>
      <c r="F60" s="35">
        <v>5530</v>
      </c>
      <c r="G60" s="35">
        <v>2886</v>
      </c>
      <c r="H60" s="42"/>
      <c r="I60" s="43">
        <f t="shared" si="7"/>
        <v>121017</v>
      </c>
      <c r="J60" s="43">
        <f t="shared" si="8"/>
        <v>60774</v>
      </c>
      <c r="L60" s="42">
        <f>L59+7</f>
        <v>37994</v>
      </c>
      <c r="M60" s="44">
        <f t="shared" si="0"/>
        <v>121017</v>
      </c>
      <c r="N60" s="48">
        <f t="shared" si="9"/>
        <v>0.50219390664121566</v>
      </c>
      <c r="P60" s="18" t="s">
        <v>312</v>
      </c>
      <c r="Q60" s="26">
        <v>0.83490790255496139</v>
      </c>
      <c r="R60" s="117"/>
      <c r="S60" s="26"/>
      <c r="T60" s="10" t="s">
        <v>71</v>
      </c>
      <c r="U60" s="85">
        <f t="shared" si="1"/>
        <v>121017</v>
      </c>
      <c r="V60" s="23">
        <v>102303</v>
      </c>
      <c r="W60" s="127">
        <f t="shared" si="2"/>
        <v>0.84536056917623148</v>
      </c>
      <c r="X60" s="87">
        <f t="shared" si="3"/>
        <v>0.1951378731913698</v>
      </c>
      <c r="Y60" s="131">
        <f t="shared" si="21"/>
        <v>0.10774946907712335</v>
      </c>
      <c r="Z60" s="26"/>
      <c r="AA60" s="26"/>
      <c r="AB60" s="26"/>
      <c r="AL60" s="54">
        <v>37979</v>
      </c>
      <c r="AM60" s="50">
        <v>2274.52</v>
      </c>
      <c r="AN60" s="35">
        <f t="shared" si="12"/>
        <v>2274520</v>
      </c>
      <c r="AP60" s="18" t="s">
        <v>306</v>
      </c>
      <c r="AQ60">
        <v>23547.32</v>
      </c>
      <c r="AR60" s="35">
        <f t="shared" si="17"/>
        <v>23547320000</v>
      </c>
      <c r="BC60" s="35" t="s">
        <v>298</v>
      </c>
      <c r="BD60" s="35">
        <v>1074.2723529411769</v>
      </c>
      <c r="BE60" s="170">
        <v>1074272.3529411769</v>
      </c>
    </row>
    <row r="61" spans="1:59" s="34" customFormat="1" ht="15.6" x14ac:dyDescent="0.3">
      <c r="A61" s="42">
        <f t="shared" ref="A61:A111" si="22">A60+7</f>
        <v>38001</v>
      </c>
      <c r="B61" s="35">
        <v>81729</v>
      </c>
      <c r="C61" s="35">
        <v>40813</v>
      </c>
      <c r="D61" s="35">
        <v>33758</v>
      </c>
      <c r="E61" s="35">
        <v>13914</v>
      </c>
      <c r="F61" s="35">
        <v>5530</v>
      </c>
      <c r="G61" s="35">
        <v>2779</v>
      </c>
      <c r="H61" s="42"/>
      <c r="I61" s="43">
        <f t="shared" si="7"/>
        <v>121017</v>
      </c>
      <c r="J61" s="43">
        <f t="shared" si="8"/>
        <v>57506</v>
      </c>
      <c r="K61" s="50"/>
      <c r="L61" s="42">
        <f t="shared" ref="L61:L111" si="23">L60+7</f>
        <v>38001</v>
      </c>
      <c r="M61" s="44">
        <f t="shared" si="0"/>
        <v>121017</v>
      </c>
      <c r="N61" s="48">
        <f t="shared" si="9"/>
        <v>0.47518943619491477</v>
      </c>
      <c r="O61" s="50"/>
      <c r="P61" s="18" t="s">
        <v>314</v>
      </c>
      <c r="Q61" s="26">
        <v>0.89212591602297475</v>
      </c>
      <c r="R61" s="117"/>
      <c r="S61" s="26"/>
      <c r="T61" s="10" t="s">
        <v>72</v>
      </c>
      <c r="U61" s="85">
        <f t="shared" si="1"/>
        <v>121017</v>
      </c>
      <c r="V61" s="23">
        <v>108440.5</v>
      </c>
      <c r="W61" s="127">
        <f t="shared" si="2"/>
        <v>0.89607658428154724</v>
      </c>
      <c r="X61" s="87">
        <f t="shared" si="3"/>
        <v>0.24585388829668559</v>
      </c>
      <c r="Y61" s="131">
        <f t="shared" si="21"/>
        <v>0.11457875427388853</v>
      </c>
      <c r="Z61" s="26"/>
      <c r="AA61" s="26"/>
      <c r="AB61" s="26"/>
      <c r="AC61" s="50"/>
      <c r="AD61" s="35"/>
      <c r="AE61" s="35"/>
      <c r="AF61" s="35"/>
      <c r="AG61" s="50"/>
      <c r="AH61" s="50"/>
      <c r="AI61" s="50"/>
      <c r="AJ61" s="50"/>
      <c r="AK61" s="50"/>
      <c r="AL61" s="54">
        <v>37987</v>
      </c>
      <c r="AM61" s="50">
        <v>1392.3999999999999</v>
      </c>
      <c r="AN61" s="35">
        <f t="shared" si="12"/>
        <v>1392399.9999999998</v>
      </c>
      <c r="AO61" s="50"/>
      <c r="AP61" s="18" t="s">
        <v>308</v>
      </c>
      <c r="AQ61">
        <v>36194.5</v>
      </c>
      <c r="AR61" s="35">
        <f t="shared" si="17"/>
        <v>36194500000</v>
      </c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 t="s">
        <v>306</v>
      </c>
      <c r="BD61" s="50">
        <v>6230.3170588235298</v>
      </c>
      <c r="BE61" s="170">
        <v>6230317.0588235296</v>
      </c>
      <c r="BF61" s="35"/>
      <c r="BG61" s="35"/>
    </row>
    <row r="62" spans="1:59" ht="15.6" x14ac:dyDescent="0.3">
      <c r="A62" s="42">
        <f t="shared" si="22"/>
        <v>38008</v>
      </c>
      <c r="B62" s="35">
        <v>81729</v>
      </c>
      <c r="C62" s="35">
        <v>38386</v>
      </c>
      <c r="D62" s="35">
        <v>33758</v>
      </c>
      <c r="E62" s="35">
        <v>12816</v>
      </c>
      <c r="F62" s="35">
        <v>5530</v>
      </c>
      <c r="G62" s="35">
        <v>2651</v>
      </c>
      <c r="H62" s="42"/>
      <c r="I62" s="43">
        <f t="shared" si="7"/>
        <v>121017</v>
      </c>
      <c r="J62" s="43">
        <f t="shared" si="8"/>
        <v>53853</v>
      </c>
      <c r="L62" s="42">
        <f t="shared" si="23"/>
        <v>38008</v>
      </c>
      <c r="M62" s="44">
        <f t="shared" si="0"/>
        <v>121017</v>
      </c>
      <c r="N62" s="48">
        <f t="shared" si="9"/>
        <v>0.44500359453630484</v>
      </c>
      <c r="P62" s="18" t="s">
        <v>316</v>
      </c>
      <c r="Q62" s="26">
        <v>0.89688758500033006</v>
      </c>
      <c r="R62" s="117"/>
      <c r="S62" s="26"/>
      <c r="T62" s="10" t="s">
        <v>73</v>
      </c>
      <c r="U62" s="85">
        <f t="shared" si="1"/>
        <v>121017</v>
      </c>
      <c r="V62" s="23">
        <v>108584.5</v>
      </c>
      <c r="W62" s="127">
        <f t="shared" si="2"/>
        <v>0.89726649974796935</v>
      </c>
      <c r="X62" s="87">
        <f t="shared" si="3"/>
        <v>0.24704380376310767</v>
      </c>
      <c r="Y62" s="131">
        <f t="shared" si="21"/>
        <v>9.3577650470884732E-2</v>
      </c>
      <c r="Z62" s="26"/>
      <c r="AA62" s="26"/>
      <c r="AB62" s="26"/>
      <c r="AL62" s="54">
        <v>37994</v>
      </c>
      <c r="AM62" s="50">
        <v>1335.8999999999999</v>
      </c>
      <c r="AN62" s="35">
        <f t="shared" si="12"/>
        <v>1335899.9999999998</v>
      </c>
      <c r="AP62" s="18" t="s">
        <v>310</v>
      </c>
      <c r="AQ62">
        <v>34492.539999999994</v>
      </c>
      <c r="AR62" s="35">
        <f t="shared" si="17"/>
        <v>34492539999.999992</v>
      </c>
      <c r="BC62" s="35" t="s">
        <v>308</v>
      </c>
      <c r="BD62" s="35">
        <v>-987.30294117648009</v>
      </c>
      <c r="BE62" s="170">
        <v>-987302.94117648015</v>
      </c>
    </row>
    <row r="63" spans="1:59" ht="15.6" x14ac:dyDescent="0.3">
      <c r="A63" s="42">
        <f t="shared" si="22"/>
        <v>38015</v>
      </c>
      <c r="B63" s="35">
        <v>81729</v>
      </c>
      <c r="C63" s="35">
        <v>36111</v>
      </c>
      <c r="D63" s="35">
        <v>33758</v>
      </c>
      <c r="E63" s="35">
        <v>11784</v>
      </c>
      <c r="F63" s="35">
        <v>5530</v>
      </c>
      <c r="G63" s="35">
        <v>2530</v>
      </c>
      <c r="H63" s="42"/>
      <c r="I63" s="43">
        <f t="shared" si="7"/>
        <v>121017</v>
      </c>
      <c r="J63" s="43">
        <f t="shared" si="8"/>
        <v>50425</v>
      </c>
      <c r="L63" s="42">
        <f t="shared" si="23"/>
        <v>38015</v>
      </c>
      <c r="M63" s="44">
        <f t="shared" si="0"/>
        <v>121017</v>
      </c>
      <c r="N63" s="48">
        <f t="shared" si="9"/>
        <v>0.41667699579397938</v>
      </c>
      <c r="P63" s="18" t="s">
        <v>318</v>
      </c>
      <c r="Q63" s="26">
        <v>0.88930481283422458</v>
      </c>
      <c r="R63" s="117"/>
      <c r="S63" s="26"/>
      <c r="T63" s="10" t="s">
        <v>74</v>
      </c>
      <c r="U63" s="85">
        <f t="shared" si="1"/>
        <v>121017</v>
      </c>
      <c r="V63" s="23">
        <v>107451</v>
      </c>
      <c r="W63" s="127">
        <f t="shared" si="2"/>
        <v>0.8879000471008206</v>
      </c>
      <c r="X63" s="87">
        <f t="shared" si="3"/>
        <v>0.23767735111595892</v>
      </c>
      <c r="Y63" s="131">
        <f t="shared" si="21"/>
        <v>8.4205421102273026E-2</v>
      </c>
      <c r="Z63" s="26"/>
      <c r="AA63" s="26"/>
      <c r="AB63" s="26"/>
      <c r="AL63" s="54">
        <v>38001</v>
      </c>
      <c r="AM63" s="50">
        <v>876.59999999999991</v>
      </c>
      <c r="AN63" s="35">
        <f t="shared" si="12"/>
        <v>876599.99999999988</v>
      </c>
      <c r="AP63" s="18" t="s">
        <v>312</v>
      </c>
      <c r="AQ63">
        <v>35800.82</v>
      </c>
      <c r="AR63" s="35">
        <f t="shared" si="17"/>
        <v>35800820000</v>
      </c>
      <c r="BC63" s="35" t="s">
        <v>310</v>
      </c>
      <c r="BD63" s="35">
        <v>-487.69764705882699</v>
      </c>
      <c r="BE63" s="170">
        <v>-487697.64705882699</v>
      </c>
    </row>
    <row r="64" spans="1:59" ht="15.6" x14ac:dyDescent="0.3">
      <c r="A64" s="42">
        <f t="shared" si="22"/>
        <v>38022</v>
      </c>
      <c r="B64" s="35">
        <v>81729</v>
      </c>
      <c r="C64" s="35">
        <v>35317</v>
      </c>
      <c r="D64" s="35">
        <v>33758</v>
      </c>
      <c r="E64" s="35">
        <v>10925</v>
      </c>
      <c r="F64" s="35">
        <v>5530</v>
      </c>
      <c r="G64" s="35">
        <v>2437</v>
      </c>
      <c r="H64" s="42"/>
      <c r="I64" s="43">
        <f t="shared" si="7"/>
        <v>121017</v>
      </c>
      <c r="J64" s="43">
        <f t="shared" si="8"/>
        <v>48679</v>
      </c>
      <c r="L64" s="42">
        <f t="shared" si="23"/>
        <v>38022</v>
      </c>
      <c r="M64" s="44">
        <f t="shared" si="0"/>
        <v>121017</v>
      </c>
      <c r="N64" s="48">
        <f t="shared" si="9"/>
        <v>0.40224927076361172</v>
      </c>
      <c r="P64" s="18" t="s">
        <v>320</v>
      </c>
      <c r="Q64" s="26">
        <v>0.85404494289298216</v>
      </c>
      <c r="R64" s="117"/>
      <c r="S64" s="26"/>
      <c r="T64" s="10" t="s">
        <v>75</v>
      </c>
      <c r="U64" s="85">
        <f t="shared" si="1"/>
        <v>121017</v>
      </c>
      <c r="V64" s="23">
        <v>103435.5</v>
      </c>
      <c r="W64" s="127">
        <f t="shared" si="2"/>
        <v>0.85471875852153001</v>
      </c>
      <c r="X64" s="87">
        <f t="shared" si="3"/>
        <v>0.20449606253666841</v>
      </c>
      <c r="Y64" s="131">
        <f>W64-AF16</f>
        <v>8.079531354545344E-2</v>
      </c>
      <c r="Z64" s="26"/>
      <c r="AA64" s="26"/>
      <c r="AB64" s="26"/>
      <c r="AL64" s="54">
        <v>38008</v>
      </c>
      <c r="AM64" s="50">
        <v>957.1</v>
      </c>
      <c r="AN64" s="35">
        <f t="shared" si="12"/>
        <v>957100</v>
      </c>
      <c r="AP64" s="18" t="s">
        <v>314</v>
      </c>
      <c r="AQ64">
        <v>17221.04</v>
      </c>
      <c r="AR64" s="35">
        <f t="shared" si="17"/>
        <v>17221040000</v>
      </c>
      <c r="BC64" s="35" t="s">
        <v>312</v>
      </c>
      <c r="BD64" s="35">
        <v>6959.3682352941214</v>
      </c>
      <c r="BE64" s="170">
        <v>6959368.2352941213</v>
      </c>
    </row>
    <row r="65" spans="1:57" ht="15.6" x14ac:dyDescent="0.3">
      <c r="A65" s="42">
        <f t="shared" si="22"/>
        <v>38029</v>
      </c>
      <c r="B65" s="35">
        <v>81729</v>
      </c>
      <c r="C65" s="35">
        <v>33336</v>
      </c>
      <c r="D65" s="35">
        <v>33758</v>
      </c>
      <c r="E65" s="35">
        <v>9913</v>
      </c>
      <c r="F65" s="35">
        <v>5530</v>
      </c>
      <c r="G65" s="35">
        <v>2276</v>
      </c>
      <c r="H65" s="42"/>
      <c r="I65" s="43">
        <f t="shared" si="7"/>
        <v>121017</v>
      </c>
      <c r="J65" s="43">
        <f t="shared" si="8"/>
        <v>45525</v>
      </c>
      <c r="L65" s="42">
        <f t="shared" si="23"/>
        <v>38029</v>
      </c>
      <c r="M65" s="44">
        <f t="shared" si="0"/>
        <v>121017</v>
      </c>
      <c r="N65" s="48">
        <f t="shared" si="9"/>
        <v>0.37618681672822829</v>
      </c>
      <c r="P65" s="18" t="s">
        <v>321</v>
      </c>
      <c r="Q65" s="26">
        <v>0.77891042780748665</v>
      </c>
      <c r="R65" s="117"/>
      <c r="S65" s="26"/>
      <c r="T65" s="10" t="s">
        <v>76</v>
      </c>
      <c r="U65" s="85">
        <f t="shared" si="1"/>
        <v>121017</v>
      </c>
      <c r="V65" s="23">
        <v>93858</v>
      </c>
      <c r="W65" s="127">
        <f t="shared" si="2"/>
        <v>0.77557698505168693</v>
      </c>
      <c r="X65" s="87">
        <f t="shared" si="3"/>
        <v>0.12535428906682533</v>
      </c>
      <c r="Y65" s="131">
        <f>W65-AF17</f>
        <v>8.2583548557933373E-2</v>
      </c>
      <c r="Z65" s="26"/>
      <c r="AA65" s="26"/>
      <c r="AB65" s="26"/>
      <c r="AL65" s="54">
        <v>38015</v>
      </c>
      <c r="AM65" s="50">
        <v>1020.9000000000001</v>
      </c>
      <c r="AN65" s="35">
        <f t="shared" si="12"/>
        <v>1020900.0000000001</v>
      </c>
      <c r="AP65" s="18" t="s">
        <v>316</v>
      </c>
      <c r="AQ65">
        <v>16349.310000000001</v>
      </c>
      <c r="AR65" s="35">
        <f t="shared" si="17"/>
        <v>16349310000.000002</v>
      </c>
      <c r="BC65" s="35" t="s">
        <v>314</v>
      </c>
      <c r="BD65" s="35">
        <v>293.3952941176467</v>
      </c>
      <c r="BE65" s="170">
        <v>293395.2941176467</v>
      </c>
    </row>
    <row r="66" spans="1:57" ht="15.6" x14ac:dyDescent="0.3">
      <c r="A66" s="42">
        <f t="shared" si="22"/>
        <v>38036</v>
      </c>
      <c r="B66" s="35">
        <v>81729</v>
      </c>
      <c r="C66" s="35">
        <v>31505</v>
      </c>
      <c r="D66" s="35">
        <v>33758</v>
      </c>
      <c r="E66" s="35">
        <v>9003</v>
      </c>
      <c r="F66" s="35">
        <v>5530</v>
      </c>
      <c r="G66" s="35">
        <v>2140</v>
      </c>
      <c r="H66" s="42"/>
      <c r="I66" s="43">
        <f t="shared" si="7"/>
        <v>121017</v>
      </c>
      <c r="J66" s="43">
        <f t="shared" si="8"/>
        <v>42648</v>
      </c>
      <c r="L66" s="42">
        <f t="shared" si="23"/>
        <v>38036</v>
      </c>
      <c r="M66" s="44">
        <f t="shared" si="0"/>
        <v>121017</v>
      </c>
      <c r="N66" s="48">
        <f t="shared" si="9"/>
        <v>0.35241329730533727</v>
      </c>
      <c r="O66" s="35">
        <v>2008</v>
      </c>
      <c r="P66" s="18" t="s">
        <v>290</v>
      </c>
      <c r="Q66" s="26">
        <v>0.6828233313527432</v>
      </c>
      <c r="R66" s="117"/>
      <c r="S66" s="26"/>
      <c r="T66" s="10" t="s">
        <v>77</v>
      </c>
      <c r="U66" s="85">
        <f t="shared" si="1"/>
        <v>121017</v>
      </c>
      <c r="V66" s="23">
        <v>82870</v>
      </c>
      <c r="W66" s="127">
        <f t="shared" si="2"/>
        <v>0.68477982432220263</v>
      </c>
      <c r="X66" s="87">
        <f t="shared" si="3"/>
        <v>3.4557128337341037E-2</v>
      </c>
      <c r="Y66" s="131">
        <f>W66-AF6</f>
        <v>7.0745285620574472E-2</v>
      </c>
      <c r="Z66" s="26"/>
      <c r="AA66" s="26"/>
      <c r="AB66" s="26"/>
      <c r="AL66" s="54">
        <v>38022</v>
      </c>
      <c r="AM66" s="50">
        <v>2207.5</v>
      </c>
      <c r="AN66" s="35">
        <f t="shared" si="12"/>
        <v>2207500</v>
      </c>
      <c r="AP66" s="18" t="s">
        <v>318</v>
      </c>
      <c r="AQ66">
        <v>17254.11</v>
      </c>
      <c r="AR66" s="35">
        <f t="shared" si="17"/>
        <v>17254110000</v>
      </c>
      <c r="BC66" s="35" t="s">
        <v>316</v>
      </c>
      <c r="BD66" s="35">
        <v>-2565.484705882347</v>
      </c>
      <c r="BE66" s="170">
        <v>-2565484.7058823472</v>
      </c>
    </row>
    <row r="67" spans="1:57" ht="15.6" x14ac:dyDescent="0.3">
      <c r="A67" s="42">
        <f t="shared" si="22"/>
        <v>38043</v>
      </c>
      <c r="B67" s="35">
        <v>81729</v>
      </c>
      <c r="C67" s="35">
        <v>29472</v>
      </c>
      <c r="D67" s="35">
        <v>33758</v>
      </c>
      <c r="E67" s="35">
        <v>8096</v>
      </c>
      <c r="F67" s="35">
        <v>5530</v>
      </c>
      <c r="G67" s="35">
        <v>1995</v>
      </c>
      <c r="H67" s="42"/>
      <c r="I67" s="43">
        <f t="shared" si="7"/>
        <v>121017</v>
      </c>
      <c r="J67" s="43">
        <f t="shared" si="8"/>
        <v>39563</v>
      </c>
      <c r="L67" s="42">
        <f t="shared" si="23"/>
        <v>38043</v>
      </c>
      <c r="M67" s="44">
        <f t="shared" si="0"/>
        <v>121017</v>
      </c>
      <c r="N67" s="48">
        <f t="shared" si="9"/>
        <v>0.3269210110976144</v>
      </c>
      <c r="P67" s="18" t="s">
        <v>294</v>
      </c>
      <c r="Q67" s="26">
        <v>0.5682065755595167</v>
      </c>
      <c r="R67" s="117"/>
      <c r="S67" s="26"/>
      <c r="T67" s="10" t="s">
        <v>78</v>
      </c>
      <c r="U67" s="85">
        <f t="shared" si="1"/>
        <v>121017</v>
      </c>
      <c r="V67" s="23">
        <v>68593</v>
      </c>
      <c r="W67" s="127">
        <f t="shared" si="2"/>
        <v>0.56680466380756422</v>
      </c>
      <c r="X67" s="87">
        <f t="shared" si="3"/>
        <v>-8.3418032177297402E-2</v>
      </c>
      <c r="Y67" s="131">
        <f t="shared" ref="Y67:Y76" si="24">W67-AF7</f>
        <v>8.6225477616456603E-2</v>
      </c>
      <c r="Z67" s="26"/>
      <c r="AA67" s="26"/>
      <c r="AB67" s="26"/>
      <c r="AL67" s="54">
        <v>38029</v>
      </c>
      <c r="AM67" s="50">
        <v>1204.5</v>
      </c>
      <c r="AN67" s="35">
        <f t="shared" si="12"/>
        <v>1204500</v>
      </c>
      <c r="AP67" s="18" t="s">
        <v>320</v>
      </c>
      <c r="AQ67">
        <v>8488.3100000000013</v>
      </c>
      <c r="AR67" s="35">
        <f t="shared" si="17"/>
        <v>8488310000.000001</v>
      </c>
      <c r="BC67" s="35" t="s">
        <v>318</v>
      </c>
      <c r="BD67" s="35">
        <v>-829.785882352935</v>
      </c>
      <c r="BE67" s="170">
        <v>-829785.88235293503</v>
      </c>
    </row>
    <row r="68" spans="1:57" ht="15.6" x14ac:dyDescent="0.3">
      <c r="A68" s="42">
        <f t="shared" si="22"/>
        <v>38050</v>
      </c>
      <c r="B68" s="35">
        <v>81729</v>
      </c>
      <c r="C68" s="35">
        <v>27383</v>
      </c>
      <c r="D68" s="35">
        <v>33758</v>
      </c>
      <c r="E68" s="35">
        <v>7122</v>
      </c>
      <c r="F68" s="35">
        <v>5530</v>
      </c>
      <c r="G68" s="35">
        <v>1875</v>
      </c>
      <c r="H68" s="42"/>
      <c r="I68" s="43">
        <f t="shared" si="7"/>
        <v>121017</v>
      </c>
      <c r="J68" s="43">
        <f t="shared" si="8"/>
        <v>36380</v>
      </c>
      <c r="L68" s="42">
        <f t="shared" si="23"/>
        <v>38050</v>
      </c>
      <c r="M68" s="44">
        <f t="shared" si="0"/>
        <v>121017</v>
      </c>
      <c r="N68" s="48">
        <f t="shared" si="9"/>
        <v>0.30061892130857648</v>
      </c>
      <c r="P68" s="18" t="s">
        <v>298</v>
      </c>
      <c r="Q68" s="26">
        <v>0.46292995312603158</v>
      </c>
      <c r="R68" s="117"/>
      <c r="S68" s="26"/>
      <c r="T68" s="10" t="s">
        <v>79</v>
      </c>
      <c r="U68" s="85">
        <f t="shared" si="1"/>
        <v>121017</v>
      </c>
      <c r="V68" s="23">
        <v>56263.5</v>
      </c>
      <c r="W68" s="127">
        <f t="shared" si="2"/>
        <v>0.46492228364609933</v>
      </c>
      <c r="X68" s="87">
        <f t="shared" si="3"/>
        <v>-0.18530041233876232</v>
      </c>
      <c r="Y68" s="131">
        <f t="shared" si="24"/>
        <v>9.978603554416493E-2</v>
      </c>
      <c r="Z68" s="26"/>
      <c r="AA68" s="26"/>
      <c r="AB68" s="26"/>
      <c r="AL68" s="54">
        <v>38036</v>
      </c>
      <c r="AM68" s="50">
        <v>1195.4000000000001</v>
      </c>
      <c r="AN68" s="35">
        <f t="shared" si="12"/>
        <v>1195400</v>
      </c>
      <c r="AP68" s="18" t="s">
        <v>321</v>
      </c>
      <c r="AQ68">
        <v>9092.9700000000012</v>
      </c>
      <c r="AR68" s="35">
        <f t="shared" si="17"/>
        <v>9092970000.0000019</v>
      </c>
      <c r="BC68" s="35" t="s">
        <v>320</v>
      </c>
      <c r="BD68" s="35">
        <v>-3695.6917647058817</v>
      </c>
      <c r="BE68" s="170">
        <v>-3695691.7647058819</v>
      </c>
    </row>
    <row r="69" spans="1:57" ht="15.6" x14ac:dyDescent="0.3">
      <c r="A69" s="42">
        <f t="shared" si="22"/>
        <v>38057</v>
      </c>
      <c r="B69" s="35">
        <v>81729</v>
      </c>
      <c r="C69" s="35">
        <v>25294</v>
      </c>
      <c r="D69" s="35">
        <v>33758</v>
      </c>
      <c r="E69" s="35">
        <v>6168</v>
      </c>
      <c r="F69" s="35">
        <v>5530</v>
      </c>
      <c r="G69" s="35">
        <v>1731</v>
      </c>
      <c r="H69" s="42"/>
      <c r="I69" s="43">
        <f t="shared" si="7"/>
        <v>121017</v>
      </c>
      <c r="J69" s="43">
        <f t="shared" si="8"/>
        <v>33193</v>
      </c>
      <c r="L69" s="42">
        <f t="shared" si="23"/>
        <v>38057</v>
      </c>
      <c r="M69" s="44">
        <f t="shared" si="0"/>
        <v>121017</v>
      </c>
      <c r="N69" s="48">
        <f t="shared" si="9"/>
        <v>0.27428377831213796</v>
      </c>
      <c r="P69" s="18" t="s">
        <v>306</v>
      </c>
      <c r="Q69" s="26">
        <v>0.3661187033736053</v>
      </c>
      <c r="R69" s="117"/>
      <c r="S69" s="26"/>
      <c r="T69" s="10" t="s">
        <v>80</v>
      </c>
      <c r="U69" s="85">
        <f t="shared" si="1"/>
        <v>121017</v>
      </c>
      <c r="V69" s="23">
        <v>44662</v>
      </c>
      <c r="W69" s="127">
        <f t="shared" si="2"/>
        <v>0.36905558723154597</v>
      </c>
      <c r="X69" s="87">
        <f t="shared" si="3"/>
        <v>-0.28116710875331563</v>
      </c>
      <c r="Y69" s="131">
        <f t="shared" si="24"/>
        <v>7.0476660711442984E-2</v>
      </c>
      <c r="Z69" s="26"/>
      <c r="AA69" s="26"/>
      <c r="AB69" s="26"/>
      <c r="AL69" s="54">
        <v>38043</v>
      </c>
      <c r="AM69" s="50">
        <v>1105.3</v>
      </c>
      <c r="AN69" s="35">
        <f t="shared" si="12"/>
        <v>1105300</v>
      </c>
      <c r="AO69" s="35">
        <v>2008</v>
      </c>
      <c r="AP69" s="18" t="s">
        <v>290</v>
      </c>
      <c r="AQ69">
        <v>9743.34</v>
      </c>
      <c r="AR69" s="35">
        <f t="shared" si="17"/>
        <v>9743340000</v>
      </c>
      <c r="BC69" s="35" t="s">
        <v>321</v>
      </c>
      <c r="BD69" s="35">
        <v>-971.43764705882131</v>
      </c>
      <c r="BE69" s="170">
        <v>-971437.64705882128</v>
      </c>
    </row>
    <row r="70" spans="1:57" ht="15.6" x14ac:dyDescent="0.3">
      <c r="A70" s="42">
        <f t="shared" si="22"/>
        <v>38064</v>
      </c>
      <c r="B70" s="35">
        <v>81729</v>
      </c>
      <c r="C70" s="35">
        <v>24479</v>
      </c>
      <c r="D70" s="35">
        <v>33758</v>
      </c>
      <c r="E70" s="35">
        <v>5589</v>
      </c>
      <c r="F70" s="35">
        <v>5530</v>
      </c>
      <c r="G70" s="35">
        <v>1655</v>
      </c>
      <c r="H70" s="42"/>
      <c r="I70" s="43">
        <f t="shared" si="7"/>
        <v>121017</v>
      </c>
      <c r="J70" s="43">
        <f t="shared" si="8"/>
        <v>31723</v>
      </c>
      <c r="L70" s="42">
        <f t="shared" si="23"/>
        <v>38064</v>
      </c>
      <c r="M70" s="44">
        <f t="shared" si="0"/>
        <v>121017</v>
      </c>
      <c r="N70" s="48">
        <f t="shared" si="9"/>
        <v>0.26213672459241266</v>
      </c>
      <c r="P70" s="18" t="s">
        <v>308</v>
      </c>
      <c r="Q70" s="26">
        <v>0.52020614643163665</v>
      </c>
      <c r="R70" s="117"/>
      <c r="S70" s="26"/>
      <c r="T70" s="10" t="s">
        <v>81</v>
      </c>
      <c r="U70" s="85">
        <f t="shared" si="1"/>
        <v>121017</v>
      </c>
      <c r="V70" s="23">
        <v>63137</v>
      </c>
      <c r="W70" s="127">
        <f t="shared" si="2"/>
        <v>0.52172008891312793</v>
      </c>
      <c r="X70" s="87">
        <f t="shared" si="3"/>
        <v>-0.12850260707173372</v>
      </c>
      <c r="Y70" s="131">
        <f t="shared" si="24"/>
        <v>0.10802360784188464</v>
      </c>
      <c r="Z70" s="26"/>
      <c r="AA70" s="26"/>
      <c r="AB70" s="26"/>
      <c r="AL70" s="54">
        <v>38050</v>
      </c>
      <c r="AM70" s="50">
        <v>975.8</v>
      </c>
      <c r="AN70" s="35">
        <f t="shared" si="12"/>
        <v>975800</v>
      </c>
      <c r="AP70" s="18" t="s">
        <v>294</v>
      </c>
      <c r="AQ70">
        <v>7575.75</v>
      </c>
      <c r="AR70" s="35">
        <f t="shared" si="17"/>
        <v>7575750000</v>
      </c>
      <c r="BB70" s="35">
        <v>2008</v>
      </c>
      <c r="BC70" s="35" t="s">
        <v>290</v>
      </c>
      <c r="BD70" s="35">
        <v>805.8294117647074</v>
      </c>
      <c r="BE70" s="170">
        <v>805829.41176470742</v>
      </c>
    </row>
    <row r="71" spans="1:57" ht="15.6" x14ac:dyDescent="0.3">
      <c r="A71" s="42">
        <f t="shared" si="22"/>
        <v>38071</v>
      </c>
      <c r="B71" s="35">
        <v>81729</v>
      </c>
      <c r="C71" s="35">
        <v>22816</v>
      </c>
      <c r="D71" s="35">
        <v>33758</v>
      </c>
      <c r="E71" s="35">
        <v>4900</v>
      </c>
      <c r="F71" s="35">
        <v>5530</v>
      </c>
      <c r="G71" s="35">
        <v>1565</v>
      </c>
      <c r="H71" s="42"/>
      <c r="I71" s="43">
        <f t="shared" ref="I71:I134" si="25">B71+D71+F71</f>
        <v>121017</v>
      </c>
      <c r="J71" s="43">
        <f t="shared" ref="J71:J134" si="26">C71+E71+G71</f>
        <v>29281</v>
      </c>
      <c r="L71" s="42">
        <f t="shared" si="23"/>
        <v>38071</v>
      </c>
      <c r="M71" s="44">
        <f t="shared" ref="M71:M134" si="27">B71+D71+F71</f>
        <v>121017</v>
      </c>
      <c r="N71" s="48">
        <f t="shared" ref="N71:N134" si="28">(C71+E71+G71)/M71</f>
        <v>0.24195774147433832</v>
      </c>
      <c r="P71" s="18" t="s">
        <v>310</v>
      </c>
      <c r="Q71" s="26">
        <v>0.69693875024757379</v>
      </c>
      <c r="R71" s="117"/>
      <c r="S71" s="26"/>
      <c r="T71" s="10" t="s">
        <v>82</v>
      </c>
      <c r="U71" s="85">
        <f t="shared" ref="U71:U134" si="29">I72</f>
        <v>121017</v>
      </c>
      <c r="V71" s="23">
        <v>84761</v>
      </c>
      <c r="W71" s="127">
        <f t="shared" ref="W71:W134" si="30">V71/U71</f>
        <v>0.70040572812084256</v>
      </c>
      <c r="X71" s="87">
        <f t="shared" ref="X71:X134" si="31">(V71-$Z$6)/$U$6</f>
        <v>5.0183032135980896E-2</v>
      </c>
      <c r="Y71" s="131">
        <f t="shared" si="24"/>
        <v>8.6847749924608642E-2</v>
      </c>
      <c r="Z71" s="26"/>
      <c r="AA71" s="26"/>
      <c r="AB71" s="26"/>
      <c r="AL71" s="54">
        <v>38057</v>
      </c>
      <c r="AM71" s="50">
        <v>709.5</v>
      </c>
      <c r="AN71" s="35">
        <f t="shared" si="12"/>
        <v>709500</v>
      </c>
      <c r="AP71" s="18" t="s">
        <v>298</v>
      </c>
      <c r="AQ71">
        <v>5688.88</v>
      </c>
      <c r="AR71" s="35">
        <f t="shared" si="17"/>
        <v>5688880000</v>
      </c>
      <c r="BC71" s="35" t="s">
        <v>294</v>
      </c>
      <c r="BD71" s="35">
        <v>2289.9223529411756</v>
      </c>
      <c r="BE71" s="170">
        <v>2289922.3529411755</v>
      </c>
    </row>
    <row r="72" spans="1:57" ht="15.6" x14ac:dyDescent="0.3">
      <c r="A72" s="42">
        <f t="shared" si="22"/>
        <v>38078</v>
      </c>
      <c r="B72" s="35">
        <v>81729</v>
      </c>
      <c r="C72" s="35">
        <v>21481</v>
      </c>
      <c r="D72" s="35">
        <v>33758</v>
      </c>
      <c r="E72" s="35">
        <v>4338</v>
      </c>
      <c r="F72" s="35">
        <v>5530</v>
      </c>
      <c r="G72" s="35">
        <v>1506</v>
      </c>
      <c r="H72" s="42"/>
      <c r="I72" s="43">
        <f t="shared" si="25"/>
        <v>121017</v>
      </c>
      <c r="J72" s="43">
        <f t="shared" si="26"/>
        <v>27325</v>
      </c>
      <c r="L72" s="42">
        <f t="shared" si="23"/>
        <v>38078</v>
      </c>
      <c r="M72" s="44">
        <f t="shared" si="27"/>
        <v>121017</v>
      </c>
      <c r="N72" s="48">
        <f t="shared" si="28"/>
        <v>0.22579472305543849</v>
      </c>
      <c r="P72" s="18" t="s">
        <v>312</v>
      </c>
      <c r="Q72" s="26">
        <v>0.80237175678352146</v>
      </c>
      <c r="R72" s="117"/>
      <c r="S72" s="26"/>
      <c r="T72" s="10" t="s">
        <v>83</v>
      </c>
      <c r="U72" s="85">
        <f t="shared" si="29"/>
        <v>121017</v>
      </c>
      <c r="V72" s="23">
        <v>97742</v>
      </c>
      <c r="W72" s="127">
        <f t="shared" si="30"/>
        <v>0.80767164943768233</v>
      </c>
      <c r="X72" s="87">
        <f t="shared" si="31"/>
        <v>0.15744895345282067</v>
      </c>
      <c r="Y72" s="131">
        <f t="shared" si="24"/>
        <v>7.0060549338574196E-2</v>
      </c>
      <c r="Z72" s="26"/>
      <c r="AA72" s="26"/>
      <c r="AB72" s="26"/>
      <c r="AL72" s="54">
        <v>38064</v>
      </c>
      <c r="AM72" s="50">
        <v>1846.3</v>
      </c>
      <c r="AN72" s="35">
        <f t="shared" si="12"/>
        <v>1846300</v>
      </c>
      <c r="AP72" s="18" t="s">
        <v>306</v>
      </c>
      <c r="AQ72">
        <v>17464.21</v>
      </c>
      <c r="AR72" s="35">
        <f t="shared" si="17"/>
        <v>17464210000</v>
      </c>
      <c r="BC72" s="35" t="s">
        <v>298</v>
      </c>
      <c r="BD72" s="35">
        <v>95.382352941177487</v>
      </c>
      <c r="BE72" s="170">
        <v>95382.352941177494</v>
      </c>
    </row>
    <row r="73" spans="1:57" ht="15.6" x14ac:dyDescent="0.3">
      <c r="A73" s="42">
        <f t="shared" si="22"/>
        <v>38085</v>
      </c>
      <c r="B73" s="35">
        <v>81729</v>
      </c>
      <c r="C73" s="35">
        <v>20498</v>
      </c>
      <c r="D73" s="35">
        <v>33758</v>
      </c>
      <c r="E73" s="35">
        <v>3972</v>
      </c>
      <c r="F73" s="35">
        <v>5530</v>
      </c>
      <c r="G73" s="35">
        <v>1483</v>
      </c>
      <c r="H73" s="42"/>
      <c r="I73" s="43">
        <f t="shared" si="25"/>
        <v>121017</v>
      </c>
      <c r="J73" s="43">
        <f t="shared" si="26"/>
        <v>25953</v>
      </c>
      <c r="L73" s="42">
        <f t="shared" si="23"/>
        <v>38085</v>
      </c>
      <c r="M73" s="44">
        <f t="shared" si="27"/>
        <v>121017</v>
      </c>
      <c r="N73" s="48">
        <f t="shared" si="28"/>
        <v>0.21445747291702819</v>
      </c>
      <c r="P73" s="18" t="s">
        <v>314</v>
      </c>
      <c r="Q73" s="26">
        <v>0.82477140687924999</v>
      </c>
      <c r="R73" s="117"/>
      <c r="S73" s="26"/>
      <c r="T73" s="10" t="s">
        <v>84</v>
      </c>
      <c r="U73" s="85">
        <f t="shared" si="29"/>
        <v>121176</v>
      </c>
      <c r="V73" s="23">
        <v>99870.5</v>
      </c>
      <c r="W73" s="127">
        <f t="shared" si="30"/>
        <v>0.82417722981448471</v>
      </c>
      <c r="X73" s="87">
        <f t="shared" si="31"/>
        <v>0.17503739144087194</v>
      </c>
      <c r="Y73" s="131">
        <f t="shared" si="24"/>
        <v>4.2679399806826002E-2</v>
      </c>
      <c r="Z73" s="26"/>
      <c r="AA73" s="26"/>
      <c r="AB73" s="26"/>
      <c r="AL73" s="54">
        <v>38071</v>
      </c>
      <c r="AM73" s="50">
        <v>1230.3999999999999</v>
      </c>
      <c r="AN73" s="35">
        <f t="shared" si="12"/>
        <v>1230399.9999999998</v>
      </c>
      <c r="AP73" s="18" t="s">
        <v>308</v>
      </c>
      <c r="AQ73">
        <v>40415.279999999999</v>
      </c>
      <c r="AR73" s="35">
        <f t="shared" si="17"/>
        <v>40415280000</v>
      </c>
      <c r="BC73" s="35" t="s">
        <v>306</v>
      </c>
      <c r="BD73" s="35">
        <v>147.20705882352922</v>
      </c>
      <c r="BE73" s="170">
        <v>147207.05882352922</v>
      </c>
    </row>
    <row r="74" spans="1:57" ht="15.6" x14ac:dyDescent="0.3">
      <c r="A74" s="42">
        <f t="shared" si="22"/>
        <v>38092</v>
      </c>
      <c r="B74" s="35">
        <v>81888</v>
      </c>
      <c r="C74" s="35">
        <v>20295</v>
      </c>
      <c r="D74" s="35">
        <v>33758</v>
      </c>
      <c r="E74" s="35">
        <v>3970</v>
      </c>
      <c r="F74" s="35">
        <v>5530</v>
      </c>
      <c r="G74" s="35">
        <v>1530</v>
      </c>
      <c r="H74" s="42"/>
      <c r="I74" s="43">
        <f t="shared" si="25"/>
        <v>121176</v>
      </c>
      <c r="J74" s="43">
        <f t="shared" si="26"/>
        <v>25795</v>
      </c>
      <c r="L74" s="42">
        <f t="shared" si="23"/>
        <v>38092</v>
      </c>
      <c r="M74" s="44">
        <f t="shared" si="27"/>
        <v>121176</v>
      </c>
      <c r="N74" s="48">
        <f t="shared" si="28"/>
        <v>0.21287218591140158</v>
      </c>
      <c r="P74" s="18" t="s">
        <v>316</v>
      </c>
      <c r="Q74" s="26">
        <v>0.80368884927708462</v>
      </c>
      <c r="R74" s="117"/>
      <c r="S74" s="26"/>
      <c r="T74" s="10" t="s">
        <v>85</v>
      </c>
      <c r="U74" s="85">
        <f t="shared" si="29"/>
        <v>121176</v>
      </c>
      <c r="V74" s="23">
        <v>97158</v>
      </c>
      <c r="W74" s="127">
        <f t="shared" si="30"/>
        <v>0.80179243414537538</v>
      </c>
      <c r="X74" s="87">
        <f t="shared" si="31"/>
        <v>0.15262318517233117</v>
      </c>
      <c r="Y74" s="131">
        <f t="shared" si="24"/>
        <v>-1.8964151317092393E-3</v>
      </c>
      <c r="Z74" s="26"/>
      <c r="AA74" s="26"/>
      <c r="AB74" s="26"/>
      <c r="AL74" s="54">
        <v>38078</v>
      </c>
      <c r="AM74" s="50">
        <v>1213.1000000000001</v>
      </c>
      <c r="AN74" s="35">
        <f t="shared" ref="AN74:AN137" si="32">AM74*1000</f>
        <v>1213100.0000000002</v>
      </c>
      <c r="AP74" s="18" t="s">
        <v>310</v>
      </c>
      <c r="AQ74">
        <v>36751.33</v>
      </c>
      <c r="AR74" s="35">
        <f t="shared" ref="AR74:AR137" si="33">AQ74*1000000</f>
        <v>36751330000</v>
      </c>
      <c r="BC74" s="35" t="s">
        <v>308</v>
      </c>
      <c r="BD74" s="35">
        <v>3233.4770588235187</v>
      </c>
      <c r="BE74" s="170">
        <v>3233477.0588235189</v>
      </c>
    </row>
    <row r="75" spans="1:57" ht="15.6" x14ac:dyDescent="0.3">
      <c r="A75" s="42">
        <f t="shared" si="22"/>
        <v>38099</v>
      </c>
      <c r="B75" s="35">
        <v>81888</v>
      </c>
      <c r="C75" s="35">
        <v>22609</v>
      </c>
      <c r="D75" s="35">
        <v>33758</v>
      </c>
      <c r="E75" s="35">
        <v>5210</v>
      </c>
      <c r="F75" s="35">
        <v>5530</v>
      </c>
      <c r="G75" s="35">
        <v>1637</v>
      </c>
      <c r="H75" s="42"/>
      <c r="I75" s="43">
        <f t="shared" si="25"/>
        <v>121176</v>
      </c>
      <c r="J75" s="43">
        <f t="shared" si="26"/>
        <v>29456</v>
      </c>
      <c r="L75" s="42">
        <f t="shared" si="23"/>
        <v>38099</v>
      </c>
      <c r="M75" s="44">
        <f t="shared" si="27"/>
        <v>121176</v>
      </c>
      <c r="N75" s="48">
        <f t="shared" si="28"/>
        <v>0.24308443916287054</v>
      </c>
      <c r="P75" s="18" t="s">
        <v>318</v>
      </c>
      <c r="Q75" s="26">
        <v>0.80369462599854757</v>
      </c>
      <c r="R75" s="117"/>
      <c r="S75" s="26"/>
      <c r="T75" s="10" t="s">
        <v>86</v>
      </c>
      <c r="U75" s="85">
        <f t="shared" si="29"/>
        <v>121176</v>
      </c>
      <c r="V75" s="23">
        <v>97334</v>
      </c>
      <c r="W75" s="127">
        <f t="shared" si="30"/>
        <v>0.80324486697035713</v>
      </c>
      <c r="X75" s="87">
        <f t="shared" si="31"/>
        <v>0.15407752629795815</v>
      </c>
      <c r="Y75" s="131">
        <f t="shared" si="24"/>
        <v>-4.49759028190444E-4</v>
      </c>
      <c r="Z75" s="26"/>
      <c r="AA75" s="26"/>
      <c r="AB75" s="26"/>
      <c r="AL75" s="54">
        <v>38085</v>
      </c>
      <c r="AM75" s="50">
        <v>1506.3</v>
      </c>
      <c r="AN75" s="35">
        <f t="shared" si="32"/>
        <v>1506300</v>
      </c>
      <c r="AP75" s="18" t="s">
        <v>312</v>
      </c>
      <c r="AQ75">
        <v>26943.7</v>
      </c>
      <c r="AR75" s="35">
        <f t="shared" si="33"/>
        <v>26943700000</v>
      </c>
      <c r="BC75" s="35" t="s">
        <v>310</v>
      </c>
      <c r="BD75" s="35">
        <v>1771.0923529411812</v>
      </c>
      <c r="BE75" s="170">
        <v>1771092.352941181</v>
      </c>
    </row>
    <row r="76" spans="1:57" ht="15.6" x14ac:dyDescent="0.3">
      <c r="A76" s="42">
        <f t="shared" si="22"/>
        <v>38106</v>
      </c>
      <c r="B76" s="35">
        <v>81888</v>
      </c>
      <c r="C76" s="35">
        <v>24963</v>
      </c>
      <c r="D76" s="35">
        <v>33758</v>
      </c>
      <c r="E76" s="35">
        <v>6630</v>
      </c>
      <c r="F76" s="35">
        <v>5530</v>
      </c>
      <c r="G76" s="35">
        <v>1775</v>
      </c>
      <c r="H76" s="42"/>
      <c r="I76" s="43">
        <f t="shared" si="25"/>
        <v>121176</v>
      </c>
      <c r="J76" s="43">
        <f t="shared" si="26"/>
        <v>33368</v>
      </c>
      <c r="L76" s="42">
        <f t="shared" si="23"/>
        <v>38106</v>
      </c>
      <c r="M76" s="44">
        <f t="shared" si="27"/>
        <v>121176</v>
      </c>
      <c r="N76" s="48">
        <f t="shared" si="28"/>
        <v>0.27536805968178518</v>
      </c>
      <c r="P76" s="18" t="s">
        <v>320</v>
      </c>
      <c r="Q76" s="26">
        <v>0.77259729649435538</v>
      </c>
      <c r="R76" s="117"/>
      <c r="S76" s="26"/>
      <c r="T76" s="10" t="s">
        <v>87</v>
      </c>
      <c r="U76" s="85">
        <f t="shared" si="29"/>
        <v>121176</v>
      </c>
      <c r="V76" s="23">
        <v>94014.5</v>
      </c>
      <c r="W76" s="127">
        <f t="shared" si="30"/>
        <v>0.77585082854690701</v>
      </c>
      <c r="X76" s="87">
        <f t="shared" si="31"/>
        <v>0.1266474958063743</v>
      </c>
      <c r="Y76" s="131">
        <f t="shared" si="24"/>
        <v>1.9273835708304432E-3</v>
      </c>
      <c r="Z76" s="26"/>
      <c r="AA76" s="26"/>
      <c r="AB76" s="26"/>
      <c r="AL76" s="54">
        <v>38092</v>
      </c>
      <c r="AM76" s="50">
        <v>2708.6</v>
      </c>
      <c r="AN76" s="35">
        <f t="shared" si="32"/>
        <v>2708600</v>
      </c>
      <c r="AP76" s="18" t="s">
        <v>314</v>
      </c>
      <c r="AQ76">
        <v>13628.58</v>
      </c>
      <c r="AR76" s="35">
        <f t="shared" si="33"/>
        <v>13628580000</v>
      </c>
      <c r="BC76" s="35" t="s">
        <v>312</v>
      </c>
      <c r="BD76" s="35">
        <v>-1897.7517647058776</v>
      </c>
      <c r="BE76" s="170">
        <v>-1897751.7647058775</v>
      </c>
    </row>
    <row r="77" spans="1:57" ht="15.6" x14ac:dyDescent="0.3">
      <c r="A77" s="42">
        <f t="shared" si="22"/>
        <v>38113</v>
      </c>
      <c r="B77" s="35">
        <v>81888</v>
      </c>
      <c r="C77" s="35">
        <v>32743</v>
      </c>
      <c r="D77" s="35">
        <v>33758</v>
      </c>
      <c r="E77" s="35">
        <v>10076</v>
      </c>
      <c r="F77" s="35">
        <v>5530</v>
      </c>
      <c r="G77" s="35">
        <v>2461</v>
      </c>
      <c r="H77" s="42"/>
      <c r="I77" s="43">
        <f t="shared" si="25"/>
        <v>121176</v>
      </c>
      <c r="J77" s="43">
        <f t="shared" si="26"/>
        <v>45280</v>
      </c>
      <c r="L77" s="42">
        <f t="shared" si="23"/>
        <v>38113</v>
      </c>
      <c r="M77" s="44">
        <f t="shared" si="27"/>
        <v>121176</v>
      </c>
      <c r="N77" s="48">
        <f t="shared" si="28"/>
        <v>0.37367135406351093</v>
      </c>
      <c r="P77" s="18" t="s">
        <v>321</v>
      </c>
      <c r="Q77" s="26">
        <v>0.68067315309962373</v>
      </c>
      <c r="R77" s="117"/>
      <c r="S77" s="26"/>
      <c r="T77" s="10" t="s">
        <v>88</v>
      </c>
      <c r="U77" s="85">
        <f t="shared" si="29"/>
        <v>121176</v>
      </c>
      <c r="V77" s="23">
        <v>82205.5</v>
      </c>
      <c r="W77" s="127">
        <f t="shared" si="30"/>
        <v>0.67839753746616493</v>
      </c>
      <c r="X77" s="87">
        <f t="shared" si="31"/>
        <v>2.9066164257914178E-2</v>
      </c>
      <c r="Y77" s="131">
        <f>W77-AF17</f>
        <v>-1.4595899027588621E-2</v>
      </c>
      <c r="Z77" s="26"/>
      <c r="AA77" s="26"/>
      <c r="AB77" s="26"/>
      <c r="AL77" s="54">
        <v>38099</v>
      </c>
      <c r="AM77" s="50">
        <v>6702.4</v>
      </c>
      <c r="AN77" s="35">
        <f t="shared" si="32"/>
        <v>6702400</v>
      </c>
      <c r="AP77" s="18" t="s">
        <v>316</v>
      </c>
      <c r="AQ77">
        <v>13590.14</v>
      </c>
      <c r="AR77" s="35">
        <f t="shared" si="33"/>
        <v>13590140000</v>
      </c>
      <c r="BC77" s="35" t="s">
        <v>314</v>
      </c>
      <c r="BD77" s="35">
        <v>-3299.0647058823542</v>
      </c>
      <c r="BE77" s="170">
        <v>-3299064.7058823542</v>
      </c>
    </row>
    <row r="78" spans="1:57" ht="15.6" x14ac:dyDescent="0.3">
      <c r="A78" s="42">
        <f t="shared" si="22"/>
        <v>38120</v>
      </c>
      <c r="B78" s="35">
        <v>81888</v>
      </c>
      <c r="C78" s="35">
        <v>36385</v>
      </c>
      <c r="D78" s="35">
        <v>33758</v>
      </c>
      <c r="E78" s="35">
        <v>12513</v>
      </c>
      <c r="F78" s="35">
        <v>5530</v>
      </c>
      <c r="G78" s="35">
        <v>2971</v>
      </c>
      <c r="H78" s="42"/>
      <c r="I78" s="43">
        <f t="shared" si="25"/>
        <v>121176</v>
      </c>
      <c r="J78" s="43">
        <f t="shared" si="26"/>
        <v>51869</v>
      </c>
      <c r="L78" s="42">
        <f t="shared" si="23"/>
        <v>38120</v>
      </c>
      <c r="M78" s="44">
        <f t="shared" si="27"/>
        <v>121176</v>
      </c>
      <c r="N78" s="48">
        <f t="shared" si="28"/>
        <v>0.42804680794876876</v>
      </c>
      <c r="O78" s="35">
        <v>2009</v>
      </c>
      <c r="P78" s="18" t="s">
        <v>290</v>
      </c>
      <c r="Q78" s="26">
        <v>0.56549316696375518</v>
      </c>
      <c r="R78" s="117"/>
      <c r="S78" s="26"/>
      <c r="T78" s="10" t="s">
        <v>89</v>
      </c>
      <c r="U78" s="85">
        <f t="shared" si="29"/>
        <v>121176</v>
      </c>
      <c r="V78" s="23">
        <v>68912</v>
      </c>
      <c r="W78" s="127">
        <f t="shared" si="30"/>
        <v>0.56869347065425502</v>
      </c>
      <c r="X78" s="87">
        <f t="shared" si="31"/>
        <v>-8.0782038887098506E-2</v>
      </c>
      <c r="Y78" s="131">
        <f>W78-AF6</f>
        <v>-4.5341068047373145E-2</v>
      </c>
      <c r="Z78" s="26"/>
      <c r="AA78" s="26"/>
      <c r="AB78" s="26"/>
      <c r="AL78" s="54">
        <v>38106</v>
      </c>
      <c r="AM78" s="50">
        <v>6846.5</v>
      </c>
      <c r="AN78" s="35">
        <f t="shared" si="32"/>
        <v>6846500</v>
      </c>
      <c r="AP78" s="18" t="s">
        <v>318</v>
      </c>
      <c r="AQ78">
        <v>19287.84</v>
      </c>
      <c r="AR78" s="35">
        <f t="shared" si="33"/>
        <v>19287840000</v>
      </c>
      <c r="BC78" s="35" t="s">
        <v>316</v>
      </c>
      <c r="BD78" s="35">
        <v>-5324.6547058823489</v>
      </c>
      <c r="BE78" s="170">
        <v>-5324654.7058823491</v>
      </c>
    </row>
    <row r="79" spans="1:57" ht="15.6" x14ac:dyDescent="0.3">
      <c r="A79" s="42">
        <f t="shared" si="22"/>
        <v>38127</v>
      </c>
      <c r="B79" s="35">
        <v>81888</v>
      </c>
      <c r="C79" s="35">
        <v>38394</v>
      </c>
      <c r="D79" s="35">
        <v>33758</v>
      </c>
      <c r="E79" s="35">
        <v>13536</v>
      </c>
      <c r="F79" s="35">
        <v>5530</v>
      </c>
      <c r="G79" s="35">
        <v>3255</v>
      </c>
      <c r="H79" s="42"/>
      <c r="I79" s="43">
        <f t="shared" si="25"/>
        <v>121176</v>
      </c>
      <c r="J79" s="43">
        <f t="shared" si="26"/>
        <v>55185</v>
      </c>
      <c r="L79" s="42">
        <f t="shared" si="23"/>
        <v>38127</v>
      </c>
      <c r="M79" s="44">
        <f t="shared" si="27"/>
        <v>121176</v>
      </c>
      <c r="N79" s="48">
        <f t="shared" si="28"/>
        <v>0.45541196276490392</v>
      </c>
      <c r="P79" s="18" t="s">
        <v>294</v>
      </c>
      <c r="Q79" s="26">
        <v>0.43198529411764702</v>
      </c>
      <c r="R79" s="117"/>
      <c r="S79" s="26"/>
      <c r="T79" s="10" t="s">
        <v>90</v>
      </c>
      <c r="U79" s="85">
        <f t="shared" si="29"/>
        <v>121176</v>
      </c>
      <c r="V79" s="23">
        <v>52182.5</v>
      </c>
      <c r="W79" s="127">
        <f t="shared" si="30"/>
        <v>0.43063395391826764</v>
      </c>
      <c r="X79" s="87">
        <f t="shared" si="31"/>
        <v>-0.21902294718923787</v>
      </c>
      <c r="Y79" s="131">
        <f t="shared" ref="Y79:Y88" si="34">W79-AF7</f>
        <v>-4.9945232272839979E-2</v>
      </c>
      <c r="Z79" s="26"/>
      <c r="AA79" s="26"/>
      <c r="AB79" s="26"/>
      <c r="AL79" s="54">
        <v>38113</v>
      </c>
      <c r="AM79" s="50">
        <v>15384.1</v>
      </c>
      <c r="AN79" s="35">
        <f t="shared" si="32"/>
        <v>15384100</v>
      </c>
      <c r="AP79" s="18" t="s">
        <v>320</v>
      </c>
      <c r="AQ79">
        <v>11180.57</v>
      </c>
      <c r="AR79" s="35">
        <f t="shared" si="33"/>
        <v>11180570000</v>
      </c>
      <c r="BC79" s="35" t="s">
        <v>318</v>
      </c>
      <c r="BD79" s="35">
        <v>1203.9441176470646</v>
      </c>
      <c r="BE79" s="170">
        <v>1203944.1176470646</v>
      </c>
    </row>
    <row r="80" spans="1:57" ht="15.6" x14ac:dyDescent="0.3">
      <c r="A80" s="42">
        <f t="shared" si="22"/>
        <v>38134</v>
      </c>
      <c r="B80" s="35">
        <v>81888</v>
      </c>
      <c r="C80" s="35">
        <v>38952</v>
      </c>
      <c r="D80" s="35">
        <v>33758</v>
      </c>
      <c r="E80" s="35">
        <v>14207</v>
      </c>
      <c r="F80" s="35">
        <v>5530</v>
      </c>
      <c r="G80" s="35">
        <v>3512</v>
      </c>
      <c r="H80" s="42"/>
      <c r="I80" s="43">
        <f t="shared" si="25"/>
        <v>121176</v>
      </c>
      <c r="J80" s="43">
        <f t="shared" si="26"/>
        <v>56671</v>
      </c>
      <c r="L80" s="42">
        <f t="shared" si="23"/>
        <v>38134</v>
      </c>
      <c r="M80" s="44">
        <f t="shared" si="27"/>
        <v>121176</v>
      </c>
      <c r="N80" s="48">
        <f t="shared" si="28"/>
        <v>0.46767511718492111</v>
      </c>
      <c r="P80" s="18" t="s">
        <v>298</v>
      </c>
      <c r="Q80" s="26">
        <v>0.31509952465834817</v>
      </c>
      <c r="R80" s="117"/>
      <c r="S80" s="26"/>
      <c r="T80" s="10" t="s">
        <v>91</v>
      </c>
      <c r="U80" s="85">
        <f t="shared" si="29"/>
        <v>121176</v>
      </c>
      <c r="V80" s="23">
        <v>38119</v>
      </c>
      <c r="W80" s="127">
        <f t="shared" si="30"/>
        <v>0.3145754934970621</v>
      </c>
      <c r="X80" s="87">
        <f t="shared" si="31"/>
        <v>-0.33523389275886861</v>
      </c>
      <c r="Y80" s="131">
        <f t="shared" si="34"/>
        <v>-5.0560754604872304E-2</v>
      </c>
      <c r="Z80" s="26"/>
      <c r="AA80" s="26"/>
      <c r="AB80" s="26"/>
      <c r="AL80" s="54">
        <v>38120</v>
      </c>
      <c r="AM80" s="50">
        <v>9726.1</v>
      </c>
      <c r="AN80" s="35">
        <f t="shared" si="32"/>
        <v>9726100</v>
      </c>
      <c r="AP80" s="18" t="s">
        <v>321</v>
      </c>
      <c r="AQ80">
        <v>7109.58</v>
      </c>
      <c r="AR80" s="35">
        <f t="shared" si="33"/>
        <v>7109580000</v>
      </c>
      <c r="BC80" s="35" t="s">
        <v>320</v>
      </c>
      <c r="BD80" s="35">
        <v>-1003.4317647058833</v>
      </c>
      <c r="BE80" s="170">
        <v>-1003431.7647058833</v>
      </c>
    </row>
    <row r="81" spans="1:57" ht="15.6" x14ac:dyDescent="0.3">
      <c r="A81" s="42">
        <f t="shared" si="22"/>
        <v>38141</v>
      </c>
      <c r="B81" s="35">
        <v>81888</v>
      </c>
      <c r="C81" s="35">
        <v>40549</v>
      </c>
      <c r="D81" s="35">
        <v>33758</v>
      </c>
      <c r="E81" s="35">
        <v>14995</v>
      </c>
      <c r="F81" s="35">
        <v>5530</v>
      </c>
      <c r="G81" s="35">
        <v>3656</v>
      </c>
      <c r="H81" s="42"/>
      <c r="I81" s="43">
        <f t="shared" si="25"/>
        <v>121176</v>
      </c>
      <c r="J81" s="43">
        <f t="shared" si="26"/>
        <v>59200</v>
      </c>
      <c r="L81" s="42">
        <f t="shared" si="23"/>
        <v>38141</v>
      </c>
      <c r="M81" s="44">
        <f t="shared" si="27"/>
        <v>121176</v>
      </c>
      <c r="N81" s="48">
        <f t="shared" si="28"/>
        <v>0.48854558658480229</v>
      </c>
      <c r="P81" s="18" t="s">
        <v>306</v>
      </c>
      <c r="Q81" s="26">
        <v>0.26780715653264675</v>
      </c>
      <c r="R81" s="117"/>
      <c r="S81" s="26"/>
      <c r="T81" s="10" t="s">
        <v>92</v>
      </c>
      <c r="U81" s="85">
        <f t="shared" si="29"/>
        <v>121176</v>
      </c>
      <c r="V81" s="23">
        <v>31170</v>
      </c>
      <c r="W81" s="127">
        <f t="shared" si="30"/>
        <v>0.25722915428797782</v>
      </c>
      <c r="X81" s="87">
        <f t="shared" si="31"/>
        <v>-0.39265557731558376</v>
      </c>
      <c r="Y81" s="131">
        <f t="shared" si="34"/>
        <v>-4.1349772232125159E-2</v>
      </c>
      <c r="Z81" s="26"/>
      <c r="AA81" s="26"/>
      <c r="AB81" s="26"/>
      <c r="AL81" s="54">
        <v>38127</v>
      </c>
      <c r="AM81" s="50">
        <v>6043.3</v>
      </c>
      <c r="AN81" s="35">
        <f t="shared" si="32"/>
        <v>6043300</v>
      </c>
      <c r="AO81" s="35">
        <v>2009</v>
      </c>
      <c r="AP81" s="18" t="s">
        <v>290</v>
      </c>
      <c r="AQ81">
        <v>7918.1500000000015</v>
      </c>
      <c r="AR81" s="35">
        <f t="shared" si="33"/>
        <v>7918150000.0000019</v>
      </c>
      <c r="BC81" s="35" t="s">
        <v>321</v>
      </c>
      <c r="BD81" s="35">
        <v>-2954.8276470588225</v>
      </c>
      <c r="BE81" s="170">
        <v>-2954827.6470588227</v>
      </c>
    </row>
    <row r="82" spans="1:57" ht="15.6" x14ac:dyDescent="0.3">
      <c r="A82" s="42">
        <f t="shared" si="22"/>
        <v>38148</v>
      </c>
      <c r="B82" s="35">
        <v>81888</v>
      </c>
      <c r="C82" s="35">
        <v>43092</v>
      </c>
      <c r="D82" s="35">
        <v>33758</v>
      </c>
      <c r="E82" s="35">
        <v>15650</v>
      </c>
      <c r="F82" s="35">
        <v>5530</v>
      </c>
      <c r="G82" s="35">
        <v>3740</v>
      </c>
      <c r="H82" s="42"/>
      <c r="I82" s="43">
        <f t="shared" si="25"/>
        <v>121176</v>
      </c>
      <c r="J82" s="43">
        <f t="shared" si="26"/>
        <v>62482</v>
      </c>
      <c r="L82" s="42">
        <f t="shared" si="23"/>
        <v>38148</v>
      </c>
      <c r="M82" s="44">
        <f t="shared" si="27"/>
        <v>121176</v>
      </c>
      <c r="N82" s="48">
        <f t="shared" si="28"/>
        <v>0.51563015778702048</v>
      </c>
      <c r="P82" s="18" t="s">
        <v>308</v>
      </c>
      <c r="Q82" s="26">
        <v>0.40639029180695851</v>
      </c>
      <c r="R82" s="117"/>
      <c r="S82" s="26"/>
      <c r="T82" s="10" t="s">
        <v>93</v>
      </c>
      <c r="U82" s="85">
        <f t="shared" si="29"/>
        <v>121176</v>
      </c>
      <c r="V82" s="23">
        <v>48624.5</v>
      </c>
      <c r="W82" s="127">
        <f t="shared" si="30"/>
        <v>0.40127170396778239</v>
      </c>
      <c r="X82" s="87">
        <f t="shared" si="31"/>
        <v>-0.24842377517208325</v>
      </c>
      <c r="Y82" s="131">
        <f t="shared" si="34"/>
        <v>-1.2424777103460904E-2</v>
      </c>
      <c r="Z82" s="26"/>
      <c r="AA82" s="26"/>
      <c r="AB82" s="26"/>
      <c r="AL82" s="54">
        <v>38134</v>
      </c>
      <c r="AM82" s="50">
        <v>4375.1000000000004</v>
      </c>
      <c r="AN82" s="35">
        <f t="shared" si="32"/>
        <v>4375100</v>
      </c>
      <c r="AP82" s="18" t="s">
        <v>294</v>
      </c>
      <c r="AQ82">
        <v>3999.75</v>
      </c>
      <c r="AR82" s="35">
        <f t="shared" si="33"/>
        <v>3999750000</v>
      </c>
      <c r="BB82" s="35">
        <v>2009</v>
      </c>
      <c r="BC82" s="35" t="s">
        <v>290</v>
      </c>
      <c r="BD82" s="35">
        <v>-1019.3605882352913</v>
      </c>
      <c r="BE82" s="170">
        <v>-1019360.5882352913</v>
      </c>
    </row>
    <row r="83" spans="1:57" ht="15.6" x14ac:dyDescent="0.3">
      <c r="A83" s="42">
        <f t="shared" si="22"/>
        <v>38155</v>
      </c>
      <c r="B83" s="35">
        <v>81888</v>
      </c>
      <c r="C83" s="35">
        <v>45237</v>
      </c>
      <c r="D83" s="35">
        <v>33758</v>
      </c>
      <c r="E83" s="35">
        <v>16472</v>
      </c>
      <c r="F83" s="35">
        <v>5530</v>
      </c>
      <c r="G83" s="35">
        <v>3781</v>
      </c>
      <c r="H83" s="42"/>
      <c r="I83" s="43">
        <f t="shared" si="25"/>
        <v>121176</v>
      </c>
      <c r="J83" s="43">
        <f t="shared" si="26"/>
        <v>65490</v>
      </c>
      <c r="L83" s="42">
        <f t="shared" si="23"/>
        <v>38155</v>
      </c>
      <c r="M83" s="44">
        <f t="shared" si="27"/>
        <v>121176</v>
      </c>
      <c r="N83" s="48">
        <f t="shared" si="28"/>
        <v>0.54045355515943749</v>
      </c>
      <c r="P83" s="18" t="s">
        <v>310</v>
      </c>
      <c r="Q83" s="26">
        <v>0.54499240773750579</v>
      </c>
      <c r="R83" s="117"/>
      <c r="S83" s="26"/>
      <c r="T83" s="10" t="s">
        <v>94</v>
      </c>
      <c r="U83" s="85">
        <f t="shared" si="29"/>
        <v>121176</v>
      </c>
      <c r="V83" s="23">
        <v>65801</v>
      </c>
      <c r="W83" s="127">
        <f t="shared" si="30"/>
        <v>0.54302006998085428</v>
      </c>
      <c r="X83" s="87">
        <f t="shared" si="31"/>
        <v>-0.10648917094292537</v>
      </c>
      <c r="Y83" s="131">
        <f t="shared" si="34"/>
        <v>-7.0537908215379641E-2</v>
      </c>
      <c r="Z83" s="26"/>
      <c r="AA83" s="26"/>
      <c r="AB83" s="26"/>
      <c r="AL83" s="54">
        <v>38141</v>
      </c>
      <c r="AM83" s="50">
        <v>5181</v>
      </c>
      <c r="AN83" s="35">
        <f t="shared" si="32"/>
        <v>5181000</v>
      </c>
      <c r="AP83" s="18" t="s">
        <v>298</v>
      </c>
      <c r="AQ83">
        <v>3388.45</v>
      </c>
      <c r="AR83" s="35">
        <f t="shared" si="33"/>
        <v>3388450000</v>
      </c>
      <c r="BC83" s="35" t="s">
        <v>294</v>
      </c>
      <c r="BD83" s="35">
        <v>-1286.0776470588244</v>
      </c>
      <c r="BE83" s="170">
        <v>-1286077.6470588243</v>
      </c>
    </row>
    <row r="84" spans="1:57" ht="15.6" x14ac:dyDescent="0.3">
      <c r="A84" s="42">
        <f t="shared" si="22"/>
        <v>38162</v>
      </c>
      <c r="B84" s="35">
        <v>81888</v>
      </c>
      <c r="C84" s="35">
        <v>47482</v>
      </c>
      <c r="D84" s="35">
        <v>33758</v>
      </c>
      <c r="E84" s="35">
        <v>17648</v>
      </c>
      <c r="F84" s="35">
        <v>5530</v>
      </c>
      <c r="G84" s="35">
        <v>3825</v>
      </c>
      <c r="H84" s="42"/>
      <c r="I84" s="43">
        <f t="shared" si="25"/>
        <v>121176</v>
      </c>
      <c r="J84" s="43">
        <f t="shared" si="26"/>
        <v>68955</v>
      </c>
      <c r="L84" s="42">
        <f t="shared" si="23"/>
        <v>38162</v>
      </c>
      <c r="M84" s="44">
        <f t="shared" si="27"/>
        <v>121176</v>
      </c>
      <c r="N84" s="48">
        <f t="shared" si="28"/>
        <v>0.56904832640126757</v>
      </c>
      <c r="P84" s="18" t="s">
        <v>312</v>
      </c>
      <c r="Q84" s="26">
        <v>0.6779279725358156</v>
      </c>
      <c r="R84" s="117"/>
      <c r="S84" s="26"/>
      <c r="T84" s="10" t="s">
        <v>95</v>
      </c>
      <c r="U84" s="85">
        <f t="shared" si="29"/>
        <v>121176</v>
      </c>
      <c r="V84" s="23">
        <v>81508</v>
      </c>
      <c r="W84" s="127">
        <f t="shared" si="30"/>
        <v>0.67264144715125107</v>
      </c>
      <c r="X84" s="87">
        <f t="shared" si="31"/>
        <v>2.3302511217432261E-2</v>
      </c>
      <c r="Y84" s="131">
        <f t="shared" si="34"/>
        <v>-6.4969652947857059E-2</v>
      </c>
      <c r="Z84" s="26"/>
      <c r="AA84" s="26"/>
      <c r="AB84" s="26"/>
      <c r="AL84" s="54">
        <v>38148</v>
      </c>
      <c r="AM84" s="50">
        <v>5979.4</v>
      </c>
      <c r="AN84" s="35">
        <f t="shared" si="32"/>
        <v>5979400</v>
      </c>
      <c r="AP84" s="18" t="s">
        <v>306</v>
      </c>
      <c r="AQ84">
        <v>21502.71</v>
      </c>
      <c r="AR84" s="35">
        <f t="shared" si="33"/>
        <v>21502710000</v>
      </c>
      <c r="BC84" s="35" t="s">
        <v>298</v>
      </c>
      <c r="BD84" s="35">
        <v>-2205.0476470588228</v>
      </c>
      <c r="BE84" s="170">
        <v>-2205047.6470588227</v>
      </c>
    </row>
    <row r="85" spans="1:57" ht="15.6" x14ac:dyDescent="0.3">
      <c r="A85" s="42">
        <f t="shared" si="22"/>
        <v>38169</v>
      </c>
      <c r="B85" s="35">
        <v>81888</v>
      </c>
      <c r="C85" s="35">
        <v>50274</v>
      </c>
      <c r="D85" s="35">
        <v>33758</v>
      </c>
      <c r="E85" s="35">
        <v>19824</v>
      </c>
      <c r="F85" s="35">
        <v>5530</v>
      </c>
      <c r="G85" s="35">
        <v>3886</v>
      </c>
      <c r="H85" s="42"/>
      <c r="I85" s="43">
        <f t="shared" si="25"/>
        <v>121176</v>
      </c>
      <c r="J85" s="43">
        <f t="shared" si="26"/>
        <v>73984</v>
      </c>
      <c r="L85" s="42">
        <f t="shared" si="23"/>
        <v>38169</v>
      </c>
      <c r="M85" s="44">
        <f t="shared" si="27"/>
        <v>121176</v>
      </c>
      <c r="N85" s="48">
        <f t="shared" si="28"/>
        <v>0.61054994388327721</v>
      </c>
      <c r="P85" s="18" t="s">
        <v>314</v>
      </c>
      <c r="Q85" s="26">
        <v>0.76569617746088336</v>
      </c>
      <c r="R85" s="117"/>
      <c r="S85" s="26"/>
      <c r="T85" s="10" t="s">
        <v>96</v>
      </c>
      <c r="U85" s="85">
        <f t="shared" si="29"/>
        <v>121176</v>
      </c>
      <c r="V85" s="23">
        <v>92723.5</v>
      </c>
      <c r="W85" s="127">
        <f t="shared" si="30"/>
        <v>0.76519690367729587</v>
      </c>
      <c r="X85" s="87">
        <f t="shared" si="31"/>
        <v>0.11597957311782642</v>
      </c>
      <c r="Y85" s="131">
        <f t="shared" si="34"/>
        <v>-1.6300926330362842E-2</v>
      </c>
      <c r="Z85" s="26"/>
      <c r="AA85" s="26"/>
      <c r="AB85" s="26"/>
      <c r="AL85" s="54">
        <v>38155</v>
      </c>
      <c r="AM85" s="50">
        <v>5693.16</v>
      </c>
      <c r="AN85" s="35">
        <f t="shared" si="32"/>
        <v>5693160</v>
      </c>
      <c r="AP85" s="18" t="s">
        <v>308</v>
      </c>
      <c r="AQ85">
        <v>32672.29</v>
      </c>
      <c r="AR85" s="35">
        <f t="shared" si="33"/>
        <v>32672290000</v>
      </c>
      <c r="BC85" s="35" t="s">
        <v>306</v>
      </c>
      <c r="BD85" s="35">
        <v>4185.7070588235292</v>
      </c>
      <c r="BE85" s="170">
        <v>4185707.0588235292</v>
      </c>
    </row>
    <row r="86" spans="1:57" ht="15.6" x14ac:dyDescent="0.3">
      <c r="A86" s="42">
        <f t="shared" si="22"/>
        <v>38176</v>
      </c>
      <c r="B86" s="35">
        <v>81888</v>
      </c>
      <c r="C86" s="35">
        <v>52081</v>
      </c>
      <c r="D86" s="35">
        <v>33758</v>
      </c>
      <c r="E86" s="35">
        <v>21942</v>
      </c>
      <c r="F86" s="35">
        <v>5530</v>
      </c>
      <c r="G86" s="35">
        <v>3910</v>
      </c>
      <c r="H86" s="42"/>
      <c r="I86" s="43">
        <f t="shared" si="25"/>
        <v>121176</v>
      </c>
      <c r="J86" s="43">
        <f t="shared" si="26"/>
        <v>77933</v>
      </c>
      <c r="L86" s="42">
        <f t="shared" si="23"/>
        <v>38176</v>
      </c>
      <c r="M86" s="44">
        <f t="shared" si="27"/>
        <v>121176</v>
      </c>
      <c r="N86" s="48">
        <f t="shared" si="28"/>
        <v>0.64313890539380736</v>
      </c>
      <c r="P86" s="18" t="s">
        <v>316</v>
      </c>
      <c r="Q86" s="26">
        <v>0.8217342543077838</v>
      </c>
      <c r="R86" s="117"/>
      <c r="S86" s="26"/>
      <c r="T86" s="10" t="s">
        <v>97</v>
      </c>
      <c r="U86" s="85">
        <f t="shared" si="29"/>
        <v>121176</v>
      </c>
      <c r="V86" s="23">
        <v>99626.94</v>
      </c>
      <c r="W86" s="127">
        <f t="shared" si="30"/>
        <v>0.82216726084373148</v>
      </c>
      <c r="X86" s="87">
        <f t="shared" si="31"/>
        <v>0.17302478164224863</v>
      </c>
      <c r="Y86" s="131">
        <f t="shared" si="34"/>
        <v>1.8478411566646868E-2</v>
      </c>
      <c r="Z86" s="26"/>
      <c r="AA86" s="26"/>
      <c r="AB86" s="26"/>
      <c r="AL86" s="54">
        <v>38162</v>
      </c>
      <c r="AM86" s="50">
        <v>5862.6</v>
      </c>
      <c r="AN86" s="35">
        <f t="shared" si="32"/>
        <v>5862600</v>
      </c>
      <c r="AP86" s="18" t="s">
        <v>310</v>
      </c>
      <c r="AQ86">
        <v>25979.11</v>
      </c>
      <c r="AR86" s="35">
        <f t="shared" si="33"/>
        <v>25979110000</v>
      </c>
      <c r="BC86" s="35" t="s">
        <v>308</v>
      </c>
      <c r="BD86" s="35">
        <v>-4509.5129411764792</v>
      </c>
      <c r="BE86" s="170">
        <v>-4509512.9411764797</v>
      </c>
    </row>
    <row r="87" spans="1:57" ht="15.6" x14ac:dyDescent="0.3">
      <c r="A87" s="42">
        <f t="shared" si="22"/>
        <v>38183</v>
      </c>
      <c r="B87" s="35">
        <v>81888</v>
      </c>
      <c r="C87" s="35">
        <v>53497</v>
      </c>
      <c r="D87" s="35">
        <v>33758</v>
      </c>
      <c r="E87" s="35">
        <v>23009</v>
      </c>
      <c r="F87" s="35">
        <v>5530</v>
      </c>
      <c r="G87" s="35">
        <v>3956</v>
      </c>
      <c r="H87" s="42"/>
      <c r="I87" s="43">
        <f t="shared" si="25"/>
        <v>121176</v>
      </c>
      <c r="J87" s="43">
        <f t="shared" si="26"/>
        <v>80462</v>
      </c>
      <c r="L87" s="42">
        <f t="shared" si="23"/>
        <v>38183</v>
      </c>
      <c r="M87" s="44">
        <f t="shared" si="27"/>
        <v>121176</v>
      </c>
      <c r="N87" s="48">
        <f t="shared" si="28"/>
        <v>0.66400937479368849</v>
      </c>
      <c r="P87" s="18" t="s">
        <v>318</v>
      </c>
      <c r="Q87" s="26">
        <v>0.8177246319403183</v>
      </c>
      <c r="R87" s="117"/>
      <c r="S87" s="26"/>
      <c r="T87" s="10" t="s">
        <v>98</v>
      </c>
      <c r="U87" s="85">
        <f t="shared" si="29"/>
        <v>121176</v>
      </c>
      <c r="V87" s="23">
        <v>99487</v>
      </c>
      <c r="W87" s="127">
        <f t="shared" si="30"/>
        <v>0.82101241169868622</v>
      </c>
      <c r="X87" s="87">
        <f t="shared" si="31"/>
        <v>0.17186841518133816</v>
      </c>
      <c r="Y87" s="131">
        <f t="shared" si="34"/>
        <v>1.7317785700138644E-2</v>
      </c>
      <c r="Z87" s="26"/>
      <c r="AA87" s="26"/>
      <c r="AB87" s="26"/>
      <c r="AL87" s="54">
        <v>38169</v>
      </c>
      <c r="AM87" s="50">
        <v>7592.5</v>
      </c>
      <c r="AN87" s="35">
        <f t="shared" si="32"/>
        <v>7592500</v>
      </c>
      <c r="AP87" s="18" t="s">
        <v>312</v>
      </c>
      <c r="AQ87">
        <v>32560.199999999997</v>
      </c>
      <c r="AR87" s="35">
        <f t="shared" si="33"/>
        <v>32560199999.999996</v>
      </c>
      <c r="BC87" s="35" t="s">
        <v>310</v>
      </c>
      <c r="BD87" s="35">
        <v>-9001.12764705882</v>
      </c>
      <c r="BE87" s="170">
        <v>-9001127.6470588204</v>
      </c>
    </row>
    <row r="88" spans="1:57" ht="15.6" x14ac:dyDescent="0.3">
      <c r="A88" s="42">
        <f t="shared" si="22"/>
        <v>38190</v>
      </c>
      <c r="B88" s="35">
        <v>81888</v>
      </c>
      <c r="C88" s="35">
        <v>55311</v>
      </c>
      <c r="D88" s="35">
        <v>33758</v>
      </c>
      <c r="E88" s="35">
        <v>24043</v>
      </c>
      <c r="F88" s="35">
        <v>5530</v>
      </c>
      <c r="G88" s="35">
        <v>3970</v>
      </c>
      <c r="H88" s="42"/>
      <c r="I88" s="43">
        <f t="shared" si="25"/>
        <v>121176</v>
      </c>
      <c r="J88" s="43">
        <f t="shared" si="26"/>
        <v>83324</v>
      </c>
      <c r="L88" s="42">
        <f t="shared" si="23"/>
        <v>38190</v>
      </c>
      <c r="M88" s="44">
        <f t="shared" si="27"/>
        <v>121176</v>
      </c>
      <c r="N88" s="48">
        <f t="shared" si="28"/>
        <v>0.68762791311810922</v>
      </c>
      <c r="P88" s="18" t="s">
        <v>320</v>
      </c>
      <c r="Q88" s="26">
        <v>0.75219928038555495</v>
      </c>
      <c r="R88" s="117"/>
      <c r="S88" s="26"/>
      <c r="T88" s="10" t="s">
        <v>99</v>
      </c>
      <c r="U88" s="85">
        <f t="shared" si="29"/>
        <v>121176</v>
      </c>
      <c r="V88" s="23">
        <v>90588</v>
      </c>
      <c r="W88" s="127">
        <f t="shared" si="30"/>
        <v>0.74757377698554173</v>
      </c>
      <c r="X88" s="87">
        <f t="shared" si="31"/>
        <v>9.8333292016824086E-2</v>
      </c>
      <c r="Y88" s="131">
        <f t="shared" si="34"/>
        <v>-2.6349667990534842E-2</v>
      </c>
      <c r="Z88" s="26"/>
      <c r="AA88" s="26"/>
      <c r="AB88" s="26"/>
      <c r="AL88" s="54">
        <v>38176</v>
      </c>
      <c r="AM88" s="50">
        <v>7139.7</v>
      </c>
      <c r="AN88" s="35">
        <f t="shared" si="32"/>
        <v>7139700</v>
      </c>
      <c r="AP88" s="18" t="s">
        <v>314</v>
      </c>
      <c r="AQ88">
        <v>18806.07</v>
      </c>
      <c r="AR88" s="35">
        <f t="shared" si="33"/>
        <v>18806070000</v>
      </c>
      <c r="BC88" s="35" t="s">
        <v>312</v>
      </c>
      <c r="BD88" s="35">
        <v>3718.7482352941188</v>
      </c>
      <c r="BE88" s="170">
        <v>3718748.235294119</v>
      </c>
    </row>
    <row r="89" spans="1:57" ht="15.6" x14ac:dyDescent="0.3">
      <c r="A89" s="42">
        <f t="shared" si="22"/>
        <v>38197</v>
      </c>
      <c r="B89" s="35">
        <v>81888</v>
      </c>
      <c r="C89" s="35">
        <v>55974</v>
      </c>
      <c r="D89" s="35">
        <v>33758</v>
      </c>
      <c r="E89" s="35">
        <v>24581</v>
      </c>
      <c r="F89" s="35">
        <v>5530</v>
      </c>
      <c r="G89" s="35">
        <v>4100</v>
      </c>
      <c r="H89" s="42"/>
      <c r="I89" s="43">
        <f t="shared" si="25"/>
        <v>121176</v>
      </c>
      <c r="J89" s="43">
        <f t="shared" si="26"/>
        <v>84655</v>
      </c>
      <c r="L89" s="42">
        <f t="shared" si="23"/>
        <v>38197</v>
      </c>
      <c r="M89" s="44">
        <f t="shared" si="27"/>
        <v>121176</v>
      </c>
      <c r="N89" s="48">
        <f t="shared" si="28"/>
        <v>0.69861193635703445</v>
      </c>
      <c r="P89" s="18" t="s">
        <v>321</v>
      </c>
      <c r="Q89" s="26">
        <v>0.67175018155410315</v>
      </c>
      <c r="R89" s="117"/>
      <c r="S89" s="26"/>
      <c r="T89" s="10" t="s">
        <v>100</v>
      </c>
      <c r="U89" s="85">
        <f t="shared" si="29"/>
        <v>121176</v>
      </c>
      <c r="V89" s="23">
        <v>81352</v>
      </c>
      <c r="W89" s="127">
        <f t="shared" si="30"/>
        <v>0.6713540635109263</v>
      </c>
      <c r="X89" s="87">
        <f t="shared" si="31"/>
        <v>2.201343612880835E-2</v>
      </c>
      <c r="Y89" s="131">
        <f>W89-AF17</f>
        <v>-2.1639372982827254E-2</v>
      </c>
      <c r="Z89" s="26"/>
      <c r="AA89" s="26"/>
      <c r="AB89" s="26"/>
      <c r="AL89" s="54">
        <v>38183</v>
      </c>
      <c r="AM89" s="50">
        <v>5183.8399999999992</v>
      </c>
      <c r="AN89" s="35">
        <f t="shared" si="32"/>
        <v>5183839.9999999991</v>
      </c>
      <c r="AP89" s="18" t="s">
        <v>316</v>
      </c>
      <c r="AQ89">
        <v>22083.14</v>
      </c>
      <c r="AR89" s="35">
        <f t="shared" si="33"/>
        <v>22083140000</v>
      </c>
      <c r="BC89" s="35" t="s">
        <v>314</v>
      </c>
      <c r="BD89" s="35">
        <v>1878.4252941176455</v>
      </c>
      <c r="BE89" s="170">
        <v>1878425.2941176456</v>
      </c>
    </row>
    <row r="90" spans="1:57" ht="15.6" x14ac:dyDescent="0.3">
      <c r="A90" s="42">
        <f t="shared" si="22"/>
        <v>38204</v>
      </c>
      <c r="B90" s="35">
        <v>81888</v>
      </c>
      <c r="C90" s="35">
        <v>56779</v>
      </c>
      <c r="D90" s="35">
        <v>33758</v>
      </c>
      <c r="E90" s="35">
        <v>24651</v>
      </c>
      <c r="F90" s="35">
        <v>5530</v>
      </c>
      <c r="G90" s="35">
        <v>4164</v>
      </c>
      <c r="H90" s="42"/>
      <c r="I90" s="43">
        <f t="shared" si="25"/>
        <v>121176</v>
      </c>
      <c r="J90" s="43">
        <f t="shared" si="26"/>
        <v>85594</v>
      </c>
      <c r="L90" s="42">
        <f t="shared" si="23"/>
        <v>38204</v>
      </c>
      <c r="M90" s="44">
        <f t="shared" si="27"/>
        <v>121176</v>
      </c>
      <c r="N90" s="48">
        <f t="shared" si="28"/>
        <v>0.70636099557668186</v>
      </c>
      <c r="O90" s="35">
        <v>2010</v>
      </c>
      <c r="P90" s="18" t="s">
        <v>290</v>
      </c>
      <c r="Q90" s="26">
        <v>0.50855788526174095</v>
      </c>
      <c r="R90" s="117"/>
      <c r="S90" s="26"/>
      <c r="T90" s="10" t="s">
        <v>101</v>
      </c>
      <c r="U90" s="85">
        <f t="shared" si="29"/>
        <v>121176</v>
      </c>
      <c r="V90" s="23">
        <v>61666</v>
      </c>
      <c r="W90" s="127">
        <f t="shared" si="30"/>
        <v>0.50889615105301378</v>
      </c>
      <c r="X90" s="87">
        <f t="shared" si="31"/>
        <v>-0.14065792409330921</v>
      </c>
      <c r="Y90" s="131">
        <f>W90-AF6</f>
        <v>-0.10513838764861438</v>
      </c>
      <c r="Z90" s="26"/>
      <c r="AA90" s="26"/>
      <c r="AB90" s="26"/>
      <c r="AL90" s="54">
        <v>38190</v>
      </c>
      <c r="AM90" s="50">
        <v>5578.16</v>
      </c>
      <c r="AN90" s="35">
        <f t="shared" si="32"/>
        <v>5578160</v>
      </c>
      <c r="AP90" s="18" t="s">
        <v>318</v>
      </c>
      <c r="AQ90">
        <v>14297.3</v>
      </c>
      <c r="AR90" s="35">
        <f t="shared" si="33"/>
        <v>14297300000</v>
      </c>
      <c r="BC90" s="35" t="s">
        <v>316</v>
      </c>
      <c r="BD90" s="35">
        <v>3168.3452941176511</v>
      </c>
      <c r="BE90" s="170">
        <v>3168345.2941176509</v>
      </c>
    </row>
    <row r="91" spans="1:57" ht="15.6" x14ac:dyDescent="0.3">
      <c r="A91" s="42">
        <f t="shared" si="22"/>
        <v>38211</v>
      </c>
      <c r="B91" s="35">
        <v>81888</v>
      </c>
      <c r="C91" s="35">
        <v>56760</v>
      </c>
      <c r="D91" s="35">
        <v>33758</v>
      </c>
      <c r="E91" s="35">
        <v>24392</v>
      </c>
      <c r="F91" s="35">
        <v>5530</v>
      </c>
      <c r="G91" s="35">
        <v>4104</v>
      </c>
      <c r="H91" s="42"/>
      <c r="I91" s="43">
        <f t="shared" si="25"/>
        <v>121176</v>
      </c>
      <c r="J91" s="43">
        <f t="shared" si="26"/>
        <v>85256</v>
      </c>
      <c r="L91" s="42">
        <f t="shared" si="23"/>
        <v>38211</v>
      </c>
      <c r="M91" s="44">
        <f t="shared" si="27"/>
        <v>121176</v>
      </c>
      <c r="N91" s="48">
        <f t="shared" si="28"/>
        <v>0.70357166435597807</v>
      </c>
      <c r="P91" s="18" t="s">
        <v>294</v>
      </c>
      <c r="Q91" s="26">
        <v>0.35594336584278197</v>
      </c>
      <c r="R91" s="117"/>
      <c r="S91" s="26"/>
      <c r="T91" s="10" t="s">
        <v>102</v>
      </c>
      <c r="U91" s="85">
        <f t="shared" si="29"/>
        <v>121176</v>
      </c>
      <c r="V91" s="23">
        <v>42908.5</v>
      </c>
      <c r="W91" s="127">
        <f t="shared" si="30"/>
        <v>0.35410064699280386</v>
      </c>
      <c r="X91" s="87">
        <f t="shared" si="31"/>
        <v>-0.29565680854755944</v>
      </c>
      <c r="Y91" s="131">
        <f t="shared" ref="Y91:Y100" si="35">W91-AF7</f>
        <v>-0.12647853919830376</v>
      </c>
      <c r="Z91" s="26"/>
      <c r="AA91" s="26"/>
      <c r="AB91" s="26"/>
      <c r="AL91" s="54">
        <v>38197</v>
      </c>
      <c r="AM91" s="50">
        <v>4000</v>
      </c>
      <c r="AN91" s="35">
        <f t="shared" si="32"/>
        <v>4000000</v>
      </c>
      <c r="AP91" s="18" t="s">
        <v>320</v>
      </c>
      <c r="AQ91">
        <v>12421.52</v>
      </c>
      <c r="AR91" s="35">
        <f t="shared" si="33"/>
        <v>12421520000</v>
      </c>
      <c r="BC91" s="35" t="s">
        <v>318</v>
      </c>
      <c r="BD91" s="35">
        <v>-3786.5958823529363</v>
      </c>
      <c r="BE91" s="170">
        <v>-3786595.8823529361</v>
      </c>
    </row>
    <row r="92" spans="1:57" ht="15.6" x14ac:dyDescent="0.3">
      <c r="A92" s="42">
        <f t="shared" si="22"/>
        <v>38218</v>
      </c>
      <c r="B92" s="35">
        <v>81888</v>
      </c>
      <c r="C92" s="35">
        <v>56986</v>
      </c>
      <c r="D92" s="35">
        <v>33758</v>
      </c>
      <c r="E92" s="35">
        <v>24412</v>
      </c>
      <c r="F92" s="35">
        <v>5530</v>
      </c>
      <c r="G92" s="35">
        <v>4132</v>
      </c>
      <c r="H92" s="42"/>
      <c r="I92" s="43">
        <f t="shared" si="25"/>
        <v>121176</v>
      </c>
      <c r="J92" s="43">
        <f t="shared" si="26"/>
        <v>85530</v>
      </c>
      <c r="L92" s="42">
        <f t="shared" si="23"/>
        <v>38218</v>
      </c>
      <c r="M92" s="44">
        <f t="shared" si="27"/>
        <v>121176</v>
      </c>
      <c r="N92" s="48">
        <f t="shared" si="28"/>
        <v>0.70583283818577935</v>
      </c>
      <c r="P92" s="18" t="s">
        <v>298</v>
      </c>
      <c r="Q92" s="26">
        <v>0.25608003765700743</v>
      </c>
      <c r="R92" s="117"/>
      <c r="S92" s="26"/>
      <c r="T92" s="10" t="s">
        <v>103</v>
      </c>
      <c r="U92" s="85">
        <f t="shared" si="29"/>
        <v>121176</v>
      </c>
      <c r="V92" s="23">
        <v>30791</v>
      </c>
      <c r="W92" s="127">
        <f t="shared" si="30"/>
        <v>0.25410147223872714</v>
      </c>
      <c r="X92" s="87">
        <f t="shared" si="31"/>
        <v>-0.39578736871679188</v>
      </c>
      <c r="Y92" s="131">
        <f t="shared" si="35"/>
        <v>-0.11103477586320726</v>
      </c>
      <c r="Z92" s="26"/>
      <c r="AA92" s="26"/>
      <c r="AB92" s="26"/>
      <c r="AL92" s="54">
        <v>38204</v>
      </c>
      <c r="AM92" s="50">
        <v>3627.2</v>
      </c>
      <c r="AN92" s="35">
        <f t="shared" si="32"/>
        <v>3627200</v>
      </c>
      <c r="AP92" s="18" t="s">
        <v>321</v>
      </c>
      <c r="AQ92">
        <v>7832.7699999999995</v>
      </c>
      <c r="AR92" s="35">
        <f t="shared" si="33"/>
        <v>7832770000</v>
      </c>
      <c r="BC92" s="35" t="s">
        <v>320</v>
      </c>
      <c r="BD92" s="35">
        <v>237.5182352941174</v>
      </c>
      <c r="BE92" s="170">
        <v>237518.23529411742</v>
      </c>
    </row>
    <row r="93" spans="1:57" ht="15.6" x14ac:dyDescent="0.3">
      <c r="A93" s="42">
        <f t="shared" si="22"/>
        <v>38225</v>
      </c>
      <c r="B93" s="35">
        <v>81888</v>
      </c>
      <c r="C93" s="35">
        <v>57747</v>
      </c>
      <c r="D93" s="35">
        <v>33758</v>
      </c>
      <c r="E93" s="35">
        <v>24433</v>
      </c>
      <c r="F93" s="35">
        <v>5530</v>
      </c>
      <c r="G93" s="35">
        <v>4201</v>
      </c>
      <c r="H93" s="42"/>
      <c r="I93" s="43">
        <f t="shared" si="25"/>
        <v>121176</v>
      </c>
      <c r="J93" s="43">
        <f t="shared" si="26"/>
        <v>86381</v>
      </c>
      <c r="L93" s="42">
        <f t="shared" si="23"/>
        <v>38225</v>
      </c>
      <c r="M93" s="44">
        <f t="shared" si="27"/>
        <v>121176</v>
      </c>
      <c r="N93" s="48">
        <f t="shared" si="28"/>
        <v>0.71285568099293595</v>
      </c>
      <c r="P93" s="18" t="s">
        <v>306</v>
      </c>
      <c r="Q93" s="26">
        <v>0.21268116241236074</v>
      </c>
      <c r="R93" s="117"/>
      <c r="S93" s="26"/>
      <c r="T93" s="10" t="s">
        <v>104</v>
      </c>
      <c r="U93" s="85">
        <f t="shared" si="29"/>
        <v>121176</v>
      </c>
      <c r="V93" s="23">
        <v>25773</v>
      </c>
      <c r="W93" s="127">
        <f t="shared" si="30"/>
        <v>0.21269063180827888</v>
      </c>
      <c r="X93" s="87">
        <f t="shared" si="31"/>
        <v>-0.43725261740086102</v>
      </c>
      <c r="Y93" s="131">
        <f t="shared" si="35"/>
        <v>-8.5888294711824104E-2</v>
      </c>
      <c r="Z93" s="26"/>
      <c r="AA93" s="26"/>
      <c r="AB93" s="26"/>
      <c r="AL93" s="54">
        <v>38211</v>
      </c>
      <c r="AM93" s="50">
        <v>2434.5</v>
      </c>
      <c r="AN93" s="35">
        <f t="shared" si="32"/>
        <v>2434500</v>
      </c>
      <c r="AO93" s="35">
        <v>2010</v>
      </c>
      <c r="AP93" s="18" t="s">
        <v>290</v>
      </c>
      <c r="AQ93">
        <v>4235.6900000000005</v>
      </c>
      <c r="AR93" s="35">
        <f t="shared" si="33"/>
        <v>4235690000.0000005</v>
      </c>
      <c r="BC93" s="35" t="s">
        <v>321</v>
      </c>
      <c r="BD93" s="35">
        <v>-2231.6376470588229</v>
      </c>
      <c r="BE93" s="170">
        <v>-2231637.6470588231</v>
      </c>
    </row>
    <row r="94" spans="1:57" ht="15.6" x14ac:dyDescent="0.3">
      <c r="A94" s="42">
        <f t="shared" si="22"/>
        <v>38232</v>
      </c>
      <c r="B94" s="35">
        <v>81888</v>
      </c>
      <c r="C94" s="35">
        <v>59135</v>
      </c>
      <c r="D94" s="35">
        <v>33758</v>
      </c>
      <c r="E94" s="35">
        <v>24832</v>
      </c>
      <c r="F94" s="35">
        <v>5530</v>
      </c>
      <c r="G94" s="35">
        <v>4208</v>
      </c>
      <c r="H94" s="42"/>
      <c r="I94" s="43">
        <f t="shared" si="25"/>
        <v>121176</v>
      </c>
      <c r="J94" s="43">
        <f t="shared" si="26"/>
        <v>88175</v>
      </c>
      <c r="L94" s="42">
        <f t="shared" si="23"/>
        <v>38232</v>
      </c>
      <c r="M94" s="44">
        <f t="shared" si="27"/>
        <v>121176</v>
      </c>
      <c r="N94" s="48">
        <f t="shared" si="28"/>
        <v>0.72766059285667128</v>
      </c>
      <c r="P94" s="18" t="s">
        <v>308</v>
      </c>
      <c r="Q94" s="26">
        <v>0.36643323726392113</v>
      </c>
      <c r="R94" s="117"/>
      <c r="S94" s="26"/>
      <c r="T94" s="10" t="s">
        <v>105</v>
      </c>
      <c r="U94" s="85">
        <f t="shared" si="29"/>
        <v>121176</v>
      </c>
      <c r="V94" s="23">
        <v>46697</v>
      </c>
      <c r="W94" s="127">
        <f t="shared" si="30"/>
        <v>0.38536508879646136</v>
      </c>
      <c r="X94" s="87">
        <f t="shared" si="31"/>
        <v>-0.2643512894882537</v>
      </c>
      <c r="Y94" s="131">
        <f t="shared" si="35"/>
        <v>-2.833139227478193E-2</v>
      </c>
      <c r="Z94" s="26"/>
      <c r="AA94" s="26"/>
      <c r="AB94" s="26"/>
      <c r="AL94" s="54">
        <v>38218</v>
      </c>
      <c r="AM94" s="50">
        <v>3255.1</v>
      </c>
      <c r="AN94" s="35">
        <f t="shared" si="32"/>
        <v>3255100</v>
      </c>
      <c r="AP94" s="18" t="s">
        <v>294</v>
      </c>
      <c r="AQ94">
        <v>2865.46</v>
      </c>
      <c r="AR94" s="35">
        <f t="shared" si="33"/>
        <v>2865460000</v>
      </c>
      <c r="BB94" s="35">
        <v>2010</v>
      </c>
      <c r="BC94" s="35" t="s">
        <v>290</v>
      </c>
      <c r="BD94" s="35">
        <v>-4701.8205882352922</v>
      </c>
      <c r="BE94" s="170">
        <v>-4701820.5882352926</v>
      </c>
    </row>
    <row r="95" spans="1:57" ht="15.6" x14ac:dyDescent="0.3">
      <c r="A95" s="42">
        <f t="shared" si="22"/>
        <v>38239</v>
      </c>
      <c r="B95" s="35">
        <v>81888</v>
      </c>
      <c r="C95" s="35">
        <v>59818</v>
      </c>
      <c r="D95" s="35">
        <v>33758</v>
      </c>
      <c r="E95" s="35">
        <v>25119</v>
      </c>
      <c r="F95" s="35">
        <v>5530</v>
      </c>
      <c r="G95" s="35">
        <v>4105</v>
      </c>
      <c r="H95" s="42"/>
      <c r="I95" s="43">
        <f t="shared" si="25"/>
        <v>121176</v>
      </c>
      <c r="J95" s="43">
        <f t="shared" si="26"/>
        <v>89042</v>
      </c>
      <c r="L95" s="42">
        <f t="shared" si="23"/>
        <v>38239</v>
      </c>
      <c r="M95" s="44">
        <f t="shared" si="27"/>
        <v>121176</v>
      </c>
      <c r="N95" s="48">
        <f t="shared" si="28"/>
        <v>0.73481547501155342</v>
      </c>
      <c r="P95" s="18" t="s">
        <v>310</v>
      </c>
      <c r="Q95" s="26">
        <v>0.53942899259247024</v>
      </c>
      <c r="R95" s="117"/>
      <c r="S95" s="26"/>
      <c r="T95" s="10" t="s">
        <v>106</v>
      </c>
      <c r="U95" s="85">
        <f t="shared" si="29"/>
        <v>121176</v>
      </c>
      <c r="V95" s="23">
        <v>65786.95</v>
      </c>
      <c r="W95" s="127">
        <f t="shared" si="30"/>
        <v>0.54290412292863266</v>
      </c>
      <c r="X95" s="87">
        <f t="shared" si="31"/>
        <v>-0.10660527033392005</v>
      </c>
      <c r="Y95" s="131">
        <f t="shared" si="35"/>
        <v>-7.0653855267601262E-2</v>
      </c>
      <c r="Z95" s="26"/>
      <c r="AA95" s="26"/>
      <c r="AB95" s="26"/>
      <c r="AL95" s="54">
        <v>38225</v>
      </c>
      <c r="AM95" s="50">
        <v>3977.2000000000003</v>
      </c>
      <c r="AN95" s="35">
        <f t="shared" si="32"/>
        <v>3977200.0000000005</v>
      </c>
      <c r="AP95" s="18" t="s">
        <v>298</v>
      </c>
      <c r="AQ95">
        <v>3976.6</v>
      </c>
      <c r="AR95" s="35">
        <f t="shared" si="33"/>
        <v>3976600000</v>
      </c>
      <c r="BC95" s="35" t="s">
        <v>294</v>
      </c>
      <c r="BD95" s="35">
        <v>-2420.3676470588243</v>
      </c>
      <c r="BE95" s="170">
        <v>-2420367.6470588245</v>
      </c>
    </row>
    <row r="96" spans="1:57" ht="15.6" x14ac:dyDescent="0.3">
      <c r="A96" s="42">
        <f t="shared" si="22"/>
        <v>38246</v>
      </c>
      <c r="B96" s="35">
        <v>81888</v>
      </c>
      <c r="C96" s="35">
        <v>61758</v>
      </c>
      <c r="D96" s="35">
        <v>33758</v>
      </c>
      <c r="E96" s="35">
        <v>25685</v>
      </c>
      <c r="F96" s="35">
        <v>5530</v>
      </c>
      <c r="G96" s="35">
        <v>4139</v>
      </c>
      <c r="H96" s="42"/>
      <c r="I96" s="43">
        <f t="shared" si="25"/>
        <v>121176</v>
      </c>
      <c r="J96" s="43">
        <f t="shared" si="26"/>
        <v>91582</v>
      </c>
      <c r="L96" s="42">
        <f t="shared" si="23"/>
        <v>38246</v>
      </c>
      <c r="M96" s="44">
        <f t="shared" si="27"/>
        <v>121176</v>
      </c>
      <c r="N96" s="48">
        <f t="shared" si="28"/>
        <v>0.75577672146299602</v>
      </c>
      <c r="P96" s="18" t="s">
        <v>312</v>
      </c>
      <c r="Q96" s="26">
        <v>0.63909391954943717</v>
      </c>
      <c r="R96" s="117"/>
      <c r="S96" s="26"/>
      <c r="T96" s="10" t="s">
        <v>107</v>
      </c>
      <c r="U96" s="85">
        <f t="shared" si="29"/>
        <v>121176</v>
      </c>
      <c r="V96" s="23">
        <v>78205</v>
      </c>
      <c r="W96" s="127">
        <f t="shared" si="30"/>
        <v>0.64538357430514293</v>
      </c>
      <c r="X96" s="87">
        <f t="shared" si="31"/>
        <v>-3.9911747936240364E-3</v>
      </c>
      <c r="Y96" s="131">
        <f t="shared" si="35"/>
        <v>-9.2227525793965204E-2</v>
      </c>
      <c r="Z96" s="26"/>
      <c r="AA96" s="26"/>
      <c r="AB96" s="26"/>
      <c r="AL96" s="54">
        <v>38232</v>
      </c>
      <c r="AM96" s="50">
        <v>4849</v>
      </c>
      <c r="AN96" s="35">
        <f t="shared" si="32"/>
        <v>4849000</v>
      </c>
      <c r="AP96" s="18" t="s">
        <v>306</v>
      </c>
      <c r="AQ96">
        <v>12854.59</v>
      </c>
      <c r="AR96" s="35">
        <f t="shared" si="33"/>
        <v>12854590000</v>
      </c>
      <c r="BC96" s="35" t="s">
        <v>298</v>
      </c>
      <c r="BD96" s="35">
        <v>-1616.8976470588227</v>
      </c>
      <c r="BE96" s="170">
        <v>-1616897.6470588227</v>
      </c>
    </row>
    <row r="97" spans="1:57" ht="15.6" x14ac:dyDescent="0.3">
      <c r="A97" s="42">
        <f t="shared" si="22"/>
        <v>38253</v>
      </c>
      <c r="B97" s="35">
        <v>81888</v>
      </c>
      <c r="C97" s="35">
        <v>63909</v>
      </c>
      <c r="D97" s="35">
        <v>33758</v>
      </c>
      <c r="E97" s="35">
        <v>26817</v>
      </c>
      <c r="F97" s="35">
        <v>5530</v>
      </c>
      <c r="G97" s="35">
        <v>4295</v>
      </c>
      <c r="H97" s="42"/>
      <c r="I97" s="43">
        <f t="shared" si="25"/>
        <v>121176</v>
      </c>
      <c r="J97" s="43">
        <f t="shared" si="26"/>
        <v>95021</v>
      </c>
      <c r="L97" s="42">
        <f t="shared" si="23"/>
        <v>38253</v>
      </c>
      <c r="M97" s="44">
        <f t="shared" si="27"/>
        <v>121176</v>
      </c>
      <c r="N97" s="48">
        <f t="shared" si="28"/>
        <v>0.78415692876477194</v>
      </c>
      <c r="P97" s="18" t="s">
        <v>314</v>
      </c>
      <c r="Q97" s="26">
        <v>0.68824029877862469</v>
      </c>
      <c r="R97" s="117"/>
      <c r="S97" s="26"/>
      <c r="T97" s="10" t="s">
        <v>108</v>
      </c>
      <c r="U97" s="85">
        <f t="shared" si="29"/>
        <v>121176</v>
      </c>
      <c r="V97" s="23">
        <v>83234.165000000008</v>
      </c>
      <c r="W97" s="127">
        <f t="shared" si="30"/>
        <v>0.68688655344292604</v>
      </c>
      <c r="X97" s="87">
        <f t="shared" si="31"/>
        <v>3.756633365560217E-2</v>
      </c>
      <c r="Y97" s="131">
        <f t="shared" si="35"/>
        <v>-9.4611276564732671E-2</v>
      </c>
      <c r="Z97" s="26"/>
      <c r="AA97" s="26"/>
      <c r="AB97" s="26"/>
      <c r="AL97" s="54">
        <v>38239</v>
      </c>
      <c r="AM97" s="50">
        <v>3956.2999999999997</v>
      </c>
      <c r="AN97" s="35">
        <f t="shared" si="32"/>
        <v>3956299.9999999995</v>
      </c>
      <c r="AP97" s="18" t="s">
        <v>308</v>
      </c>
      <c r="AQ97">
        <v>43106.58</v>
      </c>
      <c r="AR97" s="35">
        <f t="shared" si="33"/>
        <v>43106580000</v>
      </c>
      <c r="BC97" s="35" t="s">
        <v>306</v>
      </c>
      <c r="BD97" s="35">
        <v>-4462.4129411764698</v>
      </c>
      <c r="BE97" s="170">
        <v>-4462412.9411764694</v>
      </c>
    </row>
    <row r="98" spans="1:57" ht="15.6" x14ac:dyDescent="0.3">
      <c r="A98" s="42">
        <f t="shared" si="22"/>
        <v>38260</v>
      </c>
      <c r="B98" s="35">
        <v>81888</v>
      </c>
      <c r="C98" s="35">
        <v>64586</v>
      </c>
      <c r="D98" s="35">
        <v>33758</v>
      </c>
      <c r="E98" s="35">
        <v>27313</v>
      </c>
      <c r="F98" s="35">
        <v>5530</v>
      </c>
      <c r="G98" s="35">
        <v>4382</v>
      </c>
      <c r="H98" s="42"/>
      <c r="I98" s="43">
        <f t="shared" si="25"/>
        <v>121176</v>
      </c>
      <c r="J98" s="43">
        <f t="shared" si="26"/>
        <v>96281</v>
      </c>
      <c r="L98" s="42">
        <f t="shared" si="23"/>
        <v>38260</v>
      </c>
      <c r="M98" s="44">
        <f t="shared" si="27"/>
        <v>121176</v>
      </c>
      <c r="N98" s="48">
        <f t="shared" si="28"/>
        <v>0.79455502739816464</v>
      </c>
      <c r="P98" s="18" t="s">
        <v>316</v>
      </c>
      <c r="Q98" s="26">
        <v>0.69069147266976627</v>
      </c>
      <c r="R98" s="117"/>
      <c r="S98" s="26"/>
      <c r="T98" s="10" t="s">
        <v>109</v>
      </c>
      <c r="U98" s="85">
        <f t="shared" si="29"/>
        <v>121176</v>
      </c>
      <c r="V98" s="23">
        <v>83714.804999999993</v>
      </c>
      <c r="W98" s="127">
        <f t="shared" si="30"/>
        <v>0.69085301544860367</v>
      </c>
      <c r="X98" s="87">
        <f t="shared" si="31"/>
        <v>4.153800705685972E-2</v>
      </c>
      <c r="Y98" s="131">
        <f t="shared" si="35"/>
        <v>-0.11283583382848095</v>
      </c>
      <c r="Z98" s="26"/>
      <c r="AA98"/>
      <c r="AB98" s="26"/>
      <c r="AL98" s="54">
        <v>38246</v>
      </c>
      <c r="AM98" s="50">
        <v>5647.7</v>
      </c>
      <c r="AN98" s="35">
        <f t="shared" si="32"/>
        <v>5647700</v>
      </c>
      <c r="AP98" s="18" t="s">
        <v>310</v>
      </c>
      <c r="AQ98">
        <v>26988.510000000002</v>
      </c>
      <c r="AR98" s="35">
        <f t="shared" si="33"/>
        <v>26988510000.000004</v>
      </c>
      <c r="BC98" s="35" t="s">
        <v>308</v>
      </c>
      <c r="BD98" s="35">
        <v>5924.7770588235217</v>
      </c>
      <c r="BE98" s="170">
        <v>5924777.0588235212</v>
      </c>
    </row>
    <row r="99" spans="1:57" ht="15.6" x14ac:dyDescent="0.3">
      <c r="A99" s="42">
        <f t="shared" si="22"/>
        <v>38267</v>
      </c>
      <c r="B99" s="35">
        <v>81888</v>
      </c>
      <c r="C99" s="35">
        <v>66006</v>
      </c>
      <c r="D99" s="35">
        <v>33758</v>
      </c>
      <c r="E99" s="35">
        <v>27672</v>
      </c>
      <c r="F99" s="35">
        <v>5530</v>
      </c>
      <c r="G99" s="35">
        <v>4395</v>
      </c>
      <c r="H99" s="42"/>
      <c r="I99" s="43">
        <f t="shared" si="25"/>
        <v>121176</v>
      </c>
      <c r="J99" s="43">
        <f t="shared" si="26"/>
        <v>98073</v>
      </c>
      <c r="L99" s="42">
        <f t="shared" si="23"/>
        <v>38267</v>
      </c>
      <c r="M99" s="44">
        <f t="shared" si="27"/>
        <v>121176</v>
      </c>
      <c r="N99" s="48">
        <f t="shared" si="28"/>
        <v>0.80934343434343436</v>
      </c>
      <c r="P99" s="18" t="s">
        <v>318</v>
      </c>
      <c r="Q99" s="26">
        <v>0.69223903941598608</v>
      </c>
      <c r="R99" s="117"/>
      <c r="S99" s="26"/>
      <c r="T99" s="10" t="s">
        <v>110</v>
      </c>
      <c r="U99" s="85">
        <f t="shared" si="29"/>
        <v>121176</v>
      </c>
      <c r="V99" s="23">
        <v>83189</v>
      </c>
      <c r="W99" s="127">
        <f t="shared" si="30"/>
        <v>0.6865138311216743</v>
      </c>
      <c r="X99" s="87">
        <f t="shared" si="31"/>
        <v>3.7193121627539932E-2</v>
      </c>
      <c r="Y99" s="131">
        <f t="shared" si="35"/>
        <v>-0.11718079487687327</v>
      </c>
      <c r="Z99" s="26"/>
      <c r="AA99"/>
      <c r="AB99" s="26"/>
      <c r="AL99" s="54">
        <v>38253</v>
      </c>
      <c r="AM99" s="50">
        <v>6869.2</v>
      </c>
      <c r="AN99" s="35">
        <f t="shared" si="32"/>
        <v>6869200</v>
      </c>
      <c r="AP99" s="18" t="s">
        <v>312</v>
      </c>
      <c r="AQ99">
        <v>25897.180000000004</v>
      </c>
      <c r="AR99" s="35">
        <f t="shared" si="33"/>
        <v>25897180000.000004</v>
      </c>
      <c r="BC99" s="35" t="s">
        <v>310</v>
      </c>
      <c r="BD99" s="35">
        <v>-7991.7276470588185</v>
      </c>
      <c r="BE99" s="170">
        <v>-7991727.6470588185</v>
      </c>
    </row>
    <row r="100" spans="1:57" ht="15.6" x14ac:dyDescent="0.3">
      <c r="A100" s="42">
        <f t="shared" si="22"/>
        <v>38274</v>
      </c>
      <c r="B100" s="35">
        <v>81888</v>
      </c>
      <c r="C100" s="35">
        <v>65291</v>
      </c>
      <c r="D100" s="35">
        <v>33758</v>
      </c>
      <c r="E100" s="35">
        <v>27441</v>
      </c>
      <c r="F100" s="35">
        <v>5530</v>
      </c>
      <c r="G100" s="35">
        <v>4352</v>
      </c>
      <c r="H100" s="42"/>
      <c r="I100" s="43">
        <f t="shared" si="25"/>
        <v>121176</v>
      </c>
      <c r="J100" s="43">
        <f t="shared" si="26"/>
        <v>97084</v>
      </c>
      <c r="L100" s="42">
        <f t="shared" si="23"/>
        <v>38274</v>
      </c>
      <c r="M100" s="44">
        <f t="shared" si="27"/>
        <v>121176</v>
      </c>
      <c r="N100" s="48">
        <f t="shared" si="28"/>
        <v>0.80118175216214427</v>
      </c>
      <c r="P100" s="18" t="s">
        <v>320</v>
      </c>
      <c r="Q100" s="26">
        <v>0.61713930615312207</v>
      </c>
      <c r="R100" s="117"/>
      <c r="S100" s="26"/>
      <c r="T100" s="10" t="s">
        <v>111</v>
      </c>
      <c r="U100" s="85">
        <f t="shared" si="29"/>
        <v>121176</v>
      </c>
      <c r="V100" s="23">
        <v>75039</v>
      </c>
      <c r="W100" s="127">
        <f t="shared" si="30"/>
        <v>0.61925628837393543</v>
      </c>
      <c r="X100" s="87">
        <f t="shared" si="31"/>
        <v>-3.0152788451209334E-2</v>
      </c>
      <c r="Y100" s="131">
        <f t="shared" si="35"/>
        <v>-0.15466715660214114</v>
      </c>
      <c r="Z100" s="26"/>
      <c r="AA100"/>
      <c r="AB100" s="26"/>
      <c r="AL100" s="54">
        <v>38260</v>
      </c>
      <c r="AM100" s="50">
        <v>4892.6000000000004</v>
      </c>
      <c r="AN100" s="35">
        <f t="shared" si="32"/>
        <v>4892600</v>
      </c>
      <c r="AP100" s="18" t="s">
        <v>314</v>
      </c>
      <c r="AQ100">
        <v>14587.08</v>
      </c>
      <c r="AR100" s="35">
        <f t="shared" si="33"/>
        <v>14587080000</v>
      </c>
      <c r="BC100" s="35" t="s">
        <v>312</v>
      </c>
      <c r="BD100" s="35">
        <v>-2944.2717647058744</v>
      </c>
      <c r="BE100" s="170">
        <v>-2944271.7647058745</v>
      </c>
    </row>
    <row r="101" spans="1:57" ht="15.6" x14ac:dyDescent="0.3">
      <c r="A101" s="42">
        <f t="shared" si="22"/>
        <v>38281</v>
      </c>
      <c r="B101" s="35">
        <v>81888</v>
      </c>
      <c r="C101" s="35">
        <v>64938</v>
      </c>
      <c r="D101" s="35">
        <v>33758</v>
      </c>
      <c r="E101" s="35">
        <v>27222</v>
      </c>
      <c r="F101" s="35">
        <v>5530</v>
      </c>
      <c r="G101" s="35">
        <v>4337</v>
      </c>
      <c r="H101" s="42"/>
      <c r="I101" s="43">
        <f t="shared" si="25"/>
        <v>121176</v>
      </c>
      <c r="J101" s="43">
        <f t="shared" si="26"/>
        <v>96497</v>
      </c>
      <c r="L101" s="42">
        <f t="shared" si="23"/>
        <v>38281</v>
      </c>
      <c r="M101" s="44">
        <f t="shared" si="27"/>
        <v>121176</v>
      </c>
      <c r="N101" s="48">
        <f t="shared" si="28"/>
        <v>0.79633755859246058</v>
      </c>
      <c r="P101" s="18" t="s">
        <v>321</v>
      </c>
      <c r="Q101" s="26">
        <v>0.49319019266183844</v>
      </c>
      <c r="R101" s="117"/>
      <c r="S101" s="26"/>
      <c r="T101" s="10" t="s">
        <v>112</v>
      </c>
      <c r="U101" s="85">
        <f t="shared" si="29"/>
        <v>121176</v>
      </c>
      <c r="V101" s="23">
        <v>59603.259999999995</v>
      </c>
      <c r="W101" s="127">
        <f t="shared" si="30"/>
        <v>0.49187347329504189</v>
      </c>
      <c r="X101" s="87">
        <f t="shared" si="31"/>
        <v>-0.15770296735169442</v>
      </c>
      <c r="Y101" s="131">
        <f>W101-AF17</f>
        <v>-0.20111996319871167</v>
      </c>
      <c r="Z101" s="26"/>
      <c r="AA101"/>
      <c r="AB101" s="26"/>
      <c r="AL101" s="54">
        <v>38267</v>
      </c>
      <c r="AM101" s="50">
        <v>5401.9</v>
      </c>
      <c r="AN101" s="35">
        <f t="shared" si="32"/>
        <v>5401900</v>
      </c>
      <c r="AP101" s="18" t="s">
        <v>316</v>
      </c>
      <c r="AQ101">
        <v>13488.07</v>
      </c>
      <c r="AR101" s="35">
        <f t="shared" si="33"/>
        <v>13488070000</v>
      </c>
      <c r="BC101" s="35" t="s">
        <v>314</v>
      </c>
      <c r="BD101" s="35">
        <v>-2340.5647058823542</v>
      </c>
      <c r="BE101" s="170">
        <v>-2340564.7058823542</v>
      </c>
    </row>
    <row r="102" spans="1:57" ht="15.6" x14ac:dyDescent="0.3">
      <c r="A102" s="42">
        <f t="shared" si="22"/>
        <v>38288</v>
      </c>
      <c r="B102" s="35">
        <v>81888</v>
      </c>
      <c r="C102" s="35">
        <v>64283</v>
      </c>
      <c r="D102" s="35">
        <v>33758</v>
      </c>
      <c r="E102" s="35">
        <v>27070</v>
      </c>
      <c r="F102" s="35">
        <v>5530</v>
      </c>
      <c r="G102" s="35">
        <v>4323</v>
      </c>
      <c r="H102" s="42"/>
      <c r="I102" s="43">
        <f t="shared" si="25"/>
        <v>121176</v>
      </c>
      <c r="J102" s="43">
        <f t="shared" si="26"/>
        <v>95676</v>
      </c>
      <c r="L102" s="42">
        <f t="shared" si="23"/>
        <v>38288</v>
      </c>
      <c r="M102" s="44">
        <f t="shared" si="27"/>
        <v>121176</v>
      </c>
      <c r="N102" s="48">
        <f t="shared" si="28"/>
        <v>0.78956228956228958</v>
      </c>
      <c r="O102" s="35">
        <v>2011</v>
      </c>
      <c r="P102" s="18" t="s">
        <v>290</v>
      </c>
      <c r="Q102" s="26">
        <v>0.38062976390047315</v>
      </c>
      <c r="R102" s="117"/>
      <c r="S102" s="26"/>
      <c r="T102" s="10" t="s">
        <v>113</v>
      </c>
      <c r="U102" s="85">
        <f t="shared" si="29"/>
        <v>121176</v>
      </c>
      <c r="V102" s="23">
        <v>46170</v>
      </c>
      <c r="W102" s="127">
        <f t="shared" si="30"/>
        <v>0.38101604278074869</v>
      </c>
      <c r="X102" s="87">
        <f t="shared" si="31"/>
        <v>-0.26870604956328448</v>
      </c>
      <c r="Y102" s="131">
        <f>W102-AF6</f>
        <v>-0.23301849592087948</v>
      </c>
      <c r="Z102" s="26"/>
      <c r="AA102"/>
      <c r="AB102" s="26"/>
      <c r="AL102" s="54">
        <v>38274</v>
      </c>
      <c r="AM102" s="50">
        <v>2668.8</v>
      </c>
      <c r="AN102" s="35">
        <f t="shared" si="32"/>
        <v>2668800</v>
      </c>
      <c r="AP102" s="18" t="s">
        <v>318</v>
      </c>
      <c r="AQ102">
        <v>18172.57</v>
      </c>
      <c r="AR102" s="35">
        <f t="shared" si="33"/>
        <v>18172570000</v>
      </c>
      <c r="BC102" s="35" t="s">
        <v>316</v>
      </c>
      <c r="BD102" s="35">
        <v>-5426.7247058823486</v>
      </c>
      <c r="BE102" s="170">
        <v>-5426724.7058823491</v>
      </c>
    </row>
    <row r="103" spans="1:57" ht="15.6" x14ac:dyDescent="0.3">
      <c r="A103" s="42">
        <f t="shared" si="22"/>
        <v>38295</v>
      </c>
      <c r="B103" s="35">
        <v>81888</v>
      </c>
      <c r="C103" s="35">
        <v>63939</v>
      </c>
      <c r="D103" s="35">
        <v>33758</v>
      </c>
      <c r="E103" s="35">
        <v>26872</v>
      </c>
      <c r="F103" s="35">
        <v>5530</v>
      </c>
      <c r="G103" s="35">
        <v>4300</v>
      </c>
      <c r="H103" s="42"/>
      <c r="I103" s="43">
        <f t="shared" si="25"/>
        <v>121176</v>
      </c>
      <c r="J103" s="43">
        <f t="shared" si="26"/>
        <v>95111</v>
      </c>
      <c r="L103" s="42">
        <f t="shared" si="23"/>
        <v>38295</v>
      </c>
      <c r="M103" s="44">
        <f t="shared" si="27"/>
        <v>121176</v>
      </c>
      <c r="N103" s="48">
        <f t="shared" si="28"/>
        <v>0.78489965009572848</v>
      </c>
      <c r="P103" s="18" t="s">
        <v>294</v>
      </c>
      <c r="Q103" s="26">
        <v>0.27122955084108907</v>
      </c>
      <c r="R103" s="117"/>
      <c r="S103" s="26"/>
      <c r="T103" s="10" t="s">
        <v>114</v>
      </c>
      <c r="U103" s="85">
        <f t="shared" si="29"/>
        <v>121176</v>
      </c>
      <c r="V103" s="23">
        <v>32591</v>
      </c>
      <c r="W103" s="127">
        <f t="shared" si="30"/>
        <v>0.26895589885785964</v>
      </c>
      <c r="X103" s="87">
        <f t="shared" si="31"/>
        <v>-0.38091342538651596</v>
      </c>
      <c r="Y103" s="131">
        <f t="shared" ref="Y103:Y112" si="36">W103-AF7</f>
        <v>-0.21162328733324798</v>
      </c>
      <c r="Z103" s="26"/>
      <c r="AA103"/>
      <c r="AB103" s="26"/>
      <c r="AL103" s="54">
        <v>38281</v>
      </c>
      <c r="AM103" s="50">
        <v>2941.9</v>
      </c>
      <c r="AN103" s="35">
        <f t="shared" si="32"/>
        <v>2941900</v>
      </c>
      <c r="AP103" s="18" t="s">
        <v>320</v>
      </c>
      <c r="AQ103">
        <v>5134.7700000000004</v>
      </c>
      <c r="AR103" s="35">
        <f t="shared" si="33"/>
        <v>5134770000</v>
      </c>
      <c r="BC103" s="35" t="s">
        <v>318</v>
      </c>
      <c r="BD103" s="35">
        <v>88.674117647064122</v>
      </c>
      <c r="BE103" s="170">
        <v>88674.117647064122</v>
      </c>
    </row>
    <row r="104" spans="1:57" ht="15.6" x14ac:dyDescent="0.3">
      <c r="A104" s="42">
        <f t="shared" si="22"/>
        <v>38302</v>
      </c>
      <c r="B104" s="35">
        <v>81888</v>
      </c>
      <c r="C104" s="35">
        <v>64417</v>
      </c>
      <c r="D104" s="35">
        <v>33758</v>
      </c>
      <c r="E104" s="35">
        <v>26737</v>
      </c>
      <c r="F104" s="35">
        <v>5530</v>
      </c>
      <c r="G104" s="35">
        <v>4308</v>
      </c>
      <c r="H104" s="42"/>
      <c r="I104" s="43">
        <f t="shared" si="25"/>
        <v>121176</v>
      </c>
      <c r="J104" s="43">
        <f t="shared" si="26"/>
        <v>95462</v>
      </c>
      <c r="L104" s="42">
        <f t="shared" si="23"/>
        <v>38302</v>
      </c>
      <c r="M104" s="44">
        <f t="shared" si="27"/>
        <v>121176</v>
      </c>
      <c r="N104" s="48">
        <f t="shared" si="28"/>
        <v>0.78779626328645935</v>
      </c>
      <c r="P104" s="18" t="s">
        <v>298</v>
      </c>
      <c r="Q104" s="26">
        <v>0.18664485147778981</v>
      </c>
      <c r="R104" s="117"/>
      <c r="S104" s="26"/>
      <c r="T104" s="10" t="s">
        <v>115</v>
      </c>
      <c r="U104" s="85">
        <f t="shared" si="29"/>
        <v>121176</v>
      </c>
      <c r="V104" s="23">
        <v>22444.5</v>
      </c>
      <c r="W104" s="127">
        <f t="shared" si="30"/>
        <v>0.18522232125173302</v>
      </c>
      <c r="X104" s="87">
        <f t="shared" si="31"/>
        <v>-0.46475701760909627</v>
      </c>
      <c r="Y104" s="131">
        <f t="shared" si="36"/>
        <v>-0.17991392685020138</v>
      </c>
      <c r="Z104" s="26"/>
      <c r="AA104"/>
      <c r="AB104" s="26"/>
      <c r="AL104" s="54">
        <v>38288</v>
      </c>
      <c r="AM104" s="50">
        <v>2863.7</v>
      </c>
      <c r="AN104" s="35">
        <f t="shared" si="32"/>
        <v>2863700</v>
      </c>
      <c r="AP104" s="18" t="s">
        <v>321</v>
      </c>
      <c r="AQ104">
        <v>3439.58</v>
      </c>
      <c r="AR104" s="35">
        <f t="shared" si="33"/>
        <v>3439580000</v>
      </c>
      <c r="BC104" s="35" t="s">
        <v>320</v>
      </c>
      <c r="BD104" s="35">
        <v>-7049.2317647058826</v>
      </c>
      <c r="BE104" s="170">
        <v>-7049231.7647058824</v>
      </c>
    </row>
    <row r="105" spans="1:57" ht="15.6" x14ac:dyDescent="0.3">
      <c r="A105" s="42">
        <f t="shared" si="22"/>
        <v>38309</v>
      </c>
      <c r="B105" s="35">
        <v>81888</v>
      </c>
      <c r="C105" s="35">
        <v>63768</v>
      </c>
      <c r="D105" s="35">
        <v>33758</v>
      </c>
      <c r="E105" s="35">
        <v>26192</v>
      </c>
      <c r="F105" s="35">
        <v>5530</v>
      </c>
      <c r="G105" s="35">
        <v>4271</v>
      </c>
      <c r="H105" s="42"/>
      <c r="I105" s="43">
        <f t="shared" si="25"/>
        <v>121176</v>
      </c>
      <c r="J105" s="43">
        <f t="shared" si="26"/>
        <v>94231</v>
      </c>
      <c r="L105" s="42">
        <f t="shared" si="23"/>
        <v>38309</v>
      </c>
      <c r="M105" s="44">
        <f t="shared" si="27"/>
        <v>121176</v>
      </c>
      <c r="N105" s="48">
        <f t="shared" si="28"/>
        <v>0.77763748597081928</v>
      </c>
      <c r="P105" s="18" t="s">
        <v>306</v>
      </c>
      <c r="Q105" s="26">
        <v>0.21895688437812261</v>
      </c>
      <c r="R105" s="117"/>
      <c r="S105" s="26"/>
      <c r="T105" s="10" t="s">
        <v>116</v>
      </c>
      <c r="U105" s="85">
        <f t="shared" si="29"/>
        <v>121176</v>
      </c>
      <c r="V105" s="23">
        <v>26220</v>
      </c>
      <c r="W105" s="127">
        <f t="shared" si="30"/>
        <v>0.21637948108536345</v>
      </c>
      <c r="X105" s="87">
        <f t="shared" si="31"/>
        <v>-0.43355892147384251</v>
      </c>
      <c r="Y105" s="131">
        <f t="shared" si="36"/>
        <v>-8.2199445434739532E-2</v>
      </c>
      <c r="Z105" s="26"/>
      <c r="AA105"/>
      <c r="AB105" s="26"/>
      <c r="AL105" s="54">
        <v>38295</v>
      </c>
      <c r="AM105" s="50">
        <v>3060.4</v>
      </c>
      <c r="AN105" s="35">
        <f t="shared" si="32"/>
        <v>3060400</v>
      </c>
      <c r="AO105" s="35">
        <v>2011</v>
      </c>
      <c r="AP105" s="18" t="s">
        <v>290</v>
      </c>
      <c r="AQ105">
        <v>5275.16</v>
      </c>
      <c r="AR105" s="35">
        <f t="shared" si="33"/>
        <v>5275160000</v>
      </c>
      <c r="BC105" s="35" t="s">
        <v>321</v>
      </c>
      <c r="BD105" s="35">
        <v>-6624.8276470588225</v>
      </c>
      <c r="BE105" s="170">
        <v>-6624827.6470588222</v>
      </c>
    </row>
    <row r="106" spans="1:57" ht="15.6" x14ac:dyDescent="0.3">
      <c r="A106" s="42">
        <f t="shared" si="22"/>
        <v>38316</v>
      </c>
      <c r="B106" s="35">
        <v>81888</v>
      </c>
      <c r="C106" s="35">
        <v>62539</v>
      </c>
      <c r="D106" s="35">
        <v>33758</v>
      </c>
      <c r="E106" s="35">
        <v>25494</v>
      </c>
      <c r="F106" s="35">
        <v>5530</v>
      </c>
      <c r="G106" s="43">
        <v>4169</v>
      </c>
      <c r="H106" s="42"/>
      <c r="I106" s="43">
        <f t="shared" si="25"/>
        <v>121176</v>
      </c>
      <c r="J106" s="43">
        <f t="shared" si="26"/>
        <v>92202</v>
      </c>
      <c r="L106" s="42">
        <f t="shared" si="23"/>
        <v>38316</v>
      </c>
      <c r="M106" s="44">
        <f t="shared" si="27"/>
        <v>121176</v>
      </c>
      <c r="N106" s="48">
        <f t="shared" si="28"/>
        <v>0.76089324618736387</v>
      </c>
      <c r="P106" s="18" t="s">
        <v>308</v>
      </c>
      <c r="Q106" s="26">
        <v>0.38604318581586056</v>
      </c>
      <c r="R106" s="117"/>
      <c r="S106" s="26"/>
      <c r="T106" s="10" t="s">
        <v>117</v>
      </c>
      <c r="U106" s="85">
        <f t="shared" si="29"/>
        <v>121176</v>
      </c>
      <c r="V106" s="23">
        <v>46374.525000000001</v>
      </c>
      <c r="W106" s="127">
        <f t="shared" si="30"/>
        <v>0.38270387700534758</v>
      </c>
      <c r="X106" s="87">
        <f t="shared" si="31"/>
        <v>-0.26701599775238188</v>
      </c>
      <c r="Y106" s="131">
        <f t="shared" si="36"/>
        <v>-3.0992604065895712E-2</v>
      </c>
      <c r="Z106" s="26"/>
      <c r="AA106"/>
      <c r="AB106" s="26"/>
      <c r="AL106" s="54">
        <v>38302</v>
      </c>
      <c r="AM106" s="50">
        <v>4156.1000000000004</v>
      </c>
      <c r="AN106" s="35">
        <f t="shared" si="32"/>
        <v>4156100.0000000005</v>
      </c>
      <c r="AP106" s="18" t="s">
        <v>294</v>
      </c>
      <c r="AQ106">
        <v>3197.4100000000003</v>
      </c>
      <c r="AR106" s="35">
        <f t="shared" si="33"/>
        <v>3197410000.0000005</v>
      </c>
      <c r="BB106" s="35">
        <v>2011</v>
      </c>
      <c r="BC106" s="35" t="s">
        <v>290</v>
      </c>
      <c r="BD106" s="35">
        <v>-3662.3505882352929</v>
      </c>
      <c r="BE106" s="170">
        <v>-3662350.588235293</v>
      </c>
    </row>
    <row r="107" spans="1:57" ht="15.6" x14ac:dyDescent="0.3">
      <c r="A107" s="42">
        <f t="shared" si="22"/>
        <v>38323</v>
      </c>
      <c r="B107" s="35">
        <v>81888</v>
      </c>
      <c r="C107" s="35">
        <v>61396</v>
      </c>
      <c r="D107" s="35">
        <v>33758</v>
      </c>
      <c r="E107" s="35">
        <v>24730</v>
      </c>
      <c r="F107" s="35">
        <v>5530</v>
      </c>
      <c r="G107" s="43">
        <v>4063</v>
      </c>
      <c r="H107" s="42"/>
      <c r="I107" s="43">
        <f t="shared" si="25"/>
        <v>121176</v>
      </c>
      <c r="J107" s="43">
        <f t="shared" si="26"/>
        <v>90189</v>
      </c>
      <c r="L107" s="42">
        <f t="shared" si="23"/>
        <v>38323</v>
      </c>
      <c r="M107" s="44">
        <f t="shared" si="27"/>
        <v>121176</v>
      </c>
      <c r="N107" s="48">
        <f t="shared" si="28"/>
        <v>0.74428104575163401</v>
      </c>
      <c r="P107" s="18" t="s">
        <v>310</v>
      </c>
      <c r="Q107" s="26">
        <v>0.61775327640738931</v>
      </c>
      <c r="R107" s="117"/>
      <c r="S107" s="26"/>
      <c r="T107" s="10" t="s">
        <v>118</v>
      </c>
      <c r="U107" s="85">
        <f t="shared" si="29"/>
        <v>121176</v>
      </c>
      <c r="V107" s="23">
        <v>75104.695000000007</v>
      </c>
      <c r="W107" s="127">
        <f t="shared" si="30"/>
        <v>0.61979843368323762</v>
      </c>
      <c r="X107" s="87">
        <f t="shared" si="31"/>
        <v>-2.9609930836163458E-2</v>
      </c>
      <c r="Y107" s="131">
        <f t="shared" si="36"/>
        <v>6.2404554870036932E-3</v>
      </c>
      <c r="Z107" s="26"/>
      <c r="AA107"/>
      <c r="AB107" s="26"/>
      <c r="AL107" s="54">
        <v>38309</v>
      </c>
      <c r="AM107" s="50">
        <v>3036.9</v>
      </c>
      <c r="AN107" s="35">
        <f t="shared" si="32"/>
        <v>3036900</v>
      </c>
      <c r="AP107" s="18" t="s">
        <v>298</v>
      </c>
      <c r="AQ107">
        <v>4330.17</v>
      </c>
      <c r="AR107" s="35">
        <f t="shared" si="33"/>
        <v>4330170000</v>
      </c>
      <c r="BC107" s="35" t="s">
        <v>294</v>
      </c>
      <c r="BD107" s="35">
        <v>-2088.4176470588241</v>
      </c>
      <c r="BE107" s="170">
        <v>-2088417.6470588241</v>
      </c>
    </row>
    <row r="108" spans="1:57" ht="15.6" x14ac:dyDescent="0.3">
      <c r="A108" s="42">
        <f t="shared" si="22"/>
        <v>38330</v>
      </c>
      <c r="B108" s="35">
        <v>81888</v>
      </c>
      <c r="C108" s="35">
        <v>60583</v>
      </c>
      <c r="D108" s="35">
        <v>33758</v>
      </c>
      <c r="E108" s="35">
        <v>23970</v>
      </c>
      <c r="F108" s="35">
        <v>5530</v>
      </c>
      <c r="G108" s="35">
        <v>3936</v>
      </c>
      <c r="H108" s="42"/>
      <c r="I108" s="43">
        <f t="shared" si="25"/>
        <v>121176</v>
      </c>
      <c r="J108" s="43">
        <f t="shared" si="26"/>
        <v>88489</v>
      </c>
      <c r="L108" s="42">
        <f t="shared" si="23"/>
        <v>38330</v>
      </c>
      <c r="M108" s="44">
        <f t="shared" si="27"/>
        <v>121176</v>
      </c>
      <c r="N108" s="48">
        <f t="shared" si="28"/>
        <v>0.73025186505578665</v>
      </c>
      <c r="P108" s="18" t="s">
        <v>312</v>
      </c>
      <c r="Q108" s="26">
        <v>0.74307122624759492</v>
      </c>
      <c r="R108" s="117"/>
      <c r="S108" s="26"/>
      <c r="T108" s="10" t="s">
        <v>119</v>
      </c>
      <c r="U108" s="85">
        <f t="shared" si="29"/>
        <v>121176</v>
      </c>
      <c r="V108" s="23">
        <v>90624.3</v>
      </c>
      <c r="W108" s="127">
        <f t="shared" si="30"/>
        <v>0.74787334125569427</v>
      </c>
      <c r="X108" s="87">
        <f t="shared" si="31"/>
        <v>9.8633249873984669E-2</v>
      </c>
      <c r="Y108" s="131">
        <f t="shared" si="36"/>
        <v>1.0262241156586138E-2</v>
      </c>
      <c r="Z108" s="26"/>
      <c r="AA108"/>
      <c r="AB108" s="26"/>
      <c r="AL108" s="54">
        <v>38316</v>
      </c>
      <c r="AM108" s="50">
        <v>2405.7999999999997</v>
      </c>
      <c r="AN108" s="35">
        <f t="shared" si="32"/>
        <v>2405799.9999999995</v>
      </c>
      <c r="AP108" s="18" t="s">
        <v>306</v>
      </c>
      <c r="AQ108">
        <v>27909.09</v>
      </c>
      <c r="AR108" s="35">
        <f t="shared" si="33"/>
        <v>27909090000</v>
      </c>
      <c r="BC108" s="35" t="s">
        <v>298</v>
      </c>
      <c r="BD108" s="35">
        <v>-1263.3276470588225</v>
      </c>
      <c r="BE108" s="170">
        <v>-1263327.6470588224</v>
      </c>
    </row>
    <row r="109" spans="1:57" ht="15.6" x14ac:dyDescent="0.3">
      <c r="A109" s="42">
        <f t="shared" si="22"/>
        <v>38337</v>
      </c>
      <c r="B109" s="35">
        <v>81888</v>
      </c>
      <c r="C109" s="35">
        <v>60178</v>
      </c>
      <c r="D109" s="35">
        <v>33758</v>
      </c>
      <c r="E109" s="35">
        <v>23246</v>
      </c>
      <c r="F109" s="35">
        <v>5530</v>
      </c>
      <c r="G109" s="35">
        <v>3818</v>
      </c>
      <c r="H109" s="42"/>
      <c r="I109" s="43">
        <f t="shared" si="25"/>
        <v>121176</v>
      </c>
      <c r="J109" s="43">
        <f t="shared" si="26"/>
        <v>87242</v>
      </c>
      <c r="L109" s="42">
        <f t="shared" si="23"/>
        <v>38337</v>
      </c>
      <c r="M109" s="44">
        <f t="shared" si="27"/>
        <v>121176</v>
      </c>
      <c r="N109" s="48">
        <f t="shared" si="28"/>
        <v>0.71996104839242092</v>
      </c>
      <c r="P109" s="18" t="s">
        <v>314</v>
      </c>
      <c r="Q109" s="26">
        <v>0.7861437077287704</v>
      </c>
      <c r="R109" s="117"/>
      <c r="S109" s="26"/>
      <c r="T109" s="10" t="s">
        <v>120</v>
      </c>
      <c r="U109" s="85">
        <f t="shared" si="29"/>
        <v>121176</v>
      </c>
      <c r="V109" s="23">
        <v>95283.5</v>
      </c>
      <c r="W109" s="127">
        <f t="shared" si="30"/>
        <v>0.78632319931339534</v>
      </c>
      <c r="X109" s="87">
        <f t="shared" si="31"/>
        <v>0.13713362585421882</v>
      </c>
      <c r="Y109" s="131">
        <f t="shared" si="36"/>
        <v>4.8253693057366265E-3</v>
      </c>
      <c r="Z109" s="26"/>
      <c r="AA109"/>
      <c r="AB109" s="26"/>
      <c r="AL109" s="54">
        <v>38323</v>
      </c>
      <c r="AM109" s="50">
        <v>2381.6</v>
      </c>
      <c r="AN109" s="35">
        <f t="shared" si="32"/>
        <v>2381600</v>
      </c>
      <c r="AP109" s="18" t="s">
        <v>308</v>
      </c>
      <c r="AQ109">
        <v>34558.19</v>
      </c>
      <c r="AR109" s="35">
        <f t="shared" si="33"/>
        <v>34558190000</v>
      </c>
      <c r="BC109" s="35" t="s">
        <v>306</v>
      </c>
      <c r="BD109" s="35">
        <v>10592.08705882353</v>
      </c>
      <c r="BE109" s="170">
        <v>10592087.05882353</v>
      </c>
    </row>
    <row r="110" spans="1:57" ht="15.6" x14ac:dyDescent="0.3">
      <c r="A110" s="42">
        <f t="shared" si="22"/>
        <v>38344</v>
      </c>
      <c r="B110" s="35">
        <v>81888</v>
      </c>
      <c r="C110" s="35">
        <v>58742</v>
      </c>
      <c r="D110" s="35">
        <v>33758</v>
      </c>
      <c r="E110" s="35">
        <v>22488</v>
      </c>
      <c r="F110" s="35">
        <v>5530</v>
      </c>
      <c r="G110" s="35">
        <v>3716</v>
      </c>
      <c r="H110" s="42"/>
      <c r="I110" s="43">
        <f t="shared" si="25"/>
        <v>121176</v>
      </c>
      <c r="J110" s="43">
        <f t="shared" si="26"/>
        <v>84946</v>
      </c>
      <c r="L110" s="42">
        <f t="shared" si="23"/>
        <v>38344</v>
      </c>
      <c r="M110" s="44">
        <f t="shared" si="27"/>
        <v>121176</v>
      </c>
      <c r="N110" s="48">
        <f t="shared" si="28"/>
        <v>0.70101340199379414</v>
      </c>
      <c r="P110" s="18" t="s">
        <v>316</v>
      </c>
      <c r="Q110" s="26">
        <v>0.84308341522631358</v>
      </c>
      <c r="R110" s="117"/>
      <c r="S110" s="26"/>
      <c r="T110" s="10" t="s">
        <v>121</v>
      </c>
      <c r="U110" s="85">
        <f t="shared" si="29"/>
        <v>121176</v>
      </c>
      <c r="V110" s="23">
        <v>102331</v>
      </c>
      <c r="W110" s="127">
        <f t="shared" si="30"/>
        <v>0.84448240575691558</v>
      </c>
      <c r="X110" s="87">
        <f t="shared" si="31"/>
        <v>0.19536924564317409</v>
      </c>
      <c r="Y110" s="131">
        <f t="shared" si="36"/>
        <v>4.0793556479830961E-2</v>
      </c>
      <c r="Z110" s="26"/>
      <c r="AA110"/>
      <c r="AB110" s="26"/>
      <c r="AL110" s="54">
        <v>38330</v>
      </c>
      <c r="AM110" s="50">
        <v>2657.2000000000003</v>
      </c>
      <c r="AN110" s="35">
        <f t="shared" si="32"/>
        <v>2657200.0000000005</v>
      </c>
      <c r="AP110" s="18" t="s">
        <v>310</v>
      </c>
      <c r="AQ110">
        <v>41581.15</v>
      </c>
      <c r="AR110" s="35">
        <f t="shared" si="33"/>
        <v>41581150000</v>
      </c>
      <c r="BC110" s="35" t="s">
        <v>308</v>
      </c>
      <c r="BD110" s="35">
        <v>-2623.6129411764778</v>
      </c>
      <c r="BE110" s="170">
        <v>-2623612.9411764778</v>
      </c>
    </row>
    <row r="111" spans="1:57" ht="15.6" x14ac:dyDescent="0.3">
      <c r="A111" s="42">
        <f t="shared" si="22"/>
        <v>38351</v>
      </c>
      <c r="B111" s="45">
        <v>81888</v>
      </c>
      <c r="C111" s="35">
        <v>57743</v>
      </c>
      <c r="D111" s="35">
        <v>33758</v>
      </c>
      <c r="E111" s="35">
        <v>21722</v>
      </c>
      <c r="F111" s="35">
        <v>5530</v>
      </c>
      <c r="G111" s="35">
        <v>3587</v>
      </c>
      <c r="H111" s="42"/>
      <c r="I111" s="43">
        <f t="shared" si="25"/>
        <v>121176</v>
      </c>
      <c r="J111" s="43">
        <f t="shared" si="26"/>
        <v>83052</v>
      </c>
      <c r="L111" s="42">
        <f t="shared" si="23"/>
        <v>38351</v>
      </c>
      <c r="M111" s="44">
        <f t="shared" si="27"/>
        <v>121176</v>
      </c>
      <c r="N111" s="48">
        <f t="shared" si="28"/>
        <v>0.68538324420677366</v>
      </c>
      <c r="P111" s="18" t="s">
        <v>318</v>
      </c>
      <c r="Q111" s="26">
        <v>0.87161712072539288</v>
      </c>
      <c r="R111" s="117"/>
      <c r="S111" s="26"/>
      <c r="T111" s="10" t="s">
        <v>122</v>
      </c>
      <c r="U111" s="85">
        <f t="shared" si="29"/>
        <v>121176</v>
      </c>
      <c r="V111" s="23">
        <v>105424</v>
      </c>
      <c r="W111" s="127">
        <f t="shared" si="30"/>
        <v>0.87000726216412494</v>
      </c>
      <c r="X111" s="87">
        <f t="shared" si="31"/>
        <v>0.2209276382656982</v>
      </c>
      <c r="Y111" s="131">
        <f t="shared" si="36"/>
        <v>6.6312636165577366E-2</v>
      </c>
      <c r="Z111" s="26"/>
      <c r="AA111"/>
      <c r="AB111" s="26"/>
      <c r="AL111" s="54">
        <v>38337</v>
      </c>
      <c r="AM111" s="50">
        <v>3114.5</v>
      </c>
      <c r="AN111" s="35">
        <f t="shared" si="32"/>
        <v>3114500</v>
      </c>
      <c r="AP111" s="18" t="s">
        <v>312</v>
      </c>
      <c r="AQ111">
        <v>27470.82</v>
      </c>
      <c r="AR111" s="35">
        <f t="shared" si="33"/>
        <v>27470820000</v>
      </c>
      <c r="BC111" s="35" t="s">
        <v>310</v>
      </c>
      <c r="BD111" s="35">
        <v>6600.9123529411809</v>
      </c>
      <c r="BE111" s="170">
        <v>6600912.3529411806</v>
      </c>
    </row>
    <row r="112" spans="1:57" ht="15.6" x14ac:dyDescent="0.3">
      <c r="A112" s="42">
        <v>38353</v>
      </c>
      <c r="B112" s="35">
        <v>81888</v>
      </c>
      <c r="C112" s="35">
        <v>57349</v>
      </c>
      <c r="D112" s="35">
        <v>33758</v>
      </c>
      <c r="E112" s="35">
        <v>20880</v>
      </c>
      <c r="F112" s="35">
        <v>5530</v>
      </c>
      <c r="G112" s="35">
        <v>3528</v>
      </c>
      <c r="H112" s="42"/>
      <c r="I112" s="43">
        <f t="shared" si="25"/>
        <v>121176</v>
      </c>
      <c r="J112" s="43">
        <f t="shared" si="26"/>
        <v>81757</v>
      </c>
      <c r="L112" s="42">
        <v>38353</v>
      </c>
      <c r="M112" s="44">
        <f t="shared" si="27"/>
        <v>121176</v>
      </c>
      <c r="N112" s="48">
        <f t="shared" si="28"/>
        <v>0.67469630950023107</v>
      </c>
      <c r="P112" s="18" t="s">
        <v>320</v>
      </c>
      <c r="Q112" s="26">
        <v>0.85492555308729656</v>
      </c>
      <c r="R112" s="117"/>
      <c r="S112" s="26"/>
      <c r="T112" s="10" t="s">
        <v>123</v>
      </c>
      <c r="U112" s="85">
        <f t="shared" si="29"/>
        <v>121176</v>
      </c>
      <c r="V112" s="23">
        <v>103094.5</v>
      </c>
      <c r="W112" s="127">
        <f t="shared" si="30"/>
        <v>0.85078315838119756</v>
      </c>
      <c r="X112" s="87">
        <f t="shared" si="31"/>
        <v>0.20167827660576612</v>
      </c>
      <c r="Y112" s="131">
        <f t="shared" si="36"/>
        <v>7.6859713405120988E-2</v>
      </c>
      <c r="Z112" s="26"/>
      <c r="AA112"/>
      <c r="AB112" s="26"/>
      <c r="AL112" s="54">
        <v>38344</v>
      </c>
      <c r="AM112" s="50">
        <v>1924.3000000000002</v>
      </c>
      <c r="AN112" s="35">
        <f t="shared" si="32"/>
        <v>1924300.0000000002</v>
      </c>
      <c r="AP112" s="18" t="s">
        <v>314</v>
      </c>
      <c r="AQ112">
        <v>19083.330000000002</v>
      </c>
      <c r="AR112" s="35">
        <f t="shared" si="33"/>
        <v>19083330000</v>
      </c>
      <c r="BC112" s="35" t="s">
        <v>312</v>
      </c>
      <c r="BD112" s="35">
        <v>-1370.6317647058786</v>
      </c>
      <c r="BE112" s="170">
        <v>-1370631.7647058787</v>
      </c>
    </row>
    <row r="113" spans="1:57" ht="15.6" x14ac:dyDescent="0.3">
      <c r="A113" s="42">
        <f>A112+7</f>
        <v>38360</v>
      </c>
      <c r="B113" s="35">
        <v>81888</v>
      </c>
      <c r="C113" s="35">
        <v>56922</v>
      </c>
      <c r="D113" s="35">
        <v>33758</v>
      </c>
      <c r="E113" s="35">
        <v>19967</v>
      </c>
      <c r="F113" s="35">
        <v>5530</v>
      </c>
      <c r="G113" s="35">
        <v>3451</v>
      </c>
      <c r="H113" s="42"/>
      <c r="I113" s="43">
        <f t="shared" si="25"/>
        <v>121176</v>
      </c>
      <c r="J113" s="43">
        <f t="shared" si="26"/>
        <v>80340</v>
      </c>
      <c r="L113" s="42">
        <f>L112+7</f>
        <v>38360</v>
      </c>
      <c r="M113" s="44">
        <f t="shared" si="27"/>
        <v>121176</v>
      </c>
      <c r="N113" s="48">
        <f t="shared" si="28"/>
        <v>0.66300257476728064</v>
      </c>
      <c r="P113" s="18" t="s">
        <v>321</v>
      </c>
      <c r="Q113" s="26">
        <v>0.80277272426977619</v>
      </c>
      <c r="R113" s="117"/>
      <c r="S113" s="26"/>
      <c r="T113" s="10" t="s">
        <v>124</v>
      </c>
      <c r="U113" s="85">
        <f t="shared" si="29"/>
        <v>121176</v>
      </c>
      <c r="V113" s="23">
        <v>96696</v>
      </c>
      <c r="W113" s="127">
        <f t="shared" si="30"/>
        <v>0.79797979797979801</v>
      </c>
      <c r="X113" s="87">
        <f t="shared" si="31"/>
        <v>0.14880553971756033</v>
      </c>
      <c r="Y113" s="131">
        <f>W113-AF17</f>
        <v>0.10498636148604445</v>
      </c>
      <c r="Z113" s="26"/>
      <c r="AA113"/>
      <c r="AB113" s="26"/>
      <c r="AL113" s="54">
        <v>38351</v>
      </c>
      <c r="AM113" s="50">
        <v>2229</v>
      </c>
      <c r="AN113" s="35">
        <f t="shared" si="32"/>
        <v>2229000</v>
      </c>
      <c r="AP113" s="18" t="s">
        <v>316</v>
      </c>
      <c r="AQ113">
        <v>27217.73</v>
      </c>
      <c r="AR113" s="35">
        <f t="shared" si="33"/>
        <v>27217730000</v>
      </c>
      <c r="BC113" s="35" t="s">
        <v>314</v>
      </c>
      <c r="BD113" s="35">
        <v>2155.6852941176476</v>
      </c>
      <c r="BE113" s="170">
        <v>2155685.2941176477</v>
      </c>
    </row>
    <row r="114" spans="1:57" ht="15.6" x14ac:dyDescent="0.3">
      <c r="A114" s="42">
        <f t="shared" ref="A114:A163" si="37">A113+7</f>
        <v>38367</v>
      </c>
      <c r="B114" s="35">
        <v>81888</v>
      </c>
      <c r="C114" s="35">
        <v>55251</v>
      </c>
      <c r="D114" s="35">
        <v>33758</v>
      </c>
      <c r="E114" s="35">
        <v>18980</v>
      </c>
      <c r="F114" s="35">
        <v>5530</v>
      </c>
      <c r="G114" s="35">
        <v>3394</v>
      </c>
      <c r="H114" s="42"/>
      <c r="I114" s="43">
        <f t="shared" si="25"/>
        <v>121176</v>
      </c>
      <c r="J114" s="43">
        <f t="shared" si="26"/>
        <v>77625</v>
      </c>
      <c r="L114" s="42">
        <f t="shared" ref="L114:L163" si="38">L113+7</f>
        <v>38367</v>
      </c>
      <c r="M114" s="44">
        <f t="shared" si="27"/>
        <v>121176</v>
      </c>
      <c r="N114" s="48">
        <f t="shared" si="28"/>
        <v>0.64059714795008915</v>
      </c>
      <c r="O114" s="35">
        <v>2012</v>
      </c>
      <c r="P114" s="18" t="s">
        <v>290</v>
      </c>
      <c r="Q114" s="26">
        <v>0.70567986230636826</v>
      </c>
      <c r="R114" s="117"/>
      <c r="S114" s="26"/>
      <c r="T114" s="10" t="s">
        <v>125</v>
      </c>
      <c r="U114" s="85">
        <f t="shared" si="29"/>
        <v>121176</v>
      </c>
      <c r="V114" s="23">
        <v>86307</v>
      </c>
      <c r="W114" s="127">
        <f t="shared" si="30"/>
        <v>0.71224499900970484</v>
      </c>
      <c r="X114" s="87">
        <f t="shared" si="31"/>
        <v>6.2958096796317878E-2</v>
      </c>
      <c r="Y114" s="131">
        <f>W114-AF6</f>
        <v>9.8210460308076675E-2</v>
      </c>
      <c r="Z114" s="26"/>
      <c r="AA114"/>
      <c r="AB114" s="26"/>
      <c r="AL114" s="54">
        <v>38353</v>
      </c>
      <c r="AM114" s="50">
        <v>3197.1</v>
      </c>
      <c r="AN114" s="35">
        <f t="shared" si="32"/>
        <v>3197100</v>
      </c>
      <c r="AP114" s="18" t="s">
        <v>318</v>
      </c>
      <c r="AQ114">
        <v>25086.97</v>
      </c>
      <c r="AR114" s="35">
        <f t="shared" si="33"/>
        <v>25086970000</v>
      </c>
      <c r="BC114" s="35" t="s">
        <v>316</v>
      </c>
      <c r="BD114" s="35">
        <v>8302.9352941176512</v>
      </c>
      <c r="BE114" s="170">
        <v>8302935.2941176509</v>
      </c>
    </row>
    <row r="115" spans="1:57" ht="15.6" x14ac:dyDescent="0.3">
      <c r="A115" s="42">
        <f t="shared" si="37"/>
        <v>38374</v>
      </c>
      <c r="B115" s="35">
        <v>81888</v>
      </c>
      <c r="C115" s="35">
        <v>52800</v>
      </c>
      <c r="D115" s="35">
        <v>33758</v>
      </c>
      <c r="E115" s="35">
        <v>17823</v>
      </c>
      <c r="F115" s="35">
        <v>5530</v>
      </c>
      <c r="G115" s="35">
        <v>3259</v>
      </c>
      <c r="H115" s="42"/>
      <c r="I115" s="43">
        <f t="shared" si="25"/>
        <v>121176</v>
      </c>
      <c r="J115" s="43">
        <f t="shared" si="26"/>
        <v>73882</v>
      </c>
      <c r="L115" s="42">
        <f t="shared" si="38"/>
        <v>38374</v>
      </c>
      <c r="M115" s="44">
        <f t="shared" si="27"/>
        <v>121176</v>
      </c>
      <c r="N115" s="48">
        <f t="shared" si="28"/>
        <v>0.60970819304152635</v>
      </c>
      <c r="P115" s="18" t="s">
        <v>294</v>
      </c>
      <c r="Q115" s="26">
        <v>0.55394922135568936</v>
      </c>
      <c r="R115" s="117"/>
      <c r="S115" s="26"/>
      <c r="T115" s="10" t="s">
        <v>126</v>
      </c>
      <c r="U115" s="85">
        <f t="shared" si="29"/>
        <v>121176</v>
      </c>
      <c r="V115" s="23">
        <v>66931.5</v>
      </c>
      <c r="W115" s="127">
        <f t="shared" si="30"/>
        <v>0.55234947514359278</v>
      </c>
      <c r="X115" s="87">
        <f t="shared" si="31"/>
        <v>-9.7147508201327087E-2</v>
      </c>
      <c r="Y115" s="131">
        <f t="shared" ref="Y115:Y124" si="39">W115-AF7</f>
        <v>7.1770288952485162E-2</v>
      </c>
      <c r="Z115" s="26"/>
      <c r="AA115"/>
      <c r="AB115" s="26"/>
      <c r="AL115" s="54">
        <v>38360</v>
      </c>
      <c r="AM115" s="50">
        <v>3468.1</v>
      </c>
      <c r="AN115" s="35">
        <f t="shared" si="32"/>
        <v>3468100</v>
      </c>
      <c r="AP115" s="18" t="s">
        <v>320</v>
      </c>
      <c r="AQ115">
        <v>15078.39</v>
      </c>
      <c r="AR115" s="35">
        <f t="shared" si="33"/>
        <v>15078390000</v>
      </c>
      <c r="BC115" s="35" t="s">
        <v>318</v>
      </c>
      <c r="BD115" s="35">
        <v>7003.0741176470656</v>
      </c>
      <c r="BE115" s="170">
        <v>7003074.1176470658</v>
      </c>
    </row>
    <row r="116" spans="1:57" ht="15.6" x14ac:dyDescent="0.3">
      <c r="A116" s="42">
        <f t="shared" si="37"/>
        <v>38381</v>
      </c>
      <c r="B116" s="35">
        <v>81888</v>
      </c>
      <c r="C116" s="35">
        <v>50575</v>
      </c>
      <c r="D116" s="35">
        <v>33758</v>
      </c>
      <c r="E116" s="35">
        <v>16680</v>
      </c>
      <c r="F116" s="35">
        <v>5530</v>
      </c>
      <c r="G116" s="35">
        <v>3132</v>
      </c>
      <c r="H116" s="42"/>
      <c r="I116" s="43">
        <f t="shared" si="25"/>
        <v>121176</v>
      </c>
      <c r="J116" s="43">
        <f t="shared" si="26"/>
        <v>70387</v>
      </c>
      <c r="L116" s="42">
        <f t="shared" si="38"/>
        <v>38381</v>
      </c>
      <c r="M116" s="44">
        <f t="shared" si="27"/>
        <v>121176</v>
      </c>
      <c r="N116" s="48">
        <f t="shared" si="28"/>
        <v>0.5808658480227108</v>
      </c>
      <c r="P116" s="18" t="s">
        <v>298</v>
      </c>
      <c r="Q116" s="26">
        <v>0.47244068550346291</v>
      </c>
      <c r="R116" s="117"/>
      <c r="S116" s="26"/>
      <c r="T116" s="10" t="s">
        <v>127</v>
      </c>
      <c r="U116" s="85">
        <f t="shared" si="29"/>
        <v>121176</v>
      </c>
      <c r="V116" s="23">
        <v>56894</v>
      </c>
      <c r="W116" s="127">
        <f t="shared" si="30"/>
        <v>0.46951541559384696</v>
      </c>
      <c r="X116" s="87">
        <f t="shared" si="31"/>
        <v>-0.18009040052224068</v>
      </c>
      <c r="Y116" s="131">
        <f t="shared" si="39"/>
        <v>0.10437916749191256</v>
      </c>
      <c r="Z116" s="26"/>
      <c r="AA116" s="26"/>
      <c r="AB116" s="26"/>
      <c r="AL116" s="54">
        <v>38367</v>
      </c>
      <c r="AM116" s="50">
        <v>2282</v>
      </c>
      <c r="AN116" s="35">
        <f t="shared" si="32"/>
        <v>2282000</v>
      </c>
      <c r="AP116" s="18" t="s">
        <v>321</v>
      </c>
      <c r="AQ116">
        <v>10944.82</v>
      </c>
      <c r="AR116" s="35">
        <f t="shared" si="33"/>
        <v>10944820000</v>
      </c>
      <c r="BC116" s="35" t="s">
        <v>320</v>
      </c>
      <c r="BD116" s="35">
        <v>2894.3882352941164</v>
      </c>
      <c r="BE116" s="170">
        <v>2894388.2352941162</v>
      </c>
    </row>
    <row r="117" spans="1:57" ht="15.6" x14ac:dyDescent="0.3">
      <c r="A117" s="42">
        <f t="shared" si="37"/>
        <v>38388</v>
      </c>
      <c r="B117" s="35">
        <v>81888</v>
      </c>
      <c r="C117" s="35">
        <v>48236</v>
      </c>
      <c r="D117" s="35">
        <v>33758</v>
      </c>
      <c r="E117" s="35">
        <v>15523</v>
      </c>
      <c r="F117" s="35">
        <v>5530</v>
      </c>
      <c r="G117" s="35">
        <v>2995</v>
      </c>
      <c r="H117" s="42"/>
      <c r="I117" s="43">
        <f t="shared" si="25"/>
        <v>121176</v>
      </c>
      <c r="J117" s="43">
        <f t="shared" si="26"/>
        <v>66754</v>
      </c>
      <c r="L117" s="42">
        <f t="shared" si="38"/>
        <v>38388</v>
      </c>
      <c r="M117" s="44">
        <f t="shared" si="27"/>
        <v>121176</v>
      </c>
      <c r="N117" s="48">
        <f t="shared" si="28"/>
        <v>0.55088466362976163</v>
      </c>
      <c r="P117" s="18" t="s">
        <v>306</v>
      </c>
      <c r="Q117" s="26">
        <v>0.41234630936596695</v>
      </c>
      <c r="R117" s="117"/>
      <c r="S117" s="26"/>
      <c r="T117" s="10" t="s">
        <v>128</v>
      </c>
      <c r="U117" s="85">
        <f t="shared" si="29"/>
        <v>121176</v>
      </c>
      <c r="V117" s="23">
        <v>48838</v>
      </c>
      <c r="W117" s="127">
        <f t="shared" si="30"/>
        <v>0.40303360401399618</v>
      </c>
      <c r="X117" s="87">
        <f t="shared" si="31"/>
        <v>-0.24665956022707552</v>
      </c>
      <c r="Y117" s="131">
        <f t="shared" si="39"/>
        <v>0.1044546774938932</v>
      </c>
      <c r="Z117" s="26"/>
      <c r="AA117" s="26"/>
      <c r="AB117" s="26"/>
      <c r="AL117" s="54">
        <v>38374</v>
      </c>
      <c r="AM117" s="50">
        <v>1694.6</v>
      </c>
      <c r="AN117" s="35">
        <f t="shared" si="32"/>
        <v>1694600</v>
      </c>
      <c r="AO117" s="35">
        <v>2012</v>
      </c>
      <c r="AP117" s="18" t="s">
        <v>290</v>
      </c>
      <c r="AQ117">
        <v>9306.2800000000007</v>
      </c>
      <c r="AR117" s="35">
        <f t="shared" si="33"/>
        <v>9306280000</v>
      </c>
      <c r="BC117" s="35" t="s">
        <v>321</v>
      </c>
      <c r="BD117" s="35">
        <v>880.41235294117723</v>
      </c>
      <c r="BE117" s="170">
        <v>880412.3529411772</v>
      </c>
    </row>
    <row r="118" spans="1:57" ht="15.6" x14ac:dyDescent="0.3">
      <c r="A118" s="42">
        <f t="shared" si="37"/>
        <v>38395</v>
      </c>
      <c r="B118" s="35">
        <v>81888</v>
      </c>
      <c r="C118" s="35">
        <v>45375</v>
      </c>
      <c r="D118" s="35">
        <v>33758</v>
      </c>
      <c r="E118" s="35">
        <v>14313</v>
      </c>
      <c r="F118" s="35">
        <v>5530</v>
      </c>
      <c r="G118" s="35">
        <v>2817</v>
      </c>
      <c r="H118" s="42"/>
      <c r="I118" s="43">
        <f t="shared" si="25"/>
        <v>121176</v>
      </c>
      <c r="J118" s="43">
        <f t="shared" si="26"/>
        <v>62505</v>
      </c>
      <c r="L118" s="42">
        <f t="shared" si="38"/>
        <v>38395</v>
      </c>
      <c r="M118" s="44">
        <f t="shared" si="27"/>
        <v>121176</v>
      </c>
      <c r="N118" s="48">
        <f t="shared" si="28"/>
        <v>0.51581996434937616</v>
      </c>
      <c r="P118" s="18" t="s">
        <v>308</v>
      </c>
      <c r="Q118" s="26">
        <v>0.45652603579046197</v>
      </c>
      <c r="R118" s="117"/>
      <c r="S118" s="26"/>
      <c r="T118" s="10" t="s">
        <v>129</v>
      </c>
      <c r="U118" s="85">
        <f t="shared" si="29"/>
        <v>121176</v>
      </c>
      <c r="V118" s="23">
        <v>54675.5</v>
      </c>
      <c r="W118" s="127">
        <f t="shared" si="30"/>
        <v>0.45120733478576613</v>
      </c>
      <c r="X118" s="87">
        <f t="shared" si="31"/>
        <v>-0.19842253567680573</v>
      </c>
      <c r="Y118" s="131">
        <f t="shared" si="39"/>
        <v>3.751085371452284E-2</v>
      </c>
      <c r="Z118" s="26"/>
      <c r="AA118" s="26"/>
      <c r="AB118" s="26"/>
      <c r="AL118" s="54">
        <v>38381</v>
      </c>
      <c r="AM118" s="50">
        <v>1581</v>
      </c>
      <c r="AN118" s="35">
        <f t="shared" si="32"/>
        <v>1581000</v>
      </c>
      <c r="AP118" s="18" t="s">
        <v>294</v>
      </c>
      <c r="AQ118">
        <v>6035.02</v>
      </c>
      <c r="AR118" s="35">
        <f t="shared" si="33"/>
        <v>6035020000</v>
      </c>
      <c r="BB118" s="35">
        <v>2012</v>
      </c>
      <c r="BC118" s="35" t="s">
        <v>290</v>
      </c>
      <c r="BD118" s="35">
        <v>368.76941176470791</v>
      </c>
      <c r="BE118" s="170">
        <v>368769.41176470788</v>
      </c>
    </row>
    <row r="119" spans="1:57" ht="15.6" x14ac:dyDescent="0.3">
      <c r="A119" s="42">
        <f t="shared" si="37"/>
        <v>38402</v>
      </c>
      <c r="B119" s="35">
        <v>81888</v>
      </c>
      <c r="C119" s="35">
        <v>42341</v>
      </c>
      <c r="D119" s="35">
        <v>33758</v>
      </c>
      <c r="E119" s="35">
        <v>13018</v>
      </c>
      <c r="F119" s="35">
        <v>5530</v>
      </c>
      <c r="G119" s="35">
        <v>2631</v>
      </c>
      <c r="H119" s="42"/>
      <c r="I119" s="43">
        <f t="shared" si="25"/>
        <v>121176</v>
      </c>
      <c r="J119" s="43">
        <f t="shared" si="26"/>
        <v>57990</v>
      </c>
      <c r="L119" s="42">
        <f t="shared" si="38"/>
        <v>38402</v>
      </c>
      <c r="M119" s="44">
        <f t="shared" si="27"/>
        <v>121176</v>
      </c>
      <c r="N119" s="48">
        <f t="shared" si="28"/>
        <v>0.47856011091305212</v>
      </c>
      <c r="P119" s="18" t="s">
        <v>310</v>
      </c>
      <c r="Q119" s="26">
        <v>0.63246217954524875</v>
      </c>
      <c r="R119" s="117"/>
      <c r="S119" s="26"/>
      <c r="T119" s="10" t="s">
        <v>130</v>
      </c>
      <c r="U119" s="85">
        <f t="shared" si="29"/>
        <v>121176</v>
      </c>
      <c r="V119" s="23">
        <v>76609.5</v>
      </c>
      <c r="W119" s="127">
        <f t="shared" si="30"/>
        <v>0.63221677559912859</v>
      </c>
      <c r="X119" s="87">
        <f t="shared" si="31"/>
        <v>-1.7175272895543603E-2</v>
      </c>
      <c r="Y119" s="131">
        <f t="shared" si="39"/>
        <v>1.8658797402894667E-2</v>
      </c>
      <c r="Z119" s="26"/>
      <c r="AA119" s="26"/>
      <c r="AB119" s="26"/>
      <c r="AL119" s="54">
        <v>38388</v>
      </c>
      <c r="AM119" s="50">
        <v>1513.6000000000001</v>
      </c>
      <c r="AN119" s="35">
        <f t="shared" si="32"/>
        <v>1513600.0000000002</v>
      </c>
      <c r="AP119" s="18" t="s">
        <v>298</v>
      </c>
      <c r="AQ119">
        <v>12148.46</v>
      </c>
      <c r="AR119" s="35">
        <f t="shared" si="33"/>
        <v>12148460000</v>
      </c>
      <c r="BC119" s="35" t="s">
        <v>294</v>
      </c>
      <c r="BD119" s="35">
        <v>749.19235294117607</v>
      </c>
      <c r="BE119" s="170">
        <v>749192.35294117604</v>
      </c>
    </row>
    <row r="120" spans="1:57" ht="15.6" x14ac:dyDescent="0.3">
      <c r="A120" s="42">
        <f t="shared" si="37"/>
        <v>38409</v>
      </c>
      <c r="B120" s="35">
        <v>81888</v>
      </c>
      <c r="C120" s="35">
        <v>39329</v>
      </c>
      <c r="D120" s="35">
        <v>33758</v>
      </c>
      <c r="E120" s="35">
        <v>11728</v>
      </c>
      <c r="F120" s="35">
        <v>5530</v>
      </c>
      <c r="G120" s="35">
        <v>2444</v>
      </c>
      <c r="H120" s="42"/>
      <c r="I120" s="43">
        <f t="shared" si="25"/>
        <v>121176</v>
      </c>
      <c r="J120" s="43">
        <f t="shared" si="26"/>
        <v>53501</v>
      </c>
      <c r="L120" s="42">
        <f t="shared" si="38"/>
        <v>38409</v>
      </c>
      <c r="M120" s="44">
        <f t="shared" si="27"/>
        <v>121176</v>
      </c>
      <c r="N120" s="48">
        <f t="shared" si="28"/>
        <v>0.44151482141678222</v>
      </c>
      <c r="P120" s="18" t="s">
        <v>312</v>
      </c>
      <c r="Q120" s="26">
        <v>0.82494955900155664</v>
      </c>
      <c r="R120" s="117"/>
      <c r="S120" s="26"/>
      <c r="T120" s="10" t="s">
        <v>131</v>
      </c>
      <c r="U120" s="85">
        <f t="shared" si="29"/>
        <v>121176</v>
      </c>
      <c r="V120" s="23">
        <v>100907</v>
      </c>
      <c r="W120" s="127">
        <f t="shared" si="30"/>
        <v>0.83273090380933523</v>
      </c>
      <c r="X120" s="87">
        <f t="shared" si="31"/>
        <v>0.18360230380855583</v>
      </c>
      <c r="Y120" s="131">
        <f t="shared" si="39"/>
        <v>9.5119803710227102E-2</v>
      </c>
      <c r="Z120" s="26"/>
      <c r="AA120" s="26"/>
      <c r="AB120" s="26"/>
      <c r="AL120" s="54">
        <v>38395</v>
      </c>
      <c r="AM120" s="50">
        <v>1128.2</v>
      </c>
      <c r="AN120" s="35">
        <f t="shared" si="32"/>
        <v>1128200</v>
      </c>
      <c r="AP120" s="18" t="s">
        <v>306</v>
      </c>
      <c r="AQ120">
        <v>13841.93</v>
      </c>
      <c r="AR120" s="35">
        <f t="shared" si="33"/>
        <v>13841930000</v>
      </c>
      <c r="BC120" s="35" t="s">
        <v>298</v>
      </c>
      <c r="BD120" s="35">
        <v>6554.9623529411765</v>
      </c>
      <c r="BE120" s="170">
        <v>6554962.3529411769</v>
      </c>
    </row>
    <row r="121" spans="1:57" ht="15.6" x14ac:dyDescent="0.3">
      <c r="A121" s="42">
        <f t="shared" si="37"/>
        <v>38416</v>
      </c>
      <c r="B121" s="35">
        <v>81888</v>
      </c>
      <c r="C121" s="35">
        <v>36509</v>
      </c>
      <c r="D121" s="35">
        <v>33758</v>
      </c>
      <c r="E121" s="35">
        <v>10555</v>
      </c>
      <c r="F121" s="35">
        <v>5530</v>
      </c>
      <c r="G121" s="35">
        <v>2274</v>
      </c>
      <c r="H121" s="42"/>
      <c r="I121" s="43">
        <f t="shared" si="25"/>
        <v>121176</v>
      </c>
      <c r="J121" s="43">
        <f t="shared" si="26"/>
        <v>49338</v>
      </c>
      <c r="L121" s="42">
        <f t="shared" si="38"/>
        <v>38416</v>
      </c>
      <c r="M121" s="44">
        <f t="shared" si="27"/>
        <v>121176</v>
      </c>
      <c r="N121" s="48">
        <f t="shared" si="28"/>
        <v>0.40715983363042185</v>
      </c>
      <c r="P121" s="18" t="s">
        <v>314</v>
      </c>
      <c r="Q121" s="26">
        <v>0.87039545742779734</v>
      </c>
      <c r="R121" s="117"/>
      <c r="S121" s="26"/>
      <c r="T121" s="10" t="s">
        <v>132</v>
      </c>
      <c r="U121" s="85">
        <f t="shared" si="29"/>
        <v>121176</v>
      </c>
      <c r="V121" s="23">
        <v>105687</v>
      </c>
      <c r="W121" s="127">
        <f t="shared" si="30"/>
        <v>0.87217765894236488</v>
      </c>
      <c r="X121" s="87">
        <f t="shared" si="31"/>
        <v>0.22310088665228853</v>
      </c>
      <c r="Y121" s="131">
        <f t="shared" si="39"/>
        <v>9.0679828934706164E-2</v>
      </c>
      <c r="Z121" s="26"/>
      <c r="AA121" s="26"/>
      <c r="AB121" s="26"/>
      <c r="AL121" s="54">
        <v>38402</v>
      </c>
      <c r="AM121" s="50">
        <v>869.5</v>
      </c>
      <c r="AN121" s="35">
        <f t="shared" si="32"/>
        <v>869500</v>
      </c>
      <c r="AP121" s="18" t="s">
        <v>308</v>
      </c>
      <c r="AQ121">
        <v>34255.869999999995</v>
      </c>
      <c r="AR121" s="35">
        <f t="shared" si="33"/>
        <v>34255869999.999996</v>
      </c>
      <c r="BC121" s="35" t="s">
        <v>306</v>
      </c>
      <c r="BD121" s="35">
        <v>-3475.0729411764696</v>
      </c>
      <c r="BE121" s="170">
        <v>-3475072.9411764694</v>
      </c>
    </row>
    <row r="122" spans="1:57" ht="15.6" x14ac:dyDescent="0.3">
      <c r="A122" s="42">
        <f t="shared" si="37"/>
        <v>38423</v>
      </c>
      <c r="B122" s="35">
        <v>81888</v>
      </c>
      <c r="C122" s="35">
        <v>34001</v>
      </c>
      <c r="D122" s="35">
        <v>33758</v>
      </c>
      <c r="E122" s="35">
        <v>9396</v>
      </c>
      <c r="F122" s="35">
        <v>5530</v>
      </c>
      <c r="G122" s="35">
        <v>2102</v>
      </c>
      <c r="H122" s="42"/>
      <c r="I122" s="43">
        <f t="shared" si="25"/>
        <v>121176</v>
      </c>
      <c r="J122" s="43">
        <f t="shared" si="26"/>
        <v>45499</v>
      </c>
      <c r="L122" s="42">
        <f t="shared" si="38"/>
        <v>38423</v>
      </c>
      <c r="M122" s="44">
        <f t="shared" si="27"/>
        <v>121176</v>
      </c>
      <c r="N122" s="48">
        <f t="shared" si="28"/>
        <v>0.3754786426355054</v>
      </c>
      <c r="P122" s="18" t="s">
        <v>316</v>
      </c>
      <c r="Q122" s="26">
        <v>0.89671165866473412</v>
      </c>
      <c r="R122" s="117"/>
      <c r="S122" s="26"/>
      <c r="T122" s="10" t="s">
        <v>133</v>
      </c>
      <c r="U122" s="85">
        <f t="shared" si="29"/>
        <v>121176</v>
      </c>
      <c r="V122" s="23">
        <v>109076</v>
      </c>
      <c r="W122" s="127">
        <f t="shared" si="30"/>
        <v>0.90014524328249823</v>
      </c>
      <c r="X122" s="87">
        <f t="shared" si="31"/>
        <v>0.25110521662245799</v>
      </c>
      <c r="Y122" s="131">
        <f t="shared" si="39"/>
        <v>9.6456394005413615E-2</v>
      </c>
      <c r="Z122" s="26"/>
      <c r="AA122" s="26"/>
      <c r="AB122" s="26"/>
      <c r="AL122" s="54">
        <v>38409</v>
      </c>
      <c r="AM122" s="50">
        <v>897.5</v>
      </c>
      <c r="AN122" s="35">
        <f t="shared" si="32"/>
        <v>897500</v>
      </c>
      <c r="AP122" s="18" t="s">
        <v>310</v>
      </c>
      <c r="AQ122">
        <v>38745.83</v>
      </c>
      <c r="AR122" s="35">
        <f t="shared" si="33"/>
        <v>38745830000</v>
      </c>
      <c r="BC122" s="35" t="s">
        <v>308</v>
      </c>
      <c r="BD122" s="35">
        <v>-2925.9329411764847</v>
      </c>
      <c r="BE122" s="170">
        <v>-2925932.9411764848</v>
      </c>
    </row>
    <row r="123" spans="1:57" ht="15.6" x14ac:dyDescent="0.3">
      <c r="A123" s="42">
        <f t="shared" si="37"/>
        <v>38430</v>
      </c>
      <c r="B123" s="35">
        <v>81888</v>
      </c>
      <c r="C123" s="35">
        <v>32072</v>
      </c>
      <c r="D123" s="35">
        <v>33758</v>
      </c>
      <c r="E123" s="35">
        <v>8492</v>
      </c>
      <c r="F123" s="35">
        <v>5530</v>
      </c>
      <c r="G123" s="35">
        <v>1947</v>
      </c>
      <c r="H123" s="42"/>
      <c r="I123" s="43">
        <f t="shared" si="25"/>
        <v>121176</v>
      </c>
      <c r="J123" s="43">
        <f t="shared" si="26"/>
        <v>42511</v>
      </c>
      <c r="L123" s="42">
        <f t="shared" si="38"/>
        <v>38430</v>
      </c>
      <c r="M123" s="44">
        <f t="shared" si="27"/>
        <v>121176</v>
      </c>
      <c r="N123" s="48">
        <f t="shared" si="28"/>
        <v>0.35082029444774543</v>
      </c>
      <c r="P123" s="18" t="s">
        <v>318</v>
      </c>
      <c r="Q123" s="26">
        <v>0.88089130273657856</v>
      </c>
      <c r="R123" s="117"/>
      <c r="S123" s="26"/>
      <c r="T123" s="10" t="s">
        <v>134</v>
      </c>
      <c r="U123" s="85">
        <f t="shared" si="29"/>
        <v>121176</v>
      </c>
      <c r="V123" s="23">
        <v>107199</v>
      </c>
      <c r="W123" s="127">
        <f t="shared" si="30"/>
        <v>0.88465537730243615</v>
      </c>
      <c r="X123" s="87">
        <f t="shared" si="31"/>
        <v>0.23559499904972028</v>
      </c>
      <c r="Y123" s="131">
        <f t="shared" si="39"/>
        <v>8.0960751303888578E-2</v>
      </c>
      <c r="Z123" s="26"/>
      <c r="AA123" s="26"/>
      <c r="AB123" s="26"/>
      <c r="AL123" s="54">
        <v>38416</v>
      </c>
      <c r="AM123" s="50">
        <v>836.5</v>
      </c>
      <c r="AN123" s="35">
        <f t="shared" si="32"/>
        <v>836500</v>
      </c>
      <c r="AP123" s="18" t="s">
        <v>312</v>
      </c>
      <c r="AQ123">
        <v>39378.19</v>
      </c>
      <c r="AR123" s="35">
        <f t="shared" si="33"/>
        <v>39378190000</v>
      </c>
      <c r="BC123" s="35" t="s">
        <v>310</v>
      </c>
      <c r="BD123" s="35">
        <v>3765.5923529411812</v>
      </c>
      <c r="BE123" s="170">
        <v>3765592.352941181</v>
      </c>
    </row>
    <row r="124" spans="1:57" ht="15.6" x14ac:dyDescent="0.3">
      <c r="A124" s="42">
        <f t="shared" si="37"/>
        <v>38437</v>
      </c>
      <c r="B124" s="35">
        <v>81888</v>
      </c>
      <c r="C124" s="35">
        <v>30136</v>
      </c>
      <c r="D124" s="35">
        <v>33758</v>
      </c>
      <c r="E124" s="35">
        <v>7692</v>
      </c>
      <c r="F124" s="35">
        <v>5530</v>
      </c>
      <c r="G124" s="35">
        <v>1807</v>
      </c>
      <c r="H124" s="42"/>
      <c r="I124" s="43">
        <f t="shared" si="25"/>
        <v>121176</v>
      </c>
      <c r="J124" s="43">
        <f t="shared" si="26"/>
        <v>39635</v>
      </c>
      <c r="L124" s="42">
        <f t="shared" si="38"/>
        <v>38437</v>
      </c>
      <c r="M124" s="44">
        <f t="shared" si="27"/>
        <v>121176</v>
      </c>
      <c r="N124" s="48">
        <f t="shared" si="28"/>
        <v>0.32708622169406482</v>
      </c>
      <c r="P124" s="18" t="s">
        <v>320</v>
      </c>
      <c r="Q124" s="26">
        <v>0.83899439178449953</v>
      </c>
      <c r="R124" s="117"/>
      <c r="S124" s="26"/>
      <c r="T124" s="10" t="s">
        <v>135</v>
      </c>
      <c r="U124" s="85">
        <f t="shared" si="29"/>
        <v>121176</v>
      </c>
      <c r="V124" s="23">
        <v>102446</v>
      </c>
      <c r="W124" s="127">
        <f t="shared" si="30"/>
        <v>0.84543143856869352</v>
      </c>
      <c r="X124" s="87">
        <f t="shared" si="31"/>
        <v>0.19631952535594172</v>
      </c>
      <c r="Y124" s="131">
        <f t="shared" si="39"/>
        <v>7.1507993592616947E-2</v>
      </c>
      <c r="Z124" s="26"/>
      <c r="AA124" s="26"/>
      <c r="AB124" s="26"/>
      <c r="AL124" s="54">
        <v>38423</v>
      </c>
      <c r="AM124" s="50">
        <v>1025.3999999999999</v>
      </c>
      <c r="AN124" s="35">
        <f t="shared" si="32"/>
        <v>1025399.9999999999</v>
      </c>
      <c r="AP124" s="18" t="s">
        <v>314</v>
      </c>
      <c r="AQ124">
        <v>17206.690000000002</v>
      </c>
      <c r="AR124" s="35">
        <f t="shared" si="33"/>
        <v>17206690000.000004</v>
      </c>
      <c r="BC124" s="35" t="s">
        <v>312</v>
      </c>
      <c r="BD124" s="35">
        <v>10536.738235294124</v>
      </c>
      <c r="BE124" s="170">
        <v>10536738.235294124</v>
      </c>
    </row>
    <row r="125" spans="1:57" ht="15.6" x14ac:dyDescent="0.3">
      <c r="A125" s="42">
        <f t="shared" si="37"/>
        <v>38444</v>
      </c>
      <c r="B125" s="35">
        <v>81888</v>
      </c>
      <c r="C125" s="35">
        <v>28644</v>
      </c>
      <c r="D125" s="35">
        <v>33758</v>
      </c>
      <c r="E125" s="35">
        <v>7359</v>
      </c>
      <c r="F125" s="35">
        <v>5530</v>
      </c>
      <c r="G125" s="35">
        <v>1760</v>
      </c>
      <c r="H125" s="42"/>
      <c r="I125" s="43">
        <f t="shared" si="25"/>
        <v>121176</v>
      </c>
      <c r="J125" s="43">
        <f t="shared" si="26"/>
        <v>37763</v>
      </c>
      <c r="L125" s="42">
        <f t="shared" si="38"/>
        <v>38444</v>
      </c>
      <c r="M125" s="44">
        <f t="shared" si="27"/>
        <v>121176</v>
      </c>
      <c r="N125" s="48">
        <f t="shared" si="28"/>
        <v>0.31163761801016704</v>
      </c>
      <c r="P125" s="18" t="s">
        <v>321</v>
      </c>
      <c r="Q125" s="26">
        <v>0.73751122054863338</v>
      </c>
      <c r="R125" s="117"/>
      <c r="S125" s="26"/>
      <c r="T125" s="10" t="s">
        <v>136</v>
      </c>
      <c r="U125" s="85">
        <f t="shared" si="29"/>
        <v>121176</v>
      </c>
      <c r="V125" s="23">
        <v>89208.5</v>
      </c>
      <c r="W125" s="127">
        <f t="shared" si="30"/>
        <v>0.73618950947382322</v>
      </c>
      <c r="X125" s="87">
        <f t="shared" si="31"/>
        <v>8.6934067114537633E-2</v>
      </c>
      <c r="Y125" s="131">
        <f>W125-AF17</f>
        <v>4.3196072980069666E-2</v>
      </c>
      <c r="Z125" s="26"/>
      <c r="AA125" s="26"/>
      <c r="AB125" s="26"/>
      <c r="AL125" s="54">
        <v>38430</v>
      </c>
      <c r="AM125" s="50">
        <v>1174.9000000000001</v>
      </c>
      <c r="AN125" s="35">
        <f t="shared" si="32"/>
        <v>1174900</v>
      </c>
      <c r="AP125" s="18" t="s">
        <v>316</v>
      </c>
      <c r="AQ125">
        <v>23934.43</v>
      </c>
      <c r="AR125" s="35">
        <f t="shared" si="33"/>
        <v>23934430000</v>
      </c>
      <c r="BC125" s="35" t="s">
        <v>314</v>
      </c>
      <c r="BD125" s="35">
        <v>279.04529411764815</v>
      </c>
      <c r="BE125" s="170">
        <v>279045.29411764815</v>
      </c>
    </row>
    <row r="126" spans="1:57" ht="15.6" x14ac:dyDescent="0.3">
      <c r="A126" s="42">
        <f t="shared" si="37"/>
        <v>38451</v>
      </c>
      <c r="B126" s="35">
        <v>81888</v>
      </c>
      <c r="C126" s="35">
        <v>27579</v>
      </c>
      <c r="D126" s="35">
        <v>33758</v>
      </c>
      <c r="E126" s="35">
        <v>7076</v>
      </c>
      <c r="F126" s="35">
        <v>5530</v>
      </c>
      <c r="G126" s="35">
        <v>1842</v>
      </c>
      <c r="H126" s="42"/>
      <c r="I126" s="43">
        <f t="shared" si="25"/>
        <v>121176</v>
      </c>
      <c r="J126" s="43">
        <f t="shared" si="26"/>
        <v>36497</v>
      </c>
      <c r="L126" s="42">
        <f t="shared" si="38"/>
        <v>38451</v>
      </c>
      <c r="M126" s="44">
        <f t="shared" si="27"/>
        <v>121176</v>
      </c>
      <c r="N126" s="48">
        <f t="shared" si="28"/>
        <v>0.30119000462137718</v>
      </c>
      <c r="O126" s="35">
        <v>2013</v>
      </c>
      <c r="P126" s="18" t="s">
        <v>290</v>
      </c>
      <c r="Q126" s="26">
        <v>0.60913455599568467</v>
      </c>
      <c r="R126" s="117"/>
      <c r="S126" s="26"/>
      <c r="T126" s="10" t="s">
        <v>137</v>
      </c>
      <c r="U126" s="85">
        <f t="shared" si="29"/>
        <v>121176</v>
      </c>
      <c r="V126" s="23">
        <v>73804</v>
      </c>
      <c r="W126" s="127">
        <f t="shared" si="30"/>
        <v>0.60906450122136402</v>
      </c>
      <c r="X126" s="87">
        <f t="shared" si="31"/>
        <v>-4.0357966236148637E-2</v>
      </c>
      <c r="Y126" s="131">
        <f>W126-AF6</f>
        <v>-4.9700374802641445E-3</v>
      </c>
      <c r="Z126" s="26"/>
      <c r="AA126" s="26"/>
      <c r="AB126" s="26"/>
      <c r="AL126" s="54">
        <v>38437</v>
      </c>
      <c r="AM126" s="50">
        <v>1150.9000000000001</v>
      </c>
      <c r="AN126" s="35">
        <f t="shared" si="32"/>
        <v>1150900</v>
      </c>
      <c r="AP126" s="18" t="s">
        <v>318</v>
      </c>
      <c r="AQ126">
        <v>13168.49</v>
      </c>
      <c r="AR126" s="35">
        <f t="shared" si="33"/>
        <v>13168490000</v>
      </c>
      <c r="BC126" s="35" t="s">
        <v>316</v>
      </c>
      <c r="BD126" s="35">
        <v>5019.6352941176519</v>
      </c>
      <c r="BE126" s="170">
        <v>5019635.2941176519</v>
      </c>
    </row>
    <row r="127" spans="1:57" ht="15.6" x14ac:dyDescent="0.3">
      <c r="A127" s="42">
        <f t="shared" si="37"/>
        <v>38458</v>
      </c>
      <c r="B127" s="35">
        <v>81888</v>
      </c>
      <c r="C127" s="35">
        <v>26402</v>
      </c>
      <c r="D127" s="35">
        <v>33758</v>
      </c>
      <c r="E127" s="35">
        <v>6658</v>
      </c>
      <c r="F127" s="35">
        <v>5530</v>
      </c>
      <c r="G127" s="35">
        <v>1934</v>
      </c>
      <c r="H127" s="42"/>
      <c r="I127" s="43">
        <f t="shared" si="25"/>
        <v>121176</v>
      </c>
      <c r="J127" s="43">
        <f t="shared" si="26"/>
        <v>34994</v>
      </c>
      <c r="L127" s="42">
        <f t="shared" si="38"/>
        <v>38458</v>
      </c>
      <c r="M127" s="44">
        <f t="shared" si="27"/>
        <v>121176</v>
      </c>
      <c r="N127" s="48">
        <f t="shared" si="28"/>
        <v>0.28878655839440154</v>
      </c>
      <c r="P127" s="18" t="s">
        <v>294</v>
      </c>
      <c r="Q127" s="26">
        <v>0.45857249915588538</v>
      </c>
      <c r="R127" s="117"/>
      <c r="S127" s="26"/>
      <c r="T127" s="10" t="s">
        <v>138</v>
      </c>
      <c r="U127" s="85">
        <f t="shared" si="29"/>
        <v>121176</v>
      </c>
      <c r="V127" s="23">
        <v>55475.5</v>
      </c>
      <c r="W127" s="127">
        <f t="shared" si="30"/>
        <v>0.45780930217204729</v>
      </c>
      <c r="X127" s="87">
        <f t="shared" si="31"/>
        <v>-0.1918118941966831</v>
      </c>
      <c r="Y127" s="131">
        <f t="shared" ref="Y127:Y136" si="40">W127-AF7</f>
        <v>-2.2769884019060327E-2</v>
      </c>
      <c r="Z127" s="26"/>
      <c r="AA127" s="26"/>
      <c r="AB127" s="26"/>
      <c r="AL127" s="54">
        <v>38444</v>
      </c>
      <c r="AM127" s="50">
        <v>2319.5</v>
      </c>
      <c r="AN127" s="35">
        <f t="shared" si="32"/>
        <v>2319500</v>
      </c>
      <c r="AP127" s="18" t="s">
        <v>320</v>
      </c>
      <c r="AQ127">
        <v>13392.07</v>
      </c>
      <c r="AR127" s="35">
        <f t="shared" si="33"/>
        <v>13392070000</v>
      </c>
      <c r="BC127" s="35" t="s">
        <v>318</v>
      </c>
      <c r="BD127" s="35">
        <v>-4915.4058823529358</v>
      </c>
      <c r="BE127" s="170">
        <v>-4915405.8823529361</v>
      </c>
    </row>
    <row r="128" spans="1:57" ht="15.6" x14ac:dyDescent="0.3">
      <c r="A128" s="42">
        <f t="shared" si="37"/>
        <v>38465</v>
      </c>
      <c r="B128" s="35">
        <v>81888</v>
      </c>
      <c r="C128" s="35">
        <v>25844</v>
      </c>
      <c r="D128" s="35">
        <v>33758</v>
      </c>
      <c r="E128" s="35">
        <v>6724</v>
      </c>
      <c r="F128" s="35">
        <v>5530</v>
      </c>
      <c r="G128" s="35">
        <v>2060</v>
      </c>
      <c r="H128" s="42"/>
      <c r="I128" s="43">
        <f t="shared" si="25"/>
        <v>121176</v>
      </c>
      <c r="J128" s="43">
        <f t="shared" si="26"/>
        <v>34628</v>
      </c>
      <c r="L128" s="42">
        <f t="shared" si="38"/>
        <v>38465</v>
      </c>
      <c r="M128" s="44">
        <f t="shared" si="27"/>
        <v>121176</v>
      </c>
      <c r="N128" s="48">
        <f t="shared" si="28"/>
        <v>0.28576615831517793</v>
      </c>
      <c r="P128" s="18" t="s">
        <v>298</v>
      </c>
      <c r="Q128" s="26">
        <v>0.33366205766332591</v>
      </c>
      <c r="R128" s="117"/>
      <c r="S128" s="26"/>
      <c r="T128" s="10" t="s">
        <v>139</v>
      </c>
      <c r="U128" s="85">
        <f t="shared" si="29"/>
        <v>121176</v>
      </c>
      <c r="V128" s="23">
        <v>40329</v>
      </c>
      <c r="W128" s="127">
        <f t="shared" si="30"/>
        <v>0.33281342840166367</v>
      </c>
      <c r="X128" s="87">
        <f t="shared" si="31"/>
        <v>-0.31697199567002982</v>
      </c>
      <c r="Y128" s="131">
        <f t="shared" si="40"/>
        <v>-3.2322819700270733E-2</v>
      </c>
      <c r="Z128" s="26"/>
      <c r="AA128" s="26"/>
      <c r="AB128" s="26"/>
      <c r="AL128" s="54">
        <v>38451</v>
      </c>
      <c r="AM128" s="50">
        <v>2746.2000000000003</v>
      </c>
      <c r="AN128" s="35">
        <f t="shared" si="32"/>
        <v>2746200.0000000005</v>
      </c>
      <c r="AP128" s="18" t="s">
        <v>321</v>
      </c>
      <c r="AQ128">
        <v>5749.35</v>
      </c>
      <c r="AR128" s="35">
        <f t="shared" si="33"/>
        <v>5749350000</v>
      </c>
      <c r="BC128" s="35" t="s">
        <v>320</v>
      </c>
      <c r="BD128" s="35">
        <v>1208.0682352941167</v>
      </c>
      <c r="BE128" s="170">
        <v>1208068.2352941167</v>
      </c>
    </row>
    <row r="129" spans="1:57" ht="15.6" x14ac:dyDescent="0.3">
      <c r="A129" s="42">
        <f t="shared" si="37"/>
        <v>38472</v>
      </c>
      <c r="B129" s="35">
        <v>81888</v>
      </c>
      <c r="C129" s="35">
        <v>26885</v>
      </c>
      <c r="D129" s="35">
        <v>33758</v>
      </c>
      <c r="E129" s="35">
        <v>7903</v>
      </c>
      <c r="F129" s="35">
        <v>5530</v>
      </c>
      <c r="G129" s="35">
        <v>2233</v>
      </c>
      <c r="H129" s="42"/>
      <c r="I129" s="43">
        <f t="shared" si="25"/>
        <v>121176</v>
      </c>
      <c r="J129" s="43">
        <f t="shared" si="26"/>
        <v>37021</v>
      </c>
      <c r="L129" s="42">
        <f t="shared" si="38"/>
        <v>38472</v>
      </c>
      <c r="M129" s="44">
        <f t="shared" si="27"/>
        <v>121176</v>
      </c>
      <c r="N129" s="48">
        <f t="shared" si="28"/>
        <v>0.30551429325939128</v>
      </c>
      <c r="P129" s="18" t="s">
        <v>306</v>
      </c>
      <c r="Q129" s="26">
        <v>0.24341631735417404</v>
      </c>
      <c r="R129" s="117"/>
      <c r="S129" s="26"/>
      <c r="T129" s="10" t="s">
        <v>140</v>
      </c>
      <c r="U129" s="85">
        <f t="shared" si="29"/>
        <v>121176</v>
      </c>
      <c r="V129" s="23">
        <v>29097</v>
      </c>
      <c r="W129" s="127">
        <f t="shared" si="30"/>
        <v>0.2401218062982769</v>
      </c>
      <c r="X129" s="87">
        <f t="shared" si="31"/>
        <v>-0.40978540205095154</v>
      </c>
      <c r="Y129" s="131">
        <f t="shared" si="40"/>
        <v>-5.8457120221826087E-2</v>
      </c>
      <c r="Z129" s="26"/>
      <c r="AA129" s="26"/>
      <c r="AB129" s="26"/>
      <c r="AL129" s="54">
        <v>38458</v>
      </c>
      <c r="AM129" s="50">
        <v>2396.9</v>
      </c>
      <c r="AN129" s="35">
        <f t="shared" si="32"/>
        <v>2396900</v>
      </c>
      <c r="AO129" s="35">
        <v>2013</v>
      </c>
      <c r="AP129" s="18" t="s">
        <v>290</v>
      </c>
      <c r="AQ129">
        <v>6658.34</v>
      </c>
      <c r="AR129" s="35">
        <f t="shared" si="33"/>
        <v>6658340000</v>
      </c>
      <c r="BC129" s="35" t="s">
        <v>321</v>
      </c>
      <c r="BD129" s="35">
        <v>-4315.0576470588221</v>
      </c>
      <c r="BE129" s="170">
        <v>-4315057.6470588222</v>
      </c>
    </row>
    <row r="130" spans="1:57" ht="15.6" x14ac:dyDescent="0.3">
      <c r="A130" s="42">
        <f t="shared" si="37"/>
        <v>38479</v>
      </c>
      <c r="B130" s="35">
        <v>81888</v>
      </c>
      <c r="C130" s="35">
        <v>26627</v>
      </c>
      <c r="D130" s="35">
        <v>33758</v>
      </c>
      <c r="E130" s="35">
        <v>8938</v>
      </c>
      <c r="F130" s="35">
        <v>5530</v>
      </c>
      <c r="G130" s="35">
        <v>2580</v>
      </c>
      <c r="H130" s="42"/>
      <c r="I130" s="43">
        <f t="shared" si="25"/>
        <v>121176</v>
      </c>
      <c r="J130" s="43">
        <f t="shared" si="26"/>
        <v>38145</v>
      </c>
      <c r="L130" s="42">
        <f t="shared" si="38"/>
        <v>38479</v>
      </c>
      <c r="M130" s="44">
        <f t="shared" si="27"/>
        <v>121176</v>
      </c>
      <c r="N130" s="48">
        <f t="shared" si="28"/>
        <v>0.31479005743711624</v>
      </c>
      <c r="P130" s="18" t="s">
        <v>308</v>
      </c>
      <c r="Q130" s="26">
        <v>0.40304004809394789</v>
      </c>
      <c r="R130" s="117"/>
      <c r="S130" s="26"/>
      <c r="T130" s="10" t="s">
        <v>141</v>
      </c>
      <c r="U130" s="85">
        <f t="shared" si="29"/>
        <v>121176</v>
      </c>
      <c r="V130" s="23">
        <v>48918</v>
      </c>
      <c r="W130" s="127">
        <f t="shared" si="30"/>
        <v>0.40369380075262429</v>
      </c>
      <c r="X130" s="87">
        <f t="shared" si="31"/>
        <v>-0.24599849607906327</v>
      </c>
      <c r="Y130" s="131">
        <f t="shared" si="40"/>
        <v>-1.0002680318619006E-2</v>
      </c>
      <c r="Z130" s="26"/>
      <c r="AA130" s="26"/>
      <c r="AB130" s="26"/>
      <c r="AL130" s="54">
        <v>38465</v>
      </c>
      <c r="AM130" s="50">
        <v>3196.7000000000003</v>
      </c>
      <c r="AN130" s="35">
        <f t="shared" si="32"/>
        <v>3196700.0000000005</v>
      </c>
      <c r="AP130" s="18" t="s">
        <v>294</v>
      </c>
      <c r="AQ130">
        <v>3449.9300000000003</v>
      </c>
      <c r="AR130" s="35">
        <f t="shared" si="33"/>
        <v>3449930000.0000005</v>
      </c>
      <c r="BB130" s="35">
        <v>2013</v>
      </c>
      <c r="BC130" s="35" t="s">
        <v>290</v>
      </c>
      <c r="BD130" s="35">
        <v>-2279.1705882352926</v>
      </c>
      <c r="BE130" s="170">
        <v>-2279170.5882352926</v>
      </c>
    </row>
    <row r="131" spans="1:57" ht="15.6" x14ac:dyDescent="0.3">
      <c r="A131" s="42">
        <f t="shared" si="37"/>
        <v>38486</v>
      </c>
      <c r="B131" s="35">
        <v>81888</v>
      </c>
      <c r="C131" s="35">
        <v>27117</v>
      </c>
      <c r="D131" s="35">
        <v>33758</v>
      </c>
      <c r="E131" s="35">
        <v>9889</v>
      </c>
      <c r="F131" s="35">
        <v>5530</v>
      </c>
      <c r="G131" s="35">
        <v>3045</v>
      </c>
      <c r="H131" s="42"/>
      <c r="I131" s="43">
        <f t="shared" si="25"/>
        <v>121176</v>
      </c>
      <c r="J131" s="43">
        <f t="shared" si="26"/>
        <v>40051</v>
      </c>
      <c r="L131" s="42">
        <f t="shared" si="38"/>
        <v>38486</v>
      </c>
      <c r="M131" s="44">
        <f t="shared" si="27"/>
        <v>121176</v>
      </c>
      <c r="N131" s="48">
        <f t="shared" si="28"/>
        <v>0.33051924473493099</v>
      </c>
      <c r="P131" s="18" t="s">
        <v>310</v>
      </c>
      <c r="Q131" s="26">
        <v>0.62505455863096959</v>
      </c>
      <c r="R131" s="117"/>
      <c r="S131" s="26"/>
      <c r="T131" s="10" t="s">
        <v>142</v>
      </c>
      <c r="U131" s="85">
        <f t="shared" si="29"/>
        <v>121176</v>
      </c>
      <c r="V131" s="23">
        <v>75744.5</v>
      </c>
      <c r="W131" s="127">
        <f t="shared" si="30"/>
        <v>0.62507839836271206</v>
      </c>
      <c r="X131" s="87">
        <f t="shared" si="31"/>
        <v>-2.4323028995926192E-2</v>
      </c>
      <c r="Y131" s="131">
        <f t="shared" si="40"/>
        <v>1.152042016647814E-2</v>
      </c>
      <c r="Z131" s="26"/>
      <c r="AA131" s="26"/>
      <c r="AB131" s="26"/>
      <c r="AL131" s="54">
        <v>38472</v>
      </c>
      <c r="AM131" s="50">
        <v>6030</v>
      </c>
      <c r="AN131" s="35">
        <f t="shared" si="32"/>
        <v>6030000</v>
      </c>
      <c r="AP131" s="18" t="s">
        <v>298</v>
      </c>
      <c r="AQ131">
        <v>2578.65</v>
      </c>
      <c r="AR131" s="35">
        <f t="shared" si="33"/>
        <v>2578650000</v>
      </c>
      <c r="BC131" s="35" t="s">
        <v>294</v>
      </c>
      <c r="BD131" s="35">
        <v>-1835.8976470588241</v>
      </c>
      <c r="BE131" s="170">
        <v>-1835897.6470588241</v>
      </c>
    </row>
    <row r="132" spans="1:57" ht="15.6" x14ac:dyDescent="0.3">
      <c r="A132" s="42">
        <f t="shared" si="37"/>
        <v>38493</v>
      </c>
      <c r="B132" s="35">
        <v>81888</v>
      </c>
      <c r="C132" s="35">
        <v>31308</v>
      </c>
      <c r="D132" s="35">
        <v>33758</v>
      </c>
      <c r="E132" s="35">
        <v>12853</v>
      </c>
      <c r="F132" s="35">
        <v>5530</v>
      </c>
      <c r="G132" s="35">
        <v>3790</v>
      </c>
      <c r="H132" s="42"/>
      <c r="I132" s="43">
        <f t="shared" si="25"/>
        <v>121176</v>
      </c>
      <c r="J132" s="43">
        <f t="shared" si="26"/>
        <v>47951</v>
      </c>
      <c r="L132" s="42">
        <f t="shared" si="38"/>
        <v>38493</v>
      </c>
      <c r="M132" s="44">
        <f t="shared" si="27"/>
        <v>121176</v>
      </c>
      <c r="N132" s="48">
        <f t="shared" si="28"/>
        <v>0.39571367267445701</v>
      </c>
      <c r="P132" s="18" t="s">
        <v>312</v>
      </c>
      <c r="Q132" s="26">
        <v>0.71617817819466523</v>
      </c>
      <c r="R132" s="117"/>
      <c r="S132" s="26"/>
      <c r="T132" s="10" t="s">
        <v>143</v>
      </c>
      <c r="U132" s="85">
        <f t="shared" si="29"/>
        <v>121176</v>
      </c>
      <c r="V132" s="23">
        <v>87631</v>
      </c>
      <c r="W132" s="127">
        <f t="shared" si="30"/>
        <v>0.72317125503400015</v>
      </c>
      <c r="X132" s="87">
        <f t="shared" si="31"/>
        <v>7.3898708445920822E-2</v>
      </c>
      <c r="Y132" s="131">
        <f t="shared" si="40"/>
        <v>-1.4439845065107981E-2</v>
      </c>
      <c r="Z132" s="26"/>
      <c r="AA132" s="26"/>
      <c r="AB132" s="26"/>
      <c r="AL132" s="54">
        <v>38479</v>
      </c>
      <c r="AM132" s="50">
        <v>5010.2</v>
      </c>
      <c r="AN132" s="35">
        <f t="shared" si="32"/>
        <v>5010200</v>
      </c>
      <c r="AP132" s="18" t="s">
        <v>306</v>
      </c>
      <c r="AQ132">
        <v>11106.45</v>
      </c>
      <c r="AR132" s="35">
        <f t="shared" si="33"/>
        <v>11106450000</v>
      </c>
      <c r="BC132" s="35" t="s">
        <v>298</v>
      </c>
      <c r="BD132" s="35">
        <v>-3014.8476470588225</v>
      </c>
      <c r="BE132" s="170">
        <v>-3014847.6470588227</v>
      </c>
    </row>
    <row r="133" spans="1:57" ht="15.6" x14ac:dyDescent="0.3">
      <c r="A133" s="42">
        <f t="shared" si="37"/>
        <v>38500</v>
      </c>
      <c r="B133" s="35">
        <v>81888</v>
      </c>
      <c r="C133" s="35">
        <v>34189</v>
      </c>
      <c r="D133" s="35">
        <v>33758</v>
      </c>
      <c r="E133" s="35">
        <v>14632</v>
      </c>
      <c r="F133" s="35">
        <v>5530</v>
      </c>
      <c r="G133" s="35">
        <v>4035</v>
      </c>
      <c r="H133" s="42"/>
      <c r="I133" s="43">
        <f t="shared" si="25"/>
        <v>121176</v>
      </c>
      <c r="J133" s="43">
        <f t="shared" si="26"/>
        <v>52856</v>
      </c>
      <c r="L133" s="42">
        <f t="shared" si="38"/>
        <v>38500</v>
      </c>
      <c r="M133" s="44">
        <f t="shared" si="27"/>
        <v>121176</v>
      </c>
      <c r="N133" s="48">
        <f t="shared" si="28"/>
        <v>0.43619198521159308</v>
      </c>
      <c r="P133" s="18" t="s">
        <v>314</v>
      </c>
      <c r="Q133" s="26">
        <v>0.75004117632526002</v>
      </c>
      <c r="R133" s="117"/>
      <c r="S133" s="26"/>
      <c r="T133" s="10" t="s">
        <v>144</v>
      </c>
      <c r="U133" s="85">
        <f t="shared" si="29"/>
        <v>121176</v>
      </c>
      <c r="V133" s="23">
        <v>91132.5</v>
      </c>
      <c r="W133" s="127">
        <f t="shared" si="30"/>
        <v>0.75206724103782929</v>
      </c>
      <c r="X133" s="87">
        <f t="shared" si="31"/>
        <v>0.10283265987423254</v>
      </c>
      <c r="Y133" s="131">
        <f t="shared" si="40"/>
        <v>-2.9430588969829419E-2</v>
      </c>
      <c r="Z133" s="26"/>
      <c r="AA133" s="26"/>
      <c r="AB133" s="26"/>
      <c r="AL133" s="54">
        <v>38486</v>
      </c>
      <c r="AM133" s="50">
        <v>5767.1</v>
      </c>
      <c r="AN133" s="35">
        <f t="shared" si="32"/>
        <v>5767100</v>
      </c>
      <c r="AP133" s="18" t="s">
        <v>308</v>
      </c>
      <c r="AQ133">
        <v>50332.24</v>
      </c>
      <c r="AR133" s="35">
        <f t="shared" si="33"/>
        <v>50332240000</v>
      </c>
      <c r="BC133" s="35" t="s">
        <v>306</v>
      </c>
      <c r="BD133" s="35">
        <v>-6210.5529411764692</v>
      </c>
      <c r="BE133" s="170">
        <v>-6210552.9411764694</v>
      </c>
    </row>
    <row r="134" spans="1:57" ht="15.6" x14ac:dyDescent="0.3">
      <c r="A134" s="42">
        <f t="shared" si="37"/>
        <v>38507</v>
      </c>
      <c r="B134" s="35">
        <v>81888</v>
      </c>
      <c r="C134" s="35">
        <v>37336</v>
      </c>
      <c r="D134" s="35">
        <v>33758</v>
      </c>
      <c r="E134" s="35">
        <v>16822</v>
      </c>
      <c r="F134" s="35">
        <v>5530</v>
      </c>
      <c r="G134" s="35">
        <v>4152</v>
      </c>
      <c r="H134" s="42"/>
      <c r="I134" s="43">
        <f t="shared" si="25"/>
        <v>121176</v>
      </c>
      <c r="J134" s="43">
        <f t="shared" si="26"/>
        <v>58310</v>
      </c>
      <c r="L134" s="42">
        <f t="shared" si="38"/>
        <v>38507</v>
      </c>
      <c r="M134" s="44">
        <f t="shared" si="27"/>
        <v>121176</v>
      </c>
      <c r="N134" s="48">
        <f t="shared" si="28"/>
        <v>0.48120089786756454</v>
      </c>
      <c r="P134" s="18" t="s">
        <v>316</v>
      </c>
      <c r="Q134" s="26">
        <v>0.74598119065462121</v>
      </c>
      <c r="R134" s="117"/>
      <c r="S134" s="26"/>
      <c r="T134" s="10" t="s">
        <v>145</v>
      </c>
      <c r="U134" s="85">
        <f t="shared" si="29"/>
        <v>121176</v>
      </c>
      <c r="V134" s="23">
        <v>90659.5</v>
      </c>
      <c r="W134" s="127">
        <f t="shared" si="30"/>
        <v>0.74816382782069057</v>
      </c>
      <c r="X134" s="87">
        <f t="shared" si="31"/>
        <v>9.8924118099110045E-2</v>
      </c>
      <c r="Y134" s="131">
        <f t="shared" si="40"/>
        <v>-5.5525021456394041E-2</v>
      </c>
      <c r="Z134" s="26"/>
      <c r="AA134" s="26"/>
      <c r="AB134" s="26"/>
      <c r="AL134" s="54">
        <v>38493</v>
      </c>
      <c r="AM134" s="50">
        <v>12024.9</v>
      </c>
      <c r="AN134" s="35">
        <f t="shared" si="32"/>
        <v>12024900</v>
      </c>
      <c r="AP134" s="18" t="s">
        <v>310</v>
      </c>
      <c r="AQ134">
        <v>30623.199999999997</v>
      </c>
      <c r="AR134" s="35">
        <f t="shared" si="33"/>
        <v>30623199999.999996</v>
      </c>
      <c r="BC134" s="35" t="s">
        <v>308</v>
      </c>
      <c r="BD134" s="35">
        <v>13150.437058823518</v>
      </c>
      <c r="BE134" s="170">
        <v>13150437.058823518</v>
      </c>
    </row>
    <row r="135" spans="1:57" ht="15.6" x14ac:dyDescent="0.3">
      <c r="A135" s="42">
        <f t="shared" si="37"/>
        <v>38514</v>
      </c>
      <c r="B135" s="35">
        <v>81888</v>
      </c>
      <c r="C135" s="35">
        <v>43864</v>
      </c>
      <c r="D135" s="35">
        <v>33758</v>
      </c>
      <c r="E135" s="35">
        <v>20940</v>
      </c>
      <c r="F135" s="35">
        <v>5530</v>
      </c>
      <c r="G135" s="35">
        <v>4177</v>
      </c>
      <c r="H135" s="42"/>
      <c r="I135" s="43">
        <f t="shared" ref="I135:I198" si="41">B135+D135+F135</f>
        <v>121176</v>
      </c>
      <c r="J135" s="43">
        <f t="shared" ref="J135:J198" si="42">C135+E135+G135</f>
        <v>68981</v>
      </c>
      <c r="L135" s="42">
        <f t="shared" si="38"/>
        <v>38514</v>
      </c>
      <c r="M135" s="44">
        <f t="shared" ref="M135:M198" si="43">B135+D135+F135</f>
        <v>121176</v>
      </c>
      <c r="N135" s="48">
        <f t="shared" ref="N135:N198" si="44">(C135+E135+G135)/M135</f>
        <v>0.56926289034132171</v>
      </c>
      <c r="P135" s="18" t="s">
        <v>318</v>
      </c>
      <c r="Q135" s="26">
        <v>0.73562493308847154</v>
      </c>
      <c r="R135" s="117"/>
      <c r="S135" s="26"/>
      <c r="T135" s="10" t="s">
        <v>146</v>
      </c>
      <c r="U135" s="85">
        <f t="shared" ref="U135:U198" si="45">I136</f>
        <v>121176</v>
      </c>
      <c r="V135" s="23">
        <v>89226</v>
      </c>
      <c r="W135" s="127">
        <f t="shared" ref="W135:W198" si="46">V135/U135</f>
        <v>0.73633392751039806</v>
      </c>
      <c r="X135" s="87">
        <f t="shared" ref="X135:X198" si="47">(V135-$Z$6)/$U$6</f>
        <v>8.7078674896915315E-2</v>
      </c>
      <c r="Y135" s="131">
        <f t="shared" si="40"/>
        <v>-6.7360698488149517E-2</v>
      </c>
      <c r="Z135" s="26"/>
      <c r="AA135" s="26"/>
      <c r="AB135" s="26"/>
      <c r="AL135" s="54">
        <v>38500</v>
      </c>
      <c r="AM135" s="50">
        <v>8941.6</v>
      </c>
      <c r="AN135" s="35">
        <f t="shared" si="32"/>
        <v>8941600</v>
      </c>
      <c r="AP135" s="18" t="s">
        <v>312</v>
      </c>
      <c r="AQ135">
        <v>21916.78</v>
      </c>
      <c r="AR135" s="35">
        <f t="shared" si="33"/>
        <v>21916780000</v>
      </c>
      <c r="BC135" s="35" t="s">
        <v>310</v>
      </c>
      <c r="BD135" s="35">
        <v>-4357.0376470588235</v>
      </c>
      <c r="BE135" s="170">
        <v>-4357037.6470588231</v>
      </c>
    </row>
    <row r="136" spans="1:57" ht="15.6" x14ac:dyDescent="0.3">
      <c r="A136" s="42">
        <f t="shared" si="37"/>
        <v>38521</v>
      </c>
      <c r="B136" s="35">
        <v>81888</v>
      </c>
      <c r="C136" s="35">
        <v>50459</v>
      </c>
      <c r="D136" s="35">
        <v>33758</v>
      </c>
      <c r="E136" s="35">
        <v>23815</v>
      </c>
      <c r="F136" s="35">
        <v>5530</v>
      </c>
      <c r="G136" s="35">
        <v>4157</v>
      </c>
      <c r="H136" s="42"/>
      <c r="I136" s="43">
        <f t="shared" si="41"/>
        <v>121176</v>
      </c>
      <c r="J136" s="43">
        <f t="shared" si="42"/>
        <v>78431</v>
      </c>
      <c r="L136" s="42">
        <f t="shared" si="38"/>
        <v>38521</v>
      </c>
      <c r="M136" s="44">
        <f t="shared" si="43"/>
        <v>121176</v>
      </c>
      <c r="N136" s="48">
        <f t="shared" si="44"/>
        <v>0.64724863009176736</v>
      </c>
      <c r="P136" s="18" t="s">
        <v>320</v>
      </c>
      <c r="Q136" s="26">
        <v>0.72513361717546876</v>
      </c>
      <c r="R136" s="117"/>
      <c r="S136" s="26"/>
      <c r="T136" s="10" t="s">
        <v>147</v>
      </c>
      <c r="U136" s="85">
        <f t="shared" si="45"/>
        <v>121176</v>
      </c>
      <c r="V136" s="23">
        <v>88327</v>
      </c>
      <c r="W136" s="127">
        <f t="shared" si="46"/>
        <v>0.72891496666006472</v>
      </c>
      <c r="X136" s="87">
        <f t="shared" si="47"/>
        <v>7.9649966533627506E-2</v>
      </c>
      <c r="Y136" s="131">
        <f t="shared" si="40"/>
        <v>-4.5008478316011846E-2</v>
      </c>
      <c r="Z136" s="26"/>
      <c r="AA136" s="26"/>
      <c r="AB136" s="26"/>
      <c r="AL136" s="54">
        <v>38507</v>
      </c>
      <c r="AM136" s="50">
        <v>9182.4</v>
      </c>
      <c r="AN136" s="35">
        <f t="shared" si="32"/>
        <v>9182400</v>
      </c>
      <c r="AP136" s="18" t="s">
        <v>314</v>
      </c>
      <c r="AQ136">
        <v>15909.210000000003</v>
      </c>
      <c r="AR136" s="35">
        <f t="shared" si="33"/>
        <v>15909210000.000002</v>
      </c>
      <c r="BC136" s="35" t="s">
        <v>312</v>
      </c>
      <c r="BD136" s="35">
        <v>-6924.6717647058795</v>
      </c>
      <c r="BE136" s="170">
        <v>-6924671.7647058796</v>
      </c>
    </row>
    <row r="137" spans="1:57" ht="15.6" x14ac:dyDescent="0.3">
      <c r="A137" s="42">
        <f t="shared" si="37"/>
        <v>38528</v>
      </c>
      <c r="B137" s="35">
        <v>81888</v>
      </c>
      <c r="C137" s="35">
        <v>54056</v>
      </c>
      <c r="D137" s="35">
        <v>33758</v>
      </c>
      <c r="E137" s="35">
        <v>25026</v>
      </c>
      <c r="F137" s="35">
        <v>5530</v>
      </c>
      <c r="G137" s="35">
        <v>4131</v>
      </c>
      <c r="H137" s="42"/>
      <c r="I137" s="43">
        <f t="shared" si="41"/>
        <v>121176</v>
      </c>
      <c r="J137" s="43">
        <f t="shared" si="42"/>
        <v>83213</v>
      </c>
      <c r="L137" s="42">
        <f t="shared" si="38"/>
        <v>38528</v>
      </c>
      <c r="M137" s="44">
        <f t="shared" si="43"/>
        <v>121176</v>
      </c>
      <c r="N137" s="48">
        <f t="shared" si="44"/>
        <v>0.68671189014326273</v>
      </c>
      <c r="P137" s="18" t="s">
        <v>321</v>
      </c>
      <c r="Q137" s="26">
        <v>0.6831543535728698</v>
      </c>
      <c r="R137" s="117"/>
      <c r="S137" s="26"/>
      <c r="T137" s="10" t="s">
        <v>148</v>
      </c>
      <c r="U137" s="85">
        <f t="shared" si="45"/>
        <v>121176</v>
      </c>
      <c r="V137" s="23">
        <v>82782.5</v>
      </c>
      <c r="W137" s="127">
        <f t="shared" si="46"/>
        <v>0.68315920644352013</v>
      </c>
      <c r="X137" s="87">
        <f t="shared" si="47"/>
        <v>3.3834089425452622E-2</v>
      </c>
      <c r="Y137" s="131">
        <f>W137-AF17</f>
        <v>-9.8342300502334279E-3</v>
      </c>
      <c r="Z137" s="26"/>
      <c r="AA137" s="26"/>
      <c r="AB137" s="26"/>
      <c r="AL137" s="54">
        <v>38514</v>
      </c>
      <c r="AM137" s="50">
        <v>14632.900000000001</v>
      </c>
      <c r="AN137" s="35">
        <f t="shared" si="32"/>
        <v>14632900.000000002</v>
      </c>
      <c r="AP137" s="18" t="s">
        <v>316</v>
      </c>
      <c r="AQ137">
        <v>14162.84</v>
      </c>
      <c r="AR137" s="35">
        <f t="shared" si="33"/>
        <v>14162840000</v>
      </c>
      <c r="BC137" s="35" t="s">
        <v>314</v>
      </c>
      <c r="BD137" s="35">
        <v>-1018.4347058823514</v>
      </c>
      <c r="BE137" s="170">
        <v>-1018434.7058823514</v>
      </c>
    </row>
    <row r="138" spans="1:57" ht="15.6" x14ac:dyDescent="0.3">
      <c r="A138" s="42">
        <f t="shared" si="37"/>
        <v>38535</v>
      </c>
      <c r="B138" s="35">
        <v>81888</v>
      </c>
      <c r="C138" s="35">
        <v>59144</v>
      </c>
      <c r="D138" s="35">
        <v>33758</v>
      </c>
      <c r="E138" s="35">
        <v>25822</v>
      </c>
      <c r="F138" s="35">
        <v>5530</v>
      </c>
      <c r="G138" s="35">
        <v>4029</v>
      </c>
      <c r="H138" s="42"/>
      <c r="I138" s="43">
        <f t="shared" si="41"/>
        <v>121176</v>
      </c>
      <c r="J138" s="43">
        <f t="shared" si="42"/>
        <v>88995</v>
      </c>
      <c r="L138" s="42">
        <f t="shared" si="38"/>
        <v>38535</v>
      </c>
      <c r="M138" s="44">
        <f t="shared" si="43"/>
        <v>121176</v>
      </c>
      <c r="N138" s="48">
        <f t="shared" si="44"/>
        <v>0.73442760942760943</v>
      </c>
      <c r="O138" s="35">
        <v>2014</v>
      </c>
      <c r="P138" s="18" t="s">
        <v>290</v>
      </c>
      <c r="Q138" s="26">
        <v>0.61403453870162816</v>
      </c>
      <c r="R138" s="117"/>
      <c r="S138" s="26"/>
      <c r="T138" s="10" t="s">
        <v>149</v>
      </c>
      <c r="U138" s="85">
        <f t="shared" si="45"/>
        <v>121176</v>
      </c>
      <c r="V138" s="23">
        <v>75035</v>
      </c>
      <c r="W138" s="127">
        <f t="shared" si="46"/>
        <v>0.61922327853700398</v>
      </c>
      <c r="X138" s="87">
        <f t="shared" si="47"/>
        <v>-3.0185841658609946E-2</v>
      </c>
      <c r="Y138" s="131">
        <f>W138-AF6</f>
        <v>5.1887398353758218E-3</v>
      </c>
      <c r="Z138" s="26"/>
      <c r="AA138" s="26"/>
      <c r="AB138" s="26"/>
      <c r="AL138" s="54">
        <v>38521</v>
      </c>
      <c r="AM138" s="50">
        <v>13080.779999999999</v>
      </c>
      <c r="AN138" s="35">
        <f t="shared" ref="AN138:AN201" si="48">AM138*1000</f>
        <v>13080779.999999998</v>
      </c>
      <c r="AP138" s="18" t="s">
        <v>318</v>
      </c>
      <c r="AQ138">
        <v>17874.670000000002</v>
      </c>
      <c r="AR138" s="35">
        <f t="shared" ref="AR138:AR201" si="49">AQ138*1000000</f>
        <v>17874670000</v>
      </c>
      <c r="BC138" s="35" t="s">
        <v>316</v>
      </c>
      <c r="BD138" s="35">
        <v>-4751.9547058823482</v>
      </c>
      <c r="BE138" s="170">
        <v>-4751954.7058823481</v>
      </c>
    </row>
    <row r="139" spans="1:57" ht="15.6" x14ac:dyDescent="0.3">
      <c r="A139" s="42">
        <f t="shared" si="37"/>
        <v>38542</v>
      </c>
      <c r="B139" s="35">
        <v>81888</v>
      </c>
      <c r="C139" s="35">
        <v>61781</v>
      </c>
      <c r="D139" s="35">
        <v>33758</v>
      </c>
      <c r="E139" s="35">
        <v>26425</v>
      </c>
      <c r="F139" s="35">
        <v>5530</v>
      </c>
      <c r="G139" s="35">
        <v>3965</v>
      </c>
      <c r="H139" s="42"/>
      <c r="I139" s="43">
        <f t="shared" si="41"/>
        <v>121176</v>
      </c>
      <c r="J139" s="43">
        <f t="shared" si="42"/>
        <v>92171</v>
      </c>
      <c r="L139" s="42">
        <f t="shared" si="38"/>
        <v>38542</v>
      </c>
      <c r="M139" s="44">
        <f t="shared" si="43"/>
        <v>121176</v>
      </c>
      <c r="N139" s="48">
        <f t="shared" si="44"/>
        <v>0.76063741995114542</v>
      </c>
      <c r="P139" s="18" t="s">
        <v>294</v>
      </c>
      <c r="Q139" s="26">
        <v>0.48574887382750415</v>
      </c>
      <c r="R139" s="117"/>
      <c r="S139" s="26"/>
      <c r="T139" s="10" t="s">
        <v>150</v>
      </c>
      <c r="U139" s="85">
        <f t="shared" si="45"/>
        <v>121176</v>
      </c>
      <c r="V139" s="23">
        <v>58945</v>
      </c>
      <c r="W139" s="127">
        <f t="shared" si="46"/>
        <v>0.48644120948042519</v>
      </c>
      <c r="X139" s="87">
        <f t="shared" si="47"/>
        <v>-0.16314236842757629</v>
      </c>
      <c r="Y139" s="131">
        <f t="shared" ref="Y139:Y148" si="50">W139-AF7</f>
        <v>5.8620232893175639E-3</v>
      </c>
      <c r="Z139" s="26"/>
      <c r="AA139" s="26"/>
      <c r="AB139" s="26"/>
      <c r="AL139" s="54">
        <v>38528</v>
      </c>
      <c r="AM139" s="50">
        <v>8491.9</v>
      </c>
      <c r="AN139" s="35">
        <f t="shared" si="48"/>
        <v>8491900</v>
      </c>
      <c r="AP139" s="18" t="s">
        <v>320</v>
      </c>
      <c r="AQ139">
        <v>11769.33</v>
      </c>
      <c r="AR139" s="35">
        <f t="shared" si="49"/>
        <v>11769330000</v>
      </c>
      <c r="BC139" s="35" t="s">
        <v>318</v>
      </c>
      <c r="BD139" s="35">
        <v>-209.2258823529337</v>
      </c>
      <c r="BE139" s="170">
        <v>-209225.8823529337</v>
      </c>
    </row>
    <row r="140" spans="1:57" ht="15.6" x14ac:dyDescent="0.3">
      <c r="A140" s="42">
        <f t="shared" si="37"/>
        <v>38549</v>
      </c>
      <c r="B140" s="35">
        <v>81888</v>
      </c>
      <c r="C140" s="35">
        <v>64422</v>
      </c>
      <c r="D140" s="35">
        <v>33758</v>
      </c>
      <c r="E140" s="46">
        <v>27072</v>
      </c>
      <c r="F140" s="35">
        <v>5530</v>
      </c>
      <c r="G140" s="35">
        <v>4028</v>
      </c>
      <c r="H140" s="42"/>
      <c r="I140" s="43">
        <f t="shared" si="41"/>
        <v>121176</v>
      </c>
      <c r="J140" s="43">
        <f t="shared" si="42"/>
        <v>95522</v>
      </c>
      <c r="L140" s="42">
        <f t="shared" si="38"/>
        <v>38549</v>
      </c>
      <c r="M140" s="44">
        <f t="shared" si="43"/>
        <v>121176</v>
      </c>
      <c r="N140" s="48">
        <f t="shared" si="44"/>
        <v>0.78829141084043042</v>
      </c>
      <c r="P140" s="18" t="s">
        <v>298</v>
      </c>
      <c r="Q140" s="26">
        <v>0.40207652208286321</v>
      </c>
      <c r="R140" s="117"/>
      <c r="S140" s="26"/>
      <c r="T140" s="10" t="s">
        <v>151</v>
      </c>
      <c r="U140" s="85">
        <f t="shared" si="45"/>
        <v>121176</v>
      </c>
      <c r="V140" s="23">
        <v>49076</v>
      </c>
      <c r="W140" s="127">
        <f t="shared" si="46"/>
        <v>0.40499768931141478</v>
      </c>
      <c r="X140" s="87">
        <f t="shared" si="47"/>
        <v>-0.24469289438673905</v>
      </c>
      <c r="Y140" s="131">
        <f t="shared" si="50"/>
        <v>3.9861441209480375E-2</v>
      </c>
      <c r="Z140" s="26"/>
      <c r="AA140" s="26"/>
      <c r="AB140" s="26"/>
      <c r="AL140" s="54">
        <v>38535</v>
      </c>
      <c r="AM140" s="50">
        <v>9455.1999999999989</v>
      </c>
      <c r="AN140" s="35">
        <f t="shared" si="48"/>
        <v>9455199.9999999981</v>
      </c>
      <c r="AP140" s="18" t="s">
        <v>321</v>
      </c>
      <c r="AQ140">
        <v>13049.380000000001</v>
      </c>
      <c r="AR140" s="35">
        <f t="shared" si="49"/>
        <v>13049380000.000002</v>
      </c>
      <c r="BC140" s="35" t="s">
        <v>320</v>
      </c>
      <c r="BD140" s="35">
        <v>-414.67176470588311</v>
      </c>
      <c r="BE140" s="170">
        <v>-414671.76470588311</v>
      </c>
    </row>
    <row r="141" spans="1:57" ht="15.6" x14ac:dyDescent="0.3">
      <c r="A141" s="42">
        <f t="shared" si="37"/>
        <v>38556</v>
      </c>
      <c r="B141" s="35">
        <v>81888</v>
      </c>
      <c r="C141" s="35">
        <v>65694</v>
      </c>
      <c r="D141" s="35">
        <v>33758</v>
      </c>
      <c r="E141" s="35">
        <v>27536</v>
      </c>
      <c r="F141" s="35">
        <v>5530</v>
      </c>
      <c r="G141" s="35">
        <v>4005</v>
      </c>
      <c r="H141" s="42"/>
      <c r="I141" s="43">
        <f t="shared" si="41"/>
        <v>121176</v>
      </c>
      <c r="J141" s="43">
        <f t="shared" si="42"/>
        <v>97235</v>
      </c>
      <c r="L141" s="42">
        <f t="shared" si="38"/>
        <v>38556</v>
      </c>
      <c r="M141" s="44">
        <f t="shared" si="43"/>
        <v>121176</v>
      </c>
      <c r="N141" s="48">
        <f t="shared" si="44"/>
        <v>0.80242787350630485</v>
      </c>
      <c r="P141" s="18" t="s">
        <v>306</v>
      </c>
      <c r="Q141" s="26">
        <v>0.33078753839692332</v>
      </c>
      <c r="R141" s="117"/>
      <c r="S141" s="26"/>
      <c r="T141" s="10" t="s">
        <v>152</v>
      </c>
      <c r="U141" s="85">
        <f t="shared" si="45"/>
        <v>121176</v>
      </c>
      <c r="V141" s="23">
        <v>40278</v>
      </c>
      <c r="W141" s="127">
        <f t="shared" si="46"/>
        <v>0.33239255298078829</v>
      </c>
      <c r="X141" s="87">
        <f t="shared" si="47"/>
        <v>-0.31739342406438764</v>
      </c>
      <c r="Y141" s="131">
        <f t="shared" si="50"/>
        <v>3.3813626460685309E-2</v>
      </c>
      <c r="Z141" s="26"/>
      <c r="AA141" s="26"/>
      <c r="AB141" s="26"/>
      <c r="AL141" s="54">
        <v>38542</v>
      </c>
      <c r="AM141" s="50">
        <v>6322.4</v>
      </c>
      <c r="AN141" s="35">
        <f t="shared" si="48"/>
        <v>6322400</v>
      </c>
      <c r="AO141" s="35">
        <v>2014</v>
      </c>
      <c r="AP141" s="18" t="s">
        <v>290</v>
      </c>
      <c r="AQ141">
        <v>9428.8100000000013</v>
      </c>
      <c r="AR141" s="35">
        <f t="shared" si="49"/>
        <v>9428810000.0000019</v>
      </c>
      <c r="BC141" s="35" t="s">
        <v>321</v>
      </c>
      <c r="BD141" s="35">
        <v>2984.9723529411785</v>
      </c>
      <c r="BE141" s="170">
        <v>2984972.3529411787</v>
      </c>
    </row>
    <row r="142" spans="1:57" ht="15.6" x14ac:dyDescent="0.3">
      <c r="A142" s="42">
        <f t="shared" si="37"/>
        <v>38563</v>
      </c>
      <c r="B142" s="35">
        <v>81888</v>
      </c>
      <c r="C142" s="35">
        <v>66421</v>
      </c>
      <c r="D142" s="35">
        <v>33758</v>
      </c>
      <c r="E142" s="35">
        <v>27552</v>
      </c>
      <c r="F142" s="35">
        <v>5530</v>
      </c>
      <c r="G142" s="35">
        <v>3992</v>
      </c>
      <c r="H142" s="42"/>
      <c r="I142" s="43">
        <f t="shared" si="41"/>
        <v>121176</v>
      </c>
      <c r="J142" s="43">
        <f t="shared" si="42"/>
        <v>97965</v>
      </c>
      <c r="L142" s="42">
        <f t="shared" si="38"/>
        <v>38563</v>
      </c>
      <c r="M142" s="44">
        <f t="shared" si="43"/>
        <v>121176</v>
      </c>
      <c r="N142" s="48">
        <f t="shared" si="44"/>
        <v>0.80845216874628645</v>
      </c>
      <c r="P142" s="18" t="s">
        <v>308</v>
      </c>
      <c r="Q142" s="26">
        <v>0.41369648107124329</v>
      </c>
      <c r="R142" s="117"/>
      <c r="S142" s="26"/>
      <c r="T142" s="10" t="s">
        <v>153</v>
      </c>
      <c r="U142" s="85">
        <f t="shared" si="45"/>
        <v>121176</v>
      </c>
      <c r="V142" s="23">
        <v>48710.5</v>
      </c>
      <c r="W142" s="127">
        <f t="shared" si="46"/>
        <v>0.4019814154618076</v>
      </c>
      <c r="X142" s="87">
        <f t="shared" si="47"/>
        <v>-0.24771313121297009</v>
      </c>
      <c r="Y142" s="131">
        <f t="shared" si="50"/>
        <v>-1.1715065609435693E-2</v>
      </c>
      <c r="Z142" s="26"/>
      <c r="AA142" s="26"/>
      <c r="AB142" s="26"/>
      <c r="AL142" s="54">
        <v>38549</v>
      </c>
      <c r="AM142" s="50">
        <v>6389.9000000000005</v>
      </c>
      <c r="AN142" s="35">
        <f t="shared" si="48"/>
        <v>6389900.0000000009</v>
      </c>
      <c r="AP142" s="18" t="s">
        <v>294</v>
      </c>
      <c r="AQ142">
        <v>6578.48</v>
      </c>
      <c r="AR142" s="35">
        <f t="shared" si="49"/>
        <v>6578480000</v>
      </c>
      <c r="BB142" s="35">
        <v>2014</v>
      </c>
      <c r="BC142" s="35" t="s">
        <v>290</v>
      </c>
      <c r="BD142" s="35">
        <v>491.29941176470857</v>
      </c>
      <c r="BE142" s="170">
        <v>491299.41176470858</v>
      </c>
    </row>
    <row r="143" spans="1:57" ht="15.6" x14ac:dyDescent="0.3">
      <c r="A143" s="42">
        <f t="shared" si="37"/>
        <v>38570</v>
      </c>
      <c r="B143" s="35">
        <v>81888</v>
      </c>
      <c r="C143" s="35">
        <v>67275</v>
      </c>
      <c r="D143" s="35">
        <v>33758</v>
      </c>
      <c r="E143" s="35">
        <v>28621</v>
      </c>
      <c r="F143" s="35">
        <v>5530</v>
      </c>
      <c r="G143" s="35">
        <v>3974</v>
      </c>
      <c r="H143" s="42"/>
      <c r="I143" s="43">
        <f t="shared" si="41"/>
        <v>121176</v>
      </c>
      <c r="J143" s="43">
        <f t="shared" si="42"/>
        <v>99870</v>
      </c>
      <c r="L143" s="42">
        <f t="shared" si="38"/>
        <v>38570</v>
      </c>
      <c r="M143" s="44">
        <f t="shared" si="43"/>
        <v>121176</v>
      </c>
      <c r="N143" s="48">
        <f t="shared" si="44"/>
        <v>0.82417310358486828</v>
      </c>
      <c r="P143" s="18" t="s">
        <v>310</v>
      </c>
      <c r="Q143" s="26">
        <v>0.65232358003442348</v>
      </c>
      <c r="R143" s="117"/>
      <c r="S143" s="26"/>
      <c r="T143" s="10" t="s">
        <v>154</v>
      </c>
      <c r="U143" s="85">
        <f t="shared" si="45"/>
        <v>121176</v>
      </c>
      <c r="V143" s="23">
        <v>80810</v>
      </c>
      <c r="W143" s="127">
        <f t="shared" si="46"/>
        <v>0.66688123060672078</v>
      </c>
      <c r="X143" s="87">
        <f t="shared" si="47"/>
        <v>1.7534726526025269E-2</v>
      </c>
      <c r="Y143" s="131">
        <f t="shared" si="50"/>
        <v>5.3323252410486854E-2</v>
      </c>
      <c r="Z143" s="26"/>
      <c r="AA143" s="26"/>
      <c r="AB143" s="26"/>
      <c r="AL143" s="54">
        <v>38556</v>
      </c>
      <c r="AM143" s="50">
        <v>4850.42</v>
      </c>
      <c r="AN143" s="35">
        <f t="shared" si="48"/>
        <v>4850420</v>
      </c>
      <c r="AP143" s="18" t="s">
        <v>298</v>
      </c>
      <c r="AQ143">
        <v>8357.74</v>
      </c>
      <c r="AR143" s="35">
        <f t="shared" si="49"/>
        <v>8357740000</v>
      </c>
      <c r="BC143" s="35" t="s">
        <v>294</v>
      </c>
      <c r="BD143" s="35">
        <v>1292.6523529411752</v>
      </c>
      <c r="BE143" s="170">
        <v>1292652.3529411752</v>
      </c>
    </row>
    <row r="144" spans="1:57" ht="15.6" x14ac:dyDescent="0.3">
      <c r="A144" s="42">
        <f t="shared" si="37"/>
        <v>38577</v>
      </c>
      <c r="B144" s="35">
        <v>81888</v>
      </c>
      <c r="C144" s="35">
        <v>67345</v>
      </c>
      <c r="D144" s="35">
        <v>33758</v>
      </c>
      <c r="E144" s="35">
        <v>28633</v>
      </c>
      <c r="F144" s="35">
        <v>5530</v>
      </c>
      <c r="G144" s="43">
        <v>3960.05</v>
      </c>
      <c r="H144" s="42"/>
      <c r="I144" s="43">
        <f t="shared" si="41"/>
        <v>121176</v>
      </c>
      <c r="J144" s="43">
        <f t="shared" si="42"/>
        <v>99938.05</v>
      </c>
      <c r="L144" s="42">
        <f t="shared" si="38"/>
        <v>38577</v>
      </c>
      <c r="M144" s="44">
        <f t="shared" si="43"/>
        <v>121176</v>
      </c>
      <c r="N144" s="48">
        <f t="shared" si="44"/>
        <v>0.82473468343566381</v>
      </c>
      <c r="P144" s="18" t="s">
        <v>312</v>
      </c>
      <c r="Q144" s="26">
        <v>0.7512389956270743</v>
      </c>
      <c r="R144" s="117"/>
      <c r="S144" s="26"/>
      <c r="T144" s="10" t="s">
        <v>155</v>
      </c>
      <c r="U144" s="85">
        <f t="shared" si="45"/>
        <v>121176</v>
      </c>
      <c r="V144" s="23">
        <v>92837</v>
      </c>
      <c r="W144" s="127">
        <f t="shared" si="46"/>
        <v>0.76613355780022452</v>
      </c>
      <c r="X144" s="87">
        <f t="shared" si="47"/>
        <v>0.11691745787781882</v>
      </c>
      <c r="Y144" s="131">
        <f t="shared" si="50"/>
        <v>2.8522457701116388E-2</v>
      </c>
      <c r="Z144" s="26"/>
      <c r="AA144" s="26"/>
      <c r="AB144" s="26"/>
      <c r="AL144" s="54">
        <v>38563</v>
      </c>
      <c r="AM144" s="50">
        <v>4057.9</v>
      </c>
      <c r="AN144" s="35">
        <f t="shared" si="48"/>
        <v>4057900</v>
      </c>
      <c r="AP144" s="18" t="s">
        <v>306</v>
      </c>
      <c r="AQ144">
        <v>16202.269999999999</v>
      </c>
      <c r="AR144" s="35">
        <f t="shared" si="49"/>
        <v>16202269999.999998</v>
      </c>
      <c r="BC144" s="35" t="s">
        <v>298</v>
      </c>
      <c r="BD144" s="35">
        <v>2764.2423529411772</v>
      </c>
      <c r="BE144" s="170">
        <v>2764242.3529411773</v>
      </c>
    </row>
    <row r="145" spans="1:57" ht="15.6" x14ac:dyDescent="0.3">
      <c r="A145" s="42">
        <f t="shared" si="37"/>
        <v>38584</v>
      </c>
      <c r="B145" s="35">
        <v>81888</v>
      </c>
      <c r="C145" s="35">
        <v>68289</v>
      </c>
      <c r="D145" s="35">
        <v>33758</v>
      </c>
      <c r="E145" s="35">
        <v>29212</v>
      </c>
      <c r="F145" s="35">
        <v>5530</v>
      </c>
      <c r="G145" s="35">
        <v>3890</v>
      </c>
      <c r="H145" s="42"/>
      <c r="I145" s="43">
        <f t="shared" si="41"/>
        <v>121176</v>
      </c>
      <c r="J145" s="43">
        <f t="shared" si="42"/>
        <v>101391</v>
      </c>
      <c r="L145" s="42">
        <f t="shared" si="38"/>
        <v>38584</v>
      </c>
      <c r="M145" s="44">
        <f t="shared" si="43"/>
        <v>121176</v>
      </c>
      <c r="N145" s="48">
        <f t="shared" si="44"/>
        <v>0.8367250940780353</v>
      </c>
      <c r="P145" s="18" t="s">
        <v>314</v>
      </c>
      <c r="Q145" s="26">
        <v>0.78149783000765871</v>
      </c>
      <c r="R145" s="117"/>
      <c r="S145" s="26"/>
      <c r="T145" s="10" t="s">
        <v>156</v>
      </c>
      <c r="U145" s="85">
        <f t="shared" si="45"/>
        <v>121176</v>
      </c>
      <c r="V145" s="23">
        <v>94863</v>
      </c>
      <c r="W145" s="127">
        <f t="shared" si="46"/>
        <v>0.78285304020598134</v>
      </c>
      <c r="X145" s="87">
        <f t="shared" si="47"/>
        <v>0.13365890742622938</v>
      </c>
      <c r="Y145" s="131">
        <f t="shared" si="50"/>
        <v>1.3552101983226317E-3</v>
      </c>
      <c r="Z145" s="26"/>
      <c r="AA145" s="26"/>
      <c r="AB145" s="26"/>
      <c r="AL145" s="54">
        <v>38570</v>
      </c>
      <c r="AM145" s="50">
        <v>5757.8</v>
      </c>
      <c r="AN145" s="35">
        <f t="shared" si="48"/>
        <v>5757800</v>
      </c>
      <c r="AP145" s="18" t="s">
        <v>308</v>
      </c>
      <c r="AQ145">
        <v>39889.4</v>
      </c>
      <c r="AR145" s="35">
        <f t="shared" si="49"/>
        <v>39889400000</v>
      </c>
      <c r="BC145" s="35" t="s">
        <v>306</v>
      </c>
      <c r="BD145" s="35">
        <v>-1114.7329411764713</v>
      </c>
      <c r="BE145" s="170">
        <v>-1114732.9411764713</v>
      </c>
    </row>
    <row r="146" spans="1:57" ht="15.6" x14ac:dyDescent="0.3">
      <c r="A146" s="42">
        <f t="shared" si="37"/>
        <v>38591</v>
      </c>
      <c r="B146" s="35">
        <v>81888</v>
      </c>
      <c r="C146" s="35">
        <v>69506</v>
      </c>
      <c r="D146" s="35">
        <v>33758</v>
      </c>
      <c r="E146" s="35">
        <v>29756</v>
      </c>
      <c r="F146" s="35">
        <v>5530</v>
      </c>
      <c r="G146" s="35">
        <v>3840</v>
      </c>
      <c r="H146" s="42"/>
      <c r="I146" s="43">
        <f t="shared" si="41"/>
        <v>121176</v>
      </c>
      <c r="J146" s="43">
        <f t="shared" si="42"/>
        <v>103102</v>
      </c>
      <c r="L146" s="42">
        <f t="shared" si="38"/>
        <v>38591</v>
      </c>
      <c r="M146" s="44">
        <f t="shared" si="43"/>
        <v>121176</v>
      </c>
      <c r="N146" s="48">
        <f t="shared" si="44"/>
        <v>0.85084505182544401</v>
      </c>
      <c r="P146" s="18" t="s">
        <v>316</v>
      </c>
      <c r="Q146" s="26">
        <v>0.762947895478016</v>
      </c>
      <c r="R146" s="117"/>
      <c r="S146" s="26"/>
      <c r="T146" s="10" t="s">
        <v>157</v>
      </c>
      <c r="U146" s="85">
        <f t="shared" si="45"/>
        <v>121176</v>
      </c>
      <c r="V146" s="23">
        <v>92602.5</v>
      </c>
      <c r="W146" s="127">
        <f t="shared" si="46"/>
        <v>0.76419835611012077</v>
      </c>
      <c r="X146" s="87">
        <f t="shared" si="47"/>
        <v>0.11497971359395788</v>
      </c>
      <c r="Y146" s="131">
        <f t="shared" si="50"/>
        <v>-3.9490493166963847E-2</v>
      </c>
      <c r="Z146" s="26"/>
      <c r="AA146" s="26"/>
      <c r="AB146" s="26"/>
      <c r="AL146" s="54">
        <v>38577</v>
      </c>
      <c r="AM146" s="50">
        <v>3989.51</v>
      </c>
      <c r="AN146" s="35">
        <f t="shared" si="48"/>
        <v>3989510</v>
      </c>
      <c r="AP146" s="18" t="s">
        <v>310</v>
      </c>
      <c r="AQ146">
        <v>35726.9</v>
      </c>
      <c r="AR146" s="35">
        <f t="shared" si="49"/>
        <v>35726900000</v>
      </c>
      <c r="BC146" s="35" t="s">
        <v>308</v>
      </c>
      <c r="BD146" s="35">
        <v>2707.5970588235214</v>
      </c>
      <c r="BE146" s="170">
        <v>2707597.0588235212</v>
      </c>
    </row>
    <row r="147" spans="1:57" ht="15.6" x14ac:dyDescent="0.3">
      <c r="A147" s="42">
        <f t="shared" si="37"/>
        <v>38598</v>
      </c>
      <c r="B147" s="35">
        <v>81888</v>
      </c>
      <c r="C147" s="35">
        <v>70377</v>
      </c>
      <c r="D147" s="35">
        <v>33758</v>
      </c>
      <c r="E147" s="35">
        <v>30102</v>
      </c>
      <c r="F147" s="35">
        <v>5530</v>
      </c>
      <c r="G147" s="35">
        <v>3783</v>
      </c>
      <c r="H147" s="42"/>
      <c r="I147" s="43">
        <f t="shared" si="41"/>
        <v>121176</v>
      </c>
      <c r="J147" s="43">
        <f t="shared" si="42"/>
        <v>104262</v>
      </c>
      <c r="L147" s="42">
        <f t="shared" si="38"/>
        <v>38598</v>
      </c>
      <c r="M147" s="44">
        <f t="shared" si="43"/>
        <v>121176</v>
      </c>
      <c r="N147" s="48">
        <f t="shared" si="44"/>
        <v>0.86041790453555156</v>
      </c>
      <c r="P147" s="18" t="s">
        <v>318</v>
      </c>
      <c r="Q147" s="26">
        <v>0.76704905747391483</v>
      </c>
      <c r="R147" s="117"/>
      <c r="S147" s="26"/>
      <c r="T147" s="10" t="s">
        <v>158</v>
      </c>
      <c r="U147" s="85">
        <f t="shared" si="45"/>
        <v>121176</v>
      </c>
      <c r="V147" s="23">
        <v>92204</v>
      </c>
      <c r="W147" s="127">
        <f t="shared" si="46"/>
        <v>0.76090975110582959</v>
      </c>
      <c r="X147" s="87">
        <f t="shared" si="47"/>
        <v>0.11168678780667179</v>
      </c>
      <c r="Y147" s="131">
        <f t="shared" si="50"/>
        <v>-4.2784874892717983E-2</v>
      </c>
      <c r="Z147" s="26"/>
      <c r="AA147" s="26"/>
      <c r="AB147" s="26"/>
      <c r="AL147" s="54">
        <v>38584</v>
      </c>
      <c r="AM147" s="50">
        <v>5183.95</v>
      </c>
      <c r="AN147" s="35">
        <f t="shared" si="48"/>
        <v>5183950</v>
      </c>
      <c r="AP147" s="18" t="s">
        <v>312</v>
      </c>
      <c r="AQ147">
        <v>26288.43</v>
      </c>
      <c r="AR147" s="35">
        <f t="shared" si="49"/>
        <v>26288430000</v>
      </c>
      <c r="BC147" s="35" t="s">
        <v>310</v>
      </c>
      <c r="BD147" s="35">
        <v>746.66235294118087</v>
      </c>
      <c r="BE147" s="170">
        <v>746662.35294118081</v>
      </c>
    </row>
    <row r="148" spans="1:57" ht="15.6" x14ac:dyDescent="0.3">
      <c r="A148" s="42">
        <f t="shared" si="37"/>
        <v>38605</v>
      </c>
      <c r="B148" s="35">
        <v>81888</v>
      </c>
      <c r="C148" s="35">
        <v>71957</v>
      </c>
      <c r="D148" s="35">
        <v>33758</v>
      </c>
      <c r="E148" s="35">
        <v>30280</v>
      </c>
      <c r="F148" s="35">
        <v>5530</v>
      </c>
      <c r="G148" s="35">
        <v>3798</v>
      </c>
      <c r="H148" s="42"/>
      <c r="I148" s="43">
        <f t="shared" si="41"/>
        <v>121176</v>
      </c>
      <c r="J148" s="43">
        <f t="shared" si="42"/>
        <v>106035</v>
      </c>
      <c r="L148" s="42">
        <f t="shared" si="38"/>
        <v>38605</v>
      </c>
      <c r="M148" s="44">
        <f t="shared" si="43"/>
        <v>121176</v>
      </c>
      <c r="N148" s="48">
        <f t="shared" si="44"/>
        <v>0.87504951475539716</v>
      </c>
      <c r="P148" s="18" t="s">
        <v>320</v>
      </c>
      <c r="Q148" s="26">
        <v>0.77392344497607657</v>
      </c>
      <c r="R148" s="117"/>
      <c r="S148" s="26"/>
      <c r="T148" s="10" t="s">
        <v>159</v>
      </c>
      <c r="U148" s="85">
        <f t="shared" si="45"/>
        <v>121176</v>
      </c>
      <c r="V148" s="23">
        <v>94361.5</v>
      </c>
      <c r="W148" s="127">
        <f t="shared" si="46"/>
        <v>0.77871443190070644</v>
      </c>
      <c r="X148" s="87">
        <f t="shared" si="47"/>
        <v>0.12951486154837749</v>
      </c>
      <c r="Y148" s="131">
        <f t="shared" si="50"/>
        <v>4.7909869246298697E-3</v>
      </c>
      <c r="Z148" s="26"/>
      <c r="AA148" s="26"/>
      <c r="AB148" s="26"/>
      <c r="AL148" s="54">
        <v>38591</v>
      </c>
      <c r="AM148" s="50">
        <v>5479.4000000000005</v>
      </c>
      <c r="AN148" s="35">
        <f t="shared" si="48"/>
        <v>5479400.0000000009</v>
      </c>
      <c r="AP148" s="18" t="s">
        <v>314</v>
      </c>
      <c r="AQ148">
        <v>14099.68</v>
      </c>
      <c r="AR148" s="35">
        <f t="shared" si="49"/>
        <v>14099680000</v>
      </c>
      <c r="BC148" s="35" t="s">
        <v>312</v>
      </c>
      <c r="BD148" s="35">
        <v>-2553.021764705878</v>
      </c>
      <c r="BE148" s="170">
        <v>-2553021.7647058782</v>
      </c>
    </row>
    <row r="149" spans="1:57" ht="15.6" x14ac:dyDescent="0.3">
      <c r="A149" s="42">
        <f t="shared" si="37"/>
        <v>38612</v>
      </c>
      <c r="B149" s="35">
        <v>81888</v>
      </c>
      <c r="C149" s="35">
        <v>72683</v>
      </c>
      <c r="D149" s="35">
        <v>33758</v>
      </c>
      <c r="E149" s="35">
        <v>30410</v>
      </c>
      <c r="F149" s="35">
        <v>5530</v>
      </c>
      <c r="G149" s="35">
        <v>3783</v>
      </c>
      <c r="H149" s="42"/>
      <c r="I149" s="43">
        <f t="shared" si="41"/>
        <v>121176</v>
      </c>
      <c r="J149" s="43">
        <f t="shared" si="42"/>
        <v>106876</v>
      </c>
      <c r="L149" s="42">
        <f t="shared" si="38"/>
        <v>38612</v>
      </c>
      <c r="M149" s="44">
        <f t="shared" si="43"/>
        <v>121176</v>
      </c>
      <c r="N149" s="48">
        <f t="shared" si="44"/>
        <v>0.88198983297022515</v>
      </c>
      <c r="P149" s="18" t="s">
        <v>321</v>
      </c>
      <c r="Q149" s="26">
        <v>0.69299343649375356</v>
      </c>
      <c r="R149" s="117"/>
      <c r="S149" s="26"/>
      <c r="T149" s="10" t="s">
        <v>160</v>
      </c>
      <c r="U149" s="85">
        <f t="shared" si="45"/>
        <v>121176</v>
      </c>
      <c r="V149" s="23">
        <v>84257.5</v>
      </c>
      <c r="W149" s="127">
        <f t="shared" si="46"/>
        <v>0.69533158381197602</v>
      </c>
      <c r="X149" s="87">
        <f t="shared" si="47"/>
        <v>4.6022459654428714E-2</v>
      </c>
      <c r="Y149" s="131">
        <f>W149-AF17</f>
        <v>2.338147318222461E-3</v>
      </c>
      <c r="Z149" s="26"/>
      <c r="AA149" s="26"/>
      <c r="AB149" s="26"/>
      <c r="AL149" s="54">
        <v>38598</v>
      </c>
      <c r="AM149" s="50">
        <v>4718.42</v>
      </c>
      <c r="AN149" s="35">
        <f t="shared" si="48"/>
        <v>4718420</v>
      </c>
      <c r="AP149" s="18" t="s">
        <v>316</v>
      </c>
      <c r="AQ149">
        <v>10218.31</v>
      </c>
      <c r="AR149" s="35">
        <f t="shared" si="49"/>
        <v>10218310000</v>
      </c>
      <c r="BC149" s="35" t="s">
        <v>314</v>
      </c>
      <c r="BD149" s="35">
        <v>-2827.9647058823539</v>
      </c>
      <c r="BE149" s="170">
        <v>-2827964.7058823537</v>
      </c>
    </row>
    <row r="150" spans="1:57" ht="15.6" x14ac:dyDescent="0.3">
      <c r="A150" s="42">
        <f t="shared" si="37"/>
        <v>38619</v>
      </c>
      <c r="B150" s="35">
        <v>81888</v>
      </c>
      <c r="C150" s="35">
        <v>73138</v>
      </c>
      <c r="D150" s="35">
        <v>33758</v>
      </c>
      <c r="E150" s="35">
        <v>30250</v>
      </c>
      <c r="F150" s="35">
        <v>5530</v>
      </c>
      <c r="G150" s="35">
        <v>3768</v>
      </c>
      <c r="H150" s="42"/>
      <c r="I150" s="43">
        <f t="shared" si="41"/>
        <v>121176</v>
      </c>
      <c r="J150" s="43">
        <f t="shared" si="42"/>
        <v>107156</v>
      </c>
      <c r="L150" s="42">
        <f t="shared" si="38"/>
        <v>38619</v>
      </c>
      <c r="M150" s="44">
        <f t="shared" si="43"/>
        <v>121176</v>
      </c>
      <c r="N150" s="48">
        <f t="shared" si="44"/>
        <v>0.88430052155542349</v>
      </c>
      <c r="O150" s="35">
        <v>2015</v>
      </c>
      <c r="P150" s="18" t="s">
        <v>290</v>
      </c>
      <c r="Q150" s="26">
        <v>0.60092893789786628</v>
      </c>
      <c r="R150" s="117"/>
      <c r="S150" s="26"/>
      <c r="T150" s="10" t="s">
        <v>161</v>
      </c>
      <c r="U150" s="85">
        <f t="shared" si="45"/>
        <v>121176</v>
      </c>
      <c r="V150" s="23">
        <v>73689</v>
      </c>
      <c r="W150" s="127">
        <f t="shared" si="46"/>
        <v>0.60811546840958608</v>
      </c>
      <c r="X150" s="87">
        <f t="shared" si="47"/>
        <v>-4.1308245948916265E-2</v>
      </c>
      <c r="Y150" s="131">
        <f>W150-AF6</f>
        <v>-5.9190702920420835E-3</v>
      </c>
      <c r="Z150" s="26"/>
      <c r="AA150" s="26"/>
      <c r="AB150" s="26"/>
      <c r="AL150" s="54">
        <v>38605</v>
      </c>
      <c r="AM150" s="50">
        <v>5750.9</v>
      </c>
      <c r="AN150" s="35">
        <f t="shared" si="48"/>
        <v>5750900</v>
      </c>
      <c r="AP150" s="18" t="s">
        <v>318</v>
      </c>
      <c r="AQ150">
        <v>24677.15</v>
      </c>
      <c r="AR150" s="35">
        <f t="shared" si="49"/>
        <v>24677150000</v>
      </c>
      <c r="BC150" s="35" t="s">
        <v>316</v>
      </c>
      <c r="BD150" s="35">
        <v>-8696.4847058823489</v>
      </c>
      <c r="BE150" s="170">
        <v>-8696484.7058823481</v>
      </c>
    </row>
    <row r="151" spans="1:57" ht="15.6" x14ac:dyDescent="0.3">
      <c r="A151" s="42">
        <f t="shared" si="37"/>
        <v>38626</v>
      </c>
      <c r="B151" s="35">
        <v>81888</v>
      </c>
      <c r="C151" s="35">
        <v>73247</v>
      </c>
      <c r="D151" s="35">
        <v>33758</v>
      </c>
      <c r="E151" s="35">
        <v>30126</v>
      </c>
      <c r="F151" s="35">
        <v>5530</v>
      </c>
      <c r="G151" s="35">
        <v>3737</v>
      </c>
      <c r="H151" s="42"/>
      <c r="I151" s="43">
        <f t="shared" si="41"/>
        <v>121176</v>
      </c>
      <c r="J151" s="43">
        <f t="shared" si="42"/>
        <v>107110</v>
      </c>
      <c r="L151" s="42">
        <f t="shared" si="38"/>
        <v>38626</v>
      </c>
      <c r="M151" s="44">
        <f t="shared" si="43"/>
        <v>121176</v>
      </c>
      <c r="N151" s="48">
        <f t="shared" si="44"/>
        <v>0.88392090843071236</v>
      </c>
      <c r="P151" s="18" t="s">
        <v>294</v>
      </c>
      <c r="Q151" s="26">
        <v>0.48057918619110762</v>
      </c>
      <c r="R151" s="117"/>
      <c r="S151" s="26"/>
      <c r="T151" s="10" t="s">
        <v>162</v>
      </c>
      <c r="U151" s="85">
        <f t="shared" si="45"/>
        <v>121176</v>
      </c>
      <c r="V151" s="23">
        <v>58379</v>
      </c>
      <c r="W151" s="127">
        <f t="shared" si="46"/>
        <v>0.48177031755463129</v>
      </c>
      <c r="X151" s="87">
        <f t="shared" si="47"/>
        <v>-0.16781939727476305</v>
      </c>
      <c r="Y151" s="131">
        <f t="shared" ref="Y151:Y160" si="51">W151-AF7</f>
        <v>1.1911313635236676E-3</v>
      </c>
      <c r="Z151" s="26"/>
      <c r="AA151" s="26"/>
      <c r="AB151" s="26"/>
      <c r="AL151" s="54">
        <v>38612</v>
      </c>
      <c r="AM151" s="50">
        <v>4660.2</v>
      </c>
      <c r="AN151" s="35">
        <f t="shared" si="48"/>
        <v>4660200</v>
      </c>
      <c r="AP151" s="18" t="s">
        <v>320</v>
      </c>
      <c r="AQ151">
        <v>11752.759999999998</v>
      </c>
      <c r="AR151" s="35">
        <f t="shared" si="49"/>
        <v>11752759999.999998</v>
      </c>
      <c r="BC151" s="35" t="s">
        <v>318</v>
      </c>
      <c r="BD151" s="35">
        <v>6593.2541176470659</v>
      </c>
      <c r="BE151" s="170">
        <v>6593254.1176470658</v>
      </c>
    </row>
    <row r="152" spans="1:57" ht="15.6" x14ac:dyDescent="0.3">
      <c r="A152" s="42">
        <f t="shared" si="37"/>
        <v>38633</v>
      </c>
      <c r="B152" s="35">
        <v>81888</v>
      </c>
      <c r="C152" s="35">
        <v>72704</v>
      </c>
      <c r="D152" s="35">
        <v>33758</v>
      </c>
      <c r="E152" s="35">
        <v>29817</v>
      </c>
      <c r="F152" s="35">
        <v>5530</v>
      </c>
      <c r="G152" s="35">
        <v>3667</v>
      </c>
      <c r="H152" s="42"/>
      <c r="I152" s="43">
        <f t="shared" si="41"/>
        <v>121176</v>
      </c>
      <c r="J152" s="43">
        <f t="shared" si="42"/>
        <v>106188</v>
      </c>
      <c r="L152" s="42">
        <f t="shared" si="38"/>
        <v>38633</v>
      </c>
      <c r="M152" s="44">
        <f t="shared" si="43"/>
        <v>121176</v>
      </c>
      <c r="N152" s="48">
        <f t="shared" si="44"/>
        <v>0.87631214101802335</v>
      </c>
      <c r="P152" s="18" t="s">
        <v>298</v>
      </c>
      <c r="Q152" s="26">
        <v>0.38801892463908949</v>
      </c>
      <c r="R152" s="117"/>
      <c r="S152" s="26"/>
      <c r="T152" s="10" t="s">
        <v>163</v>
      </c>
      <c r="U152" s="85">
        <f t="shared" si="45"/>
        <v>121176</v>
      </c>
      <c r="V152" s="23">
        <v>47254.5</v>
      </c>
      <c r="W152" s="127">
        <f t="shared" si="46"/>
        <v>0.389965834818776</v>
      </c>
      <c r="X152" s="87">
        <f t="shared" si="47"/>
        <v>-0.25974449870679328</v>
      </c>
      <c r="Y152" s="131">
        <f t="shared" si="51"/>
        <v>2.4829586716841601E-2</v>
      </c>
      <c r="Z152" s="26"/>
      <c r="AA152" s="26"/>
      <c r="AB152" s="26"/>
      <c r="AL152" s="54">
        <v>38619</v>
      </c>
      <c r="AM152" s="50">
        <v>4131.1000000000004</v>
      </c>
      <c r="AN152" s="35">
        <f t="shared" si="48"/>
        <v>4131100.0000000005</v>
      </c>
      <c r="AP152" s="18" t="s">
        <v>321</v>
      </c>
      <c r="AQ152">
        <v>7889.8300000000008</v>
      </c>
      <c r="AR152" s="35">
        <f t="shared" si="49"/>
        <v>7889830000.000001</v>
      </c>
      <c r="BC152" s="35" t="s">
        <v>320</v>
      </c>
      <c r="BD152" s="35">
        <v>-431.24176470588463</v>
      </c>
      <c r="BE152" s="170">
        <v>-431241.76470588462</v>
      </c>
    </row>
    <row r="153" spans="1:57" ht="15.6" x14ac:dyDescent="0.3">
      <c r="A153" s="42">
        <f t="shared" si="37"/>
        <v>38640</v>
      </c>
      <c r="B153" s="35">
        <v>81888</v>
      </c>
      <c r="C153" s="35">
        <v>71402</v>
      </c>
      <c r="D153" s="35">
        <v>33758</v>
      </c>
      <c r="E153" s="35">
        <v>29322</v>
      </c>
      <c r="F153" s="35">
        <v>5530</v>
      </c>
      <c r="G153" s="35">
        <v>3601</v>
      </c>
      <c r="H153" s="42"/>
      <c r="I153" s="43">
        <f t="shared" si="41"/>
        <v>121176</v>
      </c>
      <c r="J153" s="43">
        <f t="shared" si="42"/>
        <v>104325</v>
      </c>
      <c r="L153" s="42">
        <f t="shared" si="38"/>
        <v>38640</v>
      </c>
      <c r="M153" s="44">
        <f t="shared" si="43"/>
        <v>121176</v>
      </c>
      <c r="N153" s="48">
        <f t="shared" si="44"/>
        <v>0.8609378094672212</v>
      </c>
      <c r="P153" s="18" t="s">
        <v>306</v>
      </c>
      <c r="Q153" s="26">
        <v>0.30547727478608894</v>
      </c>
      <c r="R153" s="117"/>
      <c r="S153" s="26"/>
      <c r="T153" s="10" t="s">
        <v>164</v>
      </c>
      <c r="U153" s="85">
        <f t="shared" si="45"/>
        <v>121176</v>
      </c>
      <c r="V153" s="23">
        <v>36345</v>
      </c>
      <c r="W153" s="127">
        <f t="shared" si="46"/>
        <v>0.29993563081798374</v>
      </c>
      <c r="X153" s="87">
        <f t="shared" si="47"/>
        <v>-0.34989299024104054</v>
      </c>
      <c r="Y153" s="131">
        <f t="shared" si="51"/>
        <v>1.356704297880762E-3</v>
      </c>
      <c r="Z153" s="26"/>
      <c r="AA153" s="26"/>
      <c r="AB153" s="26"/>
      <c r="AL153" s="54">
        <v>38626</v>
      </c>
      <c r="AM153" s="50">
        <v>3802.6</v>
      </c>
      <c r="AN153" s="35">
        <f t="shared" si="48"/>
        <v>3802600</v>
      </c>
      <c r="AO153" s="35">
        <v>2015</v>
      </c>
      <c r="AP153" s="18" t="s">
        <v>290</v>
      </c>
      <c r="AQ153">
        <v>10078.23</v>
      </c>
      <c r="AR153" s="35">
        <f t="shared" si="49"/>
        <v>10078230000</v>
      </c>
      <c r="BC153" s="35" t="s">
        <v>321</v>
      </c>
      <c r="BD153" s="35">
        <v>-2174.5776470588216</v>
      </c>
      <c r="BE153" s="170">
        <v>-2174577.6470588217</v>
      </c>
    </row>
    <row r="154" spans="1:57" ht="15.6" x14ac:dyDescent="0.3">
      <c r="A154" s="42">
        <f t="shared" si="37"/>
        <v>38647</v>
      </c>
      <c r="B154" s="35">
        <v>81888</v>
      </c>
      <c r="C154" s="35">
        <v>71443</v>
      </c>
      <c r="D154" s="35">
        <v>33758</v>
      </c>
      <c r="E154" s="35">
        <v>28772</v>
      </c>
      <c r="F154" s="35">
        <v>5530</v>
      </c>
      <c r="G154" s="35">
        <v>3504</v>
      </c>
      <c r="H154" s="42"/>
      <c r="I154" s="43">
        <f t="shared" si="41"/>
        <v>121176</v>
      </c>
      <c r="J154" s="43">
        <f t="shared" si="42"/>
        <v>103719</v>
      </c>
      <c r="L154" s="42">
        <f t="shared" si="38"/>
        <v>38647</v>
      </c>
      <c r="M154" s="44">
        <f t="shared" si="43"/>
        <v>121176</v>
      </c>
      <c r="N154" s="48">
        <f t="shared" si="44"/>
        <v>0.85593681917211328</v>
      </c>
      <c r="P154" s="18" t="s">
        <v>308</v>
      </c>
      <c r="Q154" s="26">
        <v>0.36134284231938008</v>
      </c>
      <c r="R154" s="117"/>
      <c r="S154" s="26"/>
      <c r="T154" s="10" t="s">
        <v>165</v>
      </c>
      <c r="U154" s="85">
        <f t="shared" si="45"/>
        <v>121176</v>
      </c>
      <c r="V154" s="23">
        <v>43967.5</v>
      </c>
      <c r="W154" s="127">
        <f t="shared" si="46"/>
        <v>0.36284000132039346</v>
      </c>
      <c r="X154" s="87">
        <f t="shared" si="47"/>
        <v>-0.28690597188824712</v>
      </c>
      <c r="Y154" s="131">
        <f t="shared" si="51"/>
        <v>-5.0856479750849837E-2</v>
      </c>
      <c r="Z154" s="26"/>
      <c r="AA154" s="26"/>
      <c r="AB154" s="26"/>
      <c r="AL154" s="54">
        <v>38633</v>
      </c>
      <c r="AM154" s="50">
        <v>3037.34</v>
      </c>
      <c r="AN154" s="35">
        <f t="shared" si="48"/>
        <v>3037340</v>
      </c>
      <c r="AP154" s="18" t="s">
        <v>294</v>
      </c>
      <c r="AQ154">
        <v>7273.4900000000007</v>
      </c>
      <c r="AR154" s="35">
        <f t="shared" si="49"/>
        <v>7273490000.000001</v>
      </c>
      <c r="BB154" s="35">
        <v>2015</v>
      </c>
      <c r="BC154" s="35" t="s">
        <v>290</v>
      </c>
      <c r="BD154" s="35">
        <v>1140.7194117647068</v>
      </c>
      <c r="BE154" s="170">
        <v>1140719.4117647067</v>
      </c>
    </row>
    <row r="155" spans="1:57" ht="15.6" x14ac:dyDescent="0.3">
      <c r="A155" s="42">
        <f t="shared" si="37"/>
        <v>38654</v>
      </c>
      <c r="B155" s="35">
        <v>81888</v>
      </c>
      <c r="C155" s="35">
        <v>73871</v>
      </c>
      <c r="D155" s="35">
        <v>33758</v>
      </c>
      <c r="E155" s="35">
        <v>28773</v>
      </c>
      <c r="F155" s="35">
        <v>5530</v>
      </c>
      <c r="G155" s="35">
        <v>3557</v>
      </c>
      <c r="H155" s="42"/>
      <c r="I155" s="43">
        <f t="shared" si="41"/>
        <v>121176</v>
      </c>
      <c r="J155" s="43">
        <f t="shared" si="42"/>
        <v>106201</v>
      </c>
      <c r="L155" s="42">
        <f t="shared" si="38"/>
        <v>38654</v>
      </c>
      <c r="M155" s="44">
        <f t="shared" si="43"/>
        <v>121176</v>
      </c>
      <c r="N155" s="48">
        <f t="shared" si="44"/>
        <v>0.87641942298805042</v>
      </c>
      <c r="P155" s="18" t="s">
        <v>310</v>
      </c>
      <c r="Q155" s="26">
        <v>0.51172084098526716</v>
      </c>
      <c r="R155" s="117"/>
      <c r="S155" s="26"/>
      <c r="T155" s="10" t="s">
        <v>166</v>
      </c>
      <c r="U155" s="85">
        <f t="shared" si="45"/>
        <v>121176</v>
      </c>
      <c r="V155" s="23">
        <v>61887.5</v>
      </c>
      <c r="W155" s="127">
        <f t="shared" si="46"/>
        <v>0.51072407077309034</v>
      </c>
      <c r="X155" s="87">
        <f t="shared" si="47"/>
        <v>-0.13882760273350025</v>
      </c>
      <c r="Y155" s="131">
        <f t="shared" si="51"/>
        <v>-0.10283390742314358</v>
      </c>
      <c r="Z155" s="26"/>
      <c r="AA155" s="26"/>
      <c r="AB155" s="26"/>
      <c r="AL155" s="54">
        <v>38640</v>
      </c>
      <c r="AM155" s="50">
        <v>2432.9</v>
      </c>
      <c r="AN155" s="35">
        <f t="shared" si="48"/>
        <v>2432900</v>
      </c>
      <c r="AP155" s="18" t="s">
        <v>298</v>
      </c>
      <c r="AQ155">
        <v>6863.72</v>
      </c>
      <c r="AR155" s="35">
        <f t="shared" si="49"/>
        <v>6863720000</v>
      </c>
      <c r="BC155" s="35" t="s">
        <v>294</v>
      </c>
      <c r="BD155" s="35">
        <v>1987.6623529411763</v>
      </c>
      <c r="BE155" s="170">
        <v>1987662.3529411764</v>
      </c>
    </row>
    <row r="156" spans="1:57" ht="15.6" x14ac:dyDescent="0.3">
      <c r="A156" s="42">
        <f t="shared" si="37"/>
        <v>38661</v>
      </c>
      <c r="B156" s="35">
        <v>81888</v>
      </c>
      <c r="C156" s="35">
        <v>75338</v>
      </c>
      <c r="D156" s="35">
        <v>33758</v>
      </c>
      <c r="E156" s="35">
        <v>28586</v>
      </c>
      <c r="F156" s="35">
        <v>5530</v>
      </c>
      <c r="G156" s="35">
        <v>3679</v>
      </c>
      <c r="H156" s="42"/>
      <c r="I156" s="43">
        <f t="shared" si="41"/>
        <v>121176</v>
      </c>
      <c r="J156" s="43">
        <f t="shared" si="42"/>
        <v>107603</v>
      </c>
      <c r="L156" s="42">
        <f t="shared" si="38"/>
        <v>38661</v>
      </c>
      <c r="M156" s="44">
        <f t="shared" si="43"/>
        <v>121176</v>
      </c>
      <c r="N156" s="48">
        <f t="shared" si="44"/>
        <v>0.88798937083250806</v>
      </c>
      <c r="P156" s="18" t="s">
        <v>312</v>
      </c>
      <c r="Q156" s="26">
        <v>0.73058330382363346</v>
      </c>
      <c r="R156" s="117"/>
      <c r="S156" s="26"/>
      <c r="T156" s="10" t="s">
        <v>167</v>
      </c>
      <c r="U156" s="85">
        <f t="shared" si="45"/>
        <v>121176</v>
      </c>
      <c r="V156" s="23">
        <v>89758</v>
      </c>
      <c r="W156" s="127">
        <f t="shared" si="46"/>
        <v>0.74072423582227509</v>
      </c>
      <c r="X156" s="87">
        <f t="shared" si="47"/>
        <v>9.1474751481196853E-2</v>
      </c>
      <c r="Y156" s="131">
        <f t="shared" si="51"/>
        <v>3.1131357231669599E-3</v>
      </c>
      <c r="Z156" s="26"/>
      <c r="AA156" s="26"/>
      <c r="AB156" s="26"/>
      <c r="AL156" s="54">
        <v>38647</v>
      </c>
      <c r="AM156" s="50">
        <v>3606.7</v>
      </c>
      <c r="AN156" s="35">
        <f t="shared" si="48"/>
        <v>3606700</v>
      </c>
      <c r="AP156" s="18" t="s">
        <v>306</v>
      </c>
      <c r="AQ156">
        <v>13204.69</v>
      </c>
      <c r="AR156" s="35">
        <f t="shared" si="49"/>
        <v>13204690000</v>
      </c>
      <c r="BC156" s="35" t="s">
        <v>298</v>
      </c>
      <c r="BD156" s="35">
        <v>1270.2223529411776</v>
      </c>
      <c r="BE156" s="170">
        <v>1270222.3529411776</v>
      </c>
    </row>
    <row r="157" spans="1:57" ht="15.6" x14ac:dyDescent="0.3">
      <c r="A157" s="42">
        <f t="shared" si="37"/>
        <v>38668</v>
      </c>
      <c r="B157" s="35">
        <v>81888</v>
      </c>
      <c r="C157" s="35">
        <v>75291</v>
      </c>
      <c r="D157" s="35">
        <v>33758</v>
      </c>
      <c r="E157" s="35">
        <v>28039</v>
      </c>
      <c r="F157" s="35">
        <v>5530</v>
      </c>
      <c r="G157" s="35">
        <v>3749</v>
      </c>
      <c r="H157" s="42"/>
      <c r="I157" s="43">
        <f t="shared" si="41"/>
        <v>121176</v>
      </c>
      <c r="J157" s="43">
        <f t="shared" si="42"/>
        <v>107079</v>
      </c>
      <c r="L157" s="42">
        <f t="shared" si="38"/>
        <v>38668</v>
      </c>
      <c r="M157" s="44">
        <f t="shared" si="43"/>
        <v>121176</v>
      </c>
      <c r="N157" s="48">
        <f t="shared" si="44"/>
        <v>0.88366508219449391</v>
      </c>
      <c r="P157" s="18" t="s">
        <v>314</v>
      </c>
      <c r="Q157" s="26">
        <v>0.85898138006571745</v>
      </c>
      <c r="R157" s="117"/>
      <c r="S157" s="26"/>
      <c r="T157" s="10" t="s">
        <v>168</v>
      </c>
      <c r="U157" s="85">
        <f t="shared" si="45"/>
        <v>121176</v>
      </c>
      <c r="V157" s="23">
        <v>104176.5</v>
      </c>
      <c r="W157" s="127">
        <f t="shared" si="46"/>
        <v>0.85971231927114278</v>
      </c>
      <c r="X157" s="87">
        <f t="shared" si="47"/>
        <v>0.21061916920763199</v>
      </c>
      <c r="Y157" s="131">
        <f t="shared" si="51"/>
        <v>7.8214489263484066E-2</v>
      </c>
      <c r="Z157" s="26"/>
      <c r="AA157" s="26"/>
      <c r="AB157" s="26"/>
      <c r="AL157" s="54">
        <v>38654</v>
      </c>
      <c r="AM157" s="50">
        <v>6489.72</v>
      </c>
      <c r="AN157" s="35">
        <f t="shared" si="48"/>
        <v>6489720</v>
      </c>
      <c r="AP157" s="18" t="s">
        <v>308</v>
      </c>
      <c r="AQ157">
        <v>32692.26</v>
      </c>
      <c r="AR157" s="35">
        <f t="shared" si="49"/>
        <v>32692260000</v>
      </c>
      <c r="BC157" s="35" t="s">
        <v>306</v>
      </c>
      <c r="BD157" s="35">
        <v>-4112.3129411764694</v>
      </c>
      <c r="BE157" s="170">
        <v>-4112312.9411764694</v>
      </c>
    </row>
    <row r="158" spans="1:57" ht="15.6" x14ac:dyDescent="0.3">
      <c r="A158" s="42">
        <f t="shared" si="37"/>
        <v>38675</v>
      </c>
      <c r="B158" s="35">
        <v>81888</v>
      </c>
      <c r="C158" s="35">
        <v>73829</v>
      </c>
      <c r="D158" s="35">
        <v>33758</v>
      </c>
      <c r="E158" s="35">
        <v>27559</v>
      </c>
      <c r="F158" s="35">
        <v>5530</v>
      </c>
      <c r="G158" s="35">
        <v>3770</v>
      </c>
      <c r="H158" s="42"/>
      <c r="I158" s="43">
        <f t="shared" si="41"/>
        <v>121176</v>
      </c>
      <c r="J158" s="43">
        <f t="shared" si="42"/>
        <v>105158</v>
      </c>
      <c r="L158" s="42">
        <f t="shared" si="38"/>
        <v>38675</v>
      </c>
      <c r="M158" s="44">
        <f t="shared" si="43"/>
        <v>121176</v>
      </c>
      <c r="N158" s="48">
        <f t="shared" si="44"/>
        <v>0.86781210800818642</v>
      </c>
      <c r="P158" s="18" t="s">
        <v>316</v>
      </c>
      <c r="Q158" s="26">
        <v>0.89589389684507004</v>
      </c>
      <c r="R158" s="117"/>
      <c r="S158" s="26"/>
      <c r="T158" s="10" t="s">
        <v>169</v>
      </c>
      <c r="U158" s="85">
        <f t="shared" si="45"/>
        <v>121176</v>
      </c>
      <c r="V158" s="23">
        <v>108889</v>
      </c>
      <c r="W158" s="127">
        <f t="shared" si="46"/>
        <v>0.89860203340595501</v>
      </c>
      <c r="X158" s="87">
        <f t="shared" si="47"/>
        <v>0.24955997917647935</v>
      </c>
      <c r="Y158" s="131">
        <f t="shared" si="51"/>
        <v>9.4913184128870398E-2</v>
      </c>
      <c r="Z158" s="26"/>
      <c r="AA158" s="26"/>
      <c r="AB158" s="26"/>
      <c r="AL158" s="54">
        <v>38661</v>
      </c>
      <c r="AM158" s="50">
        <v>5753</v>
      </c>
      <c r="AN158" s="35">
        <f t="shared" si="48"/>
        <v>5753000</v>
      </c>
      <c r="AP158" s="18" t="s">
        <v>310</v>
      </c>
      <c r="AQ158">
        <v>38106.449999999997</v>
      </c>
      <c r="AR158" s="35">
        <f t="shared" si="49"/>
        <v>38106450000</v>
      </c>
      <c r="BC158" s="35" t="s">
        <v>308</v>
      </c>
      <c r="BD158" s="35">
        <v>-4489.5429411764817</v>
      </c>
      <c r="BE158" s="170">
        <v>-4489542.9411764815</v>
      </c>
    </row>
    <row r="159" spans="1:57" ht="15.6" x14ac:dyDescent="0.3">
      <c r="A159" s="42">
        <f t="shared" si="37"/>
        <v>38682</v>
      </c>
      <c r="B159" s="35">
        <v>81888</v>
      </c>
      <c r="C159" s="35">
        <v>71389</v>
      </c>
      <c r="D159" s="35">
        <v>33758</v>
      </c>
      <c r="E159" s="35">
        <v>26707</v>
      </c>
      <c r="F159" s="35">
        <v>5530</v>
      </c>
      <c r="G159" s="43">
        <v>3787</v>
      </c>
      <c r="H159" s="42"/>
      <c r="I159" s="43">
        <f t="shared" si="41"/>
        <v>121176</v>
      </c>
      <c r="J159" s="43">
        <f t="shared" si="42"/>
        <v>101883</v>
      </c>
      <c r="L159" s="42">
        <f t="shared" si="38"/>
        <v>38682</v>
      </c>
      <c r="M159" s="44">
        <f t="shared" si="43"/>
        <v>121176</v>
      </c>
      <c r="N159" s="48">
        <f t="shared" si="44"/>
        <v>0.84078530402059815</v>
      </c>
      <c r="P159" s="18" t="s">
        <v>318</v>
      </c>
      <c r="Q159" s="26">
        <v>0.88998344711724542</v>
      </c>
      <c r="R159" s="117"/>
      <c r="S159" s="26"/>
      <c r="T159" s="10" t="s">
        <v>170</v>
      </c>
      <c r="U159" s="85">
        <f t="shared" si="45"/>
        <v>121176</v>
      </c>
      <c r="V159" s="23">
        <v>107640</v>
      </c>
      <c r="W159" s="127">
        <f t="shared" si="46"/>
        <v>0.88829471182412356</v>
      </c>
      <c r="X159" s="87">
        <f t="shared" si="47"/>
        <v>0.23923911516563789</v>
      </c>
      <c r="Y159" s="131">
        <f t="shared" si="51"/>
        <v>8.4600085825575988E-2</v>
      </c>
      <c r="Z159" s="26"/>
      <c r="AA159" s="26"/>
      <c r="AB159" s="26"/>
      <c r="AL159" s="54">
        <v>38668</v>
      </c>
      <c r="AM159" s="50">
        <v>4303.1000000000004</v>
      </c>
      <c r="AN159" s="35">
        <f t="shared" si="48"/>
        <v>4303100</v>
      </c>
      <c r="AP159" s="18" t="s">
        <v>312</v>
      </c>
      <c r="AQ159">
        <v>49576.36</v>
      </c>
      <c r="AR159" s="35">
        <f t="shared" si="49"/>
        <v>49576360000</v>
      </c>
      <c r="BC159" s="35" t="s">
        <v>310</v>
      </c>
      <c r="BD159" s="35">
        <v>3126.2123529411765</v>
      </c>
      <c r="BE159" s="170">
        <v>3126212.3529411764</v>
      </c>
    </row>
    <row r="160" spans="1:57" ht="15.6" x14ac:dyDescent="0.3">
      <c r="A160" s="42">
        <f t="shared" si="37"/>
        <v>38689</v>
      </c>
      <c r="B160" s="35">
        <v>81888</v>
      </c>
      <c r="C160" s="35">
        <v>69362</v>
      </c>
      <c r="D160" s="35">
        <v>33758</v>
      </c>
      <c r="E160" s="35">
        <v>25851</v>
      </c>
      <c r="F160" s="35">
        <v>5530</v>
      </c>
      <c r="G160" s="43">
        <v>3738</v>
      </c>
      <c r="H160" s="42"/>
      <c r="I160" s="43">
        <f t="shared" si="41"/>
        <v>121176</v>
      </c>
      <c r="J160" s="43">
        <f t="shared" si="42"/>
        <v>98951</v>
      </c>
      <c r="L160" s="42">
        <f t="shared" si="38"/>
        <v>38689</v>
      </c>
      <c r="M160" s="44">
        <f t="shared" si="43"/>
        <v>121176</v>
      </c>
      <c r="N160" s="48">
        <f t="shared" si="44"/>
        <v>0.81658909354987785</v>
      </c>
      <c r="P160" s="18" t="s">
        <v>320</v>
      </c>
      <c r="Q160" s="26">
        <v>0.84634230702715163</v>
      </c>
      <c r="R160" s="117"/>
      <c r="S160" s="26"/>
      <c r="T160" s="10" t="s">
        <v>171</v>
      </c>
      <c r="U160" s="85">
        <f t="shared" si="45"/>
        <v>121176</v>
      </c>
      <c r="V160" s="23">
        <v>103199</v>
      </c>
      <c r="W160" s="127">
        <f t="shared" si="46"/>
        <v>0.85164554037103057</v>
      </c>
      <c r="X160" s="87">
        <f t="shared" si="47"/>
        <v>0.20254179164910716</v>
      </c>
      <c r="Y160" s="131">
        <f t="shared" si="51"/>
        <v>7.7722095394954005E-2</v>
      </c>
      <c r="Z160" s="26"/>
      <c r="AA160" s="26"/>
      <c r="AB160" s="26"/>
      <c r="AL160" s="54">
        <v>38675</v>
      </c>
      <c r="AM160" s="50">
        <v>2965.06</v>
      </c>
      <c r="AN160" s="35">
        <f t="shared" si="48"/>
        <v>2965060</v>
      </c>
      <c r="AP160" s="18" t="s">
        <v>314</v>
      </c>
      <c r="AQ160">
        <v>26242.1</v>
      </c>
      <c r="AR160" s="35">
        <f t="shared" si="49"/>
        <v>26242100000</v>
      </c>
      <c r="BC160" s="35" t="s">
        <v>312</v>
      </c>
      <c r="BD160" s="35">
        <v>20734.908235294122</v>
      </c>
      <c r="BE160" s="170">
        <v>20734908.235294122</v>
      </c>
    </row>
    <row r="161" spans="1:57" ht="15.6" x14ac:dyDescent="0.3">
      <c r="A161" s="42">
        <f t="shared" si="37"/>
        <v>38696</v>
      </c>
      <c r="B161" s="35">
        <v>81888</v>
      </c>
      <c r="C161" s="35">
        <v>67647</v>
      </c>
      <c r="D161" s="35">
        <v>33758</v>
      </c>
      <c r="E161" s="35">
        <v>24888</v>
      </c>
      <c r="F161" s="35">
        <v>5530</v>
      </c>
      <c r="G161" s="35">
        <v>3731</v>
      </c>
      <c r="H161" s="42"/>
      <c r="I161" s="43">
        <f t="shared" si="41"/>
        <v>121176</v>
      </c>
      <c r="J161" s="43">
        <f t="shared" si="42"/>
        <v>96266</v>
      </c>
      <c r="L161" s="42">
        <f t="shared" si="38"/>
        <v>38696</v>
      </c>
      <c r="M161" s="44">
        <f t="shared" si="43"/>
        <v>121176</v>
      </c>
      <c r="N161" s="48">
        <f t="shared" si="44"/>
        <v>0.79443124050967184</v>
      </c>
      <c r="P161" s="18" t="s">
        <v>321</v>
      </c>
      <c r="Q161" s="26">
        <v>0.80757644384784533</v>
      </c>
      <c r="R161" s="117"/>
      <c r="S161" s="26"/>
      <c r="T161" s="10" t="s">
        <v>172</v>
      </c>
      <c r="U161" s="85">
        <f t="shared" si="45"/>
        <v>121176</v>
      </c>
      <c r="V161" s="23">
        <v>98233</v>
      </c>
      <c r="W161" s="127">
        <f t="shared" si="46"/>
        <v>0.81066382782069057</v>
      </c>
      <c r="X161" s="87">
        <f t="shared" si="47"/>
        <v>0.16150623466124595</v>
      </c>
      <c r="Y161" s="131">
        <f>W161-AF17</f>
        <v>0.11767039132693702</v>
      </c>
      <c r="Z161" s="26"/>
      <c r="AA161" s="26"/>
      <c r="AB161" s="26"/>
      <c r="AL161" s="54">
        <v>38682</v>
      </c>
      <c r="AM161" s="50">
        <v>1868.23</v>
      </c>
      <c r="AN161" s="35">
        <f t="shared" si="48"/>
        <v>1868230</v>
      </c>
      <c r="AP161" s="18" t="s">
        <v>316</v>
      </c>
      <c r="AQ161">
        <v>19117.260000000002</v>
      </c>
      <c r="AR161" s="35">
        <f t="shared" si="49"/>
        <v>19117260000.000004</v>
      </c>
      <c r="BC161" s="35" t="s">
        <v>314</v>
      </c>
      <c r="BD161" s="35">
        <v>9314.4552941176444</v>
      </c>
      <c r="BE161" s="170">
        <v>9314455.2941176444</v>
      </c>
    </row>
    <row r="162" spans="1:57" ht="15.6" x14ac:dyDescent="0.3">
      <c r="A162" s="42">
        <f t="shared" si="37"/>
        <v>38703</v>
      </c>
      <c r="B162" s="35">
        <v>81888</v>
      </c>
      <c r="C162" s="35">
        <v>65781</v>
      </c>
      <c r="D162" s="35">
        <v>33758</v>
      </c>
      <c r="E162" s="35">
        <v>23880</v>
      </c>
      <c r="F162" s="35">
        <v>5530</v>
      </c>
      <c r="G162" s="35">
        <v>3652</v>
      </c>
      <c r="H162" s="42"/>
      <c r="I162" s="43">
        <f t="shared" si="41"/>
        <v>121176</v>
      </c>
      <c r="J162" s="43">
        <f t="shared" si="42"/>
        <v>93313</v>
      </c>
      <c r="L162" s="42">
        <f t="shared" si="38"/>
        <v>38703</v>
      </c>
      <c r="M162" s="44">
        <f t="shared" si="43"/>
        <v>121176</v>
      </c>
      <c r="N162" s="48">
        <f t="shared" si="44"/>
        <v>0.77006172839506171</v>
      </c>
      <c r="O162" s="35">
        <v>2016</v>
      </c>
      <c r="P162" s="18" t="s">
        <v>290</v>
      </c>
      <c r="Q162" s="26">
        <v>0.68635004817630063</v>
      </c>
      <c r="R162" s="117"/>
      <c r="S162" s="26"/>
      <c r="T162" s="10" t="s">
        <v>173</v>
      </c>
      <c r="U162" s="85">
        <f t="shared" si="45"/>
        <v>121176</v>
      </c>
      <c r="V162" s="23">
        <v>81886</v>
      </c>
      <c r="W162" s="127">
        <f t="shared" si="46"/>
        <v>0.67576087674126895</v>
      </c>
      <c r="X162" s="87">
        <f t="shared" si="47"/>
        <v>2.6426039316790204E-2</v>
      </c>
      <c r="Y162" s="131">
        <f>W162-AF6</f>
        <v>6.1726338039640782E-2</v>
      </c>
      <c r="Z162" s="26"/>
      <c r="AA162" s="26"/>
      <c r="AB162" s="26"/>
      <c r="AL162" s="54">
        <v>38689</v>
      </c>
      <c r="AM162" s="50">
        <v>2149.79</v>
      </c>
      <c r="AN162" s="35">
        <f t="shared" si="48"/>
        <v>2149790</v>
      </c>
      <c r="AP162" s="18" t="s">
        <v>318</v>
      </c>
      <c r="AQ162">
        <v>17136.57</v>
      </c>
      <c r="AR162" s="35">
        <f t="shared" si="49"/>
        <v>17136570000</v>
      </c>
      <c r="BC162" s="35" t="s">
        <v>316</v>
      </c>
      <c r="BD162" s="35">
        <v>202.46529411765368</v>
      </c>
      <c r="BE162" s="170">
        <v>202465.29411765368</v>
      </c>
    </row>
    <row r="163" spans="1:57" ht="15.6" x14ac:dyDescent="0.3">
      <c r="A163" s="42">
        <f t="shared" si="37"/>
        <v>38710</v>
      </c>
      <c r="B163" s="35">
        <v>81888</v>
      </c>
      <c r="C163" s="35">
        <v>63324</v>
      </c>
      <c r="D163" s="35">
        <v>33758</v>
      </c>
      <c r="E163" s="35">
        <v>22830</v>
      </c>
      <c r="F163" s="35">
        <v>5530</v>
      </c>
      <c r="G163" s="35">
        <v>3550</v>
      </c>
      <c r="H163" s="42"/>
      <c r="I163" s="43">
        <f t="shared" si="41"/>
        <v>121176</v>
      </c>
      <c r="J163" s="43">
        <f t="shared" si="42"/>
        <v>89704</v>
      </c>
      <c r="L163" s="42">
        <f t="shared" si="38"/>
        <v>38710</v>
      </c>
      <c r="M163" s="44">
        <f t="shared" si="43"/>
        <v>121176</v>
      </c>
      <c r="N163" s="48">
        <f t="shared" si="44"/>
        <v>0.74027860302370108</v>
      </c>
      <c r="P163" s="18" t="s">
        <v>294</v>
      </c>
      <c r="Q163" s="26">
        <v>0.55048423358505794</v>
      </c>
      <c r="R163" s="117"/>
      <c r="S163" s="26"/>
      <c r="T163" s="10" t="s">
        <v>174</v>
      </c>
      <c r="U163" s="85">
        <f t="shared" si="45"/>
        <v>121176</v>
      </c>
      <c r="V163" s="23">
        <v>66945</v>
      </c>
      <c r="W163" s="127">
        <f t="shared" si="46"/>
        <v>0.55246088334323629</v>
      </c>
      <c r="X163" s="87">
        <f t="shared" si="47"/>
        <v>-9.7035953626350022E-2</v>
      </c>
      <c r="Y163" s="131">
        <f t="shared" ref="Y163:Y172" si="52">W163-AF7</f>
        <v>7.1881697152128665E-2</v>
      </c>
      <c r="Z163" s="26"/>
      <c r="AA163" s="26"/>
      <c r="AB163" s="26"/>
      <c r="AL163" s="54">
        <v>38696</v>
      </c>
      <c r="AM163" s="50">
        <v>2433.3199999999997</v>
      </c>
      <c r="AN163" s="35">
        <f t="shared" si="48"/>
        <v>2433319.9999999995</v>
      </c>
      <c r="AP163" s="18" t="s">
        <v>320</v>
      </c>
      <c r="AQ163">
        <v>13296.34</v>
      </c>
      <c r="AR163" s="35">
        <f t="shared" si="49"/>
        <v>13296340000</v>
      </c>
      <c r="BC163" s="35" t="s">
        <v>318</v>
      </c>
      <c r="BD163" s="35">
        <v>-947.32588235293588</v>
      </c>
      <c r="BE163" s="170">
        <v>-947325.88235293585</v>
      </c>
    </row>
    <row r="164" spans="1:57" ht="15.6" x14ac:dyDescent="0.3">
      <c r="A164" s="42">
        <v>38718</v>
      </c>
      <c r="B164" s="35">
        <v>81888</v>
      </c>
      <c r="C164" s="35">
        <v>60515</v>
      </c>
      <c r="D164" s="35">
        <v>33758</v>
      </c>
      <c r="E164" s="35">
        <v>21618</v>
      </c>
      <c r="F164" s="35">
        <v>5530</v>
      </c>
      <c r="G164" s="35">
        <v>3391</v>
      </c>
      <c r="H164" s="42"/>
      <c r="I164" s="43">
        <f t="shared" si="41"/>
        <v>121176</v>
      </c>
      <c r="J164" s="43">
        <f t="shared" si="42"/>
        <v>85524</v>
      </c>
      <c r="L164" s="42">
        <v>38718</v>
      </c>
      <c r="M164" s="44">
        <f t="shared" si="43"/>
        <v>121176</v>
      </c>
      <c r="N164" s="48">
        <f t="shared" si="44"/>
        <v>0.7057833234303823</v>
      </c>
      <c r="P164" s="18" t="s">
        <v>298</v>
      </c>
      <c r="Q164" s="26">
        <v>0.42464732477414785</v>
      </c>
      <c r="R164" s="117"/>
      <c r="S164" s="26"/>
      <c r="T164" s="10" t="s">
        <v>175</v>
      </c>
      <c r="U164" s="85">
        <f t="shared" si="45"/>
        <v>121176</v>
      </c>
      <c r="V164" s="23">
        <v>51359.5</v>
      </c>
      <c r="W164" s="127">
        <f t="shared" si="46"/>
        <v>0.42384217996963097</v>
      </c>
      <c r="X164" s="87">
        <f t="shared" si="47"/>
        <v>-0.22582364461191404</v>
      </c>
      <c r="Y164" s="131">
        <f t="shared" si="52"/>
        <v>5.870593186769657E-2</v>
      </c>
      <c r="Z164" s="26"/>
      <c r="AA164" s="26"/>
      <c r="AB164" s="26"/>
      <c r="AL164" s="54">
        <v>38703</v>
      </c>
      <c r="AM164" s="50">
        <v>1998.15</v>
      </c>
      <c r="AN164" s="35">
        <f t="shared" si="48"/>
        <v>1998150</v>
      </c>
      <c r="AP164" s="18" t="s">
        <v>321</v>
      </c>
      <c r="AQ164">
        <v>18650.850000000002</v>
      </c>
      <c r="AR164" s="35">
        <f t="shared" si="49"/>
        <v>18650850000.000004</v>
      </c>
      <c r="BC164" s="35" t="s">
        <v>320</v>
      </c>
      <c r="BD164" s="35">
        <v>1112.3382352941171</v>
      </c>
      <c r="BE164" s="170">
        <v>1112338.2352941171</v>
      </c>
    </row>
    <row r="165" spans="1:57" ht="15.6" x14ac:dyDescent="0.3">
      <c r="A165" s="42">
        <f>A164+7</f>
        <v>38725</v>
      </c>
      <c r="B165" s="35">
        <v>81888</v>
      </c>
      <c r="C165" s="35">
        <v>58479</v>
      </c>
      <c r="D165" s="35">
        <v>33758</v>
      </c>
      <c r="E165" s="35">
        <v>20421</v>
      </c>
      <c r="F165" s="35">
        <v>5530</v>
      </c>
      <c r="G165" s="35">
        <v>3289</v>
      </c>
      <c r="H165" s="42"/>
      <c r="I165" s="43">
        <f t="shared" si="41"/>
        <v>121176</v>
      </c>
      <c r="J165" s="43">
        <f t="shared" si="42"/>
        <v>82189</v>
      </c>
      <c r="L165" s="42">
        <f>L164+7</f>
        <v>38725</v>
      </c>
      <c r="M165" s="44">
        <f t="shared" si="43"/>
        <v>121176</v>
      </c>
      <c r="N165" s="48">
        <f t="shared" si="44"/>
        <v>0.67826137188882285</v>
      </c>
      <c r="P165" s="18" t="s">
        <v>306</v>
      </c>
      <c r="Q165" s="26">
        <v>0.35604839041744557</v>
      </c>
      <c r="R165" s="117"/>
      <c r="S165" s="26"/>
      <c r="T165" s="10" t="s">
        <v>176</v>
      </c>
      <c r="U165" s="85">
        <f t="shared" si="45"/>
        <v>121176</v>
      </c>
      <c r="V165" s="23">
        <v>43046</v>
      </c>
      <c r="W165" s="127">
        <f t="shared" si="46"/>
        <v>0.35523536013732093</v>
      </c>
      <c r="X165" s="87">
        <f t="shared" si="47"/>
        <v>-0.29452060454316337</v>
      </c>
      <c r="Y165" s="131">
        <f t="shared" si="52"/>
        <v>5.6656433617217949E-2</v>
      </c>
      <c r="Z165" s="26"/>
      <c r="AA165" s="26"/>
      <c r="AB165" s="26"/>
      <c r="AL165" s="54">
        <v>38710</v>
      </c>
      <c r="AM165" s="50">
        <v>1288.4099999999999</v>
      </c>
      <c r="AN165" s="35">
        <f t="shared" si="48"/>
        <v>1288409.9999999998</v>
      </c>
      <c r="AO165" s="35">
        <v>2016</v>
      </c>
      <c r="AP165" s="18" t="s">
        <v>290</v>
      </c>
      <c r="AQ165">
        <v>8077.12</v>
      </c>
      <c r="AR165" s="35">
        <f t="shared" si="49"/>
        <v>8077120000</v>
      </c>
      <c r="BC165" s="35" t="s">
        <v>321</v>
      </c>
      <c r="BD165" s="35">
        <v>8586.4423529411797</v>
      </c>
      <c r="BE165" s="170">
        <v>8586442.3529411796</v>
      </c>
    </row>
    <row r="166" spans="1:57" ht="15.6" x14ac:dyDescent="0.3">
      <c r="A166" s="42">
        <f t="shared" ref="A166:A215" si="53">A165+7</f>
        <v>38732</v>
      </c>
      <c r="B166" s="35">
        <v>81888</v>
      </c>
      <c r="C166" s="35">
        <v>55899</v>
      </c>
      <c r="D166" s="35">
        <v>33758</v>
      </c>
      <c r="E166" s="35">
        <v>19069</v>
      </c>
      <c r="F166" s="35">
        <v>5530</v>
      </c>
      <c r="G166" s="35">
        <v>3146</v>
      </c>
      <c r="H166" s="42"/>
      <c r="I166" s="43">
        <f t="shared" si="41"/>
        <v>121176</v>
      </c>
      <c r="J166" s="43">
        <f t="shared" si="42"/>
        <v>78114</v>
      </c>
      <c r="L166" s="42">
        <f t="shared" ref="L166:L215" si="54">L165+7</f>
        <v>38732</v>
      </c>
      <c r="M166" s="44">
        <f t="shared" si="43"/>
        <v>121176</v>
      </c>
      <c r="N166" s="48">
        <f t="shared" si="44"/>
        <v>0.64463260051495341</v>
      </c>
      <c r="P166" s="18" t="s">
        <v>308</v>
      </c>
      <c r="Q166" s="26">
        <v>0.46162572367391641</v>
      </c>
      <c r="R166" s="117"/>
      <c r="S166" s="26"/>
      <c r="T166" s="10" t="s">
        <v>177</v>
      </c>
      <c r="U166" s="85">
        <f t="shared" si="45"/>
        <v>121176</v>
      </c>
      <c r="V166" s="23">
        <v>54429</v>
      </c>
      <c r="W166" s="127">
        <f t="shared" si="46"/>
        <v>0.44917310358486828</v>
      </c>
      <c r="X166" s="87">
        <f t="shared" si="47"/>
        <v>-0.20045943958286852</v>
      </c>
      <c r="Y166" s="131">
        <f t="shared" si="52"/>
        <v>3.5476622513624989E-2</v>
      </c>
      <c r="Z166" s="26"/>
      <c r="AA166" s="26"/>
      <c r="AB166" s="26"/>
      <c r="AL166" s="54">
        <v>38717</v>
      </c>
      <c r="AM166" s="50">
        <v>0</v>
      </c>
      <c r="AN166" s="35">
        <f t="shared" si="48"/>
        <v>0</v>
      </c>
      <c r="AP166" s="18" t="s">
        <v>294</v>
      </c>
      <c r="AQ166">
        <v>5159.67</v>
      </c>
      <c r="AR166" s="35">
        <f t="shared" si="49"/>
        <v>5159670000</v>
      </c>
      <c r="BB166" s="35">
        <v>2016</v>
      </c>
      <c r="BC166" s="35" t="s">
        <v>290</v>
      </c>
      <c r="BD166" s="35">
        <v>-860.39058823529285</v>
      </c>
      <c r="BE166" s="170">
        <v>-860390.58823529282</v>
      </c>
    </row>
    <row r="167" spans="1:57" ht="15.6" x14ac:dyDescent="0.3">
      <c r="A167" s="42">
        <f t="shared" si="53"/>
        <v>38739</v>
      </c>
      <c r="B167" s="35">
        <v>81888</v>
      </c>
      <c r="C167" s="35">
        <v>53310</v>
      </c>
      <c r="D167" s="35">
        <v>33758</v>
      </c>
      <c r="E167" s="35">
        <v>17875</v>
      </c>
      <c r="F167" s="35">
        <v>5530</v>
      </c>
      <c r="G167" s="35">
        <v>2985</v>
      </c>
      <c r="H167" s="42"/>
      <c r="I167" s="43">
        <f t="shared" si="41"/>
        <v>121176</v>
      </c>
      <c r="J167" s="43">
        <f t="shared" si="42"/>
        <v>74170</v>
      </c>
      <c r="L167" s="42">
        <f t="shared" si="54"/>
        <v>38739</v>
      </c>
      <c r="M167" s="44">
        <f t="shared" si="43"/>
        <v>121176</v>
      </c>
      <c r="N167" s="48">
        <f t="shared" si="44"/>
        <v>0.61208490130058757</v>
      </c>
      <c r="P167" s="18" t="s">
        <v>310</v>
      </c>
      <c r="Q167" s="26">
        <v>0.63083365588121454</v>
      </c>
      <c r="R167" s="117"/>
      <c r="S167" s="26"/>
      <c r="T167" s="10" t="s">
        <v>178</v>
      </c>
      <c r="U167" s="85">
        <f t="shared" si="45"/>
        <v>121176</v>
      </c>
      <c r="V167" s="23">
        <v>76133</v>
      </c>
      <c r="W167" s="127">
        <f t="shared" si="46"/>
        <v>0.62828447877467486</v>
      </c>
      <c r="X167" s="87">
        <f t="shared" si="47"/>
        <v>-2.1112736227141642E-2</v>
      </c>
      <c r="Y167" s="131">
        <f t="shared" si="52"/>
        <v>1.4726500578440938E-2</v>
      </c>
      <c r="Z167" s="26"/>
      <c r="AA167" s="26"/>
      <c r="AB167" s="26"/>
      <c r="AL167" s="54">
        <v>38718</v>
      </c>
      <c r="AM167" s="50">
        <v>1079</v>
      </c>
      <c r="AN167" s="35">
        <f t="shared" si="48"/>
        <v>1079000</v>
      </c>
      <c r="AP167" s="18" t="s">
        <v>298</v>
      </c>
      <c r="AQ167">
        <v>6070.03</v>
      </c>
      <c r="AR167" s="35">
        <f t="shared" si="49"/>
        <v>6070030000</v>
      </c>
      <c r="BC167" s="35" t="s">
        <v>294</v>
      </c>
      <c r="BD167" s="35">
        <v>-126.1576470588243</v>
      </c>
      <c r="BE167" s="170">
        <v>-126157.6470588243</v>
      </c>
    </row>
    <row r="168" spans="1:57" ht="15.6" x14ac:dyDescent="0.3">
      <c r="A168" s="42">
        <f t="shared" si="53"/>
        <v>38746</v>
      </c>
      <c r="B168" s="35">
        <v>81888</v>
      </c>
      <c r="C168" s="35">
        <v>50942</v>
      </c>
      <c r="D168" s="35">
        <v>33758</v>
      </c>
      <c r="E168" s="35">
        <v>17072</v>
      </c>
      <c r="F168" s="35">
        <v>5530</v>
      </c>
      <c r="G168" s="35">
        <v>2823</v>
      </c>
      <c r="H168" s="42"/>
      <c r="I168" s="43">
        <f t="shared" si="41"/>
        <v>121176</v>
      </c>
      <c r="J168" s="43">
        <f t="shared" si="42"/>
        <v>70837</v>
      </c>
      <c r="L168" s="42">
        <f t="shared" si="54"/>
        <v>38746</v>
      </c>
      <c r="M168" s="44">
        <f t="shared" si="43"/>
        <v>121176</v>
      </c>
      <c r="N168" s="48">
        <f t="shared" si="44"/>
        <v>0.58457945467749395</v>
      </c>
      <c r="P168" s="18" t="s">
        <v>312</v>
      </c>
      <c r="Q168" s="26">
        <v>0.72403462105427863</v>
      </c>
      <c r="R168" s="117"/>
      <c r="S168" s="26"/>
      <c r="T168" s="10" t="s">
        <v>179</v>
      </c>
      <c r="U168" s="85">
        <f t="shared" si="45"/>
        <v>121176</v>
      </c>
      <c r="V168" s="23">
        <v>87646</v>
      </c>
      <c r="W168" s="127">
        <f t="shared" si="46"/>
        <v>0.72329504192249294</v>
      </c>
      <c r="X168" s="87">
        <f t="shared" si="47"/>
        <v>7.402265797367312E-2</v>
      </c>
      <c r="Y168" s="131">
        <f t="shared" si="52"/>
        <v>-1.4316058176615187E-2</v>
      </c>
      <c r="Z168" s="26"/>
      <c r="AA168" s="26"/>
      <c r="AB168" s="26"/>
      <c r="AL168" s="54">
        <v>38725</v>
      </c>
      <c r="AM168" s="50">
        <v>1592.6000000000001</v>
      </c>
      <c r="AN168" s="35">
        <f t="shared" si="48"/>
        <v>1592600.0000000002</v>
      </c>
      <c r="AP168" s="18" t="s">
        <v>306</v>
      </c>
      <c r="AQ168">
        <v>16260.850000000002</v>
      </c>
      <c r="AR168" s="35">
        <f t="shared" si="49"/>
        <v>16260850000.000002</v>
      </c>
      <c r="BC168" s="35" t="s">
        <v>298</v>
      </c>
      <c r="BD168" s="35">
        <v>476.53235294117712</v>
      </c>
      <c r="BE168" s="170">
        <v>476532.35294117715</v>
      </c>
    </row>
    <row r="169" spans="1:57" ht="15.6" x14ac:dyDescent="0.3">
      <c r="A169" s="42">
        <f t="shared" si="53"/>
        <v>38753</v>
      </c>
      <c r="B169" s="35">
        <v>81888</v>
      </c>
      <c r="C169" s="35">
        <v>48256</v>
      </c>
      <c r="D169" s="35">
        <v>33758</v>
      </c>
      <c r="E169" s="35">
        <v>16039</v>
      </c>
      <c r="F169" s="35">
        <v>5530</v>
      </c>
      <c r="G169" s="35">
        <v>2631</v>
      </c>
      <c r="H169" s="42"/>
      <c r="I169" s="43">
        <f t="shared" si="41"/>
        <v>121176</v>
      </c>
      <c r="J169" s="43">
        <f t="shared" si="42"/>
        <v>66926</v>
      </c>
      <c r="L169" s="42">
        <f t="shared" si="54"/>
        <v>38753</v>
      </c>
      <c r="M169" s="44">
        <f t="shared" si="43"/>
        <v>121176</v>
      </c>
      <c r="N169" s="48">
        <f t="shared" si="44"/>
        <v>0.55230408661781216</v>
      </c>
      <c r="P169" s="18" t="s">
        <v>314</v>
      </c>
      <c r="Q169" s="26">
        <v>0.7788357805795979</v>
      </c>
      <c r="R169" s="117"/>
      <c r="S169" s="26"/>
      <c r="T169" s="10" t="s">
        <v>180</v>
      </c>
      <c r="U169" s="85">
        <f t="shared" si="45"/>
        <v>121176</v>
      </c>
      <c r="V169" s="23">
        <v>94252.5</v>
      </c>
      <c r="W169" s="127">
        <f t="shared" si="46"/>
        <v>0.77781491384432566</v>
      </c>
      <c r="X169" s="87">
        <f t="shared" si="47"/>
        <v>0.1286141616467108</v>
      </c>
      <c r="Y169" s="131">
        <f t="shared" si="52"/>
        <v>-3.6829161633330498E-3</v>
      </c>
      <c r="Z169" s="26"/>
      <c r="AA169" s="26"/>
      <c r="AB169" s="26"/>
      <c r="AL169" s="54">
        <v>38732</v>
      </c>
      <c r="AM169" s="50">
        <v>1403.0500000000002</v>
      </c>
      <c r="AN169" s="35">
        <f t="shared" si="48"/>
        <v>1403050.0000000002</v>
      </c>
      <c r="AP169" s="18" t="s">
        <v>308</v>
      </c>
      <c r="AQ169">
        <v>41767.520000000004</v>
      </c>
      <c r="AR169" s="35">
        <f t="shared" si="49"/>
        <v>41767520000.000008</v>
      </c>
      <c r="BC169" s="35" t="s">
        <v>306</v>
      </c>
      <c r="BD169" s="35">
        <v>-1056.1529411764677</v>
      </c>
      <c r="BE169" s="170">
        <v>-1056152.9411764678</v>
      </c>
    </row>
    <row r="170" spans="1:57" ht="15.6" x14ac:dyDescent="0.3">
      <c r="A170" s="42">
        <f t="shared" si="53"/>
        <v>38760</v>
      </c>
      <c r="B170" s="35">
        <v>81888</v>
      </c>
      <c r="C170" s="35">
        <v>45370</v>
      </c>
      <c r="D170" s="35">
        <v>33758</v>
      </c>
      <c r="E170" s="35">
        <v>14855</v>
      </c>
      <c r="F170" s="35">
        <v>5530</v>
      </c>
      <c r="G170" s="35">
        <v>2443</v>
      </c>
      <c r="H170" s="42"/>
      <c r="I170" s="43">
        <f t="shared" si="41"/>
        <v>121176</v>
      </c>
      <c r="J170" s="43">
        <f t="shared" si="42"/>
        <v>62668</v>
      </c>
      <c r="L170" s="42">
        <f t="shared" si="54"/>
        <v>38760</v>
      </c>
      <c r="M170" s="44">
        <f t="shared" si="43"/>
        <v>121176</v>
      </c>
      <c r="N170" s="48">
        <f t="shared" si="44"/>
        <v>0.51716511520433084</v>
      </c>
      <c r="P170" s="18" t="s">
        <v>316</v>
      </c>
      <c r="Q170" s="26">
        <v>0.79832165298240132</v>
      </c>
      <c r="R170" s="117"/>
      <c r="S170" s="26"/>
      <c r="T170" s="10" t="s">
        <v>181</v>
      </c>
      <c r="U170" s="85">
        <f t="shared" si="45"/>
        <v>121176</v>
      </c>
      <c r="V170" s="23">
        <v>96988</v>
      </c>
      <c r="W170" s="127">
        <f t="shared" si="46"/>
        <v>0.80038951607579056</v>
      </c>
      <c r="X170" s="87">
        <f t="shared" si="47"/>
        <v>0.1512184238578051</v>
      </c>
      <c r="Y170" s="131">
        <f t="shared" si="52"/>
        <v>-3.2993332012940524E-3</v>
      </c>
      <c r="Z170" s="26"/>
      <c r="AA170" s="26"/>
      <c r="AB170" s="26"/>
      <c r="AL170" s="54">
        <v>38739</v>
      </c>
      <c r="AM170" s="50">
        <v>1271.5999999999999</v>
      </c>
      <c r="AN170" s="35">
        <f t="shared" si="48"/>
        <v>1271600</v>
      </c>
      <c r="AP170" s="18" t="s">
        <v>310</v>
      </c>
      <c r="AQ170">
        <v>29756.39</v>
      </c>
      <c r="AR170" s="35">
        <f t="shared" si="49"/>
        <v>29756390000</v>
      </c>
      <c r="BC170" s="35" t="s">
        <v>308</v>
      </c>
      <c r="BD170" s="35">
        <v>4585.717058823524</v>
      </c>
      <c r="BE170" s="170">
        <v>4585717.058823524</v>
      </c>
    </row>
    <row r="171" spans="1:57" ht="15.6" x14ac:dyDescent="0.3">
      <c r="A171" s="42">
        <f t="shared" si="53"/>
        <v>38767</v>
      </c>
      <c r="B171" s="35">
        <v>81888</v>
      </c>
      <c r="C171" s="35">
        <v>42724</v>
      </c>
      <c r="D171" s="35">
        <v>33758</v>
      </c>
      <c r="E171" s="35">
        <v>13774</v>
      </c>
      <c r="F171" s="35">
        <v>5530</v>
      </c>
      <c r="G171" s="35">
        <v>2276</v>
      </c>
      <c r="H171" s="42"/>
      <c r="I171" s="43">
        <f t="shared" si="41"/>
        <v>121176</v>
      </c>
      <c r="J171" s="43">
        <f t="shared" si="42"/>
        <v>58774</v>
      </c>
      <c r="L171" s="42">
        <f t="shared" si="54"/>
        <v>38767</v>
      </c>
      <c r="M171" s="44">
        <f t="shared" si="43"/>
        <v>121176</v>
      </c>
      <c r="N171" s="48">
        <f t="shared" si="44"/>
        <v>0.48503003895160757</v>
      </c>
      <c r="P171" s="18" t="s">
        <v>318</v>
      </c>
      <c r="Q171" s="26">
        <v>0.75064235067405649</v>
      </c>
      <c r="R171" s="117"/>
      <c r="S171" s="26"/>
      <c r="T171" s="10" t="s">
        <v>182</v>
      </c>
      <c r="U171" s="85">
        <f t="shared" si="45"/>
        <v>121176</v>
      </c>
      <c r="V171" s="23">
        <v>91079.5</v>
      </c>
      <c r="W171" s="127">
        <f t="shared" si="46"/>
        <v>0.75162986069848814</v>
      </c>
      <c r="X171" s="87">
        <f t="shared" si="47"/>
        <v>0.10239470487617443</v>
      </c>
      <c r="Y171" s="131">
        <f t="shared" si="52"/>
        <v>-5.2064765300059435E-2</v>
      </c>
      <c r="Z171" s="26"/>
      <c r="AA171" s="26"/>
      <c r="AB171" s="26"/>
      <c r="AL171" s="54">
        <v>38746</v>
      </c>
      <c r="AM171" s="50">
        <v>1825.1200000000001</v>
      </c>
      <c r="AN171" s="35">
        <f t="shared" si="48"/>
        <v>1825120.0000000002</v>
      </c>
      <c r="AP171" s="18" t="s">
        <v>312</v>
      </c>
      <c r="AQ171">
        <v>25459.160000000003</v>
      </c>
      <c r="AR171" s="35">
        <f t="shared" si="49"/>
        <v>25459160000.000004</v>
      </c>
      <c r="BC171" s="35" t="s">
        <v>310</v>
      </c>
      <c r="BD171" s="35">
        <v>-5223.8476470588212</v>
      </c>
      <c r="BE171" s="170">
        <v>-5223847.6470588213</v>
      </c>
    </row>
    <row r="172" spans="1:57" ht="15.6" x14ac:dyDescent="0.3">
      <c r="A172" s="42">
        <f t="shared" si="53"/>
        <v>38774</v>
      </c>
      <c r="B172" s="35">
        <v>81888</v>
      </c>
      <c r="C172" s="35">
        <v>39843</v>
      </c>
      <c r="D172" s="35">
        <v>33758</v>
      </c>
      <c r="E172" s="35">
        <v>12495</v>
      </c>
      <c r="F172" s="35">
        <v>5530</v>
      </c>
      <c r="G172" s="35">
        <v>2109</v>
      </c>
      <c r="H172" s="42"/>
      <c r="I172" s="43">
        <f t="shared" si="41"/>
        <v>121176</v>
      </c>
      <c r="J172" s="43">
        <f t="shared" si="42"/>
        <v>54447</v>
      </c>
      <c r="L172" s="42">
        <f t="shared" si="54"/>
        <v>38774</v>
      </c>
      <c r="M172" s="44">
        <f t="shared" si="43"/>
        <v>121176</v>
      </c>
      <c r="N172" s="48">
        <f t="shared" si="44"/>
        <v>0.4493216478510596</v>
      </c>
      <c r="P172" s="18" t="s">
        <v>320</v>
      </c>
      <c r="Q172" s="26">
        <v>0.67396791540735734</v>
      </c>
      <c r="R172" s="117"/>
      <c r="S172" s="26"/>
      <c r="T172" s="10" t="s">
        <v>183</v>
      </c>
      <c r="U172" s="85">
        <f t="shared" si="45"/>
        <v>121176</v>
      </c>
      <c r="V172" s="23">
        <v>82018.5</v>
      </c>
      <c r="W172" s="127">
        <f t="shared" si="46"/>
        <v>0.67685432758962172</v>
      </c>
      <c r="X172" s="87">
        <f t="shared" si="47"/>
        <v>2.7520926811935513E-2</v>
      </c>
      <c r="Y172" s="131">
        <f t="shared" si="52"/>
        <v>-9.7069117386454851E-2</v>
      </c>
      <c r="Z172" s="26"/>
      <c r="AA172" s="26"/>
      <c r="AB172" s="26"/>
      <c r="AL172" s="54">
        <v>38753</v>
      </c>
      <c r="AM172" s="50">
        <v>1235.6299999999999</v>
      </c>
      <c r="AN172" s="35">
        <f t="shared" si="48"/>
        <v>1235629.9999999998</v>
      </c>
      <c r="AP172" s="18" t="s">
        <v>314</v>
      </c>
      <c r="AQ172">
        <v>18838.260000000002</v>
      </c>
      <c r="AR172" s="35">
        <f t="shared" si="49"/>
        <v>18838260000.000004</v>
      </c>
      <c r="BC172" s="35" t="s">
        <v>312</v>
      </c>
      <c r="BD172" s="35">
        <v>-3382.2917647058748</v>
      </c>
      <c r="BE172" s="170">
        <v>-3382291.764705875</v>
      </c>
    </row>
    <row r="173" spans="1:57" ht="15.6" x14ac:dyDescent="0.3">
      <c r="A173" s="42">
        <f t="shared" si="53"/>
        <v>38781</v>
      </c>
      <c r="B173" s="35">
        <v>81888</v>
      </c>
      <c r="C173" s="35">
        <v>36973</v>
      </c>
      <c r="D173" s="35">
        <v>33758</v>
      </c>
      <c r="E173" s="35">
        <v>11190</v>
      </c>
      <c r="F173" s="35">
        <v>5530</v>
      </c>
      <c r="G173" s="35">
        <v>1944</v>
      </c>
      <c r="H173" s="42"/>
      <c r="I173" s="43">
        <f t="shared" si="41"/>
        <v>121176</v>
      </c>
      <c r="J173" s="43">
        <f t="shared" si="42"/>
        <v>50107</v>
      </c>
      <c r="L173" s="42">
        <f t="shared" si="54"/>
        <v>38781</v>
      </c>
      <c r="M173" s="44">
        <f t="shared" si="43"/>
        <v>121176</v>
      </c>
      <c r="N173" s="48">
        <f t="shared" si="44"/>
        <v>0.41350597478048456</v>
      </c>
      <c r="P173" s="18" t="s">
        <v>321</v>
      </c>
      <c r="Q173" s="26">
        <v>0.62764043185729934</v>
      </c>
      <c r="R173" s="117"/>
      <c r="S173" s="26"/>
      <c r="T173" s="10" t="s">
        <v>184</v>
      </c>
      <c r="U173" s="85">
        <f t="shared" si="45"/>
        <v>121176</v>
      </c>
      <c r="V173" s="23">
        <v>75572</v>
      </c>
      <c r="W173" s="127">
        <f t="shared" si="46"/>
        <v>0.62365484914504521</v>
      </c>
      <c r="X173" s="87">
        <f t="shared" si="47"/>
        <v>-2.5748448565077634E-2</v>
      </c>
      <c r="Y173" s="131">
        <f>W173-AF17</f>
        <v>-6.9338587348708347E-2</v>
      </c>
      <c r="Z173" s="26"/>
      <c r="AA173" s="26"/>
      <c r="AB173" s="26"/>
      <c r="AL173" s="54">
        <v>38760</v>
      </c>
      <c r="AM173" s="50">
        <v>855.43</v>
      </c>
      <c r="AN173" s="35">
        <f t="shared" si="48"/>
        <v>855430</v>
      </c>
      <c r="AP173" s="18" t="s">
        <v>316</v>
      </c>
      <c r="AQ173">
        <v>19480.199999999997</v>
      </c>
      <c r="AR173" s="35">
        <f t="shared" si="49"/>
        <v>19480199999.999996</v>
      </c>
      <c r="BC173" s="35" t="s">
        <v>314</v>
      </c>
      <c r="BD173" s="35">
        <v>1910.6152941176479</v>
      </c>
      <c r="BE173" s="170">
        <v>1910615.2941176479</v>
      </c>
    </row>
    <row r="174" spans="1:57" ht="15.6" x14ac:dyDescent="0.3">
      <c r="A174" s="42">
        <f t="shared" si="53"/>
        <v>38788</v>
      </c>
      <c r="B174" s="35">
        <v>81888</v>
      </c>
      <c r="C174" s="35">
        <v>34270</v>
      </c>
      <c r="D174" s="35">
        <v>33758</v>
      </c>
      <c r="E174" s="35">
        <v>10012</v>
      </c>
      <c r="F174" s="35">
        <v>5530</v>
      </c>
      <c r="G174" s="35">
        <v>1822</v>
      </c>
      <c r="H174" s="42"/>
      <c r="I174" s="43">
        <f t="shared" si="41"/>
        <v>121176</v>
      </c>
      <c r="J174" s="43">
        <f t="shared" si="42"/>
        <v>46104</v>
      </c>
      <c r="L174" s="42">
        <f t="shared" si="54"/>
        <v>38788</v>
      </c>
      <c r="M174" s="44">
        <f t="shared" si="43"/>
        <v>121176</v>
      </c>
      <c r="N174" s="48">
        <f t="shared" si="44"/>
        <v>0.38047138047138046</v>
      </c>
      <c r="O174" s="35">
        <v>2017</v>
      </c>
      <c r="P174" s="18" t="s">
        <v>290</v>
      </c>
      <c r="Q174" s="26">
        <v>0.55460852329038657</v>
      </c>
      <c r="R174" s="117"/>
      <c r="S174" s="26"/>
      <c r="T174" s="10" t="s">
        <v>185</v>
      </c>
      <c r="U174" s="85">
        <f t="shared" si="45"/>
        <v>121176</v>
      </c>
      <c r="V174" s="23">
        <v>70158</v>
      </c>
      <c r="W174" s="127">
        <f t="shared" si="46"/>
        <v>0.57897603485838778</v>
      </c>
      <c r="X174" s="87">
        <f t="shared" si="47"/>
        <v>-7.048596478180752E-2</v>
      </c>
      <c r="Y174" s="131">
        <f>W174-AF6</f>
        <v>-3.5058503843240385E-2</v>
      </c>
      <c r="Z174" s="26"/>
      <c r="AA174" s="26"/>
      <c r="AB174" s="26"/>
      <c r="AL174" s="54">
        <v>38767</v>
      </c>
      <c r="AM174" s="50">
        <v>966.7</v>
      </c>
      <c r="AN174" s="35">
        <f t="shared" si="48"/>
        <v>966700</v>
      </c>
      <c r="AP174" s="18" t="s">
        <v>318</v>
      </c>
      <c r="AQ174">
        <v>6916.8700000000008</v>
      </c>
      <c r="AR174" s="35">
        <f t="shared" si="49"/>
        <v>6916870000.000001</v>
      </c>
      <c r="BC174" s="35" t="s">
        <v>316</v>
      </c>
      <c r="BD174" s="35">
        <v>565.40529411764874</v>
      </c>
      <c r="BE174" s="170">
        <v>565405.29411764874</v>
      </c>
    </row>
    <row r="175" spans="1:57" ht="15.6" x14ac:dyDescent="0.3">
      <c r="A175" s="42">
        <f t="shared" si="53"/>
        <v>38795</v>
      </c>
      <c r="B175" s="35">
        <v>81888</v>
      </c>
      <c r="C175" s="35">
        <v>31800</v>
      </c>
      <c r="D175" s="35">
        <v>33758</v>
      </c>
      <c r="E175" s="35">
        <v>9037</v>
      </c>
      <c r="F175" s="35">
        <v>5530</v>
      </c>
      <c r="G175" s="35">
        <v>1707</v>
      </c>
      <c r="H175" s="42"/>
      <c r="I175" s="43">
        <f t="shared" si="41"/>
        <v>121176</v>
      </c>
      <c r="J175" s="43">
        <f t="shared" si="42"/>
        <v>42544</v>
      </c>
      <c r="L175" s="42">
        <f t="shared" si="54"/>
        <v>38795</v>
      </c>
      <c r="M175" s="44">
        <f t="shared" si="43"/>
        <v>121176</v>
      </c>
      <c r="N175" s="48">
        <f t="shared" si="44"/>
        <v>0.35109262560242954</v>
      </c>
      <c r="P175" s="18" t="s">
        <v>294</v>
      </c>
      <c r="Q175" s="26">
        <v>0.43366699702675915</v>
      </c>
      <c r="R175" s="117"/>
      <c r="S175" s="26"/>
      <c r="T175" s="10" t="s">
        <v>186</v>
      </c>
      <c r="U175" s="85">
        <f t="shared" si="45"/>
        <v>121176</v>
      </c>
      <c r="V175" s="23">
        <v>54569.5</v>
      </c>
      <c r="W175" s="127">
        <f t="shared" si="46"/>
        <v>0.45033257410708394</v>
      </c>
      <c r="X175" s="87">
        <f t="shared" si="47"/>
        <v>-0.19929844567292199</v>
      </c>
      <c r="Y175" s="131">
        <f t="shared" ref="Y175:Y184" si="55">W175-AF7</f>
        <v>-3.0246612084023683E-2</v>
      </c>
      <c r="Z175" s="26"/>
      <c r="AA175" s="26"/>
      <c r="AB175" s="26"/>
      <c r="AL175" s="54">
        <v>38774</v>
      </c>
      <c r="AM175" s="50">
        <v>805.89</v>
      </c>
      <c r="AN175" s="35">
        <f t="shared" si="48"/>
        <v>805890</v>
      </c>
      <c r="AP175" s="18" t="s">
        <v>320</v>
      </c>
      <c r="AQ175">
        <v>8207.2199999999993</v>
      </c>
      <c r="AR175" s="35">
        <f t="shared" si="49"/>
        <v>8207219999.999999</v>
      </c>
      <c r="BC175" s="35" t="s">
        <v>318</v>
      </c>
      <c r="BD175" s="35">
        <v>-11167.025882352935</v>
      </c>
      <c r="BE175" s="170">
        <v>-11167025.882352935</v>
      </c>
    </row>
    <row r="176" spans="1:57" ht="15.6" x14ac:dyDescent="0.3">
      <c r="A176" s="42">
        <f t="shared" si="53"/>
        <v>38802</v>
      </c>
      <c r="B176" s="35">
        <v>81888</v>
      </c>
      <c r="C176" s="35">
        <v>29623</v>
      </c>
      <c r="D176" s="35">
        <v>33758</v>
      </c>
      <c r="E176" s="35">
        <v>8176</v>
      </c>
      <c r="F176" s="35">
        <v>5530</v>
      </c>
      <c r="G176" s="35">
        <v>1621</v>
      </c>
      <c r="H176" s="42"/>
      <c r="I176" s="43">
        <f t="shared" si="41"/>
        <v>121176</v>
      </c>
      <c r="J176" s="43">
        <f t="shared" si="42"/>
        <v>39420</v>
      </c>
      <c r="L176" s="42">
        <f t="shared" si="54"/>
        <v>38802</v>
      </c>
      <c r="M176" s="44">
        <f t="shared" si="43"/>
        <v>121176</v>
      </c>
      <c r="N176" s="48">
        <f t="shared" si="44"/>
        <v>0.32531194295900179</v>
      </c>
      <c r="P176" s="18" t="s">
        <v>298</v>
      </c>
      <c r="Q176" s="26">
        <v>0.33993458870168486</v>
      </c>
      <c r="R176" s="117"/>
      <c r="S176" s="26"/>
      <c r="T176" s="10" t="s">
        <v>187</v>
      </c>
      <c r="U176" s="85">
        <f t="shared" si="45"/>
        <v>121176</v>
      </c>
      <c r="V176" s="23">
        <v>42637.5</v>
      </c>
      <c r="W176" s="127">
        <f t="shared" si="46"/>
        <v>0.35186423054070115</v>
      </c>
      <c r="X176" s="87">
        <f t="shared" si="47"/>
        <v>-0.29789616334895097</v>
      </c>
      <c r="Y176" s="131">
        <f t="shared" si="55"/>
        <v>-1.3272017561233251E-2</v>
      </c>
      <c r="Z176" s="26"/>
      <c r="AA176" s="26"/>
      <c r="AB176" s="26"/>
      <c r="AL176" s="54">
        <v>38781</v>
      </c>
      <c r="AM176" s="50">
        <v>761.5</v>
      </c>
      <c r="AN176" s="35">
        <f t="shared" si="48"/>
        <v>761500</v>
      </c>
      <c r="AP176" s="18" t="s">
        <v>321</v>
      </c>
      <c r="AQ176">
        <v>12890.98</v>
      </c>
      <c r="AR176" s="35">
        <f t="shared" si="49"/>
        <v>12890980000</v>
      </c>
      <c r="BC176" s="35" t="s">
        <v>320</v>
      </c>
      <c r="BD176" s="35">
        <v>-3976.7817647058837</v>
      </c>
      <c r="BE176" s="170">
        <v>-3976781.7647058838</v>
      </c>
    </row>
    <row r="177" spans="1:57" ht="15.6" x14ac:dyDescent="0.3">
      <c r="A177" s="42">
        <f t="shared" si="53"/>
        <v>38809</v>
      </c>
      <c r="B177" s="35">
        <v>81888</v>
      </c>
      <c r="C177" s="35">
        <v>27619</v>
      </c>
      <c r="D177" s="35">
        <v>33758</v>
      </c>
      <c r="E177" s="35">
        <v>7367</v>
      </c>
      <c r="F177" s="35">
        <v>5530</v>
      </c>
      <c r="G177" s="35">
        <v>1551</v>
      </c>
      <c r="H177" s="42"/>
      <c r="I177" s="43">
        <f t="shared" si="41"/>
        <v>121176</v>
      </c>
      <c r="J177" s="43">
        <f t="shared" si="42"/>
        <v>36537</v>
      </c>
      <c r="L177" s="42">
        <f t="shared" si="54"/>
        <v>38809</v>
      </c>
      <c r="M177" s="44">
        <f t="shared" si="43"/>
        <v>121176</v>
      </c>
      <c r="N177" s="48">
        <f t="shared" si="44"/>
        <v>0.30152010299069121</v>
      </c>
      <c r="P177" s="18" t="s">
        <v>306</v>
      </c>
      <c r="Q177" s="26">
        <v>0.28753855302279485</v>
      </c>
      <c r="R177" s="117"/>
      <c r="S177" s="26"/>
      <c r="T177" s="10" t="s">
        <v>188</v>
      </c>
      <c r="U177" s="85">
        <f t="shared" si="45"/>
        <v>121176</v>
      </c>
      <c r="V177" s="23">
        <v>36308</v>
      </c>
      <c r="W177" s="127">
        <f t="shared" si="46"/>
        <v>0.29963028982636825</v>
      </c>
      <c r="X177" s="87">
        <f t="shared" si="47"/>
        <v>-0.35019873240949617</v>
      </c>
      <c r="Y177" s="131">
        <f t="shared" si="55"/>
        <v>1.0513633062652628E-3</v>
      </c>
      <c r="Z177" s="26"/>
      <c r="AA177" s="26"/>
      <c r="AB177" s="26"/>
      <c r="AL177" s="54">
        <v>38788</v>
      </c>
      <c r="AM177" s="50">
        <v>651.70000000000005</v>
      </c>
      <c r="AN177" s="35">
        <f t="shared" si="48"/>
        <v>651700</v>
      </c>
      <c r="AO177" s="35">
        <v>2017</v>
      </c>
      <c r="AP177" s="18" t="s">
        <v>290</v>
      </c>
      <c r="AQ177">
        <v>10649.68</v>
      </c>
      <c r="AR177" s="35">
        <f t="shared" si="49"/>
        <v>10649680000</v>
      </c>
      <c r="BC177" s="35" t="s">
        <v>321</v>
      </c>
      <c r="BD177" s="35">
        <v>2826.5723529411771</v>
      </c>
      <c r="BE177" s="170">
        <v>2826572.3529411769</v>
      </c>
    </row>
    <row r="178" spans="1:57" ht="15.6" x14ac:dyDescent="0.3">
      <c r="A178" s="42">
        <f t="shared" si="53"/>
        <v>38816</v>
      </c>
      <c r="B178" s="35">
        <v>81888</v>
      </c>
      <c r="C178" s="35">
        <v>25966</v>
      </c>
      <c r="D178" s="35">
        <v>33758</v>
      </c>
      <c r="E178" s="35">
        <v>6714</v>
      </c>
      <c r="F178" s="35">
        <v>5530</v>
      </c>
      <c r="G178" s="35">
        <v>1539</v>
      </c>
      <c r="H178" s="42"/>
      <c r="I178" s="43">
        <f t="shared" si="41"/>
        <v>121176</v>
      </c>
      <c r="J178" s="43">
        <f t="shared" si="42"/>
        <v>34219</v>
      </c>
      <c r="L178" s="42">
        <f t="shared" si="54"/>
        <v>38816</v>
      </c>
      <c r="M178" s="44">
        <f t="shared" si="43"/>
        <v>121176</v>
      </c>
      <c r="N178" s="48">
        <f t="shared" si="44"/>
        <v>0.28239090248894172</v>
      </c>
      <c r="P178" s="18" t="s">
        <v>308</v>
      </c>
      <c r="Q178" s="26">
        <v>0.36188503468780975</v>
      </c>
      <c r="R178" s="117"/>
      <c r="S178" s="26"/>
      <c r="T178" s="10" t="s">
        <v>189</v>
      </c>
      <c r="U178" s="85">
        <f t="shared" si="45"/>
        <v>121176</v>
      </c>
      <c r="V178" s="23">
        <v>46134</v>
      </c>
      <c r="W178" s="127">
        <f t="shared" si="46"/>
        <v>0.38071895424836599</v>
      </c>
      <c r="X178" s="87">
        <f t="shared" si="47"/>
        <v>-0.26900352842989</v>
      </c>
      <c r="Y178" s="131">
        <f t="shared" si="55"/>
        <v>-3.2977526822877301E-2</v>
      </c>
      <c r="Z178" s="26"/>
      <c r="AA178" s="26"/>
      <c r="AB178" s="26"/>
      <c r="AL178" s="54">
        <v>38795</v>
      </c>
      <c r="AM178" s="50">
        <v>703.5</v>
      </c>
      <c r="AN178" s="35">
        <f t="shared" si="48"/>
        <v>703500</v>
      </c>
      <c r="AP178" s="18" t="s">
        <v>294</v>
      </c>
      <c r="AQ178">
        <v>5508.8700000000008</v>
      </c>
      <c r="AR178" s="35">
        <f t="shared" si="49"/>
        <v>5508870000.000001</v>
      </c>
      <c r="BB178" s="35">
        <v>2017</v>
      </c>
      <c r="BC178" s="35" t="s">
        <v>290</v>
      </c>
      <c r="BD178" s="35">
        <v>1712.1694117647075</v>
      </c>
      <c r="BE178" s="170">
        <v>1712169.4117647076</v>
      </c>
    </row>
    <row r="179" spans="1:57" ht="15.6" x14ac:dyDescent="0.3">
      <c r="A179" s="42">
        <f t="shared" si="53"/>
        <v>38823</v>
      </c>
      <c r="B179" s="35">
        <v>81888</v>
      </c>
      <c r="C179" s="35">
        <v>24455</v>
      </c>
      <c r="D179" s="35">
        <v>33758</v>
      </c>
      <c r="E179" s="35">
        <v>6284</v>
      </c>
      <c r="F179" s="35">
        <v>5530</v>
      </c>
      <c r="G179" s="35">
        <v>1628</v>
      </c>
      <c r="H179" s="42"/>
      <c r="I179" s="43">
        <f t="shared" si="41"/>
        <v>121176</v>
      </c>
      <c r="J179" s="43">
        <f t="shared" si="42"/>
        <v>32367</v>
      </c>
      <c r="L179" s="42">
        <f t="shared" si="54"/>
        <v>38823</v>
      </c>
      <c r="M179" s="44">
        <f t="shared" si="43"/>
        <v>121176</v>
      </c>
      <c r="N179" s="48">
        <f t="shared" si="44"/>
        <v>0.26710734798970093</v>
      </c>
      <c r="P179" s="18" t="s">
        <v>310</v>
      </c>
      <c r="Q179" s="26">
        <v>0.61355797819623392</v>
      </c>
      <c r="R179" s="117"/>
      <c r="S179" s="26"/>
      <c r="T179" s="10" t="s">
        <v>190</v>
      </c>
      <c r="U179" s="85">
        <f t="shared" si="45"/>
        <v>121176</v>
      </c>
      <c r="V179" s="23">
        <v>78605.5</v>
      </c>
      <c r="W179" s="127">
        <f t="shared" si="46"/>
        <v>0.64868868422789994</v>
      </c>
      <c r="X179" s="87">
        <f t="shared" si="47"/>
        <v>-6.8172240263764594E-4</v>
      </c>
      <c r="Y179" s="131">
        <f t="shared" si="55"/>
        <v>3.5130706031666015E-2</v>
      </c>
      <c r="Z179" s="26"/>
      <c r="AA179" s="26"/>
      <c r="AB179" s="26"/>
      <c r="AL179" s="54">
        <v>38802</v>
      </c>
      <c r="AM179" s="50">
        <v>885.44</v>
      </c>
      <c r="AN179" s="35">
        <f t="shared" si="48"/>
        <v>885440</v>
      </c>
      <c r="AP179" s="18" t="s">
        <v>298</v>
      </c>
      <c r="AQ179">
        <v>6557.7099999999991</v>
      </c>
      <c r="AR179" s="35">
        <f t="shared" si="49"/>
        <v>6557709999.999999</v>
      </c>
      <c r="BC179" s="35" t="s">
        <v>294</v>
      </c>
      <c r="BD179" s="35">
        <v>223.04235294117643</v>
      </c>
      <c r="BE179" s="170">
        <v>223042.35294117645</v>
      </c>
    </row>
    <row r="180" spans="1:57" ht="15.6" x14ac:dyDescent="0.3">
      <c r="A180" s="42">
        <f t="shared" si="53"/>
        <v>38830</v>
      </c>
      <c r="B180" s="35">
        <v>81888</v>
      </c>
      <c r="C180" s="35">
        <v>23828</v>
      </c>
      <c r="D180" s="35">
        <v>33758</v>
      </c>
      <c r="E180" s="35">
        <v>6835</v>
      </c>
      <c r="F180" s="35">
        <v>5530</v>
      </c>
      <c r="G180" s="35">
        <v>1901</v>
      </c>
      <c r="H180" s="42"/>
      <c r="I180" s="43">
        <f t="shared" si="41"/>
        <v>121176</v>
      </c>
      <c r="J180" s="43">
        <f t="shared" si="42"/>
        <v>32564</v>
      </c>
      <c r="L180" s="42">
        <f t="shared" si="54"/>
        <v>38830</v>
      </c>
      <c r="M180" s="44">
        <f t="shared" si="43"/>
        <v>121176</v>
      </c>
      <c r="N180" s="48">
        <f t="shared" si="44"/>
        <v>0.26873308245857264</v>
      </c>
      <c r="P180" s="18" t="s">
        <v>312</v>
      </c>
      <c r="Q180" s="26">
        <v>0.73761110009910813</v>
      </c>
      <c r="R180" s="117"/>
      <c r="S180" s="26"/>
      <c r="T180" s="10" t="s">
        <v>191</v>
      </c>
      <c r="U180" s="85">
        <f t="shared" si="45"/>
        <v>121176</v>
      </c>
      <c r="V180" s="23">
        <v>93231</v>
      </c>
      <c r="W180" s="127">
        <f t="shared" si="46"/>
        <v>0.76938502673796794</v>
      </c>
      <c r="X180" s="87">
        <f t="shared" si="47"/>
        <v>0.12017319880677921</v>
      </c>
      <c r="Y180" s="131">
        <f t="shared" si="55"/>
        <v>3.1773926638859806E-2</v>
      </c>
      <c r="Z180" s="26"/>
      <c r="AA180" s="26"/>
      <c r="AB180" s="26"/>
      <c r="AL180" s="54">
        <v>38809</v>
      </c>
      <c r="AM180" s="50">
        <v>968.75</v>
      </c>
      <c r="AN180" s="35">
        <f t="shared" si="48"/>
        <v>968750</v>
      </c>
      <c r="AP180" s="18" t="s">
        <v>306</v>
      </c>
      <c r="AQ180">
        <v>12847.75</v>
      </c>
      <c r="AR180" s="35">
        <f t="shared" si="49"/>
        <v>12847750000</v>
      </c>
      <c r="BC180" s="35" t="s">
        <v>298</v>
      </c>
      <c r="BD180" s="35">
        <v>964.2123529411765</v>
      </c>
      <c r="BE180" s="170">
        <v>964212.3529411765</v>
      </c>
    </row>
    <row r="181" spans="1:57" ht="15.6" x14ac:dyDescent="0.3">
      <c r="A181" s="42">
        <f t="shared" si="53"/>
        <v>38837</v>
      </c>
      <c r="B181" s="35">
        <v>81888</v>
      </c>
      <c r="C181" s="35">
        <v>26296</v>
      </c>
      <c r="D181" s="35">
        <v>33758</v>
      </c>
      <c r="E181" s="35">
        <v>9139</v>
      </c>
      <c r="F181" s="35">
        <v>5530</v>
      </c>
      <c r="G181" s="35">
        <v>2523</v>
      </c>
      <c r="H181" s="42"/>
      <c r="I181" s="43">
        <f t="shared" si="41"/>
        <v>121176</v>
      </c>
      <c r="J181" s="43">
        <f t="shared" si="42"/>
        <v>37958</v>
      </c>
      <c r="L181" s="42">
        <f t="shared" si="54"/>
        <v>38837</v>
      </c>
      <c r="M181" s="44">
        <f t="shared" si="43"/>
        <v>121176</v>
      </c>
      <c r="N181" s="48">
        <f t="shared" si="44"/>
        <v>0.31324684756057303</v>
      </c>
      <c r="P181" s="18" t="s">
        <v>314</v>
      </c>
      <c r="Q181" s="26">
        <v>0.80333994053518343</v>
      </c>
      <c r="R181" s="117"/>
      <c r="S181" s="26"/>
      <c r="T181" s="10" t="s">
        <v>192</v>
      </c>
      <c r="U181" s="85">
        <f t="shared" si="45"/>
        <v>121176</v>
      </c>
      <c r="V181" s="23">
        <v>101545</v>
      </c>
      <c r="W181" s="127">
        <f t="shared" si="46"/>
        <v>0.83799597279989435</v>
      </c>
      <c r="X181" s="87">
        <f t="shared" si="47"/>
        <v>0.18887429038895362</v>
      </c>
      <c r="Y181" s="131">
        <f t="shared" si="55"/>
        <v>5.6498142792235639E-2</v>
      </c>
      <c r="Z181" s="26"/>
      <c r="AA181" s="26"/>
      <c r="AB181" s="26"/>
      <c r="AL181" s="54">
        <v>38816</v>
      </c>
      <c r="AM181" s="50">
        <v>1085.2</v>
      </c>
      <c r="AN181" s="35">
        <f t="shared" si="48"/>
        <v>1085200</v>
      </c>
      <c r="AP181" s="18" t="s">
        <v>308</v>
      </c>
      <c r="AQ181">
        <v>37639.760000000002</v>
      </c>
      <c r="AR181" s="35">
        <f t="shared" si="49"/>
        <v>37639760000</v>
      </c>
      <c r="BC181" s="35" t="s">
        <v>306</v>
      </c>
      <c r="BD181" s="35">
        <v>-4469.2529411764699</v>
      </c>
      <c r="BE181" s="170">
        <v>-4469252.9411764704</v>
      </c>
    </row>
    <row r="182" spans="1:57" ht="15.6" x14ac:dyDescent="0.3">
      <c r="A182" s="42">
        <f t="shared" si="53"/>
        <v>38844</v>
      </c>
      <c r="B182" s="35">
        <v>81888</v>
      </c>
      <c r="C182" s="35">
        <v>30496</v>
      </c>
      <c r="D182" s="35">
        <v>33758</v>
      </c>
      <c r="E182" s="35">
        <v>12204</v>
      </c>
      <c r="F182" s="35">
        <v>5530</v>
      </c>
      <c r="G182" s="35">
        <v>3005</v>
      </c>
      <c r="H182" s="42"/>
      <c r="I182" s="43">
        <f t="shared" si="41"/>
        <v>121176</v>
      </c>
      <c r="J182" s="43">
        <f t="shared" si="42"/>
        <v>45705</v>
      </c>
      <c r="L182" s="42">
        <f t="shared" si="54"/>
        <v>38844</v>
      </c>
      <c r="M182" s="44">
        <f t="shared" si="43"/>
        <v>121176</v>
      </c>
      <c r="N182" s="48">
        <f t="shared" si="44"/>
        <v>0.37717864923747274</v>
      </c>
      <c r="P182" s="18" t="s">
        <v>316</v>
      </c>
      <c r="Q182" s="26">
        <v>0.81637066402378589</v>
      </c>
      <c r="R182" s="117"/>
      <c r="S182" s="26"/>
      <c r="T182" s="10" t="s">
        <v>193</v>
      </c>
      <c r="U182" s="85">
        <f t="shared" si="45"/>
        <v>121176</v>
      </c>
      <c r="V182" s="23">
        <v>103202.5</v>
      </c>
      <c r="W182" s="127">
        <f t="shared" si="46"/>
        <v>0.85167442397834558</v>
      </c>
      <c r="X182" s="87">
        <f t="shared" si="47"/>
        <v>0.20257071320558268</v>
      </c>
      <c r="Y182" s="131">
        <f>W182-AF14</f>
        <v>4.7985574701260969E-2</v>
      </c>
      <c r="Z182" s="26"/>
      <c r="AA182" s="26"/>
      <c r="AB182" s="26"/>
      <c r="AL182" s="54">
        <v>38823</v>
      </c>
      <c r="AM182" s="50">
        <v>1422</v>
      </c>
      <c r="AN182" s="35">
        <f t="shared" si="48"/>
        <v>1422000</v>
      </c>
      <c r="AP182" s="18" t="s">
        <v>310</v>
      </c>
      <c r="AQ182">
        <v>42148.380000000005</v>
      </c>
      <c r="AR182" s="35">
        <f t="shared" si="49"/>
        <v>42148380000.000008</v>
      </c>
      <c r="BC182" s="35" t="s">
        <v>308</v>
      </c>
      <c r="BD182" s="35">
        <v>457.95705882352195</v>
      </c>
      <c r="BE182" s="170">
        <v>457957.05882352195</v>
      </c>
    </row>
    <row r="183" spans="1:57" ht="15.6" x14ac:dyDescent="0.3">
      <c r="A183" s="42">
        <f t="shared" si="53"/>
        <v>38851</v>
      </c>
      <c r="B183" s="35">
        <v>81888</v>
      </c>
      <c r="C183" s="35">
        <v>32391</v>
      </c>
      <c r="D183" s="35">
        <v>33758</v>
      </c>
      <c r="E183" s="35">
        <v>13379</v>
      </c>
      <c r="F183" s="35">
        <v>5530</v>
      </c>
      <c r="G183" s="35">
        <v>3248</v>
      </c>
      <c r="H183" s="42"/>
      <c r="I183" s="43">
        <f t="shared" si="41"/>
        <v>121176</v>
      </c>
      <c r="J183" s="43">
        <f t="shared" si="42"/>
        <v>49018</v>
      </c>
      <c r="L183" s="42">
        <f t="shared" si="54"/>
        <v>38851</v>
      </c>
      <c r="M183" s="44">
        <f t="shared" si="43"/>
        <v>121176</v>
      </c>
      <c r="N183" s="48">
        <f t="shared" si="44"/>
        <v>0.40451904667590943</v>
      </c>
      <c r="P183" s="18" t="s">
        <v>318</v>
      </c>
      <c r="Q183" s="26">
        <v>0.84179504459861254</v>
      </c>
      <c r="R183" s="117"/>
      <c r="S183" s="26"/>
      <c r="T183" s="10" t="s">
        <v>194</v>
      </c>
      <c r="U183" s="85">
        <f t="shared" si="45"/>
        <v>121176</v>
      </c>
      <c r="V183" s="23">
        <v>106235</v>
      </c>
      <c r="W183" s="127">
        <f t="shared" si="46"/>
        <v>0.87670000660196734</v>
      </c>
      <c r="X183" s="87">
        <f t="shared" si="47"/>
        <v>0.22762917606617253</v>
      </c>
      <c r="Y183" s="131">
        <f t="shared" si="55"/>
        <v>7.3005380603419767E-2</v>
      </c>
      <c r="Z183" s="26"/>
      <c r="AA183" s="26"/>
      <c r="AB183" s="26"/>
      <c r="AL183" s="54">
        <v>38830</v>
      </c>
      <c r="AM183" s="50">
        <v>3449.1</v>
      </c>
      <c r="AN183" s="35">
        <f t="shared" si="48"/>
        <v>3449100</v>
      </c>
      <c r="AP183" s="18" t="s">
        <v>312</v>
      </c>
      <c r="AQ183">
        <v>31934.18</v>
      </c>
      <c r="AR183" s="35">
        <f t="shared" si="49"/>
        <v>31934180000</v>
      </c>
      <c r="BC183" s="35" t="s">
        <v>310</v>
      </c>
      <c r="BD183" s="35">
        <v>7168.1423529411841</v>
      </c>
      <c r="BE183" s="170">
        <v>7168142.3529411843</v>
      </c>
    </row>
    <row r="184" spans="1:57" ht="15.6" x14ac:dyDescent="0.3">
      <c r="A184" s="42">
        <f t="shared" si="53"/>
        <v>38858</v>
      </c>
      <c r="B184" s="35">
        <v>81888</v>
      </c>
      <c r="C184" s="35">
        <v>35223</v>
      </c>
      <c r="D184" s="35">
        <v>33758</v>
      </c>
      <c r="E184" s="35">
        <v>15855</v>
      </c>
      <c r="F184" s="35">
        <v>5530</v>
      </c>
      <c r="G184" s="35">
        <v>3456</v>
      </c>
      <c r="H184" s="42"/>
      <c r="I184" s="43">
        <f t="shared" si="41"/>
        <v>121176</v>
      </c>
      <c r="J184" s="43">
        <f t="shared" si="42"/>
        <v>54534</v>
      </c>
      <c r="L184" s="42">
        <f t="shared" si="54"/>
        <v>38858</v>
      </c>
      <c r="M184" s="44">
        <f t="shared" si="43"/>
        <v>121176</v>
      </c>
      <c r="N184" s="48">
        <f t="shared" si="44"/>
        <v>0.45003961180431767</v>
      </c>
      <c r="P184" s="18" t="s">
        <v>320</v>
      </c>
      <c r="Q184" s="26">
        <v>0.80337165510406339</v>
      </c>
      <c r="R184" s="117"/>
      <c r="S184" s="26"/>
      <c r="T184" s="10" t="s">
        <v>195</v>
      </c>
      <c r="U184" s="85">
        <f t="shared" si="45"/>
        <v>121176</v>
      </c>
      <c r="V184" s="23">
        <v>101569.5</v>
      </c>
      <c r="W184" s="127">
        <f t="shared" si="46"/>
        <v>0.83819815805109921</v>
      </c>
      <c r="X184" s="87">
        <f t="shared" si="47"/>
        <v>0.18907674128428237</v>
      </c>
      <c r="Y184" s="131">
        <f t="shared" si="55"/>
        <v>6.4274713075022638E-2</v>
      </c>
      <c r="Z184" s="26"/>
      <c r="AA184" s="26"/>
      <c r="AB184" s="26"/>
      <c r="AL184" s="54">
        <v>38837</v>
      </c>
      <c r="AM184" s="50">
        <v>8683.4</v>
      </c>
      <c r="AN184" s="35">
        <f t="shared" si="48"/>
        <v>8683400</v>
      </c>
      <c r="AP184" s="18" t="s">
        <v>314</v>
      </c>
      <c r="AQ184">
        <v>18751.79</v>
      </c>
      <c r="AR184" s="35">
        <f t="shared" si="49"/>
        <v>18751790000</v>
      </c>
      <c r="BC184" s="35" t="s">
        <v>312</v>
      </c>
      <c r="BD184" s="35">
        <v>3092.728235294122</v>
      </c>
      <c r="BE184" s="170">
        <v>3092728.2352941218</v>
      </c>
    </row>
    <row r="185" spans="1:57" ht="15.6" x14ac:dyDescent="0.3">
      <c r="A185" s="42">
        <f t="shared" si="53"/>
        <v>38865</v>
      </c>
      <c r="B185" s="35">
        <v>81888</v>
      </c>
      <c r="C185" s="35">
        <v>37036</v>
      </c>
      <c r="D185" s="35">
        <v>33758</v>
      </c>
      <c r="E185" s="35">
        <v>17414</v>
      </c>
      <c r="F185" s="35">
        <v>5530</v>
      </c>
      <c r="G185" s="35">
        <v>3672</v>
      </c>
      <c r="H185" s="42"/>
      <c r="I185" s="43">
        <f t="shared" si="41"/>
        <v>121176</v>
      </c>
      <c r="J185" s="43">
        <f t="shared" si="42"/>
        <v>58122</v>
      </c>
      <c r="L185" s="42">
        <f t="shared" si="54"/>
        <v>38865</v>
      </c>
      <c r="M185" s="44">
        <f t="shared" si="43"/>
        <v>121176</v>
      </c>
      <c r="N185" s="48">
        <f t="shared" si="44"/>
        <v>0.47964943553178846</v>
      </c>
      <c r="P185" s="18" t="s">
        <v>321</v>
      </c>
      <c r="Q185" s="26">
        <v>0.73094549058473746</v>
      </c>
      <c r="R185" s="117"/>
      <c r="S185" s="26"/>
      <c r="T185" s="10" t="s">
        <v>196</v>
      </c>
      <c r="U185" s="85">
        <f t="shared" si="45"/>
        <v>121176</v>
      </c>
      <c r="V185" s="23">
        <v>91666.5</v>
      </c>
      <c r="W185" s="127">
        <f t="shared" si="46"/>
        <v>0.75647405426817194</v>
      </c>
      <c r="X185" s="87">
        <f t="shared" si="47"/>
        <v>0.10724526306221439</v>
      </c>
      <c r="Y185" s="131">
        <f>W185-AF17</f>
        <v>6.348061777441838E-2</v>
      </c>
      <c r="Z185" s="26"/>
      <c r="AA185" s="26"/>
      <c r="AB185" s="26"/>
      <c r="AL185" s="54">
        <v>38844</v>
      </c>
      <c r="AM185" s="50">
        <v>10994.070000000002</v>
      </c>
      <c r="AN185" s="35">
        <f t="shared" si="48"/>
        <v>10994070.000000002</v>
      </c>
      <c r="AP185" s="18" t="s">
        <v>316</v>
      </c>
      <c r="AQ185">
        <v>18223.7</v>
      </c>
      <c r="AR185" s="35">
        <f t="shared" si="49"/>
        <v>18223700000</v>
      </c>
      <c r="BC185" s="35" t="s">
        <v>314</v>
      </c>
      <c r="BD185" s="35">
        <v>1824.1452941176467</v>
      </c>
      <c r="BE185" s="170">
        <v>1824145.2941176468</v>
      </c>
    </row>
    <row r="186" spans="1:57" ht="15.6" x14ac:dyDescent="0.3">
      <c r="A186" s="42">
        <f t="shared" si="53"/>
        <v>38872</v>
      </c>
      <c r="B186" s="35">
        <v>81888</v>
      </c>
      <c r="C186" s="35">
        <v>39342</v>
      </c>
      <c r="D186" s="35">
        <v>33758</v>
      </c>
      <c r="E186" s="35">
        <v>18262</v>
      </c>
      <c r="F186" s="35">
        <v>5530</v>
      </c>
      <c r="G186" s="35">
        <v>3726</v>
      </c>
      <c r="H186" s="42"/>
      <c r="I186" s="43">
        <f t="shared" si="41"/>
        <v>121176</v>
      </c>
      <c r="J186" s="43">
        <f t="shared" si="42"/>
        <v>61330</v>
      </c>
      <c r="L186" s="42">
        <f t="shared" si="54"/>
        <v>38872</v>
      </c>
      <c r="M186" s="44">
        <f t="shared" si="43"/>
        <v>121176</v>
      </c>
      <c r="N186" s="48">
        <f t="shared" si="44"/>
        <v>0.5061233247507757</v>
      </c>
      <c r="O186" s="35">
        <v>2018</v>
      </c>
      <c r="P186" s="18" t="s">
        <v>290</v>
      </c>
      <c r="Q186" s="26">
        <v>0.61720130024577813</v>
      </c>
      <c r="R186" s="117"/>
      <c r="S186" s="26"/>
      <c r="T186" s="10" t="s">
        <v>197</v>
      </c>
      <c r="U186" s="85">
        <f t="shared" si="45"/>
        <v>121176</v>
      </c>
      <c r="V186" s="23">
        <v>77559</v>
      </c>
      <c r="W186" s="127">
        <f t="shared" si="46"/>
        <v>0.64005248564072093</v>
      </c>
      <c r="X186" s="87">
        <f t="shared" si="47"/>
        <v>-9.3292677888230577E-3</v>
      </c>
      <c r="Y186" s="131">
        <f>W186-AF6</f>
        <v>2.6017946939092762E-2</v>
      </c>
      <c r="Z186" s="26"/>
      <c r="AA186" s="26"/>
      <c r="AB186" s="26"/>
      <c r="AL186" s="54">
        <v>38851</v>
      </c>
      <c r="AM186" s="50">
        <v>6480.58</v>
      </c>
      <c r="AN186" s="35">
        <f t="shared" si="48"/>
        <v>6480580</v>
      </c>
      <c r="AP186" s="18" t="s">
        <v>318</v>
      </c>
      <c r="AQ186">
        <v>24300.89</v>
      </c>
      <c r="AR186" s="35">
        <f t="shared" si="49"/>
        <v>24300890000</v>
      </c>
      <c r="BC186" s="35" t="s">
        <v>316</v>
      </c>
      <c r="BD186" s="35">
        <v>-691.09470588234763</v>
      </c>
      <c r="BE186" s="170">
        <v>-691094.70588234765</v>
      </c>
    </row>
    <row r="187" spans="1:57" ht="15.6" x14ac:dyDescent="0.3">
      <c r="A187" s="42">
        <f t="shared" si="53"/>
        <v>38879</v>
      </c>
      <c r="B187" s="35">
        <v>81888</v>
      </c>
      <c r="C187" s="35">
        <v>42880</v>
      </c>
      <c r="D187" s="35">
        <v>33758</v>
      </c>
      <c r="E187" s="35">
        <v>19258</v>
      </c>
      <c r="F187" s="35">
        <v>5530</v>
      </c>
      <c r="G187" s="35">
        <v>3711</v>
      </c>
      <c r="H187" s="42"/>
      <c r="I187" s="43">
        <f t="shared" si="41"/>
        <v>121176</v>
      </c>
      <c r="J187" s="43">
        <f t="shared" si="42"/>
        <v>65849</v>
      </c>
      <c r="L187" s="42">
        <f t="shared" si="54"/>
        <v>38879</v>
      </c>
      <c r="M187" s="44">
        <f t="shared" si="43"/>
        <v>121176</v>
      </c>
      <c r="N187" s="48">
        <f t="shared" si="44"/>
        <v>0.54341618802403113</v>
      </c>
      <c r="P187" s="18" t="s">
        <v>294</v>
      </c>
      <c r="Q187" s="26">
        <v>0.46210853880916514</v>
      </c>
      <c r="R187" s="117"/>
      <c r="S187" s="26"/>
      <c r="T187" s="10" t="s">
        <v>198</v>
      </c>
      <c r="U187" s="85">
        <f t="shared" si="45"/>
        <v>121176</v>
      </c>
      <c r="V187" s="23">
        <v>58431.5</v>
      </c>
      <c r="W187" s="127">
        <f t="shared" si="46"/>
        <v>0.48220357166435596</v>
      </c>
      <c r="X187" s="87">
        <f t="shared" si="47"/>
        <v>-0.16738557392763001</v>
      </c>
      <c r="Y187" s="131">
        <f t="shared" ref="Y187:Y196" si="56">W187-AF7</f>
        <v>1.6243854732483354E-3</v>
      </c>
      <c r="Z187" s="26"/>
      <c r="AA187" s="26"/>
      <c r="AB187" s="26"/>
      <c r="AL187" s="54">
        <v>38858</v>
      </c>
      <c r="AM187" s="50">
        <v>8655.2999999999993</v>
      </c>
      <c r="AN187" s="35">
        <f t="shared" si="48"/>
        <v>8655300</v>
      </c>
      <c r="AP187" s="18" t="s">
        <v>320</v>
      </c>
      <c r="AQ187">
        <v>10725.64</v>
      </c>
      <c r="AR187" s="35">
        <f t="shared" si="49"/>
        <v>10725640000</v>
      </c>
      <c r="BC187" s="35" t="s">
        <v>318</v>
      </c>
      <c r="BD187" s="35">
        <v>6216.9941176470638</v>
      </c>
      <c r="BE187" s="170">
        <v>6216994.1176470639</v>
      </c>
    </row>
    <row r="188" spans="1:57" ht="15.6" x14ac:dyDescent="0.3">
      <c r="A188" s="42">
        <f t="shared" si="53"/>
        <v>38886</v>
      </c>
      <c r="B188" s="35">
        <v>81888</v>
      </c>
      <c r="C188" s="35">
        <v>46133</v>
      </c>
      <c r="D188" s="35">
        <v>33758</v>
      </c>
      <c r="E188" s="35">
        <v>20716</v>
      </c>
      <c r="F188" s="35">
        <v>5530</v>
      </c>
      <c r="G188" s="35">
        <v>3671</v>
      </c>
      <c r="H188" s="42"/>
      <c r="I188" s="43">
        <f t="shared" si="41"/>
        <v>121176</v>
      </c>
      <c r="J188" s="43">
        <f t="shared" si="42"/>
        <v>70520</v>
      </c>
      <c r="L188" s="42">
        <f t="shared" si="54"/>
        <v>38886</v>
      </c>
      <c r="M188" s="44">
        <f t="shared" si="43"/>
        <v>121176</v>
      </c>
      <c r="N188" s="48">
        <f t="shared" si="44"/>
        <v>0.58196342510068</v>
      </c>
      <c r="P188" s="18" t="s">
        <v>298</v>
      </c>
      <c r="Q188" s="26">
        <v>0.31977324982161259</v>
      </c>
      <c r="R188" s="117"/>
      <c r="S188" s="26"/>
      <c r="T188" s="10" t="s">
        <v>199</v>
      </c>
      <c r="U188" s="85">
        <f t="shared" si="45"/>
        <v>121176</v>
      </c>
      <c r="V188" s="23">
        <v>40221.5</v>
      </c>
      <c r="W188" s="127">
        <f t="shared" si="46"/>
        <v>0.33192628903413218</v>
      </c>
      <c r="X188" s="87">
        <f t="shared" si="47"/>
        <v>-0.31786030061892129</v>
      </c>
      <c r="Y188" s="131">
        <f t="shared" si="56"/>
        <v>-3.3209959067802219E-2</v>
      </c>
      <c r="Z188" s="26"/>
      <c r="AA188" s="26"/>
      <c r="AB188" s="26"/>
      <c r="AL188" s="54">
        <v>38865</v>
      </c>
      <c r="AM188" s="50">
        <v>6848.71</v>
      </c>
      <c r="AN188" s="35">
        <f t="shared" si="48"/>
        <v>6848710</v>
      </c>
      <c r="AP188" s="18" t="s">
        <v>321</v>
      </c>
      <c r="AQ188">
        <v>11219.87</v>
      </c>
      <c r="AR188" s="35">
        <f t="shared" si="49"/>
        <v>11219870000</v>
      </c>
      <c r="BC188" s="35" t="s">
        <v>320</v>
      </c>
      <c r="BD188" s="35">
        <v>-1458.3617647058836</v>
      </c>
      <c r="BE188" s="170">
        <v>-1458361.7647058836</v>
      </c>
    </row>
    <row r="189" spans="1:57" ht="15.6" x14ac:dyDescent="0.3">
      <c r="A189" s="42">
        <f t="shared" si="53"/>
        <v>38893</v>
      </c>
      <c r="B189" s="35">
        <v>81888</v>
      </c>
      <c r="C189" s="35">
        <v>47003</v>
      </c>
      <c r="D189" s="35">
        <v>33758</v>
      </c>
      <c r="E189" s="35">
        <v>21161</v>
      </c>
      <c r="F189" s="35">
        <v>5530</v>
      </c>
      <c r="G189" s="35">
        <v>3597</v>
      </c>
      <c r="H189" s="42"/>
      <c r="I189" s="43">
        <f t="shared" si="41"/>
        <v>121176</v>
      </c>
      <c r="J189" s="43">
        <f t="shared" si="42"/>
        <v>71761</v>
      </c>
      <c r="L189" s="42">
        <f t="shared" si="54"/>
        <v>38893</v>
      </c>
      <c r="M189" s="44">
        <f t="shared" si="43"/>
        <v>121176</v>
      </c>
      <c r="N189" s="48">
        <f t="shared" si="44"/>
        <v>0.59220472700864857</v>
      </c>
      <c r="P189" s="18" t="s">
        <v>306</v>
      </c>
      <c r="Q189" s="26">
        <v>0.25126139697137873</v>
      </c>
      <c r="R189" s="117"/>
      <c r="S189" s="26"/>
      <c r="T189" s="10" t="s">
        <v>200</v>
      </c>
      <c r="U189" s="85">
        <f t="shared" si="45"/>
        <v>121176</v>
      </c>
      <c r="V189" s="23">
        <v>31532</v>
      </c>
      <c r="W189" s="127">
        <f t="shared" si="46"/>
        <v>0.26021654453027004</v>
      </c>
      <c r="X189" s="87">
        <f t="shared" si="47"/>
        <v>-0.38966426204582827</v>
      </c>
      <c r="Y189" s="131">
        <f t="shared" si="56"/>
        <v>-3.8362381989832939E-2</v>
      </c>
      <c r="Z189" s="26"/>
      <c r="AA189" s="26"/>
      <c r="AB189" s="26"/>
      <c r="AL189" s="54">
        <v>38872</v>
      </c>
      <c r="AM189" s="50">
        <v>6245.65</v>
      </c>
      <c r="AN189" s="35">
        <f t="shared" si="48"/>
        <v>6245650</v>
      </c>
      <c r="AO189" s="35">
        <v>2018</v>
      </c>
      <c r="AP189" s="18" t="s">
        <v>290</v>
      </c>
      <c r="AQ189">
        <v>8002.84</v>
      </c>
      <c r="AR189" s="35">
        <f t="shared" si="49"/>
        <v>8002840000</v>
      </c>
      <c r="BC189" s="35" t="s">
        <v>321</v>
      </c>
      <c r="BD189" s="35">
        <v>1155.4623529411783</v>
      </c>
      <c r="BE189" s="170">
        <v>1155462.3529411783</v>
      </c>
    </row>
    <row r="190" spans="1:57" ht="15.6" x14ac:dyDescent="0.3">
      <c r="A190" s="42">
        <f t="shared" si="53"/>
        <v>38900</v>
      </c>
      <c r="B190" s="35">
        <v>81888</v>
      </c>
      <c r="C190" s="35">
        <v>47936</v>
      </c>
      <c r="D190" s="35">
        <v>33758</v>
      </c>
      <c r="E190" s="35">
        <v>21345</v>
      </c>
      <c r="F190" s="35">
        <v>5530</v>
      </c>
      <c r="G190" s="35">
        <v>3474</v>
      </c>
      <c r="H190" s="42"/>
      <c r="I190" s="43">
        <f t="shared" si="41"/>
        <v>121176</v>
      </c>
      <c r="J190" s="43">
        <f t="shared" si="42"/>
        <v>72755</v>
      </c>
      <c r="L190" s="42">
        <f t="shared" si="54"/>
        <v>38900</v>
      </c>
      <c r="M190" s="44">
        <f t="shared" si="43"/>
        <v>121176</v>
      </c>
      <c r="N190" s="48">
        <f t="shared" si="44"/>
        <v>0.60040767148610286</v>
      </c>
      <c r="P190" s="18" t="s">
        <v>308</v>
      </c>
      <c r="Q190" s="26">
        <v>0.49591492904146517</v>
      </c>
      <c r="R190" s="117"/>
      <c r="S190" s="26"/>
      <c r="T190" s="10" t="s">
        <v>201</v>
      </c>
      <c r="U190" s="85">
        <f t="shared" si="45"/>
        <v>121176</v>
      </c>
      <c r="V190" s="23">
        <v>63889.5</v>
      </c>
      <c r="W190" s="127">
        <f t="shared" si="46"/>
        <v>0.52724549415725885</v>
      </c>
      <c r="X190" s="87">
        <f t="shared" si="47"/>
        <v>-0.12228447242949338</v>
      </c>
      <c r="Y190" s="131">
        <f t="shared" si="56"/>
        <v>0.11354901308601556</v>
      </c>
      <c r="Z190" s="26"/>
      <c r="AA190" s="26"/>
      <c r="AB190" s="26"/>
      <c r="AL190" s="54">
        <v>38879</v>
      </c>
      <c r="AM190" s="50">
        <v>7601.03</v>
      </c>
      <c r="AN190" s="35">
        <f t="shared" si="48"/>
        <v>7601030</v>
      </c>
      <c r="AP190" s="18" t="s">
        <v>294</v>
      </c>
      <c r="AQ190">
        <v>3989.47</v>
      </c>
      <c r="AR190" s="35">
        <f t="shared" si="49"/>
        <v>3989470000</v>
      </c>
      <c r="BB190" s="35">
        <v>2018</v>
      </c>
      <c r="BC190" s="35" t="s">
        <v>290</v>
      </c>
      <c r="BD190" s="35">
        <v>-934.6705882352926</v>
      </c>
      <c r="BE190" s="170">
        <v>-934670.58823529258</v>
      </c>
    </row>
    <row r="191" spans="1:57" ht="15.6" x14ac:dyDescent="0.3">
      <c r="A191" s="42">
        <f t="shared" si="53"/>
        <v>38907</v>
      </c>
      <c r="B191" s="35">
        <v>81888</v>
      </c>
      <c r="C191" s="35">
        <v>49684</v>
      </c>
      <c r="D191" s="35">
        <v>33758</v>
      </c>
      <c r="E191" s="35">
        <v>21842</v>
      </c>
      <c r="F191" s="35">
        <v>5530</v>
      </c>
      <c r="G191" s="35">
        <v>3464</v>
      </c>
      <c r="H191" s="42"/>
      <c r="I191" s="43">
        <f t="shared" si="41"/>
        <v>121176</v>
      </c>
      <c r="J191" s="43">
        <f t="shared" si="42"/>
        <v>74990</v>
      </c>
      <c r="L191" s="42">
        <f t="shared" si="54"/>
        <v>38907</v>
      </c>
      <c r="M191" s="44">
        <f t="shared" si="43"/>
        <v>121176</v>
      </c>
      <c r="N191" s="48">
        <f t="shared" si="44"/>
        <v>0.61885191787152571</v>
      </c>
      <c r="P191" s="18" t="s">
        <v>310</v>
      </c>
      <c r="Q191" s="26">
        <v>0.61118290652501384</v>
      </c>
      <c r="R191" s="117"/>
      <c r="S191" s="26"/>
      <c r="T191" s="10" t="s">
        <v>202</v>
      </c>
      <c r="U191" s="85">
        <f t="shared" si="45"/>
        <v>121176</v>
      </c>
      <c r="V191" s="23">
        <v>77599.5</v>
      </c>
      <c r="W191" s="127">
        <f t="shared" si="46"/>
        <v>0.64038671023965144</v>
      </c>
      <c r="X191" s="87">
        <f t="shared" si="47"/>
        <v>-8.9946040638918499E-3</v>
      </c>
      <c r="Y191" s="131">
        <f t="shared" si="56"/>
        <v>2.6828732043417514E-2</v>
      </c>
      <c r="Z191" s="26"/>
      <c r="AA191" s="26"/>
      <c r="AB191" s="26"/>
      <c r="AL191" s="54">
        <v>38886</v>
      </c>
      <c r="AM191" s="50">
        <v>7475.26</v>
      </c>
      <c r="AN191" s="35">
        <f t="shared" si="48"/>
        <v>7475260</v>
      </c>
      <c r="AP191" s="18" t="s">
        <v>298</v>
      </c>
      <c r="AQ191">
        <v>3112.9700000000003</v>
      </c>
      <c r="AR191" s="35">
        <f t="shared" si="49"/>
        <v>3112970000.0000005</v>
      </c>
      <c r="BC191" s="35" t="s">
        <v>294</v>
      </c>
      <c r="BD191" s="35">
        <v>-1296.3576470588246</v>
      </c>
      <c r="BE191" s="170">
        <v>-1296357.6470588245</v>
      </c>
    </row>
    <row r="192" spans="1:57" ht="15.6" x14ac:dyDescent="0.3">
      <c r="A192" s="42">
        <f t="shared" si="53"/>
        <v>38914</v>
      </c>
      <c r="B192" s="35">
        <v>81888</v>
      </c>
      <c r="C192" s="35">
        <v>49699</v>
      </c>
      <c r="D192" s="35">
        <v>33758</v>
      </c>
      <c r="E192" s="35">
        <v>22009</v>
      </c>
      <c r="F192" s="35">
        <v>5530</v>
      </c>
      <c r="G192" s="35">
        <v>3429</v>
      </c>
      <c r="H192" s="42"/>
      <c r="I192" s="43">
        <f t="shared" si="41"/>
        <v>121176</v>
      </c>
      <c r="J192" s="43">
        <f t="shared" si="42"/>
        <v>75137</v>
      </c>
      <c r="L192" s="42">
        <f t="shared" si="54"/>
        <v>38914</v>
      </c>
      <c r="M192" s="44">
        <f t="shared" si="43"/>
        <v>121176</v>
      </c>
      <c r="N192" s="48">
        <f t="shared" si="44"/>
        <v>0.62006502937875485</v>
      </c>
      <c r="P192" s="18" t="s">
        <v>312</v>
      </c>
      <c r="Q192" s="26">
        <v>0.61789265044002217</v>
      </c>
      <c r="R192" s="117"/>
      <c r="S192" s="26"/>
      <c r="T192" s="10" t="s">
        <v>203</v>
      </c>
      <c r="U192" s="85">
        <f t="shared" si="45"/>
        <v>121176</v>
      </c>
      <c r="V192" s="23">
        <v>77956</v>
      </c>
      <c r="W192" s="127">
        <f t="shared" si="46"/>
        <v>0.64332871195616292</v>
      </c>
      <c r="X192" s="87">
        <f t="shared" si="47"/>
        <v>-6.0487369543122038E-3</v>
      </c>
      <c r="Y192" s="131">
        <f t="shared" si="56"/>
        <v>-9.4282388142945206E-2</v>
      </c>
      <c r="Z192" s="26"/>
      <c r="AA192" s="26"/>
      <c r="AB192" s="26"/>
      <c r="AL192" s="54">
        <v>38893</v>
      </c>
      <c r="AM192" s="50">
        <v>4219.6000000000004</v>
      </c>
      <c r="AN192" s="35">
        <f t="shared" si="48"/>
        <v>4219600</v>
      </c>
      <c r="AP192" s="18" t="s">
        <v>306</v>
      </c>
      <c r="AQ192">
        <v>19990.190000000002</v>
      </c>
      <c r="AR192" s="35">
        <f t="shared" si="49"/>
        <v>19990190000.000004</v>
      </c>
      <c r="BC192" s="35" t="s">
        <v>298</v>
      </c>
      <c r="BD192" s="35">
        <v>-2480.5276470588224</v>
      </c>
      <c r="BE192" s="170">
        <v>-2480527.6470588222</v>
      </c>
    </row>
    <row r="193" spans="1:57" ht="15.6" x14ac:dyDescent="0.3">
      <c r="A193" s="42">
        <f t="shared" si="53"/>
        <v>38921</v>
      </c>
      <c r="B193" s="35">
        <v>81888</v>
      </c>
      <c r="C193" s="35">
        <v>49355</v>
      </c>
      <c r="D193" s="35">
        <v>33758</v>
      </c>
      <c r="E193" s="35">
        <v>21914</v>
      </c>
      <c r="F193" s="35">
        <v>5530</v>
      </c>
      <c r="G193" s="35">
        <v>3357</v>
      </c>
      <c r="H193" s="42"/>
      <c r="I193" s="43">
        <f t="shared" si="41"/>
        <v>121176</v>
      </c>
      <c r="J193" s="43">
        <f t="shared" si="42"/>
        <v>74626</v>
      </c>
      <c r="L193" s="42">
        <f t="shared" si="54"/>
        <v>38921</v>
      </c>
      <c r="M193" s="44">
        <f t="shared" si="43"/>
        <v>121176</v>
      </c>
      <c r="N193" s="48">
        <f t="shared" si="44"/>
        <v>0.61584802271076777</v>
      </c>
      <c r="P193" s="18" t="s">
        <v>314</v>
      </c>
      <c r="Q193" s="26">
        <v>0.64766907159280107</v>
      </c>
      <c r="R193" s="117"/>
      <c r="S193" s="26"/>
      <c r="T193" s="10" t="s">
        <v>204</v>
      </c>
      <c r="U193" s="85">
        <f t="shared" si="45"/>
        <v>121176</v>
      </c>
      <c r="V193" s="23">
        <v>82068</v>
      </c>
      <c r="W193" s="127">
        <f t="shared" si="46"/>
        <v>0.67726282432164786</v>
      </c>
      <c r="X193" s="87">
        <f t="shared" si="47"/>
        <v>2.7929960253518099E-2</v>
      </c>
      <c r="Y193" s="131">
        <f t="shared" si="56"/>
        <v>-0.10423500568601085</v>
      </c>
      <c r="Z193" s="26"/>
      <c r="AA193" s="26"/>
      <c r="AB193" s="26"/>
      <c r="AL193" s="54">
        <v>38900</v>
      </c>
      <c r="AM193" s="50">
        <v>3818.97</v>
      </c>
      <c r="AN193" s="35">
        <f t="shared" si="48"/>
        <v>3818970</v>
      </c>
      <c r="AP193" s="18" t="s">
        <v>308</v>
      </c>
      <c r="AQ193">
        <v>52767.549999999996</v>
      </c>
      <c r="AR193" s="35">
        <f t="shared" si="49"/>
        <v>52767549999.999992</v>
      </c>
      <c r="BC193" s="35" t="s">
        <v>306</v>
      </c>
      <c r="BD193" s="35">
        <v>2673.1870588235324</v>
      </c>
      <c r="BE193" s="170">
        <v>2673187.0588235324</v>
      </c>
    </row>
    <row r="194" spans="1:57" ht="15.6" x14ac:dyDescent="0.3">
      <c r="A194" s="42">
        <f t="shared" si="53"/>
        <v>38928</v>
      </c>
      <c r="B194" s="35">
        <v>81888</v>
      </c>
      <c r="C194" s="35">
        <v>49193</v>
      </c>
      <c r="D194" s="35">
        <v>33758</v>
      </c>
      <c r="E194" s="35">
        <v>21706</v>
      </c>
      <c r="F194" s="35">
        <v>5530</v>
      </c>
      <c r="G194" s="35">
        <v>3304</v>
      </c>
      <c r="H194" s="42"/>
      <c r="I194" s="43">
        <f t="shared" si="41"/>
        <v>121176</v>
      </c>
      <c r="J194" s="43">
        <f t="shared" si="42"/>
        <v>74203</v>
      </c>
      <c r="L194" s="42">
        <f t="shared" si="54"/>
        <v>38928</v>
      </c>
      <c r="M194" s="44">
        <f t="shared" si="43"/>
        <v>121176</v>
      </c>
      <c r="N194" s="48">
        <f t="shared" si="44"/>
        <v>0.61235723245527163</v>
      </c>
      <c r="P194" s="18" t="s">
        <v>316</v>
      </c>
      <c r="Q194" s="26">
        <v>0.69327083168159831</v>
      </c>
      <c r="R194" s="117"/>
      <c r="S194" s="26"/>
      <c r="T194" s="10" t="s">
        <v>205</v>
      </c>
      <c r="U194" s="85">
        <f t="shared" si="45"/>
        <v>121176</v>
      </c>
      <c r="V194" s="23">
        <v>87438.5</v>
      </c>
      <c r="W194" s="127">
        <f t="shared" si="46"/>
        <v>0.7215826566316762</v>
      </c>
      <c r="X194" s="87">
        <f t="shared" si="47"/>
        <v>7.2308022839766312E-2</v>
      </c>
      <c r="Y194" s="131">
        <f t="shared" si="56"/>
        <v>-8.2106192645408416E-2</v>
      </c>
      <c r="Z194" s="26"/>
      <c r="AA194" s="26"/>
      <c r="AB194" s="26"/>
      <c r="AL194" s="54">
        <v>38907</v>
      </c>
      <c r="AM194" s="50">
        <v>4628.82</v>
      </c>
      <c r="AN194" s="35">
        <f t="shared" si="48"/>
        <v>4628820</v>
      </c>
      <c r="AP194" s="18" t="s">
        <v>310</v>
      </c>
      <c r="AQ194">
        <v>19748.800000000003</v>
      </c>
      <c r="AR194" s="35">
        <f t="shared" si="49"/>
        <v>19748800000.000004</v>
      </c>
      <c r="BC194" s="35" t="s">
        <v>308</v>
      </c>
      <c r="BD194" s="35">
        <v>15585.747058823516</v>
      </c>
      <c r="BE194" s="170">
        <v>15585747.058823515</v>
      </c>
    </row>
    <row r="195" spans="1:57" ht="15.6" x14ac:dyDescent="0.3">
      <c r="A195" s="42">
        <f t="shared" si="53"/>
        <v>38935</v>
      </c>
      <c r="B195" s="35">
        <v>81888</v>
      </c>
      <c r="C195" s="35">
        <v>48649</v>
      </c>
      <c r="D195" s="35">
        <v>33758</v>
      </c>
      <c r="E195" s="35">
        <v>21360</v>
      </c>
      <c r="F195" s="35">
        <v>5530</v>
      </c>
      <c r="G195" s="35">
        <v>3220</v>
      </c>
      <c r="H195" s="42"/>
      <c r="I195" s="43">
        <f t="shared" si="41"/>
        <v>121176</v>
      </c>
      <c r="J195" s="43">
        <f t="shared" si="42"/>
        <v>73229</v>
      </c>
      <c r="L195" s="42">
        <f t="shared" si="54"/>
        <v>38935</v>
      </c>
      <c r="M195" s="44">
        <f t="shared" si="43"/>
        <v>121176</v>
      </c>
      <c r="N195" s="48">
        <f t="shared" si="44"/>
        <v>0.60431933716247443</v>
      </c>
      <c r="P195" s="18" t="s">
        <v>318</v>
      </c>
      <c r="Q195" s="26">
        <v>0.76448743360025373</v>
      </c>
      <c r="R195" s="117"/>
      <c r="S195" s="26"/>
      <c r="T195" s="10" t="s">
        <v>206</v>
      </c>
      <c r="U195" s="85">
        <f t="shared" si="45"/>
        <v>121176</v>
      </c>
      <c r="V195" s="23">
        <v>96769</v>
      </c>
      <c r="W195" s="127">
        <f t="shared" si="46"/>
        <v>0.79858222750379615</v>
      </c>
      <c r="X195" s="87">
        <f t="shared" si="47"/>
        <v>0.14940876075262152</v>
      </c>
      <c r="Y195" s="131">
        <f t="shared" si="56"/>
        <v>-5.1123984947514245E-3</v>
      </c>
      <c r="Z195" s="26"/>
      <c r="AA195" s="26"/>
      <c r="AB195" s="26"/>
      <c r="AL195" s="54">
        <v>38914</v>
      </c>
      <c r="AM195" s="50">
        <v>2625.15</v>
      </c>
      <c r="AN195" s="35">
        <f t="shared" si="48"/>
        <v>2625150</v>
      </c>
      <c r="AP195" s="18" t="s">
        <v>312</v>
      </c>
      <c r="AQ195">
        <v>13282.210000000001</v>
      </c>
      <c r="AR195" s="35">
        <f t="shared" si="49"/>
        <v>13282210000</v>
      </c>
      <c r="BC195" s="35" t="s">
        <v>310</v>
      </c>
      <c r="BD195" s="35">
        <v>-15231.437647058818</v>
      </c>
      <c r="BE195" s="170">
        <v>-15231437.647058818</v>
      </c>
    </row>
    <row r="196" spans="1:57" ht="15.6" x14ac:dyDescent="0.3">
      <c r="A196" s="42">
        <f t="shared" si="53"/>
        <v>38942</v>
      </c>
      <c r="B196" s="35">
        <v>81888</v>
      </c>
      <c r="C196" s="35">
        <v>48329</v>
      </c>
      <c r="D196" s="35">
        <v>33758</v>
      </c>
      <c r="E196" s="35">
        <v>21103</v>
      </c>
      <c r="F196" s="35">
        <v>5530</v>
      </c>
      <c r="G196" s="43">
        <v>3138</v>
      </c>
      <c r="H196" s="42"/>
      <c r="I196" s="43">
        <f t="shared" si="41"/>
        <v>121176</v>
      </c>
      <c r="J196" s="43">
        <f t="shared" si="42"/>
        <v>72570</v>
      </c>
      <c r="L196" s="42">
        <f t="shared" si="54"/>
        <v>38942</v>
      </c>
      <c r="M196" s="44">
        <f t="shared" si="43"/>
        <v>121176</v>
      </c>
      <c r="N196" s="48">
        <f t="shared" si="44"/>
        <v>0.59888096652802536</v>
      </c>
      <c r="P196" s="18" t="s">
        <v>320</v>
      </c>
      <c r="Q196" s="26">
        <v>0.74174661063981606</v>
      </c>
      <c r="R196" s="117"/>
      <c r="S196" s="26"/>
      <c r="T196" s="10" t="s">
        <v>207</v>
      </c>
      <c r="U196" s="85">
        <f t="shared" si="45"/>
        <v>121176</v>
      </c>
      <c r="V196" s="23">
        <v>94135.5</v>
      </c>
      <c r="W196" s="127">
        <f t="shared" si="46"/>
        <v>0.776849376114082</v>
      </c>
      <c r="X196" s="87">
        <f t="shared" si="47"/>
        <v>0.12764735533024285</v>
      </c>
      <c r="Y196" s="131">
        <f t="shared" si="56"/>
        <v>2.9259311380054331E-3</v>
      </c>
      <c r="Z196" s="26"/>
      <c r="AA196" s="26"/>
      <c r="AB196" s="26"/>
      <c r="AL196" s="54">
        <v>38921</v>
      </c>
      <c r="AM196" s="50">
        <v>1991.1</v>
      </c>
      <c r="AN196" s="35">
        <f t="shared" si="48"/>
        <v>1991100</v>
      </c>
      <c r="AP196" s="18" t="s">
        <v>314</v>
      </c>
      <c r="AQ196">
        <v>17198.349999999999</v>
      </c>
      <c r="AR196" s="35">
        <f t="shared" si="49"/>
        <v>17198350000</v>
      </c>
      <c r="BC196" s="35" t="s">
        <v>312</v>
      </c>
      <c r="BD196" s="35">
        <v>-15559.241764705877</v>
      </c>
      <c r="BE196" s="170">
        <v>-15559241.764705878</v>
      </c>
    </row>
    <row r="197" spans="1:57" ht="15.6" x14ac:dyDescent="0.3">
      <c r="A197" s="42">
        <f t="shared" si="53"/>
        <v>38949</v>
      </c>
      <c r="B197" s="35">
        <v>81888</v>
      </c>
      <c r="C197" s="35">
        <v>48133</v>
      </c>
      <c r="D197" s="35">
        <v>33758</v>
      </c>
      <c r="E197" s="35">
        <v>20783</v>
      </c>
      <c r="F197" s="35">
        <v>5530</v>
      </c>
      <c r="G197" s="43">
        <v>3041.71</v>
      </c>
      <c r="H197" s="42"/>
      <c r="I197" s="43">
        <f t="shared" si="41"/>
        <v>121176</v>
      </c>
      <c r="J197" s="43">
        <f t="shared" si="42"/>
        <v>71957.710000000006</v>
      </c>
      <c r="L197" s="42">
        <f t="shared" si="54"/>
        <v>38949</v>
      </c>
      <c r="M197" s="44">
        <f t="shared" si="43"/>
        <v>121176</v>
      </c>
      <c r="N197" s="48">
        <f t="shared" si="44"/>
        <v>0.59382806826434287</v>
      </c>
      <c r="P197" s="18" t="s">
        <v>321</v>
      </c>
      <c r="Q197" s="26">
        <v>0.64852533100769039</v>
      </c>
      <c r="R197" s="117"/>
      <c r="S197" s="26"/>
      <c r="T197" s="10" t="s">
        <v>208</v>
      </c>
      <c r="U197" s="85">
        <f t="shared" si="45"/>
        <v>121176</v>
      </c>
      <c r="V197" s="23">
        <v>81351.5</v>
      </c>
      <c r="W197" s="127">
        <f t="shared" si="46"/>
        <v>0.67134993728130987</v>
      </c>
      <c r="X197" s="87">
        <f t="shared" si="47"/>
        <v>2.2009304477883272E-2</v>
      </c>
      <c r="Y197" s="131">
        <f>W197-AF17</f>
        <v>-2.1643499212443684E-2</v>
      </c>
      <c r="Z197" s="26"/>
      <c r="AA197" s="26"/>
      <c r="AB197" s="26"/>
      <c r="AL197" s="54">
        <v>38928</v>
      </c>
      <c r="AM197" s="50">
        <v>2204.6</v>
      </c>
      <c r="AN197" s="35">
        <f t="shared" si="48"/>
        <v>2204600</v>
      </c>
      <c r="AP197" s="18" t="s">
        <v>316</v>
      </c>
      <c r="AQ197">
        <v>23904.870000000003</v>
      </c>
      <c r="AR197" s="35">
        <f t="shared" si="49"/>
        <v>23904870000.000004</v>
      </c>
      <c r="BC197" s="35" t="s">
        <v>314</v>
      </c>
      <c r="BD197" s="35">
        <v>270.70529411764437</v>
      </c>
      <c r="BE197" s="170">
        <v>270705.29411764437</v>
      </c>
    </row>
    <row r="198" spans="1:57" ht="15.6" x14ac:dyDescent="0.3">
      <c r="A198" s="42">
        <f t="shared" si="53"/>
        <v>38956</v>
      </c>
      <c r="B198" s="35">
        <v>81888</v>
      </c>
      <c r="C198" s="35">
        <v>49279</v>
      </c>
      <c r="D198" s="35">
        <v>33758</v>
      </c>
      <c r="E198" s="35">
        <v>20688</v>
      </c>
      <c r="F198" s="35">
        <v>5530</v>
      </c>
      <c r="G198" s="35">
        <v>2978</v>
      </c>
      <c r="H198" s="42"/>
      <c r="I198" s="43">
        <f t="shared" si="41"/>
        <v>121176</v>
      </c>
      <c r="J198" s="43">
        <f t="shared" si="42"/>
        <v>72945</v>
      </c>
      <c r="L198" s="42">
        <f t="shared" si="54"/>
        <v>38956</v>
      </c>
      <c r="M198" s="44">
        <f t="shared" si="43"/>
        <v>121176</v>
      </c>
      <c r="N198" s="48">
        <f t="shared" si="44"/>
        <v>0.60197563874034465</v>
      </c>
      <c r="O198" s="35">
        <v>2019</v>
      </c>
      <c r="P198" s="18" t="s">
        <v>290</v>
      </c>
      <c r="Q198" s="26">
        <v>0.53975227450577423</v>
      </c>
      <c r="R198" s="117"/>
      <c r="S198" s="26"/>
      <c r="T198" s="10" t="s">
        <v>209</v>
      </c>
      <c r="U198" s="85">
        <f t="shared" si="45"/>
        <v>121176</v>
      </c>
      <c r="V198" s="23">
        <v>68967</v>
      </c>
      <c r="W198" s="127">
        <f t="shared" si="46"/>
        <v>0.56914735591206178</v>
      </c>
      <c r="X198" s="87">
        <f t="shared" si="47"/>
        <v>-8.0327557285340079E-2</v>
      </c>
      <c r="Y198" s="131">
        <f>W198-AF6</f>
        <v>-4.4887182789566382E-2</v>
      </c>
      <c r="Z198" s="26"/>
      <c r="AA198" s="26"/>
      <c r="AB198" s="26"/>
      <c r="AL198" s="54">
        <v>38935</v>
      </c>
      <c r="AM198" s="50">
        <v>1736.6000000000001</v>
      </c>
      <c r="AN198" s="35">
        <f t="shared" si="48"/>
        <v>1736600.0000000002</v>
      </c>
      <c r="AP198" s="18" t="s">
        <v>318</v>
      </c>
      <c r="AQ198">
        <v>23016.85</v>
      </c>
      <c r="AR198" s="35">
        <f t="shared" si="49"/>
        <v>23016850000</v>
      </c>
      <c r="BC198" s="35" t="s">
        <v>316</v>
      </c>
      <c r="BD198" s="35">
        <v>4990.0752941176543</v>
      </c>
      <c r="BE198" s="170">
        <v>4990075.2941176547</v>
      </c>
    </row>
    <row r="199" spans="1:57" ht="15.6" x14ac:dyDescent="0.3">
      <c r="A199" s="42">
        <f t="shared" si="53"/>
        <v>38963</v>
      </c>
      <c r="B199" s="35">
        <v>81888</v>
      </c>
      <c r="C199" s="35">
        <v>50147</v>
      </c>
      <c r="D199" s="35">
        <v>33758</v>
      </c>
      <c r="E199" s="35">
        <v>21401</v>
      </c>
      <c r="F199" s="35">
        <v>5530</v>
      </c>
      <c r="G199" s="35">
        <v>2907</v>
      </c>
      <c r="H199" s="42"/>
      <c r="I199" s="43">
        <f t="shared" ref="I199:I262" si="57">B199+D199+F199</f>
        <v>121176</v>
      </c>
      <c r="J199" s="43">
        <f t="shared" ref="J199:J262" si="58">C199+E199+G199</f>
        <v>74455</v>
      </c>
      <c r="L199" s="42">
        <f t="shared" si="54"/>
        <v>38963</v>
      </c>
      <c r="M199" s="44">
        <f t="shared" ref="M199:M262" si="59">B199+D199+F199</f>
        <v>121176</v>
      </c>
      <c r="N199" s="48">
        <f t="shared" ref="N199:N262" si="60">(C199+E199+G199)/M199</f>
        <v>0.61443685218195021</v>
      </c>
      <c r="P199" s="18" t="s">
        <v>294</v>
      </c>
      <c r="Q199" s="26">
        <v>0.4178174229908862</v>
      </c>
      <c r="R199" s="117"/>
      <c r="S199" s="26"/>
      <c r="T199" s="10" t="s">
        <v>210</v>
      </c>
      <c r="U199" s="85">
        <f t="shared" ref="U199:U221" si="61">I200</f>
        <v>121176</v>
      </c>
      <c r="V199" s="23">
        <v>52780</v>
      </c>
      <c r="W199" s="127">
        <f t="shared" ref="W199:W221" si="62">V199/U199</f>
        <v>0.43556479830989636</v>
      </c>
      <c r="X199" s="87">
        <f t="shared" ref="X199:X221" si="63">(V199-$Z$6)/$U$6</f>
        <v>-0.21408562433377129</v>
      </c>
      <c r="Y199" s="131">
        <f t="shared" ref="Y199:Y208" si="64">W199-AF7</f>
        <v>-4.501438788121126E-2</v>
      </c>
      <c r="Z199" s="26"/>
      <c r="AA199" s="26"/>
      <c r="AB199" s="26"/>
      <c r="AL199" s="54">
        <v>38942</v>
      </c>
      <c r="AM199" s="50">
        <v>2225.31</v>
      </c>
      <c r="AN199" s="35">
        <f t="shared" si="48"/>
        <v>2225310</v>
      </c>
      <c r="AP199" s="18" t="s">
        <v>320</v>
      </c>
      <c r="AQ199">
        <v>11791.24</v>
      </c>
      <c r="AR199" s="35">
        <f t="shared" si="49"/>
        <v>11791240000</v>
      </c>
      <c r="BC199" s="35" t="s">
        <v>318</v>
      </c>
      <c r="BD199" s="35">
        <v>4932.954117647063</v>
      </c>
      <c r="BE199" s="170">
        <v>4932954.117647063</v>
      </c>
    </row>
    <row r="200" spans="1:57" ht="15.6" x14ac:dyDescent="0.3">
      <c r="A200" s="42">
        <f t="shared" si="53"/>
        <v>38970</v>
      </c>
      <c r="B200" s="35">
        <v>81888</v>
      </c>
      <c r="C200" s="35">
        <v>50102</v>
      </c>
      <c r="D200" s="35">
        <v>33758</v>
      </c>
      <c r="E200" s="35">
        <v>21498</v>
      </c>
      <c r="F200" s="35">
        <v>5530</v>
      </c>
      <c r="G200" s="35">
        <v>2814</v>
      </c>
      <c r="H200" s="42"/>
      <c r="I200" s="43">
        <f t="shared" si="57"/>
        <v>121176</v>
      </c>
      <c r="J200" s="43">
        <f t="shared" si="58"/>
        <v>74414</v>
      </c>
      <c r="L200" s="42">
        <f t="shared" si="54"/>
        <v>38970</v>
      </c>
      <c r="M200" s="44">
        <f t="shared" si="59"/>
        <v>121176</v>
      </c>
      <c r="N200" s="48">
        <f t="shared" si="60"/>
        <v>0.61409850135340327</v>
      </c>
      <c r="P200" s="18" t="s">
        <v>298</v>
      </c>
      <c r="Q200" s="26">
        <v>0.34066998126645109</v>
      </c>
      <c r="R200" s="117"/>
      <c r="S200" s="26"/>
      <c r="T200" s="10" t="s">
        <v>211</v>
      </c>
      <c r="U200" s="85">
        <f t="shared" si="61"/>
        <v>121176</v>
      </c>
      <c r="V200" s="23">
        <v>42622</v>
      </c>
      <c r="W200" s="127">
        <f t="shared" si="62"/>
        <v>0.35173631742259193</v>
      </c>
      <c r="X200" s="87">
        <f t="shared" si="63"/>
        <v>-0.29802424452762832</v>
      </c>
      <c r="Y200" s="131">
        <f t="shared" si="64"/>
        <v>-1.3399930679342476E-2</v>
      </c>
      <c r="Z200" s="26"/>
      <c r="AA200" s="26"/>
      <c r="AB200" s="26"/>
      <c r="AL200" s="54">
        <v>38949</v>
      </c>
      <c r="AM200" s="50">
        <v>2313.8000000000002</v>
      </c>
      <c r="AN200" s="35">
        <f t="shared" si="48"/>
        <v>2313800</v>
      </c>
      <c r="AP200" s="18" t="s">
        <v>321</v>
      </c>
      <c r="AQ200">
        <v>5795.3600000000006</v>
      </c>
      <c r="AR200" s="35">
        <f t="shared" si="49"/>
        <v>5795360000.000001</v>
      </c>
      <c r="BC200" s="35" t="s">
        <v>320</v>
      </c>
      <c r="BD200" s="35">
        <v>-392.76176470588325</v>
      </c>
      <c r="BE200" s="170">
        <v>-392761.76470588322</v>
      </c>
    </row>
    <row r="201" spans="1:57" ht="15.6" x14ac:dyDescent="0.3">
      <c r="A201" s="42">
        <f t="shared" si="53"/>
        <v>38977</v>
      </c>
      <c r="B201" s="35">
        <v>81888</v>
      </c>
      <c r="C201" s="35">
        <v>50592</v>
      </c>
      <c r="D201" s="35">
        <v>33758</v>
      </c>
      <c r="E201" s="35">
        <v>21453</v>
      </c>
      <c r="F201" s="35">
        <v>5530</v>
      </c>
      <c r="G201" s="35">
        <v>2753</v>
      </c>
      <c r="H201" s="42"/>
      <c r="I201" s="43">
        <f t="shared" si="57"/>
        <v>121176</v>
      </c>
      <c r="J201" s="43">
        <f t="shared" si="58"/>
        <v>74798</v>
      </c>
      <c r="L201" s="42">
        <f t="shared" si="54"/>
        <v>38977</v>
      </c>
      <c r="M201" s="44">
        <f t="shared" si="59"/>
        <v>121176</v>
      </c>
      <c r="N201" s="48">
        <f t="shared" si="60"/>
        <v>0.6172674456988182</v>
      </c>
      <c r="P201" s="18" t="s">
        <v>306</v>
      </c>
      <c r="Q201" s="26">
        <v>0.31147489151141011</v>
      </c>
      <c r="R201" s="117"/>
      <c r="S201" s="26"/>
      <c r="T201" s="10" t="s">
        <v>212</v>
      </c>
      <c r="U201" s="85">
        <f t="shared" si="61"/>
        <v>121176</v>
      </c>
      <c r="V201" s="23">
        <v>38553</v>
      </c>
      <c r="W201" s="127">
        <f t="shared" si="62"/>
        <v>0.31815706080411965</v>
      </c>
      <c r="X201" s="87">
        <f t="shared" si="63"/>
        <v>-0.33164761975590207</v>
      </c>
      <c r="Y201" s="131">
        <f t="shared" si="64"/>
        <v>1.9578134284016668E-2</v>
      </c>
      <c r="Z201" s="26"/>
      <c r="AA201" s="26"/>
      <c r="AB201" s="26"/>
      <c r="AL201" s="54">
        <v>38956</v>
      </c>
      <c r="AM201" s="50">
        <v>3939.75</v>
      </c>
      <c r="AN201" s="35">
        <f t="shared" si="48"/>
        <v>3939750</v>
      </c>
      <c r="AO201" s="35">
        <v>2019</v>
      </c>
      <c r="AP201" s="18" t="s">
        <v>290</v>
      </c>
      <c r="AQ201">
        <v>7489.27</v>
      </c>
      <c r="AR201" s="35">
        <f t="shared" si="49"/>
        <v>7489270000</v>
      </c>
      <c r="BC201" s="35" t="s">
        <v>321</v>
      </c>
      <c r="BD201" s="35">
        <v>-4269.0476470588219</v>
      </c>
      <c r="BE201" s="170">
        <v>-4269047.6470588222</v>
      </c>
    </row>
    <row r="202" spans="1:57" ht="15.6" x14ac:dyDescent="0.3">
      <c r="A202" s="42">
        <f t="shared" si="53"/>
        <v>38984</v>
      </c>
      <c r="B202" s="35">
        <v>81888</v>
      </c>
      <c r="C202" s="35">
        <v>50906</v>
      </c>
      <c r="D202" s="35">
        <v>33758</v>
      </c>
      <c r="E202" s="35">
        <v>21541</v>
      </c>
      <c r="F202" s="35">
        <v>5530</v>
      </c>
      <c r="G202" s="35">
        <v>2736</v>
      </c>
      <c r="H202" s="42"/>
      <c r="I202" s="43">
        <f t="shared" si="57"/>
        <v>121176</v>
      </c>
      <c r="J202" s="43">
        <f t="shared" si="58"/>
        <v>75183</v>
      </c>
      <c r="L202" s="42">
        <f t="shared" si="54"/>
        <v>38984</v>
      </c>
      <c r="M202" s="44">
        <f t="shared" si="59"/>
        <v>121176</v>
      </c>
      <c r="N202" s="48">
        <f t="shared" si="60"/>
        <v>0.62044464250346598</v>
      </c>
      <c r="P202" s="18" t="s">
        <v>308</v>
      </c>
      <c r="Q202" s="26">
        <v>0.45672905913319795</v>
      </c>
      <c r="R202" s="117"/>
      <c r="S202" s="26"/>
      <c r="T202" s="10" t="s">
        <v>213</v>
      </c>
      <c r="U202" s="85">
        <f t="shared" si="61"/>
        <v>121176</v>
      </c>
      <c r="V202" s="23">
        <v>57699</v>
      </c>
      <c r="W202" s="127">
        <f t="shared" si="62"/>
        <v>0.47615864527629231</v>
      </c>
      <c r="X202" s="87">
        <f t="shared" si="63"/>
        <v>-0.17343844253286728</v>
      </c>
      <c r="Y202" s="131">
        <f t="shared" si="64"/>
        <v>6.246216420504902E-2</v>
      </c>
      <c r="Z202" s="26"/>
      <c r="AA202" s="26"/>
      <c r="AB202" s="26"/>
      <c r="AL202" s="54">
        <v>38963</v>
      </c>
      <c r="AM202" s="50">
        <v>4517.1000000000004</v>
      </c>
      <c r="AN202" s="35">
        <f t="shared" ref="AN202:AN265" si="65">AM202*1000</f>
        <v>4517100</v>
      </c>
      <c r="AP202" s="18" t="s">
        <v>294</v>
      </c>
      <c r="AQ202">
        <v>6484.67</v>
      </c>
      <c r="AR202" s="35">
        <f t="shared" ref="AR202:AR265" si="66">AQ202*1000000</f>
        <v>6484670000</v>
      </c>
      <c r="BB202" s="35">
        <v>2019</v>
      </c>
      <c r="BC202" s="35" t="s">
        <v>290</v>
      </c>
      <c r="BD202" s="35">
        <v>-1448.2405882352923</v>
      </c>
      <c r="BE202" s="170">
        <v>-1448240.5882352924</v>
      </c>
    </row>
    <row r="203" spans="1:57" ht="15.6" x14ac:dyDescent="0.3">
      <c r="A203" s="42">
        <f t="shared" si="53"/>
        <v>38991</v>
      </c>
      <c r="B203" s="35">
        <v>81888</v>
      </c>
      <c r="C203" s="35">
        <v>52029</v>
      </c>
      <c r="D203" s="35">
        <v>33758</v>
      </c>
      <c r="E203" s="35">
        <v>22096</v>
      </c>
      <c r="F203" s="35">
        <v>5530</v>
      </c>
      <c r="G203" s="35">
        <v>2757</v>
      </c>
      <c r="H203" s="42"/>
      <c r="I203" s="43">
        <f t="shared" si="57"/>
        <v>121176</v>
      </c>
      <c r="J203" s="43">
        <f t="shared" si="58"/>
        <v>76882</v>
      </c>
      <c r="L203" s="42">
        <f t="shared" si="54"/>
        <v>38991</v>
      </c>
      <c r="M203" s="44">
        <f t="shared" si="59"/>
        <v>121176</v>
      </c>
      <c r="N203" s="48">
        <f t="shared" si="60"/>
        <v>0.63446557074008059</v>
      </c>
      <c r="P203" s="18" t="s">
        <v>310</v>
      </c>
      <c r="Q203" s="26">
        <v>0.66656851973346187</v>
      </c>
      <c r="R203" s="117"/>
      <c r="S203" s="26"/>
      <c r="T203" s="10" t="s">
        <v>214</v>
      </c>
      <c r="U203" s="85">
        <f t="shared" si="61"/>
        <v>121176</v>
      </c>
      <c r="V203" s="23">
        <v>85278.5</v>
      </c>
      <c r="W203" s="127">
        <f t="shared" si="62"/>
        <v>0.7037573446887172</v>
      </c>
      <c r="X203" s="87">
        <f t="shared" si="63"/>
        <v>5.4459290843435218E-2</v>
      </c>
      <c r="Y203" s="131">
        <f t="shared" si="64"/>
        <v>9.0199366492483279E-2</v>
      </c>
      <c r="Z203" s="26"/>
      <c r="AA203" s="26"/>
      <c r="AB203" s="26"/>
      <c r="AL203" s="54">
        <v>38970</v>
      </c>
      <c r="AM203" s="50">
        <v>2812.6</v>
      </c>
      <c r="AN203" s="35">
        <f t="shared" si="65"/>
        <v>2812600</v>
      </c>
      <c r="AP203" s="18" t="s">
        <v>298</v>
      </c>
      <c r="AQ203">
        <v>7035.1900000000005</v>
      </c>
      <c r="AR203" s="35">
        <f t="shared" si="66"/>
        <v>7035190000.000001</v>
      </c>
      <c r="BC203" s="35" t="s">
        <v>294</v>
      </c>
      <c r="BD203" s="35">
        <v>1198.8423529411757</v>
      </c>
      <c r="BE203" s="170">
        <v>1198842.3529411757</v>
      </c>
    </row>
    <row r="204" spans="1:57" ht="15.6" x14ac:dyDescent="0.3">
      <c r="A204" s="42">
        <f t="shared" si="53"/>
        <v>38998</v>
      </c>
      <c r="B204" s="35">
        <v>81888</v>
      </c>
      <c r="C204" s="35">
        <v>52462</v>
      </c>
      <c r="D204" s="35">
        <v>33758</v>
      </c>
      <c r="E204" s="35">
        <v>22526</v>
      </c>
      <c r="F204" s="35">
        <v>5530</v>
      </c>
      <c r="G204" s="35">
        <v>2746</v>
      </c>
      <c r="H204" s="42"/>
      <c r="I204" s="43">
        <f t="shared" si="57"/>
        <v>121176</v>
      </c>
      <c r="J204" s="43">
        <f t="shared" si="58"/>
        <v>77734</v>
      </c>
      <c r="L204" s="42">
        <f t="shared" si="54"/>
        <v>38998</v>
      </c>
      <c r="M204" s="44">
        <f t="shared" si="59"/>
        <v>121176</v>
      </c>
      <c r="N204" s="48">
        <f t="shared" si="60"/>
        <v>0.64149666600646993</v>
      </c>
      <c r="P204" s="18" t="s">
        <v>312</v>
      </c>
      <c r="Q204" s="26">
        <v>0.73890966002956271</v>
      </c>
      <c r="R204" s="117"/>
      <c r="S204" s="26"/>
      <c r="T204" s="10" t="s">
        <v>215</v>
      </c>
      <c r="U204" s="85">
        <f t="shared" si="61"/>
        <v>121176</v>
      </c>
      <c r="V204" s="23">
        <v>93310</v>
      </c>
      <c r="W204" s="127">
        <f t="shared" si="62"/>
        <v>0.77003697101736313</v>
      </c>
      <c r="X204" s="87">
        <f t="shared" si="63"/>
        <v>0.12082599965294132</v>
      </c>
      <c r="Y204" s="131">
        <f t="shared" si="64"/>
        <v>3.2425870918254995E-2</v>
      </c>
      <c r="Z204" s="26"/>
      <c r="AA204" s="26"/>
      <c r="AB204" s="26"/>
      <c r="AL204" s="54">
        <v>38977</v>
      </c>
      <c r="AM204" s="50">
        <v>3214.4700000000003</v>
      </c>
      <c r="AN204" s="35">
        <f t="shared" si="65"/>
        <v>3214470.0000000005</v>
      </c>
      <c r="AP204" s="18" t="s">
        <v>306</v>
      </c>
      <c r="AQ204">
        <v>24863.61</v>
      </c>
      <c r="AR204" s="35">
        <f t="shared" si="66"/>
        <v>24863610000</v>
      </c>
      <c r="BC204" s="35" t="s">
        <v>298</v>
      </c>
      <c r="BD204" s="35">
        <v>1441.6923529411779</v>
      </c>
      <c r="BE204" s="170">
        <v>1441692.3529411778</v>
      </c>
    </row>
    <row r="205" spans="1:57" ht="15.6" x14ac:dyDescent="0.3">
      <c r="A205" s="42">
        <f t="shared" si="53"/>
        <v>39005</v>
      </c>
      <c r="B205" s="35">
        <v>81888</v>
      </c>
      <c r="C205" s="35">
        <v>52385</v>
      </c>
      <c r="D205" s="35">
        <v>33758</v>
      </c>
      <c r="E205" s="35">
        <v>22840</v>
      </c>
      <c r="F205" s="35">
        <v>5530</v>
      </c>
      <c r="G205" s="35">
        <v>2740</v>
      </c>
      <c r="H205" s="42"/>
      <c r="I205" s="43">
        <f t="shared" si="57"/>
        <v>121176</v>
      </c>
      <c r="J205" s="43">
        <f t="shared" si="58"/>
        <v>77965</v>
      </c>
      <c r="L205" s="42">
        <f t="shared" si="54"/>
        <v>39005</v>
      </c>
      <c r="M205" s="44">
        <f t="shared" si="59"/>
        <v>121176</v>
      </c>
      <c r="N205" s="48">
        <f t="shared" si="60"/>
        <v>0.64340298408925856</v>
      </c>
      <c r="P205" s="18" t="s">
        <v>314</v>
      </c>
      <c r="Q205" s="26">
        <v>0.75840440752187555</v>
      </c>
      <c r="R205" s="117"/>
      <c r="S205" s="26"/>
      <c r="T205" s="10" t="s">
        <v>216</v>
      </c>
      <c r="U205" s="85">
        <f t="shared" si="61"/>
        <v>121176</v>
      </c>
      <c r="V205" s="23">
        <v>96139.5</v>
      </c>
      <c r="W205" s="127">
        <f t="shared" si="62"/>
        <v>0.79338730441671623</v>
      </c>
      <c r="X205" s="87">
        <f t="shared" si="63"/>
        <v>0.14420701223795004</v>
      </c>
      <c r="Y205" s="131">
        <f t="shared" si="64"/>
        <v>1.1889474409057521E-2</v>
      </c>
      <c r="Z205" s="26"/>
      <c r="AA205" s="26"/>
      <c r="AB205" s="26"/>
      <c r="AL205" s="54">
        <v>38984</v>
      </c>
      <c r="AM205" s="50">
        <v>3306.9</v>
      </c>
      <c r="AN205" s="35">
        <f t="shared" si="65"/>
        <v>3306900</v>
      </c>
      <c r="AP205" s="18" t="s">
        <v>308</v>
      </c>
      <c r="AQ205">
        <v>32916.11</v>
      </c>
      <c r="AR205" s="35">
        <f t="shared" si="66"/>
        <v>32916110000</v>
      </c>
      <c r="BC205" s="35" t="s">
        <v>306</v>
      </c>
      <c r="BD205" s="35">
        <v>7546.6070588235307</v>
      </c>
      <c r="BE205" s="170">
        <v>7546607.0588235306</v>
      </c>
    </row>
    <row r="206" spans="1:57" ht="15.6" x14ac:dyDescent="0.3">
      <c r="A206" s="42">
        <f t="shared" si="53"/>
        <v>39012</v>
      </c>
      <c r="B206" s="35">
        <v>81888</v>
      </c>
      <c r="C206" s="35">
        <v>52424</v>
      </c>
      <c r="D206" s="35">
        <v>33758</v>
      </c>
      <c r="E206" s="35">
        <v>23250</v>
      </c>
      <c r="F206" s="35">
        <v>5530</v>
      </c>
      <c r="G206" s="35">
        <v>2791</v>
      </c>
      <c r="H206" s="42"/>
      <c r="I206" s="43">
        <f t="shared" si="57"/>
        <v>121176</v>
      </c>
      <c r="J206" s="43">
        <f t="shared" si="58"/>
        <v>78465</v>
      </c>
      <c r="L206" s="42">
        <f t="shared" si="54"/>
        <v>39012</v>
      </c>
      <c r="M206" s="44">
        <f t="shared" si="59"/>
        <v>121176</v>
      </c>
      <c r="N206" s="48">
        <f t="shared" si="60"/>
        <v>0.64752921370568428</v>
      </c>
      <c r="P206" s="18" t="s">
        <v>316</v>
      </c>
      <c r="Q206" s="26">
        <v>0.80035332895953704</v>
      </c>
      <c r="R206" s="117"/>
      <c r="S206" s="26"/>
      <c r="T206" s="10" t="s">
        <v>217</v>
      </c>
      <c r="U206" s="85">
        <f t="shared" si="61"/>
        <v>121176</v>
      </c>
      <c r="V206" s="23">
        <v>101700.5</v>
      </c>
      <c r="W206" s="127">
        <f t="shared" si="62"/>
        <v>0.8392792302106028</v>
      </c>
      <c r="X206" s="87">
        <f t="shared" si="63"/>
        <v>0.19015923382665245</v>
      </c>
      <c r="Y206" s="131">
        <f t="shared" si="64"/>
        <v>3.5590380933518184E-2</v>
      </c>
      <c r="Z206" s="26"/>
      <c r="AA206" s="26"/>
      <c r="AB206" s="26"/>
      <c r="AL206" s="54">
        <v>38991</v>
      </c>
      <c r="AM206" s="50">
        <v>4320.6000000000004</v>
      </c>
      <c r="AN206" s="35">
        <f t="shared" si="65"/>
        <v>4320600</v>
      </c>
      <c r="AP206" s="18" t="s">
        <v>310</v>
      </c>
      <c r="AQ206">
        <v>37197.82</v>
      </c>
      <c r="AR206" s="35">
        <f t="shared" si="66"/>
        <v>37197820000</v>
      </c>
      <c r="BC206" s="35" t="s">
        <v>308</v>
      </c>
      <c r="BD206" s="35">
        <v>-4265.6929411764795</v>
      </c>
      <c r="BE206" s="170">
        <v>-4265692.9411764797</v>
      </c>
    </row>
    <row r="207" spans="1:57" ht="15.6" x14ac:dyDescent="0.3">
      <c r="A207" s="42">
        <f t="shared" si="53"/>
        <v>39019</v>
      </c>
      <c r="B207" s="35">
        <v>81888</v>
      </c>
      <c r="C207" s="35">
        <v>52658</v>
      </c>
      <c r="D207" s="35">
        <v>33758</v>
      </c>
      <c r="E207" s="35">
        <v>23017</v>
      </c>
      <c r="F207" s="35">
        <v>5530</v>
      </c>
      <c r="G207" s="35">
        <v>2738</v>
      </c>
      <c r="H207" s="42"/>
      <c r="I207" s="43">
        <f t="shared" si="57"/>
        <v>121176</v>
      </c>
      <c r="J207" s="43">
        <f t="shared" si="58"/>
        <v>78413</v>
      </c>
      <c r="L207" s="42">
        <f t="shared" si="54"/>
        <v>39019</v>
      </c>
      <c r="M207" s="44">
        <f t="shared" si="59"/>
        <v>121176</v>
      </c>
      <c r="N207" s="48">
        <f t="shared" si="60"/>
        <v>0.64710008582557599</v>
      </c>
      <c r="P207" s="18" t="s">
        <v>318</v>
      </c>
      <c r="Q207" s="26">
        <v>0.79065219625170935</v>
      </c>
      <c r="R207" s="117"/>
      <c r="S207" s="26"/>
      <c r="T207" s="10" t="s">
        <v>218</v>
      </c>
      <c r="U207" s="85">
        <f t="shared" si="61"/>
        <v>121176</v>
      </c>
      <c r="V207" s="23">
        <v>100313</v>
      </c>
      <c r="W207" s="127">
        <f t="shared" si="62"/>
        <v>0.82782894302502141</v>
      </c>
      <c r="X207" s="87">
        <f t="shared" si="63"/>
        <v>0.17869390250956477</v>
      </c>
      <c r="Y207" s="131">
        <f t="shared" si="64"/>
        <v>2.4134317026473839E-2</v>
      </c>
      <c r="Z207" s="26"/>
      <c r="AA207" s="26"/>
      <c r="AB207" s="26"/>
      <c r="AL207" s="54">
        <v>38998</v>
      </c>
      <c r="AM207" s="50">
        <v>3842.2999999999997</v>
      </c>
      <c r="AN207" s="35">
        <f t="shared" si="65"/>
        <v>3842299.9999999995</v>
      </c>
      <c r="AP207" s="18" t="s">
        <v>312</v>
      </c>
      <c r="AQ207">
        <v>19843.669999999998</v>
      </c>
      <c r="AR207" s="35">
        <f t="shared" si="66"/>
        <v>19843670000</v>
      </c>
      <c r="BC207" s="35" t="s">
        <v>310</v>
      </c>
      <c r="BD207" s="35">
        <v>2217.5823529411791</v>
      </c>
      <c r="BE207" s="170">
        <v>2217582.3529411792</v>
      </c>
    </row>
    <row r="208" spans="1:57" ht="15.6" x14ac:dyDescent="0.3">
      <c r="A208" s="42">
        <f t="shared" si="53"/>
        <v>39026</v>
      </c>
      <c r="B208" s="35">
        <v>81888</v>
      </c>
      <c r="C208" s="35">
        <v>53346</v>
      </c>
      <c r="D208" s="35">
        <v>33758</v>
      </c>
      <c r="E208" s="35">
        <v>22904</v>
      </c>
      <c r="F208" s="35">
        <v>5530</v>
      </c>
      <c r="G208" s="35">
        <v>2694</v>
      </c>
      <c r="H208" s="42"/>
      <c r="I208" s="43">
        <f t="shared" si="57"/>
        <v>121176</v>
      </c>
      <c r="J208" s="43">
        <f t="shared" si="58"/>
        <v>78944</v>
      </c>
      <c r="L208" s="42">
        <f t="shared" si="54"/>
        <v>39026</v>
      </c>
      <c r="M208" s="44">
        <f t="shared" si="59"/>
        <v>121176</v>
      </c>
      <c r="N208" s="48">
        <f t="shared" si="60"/>
        <v>0.65148214167822016</v>
      </c>
      <c r="P208" s="18" t="s">
        <v>320</v>
      </c>
      <c r="Q208" s="26">
        <v>0.71974768992419624</v>
      </c>
      <c r="R208" s="117"/>
      <c r="S208" s="26"/>
      <c r="T208" s="10" t="s">
        <v>219</v>
      </c>
      <c r="U208" s="85">
        <f t="shared" si="61"/>
        <v>121176</v>
      </c>
      <c r="V208" s="23">
        <v>91063</v>
      </c>
      <c r="W208" s="127">
        <f t="shared" si="62"/>
        <v>0.75149369512114605</v>
      </c>
      <c r="X208" s="87">
        <f t="shared" si="63"/>
        <v>0.1022583603956469</v>
      </c>
      <c r="Y208" s="131">
        <f t="shared" si="64"/>
        <v>-2.2429749854930514E-2</v>
      </c>
      <c r="Z208" s="26"/>
      <c r="AA208" s="26"/>
      <c r="AB208" s="26"/>
      <c r="AL208" s="54">
        <v>39005</v>
      </c>
      <c r="AM208" s="50">
        <v>3497.6</v>
      </c>
      <c r="AN208" s="35">
        <f t="shared" si="65"/>
        <v>3497600</v>
      </c>
      <c r="AP208" s="18" t="s">
        <v>314</v>
      </c>
      <c r="AQ208">
        <v>16524.86</v>
      </c>
      <c r="AR208" s="35">
        <f t="shared" si="66"/>
        <v>16524860000</v>
      </c>
      <c r="BC208" s="35" t="s">
        <v>312</v>
      </c>
      <c r="BD208" s="35">
        <v>-8997.7817647058801</v>
      </c>
      <c r="BE208" s="170">
        <v>-8997781.7647058796</v>
      </c>
    </row>
    <row r="209" spans="1:57" ht="15.6" x14ac:dyDescent="0.3">
      <c r="A209" s="42">
        <f t="shared" si="53"/>
        <v>39033</v>
      </c>
      <c r="B209" s="35">
        <v>81888</v>
      </c>
      <c r="C209" s="35">
        <v>53478</v>
      </c>
      <c r="D209" s="35">
        <v>33758</v>
      </c>
      <c r="E209" s="35">
        <v>22746</v>
      </c>
      <c r="F209" s="35">
        <v>5530</v>
      </c>
      <c r="G209" s="43">
        <v>2672.78</v>
      </c>
      <c r="H209" s="42"/>
      <c r="I209" s="43">
        <f t="shared" si="57"/>
        <v>121176</v>
      </c>
      <c r="J209" s="43">
        <f t="shared" si="58"/>
        <v>78896.78</v>
      </c>
      <c r="L209" s="42">
        <f t="shared" si="54"/>
        <v>39033</v>
      </c>
      <c r="M209" s="44">
        <f t="shared" si="59"/>
        <v>121176</v>
      </c>
      <c r="N209" s="48">
        <f t="shared" si="60"/>
        <v>0.65109246055324488</v>
      </c>
      <c r="P209" s="18" t="s">
        <v>321</v>
      </c>
      <c r="Q209" s="26">
        <v>0.64954430840006006</v>
      </c>
      <c r="R209" s="117"/>
      <c r="S209" s="26"/>
      <c r="T209" s="10" t="s">
        <v>220</v>
      </c>
      <c r="U209" s="85">
        <f t="shared" si="61"/>
        <v>121176</v>
      </c>
      <c r="V209" s="23">
        <v>82174.5</v>
      </c>
      <c r="W209" s="127">
        <f t="shared" si="62"/>
        <v>0.67814171122994649</v>
      </c>
      <c r="X209" s="87">
        <f t="shared" si="63"/>
        <v>2.8810001900559424E-2</v>
      </c>
      <c r="Y209" s="131">
        <f>W209-AF17</f>
        <v>-1.485172526380707E-2</v>
      </c>
      <c r="Z209" s="26"/>
      <c r="AA209" s="26"/>
      <c r="AB209" s="26"/>
      <c r="AL209" s="54">
        <v>39012</v>
      </c>
      <c r="AM209" s="50">
        <v>3940.6699999999996</v>
      </c>
      <c r="AN209" s="35">
        <f t="shared" si="65"/>
        <v>3940669.9999999995</v>
      </c>
      <c r="AP209" s="18" t="s">
        <v>316</v>
      </c>
      <c r="AQ209">
        <v>18385.61</v>
      </c>
      <c r="AR209" s="35">
        <f t="shared" si="66"/>
        <v>18385610000</v>
      </c>
      <c r="BC209" s="35" t="s">
        <v>314</v>
      </c>
      <c r="BD209" s="35">
        <v>-402.78470588235359</v>
      </c>
      <c r="BE209" s="170">
        <v>-402784.70588235359</v>
      </c>
    </row>
    <row r="210" spans="1:57" ht="15.6" x14ac:dyDescent="0.3">
      <c r="A210" s="42">
        <f t="shared" si="53"/>
        <v>39040</v>
      </c>
      <c r="B210" s="35">
        <v>81888</v>
      </c>
      <c r="C210" s="35">
        <v>53810</v>
      </c>
      <c r="D210" s="35">
        <v>33758</v>
      </c>
      <c r="E210" s="35">
        <v>22793</v>
      </c>
      <c r="F210" s="35">
        <v>5530</v>
      </c>
      <c r="G210" s="35">
        <v>2716</v>
      </c>
      <c r="H210" s="42"/>
      <c r="I210" s="43">
        <f t="shared" si="57"/>
        <v>121176</v>
      </c>
      <c r="J210" s="43">
        <f t="shared" si="58"/>
        <v>79319</v>
      </c>
      <c r="L210" s="42">
        <f t="shared" si="54"/>
        <v>39040</v>
      </c>
      <c r="M210" s="44">
        <f t="shared" si="59"/>
        <v>121176</v>
      </c>
      <c r="N210" s="48">
        <f t="shared" si="60"/>
        <v>0.65457681389053934</v>
      </c>
      <c r="O210" s="35">
        <v>2020</v>
      </c>
      <c r="P210" s="18" t="s">
        <v>290</v>
      </c>
      <c r="Q210" s="26">
        <v>0.61711629818750935</v>
      </c>
      <c r="R210" s="117"/>
      <c r="S210" s="26"/>
      <c r="T210" s="10" t="s">
        <v>221</v>
      </c>
      <c r="U210" s="85">
        <f t="shared" si="61"/>
        <v>121176</v>
      </c>
      <c r="V210" s="23">
        <v>78141</v>
      </c>
      <c r="W210" s="127">
        <f t="shared" si="62"/>
        <v>0.64485541691424042</v>
      </c>
      <c r="X210" s="87">
        <f t="shared" si="63"/>
        <v>-4.5200261120338465E-3</v>
      </c>
      <c r="Y210" s="131">
        <f>W210-AF6</f>
        <v>3.0820878212612257E-2</v>
      </c>
      <c r="Z210" s="26"/>
      <c r="AA210" s="26"/>
      <c r="AB210" s="26"/>
      <c r="AL210" s="54">
        <v>39019</v>
      </c>
      <c r="AM210" s="50">
        <v>3996.8100000000004</v>
      </c>
      <c r="AN210" s="35">
        <f t="shared" si="65"/>
        <v>3996810.0000000005</v>
      </c>
      <c r="AP210" s="18" t="s">
        <v>318</v>
      </c>
      <c r="AQ210">
        <v>15834.349999999999</v>
      </c>
      <c r="AR210" s="35">
        <f t="shared" si="66"/>
        <v>15834349999.999998</v>
      </c>
      <c r="BC210" s="35" t="s">
        <v>316</v>
      </c>
      <c r="BD210" s="35">
        <v>-529.18470588234777</v>
      </c>
      <c r="BE210" s="170">
        <v>-529184.70588234777</v>
      </c>
    </row>
    <row r="211" spans="1:57" ht="15.6" x14ac:dyDescent="0.3">
      <c r="A211" s="42">
        <f t="shared" si="53"/>
        <v>39047</v>
      </c>
      <c r="B211" s="35">
        <v>81888</v>
      </c>
      <c r="C211" s="35">
        <v>55037</v>
      </c>
      <c r="D211" s="35">
        <v>33758</v>
      </c>
      <c r="E211" s="35">
        <v>22965</v>
      </c>
      <c r="F211" s="35">
        <v>5530</v>
      </c>
      <c r="G211" s="43">
        <v>2876</v>
      </c>
      <c r="H211" s="42"/>
      <c r="I211" s="43">
        <f t="shared" si="57"/>
        <v>121176</v>
      </c>
      <c r="J211" s="43">
        <f t="shared" si="58"/>
        <v>80878</v>
      </c>
      <c r="L211" s="42">
        <f t="shared" si="54"/>
        <v>39047</v>
      </c>
      <c r="M211" s="44">
        <f t="shared" si="59"/>
        <v>121176</v>
      </c>
      <c r="N211" s="48">
        <f t="shared" si="60"/>
        <v>0.66744239783455472</v>
      </c>
      <c r="P211" s="18" t="s">
        <v>294</v>
      </c>
      <c r="Q211" s="26">
        <v>0.54715993075700931</v>
      </c>
      <c r="R211" s="117"/>
      <c r="S211" s="26"/>
      <c r="T211" s="10" t="s">
        <v>222</v>
      </c>
      <c r="U211" s="85">
        <f t="shared" si="61"/>
        <v>121176</v>
      </c>
      <c r="V211" s="23">
        <v>69566.5</v>
      </c>
      <c r="W211" s="127">
        <f t="shared" si="62"/>
        <v>0.57409470522215622</v>
      </c>
      <c r="X211" s="87">
        <f t="shared" si="63"/>
        <v>-7.5373707826173184E-2</v>
      </c>
      <c r="Y211" s="131">
        <f t="shared" ref="Y211:Y221" si="67">W211-AF7</f>
        <v>9.35155190310486E-2</v>
      </c>
      <c r="Z211" s="26"/>
      <c r="AA211" s="26"/>
      <c r="AB211" s="26"/>
      <c r="AL211" s="54">
        <v>39026</v>
      </c>
      <c r="AM211" s="50">
        <v>4220.7</v>
      </c>
      <c r="AN211" s="35">
        <f t="shared" si="65"/>
        <v>4220700</v>
      </c>
      <c r="AP211" s="18" t="s">
        <v>320</v>
      </c>
      <c r="AQ211">
        <v>6525.06</v>
      </c>
      <c r="AR211" s="35">
        <f t="shared" si="66"/>
        <v>6525060000</v>
      </c>
      <c r="BC211" s="35" t="s">
        <v>318</v>
      </c>
      <c r="BD211" s="35">
        <v>-2249.545882352937</v>
      </c>
      <c r="BE211" s="170">
        <v>-2249545.882352937</v>
      </c>
    </row>
    <row r="212" spans="1:57" ht="15.6" x14ac:dyDescent="0.3">
      <c r="A212" s="42">
        <f t="shared" si="53"/>
        <v>39054</v>
      </c>
      <c r="B212" s="35">
        <v>81888</v>
      </c>
      <c r="C212" s="35">
        <v>54990</v>
      </c>
      <c r="D212" s="35">
        <v>33758</v>
      </c>
      <c r="E212" s="35">
        <v>23002</v>
      </c>
      <c r="F212" s="35">
        <v>5530</v>
      </c>
      <c r="G212" s="43">
        <v>3125</v>
      </c>
      <c r="H212" s="42"/>
      <c r="I212" s="43">
        <f t="shared" si="57"/>
        <v>121176</v>
      </c>
      <c r="J212" s="43">
        <f t="shared" si="58"/>
        <v>81117</v>
      </c>
      <c r="L212" s="42">
        <f t="shared" si="54"/>
        <v>39054</v>
      </c>
      <c r="M212" s="44">
        <f t="shared" si="59"/>
        <v>121176</v>
      </c>
      <c r="N212" s="48">
        <f t="shared" si="60"/>
        <v>0.66941473559120623</v>
      </c>
      <c r="P212" s="18" t="s">
        <v>298</v>
      </c>
      <c r="Q212" s="26">
        <v>0.44796104686548999</v>
      </c>
      <c r="R212" s="117"/>
      <c r="S212" s="26"/>
      <c r="T212" s="10" t="s">
        <v>223</v>
      </c>
      <c r="U212" s="85">
        <f t="shared" si="61"/>
        <v>121176</v>
      </c>
      <c r="V212" s="23">
        <v>56757</v>
      </c>
      <c r="W212" s="127">
        <f t="shared" si="62"/>
        <v>0.46838482867894632</v>
      </c>
      <c r="X212" s="87">
        <f t="shared" si="63"/>
        <v>-0.18122247287571167</v>
      </c>
      <c r="Y212" s="131">
        <f t="shared" si="67"/>
        <v>0.10324858057701192</v>
      </c>
      <c r="Z212" s="26"/>
      <c r="AA212" s="26"/>
      <c r="AB212" s="26"/>
      <c r="AL212" s="54">
        <v>39033</v>
      </c>
      <c r="AM212" s="50">
        <v>3743.6</v>
      </c>
      <c r="AN212" s="35">
        <f t="shared" si="65"/>
        <v>3743600</v>
      </c>
      <c r="AP212" s="18" t="s">
        <v>321</v>
      </c>
      <c r="AQ212">
        <v>8853.36</v>
      </c>
      <c r="AR212" s="35">
        <f t="shared" si="66"/>
        <v>8853360000</v>
      </c>
      <c r="BC212" s="35" t="s">
        <v>320</v>
      </c>
      <c r="BD212" s="35">
        <v>-5658.9417647058826</v>
      </c>
      <c r="BE212" s="170">
        <v>-5658941.7647058824</v>
      </c>
    </row>
    <row r="213" spans="1:57" ht="15.6" x14ac:dyDescent="0.3">
      <c r="A213" s="42">
        <f t="shared" si="53"/>
        <v>39061</v>
      </c>
      <c r="B213" s="35">
        <v>81888</v>
      </c>
      <c r="C213" s="35">
        <v>55484</v>
      </c>
      <c r="D213" s="35">
        <v>33758</v>
      </c>
      <c r="E213" s="35">
        <v>22736</v>
      </c>
      <c r="F213" s="35">
        <v>5530</v>
      </c>
      <c r="G213" s="43">
        <v>3366.5</v>
      </c>
      <c r="H213" s="42"/>
      <c r="I213" s="43">
        <f t="shared" si="57"/>
        <v>121176</v>
      </c>
      <c r="J213" s="43">
        <f t="shared" si="58"/>
        <v>81586.5</v>
      </c>
      <c r="L213" s="42">
        <f t="shared" si="54"/>
        <v>39061</v>
      </c>
      <c r="M213" s="44">
        <f t="shared" si="59"/>
        <v>121176</v>
      </c>
      <c r="N213" s="48">
        <f t="shared" si="60"/>
        <v>0.67328926520102994</v>
      </c>
      <c r="P213" s="18" t="s">
        <v>306</v>
      </c>
      <c r="Q213" s="26">
        <v>0.34977037569855585</v>
      </c>
      <c r="R213" s="117"/>
      <c r="S213" s="26"/>
      <c r="T213" s="10" t="s">
        <v>224</v>
      </c>
      <c r="U213" s="85">
        <f t="shared" si="61"/>
        <v>121176</v>
      </c>
      <c r="V213" s="23">
        <v>43705</v>
      </c>
      <c r="W213" s="127">
        <f t="shared" si="62"/>
        <v>0.36067373077177001</v>
      </c>
      <c r="X213" s="87">
        <f t="shared" si="63"/>
        <v>-0.28907508862391235</v>
      </c>
      <c r="Y213" s="131">
        <f t="shared" si="67"/>
        <v>6.2094804251667024E-2</v>
      </c>
      <c r="Z213" s="26"/>
      <c r="AA213" s="26"/>
      <c r="AB213" s="26"/>
      <c r="AL213" s="54">
        <v>39040</v>
      </c>
      <c r="AM213" s="50">
        <v>4250.43</v>
      </c>
      <c r="AN213" s="35">
        <f t="shared" si="65"/>
        <v>4250430</v>
      </c>
      <c r="AO213" s="35">
        <v>2020</v>
      </c>
      <c r="AP213" s="18" t="s">
        <v>290</v>
      </c>
      <c r="AQ213">
        <v>17336.82</v>
      </c>
      <c r="AR213" s="35">
        <f t="shared" si="66"/>
        <v>17336820000</v>
      </c>
      <c r="BC213" s="35" t="s">
        <v>321</v>
      </c>
      <c r="BD213" s="35">
        <v>-1211.0476470588219</v>
      </c>
      <c r="BE213" s="170">
        <v>-1211047.647058822</v>
      </c>
    </row>
    <row r="214" spans="1:57" ht="15.6" x14ac:dyDescent="0.3">
      <c r="A214" s="42">
        <f t="shared" si="53"/>
        <v>39068</v>
      </c>
      <c r="B214" s="35">
        <v>81888</v>
      </c>
      <c r="C214" s="35">
        <v>55094</v>
      </c>
      <c r="D214" s="35">
        <v>33758</v>
      </c>
      <c r="E214" s="35">
        <v>22593</v>
      </c>
      <c r="F214" s="35">
        <v>5530</v>
      </c>
      <c r="G214" s="43">
        <v>3430</v>
      </c>
      <c r="H214" s="42"/>
      <c r="I214" s="43">
        <f t="shared" si="57"/>
        <v>121176</v>
      </c>
      <c r="J214" s="43">
        <f t="shared" si="58"/>
        <v>81117</v>
      </c>
      <c r="L214" s="42">
        <f t="shared" si="54"/>
        <v>39068</v>
      </c>
      <c r="M214" s="44">
        <f t="shared" si="59"/>
        <v>121176</v>
      </c>
      <c r="N214" s="48">
        <f t="shared" si="60"/>
        <v>0.66941473559120623</v>
      </c>
      <c r="P214" s="18" t="s">
        <v>308</v>
      </c>
      <c r="Q214" s="26">
        <v>0.32311221949079527</v>
      </c>
      <c r="R214" s="117"/>
      <c r="S214" s="26"/>
      <c r="T214" s="10" t="s">
        <v>225</v>
      </c>
      <c r="U214" s="85">
        <f t="shared" si="61"/>
        <v>121176</v>
      </c>
      <c r="V214" s="23">
        <v>39537.5</v>
      </c>
      <c r="W214" s="127">
        <f t="shared" si="62"/>
        <v>0.32628160691886182</v>
      </c>
      <c r="X214" s="87">
        <f t="shared" si="63"/>
        <v>-0.32351239908442614</v>
      </c>
      <c r="Y214" s="131">
        <f t="shared" si="67"/>
        <v>-8.7414874152381472E-2</v>
      </c>
      <c r="Z214" s="26"/>
      <c r="AA214" s="26"/>
      <c r="AB214" s="26"/>
      <c r="AL214" s="54">
        <v>39047</v>
      </c>
      <c r="AM214" s="50">
        <v>5785.64</v>
      </c>
      <c r="AN214" s="35">
        <f t="shared" si="65"/>
        <v>5785640</v>
      </c>
      <c r="AP214" s="18" t="s">
        <v>294</v>
      </c>
      <c r="AQ214">
        <v>9045.6899999999987</v>
      </c>
      <c r="AR214" s="35">
        <f t="shared" si="66"/>
        <v>9045689999.9999981</v>
      </c>
      <c r="BB214" s="35">
        <v>2020</v>
      </c>
      <c r="BC214" s="35" t="s">
        <v>290</v>
      </c>
      <c r="BD214" s="35">
        <v>8399.309411764707</v>
      </c>
      <c r="BE214" s="170">
        <v>8399309.4117647074</v>
      </c>
    </row>
    <row r="215" spans="1:57" ht="15.6" x14ac:dyDescent="0.3">
      <c r="A215" s="42">
        <f t="shared" si="53"/>
        <v>39075</v>
      </c>
      <c r="B215" s="35">
        <v>81888</v>
      </c>
      <c r="C215" s="35">
        <v>54840</v>
      </c>
      <c r="D215" s="35">
        <v>33758</v>
      </c>
      <c r="E215" s="35">
        <v>22359</v>
      </c>
      <c r="F215" s="35">
        <v>5530</v>
      </c>
      <c r="G215" s="43">
        <v>3423</v>
      </c>
      <c r="H215" s="42"/>
      <c r="I215" s="43">
        <f t="shared" si="57"/>
        <v>121176</v>
      </c>
      <c r="J215" s="43">
        <f t="shared" si="58"/>
        <v>80622</v>
      </c>
      <c r="L215" s="42">
        <f t="shared" si="54"/>
        <v>39075</v>
      </c>
      <c r="M215" s="44">
        <f t="shared" si="59"/>
        <v>121176</v>
      </c>
      <c r="N215" s="48">
        <f t="shared" si="60"/>
        <v>0.6653297682709447</v>
      </c>
      <c r="P215" s="18" t="s">
        <v>310</v>
      </c>
      <c r="Q215" s="26">
        <v>0.60316494217894101</v>
      </c>
      <c r="R215" s="117"/>
      <c r="S215" s="26"/>
      <c r="T215" s="10" t="s">
        <v>226</v>
      </c>
      <c r="U215" s="85">
        <f t="shared" si="61"/>
        <v>121176</v>
      </c>
      <c r="V215" s="23">
        <v>76776.5</v>
      </c>
      <c r="W215" s="127">
        <f t="shared" si="62"/>
        <v>0.63359493629101471</v>
      </c>
      <c r="X215" s="87">
        <f t="shared" si="63"/>
        <v>-1.5795301486568002E-2</v>
      </c>
      <c r="Y215" s="131">
        <f t="shared" si="67"/>
        <v>2.0036958094780788E-2</v>
      </c>
      <c r="Z215" s="26"/>
      <c r="AA215" s="26"/>
      <c r="AB215" s="26"/>
      <c r="AL215" s="54">
        <v>39054</v>
      </c>
      <c r="AM215" s="50">
        <v>4556.8600000000006</v>
      </c>
      <c r="AN215" s="35">
        <f t="shared" si="65"/>
        <v>4556860.0000000009</v>
      </c>
      <c r="AP215" s="18" t="s">
        <v>298</v>
      </c>
      <c r="AQ215">
        <v>6361.28</v>
      </c>
      <c r="AR215" s="35">
        <f t="shared" si="66"/>
        <v>6361280000</v>
      </c>
      <c r="BC215" s="35" t="s">
        <v>294</v>
      </c>
      <c r="BD215" s="35">
        <v>3759.8623529411743</v>
      </c>
      <c r="BE215" s="170">
        <v>3759862.3529411745</v>
      </c>
    </row>
    <row r="216" spans="1:57" ht="15.6" x14ac:dyDescent="0.3">
      <c r="A216" s="42">
        <v>39083</v>
      </c>
      <c r="B216" s="35">
        <v>81888</v>
      </c>
      <c r="C216" s="35">
        <v>54056</v>
      </c>
      <c r="D216" s="35">
        <v>33758</v>
      </c>
      <c r="E216" s="35">
        <v>22050</v>
      </c>
      <c r="F216" s="35">
        <v>5530</v>
      </c>
      <c r="G216" s="35">
        <v>3449</v>
      </c>
      <c r="H216" s="42"/>
      <c r="I216" s="43">
        <f t="shared" si="57"/>
        <v>121176</v>
      </c>
      <c r="J216" s="43">
        <f t="shared" si="58"/>
        <v>79555</v>
      </c>
      <c r="L216" s="42">
        <v>39083</v>
      </c>
      <c r="M216" s="44">
        <f t="shared" si="59"/>
        <v>121176</v>
      </c>
      <c r="N216" s="48">
        <f t="shared" si="60"/>
        <v>0.65652439426949227</v>
      </c>
      <c r="P216" s="18" t="s">
        <v>312</v>
      </c>
      <c r="Q216" s="26">
        <v>0.82738892270237374</v>
      </c>
      <c r="R216" s="117"/>
      <c r="S216" s="26"/>
      <c r="T216" s="10" t="s">
        <v>227</v>
      </c>
      <c r="U216" s="85">
        <f t="shared" si="61"/>
        <v>121176</v>
      </c>
      <c r="V216" s="23">
        <v>104322</v>
      </c>
      <c r="W216" s="127">
        <f t="shared" si="62"/>
        <v>0.86091305208952262</v>
      </c>
      <c r="X216" s="87">
        <f t="shared" si="63"/>
        <v>0.21182147962682929</v>
      </c>
      <c r="Y216" s="131">
        <f t="shared" si="67"/>
        <v>0.12330195199041449</v>
      </c>
      <c r="Z216" s="26"/>
      <c r="AA216" s="26"/>
      <c r="AB216" s="26"/>
      <c r="AL216" s="54">
        <v>39061</v>
      </c>
      <c r="AM216" s="50">
        <v>4925.66</v>
      </c>
      <c r="AN216" s="35">
        <f t="shared" si="65"/>
        <v>4925660</v>
      </c>
      <c r="AP216" s="18" t="s">
        <v>306</v>
      </c>
      <c r="AQ216">
        <v>11518.740000000002</v>
      </c>
      <c r="AR216" s="35">
        <f t="shared" si="66"/>
        <v>11518740000.000002</v>
      </c>
      <c r="BC216" s="35" t="s">
        <v>298</v>
      </c>
      <c r="BD216" s="35">
        <v>767.78235294117712</v>
      </c>
      <c r="BE216" s="170">
        <v>767782.35294117709</v>
      </c>
    </row>
    <row r="217" spans="1:57" ht="15.6" x14ac:dyDescent="0.3">
      <c r="A217" s="42">
        <f>A216+7</f>
        <v>39090</v>
      </c>
      <c r="B217" s="35">
        <v>81888</v>
      </c>
      <c r="C217" s="35">
        <v>53446</v>
      </c>
      <c r="D217" s="35">
        <v>33758</v>
      </c>
      <c r="E217" s="35">
        <v>21503</v>
      </c>
      <c r="F217" s="35">
        <v>5530</v>
      </c>
      <c r="G217" s="35">
        <v>3468</v>
      </c>
      <c r="H217" s="42"/>
      <c r="I217" s="43">
        <f t="shared" si="57"/>
        <v>121176</v>
      </c>
      <c r="J217" s="43">
        <f t="shared" si="58"/>
        <v>78417</v>
      </c>
      <c r="L217" s="42">
        <f>L216+7</f>
        <v>39090</v>
      </c>
      <c r="M217" s="44">
        <f t="shared" si="59"/>
        <v>121176</v>
      </c>
      <c r="N217" s="48">
        <f t="shared" si="60"/>
        <v>0.64713309566250743</v>
      </c>
      <c r="P217" s="18" t="s">
        <v>314</v>
      </c>
      <c r="Q217" s="26">
        <v>0.89036921690603976</v>
      </c>
      <c r="R217" s="117"/>
      <c r="S217" s="26"/>
      <c r="T217" s="10" t="s">
        <v>228</v>
      </c>
      <c r="U217" s="85">
        <f t="shared" si="61"/>
        <v>121176</v>
      </c>
      <c r="V217" s="23">
        <v>112772.5</v>
      </c>
      <c r="W217" s="127">
        <f t="shared" si="62"/>
        <v>0.93065045883673336</v>
      </c>
      <c r="X217" s="87">
        <f t="shared" si="63"/>
        <v>0.28165051191154961</v>
      </c>
      <c r="Y217" s="131">
        <f t="shared" si="67"/>
        <v>0.14915262882907465</v>
      </c>
      <c r="Z217" s="26"/>
      <c r="AA217" s="26"/>
      <c r="AB217" s="26"/>
      <c r="AL217" s="54">
        <v>39068</v>
      </c>
      <c r="AM217" s="50">
        <v>4003</v>
      </c>
      <c r="AN217" s="35">
        <f t="shared" si="65"/>
        <v>4003000</v>
      </c>
      <c r="AP217" s="18" t="s">
        <v>308</v>
      </c>
      <c r="AQ217">
        <v>22632.039999999997</v>
      </c>
      <c r="AR217" s="35">
        <f t="shared" si="66"/>
        <v>22632039999.999996</v>
      </c>
      <c r="BC217" s="35" t="s">
        <v>306</v>
      </c>
      <c r="BD217" s="35">
        <v>-5798.2629411764683</v>
      </c>
      <c r="BE217" s="170">
        <v>-5798262.9411764685</v>
      </c>
    </row>
    <row r="218" spans="1:57" ht="15.6" x14ac:dyDescent="0.3">
      <c r="A218" s="42">
        <f t="shared" ref="A218:A267" si="68">A217+7</f>
        <v>39097</v>
      </c>
      <c r="B218" s="35">
        <v>81888</v>
      </c>
      <c r="C218" s="35">
        <v>52346</v>
      </c>
      <c r="D218" s="35">
        <v>33758</v>
      </c>
      <c r="E218" s="35">
        <v>20666</v>
      </c>
      <c r="F218" s="35">
        <v>5530</v>
      </c>
      <c r="G218" s="35">
        <v>3453</v>
      </c>
      <c r="H218" s="42"/>
      <c r="I218" s="43">
        <f t="shared" si="57"/>
        <v>121176</v>
      </c>
      <c r="J218" s="43">
        <f t="shared" si="58"/>
        <v>76465</v>
      </c>
      <c r="L218" s="42">
        <f t="shared" ref="L218:L267" si="69">L217+7</f>
        <v>39097</v>
      </c>
      <c r="M218" s="44">
        <f t="shared" si="59"/>
        <v>121176</v>
      </c>
      <c r="N218" s="48">
        <f t="shared" si="60"/>
        <v>0.63102429523998149</v>
      </c>
      <c r="P218" s="18" t="s">
        <v>316</v>
      </c>
      <c r="Q218" s="26">
        <v>0.89156832212218706</v>
      </c>
      <c r="R218" s="117"/>
      <c r="S218" s="26"/>
      <c r="T218" s="10" t="s">
        <v>229</v>
      </c>
      <c r="U218" s="85">
        <f t="shared" si="61"/>
        <v>121176</v>
      </c>
      <c r="V218" s="23">
        <v>112567</v>
      </c>
      <c r="W218" s="127">
        <f t="shared" si="62"/>
        <v>0.92895457846438234</v>
      </c>
      <c r="X218" s="87">
        <f t="shared" si="63"/>
        <v>0.27995240338134314</v>
      </c>
      <c r="Y218" s="131">
        <f t="shared" si="67"/>
        <v>0.12526572918729773</v>
      </c>
      <c r="Z218" s="26"/>
      <c r="AA218" s="26"/>
      <c r="AB218" s="26"/>
      <c r="AL218" s="54">
        <v>39075</v>
      </c>
      <c r="AM218" s="50">
        <v>3364.2000000000003</v>
      </c>
      <c r="AN218" s="35">
        <f t="shared" si="65"/>
        <v>3364200.0000000005</v>
      </c>
      <c r="AP218" s="18" t="s">
        <v>310</v>
      </c>
      <c r="AQ218">
        <v>63171.950000000004</v>
      </c>
      <c r="AR218" s="35">
        <f t="shared" si="66"/>
        <v>63171950000.000008</v>
      </c>
      <c r="BC218" s="35" t="s">
        <v>308</v>
      </c>
      <c r="BD218" s="35">
        <v>-14549.762941176483</v>
      </c>
      <c r="BE218" s="170">
        <v>-14549762.941176483</v>
      </c>
    </row>
    <row r="219" spans="1:57" ht="15.6" x14ac:dyDescent="0.3">
      <c r="A219" s="42">
        <f t="shared" si="68"/>
        <v>39104</v>
      </c>
      <c r="B219" s="35">
        <v>81888</v>
      </c>
      <c r="C219" s="35">
        <v>50041</v>
      </c>
      <c r="D219" s="35">
        <v>33758</v>
      </c>
      <c r="E219" s="35">
        <v>19490</v>
      </c>
      <c r="F219" s="35">
        <v>5530</v>
      </c>
      <c r="G219" s="35">
        <v>3348</v>
      </c>
      <c r="H219" s="42"/>
      <c r="I219" s="43">
        <f t="shared" si="57"/>
        <v>121176</v>
      </c>
      <c r="J219" s="43">
        <f t="shared" si="58"/>
        <v>72879</v>
      </c>
      <c r="L219" s="42">
        <f t="shared" si="69"/>
        <v>39104</v>
      </c>
      <c r="M219" s="44">
        <f t="shared" si="59"/>
        <v>121176</v>
      </c>
      <c r="N219" s="48">
        <f t="shared" si="60"/>
        <v>0.60143097643097643</v>
      </c>
      <c r="P219" s="18" t="s">
        <v>318</v>
      </c>
      <c r="Q219" s="26">
        <v>0.90493712009232397</v>
      </c>
      <c r="R219" s="117"/>
      <c r="S219" s="26"/>
      <c r="T219" s="10" t="s">
        <v>230</v>
      </c>
      <c r="U219" s="85">
        <f t="shared" si="61"/>
        <v>121176</v>
      </c>
      <c r="V219" s="23">
        <v>114272.5</v>
      </c>
      <c r="W219" s="127">
        <f t="shared" si="62"/>
        <v>0.94302914768601043</v>
      </c>
      <c r="X219" s="87">
        <f t="shared" si="63"/>
        <v>0.29404546468677956</v>
      </c>
      <c r="Y219" s="131">
        <f t="shared" si="67"/>
        <v>0.13933452168746285</v>
      </c>
      <c r="Z219" s="26"/>
      <c r="AA219" s="26"/>
      <c r="AB219" s="26"/>
      <c r="AL219" s="54">
        <v>39082</v>
      </c>
      <c r="AM219" s="50">
        <v>0</v>
      </c>
      <c r="AN219" s="35">
        <f t="shared" si="65"/>
        <v>0</v>
      </c>
      <c r="AP219" s="18" t="s">
        <v>312</v>
      </c>
      <c r="AQ219">
        <v>38114.32</v>
      </c>
      <c r="AR219" s="35">
        <f t="shared" si="66"/>
        <v>38114320000</v>
      </c>
      <c r="BC219" s="35" t="s">
        <v>310</v>
      </c>
      <c r="BD219" s="35">
        <v>28191.712352941184</v>
      </c>
      <c r="BE219" s="170">
        <v>28191712.352941185</v>
      </c>
    </row>
    <row r="220" spans="1:57" ht="15.6" x14ac:dyDescent="0.3">
      <c r="A220" s="42">
        <f t="shared" si="68"/>
        <v>39111</v>
      </c>
      <c r="B220" s="35">
        <v>81888</v>
      </c>
      <c r="C220" s="35">
        <v>48159</v>
      </c>
      <c r="D220" s="35">
        <v>33758</v>
      </c>
      <c r="E220" s="35">
        <v>18304</v>
      </c>
      <c r="F220" s="35">
        <v>5530</v>
      </c>
      <c r="G220" s="35">
        <v>3230</v>
      </c>
      <c r="H220" s="42"/>
      <c r="I220" s="43">
        <f t="shared" si="57"/>
        <v>121176</v>
      </c>
      <c r="J220" s="43">
        <f t="shared" si="58"/>
        <v>69693</v>
      </c>
      <c r="L220" s="42">
        <f t="shared" si="69"/>
        <v>39111</v>
      </c>
      <c r="M220" s="44">
        <f t="shared" si="59"/>
        <v>121176</v>
      </c>
      <c r="N220" s="48">
        <f t="shared" si="60"/>
        <v>0.57513864131511194</v>
      </c>
      <c r="P220" s="18" t="s">
        <v>320</v>
      </c>
      <c r="Q220" s="26">
        <v>0.926162547130289</v>
      </c>
      <c r="R220" s="117"/>
      <c r="S220" s="26"/>
      <c r="T220" s="10" t="s">
        <v>231</v>
      </c>
      <c r="U220" s="85">
        <f t="shared" si="61"/>
        <v>121176</v>
      </c>
      <c r="V220" s="23">
        <v>117018.5</v>
      </c>
      <c r="W220" s="127">
        <f t="shared" si="62"/>
        <v>0.96569040073942036</v>
      </c>
      <c r="X220" s="87">
        <f t="shared" si="63"/>
        <v>0.31673649156730044</v>
      </c>
      <c r="Y220" s="131">
        <f t="shared" si="67"/>
        <v>0.19176695576334379</v>
      </c>
      <c r="Z220" s="26"/>
      <c r="AA220" s="26"/>
      <c r="AB220" s="26"/>
      <c r="AL220" s="54">
        <v>39083</v>
      </c>
      <c r="AM220" s="50">
        <v>2955.7</v>
      </c>
      <c r="AN220" s="35">
        <f t="shared" si="65"/>
        <v>2955700</v>
      </c>
      <c r="AP220" s="18" t="s">
        <v>314</v>
      </c>
      <c r="AQ220">
        <v>15752.800000000001</v>
      </c>
      <c r="AR220" s="35">
        <f t="shared" si="66"/>
        <v>15752800000.000002</v>
      </c>
      <c r="BC220" s="35" t="s">
        <v>312</v>
      </c>
      <c r="BD220" s="35">
        <v>9272.8682352941214</v>
      </c>
      <c r="BE220" s="170">
        <v>9272868.2352941222</v>
      </c>
    </row>
    <row r="221" spans="1:57" ht="15.6" x14ac:dyDescent="0.3">
      <c r="A221" s="42">
        <f t="shared" si="68"/>
        <v>39118</v>
      </c>
      <c r="B221" s="35">
        <v>81888</v>
      </c>
      <c r="C221" s="35">
        <v>45626</v>
      </c>
      <c r="D221" s="35">
        <v>33758</v>
      </c>
      <c r="E221" s="35">
        <v>16979</v>
      </c>
      <c r="F221" s="35">
        <v>5530</v>
      </c>
      <c r="G221" s="35">
        <v>3056</v>
      </c>
      <c r="H221" s="42"/>
      <c r="I221" s="43">
        <f t="shared" si="57"/>
        <v>121176</v>
      </c>
      <c r="J221" s="43">
        <f t="shared" si="58"/>
        <v>65661</v>
      </c>
      <c r="L221" s="42">
        <f t="shared" si="69"/>
        <v>39118</v>
      </c>
      <c r="M221" s="44">
        <f t="shared" si="59"/>
        <v>121176</v>
      </c>
      <c r="N221" s="48">
        <f t="shared" si="60"/>
        <v>0.54186472568825506</v>
      </c>
      <c r="P221" s="18" t="s">
        <v>321</v>
      </c>
      <c r="Q221" s="26">
        <v>0.85329897366078988</v>
      </c>
      <c r="R221" s="117"/>
      <c r="S221" s="26"/>
      <c r="T221" s="10" t="s">
        <v>232</v>
      </c>
      <c r="U221" s="85">
        <f t="shared" si="61"/>
        <v>121176</v>
      </c>
      <c r="V221" s="23">
        <v>107809</v>
      </c>
      <c r="W221" s="127">
        <f t="shared" si="62"/>
        <v>0.88968937743447551</v>
      </c>
      <c r="X221" s="87">
        <f t="shared" si="63"/>
        <v>0.24063561317831378</v>
      </c>
      <c r="Y221" s="131">
        <f t="shared" si="67"/>
        <v>0.19669594094072196</v>
      </c>
      <c r="Z221" s="26"/>
      <c r="AA221" s="26"/>
      <c r="AB221" s="26"/>
      <c r="AL221" s="54">
        <v>39090</v>
      </c>
      <c r="AM221" s="50">
        <v>3353.8</v>
      </c>
      <c r="AN221" s="35">
        <f t="shared" si="65"/>
        <v>3353800</v>
      </c>
      <c r="AP221" s="18" t="s">
        <v>316</v>
      </c>
      <c r="AQ221">
        <v>22069.409999999996</v>
      </c>
      <c r="AR221" s="35">
        <f t="shared" si="66"/>
        <v>22069409999.999996</v>
      </c>
      <c r="BC221" s="35" t="s">
        <v>314</v>
      </c>
      <c r="BD221" s="35">
        <v>-1174.8447058823531</v>
      </c>
      <c r="BE221" s="170">
        <v>-1174844.705882353</v>
      </c>
    </row>
    <row r="222" spans="1:57" ht="15.6" x14ac:dyDescent="0.3">
      <c r="A222" s="42">
        <f t="shared" si="68"/>
        <v>39125</v>
      </c>
      <c r="B222" s="35">
        <v>81888</v>
      </c>
      <c r="C222" s="35">
        <v>43090</v>
      </c>
      <c r="D222" s="35">
        <v>33758</v>
      </c>
      <c r="E222" s="35">
        <v>15662</v>
      </c>
      <c r="F222" s="35">
        <v>5530</v>
      </c>
      <c r="G222" s="35">
        <v>2882</v>
      </c>
      <c r="H222" s="42"/>
      <c r="I222" s="43">
        <f t="shared" si="57"/>
        <v>121176</v>
      </c>
      <c r="J222" s="43">
        <f t="shared" si="58"/>
        <v>61634</v>
      </c>
      <c r="L222" s="42">
        <f t="shared" si="69"/>
        <v>39125</v>
      </c>
      <c r="M222" s="44">
        <f t="shared" si="59"/>
        <v>121176</v>
      </c>
      <c r="N222" s="48">
        <f t="shared" si="60"/>
        <v>0.50863207235756258</v>
      </c>
      <c r="O222" s="35">
        <v>2021</v>
      </c>
      <c r="P222" s="18" t="s">
        <v>290</v>
      </c>
      <c r="Q222" s="26">
        <v>0.69683602862678418</v>
      </c>
      <c r="R222" s="117"/>
      <c r="S222" s="26"/>
      <c r="T222" s="26"/>
      <c r="U222" s="26"/>
      <c r="V222" s="26"/>
      <c r="W222" s="128"/>
      <c r="X222" s="26"/>
      <c r="Y222" s="128"/>
      <c r="Z222" s="26"/>
      <c r="AA222" s="26"/>
      <c r="AB222" s="26"/>
      <c r="AL222" s="54">
        <v>39097</v>
      </c>
      <c r="AM222" s="50">
        <v>2800.73</v>
      </c>
      <c r="AN222" s="35">
        <f t="shared" si="65"/>
        <v>2800730</v>
      </c>
      <c r="AP222" s="18" t="s">
        <v>318</v>
      </c>
      <c r="AQ222">
        <v>17558.059999999998</v>
      </c>
      <c r="AR222" s="35">
        <f t="shared" si="66"/>
        <v>17558059999.999996</v>
      </c>
      <c r="BC222" s="35" t="s">
        <v>316</v>
      </c>
      <c r="BD222" s="35">
        <v>3154.6152941176479</v>
      </c>
      <c r="BE222" s="170">
        <v>3154615.2941176477</v>
      </c>
    </row>
    <row r="223" spans="1:57" ht="15.6" x14ac:dyDescent="0.3">
      <c r="A223" s="42">
        <f t="shared" si="68"/>
        <v>39132</v>
      </c>
      <c r="B223" s="35">
        <v>81888</v>
      </c>
      <c r="C223" s="35">
        <v>40378</v>
      </c>
      <c r="D223" s="35">
        <v>33758</v>
      </c>
      <c r="E223" s="35">
        <v>14271</v>
      </c>
      <c r="F223" s="35">
        <v>5530</v>
      </c>
      <c r="G223" s="35">
        <v>2709</v>
      </c>
      <c r="H223" s="42"/>
      <c r="I223" s="43">
        <f t="shared" si="57"/>
        <v>121176</v>
      </c>
      <c r="J223" s="43">
        <f t="shared" si="58"/>
        <v>57358</v>
      </c>
      <c r="L223" s="42">
        <f t="shared" si="69"/>
        <v>39132</v>
      </c>
      <c r="M223" s="44">
        <f t="shared" si="59"/>
        <v>121176</v>
      </c>
      <c r="N223" s="48">
        <f t="shared" si="60"/>
        <v>0.47334455667788999</v>
      </c>
      <c r="P223" s="18" t="s">
        <v>294</v>
      </c>
      <c r="Q223" s="26">
        <v>0.54406705942825506</v>
      </c>
      <c r="R223" s="117"/>
      <c r="S223" s="26"/>
      <c r="T223" s="26"/>
      <c r="U223" s="26"/>
      <c r="V223" s="26"/>
      <c r="W223" s="128"/>
      <c r="X223" s="26"/>
      <c r="Y223" s="128"/>
      <c r="Z223" s="26"/>
      <c r="AA223" s="26"/>
      <c r="AB223" s="26"/>
      <c r="AL223" s="54">
        <v>39104</v>
      </c>
      <c r="AM223" s="50">
        <v>1726.75</v>
      </c>
      <c r="AN223" s="35">
        <f t="shared" si="65"/>
        <v>1726750</v>
      </c>
      <c r="AP223" s="18" t="s">
        <v>320</v>
      </c>
      <c r="AQ223">
        <v>21815.85</v>
      </c>
      <c r="AR223" s="35">
        <f t="shared" si="66"/>
        <v>21815850000</v>
      </c>
      <c r="BC223" s="35" t="s">
        <v>318</v>
      </c>
      <c r="BD223" s="35">
        <v>-525.83588235293792</v>
      </c>
      <c r="BE223" s="170">
        <v>-525835.88235293794</v>
      </c>
    </row>
    <row r="224" spans="1:57" ht="15.6" x14ac:dyDescent="0.3">
      <c r="A224" s="42">
        <f t="shared" si="68"/>
        <v>39139</v>
      </c>
      <c r="B224" s="35">
        <v>81888</v>
      </c>
      <c r="C224" s="35">
        <v>38107</v>
      </c>
      <c r="D224" s="35">
        <v>33758</v>
      </c>
      <c r="E224" s="35">
        <v>13062</v>
      </c>
      <c r="F224" s="35">
        <v>5530</v>
      </c>
      <c r="G224" s="35">
        <v>2554</v>
      </c>
      <c r="H224" s="42"/>
      <c r="I224" s="43">
        <f t="shared" si="57"/>
        <v>121176</v>
      </c>
      <c r="J224" s="43">
        <f t="shared" si="58"/>
        <v>53723</v>
      </c>
      <c r="L224" s="42">
        <f t="shared" si="69"/>
        <v>39139</v>
      </c>
      <c r="M224" s="44">
        <f t="shared" si="59"/>
        <v>121176</v>
      </c>
      <c r="N224" s="48">
        <f t="shared" si="60"/>
        <v>0.44334686736647522</v>
      </c>
      <c r="P224" s="18" t="s">
        <v>298</v>
      </c>
      <c r="Q224" s="26">
        <v>0.45163496896129057</v>
      </c>
      <c r="R224" s="117"/>
      <c r="S224" s="26"/>
      <c r="T224" s="26"/>
      <c r="U224" s="26"/>
      <c r="V224" s="26"/>
      <c r="W224" s="128"/>
      <c r="X224" s="26"/>
      <c r="Y224" s="128"/>
      <c r="Z224" s="26"/>
      <c r="AA224" s="26"/>
      <c r="AB224" s="26"/>
      <c r="AL224" s="54">
        <v>39111</v>
      </c>
      <c r="AM224" s="50">
        <v>1923.9</v>
      </c>
      <c r="AN224" s="35">
        <f t="shared" si="65"/>
        <v>1923900</v>
      </c>
      <c r="AP224" s="18" t="s">
        <v>321</v>
      </c>
      <c r="AQ224">
        <v>11550.24</v>
      </c>
      <c r="AR224" s="35">
        <f t="shared" si="66"/>
        <v>11550240000</v>
      </c>
      <c r="BC224" s="35" t="s">
        <v>320</v>
      </c>
      <c r="BD224" s="35">
        <v>9631.8482352941155</v>
      </c>
      <c r="BE224" s="170">
        <v>9631848.2352941148</v>
      </c>
    </row>
    <row r="225" spans="1:57" ht="15.6" x14ac:dyDescent="0.3">
      <c r="A225" s="42">
        <f t="shared" si="68"/>
        <v>39146</v>
      </c>
      <c r="B225" s="35">
        <v>81888</v>
      </c>
      <c r="C225" s="35">
        <v>36238</v>
      </c>
      <c r="D225" s="35">
        <v>33758</v>
      </c>
      <c r="E225" s="35">
        <v>11933</v>
      </c>
      <c r="F225" s="35">
        <v>5530</v>
      </c>
      <c r="G225" s="35">
        <v>2424</v>
      </c>
      <c r="H225" s="42"/>
      <c r="I225" s="43">
        <f t="shared" si="57"/>
        <v>121176</v>
      </c>
      <c r="J225" s="43">
        <f t="shared" si="58"/>
        <v>50595</v>
      </c>
      <c r="L225" s="42">
        <f t="shared" si="69"/>
        <v>39146</v>
      </c>
      <c r="M225" s="44">
        <f t="shared" si="59"/>
        <v>121176</v>
      </c>
      <c r="N225" s="48">
        <f t="shared" si="60"/>
        <v>0.41753317488611608</v>
      </c>
      <c r="P225" s="18" t="s">
        <v>306</v>
      </c>
      <c r="Q225" s="26">
        <v>0.38149539361828316</v>
      </c>
      <c r="R225" s="117"/>
      <c r="S225" s="26"/>
      <c r="T225" s="26"/>
      <c r="U225" s="26"/>
      <c r="V225" s="26"/>
      <c r="W225" s="128"/>
      <c r="X225" s="26"/>
      <c r="Y225" s="128"/>
      <c r="Z225" s="26"/>
      <c r="AA225" s="26"/>
      <c r="AB225" s="26"/>
      <c r="AL225" s="54">
        <v>39118</v>
      </c>
      <c r="AM225" s="50">
        <v>1471.8</v>
      </c>
      <c r="AN225" s="35">
        <f t="shared" si="65"/>
        <v>1471800</v>
      </c>
      <c r="AR225" s="35">
        <f t="shared" si="66"/>
        <v>0</v>
      </c>
      <c r="BC225" s="35" t="s">
        <v>321</v>
      </c>
      <c r="BD225" s="35">
        <v>1485.8323529411773</v>
      </c>
      <c r="BE225" s="171">
        <v>1485832.3529411773</v>
      </c>
    </row>
    <row r="226" spans="1:57" ht="15.6" x14ac:dyDescent="0.3">
      <c r="A226" s="42">
        <f t="shared" si="68"/>
        <v>39153</v>
      </c>
      <c r="B226" s="35">
        <v>81888</v>
      </c>
      <c r="C226" s="35">
        <v>35339</v>
      </c>
      <c r="D226" s="35">
        <v>33758</v>
      </c>
      <c r="E226" s="35">
        <v>11061</v>
      </c>
      <c r="F226" s="35">
        <v>5530</v>
      </c>
      <c r="G226" s="35">
        <v>2329</v>
      </c>
      <c r="H226" s="42"/>
      <c r="I226" s="43">
        <f t="shared" si="57"/>
        <v>121176</v>
      </c>
      <c r="J226" s="43">
        <f t="shared" si="58"/>
        <v>48729</v>
      </c>
      <c r="L226" s="42">
        <f t="shared" si="69"/>
        <v>39153</v>
      </c>
      <c r="M226" s="44">
        <f t="shared" si="59"/>
        <v>121176</v>
      </c>
      <c r="N226" s="48">
        <f t="shared" si="60"/>
        <v>0.40213408595761535</v>
      </c>
      <c r="P226" s="18" t="s">
        <v>308</v>
      </c>
      <c r="Q226" s="26">
        <v>0.47757898066505877</v>
      </c>
      <c r="R226" s="117"/>
      <c r="S226" s="26"/>
      <c r="T226" s="26"/>
      <c r="U226" s="26"/>
      <c r="V226" s="26"/>
      <c r="W226" s="128"/>
      <c r="X226" s="26"/>
      <c r="Y226" s="128"/>
      <c r="Z226" s="26"/>
      <c r="AA226" s="26"/>
      <c r="AB226" s="26"/>
      <c r="AL226" s="54">
        <v>39125</v>
      </c>
      <c r="AM226" s="50">
        <v>1180</v>
      </c>
      <c r="AN226" s="35">
        <f t="shared" si="65"/>
        <v>1180000</v>
      </c>
      <c r="AR226" s="35">
        <f t="shared" si="66"/>
        <v>0</v>
      </c>
    </row>
    <row r="227" spans="1:57" ht="15.6" x14ac:dyDescent="0.3">
      <c r="A227" s="42">
        <f t="shared" si="68"/>
        <v>39160</v>
      </c>
      <c r="B227" s="35">
        <v>81888</v>
      </c>
      <c r="C227" s="35">
        <v>33633</v>
      </c>
      <c r="D227" s="35">
        <v>33758</v>
      </c>
      <c r="E227" s="35">
        <v>10073</v>
      </c>
      <c r="F227" s="35">
        <v>5530</v>
      </c>
      <c r="G227" s="35">
        <v>2251</v>
      </c>
      <c r="H227" s="42"/>
      <c r="I227" s="43">
        <f t="shared" si="57"/>
        <v>121176</v>
      </c>
      <c r="J227" s="43">
        <f t="shared" si="58"/>
        <v>45957</v>
      </c>
      <c r="L227" s="42">
        <f t="shared" si="69"/>
        <v>39160</v>
      </c>
      <c r="M227" s="44">
        <f t="shared" si="59"/>
        <v>121176</v>
      </c>
      <c r="N227" s="48">
        <f t="shared" si="60"/>
        <v>0.37925826896415132</v>
      </c>
      <c r="P227" s="18" t="s">
        <v>310</v>
      </c>
      <c r="Q227" s="26">
        <v>0.66402079791230084</v>
      </c>
      <c r="R227" s="117"/>
      <c r="S227" s="26"/>
      <c r="T227" s="26"/>
      <c r="U227" s="26"/>
      <c r="V227" s="26"/>
      <c r="W227" s="128"/>
      <c r="X227" s="26"/>
      <c r="Y227" s="128"/>
      <c r="Z227" s="26"/>
      <c r="AA227" s="26"/>
      <c r="AB227" s="26"/>
      <c r="AL227" s="54">
        <v>39132</v>
      </c>
      <c r="AM227" s="50">
        <v>1007.26</v>
      </c>
      <c r="AN227" s="35">
        <f t="shared" si="65"/>
        <v>1007260</v>
      </c>
      <c r="AR227" s="35">
        <f t="shared" si="66"/>
        <v>0</v>
      </c>
    </row>
    <row r="228" spans="1:57" ht="15.6" x14ac:dyDescent="0.3">
      <c r="A228" s="42">
        <f t="shared" si="68"/>
        <v>39167</v>
      </c>
      <c r="B228" s="35">
        <v>81888</v>
      </c>
      <c r="C228" s="35">
        <v>32023</v>
      </c>
      <c r="D228" s="35">
        <v>33758</v>
      </c>
      <c r="E228" s="35">
        <v>9172</v>
      </c>
      <c r="F228" s="35">
        <v>5530</v>
      </c>
      <c r="G228" s="35">
        <v>2186</v>
      </c>
      <c r="H228" s="42"/>
      <c r="I228" s="43">
        <f t="shared" si="57"/>
        <v>121176</v>
      </c>
      <c r="J228" s="43">
        <f t="shared" si="58"/>
        <v>43381</v>
      </c>
      <c r="L228" s="42">
        <f t="shared" si="69"/>
        <v>39167</v>
      </c>
      <c r="M228" s="44">
        <f t="shared" si="59"/>
        <v>121176</v>
      </c>
      <c r="N228" s="48">
        <f t="shared" si="60"/>
        <v>0.35799993398032615</v>
      </c>
      <c r="P228" s="18" t="s">
        <v>312</v>
      </c>
      <c r="Q228" s="26">
        <v>0.70020007117156291</v>
      </c>
      <c r="R228" s="117"/>
      <c r="S228" s="26"/>
      <c r="T228" s="26"/>
      <c r="U228" s="26"/>
      <c r="V228" s="26"/>
      <c r="W228" s="128"/>
      <c r="X228" s="26"/>
      <c r="Y228" s="128"/>
      <c r="Z228" s="26"/>
      <c r="AA228" s="26"/>
      <c r="AB228" s="26"/>
      <c r="AL228" s="54">
        <v>39139</v>
      </c>
      <c r="AM228" s="50">
        <v>1051.2</v>
      </c>
      <c r="AN228" s="35">
        <f t="shared" si="65"/>
        <v>1051200</v>
      </c>
      <c r="AR228" s="35">
        <f t="shared" si="66"/>
        <v>0</v>
      </c>
    </row>
    <row r="229" spans="1:57" ht="15.6" x14ac:dyDescent="0.3">
      <c r="A229" s="42">
        <f t="shared" si="68"/>
        <v>39174</v>
      </c>
      <c r="B229" s="35">
        <v>81888</v>
      </c>
      <c r="C229" s="35">
        <v>30720</v>
      </c>
      <c r="D229" s="35">
        <v>33758</v>
      </c>
      <c r="E229" s="35">
        <v>8446</v>
      </c>
      <c r="F229" s="35">
        <v>5530</v>
      </c>
      <c r="G229" s="35">
        <v>2139</v>
      </c>
      <c r="H229" s="42"/>
      <c r="I229" s="43">
        <f t="shared" si="57"/>
        <v>121176</v>
      </c>
      <c r="J229" s="43">
        <f t="shared" si="58"/>
        <v>41305</v>
      </c>
      <c r="L229" s="42">
        <f t="shared" si="69"/>
        <v>39174</v>
      </c>
      <c r="M229" s="44">
        <f t="shared" si="59"/>
        <v>121176</v>
      </c>
      <c r="N229" s="48">
        <f t="shared" si="60"/>
        <v>0.34086782861292664</v>
      </c>
      <c r="P229" s="18" t="s">
        <v>314</v>
      </c>
      <c r="Q229" s="26">
        <v>0.68207860503736506</v>
      </c>
      <c r="R229" s="117"/>
      <c r="S229" s="26"/>
      <c r="T229" s="26"/>
      <c r="U229" s="26"/>
      <c r="V229" s="26"/>
      <c r="W229" s="128"/>
      <c r="X229" s="26"/>
      <c r="Y229" s="128"/>
      <c r="Z229" s="26"/>
      <c r="AA229" s="26"/>
      <c r="AB229" s="26"/>
      <c r="AL229" s="54">
        <v>39146</v>
      </c>
      <c r="AM229" s="50">
        <v>1423.8</v>
      </c>
      <c r="AN229" s="35">
        <f t="shared" si="65"/>
        <v>1423800</v>
      </c>
      <c r="AR229" s="35">
        <f t="shared" si="66"/>
        <v>0</v>
      </c>
    </row>
    <row r="230" spans="1:57" ht="15.6" x14ac:dyDescent="0.3">
      <c r="A230" s="42">
        <f t="shared" si="68"/>
        <v>39181</v>
      </c>
      <c r="B230" s="35">
        <v>81888</v>
      </c>
      <c r="C230" s="35">
        <v>29715</v>
      </c>
      <c r="D230" s="35">
        <v>33758</v>
      </c>
      <c r="E230" s="35">
        <v>7912</v>
      </c>
      <c r="F230" s="35">
        <v>5530</v>
      </c>
      <c r="G230" s="35">
        <v>2138</v>
      </c>
      <c r="H230" s="42"/>
      <c r="I230" s="43">
        <f t="shared" si="57"/>
        <v>121176</v>
      </c>
      <c r="J230" s="43">
        <f t="shared" si="58"/>
        <v>39765</v>
      </c>
      <c r="L230" s="42">
        <f t="shared" si="69"/>
        <v>39181</v>
      </c>
      <c r="M230" s="44">
        <f t="shared" si="59"/>
        <v>121176</v>
      </c>
      <c r="N230" s="48">
        <f t="shared" si="60"/>
        <v>0.32815904139433549</v>
      </c>
      <c r="P230" s="18" t="s">
        <v>316</v>
      </c>
      <c r="Q230" s="26">
        <v>0.65710529437349252</v>
      </c>
      <c r="R230" s="117"/>
      <c r="S230" s="26"/>
      <c r="T230" s="26"/>
      <c r="U230" s="26"/>
      <c r="V230" s="26"/>
      <c r="W230" s="128"/>
      <c r="X230" s="26"/>
      <c r="Y230" s="128"/>
      <c r="Z230" s="26"/>
      <c r="AA230" s="26"/>
      <c r="AB230" s="26"/>
      <c r="AL230" s="54">
        <v>39153</v>
      </c>
      <c r="AM230" s="50">
        <v>2392.0700000000002</v>
      </c>
      <c r="AN230" s="35">
        <f t="shared" si="65"/>
        <v>2392070</v>
      </c>
      <c r="AR230" s="35">
        <f t="shared" si="66"/>
        <v>0</v>
      </c>
    </row>
    <row r="231" spans="1:57" ht="15.6" x14ac:dyDescent="0.3">
      <c r="A231" s="42">
        <f t="shared" si="68"/>
        <v>39188</v>
      </c>
      <c r="B231" s="35">
        <v>81888</v>
      </c>
      <c r="C231" s="35">
        <v>29292</v>
      </c>
      <c r="D231" s="35">
        <v>33758</v>
      </c>
      <c r="E231" s="35">
        <v>8068</v>
      </c>
      <c r="F231" s="35">
        <v>5530</v>
      </c>
      <c r="G231" s="35">
        <v>2257</v>
      </c>
      <c r="H231" s="42"/>
      <c r="I231" s="43">
        <f t="shared" si="57"/>
        <v>121176</v>
      </c>
      <c r="J231" s="43">
        <f t="shared" si="58"/>
        <v>39617</v>
      </c>
      <c r="L231" s="42">
        <f t="shared" si="69"/>
        <v>39188</v>
      </c>
      <c r="M231" s="44">
        <f t="shared" si="59"/>
        <v>121176</v>
      </c>
      <c r="N231" s="48">
        <f t="shared" si="60"/>
        <v>0.3269376774278735</v>
      </c>
      <c r="P231" s="18" t="s">
        <v>318</v>
      </c>
      <c r="Q231" s="26">
        <v>0.71504962239531855</v>
      </c>
      <c r="R231" s="117"/>
      <c r="S231" s="26"/>
      <c r="T231" s="26"/>
      <c r="U231" s="26"/>
      <c r="V231" s="26"/>
      <c r="W231" s="128"/>
      <c r="X231" s="26"/>
      <c r="Y231" s="128"/>
      <c r="Z231" s="26"/>
      <c r="AA231" s="26"/>
      <c r="AB231" s="26"/>
      <c r="AL231" s="54">
        <v>39160</v>
      </c>
      <c r="AM231" s="50">
        <v>1440.6</v>
      </c>
      <c r="AN231" s="35">
        <f t="shared" si="65"/>
        <v>1440600</v>
      </c>
      <c r="AR231" s="35">
        <f t="shared" si="66"/>
        <v>0</v>
      </c>
    </row>
    <row r="232" spans="1:57" ht="15.6" x14ac:dyDescent="0.3">
      <c r="A232" s="42">
        <f t="shared" si="68"/>
        <v>39195</v>
      </c>
      <c r="B232" s="35">
        <v>81888</v>
      </c>
      <c r="C232" s="35">
        <v>31521</v>
      </c>
      <c r="D232" s="35">
        <v>33758</v>
      </c>
      <c r="E232" s="35">
        <v>9420</v>
      </c>
      <c r="F232" s="35">
        <v>5530</v>
      </c>
      <c r="G232" s="35">
        <v>2457</v>
      </c>
      <c r="H232" s="42"/>
      <c r="I232" s="43">
        <f t="shared" si="57"/>
        <v>121176</v>
      </c>
      <c r="J232" s="43">
        <f t="shared" si="58"/>
        <v>43398</v>
      </c>
      <c r="L232" s="42">
        <f t="shared" si="69"/>
        <v>39195</v>
      </c>
      <c r="M232" s="44">
        <f t="shared" si="59"/>
        <v>121176</v>
      </c>
      <c r="N232" s="48">
        <f t="shared" si="60"/>
        <v>0.35814022578728461</v>
      </c>
      <c r="P232" s="18" t="s">
        <v>320</v>
      </c>
      <c r="Q232" s="26">
        <v>0.715766478193824</v>
      </c>
      <c r="R232" s="117"/>
      <c r="S232" s="26"/>
      <c r="T232" s="26"/>
      <c r="U232" s="26"/>
      <c r="V232" s="26"/>
      <c r="W232" s="128"/>
      <c r="X232" s="26"/>
      <c r="Y232" s="128"/>
      <c r="Z232" s="26"/>
      <c r="AA232" s="26"/>
      <c r="AB232" s="26"/>
      <c r="AL232" s="54">
        <v>39167</v>
      </c>
      <c r="AM232" s="50">
        <v>1411.3</v>
      </c>
      <c r="AN232" s="35">
        <f t="shared" si="65"/>
        <v>1411300</v>
      </c>
      <c r="AR232" s="35">
        <f t="shared" si="66"/>
        <v>0</v>
      </c>
    </row>
    <row r="233" spans="1:57" ht="15.6" x14ac:dyDescent="0.3">
      <c r="A233" s="42">
        <f t="shared" si="68"/>
        <v>39202</v>
      </c>
      <c r="B233" s="35">
        <v>81888</v>
      </c>
      <c r="C233" s="35">
        <v>33983</v>
      </c>
      <c r="D233" s="35">
        <v>33758</v>
      </c>
      <c r="E233" s="35">
        <v>10907</v>
      </c>
      <c r="F233" s="35">
        <v>5530</v>
      </c>
      <c r="G233" s="35">
        <v>2675</v>
      </c>
      <c r="H233" s="42"/>
      <c r="I233" s="43">
        <f t="shared" si="57"/>
        <v>121176</v>
      </c>
      <c r="J233" s="43">
        <f t="shared" si="58"/>
        <v>47565</v>
      </c>
      <c r="L233" s="42">
        <f t="shared" si="69"/>
        <v>39202</v>
      </c>
      <c r="M233" s="44">
        <f t="shared" si="59"/>
        <v>121176</v>
      </c>
      <c r="N233" s="48">
        <f t="shared" si="60"/>
        <v>0.39252822341057636</v>
      </c>
      <c r="P233" s="18" t="s">
        <v>321</v>
      </c>
      <c r="Q233" s="26">
        <v>0.61225930172788745</v>
      </c>
      <c r="R233" s="117"/>
      <c r="S233" s="26"/>
      <c r="T233" s="26"/>
      <c r="U233" s="26"/>
      <c r="V233" s="26"/>
      <c r="W233" s="128"/>
      <c r="X233" s="26"/>
      <c r="Y233" s="128"/>
      <c r="Z233" s="26"/>
      <c r="AA233" s="26"/>
      <c r="AB233" s="26"/>
      <c r="AL233" s="54">
        <v>39174</v>
      </c>
      <c r="AM233" s="50">
        <v>1910.62</v>
      </c>
      <c r="AN233" s="35">
        <f t="shared" si="65"/>
        <v>1910620</v>
      </c>
      <c r="AR233" s="35">
        <f t="shared" si="66"/>
        <v>0</v>
      </c>
    </row>
    <row r="234" spans="1:57" ht="15.6" x14ac:dyDescent="0.3">
      <c r="A234" s="42">
        <f t="shared" si="68"/>
        <v>39209</v>
      </c>
      <c r="B234" s="35">
        <v>81888</v>
      </c>
      <c r="C234" s="35">
        <v>35081</v>
      </c>
      <c r="D234" s="35">
        <v>33758</v>
      </c>
      <c r="E234" s="35">
        <v>12433</v>
      </c>
      <c r="F234" s="35">
        <v>5530</v>
      </c>
      <c r="G234" s="35">
        <v>2985</v>
      </c>
      <c r="H234" s="42"/>
      <c r="I234" s="43">
        <f t="shared" si="57"/>
        <v>121176</v>
      </c>
      <c r="J234" s="43">
        <f t="shared" si="58"/>
        <v>50499</v>
      </c>
      <c r="L234" s="42">
        <f t="shared" si="69"/>
        <v>39209</v>
      </c>
      <c r="M234" s="44">
        <f t="shared" si="59"/>
        <v>121176</v>
      </c>
      <c r="N234" s="48">
        <f t="shared" si="60"/>
        <v>0.41674093879976232</v>
      </c>
      <c r="O234" s="35">
        <v>2022</v>
      </c>
      <c r="P234" s="18" t="s">
        <v>290</v>
      </c>
      <c r="Q234" s="26">
        <v>0.51582548415526719</v>
      </c>
      <c r="R234" s="117"/>
      <c r="S234" s="26"/>
      <c r="T234" s="26"/>
      <c r="U234" s="26"/>
      <c r="V234" s="26"/>
      <c r="W234" s="128"/>
      <c r="X234" s="26"/>
      <c r="Y234" s="128"/>
      <c r="Z234" s="26"/>
      <c r="AA234" s="26"/>
      <c r="AB234" s="26"/>
      <c r="AL234" s="54">
        <v>39181</v>
      </c>
      <c r="AM234" s="50">
        <v>2340.8000000000002</v>
      </c>
      <c r="AN234" s="35">
        <f t="shared" si="65"/>
        <v>2340800</v>
      </c>
      <c r="AR234" s="35">
        <f t="shared" si="66"/>
        <v>0</v>
      </c>
    </row>
    <row r="235" spans="1:57" ht="15.6" x14ac:dyDescent="0.3">
      <c r="A235" s="42">
        <f t="shared" si="68"/>
        <v>39216</v>
      </c>
      <c r="B235" s="35">
        <v>81888</v>
      </c>
      <c r="C235" s="35">
        <v>36620</v>
      </c>
      <c r="D235" s="35">
        <v>33758</v>
      </c>
      <c r="E235" s="35">
        <v>14769</v>
      </c>
      <c r="F235" s="35">
        <v>5530</v>
      </c>
      <c r="G235" s="35">
        <v>3451</v>
      </c>
      <c r="H235" s="42"/>
      <c r="I235" s="43">
        <f t="shared" si="57"/>
        <v>121176</v>
      </c>
      <c r="J235" s="43">
        <f t="shared" si="58"/>
        <v>54840</v>
      </c>
      <c r="L235" s="42">
        <f t="shared" si="69"/>
        <v>39216</v>
      </c>
      <c r="M235" s="44">
        <f t="shared" si="59"/>
        <v>121176</v>
      </c>
      <c r="N235" s="48">
        <f t="shared" si="60"/>
        <v>0.45256486432957022</v>
      </c>
      <c r="P235" s="18" t="s">
        <v>294</v>
      </c>
      <c r="Q235" s="26">
        <v>0.41825896059466661</v>
      </c>
      <c r="R235" s="117"/>
      <c r="S235" s="26"/>
      <c r="T235" s="26"/>
      <c r="U235" s="26"/>
      <c r="V235" s="26"/>
      <c r="W235" s="128"/>
      <c r="X235" s="26"/>
      <c r="Y235" s="128"/>
      <c r="Z235" s="26"/>
      <c r="AA235" s="26"/>
      <c r="AB235" s="26"/>
      <c r="AL235" s="54">
        <v>39188</v>
      </c>
      <c r="AM235" s="50">
        <v>3702.9</v>
      </c>
      <c r="AN235" s="35">
        <f t="shared" si="65"/>
        <v>3702900</v>
      </c>
      <c r="AR235" s="35">
        <f t="shared" si="66"/>
        <v>0</v>
      </c>
    </row>
    <row r="236" spans="1:57" ht="15.6" x14ac:dyDescent="0.3">
      <c r="A236" s="42">
        <f t="shared" si="68"/>
        <v>39223</v>
      </c>
      <c r="B236" s="35">
        <v>81888</v>
      </c>
      <c r="C236" s="35">
        <v>39374</v>
      </c>
      <c r="D236" s="35">
        <v>33758</v>
      </c>
      <c r="E236" s="35">
        <v>17332</v>
      </c>
      <c r="F236" s="35">
        <v>5530</v>
      </c>
      <c r="G236" s="35">
        <v>3901</v>
      </c>
      <c r="H236" s="42"/>
      <c r="I236" s="43">
        <f t="shared" si="57"/>
        <v>121176</v>
      </c>
      <c r="J236" s="43">
        <f t="shared" si="58"/>
        <v>60607</v>
      </c>
      <c r="L236" s="42">
        <f t="shared" si="69"/>
        <v>39223</v>
      </c>
      <c r="M236" s="44">
        <f t="shared" si="59"/>
        <v>121176</v>
      </c>
      <c r="N236" s="48">
        <f t="shared" si="60"/>
        <v>0.50015679672542412</v>
      </c>
      <c r="P236" s="18" t="s">
        <v>298</v>
      </c>
      <c r="Q236" s="26">
        <v>0.30941345251889862</v>
      </c>
      <c r="R236" s="117"/>
      <c r="S236" s="26"/>
      <c r="T236" s="26"/>
      <c r="U236" s="26"/>
      <c r="V236" s="26"/>
      <c r="W236" s="128"/>
      <c r="X236" s="26"/>
      <c r="Y236" s="128"/>
      <c r="Z236" s="26"/>
      <c r="AA236" s="26"/>
      <c r="AB236" s="26"/>
      <c r="AL236" s="54">
        <v>39195</v>
      </c>
      <c r="AM236" s="50">
        <v>7669.27</v>
      </c>
      <c r="AN236" s="35">
        <f t="shared" si="65"/>
        <v>7669270</v>
      </c>
      <c r="AR236" s="35">
        <f t="shared" si="66"/>
        <v>0</v>
      </c>
    </row>
    <row r="237" spans="1:57" ht="15.6" x14ac:dyDescent="0.3">
      <c r="A237" s="42">
        <f t="shared" si="68"/>
        <v>39230</v>
      </c>
      <c r="B237" s="35">
        <v>81888</v>
      </c>
      <c r="C237" s="35">
        <v>44569</v>
      </c>
      <c r="D237" s="35">
        <v>33758</v>
      </c>
      <c r="E237" s="35">
        <v>19192</v>
      </c>
      <c r="F237" s="35">
        <v>5530</v>
      </c>
      <c r="G237" s="35">
        <v>4039</v>
      </c>
      <c r="H237" s="42"/>
      <c r="I237" s="43">
        <f t="shared" si="57"/>
        <v>121176</v>
      </c>
      <c r="J237" s="43">
        <f t="shared" si="58"/>
        <v>67800</v>
      </c>
      <c r="L237" s="42">
        <f t="shared" si="69"/>
        <v>39230</v>
      </c>
      <c r="M237" s="44">
        <f t="shared" si="59"/>
        <v>121176</v>
      </c>
      <c r="N237" s="48">
        <f t="shared" si="60"/>
        <v>0.55951673598732421</v>
      </c>
      <c r="P237" s="18" t="s">
        <v>306</v>
      </c>
      <c r="Q237" s="26">
        <v>0.23649663805267179</v>
      </c>
      <c r="R237" s="117"/>
      <c r="S237" s="26"/>
      <c r="T237" s="26"/>
      <c r="U237" s="26"/>
      <c r="V237" s="26"/>
      <c r="W237" s="128"/>
      <c r="X237" s="26"/>
      <c r="Y237" s="128"/>
      <c r="Z237" s="26"/>
      <c r="AA237" s="26"/>
      <c r="AB237" s="26"/>
      <c r="AL237" s="54">
        <v>39202</v>
      </c>
      <c r="AM237" s="50">
        <v>7923.73</v>
      </c>
      <c r="AN237" s="35">
        <f t="shared" si="65"/>
        <v>7923730</v>
      </c>
      <c r="AR237" s="35">
        <f t="shared" si="66"/>
        <v>0</v>
      </c>
    </row>
    <row r="238" spans="1:57" ht="15.6" x14ac:dyDescent="0.3">
      <c r="A238" s="42">
        <f t="shared" si="68"/>
        <v>39237</v>
      </c>
      <c r="B238" s="35">
        <v>81888</v>
      </c>
      <c r="C238" s="35">
        <v>50441</v>
      </c>
      <c r="D238" s="35">
        <v>33758</v>
      </c>
      <c r="E238" s="35">
        <v>21258</v>
      </c>
      <c r="F238" s="35">
        <v>5530</v>
      </c>
      <c r="G238" s="35">
        <v>4046</v>
      </c>
      <c r="H238" s="42"/>
      <c r="I238" s="43">
        <f t="shared" si="57"/>
        <v>121176</v>
      </c>
      <c r="J238" s="43">
        <f t="shared" si="58"/>
        <v>75745</v>
      </c>
      <c r="L238" s="42">
        <f t="shared" si="69"/>
        <v>39237</v>
      </c>
      <c r="M238" s="44">
        <f t="shared" si="59"/>
        <v>121176</v>
      </c>
      <c r="N238" s="48">
        <f t="shared" si="60"/>
        <v>0.62508252459232849</v>
      </c>
      <c r="P238" s="18" t="s">
        <v>308</v>
      </c>
      <c r="Q238" s="26">
        <v>0.34619977770946153</v>
      </c>
      <c r="R238" s="117"/>
      <c r="S238" s="26"/>
      <c r="T238" s="26"/>
      <c r="U238" s="26"/>
      <c r="V238" s="26"/>
      <c r="W238" s="128"/>
      <c r="X238" s="26"/>
      <c r="Y238" s="128"/>
      <c r="Z238" s="26"/>
      <c r="AA238" s="26"/>
      <c r="AB238" s="26"/>
      <c r="AL238" s="54">
        <v>39209</v>
      </c>
      <c r="AM238" s="50">
        <v>6854.98</v>
      </c>
      <c r="AN238" s="35">
        <f t="shared" si="65"/>
        <v>6854980</v>
      </c>
      <c r="AR238" s="35">
        <f t="shared" si="66"/>
        <v>0</v>
      </c>
    </row>
    <row r="239" spans="1:57" ht="15.6" x14ac:dyDescent="0.3">
      <c r="A239" s="42">
        <f t="shared" si="68"/>
        <v>39244</v>
      </c>
      <c r="B239" s="35">
        <v>81888</v>
      </c>
      <c r="C239" s="35">
        <v>53574</v>
      </c>
      <c r="D239" s="35">
        <v>33758</v>
      </c>
      <c r="E239" s="35">
        <v>22108</v>
      </c>
      <c r="F239" s="35">
        <v>5530</v>
      </c>
      <c r="G239" s="35">
        <v>4035</v>
      </c>
      <c r="H239" s="42"/>
      <c r="I239" s="43">
        <f t="shared" si="57"/>
        <v>121176</v>
      </c>
      <c r="J239" s="43">
        <f t="shared" si="58"/>
        <v>79717</v>
      </c>
      <c r="L239" s="42">
        <f t="shared" si="69"/>
        <v>39244</v>
      </c>
      <c r="M239" s="44">
        <f t="shared" si="59"/>
        <v>121176</v>
      </c>
      <c r="N239" s="48">
        <f t="shared" si="60"/>
        <v>0.6578612926652142</v>
      </c>
      <c r="P239" s="18" t="s">
        <v>310</v>
      </c>
      <c r="Q239" s="26">
        <v>0.57318640086393768</v>
      </c>
      <c r="R239" s="117"/>
      <c r="S239" s="26"/>
      <c r="T239" s="26"/>
      <c r="U239" s="26"/>
      <c r="V239" s="26"/>
      <c r="W239" s="128"/>
      <c r="X239" s="26"/>
      <c r="Y239" s="128"/>
      <c r="Z239" s="26"/>
      <c r="AA239" s="26"/>
      <c r="AB239" s="26"/>
      <c r="AL239" s="54">
        <v>39216</v>
      </c>
      <c r="AM239" s="50">
        <v>8099.77</v>
      </c>
      <c r="AN239" s="35">
        <f t="shared" si="65"/>
        <v>8099770</v>
      </c>
      <c r="AR239" s="35">
        <f t="shared" si="66"/>
        <v>0</v>
      </c>
    </row>
    <row r="240" spans="1:57" ht="15.6" x14ac:dyDescent="0.3">
      <c r="A240" s="42">
        <f t="shared" si="68"/>
        <v>39251</v>
      </c>
      <c r="B240" s="35">
        <v>81888</v>
      </c>
      <c r="C240" s="35">
        <v>56793</v>
      </c>
      <c r="D240" s="35">
        <v>33758</v>
      </c>
      <c r="E240" s="35">
        <v>22606</v>
      </c>
      <c r="F240" s="35">
        <v>5530</v>
      </c>
      <c r="G240" s="35">
        <v>3975</v>
      </c>
      <c r="H240" s="42"/>
      <c r="I240" s="43">
        <f t="shared" si="57"/>
        <v>121176</v>
      </c>
      <c r="J240" s="43">
        <f t="shared" si="58"/>
        <v>83374</v>
      </c>
      <c r="L240" s="42">
        <f t="shared" si="69"/>
        <v>39251</v>
      </c>
      <c r="M240" s="44">
        <f t="shared" si="59"/>
        <v>121176</v>
      </c>
      <c r="N240" s="48">
        <f t="shared" si="60"/>
        <v>0.6880405360797518</v>
      </c>
      <c r="P240" s="18" t="s">
        <v>312</v>
      </c>
      <c r="Q240" s="26">
        <v>0.70348334003358004</v>
      </c>
      <c r="R240" s="117"/>
      <c r="S240" s="26"/>
      <c r="T240" s="26"/>
      <c r="U240" s="26"/>
      <c r="V240" s="26"/>
      <c r="W240" s="128"/>
      <c r="X240" s="26"/>
      <c r="Y240" s="128"/>
      <c r="Z240" s="26"/>
      <c r="AA240" s="26"/>
      <c r="AB240" s="26"/>
      <c r="AL240" s="54">
        <v>39223</v>
      </c>
      <c r="AM240" s="50">
        <v>9895.2000000000007</v>
      </c>
      <c r="AN240" s="35">
        <f t="shared" si="65"/>
        <v>9895200</v>
      </c>
      <c r="AR240" s="35">
        <f t="shared" si="66"/>
        <v>0</v>
      </c>
    </row>
    <row r="241" spans="1:44" ht="15.6" x14ac:dyDescent="0.3">
      <c r="A241" s="42">
        <f t="shared" si="68"/>
        <v>39258</v>
      </c>
      <c r="B241" s="35">
        <v>81888</v>
      </c>
      <c r="C241" s="35">
        <v>60128</v>
      </c>
      <c r="D241" s="35">
        <v>33758</v>
      </c>
      <c r="E241" s="35">
        <v>23536</v>
      </c>
      <c r="F241" s="35">
        <v>5530</v>
      </c>
      <c r="G241" s="35">
        <v>3948</v>
      </c>
      <c r="H241" s="42"/>
      <c r="I241" s="43">
        <f t="shared" si="57"/>
        <v>121176</v>
      </c>
      <c r="J241" s="43">
        <f t="shared" si="58"/>
        <v>87612</v>
      </c>
      <c r="L241" s="42">
        <f t="shared" si="69"/>
        <v>39258</v>
      </c>
      <c r="M241" s="44">
        <f t="shared" si="59"/>
        <v>121176</v>
      </c>
      <c r="N241" s="48">
        <f t="shared" si="60"/>
        <v>0.72301445830857591</v>
      </c>
      <c r="P241" s="18" t="s">
        <v>314</v>
      </c>
      <c r="Q241" s="26">
        <v>0.72708515619457514</v>
      </c>
      <c r="R241" s="117"/>
      <c r="S241" s="26"/>
      <c r="T241" s="26"/>
      <c r="U241" s="26"/>
      <c r="V241" s="26"/>
      <c r="W241" s="128"/>
      <c r="X241" s="26"/>
      <c r="Y241" s="128"/>
      <c r="Z241" s="26"/>
      <c r="AA241" s="26"/>
      <c r="AB241" s="26"/>
      <c r="AL241" s="54">
        <v>39230</v>
      </c>
      <c r="AM241" s="50">
        <v>11344.55</v>
      </c>
      <c r="AN241" s="35">
        <f t="shared" si="65"/>
        <v>11344550</v>
      </c>
      <c r="AR241" s="35">
        <f t="shared" si="66"/>
        <v>0</v>
      </c>
    </row>
    <row r="242" spans="1:44" ht="15.6" x14ac:dyDescent="0.3">
      <c r="A242" s="42">
        <f t="shared" si="68"/>
        <v>39265</v>
      </c>
      <c r="B242" s="35">
        <v>81888</v>
      </c>
      <c r="C242" s="35">
        <v>65878</v>
      </c>
      <c r="D242" s="35">
        <v>33758</v>
      </c>
      <c r="E242" s="35">
        <v>24709</v>
      </c>
      <c r="F242" s="35">
        <v>5530</v>
      </c>
      <c r="G242" s="35">
        <v>3933</v>
      </c>
      <c r="H242" s="42"/>
      <c r="I242" s="43">
        <f t="shared" si="57"/>
        <v>121176</v>
      </c>
      <c r="J242" s="43">
        <f t="shared" si="58"/>
        <v>94520</v>
      </c>
      <c r="L242" s="42">
        <f t="shared" si="69"/>
        <v>39265</v>
      </c>
      <c r="M242" s="44">
        <f t="shared" si="59"/>
        <v>121176</v>
      </c>
      <c r="N242" s="48">
        <f t="shared" si="60"/>
        <v>0.78002244668911336</v>
      </c>
      <c r="P242" s="18" t="s">
        <v>316</v>
      </c>
      <c r="Q242" s="26">
        <v>0.70538029812156622</v>
      </c>
      <c r="R242" s="117"/>
      <c r="S242" s="26"/>
      <c r="T242" s="26"/>
      <c r="U242" s="26"/>
      <c r="V242" s="26"/>
      <c r="W242" s="128"/>
      <c r="X242" s="26"/>
      <c r="Y242" s="128"/>
      <c r="Z242" s="26"/>
      <c r="AA242" s="26"/>
      <c r="AB242" s="26"/>
      <c r="AL242" s="54">
        <v>39237</v>
      </c>
      <c r="AM242" s="50">
        <v>11743.67</v>
      </c>
      <c r="AN242" s="35">
        <f t="shared" si="65"/>
        <v>11743670</v>
      </c>
      <c r="AR242" s="35">
        <f t="shared" si="66"/>
        <v>0</v>
      </c>
    </row>
    <row r="243" spans="1:44" ht="15.6" x14ac:dyDescent="0.3">
      <c r="A243" s="42">
        <f t="shared" si="68"/>
        <v>39272</v>
      </c>
      <c r="B243" s="35">
        <v>81888</v>
      </c>
      <c r="C243" s="35">
        <v>69226</v>
      </c>
      <c r="D243" s="35">
        <v>33758</v>
      </c>
      <c r="E243" s="35">
        <v>25746</v>
      </c>
      <c r="F243" s="35">
        <v>5530</v>
      </c>
      <c r="G243" s="35">
        <v>4030</v>
      </c>
      <c r="H243" s="42"/>
      <c r="I243" s="43">
        <f t="shared" si="57"/>
        <v>121176</v>
      </c>
      <c r="J243" s="43">
        <f t="shared" si="58"/>
        <v>99002</v>
      </c>
      <c r="L243" s="42">
        <f t="shared" si="69"/>
        <v>39272</v>
      </c>
      <c r="M243" s="44">
        <f t="shared" si="59"/>
        <v>121176</v>
      </c>
      <c r="N243" s="48">
        <f t="shared" si="60"/>
        <v>0.81700996897075329</v>
      </c>
      <c r="P243" s="18" t="s">
        <v>318</v>
      </c>
      <c r="Q243" s="26">
        <v>0.75479934731714249</v>
      </c>
      <c r="R243" s="117"/>
      <c r="S243" s="26"/>
      <c r="T243" s="26"/>
      <c r="U243" s="26"/>
      <c r="V243" s="26"/>
      <c r="W243" s="128"/>
      <c r="X243" s="26"/>
      <c r="Y243" s="128"/>
      <c r="Z243" s="26"/>
      <c r="AA243" s="26"/>
      <c r="AB243" s="26"/>
      <c r="AL243" s="54">
        <v>39244</v>
      </c>
      <c r="AM243" s="50">
        <v>7795.75</v>
      </c>
      <c r="AN243" s="35">
        <f t="shared" si="65"/>
        <v>7795750</v>
      </c>
      <c r="AR243" s="35">
        <f t="shared" si="66"/>
        <v>0</v>
      </c>
    </row>
    <row r="244" spans="1:44" ht="15.6" x14ac:dyDescent="0.3">
      <c r="A244" s="42">
        <f t="shared" si="68"/>
        <v>39279</v>
      </c>
      <c r="B244" s="35">
        <v>81888</v>
      </c>
      <c r="C244" s="35">
        <v>71788</v>
      </c>
      <c r="D244" s="35">
        <v>33758</v>
      </c>
      <c r="E244" s="35">
        <v>26393</v>
      </c>
      <c r="F244" s="35">
        <v>5530</v>
      </c>
      <c r="G244" s="35">
        <v>4122</v>
      </c>
      <c r="H244" s="42"/>
      <c r="I244" s="43">
        <f t="shared" si="57"/>
        <v>121176</v>
      </c>
      <c r="J244" s="43">
        <f t="shared" si="58"/>
        <v>102303</v>
      </c>
      <c r="L244" s="42">
        <f t="shared" si="69"/>
        <v>39279</v>
      </c>
      <c r="M244" s="44">
        <f t="shared" si="59"/>
        <v>121176</v>
      </c>
      <c r="N244" s="48">
        <f t="shared" si="60"/>
        <v>0.84425133689839571</v>
      </c>
      <c r="P244" s="18" t="s">
        <v>320</v>
      </c>
      <c r="Q244" s="26">
        <v>0.76551304183318747</v>
      </c>
      <c r="R244" s="117"/>
      <c r="S244" s="26"/>
      <c r="T244" s="26"/>
      <c r="U244" s="26"/>
      <c r="V244" s="26"/>
      <c r="W244" s="128"/>
      <c r="X244" s="26"/>
      <c r="Y244" s="128"/>
      <c r="Z244" s="26"/>
      <c r="AA244" s="26"/>
      <c r="AB244" s="26"/>
      <c r="AL244" s="54">
        <v>39251</v>
      </c>
      <c r="AM244" s="50">
        <v>7179.53</v>
      </c>
      <c r="AN244" s="35">
        <f t="shared" si="65"/>
        <v>7179530</v>
      </c>
      <c r="AR244" s="35">
        <f t="shared" si="66"/>
        <v>0</v>
      </c>
    </row>
    <row r="245" spans="1:44" ht="15.6" x14ac:dyDescent="0.3">
      <c r="A245" s="42">
        <f t="shared" si="68"/>
        <v>39286</v>
      </c>
      <c r="B245" s="35">
        <v>81888</v>
      </c>
      <c r="C245" s="35">
        <v>73316</v>
      </c>
      <c r="D245" s="35">
        <v>33758</v>
      </c>
      <c r="E245" s="35">
        <v>26692</v>
      </c>
      <c r="F245" s="35">
        <v>5530</v>
      </c>
      <c r="G245" s="35">
        <v>4120</v>
      </c>
      <c r="H245" s="42"/>
      <c r="I245" s="43">
        <f t="shared" si="57"/>
        <v>121176</v>
      </c>
      <c r="J245" s="43">
        <f t="shared" si="58"/>
        <v>104128</v>
      </c>
      <c r="L245" s="42">
        <f t="shared" si="69"/>
        <v>39286</v>
      </c>
      <c r="M245" s="44">
        <f t="shared" si="59"/>
        <v>121176</v>
      </c>
      <c r="N245" s="48">
        <f t="shared" si="60"/>
        <v>0.8593120749983495</v>
      </c>
      <c r="P245" s="18" t="s">
        <v>321</v>
      </c>
      <c r="Q245" s="26">
        <v>0.65326814387400389</v>
      </c>
      <c r="R245" s="117"/>
      <c r="S245" s="26"/>
      <c r="T245" s="26"/>
      <c r="U245" s="26"/>
      <c r="V245" s="26"/>
      <c r="W245" s="128"/>
      <c r="X245" s="26"/>
      <c r="Y245" s="128"/>
      <c r="Z245" s="26"/>
      <c r="AA245" s="26"/>
      <c r="AB245" s="26"/>
      <c r="AL245" s="54">
        <v>39258</v>
      </c>
      <c r="AM245" s="50">
        <v>7773.59</v>
      </c>
      <c r="AN245" s="35">
        <f t="shared" si="65"/>
        <v>7773590</v>
      </c>
      <c r="AR245" s="35">
        <f t="shared" si="66"/>
        <v>0</v>
      </c>
    </row>
    <row r="246" spans="1:44" ht="14.4" x14ac:dyDescent="0.3">
      <c r="A246" s="42">
        <f t="shared" si="68"/>
        <v>39293</v>
      </c>
      <c r="B246" s="35">
        <v>81888</v>
      </c>
      <c r="C246" s="35">
        <v>74403</v>
      </c>
      <c r="D246" s="35">
        <v>33758</v>
      </c>
      <c r="E246" s="35">
        <v>27327</v>
      </c>
      <c r="F246" s="35">
        <v>5530</v>
      </c>
      <c r="G246" s="35">
        <v>4171</v>
      </c>
      <c r="H246" s="42"/>
      <c r="I246" s="43">
        <f t="shared" si="57"/>
        <v>121176</v>
      </c>
      <c r="J246" s="43">
        <f t="shared" si="58"/>
        <v>105901</v>
      </c>
      <c r="L246" s="42">
        <f t="shared" si="69"/>
        <v>39293</v>
      </c>
      <c r="M246" s="44">
        <f t="shared" si="59"/>
        <v>121176</v>
      </c>
      <c r="N246" s="48">
        <f t="shared" si="60"/>
        <v>0.87394368521819499</v>
      </c>
      <c r="P246" s="12"/>
      <c r="R246" s="117"/>
      <c r="AL246" s="54">
        <v>39265</v>
      </c>
      <c r="AM246" s="50">
        <v>10323.44</v>
      </c>
      <c r="AN246" s="35">
        <f t="shared" si="65"/>
        <v>10323440</v>
      </c>
      <c r="AR246" s="35">
        <f t="shared" si="66"/>
        <v>0</v>
      </c>
    </row>
    <row r="247" spans="1:44" ht="14.4" x14ac:dyDescent="0.3">
      <c r="A247" s="42">
        <f t="shared" si="68"/>
        <v>39300</v>
      </c>
      <c r="B247" s="35">
        <v>81888</v>
      </c>
      <c r="C247" s="35">
        <v>75138</v>
      </c>
      <c r="D247" s="35">
        <v>33758</v>
      </c>
      <c r="E247" s="35">
        <v>27487</v>
      </c>
      <c r="F247" s="35">
        <v>5530</v>
      </c>
      <c r="G247" s="35">
        <v>4125</v>
      </c>
      <c r="H247" s="42"/>
      <c r="I247" s="43">
        <f t="shared" si="57"/>
        <v>121176</v>
      </c>
      <c r="J247" s="43">
        <f t="shared" si="58"/>
        <v>106750</v>
      </c>
      <c r="L247" s="42">
        <f t="shared" si="69"/>
        <v>39300</v>
      </c>
      <c r="M247" s="44">
        <f t="shared" si="59"/>
        <v>121176</v>
      </c>
      <c r="N247" s="48">
        <f t="shared" si="60"/>
        <v>0.88095002310688586</v>
      </c>
      <c r="P247" s="12"/>
      <c r="R247" s="117"/>
      <c r="AL247" s="54">
        <v>39272</v>
      </c>
      <c r="AM247" s="50">
        <v>7984.19</v>
      </c>
      <c r="AN247" s="35">
        <f t="shared" si="65"/>
        <v>7984190</v>
      </c>
      <c r="AR247" s="35">
        <f t="shared" si="66"/>
        <v>0</v>
      </c>
    </row>
    <row r="248" spans="1:44" x14ac:dyDescent="0.25">
      <c r="A248" s="42">
        <f t="shared" si="68"/>
        <v>39307</v>
      </c>
      <c r="B248" s="35">
        <v>81888</v>
      </c>
      <c r="C248" s="35">
        <v>76799</v>
      </c>
      <c r="D248" s="35">
        <v>33758</v>
      </c>
      <c r="E248" s="35">
        <v>27887</v>
      </c>
      <c r="F248" s="35">
        <v>5530</v>
      </c>
      <c r="G248" s="43">
        <v>4100</v>
      </c>
      <c r="H248" s="42"/>
      <c r="I248" s="43">
        <f t="shared" si="57"/>
        <v>121176</v>
      </c>
      <c r="J248" s="43">
        <f t="shared" si="58"/>
        <v>108786</v>
      </c>
      <c r="L248" s="42">
        <f t="shared" si="69"/>
        <v>39307</v>
      </c>
      <c r="M248" s="44">
        <f t="shared" si="59"/>
        <v>121176</v>
      </c>
      <c r="N248" s="48">
        <f t="shared" si="60"/>
        <v>0.89775203010497129</v>
      </c>
      <c r="R248" s="117"/>
      <c r="AL248" s="54">
        <v>39279</v>
      </c>
      <c r="AM248" s="50">
        <v>6763.89</v>
      </c>
      <c r="AN248" s="35">
        <f t="shared" si="65"/>
        <v>6763890</v>
      </c>
      <c r="AR248" s="35">
        <f t="shared" si="66"/>
        <v>0</v>
      </c>
    </row>
    <row r="249" spans="1:44" x14ac:dyDescent="0.25">
      <c r="A249" s="42">
        <f t="shared" si="68"/>
        <v>39314</v>
      </c>
      <c r="B249" s="35">
        <v>81888</v>
      </c>
      <c r="C249" s="35">
        <v>76813</v>
      </c>
      <c r="D249" s="35">
        <v>33758</v>
      </c>
      <c r="E249" s="35">
        <v>27866</v>
      </c>
      <c r="F249" s="35">
        <v>5530</v>
      </c>
      <c r="G249" s="43">
        <v>4055</v>
      </c>
      <c r="H249" s="42"/>
      <c r="I249" s="43">
        <f t="shared" si="57"/>
        <v>121176</v>
      </c>
      <c r="J249" s="43">
        <f t="shared" si="58"/>
        <v>108734</v>
      </c>
      <c r="L249" s="42">
        <f t="shared" si="69"/>
        <v>39314</v>
      </c>
      <c r="M249" s="44">
        <f t="shared" si="59"/>
        <v>121176</v>
      </c>
      <c r="N249" s="48">
        <f t="shared" si="60"/>
        <v>0.89732290222486299</v>
      </c>
      <c r="R249" s="117"/>
      <c r="AL249" s="54">
        <v>39286</v>
      </c>
      <c r="AM249" s="50">
        <v>5329.4</v>
      </c>
      <c r="AN249" s="35">
        <f t="shared" si="65"/>
        <v>5329400</v>
      </c>
      <c r="AR249" s="35">
        <f t="shared" si="66"/>
        <v>0</v>
      </c>
    </row>
    <row r="250" spans="1:44" x14ac:dyDescent="0.25">
      <c r="A250" s="42">
        <f t="shared" si="68"/>
        <v>39321</v>
      </c>
      <c r="B250" s="35">
        <v>81888</v>
      </c>
      <c r="C250" s="35">
        <v>76410</v>
      </c>
      <c r="D250" s="35">
        <v>33758</v>
      </c>
      <c r="E250" s="35">
        <v>27743</v>
      </c>
      <c r="F250" s="35">
        <v>5530</v>
      </c>
      <c r="G250" s="35">
        <v>3994</v>
      </c>
      <c r="H250" s="42"/>
      <c r="I250" s="43">
        <f t="shared" si="57"/>
        <v>121176</v>
      </c>
      <c r="J250" s="43">
        <f t="shared" si="58"/>
        <v>108147</v>
      </c>
      <c r="L250" s="42">
        <f t="shared" si="69"/>
        <v>39321</v>
      </c>
      <c r="M250" s="44">
        <f t="shared" si="59"/>
        <v>121176</v>
      </c>
      <c r="N250" s="48">
        <f t="shared" si="60"/>
        <v>0.8924787086551792</v>
      </c>
      <c r="R250" s="117"/>
      <c r="AL250" s="54">
        <v>39293</v>
      </c>
      <c r="AM250" s="50">
        <v>5399.9</v>
      </c>
      <c r="AN250" s="35">
        <f t="shared" si="65"/>
        <v>5399900</v>
      </c>
      <c r="AR250" s="35">
        <f t="shared" si="66"/>
        <v>0</v>
      </c>
    </row>
    <row r="251" spans="1:44" x14ac:dyDescent="0.25">
      <c r="A251" s="42">
        <f t="shared" si="68"/>
        <v>39328</v>
      </c>
      <c r="B251" s="35">
        <v>81888</v>
      </c>
      <c r="C251" s="35">
        <v>76488</v>
      </c>
      <c r="D251" s="35">
        <v>33758</v>
      </c>
      <c r="E251" s="35">
        <v>27792</v>
      </c>
      <c r="F251" s="35">
        <v>5530</v>
      </c>
      <c r="G251" s="35">
        <v>3905</v>
      </c>
      <c r="H251" s="42"/>
      <c r="I251" s="43">
        <f t="shared" si="57"/>
        <v>121176</v>
      </c>
      <c r="J251" s="43">
        <f t="shared" si="58"/>
        <v>108185</v>
      </c>
      <c r="L251" s="42">
        <f t="shared" si="69"/>
        <v>39328</v>
      </c>
      <c r="M251" s="44">
        <f t="shared" si="59"/>
        <v>121176</v>
      </c>
      <c r="N251" s="48">
        <f t="shared" si="60"/>
        <v>0.89279230210602756</v>
      </c>
      <c r="R251" s="117"/>
      <c r="AL251" s="54">
        <v>39300</v>
      </c>
      <c r="AM251" s="50">
        <v>4550.6000000000004</v>
      </c>
      <c r="AN251" s="35">
        <f t="shared" si="65"/>
        <v>4550600</v>
      </c>
      <c r="AR251" s="35">
        <f t="shared" si="66"/>
        <v>0</v>
      </c>
    </row>
    <row r="252" spans="1:44" x14ac:dyDescent="0.25">
      <c r="A252" s="42">
        <f t="shared" si="68"/>
        <v>39335</v>
      </c>
      <c r="B252" s="35">
        <v>81888</v>
      </c>
      <c r="C252" s="35">
        <v>76567</v>
      </c>
      <c r="D252" s="35">
        <v>33758</v>
      </c>
      <c r="E252" s="35">
        <v>27916</v>
      </c>
      <c r="F252" s="35">
        <v>5530</v>
      </c>
      <c r="G252" s="35">
        <v>3846</v>
      </c>
      <c r="H252" s="42"/>
      <c r="I252" s="43">
        <f t="shared" si="57"/>
        <v>121176</v>
      </c>
      <c r="J252" s="43">
        <f t="shared" si="58"/>
        <v>108329</v>
      </c>
      <c r="L252" s="42">
        <f t="shared" si="69"/>
        <v>39335</v>
      </c>
      <c r="M252" s="44">
        <f t="shared" si="59"/>
        <v>121176</v>
      </c>
      <c r="N252" s="48">
        <f t="shared" si="60"/>
        <v>0.89398065623555822</v>
      </c>
      <c r="R252" s="117"/>
      <c r="AL252" s="54">
        <v>39307</v>
      </c>
      <c r="AM252" s="50">
        <v>5761.4</v>
      </c>
      <c r="AN252" s="35">
        <f t="shared" si="65"/>
        <v>5761400</v>
      </c>
      <c r="AR252" s="35">
        <f t="shared" si="66"/>
        <v>0</v>
      </c>
    </row>
    <row r="253" spans="1:44" x14ac:dyDescent="0.25">
      <c r="A253" s="42">
        <f t="shared" si="68"/>
        <v>39342</v>
      </c>
      <c r="B253" s="35">
        <v>81888</v>
      </c>
      <c r="C253" s="35">
        <v>76647</v>
      </c>
      <c r="D253" s="35">
        <v>33758</v>
      </c>
      <c r="E253" s="35">
        <v>28265</v>
      </c>
      <c r="F253" s="35">
        <v>5530</v>
      </c>
      <c r="G253" s="35">
        <v>3928</v>
      </c>
      <c r="H253" s="42"/>
      <c r="I253" s="43">
        <f t="shared" si="57"/>
        <v>121176</v>
      </c>
      <c r="J253" s="43">
        <f t="shared" si="58"/>
        <v>108840</v>
      </c>
      <c r="L253" s="42">
        <f t="shared" si="69"/>
        <v>39342</v>
      </c>
      <c r="M253" s="44">
        <f t="shared" si="59"/>
        <v>121176</v>
      </c>
      <c r="N253" s="48">
        <f t="shared" si="60"/>
        <v>0.8981976629035453</v>
      </c>
      <c r="R253" s="117"/>
      <c r="AL253" s="54">
        <v>39314</v>
      </c>
      <c r="AM253" s="50">
        <v>3727.48</v>
      </c>
      <c r="AN253" s="35">
        <f t="shared" si="65"/>
        <v>3727480</v>
      </c>
      <c r="AR253" s="35">
        <f t="shared" si="66"/>
        <v>0</v>
      </c>
    </row>
    <row r="254" spans="1:44" x14ac:dyDescent="0.25">
      <c r="A254" s="42">
        <f t="shared" si="68"/>
        <v>39349</v>
      </c>
      <c r="B254" s="35">
        <v>81888</v>
      </c>
      <c r="C254" s="35">
        <v>77014</v>
      </c>
      <c r="D254" s="35">
        <v>33758</v>
      </c>
      <c r="E254" s="35">
        <v>28333</v>
      </c>
      <c r="F254" s="35">
        <v>5530</v>
      </c>
      <c r="G254" s="35">
        <v>4024</v>
      </c>
      <c r="H254" s="42"/>
      <c r="I254" s="43">
        <f t="shared" si="57"/>
        <v>121176</v>
      </c>
      <c r="J254" s="43">
        <f t="shared" si="58"/>
        <v>109371</v>
      </c>
      <c r="L254" s="42">
        <f t="shared" si="69"/>
        <v>39349</v>
      </c>
      <c r="M254" s="44">
        <f t="shared" si="59"/>
        <v>121176</v>
      </c>
      <c r="N254" s="48">
        <f t="shared" si="60"/>
        <v>0.90257971875618936</v>
      </c>
      <c r="R254" s="117"/>
      <c r="AL254" s="54">
        <v>39321</v>
      </c>
      <c r="AM254" s="50">
        <v>3181.56</v>
      </c>
      <c r="AN254" s="35">
        <f t="shared" si="65"/>
        <v>3181560</v>
      </c>
      <c r="AR254" s="35">
        <f t="shared" si="66"/>
        <v>0</v>
      </c>
    </row>
    <row r="255" spans="1:44" x14ac:dyDescent="0.25">
      <c r="A255" s="42">
        <f t="shared" si="68"/>
        <v>39356</v>
      </c>
      <c r="B255" s="35">
        <v>81888</v>
      </c>
      <c r="C255" s="35">
        <v>76127</v>
      </c>
      <c r="D255" s="35">
        <v>33758</v>
      </c>
      <c r="E255" s="35">
        <v>28353</v>
      </c>
      <c r="F255" s="35">
        <v>5530</v>
      </c>
      <c r="G255" s="35">
        <v>4070</v>
      </c>
      <c r="H255" s="42"/>
      <c r="I255" s="43">
        <f t="shared" si="57"/>
        <v>121176</v>
      </c>
      <c r="J255" s="43">
        <f t="shared" si="58"/>
        <v>108550</v>
      </c>
      <c r="L255" s="42">
        <f t="shared" si="69"/>
        <v>39356</v>
      </c>
      <c r="M255" s="44">
        <f t="shared" si="59"/>
        <v>121176</v>
      </c>
      <c r="N255" s="48">
        <f t="shared" si="60"/>
        <v>0.89580444972601836</v>
      </c>
      <c r="R255" s="117"/>
      <c r="AL255" s="54">
        <v>39328</v>
      </c>
      <c r="AM255" s="50">
        <v>3691.9</v>
      </c>
      <c r="AN255" s="35">
        <f t="shared" si="65"/>
        <v>3691900</v>
      </c>
      <c r="AR255" s="35">
        <f t="shared" si="66"/>
        <v>0</v>
      </c>
    </row>
    <row r="256" spans="1:44" x14ac:dyDescent="0.25">
      <c r="A256" s="42">
        <f t="shared" si="68"/>
        <v>39363</v>
      </c>
      <c r="B256" s="35">
        <v>81888</v>
      </c>
      <c r="C256" s="35">
        <v>75231</v>
      </c>
      <c r="D256" s="35">
        <v>33758</v>
      </c>
      <c r="E256" s="35">
        <v>28179</v>
      </c>
      <c r="F256" s="35">
        <v>5530</v>
      </c>
      <c r="G256" s="35">
        <v>4041</v>
      </c>
      <c r="H256" s="42"/>
      <c r="I256" s="43">
        <f t="shared" si="57"/>
        <v>121176</v>
      </c>
      <c r="J256" s="43">
        <f t="shared" si="58"/>
        <v>107451</v>
      </c>
      <c r="L256" s="42">
        <f t="shared" si="69"/>
        <v>39363</v>
      </c>
      <c r="M256" s="44">
        <f t="shared" si="59"/>
        <v>121176</v>
      </c>
      <c r="N256" s="48">
        <f t="shared" si="60"/>
        <v>0.88673499702911462</v>
      </c>
      <c r="R256" s="117"/>
      <c r="AL256" s="54">
        <v>39335</v>
      </c>
      <c r="AM256" s="50">
        <v>3875</v>
      </c>
      <c r="AN256" s="35">
        <f t="shared" si="65"/>
        <v>3875000</v>
      </c>
      <c r="AR256" s="35">
        <f t="shared" si="66"/>
        <v>0</v>
      </c>
    </row>
    <row r="257" spans="1:44" x14ac:dyDescent="0.25">
      <c r="A257" s="42">
        <f t="shared" si="68"/>
        <v>39370</v>
      </c>
      <c r="B257" s="35">
        <v>81888</v>
      </c>
      <c r="C257" s="35">
        <v>75094</v>
      </c>
      <c r="D257" s="35">
        <v>33758</v>
      </c>
      <c r="E257" s="35">
        <v>28282</v>
      </c>
      <c r="F257" s="35">
        <v>5530</v>
      </c>
      <c r="G257" s="35">
        <v>4044</v>
      </c>
      <c r="H257" s="42"/>
      <c r="I257" s="43">
        <f t="shared" si="57"/>
        <v>121176</v>
      </c>
      <c r="J257" s="43">
        <f t="shared" si="58"/>
        <v>107420</v>
      </c>
      <c r="L257" s="42">
        <f t="shared" si="69"/>
        <v>39370</v>
      </c>
      <c r="M257" s="44">
        <f t="shared" si="59"/>
        <v>121176</v>
      </c>
      <c r="N257" s="48">
        <f t="shared" si="60"/>
        <v>0.88647917079289629</v>
      </c>
      <c r="R257" s="117"/>
      <c r="AL257" s="54">
        <v>39342</v>
      </c>
      <c r="AM257" s="50">
        <v>4440.3</v>
      </c>
      <c r="AN257" s="35">
        <f t="shared" si="65"/>
        <v>4440300</v>
      </c>
      <c r="AR257" s="35">
        <f t="shared" si="66"/>
        <v>0</v>
      </c>
    </row>
    <row r="258" spans="1:44" x14ac:dyDescent="0.25">
      <c r="A258" s="42">
        <f t="shared" si="68"/>
        <v>39377</v>
      </c>
      <c r="B258" s="35">
        <v>81888</v>
      </c>
      <c r="C258" s="35">
        <v>74781</v>
      </c>
      <c r="D258" s="35">
        <v>33758</v>
      </c>
      <c r="E258" s="35">
        <v>28384</v>
      </c>
      <c r="F258" s="35">
        <v>5530</v>
      </c>
      <c r="G258" s="35">
        <v>4057</v>
      </c>
      <c r="H258" s="42"/>
      <c r="I258" s="43">
        <f t="shared" si="57"/>
        <v>121176</v>
      </c>
      <c r="J258" s="43">
        <f t="shared" si="58"/>
        <v>107222</v>
      </c>
      <c r="L258" s="42">
        <f t="shared" si="69"/>
        <v>39377</v>
      </c>
      <c r="M258" s="44">
        <f t="shared" si="59"/>
        <v>121176</v>
      </c>
      <c r="N258" s="48">
        <f t="shared" si="60"/>
        <v>0.88484518386479172</v>
      </c>
      <c r="R258" s="117"/>
      <c r="AL258" s="54">
        <v>39349</v>
      </c>
      <c r="AM258" s="50">
        <v>4342.1099999999997</v>
      </c>
      <c r="AN258" s="35">
        <f t="shared" si="65"/>
        <v>4342110</v>
      </c>
      <c r="AR258" s="35">
        <f t="shared" si="66"/>
        <v>0</v>
      </c>
    </row>
    <row r="259" spans="1:44" x14ac:dyDescent="0.25">
      <c r="A259" s="42">
        <f t="shared" si="68"/>
        <v>39384</v>
      </c>
      <c r="B259" s="35">
        <v>81888</v>
      </c>
      <c r="C259" s="35">
        <v>75694</v>
      </c>
      <c r="D259" s="35">
        <v>33758</v>
      </c>
      <c r="E259" s="35">
        <v>28341</v>
      </c>
      <c r="F259" s="35">
        <v>5530</v>
      </c>
      <c r="G259" s="35">
        <v>4134</v>
      </c>
      <c r="H259" s="42"/>
      <c r="I259" s="43">
        <f t="shared" si="57"/>
        <v>121176</v>
      </c>
      <c r="J259" s="43">
        <f t="shared" si="58"/>
        <v>108169</v>
      </c>
      <c r="L259" s="42">
        <f t="shared" si="69"/>
        <v>39384</v>
      </c>
      <c r="M259" s="44">
        <f t="shared" si="59"/>
        <v>121176</v>
      </c>
      <c r="N259" s="48">
        <f t="shared" si="60"/>
        <v>0.89266026275830201</v>
      </c>
      <c r="R259" s="117"/>
      <c r="AL259" s="54">
        <v>39356</v>
      </c>
      <c r="AM259" s="50">
        <v>2939.3</v>
      </c>
      <c r="AN259" s="35">
        <f t="shared" si="65"/>
        <v>2939300</v>
      </c>
      <c r="AR259" s="35">
        <f t="shared" si="66"/>
        <v>0</v>
      </c>
    </row>
    <row r="260" spans="1:44" x14ac:dyDescent="0.25">
      <c r="A260" s="42">
        <f t="shared" si="68"/>
        <v>39391</v>
      </c>
      <c r="B260" s="35">
        <v>81888</v>
      </c>
      <c r="C260" s="35">
        <v>75062</v>
      </c>
      <c r="D260" s="35">
        <v>33758</v>
      </c>
      <c r="E260" s="35">
        <v>28067</v>
      </c>
      <c r="F260" s="35">
        <v>5530</v>
      </c>
      <c r="G260" s="35">
        <v>4184</v>
      </c>
      <c r="H260" s="42"/>
      <c r="I260" s="43">
        <f t="shared" si="57"/>
        <v>121176</v>
      </c>
      <c r="J260" s="43">
        <f t="shared" si="58"/>
        <v>107313</v>
      </c>
      <c r="L260" s="42">
        <f t="shared" si="69"/>
        <v>39391</v>
      </c>
      <c r="M260" s="44">
        <f t="shared" si="59"/>
        <v>121176</v>
      </c>
      <c r="N260" s="48">
        <f t="shared" si="60"/>
        <v>0.88559615765498123</v>
      </c>
      <c r="R260" s="117"/>
      <c r="AL260" s="54">
        <v>39363</v>
      </c>
      <c r="AM260" s="50">
        <v>2647.3</v>
      </c>
      <c r="AN260" s="35">
        <f t="shared" si="65"/>
        <v>2647300</v>
      </c>
      <c r="AR260" s="35">
        <f t="shared" si="66"/>
        <v>0</v>
      </c>
    </row>
    <row r="261" spans="1:44" x14ac:dyDescent="0.25">
      <c r="A261" s="42">
        <f t="shared" si="68"/>
        <v>39398</v>
      </c>
      <c r="B261" s="35">
        <v>81888</v>
      </c>
      <c r="C261" s="35">
        <v>72981</v>
      </c>
      <c r="D261" s="35">
        <v>33758</v>
      </c>
      <c r="E261" s="35">
        <v>27541</v>
      </c>
      <c r="F261" s="35">
        <v>5530</v>
      </c>
      <c r="G261" s="43">
        <v>4139</v>
      </c>
      <c r="H261" s="42"/>
      <c r="I261" s="43">
        <f t="shared" si="57"/>
        <v>121176</v>
      </c>
      <c r="J261" s="43">
        <f t="shared" si="58"/>
        <v>104661</v>
      </c>
      <c r="L261" s="42">
        <f t="shared" si="69"/>
        <v>39398</v>
      </c>
      <c r="M261" s="44">
        <f t="shared" si="59"/>
        <v>121176</v>
      </c>
      <c r="N261" s="48">
        <f t="shared" si="60"/>
        <v>0.86371063576945928</v>
      </c>
      <c r="R261" s="117"/>
      <c r="AL261" s="54">
        <v>39370</v>
      </c>
      <c r="AM261" s="50">
        <v>3591.74</v>
      </c>
      <c r="AN261" s="35">
        <f t="shared" si="65"/>
        <v>3591740</v>
      </c>
      <c r="AR261" s="35">
        <f t="shared" si="66"/>
        <v>0</v>
      </c>
    </row>
    <row r="262" spans="1:44" x14ac:dyDescent="0.25">
      <c r="A262" s="42">
        <f t="shared" si="68"/>
        <v>39405</v>
      </c>
      <c r="B262" s="35">
        <v>81888</v>
      </c>
      <c r="C262" s="35">
        <v>71115</v>
      </c>
      <c r="D262" s="35">
        <v>33758</v>
      </c>
      <c r="E262" s="35">
        <v>26983</v>
      </c>
      <c r="F262" s="35">
        <v>5530</v>
      </c>
      <c r="G262" s="35">
        <v>4112</v>
      </c>
      <c r="H262" s="42"/>
      <c r="I262" s="43">
        <f t="shared" si="57"/>
        <v>121176</v>
      </c>
      <c r="J262" s="43">
        <f t="shared" si="58"/>
        <v>102210</v>
      </c>
      <c r="L262" s="42">
        <f t="shared" si="69"/>
        <v>39405</v>
      </c>
      <c r="M262" s="44">
        <f t="shared" si="59"/>
        <v>121176</v>
      </c>
      <c r="N262" s="48">
        <f t="shared" si="60"/>
        <v>0.84348385818974059</v>
      </c>
      <c r="R262" s="117"/>
      <c r="AL262" s="54">
        <v>39377</v>
      </c>
      <c r="AM262" s="50">
        <v>3456.61</v>
      </c>
      <c r="AN262" s="35">
        <f t="shared" si="65"/>
        <v>3456610</v>
      </c>
      <c r="AR262" s="35">
        <f t="shared" si="66"/>
        <v>0</v>
      </c>
    </row>
    <row r="263" spans="1:44" x14ac:dyDescent="0.25">
      <c r="A263" s="42">
        <f t="shared" si="68"/>
        <v>39412</v>
      </c>
      <c r="B263" s="35">
        <v>81888</v>
      </c>
      <c r="C263" s="35">
        <v>69372</v>
      </c>
      <c r="D263" s="35">
        <v>33758</v>
      </c>
      <c r="E263" s="35">
        <v>26344</v>
      </c>
      <c r="F263" s="35">
        <v>5530</v>
      </c>
      <c r="G263" s="43">
        <v>4059</v>
      </c>
      <c r="H263" s="42"/>
      <c r="I263" s="43">
        <f t="shared" ref="I263:I326" si="70">B263+D263+F263</f>
        <v>121176</v>
      </c>
      <c r="J263" s="43">
        <f t="shared" ref="J263:J326" si="71">C263+E263+G263</f>
        <v>99775</v>
      </c>
      <c r="L263" s="42">
        <f t="shared" si="69"/>
        <v>39412</v>
      </c>
      <c r="M263" s="44">
        <f t="shared" ref="M263:M326" si="72">B263+D263+F263</f>
        <v>121176</v>
      </c>
      <c r="N263" s="48">
        <f t="shared" ref="N263:N326" si="73">(C263+E263+G263)/M263</f>
        <v>0.82338911995774744</v>
      </c>
      <c r="R263" s="117"/>
      <c r="AL263" s="54">
        <v>39384</v>
      </c>
      <c r="AM263" s="50">
        <v>4619.16</v>
      </c>
      <c r="AN263" s="35">
        <f t="shared" si="65"/>
        <v>4619160</v>
      </c>
      <c r="AR263" s="35">
        <f t="shared" si="66"/>
        <v>0</v>
      </c>
    </row>
    <row r="264" spans="1:44" x14ac:dyDescent="0.25">
      <c r="A264" s="42">
        <f t="shared" si="68"/>
        <v>39419</v>
      </c>
      <c r="B264" s="35">
        <v>81888</v>
      </c>
      <c r="C264" s="35">
        <v>68327</v>
      </c>
      <c r="D264" s="35">
        <v>33758</v>
      </c>
      <c r="E264" s="35">
        <v>25901</v>
      </c>
      <c r="F264" s="35">
        <v>5530</v>
      </c>
      <c r="G264" s="43">
        <v>4081</v>
      </c>
      <c r="H264" s="42"/>
      <c r="I264" s="43">
        <f t="shared" si="70"/>
        <v>121176</v>
      </c>
      <c r="J264" s="43">
        <f t="shared" si="71"/>
        <v>98309</v>
      </c>
      <c r="L264" s="42">
        <f t="shared" si="69"/>
        <v>39419</v>
      </c>
      <c r="M264" s="44">
        <f t="shared" si="72"/>
        <v>121176</v>
      </c>
      <c r="N264" s="48">
        <f t="shared" si="73"/>
        <v>0.81129101472238729</v>
      </c>
      <c r="R264" s="117"/>
      <c r="AL264" s="54">
        <v>39391</v>
      </c>
      <c r="AM264" s="50">
        <v>3084.9</v>
      </c>
      <c r="AN264" s="35">
        <f t="shared" si="65"/>
        <v>3084900</v>
      </c>
      <c r="AR264" s="35">
        <f t="shared" si="66"/>
        <v>0</v>
      </c>
    </row>
    <row r="265" spans="1:44" x14ac:dyDescent="0.25">
      <c r="A265" s="42">
        <f t="shared" si="68"/>
        <v>39426</v>
      </c>
      <c r="B265" s="35">
        <v>81888</v>
      </c>
      <c r="C265" s="35">
        <v>65923</v>
      </c>
      <c r="D265" s="35">
        <v>33758</v>
      </c>
      <c r="E265" s="35">
        <v>25147</v>
      </c>
      <c r="F265" s="35">
        <v>5530</v>
      </c>
      <c r="G265" s="43">
        <v>4126</v>
      </c>
      <c r="H265" s="42"/>
      <c r="I265" s="43">
        <f t="shared" si="70"/>
        <v>121176</v>
      </c>
      <c r="J265" s="43">
        <f t="shared" si="71"/>
        <v>95196</v>
      </c>
      <c r="L265" s="42">
        <f t="shared" si="69"/>
        <v>39426</v>
      </c>
      <c r="M265" s="44">
        <f t="shared" si="72"/>
        <v>121176</v>
      </c>
      <c r="N265" s="48">
        <f t="shared" si="73"/>
        <v>0.78560110913052095</v>
      </c>
      <c r="R265" s="117"/>
      <c r="AL265" s="54">
        <v>39398</v>
      </c>
      <c r="AM265" s="50">
        <v>1669.46</v>
      </c>
      <c r="AN265" s="35">
        <f t="shared" si="65"/>
        <v>1669460</v>
      </c>
      <c r="AR265" s="35">
        <f t="shared" si="66"/>
        <v>0</v>
      </c>
    </row>
    <row r="266" spans="1:44" x14ac:dyDescent="0.25">
      <c r="A266" s="42">
        <f t="shared" si="68"/>
        <v>39433</v>
      </c>
      <c r="B266" s="35">
        <v>81888</v>
      </c>
      <c r="C266" s="35">
        <v>63866</v>
      </c>
      <c r="D266" s="35">
        <v>33758</v>
      </c>
      <c r="E266" s="35">
        <v>24548</v>
      </c>
      <c r="F266" s="35">
        <v>5530</v>
      </c>
      <c r="G266" s="43">
        <v>4106</v>
      </c>
      <c r="H266" s="42"/>
      <c r="I266" s="43">
        <f t="shared" si="70"/>
        <v>121176</v>
      </c>
      <c r="J266" s="43">
        <f t="shared" si="71"/>
        <v>92520</v>
      </c>
      <c r="L266" s="42">
        <f t="shared" si="69"/>
        <v>39433</v>
      </c>
      <c r="M266" s="44">
        <f t="shared" si="72"/>
        <v>121176</v>
      </c>
      <c r="N266" s="48">
        <f t="shared" si="73"/>
        <v>0.76351752822341057</v>
      </c>
      <c r="R266" s="117"/>
      <c r="AL266" s="54">
        <v>39405</v>
      </c>
      <c r="AM266" s="50">
        <v>1795.95</v>
      </c>
      <c r="AN266" s="35">
        <f t="shared" ref="AN266:AN329" si="74">AM266*1000</f>
        <v>1795950</v>
      </c>
      <c r="AR266" s="35">
        <f t="shared" ref="AR266:AR329" si="75">AQ266*1000000</f>
        <v>0</v>
      </c>
    </row>
    <row r="267" spans="1:44" x14ac:dyDescent="0.25">
      <c r="A267" s="42">
        <f t="shared" si="68"/>
        <v>39440</v>
      </c>
      <c r="B267" s="35">
        <v>81888</v>
      </c>
      <c r="C267" s="35">
        <v>63031</v>
      </c>
      <c r="D267" s="35">
        <v>33758</v>
      </c>
      <c r="E267" s="35">
        <v>24350</v>
      </c>
      <c r="F267" s="35">
        <v>5530</v>
      </c>
      <c r="G267" s="43">
        <v>4135</v>
      </c>
      <c r="H267" s="42"/>
      <c r="I267" s="43">
        <f t="shared" si="70"/>
        <v>121176</v>
      </c>
      <c r="J267" s="43">
        <f t="shared" si="71"/>
        <v>91516</v>
      </c>
      <c r="L267" s="42">
        <f t="shared" si="69"/>
        <v>39440</v>
      </c>
      <c r="M267" s="44">
        <f t="shared" si="72"/>
        <v>121176</v>
      </c>
      <c r="N267" s="48">
        <f t="shared" si="73"/>
        <v>0.75523205915362779</v>
      </c>
      <c r="R267" s="117"/>
      <c r="AL267" s="54">
        <v>39412</v>
      </c>
      <c r="AM267" s="50">
        <v>1938</v>
      </c>
      <c r="AN267" s="35">
        <f t="shared" si="74"/>
        <v>1938000</v>
      </c>
      <c r="AR267" s="35">
        <f t="shared" si="75"/>
        <v>0</v>
      </c>
    </row>
    <row r="268" spans="1:44" x14ac:dyDescent="0.25">
      <c r="A268" s="42">
        <v>39448</v>
      </c>
      <c r="B268" s="35">
        <v>81888</v>
      </c>
      <c r="C268" s="35">
        <v>60901</v>
      </c>
      <c r="D268" s="35">
        <v>33758</v>
      </c>
      <c r="E268" s="35">
        <v>23587</v>
      </c>
      <c r="F268" s="35">
        <v>5530</v>
      </c>
      <c r="G268" s="35">
        <v>4113</v>
      </c>
      <c r="H268" s="42"/>
      <c r="I268" s="43">
        <f t="shared" si="70"/>
        <v>121176</v>
      </c>
      <c r="J268" s="43">
        <f t="shared" si="71"/>
        <v>88601</v>
      </c>
      <c r="L268" s="42">
        <v>39448</v>
      </c>
      <c r="M268" s="44">
        <f t="shared" si="72"/>
        <v>121176</v>
      </c>
      <c r="N268" s="48">
        <f t="shared" si="73"/>
        <v>0.73117614048986601</v>
      </c>
      <c r="R268" s="117"/>
      <c r="AL268" s="54">
        <v>39419</v>
      </c>
      <c r="AM268" s="50">
        <v>2711.98</v>
      </c>
      <c r="AN268" s="35">
        <f t="shared" si="74"/>
        <v>2711980</v>
      </c>
      <c r="AR268" s="35">
        <f t="shared" si="75"/>
        <v>0</v>
      </c>
    </row>
    <row r="269" spans="1:44" x14ac:dyDescent="0.25">
      <c r="A269" s="42">
        <f>A268+7</f>
        <v>39455</v>
      </c>
      <c r="B269" s="35">
        <v>81888</v>
      </c>
      <c r="C269" s="35">
        <v>58751</v>
      </c>
      <c r="D269" s="35">
        <v>33758</v>
      </c>
      <c r="E269" s="35">
        <v>22641</v>
      </c>
      <c r="F269" s="35">
        <v>5530</v>
      </c>
      <c r="G269" s="35">
        <v>4030</v>
      </c>
      <c r="H269" s="42"/>
      <c r="I269" s="43">
        <f t="shared" si="70"/>
        <v>121176</v>
      </c>
      <c r="J269" s="43">
        <f t="shared" si="71"/>
        <v>85422</v>
      </c>
      <c r="L269" s="42">
        <f>L268+7</f>
        <v>39455</v>
      </c>
      <c r="M269" s="44">
        <f t="shared" si="72"/>
        <v>121176</v>
      </c>
      <c r="N269" s="48">
        <f t="shared" si="73"/>
        <v>0.70494157258863144</v>
      </c>
      <c r="R269" s="117"/>
      <c r="AL269" s="54">
        <v>39426</v>
      </c>
      <c r="AM269" s="50">
        <v>1737.45</v>
      </c>
      <c r="AN269" s="35">
        <f t="shared" si="74"/>
        <v>1737450</v>
      </c>
      <c r="AR269" s="35">
        <f t="shared" si="75"/>
        <v>0</v>
      </c>
    </row>
    <row r="270" spans="1:44" x14ac:dyDescent="0.25">
      <c r="A270" s="42">
        <f t="shared" ref="A270:A319" si="76">A269+7</f>
        <v>39462</v>
      </c>
      <c r="B270" s="35">
        <v>81888</v>
      </c>
      <c r="C270" s="35">
        <v>57101</v>
      </c>
      <c r="D270" s="35">
        <v>33758</v>
      </c>
      <c r="E270" s="35">
        <v>21780</v>
      </c>
      <c r="F270" s="35">
        <v>5530</v>
      </c>
      <c r="G270" s="35">
        <v>3989</v>
      </c>
      <c r="H270" s="42"/>
      <c r="I270" s="43">
        <f t="shared" si="70"/>
        <v>121176</v>
      </c>
      <c r="J270" s="43">
        <f t="shared" si="71"/>
        <v>82870</v>
      </c>
      <c r="L270" s="42">
        <f t="shared" ref="L270:L319" si="77">L269+7</f>
        <v>39462</v>
      </c>
      <c r="M270" s="44">
        <f t="shared" si="72"/>
        <v>121176</v>
      </c>
      <c r="N270" s="48">
        <f t="shared" si="73"/>
        <v>0.68388129662639463</v>
      </c>
      <c r="R270" s="117"/>
      <c r="AL270" s="54">
        <v>39433</v>
      </c>
      <c r="AM270" s="50">
        <v>2131.1999999999998</v>
      </c>
      <c r="AN270" s="35">
        <f t="shared" si="74"/>
        <v>2131200</v>
      </c>
      <c r="AR270" s="35">
        <f t="shared" si="75"/>
        <v>0</v>
      </c>
    </row>
    <row r="271" spans="1:44" x14ac:dyDescent="0.25">
      <c r="A271" s="42">
        <f t="shared" si="76"/>
        <v>39469</v>
      </c>
      <c r="B271" s="35">
        <v>81888</v>
      </c>
      <c r="C271" s="35">
        <v>55193</v>
      </c>
      <c r="D271" s="35">
        <v>33758</v>
      </c>
      <c r="E271" s="35">
        <v>20760</v>
      </c>
      <c r="F271" s="35">
        <v>5530</v>
      </c>
      <c r="G271" s="35">
        <v>3931</v>
      </c>
      <c r="H271" s="42"/>
      <c r="I271" s="43">
        <f t="shared" si="70"/>
        <v>121176</v>
      </c>
      <c r="J271" s="43">
        <f t="shared" si="71"/>
        <v>79884</v>
      </c>
      <c r="L271" s="42">
        <f t="shared" si="77"/>
        <v>39469</v>
      </c>
      <c r="M271" s="44">
        <f t="shared" si="72"/>
        <v>121176</v>
      </c>
      <c r="N271" s="48">
        <f t="shared" si="73"/>
        <v>0.65923945335710044</v>
      </c>
      <c r="R271" s="117"/>
      <c r="AL271" s="54">
        <v>39440</v>
      </c>
      <c r="AM271" s="50">
        <v>2512.34</v>
      </c>
      <c r="AN271" s="35">
        <f t="shared" si="74"/>
        <v>2512340</v>
      </c>
      <c r="AR271" s="35">
        <f t="shared" si="75"/>
        <v>0</v>
      </c>
    </row>
    <row r="272" spans="1:44" x14ac:dyDescent="0.25">
      <c r="A272" s="42">
        <f t="shared" si="76"/>
        <v>39476</v>
      </c>
      <c r="B272" s="35">
        <v>81888</v>
      </c>
      <c r="C272" s="35">
        <v>53444</v>
      </c>
      <c r="D272" s="35">
        <v>33758</v>
      </c>
      <c r="E272" s="35">
        <v>19650</v>
      </c>
      <c r="F272" s="35">
        <v>5530</v>
      </c>
      <c r="G272" s="35">
        <v>3838</v>
      </c>
      <c r="H272" s="42"/>
      <c r="I272" s="43">
        <f t="shared" si="70"/>
        <v>121176</v>
      </c>
      <c r="J272" s="43">
        <f t="shared" si="71"/>
        <v>76932</v>
      </c>
      <c r="L272" s="42">
        <f t="shared" si="77"/>
        <v>39476</v>
      </c>
      <c r="M272" s="44">
        <f t="shared" si="72"/>
        <v>121176</v>
      </c>
      <c r="N272" s="48">
        <f t="shared" si="73"/>
        <v>0.63487819370172316</v>
      </c>
      <c r="R272" s="117"/>
      <c r="AL272" s="54">
        <v>39447</v>
      </c>
      <c r="AM272" s="50">
        <v>0</v>
      </c>
      <c r="AN272" s="35">
        <f t="shared" si="74"/>
        <v>0</v>
      </c>
      <c r="AR272" s="35">
        <f t="shared" si="75"/>
        <v>0</v>
      </c>
    </row>
    <row r="273" spans="1:44" x14ac:dyDescent="0.25">
      <c r="A273" s="42">
        <f t="shared" si="76"/>
        <v>39483</v>
      </c>
      <c r="B273" s="35">
        <v>81888</v>
      </c>
      <c r="C273" s="35">
        <v>51360</v>
      </c>
      <c r="D273" s="35">
        <v>33758</v>
      </c>
      <c r="E273" s="35">
        <v>18535</v>
      </c>
      <c r="F273" s="35">
        <v>5530</v>
      </c>
      <c r="G273" s="35">
        <v>3707</v>
      </c>
      <c r="H273" s="42"/>
      <c r="I273" s="43">
        <f t="shared" si="70"/>
        <v>121176</v>
      </c>
      <c r="J273" s="43">
        <f t="shared" si="71"/>
        <v>73602</v>
      </c>
      <c r="L273" s="42">
        <f t="shared" si="77"/>
        <v>39483</v>
      </c>
      <c r="M273" s="44">
        <f t="shared" si="72"/>
        <v>121176</v>
      </c>
      <c r="N273" s="48">
        <f t="shared" si="73"/>
        <v>0.60739750445632801</v>
      </c>
      <c r="R273" s="117"/>
      <c r="AL273" s="54">
        <v>39448</v>
      </c>
      <c r="AM273" s="50">
        <v>1666.9</v>
      </c>
      <c r="AN273" s="35">
        <f t="shared" si="74"/>
        <v>1666900</v>
      </c>
      <c r="AR273" s="35">
        <f t="shared" si="75"/>
        <v>0</v>
      </c>
    </row>
    <row r="274" spans="1:44" x14ac:dyDescent="0.25">
      <c r="A274" s="42">
        <f t="shared" si="76"/>
        <v>39490</v>
      </c>
      <c r="B274" s="35">
        <v>81888</v>
      </c>
      <c r="C274" s="35">
        <v>48922</v>
      </c>
      <c r="D274" s="35">
        <v>33758</v>
      </c>
      <c r="E274" s="35">
        <v>17349</v>
      </c>
      <c r="F274" s="35">
        <v>5530</v>
      </c>
      <c r="G274" s="35">
        <v>3577</v>
      </c>
      <c r="H274" s="42"/>
      <c r="I274" s="43">
        <f t="shared" si="70"/>
        <v>121176</v>
      </c>
      <c r="J274" s="43">
        <f t="shared" si="71"/>
        <v>69848</v>
      </c>
      <c r="L274" s="42">
        <f t="shared" si="77"/>
        <v>39490</v>
      </c>
      <c r="M274" s="44">
        <f t="shared" si="72"/>
        <v>121176</v>
      </c>
      <c r="N274" s="48">
        <f t="shared" si="73"/>
        <v>0.57641777249620385</v>
      </c>
      <c r="R274" s="117"/>
      <c r="AL274" s="54">
        <v>39455</v>
      </c>
      <c r="AM274" s="50">
        <v>1696.9</v>
      </c>
      <c r="AN274" s="35">
        <f t="shared" si="74"/>
        <v>1696900</v>
      </c>
      <c r="AR274" s="35">
        <f t="shared" si="75"/>
        <v>0</v>
      </c>
    </row>
    <row r="275" spans="1:44" x14ac:dyDescent="0.25">
      <c r="A275" s="42">
        <f t="shared" si="76"/>
        <v>39497</v>
      </c>
      <c r="B275" s="35">
        <v>81888</v>
      </c>
      <c r="C275" s="35">
        <v>47573</v>
      </c>
      <c r="D275" s="35">
        <v>33758</v>
      </c>
      <c r="E275" s="35">
        <v>16283</v>
      </c>
      <c r="F275" s="35">
        <v>5530</v>
      </c>
      <c r="G275" s="35">
        <v>3482</v>
      </c>
      <c r="H275" s="42"/>
      <c r="I275" s="43">
        <f t="shared" si="70"/>
        <v>121176</v>
      </c>
      <c r="J275" s="43">
        <f t="shared" si="71"/>
        <v>67338</v>
      </c>
      <c r="L275" s="42">
        <f t="shared" si="77"/>
        <v>39497</v>
      </c>
      <c r="M275" s="44">
        <f t="shared" si="72"/>
        <v>121176</v>
      </c>
      <c r="N275" s="48">
        <f t="shared" si="73"/>
        <v>0.55570409982174684</v>
      </c>
      <c r="R275" s="117"/>
      <c r="AL275" s="54">
        <v>39462</v>
      </c>
      <c r="AM275" s="50">
        <v>2213.9</v>
      </c>
      <c r="AN275" s="35">
        <f t="shared" si="74"/>
        <v>2213900</v>
      </c>
      <c r="AR275" s="35">
        <f t="shared" si="75"/>
        <v>0</v>
      </c>
    </row>
    <row r="276" spans="1:44" x14ac:dyDescent="0.25">
      <c r="A276" s="42">
        <f t="shared" si="76"/>
        <v>39504</v>
      </c>
      <c r="B276" s="35">
        <v>81888</v>
      </c>
      <c r="C276" s="35">
        <v>45979</v>
      </c>
      <c r="D276" s="35">
        <v>33758</v>
      </c>
      <c r="E276" s="35">
        <v>15337</v>
      </c>
      <c r="F276" s="35">
        <v>5530</v>
      </c>
      <c r="G276" s="35">
        <v>3308</v>
      </c>
      <c r="H276" s="42"/>
      <c r="I276" s="43">
        <f t="shared" si="70"/>
        <v>121176</v>
      </c>
      <c r="J276" s="43">
        <f t="shared" si="71"/>
        <v>64624</v>
      </c>
      <c r="L276" s="42">
        <f t="shared" si="77"/>
        <v>39504</v>
      </c>
      <c r="M276" s="44">
        <f t="shared" si="72"/>
        <v>121176</v>
      </c>
      <c r="N276" s="48">
        <f t="shared" si="73"/>
        <v>0.53330692546378822</v>
      </c>
      <c r="R276" s="117"/>
      <c r="AL276" s="54">
        <v>39469</v>
      </c>
      <c r="AM276" s="50">
        <v>2020.6399999999999</v>
      </c>
      <c r="AN276" s="35">
        <f t="shared" si="74"/>
        <v>2020639.9999999998</v>
      </c>
      <c r="AR276" s="35">
        <f t="shared" si="75"/>
        <v>0</v>
      </c>
    </row>
    <row r="277" spans="1:44" x14ac:dyDescent="0.25">
      <c r="A277" s="42">
        <f t="shared" si="76"/>
        <v>39511</v>
      </c>
      <c r="B277" s="35">
        <v>81888</v>
      </c>
      <c r="C277" s="35">
        <v>43728</v>
      </c>
      <c r="D277" s="35">
        <v>33758</v>
      </c>
      <c r="E277" s="35">
        <v>14298</v>
      </c>
      <c r="F277" s="35">
        <v>5530</v>
      </c>
      <c r="G277" s="35">
        <v>3141</v>
      </c>
      <c r="H277" s="42"/>
      <c r="I277" s="43">
        <f t="shared" si="70"/>
        <v>121176</v>
      </c>
      <c r="J277" s="43">
        <f t="shared" si="71"/>
        <v>61167</v>
      </c>
      <c r="L277" s="42">
        <f t="shared" si="77"/>
        <v>39511</v>
      </c>
      <c r="M277" s="44">
        <f t="shared" si="72"/>
        <v>121176</v>
      </c>
      <c r="N277" s="48">
        <f t="shared" si="73"/>
        <v>0.50477817389582091</v>
      </c>
      <c r="R277" s="117"/>
      <c r="AL277" s="54">
        <v>39476</v>
      </c>
      <c r="AM277" s="50">
        <v>2145</v>
      </c>
      <c r="AN277" s="35">
        <f t="shared" si="74"/>
        <v>2145000</v>
      </c>
      <c r="AR277" s="35">
        <f t="shared" si="75"/>
        <v>0</v>
      </c>
    </row>
    <row r="278" spans="1:44" x14ac:dyDescent="0.25">
      <c r="A278" s="42">
        <f t="shared" si="76"/>
        <v>39518</v>
      </c>
      <c r="B278" s="35">
        <v>81888</v>
      </c>
      <c r="C278" s="35">
        <v>41652</v>
      </c>
      <c r="D278" s="35">
        <v>33758</v>
      </c>
      <c r="E278" s="35">
        <v>13415</v>
      </c>
      <c r="F278" s="35">
        <v>5530</v>
      </c>
      <c r="G278" s="35">
        <v>3011</v>
      </c>
      <c r="H278" s="42"/>
      <c r="I278" s="43">
        <f t="shared" si="70"/>
        <v>121176</v>
      </c>
      <c r="J278" s="43">
        <f t="shared" si="71"/>
        <v>58078</v>
      </c>
      <c r="L278" s="42">
        <f t="shared" si="77"/>
        <v>39518</v>
      </c>
      <c r="M278" s="44">
        <f t="shared" si="72"/>
        <v>121176</v>
      </c>
      <c r="N278" s="48">
        <f t="shared" si="73"/>
        <v>0.47928632732554299</v>
      </c>
      <c r="R278" s="117"/>
      <c r="AL278" s="54">
        <v>39483</v>
      </c>
      <c r="AM278" s="50">
        <v>1731</v>
      </c>
      <c r="AN278" s="35">
        <f t="shared" si="74"/>
        <v>1731000</v>
      </c>
      <c r="AR278" s="35">
        <f t="shared" si="75"/>
        <v>0</v>
      </c>
    </row>
    <row r="279" spans="1:44" x14ac:dyDescent="0.25">
      <c r="A279" s="42">
        <f t="shared" si="76"/>
        <v>39525</v>
      </c>
      <c r="B279" s="35">
        <v>81888</v>
      </c>
      <c r="C279" s="35">
        <v>39287</v>
      </c>
      <c r="D279" s="35">
        <v>33758</v>
      </c>
      <c r="E279" s="35">
        <v>12321</v>
      </c>
      <c r="F279" s="35">
        <v>5530</v>
      </c>
      <c r="G279" s="35">
        <v>2841</v>
      </c>
      <c r="H279" s="42"/>
      <c r="I279" s="43">
        <f t="shared" si="70"/>
        <v>121176</v>
      </c>
      <c r="J279" s="43">
        <f t="shared" si="71"/>
        <v>54449</v>
      </c>
      <c r="L279" s="42">
        <f t="shared" si="77"/>
        <v>39525</v>
      </c>
      <c r="M279" s="44">
        <f t="shared" si="72"/>
        <v>121176</v>
      </c>
      <c r="N279" s="48">
        <f t="shared" si="73"/>
        <v>0.44933815276952532</v>
      </c>
      <c r="R279" s="117"/>
      <c r="AL279" s="54">
        <v>39490</v>
      </c>
      <c r="AM279" s="50">
        <v>1533.6</v>
      </c>
      <c r="AN279" s="35">
        <f t="shared" si="74"/>
        <v>1533600</v>
      </c>
      <c r="AR279" s="35">
        <f t="shared" si="75"/>
        <v>0</v>
      </c>
    </row>
    <row r="280" spans="1:44" x14ac:dyDescent="0.25">
      <c r="A280" s="42">
        <f t="shared" si="76"/>
        <v>39532</v>
      </c>
      <c r="B280" s="35">
        <v>81888</v>
      </c>
      <c r="C280" s="35">
        <v>36835</v>
      </c>
      <c r="D280" s="35">
        <v>33758</v>
      </c>
      <c r="E280" s="35">
        <v>11162</v>
      </c>
      <c r="F280" s="35">
        <v>5530</v>
      </c>
      <c r="G280" s="35">
        <v>2693</v>
      </c>
      <c r="H280" s="42"/>
      <c r="I280" s="43">
        <f t="shared" si="70"/>
        <v>121176</v>
      </c>
      <c r="J280" s="43">
        <f t="shared" si="71"/>
        <v>50690</v>
      </c>
      <c r="L280" s="42">
        <f t="shared" si="77"/>
        <v>39532</v>
      </c>
      <c r="M280" s="44">
        <f t="shared" si="72"/>
        <v>121176</v>
      </c>
      <c r="N280" s="48">
        <f t="shared" si="73"/>
        <v>0.41831715851323692</v>
      </c>
      <c r="R280" s="117"/>
      <c r="AL280" s="54">
        <v>39497</v>
      </c>
      <c r="AM280" s="50">
        <v>2317.6</v>
      </c>
      <c r="AN280" s="35">
        <f t="shared" si="74"/>
        <v>2317600</v>
      </c>
      <c r="AR280" s="35">
        <f t="shared" si="75"/>
        <v>0</v>
      </c>
    </row>
    <row r="281" spans="1:44" x14ac:dyDescent="0.25">
      <c r="A281" s="42">
        <f t="shared" si="76"/>
        <v>39539</v>
      </c>
      <c r="B281" s="35">
        <v>81888</v>
      </c>
      <c r="C281" s="35">
        <v>34812</v>
      </c>
      <c r="D281" s="35">
        <v>33758</v>
      </c>
      <c r="E281" s="35">
        <v>10276</v>
      </c>
      <c r="F281" s="35">
        <v>5530</v>
      </c>
      <c r="G281" s="35">
        <v>2576</v>
      </c>
      <c r="H281" s="42"/>
      <c r="I281" s="43">
        <f t="shared" si="70"/>
        <v>121176</v>
      </c>
      <c r="J281" s="43">
        <f t="shared" si="71"/>
        <v>47664</v>
      </c>
      <c r="L281" s="42">
        <f t="shared" si="77"/>
        <v>39539</v>
      </c>
      <c r="M281" s="44">
        <f t="shared" si="72"/>
        <v>121176</v>
      </c>
      <c r="N281" s="48">
        <f t="shared" si="73"/>
        <v>0.39334521687462864</v>
      </c>
      <c r="R281" s="117"/>
      <c r="AL281" s="54">
        <v>39504</v>
      </c>
      <c r="AM281" s="50">
        <v>1993.55</v>
      </c>
      <c r="AN281" s="35">
        <f t="shared" si="74"/>
        <v>1993550</v>
      </c>
      <c r="AR281" s="35">
        <f t="shared" si="75"/>
        <v>0</v>
      </c>
    </row>
    <row r="282" spans="1:44" x14ac:dyDescent="0.25">
      <c r="A282" s="42">
        <f t="shared" si="76"/>
        <v>39546</v>
      </c>
      <c r="B282" s="35">
        <v>81888</v>
      </c>
      <c r="C282" s="35">
        <v>32594</v>
      </c>
      <c r="D282" s="35">
        <v>33758</v>
      </c>
      <c r="E282" s="35">
        <v>9481</v>
      </c>
      <c r="F282" s="35">
        <v>5530</v>
      </c>
      <c r="G282" s="35">
        <v>2587</v>
      </c>
      <c r="H282" s="42"/>
      <c r="I282" s="43">
        <f t="shared" si="70"/>
        <v>121176</v>
      </c>
      <c r="J282" s="43">
        <f t="shared" si="71"/>
        <v>44662</v>
      </c>
      <c r="L282" s="42">
        <f t="shared" si="77"/>
        <v>39546</v>
      </c>
      <c r="M282" s="44">
        <f t="shared" si="72"/>
        <v>121176</v>
      </c>
      <c r="N282" s="48">
        <f t="shared" si="73"/>
        <v>0.36857133425760874</v>
      </c>
      <c r="R282" s="117"/>
      <c r="AL282" s="54">
        <v>39511</v>
      </c>
      <c r="AM282" s="50">
        <v>1586.6</v>
      </c>
      <c r="AN282" s="35">
        <f t="shared" si="74"/>
        <v>1586600</v>
      </c>
      <c r="AR282" s="35">
        <f t="shared" si="75"/>
        <v>0</v>
      </c>
    </row>
    <row r="283" spans="1:44" x14ac:dyDescent="0.25">
      <c r="A283" s="42">
        <f t="shared" si="76"/>
        <v>39553</v>
      </c>
      <c r="B283" s="35">
        <v>81888</v>
      </c>
      <c r="C283" s="35">
        <v>30566</v>
      </c>
      <c r="D283" s="35">
        <v>33758</v>
      </c>
      <c r="E283" s="35">
        <v>8844</v>
      </c>
      <c r="F283" s="35">
        <v>5530</v>
      </c>
      <c r="G283" s="35">
        <v>2589</v>
      </c>
      <c r="H283" s="42"/>
      <c r="I283" s="43">
        <f t="shared" si="70"/>
        <v>121176</v>
      </c>
      <c r="J283" s="43">
        <f t="shared" si="71"/>
        <v>41999</v>
      </c>
      <c r="L283" s="42">
        <f t="shared" si="77"/>
        <v>39553</v>
      </c>
      <c r="M283" s="44">
        <f t="shared" si="72"/>
        <v>121176</v>
      </c>
      <c r="N283" s="48">
        <f t="shared" si="73"/>
        <v>0.34659503532052549</v>
      </c>
      <c r="R283" s="117"/>
      <c r="AL283" s="54">
        <v>39518</v>
      </c>
      <c r="AM283" s="50">
        <v>1710.31</v>
      </c>
      <c r="AN283" s="35">
        <f t="shared" si="74"/>
        <v>1710310</v>
      </c>
      <c r="AR283" s="35">
        <f t="shared" si="75"/>
        <v>0</v>
      </c>
    </row>
    <row r="284" spans="1:44" x14ac:dyDescent="0.25">
      <c r="A284" s="42">
        <f t="shared" si="76"/>
        <v>39560</v>
      </c>
      <c r="B284" s="35">
        <v>81888</v>
      </c>
      <c r="C284" s="35">
        <v>29477</v>
      </c>
      <c r="D284" s="35">
        <v>33758</v>
      </c>
      <c r="E284" s="35">
        <v>8592</v>
      </c>
      <c r="F284" s="35">
        <v>5530</v>
      </c>
      <c r="G284" s="35">
        <v>2559</v>
      </c>
      <c r="H284" s="42"/>
      <c r="I284" s="43">
        <f t="shared" si="70"/>
        <v>121176</v>
      </c>
      <c r="J284" s="43">
        <f t="shared" si="71"/>
        <v>40628</v>
      </c>
      <c r="L284" s="42">
        <f t="shared" si="77"/>
        <v>39560</v>
      </c>
      <c r="M284" s="44">
        <f t="shared" si="72"/>
        <v>121176</v>
      </c>
      <c r="N284" s="48">
        <f t="shared" si="73"/>
        <v>0.33528091371228624</v>
      </c>
      <c r="R284" s="117"/>
      <c r="AL284" s="54">
        <v>39525</v>
      </c>
      <c r="AM284" s="50">
        <v>1249.97</v>
      </c>
      <c r="AN284" s="35">
        <f t="shared" si="74"/>
        <v>1249970</v>
      </c>
      <c r="AR284" s="35">
        <f t="shared" si="75"/>
        <v>0</v>
      </c>
    </row>
    <row r="285" spans="1:44" x14ac:dyDescent="0.25">
      <c r="A285" s="42">
        <f t="shared" si="76"/>
        <v>39567</v>
      </c>
      <c r="B285" s="35">
        <v>81888</v>
      </c>
      <c r="C285" s="35">
        <v>33292</v>
      </c>
      <c r="D285" s="35">
        <v>33758</v>
      </c>
      <c r="E285" s="35">
        <v>10769</v>
      </c>
      <c r="F285" s="35">
        <v>5530</v>
      </c>
      <c r="G285" s="35">
        <v>2810</v>
      </c>
      <c r="H285" s="42"/>
      <c r="I285" s="43">
        <f t="shared" si="70"/>
        <v>121176</v>
      </c>
      <c r="J285" s="43">
        <f t="shared" si="71"/>
        <v>46871</v>
      </c>
      <c r="L285" s="42">
        <f t="shared" si="77"/>
        <v>39567</v>
      </c>
      <c r="M285" s="44">
        <f t="shared" si="72"/>
        <v>121176</v>
      </c>
      <c r="N285" s="48">
        <f t="shared" si="73"/>
        <v>0.38680101670297751</v>
      </c>
      <c r="R285" s="117"/>
      <c r="AL285" s="54">
        <v>39532</v>
      </c>
      <c r="AM285" s="50">
        <v>1142</v>
      </c>
      <c r="AN285" s="35">
        <f t="shared" si="74"/>
        <v>1142000</v>
      </c>
      <c r="AR285" s="35">
        <f t="shared" si="75"/>
        <v>0</v>
      </c>
    </row>
    <row r="286" spans="1:44" x14ac:dyDescent="0.25">
      <c r="A286" s="42">
        <f t="shared" si="76"/>
        <v>39574</v>
      </c>
      <c r="B286" s="35">
        <v>81888</v>
      </c>
      <c r="C286" s="35">
        <v>37948</v>
      </c>
      <c r="D286" s="35">
        <v>33758</v>
      </c>
      <c r="E286" s="35">
        <v>14927</v>
      </c>
      <c r="F286" s="35">
        <v>5530</v>
      </c>
      <c r="G286" s="35">
        <v>3476</v>
      </c>
      <c r="H286" s="42"/>
      <c r="I286" s="43">
        <f t="shared" si="70"/>
        <v>121176</v>
      </c>
      <c r="J286" s="43">
        <f t="shared" si="71"/>
        <v>56351</v>
      </c>
      <c r="L286" s="42">
        <f t="shared" si="77"/>
        <v>39574</v>
      </c>
      <c r="M286" s="44">
        <f t="shared" si="72"/>
        <v>121176</v>
      </c>
      <c r="N286" s="48">
        <f t="shared" si="73"/>
        <v>0.46503433023040869</v>
      </c>
      <c r="R286" s="117"/>
      <c r="AL286" s="54">
        <v>39539</v>
      </c>
      <c r="AM286" s="50">
        <v>1538.66</v>
      </c>
      <c r="AN286" s="35">
        <f t="shared" si="74"/>
        <v>1538660</v>
      </c>
      <c r="AR286" s="35">
        <f t="shared" si="75"/>
        <v>0</v>
      </c>
    </row>
    <row r="287" spans="1:44" x14ac:dyDescent="0.25">
      <c r="A287" s="42">
        <f t="shared" si="76"/>
        <v>39581</v>
      </c>
      <c r="B287" s="35">
        <v>81888</v>
      </c>
      <c r="C287" s="35">
        <v>41304</v>
      </c>
      <c r="D287" s="35">
        <v>33758</v>
      </c>
      <c r="E287" s="35">
        <v>16905</v>
      </c>
      <c r="F287" s="35">
        <v>5530</v>
      </c>
      <c r="G287" s="35">
        <v>3850</v>
      </c>
      <c r="H287" s="42"/>
      <c r="I287" s="43">
        <f t="shared" si="70"/>
        <v>121176</v>
      </c>
      <c r="J287" s="43">
        <f t="shared" si="71"/>
        <v>62059</v>
      </c>
      <c r="L287" s="42">
        <f t="shared" si="77"/>
        <v>39581</v>
      </c>
      <c r="M287" s="44">
        <f t="shared" si="72"/>
        <v>121176</v>
      </c>
      <c r="N287" s="48">
        <f t="shared" si="73"/>
        <v>0.51213936753152445</v>
      </c>
      <c r="R287" s="117"/>
      <c r="AL287" s="54">
        <v>39546</v>
      </c>
      <c r="AM287" s="50">
        <v>1601.42</v>
      </c>
      <c r="AN287" s="35">
        <f t="shared" si="74"/>
        <v>1601420</v>
      </c>
      <c r="AR287" s="35">
        <f t="shared" si="75"/>
        <v>0</v>
      </c>
    </row>
    <row r="288" spans="1:44" x14ac:dyDescent="0.25">
      <c r="A288" s="42">
        <f t="shared" si="76"/>
        <v>39588</v>
      </c>
      <c r="B288" s="35">
        <v>81888</v>
      </c>
      <c r="C288" s="35">
        <v>42317</v>
      </c>
      <c r="D288" s="35">
        <v>33758</v>
      </c>
      <c r="E288" s="35">
        <v>17878</v>
      </c>
      <c r="F288" s="35">
        <v>5530</v>
      </c>
      <c r="G288" s="35">
        <v>4020</v>
      </c>
      <c r="H288" s="42"/>
      <c r="I288" s="43">
        <f t="shared" si="70"/>
        <v>121176</v>
      </c>
      <c r="J288" s="43">
        <f t="shared" si="71"/>
        <v>64215</v>
      </c>
      <c r="L288" s="42">
        <f t="shared" si="77"/>
        <v>39588</v>
      </c>
      <c r="M288" s="44">
        <f t="shared" si="72"/>
        <v>121176</v>
      </c>
      <c r="N288" s="48">
        <f t="shared" si="73"/>
        <v>0.52993166963755201</v>
      </c>
      <c r="R288" s="117"/>
      <c r="AL288" s="54">
        <v>39553</v>
      </c>
      <c r="AM288" s="50">
        <v>1526.26</v>
      </c>
      <c r="AN288" s="35">
        <f t="shared" si="74"/>
        <v>1526260</v>
      </c>
      <c r="AR288" s="35">
        <f t="shared" si="75"/>
        <v>0</v>
      </c>
    </row>
    <row r="289" spans="1:44" x14ac:dyDescent="0.25">
      <c r="A289" s="42">
        <f t="shared" si="76"/>
        <v>39595</v>
      </c>
      <c r="B289" s="35">
        <v>81888</v>
      </c>
      <c r="C289" s="35">
        <v>46169</v>
      </c>
      <c r="D289" s="35">
        <v>33758</v>
      </c>
      <c r="E289" s="35">
        <v>19147</v>
      </c>
      <c r="F289" s="35">
        <v>5530</v>
      </c>
      <c r="G289" s="35">
        <v>4205</v>
      </c>
      <c r="H289" s="42"/>
      <c r="I289" s="43">
        <f t="shared" si="70"/>
        <v>121176</v>
      </c>
      <c r="J289" s="43">
        <f t="shared" si="71"/>
        <v>69521</v>
      </c>
      <c r="L289" s="42">
        <f t="shared" si="77"/>
        <v>39595</v>
      </c>
      <c r="M289" s="44">
        <f t="shared" si="72"/>
        <v>121176</v>
      </c>
      <c r="N289" s="48">
        <f t="shared" si="73"/>
        <v>0.57371921832706152</v>
      </c>
      <c r="R289" s="117"/>
      <c r="AL289" s="54">
        <v>39560</v>
      </c>
      <c r="AM289" s="50">
        <v>2503.54</v>
      </c>
      <c r="AN289" s="35">
        <f t="shared" si="74"/>
        <v>2503540</v>
      </c>
      <c r="AR289" s="35">
        <f t="shared" si="75"/>
        <v>0</v>
      </c>
    </row>
    <row r="290" spans="1:44" x14ac:dyDescent="0.25">
      <c r="A290" s="42">
        <f t="shared" si="76"/>
        <v>39602</v>
      </c>
      <c r="B290" s="35">
        <v>81888</v>
      </c>
      <c r="C290" s="35">
        <v>52923</v>
      </c>
      <c r="D290" s="35">
        <v>33758</v>
      </c>
      <c r="E290" s="35">
        <v>21006</v>
      </c>
      <c r="F290" s="35">
        <v>5530</v>
      </c>
      <c r="G290" s="35">
        <v>4205</v>
      </c>
      <c r="H290" s="42"/>
      <c r="I290" s="43">
        <f t="shared" si="70"/>
        <v>121176</v>
      </c>
      <c r="J290" s="43">
        <f t="shared" si="71"/>
        <v>78134</v>
      </c>
      <c r="L290" s="42">
        <f t="shared" si="77"/>
        <v>39602</v>
      </c>
      <c r="M290" s="44">
        <f t="shared" si="72"/>
        <v>121176</v>
      </c>
      <c r="N290" s="48">
        <f t="shared" si="73"/>
        <v>0.64479764969961051</v>
      </c>
      <c r="R290" s="117"/>
      <c r="AL290" s="54">
        <v>39567</v>
      </c>
      <c r="AM290" s="50">
        <v>10294.33</v>
      </c>
      <c r="AN290" s="35">
        <f t="shared" si="74"/>
        <v>10294330</v>
      </c>
      <c r="AR290" s="35">
        <f t="shared" si="75"/>
        <v>0</v>
      </c>
    </row>
    <row r="291" spans="1:44" x14ac:dyDescent="0.25">
      <c r="A291" s="42">
        <f t="shared" si="76"/>
        <v>39609</v>
      </c>
      <c r="B291" s="35">
        <v>81888</v>
      </c>
      <c r="C291" s="35">
        <v>56418</v>
      </c>
      <c r="D291" s="35">
        <v>33758</v>
      </c>
      <c r="E291" s="35">
        <v>22097</v>
      </c>
      <c r="F291" s="35">
        <v>5530</v>
      </c>
      <c r="G291" s="35">
        <v>4237</v>
      </c>
      <c r="H291" s="42"/>
      <c r="I291" s="43">
        <f t="shared" si="70"/>
        <v>121176</v>
      </c>
      <c r="J291" s="43">
        <f t="shared" si="71"/>
        <v>82752</v>
      </c>
      <c r="L291" s="42">
        <f t="shared" si="77"/>
        <v>39609</v>
      </c>
      <c r="M291" s="44">
        <f t="shared" si="72"/>
        <v>121176</v>
      </c>
      <c r="N291" s="48">
        <f t="shared" si="73"/>
        <v>0.68290750643691822</v>
      </c>
      <c r="R291" s="117"/>
      <c r="AL291" s="54">
        <v>39574</v>
      </c>
      <c r="AM291" s="50">
        <v>14324</v>
      </c>
      <c r="AN291" s="35">
        <f t="shared" si="74"/>
        <v>14324000</v>
      </c>
      <c r="AR291" s="35">
        <f t="shared" si="75"/>
        <v>0</v>
      </c>
    </row>
    <row r="292" spans="1:44" x14ac:dyDescent="0.25">
      <c r="A292" s="42">
        <f t="shared" si="76"/>
        <v>39616</v>
      </c>
      <c r="B292" s="35">
        <v>81888</v>
      </c>
      <c r="C292" s="35">
        <v>59401</v>
      </c>
      <c r="D292" s="35">
        <v>33758</v>
      </c>
      <c r="E292" s="35">
        <v>23101</v>
      </c>
      <c r="F292" s="35">
        <v>5530</v>
      </c>
      <c r="G292" s="35">
        <v>4268</v>
      </c>
      <c r="H292" s="42"/>
      <c r="I292" s="43">
        <f t="shared" si="70"/>
        <v>121176</v>
      </c>
      <c r="J292" s="43">
        <f t="shared" si="71"/>
        <v>86770</v>
      </c>
      <c r="L292" s="42">
        <f t="shared" si="77"/>
        <v>39616</v>
      </c>
      <c r="M292" s="44">
        <f t="shared" si="72"/>
        <v>121176</v>
      </c>
      <c r="N292" s="48">
        <f t="shared" si="73"/>
        <v>0.71606588763451506</v>
      </c>
      <c r="R292" s="117"/>
      <c r="AL292" s="54">
        <v>39581</v>
      </c>
      <c r="AM292" s="50">
        <v>10317.36</v>
      </c>
      <c r="AN292" s="35">
        <f t="shared" si="74"/>
        <v>10317360</v>
      </c>
      <c r="AR292" s="35">
        <f t="shared" si="75"/>
        <v>0</v>
      </c>
    </row>
    <row r="293" spans="1:44" x14ac:dyDescent="0.25">
      <c r="A293" s="42">
        <f t="shared" si="76"/>
        <v>39623</v>
      </c>
      <c r="B293" s="35">
        <v>81888</v>
      </c>
      <c r="C293" s="35">
        <v>61497</v>
      </c>
      <c r="D293" s="35">
        <v>33758</v>
      </c>
      <c r="E293" s="35">
        <v>24354</v>
      </c>
      <c r="F293" s="35">
        <v>5530</v>
      </c>
      <c r="G293" s="35">
        <v>4302</v>
      </c>
      <c r="H293" s="42"/>
      <c r="I293" s="43">
        <f t="shared" si="70"/>
        <v>121176</v>
      </c>
      <c r="J293" s="43">
        <f t="shared" si="71"/>
        <v>90153</v>
      </c>
      <c r="L293" s="42">
        <f t="shared" si="77"/>
        <v>39623</v>
      </c>
      <c r="M293" s="44">
        <f t="shared" si="72"/>
        <v>121176</v>
      </c>
      <c r="N293" s="48">
        <f t="shared" si="73"/>
        <v>0.74398395721925137</v>
      </c>
      <c r="R293" s="117"/>
      <c r="AL293" s="54">
        <v>39588</v>
      </c>
      <c r="AM293" s="50">
        <v>6372.22</v>
      </c>
      <c r="AN293" s="35">
        <f t="shared" si="74"/>
        <v>6372220</v>
      </c>
      <c r="AR293" s="35">
        <f t="shared" si="75"/>
        <v>0</v>
      </c>
    </row>
    <row r="294" spans="1:44" x14ac:dyDescent="0.25">
      <c r="A294" s="42">
        <f t="shared" si="76"/>
        <v>39630</v>
      </c>
      <c r="B294" s="35">
        <v>81888</v>
      </c>
      <c r="C294" s="35">
        <v>64281</v>
      </c>
      <c r="D294" s="35">
        <v>33758</v>
      </c>
      <c r="E294" s="35">
        <v>25029</v>
      </c>
      <c r="F294" s="35">
        <v>5530</v>
      </c>
      <c r="G294" s="35">
        <v>4291</v>
      </c>
      <c r="H294" s="42"/>
      <c r="I294" s="43">
        <f t="shared" si="70"/>
        <v>121176</v>
      </c>
      <c r="J294" s="43">
        <f t="shared" si="71"/>
        <v>93601</v>
      </c>
      <c r="L294" s="42">
        <f t="shared" si="77"/>
        <v>39630</v>
      </c>
      <c r="M294" s="44">
        <f t="shared" si="72"/>
        <v>121176</v>
      </c>
      <c r="N294" s="48">
        <f t="shared" si="73"/>
        <v>0.77243843665412293</v>
      </c>
      <c r="R294" s="117"/>
      <c r="AL294" s="54">
        <v>39595</v>
      </c>
      <c r="AM294" s="50">
        <v>9401.7000000000007</v>
      </c>
      <c r="AN294" s="35">
        <f t="shared" si="74"/>
        <v>9401700</v>
      </c>
      <c r="AR294" s="35">
        <f t="shared" si="75"/>
        <v>0</v>
      </c>
    </row>
    <row r="295" spans="1:44" x14ac:dyDescent="0.25">
      <c r="A295" s="42">
        <f t="shared" si="76"/>
        <v>39637</v>
      </c>
      <c r="B295" s="35">
        <v>81888</v>
      </c>
      <c r="C295" s="35">
        <v>66134</v>
      </c>
      <c r="D295" s="35">
        <v>33758</v>
      </c>
      <c r="E295" s="35">
        <v>25290</v>
      </c>
      <c r="F295" s="35">
        <v>5530</v>
      </c>
      <c r="G295" s="35">
        <v>4258</v>
      </c>
      <c r="H295" s="42"/>
      <c r="I295" s="43">
        <f t="shared" si="70"/>
        <v>121176</v>
      </c>
      <c r="J295" s="43">
        <f t="shared" si="71"/>
        <v>95682</v>
      </c>
      <c r="L295" s="42">
        <f t="shared" si="77"/>
        <v>39637</v>
      </c>
      <c r="M295" s="44">
        <f t="shared" si="72"/>
        <v>121176</v>
      </c>
      <c r="N295" s="48">
        <f t="shared" si="73"/>
        <v>0.78961180431768663</v>
      </c>
      <c r="R295" s="117"/>
      <c r="AL295" s="54">
        <v>39602</v>
      </c>
      <c r="AM295" s="50">
        <v>12737.07</v>
      </c>
      <c r="AN295" s="35">
        <f t="shared" si="74"/>
        <v>12737070</v>
      </c>
      <c r="AR295" s="35">
        <f t="shared" si="75"/>
        <v>0</v>
      </c>
    </row>
    <row r="296" spans="1:44" x14ac:dyDescent="0.25">
      <c r="A296" s="42">
        <f t="shared" si="76"/>
        <v>39644</v>
      </c>
      <c r="B296" s="35">
        <v>81888</v>
      </c>
      <c r="C296" s="35">
        <v>68001</v>
      </c>
      <c r="D296" s="35">
        <v>33758</v>
      </c>
      <c r="E296" s="35">
        <v>25495</v>
      </c>
      <c r="F296" s="35">
        <v>5530</v>
      </c>
      <c r="G296" s="35">
        <v>4246</v>
      </c>
      <c r="H296" s="42"/>
      <c r="I296" s="43">
        <f t="shared" si="70"/>
        <v>121176</v>
      </c>
      <c r="J296" s="43">
        <f t="shared" si="71"/>
        <v>97742</v>
      </c>
      <c r="L296" s="42">
        <f t="shared" si="77"/>
        <v>39644</v>
      </c>
      <c r="M296" s="44">
        <f t="shared" si="72"/>
        <v>121176</v>
      </c>
      <c r="N296" s="48">
        <f t="shared" si="73"/>
        <v>0.80661187033736048</v>
      </c>
      <c r="R296" s="117"/>
      <c r="AL296" s="54">
        <v>39609</v>
      </c>
      <c r="AM296" s="50">
        <v>8727.4</v>
      </c>
      <c r="AN296" s="35">
        <f t="shared" si="74"/>
        <v>8727400</v>
      </c>
      <c r="AR296" s="35">
        <f t="shared" si="75"/>
        <v>0</v>
      </c>
    </row>
    <row r="297" spans="1:44" x14ac:dyDescent="0.25">
      <c r="A297" s="42">
        <f t="shared" si="76"/>
        <v>39651</v>
      </c>
      <c r="B297" s="35">
        <v>81888</v>
      </c>
      <c r="C297" s="35">
        <v>69427</v>
      </c>
      <c r="D297" s="35">
        <v>33758</v>
      </c>
      <c r="E297" s="35">
        <v>25661</v>
      </c>
      <c r="F297" s="35">
        <v>5530</v>
      </c>
      <c r="G297" s="35">
        <v>4289</v>
      </c>
      <c r="H297" s="42"/>
      <c r="I297" s="43">
        <f t="shared" si="70"/>
        <v>121176</v>
      </c>
      <c r="J297" s="43">
        <f t="shared" si="71"/>
        <v>99377</v>
      </c>
      <c r="L297" s="42">
        <f t="shared" si="77"/>
        <v>39651</v>
      </c>
      <c r="M297" s="44">
        <f t="shared" si="72"/>
        <v>121176</v>
      </c>
      <c r="N297" s="48">
        <f t="shared" si="73"/>
        <v>0.82010464118307258</v>
      </c>
      <c r="R297" s="117"/>
      <c r="AL297" s="54">
        <v>39616</v>
      </c>
      <c r="AM297" s="50">
        <v>8030.25</v>
      </c>
      <c r="AN297" s="35">
        <f t="shared" si="74"/>
        <v>8030250</v>
      </c>
      <c r="AR297" s="35">
        <f t="shared" si="75"/>
        <v>0</v>
      </c>
    </row>
    <row r="298" spans="1:44" x14ac:dyDescent="0.25">
      <c r="A298" s="42">
        <f t="shared" si="76"/>
        <v>39658</v>
      </c>
      <c r="B298" s="35">
        <v>81888</v>
      </c>
      <c r="C298" s="35">
        <v>70017</v>
      </c>
      <c r="D298" s="35">
        <v>33758</v>
      </c>
      <c r="E298" s="35">
        <v>25487</v>
      </c>
      <c r="F298" s="35">
        <v>5530</v>
      </c>
      <c r="G298" s="35">
        <v>4235</v>
      </c>
      <c r="H298" s="42"/>
      <c r="I298" s="43">
        <f t="shared" si="70"/>
        <v>121176</v>
      </c>
      <c r="J298" s="43">
        <f t="shared" si="71"/>
        <v>99739</v>
      </c>
      <c r="L298" s="42">
        <f t="shared" si="77"/>
        <v>39658</v>
      </c>
      <c r="M298" s="44">
        <f t="shared" si="72"/>
        <v>121176</v>
      </c>
      <c r="N298" s="48">
        <f t="shared" si="73"/>
        <v>0.8230920314253648</v>
      </c>
      <c r="R298" s="117"/>
      <c r="AL298" s="54">
        <v>39623</v>
      </c>
      <c r="AM298" s="50">
        <v>7256.61</v>
      </c>
      <c r="AN298" s="35">
        <f t="shared" si="74"/>
        <v>7256610</v>
      </c>
      <c r="AR298" s="35">
        <f t="shared" si="75"/>
        <v>0</v>
      </c>
    </row>
    <row r="299" spans="1:44" x14ac:dyDescent="0.25">
      <c r="A299" s="42">
        <f t="shared" si="76"/>
        <v>39665</v>
      </c>
      <c r="B299" s="35">
        <v>81888</v>
      </c>
      <c r="C299" s="35">
        <v>70312</v>
      </c>
      <c r="D299" s="35">
        <v>33758</v>
      </c>
      <c r="E299" s="35">
        <v>25268</v>
      </c>
      <c r="F299" s="35">
        <v>5530</v>
      </c>
      <c r="G299" s="35">
        <v>4202</v>
      </c>
      <c r="H299" s="42"/>
      <c r="I299" s="43">
        <f t="shared" si="70"/>
        <v>121176</v>
      </c>
      <c r="J299" s="43">
        <f t="shared" si="71"/>
        <v>99782</v>
      </c>
      <c r="L299" s="42">
        <f t="shared" si="77"/>
        <v>39665</v>
      </c>
      <c r="M299" s="44">
        <f t="shared" si="72"/>
        <v>121176</v>
      </c>
      <c r="N299" s="48">
        <f t="shared" si="73"/>
        <v>0.82344688717237735</v>
      </c>
      <c r="R299" s="117"/>
      <c r="AL299" s="54">
        <v>39630</v>
      </c>
      <c r="AM299" s="50">
        <v>7377.8</v>
      </c>
      <c r="AN299" s="35">
        <f t="shared" si="74"/>
        <v>7377800</v>
      </c>
      <c r="AR299" s="35">
        <f t="shared" si="75"/>
        <v>0</v>
      </c>
    </row>
    <row r="300" spans="1:44" x14ac:dyDescent="0.25">
      <c r="A300" s="42">
        <f t="shared" si="76"/>
        <v>39672</v>
      </c>
      <c r="B300" s="35">
        <v>81888</v>
      </c>
      <c r="C300" s="35">
        <v>71099</v>
      </c>
      <c r="D300" s="35">
        <v>33758</v>
      </c>
      <c r="E300" s="35">
        <v>25138</v>
      </c>
      <c r="F300" s="35">
        <v>5530</v>
      </c>
      <c r="G300" s="43">
        <v>4233</v>
      </c>
      <c r="H300" s="42"/>
      <c r="I300" s="43">
        <f t="shared" si="70"/>
        <v>121176</v>
      </c>
      <c r="J300" s="43">
        <f t="shared" si="71"/>
        <v>100470</v>
      </c>
      <c r="L300" s="42">
        <f t="shared" si="77"/>
        <v>39672</v>
      </c>
      <c r="M300" s="44">
        <f t="shared" si="72"/>
        <v>121176</v>
      </c>
      <c r="N300" s="48">
        <f t="shared" si="73"/>
        <v>0.82912457912457915</v>
      </c>
      <c r="R300" s="117"/>
      <c r="AL300" s="54">
        <v>39637</v>
      </c>
      <c r="AM300" s="50">
        <v>5617.06</v>
      </c>
      <c r="AN300" s="35">
        <f t="shared" si="74"/>
        <v>5617060</v>
      </c>
      <c r="AR300" s="35">
        <f t="shared" si="75"/>
        <v>0</v>
      </c>
    </row>
    <row r="301" spans="1:44" x14ac:dyDescent="0.25">
      <c r="A301" s="42">
        <f t="shared" si="76"/>
        <v>39679</v>
      </c>
      <c r="B301" s="35">
        <v>81888</v>
      </c>
      <c r="C301" s="35">
        <v>70507</v>
      </c>
      <c r="D301" s="35">
        <v>33758</v>
      </c>
      <c r="E301" s="35">
        <v>25102</v>
      </c>
      <c r="F301" s="35">
        <v>5530</v>
      </c>
      <c r="G301" s="43">
        <v>4350</v>
      </c>
      <c r="H301" s="42"/>
      <c r="I301" s="43">
        <f t="shared" si="70"/>
        <v>121176</v>
      </c>
      <c r="J301" s="43">
        <f t="shared" si="71"/>
        <v>99959</v>
      </c>
      <c r="L301" s="42">
        <f t="shared" si="77"/>
        <v>39679</v>
      </c>
      <c r="M301" s="44">
        <f t="shared" si="72"/>
        <v>121176</v>
      </c>
      <c r="N301" s="48">
        <f t="shared" si="73"/>
        <v>0.82490757245659208</v>
      </c>
      <c r="R301" s="117"/>
      <c r="AL301" s="54">
        <v>39644</v>
      </c>
      <c r="AM301" s="50">
        <v>5414.49</v>
      </c>
      <c r="AN301" s="35">
        <f t="shared" si="74"/>
        <v>5414490</v>
      </c>
      <c r="AR301" s="35">
        <f t="shared" si="75"/>
        <v>0</v>
      </c>
    </row>
    <row r="302" spans="1:44" x14ac:dyDescent="0.25">
      <c r="A302" s="42">
        <f t="shared" si="76"/>
        <v>39686</v>
      </c>
      <c r="B302" s="35">
        <v>81888</v>
      </c>
      <c r="C302" s="35">
        <v>70070</v>
      </c>
      <c r="D302" s="35">
        <v>33758</v>
      </c>
      <c r="E302" s="35">
        <v>25113</v>
      </c>
      <c r="F302" s="35">
        <v>5530</v>
      </c>
      <c r="G302" s="35">
        <v>4376</v>
      </c>
      <c r="H302" s="42"/>
      <c r="I302" s="43">
        <f t="shared" si="70"/>
        <v>121176</v>
      </c>
      <c r="J302" s="43">
        <f t="shared" si="71"/>
        <v>99559</v>
      </c>
      <c r="L302" s="42">
        <f t="shared" si="77"/>
        <v>39686</v>
      </c>
      <c r="M302" s="44">
        <f t="shared" si="72"/>
        <v>121176</v>
      </c>
      <c r="N302" s="48">
        <f t="shared" si="73"/>
        <v>0.8216065887634515</v>
      </c>
      <c r="R302" s="117"/>
      <c r="AL302" s="54">
        <v>39651</v>
      </c>
      <c r="AM302" s="50">
        <v>4906.88</v>
      </c>
      <c r="AN302" s="35">
        <f t="shared" si="74"/>
        <v>4906880</v>
      </c>
      <c r="AR302" s="35">
        <f t="shared" si="75"/>
        <v>0</v>
      </c>
    </row>
    <row r="303" spans="1:44" x14ac:dyDescent="0.25">
      <c r="A303" s="42">
        <f t="shared" si="76"/>
        <v>39693</v>
      </c>
      <c r="B303" s="35">
        <v>81888</v>
      </c>
      <c r="C303" s="35">
        <v>70533</v>
      </c>
      <c r="D303" s="35">
        <v>33758</v>
      </c>
      <c r="E303" s="35">
        <v>25140</v>
      </c>
      <c r="F303" s="35">
        <v>5530</v>
      </c>
      <c r="G303" s="35">
        <v>4372</v>
      </c>
      <c r="H303" s="42"/>
      <c r="I303" s="43">
        <f t="shared" si="70"/>
        <v>121176</v>
      </c>
      <c r="J303" s="43">
        <f t="shared" si="71"/>
        <v>100045</v>
      </c>
      <c r="L303" s="42">
        <f t="shared" si="77"/>
        <v>39693</v>
      </c>
      <c r="M303" s="44">
        <f t="shared" si="72"/>
        <v>121176</v>
      </c>
      <c r="N303" s="48">
        <f t="shared" si="73"/>
        <v>0.82561728395061729</v>
      </c>
      <c r="R303" s="117"/>
      <c r="AL303" s="54">
        <v>39658</v>
      </c>
      <c r="AM303" s="50">
        <v>3627.47</v>
      </c>
      <c r="AN303" s="35">
        <f t="shared" si="74"/>
        <v>3627470</v>
      </c>
      <c r="AR303" s="35">
        <f t="shared" si="75"/>
        <v>0</v>
      </c>
    </row>
    <row r="304" spans="1:44" x14ac:dyDescent="0.25">
      <c r="A304" s="42">
        <f t="shared" si="76"/>
        <v>39700</v>
      </c>
      <c r="B304" s="35">
        <v>81888</v>
      </c>
      <c r="C304" s="35">
        <v>69884</v>
      </c>
      <c r="D304" s="35">
        <v>33758</v>
      </c>
      <c r="E304" s="35">
        <v>24779</v>
      </c>
      <c r="F304" s="35">
        <v>5530</v>
      </c>
      <c r="G304" s="35">
        <v>4340</v>
      </c>
      <c r="H304" s="42"/>
      <c r="I304" s="43">
        <f t="shared" si="70"/>
        <v>121176</v>
      </c>
      <c r="J304" s="43">
        <f t="shared" si="71"/>
        <v>99003</v>
      </c>
      <c r="L304" s="42">
        <f t="shared" si="77"/>
        <v>39700</v>
      </c>
      <c r="M304" s="44">
        <f t="shared" si="72"/>
        <v>121176</v>
      </c>
      <c r="N304" s="48">
        <f t="shared" si="73"/>
        <v>0.81701822142998615</v>
      </c>
      <c r="R304" s="117"/>
      <c r="AL304" s="54">
        <v>39665</v>
      </c>
      <c r="AM304" s="50">
        <v>3359.5</v>
      </c>
      <c r="AN304" s="35">
        <f t="shared" si="74"/>
        <v>3359500</v>
      </c>
      <c r="AR304" s="35">
        <f t="shared" si="75"/>
        <v>0</v>
      </c>
    </row>
    <row r="305" spans="1:44" x14ac:dyDescent="0.25">
      <c r="A305" s="42">
        <f t="shared" si="76"/>
        <v>39707</v>
      </c>
      <c r="B305" s="35">
        <v>81888</v>
      </c>
      <c r="C305" s="35">
        <v>68646</v>
      </c>
      <c r="D305" s="35">
        <v>33758</v>
      </c>
      <c r="E305" s="35">
        <v>24278</v>
      </c>
      <c r="F305" s="35">
        <v>5530</v>
      </c>
      <c r="G305" s="35">
        <v>4234</v>
      </c>
      <c r="H305" s="42"/>
      <c r="I305" s="43">
        <f t="shared" si="70"/>
        <v>121176</v>
      </c>
      <c r="J305" s="43">
        <f t="shared" si="71"/>
        <v>97158</v>
      </c>
      <c r="L305" s="42">
        <f t="shared" si="77"/>
        <v>39707</v>
      </c>
      <c r="M305" s="44">
        <f t="shared" si="72"/>
        <v>121176</v>
      </c>
      <c r="N305" s="48">
        <f t="shared" si="73"/>
        <v>0.80179243414537538</v>
      </c>
      <c r="R305" s="117"/>
      <c r="AL305" s="54">
        <v>39672</v>
      </c>
      <c r="AM305" s="50">
        <v>4094.07</v>
      </c>
      <c r="AN305" s="35">
        <f t="shared" si="74"/>
        <v>4094070</v>
      </c>
      <c r="AR305" s="35">
        <f t="shared" si="75"/>
        <v>0</v>
      </c>
    </row>
    <row r="306" spans="1:44" x14ac:dyDescent="0.25">
      <c r="A306" s="42">
        <f t="shared" si="76"/>
        <v>39714</v>
      </c>
      <c r="B306" s="35">
        <v>81888</v>
      </c>
      <c r="C306" s="35">
        <v>67709</v>
      </c>
      <c r="D306" s="35">
        <v>33758</v>
      </c>
      <c r="E306" s="35">
        <v>23880</v>
      </c>
      <c r="F306" s="35">
        <v>5530</v>
      </c>
      <c r="G306" s="35">
        <v>4138</v>
      </c>
      <c r="H306" s="42"/>
      <c r="I306" s="43">
        <f t="shared" si="70"/>
        <v>121176</v>
      </c>
      <c r="J306" s="43">
        <f t="shared" si="71"/>
        <v>95727</v>
      </c>
      <c r="L306" s="42">
        <f t="shared" si="77"/>
        <v>39714</v>
      </c>
      <c r="M306" s="44">
        <f t="shared" si="72"/>
        <v>121176</v>
      </c>
      <c r="N306" s="48">
        <f t="shared" si="73"/>
        <v>0.78998316498316501</v>
      </c>
      <c r="R306" s="117"/>
      <c r="AL306" s="54">
        <v>39679</v>
      </c>
      <c r="AM306" s="50">
        <v>2999.86</v>
      </c>
      <c r="AN306" s="35">
        <f t="shared" si="74"/>
        <v>2999860</v>
      </c>
      <c r="AR306" s="35">
        <f t="shared" si="75"/>
        <v>0</v>
      </c>
    </row>
    <row r="307" spans="1:44" x14ac:dyDescent="0.25">
      <c r="A307" s="42">
        <f t="shared" si="76"/>
        <v>39721</v>
      </c>
      <c r="B307" s="35">
        <v>81888</v>
      </c>
      <c r="C307" s="35">
        <v>67088</v>
      </c>
      <c r="D307" s="35">
        <v>33758</v>
      </c>
      <c r="E307" s="35">
        <v>23821</v>
      </c>
      <c r="F307" s="35">
        <v>5530</v>
      </c>
      <c r="G307" s="35">
        <v>4097</v>
      </c>
      <c r="H307" s="42"/>
      <c r="I307" s="43">
        <f t="shared" si="70"/>
        <v>121176</v>
      </c>
      <c r="J307" s="43">
        <f t="shared" si="71"/>
        <v>95006</v>
      </c>
      <c r="L307" s="42">
        <f t="shared" si="77"/>
        <v>39721</v>
      </c>
      <c r="M307" s="44">
        <f t="shared" si="72"/>
        <v>121176</v>
      </c>
      <c r="N307" s="48">
        <f t="shared" si="73"/>
        <v>0.78403314187627915</v>
      </c>
      <c r="R307" s="117"/>
      <c r="AL307" s="54">
        <v>39686</v>
      </c>
      <c r="AM307" s="50">
        <v>3175.15</v>
      </c>
      <c r="AN307" s="35">
        <f t="shared" si="74"/>
        <v>3175150</v>
      </c>
      <c r="AR307" s="35">
        <f t="shared" si="75"/>
        <v>0</v>
      </c>
    </row>
    <row r="308" spans="1:44" x14ac:dyDescent="0.25">
      <c r="A308" s="42">
        <f t="shared" si="76"/>
        <v>39728</v>
      </c>
      <c r="B308" s="35">
        <v>81888</v>
      </c>
      <c r="C308" s="35">
        <v>67906</v>
      </c>
      <c r="D308" s="35">
        <v>33758</v>
      </c>
      <c r="E308" s="35">
        <v>24133</v>
      </c>
      <c r="F308" s="35">
        <v>5530</v>
      </c>
      <c r="G308" s="35">
        <v>4079</v>
      </c>
      <c r="H308" s="42"/>
      <c r="I308" s="43">
        <f t="shared" si="70"/>
        <v>121176</v>
      </c>
      <c r="J308" s="43">
        <f t="shared" si="71"/>
        <v>96118</v>
      </c>
      <c r="L308" s="42">
        <f t="shared" si="77"/>
        <v>39728</v>
      </c>
      <c r="M308" s="44">
        <f t="shared" si="72"/>
        <v>121176</v>
      </c>
      <c r="N308" s="48">
        <f t="shared" si="73"/>
        <v>0.79320987654320985</v>
      </c>
      <c r="R308" s="117"/>
      <c r="AL308" s="54">
        <v>39693</v>
      </c>
      <c r="AM308" s="50">
        <v>3986.05</v>
      </c>
      <c r="AN308" s="35">
        <f t="shared" si="74"/>
        <v>3986050</v>
      </c>
      <c r="AR308" s="35">
        <f t="shared" si="75"/>
        <v>0</v>
      </c>
    </row>
    <row r="309" spans="1:44" x14ac:dyDescent="0.25">
      <c r="A309" s="42">
        <f t="shared" si="76"/>
        <v>39735</v>
      </c>
      <c r="B309" s="35">
        <v>81888</v>
      </c>
      <c r="C309" s="35">
        <v>68381</v>
      </c>
      <c r="D309" s="35">
        <v>33758</v>
      </c>
      <c r="E309" s="35">
        <v>24421</v>
      </c>
      <c r="F309" s="35">
        <v>5530</v>
      </c>
      <c r="G309" s="35">
        <v>4100</v>
      </c>
      <c r="H309" s="42"/>
      <c r="I309" s="43">
        <f t="shared" si="70"/>
        <v>121176</v>
      </c>
      <c r="J309" s="43">
        <f t="shared" si="71"/>
        <v>96902</v>
      </c>
      <c r="L309" s="42">
        <f t="shared" si="77"/>
        <v>39735</v>
      </c>
      <c r="M309" s="44">
        <f t="shared" si="72"/>
        <v>121176</v>
      </c>
      <c r="N309" s="48">
        <f t="shared" si="73"/>
        <v>0.79967980458176535</v>
      </c>
      <c r="R309" s="117"/>
      <c r="AL309" s="54">
        <v>39700</v>
      </c>
      <c r="AM309" s="50">
        <v>2545.56</v>
      </c>
      <c r="AN309" s="35">
        <f t="shared" si="74"/>
        <v>2545560</v>
      </c>
      <c r="AR309" s="35">
        <f t="shared" si="75"/>
        <v>0</v>
      </c>
    </row>
    <row r="310" spans="1:44" x14ac:dyDescent="0.25">
      <c r="A310" s="42">
        <f t="shared" si="76"/>
        <v>39742</v>
      </c>
      <c r="B310" s="35">
        <v>81888</v>
      </c>
      <c r="C310" s="35">
        <v>70187</v>
      </c>
      <c r="D310" s="35">
        <v>33758</v>
      </c>
      <c r="E310" s="35">
        <v>24376</v>
      </c>
      <c r="F310" s="35">
        <v>5530</v>
      </c>
      <c r="G310" s="35">
        <v>4205</v>
      </c>
      <c r="H310" s="42"/>
      <c r="I310" s="43">
        <f t="shared" si="70"/>
        <v>121176</v>
      </c>
      <c r="J310" s="43">
        <f t="shared" si="71"/>
        <v>98768</v>
      </c>
      <c r="L310" s="42">
        <f t="shared" si="77"/>
        <v>39742</v>
      </c>
      <c r="M310" s="44">
        <f t="shared" si="72"/>
        <v>121176</v>
      </c>
      <c r="N310" s="48">
        <f t="shared" si="73"/>
        <v>0.81507889351026608</v>
      </c>
      <c r="R310" s="117"/>
      <c r="AL310" s="54">
        <v>39707</v>
      </c>
      <c r="AM310" s="50">
        <v>1841.07</v>
      </c>
      <c r="AN310" s="35">
        <f t="shared" si="74"/>
        <v>1841070</v>
      </c>
      <c r="AR310" s="35">
        <f t="shared" si="75"/>
        <v>0</v>
      </c>
    </row>
    <row r="311" spans="1:44" x14ac:dyDescent="0.25">
      <c r="A311" s="42">
        <f t="shared" si="76"/>
        <v>39749</v>
      </c>
      <c r="B311" s="35">
        <v>81888</v>
      </c>
      <c r="C311" s="35">
        <v>69404</v>
      </c>
      <c r="D311" s="35">
        <v>33758</v>
      </c>
      <c r="E311" s="35">
        <v>24004</v>
      </c>
      <c r="F311" s="35">
        <v>5530</v>
      </c>
      <c r="G311" s="35">
        <v>4358</v>
      </c>
      <c r="H311" s="42"/>
      <c r="I311" s="43">
        <f t="shared" si="70"/>
        <v>121176</v>
      </c>
      <c r="J311" s="43">
        <f t="shared" si="71"/>
        <v>97766</v>
      </c>
      <c r="L311" s="42">
        <f t="shared" si="77"/>
        <v>39749</v>
      </c>
      <c r="M311" s="44">
        <f t="shared" si="72"/>
        <v>121176</v>
      </c>
      <c r="N311" s="48">
        <f t="shared" si="73"/>
        <v>0.80680992935894902</v>
      </c>
      <c r="R311" s="117"/>
      <c r="AL311" s="54">
        <v>39714</v>
      </c>
      <c r="AM311" s="50">
        <v>2223.46</v>
      </c>
      <c r="AN311" s="35">
        <f t="shared" si="74"/>
        <v>2223460</v>
      </c>
      <c r="AR311" s="35">
        <f t="shared" si="75"/>
        <v>0</v>
      </c>
    </row>
    <row r="312" spans="1:44" x14ac:dyDescent="0.25">
      <c r="A312" s="42">
        <f t="shared" si="76"/>
        <v>39756</v>
      </c>
      <c r="B312" s="35">
        <v>81888</v>
      </c>
      <c r="C312" s="35">
        <v>67999</v>
      </c>
      <c r="D312" s="35">
        <v>33758</v>
      </c>
      <c r="E312" s="35">
        <v>23484</v>
      </c>
      <c r="F312" s="35">
        <v>5530</v>
      </c>
      <c r="G312" s="35">
        <v>4376</v>
      </c>
      <c r="H312" s="42"/>
      <c r="I312" s="43">
        <f t="shared" si="70"/>
        <v>121176</v>
      </c>
      <c r="J312" s="43">
        <f t="shared" si="71"/>
        <v>95859</v>
      </c>
      <c r="L312" s="42">
        <f t="shared" si="77"/>
        <v>39756</v>
      </c>
      <c r="M312" s="44">
        <f t="shared" si="72"/>
        <v>121176</v>
      </c>
      <c r="N312" s="48">
        <f t="shared" si="73"/>
        <v>0.79107248960190135</v>
      </c>
      <c r="R312" s="117"/>
      <c r="AL312" s="54">
        <v>39721</v>
      </c>
      <c r="AM312" s="50">
        <v>2994</v>
      </c>
      <c r="AN312" s="35">
        <f t="shared" si="74"/>
        <v>2994000</v>
      </c>
      <c r="AR312" s="35">
        <f t="shared" si="75"/>
        <v>0</v>
      </c>
    </row>
    <row r="313" spans="1:44" x14ac:dyDescent="0.25">
      <c r="A313" s="42">
        <f t="shared" si="76"/>
        <v>39763</v>
      </c>
      <c r="B313" s="35">
        <v>81888</v>
      </c>
      <c r="C313" s="35">
        <v>67505</v>
      </c>
      <c r="D313" s="35">
        <v>33758</v>
      </c>
      <c r="E313" s="35">
        <v>23053</v>
      </c>
      <c r="F313" s="35">
        <v>5530</v>
      </c>
      <c r="G313" s="43">
        <v>4481</v>
      </c>
      <c r="H313" s="42"/>
      <c r="I313" s="43">
        <f t="shared" si="70"/>
        <v>121176</v>
      </c>
      <c r="J313" s="43">
        <f t="shared" si="71"/>
        <v>95039</v>
      </c>
      <c r="L313" s="42">
        <f t="shared" si="77"/>
        <v>39763</v>
      </c>
      <c r="M313" s="44">
        <f t="shared" si="72"/>
        <v>121176</v>
      </c>
      <c r="N313" s="48">
        <f t="shared" si="73"/>
        <v>0.78430547303096321</v>
      </c>
      <c r="R313" s="117"/>
      <c r="AL313" s="54">
        <v>39728</v>
      </c>
      <c r="AM313" s="50">
        <v>4981.53</v>
      </c>
      <c r="AN313" s="35">
        <f t="shared" si="74"/>
        <v>4981530</v>
      </c>
      <c r="AR313" s="35">
        <f t="shared" si="75"/>
        <v>0</v>
      </c>
    </row>
    <row r="314" spans="1:44" x14ac:dyDescent="0.25">
      <c r="A314" s="42">
        <f t="shared" si="76"/>
        <v>39770</v>
      </c>
      <c r="B314" s="35">
        <v>81888</v>
      </c>
      <c r="C314" s="35">
        <v>66168</v>
      </c>
      <c r="D314" s="35">
        <v>33758</v>
      </c>
      <c r="E314" s="35">
        <v>22317</v>
      </c>
      <c r="F314" s="35">
        <v>5530</v>
      </c>
      <c r="G314" s="35">
        <v>4505</v>
      </c>
      <c r="H314" s="42"/>
      <c r="I314" s="43">
        <f t="shared" si="70"/>
        <v>121176</v>
      </c>
      <c r="J314" s="43">
        <f t="shared" si="71"/>
        <v>92990</v>
      </c>
      <c r="L314" s="42">
        <f t="shared" si="77"/>
        <v>39770</v>
      </c>
      <c r="M314" s="44">
        <f t="shared" si="72"/>
        <v>121176</v>
      </c>
      <c r="N314" s="48">
        <f t="shared" si="73"/>
        <v>0.76739618406285071</v>
      </c>
      <c r="R314" s="117"/>
      <c r="AL314" s="54">
        <v>39735</v>
      </c>
      <c r="AM314" s="50">
        <v>4748.87</v>
      </c>
      <c r="AN314" s="35">
        <f t="shared" si="74"/>
        <v>4748870</v>
      </c>
      <c r="AR314" s="35">
        <f t="shared" si="75"/>
        <v>0</v>
      </c>
    </row>
    <row r="315" spans="1:44" x14ac:dyDescent="0.25">
      <c r="A315" s="42">
        <f t="shared" si="76"/>
        <v>39777</v>
      </c>
      <c r="B315" s="35">
        <v>81888</v>
      </c>
      <c r="C315" s="35">
        <v>64573</v>
      </c>
      <c r="D315" s="35">
        <v>33758</v>
      </c>
      <c r="E315" s="35">
        <v>21502</v>
      </c>
      <c r="F315" s="35">
        <v>5530</v>
      </c>
      <c r="G315" s="43">
        <v>4518</v>
      </c>
      <c r="H315" s="42"/>
      <c r="I315" s="43">
        <f t="shared" si="70"/>
        <v>121176</v>
      </c>
      <c r="J315" s="43">
        <f t="shared" si="71"/>
        <v>90593</v>
      </c>
      <c r="L315" s="42">
        <f t="shared" si="77"/>
        <v>39777</v>
      </c>
      <c r="M315" s="44">
        <f t="shared" si="72"/>
        <v>121176</v>
      </c>
      <c r="N315" s="48">
        <f t="shared" si="73"/>
        <v>0.74761503928170592</v>
      </c>
      <c r="R315" s="117"/>
      <c r="AL315" s="54">
        <v>39742</v>
      </c>
      <c r="AM315" s="50">
        <v>5968.07</v>
      </c>
      <c r="AN315" s="35">
        <f t="shared" si="74"/>
        <v>5968070</v>
      </c>
      <c r="AR315" s="35">
        <f t="shared" si="75"/>
        <v>0</v>
      </c>
    </row>
    <row r="316" spans="1:44" x14ac:dyDescent="0.25">
      <c r="A316" s="42">
        <f t="shared" si="76"/>
        <v>39784</v>
      </c>
      <c r="B316" s="35">
        <v>81888</v>
      </c>
      <c r="C316" s="35">
        <v>62152</v>
      </c>
      <c r="D316" s="35">
        <v>33758</v>
      </c>
      <c r="E316" s="35">
        <v>20653</v>
      </c>
      <c r="F316" s="35">
        <v>5530</v>
      </c>
      <c r="G316" s="43">
        <v>4545</v>
      </c>
      <c r="H316" s="42"/>
      <c r="I316" s="43">
        <f t="shared" si="70"/>
        <v>121176</v>
      </c>
      <c r="J316" s="43">
        <f t="shared" si="71"/>
        <v>87350</v>
      </c>
      <c r="L316" s="42">
        <f t="shared" si="77"/>
        <v>39784</v>
      </c>
      <c r="M316" s="44">
        <f t="shared" si="72"/>
        <v>121176</v>
      </c>
      <c r="N316" s="48">
        <f t="shared" si="73"/>
        <v>0.72085231398956884</v>
      </c>
      <c r="R316" s="117"/>
      <c r="AL316" s="54">
        <v>39749</v>
      </c>
      <c r="AM316" s="50">
        <v>3589.37</v>
      </c>
      <c r="AN316" s="35">
        <f t="shared" si="74"/>
        <v>3589370</v>
      </c>
      <c r="AR316" s="35">
        <f t="shared" si="75"/>
        <v>0</v>
      </c>
    </row>
    <row r="317" spans="1:44" x14ac:dyDescent="0.25">
      <c r="A317" s="42">
        <f t="shared" si="76"/>
        <v>39791</v>
      </c>
      <c r="B317" s="35">
        <v>81888</v>
      </c>
      <c r="C317" s="35">
        <v>59457</v>
      </c>
      <c r="D317" s="35">
        <v>33758</v>
      </c>
      <c r="E317" s="35">
        <v>19656</v>
      </c>
      <c r="F317" s="35">
        <v>5530</v>
      </c>
      <c r="G317" s="43">
        <v>4528</v>
      </c>
      <c r="H317" s="42"/>
      <c r="I317" s="43">
        <f t="shared" si="70"/>
        <v>121176</v>
      </c>
      <c r="J317" s="43">
        <f t="shared" si="71"/>
        <v>83641</v>
      </c>
      <c r="L317" s="42">
        <f t="shared" si="77"/>
        <v>39791</v>
      </c>
      <c r="M317" s="44">
        <f t="shared" si="72"/>
        <v>121176</v>
      </c>
      <c r="N317" s="48">
        <f t="shared" si="73"/>
        <v>0.69024394269492306</v>
      </c>
      <c r="R317" s="117"/>
      <c r="AL317" s="54">
        <v>39756</v>
      </c>
      <c r="AM317" s="50">
        <v>2530.16</v>
      </c>
      <c r="AN317" s="35">
        <f t="shared" si="74"/>
        <v>2530160</v>
      </c>
      <c r="AR317" s="35">
        <f t="shared" si="75"/>
        <v>0</v>
      </c>
    </row>
    <row r="318" spans="1:44" x14ac:dyDescent="0.25">
      <c r="A318" s="42">
        <f t="shared" si="76"/>
        <v>39798</v>
      </c>
      <c r="B318" s="35">
        <v>81888</v>
      </c>
      <c r="C318" s="35">
        <v>57515</v>
      </c>
      <c r="D318" s="35">
        <v>33758</v>
      </c>
      <c r="E318" s="35">
        <v>18774</v>
      </c>
      <c r="F318" s="35">
        <v>5530</v>
      </c>
      <c r="G318" s="43">
        <v>4481</v>
      </c>
      <c r="H318" s="42"/>
      <c r="I318" s="43">
        <f t="shared" si="70"/>
        <v>121176</v>
      </c>
      <c r="J318" s="43">
        <f t="shared" si="71"/>
        <v>80770</v>
      </c>
      <c r="L318" s="42">
        <f t="shared" si="77"/>
        <v>39798</v>
      </c>
      <c r="M318" s="44">
        <f t="shared" si="72"/>
        <v>121176</v>
      </c>
      <c r="N318" s="48">
        <f t="shared" si="73"/>
        <v>0.6665511322374067</v>
      </c>
      <c r="R318" s="117"/>
      <c r="AL318" s="54">
        <v>39763</v>
      </c>
      <c r="AM318" s="50">
        <v>3512.5</v>
      </c>
      <c r="AN318" s="35">
        <f t="shared" si="74"/>
        <v>3512500</v>
      </c>
      <c r="AR318" s="35">
        <f t="shared" si="75"/>
        <v>0</v>
      </c>
    </row>
    <row r="319" spans="1:44" x14ac:dyDescent="0.25">
      <c r="A319" s="42">
        <f t="shared" si="76"/>
        <v>39805</v>
      </c>
      <c r="B319" s="35">
        <v>81888</v>
      </c>
      <c r="C319" s="35">
        <v>55667</v>
      </c>
      <c r="D319" s="35">
        <v>33758</v>
      </c>
      <c r="E319" s="35">
        <v>18059</v>
      </c>
      <c r="F319" s="35">
        <v>5530</v>
      </c>
      <c r="G319" s="43">
        <v>4438</v>
      </c>
      <c r="H319" s="42"/>
      <c r="I319" s="43">
        <f t="shared" si="70"/>
        <v>121176</v>
      </c>
      <c r="J319" s="43">
        <f t="shared" si="71"/>
        <v>78164</v>
      </c>
      <c r="L319" s="42">
        <f t="shared" si="77"/>
        <v>39805</v>
      </c>
      <c r="M319" s="44">
        <f t="shared" si="72"/>
        <v>121176</v>
      </c>
      <c r="N319" s="48">
        <f t="shared" si="73"/>
        <v>0.64504522347659599</v>
      </c>
      <c r="R319" s="117"/>
      <c r="AL319" s="54">
        <v>39770</v>
      </c>
      <c r="AM319" s="50">
        <v>2630.93</v>
      </c>
      <c r="AN319" s="35">
        <f t="shared" si="74"/>
        <v>2630930</v>
      </c>
      <c r="AR319" s="35">
        <f t="shared" si="75"/>
        <v>0</v>
      </c>
    </row>
    <row r="320" spans="1:44" x14ac:dyDescent="0.25">
      <c r="A320" s="42">
        <v>39814</v>
      </c>
      <c r="B320" s="35">
        <v>81888</v>
      </c>
      <c r="C320" s="35">
        <v>53016</v>
      </c>
      <c r="D320" s="35">
        <v>33758</v>
      </c>
      <c r="E320" s="35">
        <v>17188</v>
      </c>
      <c r="F320" s="35">
        <v>5530</v>
      </c>
      <c r="G320" s="35">
        <v>4350</v>
      </c>
      <c r="H320" s="42"/>
      <c r="I320" s="43">
        <f t="shared" si="70"/>
        <v>121176</v>
      </c>
      <c r="J320" s="43">
        <f t="shared" si="71"/>
        <v>74554</v>
      </c>
      <c r="L320" s="42">
        <v>39814</v>
      </c>
      <c r="M320" s="44">
        <f t="shared" si="72"/>
        <v>121176</v>
      </c>
      <c r="N320" s="48">
        <f t="shared" si="73"/>
        <v>0.6152538456460025</v>
      </c>
      <c r="R320" s="117"/>
      <c r="AL320" s="54">
        <v>39777</v>
      </c>
      <c r="AM320" s="50">
        <v>2506.98</v>
      </c>
      <c r="AN320" s="35">
        <f t="shared" si="74"/>
        <v>2506980</v>
      </c>
      <c r="AR320" s="35">
        <f t="shared" si="75"/>
        <v>0</v>
      </c>
    </row>
    <row r="321" spans="1:44" x14ac:dyDescent="0.25">
      <c r="A321" s="42">
        <f>A320+7</f>
        <v>39821</v>
      </c>
      <c r="B321" s="35">
        <v>81888</v>
      </c>
      <c r="C321" s="35">
        <v>50964</v>
      </c>
      <c r="D321" s="35">
        <v>33758</v>
      </c>
      <c r="E321" s="35">
        <v>16242</v>
      </c>
      <c r="F321" s="35">
        <v>5530</v>
      </c>
      <c r="G321" s="35">
        <v>4236</v>
      </c>
      <c r="H321" s="42"/>
      <c r="I321" s="43">
        <f t="shared" si="70"/>
        <v>121176</v>
      </c>
      <c r="J321" s="43">
        <f t="shared" si="71"/>
        <v>71442</v>
      </c>
      <c r="L321" s="42">
        <f>L320+7</f>
        <v>39821</v>
      </c>
      <c r="M321" s="44">
        <f t="shared" si="72"/>
        <v>121176</v>
      </c>
      <c r="N321" s="48">
        <f t="shared" si="73"/>
        <v>0.58957219251336901</v>
      </c>
      <c r="R321" s="117"/>
      <c r="AL321" s="54">
        <v>39784</v>
      </c>
      <c r="AM321" s="50">
        <v>1858.85</v>
      </c>
      <c r="AN321" s="35">
        <f t="shared" si="74"/>
        <v>1858850</v>
      </c>
      <c r="AR321" s="35">
        <f t="shared" si="75"/>
        <v>0</v>
      </c>
    </row>
    <row r="322" spans="1:44" x14ac:dyDescent="0.25">
      <c r="A322" s="42">
        <f t="shared" ref="A322:A372" si="78">A321+7</f>
        <v>39828</v>
      </c>
      <c r="B322" s="35">
        <v>81888</v>
      </c>
      <c r="C322" s="35">
        <v>49470</v>
      </c>
      <c r="D322" s="35">
        <v>33758</v>
      </c>
      <c r="E322" s="35">
        <v>15324</v>
      </c>
      <c r="F322" s="35">
        <v>5530</v>
      </c>
      <c r="G322" s="35">
        <v>4118</v>
      </c>
      <c r="H322" s="42"/>
      <c r="I322" s="43">
        <f t="shared" si="70"/>
        <v>121176</v>
      </c>
      <c r="J322" s="43">
        <f t="shared" si="71"/>
        <v>68912</v>
      </c>
      <c r="L322" s="42">
        <f t="shared" ref="L322:L372" si="79">L321+7</f>
        <v>39828</v>
      </c>
      <c r="M322" s="44">
        <f t="shared" si="72"/>
        <v>121176</v>
      </c>
      <c r="N322" s="48">
        <f t="shared" si="73"/>
        <v>0.56869347065425502</v>
      </c>
      <c r="R322" s="117"/>
      <c r="AL322" s="54">
        <v>39791</v>
      </c>
      <c r="AM322" s="50">
        <v>1538.73</v>
      </c>
      <c r="AN322" s="35">
        <f t="shared" si="74"/>
        <v>1538730</v>
      </c>
      <c r="AR322" s="35">
        <f t="shared" si="75"/>
        <v>0</v>
      </c>
    </row>
    <row r="323" spans="1:44" x14ac:dyDescent="0.25">
      <c r="A323" s="42">
        <f t="shared" si="78"/>
        <v>39835</v>
      </c>
      <c r="B323" s="35">
        <v>81888</v>
      </c>
      <c r="C323" s="35">
        <v>47300</v>
      </c>
      <c r="D323" s="35">
        <v>33758</v>
      </c>
      <c r="E323" s="35">
        <v>14434</v>
      </c>
      <c r="F323" s="35">
        <v>5530</v>
      </c>
      <c r="G323" s="35">
        <v>3999</v>
      </c>
      <c r="H323" s="42"/>
      <c r="I323" s="43">
        <f t="shared" si="70"/>
        <v>121176</v>
      </c>
      <c r="J323" s="43">
        <f t="shared" si="71"/>
        <v>65733</v>
      </c>
      <c r="L323" s="42">
        <f t="shared" si="79"/>
        <v>39835</v>
      </c>
      <c r="M323" s="44">
        <f t="shared" si="72"/>
        <v>121176</v>
      </c>
      <c r="N323" s="48">
        <f t="shared" si="73"/>
        <v>0.54245890275302044</v>
      </c>
      <c r="R323" s="117"/>
      <c r="AL323" s="54">
        <v>39798</v>
      </c>
      <c r="AM323" s="50">
        <v>1970</v>
      </c>
      <c r="AN323" s="35">
        <f t="shared" si="74"/>
        <v>1970000</v>
      </c>
      <c r="AR323" s="35">
        <f t="shared" si="75"/>
        <v>0</v>
      </c>
    </row>
    <row r="324" spans="1:44" x14ac:dyDescent="0.25">
      <c r="A324" s="42">
        <f t="shared" si="78"/>
        <v>39842</v>
      </c>
      <c r="B324" s="35">
        <v>81888</v>
      </c>
      <c r="C324" s="35">
        <v>44800</v>
      </c>
      <c r="D324" s="35">
        <v>33758</v>
      </c>
      <c r="E324" s="35">
        <v>13330</v>
      </c>
      <c r="F324" s="35">
        <v>5530</v>
      </c>
      <c r="G324" s="35">
        <v>3850</v>
      </c>
      <c r="H324" s="42"/>
      <c r="I324" s="43">
        <f t="shared" si="70"/>
        <v>121176</v>
      </c>
      <c r="J324" s="43">
        <f t="shared" si="71"/>
        <v>61980</v>
      </c>
      <c r="L324" s="42">
        <f t="shared" si="79"/>
        <v>39842</v>
      </c>
      <c r="M324" s="44">
        <f t="shared" si="72"/>
        <v>121176</v>
      </c>
      <c r="N324" s="48">
        <f t="shared" si="73"/>
        <v>0.51148742325212915</v>
      </c>
      <c r="R324" s="117"/>
      <c r="AL324" s="54">
        <v>39805</v>
      </c>
      <c r="AM324" s="50">
        <v>1742</v>
      </c>
      <c r="AN324" s="35">
        <f t="shared" si="74"/>
        <v>1742000</v>
      </c>
      <c r="AR324" s="35">
        <f t="shared" si="75"/>
        <v>0</v>
      </c>
    </row>
    <row r="325" spans="1:44" x14ac:dyDescent="0.25">
      <c r="A325" s="42">
        <f t="shared" si="78"/>
        <v>39849</v>
      </c>
      <c r="B325" s="35">
        <v>81888</v>
      </c>
      <c r="C325" s="35">
        <v>42285</v>
      </c>
      <c r="D325" s="35">
        <v>33758</v>
      </c>
      <c r="E325" s="35">
        <v>12140</v>
      </c>
      <c r="F325" s="35">
        <v>5530</v>
      </c>
      <c r="G325" s="35">
        <v>3692</v>
      </c>
      <c r="H325" s="42"/>
      <c r="I325" s="43">
        <f t="shared" si="70"/>
        <v>121176</v>
      </c>
      <c r="J325" s="43">
        <f t="shared" si="71"/>
        <v>58117</v>
      </c>
      <c r="L325" s="42">
        <f t="shared" si="79"/>
        <v>39849</v>
      </c>
      <c r="M325" s="44">
        <f t="shared" si="72"/>
        <v>121176</v>
      </c>
      <c r="N325" s="48">
        <f t="shared" si="73"/>
        <v>0.47960817323562421</v>
      </c>
      <c r="R325" s="117"/>
      <c r="AL325" s="54">
        <v>39812</v>
      </c>
      <c r="AM325" s="50">
        <v>0</v>
      </c>
      <c r="AN325" s="35">
        <f t="shared" si="74"/>
        <v>0</v>
      </c>
      <c r="AR325" s="35">
        <f t="shared" si="75"/>
        <v>0</v>
      </c>
    </row>
    <row r="326" spans="1:44" x14ac:dyDescent="0.25">
      <c r="A326" s="42">
        <f t="shared" si="78"/>
        <v>39856</v>
      </c>
      <c r="B326" s="35">
        <v>81888</v>
      </c>
      <c r="C326" s="35">
        <v>39667</v>
      </c>
      <c r="D326" s="35">
        <v>33758</v>
      </c>
      <c r="E326" s="35">
        <v>10891</v>
      </c>
      <c r="F326" s="35">
        <v>5530</v>
      </c>
      <c r="G326" s="35">
        <v>3532</v>
      </c>
      <c r="H326" s="42"/>
      <c r="I326" s="43">
        <f t="shared" si="70"/>
        <v>121176</v>
      </c>
      <c r="J326" s="43">
        <f t="shared" si="71"/>
        <v>54090</v>
      </c>
      <c r="L326" s="42">
        <f t="shared" si="79"/>
        <v>39856</v>
      </c>
      <c r="M326" s="44">
        <f t="shared" si="72"/>
        <v>121176</v>
      </c>
      <c r="N326" s="48">
        <f t="shared" si="73"/>
        <v>0.44637551990493168</v>
      </c>
      <c r="R326" s="117"/>
      <c r="AL326" s="54">
        <v>39814</v>
      </c>
      <c r="AM326" s="50">
        <v>1385.4</v>
      </c>
      <c r="AN326" s="35">
        <f t="shared" si="74"/>
        <v>1385400</v>
      </c>
      <c r="AR326" s="35">
        <f t="shared" si="75"/>
        <v>0</v>
      </c>
    </row>
    <row r="327" spans="1:44" x14ac:dyDescent="0.25">
      <c r="A327" s="42">
        <f t="shared" si="78"/>
        <v>39863</v>
      </c>
      <c r="B327" s="35">
        <v>81888</v>
      </c>
      <c r="C327" s="35">
        <v>37206</v>
      </c>
      <c r="D327" s="35">
        <v>33758</v>
      </c>
      <c r="E327" s="35">
        <v>9714</v>
      </c>
      <c r="F327" s="35">
        <v>5530</v>
      </c>
      <c r="G327" s="35">
        <v>3355</v>
      </c>
      <c r="H327" s="42"/>
      <c r="I327" s="43">
        <f t="shared" ref="I327:I390" si="80">B327+D327+F327</f>
        <v>121176</v>
      </c>
      <c r="J327" s="43">
        <f t="shared" ref="J327:J390" si="81">C327+E327+G327</f>
        <v>50275</v>
      </c>
      <c r="L327" s="42">
        <f t="shared" si="79"/>
        <v>39863</v>
      </c>
      <c r="M327" s="44">
        <f t="shared" ref="M327:M390" si="82">B327+D327+F327</f>
        <v>121176</v>
      </c>
      <c r="N327" s="48">
        <f t="shared" ref="N327:N390" si="83">(C327+E327+G327)/M327</f>
        <v>0.4148923879316036</v>
      </c>
      <c r="R327" s="117"/>
      <c r="AL327" s="54">
        <v>39821</v>
      </c>
      <c r="AM327" s="50">
        <v>1618.06</v>
      </c>
      <c r="AN327" s="35">
        <f t="shared" si="74"/>
        <v>1618060</v>
      </c>
      <c r="AR327" s="35">
        <f t="shared" si="75"/>
        <v>0</v>
      </c>
    </row>
    <row r="328" spans="1:44" x14ac:dyDescent="0.25">
      <c r="A328" s="42">
        <f t="shared" si="78"/>
        <v>39870</v>
      </c>
      <c r="B328" s="35">
        <v>81888</v>
      </c>
      <c r="C328" s="35">
        <v>35073</v>
      </c>
      <c r="D328" s="35">
        <v>33758</v>
      </c>
      <c r="E328" s="35">
        <v>8616</v>
      </c>
      <c r="F328" s="35">
        <v>5530</v>
      </c>
      <c r="G328" s="35">
        <v>3214</v>
      </c>
      <c r="H328" s="42"/>
      <c r="I328" s="43">
        <f t="shared" si="80"/>
        <v>121176</v>
      </c>
      <c r="J328" s="43">
        <f t="shared" si="81"/>
        <v>46903</v>
      </c>
      <c r="L328" s="42">
        <f t="shared" si="79"/>
        <v>39870</v>
      </c>
      <c r="M328" s="44">
        <f t="shared" si="82"/>
        <v>121176</v>
      </c>
      <c r="N328" s="48">
        <f t="shared" si="83"/>
        <v>0.3870650953984287</v>
      </c>
      <c r="R328" s="117"/>
      <c r="AL328" s="54">
        <v>39828</v>
      </c>
      <c r="AM328" s="50">
        <v>2437.4</v>
      </c>
      <c r="AN328" s="35">
        <f t="shared" si="74"/>
        <v>2437400</v>
      </c>
      <c r="AR328" s="35">
        <f t="shared" si="75"/>
        <v>0</v>
      </c>
    </row>
    <row r="329" spans="1:44" x14ac:dyDescent="0.25">
      <c r="A329" s="42">
        <f t="shared" si="78"/>
        <v>39877</v>
      </c>
      <c r="B329" s="35">
        <v>81888</v>
      </c>
      <c r="C329" s="35">
        <v>32750</v>
      </c>
      <c r="D329" s="35">
        <v>33758</v>
      </c>
      <c r="E329" s="35">
        <v>7422</v>
      </c>
      <c r="F329" s="35">
        <v>5530</v>
      </c>
      <c r="G329" s="35">
        <v>3049</v>
      </c>
      <c r="H329" s="42"/>
      <c r="I329" s="43">
        <f t="shared" si="80"/>
        <v>121176</v>
      </c>
      <c r="J329" s="43">
        <f t="shared" si="81"/>
        <v>43221</v>
      </c>
      <c r="L329" s="42">
        <f t="shared" si="79"/>
        <v>39877</v>
      </c>
      <c r="M329" s="44">
        <f t="shared" si="82"/>
        <v>121176</v>
      </c>
      <c r="N329" s="48">
        <f t="shared" si="83"/>
        <v>0.35667954050306994</v>
      </c>
      <c r="R329" s="117"/>
      <c r="AL329" s="54">
        <v>39835</v>
      </c>
      <c r="AM329" s="50">
        <v>1505.19</v>
      </c>
      <c r="AN329" s="35">
        <f t="shared" si="74"/>
        <v>1505190</v>
      </c>
      <c r="AR329" s="35">
        <f t="shared" si="75"/>
        <v>0</v>
      </c>
    </row>
    <row r="330" spans="1:44" x14ac:dyDescent="0.25">
      <c r="A330" s="42">
        <f t="shared" si="78"/>
        <v>39884</v>
      </c>
      <c r="B330" s="35">
        <v>81888</v>
      </c>
      <c r="C330" s="35">
        <v>30446</v>
      </c>
      <c r="D330" s="35">
        <v>33758</v>
      </c>
      <c r="E330" s="35">
        <v>6322</v>
      </c>
      <c r="F330" s="35">
        <v>5530</v>
      </c>
      <c r="G330" s="35">
        <v>2872</v>
      </c>
      <c r="H330" s="42"/>
      <c r="I330" s="43">
        <f t="shared" si="80"/>
        <v>121176</v>
      </c>
      <c r="J330" s="43">
        <f t="shared" si="81"/>
        <v>39640</v>
      </c>
      <c r="L330" s="42">
        <f t="shared" si="79"/>
        <v>39884</v>
      </c>
      <c r="M330" s="44">
        <f t="shared" si="82"/>
        <v>121176</v>
      </c>
      <c r="N330" s="48">
        <f t="shared" si="83"/>
        <v>0.32712748399022906</v>
      </c>
      <c r="R330" s="117"/>
      <c r="AL330" s="54">
        <v>39842</v>
      </c>
      <c r="AM330" s="50">
        <v>972.1</v>
      </c>
      <c r="AN330" s="35">
        <f t="shared" ref="AN330:AN393" si="84">AM330*1000</f>
        <v>972100</v>
      </c>
      <c r="AR330" s="35">
        <f t="shared" ref="AR330:AR393" si="85">AQ330*1000000</f>
        <v>0</v>
      </c>
    </row>
    <row r="331" spans="1:44" x14ac:dyDescent="0.25">
      <c r="A331" s="42">
        <f t="shared" si="78"/>
        <v>39891</v>
      </c>
      <c r="B331" s="35">
        <v>81888</v>
      </c>
      <c r="C331" s="35">
        <v>28495</v>
      </c>
      <c r="D331" s="35">
        <v>33758</v>
      </c>
      <c r="E331" s="35">
        <v>5404</v>
      </c>
      <c r="F331" s="35">
        <v>5530</v>
      </c>
      <c r="G331" s="35">
        <v>2699</v>
      </c>
      <c r="H331" s="42"/>
      <c r="I331" s="43">
        <f t="shared" si="80"/>
        <v>121176</v>
      </c>
      <c r="J331" s="43">
        <f t="shared" si="81"/>
        <v>36598</v>
      </c>
      <c r="L331" s="42">
        <f t="shared" si="79"/>
        <v>39891</v>
      </c>
      <c r="M331" s="44">
        <f t="shared" si="82"/>
        <v>121176</v>
      </c>
      <c r="N331" s="48">
        <f t="shared" si="83"/>
        <v>0.30202350300389519</v>
      </c>
      <c r="R331" s="117"/>
      <c r="AL331" s="54">
        <v>39849</v>
      </c>
      <c r="AM331" s="50">
        <v>1119.43</v>
      </c>
      <c r="AN331" s="35">
        <f t="shared" si="84"/>
        <v>1119430</v>
      </c>
      <c r="AR331" s="35">
        <f t="shared" si="85"/>
        <v>0</v>
      </c>
    </row>
    <row r="332" spans="1:44" x14ac:dyDescent="0.25">
      <c r="A332" s="42">
        <f t="shared" si="78"/>
        <v>39898</v>
      </c>
      <c r="B332" s="35">
        <v>81888</v>
      </c>
      <c r="C332" s="35">
        <v>26377</v>
      </c>
      <c r="D332" s="35">
        <v>33758</v>
      </c>
      <c r="E332" s="35">
        <v>4399</v>
      </c>
      <c r="F332" s="35">
        <v>5530</v>
      </c>
      <c r="G332" s="35">
        <v>2495</v>
      </c>
      <c r="H332" s="42"/>
      <c r="I332" s="43">
        <f t="shared" si="80"/>
        <v>121176</v>
      </c>
      <c r="J332" s="43">
        <f t="shared" si="81"/>
        <v>33271</v>
      </c>
      <c r="L332" s="42">
        <f t="shared" si="79"/>
        <v>39898</v>
      </c>
      <c r="M332" s="44">
        <f t="shared" si="82"/>
        <v>121176</v>
      </c>
      <c r="N332" s="48">
        <f t="shared" si="83"/>
        <v>0.27456757113619856</v>
      </c>
      <c r="R332" s="117"/>
      <c r="AL332" s="54">
        <v>39856</v>
      </c>
      <c r="AM332" s="50">
        <v>945.7</v>
      </c>
      <c r="AN332" s="35">
        <f t="shared" si="84"/>
        <v>945700</v>
      </c>
      <c r="AR332" s="35">
        <f t="shared" si="85"/>
        <v>0</v>
      </c>
    </row>
    <row r="333" spans="1:44" x14ac:dyDescent="0.25">
      <c r="A333" s="42">
        <f t="shared" si="78"/>
        <v>39905</v>
      </c>
      <c r="B333" s="35">
        <v>81888</v>
      </c>
      <c r="C333" s="35">
        <v>24796</v>
      </c>
      <c r="D333" s="35">
        <v>33758</v>
      </c>
      <c r="E333" s="35">
        <v>3770</v>
      </c>
      <c r="F333" s="35">
        <v>5530</v>
      </c>
      <c r="G333" s="35">
        <v>2338</v>
      </c>
      <c r="H333" s="42"/>
      <c r="I333" s="43">
        <f t="shared" si="80"/>
        <v>121176</v>
      </c>
      <c r="J333" s="43">
        <f t="shared" si="81"/>
        <v>30904</v>
      </c>
      <c r="L333" s="42">
        <f t="shared" si="79"/>
        <v>39905</v>
      </c>
      <c r="M333" s="44">
        <f t="shared" si="82"/>
        <v>121176</v>
      </c>
      <c r="N333" s="48">
        <f t="shared" si="83"/>
        <v>0.25503400013203936</v>
      </c>
      <c r="R333" s="117"/>
      <c r="AL333" s="54">
        <v>39863</v>
      </c>
      <c r="AM333" s="50">
        <v>949.42</v>
      </c>
      <c r="AN333" s="35">
        <f t="shared" si="84"/>
        <v>949420</v>
      </c>
      <c r="AR333" s="35">
        <f t="shared" si="85"/>
        <v>0</v>
      </c>
    </row>
    <row r="334" spans="1:44" x14ac:dyDescent="0.25">
      <c r="A334" s="42">
        <f t="shared" si="78"/>
        <v>39912</v>
      </c>
      <c r="B334" s="35">
        <v>81888</v>
      </c>
      <c r="C334" s="35">
        <v>24604</v>
      </c>
      <c r="D334" s="35">
        <v>33758</v>
      </c>
      <c r="E334" s="35">
        <v>3644</v>
      </c>
      <c r="F334" s="35">
        <v>5530</v>
      </c>
      <c r="G334" s="35">
        <v>2442</v>
      </c>
      <c r="H334" s="42"/>
      <c r="I334" s="43">
        <f t="shared" si="80"/>
        <v>121176</v>
      </c>
      <c r="J334" s="43">
        <f t="shared" si="81"/>
        <v>30690</v>
      </c>
      <c r="L334" s="42">
        <f t="shared" si="79"/>
        <v>39912</v>
      </c>
      <c r="M334" s="44">
        <f t="shared" si="82"/>
        <v>121176</v>
      </c>
      <c r="N334" s="48">
        <f t="shared" si="83"/>
        <v>0.25326797385620914</v>
      </c>
      <c r="R334" s="117"/>
      <c r="AL334" s="54">
        <v>39870</v>
      </c>
      <c r="AM334" s="50">
        <v>985.2</v>
      </c>
      <c r="AN334" s="35">
        <f t="shared" si="84"/>
        <v>985200</v>
      </c>
      <c r="AR334" s="35">
        <f t="shared" si="85"/>
        <v>0</v>
      </c>
    </row>
    <row r="335" spans="1:44" x14ac:dyDescent="0.25">
      <c r="A335" s="42">
        <f t="shared" si="78"/>
        <v>39919</v>
      </c>
      <c r="B335" s="35">
        <v>81888</v>
      </c>
      <c r="C335" s="35">
        <v>25158</v>
      </c>
      <c r="D335" s="35">
        <v>33758</v>
      </c>
      <c r="E335" s="35">
        <v>3876</v>
      </c>
      <c r="F335" s="35">
        <v>5530</v>
      </c>
      <c r="G335" s="35">
        <v>2136</v>
      </c>
      <c r="H335" s="42"/>
      <c r="I335" s="43">
        <f t="shared" si="80"/>
        <v>121176</v>
      </c>
      <c r="J335" s="43">
        <f t="shared" si="81"/>
        <v>31170</v>
      </c>
      <c r="L335" s="42">
        <f t="shared" si="79"/>
        <v>39919</v>
      </c>
      <c r="M335" s="44">
        <f t="shared" si="82"/>
        <v>121176</v>
      </c>
      <c r="N335" s="48">
        <f t="shared" si="83"/>
        <v>0.25722915428797782</v>
      </c>
      <c r="R335" s="117"/>
      <c r="AL335" s="54">
        <v>39877</v>
      </c>
      <c r="AM335" s="50">
        <v>858.84</v>
      </c>
      <c r="AN335" s="35">
        <f t="shared" si="84"/>
        <v>858840</v>
      </c>
      <c r="AR335" s="35">
        <f t="shared" si="85"/>
        <v>0</v>
      </c>
    </row>
    <row r="336" spans="1:44" x14ac:dyDescent="0.25">
      <c r="A336" s="42">
        <f t="shared" si="78"/>
        <v>39926</v>
      </c>
      <c r="B336" s="35">
        <v>81888</v>
      </c>
      <c r="C336" s="35">
        <v>25645</v>
      </c>
      <c r="D336" s="35">
        <v>33758</v>
      </c>
      <c r="E336" s="35">
        <v>4205</v>
      </c>
      <c r="F336" s="35">
        <v>5530</v>
      </c>
      <c r="G336" s="35">
        <v>2064</v>
      </c>
      <c r="H336" s="42"/>
      <c r="I336" s="43">
        <f t="shared" si="80"/>
        <v>121176</v>
      </c>
      <c r="J336" s="43">
        <f t="shared" si="81"/>
        <v>31914</v>
      </c>
      <c r="L336" s="42">
        <f t="shared" si="79"/>
        <v>39926</v>
      </c>
      <c r="M336" s="44">
        <f t="shared" si="82"/>
        <v>121176</v>
      </c>
      <c r="N336" s="48">
        <f t="shared" si="83"/>
        <v>0.26336898395721925</v>
      </c>
      <c r="R336" s="117"/>
      <c r="AL336" s="54">
        <v>39884</v>
      </c>
      <c r="AM336" s="50">
        <v>824.9</v>
      </c>
      <c r="AN336" s="35">
        <f t="shared" si="84"/>
        <v>824900</v>
      </c>
      <c r="AR336" s="35">
        <f t="shared" si="85"/>
        <v>0</v>
      </c>
    </row>
    <row r="337" spans="1:44" x14ac:dyDescent="0.25">
      <c r="A337" s="42">
        <f t="shared" si="78"/>
        <v>39933</v>
      </c>
      <c r="B337" s="35">
        <v>81888</v>
      </c>
      <c r="C337" s="35">
        <v>29216</v>
      </c>
      <c r="D337" s="35">
        <v>33758</v>
      </c>
      <c r="E337" s="35">
        <v>6065</v>
      </c>
      <c r="F337" s="35">
        <v>5530</v>
      </c>
      <c r="G337" s="35">
        <v>2300</v>
      </c>
      <c r="H337" s="42"/>
      <c r="I337" s="43">
        <f t="shared" si="80"/>
        <v>121176</v>
      </c>
      <c r="J337" s="43">
        <f t="shared" si="81"/>
        <v>37581</v>
      </c>
      <c r="L337" s="42">
        <f t="shared" si="79"/>
        <v>39933</v>
      </c>
      <c r="M337" s="44">
        <f t="shared" si="82"/>
        <v>121176</v>
      </c>
      <c r="N337" s="48">
        <f t="shared" si="83"/>
        <v>0.31013567042978807</v>
      </c>
      <c r="R337" s="117"/>
      <c r="AL337" s="54">
        <v>39891</v>
      </c>
      <c r="AM337" s="50">
        <v>941.71</v>
      </c>
      <c r="AN337" s="35">
        <f t="shared" si="84"/>
        <v>941710</v>
      </c>
      <c r="AR337" s="35">
        <f t="shared" si="85"/>
        <v>0</v>
      </c>
    </row>
    <row r="338" spans="1:44" x14ac:dyDescent="0.25">
      <c r="A338" s="42">
        <f t="shared" si="78"/>
        <v>39940</v>
      </c>
      <c r="B338" s="35">
        <v>81888</v>
      </c>
      <c r="C338" s="35">
        <v>31275</v>
      </c>
      <c r="D338" s="35">
        <v>33758</v>
      </c>
      <c r="E338" s="35">
        <v>8348</v>
      </c>
      <c r="F338" s="35">
        <v>5530</v>
      </c>
      <c r="G338" s="35">
        <v>3030</v>
      </c>
      <c r="H338" s="42"/>
      <c r="I338" s="43">
        <f t="shared" si="80"/>
        <v>121176</v>
      </c>
      <c r="J338" s="43">
        <f t="shared" si="81"/>
        <v>42653</v>
      </c>
      <c r="L338" s="42">
        <f t="shared" si="79"/>
        <v>39940</v>
      </c>
      <c r="M338" s="44">
        <f t="shared" si="82"/>
        <v>121176</v>
      </c>
      <c r="N338" s="48">
        <f t="shared" si="83"/>
        <v>0.35199214365881032</v>
      </c>
      <c r="R338" s="117"/>
      <c r="AL338" s="54">
        <v>39898</v>
      </c>
      <c r="AM338" s="50">
        <v>763</v>
      </c>
      <c r="AN338" s="35">
        <f t="shared" si="84"/>
        <v>763000</v>
      </c>
      <c r="AR338" s="35">
        <f t="shared" si="85"/>
        <v>0</v>
      </c>
    </row>
    <row r="339" spans="1:44" x14ac:dyDescent="0.25">
      <c r="A339" s="42">
        <f t="shared" si="78"/>
        <v>39947</v>
      </c>
      <c r="B339" s="35">
        <v>81888</v>
      </c>
      <c r="C339" s="35">
        <v>32522</v>
      </c>
      <c r="D339" s="35">
        <v>33758</v>
      </c>
      <c r="E339" s="35">
        <v>10162</v>
      </c>
      <c r="F339" s="35">
        <v>5530</v>
      </c>
      <c r="G339" s="35">
        <v>3510</v>
      </c>
      <c r="H339" s="42"/>
      <c r="I339" s="43">
        <f t="shared" si="80"/>
        <v>121176</v>
      </c>
      <c r="J339" s="43">
        <f t="shared" si="81"/>
        <v>46194</v>
      </c>
      <c r="L339" s="42">
        <f t="shared" si="79"/>
        <v>39947</v>
      </c>
      <c r="M339" s="44">
        <f t="shared" si="82"/>
        <v>121176</v>
      </c>
      <c r="N339" s="48">
        <f t="shared" si="83"/>
        <v>0.38121410180233711</v>
      </c>
      <c r="R339" s="117"/>
      <c r="AL339" s="54">
        <v>39905</v>
      </c>
      <c r="AM339" s="50">
        <v>1374.26</v>
      </c>
      <c r="AN339" s="35">
        <f t="shared" si="84"/>
        <v>1374260</v>
      </c>
      <c r="AR339" s="35">
        <f t="shared" si="85"/>
        <v>0</v>
      </c>
    </row>
    <row r="340" spans="1:44" x14ac:dyDescent="0.25">
      <c r="A340" s="42">
        <f t="shared" si="78"/>
        <v>39954</v>
      </c>
      <c r="B340" s="35">
        <v>81888</v>
      </c>
      <c r="C340" s="35">
        <v>35333</v>
      </c>
      <c r="D340" s="35">
        <v>33758</v>
      </c>
      <c r="E340" s="35">
        <v>12047</v>
      </c>
      <c r="F340" s="35">
        <v>5530</v>
      </c>
      <c r="G340" s="35">
        <v>3675</v>
      </c>
      <c r="H340" s="42"/>
      <c r="I340" s="43">
        <f t="shared" si="80"/>
        <v>121176</v>
      </c>
      <c r="J340" s="43">
        <f t="shared" si="81"/>
        <v>51055</v>
      </c>
      <c r="L340" s="42">
        <f t="shared" si="79"/>
        <v>39954</v>
      </c>
      <c r="M340" s="44">
        <f t="shared" si="82"/>
        <v>121176</v>
      </c>
      <c r="N340" s="48">
        <f t="shared" si="83"/>
        <v>0.42132930613322772</v>
      </c>
      <c r="R340" s="117"/>
      <c r="AL340" s="54">
        <v>39912</v>
      </c>
      <c r="AM340" s="50">
        <v>2677.5</v>
      </c>
      <c r="AN340" s="35">
        <f t="shared" si="84"/>
        <v>2677500</v>
      </c>
      <c r="AR340" s="35">
        <f t="shared" si="85"/>
        <v>0</v>
      </c>
    </row>
    <row r="341" spans="1:44" x14ac:dyDescent="0.25">
      <c r="A341" s="42">
        <f t="shared" si="78"/>
        <v>39961</v>
      </c>
      <c r="B341" s="35">
        <v>81888</v>
      </c>
      <c r="C341" s="35">
        <v>39132</v>
      </c>
      <c r="D341" s="35">
        <v>33758</v>
      </c>
      <c r="E341" s="35">
        <v>14175</v>
      </c>
      <c r="F341" s="35">
        <v>5530</v>
      </c>
      <c r="G341" s="35">
        <v>3770</v>
      </c>
      <c r="H341" s="42"/>
      <c r="I341" s="43">
        <f t="shared" si="80"/>
        <v>121176</v>
      </c>
      <c r="J341" s="43">
        <f t="shared" si="81"/>
        <v>57077</v>
      </c>
      <c r="L341" s="42">
        <f t="shared" si="79"/>
        <v>39961</v>
      </c>
      <c r="M341" s="44">
        <f t="shared" si="82"/>
        <v>121176</v>
      </c>
      <c r="N341" s="48">
        <f t="shared" si="83"/>
        <v>0.47102561563345879</v>
      </c>
      <c r="R341" s="117"/>
      <c r="AL341" s="54">
        <v>39919</v>
      </c>
      <c r="AM341" s="50">
        <v>4042.3</v>
      </c>
      <c r="AN341" s="35">
        <f t="shared" si="84"/>
        <v>4042300</v>
      </c>
      <c r="AR341" s="35">
        <f t="shared" si="85"/>
        <v>0</v>
      </c>
    </row>
    <row r="342" spans="1:44" x14ac:dyDescent="0.25">
      <c r="A342" s="42">
        <f t="shared" si="78"/>
        <v>39968</v>
      </c>
      <c r="B342" s="35">
        <v>81888</v>
      </c>
      <c r="C342" s="35">
        <v>41625</v>
      </c>
      <c r="D342" s="35">
        <v>33758</v>
      </c>
      <c r="E342" s="35">
        <v>15676</v>
      </c>
      <c r="F342" s="35">
        <v>5530</v>
      </c>
      <c r="G342" s="43">
        <v>3779</v>
      </c>
      <c r="H342" s="42"/>
      <c r="I342" s="43">
        <f t="shared" si="80"/>
        <v>121176</v>
      </c>
      <c r="J342" s="43">
        <f t="shared" si="81"/>
        <v>61080</v>
      </c>
      <c r="L342" s="42">
        <f t="shared" si="79"/>
        <v>39968</v>
      </c>
      <c r="M342" s="44">
        <f t="shared" si="82"/>
        <v>121176</v>
      </c>
      <c r="N342" s="48">
        <f t="shared" si="83"/>
        <v>0.50406020994256284</v>
      </c>
      <c r="R342" s="117"/>
      <c r="AL342" s="54">
        <v>39926</v>
      </c>
      <c r="AM342" s="50">
        <v>4212.38</v>
      </c>
      <c r="AN342" s="35">
        <f t="shared" si="84"/>
        <v>4212380</v>
      </c>
      <c r="AR342" s="35">
        <f t="shared" si="85"/>
        <v>0</v>
      </c>
    </row>
    <row r="343" spans="1:44" x14ac:dyDescent="0.25">
      <c r="A343" s="42">
        <f t="shared" si="78"/>
        <v>39975</v>
      </c>
      <c r="B343" s="35">
        <v>81888</v>
      </c>
      <c r="C343" s="35">
        <v>43248</v>
      </c>
      <c r="D343" s="35">
        <v>33758</v>
      </c>
      <c r="E343" s="35">
        <v>16771</v>
      </c>
      <c r="F343" s="35">
        <v>5530</v>
      </c>
      <c r="G343" s="43">
        <v>3771</v>
      </c>
      <c r="H343" s="42"/>
      <c r="I343" s="43">
        <f t="shared" si="80"/>
        <v>121176</v>
      </c>
      <c r="J343" s="43">
        <f t="shared" si="81"/>
        <v>63790</v>
      </c>
      <c r="L343" s="42">
        <f t="shared" si="79"/>
        <v>39975</v>
      </c>
      <c r="M343" s="44">
        <f t="shared" si="82"/>
        <v>121176</v>
      </c>
      <c r="N343" s="48">
        <f t="shared" si="83"/>
        <v>0.52642437446359014</v>
      </c>
      <c r="R343" s="117"/>
      <c r="AL343" s="54">
        <v>39933</v>
      </c>
      <c r="AM343" s="50">
        <v>9196.27</v>
      </c>
      <c r="AN343" s="35">
        <f t="shared" si="84"/>
        <v>9196270</v>
      </c>
      <c r="AR343" s="35">
        <f t="shared" si="85"/>
        <v>0</v>
      </c>
    </row>
    <row r="344" spans="1:44" x14ac:dyDescent="0.25">
      <c r="A344" s="42">
        <f t="shared" si="78"/>
        <v>39982</v>
      </c>
      <c r="B344" s="35">
        <v>81888</v>
      </c>
      <c r="C344" s="35">
        <v>45795</v>
      </c>
      <c r="D344" s="35">
        <v>33758</v>
      </c>
      <c r="E344" s="35">
        <v>18186</v>
      </c>
      <c r="F344" s="35">
        <v>5530</v>
      </c>
      <c r="G344" s="43">
        <v>3831</v>
      </c>
      <c r="H344" s="42"/>
      <c r="I344" s="43">
        <f t="shared" si="80"/>
        <v>121176</v>
      </c>
      <c r="J344" s="43">
        <f t="shared" si="81"/>
        <v>67812</v>
      </c>
      <c r="L344" s="42">
        <f t="shared" si="79"/>
        <v>39982</v>
      </c>
      <c r="M344" s="44">
        <f t="shared" si="82"/>
        <v>121176</v>
      </c>
      <c r="N344" s="48">
        <f t="shared" si="83"/>
        <v>0.55961576549811842</v>
      </c>
      <c r="R344" s="117"/>
      <c r="AL344" s="54">
        <v>39940</v>
      </c>
      <c r="AM344" s="50">
        <v>8781.7999999999993</v>
      </c>
      <c r="AN344" s="35">
        <f t="shared" si="84"/>
        <v>8781800</v>
      </c>
      <c r="AR344" s="35">
        <f t="shared" si="85"/>
        <v>0</v>
      </c>
    </row>
    <row r="345" spans="1:44" x14ac:dyDescent="0.25">
      <c r="A345" s="42">
        <f t="shared" si="78"/>
        <v>39989</v>
      </c>
      <c r="B345" s="35">
        <v>81888</v>
      </c>
      <c r="C345" s="35">
        <v>48678</v>
      </c>
      <c r="D345" s="35">
        <v>33758</v>
      </c>
      <c r="E345" s="35">
        <v>18979</v>
      </c>
      <c r="F345" s="35">
        <v>5530</v>
      </c>
      <c r="G345" s="43">
        <v>3821</v>
      </c>
      <c r="H345" s="42"/>
      <c r="I345" s="43">
        <f t="shared" si="80"/>
        <v>121176</v>
      </c>
      <c r="J345" s="43">
        <f t="shared" si="81"/>
        <v>71478</v>
      </c>
      <c r="L345" s="42">
        <f t="shared" si="79"/>
        <v>39989</v>
      </c>
      <c r="M345" s="44">
        <f t="shared" si="82"/>
        <v>121176</v>
      </c>
      <c r="N345" s="48">
        <f t="shared" si="83"/>
        <v>0.58986928104575165</v>
      </c>
      <c r="R345" s="117"/>
      <c r="AL345" s="54">
        <v>39947</v>
      </c>
      <c r="AM345" s="50">
        <v>6969</v>
      </c>
      <c r="AN345" s="35">
        <f t="shared" si="84"/>
        <v>6969000</v>
      </c>
      <c r="AR345" s="35">
        <f t="shared" si="85"/>
        <v>0</v>
      </c>
    </row>
    <row r="346" spans="1:44" x14ac:dyDescent="0.25">
      <c r="A346" s="42">
        <f t="shared" si="78"/>
        <v>39996</v>
      </c>
      <c r="B346" s="35">
        <v>81888</v>
      </c>
      <c r="C346" s="35">
        <v>51862</v>
      </c>
      <c r="D346" s="35">
        <v>33758</v>
      </c>
      <c r="E346" s="35">
        <v>19555</v>
      </c>
      <c r="F346" s="35">
        <v>5530</v>
      </c>
      <c r="G346" s="43">
        <v>3750</v>
      </c>
      <c r="H346" s="42"/>
      <c r="I346" s="43">
        <f t="shared" si="80"/>
        <v>121176</v>
      </c>
      <c r="J346" s="43">
        <f t="shared" si="81"/>
        <v>75167</v>
      </c>
      <c r="L346" s="42">
        <f t="shared" si="79"/>
        <v>39996</v>
      </c>
      <c r="M346" s="44">
        <f t="shared" si="82"/>
        <v>121176</v>
      </c>
      <c r="N346" s="48">
        <f t="shared" si="83"/>
        <v>0.62031260315574044</v>
      </c>
      <c r="R346" s="117"/>
      <c r="AL346" s="54">
        <v>39954</v>
      </c>
      <c r="AM346" s="50">
        <v>7963.79</v>
      </c>
      <c r="AN346" s="35">
        <f t="shared" si="84"/>
        <v>7963790</v>
      </c>
      <c r="AR346" s="35">
        <f t="shared" si="85"/>
        <v>0</v>
      </c>
    </row>
    <row r="347" spans="1:44" x14ac:dyDescent="0.25">
      <c r="A347" s="42">
        <f t="shared" si="78"/>
        <v>40003</v>
      </c>
      <c r="B347" s="35">
        <v>81888</v>
      </c>
      <c r="C347" s="35">
        <v>54565</v>
      </c>
      <c r="D347" s="35">
        <v>33758</v>
      </c>
      <c r="E347" s="35">
        <v>20217</v>
      </c>
      <c r="F347" s="35">
        <v>5530</v>
      </c>
      <c r="G347" s="43">
        <v>3784</v>
      </c>
      <c r="H347" s="42"/>
      <c r="I347" s="43">
        <f t="shared" si="80"/>
        <v>121176</v>
      </c>
      <c r="J347" s="43">
        <f t="shared" si="81"/>
        <v>78566</v>
      </c>
      <c r="L347" s="42">
        <f t="shared" si="79"/>
        <v>40003</v>
      </c>
      <c r="M347" s="44">
        <f t="shared" si="82"/>
        <v>121176</v>
      </c>
      <c r="N347" s="48">
        <f t="shared" si="83"/>
        <v>0.64836271208820229</v>
      </c>
      <c r="R347" s="117"/>
      <c r="AL347" s="54">
        <v>39961</v>
      </c>
      <c r="AM347" s="50">
        <v>8957.7000000000007</v>
      </c>
      <c r="AN347" s="35">
        <f t="shared" si="84"/>
        <v>8957700</v>
      </c>
      <c r="AR347" s="35">
        <f t="shared" si="85"/>
        <v>0</v>
      </c>
    </row>
    <row r="348" spans="1:44" x14ac:dyDescent="0.25">
      <c r="A348" s="42">
        <f t="shared" si="78"/>
        <v>40010</v>
      </c>
      <c r="B348" s="35">
        <v>81888</v>
      </c>
      <c r="C348" s="35">
        <v>56875</v>
      </c>
      <c r="D348" s="35">
        <v>33758</v>
      </c>
      <c r="E348" s="35">
        <v>20834</v>
      </c>
      <c r="F348" s="35">
        <v>5530</v>
      </c>
      <c r="G348" s="43">
        <v>3799</v>
      </c>
      <c r="H348" s="42"/>
      <c r="I348" s="43">
        <f t="shared" si="80"/>
        <v>121176</v>
      </c>
      <c r="J348" s="43">
        <f t="shared" si="81"/>
        <v>81508</v>
      </c>
      <c r="L348" s="42">
        <f t="shared" si="79"/>
        <v>40010</v>
      </c>
      <c r="M348" s="44">
        <f t="shared" si="82"/>
        <v>121176</v>
      </c>
      <c r="N348" s="48">
        <f t="shared" si="83"/>
        <v>0.67264144715125107</v>
      </c>
      <c r="R348" s="117"/>
      <c r="AL348" s="54">
        <v>39968</v>
      </c>
      <c r="AM348" s="50">
        <v>6995.5</v>
      </c>
      <c r="AN348" s="35">
        <f t="shared" si="84"/>
        <v>6995500</v>
      </c>
      <c r="AR348" s="35">
        <f t="shared" si="85"/>
        <v>0</v>
      </c>
    </row>
    <row r="349" spans="1:44" x14ac:dyDescent="0.25">
      <c r="A349" s="42">
        <f t="shared" si="78"/>
        <v>40017</v>
      </c>
      <c r="B349" s="35">
        <v>81888</v>
      </c>
      <c r="C349" s="35">
        <v>59696</v>
      </c>
      <c r="D349" s="35">
        <v>33758</v>
      </c>
      <c r="E349" s="35">
        <v>22392</v>
      </c>
      <c r="F349" s="35">
        <v>5530</v>
      </c>
      <c r="G349" s="43">
        <v>3829</v>
      </c>
      <c r="H349" s="42"/>
      <c r="I349" s="43">
        <f t="shared" si="80"/>
        <v>121176</v>
      </c>
      <c r="J349" s="43">
        <f t="shared" si="81"/>
        <v>85917</v>
      </c>
      <c r="L349" s="42">
        <f t="shared" si="79"/>
        <v>40017</v>
      </c>
      <c r="M349" s="44">
        <f t="shared" si="82"/>
        <v>121176</v>
      </c>
      <c r="N349" s="48">
        <f t="shared" si="83"/>
        <v>0.70902653990889286</v>
      </c>
      <c r="R349" s="117"/>
      <c r="AL349" s="54">
        <v>39975</v>
      </c>
      <c r="AM349" s="50">
        <v>5626.13</v>
      </c>
      <c r="AN349" s="35">
        <f t="shared" si="84"/>
        <v>5626130</v>
      </c>
      <c r="AR349" s="35">
        <f t="shared" si="85"/>
        <v>0</v>
      </c>
    </row>
    <row r="350" spans="1:44" x14ac:dyDescent="0.25">
      <c r="A350" s="42">
        <f t="shared" si="78"/>
        <v>40024</v>
      </c>
      <c r="B350" s="35">
        <v>81888</v>
      </c>
      <c r="C350" s="35">
        <v>62329</v>
      </c>
      <c r="D350" s="35">
        <v>33758</v>
      </c>
      <c r="E350" s="35">
        <v>23407</v>
      </c>
      <c r="F350" s="35">
        <v>5530</v>
      </c>
      <c r="G350" s="43">
        <v>3849</v>
      </c>
      <c r="H350" s="42"/>
      <c r="I350" s="43">
        <f t="shared" si="80"/>
        <v>121176</v>
      </c>
      <c r="J350" s="43">
        <f t="shared" si="81"/>
        <v>89585</v>
      </c>
      <c r="L350" s="42">
        <f t="shared" si="79"/>
        <v>40024</v>
      </c>
      <c r="M350" s="44">
        <f t="shared" si="82"/>
        <v>121176</v>
      </c>
      <c r="N350" s="48">
        <f t="shared" si="83"/>
        <v>0.7392965603749917</v>
      </c>
      <c r="R350" s="117"/>
      <c r="AL350" s="54">
        <v>39982</v>
      </c>
      <c r="AM350" s="50">
        <v>6853.98</v>
      </c>
      <c r="AN350" s="35">
        <f t="shared" si="84"/>
        <v>6853980</v>
      </c>
      <c r="AR350" s="35">
        <f t="shared" si="85"/>
        <v>0</v>
      </c>
    </row>
    <row r="351" spans="1:44" x14ac:dyDescent="0.25">
      <c r="A351" s="42">
        <f t="shared" si="78"/>
        <v>40031</v>
      </c>
      <c r="B351" s="35">
        <v>81888</v>
      </c>
      <c r="C351" s="35">
        <v>63692</v>
      </c>
      <c r="D351" s="35">
        <v>33758</v>
      </c>
      <c r="E351" s="35">
        <v>23509</v>
      </c>
      <c r="F351" s="35">
        <v>5530</v>
      </c>
      <c r="G351" s="43">
        <v>3779</v>
      </c>
      <c r="H351" s="42"/>
      <c r="I351" s="43">
        <f t="shared" si="80"/>
        <v>121176</v>
      </c>
      <c r="J351" s="43">
        <f t="shared" si="81"/>
        <v>90980</v>
      </c>
      <c r="L351" s="42">
        <f t="shared" si="79"/>
        <v>40031</v>
      </c>
      <c r="M351" s="44">
        <f t="shared" si="82"/>
        <v>121176</v>
      </c>
      <c r="N351" s="48">
        <f t="shared" si="83"/>
        <v>0.75080874100481942</v>
      </c>
      <c r="R351" s="117"/>
      <c r="AL351" s="54">
        <v>39989</v>
      </c>
      <c r="AM351" s="50">
        <v>6503.5</v>
      </c>
      <c r="AN351" s="35">
        <f t="shared" si="84"/>
        <v>6503500</v>
      </c>
      <c r="AR351" s="35">
        <f t="shared" si="85"/>
        <v>0</v>
      </c>
    </row>
    <row r="352" spans="1:44" x14ac:dyDescent="0.25">
      <c r="A352" s="42">
        <f t="shared" si="78"/>
        <v>40038</v>
      </c>
      <c r="B352" s="35">
        <v>81888</v>
      </c>
      <c r="C352" s="35">
        <v>64525</v>
      </c>
      <c r="D352" s="35">
        <v>33758</v>
      </c>
      <c r="E352" s="35">
        <v>23584</v>
      </c>
      <c r="F352" s="35">
        <v>5530</v>
      </c>
      <c r="G352" s="43">
        <v>3738</v>
      </c>
      <c r="H352" s="42"/>
      <c r="I352" s="43">
        <f t="shared" si="80"/>
        <v>121176</v>
      </c>
      <c r="J352" s="43">
        <f t="shared" si="81"/>
        <v>91847</v>
      </c>
      <c r="L352" s="42">
        <f t="shared" si="79"/>
        <v>40038</v>
      </c>
      <c r="M352" s="44">
        <f t="shared" si="82"/>
        <v>121176</v>
      </c>
      <c r="N352" s="48">
        <f t="shared" si="83"/>
        <v>0.75796362315970156</v>
      </c>
      <c r="R352" s="117"/>
      <c r="AL352" s="54">
        <v>39996</v>
      </c>
      <c r="AM352" s="50">
        <v>6537.6</v>
      </c>
      <c r="AN352" s="35">
        <f t="shared" si="84"/>
        <v>6537600</v>
      </c>
      <c r="AR352" s="35">
        <f t="shared" si="85"/>
        <v>0</v>
      </c>
    </row>
    <row r="353" spans="1:44" x14ac:dyDescent="0.25">
      <c r="A353" s="42">
        <f t="shared" si="78"/>
        <v>40045</v>
      </c>
      <c r="B353" s="35">
        <v>81888</v>
      </c>
      <c r="C353" s="35">
        <v>66214</v>
      </c>
      <c r="D353" s="35">
        <v>33758</v>
      </c>
      <c r="E353" s="35">
        <v>23727</v>
      </c>
      <c r="F353" s="35">
        <v>5530</v>
      </c>
      <c r="G353" s="43">
        <v>3659</v>
      </c>
      <c r="H353" s="42"/>
      <c r="I353" s="43">
        <f t="shared" si="80"/>
        <v>121176</v>
      </c>
      <c r="J353" s="43">
        <f t="shared" si="81"/>
        <v>93600</v>
      </c>
      <c r="L353" s="42">
        <f t="shared" si="79"/>
        <v>40045</v>
      </c>
      <c r="M353" s="44">
        <f t="shared" si="82"/>
        <v>121176</v>
      </c>
      <c r="N353" s="48">
        <f t="shared" si="83"/>
        <v>0.77243018419489007</v>
      </c>
      <c r="R353" s="117"/>
      <c r="AL353" s="54">
        <v>40003</v>
      </c>
      <c r="AM353" s="50">
        <v>6078.5</v>
      </c>
      <c r="AN353" s="35">
        <f t="shared" si="84"/>
        <v>6078500</v>
      </c>
      <c r="AR353" s="35">
        <f t="shared" si="85"/>
        <v>0</v>
      </c>
    </row>
    <row r="354" spans="1:44" x14ac:dyDescent="0.25">
      <c r="A354" s="42">
        <f t="shared" si="78"/>
        <v>40052</v>
      </c>
      <c r="B354" s="35">
        <v>81888</v>
      </c>
      <c r="C354" s="35">
        <v>67320</v>
      </c>
      <c r="D354" s="35">
        <v>33758</v>
      </c>
      <c r="E354" s="35">
        <v>23790</v>
      </c>
      <c r="F354" s="35">
        <v>5530</v>
      </c>
      <c r="G354" s="43">
        <v>3599</v>
      </c>
      <c r="H354" s="42"/>
      <c r="I354" s="43">
        <f t="shared" si="80"/>
        <v>121176</v>
      </c>
      <c r="J354" s="43">
        <f t="shared" si="81"/>
        <v>94709</v>
      </c>
      <c r="L354" s="42">
        <f t="shared" si="79"/>
        <v>40052</v>
      </c>
      <c r="M354" s="44">
        <f t="shared" si="82"/>
        <v>121176</v>
      </c>
      <c r="N354" s="48">
        <f t="shared" si="83"/>
        <v>0.7815821614841223</v>
      </c>
      <c r="R354" s="117"/>
      <c r="AL354" s="54">
        <v>40010</v>
      </c>
      <c r="AM354" s="50">
        <v>5554.57</v>
      </c>
      <c r="AN354" s="35">
        <f t="shared" si="84"/>
        <v>5554570</v>
      </c>
      <c r="AR354" s="35">
        <f t="shared" si="85"/>
        <v>0</v>
      </c>
    </row>
    <row r="355" spans="1:44" x14ac:dyDescent="0.25">
      <c r="A355" s="42">
        <f t="shared" si="78"/>
        <v>40059</v>
      </c>
      <c r="B355" s="35">
        <v>81888</v>
      </c>
      <c r="C355" s="35">
        <v>69449</v>
      </c>
      <c r="D355" s="35">
        <v>33758</v>
      </c>
      <c r="E355" s="35">
        <v>24439</v>
      </c>
      <c r="F355" s="35">
        <v>5530</v>
      </c>
      <c r="G355" s="43">
        <v>3591</v>
      </c>
      <c r="H355" s="42"/>
      <c r="I355" s="43">
        <f t="shared" si="80"/>
        <v>121176</v>
      </c>
      <c r="J355" s="43">
        <f t="shared" si="81"/>
        <v>97479</v>
      </c>
      <c r="L355" s="42">
        <f t="shared" si="79"/>
        <v>40059</v>
      </c>
      <c r="M355" s="44">
        <f t="shared" si="82"/>
        <v>121176</v>
      </c>
      <c r="N355" s="48">
        <f t="shared" si="83"/>
        <v>0.80444147355912066</v>
      </c>
      <c r="R355" s="117"/>
      <c r="AL355" s="54">
        <v>40017</v>
      </c>
      <c r="AM355" s="50">
        <v>7344.53</v>
      </c>
      <c r="AN355" s="35">
        <f t="shared" si="84"/>
        <v>7344530</v>
      </c>
      <c r="AR355" s="35">
        <f t="shared" si="85"/>
        <v>0</v>
      </c>
    </row>
    <row r="356" spans="1:44" x14ac:dyDescent="0.25">
      <c r="A356" s="42">
        <f t="shared" si="78"/>
        <v>40066</v>
      </c>
      <c r="B356" s="35">
        <v>81888</v>
      </c>
      <c r="C356" s="35">
        <v>71012</v>
      </c>
      <c r="D356" s="35">
        <v>33758</v>
      </c>
      <c r="E356" s="35">
        <v>25002</v>
      </c>
      <c r="F356" s="35">
        <v>5530</v>
      </c>
      <c r="G356" s="43">
        <v>3623</v>
      </c>
      <c r="H356" s="42"/>
      <c r="I356" s="43">
        <f t="shared" si="80"/>
        <v>121176</v>
      </c>
      <c r="J356" s="43">
        <f t="shared" si="81"/>
        <v>99637</v>
      </c>
      <c r="L356" s="42">
        <f t="shared" si="79"/>
        <v>40066</v>
      </c>
      <c r="M356" s="44">
        <f t="shared" si="82"/>
        <v>121176</v>
      </c>
      <c r="N356" s="48">
        <f t="shared" si="83"/>
        <v>0.82225028058361394</v>
      </c>
      <c r="R356" s="117"/>
      <c r="AL356" s="54">
        <v>40024</v>
      </c>
      <c r="AM356" s="50">
        <v>7045</v>
      </c>
      <c r="AN356" s="35">
        <f t="shared" si="84"/>
        <v>7045000</v>
      </c>
      <c r="AR356" s="35">
        <f t="shared" si="85"/>
        <v>0</v>
      </c>
    </row>
    <row r="357" spans="1:44" x14ac:dyDescent="0.25">
      <c r="A357" s="42">
        <f t="shared" si="78"/>
        <v>40073</v>
      </c>
      <c r="B357" s="35">
        <v>81888</v>
      </c>
      <c r="C357" s="35">
        <v>70933</v>
      </c>
      <c r="D357" s="35">
        <v>33758</v>
      </c>
      <c r="E357" s="35">
        <v>25111</v>
      </c>
      <c r="F357" s="35">
        <v>5530</v>
      </c>
      <c r="G357" s="43">
        <v>3572.88</v>
      </c>
      <c r="H357" s="42"/>
      <c r="I357" s="43">
        <f t="shared" si="80"/>
        <v>121176</v>
      </c>
      <c r="J357" s="43">
        <f t="shared" si="81"/>
        <v>99616.88</v>
      </c>
      <c r="L357" s="42">
        <f t="shared" si="79"/>
        <v>40073</v>
      </c>
      <c r="M357" s="44">
        <f t="shared" si="82"/>
        <v>121176</v>
      </c>
      <c r="N357" s="48">
        <f t="shared" si="83"/>
        <v>0.82208424110384903</v>
      </c>
      <c r="R357" s="117"/>
      <c r="AL357" s="54">
        <v>40031</v>
      </c>
      <c r="AM357" s="50">
        <v>4751.97</v>
      </c>
      <c r="AN357" s="35">
        <f t="shared" si="84"/>
        <v>4751970</v>
      </c>
      <c r="AR357" s="35">
        <f t="shared" si="85"/>
        <v>0</v>
      </c>
    </row>
    <row r="358" spans="1:44" x14ac:dyDescent="0.25">
      <c r="A358" s="42">
        <f t="shared" si="78"/>
        <v>40080</v>
      </c>
      <c r="B358" s="35">
        <v>81888</v>
      </c>
      <c r="C358" s="35">
        <v>72548</v>
      </c>
      <c r="D358" s="35">
        <v>33758</v>
      </c>
      <c r="E358" s="35">
        <v>25505</v>
      </c>
      <c r="F358" s="35">
        <v>5530</v>
      </c>
      <c r="G358" s="43">
        <v>3512</v>
      </c>
      <c r="H358" s="42"/>
      <c r="I358" s="43">
        <f t="shared" si="80"/>
        <v>121176</v>
      </c>
      <c r="J358" s="43">
        <f t="shared" si="81"/>
        <v>101565</v>
      </c>
      <c r="L358" s="42">
        <f t="shared" si="79"/>
        <v>40080</v>
      </c>
      <c r="M358" s="44">
        <f t="shared" si="82"/>
        <v>121176</v>
      </c>
      <c r="N358" s="48">
        <f t="shared" si="83"/>
        <v>0.83816102198455145</v>
      </c>
      <c r="R358" s="117"/>
      <c r="AL358" s="54">
        <v>40038</v>
      </c>
      <c r="AM358" s="50">
        <v>4079.2</v>
      </c>
      <c r="AN358" s="35">
        <f t="shared" si="84"/>
        <v>4079200</v>
      </c>
      <c r="AR358" s="35">
        <f t="shared" si="85"/>
        <v>0</v>
      </c>
    </row>
    <row r="359" spans="1:44" x14ac:dyDescent="0.25">
      <c r="A359" s="42">
        <f t="shared" si="78"/>
        <v>40087</v>
      </c>
      <c r="B359" s="35">
        <v>81888</v>
      </c>
      <c r="C359" s="35">
        <v>72989</v>
      </c>
      <c r="D359" s="35">
        <v>33758</v>
      </c>
      <c r="E359" s="35">
        <v>25752</v>
      </c>
      <c r="F359" s="35">
        <v>5530</v>
      </c>
      <c r="G359" s="43">
        <v>3478</v>
      </c>
      <c r="H359" s="42"/>
      <c r="I359" s="43">
        <f t="shared" si="80"/>
        <v>121176</v>
      </c>
      <c r="J359" s="43">
        <f t="shared" si="81"/>
        <v>102219</v>
      </c>
      <c r="L359" s="42">
        <f t="shared" si="79"/>
        <v>40087</v>
      </c>
      <c r="M359" s="44">
        <f t="shared" si="82"/>
        <v>121176</v>
      </c>
      <c r="N359" s="48">
        <f t="shared" si="83"/>
        <v>0.84355813032283622</v>
      </c>
      <c r="R359" s="117"/>
      <c r="AL359" s="54">
        <v>40045</v>
      </c>
      <c r="AM359" s="50">
        <v>5256</v>
      </c>
      <c r="AN359" s="35">
        <f t="shared" si="84"/>
        <v>5256000</v>
      </c>
      <c r="AR359" s="35">
        <f t="shared" si="85"/>
        <v>0</v>
      </c>
    </row>
    <row r="360" spans="1:44" x14ac:dyDescent="0.25">
      <c r="A360" s="42">
        <f t="shared" si="78"/>
        <v>40094</v>
      </c>
      <c r="B360" s="35">
        <v>81888</v>
      </c>
      <c r="C360" s="35">
        <v>72367</v>
      </c>
      <c r="D360" s="35">
        <v>33758</v>
      </c>
      <c r="E360" s="35">
        <v>25494</v>
      </c>
      <c r="F360" s="35">
        <v>5530</v>
      </c>
      <c r="G360" s="43">
        <v>3480</v>
      </c>
      <c r="H360" s="42"/>
      <c r="I360" s="43">
        <f t="shared" si="80"/>
        <v>121176</v>
      </c>
      <c r="J360" s="43">
        <f t="shared" si="81"/>
        <v>101341</v>
      </c>
      <c r="L360" s="42">
        <f t="shared" si="79"/>
        <v>40094</v>
      </c>
      <c r="M360" s="44">
        <f t="shared" si="82"/>
        <v>121176</v>
      </c>
      <c r="N360" s="48">
        <f t="shared" si="83"/>
        <v>0.83631247111639273</v>
      </c>
      <c r="R360" s="117"/>
      <c r="AL360" s="54">
        <v>40052</v>
      </c>
      <c r="AM360" s="50">
        <v>4718.8999999999996</v>
      </c>
      <c r="AN360" s="35">
        <f t="shared" si="84"/>
        <v>4718900</v>
      </c>
      <c r="AR360" s="35">
        <f t="shared" si="85"/>
        <v>0</v>
      </c>
    </row>
    <row r="361" spans="1:44" x14ac:dyDescent="0.25">
      <c r="A361" s="42">
        <f t="shared" si="78"/>
        <v>40101</v>
      </c>
      <c r="B361" s="35">
        <v>81888</v>
      </c>
      <c r="C361" s="35">
        <v>71002</v>
      </c>
      <c r="D361" s="35">
        <v>33758</v>
      </c>
      <c r="E361" s="35">
        <v>25072</v>
      </c>
      <c r="F361" s="35">
        <v>5530</v>
      </c>
      <c r="G361" s="43">
        <v>3413</v>
      </c>
      <c r="H361" s="42"/>
      <c r="I361" s="43">
        <f t="shared" si="80"/>
        <v>121176</v>
      </c>
      <c r="J361" s="43">
        <f t="shared" si="81"/>
        <v>99487</v>
      </c>
      <c r="L361" s="42">
        <f t="shared" si="79"/>
        <v>40101</v>
      </c>
      <c r="M361" s="44">
        <f t="shared" si="82"/>
        <v>121176</v>
      </c>
      <c r="N361" s="48">
        <f t="shared" si="83"/>
        <v>0.82101241169868622</v>
      </c>
      <c r="R361" s="117"/>
      <c r="AL361" s="54">
        <v>40059</v>
      </c>
      <c r="AM361" s="50">
        <v>6499.86</v>
      </c>
      <c r="AN361" s="35">
        <f t="shared" si="84"/>
        <v>6499860</v>
      </c>
      <c r="AR361" s="35">
        <f t="shared" si="85"/>
        <v>0</v>
      </c>
    </row>
    <row r="362" spans="1:44" x14ac:dyDescent="0.25">
      <c r="A362" s="42">
        <f t="shared" si="78"/>
        <v>40108</v>
      </c>
      <c r="B362" s="35">
        <v>81888</v>
      </c>
      <c r="C362" s="35">
        <v>69423</v>
      </c>
      <c r="D362" s="35">
        <v>33758</v>
      </c>
      <c r="E362" s="35">
        <v>24629</v>
      </c>
      <c r="F362" s="35">
        <v>5530</v>
      </c>
      <c r="G362" s="43">
        <v>3350</v>
      </c>
      <c r="H362" s="42"/>
      <c r="I362" s="43">
        <f t="shared" si="80"/>
        <v>121176</v>
      </c>
      <c r="J362" s="43">
        <f t="shared" si="81"/>
        <v>97402</v>
      </c>
      <c r="L362" s="42">
        <f t="shared" si="79"/>
        <v>40108</v>
      </c>
      <c r="M362" s="44">
        <f t="shared" si="82"/>
        <v>121176</v>
      </c>
      <c r="N362" s="48">
        <f t="shared" si="83"/>
        <v>0.80380603419819108</v>
      </c>
      <c r="R362" s="117"/>
      <c r="AL362" s="54">
        <v>40066</v>
      </c>
      <c r="AM362" s="50">
        <v>6063.78</v>
      </c>
      <c r="AN362" s="35">
        <f t="shared" si="84"/>
        <v>6063780</v>
      </c>
      <c r="AR362" s="35">
        <f t="shared" si="85"/>
        <v>0</v>
      </c>
    </row>
    <row r="363" spans="1:44" x14ac:dyDescent="0.25">
      <c r="A363" s="42">
        <f t="shared" si="78"/>
        <v>40115</v>
      </c>
      <c r="B363" s="35">
        <v>81888</v>
      </c>
      <c r="C363" s="35">
        <v>67604</v>
      </c>
      <c r="D363" s="35">
        <v>33758</v>
      </c>
      <c r="E363" s="35">
        <v>24079</v>
      </c>
      <c r="F363" s="35">
        <v>5530</v>
      </c>
      <c r="G363" s="43">
        <v>3311</v>
      </c>
      <c r="H363" s="42"/>
      <c r="I363" s="43">
        <f t="shared" si="80"/>
        <v>121176</v>
      </c>
      <c r="J363" s="43">
        <f t="shared" si="81"/>
        <v>94994</v>
      </c>
      <c r="L363" s="42">
        <f t="shared" si="79"/>
        <v>40115</v>
      </c>
      <c r="M363" s="44">
        <f t="shared" si="82"/>
        <v>121176</v>
      </c>
      <c r="N363" s="48">
        <f t="shared" si="83"/>
        <v>0.78393411236548494</v>
      </c>
      <c r="R363" s="117"/>
      <c r="AL363" s="54">
        <v>40073</v>
      </c>
      <c r="AM363" s="50">
        <v>3821.31</v>
      </c>
      <c r="AN363" s="35">
        <f t="shared" si="84"/>
        <v>3821310</v>
      </c>
      <c r="AR363" s="35">
        <f t="shared" si="85"/>
        <v>0</v>
      </c>
    </row>
    <row r="364" spans="1:44" x14ac:dyDescent="0.25">
      <c r="A364" s="42">
        <f t="shared" si="78"/>
        <v>40122</v>
      </c>
      <c r="B364" s="35">
        <v>81888</v>
      </c>
      <c r="C364" s="35">
        <v>66174</v>
      </c>
      <c r="D364" s="35">
        <v>33758</v>
      </c>
      <c r="E364" s="35">
        <v>23532</v>
      </c>
      <c r="F364" s="35">
        <v>5530</v>
      </c>
      <c r="G364" s="43">
        <v>3275</v>
      </c>
      <c r="H364" s="42"/>
      <c r="I364" s="43">
        <f t="shared" si="80"/>
        <v>121176</v>
      </c>
      <c r="J364" s="43">
        <f t="shared" si="81"/>
        <v>92981</v>
      </c>
      <c r="L364" s="42">
        <f t="shared" si="79"/>
        <v>40122</v>
      </c>
      <c r="M364" s="44">
        <f t="shared" si="82"/>
        <v>121176</v>
      </c>
      <c r="N364" s="48">
        <f t="shared" si="83"/>
        <v>0.76732191192975507</v>
      </c>
      <c r="R364" s="117"/>
      <c r="AL364" s="54">
        <v>40080</v>
      </c>
      <c r="AM364" s="50">
        <v>5698.19</v>
      </c>
      <c r="AN364" s="35">
        <f t="shared" si="84"/>
        <v>5698190</v>
      </c>
      <c r="AR364" s="35">
        <f t="shared" si="85"/>
        <v>0</v>
      </c>
    </row>
    <row r="365" spans="1:44" x14ac:dyDescent="0.25">
      <c r="A365" s="42">
        <f t="shared" si="78"/>
        <v>40129</v>
      </c>
      <c r="B365" s="35">
        <v>81888</v>
      </c>
      <c r="C365" s="35">
        <v>64385</v>
      </c>
      <c r="D365" s="35">
        <v>33758</v>
      </c>
      <c r="E365" s="35">
        <v>22834</v>
      </c>
      <c r="F365" s="35">
        <v>5530</v>
      </c>
      <c r="G365" s="43">
        <v>3218</v>
      </c>
      <c r="H365" s="42"/>
      <c r="I365" s="43">
        <f t="shared" si="80"/>
        <v>121176</v>
      </c>
      <c r="J365" s="43">
        <f t="shared" si="81"/>
        <v>90437</v>
      </c>
      <c r="L365" s="42">
        <f t="shared" si="79"/>
        <v>40129</v>
      </c>
      <c r="M365" s="44">
        <f t="shared" si="82"/>
        <v>121176</v>
      </c>
      <c r="N365" s="48">
        <f t="shared" si="83"/>
        <v>0.74632765564138115</v>
      </c>
      <c r="R365" s="117"/>
      <c r="AL365" s="54">
        <v>40087</v>
      </c>
      <c r="AM365" s="50">
        <v>4559.75</v>
      </c>
      <c r="AN365" s="35">
        <f t="shared" si="84"/>
        <v>4559750</v>
      </c>
      <c r="AR365" s="35">
        <f t="shared" si="85"/>
        <v>0</v>
      </c>
    </row>
    <row r="366" spans="1:44" x14ac:dyDescent="0.25">
      <c r="A366" s="42">
        <f t="shared" si="78"/>
        <v>40136</v>
      </c>
      <c r="B366" s="35">
        <v>81888</v>
      </c>
      <c r="C366" s="35">
        <v>64703</v>
      </c>
      <c r="D366" s="35">
        <v>33758</v>
      </c>
      <c r="E366" s="35">
        <v>22744</v>
      </c>
      <c r="F366" s="35">
        <v>5530</v>
      </c>
      <c r="G366" s="43">
        <v>3211</v>
      </c>
      <c r="H366" s="42"/>
      <c r="I366" s="43">
        <f t="shared" si="80"/>
        <v>121176</v>
      </c>
      <c r="J366" s="43">
        <f t="shared" si="81"/>
        <v>90658</v>
      </c>
      <c r="L366" s="42">
        <f t="shared" si="79"/>
        <v>40136</v>
      </c>
      <c r="M366" s="44">
        <f t="shared" si="82"/>
        <v>121176</v>
      </c>
      <c r="N366" s="48">
        <f t="shared" si="83"/>
        <v>0.74815144913184128</v>
      </c>
      <c r="R366" s="117"/>
      <c r="AL366" s="54">
        <v>40094</v>
      </c>
      <c r="AM366" s="50">
        <v>3232.22</v>
      </c>
      <c r="AN366" s="35">
        <f t="shared" si="84"/>
        <v>3232220</v>
      </c>
      <c r="AR366" s="35">
        <f t="shared" si="85"/>
        <v>0</v>
      </c>
    </row>
    <row r="367" spans="1:44" x14ac:dyDescent="0.25">
      <c r="A367" s="42">
        <f t="shared" si="78"/>
        <v>40143</v>
      </c>
      <c r="B367" s="35">
        <v>81888</v>
      </c>
      <c r="C367" s="35">
        <v>64403</v>
      </c>
      <c r="D367" s="35">
        <v>33758</v>
      </c>
      <c r="E367" s="35">
        <v>22820</v>
      </c>
      <c r="F367" s="35">
        <v>5530</v>
      </c>
      <c r="G367" s="43">
        <v>3295</v>
      </c>
      <c r="H367" s="42"/>
      <c r="I367" s="43">
        <f t="shared" si="80"/>
        <v>121176</v>
      </c>
      <c r="J367" s="43">
        <f t="shared" si="81"/>
        <v>90518</v>
      </c>
      <c r="L367" s="42">
        <f t="shared" si="79"/>
        <v>40143</v>
      </c>
      <c r="M367" s="44">
        <f t="shared" si="82"/>
        <v>121176</v>
      </c>
      <c r="N367" s="48">
        <f t="shared" si="83"/>
        <v>0.74699610483924206</v>
      </c>
      <c r="R367" s="117"/>
      <c r="AL367" s="54">
        <v>40101</v>
      </c>
      <c r="AM367" s="50">
        <v>2391.8000000000002</v>
      </c>
      <c r="AN367" s="35">
        <f t="shared" si="84"/>
        <v>2391800</v>
      </c>
      <c r="AR367" s="35">
        <f t="shared" si="85"/>
        <v>0</v>
      </c>
    </row>
    <row r="368" spans="1:44" x14ac:dyDescent="0.25">
      <c r="A368" s="42">
        <f t="shared" si="78"/>
        <v>40150</v>
      </c>
      <c r="B368" s="35">
        <v>81888</v>
      </c>
      <c r="C368" s="35">
        <v>62302</v>
      </c>
      <c r="D368" s="35">
        <v>33758</v>
      </c>
      <c r="E368" s="35">
        <v>22279</v>
      </c>
      <c r="F368" s="35">
        <v>5530</v>
      </c>
      <c r="G368" s="43">
        <v>3322</v>
      </c>
      <c r="H368" s="42"/>
      <c r="I368" s="43">
        <f t="shared" si="80"/>
        <v>121176</v>
      </c>
      <c r="J368" s="43">
        <f t="shared" si="81"/>
        <v>87903</v>
      </c>
      <c r="L368" s="42">
        <f t="shared" si="79"/>
        <v>40150</v>
      </c>
      <c r="M368" s="44">
        <f t="shared" si="82"/>
        <v>121176</v>
      </c>
      <c r="N368" s="48">
        <f t="shared" si="83"/>
        <v>0.72541592394533572</v>
      </c>
      <c r="R368" s="117"/>
      <c r="AL368" s="54">
        <v>40108</v>
      </c>
      <c r="AM368" s="50">
        <v>2253.4899999999998</v>
      </c>
      <c r="AN368" s="35">
        <f t="shared" si="84"/>
        <v>2253490</v>
      </c>
      <c r="AR368" s="35">
        <f t="shared" si="85"/>
        <v>0</v>
      </c>
    </row>
    <row r="369" spans="1:44" x14ac:dyDescent="0.25">
      <c r="A369" s="42">
        <f t="shared" si="78"/>
        <v>40157</v>
      </c>
      <c r="B369" s="35">
        <v>81888</v>
      </c>
      <c r="C369" s="35">
        <v>60325</v>
      </c>
      <c r="D369" s="35">
        <v>33758</v>
      </c>
      <c r="E369" s="35">
        <v>21585</v>
      </c>
      <c r="F369" s="35">
        <v>5530</v>
      </c>
      <c r="G369" s="43">
        <v>3296</v>
      </c>
      <c r="H369" s="42"/>
      <c r="I369" s="43">
        <f t="shared" si="80"/>
        <v>121176</v>
      </c>
      <c r="J369" s="43">
        <f t="shared" si="81"/>
        <v>85206</v>
      </c>
      <c r="L369" s="42">
        <f t="shared" si="79"/>
        <v>40157</v>
      </c>
      <c r="M369" s="44">
        <f t="shared" si="82"/>
        <v>121176</v>
      </c>
      <c r="N369" s="48">
        <f t="shared" si="83"/>
        <v>0.70315904139433549</v>
      </c>
      <c r="R369" s="117"/>
      <c r="AL369" s="54">
        <v>40115</v>
      </c>
      <c r="AM369" s="50">
        <v>1860.04</v>
      </c>
      <c r="AN369" s="35">
        <f t="shared" si="84"/>
        <v>1860040</v>
      </c>
      <c r="AR369" s="35">
        <f t="shared" si="85"/>
        <v>0</v>
      </c>
    </row>
    <row r="370" spans="1:44" x14ac:dyDescent="0.25">
      <c r="A370" s="42">
        <f t="shared" si="78"/>
        <v>40164</v>
      </c>
      <c r="B370" s="35">
        <v>81888</v>
      </c>
      <c r="C370" s="35">
        <v>57682</v>
      </c>
      <c r="D370" s="35">
        <v>33758</v>
      </c>
      <c r="E370" s="35">
        <v>20459</v>
      </c>
      <c r="F370" s="35">
        <v>5530</v>
      </c>
      <c r="G370" s="43">
        <v>3211</v>
      </c>
      <c r="H370" s="42"/>
      <c r="I370" s="43">
        <f t="shared" si="80"/>
        <v>121176</v>
      </c>
      <c r="J370" s="43">
        <f t="shared" si="81"/>
        <v>81352</v>
      </c>
      <c r="L370" s="42">
        <f t="shared" si="79"/>
        <v>40164</v>
      </c>
      <c r="M370" s="44">
        <f t="shared" si="82"/>
        <v>121176</v>
      </c>
      <c r="N370" s="48">
        <f t="shared" si="83"/>
        <v>0.6713540635109263</v>
      </c>
      <c r="R370" s="117"/>
      <c r="AL370" s="54">
        <v>40122</v>
      </c>
      <c r="AM370" s="50">
        <v>2164.4699999999998</v>
      </c>
      <c r="AN370" s="35">
        <f t="shared" si="84"/>
        <v>2164470</v>
      </c>
      <c r="AR370" s="35">
        <f t="shared" si="85"/>
        <v>0</v>
      </c>
    </row>
    <row r="371" spans="1:44" x14ac:dyDescent="0.25">
      <c r="A371" s="42">
        <f t="shared" si="78"/>
        <v>40171</v>
      </c>
      <c r="B371" s="35">
        <v>81888</v>
      </c>
      <c r="C371" s="35">
        <v>55342</v>
      </c>
      <c r="D371" s="35">
        <v>33758</v>
      </c>
      <c r="E371" s="35">
        <v>19636</v>
      </c>
      <c r="F371" s="35">
        <v>5530</v>
      </c>
      <c r="G371" s="43">
        <v>3155</v>
      </c>
      <c r="H371" s="42"/>
      <c r="I371" s="43">
        <f t="shared" si="80"/>
        <v>121176</v>
      </c>
      <c r="J371" s="43">
        <f t="shared" si="81"/>
        <v>78133</v>
      </c>
      <c r="L371" s="42">
        <f t="shared" si="79"/>
        <v>40171</v>
      </c>
      <c r="M371" s="44">
        <f t="shared" si="82"/>
        <v>121176</v>
      </c>
      <c r="N371" s="48">
        <f t="shared" si="83"/>
        <v>0.64478939724037765</v>
      </c>
      <c r="R371" s="117"/>
      <c r="AL371" s="54">
        <v>40129</v>
      </c>
      <c r="AM371" s="50">
        <v>1812.08</v>
      </c>
      <c r="AN371" s="35">
        <f t="shared" si="84"/>
        <v>1812080</v>
      </c>
      <c r="AR371" s="35">
        <f t="shared" si="85"/>
        <v>0</v>
      </c>
    </row>
    <row r="372" spans="1:44" x14ac:dyDescent="0.25">
      <c r="A372" s="42">
        <f t="shared" si="78"/>
        <v>40178</v>
      </c>
      <c r="B372" s="35">
        <v>81888</v>
      </c>
      <c r="C372" s="35">
        <v>52830</v>
      </c>
      <c r="D372" s="35">
        <v>33758</v>
      </c>
      <c r="E372" s="35">
        <v>18541</v>
      </c>
      <c r="F372" s="35">
        <v>5530</v>
      </c>
      <c r="G372" s="43">
        <v>3035</v>
      </c>
      <c r="H372" s="42"/>
      <c r="I372" s="43">
        <f t="shared" si="80"/>
        <v>121176</v>
      </c>
      <c r="J372" s="43">
        <f t="shared" si="81"/>
        <v>74406</v>
      </c>
      <c r="L372" s="42">
        <f t="shared" si="79"/>
        <v>40178</v>
      </c>
      <c r="M372" s="44">
        <f t="shared" si="82"/>
        <v>121176</v>
      </c>
      <c r="N372" s="48">
        <f t="shared" si="83"/>
        <v>0.6140324816795405</v>
      </c>
      <c r="R372" s="117"/>
      <c r="AL372" s="54">
        <v>40136</v>
      </c>
      <c r="AM372" s="50">
        <v>4292.04</v>
      </c>
      <c r="AN372" s="35">
        <f t="shared" si="84"/>
        <v>4292040</v>
      </c>
      <c r="AR372" s="35">
        <f t="shared" si="85"/>
        <v>0</v>
      </c>
    </row>
    <row r="373" spans="1:44" x14ac:dyDescent="0.25">
      <c r="A373" s="42">
        <v>40179</v>
      </c>
      <c r="B373" s="35">
        <v>81888</v>
      </c>
      <c r="C373" s="35">
        <v>49951</v>
      </c>
      <c r="D373" s="35">
        <v>33675</v>
      </c>
      <c r="E373" s="35">
        <v>17068</v>
      </c>
      <c r="F373" s="35">
        <v>5530</v>
      </c>
      <c r="G373" s="35">
        <v>2899</v>
      </c>
      <c r="H373" s="42"/>
      <c r="I373" s="43">
        <f t="shared" si="80"/>
        <v>121093</v>
      </c>
      <c r="J373" s="43">
        <f t="shared" si="81"/>
        <v>69918</v>
      </c>
      <c r="L373" s="42">
        <v>40179</v>
      </c>
      <c r="M373" s="44">
        <f t="shared" si="82"/>
        <v>121093</v>
      </c>
      <c r="N373" s="48">
        <f t="shared" si="83"/>
        <v>0.5773909309373787</v>
      </c>
      <c r="R373" s="117"/>
      <c r="AL373" s="54">
        <v>40143</v>
      </c>
      <c r="AM373" s="50">
        <v>4152.93</v>
      </c>
      <c r="AN373" s="35">
        <f t="shared" si="84"/>
        <v>4152930.0000000005</v>
      </c>
      <c r="AR373" s="35">
        <f t="shared" si="85"/>
        <v>0</v>
      </c>
    </row>
    <row r="374" spans="1:44" x14ac:dyDescent="0.25">
      <c r="A374" s="42">
        <f>A373+7</f>
        <v>40186</v>
      </c>
      <c r="B374" s="35">
        <v>81888</v>
      </c>
      <c r="C374" s="35">
        <v>47173</v>
      </c>
      <c r="D374" s="35">
        <v>33675</v>
      </c>
      <c r="E374" s="35">
        <v>15799</v>
      </c>
      <c r="F374" s="35">
        <v>5530</v>
      </c>
      <c r="G374" s="35">
        <v>2767</v>
      </c>
      <c r="H374" s="42"/>
      <c r="I374" s="43">
        <f t="shared" si="80"/>
        <v>121093</v>
      </c>
      <c r="J374" s="43">
        <f t="shared" si="81"/>
        <v>65739</v>
      </c>
      <c r="L374" s="42">
        <f>L373+7</f>
        <v>40186</v>
      </c>
      <c r="M374" s="44">
        <f t="shared" si="82"/>
        <v>121093</v>
      </c>
      <c r="N374" s="48">
        <f t="shared" si="83"/>
        <v>0.54288026558099978</v>
      </c>
      <c r="R374" s="117"/>
      <c r="AL374" s="54">
        <v>40150</v>
      </c>
      <c r="AM374" s="50">
        <v>2209.61</v>
      </c>
      <c r="AN374" s="35">
        <f t="shared" si="84"/>
        <v>2209610</v>
      </c>
      <c r="AR374" s="35">
        <f t="shared" si="85"/>
        <v>0</v>
      </c>
    </row>
    <row r="375" spans="1:44" x14ac:dyDescent="0.25">
      <c r="A375" s="42">
        <f t="shared" ref="A375:A424" si="86">A374+7</f>
        <v>40193</v>
      </c>
      <c r="B375" s="35">
        <v>81888</v>
      </c>
      <c r="C375" s="35">
        <v>44507</v>
      </c>
      <c r="D375" s="35">
        <v>33675</v>
      </c>
      <c r="E375" s="35">
        <v>14525</v>
      </c>
      <c r="F375" s="35">
        <v>5530</v>
      </c>
      <c r="G375" s="35">
        <v>2634</v>
      </c>
      <c r="H375" s="42"/>
      <c r="I375" s="43">
        <f t="shared" si="80"/>
        <v>121093</v>
      </c>
      <c r="J375" s="43">
        <f t="shared" si="81"/>
        <v>61666</v>
      </c>
      <c r="L375" s="42">
        <f t="shared" ref="L375:L424" si="87">L374+7</f>
        <v>40193</v>
      </c>
      <c r="M375" s="44">
        <f t="shared" si="82"/>
        <v>121093</v>
      </c>
      <c r="N375" s="48">
        <f t="shared" si="83"/>
        <v>0.50924496048491652</v>
      </c>
      <c r="R375" s="117"/>
      <c r="AL375" s="54">
        <v>40157</v>
      </c>
      <c r="AM375" s="50">
        <v>1927.1399999999999</v>
      </c>
      <c r="AN375" s="35">
        <f t="shared" si="84"/>
        <v>1927139.9999999998</v>
      </c>
      <c r="AR375" s="35">
        <f t="shared" si="85"/>
        <v>0</v>
      </c>
    </row>
    <row r="376" spans="1:44" x14ac:dyDescent="0.25">
      <c r="A376" s="42">
        <f t="shared" si="86"/>
        <v>40200</v>
      </c>
      <c r="B376" s="35">
        <v>81888</v>
      </c>
      <c r="C376" s="35">
        <v>41638</v>
      </c>
      <c r="D376" s="35">
        <v>33675</v>
      </c>
      <c r="E376" s="35">
        <v>13192</v>
      </c>
      <c r="F376" s="35">
        <v>5530</v>
      </c>
      <c r="G376" s="35">
        <v>2471</v>
      </c>
      <c r="H376" s="42"/>
      <c r="I376" s="43">
        <f t="shared" si="80"/>
        <v>121093</v>
      </c>
      <c r="J376" s="43">
        <f t="shared" si="81"/>
        <v>57301</v>
      </c>
      <c r="L376" s="42">
        <f t="shared" si="87"/>
        <v>40200</v>
      </c>
      <c r="M376" s="44">
        <f t="shared" si="82"/>
        <v>121093</v>
      </c>
      <c r="N376" s="48">
        <f t="shared" si="83"/>
        <v>0.47319828561518834</v>
      </c>
      <c r="R376" s="117"/>
      <c r="AL376" s="54">
        <v>40164</v>
      </c>
      <c r="AM376" s="50">
        <v>1399.9</v>
      </c>
      <c r="AN376" s="35">
        <f t="shared" si="84"/>
        <v>1399900</v>
      </c>
      <c r="AR376" s="35">
        <f t="shared" si="85"/>
        <v>0</v>
      </c>
    </row>
    <row r="377" spans="1:44" x14ac:dyDescent="0.25">
      <c r="A377" s="42">
        <f t="shared" si="86"/>
        <v>40207</v>
      </c>
      <c r="B377" s="35">
        <v>81888</v>
      </c>
      <c r="C377" s="35">
        <v>38968</v>
      </c>
      <c r="D377" s="35">
        <v>33675</v>
      </c>
      <c r="E377" s="35">
        <v>11967</v>
      </c>
      <c r="F377" s="35">
        <v>5530</v>
      </c>
      <c r="G377" s="35">
        <v>2355</v>
      </c>
      <c r="H377" s="42"/>
      <c r="I377" s="43">
        <f t="shared" si="80"/>
        <v>121093</v>
      </c>
      <c r="J377" s="43">
        <f t="shared" si="81"/>
        <v>53290</v>
      </c>
      <c r="L377" s="42">
        <f t="shared" si="87"/>
        <v>40207</v>
      </c>
      <c r="M377" s="44">
        <f t="shared" si="82"/>
        <v>121093</v>
      </c>
      <c r="N377" s="48">
        <f t="shared" si="83"/>
        <v>0.44007498369022158</v>
      </c>
      <c r="R377" s="117"/>
      <c r="AL377" s="54">
        <v>40171</v>
      </c>
      <c r="AM377" s="50">
        <v>1238</v>
      </c>
      <c r="AN377" s="35">
        <f t="shared" si="84"/>
        <v>1238000</v>
      </c>
      <c r="AR377" s="35">
        <f t="shared" si="85"/>
        <v>0</v>
      </c>
    </row>
    <row r="378" spans="1:44" x14ac:dyDescent="0.25">
      <c r="A378" s="42">
        <f t="shared" si="86"/>
        <v>40214</v>
      </c>
      <c r="B378" s="35">
        <v>81888</v>
      </c>
      <c r="C378" s="35">
        <v>36233</v>
      </c>
      <c r="D378" s="35">
        <v>33675</v>
      </c>
      <c r="E378" s="35">
        <v>10710</v>
      </c>
      <c r="F378" s="35">
        <v>5530</v>
      </c>
      <c r="G378" s="35">
        <v>2228</v>
      </c>
      <c r="H378" s="42"/>
      <c r="I378" s="43">
        <f t="shared" si="80"/>
        <v>121093</v>
      </c>
      <c r="J378" s="43">
        <f t="shared" si="81"/>
        <v>49171</v>
      </c>
      <c r="L378" s="42">
        <f t="shared" si="87"/>
        <v>40214</v>
      </c>
      <c r="M378" s="44">
        <f t="shared" si="82"/>
        <v>121093</v>
      </c>
      <c r="N378" s="48">
        <f t="shared" si="83"/>
        <v>0.40605980527363267</v>
      </c>
      <c r="R378" s="117"/>
      <c r="AL378" s="54">
        <v>40178</v>
      </c>
      <c r="AM378" s="50">
        <v>1058.1199999999999</v>
      </c>
      <c r="AN378" s="35">
        <f t="shared" si="84"/>
        <v>1058120</v>
      </c>
      <c r="AR378" s="35">
        <f t="shared" si="85"/>
        <v>0</v>
      </c>
    </row>
    <row r="379" spans="1:44" x14ac:dyDescent="0.25">
      <c r="A379" s="42">
        <f t="shared" si="86"/>
        <v>40221</v>
      </c>
      <c r="B379" s="35">
        <v>81888</v>
      </c>
      <c r="C379" s="35">
        <v>33482</v>
      </c>
      <c r="D379" s="35">
        <v>33675</v>
      </c>
      <c r="E379" s="35">
        <v>9326</v>
      </c>
      <c r="F379" s="35">
        <v>5530</v>
      </c>
      <c r="G379" s="35">
        <v>2068</v>
      </c>
      <c r="H379" s="42"/>
      <c r="I379" s="43">
        <f t="shared" si="80"/>
        <v>121093</v>
      </c>
      <c r="J379" s="43">
        <f t="shared" si="81"/>
        <v>44876</v>
      </c>
      <c r="L379" s="42">
        <f t="shared" si="87"/>
        <v>40221</v>
      </c>
      <c r="M379" s="44">
        <f t="shared" si="82"/>
        <v>121093</v>
      </c>
      <c r="N379" s="48">
        <f t="shared" si="83"/>
        <v>0.37059119850032618</v>
      </c>
      <c r="R379" s="117"/>
      <c r="AL379" s="54">
        <v>40179</v>
      </c>
      <c r="AM379" s="50">
        <v>1001.1</v>
      </c>
      <c r="AN379" s="35">
        <f t="shared" si="84"/>
        <v>1001100</v>
      </c>
      <c r="AR379" s="35">
        <f t="shared" si="85"/>
        <v>0</v>
      </c>
    </row>
    <row r="380" spans="1:44" x14ac:dyDescent="0.25">
      <c r="A380" s="42">
        <f t="shared" si="86"/>
        <v>40228</v>
      </c>
      <c r="B380" s="35">
        <v>81888</v>
      </c>
      <c r="C380" s="35">
        <v>30957</v>
      </c>
      <c r="D380" s="35">
        <v>33675</v>
      </c>
      <c r="E380" s="35">
        <v>8070</v>
      </c>
      <c r="F380" s="35">
        <v>5530</v>
      </c>
      <c r="G380" s="35">
        <v>1914</v>
      </c>
      <c r="H380" s="42"/>
      <c r="I380" s="43">
        <f t="shared" si="80"/>
        <v>121093</v>
      </c>
      <c r="J380" s="43">
        <f t="shared" si="81"/>
        <v>40941</v>
      </c>
      <c r="L380" s="42">
        <f t="shared" si="87"/>
        <v>40228</v>
      </c>
      <c r="M380" s="44">
        <f t="shared" si="82"/>
        <v>121093</v>
      </c>
      <c r="N380" s="48">
        <f t="shared" si="83"/>
        <v>0.33809551336576021</v>
      </c>
      <c r="R380" s="117"/>
      <c r="AL380" s="54">
        <v>40186</v>
      </c>
      <c r="AM380" s="50">
        <v>796.7</v>
      </c>
      <c r="AN380" s="35">
        <f t="shared" si="84"/>
        <v>796700</v>
      </c>
      <c r="AR380" s="35">
        <f t="shared" si="85"/>
        <v>0</v>
      </c>
    </row>
    <row r="381" spans="1:44" x14ac:dyDescent="0.25">
      <c r="A381" s="42">
        <f t="shared" si="86"/>
        <v>40235</v>
      </c>
      <c r="B381" s="35">
        <v>81888</v>
      </c>
      <c r="C381" s="35">
        <v>28666</v>
      </c>
      <c r="D381" s="35">
        <v>33675</v>
      </c>
      <c r="E381" s="35">
        <v>6967</v>
      </c>
      <c r="F381" s="35">
        <v>5530</v>
      </c>
      <c r="G381" s="43">
        <v>1788</v>
      </c>
      <c r="H381" s="42"/>
      <c r="I381" s="43">
        <f t="shared" si="80"/>
        <v>121093</v>
      </c>
      <c r="J381" s="43">
        <f t="shared" si="81"/>
        <v>37421</v>
      </c>
      <c r="L381" s="42">
        <f t="shared" si="87"/>
        <v>40235</v>
      </c>
      <c r="M381" s="44">
        <f t="shared" si="82"/>
        <v>121093</v>
      </c>
      <c r="N381" s="48">
        <f t="shared" si="83"/>
        <v>0.30902694623140892</v>
      </c>
      <c r="R381" s="117"/>
      <c r="AL381" s="54">
        <v>40193</v>
      </c>
      <c r="AM381" s="50">
        <v>842.67</v>
      </c>
      <c r="AN381" s="35">
        <f t="shared" si="84"/>
        <v>842670</v>
      </c>
      <c r="AR381" s="35">
        <f t="shared" si="85"/>
        <v>0</v>
      </c>
    </row>
    <row r="382" spans="1:44" x14ac:dyDescent="0.25">
      <c r="A382" s="42">
        <f t="shared" si="86"/>
        <v>40242</v>
      </c>
      <c r="B382" s="35">
        <v>81888</v>
      </c>
      <c r="C382" s="35">
        <v>26691</v>
      </c>
      <c r="D382" s="35">
        <v>33675</v>
      </c>
      <c r="E382" s="35">
        <v>6190</v>
      </c>
      <c r="F382" s="35">
        <v>5530</v>
      </c>
      <c r="G382" s="35">
        <v>1711</v>
      </c>
      <c r="H382" s="42"/>
      <c r="I382" s="43">
        <f t="shared" si="80"/>
        <v>121093</v>
      </c>
      <c r="J382" s="43">
        <f t="shared" si="81"/>
        <v>34592</v>
      </c>
      <c r="L382" s="42">
        <f t="shared" si="87"/>
        <v>40242</v>
      </c>
      <c r="M382" s="44">
        <f t="shared" si="82"/>
        <v>121093</v>
      </c>
      <c r="N382" s="48">
        <f t="shared" si="83"/>
        <v>0.2856647370203067</v>
      </c>
      <c r="R382" s="117"/>
      <c r="AL382" s="54">
        <v>40200</v>
      </c>
      <c r="AM382" s="50">
        <v>826.25</v>
      </c>
      <c r="AN382" s="35">
        <f t="shared" si="84"/>
        <v>826250</v>
      </c>
      <c r="AR382" s="35">
        <f t="shared" si="85"/>
        <v>0</v>
      </c>
    </row>
    <row r="383" spans="1:44" x14ac:dyDescent="0.25">
      <c r="A383" s="42">
        <f t="shared" si="86"/>
        <v>40249</v>
      </c>
      <c r="B383" s="35">
        <v>81888</v>
      </c>
      <c r="C383" s="35">
        <v>24854</v>
      </c>
      <c r="D383" s="35">
        <v>33675</v>
      </c>
      <c r="E383" s="35">
        <v>5443</v>
      </c>
      <c r="F383" s="35">
        <v>5530</v>
      </c>
      <c r="G383" s="35">
        <v>1616</v>
      </c>
      <c r="H383" s="42"/>
      <c r="I383" s="43">
        <f t="shared" si="80"/>
        <v>121093</v>
      </c>
      <c r="J383" s="43">
        <f t="shared" si="81"/>
        <v>31913</v>
      </c>
      <c r="L383" s="42">
        <f t="shared" si="87"/>
        <v>40249</v>
      </c>
      <c r="M383" s="44">
        <f t="shared" si="82"/>
        <v>121093</v>
      </c>
      <c r="N383" s="48">
        <f t="shared" si="83"/>
        <v>0.26354124515867972</v>
      </c>
      <c r="R383" s="117"/>
      <c r="AL383" s="54">
        <v>40207</v>
      </c>
      <c r="AM383" s="50">
        <v>768.97</v>
      </c>
      <c r="AN383" s="35">
        <f t="shared" si="84"/>
        <v>768970</v>
      </c>
      <c r="AR383" s="35">
        <f t="shared" si="85"/>
        <v>0</v>
      </c>
    </row>
    <row r="384" spans="1:44" x14ac:dyDescent="0.25">
      <c r="A384" s="42">
        <f t="shared" si="86"/>
        <v>40256</v>
      </c>
      <c r="B384" s="35">
        <v>81888</v>
      </c>
      <c r="C384" s="35">
        <v>23298</v>
      </c>
      <c r="D384" s="35">
        <v>33675</v>
      </c>
      <c r="E384" s="35">
        <v>4873</v>
      </c>
      <c r="F384" s="35">
        <v>5530</v>
      </c>
      <c r="G384" s="35">
        <v>1498</v>
      </c>
      <c r="H384" s="42"/>
      <c r="I384" s="43">
        <f t="shared" si="80"/>
        <v>121093</v>
      </c>
      <c r="J384" s="43">
        <f t="shared" si="81"/>
        <v>29669</v>
      </c>
      <c r="L384" s="42">
        <f t="shared" si="87"/>
        <v>40256</v>
      </c>
      <c r="M384" s="44">
        <f t="shared" si="82"/>
        <v>121093</v>
      </c>
      <c r="N384" s="48">
        <f t="shared" si="83"/>
        <v>0.24501003361053075</v>
      </c>
      <c r="R384" s="117"/>
      <c r="AL384" s="54">
        <v>40214</v>
      </c>
      <c r="AM384" s="50">
        <v>801.05</v>
      </c>
      <c r="AN384" s="35">
        <f t="shared" si="84"/>
        <v>801050</v>
      </c>
      <c r="AR384" s="35">
        <f t="shared" si="85"/>
        <v>0</v>
      </c>
    </row>
    <row r="385" spans="1:44" x14ac:dyDescent="0.25">
      <c r="A385" s="42">
        <f t="shared" si="86"/>
        <v>40263</v>
      </c>
      <c r="B385" s="35">
        <v>81888</v>
      </c>
      <c r="C385" s="35">
        <v>21906</v>
      </c>
      <c r="D385" s="35">
        <v>33675</v>
      </c>
      <c r="E385" s="35">
        <v>4523</v>
      </c>
      <c r="F385" s="35">
        <v>5530</v>
      </c>
      <c r="G385" s="35">
        <v>1435</v>
      </c>
      <c r="H385" s="42"/>
      <c r="I385" s="43">
        <f t="shared" si="80"/>
        <v>121093</v>
      </c>
      <c r="J385" s="43">
        <f t="shared" si="81"/>
        <v>27864</v>
      </c>
      <c r="L385" s="42">
        <f t="shared" si="87"/>
        <v>40263</v>
      </c>
      <c r="M385" s="44">
        <f t="shared" si="82"/>
        <v>121093</v>
      </c>
      <c r="N385" s="48">
        <f t="shared" si="83"/>
        <v>0.23010413483851255</v>
      </c>
      <c r="R385" s="117"/>
      <c r="AL385" s="54">
        <v>40221</v>
      </c>
      <c r="AM385" s="50">
        <v>679.23</v>
      </c>
      <c r="AN385" s="35">
        <f t="shared" si="84"/>
        <v>679230</v>
      </c>
      <c r="AR385" s="35">
        <f t="shared" si="85"/>
        <v>0</v>
      </c>
    </row>
    <row r="386" spans="1:44" x14ac:dyDescent="0.25">
      <c r="A386" s="42">
        <f t="shared" si="86"/>
        <v>40270</v>
      </c>
      <c r="B386" s="35">
        <v>81888</v>
      </c>
      <c r="C386" s="35">
        <v>20601</v>
      </c>
      <c r="D386" s="35">
        <v>33675</v>
      </c>
      <c r="E386" s="35">
        <v>4276</v>
      </c>
      <c r="F386" s="35">
        <v>5530</v>
      </c>
      <c r="G386" s="35">
        <v>1465</v>
      </c>
      <c r="H386" s="42"/>
      <c r="I386" s="43">
        <f t="shared" si="80"/>
        <v>121093</v>
      </c>
      <c r="J386" s="43">
        <f t="shared" si="81"/>
        <v>26342</v>
      </c>
      <c r="L386" s="42">
        <f t="shared" si="87"/>
        <v>40270</v>
      </c>
      <c r="M386" s="44">
        <f t="shared" si="82"/>
        <v>121093</v>
      </c>
      <c r="N386" s="48">
        <f t="shared" si="83"/>
        <v>0.21753528279917089</v>
      </c>
      <c r="R386" s="117"/>
      <c r="AL386" s="54">
        <v>40228</v>
      </c>
      <c r="AM386" s="50">
        <v>743.59</v>
      </c>
      <c r="AN386" s="35">
        <f t="shared" si="84"/>
        <v>743590</v>
      </c>
      <c r="AR386" s="35">
        <f t="shared" si="85"/>
        <v>0</v>
      </c>
    </row>
    <row r="387" spans="1:44" x14ac:dyDescent="0.25">
      <c r="A387" s="42">
        <f t="shared" si="86"/>
        <v>40277</v>
      </c>
      <c r="B387" s="35">
        <v>81888</v>
      </c>
      <c r="C387" s="35">
        <v>19807</v>
      </c>
      <c r="D387" s="35">
        <v>33675</v>
      </c>
      <c r="E387" s="35">
        <v>4294</v>
      </c>
      <c r="F387" s="35">
        <v>5530</v>
      </c>
      <c r="G387" s="35">
        <v>1665</v>
      </c>
      <c r="H387" s="42"/>
      <c r="I387" s="43">
        <f t="shared" si="80"/>
        <v>121093</v>
      </c>
      <c r="J387" s="43">
        <f t="shared" si="81"/>
        <v>25766</v>
      </c>
      <c r="L387" s="42">
        <f t="shared" si="87"/>
        <v>40277</v>
      </c>
      <c r="M387" s="44">
        <f t="shared" si="82"/>
        <v>121093</v>
      </c>
      <c r="N387" s="48">
        <f t="shared" si="83"/>
        <v>0.21277860817718613</v>
      </c>
      <c r="R387" s="117"/>
      <c r="AL387" s="54">
        <v>40235</v>
      </c>
      <c r="AM387" s="50">
        <v>641.59</v>
      </c>
      <c r="AN387" s="35">
        <f t="shared" si="84"/>
        <v>641590</v>
      </c>
      <c r="AR387" s="35">
        <f t="shared" si="85"/>
        <v>0</v>
      </c>
    </row>
    <row r="388" spans="1:44" x14ac:dyDescent="0.25">
      <c r="A388" s="42">
        <f t="shared" si="86"/>
        <v>40284</v>
      </c>
      <c r="B388" s="35">
        <v>81888</v>
      </c>
      <c r="C388" s="35">
        <v>18710</v>
      </c>
      <c r="D388" s="35">
        <v>33675</v>
      </c>
      <c r="E388" s="35">
        <v>4177</v>
      </c>
      <c r="F388" s="35">
        <v>5530</v>
      </c>
      <c r="G388" s="35">
        <v>1886</v>
      </c>
      <c r="H388" s="42"/>
      <c r="I388" s="43">
        <f t="shared" si="80"/>
        <v>121093</v>
      </c>
      <c r="J388" s="43">
        <f t="shared" si="81"/>
        <v>24773</v>
      </c>
      <c r="L388" s="42">
        <f t="shared" si="87"/>
        <v>40284</v>
      </c>
      <c r="M388" s="44">
        <f t="shared" si="82"/>
        <v>121093</v>
      </c>
      <c r="N388" s="48">
        <f t="shared" si="83"/>
        <v>0.20457829932366034</v>
      </c>
      <c r="R388" s="117"/>
      <c r="AL388" s="54">
        <v>40242</v>
      </c>
      <c r="AM388" s="50">
        <v>863.95</v>
      </c>
      <c r="AN388" s="35">
        <f t="shared" si="84"/>
        <v>863950</v>
      </c>
      <c r="AR388" s="35">
        <f t="shared" si="85"/>
        <v>0</v>
      </c>
    </row>
    <row r="389" spans="1:44" x14ac:dyDescent="0.25">
      <c r="A389" s="42">
        <f t="shared" si="86"/>
        <v>40291</v>
      </c>
      <c r="B389" s="35">
        <v>81888</v>
      </c>
      <c r="C389" s="35">
        <v>19187</v>
      </c>
      <c r="D389" s="35">
        <v>33675</v>
      </c>
      <c r="E389" s="35">
        <v>4492</v>
      </c>
      <c r="F389" s="35">
        <v>5530</v>
      </c>
      <c r="G389" s="35">
        <v>2094</v>
      </c>
      <c r="H389" s="42"/>
      <c r="I389" s="43">
        <f t="shared" si="80"/>
        <v>121093</v>
      </c>
      <c r="J389" s="43">
        <f t="shared" si="81"/>
        <v>25773</v>
      </c>
      <c r="L389" s="42">
        <f t="shared" si="87"/>
        <v>40291</v>
      </c>
      <c r="M389" s="44">
        <f t="shared" si="82"/>
        <v>121093</v>
      </c>
      <c r="N389" s="48">
        <f t="shared" si="83"/>
        <v>0.21283641498682832</v>
      </c>
      <c r="R389" s="117"/>
      <c r="AL389" s="54">
        <v>40249</v>
      </c>
      <c r="AM389" s="50">
        <v>796.11</v>
      </c>
      <c r="AN389" s="35">
        <f t="shared" si="84"/>
        <v>796110</v>
      </c>
      <c r="AR389" s="35">
        <f t="shared" si="85"/>
        <v>0</v>
      </c>
    </row>
    <row r="390" spans="1:44" x14ac:dyDescent="0.25">
      <c r="A390" s="42">
        <f t="shared" si="86"/>
        <v>40298</v>
      </c>
      <c r="B390" s="35">
        <v>81888</v>
      </c>
      <c r="C390" s="35">
        <v>18993</v>
      </c>
      <c r="D390" s="35">
        <v>33675</v>
      </c>
      <c r="E390" s="35">
        <v>4708</v>
      </c>
      <c r="F390" s="35">
        <v>5530</v>
      </c>
      <c r="G390" s="43">
        <v>2416</v>
      </c>
      <c r="H390" s="42"/>
      <c r="I390" s="43">
        <f t="shared" si="80"/>
        <v>121093</v>
      </c>
      <c r="J390" s="43">
        <f t="shared" si="81"/>
        <v>26117</v>
      </c>
      <c r="L390" s="42">
        <f t="shared" si="87"/>
        <v>40298</v>
      </c>
      <c r="M390" s="44">
        <f t="shared" si="82"/>
        <v>121093</v>
      </c>
      <c r="N390" s="48">
        <f t="shared" si="83"/>
        <v>0.21567720677495808</v>
      </c>
      <c r="R390" s="117"/>
      <c r="AL390" s="54">
        <v>40256</v>
      </c>
      <c r="AM390" s="50">
        <v>1123</v>
      </c>
      <c r="AN390" s="35">
        <f t="shared" si="84"/>
        <v>1123000</v>
      </c>
      <c r="AR390" s="35">
        <f t="shared" si="85"/>
        <v>0</v>
      </c>
    </row>
    <row r="391" spans="1:44" x14ac:dyDescent="0.25">
      <c r="A391" s="42">
        <f t="shared" si="86"/>
        <v>40305</v>
      </c>
      <c r="B391" s="35">
        <v>81888</v>
      </c>
      <c r="C391" s="35">
        <v>19649</v>
      </c>
      <c r="D391" s="35">
        <v>33675</v>
      </c>
      <c r="E391" s="35">
        <v>6320</v>
      </c>
      <c r="F391" s="35">
        <v>5530</v>
      </c>
      <c r="G391" s="35">
        <v>2880</v>
      </c>
      <c r="H391" s="42"/>
      <c r="I391" s="43">
        <f t="shared" ref="I391:I454" si="88">B391+D391+F391</f>
        <v>121093</v>
      </c>
      <c r="J391" s="43">
        <f t="shared" ref="J391:J454" si="89">C391+E391+G391</f>
        <v>28849</v>
      </c>
      <c r="L391" s="42">
        <f t="shared" si="87"/>
        <v>40305</v>
      </c>
      <c r="M391" s="44">
        <f t="shared" ref="M391:M454" si="90">B391+D391+F391</f>
        <v>121093</v>
      </c>
      <c r="N391" s="48">
        <f t="shared" ref="N391:N454" si="91">(C391+E391+G391)/M391</f>
        <v>0.23823837876673301</v>
      </c>
      <c r="R391" s="117"/>
      <c r="AL391" s="54">
        <v>40263</v>
      </c>
      <c r="AM391" s="50">
        <v>1193.54</v>
      </c>
      <c r="AN391" s="35">
        <f t="shared" si="84"/>
        <v>1193540</v>
      </c>
      <c r="AR391" s="35">
        <f t="shared" si="85"/>
        <v>0</v>
      </c>
    </row>
    <row r="392" spans="1:44" x14ac:dyDescent="0.25">
      <c r="A392" s="42">
        <f t="shared" si="86"/>
        <v>40312</v>
      </c>
      <c r="B392" s="35">
        <v>81888</v>
      </c>
      <c r="C392" s="35">
        <v>26730</v>
      </c>
      <c r="D392" s="35">
        <v>33675</v>
      </c>
      <c r="E392" s="35">
        <v>12967</v>
      </c>
      <c r="F392" s="35">
        <v>5530</v>
      </c>
      <c r="G392" s="35">
        <v>3516</v>
      </c>
      <c r="H392" s="42"/>
      <c r="I392" s="43">
        <f t="shared" si="88"/>
        <v>121093</v>
      </c>
      <c r="J392" s="43">
        <f t="shared" si="89"/>
        <v>43213</v>
      </c>
      <c r="L392" s="42">
        <f t="shared" si="87"/>
        <v>40312</v>
      </c>
      <c r="M392" s="44">
        <f t="shared" si="90"/>
        <v>121093</v>
      </c>
      <c r="N392" s="48">
        <f t="shared" si="91"/>
        <v>0.35685795215247784</v>
      </c>
      <c r="R392" s="117"/>
      <c r="AL392" s="54">
        <v>40270</v>
      </c>
      <c r="AM392" s="50">
        <v>1529.47</v>
      </c>
      <c r="AN392" s="35">
        <f t="shared" si="84"/>
        <v>1529470</v>
      </c>
      <c r="AR392" s="35">
        <f t="shared" si="85"/>
        <v>0</v>
      </c>
    </row>
    <row r="393" spans="1:44" x14ac:dyDescent="0.25">
      <c r="A393" s="42">
        <f t="shared" si="86"/>
        <v>40319</v>
      </c>
      <c r="B393" s="35">
        <v>81888</v>
      </c>
      <c r="C393" s="35">
        <v>30195</v>
      </c>
      <c r="D393" s="35">
        <v>33675</v>
      </c>
      <c r="E393" s="35">
        <v>16263</v>
      </c>
      <c r="F393" s="35">
        <v>5530</v>
      </c>
      <c r="G393" s="35">
        <v>3723</v>
      </c>
      <c r="H393" s="42"/>
      <c r="I393" s="43">
        <f t="shared" si="88"/>
        <v>121093</v>
      </c>
      <c r="J393" s="43">
        <f t="shared" si="89"/>
        <v>50181</v>
      </c>
      <c r="L393" s="42">
        <f t="shared" si="87"/>
        <v>40319</v>
      </c>
      <c r="M393" s="44">
        <f t="shared" si="90"/>
        <v>121093</v>
      </c>
      <c r="N393" s="48">
        <f t="shared" si="91"/>
        <v>0.41440050209343232</v>
      </c>
      <c r="R393" s="117"/>
      <c r="AL393" s="54">
        <v>40277</v>
      </c>
      <c r="AM393" s="50">
        <v>2423.2399999999998</v>
      </c>
      <c r="AN393" s="35">
        <f t="shared" si="84"/>
        <v>2423240</v>
      </c>
      <c r="AR393" s="35">
        <f t="shared" si="85"/>
        <v>0</v>
      </c>
    </row>
    <row r="394" spans="1:44" x14ac:dyDescent="0.25">
      <c r="A394" s="42">
        <f t="shared" si="86"/>
        <v>40326</v>
      </c>
      <c r="B394" s="35">
        <v>81888</v>
      </c>
      <c r="C394" s="35">
        <v>33391</v>
      </c>
      <c r="D394" s="35">
        <v>33675</v>
      </c>
      <c r="E394" s="35">
        <v>18040</v>
      </c>
      <c r="F394" s="35">
        <v>5530</v>
      </c>
      <c r="G394" s="35">
        <v>3816</v>
      </c>
      <c r="H394" s="42"/>
      <c r="I394" s="43">
        <f t="shared" si="88"/>
        <v>121093</v>
      </c>
      <c r="J394" s="43">
        <f t="shared" si="89"/>
        <v>55247</v>
      </c>
      <c r="L394" s="42">
        <f t="shared" si="87"/>
        <v>40326</v>
      </c>
      <c r="M394" s="44">
        <f t="shared" si="90"/>
        <v>121093</v>
      </c>
      <c r="N394" s="48">
        <f t="shared" si="91"/>
        <v>0.45623611604304132</v>
      </c>
      <c r="R394" s="117"/>
      <c r="AL394" s="54">
        <v>40284</v>
      </c>
      <c r="AM394" s="50">
        <v>1953.06</v>
      </c>
      <c r="AN394" s="35">
        <f t="shared" ref="AN394:AN457" si="92">AM394*1000</f>
        <v>1953060</v>
      </c>
      <c r="AR394" s="35">
        <f t="shared" ref="AR394:AR457" si="93">AQ394*1000000</f>
        <v>0</v>
      </c>
    </row>
    <row r="395" spans="1:44" x14ac:dyDescent="0.25">
      <c r="A395" s="42">
        <f t="shared" si="86"/>
        <v>40333</v>
      </c>
      <c r="B395" s="35">
        <v>81888</v>
      </c>
      <c r="C395" s="35">
        <v>36797</v>
      </c>
      <c r="D395" s="35">
        <v>33675</v>
      </c>
      <c r="E395" s="35">
        <v>18963</v>
      </c>
      <c r="F395" s="35">
        <v>5530</v>
      </c>
      <c r="G395" s="43">
        <v>3849.4</v>
      </c>
      <c r="H395" s="42"/>
      <c r="I395" s="43">
        <f t="shared" si="88"/>
        <v>121093</v>
      </c>
      <c r="J395" s="43">
        <f t="shared" si="89"/>
        <v>59609.4</v>
      </c>
      <c r="L395" s="42">
        <f t="shared" si="87"/>
        <v>40333</v>
      </c>
      <c r="M395" s="44">
        <f t="shared" si="90"/>
        <v>121093</v>
      </c>
      <c r="N395" s="48">
        <f t="shared" si="91"/>
        <v>0.49226131981204529</v>
      </c>
      <c r="R395" s="117"/>
      <c r="AL395" s="54">
        <v>40291</v>
      </c>
      <c r="AM395" s="50">
        <v>3714.41</v>
      </c>
      <c r="AN395" s="35">
        <f t="shared" si="92"/>
        <v>3714410</v>
      </c>
      <c r="AR395" s="35">
        <f t="shared" si="93"/>
        <v>0</v>
      </c>
    </row>
    <row r="396" spans="1:44" x14ac:dyDescent="0.25">
      <c r="A396" s="42">
        <f t="shared" si="86"/>
        <v>40340</v>
      </c>
      <c r="B396" s="35">
        <v>81888</v>
      </c>
      <c r="C396" s="35">
        <v>40002</v>
      </c>
      <c r="D396" s="35">
        <v>33675</v>
      </c>
      <c r="E396" s="35">
        <v>20280</v>
      </c>
      <c r="F396" s="35">
        <v>5530</v>
      </c>
      <c r="G396" s="43">
        <v>3923.95</v>
      </c>
      <c r="H396" s="42"/>
      <c r="I396" s="43">
        <f t="shared" si="88"/>
        <v>121093</v>
      </c>
      <c r="J396" s="43">
        <f t="shared" si="89"/>
        <v>64205.95</v>
      </c>
      <c r="L396" s="42">
        <f t="shared" si="87"/>
        <v>40340</v>
      </c>
      <c r="M396" s="44">
        <f t="shared" si="90"/>
        <v>121093</v>
      </c>
      <c r="N396" s="48">
        <f t="shared" si="91"/>
        <v>0.53022016136358008</v>
      </c>
      <c r="R396" s="117"/>
      <c r="AL396" s="54">
        <v>40298</v>
      </c>
      <c r="AM396" s="50">
        <v>3234.41</v>
      </c>
      <c r="AN396" s="35">
        <f t="shared" si="92"/>
        <v>3234410</v>
      </c>
      <c r="AR396" s="35">
        <f t="shared" si="93"/>
        <v>0</v>
      </c>
    </row>
    <row r="397" spans="1:44" x14ac:dyDescent="0.25">
      <c r="A397" s="42">
        <f t="shared" si="86"/>
        <v>40347</v>
      </c>
      <c r="B397" s="35">
        <v>81888</v>
      </c>
      <c r="C397" s="35">
        <v>42190</v>
      </c>
      <c r="D397" s="35">
        <v>33675</v>
      </c>
      <c r="E397" s="35">
        <v>21224</v>
      </c>
      <c r="F397" s="35">
        <v>5530</v>
      </c>
      <c r="G397" s="43">
        <v>3953.95</v>
      </c>
      <c r="H397" s="42"/>
      <c r="I397" s="43">
        <f t="shared" si="88"/>
        <v>121093</v>
      </c>
      <c r="J397" s="43">
        <f t="shared" si="89"/>
        <v>67367.95</v>
      </c>
      <c r="L397" s="42">
        <f t="shared" si="87"/>
        <v>40347</v>
      </c>
      <c r="M397" s="44">
        <f t="shared" si="90"/>
        <v>121093</v>
      </c>
      <c r="N397" s="48">
        <f t="shared" si="91"/>
        <v>0.55633232309051717</v>
      </c>
      <c r="R397" s="117"/>
      <c r="AL397" s="54">
        <v>40305</v>
      </c>
      <c r="AM397" s="50">
        <v>5798.3</v>
      </c>
      <c r="AN397" s="35">
        <f t="shared" si="92"/>
        <v>5798300</v>
      </c>
      <c r="AR397" s="35">
        <f t="shared" si="93"/>
        <v>0</v>
      </c>
    </row>
    <row r="398" spans="1:44" x14ac:dyDescent="0.25">
      <c r="A398" s="42">
        <f t="shared" si="86"/>
        <v>40354</v>
      </c>
      <c r="B398" s="35">
        <v>81888</v>
      </c>
      <c r="C398" s="35">
        <v>44234</v>
      </c>
      <c r="D398" s="35">
        <v>33675</v>
      </c>
      <c r="E398" s="35">
        <v>21922</v>
      </c>
      <c r="F398" s="35">
        <v>5530</v>
      </c>
      <c r="G398" s="43">
        <v>3945</v>
      </c>
      <c r="H398" s="42"/>
      <c r="I398" s="43">
        <f t="shared" si="88"/>
        <v>121093</v>
      </c>
      <c r="J398" s="43">
        <f t="shared" si="89"/>
        <v>70101</v>
      </c>
      <c r="L398" s="42">
        <f t="shared" si="87"/>
        <v>40354</v>
      </c>
      <c r="M398" s="44">
        <f t="shared" si="90"/>
        <v>121093</v>
      </c>
      <c r="N398" s="48">
        <f t="shared" si="91"/>
        <v>0.57890216610373846</v>
      </c>
      <c r="R398" s="117"/>
      <c r="AL398" s="54">
        <v>40312</v>
      </c>
      <c r="AM398" s="50">
        <v>18595</v>
      </c>
      <c r="AN398" s="35">
        <f t="shared" si="92"/>
        <v>18595000</v>
      </c>
      <c r="AR398" s="35">
        <f t="shared" si="93"/>
        <v>0</v>
      </c>
    </row>
    <row r="399" spans="1:44" x14ac:dyDescent="0.25">
      <c r="A399" s="42">
        <f t="shared" si="86"/>
        <v>40361</v>
      </c>
      <c r="B399" s="35">
        <v>81888</v>
      </c>
      <c r="C399" s="35">
        <v>45859</v>
      </c>
      <c r="D399" s="35">
        <v>33675</v>
      </c>
      <c r="E399" s="35">
        <v>22266</v>
      </c>
      <c r="F399" s="35">
        <v>5530</v>
      </c>
      <c r="G399" s="43">
        <v>3911</v>
      </c>
      <c r="H399" s="42"/>
      <c r="I399" s="43">
        <f t="shared" si="88"/>
        <v>121093</v>
      </c>
      <c r="J399" s="43">
        <f t="shared" si="89"/>
        <v>72036</v>
      </c>
      <c r="L399" s="42">
        <f t="shared" si="87"/>
        <v>40361</v>
      </c>
      <c r="M399" s="44">
        <f t="shared" si="90"/>
        <v>121093</v>
      </c>
      <c r="N399" s="48">
        <f t="shared" si="91"/>
        <v>0.59488161991196853</v>
      </c>
      <c r="R399" s="117"/>
      <c r="AL399" s="54">
        <v>40319</v>
      </c>
      <c r="AM399" s="50">
        <v>10560.78</v>
      </c>
      <c r="AN399" s="35">
        <f t="shared" si="92"/>
        <v>10560780</v>
      </c>
      <c r="AR399" s="35">
        <f t="shared" si="93"/>
        <v>0</v>
      </c>
    </row>
    <row r="400" spans="1:44" x14ac:dyDescent="0.25">
      <c r="A400" s="42">
        <f t="shared" si="86"/>
        <v>40368</v>
      </c>
      <c r="B400" s="35">
        <v>81888</v>
      </c>
      <c r="C400" s="35">
        <v>48272</v>
      </c>
      <c r="D400" s="35">
        <v>33675</v>
      </c>
      <c r="E400" s="35">
        <v>23056</v>
      </c>
      <c r="F400" s="35">
        <v>5530</v>
      </c>
      <c r="G400" s="43">
        <v>3869</v>
      </c>
      <c r="H400" s="42"/>
      <c r="I400" s="43">
        <f t="shared" si="88"/>
        <v>121093</v>
      </c>
      <c r="J400" s="43">
        <f t="shared" si="89"/>
        <v>75197</v>
      </c>
      <c r="L400" s="42">
        <f t="shared" si="87"/>
        <v>40368</v>
      </c>
      <c r="M400" s="44">
        <f t="shared" si="90"/>
        <v>121093</v>
      </c>
      <c r="N400" s="48">
        <f t="shared" si="91"/>
        <v>0.62098552352324243</v>
      </c>
      <c r="R400" s="117"/>
      <c r="AL400" s="54">
        <v>40326</v>
      </c>
      <c r="AM400" s="50">
        <v>8152.5</v>
      </c>
      <c r="AN400" s="35">
        <f t="shared" si="92"/>
        <v>8152500</v>
      </c>
      <c r="AR400" s="35">
        <f t="shared" si="93"/>
        <v>0</v>
      </c>
    </row>
    <row r="401" spans="1:44" x14ac:dyDescent="0.25">
      <c r="A401" s="42">
        <f t="shared" si="86"/>
        <v>40375</v>
      </c>
      <c r="B401" s="35">
        <v>81888</v>
      </c>
      <c r="C401" s="35">
        <v>50496</v>
      </c>
      <c r="D401" s="35">
        <v>33675</v>
      </c>
      <c r="E401" s="35">
        <v>23892</v>
      </c>
      <c r="F401" s="35">
        <v>5530</v>
      </c>
      <c r="G401" s="43">
        <v>3817</v>
      </c>
      <c r="H401" s="42"/>
      <c r="I401" s="43">
        <f t="shared" si="88"/>
        <v>121093</v>
      </c>
      <c r="J401" s="43">
        <f t="shared" si="89"/>
        <v>78205</v>
      </c>
      <c r="L401" s="42">
        <f t="shared" si="87"/>
        <v>40375</v>
      </c>
      <c r="M401" s="44">
        <f t="shared" si="90"/>
        <v>121093</v>
      </c>
      <c r="N401" s="48">
        <f t="shared" si="91"/>
        <v>0.64582593543805178</v>
      </c>
      <c r="R401" s="117"/>
      <c r="AL401" s="54">
        <v>40333</v>
      </c>
      <c r="AM401" s="50">
        <v>7354.29</v>
      </c>
      <c r="AN401" s="35">
        <f t="shared" si="92"/>
        <v>7354290</v>
      </c>
      <c r="AR401" s="35">
        <f t="shared" si="93"/>
        <v>0</v>
      </c>
    </row>
    <row r="402" spans="1:44" x14ac:dyDescent="0.25">
      <c r="A402" s="42">
        <f t="shared" si="86"/>
        <v>40382</v>
      </c>
      <c r="B402" s="35">
        <v>81888</v>
      </c>
      <c r="C402" s="35">
        <v>51281</v>
      </c>
      <c r="D402" s="35">
        <v>33675</v>
      </c>
      <c r="E402" s="35">
        <v>24935</v>
      </c>
      <c r="F402" s="35">
        <v>5530</v>
      </c>
      <c r="G402" s="43">
        <v>3800</v>
      </c>
      <c r="H402" s="42"/>
      <c r="I402" s="43">
        <f t="shared" si="88"/>
        <v>121093</v>
      </c>
      <c r="J402" s="43">
        <f t="shared" si="89"/>
        <v>80016</v>
      </c>
      <c r="L402" s="42">
        <f t="shared" si="87"/>
        <v>40382</v>
      </c>
      <c r="M402" s="44">
        <f t="shared" si="90"/>
        <v>121093</v>
      </c>
      <c r="N402" s="48">
        <f t="shared" si="91"/>
        <v>0.66078138290404898</v>
      </c>
      <c r="R402" s="117"/>
      <c r="AL402" s="54">
        <v>40340</v>
      </c>
      <c r="AM402" s="50">
        <v>7636.87</v>
      </c>
      <c r="AN402" s="35">
        <f t="shared" si="92"/>
        <v>7636870</v>
      </c>
      <c r="AR402" s="35">
        <f t="shared" si="93"/>
        <v>0</v>
      </c>
    </row>
    <row r="403" spans="1:44" x14ac:dyDescent="0.25">
      <c r="A403" s="42">
        <f t="shared" si="86"/>
        <v>40389</v>
      </c>
      <c r="B403" s="35">
        <v>81888</v>
      </c>
      <c r="C403" s="35">
        <v>52294</v>
      </c>
      <c r="D403" s="35">
        <v>33675</v>
      </c>
      <c r="E403" s="35">
        <v>25361</v>
      </c>
      <c r="F403" s="35">
        <v>5530</v>
      </c>
      <c r="G403" s="43">
        <v>3840</v>
      </c>
      <c r="H403" s="42"/>
      <c r="I403" s="43">
        <f t="shared" si="88"/>
        <v>121093</v>
      </c>
      <c r="J403" s="43">
        <f t="shared" si="89"/>
        <v>81495</v>
      </c>
      <c r="L403" s="42">
        <f t="shared" si="87"/>
        <v>40389</v>
      </c>
      <c r="M403" s="44">
        <f t="shared" si="90"/>
        <v>121093</v>
      </c>
      <c r="N403" s="48">
        <f t="shared" si="91"/>
        <v>0.67299513596987437</v>
      </c>
      <c r="R403" s="117"/>
      <c r="AL403" s="54">
        <v>40347</v>
      </c>
      <c r="AM403" s="50">
        <v>6150.1</v>
      </c>
      <c r="AN403" s="35">
        <f t="shared" si="92"/>
        <v>6150100</v>
      </c>
      <c r="AR403" s="35">
        <f t="shared" si="93"/>
        <v>0</v>
      </c>
    </row>
    <row r="404" spans="1:44" x14ac:dyDescent="0.25">
      <c r="A404" s="42">
        <f t="shared" si="86"/>
        <v>40396</v>
      </c>
      <c r="B404" s="35">
        <v>81888</v>
      </c>
      <c r="C404" s="35">
        <v>53440</v>
      </c>
      <c r="D404" s="35">
        <v>33675</v>
      </c>
      <c r="E404" s="35">
        <v>25391</v>
      </c>
      <c r="F404" s="35">
        <v>5530</v>
      </c>
      <c r="G404" s="43">
        <v>3828</v>
      </c>
      <c r="H404" s="42"/>
      <c r="I404" s="43">
        <f t="shared" si="88"/>
        <v>121093</v>
      </c>
      <c r="J404" s="43">
        <f t="shared" si="89"/>
        <v>82659</v>
      </c>
      <c r="L404" s="42">
        <f t="shared" si="87"/>
        <v>40396</v>
      </c>
      <c r="M404" s="44">
        <f t="shared" si="90"/>
        <v>121093</v>
      </c>
      <c r="N404" s="48">
        <f t="shared" si="91"/>
        <v>0.68260758260180188</v>
      </c>
      <c r="R404" s="117"/>
      <c r="AL404" s="54">
        <v>40354</v>
      </c>
      <c r="AM404" s="50">
        <v>5847.25</v>
      </c>
      <c r="AN404" s="35">
        <f t="shared" si="92"/>
        <v>5847250</v>
      </c>
      <c r="AR404" s="35">
        <f t="shared" si="93"/>
        <v>0</v>
      </c>
    </row>
    <row r="405" spans="1:44" x14ac:dyDescent="0.25">
      <c r="A405" s="42">
        <f t="shared" si="86"/>
        <v>40403</v>
      </c>
      <c r="B405" s="35">
        <v>81888</v>
      </c>
      <c r="C405" s="35">
        <v>54068</v>
      </c>
      <c r="D405" s="35">
        <v>33675</v>
      </c>
      <c r="E405" s="35">
        <v>25200</v>
      </c>
      <c r="F405" s="35">
        <v>5530</v>
      </c>
      <c r="G405" s="43">
        <v>3688.36</v>
      </c>
      <c r="H405" s="42"/>
      <c r="I405" s="43">
        <f t="shared" si="88"/>
        <v>121093</v>
      </c>
      <c r="J405" s="43">
        <f t="shared" si="89"/>
        <v>82956.36</v>
      </c>
      <c r="L405" s="42">
        <f t="shared" si="87"/>
        <v>40403</v>
      </c>
      <c r="M405" s="44">
        <f t="shared" si="90"/>
        <v>121093</v>
      </c>
      <c r="N405" s="48">
        <f t="shared" si="91"/>
        <v>0.68506321587540153</v>
      </c>
      <c r="R405" s="117"/>
      <c r="AL405" s="54">
        <v>40361</v>
      </c>
      <c r="AM405" s="50">
        <v>5035.6000000000004</v>
      </c>
      <c r="AN405" s="35">
        <f t="shared" si="92"/>
        <v>5035600</v>
      </c>
      <c r="AR405" s="35">
        <f t="shared" si="93"/>
        <v>0</v>
      </c>
    </row>
    <row r="406" spans="1:44" x14ac:dyDescent="0.25">
      <c r="A406" s="42">
        <f t="shared" si="86"/>
        <v>40410</v>
      </c>
      <c r="B406" s="35">
        <v>81888</v>
      </c>
      <c r="C406" s="35">
        <v>55367</v>
      </c>
      <c r="D406" s="35">
        <v>33675</v>
      </c>
      <c r="E406" s="35">
        <v>25238</v>
      </c>
      <c r="F406" s="35">
        <v>5530</v>
      </c>
      <c r="G406" s="43">
        <v>3632</v>
      </c>
      <c r="H406" s="42"/>
      <c r="I406" s="43">
        <f t="shared" si="88"/>
        <v>121093</v>
      </c>
      <c r="J406" s="43">
        <f t="shared" si="89"/>
        <v>84237</v>
      </c>
      <c r="L406" s="42">
        <f t="shared" si="87"/>
        <v>40410</v>
      </c>
      <c r="M406" s="44">
        <f t="shared" si="90"/>
        <v>121093</v>
      </c>
      <c r="N406" s="48">
        <f t="shared" si="91"/>
        <v>0.69563888911828098</v>
      </c>
      <c r="R406" s="117"/>
      <c r="AL406" s="54">
        <v>40368</v>
      </c>
      <c r="AM406" s="50">
        <v>6186.62</v>
      </c>
      <c r="AN406" s="35">
        <f t="shared" si="92"/>
        <v>6186620</v>
      </c>
      <c r="AR406" s="35">
        <f t="shared" si="93"/>
        <v>0</v>
      </c>
    </row>
    <row r="407" spans="1:44" x14ac:dyDescent="0.25">
      <c r="A407" s="42">
        <f t="shared" si="86"/>
        <v>40417</v>
      </c>
      <c r="B407" s="35">
        <v>81888</v>
      </c>
      <c r="C407" s="35">
        <v>55001</v>
      </c>
      <c r="D407" s="35">
        <v>33675</v>
      </c>
      <c r="E407" s="35">
        <v>24974</v>
      </c>
      <c r="F407" s="35">
        <v>5530</v>
      </c>
      <c r="G407" s="43">
        <v>3536.97</v>
      </c>
      <c r="H407" s="42"/>
      <c r="I407" s="43">
        <f t="shared" si="88"/>
        <v>121093</v>
      </c>
      <c r="J407" s="43">
        <f t="shared" si="89"/>
        <v>83511.97</v>
      </c>
      <c r="L407" s="42">
        <f t="shared" si="87"/>
        <v>40417</v>
      </c>
      <c r="M407" s="44">
        <f t="shared" si="90"/>
        <v>121093</v>
      </c>
      <c r="N407" s="48">
        <f t="shared" si="91"/>
        <v>0.68965150751901427</v>
      </c>
      <c r="R407" s="117"/>
      <c r="AL407" s="54">
        <v>40375</v>
      </c>
      <c r="AM407" s="50">
        <v>5979.9</v>
      </c>
      <c r="AN407" s="35">
        <f t="shared" si="92"/>
        <v>5979900</v>
      </c>
      <c r="AR407" s="35">
        <f t="shared" si="93"/>
        <v>0</v>
      </c>
    </row>
    <row r="408" spans="1:44" x14ac:dyDescent="0.25">
      <c r="A408" s="42">
        <f t="shared" si="86"/>
        <v>40424</v>
      </c>
      <c r="B408" s="35">
        <v>81888</v>
      </c>
      <c r="C408" s="35">
        <v>54467</v>
      </c>
      <c r="D408" s="35">
        <v>33675</v>
      </c>
      <c r="E408" s="35">
        <v>24606</v>
      </c>
      <c r="F408" s="35">
        <v>5530</v>
      </c>
      <c r="G408" s="43">
        <v>3462</v>
      </c>
      <c r="H408" s="42"/>
      <c r="I408" s="43">
        <f t="shared" si="88"/>
        <v>121093</v>
      </c>
      <c r="J408" s="43">
        <f t="shared" si="89"/>
        <v>82535</v>
      </c>
      <c r="L408" s="42">
        <f t="shared" si="87"/>
        <v>40424</v>
      </c>
      <c r="M408" s="44">
        <f t="shared" si="90"/>
        <v>121093</v>
      </c>
      <c r="N408" s="48">
        <f t="shared" si="91"/>
        <v>0.68158357625956911</v>
      </c>
      <c r="R408" s="117"/>
      <c r="AL408" s="54">
        <v>40382</v>
      </c>
      <c r="AM408" s="50">
        <v>4445.88</v>
      </c>
      <c r="AN408" s="35">
        <f t="shared" si="92"/>
        <v>4445880</v>
      </c>
      <c r="AR408" s="35">
        <f t="shared" si="93"/>
        <v>0</v>
      </c>
    </row>
    <row r="409" spans="1:44" x14ac:dyDescent="0.25">
      <c r="A409" s="42">
        <f t="shared" si="86"/>
        <v>40431</v>
      </c>
      <c r="B409" s="35">
        <v>81888</v>
      </c>
      <c r="C409" s="35">
        <v>55552</v>
      </c>
      <c r="D409" s="35">
        <v>33675</v>
      </c>
      <c r="E409" s="35">
        <v>24678</v>
      </c>
      <c r="F409" s="35">
        <v>5530</v>
      </c>
      <c r="G409" s="43">
        <v>3424</v>
      </c>
      <c r="H409" s="42"/>
      <c r="I409" s="43">
        <f t="shared" si="88"/>
        <v>121093</v>
      </c>
      <c r="J409" s="43">
        <f t="shared" si="89"/>
        <v>83654</v>
      </c>
      <c r="L409" s="42">
        <f t="shared" si="87"/>
        <v>40431</v>
      </c>
      <c r="M409" s="44">
        <f t="shared" si="90"/>
        <v>121093</v>
      </c>
      <c r="N409" s="48">
        <f t="shared" si="91"/>
        <v>0.6908244076866541</v>
      </c>
      <c r="R409" s="117"/>
      <c r="AL409" s="54">
        <v>40389</v>
      </c>
      <c r="AM409" s="50">
        <v>4249.18</v>
      </c>
      <c r="AN409" s="35">
        <f t="shared" si="92"/>
        <v>4249180</v>
      </c>
      <c r="AR409" s="35">
        <f t="shared" si="93"/>
        <v>0</v>
      </c>
    </row>
    <row r="410" spans="1:44" x14ac:dyDescent="0.25">
      <c r="A410" s="42">
        <f t="shared" si="86"/>
        <v>40438</v>
      </c>
      <c r="B410" s="35">
        <v>81888</v>
      </c>
      <c r="C410" s="35">
        <v>56144</v>
      </c>
      <c r="D410" s="35">
        <v>33675</v>
      </c>
      <c r="E410" s="35">
        <v>25021</v>
      </c>
      <c r="F410" s="35">
        <v>5530</v>
      </c>
      <c r="G410" s="43">
        <v>3422</v>
      </c>
      <c r="H410" s="42"/>
      <c r="I410" s="43">
        <f t="shared" si="88"/>
        <v>121093</v>
      </c>
      <c r="J410" s="43">
        <f t="shared" si="89"/>
        <v>84587</v>
      </c>
      <c r="L410" s="42">
        <f t="shared" si="87"/>
        <v>40438</v>
      </c>
      <c r="M410" s="44">
        <f t="shared" si="90"/>
        <v>121093</v>
      </c>
      <c r="N410" s="48">
        <f t="shared" si="91"/>
        <v>0.69852922960038977</v>
      </c>
      <c r="R410" s="117"/>
      <c r="AL410" s="54">
        <v>40396</v>
      </c>
      <c r="AM410" s="50">
        <v>4237.3</v>
      </c>
      <c r="AN410" s="35">
        <f t="shared" si="92"/>
        <v>4237300</v>
      </c>
      <c r="AR410" s="35">
        <f t="shared" si="93"/>
        <v>0</v>
      </c>
    </row>
    <row r="411" spans="1:44" x14ac:dyDescent="0.25">
      <c r="A411" s="42">
        <f t="shared" si="86"/>
        <v>40445</v>
      </c>
      <c r="B411" s="35">
        <v>81888</v>
      </c>
      <c r="C411" s="35">
        <v>55532</v>
      </c>
      <c r="D411" s="35">
        <v>33675</v>
      </c>
      <c r="E411" s="35">
        <v>24832</v>
      </c>
      <c r="F411" s="35">
        <v>5530</v>
      </c>
      <c r="G411" s="43">
        <v>3411.61</v>
      </c>
      <c r="H411" s="42"/>
      <c r="I411" s="43">
        <f t="shared" si="88"/>
        <v>121093</v>
      </c>
      <c r="J411" s="43">
        <f t="shared" si="89"/>
        <v>83775.61</v>
      </c>
      <c r="L411" s="42">
        <f t="shared" si="87"/>
        <v>40445</v>
      </c>
      <c r="M411" s="44">
        <f t="shared" si="90"/>
        <v>121093</v>
      </c>
      <c r="N411" s="48">
        <f t="shared" si="91"/>
        <v>0.69182867713245189</v>
      </c>
      <c r="R411" s="117"/>
      <c r="AL411" s="54">
        <v>40403</v>
      </c>
      <c r="AM411" s="50">
        <v>3284.65</v>
      </c>
      <c r="AN411" s="35">
        <f t="shared" si="92"/>
        <v>3284650</v>
      </c>
      <c r="AR411" s="35">
        <f t="shared" si="93"/>
        <v>0</v>
      </c>
    </row>
    <row r="412" spans="1:44" x14ac:dyDescent="0.25">
      <c r="A412" s="42">
        <f t="shared" si="86"/>
        <v>40452</v>
      </c>
      <c r="B412" s="35">
        <v>81888</v>
      </c>
      <c r="C412" s="35">
        <v>58379</v>
      </c>
      <c r="D412" s="35">
        <v>33675</v>
      </c>
      <c r="E412" s="35">
        <v>24659</v>
      </c>
      <c r="F412" s="35">
        <v>5530</v>
      </c>
      <c r="G412" s="43">
        <v>3352</v>
      </c>
      <c r="H412" s="42"/>
      <c r="I412" s="43">
        <f t="shared" si="88"/>
        <v>121093</v>
      </c>
      <c r="J412" s="43">
        <f t="shared" si="89"/>
        <v>86390</v>
      </c>
      <c r="L412" s="42">
        <f t="shared" si="87"/>
        <v>40452</v>
      </c>
      <c r="M412" s="44">
        <f t="shared" si="90"/>
        <v>121093</v>
      </c>
      <c r="N412" s="48">
        <f t="shared" si="91"/>
        <v>0.7134186121410816</v>
      </c>
      <c r="R412" s="117"/>
      <c r="AL412" s="54">
        <v>40410</v>
      </c>
      <c r="AM412" s="50">
        <v>4455.49</v>
      </c>
      <c r="AN412" s="35">
        <f t="shared" si="92"/>
        <v>4455490</v>
      </c>
      <c r="AR412" s="35">
        <f t="shared" si="93"/>
        <v>0</v>
      </c>
    </row>
    <row r="413" spans="1:44" x14ac:dyDescent="0.25">
      <c r="A413" s="42">
        <f t="shared" si="86"/>
        <v>40459</v>
      </c>
      <c r="B413" s="35">
        <v>81888</v>
      </c>
      <c r="C413" s="35">
        <v>57453</v>
      </c>
      <c r="D413" s="35">
        <v>33675</v>
      </c>
      <c r="E413" s="35">
        <v>24082</v>
      </c>
      <c r="F413" s="35">
        <v>5530</v>
      </c>
      <c r="G413" s="43">
        <v>3269.51</v>
      </c>
      <c r="H413" s="42"/>
      <c r="I413" s="43">
        <f t="shared" si="88"/>
        <v>121093</v>
      </c>
      <c r="J413" s="43">
        <f t="shared" si="89"/>
        <v>84804.51</v>
      </c>
      <c r="L413" s="42">
        <f t="shared" si="87"/>
        <v>40459</v>
      </c>
      <c r="M413" s="44">
        <f t="shared" si="90"/>
        <v>121093</v>
      </c>
      <c r="N413" s="48">
        <f t="shared" si="91"/>
        <v>0.70032545233828536</v>
      </c>
      <c r="R413" s="117"/>
      <c r="AL413" s="54">
        <v>40417</v>
      </c>
      <c r="AM413" s="50">
        <v>2609.64</v>
      </c>
      <c r="AN413" s="35">
        <f t="shared" si="92"/>
        <v>2609640</v>
      </c>
      <c r="AR413" s="35">
        <f t="shared" si="93"/>
        <v>0</v>
      </c>
    </row>
    <row r="414" spans="1:44" x14ac:dyDescent="0.25">
      <c r="A414" s="42">
        <f t="shared" si="86"/>
        <v>40466</v>
      </c>
      <c r="B414" s="35">
        <v>81888</v>
      </c>
      <c r="C414" s="35">
        <v>56374</v>
      </c>
      <c r="D414" s="35">
        <v>33675</v>
      </c>
      <c r="E414" s="35">
        <v>23572</v>
      </c>
      <c r="F414" s="35">
        <v>5530</v>
      </c>
      <c r="G414" s="43">
        <v>3243</v>
      </c>
      <c r="H414" s="42"/>
      <c r="I414" s="43">
        <f t="shared" si="88"/>
        <v>121093</v>
      </c>
      <c r="J414" s="43">
        <f t="shared" si="89"/>
        <v>83189</v>
      </c>
      <c r="L414" s="42">
        <f t="shared" si="87"/>
        <v>40466</v>
      </c>
      <c r="M414" s="44">
        <f t="shared" si="90"/>
        <v>121093</v>
      </c>
      <c r="N414" s="48">
        <f t="shared" si="91"/>
        <v>0.68698438390328098</v>
      </c>
      <c r="R414" s="117"/>
      <c r="AL414" s="54">
        <v>40424</v>
      </c>
      <c r="AM414" s="50">
        <v>2061.17</v>
      </c>
      <c r="AN414" s="35">
        <f t="shared" si="92"/>
        <v>2061170</v>
      </c>
      <c r="AR414" s="35">
        <f t="shared" si="93"/>
        <v>0</v>
      </c>
    </row>
    <row r="415" spans="1:44" x14ac:dyDescent="0.25">
      <c r="A415" s="42">
        <f t="shared" si="86"/>
        <v>40473</v>
      </c>
      <c r="B415" s="35">
        <v>81888</v>
      </c>
      <c r="C415" s="35">
        <v>56244</v>
      </c>
      <c r="D415" s="35">
        <v>33675</v>
      </c>
      <c r="E415" s="35">
        <v>23076</v>
      </c>
      <c r="F415" s="35">
        <v>5530</v>
      </c>
      <c r="G415" s="43">
        <v>3233</v>
      </c>
      <c r="H415" s="42"/>
      <c r="I415" s="43">
        <f t="shared" si="88"/>
        <v>121093</v>
      </c>
      <c r="J415" s="43">
        <f t="shared" si="89"/>
        <v>82553</v>
      </c>
      <c r="L415" s="42">
        <f t="shared" si="87"/>
        <v>40473</v>
      </c>
      <c r="M415" s="44">
        <f t="shared" si="90"/>
        <v>121093</v>
      </c>
      <c r="N415" s="48">
        <f t="shared" si="91"/>
        <v>0.6817322223415061</v>
      </c>
      <c r="R415" s="117"/>
      <c r="AL415" s="54">
        <v>40431</v>
      </c>
      <c r="AM415" s="50">
        <v>4217.8</v>
      </c>
      <c r="AN415" s="35">
        <f t="shared" si="92"/>
        <v>4217800</v>
      </c>
      <c r="AR415" s="35">
        <f t="shared" si="93"/>
        <v>0</v>
      </c>
    </row>
    <row r="416" spans="1:44" x14ac:dyDescent="0.25">
      <c r="A416" s="42">
        <f t="shared" si="86"/>
        <v>40480</v>
      </c>
      <c r="B416" s="35">
        <v>81888</v>
      </c>
      <c r="C416" s="35">
        <v>56097</v>
      </c>
      <c r="D416" s="35">
        <v>33675</v>
      </c>
      <c r="E416" s="35">
        <v>22795</v>
      </c>
      <c r="F416" s="35">
        <v>5530</v>
      </c>
      <c r="G416" s="43">
        <v>3298</v>
      </c>
      <c r="H416" s="42"/>
      <c r="I416" s="43">
        <f t="shared" si="88"/>
        <v>121093</v>
      </c>
      <c r="J416" s="43">
        <f t="shared" si="89"/>
        <v>82190</v>
      </c>
      <c r="L416" s="42">
        <f t="shared" si="87"/>
        <v>40480</v>
      </c>
      <c r="M416" s="44">
        <f t="shared" si="90"/>
        <v>121093</v>
      </c>
      <c r="N416" s="48">
        <f t="shared" si="91"/>
        <v>0.67873452635577614</v>
      </c>
      <c r="R416" s="117"/>
      <c r="AL416" s="54">
        <v>40438</v>
      </c>
      <c r="AM416" s="50">
        <v>4359.83</v>
      </c>
      <c r="AN416" s="35">
        <f t="shared" si="92"/>
        <v>4359830</v>
      </c>
      <c r="AR416" s="35">
        <f t="shared" si="93"/>
        <v>0</v>
      </c>
    </row>
    <row r="417" spans="1:44" x14ac:dyDescent="0.25">
      <c r="A417" s="42">
        <f t="shared" si="86"/>
        <v>40487</v>
      </c>
      <c r="B417" s="35">
        <v>81888</v>
      </c>
      <c r="C417" s="35">
        <v>54428</v>
      </c>
      <c r="D417" s="35">
        <v>33675</v>
      </c>
      <c r="E417" s="35">
        <v>22101</v>
      </c>
      <c r="F417" s="35">
        <v>5530</v>
      </c>
      <c r="G417" s="43">
        <v>3276</v>
      </c>
      <c r="H417" s="42"/>
      <c r="I417" s="43">
        <f t="shared" si="88"/>
        <v>121093</v>
      </c>
      <c r="J417" s="43">
        <f t="shared" si="89"/>
        <v>79805</v>
      </c>
      <c r="L417" s="42">
        <f t="shared" si="87"/>
        <v>40487</v>
      </c>
      <c r="M417" s="44">
        <f t="shared" si="90"/>
        <v>121093</v>
      </c>
      <c r="N417" s="48">
        <f t="shared" si="91"/>
        <v>0.6590389204991205</v>
      </c>
      <c r="R417" s="117"/>
      <c r="AL417" s="54">
        <v>40445</v>
      </c>
      <c r="AM417" s="50">
        <v>2849.27</v>
      </c>
      <c r="AN417" s="35">
        <f t="shared" si="92"/>
        <v>2849270</v>
      </c>
      <c r="AR417" s="35">
        <f t="shared" si="93"/>
        <v>0</v>
      </c>
    </row>
    <row r="418" spans="1:44" x14ac:dyDescent="0.25">
      <c r="A418" s="42">
        <f t="shared" si="86"/>
        <v>40494</v>
      </c>
      <c r="B418" s="35">
        <v>81888</v>
      </c>
      <c r="C418" s="35">
        <v>52414</v>
      </c>
      <c r="D418" s="35">
        <v>33675</v>
      </c>
      <c r="E418" s="35">
        <v>21228</v>
      </c>
      <c r="F418" s="35">
        <v>5530</v>
      </c>
      <c r="G418" s="43">
        <v>3235</v>
      </c>
      <c r="H418" s="42"/>
      <c r="I418" s="43">
        <f t="shared" si="88"/>
        <v>121093</v>
      </c>
      <c r="J418" s="43">
        <f t="shared" si="89"/>
        <v>76877</v>
      </c>
      <c r="L418" s="42">
        <f t="shared" si="87"/>
        <v>40494</v>
      </c>
      <c r="M418" s="44">
        <f t="shared" si="90"/>
        <v>121093</v>
      </c>
      <c r="N418" s="48">
        <f t="shared" si="91"/>
        <v>0.63485915783736468</v>
      </c>
      <c r="R418" s="117"/>
      <c r="AL418" s="54">
        <v>40452</v>
      </c>
      <c r="AM418" s="50">
        <v>6337.5</v>
      </c>
      <c r="AN418" s="35">
        <f t="shared" si="92"/>
        <v>6337500</v>
      </c>
      <c r="AR418" s="35">
        <f t="shared" si="93"/>
        <v>0</v>
      </c>
    </row>
    <row r="419" spans="1:44" x14ac:dyDescent="0.25">
      <c r="A419" s="42">
        <f t="shared" si="86"/>
        <v>40501</v>
      </c>
      <c r="B419" s="35">
        <v>81888</v>
      </c>
      <c r="C419" s="35">
        <v>49976</v>
      </c>
      <c r="D419" s="35">
        <v>33675</v>
      </c>
      <c r="E419" s="35">
        <v>20102</v>
      </c>
      <c r="F419" s="35">
        <v>5530</v>
      </c>
      <c r="G419" s="43">
        <v>3123</v>
      </c>
      <c r="H419" s="42"/>
      <c r="I419" s="43">
        <f t="shared" si="88"/>
        <v>121093</v>
      </c>
      <c r="J419" s="43">
        <f t="shared" si="89"/>
        <v>73201</v>
      </c>
      <c r="L419" s="42">
        <f t="shared" si="87"/>
        <v>40501</v>
      </c>
      <c r="M419" s="44">
        <f t="shared" si="90"/>
        <v>121093</v>
      </c>
      <c r="N419" s="48">
        <f t="shared" si="91"/>
        <v>0.60450232465955922</v>
      </c>
      <c r="R419" s="117"/>
      <c r="AL419" s="54">
        <v>40459</v>
      </c>
      <c r="AM419" s="50">
        <v>2669.35</v>
      </c>
      <c r="AN419" s="35">
        <f t="shared" si="92"/>
        <v>2669350</v>
      </c>
      <c r="AR419" s="35">
        <f t="shared" si="93"/>
        <v>0</v>
      </c>
    </row>
    <row r="420" spans="1:44" x14ac:dyDescent="0.25">
      <c r="A420" s="42">
        <f t="shared" si="86"/>
        <v>40508</v>
      </c>
      <c r="B420" s="35">
        <v>81888</v>
      </c>
      <c r="C420" s="35">
        <v>47204</v>
      </c>
      <c r="D420" s="35">
        <v>33675</v>
      </c>
      <c r="E420" s="35">
        <v>18855</v>
      </c>
      <c r="F420" s="35">
        <v>5530</v>
      </c>
      <c r="G420" s="43">
        <v>2983</v>
      </c>
      <c r="H420" s="42"/>
      <c r="I420" s="43">
        <f t="shared" si="88"/>
        <v>121093</v>
      </c>
      <c r="J420" s="43">
        <f t="shared" si="89"/>
        <v>69042</v>
      </c>
      <c r="L420" s="42">
        <f t="shared" si="87"/>
        <v>40508</v>
      </c>
      <c r="M420" s="44">
        <f t="shared" si="90"/>
        <v>121093</v>
      </c>
      <c r="N420" s="48">
        <f t="shared" si="91"/>
        <v>0.57015682161644354</v>
      </c>
      <c r="R420" s="117"/>
      <c r="AL420" s="54">
        <v>40466</v>
      </c>
      <c r="AM420" s="50">
        <v>2480.06</v>
      </c>
      <c r="AN420" s="35">
        <f t="shared" si="92"/>
        <v>2480060</v>
      </c>
      <c r="AR420" s="35">
        <f t="shared" si="93"/>
        <v>0</v>
      </c>
    </row>
    <row r="421" spans="1:44" x14ac:dyDescent="0.25">
      <c r="A421" s="42">
        <f t="shared" si="86"/>
        <v>40515</v>
      </c>
      <c r="B421" s="35">
        <v>81888</v>
      </c>
      <c r="C421" s="35">
        <v>44597</v>
      </c>
      <c r="D421" s="35">
        <v>33675</v>
      </c>
      <c r="E421" s="35">
        <v>17757</v>
      </c>
      <c r="F421" s="35">
        <v>5530</v>
      </c>
      <c r="G421" s="43">
        <v>2842</v>
      </c>
      <c r="H421" s="42"/>
      <c r="I421" s="43">
        <f t="shared" si="88"/>
        <v>121093</v>
      </c>
      <c r="J421" s="43">
        <f t="shared" si="89"/>
        <v>65196</v>
      </c>
      <c r="L421" s="42">
        <f t="shared" si="87"/>
        <v>40515</v>
      </c>
      <c r="M421" s="44">
        <f t="shared" si="90"/>
        <v>121093</v>
      </c>
      <c r="N421" s="48">
        <f t="shared" si="91"/>
        <v>0.5383961087758995</v>
      </c>
      <c r="R421" s="117"/>
      <c r="AL421" s="54">
        <v>40473</v>
      </c>
      <c r="AM421" s="50">
        <v>3360.18</v>
      </c>
      <c r="AN421" s="35">
        <f t="shared" si="92"/>
        <v>3360180</v>
      </c>
      <c r="AR421" s="35">
        <f t="shared" si="93"/>
        <v>0</v>
      </c>
    </row>
    <row r="422" spans="1:44" x14ac:dyDescent="0.25">
      <c r="A422" s="42">
        <f t="shared" si="86"/>
        <v>40522</v>
      </c>
      <c r="B422" s="35">
        <v>81888</v>
      </c>
      <c r="C422" s="35">
        <v>42048</v>
      </c>
      <c r="D422" s="35">
        <v>33675</v>
      </c>
      <c r="E422" s="35">
        <v>16763</v>
      </c>
      <c r="F422" s="35">
        <v>5530</v>
      </c>
      <c r="G422" s="43">
        <v>2683.52</v>
      </c>
      <c r="H422" s="42"/>
      <c r="I422" s="43">
        <f t="shared" si="88"/>
        <v>121093</v>
      </c>
      <c r="J422" s="43">
        <f t="shared" si="89"/>
        <v>61494.52</v>
      </c>
      <c r="L422" s="42">
        <f t="shared" si="87"/>
        <v>40522</v>
      </c>
      <c r="M422" s="44">
        <f t="shared" si="90"/>
        <v>121093</v>
      </c>
      <c r="N422" s="48">
        <f t="shared" si="91"/>
        <v>0.50782885881099649</v>
      </c>
      <c r="R422" s="117"/>
      <c r="AL422" s="54">
        <v>40480</v>
      </c>
      <c r="AM422" s="50">
        <v>3325.48</v>
      </c>
      <c r="AN422" s="35">
        <f t="shared" si="92"/>
        <v>3325480</v>
      </c>
      <c r="AR422" s="35">
        <f t="shared" si="93"/>
        <v>0</v>
      </c>
    </row>
    <row r="423" spans="1:44" x14ac:dyDescent="0.25">
      <c r="A423" s="42">
        <f t="shared" si="86"/>
        <v>40529</v>
      </c>
      <c r="B423" s="35">
        <v>81888</v>
      </c>
      <c r="C423" s="35">
        <v>39389</v>
      </c>
      <c r="D423" s="35">
        <v>33675</v>
      </c>
      <c r="E423" s="35">
        <v>15808</v>
      </c>
      <c r="F423" s="35">
        <v>5530</v>
      </c>
      <c r="G423" s="43">
        <v>2515</v>
      </c>
      <c r="H423" s="42"/>
      <c r="I423" s="43">
        <f t="shared" si="88"/>
        <v>121093</v>
      </c>
      <c r="J423" s="43">
        <f t="shared" si="89"/>
        <v>57712</v>
      </c>
      <c r="L423" s="42">
        <f t="shared" si="87"/>
        <v>40529</v>
      </c>
      <c r="M423" s="44">
        <f t="shared" si="90"/>
        <v>121093</v>
      </c>
      <c r="N423" s="48">
        <f t="shared" si="91"/>
        <v>0.47659237115275038</v>
      </c>
      <c r="R423" s="117"/>
      <c r="AL423" s="54">
        <v>40487</v>
      </c>
      <c r="AM423" s="50">
        <v>1735.6100000000001</v>
      </c>
      <c r="AN423" s="35">
        <f t="shared" si="92"/>
        <v>1735610.0000000002</v>
      </c>
      <c r="AR423" s="35">
        <f t="shared" si="93"/>
        <v>0</v>
      </c>
    </row>
    <row r="424" spans="1:44" x14ac:dyDescent="0.25">
      <c r="A424" s="42">
        <f t="shared" si="86"/>
        <v>40536</v>
      </c>
      <c r="B424" s="35">
        <v>81888</v>
      </c>
      <c r="C424" s="35">
        <v>37135</v>
      </c>
      <c r="D424" s="35">
        <v>33675</v>
      </c>
      <c r="E424" s="35">
        <v>14964</v>
      </c>
      <c r="F424" s="35">
        <v>5530</v>
      </c>
      <c r="G424" s="43">
        <v>2386</v>
      </c>
      <c r="H424" s="42"/>
      <c r="I424" s="43">
        <f t="shared" si="88"/>
        <v>121093</v>
      </c>
      <c r="J424" s="43">
        <f t="shared" si="89"/>
        <v>54485</v>
      </c>
      <c r="L424" s="42">
        <f t="shared" si="87"/>
        <v>40536</v>
      </c>
      <c r="M424" s="44">
        <f t="shared" si="90"/>
        <v>121093</v>
      </c>
      <c r="N424" s="48">
        <f t="shared" si="91"/>
        <v>0.4499434319077073</v>
      </c>
      <c r="R424" s="117"/>
      <c r="AL424" s="54">
        <v>40494</v>
      </c>
      <c r="AM424" s="50">
        <v>1428.7</v>
      </c>
      <c r="AN424" s="35">
        <f t="shared" si="92"/>
        <v>1428700</v>
      </c>
      <c r="AR424" s="35">
        <f t="shared" si="93"/>
        <v>0</v>
      </c>
    </row>
    <row r="425" spans="1:44" x14ac:dyDescent="0.25">
      <c r="A425" s="42">
        <v>40544</v>
      </c>
      <c r="B425" s="35">
        <v>81888</v>
      </c>
      <c r="C425" s="35">
        <v>35061</v>
      </c>
      <c r="D425" s="35">
        <v>33675</v>
      </c>
      <c r="E425" s="35">
        <v>14122</v>
      </c>
      <c r="F425" s="35">
        <v>5530</v>
      </c>
      <c r="G425" s="35">
        <v>2261</v>
      </c>
      <c r="H425" s="42"/>
      <c r="I425" s="43">
        <f t="shared" si="88"/>
        <v>121093</v>
      </c>
      <c r="J425" s="43">
        <f t="shared" si="89"/>
        <v>51444</v>
      </c>
      <c r="L425" s="42">
        <v>40544</v>
      </c>
      <c r="M425" s="44">
        <f t="shared" si="90"/>
        <v>121093</v>
      </c>
      <c r="N425" s="48">
        <f t="shared" si="91"/>
        <v>0.42483050217601348</v>
      </c>
      <c r="R425" s="117"/>
      <c r="AL425" s="54">
        <v>40501</v>
      </c>
      <c r="AM425" s="50">
        <v>1066.46</v>
      </c>
      <c r="AN425" s="35">
        <f t="shared" si="92"/>
        <v>1066460</v>
      </c>
      <c r="AR425" s="35">
        <f t="shared" si="93"/>
        <v>0</v>
      </c>
    </row>
    <row r="426" spans="1:44" x14ac:dyDescent="0.25">
      <c r="A426" s="42">
        <f>A425+7</f>
        <v>40551</v>
      </c>
      <c r="B426" s="35">
        <v>81888</v>
      </c>
      <c r="C426" s="35">
        <v>33218</v>
      </c>
      <c r="D426" s="35">
        <v>33675</v>
      </c>
      <c r="E426" s="35">
        <v>13224</v>
      </c>
      <c r="F426" s="35">
        <v>5530</v>
      </c>
      <c r="G426" s="35">
        <v>2179</v>
      </c>
      <c r="H426" s="42"/>
      <c r="I426" s="43">
        <f t="shared" si="88"/>
        <v>121093</v>
      </c>
      <c r="J426" s="43">
        <f t="shared" si="89"/>
        <v>48621</v>
      </c>
      <c r="L426" s="42">
        <f>L425+7</f>
        <v>40551</v>
      </c>
      <c r="M426" s="44">
        <f t="shared" si="90"/>
        <v>121093</v>
      </c>
      <c r="N426" s="48">
        <f t="shared" si="91"/>
        <v>0.40151784165889026</v>
      </c>
      <c r="R426" s="117"/>
      <c r="AL426" s="54">
        <v>40508</v>
      </c>
      <c r="AM426" s="50">
        <v>904</v>
      </c>
      <c r="AN426" s="35">
        <f t="shared" si="92"/>
        <v>904000</v>
      </c>
      <c r="AR426" s="35">
        <f t="shared" si="93"/>
        <v>0</v>
      </c>
    </row>
    <row r="427" spans="1:44" x14ac:dyDescent="0.25">
      <c r="A427" s="42">
        <f t="shared" ref="A427:A476" si="94">A426+7</f>
        <v>40558</v>
      </c>
      <c r="B427" s="35">
        <v>81888</v>
      </c>
      <c r="C427" s="35">
        <v>31741</v>
      </c>
      <c r="D427" s="35">
        <v>33675</v>
      </c>
      <c r="E427" s="35">
        <v>12335</v>
      </c>
      <c r="F427" s="35">
        <v>5530</v>
      </c>
      <c r="G427" s="35">
        <v>2094</v>
      </c>
      <c r="H427" s="42"/>
      <c r="I427" s="43">
        <f t="shared" si="88"/>
        <v>121093</v>
      </c>
      <c r="J427" s="43">
        <f t="shared" si="89"/>
        <v>46170</v>
      </c>
      <c r="L427" s="42">
        <f t="shared" ref="L427:L476" si="95">L426+7</f>
        <v>40558</v>
      </c>
      <c r="M427" s="44">
        <f t="shared" si="90"/>
        <v>121093</v>
      </c>
      <c r="N427" s="48">
        <f t="shared" si="91"/>
        <v>0.38127720016846556</v>
      </c>
      <c r="R427" s="117"/>
      <c r="AL427" s="54">
        <v>40515</v>
      </c>
      <c r="AM427" s="50">
        <v>944.34</v>
      </c>
      <c r="AN427" s="35">
        <f t="shared" si="92"/>
        <v>944340</v>
      </c>
      <c r="AR427" s="35">
        <f t="shared" si="93"/>
        <v>0</v>
      </c>
    </row>
    <row r="428" spans="1:44" x14ac:dyDescent="0.25">
      <c r="A428" s="42">
        <f t="shared" si="94"/>
        <v>40565</v>
      </c>
      <c r="B428" s="35">
        <v>81888</v>
      </c>
      <c r="C428" s="35">
        <v>29909</v>
      </c>
      <c r="D428" s="35">
        <v>33675</v>
      </c>
      <c r="E428" s="35">
        <v>11432</v>
      </c>
      <c r="F428" s="35">
        <v>5530</v>
      </c>
      <c r="G428" s="35">
        <v>1990</v>
      </c>
      <c r="H428" s="42"/>
      <c r="I428" s="43">
        <f t="shared" si="88"/>
        <v>121093</v>
      </c>
      <c r="J428" s="43">
        <f t="shared" si="89"/>
        <v>43331</v>
      </c>
      <c r="L428" s="42">
        <f t="shared" si="95"/>
        <v>40565</v>
      </c>
      <c r="M428" s="44">
        <f t="shared" si="90"/>
        <v>121093</v>
      </c>
      <c r="N428" s="48">
        <f t="shared" si="91"/>
        <v>0.35783240980073167</v>
      </c>
      <c r="R428" s="117"/>
      <c r="AL428" s="54">
        <v>40522</v>
      </c>
      <c r="AM428" s="50">
        <v>965.18000000000006</v>
      </c>
      <c r="AN428" s="35">
        <f t="shared" si="92"/>
        <v>965180.00000000012</v>
      </c>
      <c r="AR428" s="35">
        <f t="shared" si="93"/>
        <v>0</v>
      </c>
    </row>
    <row r="429" spans="1:44" x14ac:dyDescent="0.25">
      <c r="A429" s="42">
        <f t="shared" si="94"/>
        <v>40572</v>
      </c>
      <c r="B429" s="35">
        <v>81888</v>
      </c>
      <c r="C429" s="35">
        <v>28450</v>
      </c>
      <c r="D429" s="35">
        <v>33675</v>
      </c>
      <c r="E429" s="35">
        <v>10542</v>
      </c>
      <c r="F429" s="35">
        <v>5530</v>
      </c>
      <c r="G429" s="35">
        <v>1900</v>
      </c>
      <c r="H429" s="42"/>
      <c r="I429" s="43">
        <f t="shared" si="88"/>
        <v>121093</v>
      </c>
      <c r="J429" s="43">
        <f t="shared" si="89"/>
        <v>40892</v>
      </c>
      <c r="L429" s="42">
        <f t="shared" si="95"/>
        <v>40572</v>
      </c>
      <c r="M429" s="44">
        <f t="shared" si="90"/>
        <v>121093</v>
      </c>
      <c r="N429" s="48">
        <f t="shared" si="91"/>
        <v>0.33769086569826495</v>
      </c>
      <c r="R429" s="117"/>
      <c r="AL429" s="54">
        <v>40529</v>
      </c>
      <c r="AM429" s="50">
        <v>792.36</v>
      </c>
      <c r="AN429" s="35">
        <f t="shared" si="92"/>
        <v>792360</v>
      </c>
      <c r="AR429" s="35">
        <f t="shared" si="93"/>
        <v>0</v>
      </c>
    </row>
    <row r="430" spans="1:44" x14ac:dyDescent="0.25">
      <c r="A430" s="42">
        <f t="shared" si="94"/>
        <v>40579</v>
      </c>
      <c r="B430" s="35">
        <v>81888</v>
      </c>
      <c r="C430" s="35">
        <v>26819</v>
      </c>
      <c r="D430" s="35">
        <v>33675</v>
      </c>
      <c r="E430" s="35">
        <v>9594</v>
      </c>
      <c r="F430" s="35">
        <v>5530</v>
      </c>
      <c r="G430" s="35">
        <v>1787</v>
      </c>
      <c r="H430" s="42"/>
      <c r="I430" s="43">
        <f t="shared" si="88"/>
        <v>121093</v>
      </c>
      <c r="J430" s="43">
        <f t="shared" si="89"/>
        <v>38200</v>
      </c>
      <c r="L430" s="42">
        <f t="shared" si="95"/>
        <v>40579</v>
      </c>
      <c r="M430" s="44">
        <f t="shared" si="90"/>
        <v>121093</v>
      </c>
      <c r="N430" s="48">
        <f t="shared" si="91"/>
        <v>0.31546001833301679</v>
      </c>
      <c r="R430" s="117"/>
      <c r="AL430" s="54">
        <v>40536</v>
      </c>
      <c r="AM430" s="50">
        <v>737.7</v>
      </c>
      <c r="AN430" s="35">
        <f t="shared" si="92"/>
        <v>737700</v>
      </c>
      <c r="AR430" s="35">
        <f t="shared" si="93"/>
        <v>0</v>
      </c>
    </row>
    <row r="431" spans="1:44" x14ac:dyDescent="0.25">
      <c r="A431" s="42">
        <f t="shared" si="94"/>
        <v>40586</v>
      </c>
      <c r="B431" s="35">
        <v>81888</v>
      </c>
      <c r="C431" s="35">
        <v>24509</v>
      </c>
      <c r="D431" s="35">
        <v>33675</v>
      </c>
      <c r="E431" s="35">
        <v>8322</v>
      </c>
      <c r="F431" s="35">
        <v>5530</v>
      </c>
      <c r="G431" s="35">
        <v>1586</v>
      </c>
      <c r="H431" s="42"/>
      <c r="I431" s="43">
        <f t="shared" si="88"/>
        <v>121093</v>
      </c>
      <c r="J431" s="43">
        <f t="shared" si="89"/>
        <v>34417</v>
      </c>
      <c r="L431" s="42">
        <f t="shared" si="95"/>
        <v>40586</v>
      </c>
      <c r="M431" s="44">
        <f t="shared" si="90"/>
        <v>121093</v>
      </c>
      <c r="N431" s="48">
        <f t="shared" si="91"/>
        <v>0.28421956677925231</v>
      </c>
      <c r="R431" s="117"/>
      <c r="AL431" s="54">
        <v>40543</v>
      </c>
      <c r="AM431" s="50">
        <v>0</v>
      </c>
      <c r="AN431" s="35">
        <f t="shared" si="92"/>
        <v>0</v>
      </c>
      <c r="AR431" s="35">
        <f t="shared" si="93"/>
        <v>0</v>
      </c>
    </row>
    <row r="432" spans="1:44" x14ac:dyDescent="0.25">
      <c r="A432" s="42">
        <f t="shared" si="94"/>
        <v>40593</v>
      </c>
      <c r="B432" s="35">
        <v>81888</v>
      </c>
      <c r="C432" s="35">
        <v>22119</v>
      </c>
      <c r="D432" s="35">
        <v>33675</v>
      </c>
      <c r="E432" s="35">
        <v>7217</v>
      </c>
      <c r="F432" s="35">
        <v>5530</v>
      </c>
      <c r="G432" s="35">
        <v>1429</v>
      </c>
      <c r="H432" s="42"/>
      <c r="I432" s="43">
        <f t="shared" si="88"/>
        <v>121093</v>
      </c>
      <c r="J432" s="43">
        <f t="shared" si="89"/>
        <v>30765</v>
      </c>
      <c r="L432" s="42">
        <f t="shared" si="95"/>
        <v>40593</v>
      </c>
      <c r="M432" s="44">
        <f t="shared" si="90"/>
        <v>121093</v>
      </c>
      <c r="N432" s="48">
        <f t="shared" si="91"/>
        <v>0.25406092837736283</v>
      </c>
      <c r="R432" s="117"/>
      <c r="AL432" s="54">
        <v>40544</v>
      </c>
      <c r="AM432" s="50">
        <v>851.8</v>
      </c>
      <c r="AN432" s="35">
        <f t="shared" si="92"/>
        <v>851800</v>
      </c>
      <c r="AR432" s="35">
        <f t="shared" si="93"/>
        <v>0</v>
      </c>
    </row>
    <row r="433" spans="1:44" x14ac:dyDescent="0.25">
      <c r="A433" s="42">
        <f t="shared" si="94"/>
        <v>40600</v>
      </c>
      <c r="B433" s="35">
        <v>81888</v>
      </c>
      <c r="C433" s="35">
        <v>20335</v>
      </c>
      <c r="D433" s="35">
        <v>33675</v>
      </c>
      <c r="E433" s="35">
        <v>6360</v>
      </c>
      <c r="F433" s="35">
        <v>5530</v>
      </c>
      <c r="G433" s="43">
        <v>1299</v>
      </c>
      <c r="H433" s="42"/>
      <c r="I433" s="43">
        <f t="shared" si="88"/>
        <v>121093</v>
      </c>
      <c r="J433" s="43">
        <f t="shared" si="89"/>
        <v>27994</v>
      </c>
      <c r="L433" s="42">
        <f t="shared" si="95"/>
        <v>40600</v>
      </c>
      <c r="M433" s="44">
        <f t="shared" si="90"/>
        <v>121093</v>
      </c>
      <c r="N433" s="48">
        <f t="shared" si="91"/>
        <v>0.2311776898747244</v>
      </c>
      <c r="R433" s="117"/>
      <c r="AL433" s="54">
        <v>40551</v>
      </c>
      <c r="AM433" s="50">
        <v>929.80000000000007</v>
      </c>
      <c r="AN433" s="35">
        <f t="shared" si="92"/>
        <v>929800.00000000012</v>
      </c>
      <c r="AR433" s="35">
        <f t="shared" si="93"/>
        <v>0</v>
      </c>
    </row>
    <row r="434" spans="1:44" x14ac:dyDescent="0.25">
      <c r="A434" s="42">
        <f t="shared" si="94"/>
        <v>40607</v>
      </c>
      <c r="B434" s="35">
        <v>81888</v>
      </c>
      <c r="C434" s="35">
        <v>18708</v>
      </c>
      <c r="D434" s="35">
        <v>33675</v>
      </c>
      <c r="E434" s="35">
        <v>5653</v>
      </c>
      <c r="F434" s="35">
        <v>5530</v>
      </c>
      <c r="G434" s="43">
        <v>1219.54</v>
      </c>
      <c r="H434" s="42"/>
      <c r="I434" s="43">
        <f t="shared" si="88"/>
        <v>121093</v>
      </c>
      <c r="J434" s="43">
        <f t="shared" si="89"/>
        <v>25580.54</v>
      </c>
      <c r="L434" s="42">
        <f t="shared" si="95"/>
        <v>40607</v>
      </c>
      <c r="M434" s="44">
        <f t="shared" si="90"/>
        <v>121093</v>
      </c>
      <c r="N434" s="48">
        <f t="shared" si="91"/>
        <v>0.21124705804629501</v>
      </c>
      <c r="R434" s="117"/>
      <c r="AL434" s="54">
        <v>40558</v>
      </c>
      <c r="AM434" s="50">
        <v>1257.3599999999999</v>
      </c>
      <c r="AN434" s="35">
        <f t="shared" si="92"/>
        <v>1257360</v>
      </c>
      <c r="AR434" s="35">
        <f t="shared" si="93"/>
        <v>0</v>
      </c>
    </row>
    <row r="435" spans="1:44" x14ac:dyDescent="0.25">
      <c r="A435" s="42">
        <f t="shared" si="94"/>
        <v>40614</v>
      </c>
      <c r="B435" s="35">
        <v>81888</v>
      </c>
      <c r="C435" s="35">
        <v>16831</v>
      </c>
      <c r="D435" s="35">
        <v>33675</v>
      </c>
      <c r="E435" s="35">
        <v>5027</v>
      </c>
      <c r="F435" s="35">
        <v>5530</v>
      </c>
      <c r="G435" s="35">
        <v>1156</v>
      </c>
      <c r="H435" s="42"/>
      <c r="I435" s="43">
        <f t="shared" si="88"/>
        <v>121093</v>
      </c>
      <c r="J435" s="43">
        <f t="shared" si="89"/>
        <v>23014</v>
      </c>
      <c r="L435" s="42">
        <f t="shared" si="95"/>
        <v>40614</v>
      </c>
      <c r="M435" s="44">
        <f t="shared" si="90"/>
        <v>121093</v>
      </c>
      <c r="N435" s="48">
        <f t="shared" si="91"/>
        <v>0.19005227387214785</v>
      </c>
      <c r="R435" s="117"/>
      <c r="AL435" s="54">
        <v>40565</v>
      </c>
      <c r="AM435" s="50">
        <v>1047.51</v>
      </c>
      <c r="AN435" s="35">
        <f t="shared" si="92"/>
        <v>1047510</v>
      </c>
      <c r="AR435" s="35">
        <f t="shared" si="93"/>
        <v>0</v>
      </c>
    </row>
    <row r="436" spans="1:44" x14ac:dyDescent="0.25">
      <c r="A436" s="42">
        <f t="shared" si="94"/>
        <v>40621</v>
      </c>
      <c r="B436" s="35">
        <v>81888</v>
      </c>
      <c r="C436" s="35">
        <v>16188</v>
      </c>
      <c r="D436" s="35">
        <v>33675</v>
      </c>
      <c r="E436" s="35">
        <v>4636</v>
      </c>
      <c r="F436" s="35">
        <v>5530</v>
      </c>
      <c r="G436" s="35">
        <v>1051</v>
      </c>
      <c r="H436" s="42"/>
      <c r="I436" s="43">
        <f t="shared" si="88"/>
        <v>121093</v>
      </c>
      <c r="J436" s="43">
        <f t="shared" si="89"/>
        <v>21875</v>
      </c>
      <c r="L436" s="42">
        <f t="shared" si="95"/>
        <v>40621</v>
      </c>
      <c r="M436" s="44">
        <f t="shared" si="90"/>
        <v>121093</v>
      </c>
      <c r="N436" s="48">
        <f t="shared" si="91"/>
        <v>0.18064628013179954</v>
      </c>
      <c r="R436" s="117"/>
      <c r="AL436" s="54">
        <v>40572</v>
      </c>
      <c r="AM436" s="50">
        <v>1188.69</v>
      </c>
      <c r="AN436" s="35">
        <f t="shared" si="92"/>
        <v>1188690</v>
      </c>
      <c r="AR436" s="35">
        <f t="shared" si="93"/>
        <v>0</v>
      </c>
    </row>
    <row r="437" spans="1:44" x14ac:dyDescent="0.25">
      <c r="A437" s="42">
        <f t="shared" si="94"/>
        <v>40628</v>
      </c>
      <c r="B437" s="35">
        <v>81888</v>
      </c>
      <c r="C437" s="35">
        <v>14831</v>
      </c>
      <c r="D437" s="35">
        <v>33675</v>
      </c>
      <c r="E437" s="35">
        <v>4147</v>
      </c>
      <c r="F437" s="35">
        <v>5530</v>
      </c>
      <c r="G437" s="35">
        <v>958</v>
      </c>
      <c r="H437" s="42"/>
      <c r="I437" s="43">
        <f t="shared" si="88"/>
        <v>121093</v>
      </c>
      <c r="J437" s="43">
        <f t="shared" si="89"/>
        <v>19936</v>
      </c>
      <c r="L437" s="42">
        <f t="shared" si="95"/>
        <v>40628</v>
      </c>
      <c r="M437" s="44">
        <f t="shared" si="90"/>
        <v>121093</v>
      </c>
      <c r="N437" s="48">
        <f t="shared" si="91"/>
        <v>0.16463379386091681</v>
      </c>
      <c r="R437" s="117"/>
      <c r="AL437" s="54">
        <v>40579</v>
      </c>
      <c r="AM437" s="50">
        <v>1097.8400000000001</v>
      </c>
      <c r="AN437" s="35">
        <f t="shared" si="92"/>
        <v>1097840.0000000002</v>
      </c>
      <c r="AR437" s="35">
        <f t="shared" si="93"/>
        <v>0</v>
      </c>
    </row>
    <row r="438" spans="1:44" x14ac:dyDescent="0.25">
      <c r="A438" s="42">
        <f t="shared" si="94"/>
        <v>40635</v>
      </c>
      <c r="B438" s="35">
        <v>81888</v>
      </c>
      <c r="C438" s="35">
        <v>15593</v>
      </c>
      <c r="D438" s="35">
        <v>33675</v>
      </c>
      <c r="E438" s="35">
        <v>4076</v>
      </c>
      <c r="F438" s="35">
        <v>5530</v>
      </c>
      <c r="G438" s="43">
        <v>971.33</v>
      </c>
      <c r="H438" s="42"/>
      <c r="I438" s="43">
        <f t="shared" si="88"/>
        <v>121093</v>
      </c>
      <c r="J438" s="43">
        <f t="shared" si="89"/>
        <v>20640.330000000002</v>
      </c>
      <c r="L438" s="42">
        <f t="shared" si="95"/>
        <v>40635</v>
      </c>
      <c r="M438" s="44">
        <f t="shared" si="90"/>
        <v>121093</v>
      </c>
      <c r="N438" s="48">
        <f t="shared" si="91"/>
        <v>0.17045023246595592</v>
      </c>
      <c r="R438" s="117"/>
      <c r="AL438" s="54">
        <v>40586</v>
      </c>
      <c r="AM438" s="50">
        <v>717.31</v>
      </c>
      <c r="AN438" s="35">
        <f t="shared" si="92"/>
        <v>717310</v>
      </c>
      <c r="AR438" s="35">
        <f t="shared" si="93"/>
        <v>0</v>
      </c>
    </row>
    <row r="439" spans="1:44" x14ac:dyDescent="0.25">
      <c r="A439" s="42">
        <f t="shared" si="94"/>
        <v>40642</v>
      </c>
      <c r="B439" s="35">
        <v>81888</v>
      </c>
      <c r="C439" s="35">
        <v>16551</v>
      </c>
      <c r="D439" s="35">
        <v>33675</v>
      </c>
      <c r="E439" s="35">
        <v>4624</v>
      </c>
      <c r="F439" s="35">
        <v>5530</v>
      </c>
      <c r="G439" s="43">
        <v>1052.4000000000001</v>
      </c>
      <c r="H439" s="42"/>
      <c r="I439" s="43">
        <f t="shared" si="88"/>
        <v>121093</v>
      </c>
      <c r="J439" s="43">
        <f t="shared" si="89"/>
        <v>22227.4</v>
      </c>
      <c r="L439" s="42">
        <f t="shared" si="95"/>
        <v>40642</v>
      </c>
      <c r="M439" s="44">
        <f t="shared" si="90"/>
        <v>121093</v>
      </c>
      <c r="N439" s="48">
        <f t="shared" si="91"/>
        <v>0.18355644009149993</v>
      </c>
      <c r="R439" s="117"/>
      <c r="AL439" s="54">
        <v>40593</v>
      </c>
      <c r="AM439" s="50">
        <v>642.36</v>
      </c>
      <c r="AN439" s="35">
        <f t="shared" si="92"/>
        <v>642360</v>
      </c>
      <c r="AR439" s="35">
        <f t="shared" si="93"/>
        <v>0</v>
      </c>
    </row>
    <row r="440" spans="1:44" x14ac:dyDescent="0.25">
      <c r="A440" s="42">
        <f t="shared" si="94"/>
        <v>40649</v>
      </c>
      <c r="B440" s="35">
        <v>81888</v>
      </c>
      <c r="C440" s="35">
        <v>18748</v>
      </c>
      <c r="D440" s="35">
        <v>33675</v>
      </c>
      <c r="E440" s="35">
        <v>6110</v>
      </c>
      <c r="F440" s="35">
        <v>5530</v>
      </c>
      <c r="G440" s="35">
        <v>1362</v>
      </c>
      <c r="H440" s="42"/>
      <c r="I440" s="43">
        <f t="shared" si="88"/>
        <v>121093</v>
      </c>
      <c r="J440" s="43">
        <f t="shared" si="89"/>
        <v>26220</v>
      </c>
      <c r="L440" s="42">
        <f t="shared" si="95"/>
        <v>40649</v>
      </c>
      <c r="M440" s="44">
        <f t="shared" si="90"/>
        <v>121093</v>
      </c>
      <c r="N440" s="48">
        <f t="shared" si="91"/>
        <v>0.21652779268826439</v>
      </c>
      <c r="R440" s="117"/>
      <c r="AL440" s="54">
        <v>40600</v>
      </c>
      <c r="AM440" s="50">
        <v>739.9</v>
      </c>
      <c r="AN440" s="35">
        <f t="shared" si="92"/>
        <v>739900</v>
      </c>
      <c r="AR440" s="35">
        <f t="shared" si="93"/>
        <v>0</v>
      </c>
    </row>
    <row r="441" spans="1:44" x14ac:dyDescent="0.25">
      <c r="A441" s="42">
        <f t="shared" si="94"/>
        <v>40656</v>
      </c>
      <c r="B441" s="35">
        <v>81888</v>
      </c>
      <c r="C441" s="35">
        <v>21192</v>
      </c>
      <c r="D441" s="35">
        <v>33675</v>
      </c>
      <c r="E441" s="35">
        <v>7772</v>
      </c>
      <c r="F441" s="35">
        <v>5530</v>
      </c>
      <c r="G441" s="35">
        <v>1856</v>
      </c>
      <c r="H441" s="42"/>
      <c r="I441" s="43">
        <f t="shared" si="88"/>
        <v>121093</v>
      </c>
      <c r="J441" s="43">
        <f t="shared" si="89"/>
        <v>30820</v>
      </c>
      <c r="L441" s="42">
        <f t="shared" si="95"/>
        <v>40656</v>
      </c>
      <c r="M441" s="44">
        <f t="shared" si="90"/>
        <v>121093</v>
      </c>
      <c r="N441" s="48">
        <f t="shared" si="91"/>
        <v>0.25451512473883708</v>
      </c>
      <c r="R441" s="117"/>
      <c r="AL441" s="54">
        <v>40607</v>
      </c>
      <c r="AM441" s="50">
        <v>820.74</v>
      </c>
      <c r="AN441" s="35">
        <f t="shared" si="92"/>
        <v>820740</v>
      </c>
      <c r="AR441" s="35">
        <f t="shared" si="93"/>
        <v>0</v>
      </c>
    </row>
    <row r="442" spans="1:44" x14ac:dyDescent="0.25">
      <c r="A442" s="42">
        <f t="shared" si="94"/>
        <v>40663</v>
      </c>
      <c r="B442" s="35">
        <v>81888</v>
      </c>
      <c r="C442" s="35">
        <v>21992</v>
      </c>
      <c r="D442" s="35">
        <v>33675</v>
      </c>
      <c r="E442" s="35">
        <v>8513</v>
      </c>
      <c r="F442" s="35">
        <v>5530</v>
      </c>
      <c r="G442" s="35">
        <v>2158</v>
      </c>
      <c r="H442" s="42"/>
      <c r="I442" s="43">
        <f t="shared" si="88"/>
        <v>121093</v>
      </c>
      <c r="J442" s="43">
        <f t="shared" si="89"/>
        <v>32663</v>
      </c>
      <c r="L442" s="42">
        <f t="shared" si="95"/>
        <v>40663</v>
      </c>
      <c r="M442" s="44">
        <f t="shared" si="90"/>
        <v>121093</v>
      </c>
      <c r="N442" s="48">
        <f t="shared" si="91"/>
        <v>0.26973483190605568</v>
      </c>
      <c r="R442" s="117"/>
      <c r="AL442" s="54">
        <v>40614</v>
      </c>
      <c r="AM442" s="50">
        <v>634.16999999999996</v>
      </c>
      <c r="AN442" s="35">
        <f t="shared" si="92"/>
        <v>634170</v>
      </c>
      <c r="AR442" s="35">
        <f t="shared" si="93"/>
        <v>0</v>
      </c>
    </row>
    <row r="443" spans="1:44" x14ac:dyDescent="0.25">
      <c r="A443" s="42">
        <f t="shared" si="94"/>
        <v>40670</v>
      </c>
      <c r="B443" s="35">
        <v>81888</v>
      </c>
      <c r="C443" s="35">
        <v>25589</v>
      </c>
      <c r="D443" s="35">
        <v>33675</v>
      </c>
      <c r="E443" s="35">
        <v>10675</v>
      </c>
      <c r="F443" s="35">
        <v>5530</v>
      </c>
      <c r="G443" s="35">
        <v>2540</v>
      </c>
      <c r="H443" s="42"/>
      <c r="I443" s="43">
        <f t="shared" si="88"/>
        <v>121093</v>
      </c>
      <c r="J443" s="43">
        <f t="shared" si="89"/>
        <v>38804</v>
      </c>
      <c r="L443" s="42">
        <f t="shared" si="95"/>
        <v>40670</v>
      </c>
      <c r="M443" s="44">
        <f t="shared" si="90"/>
        <v>121093</v>
      </c>
      <c r="N443" s="48">
        <f t="shared" si="91"/>
        <v>0.32044792019357021</v>
      </c>
      <c r="R443" s="117"/>
      <c r="AL443" s="54">
        <v>40621</v>
      </c>
      <c r="AM443" s="50">
        <v>1735.8</v>
      </c>
      <c r="AN443" s="35">
        <f t="shared" si="92"/>
        <v>1735800</v>
      </c>
      <c r="AR443" s="35">
        <f t="shared" si="93"/>
        <v>0</v>
      </c>
    </row>
    <row r="444" spans="1:44" x14ac:dyDescent="0.25">
      <c r="A444" s="42">
        <f t="shared" si="94"/>
        <v>40677</v>
      </c>
      <c r="B444" s="35">
        <v>81888</v>
      </c>
      <c r="C444" s="35">
        <v>28021</v>
      </c>
      <c r="D444" s="35">
        <v>33675</v>
      </c>
      <c r="E444" s="35">
        <v>12976</v>
      </c>
      <c r="F444" s="35">
        <v>5530</v>
      </c>
      <c r="G444" s="43">
        <v>2712.19</v>
      </c>
      <c r="H444" s="42"/>
      <c r="I444" s="43">
        <f t="shared" si="88"/>
        <v>121093</v>
      </c>
      <c r="J444" s="43">
        <f t="shared" si="89"/>
        <v>43709.19</v>
      </c>
      <c r="L444" s="42">
        <f t="shared" si="95"/>
        <v>40677</v>
      </c>
      <c r="M444" s="44">
        <f t="shared" si="90"/>
        <v>121093</v>
      </c>
      <c r="N444" s="48">
        <f t="shared" si="91"/>
        <v>0.36095554656338519</v>
      </c>
      <c r="R444" s="117"/>
      <c r="AL444" s="54">
        <v>40628</v>
      </c>
      <c r="AM444" s="50">
        <v>1139.4599999999998</v>
      </c>
      <c r="AN444" s="35">
        <f t="shared" si="92"/>
        <v>1139459.9999999998</v>
      </c>
      <c r="AR444" s="35">
        <f t="shared" si="93"/>
        <v>0</v>
      </c>
    </row>
    <row r="445" spans="1:44" x14ac:dyDescent="0.25">
      <c r="A445" s="42">
        <f t="shared" si="94"/>
        <v>40684</v>
      </c>
      <c r="B445" s="35">
        <v>81888</v>
      </c>
      <c r="C445" s="35">
        <v>31064</v>
      </c>
      <c r="D445" s="35">
        <v>33675</v>
      </c>
      <c r="E445" s="43">
        <v>15088</v>
      </c>
      <c r="F445" s="35">
        <v>5530</v>
      </c>
      <c r="G445" s="43">
        <v>2887.86</v>
      </c>
      <c r="H445" s="42"/>
      <c r="I445" s="43">
        <f t="shared" si="88"/>
        <v>121093</v>
      </c>
      <c r="J445" s="43">
        <f t="shared" si="89"/>
        <v>49039.86</v>
      </c>
      <c r="L445" s="42">
        <f t="shared" si="95"/>
        <v>40684</v>
      </c>
      <c r="M445" s="44">
        <f t="shared" si="90"/>
        <v>121093</v>
      </c>
      <c r="N445" s="48">
        <f t="shared" si="91"/>
        <v>0.40497683598556483</v>
      </c>
      <c r="R445" s="117"/>
      <c r="AL445" s="54">
        <v>40635</v>
      </c>
      <c r="AM445" s="50">
        <v>3469.92</v>
      </c>
      <c r="AN445" s="35">
        <f t="shared" si="92"/>
        <v>3469920</v>
      </c>
      <c r="AR445" s="35">
        <f t="shared" si="93"/>
        <v>0</v>
      </c>
    </row>
    <row r="446" spans="1:44" x14ac:dyDescent="0.25">
      <c r="A446" s="42">
        <f t="shared" si="94"/>
        <v>40691</v>
      </c>
      <c r="B446" s="35">
        <v>81888</v>
      </c>
      <c r="C446" s="35">
        <v>35112</v>
      </c>
      <c r="D446" s="35">
        <v>33675</v>
      </c>
      <c r="E446" s="43">
        <v>17284</v>
      </c>
      <c r="F446" s="35">
        <v>5530</v>
      </c>
      <c r="G446" s="43">
        <v>3039.46</v>
      </c>
      <c r="H446" s="42"/>
      <c r="I446" s="43">
        <f t="shared" si="88"/>
        <v>121093</v>
      </c>
      <c r="J446" s="43">
        <f t="shared" si="89"/>
        <v>55435.46</v>
      </c>
      <c r="L446" s="42">
        <f t="shared" si="95"/>
        <v>40691</v>
      </c>
      <c r="M446" s="44">
        <f t="shared" si="90"/>
        <v>121093</v>
      </c>
      <c r="N446" s="48">
        <f t="shared" si="91"/>
        <v>0.45779244052092194</v>
      </c>
      <c r="R446" s="117"/>
      <c r="AL446" s="54">
        <v>40642</v>
      </c>
      <c r="AM446" s="50">
        <v>4912.87</v>
      </c>
      <c r="AN446" s="35">
        <f t="shared" si="92"/>
        <v>4912870</v>
      </c>
      <c r="AR446" s="35">
        <f t="shared" si="93"/>
        <v>0</v>
      </c>
    </row>
    <row r="447" spans="1:44" x14ac:dyDescent="0.25">
      <c r="A447" s="42">
        <f t="shared" si="94"/>
        <v>40698</v>
      </c>
      <c r="B447" s="35">
        <v>81888</v>
      </c>
      <c r="C447" s="35">
        <v>42877</v>
      </c>
      <c r="D447" s="35">
        <v>33675</v>
      </c>
      <c r="E447" s="35">
        <v>20423</v>
      </c>
      <c r="F447" s="35">
        <v>5530</v>
      </c>
      <c r="G447" s="43">
        <v>3061</v>
      </c>
      <c r="H447" s="42"/>
      <c r="I447" s="43">
        <f t="shared" si="88"/>
        <v>121093</v>
      </c>
      <c r="J447" s="43">
        <f t="shared" si="89"/>
        <v>66361</v>
      </c>
      <c r="L447" s="42">
        <f t="shared" si="95"/>
        <v>40698</v>
      </c>
      <c r="M447" s="44">
        <f t="shared" si="90"/>
        <v>121093</v>
      </c>
      <c r="N447" s="48">
        <f t="shared" si="91"/>
        <v>0.54801681352349019</v>
      </c>
      <c r="R447" s="117"/>
      <c r="AL447" s="54">
        <v>40649</v>
      </c>
      <c r="AM447" s="50">
        <v>7171.7</v>
      </c>
      <c r="AN447" s="35">
        <f t="shared" si="92"/>
        <v>7171700</v>
      </c>
      <c r="AR447" s="35">
        <f t="shared" si="93"/>
        <v>0</v>
      </c>
    </row>
    <row r="448" spans="1:44" x14ac:dyDescent="0.25">
      <c r="A448" s="42">
        <f t="shared" si="94"/>
        <v>40705</v>
      </c>
      <c r="B448" s="35">
        <v>81888</v>
      </c>
      <c r="C448" s="35">
        <v>47548</v>
      </c>
      <c r="D448" s="35">
        <v>33675</v>
      </c>
      <c r="E448" s="35">
        <v>22205</v>
      </c>
      <c r="F448" s="35">
        <v>5530</v>
      </c>
      <c r="G448" s="43">
        <v>3069</v>
      </c>
      <c r="H448" s="42"/>
      <c r="I448" s="43">
        <f t="shared" si="88"/>
        <v>121093</v>
      </c>
      <c r="J448" s="43">
        <f t="shared" si="89"/>
        <v>72822</v>
      </c>
      <c r="L448" s="42">
        <f t="shared" si="95"/>
        <v>40705</v>
      </c>
      <c r="M448" s="44">
        <f t="shared" si="90"/>
        <v>121093</v>
      </c>
      <c r="N448" s="48">
        <f t="shared" si="91"/>
        <v>0.60137249882321853</v>
      </c>
      <c r="R448" s="117"/>
      <c r="AL448" s="54">
        <v>40656</v>
      </c>
      <c r="AM448" s="50">
        <v>7575.2999999999993</v>
      </c>
      <c r="AN448" s="35">
        <f t="shared" si="92"/>
        <v>7575299.9999999991</v>
      </c>
      <c r="AR448" s="35">
        <f t="shared" si="93"/>
        <v>0</v>
      </c>
    </row>
    <row r="449" spans="1:44" x14ac:dyDescent="0.25">
      <c r="A449" s="42">
        <f t="shared" si="94"/>
        <v>40712</v>
      </c>
      <c r="B449" s="35">
        <v>81888</v>
      </c>
      <c r="C449" s="35">
        <v>50550</v>
      </c>
      <c r="D449" s="35">
        <v>33675</v>
      </c>
      <c r="E449" s="35">
        <v>23611</v>
      </c>
      <c r="F449" s="35">
        <v>5530</v>
      </c>
      <c r="G449" s="43">
        <v>3226.39</v>
      </c>
      <c r="H449" s="42"/>
      <c r="I449" s="43">
        <f t="shared" si="88"/>
        <v>121093</v>
      </c>
      <c r="J449" s="43">
        <f t="shared" si="89"/>
        <v>77387.39</v>
      </c>
      <c r="L449" s="42">
        <f t="shared" si="95"/>
        <v>40712</v>
      </c>
      <c r="M449" s="44">
        <f t="shared" si="90"/>
        <v>121093</v>
      </c>
      <c r="N449" s="48">
        <f t="shared" si="91"/>
        <v>0.63907401749068893</v>
      </c>
      <c r="R449" s="117"/>
      <c r="AL449" s="54">
        <v>40663</v>
      </c>
      <c r="AM449" s="50">
        <v>4779.3</v>
      </c>
      <c r="AN449" s="35">
        <f t="shared" si="92"/>
        <v>4779300</v>
      </c>
      <c r="AR449" s="35">
        <f t="shared" si="93"/>
        <v>0</v>
      </c>
    </row>
    <row r="450" spans="1:44" x14ac:dyDescent="0.25">
      <c r="A450" s="42">
        <f t="shared" si="94"/>
        <v>40719</v>
      </c>
      <c r="B450" s="35">
        <v>81888</v>
      </c>
      <c r="C450" s="35">
        <v>55030</v>
      </c>
      <c r="D450" s="35">
        <v>33675</v>
      </c>
      <c r="E450" s="35">
        <v>24353</v>
      </c>
      <c r="F450" s="35">
        <v>5530</v>
      </c>
      <c r="G450" s="43">
        <v>3269</v>
      </c>
      <c r="H450" s="42"/>
      <c r="I450" s="43">
        <f t="shared" si="88"/>
        <v>121093</v>
      </c>
      <c r="J450" s="43">
        <f t="shared" si="89"/>
        <v>82652</v>
      </c>
      <c r="L450" s="42">
        <f t="shared" si="95"/>
        <v>40719</v>
      </c>
      <c r="M450" s="44">
        <f t="shared" si="90"/>
        <v>121093</v>
      </c>
      <c r="N450" s="48">
        <f t="shared" si="91"/>
        <v>0.6825497757921597</v>
      </c>
      <c r="R450" s="117"/>
      <c r="AL450" s="54">
        <v>40670</v>
      </c>
      <c r="AM450" s="50">
        <v>8964.66</v>
      </c>
      <c r="AN450" s="35">
        <f t="shared" si="92"/>
        <v>8964660</v>
      </c>
      <c r="AR450" s="35">
        <f t="shared" si="93"/>
        <v>0</v>
      </c>
    </row>
    <row r="451" spans="1:44" x14ac:dyDescent="0.25">
      <c r="A451" s="42">
        <f t="shared" si="94"/>
        <v>40726</v>
      </c>
      <c r="B451" s="35">
        <v>81888</v>
      </c>
      <c r="C451" s="35">
        <v>57733</v>
      </c>
      <c r="D451" s="35">
        <v>33675</v>
      </c>
      <c r="E451" s="35">
        <v>24786</v>
      </c>
      <c r="F451" s="35">
        <v>5530</v>
      </c>
      <c r="G451" s="43">
        <v>3230.37</v>
      </c>
      <c r="H451" s="42"/>
      <c r="I451" s="43">
        <f t="shared" si="88"/>
        <v>121093</v>
      </c>
      <c r="J451" s="43">
        <f t="shared" si="89"/>
        <v>85749.37</v>
      </c>
      <c r="L451" s="42">
        <f t="shared" si="95"/>
        <v>40726</v>
      </c>
      <c r="M451" s="44">
        <f t="shared" si="90"/>
        <v>121093</v>
      </c>
      <c r="N451" s="48">
        <f t="shared" si="91"/>
        <v>0.70812821550378635</v>
      </c>
      <c r="R451" s="117"/>
      <c r="AL451" s="54">
        <v>40677</v>
      </c>
      <c r="AM451" s="50">
        <v>7730.29</v>
      </c>
      <c r="AN451" s="35">
        <f t="shared" si="92"/>
        <v>7730290</v>
      </c>
      <c r="AR451" s="35">
        <f t="shared" si="93"/>
        <v>0</v>
      </c>
    </row>
    <row r="452" spans="1:44" x14ac:dyDescent="0.25">
      <c r="A452" s="42">
        <f t="shared" si="94"/>
        <v>40733</v>
      </c>
      <c r="B452" s="35">
        <v>81888</v>
      </c>
      <c r="C452" s="35">
        <v>59114</v>
      </c>
      <c r="D452" s="35">
        <v>33675</v>
      </c>
      <c r="E452" s="35">
        <v>24898</v>
      </c>
      <c r="F452" s="35">
        <v>5530</v>
      </c>
      <c r="G452" s="43">
        <v>3299.95</v>
      </c>
      <c r="H452" s="42"/>
      <c r="I452" s="43">
        <f t="shared" si="88"/>
        <v>121093</v>
      </c>
      <c r="J452" s="43">
        <f t="shared" si="89"/>
        <v>87311.95</v>
      </c>
      <c r="L452" s="42">
        <f t="shared" si="95"/>
        <v>40733</v>
      </c>
      <c r="M452" s="44">
        <f t="shared" si="90"/>
        <v>121093</v>
      </c>
      <c r="N452" s="48">
        <f t="shared" si="91"/>
        <v>0.72103218187673934</v>
      </c>
      <c r="R452" s="117"/>
      <c r="AL452" s="54">
        <v>40684</v>
      </c>
      <c r="AM452" s="50">
        <v>8329.24</v>
      </c>
      <c r="AN452" s="35">
        <f t="shared" si="92"/>
        <v>8329240</v>
      </c>
      <c r="AR452" s="35">
        <f t="shared" si="93"/>
        <v>0</v>
      </c>
    </row>
    <row r="453" spans="1:44" x14ac:dyDescent="0.25">
      <c r="A453" s="42">
        <f t="shared" si="94"/>
        <v>40740</v>
      </c>
      <c r="B453" s="35">
        <v>81888</v>
      </c>
      <c r="C453" s="35">
        <v>61547</v>
      </c>
      <c r="D453" s="35">
        <v>33675</v>
      </c>
      <c r="E453" s="35">
        <v>25707</v>
      </c>
      <c r="F453" s="35">
        <v>5530</v>
      </c>
      <c r="G453" s="43">
        <v>3370.3</v>
      </c>
      <c r="H453" s="42"/>
      <c r="I453" s="43">
        <f t="shared" si="88"/>
        <v>121093</v>
      </c>
      <c r="J453" s="43">
        <f t="shared" si="89"/>
        <v>90624.3</v>
      </c>
      <c r="L453" s="42">
        <f t="shared" si="95"/>
        <v>40740</v>
      </c>
      <c r="M453" s="44">
        <f t="shared" si="90"/>
        <v>121093</v>
      </c>
      <c r="N453" s="48">
        <f t="shared" si="91"/>
        <v>0.74838595129363383</v>
      </c>
      <c r="R453" s="117"/>
      <c r="AL453" s="54">
        <v>40691</v>
      </c>
      <c r="AM453" s="50">
        <v>9534</v>
      </c>
      <c r="AN453" s="35">
        <f t="shared" si="92"/>
        <v>9534000</v>
      </c>
      <c r="AR453" s="35">
        <f t="shared" si="93"/>
        <v>0</v>
      </c>
    </row>
    <row r="454" spans="1:44" x14ac:dyDescent="0.25">
      <c r="A454" s="42">
        <f t="shared" si="94"/>
        <v>40747</v>
      </c>
      <c r="B454" s="35">
        <v>81888</v>
      </c>
      <c r="C454" s="35">
        <v>63060</v>
      </c>
      <c r="D454" s="35">
        <v>33675</v>
      </c>
      <c r="E454" s="35">
        <v>26360</v>
      </c>
      <c r="F454" s="35">
        <v>5530</v>
      </c>
      <c r="G454" s="43">
        <v>3372</v>
      </c>
      <c r="H454" s="42"/>
      <c r="I454" s="43">
        <f t="shared" si="88"/>
        <v>121093</v>
      </c>
      <c r="J454" s="43">
        <f t="shared" si="89"/>
        <v>92792</v>
      </c>
      <c r="L454" s="42">
        <f t="shared" si="95"/>
        <v>40747</v>
      </c>
      <c r="M454" s="44">
        <f t="shared" si="90"/>
        <v>121093</v>
      </c>
      <c r="N454" s="48">
        <f t="shared" si="91"/>
        <v>0.76628706861668305</v>
      </c>
      <c r="R454" s="117"/>
      <c r="AL454" s="54">
        <v>40698</v>
      </c>
      <c r="AM454" s="50">
        <v>14626.02</v>
      </c>
      <c r="AN454" s="35">
        <f t="shared" si="92"/>
        <v>14626020</v>
      </c>
      <c r="AR454" s="35">
        <f t="shared" si="93"/>
        <v>0</v>
      </c>
    </row>
    <row r="455" spans="1:44" x14ac:dyDescent="0.25">
      <c r="A455" s="42">
        <f t="shared" si="94"/>
        <v>40754</v>
      </c>
      <c r="B455" s="35">
        <v>81888</v>
      </c>
      <c r="C455" s="35">
        <v>63364</v>
      </c>
      <c r="D455" s="35">
        <v>33675</v>
      </c>
      <c r="E455" s="35">
        <v>26761</v>
      </c>
      <c r="F455" s="35">
        <v>5530</v>
      </c>
      <c r="G455" s="43">
        <v>3301</v>
      </c>
      <c r="H455" s="42"/>
      <c r="I455" s="43">
        <f t="shared" ref="I455:I518" si="96">B455+D455+F455</f>
        <v>121093</v>
      </c>
      <c r="J455" s="43">
        <f t="shared" ref="J455:J518" si="97">C455+E455+G455</f>
        <v>93426</v>
      </c>
      <c r="L455" s="42">
        <f t="shared" si="95"/>
        <v>40754</v>
      </c>
      <c r="M455" s="44">
        <f t="shared" ref="M455:M518" si="98">B455+D455+F455</f>
        <v>121093</v>
      </c>
      <c r="N455" s="48">
        <f t="shared" ref="N455:N518" si="99">(C455+E455+G455)/M455</f>
        <v>0.77152271394713157</v>
      </c>
      <c r="R455" s="117"/>
      <c r="AL455" s="54">
        <v>40705</v>
      </c>
      <c r="AM455" s="50">
        <v>10098.42</v>
      </c>
      <c r="AN455" s="35">
        <f t="shared" si="92"/>
        <v>10098420</v>
      </c>
      <c r="AR455" s="35">
        <f t="shared" si="93"/>
        <v>0</v>
      </c>
    </row>
    <row r="456" spans="1:44" x14ac:dyDescent="0.25">
      <c r="A456" s="42">
        <f t="shared" si="94"/>
        <v>40761</v>
      </c>
      <c r="B456" s="35">
        <v>81888</v>
      </c>
      <c r="C456" s="35">
        <v>63334</v>
      </c>
      <c r="D456" s="35">
        <v>33675</v>
      </c>
      <c r="E456" s="35">
        <v>27188</v>
      </c>
      <c r="F456" s="35">
        <v>5530</v>
      </c>
      <c r="G456" s="43">
        <v>3291</v>
      </c>
      <c r="H456" s="42"/>
      <c r="I456" s="43">
        <f t="shared" si="96"/>
        <v>121093</v>
      </c>
      <c r="J456" s="43">
        <f t="shared" si="97"/>
        <v>93813</v>
      </c>
      <c r="L456" s="42">
        <f t="shared" si="95"/>
        <v>40761</v>
      </c>
      <c r="M456" s="44">
        <f t="shared" si="98"/>
        <v>121093</v>
      </c>
      <c r="N456" s="48">
        <f t="shared" si="99"/>
        <v>0.77471860470877751</v>
      </c>
      <c r="R456" s="117"/>
      <c r="AL456" s="54">
        <v>40712</v>
      </c>
      <c r="AM456" s="50">
        <v>7916.56</v>
      </c>
      <c r="AN456" s="35">
        <f t="shared" si="92"/>
        <v>7916560</v>
      </c>
      <c r="AR456" s="35">
        <f t="shared" si="93"/>
        <v>0</v>
      </c>
    </row>
    <row r="457" spans="1:44" x14ac:dyDescent="0.25">
      <c r="A457" s="42">
        <f t="shared" si="94"/>
        <v>40768</v>
      </c>
      <c r="B457" s="35">
        <v>81888</v>
      </c>
      <c r="C457" s="35">
        <v>63497</v>
      </c>
      <c r="D457" s="35">
        <v>33675</v>
      </c>
      <c r="E457" s="35">
        <v>28114</v>
      </c>
      <c r="F457" s="35">
        <v>5530</v>
      </c>
      <c r="G457" s="43">
        <v>3267</v>
      </c>
      <c r="H457" s="42"/>
      <c r="I457" s="43">
        <f t="shared" si="96"/>
        <v>121093</v>
      </c>
      <c r="J457" s="43">
        <f t="shared" si="97"/>
        <v>94878</v>
      </c>
      <c r="L457" s="42">
        <f t="shared" si="95"/>
        <v>40768</v>
      </c>
      <c r="M457" s="44">
        <f t="shared" si="98"/>
        <v>121093</v>
      </c>
      <c r="N457" s="48">
        <f t="shared" si="99"/>
        <v>0.78351349789005142</v>
      </c>
      <c r="R457" s="117"/>
      <c r="AL457" s="54">
        <v>40719</v>
      </c>
      <c r="AM457" s="50">
        <v>8940.15</v>
      </c>
      <c r="AN457" s="35">
        <f t="shared" si="92"/>
        <v>8940150</v>
      </c>
      <c r="AR457" s="35">
        <f t="shared" si="93"/>
        <v>0</v>
      </c>
    </row>
    <row r="458" spans="1:44" x14ac:dyDescent="0.25">
      <c r="A458" s="42">
        <f t="shared" si="94"/>
        <v>40775</v>
      </c>
      <c r="B458" s="35">
        <v>81888</v>
      </c>
      <c r="C458" s="35">
        <v>64058</v>
      </c>
      <c r="D458" s="35">
        <v>33675</v>
      </c>
      <c r="E458" s="35">
        <v>28422</v>
      </c>
      <c r="F458" s="35">
        <v>5530</v>
      </c>
      <c r="G458" s="43">
        <v>3209</v>
      </c>
      <c r="H458" s="42"/>
      <c r="I458" s="43">
        <f t="shared" si="96"/>
        <v>121093</v>
      </c>
      <c r="J458" s="43">
        <f t="shared" si="97"/>
        <v>95689</v>
      </c>
      <c r="L458" s="42">
        <f t="shared" si="95"/>
        <v>40775</v>
      </c>
      <c r="M458" s="44">
        <f t="shared" si="98"/>
        <v>121093</v>
      </c>
      <c r="N458" s="48">
        <f t="shared" si="99"/>
        <v>0.7902108296928807</v>
      </c>
      <c r="R458" s="117"/>
      <c r="AL458" s="54">
        <v>40726</v>
      </c>
      <c r="AM458" s="50">
        <v>6758.47</v>
      </c>
      <c r="AN458" s="35">
        <f t="shared" ref="AN458:AN521" si="100">AM458*1000</f>
        <v>6758470</v>
      </c>
      <c r="AR458" s="35">
        <f t="shared" ref="AR458:AR521" si="101">AQ458*1000000</f>
        <v>0</v>
      </c>
    </row>
    <row r="459" spans="1:44" x14ac:dyDescent="0.25">
      <c r="A459" s="42">
        <f t="shared" si="94"/>
        <v>40782</v>
      </c>
      <c r="B459" s="35">
        <v>81888</v>
      </c>
      <c r="C459" s="35">
        <v>64720</v>
      </c>
      <c r="D459" s="35">
        <v>33675</v>
      </c>
      <c r="E459" s="35">
        <v>28465</v>
      </c>
      <c r="F459" s="35">
        <v>5530</v>
      </c>
      <c r="G459" s="43">
        <v>3221</v>
      </c>
      <c r="H459" s="42"/>
      <c r="I459" s="43">
        <f t="shared" si="96"/>
        <v>121093</v>
      </c>
      <c r="J459" s="43">
        <f t="shared" si="97"/>
        <v>96406</v>
      </c>
      <c r="L459" s="42">
        <f t="shared" si="95"/>
        <v>40782</v>
      </c>
      <c r="M459" s="44">
        <f t="shared" si="98"/>
        <v>121093</v>
      </c>
      <c r="N459" s="48">
        <f t="shared" si="99"/>
        <v>0.79613189862337208</v>
      </c>
      <c r="R459" s="117"/>
      <c r="AL459" s="54">
        <v>40733</v>
      </c>
      <c r="AM459" s="50">
        <v>4977.6500000000005</v>
      </c>
      <c r="AN459" s="35">
        <f t="shared" si="100"/>
        <v>4977650.0000000009</v>
      </c>
      <c r="AR459" s="35">
        <f t="shared" si="101"/>
        <v>0</v>
      </c>
    </row>
    <row r="460" spans="1:44" x14ac:dyDescent="0.25">
      <c r="A460" s="42">
        <f t="shared" si="94"/>
        <v>40789</v>
      </c>
      <c r="B460" s="35">
        <v>81888</v>
      </c>
      <c r="C460" s="35">
        <v>66524</v>
      </c>
      <c r="D460" s="35">
        <v>33675</v>
      </c>
      <c r="E460" s="35">
        <v>29707</v>
      </c>
      <c r="F460" s="35">
        <v>5530</v>
      </c>
      <c r="G460" s="43">
        <v>3173</v>
      </c>
      <c r="H460" s="42"/>
      <c r="I460" s="43">
        <f t="shared" si="96"/>
        <v>121093</v>
      </c>
      <c r="J460" s="43">
        <f t="shared" si="97"/>
        <v>99404</v>
      </c>
      <c r="L460" s="42">
        <f t="shared" si="95"/>
        <v>40789</v>
      </c>
      <c r="M460" s="44">
        <f t="shared" si="98"/>
        <v>121093</v>
      </c>
      <c r="N460" s="48">
        <f t="shared" si="99"/>
        <v>0.82088972938154969</v>
      </c>
      <c r="R460" s="117"/>
      <c r="AL460" s="54">
        <v>40740</v>
      </c>
      <c r="AM460" s="50">
        <v>6362.67</v>
      </c>
      <c r="AN460" s="35">
        <f t="shared" si="100"/>
        <v>6362670</v>
      </c>
      <c r="AR460" s="35">
        <f t="shared" si="101"/>
        <v>0</v>
      </c>
    </row>
    <row r="461" spans="1:44" x14ac:dyDescent="0.25">
      <c r="A461" s="42">
        <f t="shared" si="94"/>
        <v>40796</v>
      </c>
      <c r="B461" s="35">
        <v>81888</v>
      </c>
      <c r="C461" s="35">
        <v>68496</v>
      </c>
      <c r="D461" s="35">
        <v>33675</v>
      </c>
      <c r="E461" s="35">
        <v>30003</v>
      </c>
      <c r="F461" s="35">
        <v>5530</v>
      </c>
      <c r="G461" s="43">
        <v>3204</v>
      </c>
      <c r="H461" s="42"/>
      <c r="I461" s="43">
        <f t="shared" si="96"/>
        <v>121093</v>
      </c>
      <c r="J461" s="43">
        <f t="shared" si="97"/>
        <v>101703</v>
      </c>
      <c r="L461" s="42">
        <f t="shared" si="95"/>
        <v>40796</v>
      </c>
      <c r="M461" s="44">
        <f t="shared" si="98"/>
        <v>121093</v>
      </c>
      <c r="N461" s="48">
        <f t="shared" si="99"/>
        <v>0.83987513729117291</v>
      </c>
      <c r="R461" s="117"/>
      <c r="AL461" s="54">
        <v>40747</v>
      </c>
      <c r="AM461" s="50">
        <v>5455.55</v>
      </c>
      <c r="AN461" s="35">
        <f t="shared" si="100"/>
        <v>5455550</v>
      </c>
      <c r="AR461" s="35">
        <f t="shared" si="101"/>
        <v>0</v>
      </c>
    </row>
    <row r="462" spans="1:44" x14ac:dyDescent="0.25">
      <c r="A462" s="42">
        <f t="shared" si="94"/>
        <v>40803</v>
      </c>
      <c r="B462" s="35">
        <v>81888</v>
      </c>
      <c r="C462" s="35">
        <v>69456</v>
      </c>
      <c r="D462" s="35">
        <v>33675</v>
      </c>
      <c r="E462" s="35">
        <v>30221</v>
      </c>
      <c r="F462" s="35">
        <v>5530</v>
      </c>
      <c r="G462" s="43">
        <v>3282</v>
      </c>
      <c r="H462" s="42"/>
      <c r="I462" s="43">
        <f t="shared" si="96"/>
        <v>121093</v>
      </c>
      <c r="J462" s="43">
        <f t="shared" si="97"/>
        <v>102959</v>
      </c>
      <c r="L462" s="42">
        <f t="shared" si="95"/>
        <v>40803</v>
      </c>
      <c r="M462" s="44">
        <f t="shared" si="98"/>
        <v>121093</v>
      </c>
      <c r="N462" s="48">
        <f t="shared" si="99"/>
        <v>0.85024733056411184</v>
      </c>
      <c r="R462" s="117"/>
      <c r="AL462" s="54">
        <v>40754</v>
      </c>
      <c r="AM462" s="50">
        <v>3916.48</v>
      </c>
      <c r="AN462" s="35">
        <f t="shared" si="100"/>
        <v>3916480</v>
      </c>
      <c r="AR462" s="35">
        <f t="shared" si="101"/>
        <v>0</v>
      </c>
    </row>
    <row r="463" spans="1:44" x14ac:dyDescent="0.25">
      <c r="A463" s="42">
        <f t="shared" si="94"/>
        <v>40810</v>
      </c>
      <c r="B463" s="35">
        <v>81888</v>
      </c>
      <c r="C463" s="35">
        <v>70525</v>
      </c>
      <c r="D463" s="35">
        <v>33675</v>
      </c>
      <c r="E463" s="35">
        <v>30443</v>
      </c>
      <c r="F463" s="35">
        <v>5530</v>
      </c>
      <c r="G463" s="43">
        <v>3332</v>
      </c>
      <c r="H463" s="42"/>
      <c r="I463" s="43">
        <f t="shared" si="96"/>
        <v>121093</v>
      </c>
      <c r="J463" s="43">
        <f t="shared" si="97"/>
        <v>104300</v>
      </c>
      <c r="L463" s="42">
        <f t="shared" si="95"/>
        <v>40810</v>
      </c>
      <c r="M463" s="44">
        <f t="shared" si="98"/>
        <v>121093</v>
      </c>
      <c r="N463" s="48">
        <f t="shared" si="99"/>
        <v>0.86132146366842011</v>
      </c>
      <c r="R463" s="117"/>
      <c r="AL463" s="54">
        <v>40761</v>
      </c>
      <c r="AM463" s="50">
        <v>3959.87</v>
      </c>
      <c r="AN463" s="35">
        <f t="shared" si="100"/>
        <v>3959870</v>
      </c>
      <c r="AR463" s="35">
        <f t="shared" si="101"/>
        <v>0</v>
      </c>
    </row>
    <row r="464" spans="1:44" x14ac:dyDescent="0.25">
      <c r="A464" s="42">
        <f t="shared" si="94"/>
        <v>40817</v>
      </c>
      <c r="B464" s="35">
        <v>81888</v>
      </c>
      <c r="C464" s="35">
        <v>71759</v>
      </c>
      <c r="D464" s="35">
        <v>33675</v>
      </c>
      <c r="E464" s="35">
        <v>30547</v>
      </c>
      <c r="F464" s="35">
        <v>5530</v>
      </c>
      <c r="G464" s="43">
        <v>3436</v>
      </c>
      <c r="H464" s="42"/>
      <c r="I464" s="43">
        <f t="shared" si="96"/>
        <v>121093</v>
      </c>
      <c r="J464" s="43">
        <f t="shared" si="97"/>
        <v>105742</v>
      </c>
      <c r="L464" s="42">
        <f t="shared" si="95"/>
        <v>40817</v>
      </c>
      <c r="M464" s="44">
        <f t="shared" si="98"/>
        <v>121093</v>
      </c>
      <c r="N464" s="48">
        <f t="shared" si="99"/>
        <v>0.87322966645470834</v>
      </c>
      <c r="R464" s="117"/>
      <c r="AL464" s="54">
        <v>40768</v>
      </c>
      <c r="AM464" s="50">
        <v>5301.8</v>
      </c>
      <c r="AN464" s="35">
        <f t="shared" si="100"/>
        <v>5301800</v>
      </c>
      <c r="AR464" s="35">
        <f t="shared" si="101"/>
        <v>0</v>
      </c>
    </row>
    <row r="465" spans="1:44" x14ac:dyDescent="0.25">
      <c r="A465" s="42">
        <f t="shared" si="94"/>
        <v>40824</v>
      </c>
      <c r="B465" s="35">
        <v>81888</v>
      </c>
      <c r="C465" s="35">
        <v>71366</v>
      </c>
      <c r="D465" s="35">
        <v>33675</v>
      </c>
      <c r="E465" s="35">
        <v>30324</v>
      </c>
      <c r="F465" s="35">
        <v>5530</v>
      </c>
      <c r="G465" s="43">
        <v>3562.65</v>
      </c>
      <c r="H465" s="42"/>
      <c r="I465" s="43">
        <f t="shared" si="96"/>
        <v>121093</v>
      </c>
      <c r="J465" s="43">
        <f t="shared" si="97"/>
        <v>105252.65</v>
      </c>
      <c r="L465" s="42">
        <f t="shared" si="95"/>
        <v>40824</v>
      </c>
      <c r="M465" s="44">
        <f t="shared" si="98"/>
        <v>121093</v>
      </c>
      <c r="N465" s="48">
        <f t="shared" si="99"/>
        <v>0.86918855755493707</v>
      </c>
      <c r="R465" s="117"/>
      <c r="AL465" s="54">
        <v>40775</v>
      </c>
      <c r="AM465" s="50">
        <v>5088.3500000000004</v>
      </c>
      <c r="AN465" s="35">
        <f t="shared" si="100"/>
        <v>5088350</v>
      </c>
      <c r="AR465" s="35">
        <f t="shared" si="101"/>
        <v>0</v>
      </c>
    </row>
    <row r="466" spans="1:44" x14ac:dyDescent="0.25">
      <c r="A466" s="42">
        <f t="shared" si="94"/>
        <v>40831</v>
      </c>
      <c r="B466" s="35">
        <v>81888</v>
      </c>
      <c r="C466" s="35">
        <v>71419</v>
      </c>
      <c r="D466" s="35">
        <v>33675</v>
      </c>
      <c r="E466" s="35">
        <v>30371</v>
      </c>
      <c r="F466" s="35">
        <v>5530</v>
      </c>
      <c r="G466" s="43">
        <v>3634</v>
      </c>
      <c r="H466" s="42"/>
      <c r="I466" s="43">
        <f t="shared" si="96"/>
        <v>121093</v>
      </c>
      <c r="J466" s="43">
        <f t="shared" si="97"/>
        <v>105424</v>
      </c>
      <c r="L466" s="42">
        <f t="shared" si="95"/>
        <v>40831</v>
      </c>
      <c r="M466" s="44">
        <f t="shared" si="98"/>
        <v>121093</v>
      </c>
      <c r="N466" s="48">
        <f t="shared" si="99"/>
        <v>0.8706035856738209</v>
      </c>
      <c r="R466" s="117"/>
      <c r="AL466" s="54">
        <v>40782</v>
      </c>
      <c r="AM466" s="50">
        <v>4733.3099999999995</v>
      </c>
      <c r="AN466" s="35">
        <f t="shared" si="100"/>
        <v>4733309.9999999991</v>
      </c>
      <c r="AR466" s="35">
        <f t="shared" si="101"/>
        <v>0</v>
      </c>
    </row>
    <row r="467" spans="1:44" x14ac:dyDescent="0.25">
      <c r="A467" s="42">
        <f t="shared" si="94"/>
        <v>40838</v>
      </c>
      <c r="B467" s="35">
        <v>81888</v>
      </c>
      <c r="C467" s="35">
        <v>71186</v>
      </c>
      <c r="D467" s="35">
        <v>33675</v>
      </c>
      <c r="E467" s="35">
        <v>30266</v>
      </c>
      <c r="F467" s="35">
        <v>5530</v>
      </c>
      <c r="G467" s="43">
        <v>3654.74</v>
      </c>
      <c r="H467" s="42"/>
      <c r="I467" s="43">
        <f t="shared" si="96"/>
        <v>121093</v>
      </c>
      <c r="J467" s="43">
        <f t="shared" si="97"/>
        <v>105106.74</v>
      </c>
      <c r="L467" s="42">
        <f t="shared" si="95"/>
        <v>40838</v>
      </c>
      <c r="M467" s="44">
        <f t="shared" si="98"/>
        <v>121093</v>
      </c>
      <c r="N467" s="48">
        <f t="shared" si="99"/>
        <v>0.86798361589852435</v>
      </c>
      <c r="R467" s="117"/>
      <c r="AL467" s="54">
        <v>40789</v>
      </c>
      <c r="AM467" s="50">
        <v>7380.76</v>
      </c>
      <c r="AN467" s="35">
        <f t="shared" si="100"/>
        <v>7380760</v>
      </c>
      <c r="AR467" s="35">
        <f t="shared" si="101"/>
        <v>0</v>
      </c>
    </row>
    <row r="468" spans="1:44" x14ac:dyDescent="0.25">
      <c r="A468" s="42">
        <f t="shared" si="94"/>
        <v>40845</v>
      </c>
      <c r="B468" s="35">
        <v>81888</v>
      </c>
      <c r="C468" s="35">
        <v>72042</v>
      </c>
      <c r="D468" s="35">
        <v>33675</v>
      </c>
      <c r="E468" s="35">
        <v>30454</v>
      </c>
      <c r="F468" s="35">
        <v>5530</v>
      </c>
      <c r="G468" s="43">
        <v>3712.27</v>
      </c>
      <c r="H468" s="42"/>
      <c r="I468" s="43">
        <f t="shared" si="96"/>
        <v>121093</v>
      </c>
      <c r="J468" s="43">
        <f t="shared" si="97"/>
        <v>106208.27</v>
      </c>
      <c r="L468" s="42">
        <f t="shared" si="95"/>
        <v>40845</v>
      </c>
      <c r="M468" s="44">
        <f t="shared" si="98"/>
        <v>121093</v>
      </c>
      <c r="N468" s="48">
        <f t="shared" si="99"/>
        <v>0.87708017804497374</v>
      </c>
      <c r="R468" s="117"/>
      <c r="AL468" s="54">
        <v>40796</v>
      </c>
      <c r="AM468" s="50">
        <v>7361.69</v>
      </c>
      <c r="AN468" s="35">
        <f t="shared" si="100"/>
        <v>7361690</v>
      </c>
      <c r="AR468" s="35">
        <f t="shared" si="101"/>
        <v>0</v>
      </c>
    </row>
    <row r="469" spans="1:44" x14ac:dyDescent="0.25">
      <c r="A469" s="42">
        <f t="shared" si="94"/>
        <v>40852</v>
      </c>
      <c r="B469" s="35">
        <v>81888</v>
      </c>
      <c r="C469" s="35">
        <v>71267</v>
      </c>
      <c r="D469" s="35">
        <v>33675</v>
      </c>
      <c r="E469" s="35">
        <v>30287</v>
      </c>
      <c r="F469" s="35">
        <v>5530</v>
      </c>
      <c r="G469" s="43">
        <v>3699</v>
      </c>
      <c r="H469" s="42"/>
      <c r="I469" s="43">
        <f t="shared" si="96"/>
        <v>121093</v>
      </c>
      <c r="J469" s="43">
        <f t="shared" si="97"/>
        <v>105253</v>
      </c>
      <c r="L469" s="42">
        <f t="shared" si="95"/>
        <v>40852</v>
      </c>
      <c r="M469" s="44">
        <f t="shared" si="98"/>
        <v>121093</v>
      </c>
      <c r="N469" s="48">
        <f t="shared" si="99"/>
        <v>0.86919144789541924</v>
      </c>
      <c r="R469" s="117"/>
      <c r="AL469" s="54">
        <v>40803</v>
      </c>
      <c r="AM469" s="50">
        <v>6228.39</v>
      </c>
      <c r="AN469" s="35">
        <f t="shared" si="100"/>
        <v>6228390</v>
      </c>
      <c r="AR469" s="35">
        <f t="shared" si="101"/>
        <v>0</v>
      </c>
    </row>
    <row r="470" spans="1:44" x14ac:dyDescent="0.25">
      <c r="A470" s="42">
        <f t="shared" si="94"/>
        <v>40859</v>
      </c>
      <c r="B470" s="35">
        <v>81888</v>
      </c>
      <c r="C470" s="35">
        <v>69935</v>
      </c>
      <c r="D470" s="35">
        <v>33675</v>
      </c>
      <c r="E470" s="35">
        <v>29879</v>
      </c>
      <c r="F470" s="35">
        <v>5530</v>
      </c>
      <c r="G470" s="43">
        <v>3632</v>
      </c>
      <c r="H470" s="42"/>
      <c r="I470" s="43">
        <f t="shared" si="96"/>
        <v>121093</v>
      </c>
      <c r="J470" s="43">
        <f t="shared" si="97"/>
        <v>103446</v>
      </c>
      <c r="L470" s="42">
        <f t="shared" si="95"/>
        <v>40859</v>
      </c>
      <c r="M470" s="44">
        <f t="shared" si="98"/>
        <v>121093</v>
      </c>
      <c r="N470" s="48">
        <f t="shared" si="99"/>
        <v>0.85426903289207468</v>
      </c>
      <c r="R470" s="117"/>
      <c r="AL470" s="54">
        <v>40810</v>
      </c>
      <c r="AM470" s="50">
        <v>6246.8899999999994</v>
      </c>
      <c r="AN470" s="35">
        <f t="shared" si="100"/>
        <v>6246889.9999999991</v>
      </c>
      <c r="AR470" s="35">
        <f t="shared" si="101"/>
        <v>0</v>
      </c>
    </row>
    <row r="471" spans="1:44" x14ac:dyDescent="0.25">
      <c r="A471" s="42">
        <f t="shared" si="94"/>
        <v>40866</v>
      </c>
      <c r="B471" s="35">
        <v>81888</v>
      </c>
      <c r="C471" s="35">
        <v>69668</v>
      </c>
      <c r="D471" s="35">
        <v>33675</v>
      </c>
      <c r="E471" s="35">
        <v>29492</v>
      </c>
      <c r="F471" s="35">
        <v>5530</v>
      </c>
      <c r="G471" s="43">
        <v>3583</v>
      </c>
      <c r="H471" s="42"/>
      <c r="I471" s="43">
        <f t="shared" si="96"/>
        <v>121093</v>
      </c>
      <c r="J471" s="43">
        <f t="shared" si="97"/>
        <v>102743</v>
      </c>
      <c r="L471" s="42">
        <f t="shared" si="95"/>
        <v>40866</v>
      </c>
      <c r="M471" s="44">
        <f t="shared" si="98"/>
        <v>121093</v>
      </c>
      <c r="N471" s="48">
        <f t="shared" si="99"/>
        <v>0.84846357758086755</v>
      </c>
      <c r="R471" s="117"/>
      <c r="AL471" s="54">
        <v>40817</v>
      </c>
      <c r="AM471" s="50">
        <v>6327.65</v>
      </c>
      <c r="AN471" s="35">
        <f t="shared" si="100"/>
        <v>6327650</v>
      </c>
      <c r="AR471" s="35">
        <f t="shared" si="101"/>
        <v>0</v>
      </c>
    </row>
    <row r="472" spans="1:44" x14ac:dyDescent="0.25">
      <c r="A472" s="42">
        <f t="shared" si="94"/>
        <v>40873</v>
      </c>
      <c r="B472" s="35">
        <v>81888</v>
      </c>
      <c r="C472" s="35">
        <v>70134</v>
      </c>
      <c r="D472" s="35">
        <v>33675</v>
      </c>
      <c r="E472" s="35">
        <v>28938</v>
      </c>
      <c r="F472" s="35">
        <v>5530</v>
      </c>
      <c r="G472" s="43">
        <v>3588</v>
      </c>
      <c r="H472" s="42"/>
      <c r="I472" s="43">
        <f t="shared" si="96"/>
        <v>121093</v>
      </c>
      <c r="J472" s="43">
        <f t="shared" si="97"/>
        <v>102660</v>
      </c>
      <c r="L472" s="42">
        <f t="shared" si="95"/>
        <v>40873</v>
      </c>
      <c r="M472" s="44">
        <f t="shared" si="98"/>
        <v>121093</v>
      </c>
      <c r="N472" s="48">
        <f t="shared" si="99"/>
        <v>0.84777815398082468</v>
      </c>
      <c r="R472" s="117"/>
      <c r="AL472" s="54">
        <v>40824</v>
      </c>
      <c r="AM472" s="50">
        <v>4525.68</v>
      </c>
      <c r="AN472" s="35">
        <f t="shared" si="100"/>
        <v>4525680</v>
      </c>
      <c r="AR472" s="35">
        <f t="shared" si="101"/>
        <v>0</v>
      </c>
    </row>
    <row r="473" spans="1:44" x14ac:dyDescent="0.25">
      <c r="A473" s="42">
        <f t="shared" si="94"/>
        <v>40880</v>
      </c>
      <c r="B473" s="35">
        <v>81888</v>
      </c>
      <c r="C473" s="35">
        <v>68493</v>
      </c>
      <c r="D473" s="35">
        <v>33675</v>
      </c>
      <c r="E473" s="35">
        <v>28266</v>
      </c>
      <c r="F473" s="35">
        <v>5530</v>
      </c>
      <c r="G473" s="43">
        <v>3554</v>
      </c>
      <c r="H473" s="42"/>
      <c r="I473" s="43">
        <f t="shared" si="96"/>
        <v>121093</v>
      </c>
      <c r="J473" s="43">
        <f t="shared" si="97"/>
        <v>100313</v>
      </c>
      <c r="L473" s="42">
        <f t="shared" si="95"/>
        <v>40880</v>
      </c>
      <c r="M473" s="44">
        <f t="shared" si="98"/>
        <v>121093</v>
      </c>
      <c r="N473" s="48">
        <f t="shared" si="99"/>
        <v>0.82839635651936938</v>
      </c>
      <c r="R473" s="117"/>
      <c r="AL473" s="54">
        <v>40831</v>
      </c>
      <c r="AM473" s="50">
        <v>4602.37</v>
      </c>
      <c r="AN473" s="35">
        <f t="shared" si="100"/>
        <v>4602370</v>
      </c>
      <c r="AR473" s="35">
        <f t="shared" si="101"/>
        <v>0</v>
      </c>
    </row>
    <row r="474" spans="1:44" x14ac:dyDescent="0.25">
      <c r="A474" s="42">
        <f t="shared" si="94"/>
        <v>40887</v>
      </c>
      <c r="B474" s="35">
        <v>81888</v>
      </c>
      <c r="C474" s="35">
        <v>66955</v>
      </c>
      <c r="D474" s="35">
        <v>33675</v>
      </c>
      <c r="E474" s="35">
        <v>27497</v>
      </c>
      <c r="F474" s="35">
        <v>5530</v>
      </c>
      <c r="G474" s="43">
        <v>3530</v>
      </c>
      <c r="H474" s="42"/>
      <c r="I474" s="43">
        <f t="shared" si="96"/>
        <v>121093</v>
      </c>
      <c r="J474" s="43">
        <f t="shared" si="97"/>
        <v>97982</v>
      </c>
      <c r="L474" s="42">
        <f t="shared" si="95"/>
        <v>40887</v>
      </c>
      <c r="M474" s="44">
        <f t="shared" si="98"/>
        <v>121093</v>
      </c>
      <c r="N474" s="48">
        <f t="shared" si="99"/>
        <v>0.80914668890852481</v>
      </c>
      <c r="R474" s="117"/>
      <c r="AL474" s="54">
        <v>40838</v>
      </c>
      <c r="AM474" s="50">
        <v>4067.4500000000003</v>
      </c>
      <c r="AN474" s="35">
        <f t="shared" si="100"/>
        <v>4067450.0000000005</v>
      </c>
      <c r="AR474" s="35">
        <f t="shared" si="101"/>
        <v>0</v>
      </c>
    </row>
    <row r="475" spans="1:44" x14ac:dyDescent="0.25">
      <c r="A475" s="42">
        <f t="shared" si="94"/>
        <v>40894</v>
      </c>
      <c r="B475" s="35">
        <v>81888</v>
      </c>
      <c r="C475" s="35">
        <v>65303</v>
      </c>
      <c r="D475" s="35">
        <v>33675</v>
      </c>
      <c r="E475" s="35">
        <v>26650</v>
      </c>
      <c r="F475" s="35">
        <v>5530</v>
      </c>
      <c r="G475" s="43">
        <v>3457</v>
      </c>
      <c r="H475" s="42"/>
      <c r="I475" s="43">
        <f t="shared" si="96"/>
        <v>121093</v>
      </c>
      <c r="J475" s="43">
        <f t="shared" si="97"/>
        <v>95410</v>
      </c>
      <c r="L475" s="42">
        <f t="shared" si="95"/>
        <v>40894</v>
      </c>
      <c r="M475" s="44">
        <f t="shared" si="98"/>
        <v>121093</v>
      </c>
      <c r="N475" s="48">
        <f t="shared" si="99"/>
        <v>0.78790681542285679</v>
      </c>
      <c r="R475" s="117"/>
      <c r="AL475" s="54">
        <v>40845</v>
      </c>
      <c r="AM475" s="50">
        <v>5563.82</v>
      </c>
      <c r="AN475" s="35">
        <f t="shared" si="100"/>
        <v>5563820</v>
      </c>
      <c r="AR475" s="35">
        <f t="shared" si="101"/>
        <v>0</v>
      </c>
    </row>
    <row r="476" spans="1:44" x14ac:dyDescent="0.25">
      <c r="A476" s="42">
        <f t="shared" si="94"/>
        <v>40901</v>
      </c>
      <c r="B476" s="35">
        <v>81888</v>
      </c>
      <c r="C476" s="35">
        <v>65722</v>
      </c>
      <c r="D476" s="35">
        <v>33675</v>
      </c>
      <c r="E476" s="35">
        <v>25955</v>
      </c>
      <c r="F476" s="35">
        <v>5530</v>
      </c>
      <c r="G476" s="43">
        <v>3458.63</v>
      </c>
      <c r="H476" s="42"/>
      <c r="I476" s="43">
        <f t="shared" si="96"/>
        <v>121093</v>
      </c>
      <c r="J476" s="43">
        <f t="shared" si="97"/>
        <v>95135.63</v>
      </c>
      <c r="L476" s="42">
        <f t="shared" si="95"/>
        <v>40901</v>
      </c>
      <c r="M476" s="44">
        <f t="shared" si="98"/>
        <v>121093</v>
      </c>
      <c r="N476" s="48">
        <f t="shared" si="99"/>
        <v>0.78564103622835346</v>
      </c>
      <c r="R476" s="117"/>
      <c r="AL476" s="54">
        <v>40852</v>
      </c>
      <c r="AM476" s="50">
        <v>3757.46</v>
      </c>
      <c r="AN476" s="35">
        <f t="shared" si="100"/>
        <v>3757460</v>
      </c>
      <c r="AR476" s="35">
        <f t="shared" si="101"/>
        <v>0</v>
      </c>
    </row>
    <row r="477" spans="1:44" x14ac:dyDescent="0.25">
      <c r="A477" s="42">
        <v>40909</v>
      </c>
      <c r="B477" s="35">
        <v>82224</v>
      </c>
      <c r="C477" s="35">
        <v>64314</v>
      </c>
      <c r="D477" s="35">
        <v>33675</v>
      </c>
      <c r="E477" s="35">
        <v>25137</v>
      </c>
      <c r="F477" s="35">
        <v>5530</v>
      </c>
      <c r="G477" s="35">
        <v>3487</v>
      </c>
      <c r="H477" s="42"/>
      <c r="I477" s="43">
        <f t="shared" si="96"/>
        <v>121429</v>
      </c>
      <c r="J477" s="43">
        <f t="shared" si="97"/>
        <v>92938</v>
      </c>
      <c r="L477" s="42">
        <v>40909</v>
      </c>
      <c r="M477" s="44">
        <f t="shared" si="98"/>
        <v>121429</v>
      </c>
      <c r="N477" s="48">
        <f t="shared" si="99"/>
        <v>0.76536906340330568</v>
      </c>
      <c r="R477" s="117"/>
      <c r="AL477" s="54">
        <v>40859</v>
      </c>
      <c r="AM477" s="50">
        <v>3007.39</v>
      </c>
      <c r="AN477" s="35">
        <f t="shared" si="100"/>
        <v>3007390</v>
      </c>
      <c r="AR477" s="35">
        <f t="shared" si="101"/>
        <v>0</v>
      </c>
    </row>
    <row r="478" spans="1:44" x14ac:dyDescent="0.25">
      <c r="A478" s="42">
        <f>A477+7</f>
        <v>40916</v>
      </c>
      <c r="B478" s="35">
        <v>82224</v>
      </c>
      <c r="C478" s="35">
        <v>62154</v>
      </c>
      <c r="D478" s="35">
        <v>33675</v>
      </c>
      <c r="E478" s="35">
        <v>24275</v>
      </c>
      <c r="F478" s="35">
        <v>5530</v>
      </c>
      <c r="G478" s="35">
        <v>3450</v>
      </c>
      <c r="H478" s="42"/>
      <c r="I478" s="43">
        <f t="shared" si="96"/>
        <v>121429</v>
      </c>
      <c r="J478" s="43">
        <f t="shared" si="97"/>
        <v>89879</v>
      </c>
      <c r="L478" s="42">
        <f>L477+7</f>
        <v>40916</v>
      </c>
      <c r="M478" s="44">
        <f t="shared" si="98"/>
        <v>121429</v>
      </c>
      <c r="N478" s="48">
        <f t="shared" si="99"/>
        <v>0.74017738760922025</v>
      </c>
      <c r="R478" s="117"/>
      <c r="AL478" s="54">
        <v>40866</v>
      </c>
      <c r="AM478" s="50">
        <v>3800.39</v>
      </c>
      <c r="AN478" s="35">
        <f t="shared" si="100"/>
        <v>3800390</v>
      </c>
      <c r="AR478" s="35">
        <f t="shared" si="101"/>
        <v>0</v>
      </c>
    </row>
    <row r="479" spans="1:44" x14ac:dyDescent="0.25">
      <c r="A479" s="42">
        <f t="shared" ref="A479:A528" si="102">A478+7</f>
        <v>40923</v>
      </c>
      <c r="B479" s="35">
        <v>82224</v>
      </c>
      <c r="C479" s="35">
        <v>59630</v>
      </c>
      <c r="D479" s="35">
        <v>33675</v>
      </c>
      <c r="E479" s="35">
        <v>23300</v>
      </c>
      <c r="F479" s="35">
        <v>5530</v>
      </c>
      <c r="G479" s="35">
        <v>3377</v>
      </c>
      <c r="H479" s="42"/>
      <c r="I479" s="43">
        <f t="shared" si="96"/>
        <v>121429</v>
      </c>
      <c r="J479" s="43">
        <f t="shared" si="97"/>
        <v>86307</v>
      </c>
      <c r="L479" s="42">
        <f t="shared" ref="L479:L528" si="103">L478+7</f>
        <v>40923</v>
      </c>
      <c r="M479" s="44">
        <f t="shared" si="98"/>
        <v>121429</v>
      </c>
      <c r="N479" s="48">
        <f t="shared" si="99"/>
        <v>0.71076102084345583</v>
      </c>
      <c r="R479" s="117"/>
      <c r="AL479" s="54">
        <v>40873</v>
      </c>
      <c r="AM479" s="50">
        <v>4513.1499999999996</v>
      </c>
      <c r="AN479" s="35">
        <f t="shared" si="100"/>
        <v>4513150</v>
      </c>
      <c r="AR479" s="35">
        <f t="shared" si="101"/>
        <v>0</v>
      </c>
    </row>
    <row r="480" spans="1:44" x14ac:dyDescent="0.25">
      <c r="A480" s="42">
        <f t="shared" si="102"/>
        <v>40930</v>
      </c>
      <c r="B480" s="35">
        <v>82224</v>
      </c>
      <c r="C480" s="35">
        <v>56815</v>
      </c>
      <c r="D480" s="35">
        <v>33675</v>
      </c>
      <c r="E480" s="35">
        <v>22008</v>
      </c>
      <c r="F480" s="35">
        <v>5530</v>
      </c>
      <c r="G480" s="35">
        <v>3259</v>
      </c>
      <c r="H480" s="42"/>
      <c r="I480" s="43">
        <f t="shared" si="96"/>
        <v>121429</v>
      </c>
      <c r="J480" s="43">
        <f t="shared" si="97"/>
        <v>82082</v>
      </c>
      <c r="L480" s="42">
        <f t="shared" si="103"/>
        <v>40930</v>
      </c>
      <c r="M480" s="44">
        <f t="shared" si="98"/>
        <v>121429</v>
      </c>
      <c r="N480" s="48">
        <f t="shared" si="99"/>
        <v>0.67596702599873182</v>
      </c>
      <c r="R480" s="117"/>
      <c r="AL480" s="54">
        <v>40880</v>
      </c>
      <c r="AM480" s="50">
        <v>2443.38</v>
      </c>
      <c r="AN480" s="35">
        <f t="shared" si="100"/>
        <v>2443380</v>
      </c>
      <c r="AR480" s="35">
        <f t="shared" si="101"/>
        <v>0</v>
      </c>
    </row>
    <row r="481" spans="1:44" x14ac:dyDescent="0.25">
      <c r="A481" s="42">
        <f t="shared" si="102"/>
        <v>40937</v>
      </c>
      <c r="B481" s="35">
        <v>82224</v>
      </c>
      <c r="C481" s="35">
        <v>53680</v>
      </c>
      <c r="D481" s="35">
        <v>33675</v>
      </c>
      <c r="E481" s="35">
        <v>20498</v>
      </c>
      <c r="F481" s="35">
        <v>5530</v>
      </c>
      <c r="G481" s="35">
        <v>3066</v>
      </c>
      <c r="H481" s="42"/>
      <c r="I481" s="43">
        <f t="shared" si="96"/>
        <v>121429</v>
      </c>
      <c r="J481" s="43">
        <f t="shared" si="97"/>
        <v>77244</v>
      </c>
      <c r="L481" s="42">
        <f t="shared" si="103"/>
        <v>40937</v>
      </c>
      <c r="M481" s="44">
        <f t="shared" si="98"/>
        <v>121429</v>
      </c>
      <c r="N481" s="48">
        <f t="shared" si="99"/>
        <v>0.63612481367712825</v>
      </c>
      <c r="R481" s="117"/>
      <c r="AL481" s="54">
        <v>40887</v>
      </c>
      <c r="AM481" s="50">
        <v>2419.38</v>
      </c>
      <c r="AN481" s="35">
        <f t="shared" si="100"/>
        <v>2419380</v>
      </c>
      <c r="AR481" s="35">
        <f t="shared" si="101"/>
        <v>0</v>
      </c>
    </row>
    <row r="482" spans="1:44" x14ac:dyDescent="0.25">
      <c r="A482" s="42">
        <f t="shared" si="102"/>
        <v>40944</v>
      </c>
      <c r="B482" s="35">
        <v>82224</v>
      </c>
      <c r="C482" s="35">
        <v>50574</v>
      </c>
      <c r="D482" s="35">
        <v>33675</v>
      </c>
      <c r="E482" s="35">
        <v>19094</v>
      </c>
      <c r="F482" s="35">
        <v>5530</v>
      </c>
      <c r="G482" s="35">
        <v>2889</v>
      </c>
      <c r="H482" s="42"/>
      <c r="I482" s="43">
        <f t="shared" si="96"/>
        <v>121429</v>
      </c>
      <c r="J482" s="43">
        <f t="shared" si="97"/>
        <v>72557</v>
      </c>
      <c r="L482" s="42">
        <f t="shared" si="103"/>
        <v>40944</v>
      </c>
      <c r="M482" s="44">
        <f t="shared" si="98"/>
        <v>121429</v>
      </c>
      <c r="N482" s="48">
        <f t="shared" si="99"/>
        <v>0.59752612637837754</v>
      </c>
      <c r="R482" s="117"/>
      <c r="AL482" s="54">
        <v>40894</v>
      </c>
      <c r="AM482" s="50">
        <v>2156</v>
      </c>
      <c r="AN482" s="35">
        <f t="shared" si="100"/>
        <v>2156000</v>
      </c>
      <c r="AR482" s="35">
        <f t="shared" si="101"/>
        <v>0</v>
      </c>
    </row>
    <row r="483" spans="1:44" x14ac:dyDescent="0.25">
      <c r="A483" s="42">
        <f t="shared" si="102"/>
        <v>40951</v>
      </c>
      <c r="B483" s="35">
        <v>82224</v>
      </c>
      <c r="C483" s="35">
        <v>47860</v>
      </c>
      <c r="D483" s="35">
        <v>33675</v>
      </c>
      <c r="E483" s="35">
        <v>17898</v>
      </c>
      <c r="F483" s="35">
        <v>5530</v>
      </c>
      <c r="G483" s="35">
        <v>2739</v>
      </c>
      <c r="H483" s="42"/>
      <c r="I483" s="43">
        <f t="shared" si="96"/>
        <v>121429</v>
      </c>
      <c r="J483" s="43">
        <f t="shared" si="97"/>
        <v>68497</v>
      </c>
      <c r="L483" s="42">
        <f t="shared" si="103"/>
        <v>40951</v>
      </c>
      <c r="M483" s="44">
        <f t="shared" si="98"/>
        <v>121429</v>
      </c>
      <c r="N483" s="48">
        <f t="shared" si="99"/>
        <v>0.56409095026723433</v>
      </c>
      <c r="R483" s="117"/>
      <c r="AL483" s="54">
        <v>40901</v>
      </c>
      <c r="AM483" s="50">
        <v>3926.06</v>
      </c>
      <c r="AN483" s="35">
        <f t="shared" si="100"/>
        <v>3926060</v>
      </c>
      <c r="AR483" s="35">
        <f t="shared" si="101"/>
        <v>0</v>
      </c>
    </row>
    <row r="484" spans="1:44" x14ac:dyDescent="0.25">
      <c r="A484" s="42">
        <f t="shared" si="102"/>
        <v>40958</v>
      </c>
      <c r="B484" s="35">
        <v>82224</v>
      </c>
      <c r="C484" s="35">
        <v>46049</v>
      </c>
      <c r="D484" s="35">
        <v>33675</v>
      </c>
      <c r="E484" s="35">
        <v>16707</v>
      </c>
      <c r="F484" s="35">
        <v>5530</v>
      </c>
      <c r="G484" s="35">
        <v>2610</v>
      </c>
      <c r="H484" s="42"/>
      <c r="I484" s="43">
        <f t="shared" si="96"/>
        <v>121429</v>
      </c>
      <c r="J484" s="43">
        <f t="shared" si="97"/>
        <v>65366</v>
      </c>
      <c r="L484" s="42">
        <f t="shared" si="103"/>
        <v>40958</v>
      </c>
      <c r="M484" s="44">
        <f t="shared" si="98"/>
        <v>121429</v>
      </c>
      <c r="N484" s="48">
        <f t="shared" si="99"/>
        <v>0.53830633538940453</v>
      </c>
      <c r="R484" s="117"/>
      <c r="AL484" s="54">
        <v>40908</v>
      </c>
      <c r="AM484" s="50">
        <v>0</v>
      </c>
      <c r="AN484" s="35">
        <f t="shared" si="100"/>
        <v>0</v>
      </c>
      <c r="AR484" s="35">
        <f t="shared" si="101"/>
        <v>0</v>
      </c>
    </row>
    <row r="485" spans="1:44" x14ac:dyDescent="0.25">
      <c r="A485" s="42">
        <f t="shared" si="102"/>
        <v>40965</v>
      </c>
      <c r="B485" s="35">
        <v>82224</v>
      </c>
      <c r="C485" s="35">
        <v>44581</v>
      </c>
      <c r="D485" s="35">
        <v>33675</v>
      </c>
      <c r="E485" s="35">
        <v>15584</v>
      </c>
      <c r="F485" s="35">
        <v>5530</v>
      </c>
      <c r="G485" s="35">
        <v>2477</v>
      </c>
      <c r="H485" s="42"/>
      <c r="I485" s="43">
        <f t="shared" si="96"/>
        <v>121429</v>
      </c>
      <c r="J485" s="43">
        <f t="shared" si="97"/>
        <v>62642</v>
      </c>
      <c r="L485" s="42">
        <f t="shared" si="103"/>
        <v>40965</v>
      </c>
      <c r="M485" s="44">
        <f t="shared" si="98"/>
        <v>121429</v>
      </c>
      <c r="N485" s="48">
        <f t="shared" si="99"/>
        <v>0.51587347338774103</v>
      </c>
      <c r="R485" s="117"/>
      <c r="AL485" s="54">
        <v>40909</v>
      </c>
      <c r="AM485" s="50">
        <v>2759.05</v>
      </c>
      <c r="AN485" s="35">
        <f t="shared" si="100"/>
        <v>2759050</v>
      </c>
      <c r="AR485" s="35">
        <f t="shared" si="101"/>
        <v>0</v>
      </c>
    </row>
    <row r="486" spans="1:44" x14ac:dyDescent="0.25">
      <c r="A486" s="42">
        <f t="shared" si="102"/>
        <v>40972</v>
      </c>
      <c r="B486" s="35">
        <v>82224</v>
      </c>
      <c r="C486" s="35">
        <v>42809</v>
      </c>
      <c r="D486" s="35">
        <v>33675</v>
      </c>
      <c r="E486" s="35">
        <v>14393</v>
      </c>
      <c r="F486" s="35">
        <v>5530</v>
      </c>
      <c r="G486" s="35">
        <v>2303</v>
      </c>
      <c r="H486" s="42"/>
      <c r="I486" s="43">
        <f t="shared" si="96"/>
        <v>121429</v>
      </c>
      <c r="J486" s="43">
        <f t="shared" si="97"/>
        <v>59505</v>
      </c>
      <c r="L486" s="42">
        <f t="shared" si="103"/>
        <v>40972</v>
      </c>
      <c r="M486" s="44">
        <f t="shared" si="98"/>
        <v>121429</v>
      </c>
      <c r="N486" s="48">
        <f t="shared" si="99"/>
        <v>0.49003944691959911</v>
      </c>
      <c r="R486" s="117"/>
      <c r="AL486" s="54">
        <v>40916</v>
      </c>
      <c r="AM486" s="50">
        <v>2140.35</v>
      </c>
      <c r="AN486" s="35">
        <f t="shared" si="100"/>
        <v>2140350</v>
      </c>
      <c r="AR486" s="35">
        <f t="shared" si="101"/>
        <v>0</v>
      </c>
    </row>
    <row r="487" spans="1:44" x14ac:dyDescent="0.25">
      <c r="A487" s="42">
        <f t="shared" si="102"/>
        <v>40979</v>
      </c>
      <c r="B487" s="35">
        <v>82224</v>
      </c>
      <c r="C487" s="35">
        <v>41840</v>
      </c>
      <c r="D487" s="35">
        <v>33675</v>
      </c>
      <c r="E487" s="35">
        <v>13370</v>
      </c>
      <c r="F487" s="35">
        <v>5530</v>
      </c>
      <c r="G487" s="35">
        <v>2136</v>
      </c>
      <c r="H487" s="42"/>
      <c r="I487" s="43">
        <f t="shared" si="96"/>
        <v>121429</v>
      </c>
      <c r="J487" s="43">
        <f t="shared" si="97"/>
        <v>57346</v>
      </c>
      <c r="L487" s="42">
        <f t="shared" si="103"/>
        <v>40979</v>
      </c>
      <c r="M487" s="44">
        <f t="shared" si="98"/>
        <v>121429</v>
      </c>
      <c r="N487" s="48">
        <f t="shared" si="99"/>
        <v>0.47225950967231878</v>
      </c>
      <c r="R487" s="117"/>
      <c r="AL487" s="54">
        <v>40923</v>
      </c>
      <c r="AM487" s="50">
        <v>1766.94</v>
      </c>
      <c r="AN487" s="35">
        <f t="shared" si="100"/>
        <v>1766940</v>
      </c>
      <c r="AR487" s="35">
        <f t="shared" si="101"/>
        <v>0</v>
      </c>
    </row>
    <row r="488" spans="1:44" x14ac:dyDescent="0.25">
      <c r="A488" s="42">
        <f t="shared" si="102"/>
        <v>40986</v>
      </c>
      <c r="B488" s="35">
        <v>82224</v>
      </c>
      <c r="C488" s="35">
        <v>41402</v>
      </c>
      <c r="D488" s="35">
        <v>33675</v>
      </c>
      <c r="E488" s="35">
        <v>12767</v>
      </c>
      <c r="F488" s="35">
        <v>5530</v>
      </c>
      <c r="G488" s="35">
        <v>2010</v>
      </c>
      <c r="H488" s="42"/>
      <c r="I488" s="43">
        <f t="shared" si="96"/>
        <v>121429</v>
      </c>
      <c r="J488" s="43">
        <f t="shared" si="97"/>
        <v>56179</v>
      </c>
      <c r="L488" s="42">
        <f t="shared" si="103"/>
        <v>40986</v>
      </c>
      <c r="M488" s="44">
        <f t="shared" si="98"/>
        <v>121429</v>
      </c>
      <c r="N488" s="48">
        <f t="shared" si="99"/>
        <v>0.46264895535662814</v>
      </c>
      <c r="R488" s="117"/>
      <c r="AL488" s="54">
        <v>40930</v>
      </c>
      <c r="AM488" s="50">
        <v>1473.5</v>
      </c>
      <c r="AN488" s="35">
        <f t="shared" si="100"/>
        <v>1473500</v>
      </c>
      <c r="AR488" s="35">
        <f t="shared" si="101"/>
        <v>0</v>
      </c>
    </row>
    <row r="489" spans="1:44" x14ac:dyDescent="0.25">
      <c r="A489" s="42">
        <f t="shared" si="102"/>
        <v>40993</v>
      </c>
      <c r="B489" s="35">
        <v>82224</v>
      </c>
      <c r="C489" s="35">
        <v>41539</v>
      </c>
      <c r="D489" s="35">
        <v>33675</v>
      </c>
      <c r="E489" s="35">
        <v>12992</v>
      </c>
      <c r="F489" s="35">
        <v>5530</v>
      </c>
      <c r="G489" s="35">
        <v>1911</v>
      </c>
      <c r="H489" s="42"/>
      <c r="I489" s="43">
        <f t="shared" si="96"/>
        <v>121429</v>
      </c>
      <c r="J489" s="43">
        <f t="shared" si="97"/>
        <v>56442</v>
      </c>
      <c r="L489" s="42">
        <f t="shared" si="103"/>
        <v>40993</v>
      </c>
      <c r="M489" s="44">
        <f t="shared" si="98"/>
        <v>121429</v>
      </c>
      <c r="N489" s="48">
        <f t="shared" si="99"/>
        <v>0.46481483006530566</v>
      </c>
      <c r="R489" s="117"/>
      <c r="AL489" s="54">
        <v>40937</v>
      </c>
      <c r="AM489" s="50">
        <v>1166.44</v>
      </c>
      <c r="AN489" s="35">
        <f t="shared" si="100"/>
        <v>1166440</v>
      </c>
      <c r="AR489" s="35">
        <f t="shared" si="101"/>
        <v>0</v>
      </c>
    </row>
    <row r="490" spans="1:44" x14ac:dyDescent="0.25">
      <c r="A490" s="42">
        <f t="shared" si="102"/>
        <v>41000</v>
      </c>
      <c r="B490" s="35">
        <v>82224</v>
      </c>
      <c r="C490" s="35">
        <v>40019</v>
      </c>
      <c r="D490" s="35">
        <v>33675</v>
      </c>
      <c r="E490" s="35">
        <v>12366</v>
      </c>
      <c r="F490" s="35">
        <v>5530</v>
      </c>
      <c r="G490" s="35">
        <v>1781</v>
      </c>
      <c r="H490" s="42"/>
      <c r="I490" s="43">
        <f t="shared" si="96"/>
        <v>121429</v>
      </c>
      <c r="J490" s="43">
        <f t="shared" si="97"/>
        <v>54166</v>
      </c>
      <c r="L490" s="42">
        <f t="shared" si="103"/>
        <v>41000</v>
      </c>
      <c r="M490" s="44">
        <f t="shared" si="98"/>
        <v>121429</v>
      </c>
      <c r="N490" s="48">
        <f t="shared" si="99"/>
        <v>0.44607136680694071</v>
      </c>
      <c r="R490" s="117"/>
      <c r="AL490" s="54">
        <v>40944</v>
      </c>
      <c r="AM490" s="50">
        <v>1111.7</v>
      </c>
      <c r="AN490" s="35">
        <f t="shared" si="100"/>
        <v>1111700</v>
      </c>
      <c r="AR490" s="35">
        <f t="shared" si="101"/>
        <v>0</v>
      </c>
    </row>
    <row r="491" spans="1:44" x14ac:dyDescent="0.25">
      <c r="A491" s="42">
        <f t="shared" si="102"/>
        <v>41007</v>
      </c>
      <c r="B491" s="35">
        <v>82224</v>
      </c>
      <c r="C491" s="35">
        <v>38259</v>
      </c>
      <c r="D491" s="35">
        <v>33675</v>
      </c>
      <c r="E491" s="35">
        <v>11678</v>
      </c>
      <c r="F491" s="35">
        <v>5530</v>
      </c>
      <c r="G491" s="35">
        <v>1698</v>
      </c>
      <c r="H491" s="42"/>
      <c r="I491" s="43">
        <f t="shared" si="96"/>
        <v>121429</v>
      </c>
      <c r="J491" s="43">
        <f t="shared" si="97"/>
        <v>51635</v>
      </c>
      <c r="L491" s="42">
        <f t="shared" si="103"/>
        <v>41007</v>
      </c>
      <c r="M491" s="44">
        <f t="shared" si="98"/>
        <v>121429</v>
      </c>
      <c r="N491" s="48">
        <f t="shared" si="99"/>
        <v>0.42522791096031426</v>
      </c>
      <c r="R491" s="117"/>
      <c r="AL491" s="54">
        <v>40951</v>
      </c>
      <c r="AM491" s="50">
        <v>1080.3</v>
      </c>
      <c r="AN491" s="35">
        <f t="shared" si="100"/>
        <v>1080300</v>
      </c>
      <c r="AR491" s="35">
        <f t="shared" si="101"/>
        <v>0</v>
      </c>
    </row>
    <row r="492" spans="1:44" x14ac:dyDescent="0.25">
      <c r="A492" s="42">
        <f t="shared" si="102"/>
        <v>41014</v>
      </c>
      <c r="B492" s="35">
        <v>82224</v>
      </c>
      <c r="C492" s="35">
        <v>36142</v>
      </c>
      <c r="D492" s="35">
        <v>33675</v>
      </c>
      <c r="E492" s="35">
        <v>10982</v>
      </c>
      <c r="F492" s="35">
        <v>5530</v>
      </c>
      <c r="G492" s="35">
        <v>1714</v>
      </c>
      <c r="H492" s="42"/>
      <c r="I492" s="43">
        <f t="shared" si="96"/>
        <v>121429</v>
      </c>
      <c r="J492" s="43">
        <f t="shared" si="97"/>
        <v>48838</v>
      </c>
      <c r="L492" s="42">
        <f t="shared" si="103"/>
        <v>41014</v>
      </c>
      <c r="M492" s="44">
        <f t="shared" si="98"/>
        <v>121429</v>
      </c>
      <c r="N492" s="48">
        <f t="shared" si="99"/>
        <v>0.40219387460985434</v>
      </c>
      <c r="R492" s="117"/>
      <c r="AL492" s="54">
        <v>40958</v>
      </c>
      <c r="AM492" s="50">
        <v>1609.1100000000001</v>
      </c>
      <c r="AN492" s="35">
        <f t="shared" si="100"/>
        <v>1609110.0000000002</v>
      </c>
      <c r="AR492" s="35">
        <f t="shared" si="101"/>
        <v>0</v>
      </c>
    </row>
    <row r="493" spans="1:44" x14ac:dyDescent="0.25">
      <c r="A493" s="42">
        <f t="shared" si="102"/>
        <v>41021</v>
      </c>
      <c r="B493" s="35">
        <v>82224</v>
      </c>
      <c r="C493" s="35">
        <v>34972</v>
      </c>
      <c r="D493" s="35">
        <v>33675</v>
      </c>
      <c r="E493" s="35">
        <v>10797</v>
      </c>
      <c r="F493" s="35">
        <v>5530</v>
      </c>
      <c r="G493" s="35">
        <v>1924</v>
      </c>
      <c r="H493" s="42"/>
      <c r="I493" s="43">
        <f t="shared" si="96"/>
        <v>121429</v>
      </c>
      <c r="J493" s="43">
        <f t="shared" si="97"/>
        <v>47693</v>
      </c>
      <c r="L493" s="42">
        <f t="shared" si="103"/>
        <v>41021</v>
      </c>
      <c r="M493" s="44">
        <f t="shared" si="98"/>
        <v>121429</v>
      </c>
      <c r="N493" s="48">
        <f t="shared" si="99"/>
        <v>0.39276449612530778</v>
      </c>
      <c r="R493" s="117"/>
      <c r="AL493" s="54">
        <v>40965</v>
      </c>
      <c r="AM493" s="50">
        <v>2233.91</v>
      </c>
      <c r="AN493" s="35">
        <f t="shared" si="100"/>
        <v>2233910</v>
      </c>
      <c r="AR493" s="35">
        <f t="shared" si="101"/>
        <v>0</v>
      </c>
    </row>
    <row r="494" spans="1:44" x14ac:dyDescent="0.25">
      <c r="A494" s="42">
        <f t="shared" si="102"/>
        <v>41028</v>
      </c>
      <c r="B494" s="35">
        <v>82224</v>
      </c>
      <c r="C494" s="35">
        <v>34549</v>
      </c>
      <c r="D494" s="35">
        <v>33675</v>
      </c>
      <c r="E494" s="35">
        <v>11107</v>
      </c>
      <c r="F494" s="35">
        <v>5530</v>
      </c>
      <c r="G494" s="35">
        <v>2366</v>
      </c>
      <c r="H494" s="42"/>
      <c r="I494" s="43">
        <f t="shared" si="96"/>
        <v>121429</v>
      </c>
      <c r="J494" s="43">
        <f t="shared" si="97"/>
        <v>48022</v>
      </c>
      <c r="L494" s="42">
        <f t="shared" si="103"/>
        <v>41028</v>
      </c>
      <c r="M494" s="44">
        <f t="shared" si="98"/>
        <v>121429</v>
      </c>
      <c r="N494" s="48">
        <f t="shared" si="99"/>
        <v>0.39547389832741769</v>
      </c>
      <c r="R494" s="117"/>
      <c r="AL494" s="54">
        <v>40972</v>
      </c>
      <c r="AM494" s="50">
        <v>1673.43</v>
      </c>
      <c r="AN494" s="35">
        <f t="shared" si="100"/>
        <v>1673430</v>
      </c>
      <c r="AR494" s="35">
        <f t="shared" si="101"/>
        <v>0</v>
      </c>
    </row>
    <row r="495" spans="1:44" x14ac:dyDescent="0.25">
      <c r="A495" s="42">
        <f t="shared" si="102"/>
        <v>41035</v>
      </c>
      <c r="B495" s="35">
        <v>82224</v>
      </c>
      <c r="C495" s="35">
        <v>33884</v>
      </c>
      <c r="D495" s="35">
        <v>33675</v>
      </c>
      <c r="E495" s="35">
        <v>11581</v>
      </c>
      <c r="F495" s="35">
        <v>5530</v>
      </c>
      <c r="G495" s="35">
        <v>2939</v>
      </c>
      <c r="H495" s="42"/>
      <c r="I495" s="43">
        <f t="shared" si="96"/>
        <v>121429</v>
      </c>
      <c r="J495" s="43">
        <f t="shared" si="97"/>
        <v>48404</v>
      </c>
      <c r="L495" s="42">
        <f t="shared" si="103"/>
        <v>41035</v>
      </c>
      <c r="M495" s="44">
        <f t="shared" si="98"/>
        <v>121429</v>
      </c>
      <c r="N495" s="48">
        <f t="shared" si="99"/>
        <v>0.39861976957728384</v>
      </c>
      <c r="R495" s="117"/>
      <c r="AL495" s="54">
        <v>40979</v>
      </c>
      <c r="AM495" s="50">
        <v>2516.64</v>
      </c>
      <c r="AN495" s="35">
        <f t="shared" si="100"/>
        <v>2516640</v>
      </c>
      <c r="AR495" s="35">
        <f t="shared" si="101"/>
        <v>0</v>
      </c>
    </row>
    <row r="496" spans="1:44" x14ac:dyDescent="0.25">
      <c r="A496" s="42">
        <f t="shared" si="102"/>
        <v>41042</v>
      </c>
      <c r="B496" s="35">
        <v>82224</v>
      </c>
      <c r="C496" s="35">
        <v>34062</v>
      </c>
      <c r="D496" s="35">
        <v>33675</v>
      </c>
      <c r="E496" s="35">
        <v>13240</v>
      </c>
      <c r="F496" s="35">
        <v>5530</v>
      </c>
      <c r="G496" s="35">
        <v>3783</v>
      </c>
      <c r="H496" s="42"/>
      <c r="I496" s="43">
        <f t="shared" si="96"/>
        <v>121429</v>
      </c>
      <c r="J496" s="43">
        <f t="shared" si="97"/>
        <v>51085</v>
      </c>
      <c r="L496" s="42">
        <f t="shared" si="103"/>
        <v>41042</v>
      </c>
      <c r="M496" s="44">
        <f t="shared" si="98"/>
        <v>121429</v>
      </c>
      <c r="N496" s="48">
        <f t="shared" si="99"/>
        <v>0.42069851518171114</v>
      </c>
      <c r="R496" s="117"/>
      <c r="AL496" s="54">
        <v>40986</v>
      </c>
      <c r="AM496" s="50">
        <v>3385.8</v>
      </c>
      <c r="AN496" s="35">
        <f t="shared" si="100"/>
        <v>3385800</v>
      </c>
      <c r="AR496" s="35">
        <f t="shared" si="101"/>
        <v>0</v>
      </c>
    </row>
    <row r="497" spans="1:44" x14ac:dyDescent="0.25">
      <c r="A497" s="42">
        <f t="shared" si="102"/>
        <v>41049</v>
      </c>
      <c r="B497" s="35">
        <v>82224</v>
      </c>
      <c r="C497" s="35">
        <v>38371</v>
      </c>
      <c r="D497" s="35">
        <v>33675</v>
      </c>
      <c r="E497" s="43">
        <v>15727</v>
      </c>
      <c r="F497" s="35">
        <v>5530</v>
      </c>
      <c r="G497" s="43">
        <v>4168</v>
      </c>
      <c r="H497" s="42"/>
      <c r="I497" s="43">
        <f t="shared" si="96"/>
        <v>121429</v>
      </c>
      <c r="J497" s="43">
        <f t="shared" si="97"/>
        <v>58266</v>
      </c>
      <c r="L497" s="42">
        <f t="shared" si="103"/>
        <v>41049</v>
      </c>
      <c r="M497" s="44">
        <f t="shared" si="98"/>
        <v>121429</v>
      </c>
      <c r="N497" s="48">
        <f t="shared" si="99"/>
        <v>0.47983595352016406</v>
      </c>
      <c r="R497" s="117"/>
      <c r="AL497" s="54">
        <v>40993</v>
      </c>
      <c r="AM497" s="50">
        <v>4572.59</v>
      </c>
      <c r="AN497" s="35">
        <f t="shared" si="100"/>
        <v>4572590</v>
      </c>
      <c r="AR497" s="35">
        <f t="shared" si="101"/>
        <v>0</v>
      </c>
    </row>
    <row r="498" spans="1:44" x14ac:dyDescent="0.25">
      <c r="A498" s="42">
        <f t="shared" si="102"/>
        <v>41056</v>
      </c>
      <c r="B498" s="35">
        <v>82224</v>
      </c>
      <c r="C498" s="35">
        <v>41666</v>
      </c>
      <c r="D498" s="35">
        <v>33675</v>
      </c>
      <c r="E498" s="43">
        <v>18087</v>
      </c>
      <c r="F498" s="35">
        <v>5530</v>
      </c>
      <c r="G498" s="43">
        <v>4234</v>
      </c>
      <c r="H498" s="42"/>
      <c r="I498" s="43">
        <f t="shared" si="96"/>
        <v>121429</v>
      </c>
      <c r="J498" s="43">
        <f t="shared" si="97"/>
        <v>63987</v>
      </c>
      <c r="L498" s="42">
        <f t="shared" si="103"/>
        <v>41056</v>
      </c>
      <c r="M498" s="44">
        <f t="shared" si="98"/>
        <v>121429</v>
      </c>
      <c r="N498" s="48">
        <f t="shared" si="99"/>
        <v>0.52694990488268867</v>
      </c>
      <c r="R498" s="117"/>
      <c r="AL498" s="54">
        <v>41000</v>
      </c>
      <c r="AM498" s="50">
        <v>2404</v>
      </c>
      <c r="AN498" s="35">
        <f t="shared" si="100"/>
        <v>2404000</v>
      </c>
      <c r="AR498" s="35">
        <f t="shared" si="101"/>
        <v>0</v>
      </c>
    </row>
    <row r="499" spans="1:44" x14ac:dyDescent="0.25">
      <c r="A499" s="42">
        <f t="shared" si="102"/>
        <v>41063</v>
      </c>
      <c r="B499" s="35">
        <v>82224</v>
      </c>
      <c r="C499" s="35">
        <v>43529</v>
      </c>
      <c r="D499" s="35">
        <v>33675</v>
      </c>
      <c r="E499" s="43">
        <v>20286</v>
      </c>
      <c r="F499" s="35">
        <v>5530</v>
      </c>
      <c r="G499" s="43">
        <v>4289</v>
      </c>
      <c r="H499" s="42"/>
      <c r="I499" s="43">
        <f t="shared" si="96"/>
        <v>121429</v>
      </c>
      <c r="J499" s="43">
        <f t="shared" si="97"/>
        <v>68104</v>
      </c>
      <c r="L499" s="42">
        <f t="shared" si="103"/>
        <v>41063</v>
      </c>
      <c r="M499" s="44">
        <f t="shared" si="98"/>
        <v>121429</v>
      </c>
      <c r="N499" s="48">
        <f t="shared" si="99"/>
        <v>0.56085449110179608</v>
      </c>
      <c r="R499" s="117"/>
      <c r="AL499" s="54">
        <v>41007</v>
      </c>
      <c r="AM499" s="50">
        <v>1979.32</v>
      </c>
      <c r="AN499" s="35">
        <f t="shared" si="100"/>
        <v>1979320</v>
      </c>
      <c r="AR499" s="35">
        <f t="shared" si="101"/>
        <v>0</v>
      </c>
    </row>
    <row r="500" spans="1:44" x14ac:dyDescent="0.25">
      <c r="A500" s="42">
        <f t="shared" si="102"/>
        <v>41070</v>
      </c>
      <c r="B500" s="35">
        <v>82224</v>
      </c>
      <c r="C500" s="35">
        <v>47157</v>
      </c>
      <c r="D500" s="35">
        <v>33675</v>
      </c>
      <c r="E500" s="43">
        <v>21794</v>
      </c>
      <c r="F500" s="35">
        <v>5530</v>
      </c>
      <c r="G500" s="43">
        <v>4282</v>
      </c>
      <c r="H500" s="42"/>
      <c r="I500" s="43">
        <f t="shared" si="96"/>
        <v>121429</v>
      </c>
      <c r="J500" s="43">
        <f t="shared" si="97"/>
        <v>73233</v>
      </c>
      <c r="L500" s="42">
        <f t="shared" si="103"/>
        <v>41070</v>
      </c>
      <c r="M500" s="44">
        <f t="shared" si="98"/>
        <v>121429</v>
      </c>
      <c r="N500" s="48">
        <f t="shared" si="99"/>
        <v>0.60309316555353332</v>
      </c>
      <c r="R500" s="117"/>
      <c r="AL500" s="54">
        <v>41014</v>
      </c>
      <c r="AM500" s="50">
        <v>1856.88</v>
      </c>
      <c r="AN500" s="35">
        <f t="shared" si="100"/>
        <v>1856880</v>
      </c>
      <c r="AR500" s="35">
        <f t="shared" si="101"/>
        <v>0</v>
      </c>
    </row>
    <row r="501" spans="1:44" x14ac:dyDescent="0.25">
      <c r="A501" s="42">
        <f t="shared" si="102"/>
        <v>41077</v>
      </c>
      <c r="B501" s="35">
        <v>82224</v>
      </c>
      <c r="C501" s="35">
        <v>51757</v>
      </c>
      <c r="D501" s="35">
        <v>33675</v>
      </c>
      <c r="E501" s="43">
        <v>23873</v>
      </c>
      <c r="F501" s="35">
        <v>5530</v>
      </c>
      <c r="G501" s="43">
        <v>4356</v>
      </c>
      <c r="H501" s="42"/>
      <c r="I501" s="43">
        <f t="shared" si="96"/>
        <v>121429</v>
      </c>
      <c r="J501" s="43">
        <f t="shared" si="97"/>
        <v>79986</v>
      </c>
      <c r="L501" s="42">
        <f t="shared" si="103"/>
        <v>41077</v>
      </c>
      <c r="M501" s="44">
        <f t="shared" si="98"/>
        <v>121429</v>
      </c>
      <c r="N501" s="48">
        <f t="shared" si="99"/>
        <v>0.65870591044972782</v>
      </c>
      <c r="R501" s="117"/>
      <c r="AL501" s="54">
        <v>41021</v>
      </c>
      <c r="AM501" s="50">
        <v>3123.4</v>
      </c>
      <c r="AN501" s="35">
        <f t="shared" si="100"/>
        <v>3123400</v>
      </c>
      <c r="AR501" s="35">
        <f t="shared" si="101"/>
        <v>0</v>
      </c>
    </row>
    <row r="502" spans="1:44" x14ac:dyDescent="0.25">
      <c r="A502" s="42">
        <f t="shared" si="102"/>
        <v>41084</v>
      </c>
      <c r="B502" s="35">
        <v>82224</v>
      </c>
      <c r="C502" s="35">
        <v>56278</v>
      </c>
      <c r="D502" s="35">
        <v>33675</v>
      </c>
      <c r="E502" s="43">
        <v>25215</v>
      </c>
      <c r="F502" s="35">
        <v>5530</v>
      </c>
      <c r="G502" s="43">
        <v>4381</v>
      </c>
      <c r="H502" s="42"/>
      <c r="I502" s="43">
        <f t="shared" si="96"/>
        <v>121429</v>
      </c>
      <c r="J502" s="43">
        <f t="shared" si="97"/>
        <v>85874</v>
      </c>
      <c r="L502" s="42">
        <f t="shared" si="103"/>
        <v>41084</v>
      </c>
      <c r="M502" s="44">
        <f t="shared" si="98"/>
        <v>121429</v>
      </c>
      <c r="N502" s="48">
        <f t="shared" si="99"/>
        <v>0.70719515107593733</v>
      </c>
      <c r="R502" s="117"/>
      <c r="AL502" s="54">
        <v>41028</v>
      </c>
      <c r="AM502" s="50">
        <v>4478.33</v>
      </c>
      <c r="AN502" s="35">
        <f t="shared" si="100"/>
        <v>4478330</v>
      </c>
      <c r="AR502" s="35">
        <f t="shared" si="101"/>
        <v>0</v>
      </c>
    </row>
    <row r="503" spans="1:44" x14ac:dyDescent="0.25">
      <c r="A503" s="42">
        <f t="shared" si="102"/>
        <v>41091</v>
      </c>
      <c r="B503" s="35">
        <v>82224</v>
      </c>
      <c r="C503" s="35">
        <v>61174</v>
      </c>
      <c r="D503" s="35">
        <v>33675</v>
      </c>
      <c r="E503" s="43">
        <v>26964</v>
      </c>
      <c r="F503" s="35">
        <v>5530</v>
      </c>
      <c r="G503" s="43">
        <v>4379</v>
      </c>
      <c r="H503" s="42"/>
      <c r="I503" s="43">
        <f t="shared" si="96"/>
        <v>121429</v>
      </c>
      <c r="J503" s="43">
        <f t="shared" si="97"/>
        <v>92517</v>
      </c>
      <c r="L503" s="42">
        <f t="shared" si="103"/>
        <v>41091</v>
      </c>
      <c r="M503" s="44">
        <f t="shared" si="98"/>
        <v>121429</v>
      </c>
      <c r="N503" s="48">
        <f t="shared" si="99"/>
        <v>0.76190201681641123</v>
      </c>
      <c r="R503" s="117"/>
      <c r="AL503" s="54">
        <v>41035</v>
      </c>
      <c r="AM503" s="50">
        <v>4681.43</v>
      </c>
      <c r="AN503" s="35">
        <f t="shared" si="100"/>
        <v>4681430</v>
      </c>
      <c r="AR503" s="35">
        <f t="shared" si="101"/>
        <v>0</v>
      </c>
    </row>
    <row r="504" spans="1:44" x14ac:dyDescent="0.25">
      <c r="A504" s="42">
        <f t="shared" si="102"/>
        <v>41098</v>
      </c>
      <c r="B504" s="35">
        <v>82224</v>
      </c>
      <c r="C504" s="35">
        <v>65596</v>
      </c>
      <c r="D504" s="35">
        <v>33675</v>
      </c>
      <c r="E504" s="43">
        <v>28338</v>
      </c>
      <c r="F504" s="35">
        <v>5530</v>
      </c>
      <c r="G504" s="43">
        <v>4447</v>
      </c>
      <c r="H504" s="42"/>
      <c r="I504" s="43">
        <f t="shared" si="96"/>
        <v>121429</v>
      </c>
      <c r="J504" s="43">
        <f t="shared" si="97"/>
        <v>98381</v>
      </c>
      <c r="L504" s="42">
        <f t="shared" si="103"/>
        <v>41098</v>
      </c>
      <c r="M504" s="44">
        <f t="shared" si="98"/>
        <v>121429</v>
      </c>
      <c r="N504" s="48">
        <f t="shared" si="99"/>
        <v>0.81019361108137267</v>
      </c>
      <c r="R504" s="117"/>
      <c r="AL504" s="54">
        <v>41042</v>
      </c>
      <c r="AM504" s="50">
        <v>7522.8600000000006</v>
      </c>
      <c r="AN504" s="35">
        <f t="shared" si="100"/>
        <v>7522860.0000000009</v>
      </c>
      <c r="AR504" s="35">
        <f t="shared" si="101"/>
        <v>0</v>
      </c>
    </row>
    <row r="505" spans="1:44" x14ac:dyDescent="0.25">
      <c r="A505" s="42">
        <f t="shared" si="102"/>
        <v>41105</v>
      </c>
      <c r="B505" s="35">
        <v>82224</v>
      </c>
      <c r="C505" s="35">
        <v>67453</v>
      </c>
      <c r="D505" s="35">
        <v>33675</v>
      </c>
      <c r="E505" s="43">
        <v>28929</v>
      </c>
      <c r="F505" s="35">
        <v>5530</v>
      </c>
      <c r="G505" s="43">
        <v>4525</v>
      </c>
      <c r="H505" s="42"/>
      <c r="I505" s="43">
        <f t="shared" si="96"/>
        <v>121429</v>
      </c>
      <c r="J505" s="43">
        <f t="shared" si="97"/>
        <v>100907</v>
      </c>
      <c r="L505" s="42">
        <f t="shared" si="103"/>
        <v>41105</v>
      </c>
      <c r="M505" s="44">
        <f t="shared" si="98"/>
        <v>121429</v>
      </c>
      <c r="N505" s="48">
        <f t="shared" si="99"/>
        <v>0.83099589060273904</v>
      </c>
      <c r="R505" s="117"/>
      <c r="AL505" s="54">
        <v>41049</v>
      </c>
      <c r="AM505" s="50">
        <v>11903.99</v>
      </c>
      <c r="AN505" s="35">
        <f t="shared" si="100"/>
        <v>11903990</v>
      </c>
      <c r="AR505" s="35">
        <f t="shared" si="101"/>
        <v>0</v>
      </c>
    </row>
    <row r="506" spans="1:44" x14ac:dyDescent="0.25">
      <c r="A506" s="42">
        <f t="shared" si="102"/>
        <v>41112</v>
      </c>
      <c r="B506" s="35">
        <v>82224</v>
      </c>
      <c r="C506" s="35">
        <v>69915</v>
      </c>
      <c r="D506" s="35">
        <v>33675</v>
      </c>
      <c r="E506" s="43">
        <v>29259</v>
      </c>
      <c r="F506" s="35">
        <v>5530</v>
      </c>
      <c r="G506" s="43">
        <v>4530</v>
      </c>
      <c r="H506" s="42"/>
      <c r="I506" s="43">
        <f t="shared" si="96"/>
        <v>121429</v>
      </c>
      <c r="J506" s="43">
        <f t="shared" si="97"/>
        <v>103704</v>
      </c>
      <c r="L506" s="42">
        <f t="shared" si="103"/>
        <v>41112</v>
      </c>
      <c r="M506" s="44">
        <f t="shared" si="98"/>
        <v>121429</v>
      </c>
      <c r="N506" s="48">
        <f t="shared" si="99"/>
        <v>0.85402992695319901</v>
      </c>
      <c r="R506" s="117"/>
      <c r="AL506" s="54">
        <v>41056</v>
      </c>
      <c r="AM506" s="50">
        <v>10147.59</v>
      </c>
      <c r="AN506" s="35">
        <f t="shared" si="100"/>
        <v>10147590</v>
      </c>
      <c r="AR506" s="35">
        <f t="shared" si="101"/>
        <v>0</v>
      </c>
    </row>
    <row r="507" spans="1:44" x14ac:dyDescent="0.25">
      <c r="A507" s="42">
        <f t="shared" si="102"/>
        <v>41119</v>
      </c>
      <c r="B507" s="35">
        <v>82224</v>
      </c>
      <c r="C507" s="35">
        <v>71017</v>
      </c>
      <c r="D507" s="35">
        <v>33675</v>
      </c>
      <c r="E507" s="43">
        <v>29846</v>
      </c>
      <c r="F507" s="35">
        <v>5530</v>
      </c>
      <c r="G507" s="43">
        <v>4492</v>
      </c>
      <c r="H507" s="42"/>
      <c r="I507" s="43">
        <f t="shared" si="96"/>
        <v>121429</v>
      </c>
      <c r="J507" s="43">
        <f t="shared" si="97"/>
        <v>105355</v>
      </c>
      <c r="L507" s="42">
        <f t="shared" si="103"/>
        <v>41119</v>
      </c>
      <c r="M507" s="44">
        <f t="shared" si="98"/>
        <v>121429</v>
      </c>
      <c r="N507" s="48">
        <f t="shared" si="99"/>
        <v>0.86762634955406037</v>
      </c>
      <c r="R507" s="117"/>
      <c r="AL507" s="54">
        <v>41063</v>
      </c>
      <c r="AM507" s="50">
        <v>8358.2800000000007</v>
      </c>
      <c r="AN507" s="35">
        <f t="shared" si="100"/>
        <v>8358280.0000000009</v>
      </c>
      <c r="AR507" s="35">
        <f t="shared" si="101"/>
        <v>0</v>
      </c>
    </row>
    <row r="508" spans="1:44" x14ac:dyDescent="0.25">
      <c r="A508" s="42">
        <f t="shared" si="102"/>
        <v>41126</v>
      </c>
      <c r="B508" s="35">
        <v>82224</v>
      </c>
      <c r="C508" s="35">
        <v>71499</v>
      </c>
      <c r="D508" s="35">
        <v>33675</v>
      </c>
      <c r="E508" s="43">
        <v>29728</v>
      </c>
      <c r="F508" s="35">
        <v>5530</v>
      </c>
      <c r="G508" s="43">
        <v>4568</v>
      </c>
      <c r="H508" s="42"/>
      <c r="I508" s="43">
        <f t="shared" si="96"/>
        <v>121429</v>
      </c>
      <c r="J508" s="43">
        <f t="shared" si="97"/>
        <v>105795</v>
      </c>
      <c r="L508" s="42">
        <f t="shared" si="103"/>
        <v>41126</v>
      </c>
      <c r="M508" s="44">
        <f t="shared" si="98"/>
        <v>121429</v>
      </c>
      <c r="N508" s="48">
        <f t="shared" si="99"/>
        <v>0.87124986617694289</v>
      </c>
      <c r="R508" s="117"/>
      <c r="AL508" s="54">
        <v>41070</v>
      </c>
      <c r="AM508" s="50">
        <v>9486.25</v>
      </c>
      <c r="AN508" s="35">
        <f t="shared" si="100"/>
        <v>9486250</v>
      </c>
      <c r="AR508" s="35">
        <f t="shared" si="101"/>
        <v>0</v>
      </c>
    </row>
    <row r="509" spans="1:44" x14ac:dyDescent="0.25">
      <c r="A509" s="42">
        <f t="shared" si="102"/>
        <v>41133</v>
      </c>
      <c r="B509" s="35">
        <v>82224</v>
      </c>
      <c r="C509" s="35">
        <v>71741</v>
      </c>
      <c r="D509" s="35">
        <v>33675</v>
      </c>
      <c r="E509" s="43">
        <v>29220</v>
      </c>
      <c r="F509" s="35">
        <v>5530</v>
      </c>
      <c r="G509" s="43">
        <v>4491</v>
      </c>
      <c r="H509" s="42"/>
      <c r="I509" s="43">
        <f t="shared" si="96"/>
        <v>121429</v>
      </c>
      <c r="J509" s="43">
        <f t="shared" si="97"/>
        <v>105452</v>
      </c>
      <c r="L509" s="42">
        <f t="shared" si="103"/>
        <v>41133</v>
      </c>
      <c r="M509" s="44">
        <f t="shared" si="98"/>
        <v>121429</v>
      </c>
      <c r="N509" s="48">
        <f t="shared" si="99"/>
        <v>0.86842517026410493</v>
      </c>
      <c r="R509" s="117"/>
      <c r="AL509" s="54">
        <v>41077</v>
      </c>
      <c r="AM509" s="50">
        <v>10875.560000000001</v>
      </c>
      <c r="AN509" s="35">
        <f t="shared" si="100"/>
        <v>10875560.000000002</v>
      </c>
      <c r="AR509" s="35">
        <f t="shared" si="101"/>
        <v>0</v>
      </c>
    </row>
    <row r="510" spans="1:44" x14ac:dyDescent="0.25">
      <c r="A510" s="42">
        <f t="shared" si="102"/>
        <v>41140</v>
      </c>
      <c r="B510" s="35">
        <v>82224</v>
      </c>
      <c r="C510" s="35">
        <v>71975</v>
      </c>
      <c r="D510" s="35">
        <v>33675</v>
      </c>
      <c r="E510" s="43">
        <v>29215</v>
      </c>
      <c r="F510" s="35">
        <v>5530</v>
      </c>
      <c r="G510" s="43">
        <v>4389</v>
      </c>
      <c r="H510" s="42"/>
      <c r="I510" s="43">
        <f t="shared" si="96"/>
        <v>121429</v>
      </c>
      <c r="J510" s="43">
        <f t="shared" si="97"/>
        <v>105579</v>
      </c>
      <c r="L510" s="42">
        <f t="shared" si="103"/>
        <v>41140</v>
      </c>
      <c r="M510" s="44">
        <f t="shared" si="98"/>
        <v>121429</v>
      </c>
      <c r="N510" s="48">
        <f t="shared" si="99"/>
        <v>0.8694710489257097</v>
      </c>
      <c r="R510" s="117"/>
      <c r="AL510" s="54">
        <v>41084</v>
      </c>
      <c r="AM510" s="50">
        <v>10025.74</v>
      </c>
      <c r="AN510" s="35">
        <f t="shared" si="100"/>
        <v>10025740</v>
      </c>
      <c r="AR510" s="35">
        <f t="shared" si="101"/>
        <v>0</v>
      </c>
    </row>
    <row r="511" spans="1:44" x14ac:dyDescent="0.25">
      <c r="A511" s="42">
        <f t="shared" si="102"/>
        <v>41147</v>
      </c>
      <c r="B511" s="35">
        <v>82224</v>
      </c>
      <c r="C511" s="35">
        <v>72467</v>
      </c>
      <c r="D511" s="35">
        <v>33675</v>
      </c>
      <c r="E511" s="43">
        <v>29204</v>
      </c>
      <c r="F511" s="35">
        <v>5530</v>
      </c>
      <c r="G511" s="43">
        <v>4268</v>
      </c>
      <c r="H511" s="42"/>
      <c r="I511" s="43">
        <f t="shared" si="96"/>
        <v>121429</v>
      </c>
      <c r="J511" s="43">
        <f t="shared" si="97"/>
        <v>105939</v>
      </c>
      <c r="L511" s="42">
        <f t="shared" si="103"/>
        <v>41147</v>
      </c>
      <c r="M511" s="44">
        <f t="shared" si="98"/>
        <v>121429</v>
      </c>
      <c r="N511" s="48">
        <f t="shared" si="99"/>
        <v>0.87243574434443172</v>
      </c>
      <c r="R511" s="117"/>
      <c r="AL511" s="54">
        <v>41091</v>
      </c>
      <c r="AM511" s="50">
        <v>10746.86</v>
      </c>
      <c r="AN511" s="35">
        <f t="shared" si="100"/>
        <v>10746860</v>
      </c>
      <c r="AR511" s="35">
        <f t="shared" si="101"/>
        <v>0</v>
      </c>
    </row>
    <row r="512" spans="1:44" x14ac:dyDescent="0.25">
      <c r="A512" s="42">
        <f t="shared" si="102"/>
        <v>41154</v>
      </c>
      <c r="B512" s="35">
        <v>82224</v>
      </c>
      <c r="C512" s="35">
        <v>73874</v>
      </c>
      <c r="D512" s="35">
        <v>33675</v>
      </c>
      <c r="E512" s="43">
        <v>29358</v>
      </c>
      <c r="F512" s="35">
        <v>5530</v>
      </c>
      <c r="G512" s="43">
        <v>4186</v>
      </c>
      <c r="H512" s="42"/>
      <c r="I512" s="43">
        <f t="shared" si="96"/>
        <v>121429</v>
      </c>
      <c r="J512" s="43">
        <f t="shared" si="97"/>
        <v>107418</v>
      </c>
      <c r="L512" s="42">
        <f t="shared" si="103"/>
        <v>41154</v>
      </c>
      <c r="M512" s="44">
        <f t="shared" si="98"/>
        <v>121429</v>
      </c>
      <c r="N512" s="48">
        <f t="shared" si="99"/>
        <v>0.88461570135634815</v>
      </c>
      <c r="R512" s="117"/>
      <c r="AL512" s="54">
        <v>41098</v>
      </c>
      <c r="AM512" s="50">
        <v>9938.23</v>
      </c>
      <c r="AN512" s="35">
        <f t="shared" si="100"/>
        <v>9938230</v>
      </c>
      <c r="AR512" s="35">
        <f t="shared" si="101"/>
        <v>0</v>
      </c>
    </row>
    <row r="513" spans="1:44" x14ac:dyDescent="0.25">
      <c r="A513" s="42">
        <f t="shared" si="102"/>
        <v>41161</v>
      </c>
      <c r="B513" s="35">
        <v>82224</v>
      </c>
      <c r="C513" s="35">
        <v>75371</v>
      </c>
      <c r="D513" s="35">
        <v>33675</v>
      </c>
      <c r="E513" s="43">
        <v>29569</v>
      </c>
      <c r="F513" s="35">
        <v>5530</v>
      </c>
      <c r="G513" s="43">
        <v>4136</v>
      </c>
      <c r="H513" s="42"/>
      <c r="I513" s="43">
        <f t="shared" si="96"/>
        <v>121429</v>
      </c>
      <c r="J513" s="43">
        <f t="shared" si="97"/>
        <v>109076</v>
      </c>
      <c r="L513" s="42">
        <f t="shared" si="103"/>
        <v>41161</v>
      </c>
      <c r="M513" s="44">
        <f t="shared" si="98"/>
        <v>121429</v>
      </c>
      <c r="N513" s="48">
        <f t="shared" si="99"/>
        <v>0.89826977081257364</v>
      </c>
      <c r="R513" s="117"/>
      <c r="AL513" s="54">
        <v>41105</v>
      </c>
      <c r="AM513" s="50">
        <v>6348</v>
      </c>
      <c r="AN513" s="35">
        <f t="shared" si="100"/>
        <v>6348000</v>
      </c>
      <c r="AR513" s="35">
        <f t="shared" si="101"/>
        <v>0</v>
      </c>
    </row>
    <row r="514" spans="1:44" x14ac:dyDescent="0.25">
      <c r="A514" s="42">
        <f t="shared" si="102"/>
        <v>41168</v>
      </c>
      <c r="B514" s="35">
        <v>82224</v>
      </c>
      <c r="C514" s="35">
        <v>75631</v>
      </c>
      <c r="D514" s="35">
        <v>33675</v>
      </c>
      <c r="E514" s="43">
        <v>29747</v>
      </c>
      <c r="F514" s="35">
        <v>5530</v>
      </c>
      <c r="G514" s="43">
        <v>4151</v>
      </c>
      <c r="H514" s="42"/>
      <c r="I514" s="43">
        <f t="shared" si="96"/>
        <v>121429</v>
      </c>
      <c r="J514" s="43">
        <f t="shared" si="97"/>
        <v>109529</v>
      </c>
      <c r="L514" s="42">
        <f t="shared" si="103"/>
        <v>41168</v>
      </c>
      <c r="M514" s="44">
        <f t="shared" si="98"/>
        <v>121429</v>
      </c>
      <c r="N514" s="48">
        <f t="shared" si="99"/>
        <v>0.9020003458811322</v>
      </c>
      <c r="R514" s="117"/>
      <c r="AL514" s="54">
        <v>41112</v>
      </c>
      <c r="AM514" s="50">
        <v>6697.1</v>
      </c>
      <c r="AN514" s="35">
        <f t="shared" si="100"/>
        <v>6697100</v>
      </c>
      <c r="AR514" s="35">
        <f t="shared" si="101"/>
        <v>0</v>
      </c>
    </row>
    <row r="515" spans="1:44" x14ac:dyDescent="0.25">
      <c r="A515" s="42">
        <f t="shared" si="102"/>
        <v>41175</v>
      </c>
      <c r="B515" s="35">
        <v>82224</v>
      </c>
      <c r="C515" s="35">
        <v>74889</v>
      </c>
      <c r="D515" s="35">
        <v>33675</v>
      </c>
      <c r="E515" s="43">
        <v>29735</v>
      </c>
      <c r="F515" s="35">
        <v>5530</v>
      </c>
      <c r="G515" s="43">
        <v>4178</v>
      </c>
      <c r="H515" s="42"/>
      <c r="I515" s="43">
        <f t="shared" si="96"/>
        <v>121429</v>
      </c>
      <c r="J515" s="43">
        <f t="shared" si="97"/>
        <v>108802</v>
      </c>
      <c r="L515" s="42">
        <f t="shared" si="103"/>
        <v>41175</v>
      </c>
      <c r="M515" s="44">
        <f t="shared" si="98"/>
        <v>121429</v>
      </c>
      <c r="N515" s="48">
        <f t="shared" si="99"/>
        <v>0.89601330818832403</v>
      </c>
      <c r="R515" s="117"/>
      <c r="AL515" s="54">
        <v>41119</v>
      </c>
      <c r="AM515" s="50">
        <v>5648</v>
      </c>
      <c r="AN515" s="35">
        <f t="shared" si="100"/>
        <v>5648000</v>
      </c>
      <c r="AR515" s="35">
        <f t="shared" si="101"/>
        <v>0</v>
      </c>
    </row>
    <row r="516" spans="1:44" x14ac:dyDescent="0.25">
      <c r="A516" s="42">
        <f t="shared" si="102"/>
        <v>41182</v>
      </c>
      <c r="B516" s="35">
        <v>82224</v>
      </c>
      <c r="C516" s="35">
        <v>75337</v>
      </c>
      <c r="D516" s="35">
        <v>33675</v>
      </c>
      <c r="E516" s="43">
        <v>30025</v>
      </c>
      <c r="F516" s="35">
        <v>5530</v>
      </c>
      <c r="G516" s="43">
        <v>4247</v>
      </c>
      <c r="H516" s="42"/>
      <c r="I516" s="43">
        <f t="shared" si="96"/>
        <v>121429</v>
      </c>
      <c r="J516" s="43">
        <f t="shared" si="97"/>
        <v>109609</v>
      </c>
      <c r="L516" s="42">
        <f t="shared" si="103"/>
        <v>41182</v>
      </c>
      <c r="M516" s="44">
        <f t="shared" si="98"/>
        <v>121429</v>
      </c>
      <c r="N516" s="48">
        <f t="shared" si="99"/>
        <v>0.90265916708529259</v>
      </c>
      <c r="R516" s="117"/>
      <c r="AL516" s="54">
        <v>41126</v>
      </c>
      <c r="AM516" s="50">
        <v>4603.18</v>
      </c>
      <c r="AN516" s="35">
        <f t="shared" si="100"/>
        <v>4603180</v>
      </c>
      <c r="AR516" s="35">
        <f t="shared" si="101"/>
        <v>0</v>
      </c>
    </row>
    <row r="517" spans="1:44" x14ac:dyDescent="0.25">
      <c r="A517" s="42">
        <f t="shared" si="102"/>
        <v>41189</v>
      </c>
      <c r="B517" s="35">
        <v>82224</v>
      </c>
      <c r="C517" s="35">
        <v>74473</v>
      </c>
      <c r="D517" s="35">
        <v>33675</v>
      </c>
      <c r="E517" s="43">
        <v>30107</v>
      </c>
      <c r="F517" s="35">
        <v>5530</v>
      </c>
      <c r="G517" s="43">
        <v>4266</v>
      </c>
      <c r="H517" s="42"/>
      <c r="I517" s="43">
        <f t="shared" si="96"/>
        <v>121429</v>
      </c>
      <c r="J517" s="43">
        <f t="shared" si="97"/>
        <v>108846</v>
      </c>
      <c r="L517" s="42">
        <f t="shared" si="103"/>
        <v>41189</v>
      </c>
      <c r="M517" s="44">
        <f t="shared" si="98"/>
        <v>121429</v>
      </c>
      <c r="N517" s="48">
        <f t="shared" si="99"/>
        <v>0.89637565985061229</v>
      </c>
      <c r="R517" s="117"/>
      <c r="AL517" s="54">
        <v>41133</v>
      </c>
      <c r="AM517" s="50">
        <v>3956.32</v>
      </c>
      <c r="AN517" s="35">
        <f t="shared" si="100"/>
        <v>3956320</v>
      </c>
      <c r="AR517" s="35">
        <f t="shared" si="101"/>
        <v>0</v>
      </c>
    </row>
    <row r="518" spans="1:44" x14ac:dyDescent="0.25">
      <c r="A518" s="42">
        <f t="shared" si="102"/>
        <v>41196</v>
      </c>
      <c r="B518" s="35">
        <v>82224</v>
      </c>
      <c r="C518" s="35">
        <v>73814</v>
      </c>
      <c r="D518" s="35">
        <v>33675</v>
      </c>
      <c r="E518" s="43">
        <v>29978</v>
      </c>
      <c r="F518" s="35">
        <v>5530</v>
      </c>
      <c r="G518" s="43">
        <v>4342</v>
      </c>
      <c r="H518" s="42"/>
      <c r="I518" s="43">
        <f t="shared" si="96"/>
        <v>121429</v>
      </c>
      <c r="J518" s="43">
        <f t="shared" si="97"/>
        <v>108134</v>
      </c>
      <c r="L518" s="42">
        <f t="shared" si="103"/>
        <v>41196</v>
      </c>
      <c r="M518" s="44">
        <f t="shared" si="98"/>
        <v>121429</v>
      </c>
      <c r="N518" s="48">
        <f t="shared" si="99"/>
        <v>0.89051215113358428</v>
      </c>
      <c r="R518" s="117"/>
      <c r="AL518" s="54">
        <v>41140</v>
      </c>
      <c r="AM518" s="50">
        <v>4037.68</v>
      </c>
      <c r="AN518" s="35">
        <f t="shared" si="100"/>
        <v>4037680</v>
      </c>
      <c r="AR518" s="35">
        <f t="shared" si="101"/>
        <v>0</v>
      </c>
    </row>
    <row r="519" spans="1:44" x14ac:dyDescent="0.25">
      <c r="A519" s="42">
        <f t="shared" si="102"/>
        <v>41203</v>
      </c>
      <c r="B519" s="35">
        <v>82224</v>
      </c>
      <c r="C519" s="35">
        <v>72475</v>
      </c>
      <c r="D519" s="35">
        <v>33675</v>
      </c>
      <c r="E519" s="43">
        <v>29435</v>
      </c>
      <c r="F519" s="35">
        <v>5530</v>
      </c>
      <c r="G519" s="43">
        <v>4354</v>
      </c>
      <c r="H519" s="42"/>
      <c r="I519" s="43">
        <f t="shared" ref="I519:I582" si="104">B519+D519+F519</f>
        <v>121429</v>
      </c>
      <c r="J519" s="43">
        <f t="shared" ref="J519:J582" si="105">C519+E519+G519</f>
        <v>106264</v>
      </c>
      <c r="L519" s="42">
        <f t="shared" si="103"/>
        <v>41203</v>
      </c>
      <c r="M519" s="44">
        <f t="shared" ref="M519:M582" si="106">B519+D519+F519</f>
        <v>121429</v>
      </c>
      <c r="N519" s="48">
        <f t="shared" ref="N519:N582" si="107">(C519+E519+G519)/M519</f>
        <v>0.87511220548633362</v>
      </c>
      <c r="R519" s="117"/>
      <c r="AL519" s="54">
        <v>41147</v>
      </c>
      <c r="AM519" s="50">
        <v>4609.51</v>
      </c>
      <c r="AN519" s="35">
        <f t="shared" si="100"/>
        <v>4609510</v>
      </c>
      <c r="AR519" s="35">
        <f t="shared" si="101"/>
        <v>0</v>
      </c>
    </row>
    <row r="520" spans="1:44" x14ac:dyDescent="0.25">
      <c r="A520" s="42">
        <f t="shared" si="102"/>
        <v>41210</v>
      </c>
      <c r="B520" s="35">
        <v>82224</v>
      </c>
      <c r="C520" s="35">
        <v>71274</v>
      </c>
      <c r="D520" s="35">
        <v>33675</v>
      </c>
      <c r="E520" s="43">
        <v>28995</v>
      </c>
      <c r="F520" s="35">
        <v>5530</v>
      </c>
      <c r="G520" s="43">
        <v>4350</v>
      </c>
      <c r="H520" s="42"/>
      <c r="I520" s="43">
        <f t="shared" si="104"/>
        <v>121429</v>
      </c>
      <c r="J520" s="43">
        <f t="shared" si="105"/>
        <v>104619</v>
      </c>
      <c r="L520" s="42">
        <f t="shared" si="103"/>
        <v>41210</v>
      </c>
      <c r="M520" s="44">
        <f t="shared" si="106"/>
        <v>121429</v>
      </c>
      <c r="N520" s="48">
        <f t="shared" si="107"/>
        <v>0.86156519447578417</v>
      </c>
      <c r="R520" s="117"/>
      <c r="AL520" s="54">
        <v>41154</v>
      </c>
      <c r="AM520" s="50">
        <v>5340.99</v>
      </c>
      <c r="AN520" s="35">
        <f t="shared" si="100"/>
        <v>5340990</v>
      </c>
      <c r="AR520" s="35">
        <f t="shared" si="101"/>
        <v>0</v>
      </c>
    </row>
    <row r="521" spans="1:44" x14ac:dyDescent="0.25">
      <c r="A521" s="42">
        <f t="shared" si="102"/>
        <v>41217</v>
      </c>
      <c r="B521" s="35">
        <v>82224</v>
      </c>
      <c r="C521" s="35">
        <v>70294</v>
      </c>
      <c r="D521" s="35">
        <v>33675</v>
      </c>
      <c r="E521" s="43">
        <v>28564</v>
      </c>
      <c r="F521" s="35">
        <v>5530</v>
      </c>
      <c r="G521" s="43">
        <v>4349</v>
      </c>
      <c r="H521" s="42"/>
      <c r="I521" s="43">
        <f t="shared" si="104"/>
        <v>121429</v>
      </c>
      <c r="J521" s="43">
        <f t="shared" si="105"/>
        <v>103207</v>
      </c>
      <c r="L521" s="42">
        <f t="shared" si="103"/>
        <v>41217</v>
      </c>
      <c r="M521" s="44">
        <f t="shared" si="106"/>
        <v>121429</v>
      </c>
      <c r="N521" s="48">
        <f t="shared" si="107"/>
        <v>0.84993700022235219</v>
      </c>
      <c r="R521" s="117"/>
      <c r="AL521" s="54">
        <v>41161</v>
      </c>
      <c r="AM521" s="50">
        <v>5353.41</v>
      </c>
      <c r="AN521" s="35">
        <f t="shared" si="100"/>
        <v>5353410</v>
      </c>
      <c r="AR521" s="35">
        <f t="shared" si="101"/>
        <v>0</v>
      </c>
    </row>
    <row r="522" spans="1:44" x14ac:dyDescent="0.25">
      <c r="A522" s="42">
        <f t="shared" si="102"/>
        <v>41224</v>
      </c>
      <c r="B522" s="35">
        <v>82224</v>
      </c>
      <c r="C522" s="35">
        <v>69998</v>
      </c>
      <c r="D522" s="35">
        <v>33675</v>
      </c>
      <c r="E522" s="43">
        <v>28214</v>
      </c>
      <c r="F522" s="35">
        <v>5530</v>
      </c>
      <c r="G522" s="43">
        <v>4346</v>
      </c>
      <c r="H522" s="42"/>
      <c r="I522" s="43">
        <f t="shared" si="104"/>
        <v>121429</v>
      </c>
      <c r="J522" s="43">
        <f t="shared" si="105"/>
        <v>102558</v>
      </c>
      <c r="L522" s="42">
        <f t="shared" si="103"/>
        <v>41224</v>
      </c>
      <c r="M522" s="44">
        <f t="shared" si="106"/>
        <v>121429</v>
      </c>
      <c r="N522" s="48">
        <f t="shared" si="107"/>
        <v>0.84459231320360051</v>
      </c>
      <c r="R522" s="117"/>
      <c r="AL522" s="54">
        <v>41168</v>
      </c>
      <c r="AM522" s="50">
        <v>4584.74</v>
      </c>
      <c r="AN522" s="35">
        <f t="shared" ref="AN522:AN585" si="108">AM522*1000</f>
        <v>4584740</v>
      </c>
      <c r="AR522" s="35">
        <f t="shared" ref="AR522:AR585" si="109">AQ522*1000000</f>
        <v>0</v>
      </c>
    </row>
    <row r="523" spans="1:44" x14ac:dyDescent="0.25">
      <c r="A523" s="42">
        <f t="shared" si="102"/>
        <v>41231</v>
      </c>
      <c r="B523" s="35">
        <v>82224</v>
      </c>
      <c r="C523" s="35">
        <v>70026</v>
      </c>
      <c r="D523" s="35">
        <v>33675</v>
      </c>
      <c r="E523" s="43">
        <v>27914</v>
      </c>
      <c r="F523" s="35">
        <v>5530</v>
      </c>
      <c r="G523" s="43">
        <v>4394</v>
      </c>
      <c r="H523" s="42"/>
      <c r="I523" s="43">
        <f t="shared" si="104"/>
        <v>121429</v>
      </c>
      <c r="J523" s="43">
        <f t="shared" si="105"/>
        <v>102334</v>
      </c>
      <c r="L523" s="42">
        <f t="shared" si="103"/>
        <v>41231</v>
      </c>
      <c r="M523" s="44">
        <f t="shared" si="106"/>
        <v>121429</v>
      </c>
      <c r="N523" s="48">
        <f t="shared" si="107"/>
        <v>0.84274761383195118</v>
      </c>
      <c r="R523" s="117"/>
      <c r="AL523" s="54">
        <v>41175</v>
      </c>
      <c r="AM523" s="50">
        <v>3593.88</v>
      </c>
      <c r="AN523" s="35">
        <f t="shared" si="108"/>
        <v>3593880</v>
      </c>
      <c r="AR523" s="35">
        <f t="shared" si="109"/>
        <v>0</v>
      </c>
    </row>
    <row r="524" spans="1:44" x14ac:dyDescent="0.25">
      <c r="A524" s="42">
        <f t="shared" si="102"/>
        <v>41238</v>
      </c>
      <c r="B524" s="35">
        <v>82224</v>
      </c>
      <c r="C524" s="35">
        <v>67930</v>
      </c>
      <c r="D524" s="35">
        <v>33675</v>
      </c>
      <c r="E524" s="43">
        <v>27097</v>
      </c>
      <c r="F524" s="35">
        <v>5530</v>
      </c>
      <c r="G524" s="43">
        <v>4387</v>
      </c>
      <c r="H524" s="42"/>
      <c r="I524" s="43">
        <f t="shared" si="104"/>
        <v>121429</v>
      </c>
      <c r="J524" s="43">
        <f t="shared" si="105"/>
        <v>99414</v>
      </c>
      <c r="L524" s="42">
        <f t="shared" si="103"/>
        <v>41238</v>
      </c>
      <c r="M524" s="44">
        <f t="shared" si="106"/>
        <v>121429</v>
      </c>
      <c r="N524" s="48">
        <f t="shared" si="107"/>
        <v>0.81870063988009456</v>
      </c>
      <c r="R524" s="117"/>
      <c r="AL524" s="54">
        <v>41182</v>
      </c>
      <c r="AM524" s="50">
        <v>5061.41</v>
      </c>
      <c r="AN524" s="35">
        <f t="shared" si="108"/>
        <v>5061410</v>
      </c>
      <c r="AR524" s="35">
        <f t="shared" si="109"/>
        <v>0</v>
      </c>
    </row>
    <row r="525" spans="1:44" x14ac:dyDescent="0.25">
      <c r="A525" s="42">
        <f t="shared" si="102"/>
        <v>41245</v>
      </c>
      <c r="B525" s="35">
        <v>82224</v>
      </c>
      <c r="C525" s="35">
        <v>65039</v>
      </c>
      <c r="D525" s="35">
        <v>33675</v>
      </c>
      <c r="E525" s="43">
        <v>25914</v>
      </c>
      <c r="F525" s="35">
        <v>5530</v>
      </c>
      <c r="G525" s="43">
        <v>4330</v>
      </c>
      <c r="H525" s="42"/>
      <c r="I525" s="43">
        <f t="shared" si="104"/>
        <v>121429</v>
      </c>
      <c r="J525" s="43">
        <f t="shared" si="105"/>
        <v>95283</v>
      </c>
      <c r="L525" s="42">
        <f t="shared" si="103"/>
        <v>41245</v>
      </c>
      <c r="M525" s="44">
        <f t="shared" si="106"/>
        <v>121429</v>
      </c>
      <c r="N525" s="48">
        <f t="shared" si="107"/>
        <v>0.78468075995025899</v>
      </c>
      <c r="R525" s="117"/>
      <c r="AL525" s="54">
        <v>41189</v>
      </c>
      <c r="AM525" s="50">
        <v>3727.54</v>
      </c>
      <c r="AN525" s="35">
        <f t="shared" si="108"/>
        <v>3727540</v>
      </c>
      <c r="AR525" s="35">
        <f t="shared" si="109"/>
        <v>0</v>
      </c>
    </row>
    <row r="526" spans="1:44" x14ac:dyDescent="0.25">
      <c r="A526" s="42">
        <f t="shared" si="102"/>
        <v>41252</v>
      </c>
      <c r="B526" s="35">
        <v>82224</v>
      </c>
      <c r="C526" s="35">
        <v>62329</v>
      </c>
      <c r="D526" s="35">
        <v>33675</v>
      </c>
      <c r="E526" s="43">
        <v>24665</v>
      </c>
      <c r="F526" s="35">
        <v>5530</v>
      </c>
      <c r="G526" s="43">
        <v>4231</v>
      </c>
      <c r="H526" s="42"/>
      <c r="I526" s="43">
        <f t="shared" si="104"/>
        <v>121429</v>
      </c>
      <c r="J526" s="43">
        <f t="shared" si="105"/>
        <v>91225</v>
      </c>
      <c r="L526" s="42">
        <f t="shared" si="103"/>
        <v>41252</v>
      </c>
      <c r="M526" s="44">
        <f t="shared" si="106"/>
        <v>121429</v>
      </c>
      <c r="N526" s="48">
        <f t="shared" si="107"/>
        <v>0.75126205436921989</v>
      </c>
      <c r="R526" s="117"/>
      <c r="AL526" s="54">
        <v>41196</v>
      </c>
      <c r="AM526" s="50">
        <v>3715.4700000000003</v>
      </c>
      <c r="AN526" s="35">
        <f t="shared" si="108"/>
        <v>3715470.0000000005</v>
      </c>
      <c r="AR526" s="35">
        <f t="shared" si="109"/>
        <v>0</v>
      </c>
    </row>
    <row r="527" spans="1:44" x14ac:dyDescent="0.25">
      <c r="A527" s="42">
        <f t="shared" si="102"/>
        <v>41259</v>
      </c>
      <c r="B527" s="35">
        <v>82224</v>
      </c>
      <c r="C527" s="35">
        <v>59611</v>
      </c>
      <c r="D527" s="35">
        <v>33675</v>
      </c>
      <c r="E527" s="43">
        <v>23463</v>
      </c>
      <c r="F527" s="35">
        <v>5530</v>
      </c>
      <c r="G527" s="43">
        <v>4118</v>
      </c>
      <c r="H527" s="42"/>
      <c r="I527" s="43">
        <f t="shared" si="104"/>
        <v>121429</v>
      </c>
      <c r="J527" s="43">
        <f t="shared" si="105"/>
        <v>87192</v>
      </c>
      <c r="L527" s="42">
        <f t="shared" si="103"/>
        <v>41259</v>
      </c>
      <c r="M527" s="44">
        <f t="shared" si="106"/>
        <v>121429</v>
      </c>
      <c r="N527" s="48">
        <f t="shared" si="107"/>
        <v>0.71804923041448088</v>
      </c>
      <c r="R527" s="117"/>
      <c r="AL527" s="54">
        <v>41203</v>
      </c>
      <c r="AM527" s="50">
        <v>2934.9</v>
      </c>
      <c r="AN527" s="35">
        <f t="shared" si="108"/>
        <v>2934900</v>
      </c>
      <c r="AR527" s="35">
        <f t="shared" si="109"/>
        <v>0</v>
      </c>
    </row>
    <row r="528" spans="1:44" x14ac:dyDescent="0.25">
      <c r="A528" s="42">
        <f t="shared" si="102"/>
        <v>41266</v>
      </c>
      <c r="B528" s="35">
        <v>82224</v>
      </c>
      <c r="C528" s="35">
        <v>57857</v>
      </c>
      <c r="D528" s="35">
        <v>33675</v>
      </c>
      <c r="E528" s="43">
        <v>22669</v>
      </c>
      <c r="F528" s="35">
        <v>5530</v>
      </c>
      <c r="G528" s="43">
        <v>3995</v>
      </c>
      <c r="H528" s="42"/>
      <c r="I528" s="43">
        <f t="shared" si="104"/>
        <v>121429</v>
      </c>
      <c r="J528" s="43">
        <f t="shared" si="105"/>
        <v>84521</v>
      </c>
      <c r="L528" s="42">
        <f t="shared" si="103"/>
        <v>41266</v>
      </c>
      <c r="M528" s="44">
        <f t="shared" si="106"/>
        <v>121429</v>
      </c>
      <c r="N528" s="48">
        <f t="shared" si="107"/>
        <v>0.69605283746057367</v>
      </c>
      <c r="R528" s="117"/>
      <c r="AL528" s="54">
        <v>41210</v>
      </c>
      <c r="AM528" s="50">
        <v>2790.58</v>
      </c>
      <c r="AN528" s="35">
        <f t="shared" si="108"/>
        <v>2790580</v>
      </c>
      <c r="AR528" s="35">
        <f t="shared" si="109"/>
        <v>0</v>
      </c>
    </row>
    <row r="529" spans="1:44" x14ac:dyDescent="0.25">
      <c r="A529" s="42">
        <v>41275</v>
      </c>
      <c r="B529" s="35">
        <v>82224</v>
      </c>
      <c r="C529" s="35">
        <v>56597</v>
      </c>
      <c r="D529" s="35">
        <v>33675</v>
      </c>
      <c r="E529" s="35">
        <v>21829</v>
      </c>
      <c r="F529" s="35">
        <v>5530</v>
      </c>
      <c r="G529" s="43">
        <v>3947</v>
      </c>
      <c r="H529" s="42"/>
      <c r="I529" s="43">
        <f t="shared" si="104"/>
        <v>121429</v>
      </c>
      <c r="J529" s="43">
        <f t="shared" si="105"/>
        <v>82373</v>
      </c>
      <c r="L529" s="42">
        <v>41275</v>
      </c>
      <c r="M529" s="44">
        <f t="shared" si="106"/>
        <v>121429</v>
      </c>
      <c r="N529" s="48">
        <f t="shared" si="107"/>
        <v>0.67836348812886538</v>
      </c>
      <c r="R529" s="117"/>
      <c r="AL529" s="54">
        <v>41217</v>
      </c>
      <c r="AM529" s="50">
        <v>3037.37</v>
      </c>
      <c r="AN529" s="35">
        <f t="shared" si="108"/>
        <v>3037370</v>
      </c>
      <c r="AR529" s="35">
        <f t="shared" si="109"/>
        <v>0</v>
      </c>
    </row>
    <row r="530" spans="1:44" x14ac:dyDescent="0.25">
      <c r="A530" s="42">
        <f>A529+7</f>
        <v>41282</v>
      </c>
      <c r="B530" s="35">
        <v>82224</v>
      </c>
      <c r="C530" s="35">
        <v>54099</v>
      </c>
      <c r="D530" s="35">
        <v>33675</v>
      </c>
      <c r="E530" s="35">
        <v>20521</v>
      </c>
      <c r="F530" s="35">
        <v>5530</v>
      </c>
      <c r="G530" s="43">
        <v>3789</v>
      </c>
      <c r="H530" s="42"/>
      <c r="I530" s="43">
        <f t="shared" si="104"/>
        <v>121429</v>
      </c>
      <c r="J530" s="43">
        <f t="shared" si="105"/>
        <v>78409</v>
      </c>
      <c r="L530" s="42">
        <f>L529+7</f>
        <v>41282</v>
      </c>
      <c r="M530" s="44">
        <f t="shared" si="106"/>
        <v>121429</v>
      </c>
      <c r="N530" s="48">
        <f t="shared" si="107"/>
        <v>0.64571889746271482</v>
      </c>
      <c r="R530" s="117"/>
      <c r="AL530" s="54">
        <v>41224</v>
      </c>
      <c r="AM530" s="50">
        <v>3827.23</v>
      </c>
      <c r="AN530" s="35">
        <f t="shared" si="108"/>
        <v>3827230</v>
      </c>
      <c r="AR530" s="35">
        <f t="shared" si="109"/>
        <v>0</v>
      </c>
    </row>
    <row r="531" spans="1:44" x14ac:dyDescent="0.25">
      <c r="A531" s="42">
        <f t="shared" ref="A531:A580" si="110">A530+7</f>
        <v>41289</v>
      </c>
      <c r="B531" s="35">
        <v>82224</v>
      </c>
      <c r="C531" s="35">
        <v>51059</v>
      </c>
      <c r="D531" s="35">
        <v>33675</v>
      </c>
      <c r="E531" s="35">
        <v>19122</v>
      </c>
      <c r="F531" s="35">
        <v>5530</v>
      </c>
      <c r="G531" s="43">
        <v>3623</v>
      </c>
      <c r="H531" s="42"/>
      <c r="I531" s="43">
        <f t="shared" si="104"/>
        <v>121429</v>
      </c>
      <c r="J531" s="43">
        <f t="shared" si="105"/>
        <v>73804</v>
      </c>
      <c r="L531" s="42">
        <f t="shared" ref="L531:L580" si="111">L530+7</f>
        <v>41289</v>
      </c>
      <c r="M531" s="44">
        <f t="shared" si="106"/>
        <v>121429</v>
      </c>
      <c r="N531" s="48">
        <f t="shared" si="107"/>
        <v>0.60779550189822862</v>
      </c>
      <c r="R531" s="117"/>
      <c r="AL531" s="54">
        <v>41231</v>
      </c>
      <c r="AM531" s="50">
        <v>4155.9399999999996</v>
      </c>
      <c r="AN531" s="35">
        <f t="shared" si="108"/>
        <v>4155939.9999999995</v>
      </c>
      <c r="AR531" s="35">
        <f t="shared" si="109"/>
        <v>0</v>
      </c>
    </row>
    <row r="532" spans="1:44" x14ac:dyDescent="0.25">
      <c r="A532" s="42">
        <f t="shared" si="110"/>
        <v>41296</v>
      </c>
      <c r="B532" s="35">
        <v>82224</v>
      </c>
      <c r="C532" s="35">
        <v>48117</v>
      </c>
      <c r="D532" s="35">
        <v>33675</v>
      </c>
      <c r="E532" s="35">
        <v>17706</v>
      </c>
      <c r="F532" s="35">
        <v>5530</v>
      </c>
      <c r="G532" s="43">
        <v>3472</v>
      </c>
      <c r="H532" s="42"/>
      <c r="I532" s="43">
        <f t="shared" si="104"/>
        <v>121429</v>
      </c>
      <c r="J532" s="43">
        <f t="shared" si="105"/>
        <v>69295</v>
      </c>
      <c r="L532" s="42">
        <f t="shared" si="111"/>
        <v>41296</v>
      </c>
      <c r="M532" s="44">
        <f t="shared" si="106"/>
        <v>121429</v>
      </c>
      <c r="N532" s="48">
        <f t="shared" si="107"/>
        <v>0.57066269177873485</v>
      </c>
      <c r="R532" s="117"/>
      <c r="AL532" s="54">
        <v>41238</v>
      </c>
      <c r="AM532" s="50">
        <v>2371.5299999999997</v>
      </c>
      <c r="AN532" s="35">
        <f t="shared" si="108"/>
        <v>2371529.9999999995</v>
      </c>
      <c r="AR532" s="35">
        <f t="shared" si="109"/>
        <v>0</v>
      </c>
    </row>
    <row r="533" spans="1:44" x14ac:dyDescent="0.25">
      <c r="A533" s="42">
        <f t="shared" si="110"/>
        <v>41303</v>
      </c>
      <c r="B533" s="35">
        <v>82224</v>
      </c>
      <c r="C533" s="35">
        <v>45906</v>
      </c>
      <c r="D533" s="35">
        <v>33675</v>
      </c>
      <c r="E533" s="35">
        <v>16650</v>
      </c>
      <c r="F533" s="35">
        <v>5530</v>
      </c>
      <c r="G533" s="43">
        <v>3396</v>
      </c>
      <c r="H533" s="42"/>
      <c r="I533" s="43">
        <f t="shared" si="104"/>
        <v>121429</v>
      </c>
      <c r="J533" s="43">
        <f t="shared" si="105"/>
        <v>65952</v>
      </c>
      <c r="L533" s="42">
        <f t="shared" si="111"/>
        <v>41303</v>
      </c>
      <c r="M533" s="44">
        <f t="shared" si="106"/>
        <v>121429</v>
      </c>
      <c r="N533" s="48">
        <f t="shared" si="107"/>
        <v>0.54313220070987989</v>
      </c>
      <c r="R533" s="117"/>
      <c r="AL533" s="54">
        <v>41245</v>
      </c>
      <c r="AM533" s="50">
        <v>1522.57</v>
      </c>
      <c r="AN533" s="35">
        <f t="shared" si="108"/>
        <v>1522570</v>
      </c>
      <c r="AR533" s="35">
        <f t="shared" si="109"/>
        <v>0</v>
      </c>
    </row>
    <row r="534" spans="1:44" x14ac:dyDescent="0.25">
      <c r="A534" s="42">
        <f t="shared" si="110"/>
        <v>41310</v>
      </c>
      <c r="B534" s="35">
        <v>82224</v>
      </c>
      <c r="C534" s="35">
        <v>43302</v>
      </c>
      <c r="D534" s="35">
        <v>33675</v>
      </c>
      <c r="E534" s="35">
        <v>15356</v>
      </c>
      <c r="F534" s="35">
        <v>5530</v>
      </c>
      <c r="G534" s="43">
        <v>3204</v>
      </c>
      <c r="H534" s="42"/>
      <c r="I534" s="43">
        <f t="shared" si="104"/>
        <v>121429</v>
      </c>
      <c r="J534" s="43">
        <f t="shared" si="105"/>
        <v>61862</v>
      </c>
      <c r="L534" s="42">
        <f t="shared" si="111"/>
        <v>41310</v>
      </c>
      <c r="M534" s="44">
        <f t="shared" si="106"/>
        <v>121429</v>
      </c>
      <c r="N534" s="48">
        <f t="shared" si="107"/>
        <v>0.50944996664717657</v>
      </c>
      <c r="R534" s="117"/>
      <c r="AL534" s="54">
        <v>41252</v>
      </c>
      <c r="AM534" s="50">
        <v>1461.05</v>
      </c>
      <c r="AN534" s="35">
        <f t="shared" si="108"/>
        <v>1461050</v>
      </c>
      <c r="AR534" s="35">
        <f t="shared" si="109"/>
        <v>0</v>
      </c>
    </row>
    <row r="535" spans="1:44" x14ac:dyDescent="0.25">
      <c r="A535" s="42">
        <f t="shared" si="110"/>
        <v>41317</v>
      </c>
      <c r="B535" s="35">
        <v>82224</v>
      </c>
      <c r="C535" s="35">
        <v>40547</v>
      </c>
      <c r="D535" s="35">
        <v>33675</v>
      </c>
      <c r="E535" s="35">
        <v>13984</v>
      </c>
      <c r="F535" s="35">
        <v>5530</v>
      </c>
      <c r="G535" s="43">
        <v>3006</v>
      </c>
      <c r="H535" s="42"/>
      <c r="I535" s="43">
        <f t="shared" si="104"/>
        <v>121429</v>
      </c>
      <c r="J535" s="43">
        <f t="shared" si="105"/>
        <v>57537</v>
      </c>
      <c r="L535" s="42">
        <f t="shared" si="111"/>
        <v>41317</v>
      </c>
      <c r="M535" s="44">
        <f t="shared" si="106"/>
        <v>121429</v>
      </c>
      <c r="N535" s="48">
        <f t="shared" si="107"/>
        <v>0.47383244529725188</v>
      </c>
      <c r="R535" s="117"/>
      <c r="AL535" s="54">
        <v>41259</v>
      </c>
      <c r="AM535" s="50">
        <v>1290.73</v>
      </c>
      <c r="AN535" s="35">
        <f t="shared" si="108"/>
        <v>1290730</v>
      </c>
      <c r="AR535" s="35">
        <f t="shared" si="109"/>
        <v>0</v>
      </c>
    </row>
    <row r="536" spans="1:44" x14ac:dyDescent="0.25">
      <c r="A536" s="42">
        <f t="shared" si="110"/>
        <v>41324</v>
      </c>
      <c r="B536" s="35">
        <v>82224</v>
      </c>
      <c r="C536" s="35">
        <v>37880</v>
      </c>
      <c r="D536" s="35">
        <v>33675</v>
      </c>
      <c r="E536" s="35">
        <v>12727</v>
      </c>
      <c r="F536" s="35">
        <v>5530</v>
      </c>
      <c r="G536" s="43">
        <v>2807</v>
      </c>
      <c r="H536" s="42"/>
      <c r="I536" s="43">
        <f t="shared" si="104"/>
        <v>121429</v>
      </c>
      <c r="J536" s="43">
        <f t="shared" si="105"/>
        <v>53414</v>
      </c>
      <c r="L536" s="42">
        <f t="shared" si="111"/>
        <v>41324</v>
      </c>
      <c r="M536" s="44">
        <f t="shared" si="106"/>
        <v>121429</v>
      </c>
      <c r="N536" s="48">
        <f t="shared" si="107"/>
        <v>0.43987844748783239</v>
      </c>
      <c r="R536" s="117"/>
      <c r="AL536" s="54">
        <v>41266</v>
      </c>
      <c r="AM536" s="50">
        <v>1475</v>
      </c>
      <c r="AN536" s="35">
        <f t="shared" si="108"/>
        <v>1475000</v>
      </c>
      <c r="AR536" s="35">
        <f t="shared" si="109"/>
        <v>0</v>
      </c>
    </row>
    <row r="537" spans="1:44" x14ac:dyDescent="0.25">
      <c r="A537" s="42">
        <f t="shared" si="110"/>
        <v>41331</v>
      </c>
      <c r="B537" s="35">
        <v>82224</v>
      </c>
      <c r="C537" s="35">
        <v>35701</v>
      </c>
      <c r="D537" s="35">
        <v>33675</v>
      </c>
      <c r="E537" s="35">
        <v>11612</v>
      </c>
      <c r="F537" s="35">
        <v>5530</v>
      </c>
      <c r="G537" s="43">
        <v>2610</v>
      </c>
      <c r="H537" s="42"/>
      <c r="I537" s="43">
        <f t="shared" si="104"/>
        <v>121429</v>
      </c>
      <c r="J537" s="43">
        <f t="shared" si="105"/>
        <v>49923</v>
      </c>
      <c r="L537" s="42">
        <f t="shared" si="111"/>
        <v>41331</v>
      </c>
      <c r="M537" s="44">
        <f t="shared" si="106"/>
        <v>121429</v>
      </c>
      <c r="N537" s="48">
        <f t="shared" si="107"/>
        <v>0.41112913719128052</v>
      </c>
      <c r="R537" s="117"/>
      <c r="AL537" s="54">
        <v>41273</v>
      </c>
      <c r="AM537" s="50">
        <v>0</v>
      </c>
      <c r="AN537" s="35">
        <f t="shared" si="108"/>
        <v>0</v>
      </c>
      <c r="AR537" s="35">
        <f t="shared" si="109"/>
        <v>0</v>
      </c>
    </row>
    <row r="538" spans="1:44" x14ac:dyDescent="0.25">
      <c r="A538" s="42">
        <f t="shared" si="110"/>
        <v>41338</v>
      </c>
      <c r="B538" s="35">
        <v>82224</v>
      </c>
      <c r="C538" s="35">
        <v>33484</v>
      </c>
      <c r="D538" s="35">
        <v>33675</v>
      </c>
      <c r="E538" s="35">
        <v>10479</v>
      </c>
      <c r="F538" s="35">
        <v>5530</v>
      </c>
      <c r="G538" s="43">
        <v>2407</v>
      </c>
      <c r="H538" s="42"/>
      <c r="I538" s="43">
        <f t="shared" si="104"/>
        <v>121429</v>
      </c>
      <c r="J538" s="43">
        <f t="shared" si="105"/>
        <v>46370</v>
      </c>
      <c r="L538" s="42">
        <f t="shared" si="111"/>
        <v>41338</v>
      </c>
      <c r="M538" s="44">
        <f t="shared" si="106"/>
        <v>121429</v>
      </c>
      <c r="N538" s="48">
        <f t="shared" si="107"/>
        <v>0.38186924046150428</v>
      </c>
      <c r="R538" s="117"/>
      <c r="AL538" s="54">
        <v>41275</v>
      </c>
      <c r="AM538" s="50">
        <v>2127.87</v>
      </c>
      <c r="AN538" s="35">
        <f t="shared" si="108"/>
        <v>2127870</v>
      </c>
      <c r="AR538" s="35">
        <f t="shared" si="109"/>
        <v>0</v>
      </c>
    </row>
    <row r="539" spans="1:44" x14ac:dyDescent="0.25">
      <c r="A539" s="42">
        <f t="shared" si="110"/>
        <v>41345</v>
      </c>
      <c r="B539" s="35">
        <v>82224</v>
      </c>
      <c r="C539" s="35">
        <v>30839</v>
      </c>
      <c r="D539" s="35">
        <v>33675</v>
      </c>
      <c r="E539" s="35">
        <v>9228</v>
      </c>
      <c r="F539" s="35">
        <v>5530</v>
      </c>
      <c r="G539" s="43">
        <v>2203</v>
      </c>
      <c r="H539" s="42"/>
      <c r="I539" s="43">
        <f t="shared" si="104"/>
        <v>121429</v>
      </c>
      <c r="J539" s="43">
        <f t="shared" si="105"/>
        <v>42270</v>
      </c>
      <c r="L539" s="42">
        <f t="shared" si="111"/>
        <v>41345</v>
      </c>
      <c r="M539" s="44">
        <f t="shared" si="106"/>
        <v>121429</v>
      </c>
      <c r="N539" s="48">
        <f t="shared" si="107"/>
        <v>0.34810465374828087</v>
      </c>
      <c r="R539" s="117"/>
      <c r="AL539" s="54">
        <v>41282</v>
      </c>
      <c r="AM539" s="50">
        <v>1421.44</v>
      </c>
      <c r="AN539" s="35">
        <f t="shared" si="108"/>
        <v>1421440</v>
      </c>
      <c r="AR539" s="35">
        <f t="shared" si="109"/>
        <v>0</v>
      </c>
    </row>
    <row r="540" spans="1:44" x14ac:dyDescent="0.25">
      <c r="A540" s="42">
        <f t="shared" si="110"/>
        <v>41352</v>
      </c>
      <c r="B540" s="35">
        <v>82224</v>
      </c>
      <c r="C540" s="35">
        <v>28277</v>
      </c>
      <c r="D540" s="35">
        <v>33675</v>
      </c>
      <c r="E540" s="35">
        <v>8084</v>
      </c>
      <c r="F540" s="35">
        <v>5530</v>
      </c>
      <c r="G540" s="43">
        <v>2027</v>
      </c>
      <c r="H540" s="42"/>
      <c r="I540" s="43">
        <f t="shared" si="104"/>
        <v>121429</v>
      </c>
      <c r="J540" s="43">
        <f t="shared" si="105"/>
        <v>38388</v>
      </c>
      <c r="L540" s="42">
        <f t="shared" si="111"/>
        <v>41352</v>
      </c>
      <c r="M540" s="44">
        <f t="shared" si="106"/>
        <v>121429</v>
      </c>
      <c r="N540" s="48">
        <f t="shared" si="107"/>
        <v>0.31613535481639476</v>
      </c>
      <c r="R540" s="117"/>
      <c r="AL540" s="54">
        <v>41289</v>
      </c>
      <c r="AM540" s="50">
        <v>962.96</v>
      </c>
      <c r="AN540" s="35">
        <f t="shared" si="108"/>
        <v>962960</v>
      </c>
      <c r="AR540" s="35">
        <f t="shared" si="109"/>
        <v>0</v>
      </c>
    </row>
    <row r="541" spans="1:44" x14ac:dyDescent="0.25">
      <c r="A541" s="42">
        <f t="shared" si="110"/>
        <v>41359</v>
      </c>
      <c r="B541" s="35">
        <v>82224</v>
      </c>
      <c r="C541" s="35">
        <v>26050</v>
      </c>
      <c r="D541" s="35">
        <v>33675</v>
      </c>
      <c r="E541" s="35">
        <v>7114</v>
      </c>
      <c r="F541" s="35">
        <v>5530</v>
      </c>
      <c r="G541" s="43">
        <v>1873</v>
      </c>
      <c r="H541" s="42"/>
      <c r="I541" s="43">
        <f t="shared" si="104"/>
        <v>121429</v>
      </c>
      <c r="J541" s="43">
        <f t="shared" si="105"/>
        <v>35037</v>
      </c>
      <c r="L541" s="42">
        <f t="shared" si="111"/>
        <v>41359</v>
      </c>
      <c r="M541" s="44">
        <f t="shared" si="106"/>
        <v>121429</v>
      </c>
      <c r="N541" s="48">
        <f t="shared" si="107"/>
        <v>0.28853898162712366</v>
      </c>
      <c r="R541" s="117"/>
      <c r="AL541" s="54">
        <v>41296</v>
      </c>
      <c r="AM541" s="50">
        <v>956.22</v>
      </c>
      <c r="AN541" s="35">
        <f t="shared" si="108"/>
        <v>956220</v>
      </c>
      <c r="AR541" s="35">
        <f t="shared" si="109"/>
        <v>0</v>
      </c>
    </row>
    <row r="542" spans="1:44" x14ac:dyDescent="0.25">
      <c r="A542" s="42">
        <f t="shared" si="110"/>
        <v>41366</v>
      </c>
      <c r="B542" s="35">
        <v>82224</v>
      </c>
      <c r="C542" s="35">
        <v>23848</v>
      </c>
      <c r="D542" s="35">
        <v>33675</v>
      </c>
      <c r="E542" s="35">
        <v>6287</v>
      </c>
      <c r="F542" s="35">
        <v>5530</v>
      </c>
      <c r="G542" s="43">
        <v>1731</v>
      </c>
      <c r="H542" s="42"/>
      <c r="I542" s="43">
        <f t="shared" si="104"/>
        <v>121429</v>
      </c>
      <c r="J542" s="43">
        <f t="shared" si="105"/>
        <v>31866</v>
      </c>
      <c r="L542" s="42">
        <f t="shared" si="111"/>
        <v>41366</v>
      </c>
      <c r="M542" s="44">
        <f t="shared" si="106"/>
        <v>121429</v>
      </c>
      <c r="N542" s="48">
        <f t="shared" si="107"/>
        <v>0.26242495614721362</v>
      </c>
      <c r="R542" s="117"/>
      <c r="AL542" s="54">
        <v>41303</v>
      </c>
      <c r="AM542" s="50">
        <v>1189.8499999999999</v>
      </c>
      <c r="AN542" s="35">
        <f t="shared" si="108"/>
        <v>1189850</v>
      </c>
      <c r="AR542" s="35">
        <f t="shared" si="109"/>
        <v>0</v>
      </c>
    </row>
    <row r="543" spans="1:44" x14ac:dyDescent="0.25">
      <c r="A543" s="42">
        <f t="shared" si="110"/>
        <v>41373</v>
      </c>
      <c r="B543" s="35">
        <v>82224</v>
      </c>
      <c r="C543" s="35">
        <v>21647</v>
      </c>
      <c r="D543" s="35">
        <v>33675</v>
      </c>
      <c r="E543" s="35">
        <v>5445</v>
      </c>
      <c r="F543" s="35">
        <v>5530</v>
      </c>
      <c r="G543" s="43">
        <v>1603</v>
      </c>
      <c r="H543" s="42"/>
      <c r="I543" s="43">
        <f t="shared" si="104"/>
        <v>121429</v>
      </c>
      <c r="J543" s="43">
        <f t="shared" si="105"/>
        <v>28695</v>
      </c>
      <c r="L543" s="42">
        <f t="shared" si="111"/>
        <v>41373</v>
      </c>
      <c r="M543" s="44">
        <f t="shared" si="106"/>
        <v>121429</v>
      </c>
      <c r="N543" s="48">
        <f t="shared" si="107"/>
        <v>0.23631093066730352</v>
      </c>
      <c r="R543" s="117"/>
      <c r="AL543" s="54">
        <v>41310</v>
      </c>
      <c r="AM543" s="50">
        <v>884.63</v>
      </c>
      <c r="AN543" s="35">
        <f t="shared" si="108"/>
        <v>884630</v>
      </c>
      <c r="AR543" s="35">
        <f t="shared" si="109"/>
        <v>0</v>
      </c>
    </row>
    <row r="544" spans="1:44" x14ac:dyDescent="0.25">
      <c r="A544" s="42">
        <f t="shared" si="110"/>
        <v>41380</v>
      </c>
      <c r="B544" s="35">
        <v>82224</v>
      </c>
      <c r="C544" s="35">
        <v>21808</v>
      </c>
      <c r="D544" s="35">
        <v>33675</v>
      </c>
      <c r="E544" s="35">
        <v>5388</v>
      </c>
      <c r="F544" s="35">
        <v>5530</v>
      </c>
      <c r="G544" s="43">
        <v>1787</v>
      </c>
      <c r="H544" s="42"/>
      <c r="I544" s="43">
        <f t="shared" si="104"/>
        <v>121429</v>
      </c>
      <c r="J544" s="43">
        <f t="shared" si="105"/>
        <v>28983</v>
      </c>
      <c r="L544" s="42">
        <f t="shared" si="111"/>
        <v>41380</v>
      </c>
      <c r="M544" s="44">
        <f t="shared" si="106"/>
        <v>121429</v>
      </c>
      <c r="N544" s="48">
        <f t="shared" si="107"/>
        <v>0.23868268700228118</v>
      </c>
      <c r="R544" s="117"/>
      <c r="AL544" s="54">
        <v>41317</v>
      </c>
      <c r="AM544" s="50">
        <v>825.45</v>
      </c>
      <c r="AN544" s="35">
        <f t="shared" si="108"/>
        <v>825450</v>
      </c>
      <c r="AR544" s="35">
        <f t="shared" si="109"/>
        <v>0</v>
      </c>
    </row>
    <row r="545" spans="1:44" x14ac:dyDescent="0.25">
      <c r="A545" s="42">
        <f t="shared" si="110"/>
        <v>41387</v>
      </c>
      <c r="B545" s="35">
        <v>82224</v>
      </c>
      <c r="C545" s="35">
        <v>21285</v>
      </c>
      <c r="D545" s="35">
        <v>33675</v>
      </c>
      <c r="E545" s="35">
        <v>5664</v>
      </c>
      <c r="F545" s="35">
        <v>5530</v>
      </c>
      <c r="G545" s="43">
        <v>2199</v>
      </c>
      <c r="H545" s="42"/>
      <c r="I545" s="43">
        <f t="shared" si="104"/>
        <v>121429</v>
      </c>
      <c r="J545" s="43">
        <f t="shared" si="105"/>
        <v>29148</v>
      </c>
      <c r="L545" s="42">
        <f t="shared" si="111"/>
        <v>41387</v>
      </c>
      <c r="M545" s="44">
        <f t="shared" si="106"/>
        <v>121429</v>
      </c>
      <c r="N545" s="48">
        <f t="shared" si="107"/>
        <v>0.24004150573586211</v>
      </c>
      <c r="R545" s="117"/>
      <c r="AL545" s="54">
        <v>41324</v>
      </c>
      <c r="AM545" s="50">
        <v>728.22</v>
      </c>
      <c r="AN545" s="35">
        <f t="shared" si="108"/>
        <v>728220</v>
      </c>
      <c r="AR545" s="35">
        <f t="shared" si="109"/>
        <v>0</v>
      </c>
    </row>
    <row r="546" spans="1:44" x14ac:dyDescent="0.25">
      <c r="A546" s="42">
        <f t="shared" si="110"/>
        <v>41394</v>
      </c>
      <c r="B546" s="35">
        <v>82224</v>
      </c>
      <c r="C546" s="35">
        <v>20539</v>
      </c>
      <c r="D546" s="35">
        <v>33675</v>
      </c>
      <c r="E546" s="35">
        <v>5846</v>
      </c>
      <c r="F546" s="35">
        <v>5530</v>
      </c>
      <c r="G546" s="43">
        <v>2712</v>
      </c>
      <c r="H546" s="42"/>
      <c r="I546" s="43">
        <f t="shared" si="104"/>
        <v>121429</v>
      </c>
      <c r="J546" s="43">
        <f t="shared" si="105"/>
        <v>29097</v>
      </c>
      <c r="L546" s="42">
        <f t="shared" si="111"/>
        <v>41394</v>
      </c>
      <c r="M546" s="44">
        <f t="shared" si="106"/>
        <v>121429</v>
      </c>
      <c r="N546" s="48">
        <f t="shared" si="107"/>
        <v>0.23962150721820982</v>
      </c>
      <c r="R546" s="117"/>
      <c r="AL546" s="54">
        <v>41331</v>
      </c>
      <c r="AM546" s="50">
        <v>1011.63</v>
      </c>
      <c r="AN546" s="35">
        <f t="shared" si="108"/>
        <v>1011630</v>
      </c>
      <c r="AR546" s="35">
        <f t="shared" si="109"/>
        <v>0</v>
      </c>
    </row>
    <row r="547" spans="1:44" x14ac:dyDescent="0.25">
      <c r="A547" s="42">
        <f t="shared" si="110"/>
        <v>41401</v>
      </c>
      <c r="B547" s="35">
        <v>82224</v>
      </c>
      <c r="C547" s="35">
        <v>23140</v>
      </c>
      <c r="D547" s="35">
        <v>33675</v>
      </c>
      <c r="E547" s="35">
        <v>7042</v>
      </c>
      <c r="F547" s="35">
        <v>5530</v>
      </c>
      <c r="G547" s="43">
        <v>3220</v>
      </c>
      <c r="H547" s="42"/>
      <c r="I547" s="43">
        <f t="shared" si="104"/>
        <v>121429</v>
      </c>
      <c r="J547" s="43">
        <f t="shared" si="105"/>
        <v>33402</v>
      </c>
      <c r="L547" s="42">
        <f t="shared" si="111"/>
        <v>41401</v>
      </c>
      <c r="M547" s="44">
        <f t="shared" si="106"/>
        <v>121429</v>
      </c>
      <c r="N547" s="48">
        <f t="shared" si="107"/>
        <v>0.27507432326709436</v>
      </c>
      <c r="R547" s="117"/>
      <c r="AL547" s="54">
        <v>41338</v>
      </c>
      <c r="AM547" s="50">
        <v>807.06999999999994</v>
      </c>
      <c r="AN547" s="35">
        <f t="shared" si="108"/>
        <v>807069.99999999988</v>
      </c>
      <c r="AR547" s="35">
        <f t="shared" si="109"/>
        <v>0</v>
      </c>
    </row>
    <row r="548" spans="1:44" x14ac:dyDescent="0.25">
      <c r="A548" s="42">
        <f t="shared" si="110"/>
        <v>41408</v>
      </c>
      <c r="B548" s="35">
        <v>82224</v>
      </c>
      <c r="C548" s="35">
        <v>28729</v>
      </c>
      <c r="D548" s="35">
        <v>33675</v>
      </c>
      <c r="E548" s="35">
        <v>10065</v>
      </c>
      <c r="F548" s="35">
        <v>5530</v>
      </c>
      <c r="G548" s="43">
        <v>3625</v>
      </c>
      <c r="H548" s="42"/>
      <c r="I548" s="43">
        <f t="shared" si="104"/>
        <v>121429</v>
      </c>
      <c r="J548" s="43">
        <f t="shared" si="105"/>
        <v>42419</v>
      </c>
      <c r="L548" s="42">
        <f t="shared" si="111"/>
        <v>41408</v>
      </c>
      <c r="M548" s="44">
        <f t="shared" si="106"/>
        <v>121429</v>
      </c>
      <c r="N548" s="48">
        <f t="shared" si="107"/>
        <v>0.34933170824102971</v>
      </c>
      <c r="R548" s="117"/>
      <c r="AL548" s="54">
        <v>41345</v>
      </c>
      <c r="AM548" s="50">
        <v>713.95</v>
      </c>
      <c r="AN548" s="35">
        <f t="shared" si="108"/>
        <v>713950</v>
      </c>
      <c r="AR548" s="35">
        <f t="shared" si="109"/>
        <v>0</v>
      </c>
    </row>
    <row r="549" spans="1:44" x14ac:dyDescent="0.25">
      <c r="A549" s="42">
        <f t="shared" si="110"/>
        <v>41415</v>
      </c>
      <c r="B549" s="35">
        <v>82224</v>
      </c>
      <c r="C549" s="35">
        <v>36941</v>
      </c>
      <c r="D549" s="35">
        <v>33675</v>
      </c>
      <c r="E549" s="43">
        <v>14729</v>
      </c>
      <c r="F549" s="35">
        <v>5530</v>
      </c>
      <c r="G549" s="43">
        <v>3747</v>
      </c>
      <c r="H549" s="42"/>
      <c r="I549" s="43">
        <f t="shared" si="104"/>
        <v>121429</v>
      </c>
      <c r="J549" s="43">
        <f t="shared" si="105"/>
        <v>55417</v>
      </c>
      <c r="L549" s="42">
        <f t="shared" si="111"/>
        <v>41415</v>
      </c>
      <c r="M549" s="44">
        <f t="shared" si="106"/>
        <v>121429</v>
      </c>
      <c r="N549" s="48">
        <f t="shared" si="107"/>
        <v>0.4563736833869998</v>
      </c>
      <c r="R549" s="117"/>
      <c r="AL549" s="54">
        <v>41352</v>
      </c>
      <c r="AM549" s="50">
        <v>558.63</v>
      </c>
      <c r="AN549" s="35">
        <f t="shared" si="108"/>
        <v>558630</v>
      </c>
      <c r="AR549" s="35">
        <f t="shared" si="109"/>
        <v>0</v>
      </c>
    </row>
    <row r="550" spans="1:44" x14ac:dyDescent="0.25">
      <c r="A550" s="42">
        <f t="shared" si="110"/>
        <v>41422</v>
      </c>
      <c r="B550" s="35">
        <v>82224</v>
      </c>
      <c r="C550" s="35">
        <v>43536</v>
      </c>
      <c r="D550" s="35">
        <v>33675</v>
      </c>
      <c r="E550" s="43">
        <v>17216</v>
      </c>
      <c r="F550" s="35">
        <v>5530</v>
      </c>
      <c r="G550" s="43">
        <v>3773</v>
      </c>
      <c r="H550" s="42"/>
      <c r="I550" s="43">
        <f t="shared" si="104"/>
        <v>121429</v>
      </c>
      <c r="J550" s="43">
        <f t="shared" si="105"/>
        <v>64525</v>
      </c>
      <c r="L550" s="42">
        <f t="shared" si="111"/>
        <v>41422</v>
      </c>
      <c r="M550" s="44">
        <f t="shared" si="106"/>
        <v>121429</v>
      </c>
      <c r="N550" s="48">
        <f t="shared" si="107"/>
        <v>0.53138047748066775</v>
      </c>
      <c r="R550" s="117"/>
      <c r="AL550" s="54">
        <v>41359</v>
      </c>
      <c r="AM550" s="50">
        <v>499</v>
      </c>
      <c r="AN550" s="35">
        <f t="shared" si="108"/>
        <v>499000</v>
      </c>
      <c r="AR550" s="35">
        <f t="shared" si="109"/>
        <v>0</v>
      </c>
    </row>
    <row r="551" spans="1:44" x14ac:dyDescent="0.25">
      <c r="A551" s="42">
        <f t="shared" si="110"/>
        <v>41429</v>
      </c>
      <c r="B551" s="35">
        <v>82224</v>
      </c>
      <c r="C551" s="35">
        <v>47075</v>
      </c>
      <c r="D551" s="35">
        <v>33675</v>
      </c>
      <c r="E551" s="43">
        <v>19080</v>
      </c>
      <c r="F551" s="35">
        <v>5530</v>
      </c>
      <c r="G551" s="43">
        <v>3764</v>
      </c>
      <c r="H551" s="42"/>
      <c r="I551" s="43">
        <f t="shared" si="104"/>
        <v>121429</v>
      </c>
      <c r="J551" s="43">
        <f t="shared" si="105"/>
        <v>69919</v>
      </c>
      <c r="L551" s="42">
        <f t="shared" si="111"/>
        <v>41429</v>
      </c>
      <c r="M551" s="44">
        <f t="shared" si="106"/>
        <v>121429</v>
      </c>
      <c r="N551" s="48">
        <f t="shared" si="107"/>
        <v>0.57580149717118645</v>
      </c>
      <c r="R551" s="117"/>
      <c r="AL551" s="54">
        <v>41366</v>
      </c>
      <c r="AM551" s="50">
        <v>487.19</v>
      </c>
      <c r="AN551" s="35">
        <f t="shared" si="108"/>
        <v>487190</v>
      </c>
      <c r="AR551" s="35">
        <f t="shared" si="109"/>
        <v>0</v>
      </c>
    </row>
    <row r="552" spans="1:44" x14ac:dyDescent="0.25">
      <c r="A552" s="42">
        <f t="shared" si="110"/>
        <v>41436</v>
      </c>
      <c r="B552" s="35">
        <v>82224</v>
      </c>
      <c r="C552" s="35">
        <v>49882</v>
      </c>
      <c r="D552" s="35">
        <v>33675</v>
      </c>
      <c r="E552" s="43">
        <v>20101</v>
      </c>
      <c r="F552" s="35">
        <v>5530</v>
      </c>
      <c r="G552" s="43">
        <v>3772</v>
      </c>
      <c r="H552" s="42"/>
      <c r="I552" s="43">
        <f t="shared" si="104"/>
        <v>121429</v>
      </c>
      <c r="J552" s="43">
        <f t="shared" si="105"/>
        <v>73755</v>
      </c>
      <c r="L552" s="42">
        <f t="shared" si="111"/>
        <v>41436</v>
      </c>
      <c r="M552" s="44">
        <f t="shared" si="106"/>
        <v>121429</v>
      </c>
      <c r="N552" s="48">
        <f t="shared" si="107"/>
        <v>0.60739197391068034</v>
      </c>
      <c r="R552" s="117"/>
      <c r="AL552" s="54">
        <v>41373</v>
      </c>
      <c r="AM552" s="50">
        <v>504.68</v>
      </c>
      <c r="AN552" s="35">
        <f t="shared" si="108"/>
        <v>504680</v>
      </c>
      <c r="AR552" s="35">
        <f t="shared" si="109"/>
        <v>0</v>
      </c>
    </row>
    <row r="553" spans="1:44" x14ac:dyDescent="0.25">
      <c r="A553" s="42">
        <f t="shared" si="110"/>
        <v>41443</v>
      </c>
      <c r="B553" s="35">
        <v>82224</v>
      </c>
      <c r="C553" s="35">
        <v>52909</v>
      </c>
      <c r="D553" s="35">
        <v>33675</v>
      </c>
      <c r="E553" s="43">
        <v>21019</v>
      </c>
      <c r="F553" s="35">
        <v>5530</v>
      </c>
      <c r="G553" s="43">
        <v>3806</v>
      </c>
      <c r="H553" s="42"/>
      <c r="I553" s="43">
        <f t="shared" si="104"/>
        <v>121429</v>
      </c>
      <c r="J553" s="43">
        <f t="shared" si="105"/>
        <v>77734</v>
      </c>
      <c r="L553" s="42">
        <f t="shared" si="111"/>
        <v>41443</v>
      </c>
      <c r="M553" s="44">
        <f t="shared" si="106"/>
        <v>121429</v>
      </c>
      <c r="N553" s="48">
        <f t="shared" si="107"/>
        <v>0.64016009355261094</v>
      </c>
      <c r="R553" s="117"/>
      <c r="AL553" s="54">
        <v>41380</v>
      </c>
      <c r="AM553" s="50">
        <v>3460.43</v>
      </c>
      <c r="AN553" s="35">
        <f t="shared" si="108"/>
        <v>3460430</v>
      </c>
      <c r="AR553" s="35">
        <f t="shared" si="109"/>
        <v>0</v>
      </c>
    </row>
    <row r="554" spans="1:44" x14ac:dyDescent="0.25">
      <c r="A554" s="42">
        <f t="shared" si="110"/>
        <v>41450</v>
      </c>
      <c r="B554" s="35">
        <v>82224</v>
      </c>
      <c r="C554" s="35">
        <v>56244</v>
      </c>
      <c r="D554" s="35">
        <v>33675</v>
      </c>
      <c r="E554" s="43">
        <v>22159</v>
      </c>
      <c r="F554" s="35">
        <v>5530</v>
      </c>
      <c r="G554" s="43">
        <v>3788</v>
      </c>
      <c r="H554" s="42"/>
      <c r="I554" s="43">
        <f t="shared" si="104"/>
        <v>121429</v>
      </c>
      <c r="J554" s="43">
        <f t="shared" si="105"/>
        <v>82191</v>
      </c>
      <c r="L554" s="42">
        <f t="shared" si="111"/>
        <v>41450</v>
      </c>
      <c r="M554" s="44">
        <f t="shared" si="106"/>
        <v>121429</v>
      </c>
      <c r="N554" s="48">
        <f t="shared" si="107"/>
        <v>0.67686466988940042</v>
      </c>
      <c r="R554" s="117"/>
      <c r="AL554" s="54">
        <v>41387</v>
      </c>
      <c r="AM554" s="50">
        <v>3521.63</v>
      </c>
      <c r="AN554" s="35">
        <f t="shared" si="108"/>
        <v>3521630</v>
      </c>
      <c r="AR554" s="35">
        <f t="shared" si="109"/>
        <v>0</v>
      </c>
    </row>
    <row r="555" spans="1:44" x14ac:dyDescent="0.25">
      <c r="A555" s="42">
        <f t="shared" si="110"/>
        <v>41457</v>
      </c>
      <c r="B555" s="35">
        <v>82224</v>
      </c>
      <c r="C555" s="35">
        <v>57988</v>
      </c>
      <c r="D555" s="35">
        <v>33675</v>
      </c>
      <c r="E555" s="43">
        <v>22985</v>
      </c>
      <c r="F555" s="35">
        <v>5530</v>
      </c>
      <c r="G555" s="43">
        <v>3800</v>
      </c>
      <c r="H555" s="42"/>
      <c r="I555" s="43">
        <f t="shared" si="104"/>
        <v>121429</v>
      </c>
      <c r="J555" s="43">
        <f t="shared" si="105"/>
        <v>84773</v>
      </c>
      <c r="L555" s="42">
        <f t="shared" si="111"/>
        <v>41457</v>
      </c>
      <c r="M555" s="44">
        <f t="shared" si="106"/>
        <v>121429</v>
      </c>
      <c r="N555" s="48">
        <f t="shared" si="107"/>
        <v>0.69812812425367909</v>
      </c>
      <c r="R555" s="117"/>
      <c r="AL555" s="54">
        <v>41394</v>
      </c>
      <c r="AM555" s="50">
        <v>3132.52</v>
      </c>
      <c r="AN555" s="35">
        <f t="shared" si="108"/>
        <v>3132520</v>
      </c>
      <c r="AR555" s="35">
        <f t="shared" si="109"/>
        <v>0</v>
      </c>
    </row>
    <row r="556" spans="1:44" x14ac:dyDescent="0.25">
      <c r="A556" s="42">
        <f t="shared" si="110"/>
        <v>41464</v>
      </c>
      <c r="B556" s="35">
        <v>82224</v>
      </c>
      <c r="C556" s="35">
        <v>59051</v>
      </c>
      <c r="D556" s="35">
        <v>33675</v>
      </c>
      <c r="E556" s="43">
        <v>23229</v>
      </c>
      <c r="F556" s="35">
        <v>5530</v>
      </c>
      <c r="G556" s="43">
        <v>3722</v>
      </c>
      <c r="H556" s="42"/>
      <c r="I556" s="43">
        <f t="shared" si="104"/>
        <v>121429</v>
      </c>
      <c r="J556" s="43">
        <f t="shared" si="105"/>
        <v>86002</v>
      </c>
      <c r="L556" s="42">
        <f t="shared" si="111"/>
        <v>41464</v>
      </c>
      <c r="M556" s="44">
        <f t="shared" si="106"/>
        <v>121429</v>
      </c>
      <c r="N556" s="48">
        <f t="shared" si="107"/>
        <v>0.70824926500259411</v>
      </c>
      <c r="R556" s="117"/>
      <c r="AL556" s="54">
        <v>41401</v>
      </c>
      <c r="AM556" s="50">
        <v>7622.23</v>
      </c>
      <c r="AN556" s="35">
        <f t="shared" si="108"/>
        <v>7622230</v>
      </c>
      <c r="AR556" s="35">
        <f t="shared" si="109"/>
        <v>0</v>
      </c>
    </row>
    <row r="557" spans="1:44" x14ac:dyDescent="0.25">
      <c r="A557" s="42">
        <f t="shared" si="110"/>
        <v>41471</v>
      </c>
      <c r="B557" s="35">
        <v>82224</v>
      </c>
      <c r="C557" s="35">
        <v>60313</v>
      </c>
      <c r="D557" s="35">
        <v>33675</v>
      </c>
      <c r="E557" s="43">
        <v>23673</v>
      </c>
      <c r="F557" s="35">
        <v>5530</v>
      </c>
      <c r="G557" s="43">
        <v>3738</v>
      </c>
      <c r="H557" s="42"/>
      <c r="I557" s="43">
        <f t="shared" si="104"/>
        <v>121429</v>
      </c>
      <c r="J557" s="43">
        <f t="shared" si="105"/>
        <v>87724</v>
      </c>
      <c r="L557" s="42">
        <f t="shared" si="111"/>
        <v>41471</v>
      </c>
      <c r="M557" s="44">
        <f t="shared" si="106"/>
        <v>121429</v>
      </c>
      <c r="N557" s="48">
        <f t="shared" si="107"/>
        <v>0.72243039142214793</v>
      </c>
      <c r="R557" s="117"/>
      <c r="AL557" s="54">
        <v>41408</v>
      </c>
      <c r="AM557" s="50">
        <v>12772.16</v>
      </c>
      <c r="AN557" s="35">
        <f t="shared" si="108"/>
        <v>12772160</v>
      </c>
      <c r="AR557" s="35">
        <f t="shared" si="109"/>
        <v>0</v>
      </c>
    </row>
    <row r="558" spans="1:44" x14ac:dyDescent="0.25">
      <c r="A558" s="42">
        <f t="shared" si="110"/>
        <v>41478</v>
      </c>
      <c r="B558" s="35">
        <v>82224</v>
      </c>
      <c r="C558" s="35">
        <v>60197</v>
      </c>
      <c r="D558" s="35">
        <v>33675</v>
      </c>
      <c r="E558" s="43">
        <v>23751</v>
      </c>
      <c r="F558" s="35">
        <v>5530</v>
      </c>
      <c r="G558" s="43">
        <v>3683</v>
      </c>
      <c r="H558" s="42"/>
      <c r="I558" s="43">
        <f t="shared" si="104"/>
        <v>121429</v>
      </c>
      <c r="J558" s="43">
        <f t="shared" si="105"/>
        <v>87631</v>
      </c>
      <c r="L558" s="42">
        <f t="shared" si="111"/>
        <v>41478</v>
      </c>
      <c r="M558" s="44">
        <f t="shared" si="106"/>
        <v>121429</v>
      </c>
      <c r="N558" s="48">
        <f t="shared" si="107"/>
        <v>0.72166451177231139</v>
      </c>
      <c r="R558" s="117"/>
      <c r="AL558" s="54">
        <v>41415</v>
      </c>
      <c r="AM558" s="50">
        <v>17060.79</v>
      </c>
      <c r="AN558" s="35">
        <f t="shared" si="108"/>
        <v>17060790</v>
      </c>
      <c r="AR558" s="35">
        <f t="shared" si="109"/>
        <v>0</v>
      </c>
    </row>
    <row r="559" spans="1:44" x14ac:dyDescent="0.25">
      <c r="A559" s="42">
        <f t="shared" si="110"/>
        <v>41485</v>
      </c>
      <c r="B559" s="35">
        <v>82224</v>
      </c>
      <c r="C559" s="35">
        <v>60812</v>
      </c>
      <c r="D559" s="35">
        <v>33675</v>
      </c>
      <c r="E559" s="43">
        <v>24256</v>
      </c>
      <c r="F559" s="35">
        <v>5530</v>
      </c>
      <c r="G559" s="43">
        <v>3626</v>
      </c>
      <c r="H559" s="42"/>
      <c r="I559" s="43">
        <f t="shared" si="104"/>
        <v>121429</v>
      </c>
      <c r="J559" s="43">
        <f t="shared" si="105"/>
        <v>88694</v>
      </c>
      <c r="L559" s="42">
        <f t="shared" si="111"/>
        <v>41485</v>
      </c>
      <c r="M559" s="44">
        <f t="shared" si="106"/>
        <v>121429</v>
      </c>
      <c r="N559" s="48">
        <f t="shared" si="107"/>
        <v>0.7304185985225935</v>
      </c>
      <c r="R559" s="117"/>
      <c r="AL559" s="54">
        <v>41422</v>
      </c>
      <c r="AM559" s="50">
        <v>12877.06</v>
      </c>
      <c r="AN559" s="35">
        <f t="shared" si="108"/>
        <v>12877060</v>
      </c>
      <c r="AR559" s="35">
        <f t="shared" si="109"/>
        <v>0</v>
      </c>
    </row>
    <row r="560" spans="1:44" x14ac:dyDescent="0.25">
      <c r="A560" s="42">
        <f t="shared" si="110"/>
        <v>41492</v>
      </c>
      <c r="B560" s="35">
        <v>82224</v>
      </c>
      <c r="C560" s="35">
        <v>62288</v>
      </c>
      <c r="D560" s="35">
        <v>33675</v>
      </c>
      <c r="E560" s="43">
        <v>24310</v>
      </c>
      <c r="F560" s="35">
        <v>5530</v>
      </c>
      <c r="G560" s="43">
        <v>3562</v>
      </c>
      <c r="H560" s="42"/>
      <c r="I560" s="43">
        <f t="shared" si="104"/>
        <v>121429</v>
      </c>
      <c r="J560" s="43">
        <f t="shared" si="105"/>
        <v>90160</v>
      </c>
      <c r="L560" s="42">
        <f t="shared" si="111"/>
        <v>41492</v>
      </c>
      <c r="M560" s="44">
        <f t="shared" si="106"/>
        <v>121429</v>
      </c>
      <c r="N560" s="48">
        <f t="shared" si="107"/>
        <v>0.74249149708883377</v>
      </c>
      <c r="R560" s="117"/>
      <c r="AL560" s="54">
        <v>41429</v>
      </c>
      <c r="AM560" s="50">
        <v>8823.81</v>
      </c>
      <c r="AN560" s="35">
        <f t="shared" si="108"/>
        <v>8823810</v>
      </c>
      <c r="AR560" s="35">
        <f t="shared" si="109"/>
        <v>0</v>
      </c>
    </row>
    <row r="561" spans="1:44" x14ac:dyDescent="0.25">
      <c r="A561" s="42">
        <f t="shared" si="110"/>
        <v>41499</v>
      </c>
      <c r="B561" s="35">
        <v>82224</v>
      </c>
      <c r="C561" s="35">
        <v>63137</v>
      </c>
      <c r="D561" s="35">
        <v>33675</v>
      </c>
      <c r="E561" s="43">
        <v>24449</v>
      </c>
      <c r="F561" s="35">
        <v>5530</v>
      </c>
      <c r="G561" s="43">
        <v>3564</v>
      </c>
      <c r="H561" s="42"/>
      <c r="I561" s="43">
        <f t="shared" si="104"/>
        <v>121429</v>
      </c>
      <c r="J561" s="43">
        <f t="shared" si="105"/>
        <v>91150</v>
      </c>
      <c r="L561" s="42">
        <f t="shared" si="111"/>
        <v>41499</v>
      </c>
      <c r="M561" s="44">
        <f t="shared" si="106"/>
        <v>121429</v>
      </c>
      <c r="N561" s="48">
        <f t="shared" si="107"/>
        <v>0.75064440949031941</v>
      </c>
      <c r="R561" s="117"/>
      <c r="AL561" s="54">
        <v>41436</v>
      </c>
      <c r="AM561" s="50">
        <v>7077.38</v>
      </c>
      <c r="AN561" s="35">
        <f t="shared" si="108"/>
        <v>7077380</v>
      </c>
      <c r="AR561" s="35">
        <f t="shared" si="109"/>
        <v>0</v>
      </c>
    </row>
    <row r="562" spans="1:44" x14ac:dyDescent="0.25">
      <c r="A562" s="42">
        <f t="shared" si="110"/>
        <v>41506</v>
      </c>
      <c r="B562" s="35">
        <v>82224</v>
      </c>
      <c r="C562" s="35">
        <v>63967</v>
      </c>
      <c r="D562" s="35">
        <v>33675</v>
      </c>
      <c r="E562" s="43">
        <v>24425</v>
      </c>
      <c r="F562" s="35">
        <v>5530</v>
      </c>
      <c r="G562" s="43">
        <v>3490</v>
      </c>
      <c r="H562" s="42"/>
      <c r="I562" s="43">
        <f t="shared" si="104"/>
        <v>121429</v>
      </c>
      <c r="J562" s="43">
        <f t="shared" si="105"/>
        <v>91882</v>
      </c>
      <c r="L562" s="42">
        <f t="shared" si="111"/>
        <v>41506</v>
      </c>
      <c r="M562" s="44">
        <f t="shared" si="106"/>
        <v>121429</v>
      </c>
      <c r="N562" s="48">
        <f t="shared" si="107"/>
        <v>0.7566726235083876</v>
      </c>
      <c r="R562" s="117"/>
      <c r="AL562" s="54">
        <v>41443</v>
      </c>
      <c r="AM562" s="50">
        <v>7003.16</v>
      </c>
      <c r="AN562" s="35">
        <f t="shared" si="108"/>
        <v>7003160</v>
      </c>
      <c r="AR562" s="35">
        <f t="shared" si="109"/>
        <v>0</v>
      </c>
    </row>
    <row r="563" spans="1:44" x14ac:dyDescent="0.25">
      <c r="A563" s="42">
        <f t="shared" si="110"/>
        <v>41513</v>
      </c>
      <c r="B563" s="35">
        <v>82224</v>
      </c>
      <c r="C563" s="35">
        <v>63460</v>
      </c>
      <c r="D563" s="35">
        <v>33675</v>
      </c>
      <c r="E563" s="43">
        <v>24258</v>
      </c>
      <c r="F563" s="35">
        <v>5530</v>
      </c>
      <c r="G563" s="43">
        <v>3397</v>
      </c>
      <c r="H563" s="42"/>
      <c r="I563" s="43">
        <f t="shared" si="104"/>
        <v>121429</v>
      </c>
      <c r="J563" s="43">
        <f t="shared" si="105"/>
        <v>91115</v>
      </c>
      <c r="L563" s="42">
        <f t="shared" si="111"/>
        <v>41513</v>
      </c>
      <c r="M563" s="44">
        <f t="shared" si="106"/>
        <v>121429</v>
      </c>
      <c r="N563" s="48">
        <f t="shared" si="107"/>
        <v>0.75035617521349929</v>
      </c>
      <c r="R563" s="117"/>
      <c r="AL563" s="54">
        <v>41450</v>
      </c>
      <c r="AM563" s="50">
        <v>7718.85</v>
      </c>
      <c r="AN563" s="35">
        <f t="shared" si="108"/>
        <v>7718850</v>
      </c>
      <c r="AR563" s="35">
        <f t="shared" si="109"/>
        <v>0</v>
      </c>
    </row>
    <row r="564" spans="1:44" x14ac:dyDescent="0.25">
      <c r="A564" s="42">
        <f t="shared" si="110"/>
        <v>41520</v>
      </c>
      <c r="B564" s="35">
        <v>82224</v>
      </c>
      <c r="C564" s="35">
        <v>63358</v>
      </c>
      <c r="D564" s="35">
        <v>33675</v>
      </c>
      <c r="E564" s="43">
        <v>24087</v>
      </c>
      <c r="F564" s="35">
        <v>5530</v>
      </c>
      <c r="G564" s="43">
        <v>3315</v>
      </c>
      <c r="H564" s="42"/>
      <c r="I564" s="43">
        <f t="shared" si="104"/>
        <v>121429</v>
      </c>
      <c r="J564" s="43">
        <f t="shared" si="105"/>
        <v>90760</v>
      </c>
      <c r="L564" s="42">
        <f t="shared" si="111"/>
        <v>41520</v>
      </c>
      <c r="M564" s="44">
        <f t="shared" si="106"/>
        <v>121429</v>
      </c>
      <c r="N564" s="48">
        <f t="shared" si="107"/>
        <v>0.74743265612003718</v>
      </c>
      <c r="R564" s="117"/>
      <c r="AL564" s="54">
        <v>41457</v>
      </c>
      <c r="AM564" s="50">
        <v>5840.07</v>
      </c>
      <c r="AN564" s="35">
        <f t="shared" si="108"/>
        <v>5840070</v>
      </c>
      <c r="AR564" s="35">
        <f t="shared" si="109"/>
        <v>0</v>
      </c>
    </row>
    <row r="565" spans="1:44" x14ac:dyDescent="0.25">
      <c r="A565" s="42">
        <f t="shared" si="110"/>
        <v>41527</v>
      </c>
      <c r="B565" s="35">
        <v>82224</v>
      </c>
      <c r="C565" s="35">
        <v>62789</v>
      </c>
      <c r="D565" s="35">
        <v>33675</v>
      </c>
      <c r="E565" s="43">
        <v>23560</v>
      </c>
      <c r="F565" s="35">
        <v>5530</v>
      </c>
      <c r="G565" s="43">
        <v>3207</v>
      </c>
      <c r="H565" s="42"/>
      <c r="I565" s="43">
        <f t="shared" si="104"/>
        <v>121429</v>
      </c>
      <c r="J565" s="43">
        <f t="shared" si="105"/>
        <v>89556</v>
      </c>
      <c r="L565" s="42">
        <f t="shared" si="111"/>
        <v>41527</v>
      </c>
      <c r="M565" s="44">
        <f t="shared" si="106"/>
        <v>121429</v>
      </c>
      <c r="N565" s="48">
        <f t="shared" si="107"/>
        <v>0.73751739699742236</v>
      </c>
      <c r="R565" s="117"/>
      <c r="AL565" s="54">
        <v>41464</v>
      </c>
      <c r="AM565" s="50">
        <v>4394.8</v>
      </c>
      <c r="AN565" s="35">
        <f t="shared" si="108"/>
        <v>4394800</v>
      </c>
      <c r="AR565" s="35">
        <f t="shared" si="109"/>
        <v>0</v>
      </c>
    </row>
    <row r="566" spans="1:44" x14ac:dyDescent="0.25">
      <c r="A566" s="42">
        <f t="shared" si="110"/>
        <v>41534</v>
      </c>
      <c r="B566" s="35">
        <v>82224</v>
      </c>
      <c r="C566" s="35">
        <v>63840</v>
      </c>
      <c r="D566" s="35">
        <v>33675</v>
      </c>
      <c r="E566" s="43">
        <v>24461</v>
      </c>
      <c r="F566" s="35">
        <v>5530</v>
      </c>
      <c r="G566" s="43">
        <v>3159</v>
      </c>
      <c r="H566" s="42"/>
      <c r="I566" s="43">
        <f t="shared" si="104"/>
        <v>121429</v>
      </c>
      <c r="J566" s="43">
        <f t="shared" si="105"/>
        <v>91460</v>
      </c>
      <c r="L566" s="42">
        <f t="shared" si="111"/>
        <v>41534</v>
      </c>
      <c r="M566" s="44">
        <f t="shared" si="106"/>
        <v>121429</v>
      </c>
      <c r="N566" s="48">
        <f t="shared" si="107"/>
        <v>0.75319734165644125</v>
      </c>
      <c r="R566" s="117"/>
      <c r="AL566" s="54">
        <v>41471</v>
      </c>
      <c r="AM566" s="50">
        <v>4712</v>
      </c>
      <c r="AN566" s="35">
        <f t="shared" si="108"/>
        <v>4712000</v>
      </c>
      <c r="AR566" s="35">
        <f t="shared" si="109"/>
        <v>0</v>
      </c>
    </row>
    <row r="567" spans="1:44" x14ac:dyDescent="0.25">
      <c r="A567" s="42">
        <f t="shared" si="110"/>
        <v>41541</v>
      </c>
      <c r="B567" s="35">
        <v>82224</v>
      </c>
      <c r="C567" s="35">
        <v>62964</v>
      </c>
      <c r="D567" s="35">
        <v>33675</v>
      </c>
      <c r="E567" s="43">
        <v>24515</v>
      </c>
      <c r="F567" s="35">
        <v>5530</v>
      </c>
      <c r="G567" s="43">
        <v>3080</v>
      </c>
      <c r="H567" s="42"/>
      <c r="I567" s="43">
        <f t="shared" si="104"/>
        <v>121429</v>
      </c>
      <c r="J567" s="43">
        <f t="shared" si="105"/>
        <v>90559</v>
      </c>
      <c r="L567" s="42">
        <f t="shared" si="111"/>
        <v>41541</v>
      </c>
      <c r="M567" s="44">
        <f t="shared" si="106"/>
        <v>121429</v>
      </c>
      <c r="N567" s="48">
        <f t="shared" si="107"/>
        <v>0.74577736784458404</v>
      </c>
      <c r="R567" s="117"/>
      <c r="AL567" s="54">
        <v>41478</v>
      </c>
      <c r="AM567" s="50">
        <v>2910.67</v>
      </c>
      <c r="AN567" s="35">
        <f t="shared" si="108"/>
        <v>2910670</v>
      </c>
      <c r="AR567" s="35">
        <f t="shared" si="109"/>
        <v>0</v>
      </c>
    </row>
    <row r="568" spans="1:44" x14ac:dyDescent="0.25">
      <c r="A568" s="42">
        <f t="shared" si="110"/>
        <v>41548</v>
      </c>
      <c r="B568" s="35">
        <v>82224</v>
      </c>
      <c r="C568" s="35">
        <v>61854</v>
      </c>
      <c r="D568" s="35">
        <v>33675</v>
      </c>
      <c r="E568" s="43">
        <v>24284</v>
      </c>
      <c r="F568" s="35">
        <v>5530</v>
      </c>
      <c r="G568" s="43">
        <v>3025</v>
      </c>
      <c r="H568" s="42"/>
      <c r="I568" s="43">
        <f t="shared" si="104"/>
        <v>121429</v>
      </c>
      <c r="J568" s="43">
        <f t="shared" si="105"/>
        <v>89163</v>
      </c>
      <c r="L568" s="42">
        <f t="shared" si="111"/>
        <v>41548</v>
      </c>
      <c r="M568" s="44">
        <f t="shared" si="106"/>
        <v>121429</v>
      </c>
      <c r="N568" s="48">
        <f t="shared" si="107"/>
        <v>0.73428093783198412</v>
      </c>
      <c r="R568" s="117"/>
      <c r="AL568" s="54">
        <v>41485</v>
      </c>
      <c r="AM568" s="50">
        <v>4059.24</v>
      </c>
      <c r="AN568" s="35">
        <f t="shared" si="108"/>
        <v>4059240</v>
      </c>
      <c r="AR568" s="35">
        <f t="shared" si="109"/>
        <v>0</v>
      </c>
    </row>
    <row r="569" spans="1:44" x14ac:dyDescent="0.25">
      <c r="A569" s="42">
        <f t="shared" si="110"/>
        <v>41555</v>
      </c>
      <c r="B569" s="35">
        <v>82224</v>
      </c>
      <c r="C569" s="35">
        <v>62577</v>
      </c>
      <c r="D569" s="35">
        <v>33675</v>
      </c>
      <c r="E569" s="43">
        <v>24280</v>
      </c>
      <c r="F569" s="35">
        <v>5530</v>
      </c>
      <c r="G569" s="43">
        <v>3030</v>
      </c>
      <c r="H569" s="42"/>
      <c r="I569" s="43">
        <f t="shared" si="104"/>
        <v>121429</v>
      </c>
      <c r="J569" s="43">
        <f t="shared" si="105"/>
        <v>89887</v>
      </c>
      <c r="L569" s="42">
        <f t="shared" si="111"/>
        <v>41555</v>
      </c>
      <c r="M569" s="44">
        <f t="shared" si="106"/>
        <v>121429</v>
      </c>
      <c r="N569" s="48">
        <f t="shared" si="107"/>
        <v>0.74024326972963628</v>
      </c>
      <c r="R569" s="117"/>
      <c r="AL569" s="54">
        <v>41492</v>
      </c>
      <c r="AM569" s="50">
        <v>4798.6000000000004</v>
      </c>
      <c r="AN569" s="35">
        <f t="shared" si="108"/>
        <v>4798600</v>
      </c>
      <c r="AR569" s="35">
        <f t="shared" si="109"/>
        <v>0</v>
      </c>
    </row>
    <row r="570" spans="1:44" x14ac:dyDescent="0.25">
      <c r="A570" s="42">
        <f t="shared" si="110"/>
        <v>41562</v>
      </c>
      <c r="B570" s="35">
        <v>82224</v>
      </c>
      <c r="C570" s="35">
        <v>61276</v>
      </c>
      <c r="D570" s="35">
        <v>33675</v>
      </c>
      <c r="E570" s="43">
        <v>23748</v>
      </c>
      <c r="F570" s="35">
        <v>5530</v>
      </c>
      <c r="G570" s="43">
        <v>2941</v>
      </c>
      <c r="H570" s="42"/>
      <c r="I570" s="43">
        <f t="shared" si="104"/>
        <v>121429</v>
      </c>
      <c r="J570" s="43">
        <f t="shared" si="105"/>
        <v>87965</v>
      </c>
      <c r="L570" s="42">
        <f t="shared" si="111"/>
        <v>41562</v>
      </c>
      <c r="M570" s="44">
        <f t="shared" si="106"/>
        <v>121429</v>
      </c>
      <c r="N570" s="48">
        <f t="shared" si="107"/>
        <v>0.72441509029968132</v>
      </c>
      <c r="R570" s="117"/>
      <c r="AL570" s="54">
        <v>41499</v>
      </c>
      <c r="AM570" s="50">
        <v>4330.55</v>
      </c>
      <c r="AN570" s="35">
        <f t="shared" si="108"/>
        <v>4330550</v>
      </c>
      <c r="AR570" s="35">
        <f t="shared" si="109"/>
        <v>0</v>
      </c>
    </row>
    <row r="571" spans="1:44" x14ac:dyDescent="0.25">
      <c r="A571" s="42">
        <f t="shared" si="110"/>
        <v>41569</v>
      </c>
      <c r="B571" s="35">
        <v>82224</v>
      </c>
      <c r="C571" s="35">
        <v>62601</v>
      </c>
      <c r="D571" s="35">
        <v>33675</v>
      </c>
      <c r="E571" s="43">
        <v>23630</v>
      </c>
      <c r="F571" s="35">
        <v>5530</v>
      </c>
      <c r="G571" s="43">
        <v>2995</v>
      </c>
      <c r="H571" s="42"/>
      <c r="I571" s="43">
        <f t="shared" si="104"/>
        <v>121429</v>
      </c>
      <c r="J571" s="43">
        <f t="shared" si="105"/>
        <v>89226</v>
      </c>
      <c r="L571" s="42">
        <f t="shared" si="111"/>
        <v>41569</v>
      </c>
      <c r="M571" s="44">
        <f t="shared" si="106"/>
        <v>121429</v>
      </c>
      <c r="N571" s="48">
        <f t="shared" si="107"/>
        <v>0.73479975953026044</v>
      </c>
      <c r="R571" s="117"/>
      <c r="AL571" s="54">
        <v>41506</v>
      </c>
      <c r="AM571" s="50">
        <v>4211.01</v>
      </c>
      <c r="AN571" s="35">
        <f t="shared" si="108"/>
        <v>4211010</v>
      </c>
      <c r="AR571" s="35">
        <f t="shared" si="109"/>
        <v>0</v>
      </c>
    </row>
    <row r="572" spans="1:44" x14ac:dyDescent="0.25">
      <c r="A572" s="42">
        <f t="shared" si="110"/>
        <v>41576</v>
      </c>
      <c r="B572" s="35">
        <v>82224</v>
      </c>
      <c r="C572" s="35">
        <v>63217</v>
      </c>
      <c r="D572" s="35">
        <v>33675</v>
      </c>
      <c r="E572" s="43">
        <v>24073</v>
      </c>
      <c r="F572" s="35">
        <v>5530</v>
      </c>
      <c r="G572" s="43">
        <v>3100</v>
      </c>
      <c r="H572" s="42"/>
      <c r="I572" s="43">
        <f t="shared" si="104"/>
        <v>121429</v>
      </c>
      <c r="J572" s="43">
        <f t="shared" si="105"/>
        <v>90390</v>
      </c>
      <c r="L572" s="42">
        <f t="shared" si="111"/>
        <v>41576</v>
      </c>
      <c r="M572" s="44">
        <f t="shared" si="106"/>
        <v>121429</v>
      </c>
      <c r="N572" s="48">
        <f t="shared" si="107"/>
        <v>0.74438560805079512</v>
      </c>
      <c r="R572" s="117"/>
      <c r="AL572" s="54">
        <v>41513</v>
      </c>
      <c r="AM572" s="50">
        <v>2569.0500000000002</v>
      </c>
      <c r="AN572" s="35">
        <f t="shared" si="108"/>
        <v>2569050</v>
      </c>
      <c r="AR572" s="35">
        <f t="shared" si="109"/>
        <v>0</v>
      </c>
    </row>
    <row r="573" spans="1:44" x14ac:dyDescent="0.25">
      <c r="A573" s="42">
        <f t="shared" si="110"/>
        <v>41583</v>
      </c>
      <c r="B573" s="35">
        <v>82224</v>
      </c>
      <c r="C573" s="35">
        <v>62390</v>
      </c>
      <c r="D573" s="35">
        <v>33675</v>
      </c>
      <c r="E573" s="43">
        <v>23948</v>
      </c>
      <c r="F573" s="35">
        <v>5530</v>
      </c>
      <c r="G573" s="43">
        <v>3241</v>
      </c>
      <c r="H573" s="42"/>
      <c r="I573" s="43">
        <f t="shared" si="104"/>
        <v>121429</v>
      </c>
      <c r="J573" s="43">
        <f t="shared" si="105"/>
        <v>89579</v>
      </c>
      <c r="L573" s="42">
        <f t="shared" si="111"/>
        <v>41583</v>
      </c>
      <c r="M573" s="44">
        <f t="shared" si="106"/>
        <v>121429</v>
      </c>
      <c r="N573" s="48">
        <f t="shared" si="107"/>
        <v>0.73770680809361844</v>
      </c>
      <c r="R573" s="117"/>
      <c r="AL573" s="54">
        <v>41520</v>
      </c>
      <c r="AM573" s="50">
        <v>3057</v>
      </c>
      <c r="AN573" s="35">
        <f t="shared" si="108"/>
        <v>3057000</v>
      </c>
      <c r="AR573" s="35">
        <f t="shared" si="109"/>
        <v>0</v>
      </c>
    </row>
    <row r="574" spans="1:44" x14ac:dyDescent="0.25">
      <c r="A574" s="42">
        <f t="shared" si="110"/>
        <v>41590</v>
      </c>
      <c r="B574" s="35">
        <v>82224</v>
      </c>
      <c r="C574" s="35">
        <v>61984</v>
      </c>
      <c r="D574" s="35">
        <v>33675</v>
      </c>
      <c r="E574" s="43">
        <v>23767</v>
      </c>
      <c r="F574" s="35">
        <v>5530</v>
      </c>
      <c r="G574" s="43">
        <v>3341</v>
      </c>
      <c r="H574" s="42"/>
      <c r="I574" s="43">
        <f t="shared" si="104"/>
        <v>121429</v>
      </c>
      <c r="J574" s="43">
        <f t="shared" si="105"/>
        <v>89092</v>
      </c>
      <c r="L574" s="42">
        <f t="shared" si="111"/>
        <v>41590</v>
      </c>
      <c r="M574" s="44">
        <f t="shared" si="106"/>
        <v>121429</v>
      </c>
      <c r="N574" s="48">
        <f t="shared" si="107"/>
        <v>0.73369623401329176</v>
      </c>
      <c r="R574" s="117"/>
      <c r="AL574" s="54">
        <v>41527</v>
      </c>
      <c r="AM574" s="50">
        <v>2458</v>
      </c>
      <c r="AN574" s="35">
        <f t="shared" si="108"/>
        <v>2458000</v>
      </c>
      <c r="AR574" s="35">
        <f t="shared" si="109"/>
        <v>0</v>
      </c>
    </row>
    <row r="575" spans="1:44" x14ac:dyDescent="0.25">
      <c r="A575" s="42">
        <f t="shared" si="110"/>
        <v>41597</v>
      </c>
      <c r="B575" s="35">
        <v>82224</v>
      </c>
      <c r="C575" s="35">
        <v>60716</v>
      </c>
      <c r="D575" s="35">
        <v>33675</v>
      </c>
      <c r="E575" s="43">
        <v>23390</v>
      </c>
      <c r="F575" s="35">
        <v>5530</v>
      </c>
      <c r="G575" s="43">
        <v>3456</v>
      </c>
      <c r="H575" s="42"/>
      <c r="I575" s="43">
        <f t="shared" si="104"/>
        <v>121429</v>
      </c>
      <c r="J575" s="43">
        <f t="shared" si="105"/>
        <v>87562</v>
      </c>
      <c r="L575" s="42">
        <f t="shared" si="111"/>
        <v>41597</v>
      </c>
      <c r="M575" s="44">
        <f t="shared" si="106"/>
        <v>121429</v>
      </c>
      <c r="N575" s="48">
        <f t="shared" si="107"/>
        <v>0.72109627848372304</v>
      </c>
      <c r="R575" s="117"/>
      <c r="AL575" s="54">
        <v>41534</v>
      </c>
      <c r="AM575" s="50">
        <v>5723.15</v>
      </c>
      <c r="AN575" s="35">
        <f t="shared" si="108"/>
        <v>5723150</v>
      </c>
      <c r="AR575" s="35">
        <f t="shared" si="109"/>
        <v>0</v>
      </c>
    </row>
    <row r="576" spans="1:44" x14ac:dyDescent="0.25">
      <c r="A576" s="42">
        <f t="shared" si="110"/>
        <v>41604</v>
      </c>
      <c r="B576" s="35">
        <v>82224</v>
      </c>
      <c r="C576" s="35">
        <v>59336</v>
      </c>
      <c r="D576" s="35">
        <v>33675</v>
      </c>
      <c r="E576" s="43">
        <v>23142</v>
      </c>
      <c r="F576" s="35">
        <v>5530</v>
      </c>
      <c r="G576" s="43">
        <v>3498</v>
      </c>
      <c r="H576" s="42"/>
      <c r="I576" s="43">
        <f t="shared" si="104"/>
        <v>121429</v>
      </c>
      <c r="J576" s="43">
        <f t="shared" si="105"/>
        <v>85976</v>
      </c>
      <c r="L576" s="42">
        <f t="shared" si="111"/>
        <v>41604</v>
      </c>
      <c r="M576" s="44">
        <f t="shared" si="106"/>
        <v>121429</v>
      </c>
      <c r="N576" s="48">
        <f t="shared" si="107"/>
        <v>0.70803514811124191</v>
      </c>
      <c r="R576" s="117"/>
      <c r="AL576" s="54">
        <v>41541</v>
      </c>
      <c r="AM576" s="50">
        <v>2924.69</v>
      </c>
      <c r="AN576" s="35">
        <f t="shared" si="108"/>
        <v>2924690</v>
      </c>
      <c r="AR576" s="35">
        <f t="shared" si="109"/>
        <v>0</v>
      </c>
    </row>
    <row r="577" spans="1:44" x14ac:dyDescent="0.25">
      <c r="A577" s="42">
        <f t="shared" si="110"/>
        <v>41611</v>
      </c>
      <c r="B577" s="35">
        <v>82224</v>
      </c>
      <c r="C577" s="35">
        <v>57989</v>
      </c>
      <c r="D577" s="35">
        <v>33675</v>
      </c>
      <c r="E577" s="43">
        <v>22689</v>
      </c>
      <c r="F577" s="35">
        <v>5530</v>
      </c>
      <c r="G577" s="43">
        <v>3492</v>
      </c>
      <c r="H577" s="42"/>
      <c r="I577" s="43">
        <f t="shared" si="104"/>
        <v>121429</v>
      </c>
      <c r="J577" s="43">
        <f t="shared" si="105"/>
        <v>84170</v>
      </c>
      <c r="L577" s="42">
        <f t="shared" si="111"/>
        <v>41611</v>
      </c>
      <c r="M577" s="44">
        <f t="shared" si="106"/>
        <v>121429</v>
      </c>
      <c r="N577" s="48">
        <f t="shared" si="107"/>
        <v>0.69316225942731968</v>
      </c>
      <c r="R577" s="117"/>
      <c r="AL577" s="54">
        <v>41548</v>
      </c>
      <c r="AM577" s="50">
        <v>2133.15</v>
      </c>
      <c r="AN577" s="35">
        <f t="shared" si="108"/>
        <v>2133150</v>
      </c>
      <c r="AR577" s="35">
        <f t="shared" si="109"/>
        <v>0</v>
      </c>
    </row>
    <row r="578" spans="1:44" x14ac:dyDescent="0.25">
      <c r="A578" s="42">
        <f t="shared" si="110"/>
        <v>41618</v>
      </c>
      <c r="B578" s="35">
        <v>82224</v>
      </c>
      <c r="C578" s="35">
        <v>57168</v>
      </c>
      <c r="D578" s="35">
        <v>33675</v>
      </c>
      <c r="E578" s="43">
        <v>22595</v>
      </c>
      <c r="F578" s="35">
        <v>5530</v>
      </c>
      <c r="G578" s="43">
        <v>3474</v>
      </c>
      <c r="H578" s="42"/>
      <c r="I578" s="43">
        <f t="shared" si="104"/>
        <v>121429</v>
      </c>
      <c r="J578" s="43">
        <f t="shared" si="105"/>
        <v>83237</v>
      </c>
      <c r="L578" s="42">
        <f t="shared" si="111"/>
        <v>41618</v>
      </c>
      <c r="M578" s="44">
        <f t="shared" si="106"/>
        <v>121429</v>
      </c>
      <c r="N578" s="48">
        <f t="shared" si="107"/>
        <v>0.68547875713379836</v>
      </c>
      <c r="R578" s="117"/>
      <c r="AL578" s="54">
        <v>41555</v>
      </c>
      <c r="AM578" s="50">
        <v>4237.0200000000004</v>
      </c>
      <c r="AN578" s="35">
        <f t="shared" si="108"/>
        <v>4237020</v>
      </c>
      <c r="AR578" s="35">
        <f t="shared" si="109"/>
        <v>0</v>
      </c>
    </row>
    <row r="579" spans="1:44" x14ac:dyDescent="0.25">
      <c r="A579" s="42">
        <f t="shared" si="110"/>
        <v>41625</v>
      </c>
      <c r="B579" s="35">
        <v>82224</v>
      </c>
      <c r="C579" s="35">
        <v>56427</v>
      </c>
      <c r="D579" s="35">
        <v>33675</v>
      </c>
      <c r="E579" s="43">
        <v>22417</v>
      </c>
      <c r="F579" s="35">
        <v>5530</v>
      </c>
      <c r="G579" s="43">
        <v>3484</v>
      </c>
      <c r="H579" s="42"/>
      <c r="I579" s="43">
        <f t="shared" si="104"/>
        <v>121429</v>
      </c>
      <c r="J579" s="43">
        <f t="shared" si="105"/>
        <v>82328</v>
      </c>
      <c r="L579" s="42">
        <f t="shared" si="111"/>
        <v>41625</v>
      </c>
      <c r="M579" s="44">
        <f t="shared" si="106"/>
        <v>121429</v>
      </c>
      <c r="N579" s="48">
        <f t="shared" si="107"/>
        <v>0.67799290120152522</v>
      </c>
      <c r="R579" s="117"/>
      <c r="AL579" s="54">
        <v>41562</v>
      </c>
      <c r="AM579" s="50">
        <v>2107.61</v>
      </c>
      <c r="AN579" s="35">
        <f t="shared" si="108"/>
        <v>2107610</v>
      </c>
      <c r="AR579" s="35">
        <f t="shared" si="109"/>
        <v>0</v>
      </c>
    </row>
    <row r="580" spans="1:44" x14ac:dyDescent="0.25">
      <c r="A580" s="42">
        <f t="shared" si="110"/>
        <v>41632</v>
      </c>
      <c r="B580" s="35">
        <v>82224</v>
      </c>
      <c r="C580" s="35">
        <v>56057</v>
      </c>
      <c r="D580" s="35">
        <v>33675</v>
      </c>
      <c r="E580" s="43">
        <v>22406</v>
      </c>
      <c r="F580" s="35">
        <v>5530</v>
      </c>
      <c r="G580" s="43">
        <v>3621</v>
      </c>
      <c r="H580" s="42"/>
      <c r="I580" s="43">
        <f t="shared" si="104"/>
        <v>121429</v>
      </c>
      <c r="J580" s="43">
        <f t="shared" si="105"/>
        <v>82084</v>
      </c>
      <c r="L580" s="42">
        <f t="shared" si="111"/>
        <v>41632</v>
      </c>
      <c r="M580" s="44">
        <f t="shared" si="106"/>
        <v>121429</v>
      </c>
      <c r="N580" s="48">
        <f t="shared" si="107"/>
        <v>0.67598349652883583</v>
      </c>
      <c r="R580" s="117"/>
      <c r="AL580" s="54">
        <v>41569</v>
      </c>
      <c r="AM580" s="50">
        <v>4912</v>
      </c>
      <c r="AN580" s="35">
        <f t="shared" si="108"/>
        <v>4912000</v>
      </c>
      <c r="AR580" s="35">
        <f t="shared" si="109"/>
        <v>0</v>
      </c>
    </row>
    <row r="581" spans="1:44" x14ac:dyDescent="0.25">
      <c r="A581" s="42">
        <v>41640</v>
      </c>
      <c r="B581" s="35">
        <v>82224</v>
      </c>
      <c r="C581" s="35">
        <v>55198</v>
      </c>
      <c r="D581" s="35">
        <v>33675</v>
      </c>
      <c r="E581" s="35">
        <v>21981</v>
      </c>
      <c r="F581" s="35">
        <v>5530</v>
      </c>
      <c r="G581" s="43">
        <v>3724</v>
      </c>
      <c r="H581" s="42"/>
      <c r="I581" s="43">
        <f t="shared" si="104"/>
        <v>121429</v>
      </c>
      <c r="J581" s="43">
        <f t="shared" si="105"/>
        <v>80903</v>
      </c>
      <c r="L581" s="42">
        <v>41640</v>
      </c>
      <c r="M581" s="44">
        <f t="shared" si="106"/>
        <v>121429</v>
      </c>
      <c r="N581" s="48">
        <f t="shared" si="107"/>
        <v>0.66625764850241709</v>
      </c>
      <c r="R581" s="117"/>
      <c r="AL581" s="54">
        <v>41576</v>
      </c>
      <c r="AM581" s="50">
        <v>4484.8900000000003</v>
      </c>
      <c r="AN581" s="35">
        <f t="shared" si="108"/>
        <v>4484890</v>
      </c>
      <c r="AR581" s="35">
        <f t="shared" si="109"/>
        <v>0</v>
      </c>
    </row>
    <row r="582" spans="1:44" x14ac:dyDescent="0.25">
      <c r="A582" s="42">
        <f>A581+7</f>
        <v>41647</v>
      </c>
      <c r="B582" s="35">
        <v>82224</v>
      </c>
      <c r="C582" s="35">
        <v>53881</v>
      </c>
      <c r="D582" s="35">
        <v>33675</v>
      </c>
      <c r="E582" s="35">
        <v>21425</v>
      </c>
      <c r="F582" s="35">
        <v>5530</v>
      </c>
      <c r="G582" s="35">
        <v>3768</v>
      </c>
      <c r="H582" s="42"/>
      <c r="I582" s="43">
        <f t="shared" si="104"/>
        <v>121429</v>
      </c>
      <c r="J582" s="43">
        <f t="shared" si="105"/>
        <v>79074</v>
      </c>
      <c r="L582" s="42">
        <f>L581+7</f>
        <v>41647</v>
      </c>
      <c r="M582" s="44">
        <f t="shared" si="106"/>
        <v>121429</v>
      </c>
      <c r="N582" s="48">
        <f t="shared" si="107"/>
        <v>0.65119534872229867</v>
      </c>
      <c r="R582" s="117"/>
      <c r="AL582" s="54">
        <v>41583</v>
      </c>
      <c r="AM582" s="50">
        <v>2936.02</v>
      </c>
      <c r="AN582" s="35">
        <f t="shared" si="108"/>
        <v>2936020</v>
      </c>
      <c r="AR582" s="35">
        <f t="shared" si="109"/>
        <v>0</v>
      </c>
    </row>
    <row r="583" spans="1:44" x14ac:dyDescent="0.25">
      <c r="A583" s="42">
        <f t="shared" ref="A583:A632" si="112">A582+7</f>
        <v>41654</v>
      </c>
      <c r="B583" s="35">
        <v>82224</v>
      </c>
      <c r="C583" s="35">
        <v>51076</v>
      </c>
      <c r="D583" s="35">
        <v>33675</v>
      </c>
      <c r="E583" s="35">
        <v>20255</v>
      </c>
      <c r="F583" s="35">
        <v>5530</v>
      </c>
      <c r="G583" s="43">
        <v>3704</v>
      </c>
      <c r="H583" s="42"/>
      <c r="I583" s="43">
        <f t="shared" ref="I583:I646" si="113">B583+D583+F583</f>
        <v>121429</v>
      </c>
      <c r="J583" s="43">
        <f t="shared" ref="J583:J646" si="114">C583+E583+G583</f>
        <v>75035</v>
      </c>
      <c r="L583" s="42">
        <f t="shared" ref="L583:L632" si="115">L582+7</f>
        <v>41654</v>
      </c>
      <c r="M583" s="44">
        <f t="shared" ref="M583:M646" si="116">B583+D583+F583</f>
        <v>121429</v>
      </c>
      <c r="N583" s="48">
        <f t="shared" ref="N583:N646" si="117">(C583+E583+G583)/M583</f>
        <v>0.61793311317724764</v>
      </c>
      <c r="R583" s="117"/>
      <c r="AL583" s="54">
        <v>41590</v>
      </c>
      <c r="AM583" s="50">
        <v>3367.27</v>
      </c>
      <c r="AN583" s="35">
        <f t="shared" si="108"/>
        <v>3367270</v>
      </c>
      <c r="AR583" s="35">
        <f t="shared" si="109"/>
        <v>0</v>
      </c>
    </row>
    <row r="584" spans="1:44" x14ac:dyDescent="0.25">
      <c r="A584" s="42">
        <f t="shared" si="112"/>
        <v>41661</v>
      </c>
      <c r="B584" s="35">
        <v>82224</v>
      </c>
      <c r="C584" s="35">
        <v>48377</v>
      </c>
      <c r="D584" s="35">
        <v>33675</v>
      </c>
      <c r="E584" s="35">
        <v>18972</v>
      </c>
      <c r="F584" s="35">
        <v>5530</v>
      </c>
      <c r="G584" s="43">
        <v>3591</v>
      </c>
      <c r="H584" s="42"/>
      <c r="I584" s="43">
        <f t="shared" si="113"/>
        <v>121429</v>
      </c>
      <c r="J584" s="43">
        <f t="shared" si="114"/>
        <v>70940</v>
      </c>
      <c r="L584" s="42">
        <f t="shared" si="115"/>
        <v>41661</v>
      </c>
      <c r="M584" s="44">
        <f t="shared" si="116"/>
        <v>121429</v>
      </c>
      <c r="N584" s="48">
        <f t="shared" si="117"/>
        <v>0.5842097027892843</v>
      </c>
      <c r="R584" s="117"/>
      <c r="AL584" s="54">
        <v>41597</v>
      </c>
      <c r="AM584" s="50">
        <v>2794.93</v>
      </c>
      <c r="AN584" s="35">
        <f t="shared" si="108"/>
        <v>2794930</v>
      </c>
      <c r="AR584" s="35">
        <f t="shared" si="109"/>
        <v>0</v>
      </c>
    </row>
    <row r="585" spans="1:44" x14ac:dyDescent="0.25">
      <c r="A585" s="42">
        <f t="shared" si="112"/>
        <v>41668</v>
      </c>
      <c r="B585" s="35">
        <v>82224</v>
      </c>
      <c r="C585" s="35">
        <v>45710</v>
      </c>
      <c r="D585" s="35">
        <v>33675</v>
      </c>
      <c r="E585" s="35">
        <v>17688</v>
      </c>
      <c r="F585" s="35">
        <v>5530</v>
      </c>
      <c r="G585" s="43">
        <v>3458</v>
      </c>
      <c r="H585" s="42"/>
      <c r="I585" s="43">
        <f t="shared" si="113"/>
        <v>121429</v>
      </c>
      <c r="J585" s="43">
        <f t="shared" si="114"/>
        <v>66856</v>
      </c>
      <c r="L585" s="42">
        <f t="shared" si="115"/>
        <v>41668</v>
      </c>
      <c r="M585" s="44">
        <f t="shared" si="116"/>
        <v>121429</v>
      </c>
      <c r="N585" s="48">
        <f t="shared" si="117"/>
        <v>0.550576880316893</v>
      </c>
      <c r="R585" s="117"/>
      <c r="AL585" s="54">
        <v>41604</v>
      </c>
      <c r="AM585" s="50">
        <v>2671.11</v>
      </c>
      <c r="AN585" s="35">
        <f t="shared" si="108"/>
        <v>2671110</v>
      </c>
      <c r="AR585" s="35">
        <f t="shared" si="109"/>
        <v>0</v>
      </c>
    </row>
    <row r="586" spans="1:44" x14ac:dyDescent="0.25">
      <c r="A586" s="42">
        <f t="shared" si="112"/>
        <v>41675</v>
      </c>
      <c r="B586" s="35">
        <v>82224</v>
      </c>
      <c r="C586" s="35">
        <v>43538</v>
      </c>
      <c r="D586" s="35">
        <v>33675</v>
      </c>
      <c r="E586" s="35">
        <v>16616</v>
      </c>
      <c r="F586" s="35">
        <v>5530</v>
      </c>
      <c r="G586" s="43">
        <v>3332</v>
      </c>
      <c r="H586" s="42"/>
      <c r="I586" s="43">
        <f t="shared" si="113"/>
        <v>121429</v>
      </c>
      <c r="J586" s="43">
        <f t="shared" si="114"/>
        <v>63486</v>
      </c>
      <c r="L586" s="42">
        <f t="shared" si="115"/>
        <v>41675</v>
      </c>
      <c r="M586" s="44">
        <f t="shared" si="116"/>
        <v>121429</v>
      </c>
      <c r="N586" s="48">
        <f t="shared" si="117"/>
        <v>0.52282403709163383</v>
      </c>
      <c r="R586" s="117"/>
      <c r="AL586" s="54">
        <v>41611</v>
      </c>
      <c r="AM586" s="50">
        <v>2648.73</v>
      </c>
      <c r="AN586" s="35">
        <f t="shared" ref="AN586:AN649" si="118">AM586*1000</f>
        <v>2648730</v>
      </c>
      <c r="AR586" s="35">
        <f t="shared" ref="AR586:AR649" si="119">AQ586*1000000</f>
        <v>0</v>
      </c>
    </row>
    <row r="587" spans="1:44" x14ac:dyDescent="0.25">
      <c r="A587" s="42">
        <f t="shared" si="112"/>
        <v>41682</v>
      </c>
      <c r="B587" s="35">
        <v>82224</v>
      </c>
      <c r="C587" s="35">
        <v>41732</v>
      </c>
      <c r="D587" s="35">
        <v>33675</v>
      </c>
      <c r="E587" s="35">
        <v>15595</v>
      </c>
      <c r="F587" s="35">
        <v>5530</v>
      </c>
      <c r="G587" s="43">
        <v>3222</v>
      </c>
      <c r="H587" s="42"/>
      <c r="I587" s="43">
        <f t="shared" si="113"/>
        <v>121429</v>
      </c>
      <c r="J587" s="43">
        <f t="shared" si="114"/>
        <v>60549</v>
      </c>
      <c r="L587" s="42">
        <f t="shared" si="115"/>
        <v>41682</v>
      </c>
      <c r="M587" s="44">
        <f t="shared" si="116"/>
        <v>121429</v>
      </c>
      <c r="N587" s="48">
        <f t="shared" si="117"/>
        <v>0.49863706363389304</v>
      </c>
      <c r="R587" s="117"/>
      <c r="AL587" s="54">
        <v>41618</v>
      </c>
      <c r="AM587" s="50">
        <v>3752.65</v>
      </c>
      <c r="AN587" s="35">
        <f t="shared" si="118"/>
        <v>3752650</v>
      </c>
      <c r="AR587" s="35">
        <f t="shared" si="119"/>
        <v>0</v>
      </c>
    </row>
    <row r="588" spans="1:44" x14ac:dyDescent="0.25">
      <c r="A588" s="42">
        <f t="shared" si="112"/>
        <v>41689</v>
      </c>
      <c r="B588" s="35">
        <v>82224</v>
      </c>
      <c r="C588" s="35">
        <v>39740</v>
      </c>
      <c r="D588" s="35">
        <v>33675</v>
      </c>
      <c r="E588" s="35">
        <v>14564</v>
      </c>
      <c r="F588" s="35">
        <v>5530</v>
      </c>
      <c r="G588" s="43">
        <v>3037</v>
      </c>
      <c r="H588" s="42"/>
      <c r="I588" s="43">
        <f t="shared" si="113"/>
        <v>121429</v>
      </c>
      <c r="J588" s="43">
        <f t="shared" si="114"/>
        <v>57341</v>
      </c>
      <c r="L588" s="42">
        <f t="shared" si="115"/>
        <v>41689</v>
      </c>
      <c r="M588" s="44">
        <f t="shared" si="116"/>
        <v>121429</v>
      </c>
      <c r="N588" s="48">
        <f t="shared" si="117"/>
        <v>0.47221833334705876</v>
      </c>
      <c r="R588" s="117"/>
      <c r="AL588" s="54">
        <v>41625</v>
      </c>
      <c r="AM588" s="50">
        <v>3356</v>
      </c>
      <c r="AN588" s="35">
        <f t="shared" si="118"/>
        <v>3356000</v>
      </c>
      <c r="AR588" s="35">
        <f t="shared" si="119"/>
        <v>0</v>
      </c>
    </row>
    <row r="589" spans="1:44" x14ac:dyDescent="0.25">
      <c r="A589" s="42">
        <f t="shared" si="112"/>
        <v>41696</v>
      </c>
      <c r="B589" s="35">
        <v>82224</v>
      </c>
      <c r="C589" s="35">
        <v>38121</v>
      </c>
      <c r="D589" s="35">
        <v>33675</v>
      </c>
      <c r="E589" s="35">
        <v>13544</v>
      </c>
      <c r="F589" s="35">
        <v>5530</v>
      </c>
      <c r="G589" s="43">
        <v>2895</v>
      </c>
      <c r="H589" s="42"/>
      <c r="I589" s="43">
        <f t="shared" si="113"/>
        <v>121429</v>
      </c>
      <c r="J589" s="43">
        <f t="shared" si="114"/>
        <v>54560</v>
      </c>
      <c r="L589" s="42">
        <f t="shared" si="115"/>
        <v>41696</v>
      </c>
      <c r="M589" s="44">
        <f t="shared" si="116"/>
        <v>121429</v>
      </c>
      <c r="N589" s="48">
        <f t="shared" si="117"/>
        <v>0.44931606123743095</v>
      </c>
      <c r="R589" s="117"/>
      <c r="AL589" s="54">
        <v>41632</v>
      </c>
      <c r="AM589" s="50">
        <v>3292</v>
      </c>
      <c r="AN589" s="35">
        <f t="shared" si="118"/>
        <v>3292000</v>
      </c>
      <c r="AR589" s="35">
        <f t="shared" si="119"/>
        <v>0</v>
      </c>
    </row>
    <row r="590" spans="1:44" x14ac:dyDescent="0.25">
      <c r="A590" s="42">
        <f t="shared" si="112"/>
        <v>41703</v>
      </c>
      <c r="B590" s="35">
        <v>82224</v>
      </c>
      <c r="C590" s="35">
        <v>36595</v>
      </c>
      <c r="D590" s="35">
        <v>33675</v>
      </c>
      <c r="E590" s="35">
        <v>12640</v>
      </c>
      <c r="F590" s="35">
        <v>5530</v>
      </c>
      <c r="G590" s="43">
        <v>2792</v>
      </c>
      <c r="H590" s="42"/>
      <c r="I590" s="43">
        <f t="shared" si="113"/>
        <v>121429</v>
      </c>
      <c r="J590" s="43">
        <f t="shared" si="114"/>
        <v>52027</v>
      </c>
      <c r="L590" s="42">
        <f t="shared" si="115"/>
        <v>41703</v>
      </c>
      <c r="M590" s="44">
        <f t="shared" si="116"/>
        <v>121429</v>
      </c>
      <c r="N590" s="48">
        <f t="shared" si="117"/>
        <v>0.4284561348607005</v>
      </c>
      <c r="R590" s="117"/>
      <c r="AL590" s="54">
        <v>41639</v>
      </c>
      <c r="AM590" s="50">
        <v>0</v>
      </c>
      <c r="AN590" s="35">
        <f t="shared" si="118"/>
        <v>0</v>
      </c>
      <c r="AR590" s="35">
        <f t="shared" si="119"/>
        <v>0</v>
      </c>
    </row>
    <row r="591" spans="1:44" x14ac:dyDescent="0.25">
      <c r="A591" s="42">
        <f t="shared" si="112"/>
        <v>41710</v>
      </c>
      <c r="B591" s="35">
        <v>82224</v>
      </c>
      <c r="C591" s="35">
        <v>35204</v>
      </c>
      <c r="D591" s="35">
        <v>33675</v>
      </c>
      <c r="E591" s="35">
        <v>12023</v>
      </c>
      <c r="F591" s="35">
        <v>5530</v>
      </c>
      <c r="G591" s="43">
        <v>2716</v>
      </c>
      <c r="H591" s="42"/>
      <c r="I591" s="43">
        <f t="shared" si="113"/>
        <v>121429</v>
      </c>
      <c r="J591" s="43">
        <f t="shared" si="114"/>
        <v>49943</v>
      </c>
      <c r="L591" s="42">
        <f t="shared" si="115"/>
        <v>41710</v>
      </c>
      <c r="M591" s="44">
        <f t="shared" si="116"/>
        <v>121429</v>
      </c>
      <c r="N591" s="48">
        <f t="shared" si="117"/>
        <v>0.41129384249232059</v>
      </c>
      <c r="R591" s="117"/>
      <c r="AL591" s="54">
        <v>41640</v>
      </c>
      <c r="AM591" s="50">
        <v>2832.9</v>
      </c>
      <c r="AN591" s="35">
        <f t="shared" si="118"/>
        <v>2832900</v>
      </c>
      <c r="AR591" s="35">
        <f t="shared" si="119"/>
        <v>0</v>
      </c>
    </row>
    <row r="592" spans="1:44" x14ac:dyDescent="0.25">
      <c r="A592" s="42">
        <f t="shared" si="112"/>
        <v>41717</v>
      </c>
      <c r="B592" s="35">
        <v>82224</v>
      </c>
      <c r="C592" s="35">
        <v>34311</v>
      </c>
      <c r="D592" s="35">
        <v>33675</v>
      </c>
      <c r="E592" s="35">
        <v>11290</v>
      </c>
      <c r="F592" s="35">
        <v>5530</v>
      </c>
      <c r="G592" s="43">
        <v>2608</v>
      </c>
      <c r="H592" s="42"/>
      <c r="I592" s="43">
        <f t="shared" si="113"/>
        <v>121429</v>
      </c>
      <c r="J592" s="43">
        <f t="shared" si="114"/>
        <v>48209</v>
      </c>
      <c r="L592" s="42">
        <f t="shared" si="115"/>
        <v>41717</v>
      </c>
      <c r="M592" s="44">
        <f t="shared" si="116"/>
        <v>121429</v>
      </c>
      <c r="N592" s="48">
        <f t="shared" si="117"/>
        <v>0.39701389289214273</v>
      </c>
      <c r="R592" s="117"/>
      <c r="AL592" s="54">
        <v>41647</v>
      </c>
      <c r="AM592" s="50">
        <v>2670.9</v>
      </c>
      <c r="AN592" s="35">
        <f t="shared" si="118"/>
        <v>2670900</v>
      </c>
      <c r="AR592" s="35">
        <f t="shared" si="119"/>
        <v>0</v>
      </c>
    </row>
    <row r="593" spans="1:44" x14ac:dyDescent="0.25">
      <c r="A593" s="42">
        <f t="shared" si="112"/>
        <v>41724</v>
      </c>
      <c r="B593" s="35">
        <v>82224</v>
      </c>
      <c r="C593" s="35">
        <v>32343</v>
      </c>
      <c r="D593" s="35">
        <v>33675</v>
      </c>
      <c r="E593" s="35">
        <v>10258</v>
      </c>
      <c r="F593" s="35">
        <v>5530</v>
      </c>
      <c r="G593" s="43">
        <v>2515</v>
      </c>
      <c r="H593" s="42"/>
      <c r="I593" s="43">
        <f t="shared" si="113"/>
        <v>121429</v>
      </c>
      <c r="J593" s="43">
        <f t="shared" si="114"/>
        <v>45116</v>
      </c>
      <c r="L593" s="42">
        <f t="shared" si="115"/>
        <v>41724</v>
      </c>
      <c r="M593" s="44">
        <f t="shared" si="116"/>
        <v>121429</v>
      </c>
      <c r="N593" s="48">
        <f t="shared" si="117"/>
        <v>0.37154221808628912</v>
      </c>
      <c r="R593" s="117"/>
      <c r="AL593" s="54">
        <v>41654</v>
      </c>
      <c r="AM593" s="50">
        <v>1467.01</v>
      </c>
      <c r="AN593" s="35">
        <f t="shared" si="118"/>
        <v>1467010</v>
      </c>
      <c r="AR593" s="35">
        <f t="shared" si="119"/>
        <v>0</v>
      </c>
    </row>
    <row r="594" spans="1:44" x14ac:dyDescent="0.25">
      <c r="A594" s="42">
        <f t="shared" si="112"/>
        <v>41731</v>
      </c>
      <c r="B594" s="35">
        <v>82224</v>
      </c>
      <c r="C594" s="35">
        <v>30209</v>
      </c>
      <c r="D594" s="35">
        <v>33675</v>
      </c>
      <c r="E594" s="35">
        <v>9228</v>
      </c>
      <c r="F594" s="35">
        <v>5530</v>
      </c>
      <c r="G594" s="43">
        <v>2391</v>
      </c>
      <c r="H594" s="42"/>
      <c r="I594" s="43">
        <f t="shared" si="113"/>
        <v>121429</v>
      </c>
      <c r="J594" s="43">
        <f t="shared" si="114"/>
        <v>41828</v>
      </c>
      <c r="L594" s="42">
        <f t="shared" si="115"/>
        <v>41731</v>
      </c>
      <c r="M594" s="44">
        <f t="shared" si="116"/>
        <v>121429</v>
      </c>
      <c r="N594" s="48">
        <f t="shared" si="117"/>
        <v>0.34446466659529434</v>
      </c>
      <c r="R594" s="117"/>
      <c r="AL594" s="54">
        <v>41661</v>
      </c>
      <c r="AM594" s="50">
        <v>1323.54</v>
      </c>
      <c r="AN594" s="35">
        <f t="shared" si="118"/>
        <v>1323540</v>
      </c>
      <c r="AR594" s="35">
        <f t="shared" si="119"/>
        <v>0</v>
      </c>
    </row>
    <row r="595" spans="1:44" x14ac:dyDescent="0.25">
      <c r="A595" s="42">
        <f t="shared" si="112"/>
        <v>41738</v>
      </c>
      <c r="B595" s="35">
        <v>82224</v>
      </c>
      <c r="C595" s="35">
        <v>29359</v>
      </c>
      <c r="D595" s="35">
        <v>33675</v>
      </c>
      <c r="E595" s="35">
        <v>8618</v>
      </c>
      <c r="F595" s="35">
        <v>5530</v>
      </c>
      <c r="G595" s="43">
        <v>2317</v>
      </c>
      <c r="H595" s="42"/>
      <c r="I595" s="43">
        <f t="shared" si="113"/>
        <v>121429</v>
      </c>
      <c r="J595" s="43">
        <f t="shared" si="114"/>
        <v>40294</v>
      </c>
      <c r="L595" s="42">
        <f t="shared" si="115"/>
        <v>41738</v>
      </c>
      <c r="M595" s="44">
        <f t="shared" si="116"/>
        <v>121429</v>
      </c>
      <c r="N595" s="48">
        <f t="shared" si="117"/>
        <v>0.33183177000551761</v>
      </c>
      <c r="R595" s="117"/>
      <c r="AL595" s="54">
        <v>41668</v>
      </c>
      <c r="AM595" s="50">
        <v>1134.46</v>
      </c>
      <c r="AN595" s="35">
        <f t="shared" si="118"/>
        <v>1134460</v>
      </c>
      <c r="AR595" s="35">
        <f t="shared" si="119"/>
        <v>0</v>
      </c>
    </row>
    <row r="596" spans="1:44" x14ac:dyDescent="0.25">
      <c r="A596" s="42">
        <f t="shared" si="112"/>
        <v>41745</v>
      </c>
      <c r="B596" s="35">
        <v>82224</v>
      </c>
      <c r="C596" s="35">
        <v>28311</v>
      </c>
      <c r="D596" s="35">
        <v>33675</v>
      </c>
      <c r="E596" s="35">
        <v>8285</v>
      </c>
      <c r="F596" s="35">
        <v>5530</v>
      </c>
      <c r="G596" s="43">
        <v>2345</v>
      </c>
      <c r="H596" s="42"/>
      <c r="I596" s="43">
        <f t="shared" si="113"/>
        <v>121429</v>
      </c>
      <c r="J596" s="43">
        <f t="shared" si="114"/>
        <v>38941</v>
      </c>
      <c r="L596" s="42">
        <f t="shared" si="115"/>
        <v>41745</v>
      </c>
      <c r="M596" s="44">
        <f t="shared" si="116"/>
        <v>121429</v>
      </c>
      <c r="N596" s="48">
        <f t="shared" si="117"/>
        <v>0.32068945639015389</v>
      </c>
      <c r="R596" s="117"/>
      <c r="AL596" s="54">
        <v>41675</v>
      </c>
      <c r="AM596" s="50">
        <v>1358.33</v>
      </c>
      <c r="AN596" s="35">
        <f t="shared" si="118"/>
        <v>1358330</v>
      </c>
      <c r="AR596" s="35">
        <f t="shared" si="119"/>
        <v>0</v>
      </c>
    </row>
    <row r="597" spans="1:44" x14ac:dyDescent="0.25">
      <c r="A597" s="42">
        <f t="shared" si="112"/>
        <v>41752</v>
      </c>
      <c r="B597" s="35">
        <v>82224</v>
      </c>
      <c r="C597" s="35">
        <v>28450</v>
      </c>
      <c r="D597" s="35">
        <v>33675</v>
      </c>
      <c r="E597" s="35">
        <v>8568</v>
      </c>
      <c r="F597" s="35">
        <v>5530</v>
      </c>
      <c r="G597" s="43">
        <v>2477</v>
      </c>
      <c r="H597" s="42"/>
      <c r="I597" s="43">
        <f t="shared" si="113"/>
        <v>121429</v>
      </c>
      <c r="J597" s="43">
        <f t="shared" si="114"/>
        <v>39495</v>
      </c>
      <c r="L597" s="42">
        <f t="shared" si="115"/>
        <v>41752</v>
      </c>
      <c r="M597" s="44">
        <f t="shared" si="116"/>
        <v>121429</v>
      </c>
      <c r="N597" s="48">
        <f t="shared" si="117"/>
        <v>0.32525179322896508</v>
      </c>
      <c r="R597" s="117"/>
      <c r="AL597" s="54">
        <v>41682</v>
      </c>
      <c r="AM597" s="50">
        <v>1581.9099999999999</v>
      </c>
      <c r="AN597" s="35">
        <f t="shared" si="118"/>
        <v>1581909.9999999998</v>
      </c>
      <c r="AR597" s="35">
        <f t="shared" si="119"/>
        <v>0</v>
      </c>
    </row>
    <row r="598" spans="1:44" x14ac:dyDescent="0.25">
      <c r="A598" s="42">
        <f t="shared" si="112"/>
        <v>41759</v>
      </c>
      <c r="B598" s="35">
        <v>82224</v>
      </c>
      <c r="C598" s="35">
        <v>28661</v>
      </c>
      <c r="D598" s="35">
        <v>33675</v>
      </c>
      <c r="E598" s="35">
        <v>8992</v>
      </c>
      <c r="F598" s="35">
        <v>5530</v>
      </c>
      <c r="G598" s="43">
        <v>2625</v>
      </c>
      <c r="H598" s="42"/>
      <c r="I598" s="43">
        <f t="shared" si="113"/>
        <v>121429</v>
      </c>
      <c r="J598" s="43">
        <f t="shared" si="114"/>
        <v>40278</v>
      </c>
      <c r="L598" s="42">
        <f t="shared" si="115"/>
        <v>41759</v>
      </c>
      <c r="M598" s="44">
        <f t="shared" si="116"/>
        <v>121429</v>
      </c>
      <c r="N598" s="48">
        <f t="shared" si="117"/>
        <v>0.33170000576468556</v>
      </c>
      <c r="R598" s="117"/>
      <c r="AL598" s="54">
        <v>41689</v>
      </c>
      <c r="AM598" s="50">
        <v>1577.55</v>
      </c>
      <c r="AN598" s="35">
        <f t="shared" si="118"/>
        <v>1577550</v>
      </c>
      <c r="AR598" s="35">
        <f t="shared" si="119"/>
        <v>0</v>
      </c>
    </row>
    <row r="599" spans="1:44" x14ac:dyDescent="0.25">
      <c r="A599" s="42">
        <f t="shared" si="112"/>
        <v>41766</v>
      </c>
      <c r="B599" s="35">
        <v>82224</v>
      </c>
      <c r="C599" s="35">
        <v>28251</v>
      </c>
      <c r="D599" s="35">
        <v>33675</v>
      </c>
      <c r="E599" s="35">
        <v>9049</v>
      </c>
      <c r="F599" s="35">
        <v>5530</v>
      </c>
      <c r="G599" s="43">
        <v>2684</v>
      </c>
      <c r="H599" s="42"/>
      <c r="I599" s="43">
        <f t="shared" si="113"/>
        <v>121429</v>
      </c>
      <c r="J599" s="43">
        <f t="shared" si="114"/>
        <v>39984</v>
      </c>
      <c r="L599" s="42">
        <f t="shared" si="115"/>
        <v>41766</v>
      </c>
      <c r="M599" s="44">
        <f t="shared" si="116"/>
        <v>121429</v>
      </c>
      <c r="N599" s="48">
        <f t="shared" si="117"/>
        <v>0.32927883783939588</v>
      </c>
      <c r="R599" s="117"/>
      <c r="AL599" s="54">
        <v>41696</v>
      </c>
      <c r="AM599" s="50">
        <v>2060.69</v>
      </c>
      <c r="AN599" s="35">
        <f t="shared" si="118"/>
        <v>2060690</v>
      </c>
      <c r="AR599" s="35">
        <f t="shared" si="119"/>
        <v>0</v>
      </c>
    </row>
    <row r="600" spans="1:44" x14ac:dyDescent="0.25">
      <c r="A600" s="42">
        <f t="shared" si="112"/>
        <v>41773</v>
      </c>
      <c r="B600" s="35">
        <v>82224</v>
      </c>
      <c r="C600" s="35">
        <v>29661</v>
      </c>
      <c r="D600" s="35">
        <v>33675</v>
      </c>
      <c r="E600" s="35">
        <v>9993</v>
      </c>
      <c r="F600" s="35">
        <v>5530</v>
      </c>
      <c r="G600" s="43">
        <v>2983</v>
      </c>
      <c r="H600" s="42"/>
      <c r="I600" s="43">
        <f t="shared" si="113"/>
        <v>121429</v>
      </c>
      <c r="J600" s="43">
        <f t="shared" si="114"/>
        <v>42637</v>
      </c>
      <c r="L600" s="42">
        <f t="shared" si="115"/>
        <v>41773</v>
      </c>
      <c r="M600" s="44">
        <f t="shared" si="116"/>
        <v>121429</v>
      </c>
      <c r="N600" s="48">
        <f t="shared" si="117"/>
        <v>0.35112699602236697</v>
      </c>
      <c r="R600" s="117"/>
      <c r="AL600" s="54">
        <v>41703</v>
      </c>
      <c r="AM600" s="50">
        <v>1952.65</v>
      </c>
      <c r="AN600" s="35">
        <f t="shared" si="118"/>
        <v>1952650</v>
      </c>
      <c r="AR600" s="35">
        <f t="shared" si="119"/>
        <v>0</v>
      </c>
    </row>
    <row r="601" spans="1:44" x14ac:dyDescent="0.25">
      <c r="A601" s="42">
        <f t="shared" si="112"/>
        <v>41780</v>
      </c>
      <c r="B601" s="35">
        <v>82224</v>
      </c>
      <c r="C601" s="35">
        <v>37221</v>
      </c>
      <c r="D601" s="35">
        <v>33675</v>
      </c>
      <c r="E601" s="35">
        <v>13990</v>
      </c>
      <c r="F601" s="35">
        <v>5530</v>
      </c>
      <c r="G601" s="35">
        <v>3573</v>
      </c>
      <c r="H601" s="42"/>
      <c r="I601" s="43">
        <f t="shared" si="113"/>
        <v>121429</v>
      </c>
      <c r="J601" s="43">
        <f t="shared" si="114"/>
        <v>54784</v>
      </c>
      <c r="L601" s="42">
        <f t="shared" si="115"/>
        <v>41780</v>
      </c>
      <c r="M601" s="44">
        <f t="shared" si="116"/>
        <v>121429</v>
      </c>
      <c r="N601" s="48">
        <f t="shared" si="117"/>
        <v>0.45116076060908022</v>
      </c>
      <c r="R601" s="117"/>
      <c r="AL601" s="54">
        <v>41710</v>
      </c>
      <c r="AM601" s="50">
        <v>2189.85</v>
      </c>
      <c r="AN601" s="35">
        <f t="shared" si="118"/>
        <v>2189850</v>
      </c>
      <c r="AR601" s="35">
        <f t="shared" si="119"/>
        <v>0</v>
      </c>
    </row>
    <row r="602" spans="1:44" x14ac:dyDescent="0.25">
      <c r="A602" s="42">
        <f t="shared" si="112"/>
        <v>41787</v>
      </c>
      <c r="B602" s="35">
        <v>82224</v>
      </c>
      <c r="C602" s="35">
        <v>42648</v>
      </c>
      <c r="D602" s="35">
        <v>33675</v>
      </c>
      <c r="E602" s="35">
        <v>17048</v>
      </c>
      <c r="F602" s="35">
        <v>5530</v>
      </c>
      <c r="G602" s="35">
        <v>3838</v>
      </c>
      <c r="H602" s="42"/>
      <c r="I602" s="43">
        <f t="shared" si="113"/>
        <v>121429</v>
      </c>
      <c r="J602" s="43">
        <f t="shared" si="114"/>
        <v>63534</v>
      </c>
      <c r="L602" s="42">
        <f t="shared" si="115"/>
        <v>41787</v>
      </c>
      <c r="M602" s="44">
        <f t="shared" si="116"/>
        <v>121429</v>
      </c>
      <c r="N602" s="48">
        <f t="shared" si="117"/>
        <v>0.52321932981413011</v>
      </c>
      <c r="R602" s="117"/>
      <c r="AL602" s="54">
        <v>41717</v>
      </c>
      <c r="AM602" s="50">
        <v>2598.41</v>
      </c>
      <c r="AN602" s="35">
        <f t="shared" si="118"/>
        <v>2598410</v>
      </c>
      <c r="AR602" s="35">
        <f t="shared" si="119"/>
        <v>0</v>
      </c>
    </row>
    <row r="603" spans="1:44" x14ac:dyDescent="0.25">
      <c r="A603" s="42">
        <f t="shared" si="112"/>
        <v>41794</v>
      </c>
      <c r="B603" s="35">
        <v>82224</v>
      </c>
      <c r="C603" s="35">
        <v>48433</v>
      </c>
      <c r="D603" s="35">
        <v>33675</v>
      </c>
      <c r="E603" s="43">
        <v>19560</v>
      </c>
      <c r="F603" s="35">
        <v>5530</v>
      </c>
      <c r="G603" s="43">
        <v>3897</v>
      </c>
      <c r="H603" s="42"/>
      <c r="I603" s="43">
        <f t="shared" si="113"/>
        <v>121429</v>
      </c>
      <c r="J603" s="43">
        <f t="shared" si="114"/>
        <v>71890</v>
      </c>
      <c r="L603" s="42">
        <f t="shared" si="115"/>
        <v>41794</v>
      </c>
      <c r="M603" s="44">
        <f t="shared" si="116"/>
        <v>121429</v>
      </c>
      <c r="N603" s="48">
        <f t="shared" si="117"/>
        <v>0.59203320458868969</v>
      </c>
      <c r="R603" s="117"/>
      <c r="AL603" s="54">
        <v>41724</v>
      </c>
      <c r="AM603" s="50">
        <v>1616.83</v>
      </c>
      <c r="AN603" s="35">
        <f t="shared" si="118"/>
        <v>1616830</v>
      </c>
      <c r="AR603" s="35">
        <f t="shared" si="119"/>
        <v>0</v>
      </c>
    </row>
    <row r="604" spans="1:44" x14ac:dyDescent="0.25">
      <c r="A604" s="42">
        <f t="shared" si="112"/>
        <v>41801</v>
      </c>
      <c r="B604" s="35">
        <v>82224</v>
      </c>
      <c r="C604" s="35">
        <v>53515</v>
      </c>
      <c r="D604" s="35">
        <v>33675</v>
      </c>
      <c r="E604" s="43">
        <v>21648</v>
      </c>
      <c r="F604" s="35">
        <v>5530</v>
      </c>
      <c r="G604" s="43">
        <v>3952</v>
      </c>
      <c r="H604" s="42"/>
      <c r="I604" s="43">
        <f t="shared" si="113"/>
        <v>121429</v>
      </c>
      <c r="J604" s="43">
        <f t="shared" si="114"/>
        <v>79115</v>
      </c>
      <c r="L604" s="42">
        <f t="shared" si="115"/>
        <v>41801</v>
      </c>
      <c r="M604" s="44">
        <f t="shared" si="116"/>
        <v>121429</v>
      </c>
      <c r="N604" s="48">
        <f t="shared" si="117"/>
        <v>0.65153299458943081</v>
      </c>
      <c r="R604" s="117"/>
      <c r="AL604" s="54">
        <v>41731</v>
      </c>
      <c r="AM604" s="50">
        <v>1516.42</v>
      </c>
      <c r="AN604" s="35">
        <f t="shared" si="118"/>
        <v>1516420</v>
      </c>
      <c r="AR604" s="35">
        <f t="shared" si="119"/>
        <v>0</v>
      </c>
    </row>
    <row r="605" spans="1:44" x14ac:dyDescent="0.25">
      <c r="A605" s="42">
        <f t="shared" si="112"/>
        <v>41808</v>
      </c>
      <c r="B605" s="35">
        <v>82224</v>
      </c>
      <c r="C605" s="35">
        <v>56286</v>
      </c>
      <c r="D605" s="35">
        <v>33675</v>
      </c>
      <c r="E605" s="43">
        <v>22267</v>
      </c>
      <c r="F605" s="35">
        <v>5530</v>
      </c>
      <c r="G605" s="43">
        <v>3952</v>
      </c>
      <c r="H605" s="42"/>
      <c r="I605" s="43">
        <f t="shared" si="113"/>
        <v>121429</v>
      </c>
      <c r="J605" s="43">
        <f t="shared" si="114"/>
        <v>82505</v>
      </c>
      <c r="L605" s="42">
        <f t="shared" si="115"/>
        <v>41808</v>
      </c>
      <c r="M605" s="44">
        <f t="shared" si="116"/>
        <v>121429</v>
      </c>
      <c r="N605" s="48">
        <f t="shared" si="117"/>
        <v>0.67945054311573017</v>
      </c>
      <c r="R605" s="117"/>
      <c r="AL605" s="54">
        <v>41738</v>
      </c>
      <c r="AM605" s="50">
        <v>2780.65</v>
      </c>
      <c r="AN605" s="35">
        <f t="shared" si="118"/>
        <v>2780650</v>
      </c>
      <c r="AR605" s="35">
        <f t="shared" si="119"/>
        <v>0</v>
      </c>
    </row>
    <row r="606" spans="1:44" x14ac:dyDescent="0.25">
      <c r="A606" s="42">
        <f t="shared" si="112"/>
        <v>41815</v>
      </c>
      <c r="B606" s="35">
        <v>82224</v>
      </c>
      <c r="C606" s="35">
        <v>57003</v>
      </c>
      <c r="D606" s="35">
        <v>33675</v>
      </c>
      <c r="E606" s="43">
        <v>22437</v>
      </c>
      <c r="F606" s="35">
        <v>5530</v>
      </c>
      <c r="G606" s="43">
        <v>3894</v>
      </c>
      <c r="H606" s="42"/>
      <c r="I606" s="43">
        <f t="shared" si="113"/>
        <v>121429</v>
      </c>
      <c r="J606" s="43">
        <f t="shared" si="114"/>
        <v>83334</v>
      </c>
      <c r="L606" s="42">
        <f t="shared" si="115"/>
        <v>41815</v>
      </c>
      <c r="M606" s="44">
        <f t="shared" si="116"/>
        <v>121429</v>
      </c>
      <c r="N606" s="48">
        <f t="shared" si="117"/>
        <v>0.68627757784384291</v>
      </c>
      <c r="R606" s="117"/>
      <c r="AL606" s="54">
        <v>41745</v>
      </c>
      <c r="AM606" s="50">
        <v>2576.13</v>
      </c>
      <c r="AN606" s="35">
        <f t="shared" si="118"/>
        <v>2576130</v>
      </c>
      <c r="AR606" s="35">
        <f t="shared" si="119"/>
        <v>0</v>
      </c>
    </row>
    <row r="607" spans="1:44" x14ac:dyDescent="0.25">
      <c r="A607" s="42">
        <f t="shared" si="112"/>
        <v>41822</v>
      </c>
      <c r="B607" s="35">
        <v>82224</v>
      </c>
      <c r="C607" s="35">
        <v>58732</v>
      </c>
      <c r="D607" s="35">
        <v>33675</v>
      </c>
      <c r="E607" s="43">
        <v>23042</v>
      </c>
      <c r="F607" s="35">
        <v>5530</v>
      </c>
      <c r="G607" s="43">
        <v>3905</v>
      </c>
      <c r="H607" s="42"/>
      <c r="I607" s="43">
        <f t="shared" si="113"/>
        <v>121429</v>
      </c>
      <c r="J607" s="43">
        <f t="shared" si="114"/>
        <v>85679</v>
      </c>
      <c r="L607" s="42">
        <f t="shared" si="115"/>
        <v>41822</v>
      </c>
      <c r="M607" s="44">
        <f t="shared" si="116"/>
        <v>121429</v>
      </c>
      <c r="N607" s="48">
        <f t="shared" si="117"/>
        <v>0.70558927439079622</v>
      </c>
      <c r="R607" s="117"/>
      <c r="AL607" s="54">
        <v>41752</v>
      </c>
      <c r="AM607" s="50">
        <v>4497.42</v>
      </c>
      <c r="AN607" s="35">
        <f t="shared" si="118"/>
        <v>4497420</v>
      </c>
      <c r="AR607" s="35">
        <f t="shared" si="119"/>
        <v>0</v>
      </c>
    </row>
    <row r="608" spans="1:44" x14ac:dyDescent="0.25">
      <c r="A608" s="42">
        <f t="shared" si="112"/>
        <v>41829</v>
      </c>
      <c r="B608" s="35">
        <v>82224</v>
      </c>
      <c r="C608" s="35">
        <v>62821</v>
      </c>
      <c r="D608" s="35">
        <v>33675</v>
      </c>
      <c r="E608" s="43">
        <v>23835</v>
      </c>
      <c r="F608" s="35">
        <v>5530</v>
      </c>
      <c r="G608" s="43">
        <v>3862</v>
      </c>
      <c r="H608" s="42"/>
      <c r="I608" s="43">
        <f t="shared" si="113"/>
        <v>121429</v>
      </c>
      <c r="J608" s="43">
        <f t="shared" si="114"/>
        <v>90518</v>
      </c>
      <c r="L608" s="42">
        <f t="shared" si="115"/>
        <v>41829</v>
      </c>
      <c r="M608" s="44">
        <f t="shared" si="116"/>
        <v>121429</v>
      </c>
      <c r="N608" s="48">
        <f t="shared" si="117"/>
        <v>0.7454397219774519</v>
      </c>
      <c r="R608" s="117"/>
      <c r="AL608" s="54">
        <v>41759</v>
      </c>
      <c r="AM608" s="50">
        <v>4831.6499999999996</v>
      </c>
      <c r="AN608" s="35">
        <f t="shared" si="118"/>
        <v>4831650</v>
      </c>
      <c r="AR608" s="35">
        <f t="shared" si="119"/>
        <v>0</v>
      </c>
    </row>
    <row r="609" spans="1:44" x14ac:dyDescent="0.25">
      <c r="A609" s="42">
        <f t="shared" si="112"/>
        <v>41836</v>
      </c>
      <c r="B609" s="35">
        <v>82224</v>
      </c>
      <c r="C609" s="35">
        <v>64394</v>
      </c>
      <c r="D609" s="35">
        <v>33675</v>
      </c>
      <c r="E609" s="43">
        <v>24609</v>
      </c>
      <c r="F609" s="35">
        <v>5530</v>
      </c>
      <c r="G609" s="43">
        <v>3834</v>
      </c>
      <c r="H609" s="42"/>
      <c r="I609" s="43">
        <f t="shared" si="113"/>
        <v>121429</v>
      </c>
      <c r="J609" s="43">
        <f t="shared" si="114"/>
        <v>92837</v>
      </c>
      <c r="L609" s="42">
        <f t="shared" si="115"/>
        <v>41836</v>
      </c>
      <c r="M609" s="44">
        <f t="shared" si="116"/>
        <v>121429</v>
      </c>
      <c r="N609" s="48">
        <f t="shared" si="117"/>
        <v>0.76453730163305311</v>
      </c>
      <c r="R609" s="117"/>
      <c r="AL609" s="54">
        <v>41766</v>
      </c>
      <c r="AM609" s="50">
        <v>3826</v>
      </c>
      <c r="AN609" s="35">
        <f t="shared" si="118"/>
        <v>3826000</v>
      </c>
      <c r="AR609" s="35">
        <f t="shared" si="119"/>
        <v>0</v>
      </c>
    </row>
    <row r="610" spans="1:44" x14ac:dyDescent="0.25">
      <c r="A610" s="42">
        <f t="shared" si="112"/>
        <v>41843</v>
      </c>
      <c r="B610" s="35">
        <v>82224</v>
      </c>
      <c r="C610" s="35">
        <v>64806</v>
      </c>
      <c r="D610" s="35">
        <v>33675</v>
      </c>
      <c r="E610" s="43">
        <v>24793</v>
      </c>
      <c r="F610" s="35">
        <v>5530</v>
      </c>
      <c r="G610" s="43">
        <v>3752</v>
      </c>
      <c r="H610" s="42"/>
      <c r="I610" s="43">
        <f t="shared" si="113"/>
        <v>121429</v>
      </c>
      <c r="J610" s="43">
        <f t="shared" si="114"/>
        <v>93351</v>
      </c>
      <c r="L610" s="42">
        <f t="shared" si="115"/>
        <v>41843</v>
      </c>
      <c r="M610" s="44">
        <f t="shared" si="116"/>
        <v>121429</v>
      </c>
      <c r="N610" s="48">
        <f t="shared" si="117"/>
        <v>0.768770227869784</v>
      </c>
      <c r="R610" s="117"/>
      <c r="AL610" s="54">
        <v>41773</v>
      </c>
      <c r="AM610" s="50">
        <v>6746.46</v>
      </c>
      <c r="AN610" s="35">
        <f t="shared" si="118"/>
        <v>6746460</v>
      </c>
      <c r="AR610" s="35">
        <f t="shared" si="119"/>
        <v>0</v>
      </c>
    </row>
    <row r="611" spans="1:44" x14ac:dyDescent="0.25">
      <c r="A611" s="42">
        <f t="shared" si="112"/>
        <v>41850</v>
      </c>
      <c r="B611" s="35">
        <v>82224</v>
      </c>
      <c r="C611" s="35">
        <v>65147</v>
      </c>
      <c r="D611" s="35">
        <v>33675</v>
      </c>
      <c r="E611" s="43">
        <v>24832</v>
      </c>
      <c r="F611" s="35">
        <v>5530</v>
      </c>
      <c r="G611" s="43">
        <v>3747</v>
      </c>
      <c r="H611" s="42"/>
      <c r="I611" s="43">
        <f t="shared" si="113"/>
        <v>121429</v>
      </c>
      <c r="J611" s="43">
        <f t="shared" si="114"/>
        <v>93726</v>
      </c>
      <c r="L611" s="42">
        <f t="shared" si="115"/>
        <v>41850</v>
      </c>
      <c r="M611" s="44">
        <f t="shared" si="116"/>
        <v>121429</v>
      </c>
      <c r="N611" s="48">
        <f t="shared" si="117"/>
        <v>0.77185845226428618</v>
      </c>
      <c r="R611" s="117"/>
      <c r="AL611" s="54">
        <v>41780</v>
      </c>
      <c r="AM611" s="50">
        <v>16177.740000000002</v>
      </c>
      <c r="AN611" s="35">
        <f t="shared" si="118"/>
        <v>16177740.000000002</v>
      </c>
      <c r="AR611" s="35">
        <f t="shared" si="119"/>
        <v>0</v>
      </c>
    </row>
    <row r="612" spans="1:44" x14ac:dyDescent="0.25">
      <c r="A612" s="42">
        <f t="shared" si="112"/>
        <v>41857</v>
      </c>
      <c r="B612" s="35">
        <v>82224</v>
      </c>
      <c r="C612" s="35">
        <v>65754</v>
      </c>
      <c r="D612" s="35">
        <v>33675</v>
      </c>
      <c r="E612" s="43">
        <v>24946</v>
      </c>
      <c r="F612" s="35">
        <v>5530</v>
      </c>
      <c r="G612" s="43">
        <v>3671</v>
      </c>
      <c r="H612" s="42"/>
      <c r="I612" s="43">
        <f t="shared" si="113"/>
        <v>121429</v>
      </c>
      <c r="J612" s="43">
        <f t="shared" si="114"/>
        <v>94371</v>
      </c>
      <c r="L612" s="42">
        <f t="shared" si="115"/>
        <v>41857</v>
      </c>
      <c r="M612" s="44">
        <f t="shared" si="116"/>
        <v>121429</v>
      </c>
      <c r="N612" s="48">
        <f t="shared" si="117"/>
        <v>0.77717019822282984</v>
      </c>
      <c r="R612" s="117"/>
      <c r="AL612" s="54">
        <v>41787</v>
      </c>
      <c r="AM612" s="50">
        <v>13139.2</v>
      </c>
      <c r="AN612" s="35">
        <f t="shared" si="118"/>
        <v>13139200</v>
      </c>
      <c r="AR612" s="35">
        <f t="shared" si="119"/>
        <v>0</v>
      </c>
    </row>
    <row r="613" spans="1:44" x14ac:dyDescent="0.25">
      <c r="A613" s="42">
        <f t="shared" si="112"/>
        <v>41864</v>
      </c>
      <c r="B613" s="35">
        <v>82224</v>
      </c>
      <c r="C613" s="35">
        <v>66330</v>
      </c>
      <c r="D613" s="35">
        <v>33675</v>
      </c>
      <c r="E613" s="43">
        <v>24819</v>
      </c>
      <c r="F613" s="35">
        <v>5530</v>
      </c>
      <c r="G613" s="43">
        <v>3639</v>
      </c>
      <c r="H613" s="42"/>
      <c r="I613" s="43">
        <f t="shared" si="113"/>
        <v>121429</v>
      </c>
      <c r="J613" s="43">
        <f t="shared" si="114"/>
        <v>94788</v>
      </c>
      <c r="L613" s="42">
        <f t="shared" si="115"/>
        <v>41864</v>
      </c>
      <c r="M613" s="44">
        <f t="shared" si="116"/>
        <v>121429</v>
      </c>
      <c r="N613" s="48">
        <f t="shared" si="117"/>
        <v>0.78060430374951617</v>
      </c>
      <c r="R613" s="117"/>
      <c r="AL613" s="54">
        <v>41794</v>
      </c>
      <c r="AM613" s="50">
        <v>12540.8</v>
      </c>
      <c r="AN613" s="35">
        <f t="shared" si="118"/>
        <v>12540800</v>
      </c>
      <c r="AR613" s="35">
        <f t="shared" si="119"/>
        <v>0</v>
      </c>
    </row>
    <row r="614" spans="1:44" x14ac:dyDescent="0.25">
      <c r="A614" s="42">
        <f t="shared" si="112"/>
        <v>41871</v>
      </c>
      <c r="B614" s="35">
        <v>82224</v>
      </c>
      <c r="C614" s="35">
        <v>66711</v>
      </c>
      <c r="D614" s="35">
        <v>33675</v>
      </c>
      <c r="E614" s="43">
        <v>25140</v>
      </c>
      <c r="F614" s="35">
        <v>5530</v>
      </c>
      <c r="G614" s="43">
        <v>3638</v>
      </c>
      <c r="H614" s="42"/>
      <c r="I614" s="43">
        <f t="shared" si="113"/>
        <v>121429</v>
      </c>
      <c r="J614" s="43">
        <f t="shared" si="114"/>
        <v>95489</v>
      </c>
      <c r="L614" s="42">
        <f t="shared" si="115"/>
        <v>41871</v>
      </c>
      <c r="M614" s="44">
        <f t="shared" si="116"/>
        <v>121429</v>
      </c>
      <c r="N614" s="48">
        <f t="shared" si="117"/>
        <v>0.78637722455097214</v>
      </c>
      <c r="R614" s="117"/>
      <c r="AL614" s="54">
        <v>41801</v>
      </c>
      <c r="AM614" s="50">
        <v>11276.150000000001</v>
      </c>
      <c r="AN614" s="35">
        <f t="shared" si="118"/>
        <v>11276150.000000002</v>
      </c>
      <c r="AR614" s="35">
        <f t="shared" si="119"/>
        <v>0</v>
      </c>
    </row>
    <row r="615" spans="1:44" x14ac:dyDescent="0.25">
      <c r="A615" s="42">
        <f t="shared" si="112"/>
        <v>41878</v>
      </c>
      <c r="B615" s="35">
        <v>82224</v>
      </c>
      <c r="C615" s="35">
        <v>66309</v>
      </c>
      <c r="D615" s="35">
        <v>33675</v>
      </c>
      <c r="E615" s="43">
        <v>25000</v>
      </c>
      <c r="F615" s="35">
        <v>5530</v>
      </c>
      <c r="G615" s="43">
        <v>3629</v>
      </c>
      <c r="H615" s="42"/>
      <c r="I615" s="43">
        <f t="shared" si="113"/>
        <v>121429</v>
      </c>
      <c r="J615" s="43">
        <f t="shared" si="114"/>
        <v>94938</v>
      </c>
      <c r="L615" s="42">
        <f t="shared" si="115"/>
        <v>41878</v>
      </c>
      <c r="M615" s="44">
        <f t="shared" si="116"/>
        <v>121429</v>
      </c>
      <c r="N615" s="48">
        <f t="shared" si="117"/>
        <v>0.78183959350731702</v>
      </c>
      <c r="R615" s="117"/>
      <c r="AL615" s="54">
        <v>41808</v>
      </c>
      <c r="AM615" s="50">
        <v>7148.07</v>
      </c>
      <c r="AN615" s="35">
        <f t="shared" si="118"/>
        <v>7148070</v>
      </c>
      <c r="AR615" s="35">
        <f t="shared" si="119"/>
        <v>0</v>
      </c>
    </row>
    <row r="616" spans="1:44" x14ac:dyDescent="0.25">
      <c r="A616" s="42">
        <f t="shared" si="112"/>
        <v>41885</v>
      </c>
      <c r="B616" s="35">
        <v>82224</v>
      </c>
      <c r="C616" s="35">
        <v>66054</v>
      </c>
      <c r="D616" s="35">
        <v>33675</v>
      </c>
      <c r="E616" s="43">
        <v>24523</v>
      </c>
      <c r="F616" s="35">
        <v>5530</v>
      </c>
      <c r="G616" s="43">
        <v>3563</v>
      </c>
      <c r="H616" s="42"/>
      <c r="I616" s="43">
        <f t="shared" si="113"/>
        <v>121429</v>
      </c>
      <c r="J616" s="43">
        <f t="shared" si="114"/>
        <v>94140</v>
      </c>
      <c r="L616" s="42">
        <f t="shared" si="115"/>
        <v>41885</v>
      </c>
      <c r="M616" s="44">
        <f t="shared" si="116"/>
        <v>121429</v>
      </c>
      <c r="N616" s="48">
        <f t="shared" si="117"/>
        <v>0.77526785199581649</v>
      </c>
      <c r="R616" s="117"/>
      <c r="AL616" s="54">
        <v>41815</v>
      </c>
      <c r="AM616" s="50">
        <v>4761.88</v>
      </c>
      <c r="AN616" s="35">
        <f t="shared" si="118"/>
        <v>4761880</v>
      </c>
      <c r="AR616" s="35">
        <f t="shared" si="119"/>
        <v>0</v>
      </c>
    </row>
    <row r="617" spans="1:44" x14ac:dyDescent="0.25">
      <c r="A617" s="42">
        <f t="shared" si="112"/>
        <v>41892</v>
      </c>
      <c r="B617" s="35">
        <v>82224</v>
      </c>
      <c r="C617" s="35">
        <v>65951</v>
      </c>
      <c r="D617" s="35">
        <v>33675</v>
      </c>
      <c r="E617" s="43">
        <v>24126</v>
      </c>
      <c r="F617" s="35">
        <v>5530</v>
      </c>
      <c r="G617" s="43">
        <v>3499</v>
      </c>
      <c r="H617" s="42"/>
      <c r="I617" s="43">
        <f t="shared" si="113"/>
        <v>121429</v>
      </c>
      <c r="J617" s="43">
        <f t="shared" si="114"/>
        <v>93576</v>
      </c>
      <c r="L617" s="42">
        <f t="shared" si="115"/>
        <v>41892</v>
      </c>
      <c r="M617" s="44">
        <f t="shared" si="116"/>
        <v>121429</v>
      </c>
      <c r="N617" s="48">
        <f t="shared" si="117"/>
        <v>0.77062316250648533</v>
      </c>
      <c r="R617" s="117"/>
      <c r="AL617" s="54">
        <v>41822</v>
      </c>
      <c r="AM617" s="50">
        <v>5941</v>
      </c>
      <c r="AN617" s="35">
        <f t="shared" si="118"/>
        <v>5941000</v>
      </c>
      <c r="AR617" s="35">
        <f t="shared" si="119"/>
        <v>0</v>
      </c>
    </row>
    <row r="618" spans="1:44" x14ac:dyDescent="0.25">
      <c r="A618" s="42">
        <f t="shared" si="112"/>
        <v>41899</v>
      </c>
      <c r="B618" s="35">
        <v>82224</v>
      </c>
      <c r="C618" s="35">
        <v>64615</v>
      </c>
      <c r="D618" s="35">
        <v>33675</v>
      </c>
      <c r="E618" s="43">
        <v>23606</v>
      </c>
      <c r="F618" s="35">
        <v>5530</v>
      </c>
      <c r="G618" s="43">
        <v>3408</v>
      </c>
      <c r="H618" s="42"/>
      <c r="I618" s="43">
        <f t="shared" si="113"/>
        <v>121429</v>
      </c>
      <c r="J618" s="43">
        <f t="shared" si="114"/>
        <v>91629</v>
      </c>
      <c r="L618" s="42">
        <f t="shared" si="115"/>
        <v>41899</v>
      </c>
      <c r="M618" s="44">
        <f t="shared" si="116"/>
        <v>121429</v>
      </c>
      <c r="N618" s="48">
        <f t="shared" si="117"/>
        <v>0.75458910145023017</v>
      </c>
      <c r="R618" s="117"/>
      <c r="AL618" s="54">
        <v>41829</v>
      </c>
      <c r="AM618" s="50">
        <v>8044.61</v>
      </c>
      <c r="AN618" s="35">
        <f t="shared" si="118"/>
        <v>8044610</v>
      </c>
      <c r="AR618" s="35">
        <f t="shared" si="119"/>
        <v>0</v>
      </c>
    </row>
    <row r="619" spans="1:44" x14ac:dyDescent="0.25">
      <c r="A619" s="42">
        <f t="shared" si="112"/>
        <v>41906</v>
      </c>
      <c r="B619" s="35">
        <v>82224</v>
      </c>
      <c r="C619" s="35">
        <v>64405</v>
      </c>
      <c r="D619" s="35">
        <v>33675</v>
      </c>
      <c r="E619" s="43">
        <v>23403</v>
      </c>
      <c r="F619" s="35">
        <v>5530</v>
      </c>
      <c r="G619" s="43">
        <v>3423</v>
      </c>
      <c r="H619" s="42"/>
      <c r="I619" s="43">
        <f t="shared" si="113"/>
        <v>121429</v>
      </c>
      <c r="J619" s="43">
        <f t="shared" si="114"/>
        <v>91231</v>
      </c>
      <c r="L619" s="42">
        <f t="shared" si="115"/>
        <v>41906</v>
      </c>
      <c r="M619" s="44">
        <f t="shared" si="116"/>
        <v>121429</v>
      </c>
      <c r="N619" s="48">
        <f t="shared" si="117"/>
        <v>0.75131146595953191</v>
      </c>
      <c r="R619" s="117"/>
      <c r="AL619" s="54">
        <v>41836</v>
      </c>
      <c r="AM619" s="50">
        <v>5397.34</v>
      </c>
      <c r="AN619" s="35">
        <f t="shared" si="118"/>
        <v>5397340</v>
      </c>
      <c r="AR619" s="35">
        <f t="shared" si="119"/>
        <v>0</v>
      </c>
    </row>
    <row r="620" spans="1:44" x14ac:dyDescent="0.25">
      <c r="A620" s="42">
        <f t="shared" si="112"/>
        <v>41913</v>
      </c>
      <c r="B620" s="35">
        <v>82224</v>
      </c>
      <c r="C620" s="35">
        <v>64449</v>
      </c>
      <c r="D620" s="35">
        <v>33675</v>
      </c>
      <c r="E620" s="43">
        <v>23427</v>
      </c>
      <c r="F620" s="35">
        <v>5530</v>
      </c>
      <c r="G620" s="43">
        <v>3449</v>
      </c>
      <c r="H620" s="42"/>
      <c r="I620" s="43">
        <f t="shared" si="113"/>
        <v>121429</v>
      </c>
      <c r="J620" s="43">
        <f t="shared" si="114"/>
        <v>91325</v>
      </c>
      <c r="L620" s="42">
        <f t="shared" si="115"/>
        <v>41913</v>
      </c>
      <c r="M620" s="44">
        <f t="shared" si="116"/>
        <v>121429</v>
      </c>
      <c r="N620" s="48">
        <f t="shared" si="117"/>
        <v>0.75208558087442046</v>
      </c>
      <c r="R620" s="117"/>
      <c r="AL620" s="54">
        <v>41843</v>
      </c>
      <c r="AM620" s="50">
        <v>3510.45</v>
      </c>
      <c r="AN620" s="35">
        <f t="shared" si="118"/>
        <v>3510450</v>
      </c>
      <c r="AR620" s="35">
        <f t="shared" si="119"/>
        <v>0</v>
      </c>
    </row>
    <row r="621" spans="1:44" x14ac:dyDescent="0.25">
      <c r="A621" s="42">
        <f t="shared" si="112"/>
        <v>41920</v>
      </c>
      <c r="B621" s="35">
        <v>82224</v>
      </c>
      <c r="C621" s="35">
        <v>65237</v>
      </c>
      <c r="D621" s="35">
        <v>33675</v>
      </c>
      <c r="E621" s="43">
        <v>23518</v>
      </c>
      <c r="F621" s="35">
        <v>5530</v>
      </c>
      <c r="G621" s="43">
        <v>3449</v>
      </c>
      <c r="H621" s="42"/>
      <c r="I621" s="43">
        <f t="shared" si="113"/>
        <v>121429</v>
      </c>
      <c r="J621" s="43">
        <f t="shared" si="114"/>
        <v>92204</v>
      </c>
      <c r="L621" s="42">
        <f t="shared" si="115"/>
        <v>41920</v>
      </c>
      <c r="M621" s="44">
        <f t="shared" si="116"/>
        <v>121429</v>
      </c>
      <c r="N621" s="48">
        <f t="shared" si="117"/>
        <v>0.75932437885513349</v>
      </c>
      <c r="R621" s="117"/>
      <c r="AL621" s="54">
        <v>41850</v>
      </c>
      <c r="AM621" s="50">
        <v>3395.03</v>
      </c>
      <c r="AN621" s="35">
        <f t="shared" si="118"/>
        <v>3395030</v>
      </c>
      <c r="AR621" s="35">
        <f t="shared" si="119"/>
        <v>0</v>
      </c>
    </row>
    <row r="622" spans="1:44" x14ac:dyDescent="0.25">
      <c r="A622" s="42">
        <f t="shared" si="112"/>
        <v>41927</v>
      </c>
      <c r="B622" s="35">
        <v>82224</v>
      </c>
      <c r="C622" s="35">
        <v>64640</v>
      </c>
      <c r="D622" s="35">
        <v>33675</v>
      </c>
      <c r="E622" s="43">
        <v>23401</v>
      </c>
      <c r="F622" s="35">
        <v>5530</v>
      </c>
      <c r="G622" s="43">
        <v>3391</v>
      </c>
      <c r="H622" s="42"/>
      <c r="I622" s="43">
        <f t="shared" si="113"/>
        <v>121429</v>
      </c>
      <c r="J622" s="43">
        <f t="shared" si="114"/>
        <v>91432</v>
      </c>
      <c r="L622" s="42">
        <f t="shared" si="115"/>
        <v>41927</v>
      </c>
      <c r="M622" s="44">
        <f t="shared" si="116"/>
        <v>121429</v>
      </c>
      <c r="N622" s="48">
        <f t="shared" si="117"/>
        <v>0.75296675423498505</v>
      </c>
      <c r="R622" s="117"/>
      <c r="AL622" s="54">
        <v>41857</v>
      </c>
      <c r="AM622" s="50">
        <v>3731.77</v>
      </c>
      <c r="AN622" s="35">
        <f t="shared" si="118"/>
        <v>3731770</v>
      </c>
      <c r="AR622" s="35">
        <f t="shared" si="119"/>
        <v>0</v>
      </c>
    </row>
    <row r="623" spans="1:44" x14ac:dyDescent="0.25">
      <c r="A623" s="42">
        <f t="shared" si="112"/>
        <v>41934</v>
      </c>
      <c r="B623" s="35">
        <v>82224</v>
      </c>
      <c r="C623" s="35">
        <v>66817</v>
      </c>
      <c r="D623" s="35">
        <v>33675</v>
      </c>
      <c r="E623" s="43">
        <v>23627</v>
      </c>
      <c r="F623" s="35">
        <v>5530</v>
      </c>
      <c r="G623" s="43">
        <v>3327</v>
      </c>
      <c r="H623" s="42"/>
      <c r="I623" s="43">
        <f t="shared" si="113"/>
        <v>121429</v>
      </c>
      <c r="J623" s="43">
        <f t="shared" si="114"/>
        <v>93771</v>
      </c>
      <c r="L623" s="42">
        <f t="shared" si="115"/>
        <v>41934</v>
      </c>
      <c r="M623" s="44">
        <f t="shared" si="116"/>
        <v>121429</v>
      </c>
      <c r="N623" s="48">
        <f t="shared" si="117"/>
        <v>0.77222903919162633</v>
      </c>
      <c r="R623" s="117"/>
      <c r="AL623" s="54">
        <v>41864</v>
      </c>
      <c r="AM623" s="50">
        <v>3480.19</v>
      </c>
      <c r="AN623" s="35">
        <f t="shared" si="118"/>
        <v>3480190</v>
      </c>
      <c r="AR623" s="35">
        <f t="shared" si="119"/>
        <v>0</v>
      </c>
    </row>
    <row r="624" spans="1:44" x14ac:dyDescent="0.25">
      <c r="A624" s="42">
        <f t="shared" si="112"/>
        <v>41941</v>
      </c>
      <c r="B624" s="35">
        <v>82224</v>
      </c>
      <c r="C624" s="35">
        <v>69426</v>
      </c>
      <c r="D624" s="35">
        <v>33675</v>
      </c>
      <c r="E624" s="43">
        <v>24152</v>
      </c>
      <c r="F624" s="35">
        <v>5530</v>
      </c>
      <c r="G624" s="43">
        <v>3400</v>
      </c>
      <c r="H624" s="42"/>
      <c r="I624" s="43">
        <f t="shared" si="113"/>
        <v>121429</v>
      </c>
      <c r="J624" s="43">
        <f t="shared" si="114"/>
        <v>96978</v>
      </c>
      <c r="L624" s="42">
        <f t="shared" si="115"/>
        <v>41941</v>
      </c>
      <c r="M624" s="44">
        <f t="shared" si="116"/>
        <v>121429</v>
      </c>
      <c r="N624" s="48">
        <f t="shared" si="117"/>
        <v>0.79863953421340861</v>
      </c>
      <c r="R624" s="117"/>
      <c r="AL624" s="54">
        <v>41871</v>
      </c>
      <c r="AM624" s="50">
        <v>3927.92</v>
      </c>
      <c r="AN624" s="35">
        <f t="shared" si="118"/>
        <v>3927920</v>
      </c>
      <c r="AR624" s="35">
        <f t="shared" si="119"/>
        <v>0</v>
      </c>
    </row>
    <row r="625" spans="1:44" x14ac:dyDescent="0.25">
      <c r="A625" s="42">
        <f t="shared" si="112"/>
        <v>41948</v>
      </c>
      <c r="B625" s="35">
        <v>82224</v>
      </c>
      <c r="C625" s="35">
        <v>69011</v>
      </c>
      <c r="D625" s="35">
        <v>33675</v>
      </c>
      <c r="E625" s="43">
        <v>24114</v>
      </c>
      <c r="F625" s="35">
        <v>5530</v>
      </c>
      <c r="G625" s="43">
        <v>3503</v>
      </c>
      <c r="H625" s="42"/>
      <c r="I625" s="43">
        <f t="shared" si="113"/>
        <v>121429</v>
      </c>
      <c r="J625" s="43">
        <f t="shared" si="114"/>
        <v>96628</v>
      </c>
      <c r="L625" s="42">
        <f t="shared" si="115"/>
        <v>41948</v>
      </c>
      <c r="M625" s="44">
        <f t="shared" si="116"/>
        <v>121429</v>
      </c>
      <c r="N625" s="48">
        <f t="shared" si="117"/>
        <v>0.79575719144520662</v>
      </c>
      <c r="R625" s="117"/>
      <c r="AL625" s="54">
        <v>41878</v>
      </c>
      <c r="AM625" s="50">
        <v>2959.8</v>
      </c>
      <c r="AN625" s="35">
        <f t="shared" si="118"/>
        <v>2959800</v>
      </c>
      <c r="AR625" s="35">
        <f t="shared" si="119"/>
        <v>0</v>
      </c>
    </row>
    <row r="626" spans="1:44" x14ac:dyDescent="0.25">
      <c r="A626" s="42">
        <f t="shared" si="112"/>
        <v>41955</v>
      </c>
      <c r="B626" s="35">
        <v>82224</v>
      </c>
      <c r="C626" s="35">
        <v>68133</v>
      </c>
      <c r="D626" s="35">
        <v>33675</v>
      </c>
      <c r="E626" s="43">
        <v>23917</v>
      </c>
      <c r="F626" s="35">
        <v>5530</v>
      </c>
      <c r="G626" s="43">
        <v>3615</v>
      </c>
      <c r="H626" s="42"/>
      <c r="I626" s="43">
        <f t="shared" si="113"/>
        <v>121429</v>
      </c>
      <c r="J626" s="43">
        <f t="shared" si="114"/>
        <v>95665</v>
      </c>
      <c r="L626" s="42">
        <f t="shared" si="115"/>
        <v>41955</v>
      </c>
      <c r="M626" s="44">
        <f t="shared" si="116"/>
        <v>121429</v>
      </c>
      <c r="N626" s="48">
        <f t="shared" si="117"/>
        <v>0.78782663120012519</v>
      </c>
      <c r="R626" s="117"/>
      <c r="AL626" s="54">
        <v>41885</v>
      </c>
      <c r="AM626" s="50">
        <v>2783.54</v>
      </c>
      <c r="AN626" s="35">
        <f t="shared" si="118"/>
        <v>2783540</v>
      </c>
      <c r="AR626" s="35">
        <f t="shared" si="119"/>
        <v>0</v>
      </c>
    </row>
    <row r="627" spans="1:44" x14ac:dyDescent="0.25">
      <c r="A627" s="42">
        <f t="shared" si="112"/>
        <v>41962</v>
      </c>
      <c r="B627" s="35">
        <v>82224</v>
      </c>
      <c r="C627" s="35">
        <v>66210</v>
      </c>
      <c r="D627" s="35">
        <v>33675</v>
      </c>
      <c r="E627" s="43">
        <v>23240</v>
      </c>
      <c r="F627" s="35">
        <v>5530</v>
      </c>
      <c r="G627" s="43">
        <v>3608</v>
      </c>
      <c r="H627" s="42"/>
      <c r="I627" s="43">
        <f t="shared" si="113"/>
        <v>121429</v>
      </c>
      <c r="J627" s="43">
        <f t="shared" si="114"/>
        <v>93058</v>
      </c>
      <c r="L627" s="42">
        <f t="shared" si="115"/>
        <v>41962</v>
      </c>
      <c r="M627" s="44">
        <f t="shared" si="116"/>
        <v>121429</v>
      </c>
      <c r="N627" s="48">
        <f t="shared" si="117"/>
        <v>0.76635729520954632</v>
      </c>
      <c r="R627" s="117"/>
      <c r="AL627" s="54">
        <v>41892</v>
      </c>
      <c r="AM627" s="50">
        <v>2941.36</v>
      </c>
      <c r="AN627" s="35">
        <f t="shared" si="118"/>
        <v>2941360</v>
      </c>
      <c r="AR627" s="35">
        <f t="shared" si="119"/>
        <v>0</v>
      </c>
    </row>
    <row r="628" spans="1:44" x14ac:dyDescent="0.25">
      <c r="A628" s="42">
        <f t="shared" si="112"/>
        <v>41969</v>
      </c>
      <c r="B628" s="35">
        <v>82224</v>
      </c>
      <c r="C628" s="35">
        <v>64331</v>
      </c>
      <c r="D628" s="35">
        <v>33675</v>
      </c>
      <c r="E628" s="43">
        <v>22655</v>
      </c>
      <c r="F628" s="35">
        <v>5530</v>
      </c>
      <c r="G628" s="43">
        <v>3570</v>
      </c>
      <c r="H628" s="42"/>
      <c r="I628" s="43">
        <f t="shared" si="113"/>
        <v>121429</v>
      </c>
      <c r="J628" s="43">
        <f t="shared" si="114"/>
        <v>90556</v>
      </c>
      <c r="L628" s="42">
        <f t="shared" si="115"/>
        <v>41969</v>
      </c>
      <c r="M628" s="44">
        <f t="shared" si="116"/>
        <v>121429</v>
      </c>
      <c r="N628" s="48">
        <f t="shared" si="117"/>
        <v>0.74575266204942803</v>
      </c>
      <c r="R628" s="117"/>
      <c r="AL628" s="54">
        <v>41899</v>
      </c>
      <c r="AM628" s="50">
        <v>1642.27</v>
      </c>
      <c r="AN628" s="35">
        <f t="shared" si="118"/>
        <v>1642270</v>
      </c>
      <c r="AR628" s="35">
        <f t="shared" si="119"/>
        <v>0</v>
      </c>
    </row>
    <row r="629" spans="1:44" x14ac:dyDescent="0.25">
      <c r="A629" s="42">
        <f t="shared" si="112"/>
        <v>41976</v>
      </c>
      <c r="B629" s="35">
        <v>82224</v>
      </c>
      <c r="C629" s="35">
        <v>62297</v>
      </c>
      <c r="D629" s="35">
        <v>33675</v>
      </c>
      <c r="E629" s="43">
        <v>22092</v>
      </c>
      <c r="F629" s="35">
        <v>5530</v>
      </c>
      <c r="G629" s="43">
        <v>3539</v>
      </c>
      <c r="H629" s="42"/>
      <c r="I629" s="43">
        <f t="shared" si="113"/>
        <v>121429</v>
      </c>
      <c r="J629" s="43">
        <f t="shared" si="114"/>
        <v>87928</v>
      </c>
      <c r="L629" s="42">
        <f t="shared" si="115"/>
        <v>41976</v>
      </c>
      <c r="M629" s="44">
        <f t="shared" si="116"/>
        <v>121429</v>
      </c>
      <c r="N629" s="48">
        <f t="shared" si="117"/>
        <v>0.72411038549275708</v>
      </c>
      <c r="R629" s="117"/>
      <c r="AL629" s="54">
        <v>41906</v>
      </c>
      <c r="AM629" s="50">
        <v>2851.14</v>
      </c>
      <c r="AN629" s="35">
        <f t="shared" si="118"/>
        <v>2851140</v>
      </c>
      <c r="AR629" s="35">
        <f t="shared" si="119"/>
        <v>0</v>
      </c>
    </row>
    <row r="630" spans="1:44" x14ac:dyDescent="0.25">
      <c r="A630" s="42">
        <f t="shared" si="112"/>
        <v>41983</v>
      </c>
      <c r="B630" s="35">
        <v>82224</v>
      </c>
      <c r="C630" s="35">
        <v>60443</v>
      </c>
      <c r="D630" s="35">
        <v>33675</v>
      </c>
      <c r="E630" s="43">
        <v>21497</v>
      </c>
      <c r="F630" s="35">
        <v>5530</v>
      </c>
      <c r="G630" s="43">
        <v>3527</v>
      </c>
      <c r="H630" s="42"/>
      <c r="I630" s="43">
        <f t="shared" si="113"/>
        <v>121429</v>
      </c>
      <c r="J630" s="43">
        <f t="shared" si="114"/>
        <v>85467</v>
      </c>
      <c r="L630" s="42">
        <f t="shared" si="115"/>
        <v>41983</v>
      </c>
      <c r="M630" s="44">
        <f t="shared" si="116"/>
        <v>121429</v>
      </c>
      <c r="N630" s="48">
        <f t="shared" si="117"/>
        <v>0.70384339819977104</v>
      </c>
      <c r="R630" s="117"/>
      <c r="AL630" s="54">
        <v>41913</v>
      </c>
      <c r="AM630" s="50">
        <v>3627.78</v>
      </c>
      <c r="AN630" s="35">
        <f t="shared" si="118"/>
        <v>3627780</v>
      </c>
      <c r="AR630" s="35">
        <f t="shared" si="119"/>
        <v>0</v>
      </c>
    </row>
    <row r="631" spans="1:44" x14ac:dyDescent="0.25">
      <c r="A631" s="42">
        <f t="shared" si="112"/>
        <v>41990</v>
      </c>
      <c r="B631" s="35">
        <v>82224</v>
      </c>
      <c r="C631" s="35">
        <v>58655</v>
      </c>
      <c r="D631" s="35">
        <v>33675</v>
      </c>
      <c r="E631" s="43">
        <v>20889</v>
      </c>
      <c r="F631" s="35">
        <v>5530</v>
      </c>
      <c r="G631" s="43">
        <v>3504</v>
      </c>
      <c r="H631" s="42"/>
      <c r="I631" s="43">
        <f t="shared" si="113"/>
        <v>121429</v>
      </c>
      <c r="J631" s="43">
        <f t="shared" si="114"/>
        <v>83048</v>
      </c>
      <c r="L631" s="42">
        <f t="shared" si="115"/>
        <v>41990</v>
      </c>
      <c r="M631" s="44">
        <f t="shared" si="116"/>
        <v>121429</v>
      </c>
      <c r="N631" s="48">
        <f t="shared" si="117"/>
        <v>0.68392229203896926</v>
      </c>
      <c r="R631" s="117"/>
      <c r="AL631" s="54">
        <v>41920</v>
      </c>
      <c r="AM631" s="50">
        <v>4285.75</v>
      </c>
      <c r="AN631" s="35">
        <f t="shared" si="118"/>
        <v>4285750</v>
      </c>
      <c r="AR631" s="35">
        <f t="shared" si="119"/>
        <v>0</v>
      </c>
    </row>
    <row r="632" spans="1:44" x14ac:dyDescent="0.25">
      <c r="A632" s="42">
        <f t="shared" si="112"/>
        <v>41997</v>
      </c>
      <c r="B632" s="35">
        <v>82224</v>
      </c>
      <c r="C632" s="35">
        <v>56579</v>
      </c>
      <c r="D632" s="35">
        <v>33675</v>
      </c>
      <c r="E632" s="43">
        <v>20125</v>
      </c>
      <c r="F632" s="35">
        <v>5530</v>
      </c>
      <c r="G632" s="43">
        <v>3451</v>
      </c>
      <c r="H632" s="42"/>
      <c r="I632" s="43">
        <f t="shared" si="113"/>
        <v>121429</v>
      </c>
      <c r="J632" s="43">
        <f t="shared" si="114"/>
        <v>80155</v>
      </c>
      <c r="L632" s="42">
        <f t="shared" si="115"/>
        <v>41997</v>
      </c>
      <c r="M632" s="44">
        <f t="shared" si="116"/>
        <v>121429</v>
      </c>
      <c r="N632" s="48">
        <f t="shared" si="117"/>
        <v>0.66009767024351684</v>
      </c>
      <c r="R632" s="117"/>
      <c r="AL632" s="54">
        <v>41927</v>
      </c>
      <c r="AM632" s="50">
        <v>3254.7</v>
      </c>
      <c r="AN632" s="35">
        <f t="shared" si="118"/>
        <v>3254700</v>
      </c>
      <c r="AR632" s="35">
        <f t="shared" si="119"/>
        <v>0</v>
      </c>
    </row>
    <row r="633" spans="1:44" x14ac:dyDescent="0.25">
      <c r="A633" s="42">
        <v>42005</v>
      </c>
      <c r="B633" s="35">
        <v>82224</v>
      </c>
      <c r="C633" s="35">
        <v>55533</v>
      </c>
      <c r="D633" s="35">
        <v>33675</v>
      </c>
      <c r="E633" s="35">
        <v>19854</v>
      </c>
      <c r="F633" s="35">
        <v>5530</v>
      </c>
      <c r="G633" s="43">
        <v>3455</v>
      </c>
      <c r="H633" s="42"/>
      <c r="I633" s="43">
        <f t="shared" si="113"/>
        <v>121429</v>
      </c>
      <c r="J633" s="43">
        <f t="shared" si="114"/>
        <v>78842</v>
      </c>
      <c r="L633" s="42">
        <v>42005</v>
      </c>
      <c r="M633" s="44">
        <f t="shared" si="116"/>
        <v>121429</v>
      </c>
      <c r="N633" s="48">
        <f t="shared" si="117"/>
        <v>0.64928476723023332</v>
      </c>
      <c r="R633" s="117"/>
      <c r="AL633" s="54">
        <v>41934</v>
      </c>
      <c r="AM633" s="50">
        <v>6110.18</v>
      </c>
      <c r="AN633" s="35">
        <f t="shared" si="118"/>
        <v>6110180</v>
      </c>
      <c r="AR633" s="35">
        <f t="shared" si="119"/>
        <v>0</v>
      </c>
    </row>
    <row r="634" spans="1:44" x14ac:dyDescent="0.25">
      <c r="A634" s="42">
        <f>A633+7</f>
        <v>42012</v>
      </c>
      <c r="B634" s="35">
        <v>82224</v>
      </c>
      <c r="C634" s="35">
        <v>53780</v>
      </c>
      <c r="D634" s="35">
        <v>33675</v>
      </c>
      <c r="E634" s="35">
        <v>19180</v>
      </c>
      <c r="F634" s="35">
        <v>5530</v>
      </c>
      <c r="G634" s="35">
        <v>3406</v>
      </c>
      <c r="H634" s="42"/>
      <c r="I634" s="43">
        <f t="shared" si="113"/>
        <v>121429</v>
      </c>
      <c r="J634" s="43">
        <f t="shared" si="114"/>
        <v>76366</v>
      </c>
      <c r="L634" s="42">
        <f>L633+7</f>
        <v>42012</v>
      </c>
      <c r="M634" s="44">
        <f t="shared" si="116"/>
        <v>121429</v>
      </c>
      <c r="N634" s="48">
        <f t="shared" si="117"/>
        <v>0.62889425096146723</v>
      </c>
      <c r="R634" s="117"/>
      <c r="AL634" s="54">
        <v>41941</v>
      </c>
      <c r="AM634" s="50">
        <v>7398.74</v>
      </c>
      <c r="AN634" s="35">
        <f t="shared" si="118"/>
        <v>7398740</v>
      </c>
      <c r="AR634" s="35">
        <f t="shared" si="119"/>
        <v>0</v>
      </c>
    </row>
    <row r="635" spans="1:44" x14ac:dyDescent="0.25">
      <c r="A635" s="42">
        <f t="shared" ref="A635:A685" si="120">A634+7</f>
        <v>42019</v>
      </c>
      <c r="B635" s="35">
        <v>82224</v>
      </c>
      <c r="C635" s="35">
        <v>51907</v>
      </c>
      <c r="D635" s="35">
        <v>33675</v>
      </c>
      <c r="E635" s="35">
        <v>18458</v>
      </c>
      <c r="F635" s="35">
        <v>5530</v>
      </c>
      <c r="G635" s="43">
        <v>3324</v>
      </c>
      <c r="H635" s="42"/>
      <c r="I635" s="43">
        <f t="shared" si="113"/>
        <v>121429</v>
      </c>
      <c r="J635" s="43">
        <f t="shared" si="114"/>
        <v>73689</v>
      </c>
      <c r="L635" s="42">
        <f t="shared" ref="L635:L685" si="121">L634+7</f>
        <v>42019</v>
      </c>
      <c r="M635" s="44">
        <f t="shared" si="116"/>
        <v>121429</v>
      </c>
      <c r="N635" s="48">
        <f t="shared" si="117"/>
        <v>0.60684844641724789</v>
      </c>
      <c r="R635" s="117"/>
      <c r="AL635" s="54">
        <v>41948</v>
      </c>
      <c r="AM635" s="50">
        <v>4195.1499999999996</v>
      </c>
      <c r="AN635" s="35">
        <f t="shared" si="118"/>
        <v>4195150</v>
      </c>
      <c r="AR635" s="35">
        <f t="shared" si="119"/>
        <v>0</v>
      </c>
    </row>
    <row r="636" spans="1:44" x14ac:dyDescent="0.25">
      <c r="A636" s="42">
        <f t="shared" si="120"/>
        <v>42026</v>
      </c>
      <c r="B636" s="35">
        <v>82224</v>
      </c>
      <c r="C636" s="35">
        <v>49084</v>
      </c>
      <c r="D636" s="35">
        <v>33675</v>
      </c>
      <c r="E636" s="35">
        <v>17283</v>
      </c>
      <c r="F636" s="35">
        <v>5530</v>
      </c>
      <c r="G636" s="43">
        <v>3209</v>
      </c>
      <c r="H636" s="42"/>
      <c r="I636" s="43">
        <f t="shared" si="113"/>
        <v>121429</v>
      </c>
      <c r="J636" s="43">
        <f t="shared" si="114"/>
        <v>69576</v>
      </c>
      <c r="L636" s="42">
        <f t="shared" si="121"/>
        <v>42026</v>
      </c>
      <c r="M636" s="44">
        <f t="shared" si="116"/>
        <v>121429</v>
      </c>
      <c r="N636" s="48">
        <f t="shared" si="117"/>
        <v>0.57297680125834849</v>
      </c>
      <c r="R636" s="117"/>
      <c r="AL636" s="54">
        <v>41955</v>
      </c>
      <c r="AM636" s="50">
        <v>3302.82</v>
      </c>
      <c r="AN636" s="35">
        <f t="shared" si="118"/>
        <v>3302820</v>
      </c>
      <c r="AR636" s="35">
        <f t="shared" si="119"/>
        <v>0</v>
      </c>
    </row>
    <row r="637" spans="1:44" x14ac:dyDescent="0.25">
      <c r="A637" s="42">
        <f t="shared" si="120"/>
        <v>42033</v>
      </c>
      <c r="B637" s="35">
        <v>82224</v>
      </c>
      <c r="C637" s="35">
        <v>46803</v>
      </c>
      <c r="D637" s="35">
        <v>33675</v>
      </c>
      <c r="E637" s="35">
        <v>16448</v>
      </c>
      <c r="F637" s="35">
        <v>5530</v>
      </c>
      <c r="G637" s="43">
        <v>3127</v>
      </c>
      <c r="H637" s="42"/>
      <c r="I637" s="43">
        <f t="shared" si="113"/>
        <v>121429</v>
      </c>
      <c r="J637" s="43">
        <f t="shared" si="114"/>
        <v>66378</v>
      </c>
      <c r="L637" s="42">
        <f t="shared" si="121"/>
        <v>42033</v>
      </c>
      <c r="M637" s="44">
        <f t="shared" si="116"/>
        <v>121429</v>
      </c>
      <c r="N637" s="48">
        <f t="shared" si="117"/>
        <v>0.54664042362203424</v>
      </c>
      <c r="R637" s="117"/>
      <c r="AL637" s="54">
        <v>41962</v>
      </c>
      <c r="AM637" s="50">
        <v>2123.6999999999998</v>
      </c>
      <c r="AN637" s="35">
        <f t="shared" si="118"/>
        <v>2123700</v>
      </c>
      <c r="AR637" s="35">
        <f t="shared" si="119"/>
        <v>0</v>
      </c>
    </row>
    <row r="638" spans="1:44" x14ac:dyDescent="0.25">
      <c r="A638" s="42">
        <f t="shared" si="120"/>
        <v>42040</v>
      </c>
      <c r="B638" s="35">
        <v>82224</v>
      </c>
      <c r="C638" s="35">
        <v>44087</v>
      </c>
      <c r="D638" s="35">
        <v>33675</v>
      </c>
      <c r="E638" s="35">
        <v>15350</v>
      </c>
      <c r="F638" s="35">
        <v>5530</v>
      </c>
      <c r="G638" s="43">
        <v>2986</v>
      </c>
      <c r="H638" s="42"/>
      <c r="I638" s="43">
        <f t="shared" si="113"/>
        <v>121429</v>
      </c>
      <c r="J638" s="43">
        <f t="shared" si="114"/>
        <v>62423</v>
      </c>
      <c r="L638" s="42">
        <f t="shared" si="121"/>
        <v>42040</v>
      </c>
      <c r="M638" s="44">
        <f t="shared" si="116"/>
        <v>121429</v>
      </c>
      <c r="N638" s="48">
        <f t="shared" si="117"/>
        <v>0.51406995034135172</v>
      </c>
      <c r="R638" s="117"/>
      <c r="AL638" s="54">
        <v>41969</v>
      </c>
      <c r="AM638" s="50">
        <v>2131.09</v>
      </c>
      <c r="AN638" s="35">
        <f t="shared" si="118"/>
        <v>2131090</v>
      </c>
      <c r="AR638" s="35">
        <f t="shared" si="119"/>
        <v>0</v>
      </c>
    </row>
    <row r="639" spans="1:44" x14ac:dyDescent="0.25">
      <c r="A639" s="42">
        <f t="shared" si="120"/>
        <v>42047</v>
      </c>
      <c r="B639" s="35">
        <v>82224</v>
      </c>
      <c r="C639" s="35">
        <v>42114</v>
      </c>
      <c r="D639" s="35">
        <v>33675</v>
      </c>
      <c r="E639" s="35">
        <v>14769</v>
      </c>
      <c r="F639" s="35">
        <v>5530</v>
      </c>
      <c r="G639" s="43">
        <v>2818</v>
      </c>
      <c r="H639" s="42"/>
      <c r="I639" s="43">
        <f t="shared" si="113"/>
        <v>121429</v>
      </c>
      <c r="J639" s="43">
        <f t="shared" si="114"/>
        <v>59701</v>
      </c>
      <c r="L639" s="42">
        <f t="shared" si="121"/>
        <v>42047</v>
      </c>
      <c r="M639" s="44">
        <f t="shared" si="116"/>
        <v>121429</v>
      </c>
      <c r="N639" s="48">
        <f t="shared" si="117"/>
        <v>0.49165355886979223</v>
      </c>
      <c r="R639" s="117"/>
      <c r="AL639" s="54">
        <v>41976</v>
      </c>
      <c r="AM639" s="50">
        <v>2135.83</v>
      </c>
      <c r="AN639" s="35">
        <f t="shared" si="118"/>
        <v>2135830</v>
      </c>
      <c r="AR639" s="35">
        <f t="shared" si="119"/>
        <v>0</v>
      </c>
    </row>
    <row r="640" spans="1:44" x14ac:dyDescent="0.25">
      <c r="A640" s="42">
        <f t="shared" si="120"/>
        <v>42054</v>
      </c>
      <c r="B640" s="35">
        <v>82224</v>
      </c>
      <c r="C640" s="35">
        <v>40447</v>
      </c>
      <c r="D640" s="35">
        <v>33675</v>
      </c>
      <c r="E640" s="35">
        <v>13946</v>
      </c>
      <c r="F640" s="35">
        <v>5530</v>
      </c>
      <c r="G640" s="43">
        <v>2664</v>
      </c>
      <c r="H640" s="42"/>
      <c r="I640" s="43">
        <f t="shared" si="113"/>
        <v>121429</v>
      </c>
      <c r="J640" s="43">
        <f t="shared" si="114"/>
        <v>57057</v>
      </c>
      <c r="L640" s="42">
        <f t="shared" si="121"/>
        <v>42054</v>
      </c>
      <c r="M640" s="44">
        <f t="shared" si="116"/>
        <v>121429</v>
      </c>
      <c r="N640" s="48">
        <f t="shared" si="117"/>
        <v>0.46987951807228917</v>
      </c>
      <c r="R640" s="117"/>
      <c r="AL640" s="54">
        <v>41983</v>
      </c>
      <c r="AM640" s="50">
        <v>2013.52</v>
      </c>
      <c r="AN640" s="35">
        <f t="shared" si="118"/>
        <v>2013520</v>
      </c>
      <c r="AR640" s="35">
        <f t="shared" si="119"/>
        <v>0</v>
      </c>
    </row>
    <row r="641" spans="1:44" x14ac:dyDescent="0.25">
      <c r="A641" s="42">
        <f t="shared" si="120"/>
        <v>42061</v>
      </c>
      <c r="B641" s="35">
        <v>82224</v>
      </c>
      <c r="C641" s="35">
        <v>38639</v>
      </c>
      <c r="D641" s="35">
        <v>33675</v>
      </c>
      <c r="E641" s="35">
        <v>13062</v>
      </c>
      <c r="F641" s="35">
        <v>5530</v>
      </c>
      <c r="G641" s="43">
        <v>2543</v>
      </c>
      <c r="H641" s="42"/>
      <c r="I641" s="43">
        <f t="shared" si="113"/>
        <v>121429</v>
      </c>
      <c r="J641" s="43">
        <f t="shared" si="114"/>
        <v>54244</v>
      </c>
      <c r="L641" s="42">
        <f t="shared" si="121"/>
        <v>42061</v>
      </c>
      <c r="M641" s="44">
        <f t="shared" si="116"/>
        <v>121429</v>
      </c>
      <c r="N641" s="48">
        <f t="shared" si="117"/>
        <v>0.44671371748099714</v>
      </c>
      <c r="R641" s="117"/>
      <c r="AL641" s="54">
        <v>41990</v>
      </c>
      <c r="AM641" s="50">
        <v>2056.1</v>
      </c>
      <c r="AN641" s="35">
        <f t="shared" si="118"/>
        <v>2056100</v>
      </c>
      <c r="AR641" s="35">
        <f t="shared" si="119"/>
        <v>0</v>
      </c>
    </row>
    <row r="642" spans="1:44" x14ac:dyDescent="0.25">
      <c r="A642" s="42">
        <f t="shared" si="120"/>
        <v>42068</v>
      </c>
      <c r="B642" s="35">
        <v>82224</v>
      </c>
      <c r="C642" s="35">
        <v>36967</v>
      </c>
      <c r="D642" s="35">
        <v>33675</v>
      </c>
      <c r="E642" s="35">
        <v>12118</v>
      </c>
      <c r="F642" s="35">
        <v>5530</v>
      </c>
      <c r="G642" s="43">
        <v>2433</v>
      </c>
      <c r="H642" s="42"/>
      <c r="I642" s="43">
        <f t="shared" si="113"/>
        <v>121429</v>
      </c>
      <c r="J642" s="43">
        <f t="shared" si="114"/>
        <v>51518</v>
      </c>
      <c r="L642" s="42">
        <f t="shared" si="121"/>
        <v>42068</v>
      </c>
      <c r="M642" s="44">
        <f t="shared" si="116"/>
        <v>121429</v>
      </c>
      <c r="N642" s="48">
        <f t="shared" si="117"/>
        <v>0.42426438494922958</v>
      </c>
      <c r="R642" s="117"/>
      <c r="AL642" s="54">
        <v>41997</v>
      </c>
      <c r="AM642" s="50">
        <v>1684.38</v>
      </c>
      <c r="AN642" s="35">
        <f t="shared" si="118"/>
        <v>1684380</v>
      </c>
      <c r="AR642" s="35">
        <f t="shared" si="119"/>
        <v>0</v>
      </c>
    </row>
    <row r="643" spans="1:44" x14ac:dyDescent="0.25">
      <c r="A643" s="42">
        <f t="shared" si="120"/>
        <v>42075</v>
      </c>
      <c r="B643" s="35">
        <v>82224</v>
      </c>
      <c r="C643" s="35">
        <v>35389</v>
      </c>
      <c r="D643" s="35">
        <v>33675</v>
      </c>
      <c r="E643" s="35">
        <v>11178</v>
      </c>
      <c r="F643" s="35">
        <v>5530</v>
      </c>
      <c r="G643" s="43">
        <v>2349</v>
      </c>
      <c r="H643" s="42"/>
      <c r="I643" s="43">
        <f t="shared" si="113"/>
        <v>121429</v>
      </c>
      <c r="J643" s="43">
        <f t="shared" si="114"/>
        <v>48916</v>
      </c>
      <c r="L643" s="42">
        <f t="shared" si="121"/>
        <v>42075</v>
      </c>
      <c r="M643" s="44">
        <f t="shared" si="116"/>
        <v>121429</v>
      </c>
      <c r="N643" s="48">
        <f t="shared" si="117"/>
        <v>0.40283622528391078</v>
      </c>
      <c r="R643" s="117"/>
      <c r="AL643" s="54">
        <v>42004</v>
      </c>
      <c r="AM643" s="50">
        <v>0</v>
      </c>
      <c r="AN643" s="35">
        <f t="shared" si="118"/>
        <v>0</v>
      </c>
      <c r="AR643" s="35">
        <f t="shared" si="119"/>
        <v>0</v>
      </c>
    </row>
    <row r="644" spans="1:44" x14ac:dyDescent="0.25">
      <c r="A644" s="42">
        <f t="shared" si="120"/>
        <v>42082</v>
      </c>
      <c r="B644" s="35">
        <v>82224</v>
      </c>
      <c r="C644" s="35">
        <v>33219</v>
      </c>
      <c r="D644" s="35">
        <v>33675</v>
      </c>
      <c r="E644" s="35">
        <v>10133</v>
      </c>
      <c r="F644" s="35">
        <v>5530</v>
      </c>
      <c r="G644" s="43">
        <v>2241</v>
      </c>
      <c r="H644" s="42"/>
      <c r="I644" s="43">
        <f t="shared" si="113"/>
        <v>121429</v>
      </c>
      <c r="J644" s="43">
        <f t="shared" si="114"/>
        <v>45593</v>
      </c>
      <c r="L644" s="42">
        <f t="shared" si="121"/>
        <v>42082</v>
      </c>
      <c r="M644" s="44">
        <f t="shared" si="116"/>
        <v>121429</v>
      </c>
      <c r="N644" s="48">
        <f t="shared" si="117"/>
        <v>0.37547043951609582</v>
      </c>
      <c r="R644" s="117"/>
      <c r="AL644" s="54">
        <v>42005</v>
      </c>
      <c r="AM644" s="50">
        <v>2687.46</v>
      </c>
      <c r="AN644" s="35">
        <f t="shared" si="118"/>
        <v>2687460</v>
      </c>
      <c r="AR644" s="35">
        <f t="shared" si="119"/>
        <v>0</v>
      </c>
    </row>
    <row r="645" spans="1:44" x14ac:dyDescent="0.25">
      <c r="A645" s="42">
        <f t="shared" si="120"/>
        <v>42089</v>
      </c>
      <c r="B645" s="35">
        <v>82224</v>
      </c>
      <c r="C645" s="35">
        <v>31043</v>
      </c>
      <c r="D645" s="35">
        <v>33675</v>
      </c>
      <c r="E645" s="35">
        <v>9256</v>
      </c>
      <c r="F645" s="35">
        <v>5530</v>
      </c>
      <c r="G645" s="43">
        <v>2141</v>
      </c>
      <c r="H645" s="42"/>
      <c r="I645" s="43">
        <f t="shared" si="113"/>
        <v>121429</v>
      </c>
      <c r="J645" s="43">
        <f t="shared" si="114"/>
        <v>42440</v>
      </c>
      <c r="L645" s="42">
        <f t="shared" si="121"/>
        <v>42089</v>
      </c>
      <c r="M645" s="44">
        <f t="shared" si="116"/>
        <v>121429</v>
      </c>
      <c r="N645" s="48">
        <f t="shared" si="117"/>
        <v>0.34950464880712184</v>
      </c>
      <c r="R645" s="117"/>
      <c r="AL645" s="54">
        <v>42012</v>
      </c>
      <c r="AM645" s="50">
        <v>2301.3399999999997</v>
      </c>
      <c r="AN645" s="35">
        <f t="shared" si="118"/>
        <v>2301339.9999999995</v>
      </c>
      <c r="AR645" s="35">
        <f t="shared" si="119"/>
        <v>0</v>
      </c>
    </row>
    <row r="646" spans="1:44" x14ac:dyDescent="0.25">
      <c r="A646" s="42">
        <f t="shared" si="120"/>
        <v>42096</v>
      </c>
      <c r="B646" s="35">
        <v>82224</v>
      </c>
      <c r="C646" s="35">
        <v>29108</v>
      </c>
      <c r="D646" s="35">
        <v>33675</v>
      </c>
      <c r="E646" s="35">
        <v>8432</v>
      </c>
      <c r="F646" s="35">
        <v>5530</v>
      </c>
      <c r="G646" s="43">
        <v>2066</v>
      </c>
      <c r="H646" s="42"/>
      <c r="I646" s="43">
        <f t="shared" si="113"/>
        <v>121429</v>
      </c>
      <c r="J646" s="43">
        <f t="shared" si="114"/>
        <v>39606</v>
      </c>
      <c r="L646" s="42">
        <f t="shared" si="121"/>
        <v>42096</v>
      </c>
      <c r="M646" s="44">
        <f t="shared" si="116"/>
        <v>121429</v>
      </c>
      <c r="N646" s="48">
        <f t="shared" si="117"/>
        <v>0.32616590764973769</v>
      </c>
      <c r="R646" s="117"/>
      <c r="AL646" s="54">
        <v>42019</v>
      </c>
      <c r="AM646" s="50">
        <v>2046.62</v>
      </c>
      <c r="AN646" s="35">
        <f t="shared" si="118"/>
        <v>2046620</v>
      </c>
      <c r="AR646" s="35">
        <f t="shared" si="119"/>
        <v>0</v>
      </c>
    </row>
    <row r="647" spans="1:44" x14ac:dyDescent="0.25">
      <c r="A647" s="42">
        <f t="shared" si="120"/>
        <v>42103</v>
      </c>
      <c r="B647" s="35">
        <v>82224</v>
      </c>
      <c r="C647" s="35">
        <v>27718</v>
      </c>
      <c r="D647" s="35">
        <v>33675</v>
      </c>
      <c r="E647" s="35">
        <v>7944</v>
      </c>
      <c r="F647" s="35">
        <v>5530</v>
      </c>
      <c r="G647" s="43">
        <v>2044</v>
      </c>
      <c r="H647" s="42"/>
      <c r="I647" s="43">
        <f t="shared" ref="I647:I710" si="122">B647+D647+F647</f>
        <v>121429</v>
      </c>
      <c r="J647" s="43">
        <f t="shared" ref="J647:J710" si="123">C647+E647+G647</f>
        <v>37706</v>
      </c>
      <c r="L647" s="42">
        <f t="shared" si="121"/>
        <v>42103</v>
      </c>
      <c r="M647" s="44">
        <f t="shared" ref="M647:M710" si="124">B647+D647+F647</f>
        <v>121429</v>
      </c>
      <c r="N647" s="48">
        <f t="shared" ref="N647:N710" si="125">(C647+E647+G647)/M647</f>
        <v>0.31051890405092686</v>
      </c>
      <c r="R647" s="117"/>
      <c r="AL647" s="54">
        <v>42026</v>
      </c>
      <c r="AM647" s="50">
        <v>1458.66</v>
      </c>
      <c r="AN647" s="35">
        <f t="shared" si="118"/>
        <v>1458660</v>
      </c>
      <c r="AR647" s="35">
        <f t="shared" si="119"/>
        <v>0</v>
      </c>
    </row>
    <row r="648" spans="1:44" x14ac:dyDescent="0.25">
      <c r="A648" s="42">
        <f t="shared" si="120"/>
        <v>42110</v>
      </c>
      <c r="B648" s="35">
        <v>82224</v>
      </c>
      <c r="C648" s="35">
        <v>26492</v>
      </c>
      <c r="D648" s="35">
        <v>33675</v>
      </c>
      <c r="E648" s="35">
        <v>7650</v>
      </c>
      <c r="F648" s="35">
        <v>5530</v>
      </c>
      <c r="G648" s="43">
        <v>2137</v>
      </c>
      <c r="H648" s="42"/>
      <c r="I648" s="43">
        <f t="shared" si="122"/>
        <v>121429</v>
      </c>
      <c r="J648" s="43">
        <f t="shared" si="123"/>
        <v>36279</v>
      </c>
      <c r="L648" s="42">
        <f t="shared" si="121"/>
        <v>42110</v>
      </c>
      <c r="M648" s="44">
        <f t="shared" si="124"/>
        <v>121429</v>
      </c>
      <c r="N648" s="48">
        <f t="shared" si="125"/>
        <v>0.29876718082171477</v>
      </c>
      <c r="R648" s="117"/>
      <c r="AL648" s="54">
        <v>42033</v>
      </c>
      <c r="AM648" s="50">
        <v>1584.15</v>
      </c>
      <c r="AN648" s="35">
        <f t="shared" si="118"/>
        <v>1584150</v>
      </c>
      <c r="AR648" s="35">
        <f t="shared" si="119"/>
        <v>0</v>
      </c>
    </row>
    <row r="649" spans="1:44" x14ac:dyDescent="0.25">
      <c r="A649" s="42">
        <f t="shared" si="120"/>
        <v>42117</v>
      </c>
      <c r="B649" s="35">
        <v>82224</v>
      </c>
      <c r="C649" s="35">
        <v>26026</v>
      </c>
      <c r="D649" s="35">
        <v>33675</v>
      </c>
      <c r="E649" s="35">
        <v>7991</v>
      </c>
      <c r="F649" s="35">
        <v>5530</v>
      </c>
      <c r="G649" s="43">
        <v>2328</v>
      </c>
      <c r="H649" s="42"/>
      <c r="I649" s="43">
        <f t="shared" si="122"/>
        <v>121429</v>
      </c>
      <c r="J649" s="43">
        <f t="shared" si="123"/>
        <v>36345</v>
      </c>
      <c r="L649" s="42">
        <f t="shared" si="121"/>
        <v>42117</v>
      </c>
      <c r="M649" s="44">
        <f t="shared" si="124"/>
        <v>121429</v>
      </c>
      <c r="N649" s="48">
        <f t="shared" si="125"/>
        <v>0.29931070831514711</v>
      </c>
      <c r="R649" s="117"/>
      <c r="AL649" s="54">
        <v>42040</v>
      </c>
      <c r="AM649" s="50">
        <v>1348.8300000000002</v>
      </c>
      <c r="AN649" s="35">
        <f t="shared" si="118"/>
        <v>1348830.0000000002</v>
      </c>
      <c r="AR649" s="35">
        <f t="shared" si="119"/>
        <v>0</v>
      </c>
    </row>
    <row r="650" spans="1:44" x14ac:dyDescent="0.25">
      <c r="A650" s="42">
        <f t="shared" si="120"/>
        <v>42124</v>
      </c>
      <c r="B650" s="35">
        <v>82224</v>
      </c>
      <c r="C650" s="35">
        <v>24829</v>
      </c>
      <c r="D650" s="35">
        <v>33675</v>
      </c>
      <c r="E650" s="35">
        <v>8165</v>
      </c>
      <c r="F650" s="35">
        <v>5530</v>
      </c>
      <c r="G650" s="43">
        <v>2539</v>
      </c>
      <c r="H650" s="42"/>
      <c r="I650" s="43">
        <f t="shared" si="122"/>
        <v>121429</v>
      </c>
      <c r="J650" s="43">
        <f t="shared" si="123"/>
        <v>35533</v>
      </c>
      <c r="L650" s="42">
        <f t="shared" si="121"/>
        <v>42124</v>
      </c>
      <c r="M650" s="44">
        <f t="shared" si="124"/>
        <v>121429</v>
      </c>
      <c r="N650" s="48">
        <f t="shared" si="125"/>
        <v>0.29262367309291848</v>
      </c>
      <c r="R650" s="117"/>
      <c r="AL650" s="54">
        <v>42047</v>
      </c>
      <c r="AM650" s="50">
        <v>2163.14</v>
      </c>
      <c r="AN650" s="35">
        <f t="shared" ref="AN650:AN713" si="126">AM650*1000</f>
        <v>2163140</v>
      </c>
      <c r="AR650" s="35">
        <f t="shared" ref="AR650:AR713" si="127">AQ650*1000000</f>
        <v>0</v>
      </c>
    </row>
    <row r="651" spans="1:44" x14ac:dyDescent="0.25">
      <c r="A651" s="42">
        <f t="shared" si="120"/>
        <v>42131</v>
      </c>
      <c r="B651" s="35">
        <v>82224</v>
      </c>
      <c r="C651" s="35">
        <v>25457</v>
      </c>
      <c r="D651" s="35">
        <v>33675</v>
      </c>
      <c r="E651" s="35">
        <v>9568</v>
      </c>
      <c r="F651" s="35">
        <v>5530</v>
      </c>
      <c r="G651" s="43">
        <v>3010</v>
      </c>
      <c r="H651" s="42"/>
      <c r="I651" s="43">
        <f t="shared" si="122"/>
        <v>121429</v>
      </c>
      <c r="J651" s="43">
        <f t="shared" si="123"/>
        <v>38035</v>
      </c>
      <c r="L651" s="42">
        <f t="shared" si="121"/>
        <v>42131</v>
      </c>
      <c r="M651" s="44">
        <f t="shared" si="124"/>
        <v>121429</v>
      </c>
      <c r="N651" s="48">
        <f t="shared" si="125"/>
        <v>0.31322830625303677</v>
      </c>
      <c r="R651" s="117"/>
      <c r="AL651" s="54">
        <v>42054</v>
      </c>
      <c r="AM651" s="50">
        <v>2060.98</v>
      </c>
      <c r="AN651" s="35">
        <f t="shared" si="126"/>
        <v>2060980</v>
      </c>
      <c r="AR651" s="35">
        <f t="shared" si="127"/>
        <v>0</v>
      </c>
    </row>
    <row r="652" spans="1:44" x14ac:dyDescent="0.25">
      <c r="A652" s="42">
        <f t="shared" si="120"/>
        <v>42138</v>
      </c>
      <c r="B652" s="35">
        <v>82224</v>
      </c>
      <c r="C652" s="35">
        <v>27086</v>
      </c>
      <c r="D652" s="35">
        <v>33675</v>
      </c>
      <c r="E652" s="35">
        <v>11564</v>
      </c>
      <c r="F652" s="35">
        <v>5530</v>
      </c>
      <c r="G652" s="43">
        <v>3929</v>
      </c>
      <c r="H652" s="42"/>
      <c r="I652" s="43">
        <f t="shared" si="122"/>
        <v>121429</v>
      </c>
      <c r="J652" s="43">
        <f t="shared" si="123"/>
        <v>42579</v>
      </c>
      <c r="L652" s="42">
        <f t="shared" si="121"/>
        <v>42138</v>
      </c>
      <c r="M652" s="44">
        <f t="shared" si="124"/>
        <v>121429</v>
      </c>
      <c r="N652" s="48">
        <f t="shared" si="125"/>
        <v>0.35064935064935066</v>
      </c>
      <c r="R652" s="117"/>
      <c r="AL652" s="54">
        <v>42061</v>
      </c>
      <c r="AM652" s="50">
        <v>1700.54</v>
      </c>
      <c r="AN652" s="35">
        <f t="shared" si="126"/>
        <v>1700540</v>
      </c>
      <c r="AR652" s="35">
        <f t="shared" si="127"/>
        <v>0</v>
      </c>
    </row>
    <row r="653" spans="1:44" x14ac:dyDescent="0.25">
      <c r="A653" s="42">
        <f t="shared" si="120"/>
        <v>42145</v>
      </c>
      <c r="B653" s="35">
        <v>82224</v>
      </c>
      <c r="C653" s="35">
        <v>27913</v>
      </c>
      <c r="D653" s="35">
        <v>33675</v>
      </c>
      <c r="E653" s="35">
        <v>13216</v>
      </c>
      <c r="F653" s="35">
        <v>5530</v>
      </c>
      <c r="G653" s="43">
        <v>4227</v>
      </c>
      <c r="H653" s="42"/>
      <c r="I653" s="43">
        <f t="shared" si="122"/>
        <v>121429</v>
      </c>
      <c r="J653" s="43">
        <f t="shared" si="123"/>
        <v>45356</v>
      </c>
      <c r="L653" s="42">
        <f t="shared" si="121"/>
        <v>42145</v>
      </c>
      <c r="M653" s="44">
        <f t="shared" si="124"/>
        <v>121429</v>
      </c>
      <c r="N653" s="48">
        <f t="shared" si="125"/>
        <v>0.37351868169877045</v>
      </c>
      <c r="R653" s="117"/>
      <c r="AL653" s="54">
        <v>42068</v>
      </c>
      <c r="AM653" s="50">
        <v>1784.4699999999998</v>
      </c>
      <c r="AN653" s="35">
        <f t="shared" si="126"/>
        <v>1784469.9999999998</v>
      </c>
      <c r="AR653" s="35">
        <f t="shared" si="127"/>
        <v>0</v>
      </c>
    </row>
    <row r="654" spans="1:44" x14ac:dyDescent="0.25">
      <c r="A654" s="42">
        <f t="shared" si="120"/>
        <v>42152</v>
      </c>
      <c r="B654" s="35">
        <v>82224</v>
      </c>
      <c r="C654" s="35">
        <v>29475</v>
      </c>
      <c r="D654" s="35">
        <v>33675</v>
      </c>
      <c r="E654" s="35">
        <v>15687</v>
      </c>
      <c r="F654" s="35">
        <v>5530</v>
      </c>
      <c r="G654" s="43">
        <v>4378</v>
      </c>
      <c r="H654" s="42"/>
      <c r="I654" s="43">
        <f t="shared" si="122"/>
        <v>121429</v>
      </c>
      <c r="J654" s="43">
        <f t="shared" si="123"/>
        <v>49540</v>
      </c>
      <c r="L654" s="42">
        <f t="shared" si="121"/>
        <v>42152</v>
      </c>
      <c r="M654" s="44">
        <f t="shared" si="124"/>
        <v>121429</v>
      </c>
      <c r="N654" s="48">
        <f t="shared" si="125"/>
        <v>0.40797503067636232</v>
      </c>
      <c r="R654" s="117"/>
      <c r="AL654" s="54">
        <v>42075</v>
      </c>
      <c r="AM654" s="50">
        <v>2110.0700000000002</v>
      </c>
      <c r="AN654" s="35">
        <f t="shared" si="126"/>
        <v>2110070</v>
      </c>
      <c r="AR654" s="35">
        <f t="shared" si="127"/>
        <v>0</v>
      </c>
    </row>
    <row r="655" spans="1:44" x14ac:dyDescent="0.25">
      <c r="A655" s="42">
        <f t="shared" si="120"/>
        <v>42159</v>
      </c>
      <c r="B655" s="35">
        <v>82224</v>
      </c>
      <c r="C655" s="35">
        <v>32335</v>
      </c>
      <c r="D655" s="35">
        <v>33675</v>
      </c>
      <c r="E655" s="43">
        <v>18867</v>
      </c>
      <c r="F655" s="35">
        <v>5530</v>
      </c>
      <c r="G655" s="43">
        <v>4441</v>
      </c>
      <c r="H655" s="42"/>
      <c r="I655" s="43">
        <f t="shared" si="122"/>
        <v>121429</v>
      </c>
      <c r="J655" s="43">
        <f t="shared" si="123"/>
        <v>55643</v>
      </c>
      <c r="L655" s="42">
        <f t="shared" si="121"/>
        <v>42159</v>
      </c>
      <c r="M655" s="44">
        <f t="shared" si="124"/>
        <v>121429</v>
      </c>
      <c r="N655" s="48">
        <f t="shared" si="125"/>
        <v>0.45823485328875307</v>
      </c>
      <c r="R655" s="117"/>
      <c r="AL655" s="54">
        <v>42082</v>
      </c>
      <c r="AM655" s="50">
        <v>1365.48</v>
      </c>
      <c r="AN655" s="35">
        <f t="shared" si="126"/>
        <v>1365480</v>
      </c>
      <c r="AR655" s="35">
        <f t="shared" si="127"/>
        <v>0</v>
      </c>
    </row>
    <row r="656" spans="1:44" x14ac:dyDescent="0.25">
      <c r="A656" s="42">
        <f t="shared" si="120"/>
        <v>42166</v>
      </c>
      <c r="B656" s="35">
        <v>82224</v>
      </c>
      <c r="C656" s="35">
        <v>35345</v>
      </c>
      <c r="D656" s="35">
        <v>33675</v>
      </c>
      <c r="E656" s="43">
        <v>20434</v>
      </c>
      <c r="F656" s="35">
        <v>5530</v>
      </c>
      <c r="G656" s="43">
        <v>4439</v>
      </c>
      <c r="H656" s="42"/>
      <c r="I656" s="43">
        <f t="shared" si="122"/>
        <v>121429</v>
      </c>
      <c r="J656" s="43">
        <f t="shared" si="123"/>
        <v>60218</v>
      </c>
      <c r="L656" s="42">
        <f t="shared" si="121"/>
        <v>42166</v>
      </c>
      <c r="M656" s="44">
        <f t="shared" si="124"/>
        <v>121429</v>
      </c>
      <c r="N656" s="48">
        <f t="shared" si="125"/>
        <v>0.49591119090167918</v>
      </c>
      <c r="R656" s="117"/>
      <c r="AL656" s="54">
        <v>42089</v>
      </c>
      <c r="AM656" s="50">
        <v>1603.7</v>
      </c>
      <c r="AN656" s="35">
        <f t="shared" si="126"/>
        <v>1603700</v>
      </c>
      <c r="AR656" s="35">
        <f t="shared" si="127"/>
        <v>0</v>
      </c>
    </row>
    <row r="657" spans="1:44" x14ac:dyDescent="0.25">
      <c r="A657" s="42">
        <f t="shared" si="120"/>
        <v>42173</v>
      </c>
      <c r="B657" s="35">
        <v>82224</v>
      </c>
      <c r="C657" s="35">
        <v>37853</v>
      </c>
      <c r="D657" s="35">
        <v>33675</v>
      </c>
      <c r="E657" s="43">
        <v>21232</v>
      </c>
      <c r="F657" s="35">
        <v>5530</v>
      </c>
      <c r="G657" s="43">
        <v>4472</v>
      </c>
      <c r="H657" s="42"/>
      <c r="I657" s="43">
        <f t="shared" si="122"/>
        <v>121429</v>
      </c>
      <c r="J657" s="43">
        <f t="shared" si="123"/>
        <v>63557</v>
      </c>
      <c r="L657" s="42">
        <f t="shared" si="121"/>
        <v>42173</v>
      </c>
      <c r="M657" s="44">
        <f t="shared" si="124"/>
        <v>121429</v>
      </c>
      <c r="N657" s="48">
        <f t="shared" si="125"/>
        <v>0.52340874091032619</v>
      </c>
      <c r="R657" s="117"/>
      <c r="AL657" s="54">
        <v>42096</v>
      </c>
      <c r="AM657" s="50">
        <v>1265.1500000000001</v>
      </c>
      <c r="AN657" s="35">
        <f t="shared" si="126"/>
        <v>1265150</v>
      </c>
      <c r="AR657" s="35">
        <f t="shared" si="127"/>
        <v>0</v>
      </c>
    </row>
    <row r="658" spans="1:44" x14ac:dyDescent="0.25">
      <c r="A658" s="42">
        <f t="shared" si="120"/>
        <v>42180</v>
      </c>
      <c r="B658" s="35">
        <v>82224</v>
      </c>
      <c r="C658" s="35">
        <v>41611</v>
      </c>
      <c r="D658" s="35">
        <v>33675</v>
      </c>
      <c r="E658" s="43">
        <v>23010</v>
      </c>
      <c r="F658" s="35">
        <v>5530</v>
      </c>
      <c r="G658" s="43">
        <v>4512</v>
      </c>
      <c r="H658" s="42"/>
      <c r="I658" s="43">
        <f t="shared" si="122"/>
        <v>121429</v>
      </c>
      <c r="J658" s="43">
        <f t="shared" si="123"/>
        <v>69133</v>
      </c>
      <c r="L658" s="42">
        <f t="shared" si="121"/>
        <v>42180</v>
      </c>
      <c r="M658" s="44">
        <f t="shared" si="124"/>
        <v>121429</v>
      </c>
      <c r="N658" s="48">
        <f t="shared" si="125"/>
        <v>0.56932857884030996</v>
      </c>
      <c r="R658" s="117"/>
      <c r="AL658" s="54">
        <v>42103</v>
      </c>
      <c r="AM658" s="50">
        <v>2045.08</v>
      </c>
      <c r="AN658" s="35">
        <f t="shared" si="126"/>
        <v>2045080</v>
      </c>
      <c r="AR658" s="35">
        <f t="shared" si="127"/>
        <v>0</v>
      </c>
    </row>
    <row r="659" spans="1:44" x14ac:dyDescent="0.25">
      <c r="A659" s="42">
        <f t="shared" si="120"/>
        <v>42187</v>
      </c>
      <c r="B659" s="35">
        <v>82224</v>
      </c>
      <c r="C659" s="35">
        <v>47242</v>
      </c>
      <c r="D659" s="35">
        <v>33675</v>
      </c>
      <c r="E659" s="43">
        <v>24601</v>
      </c>
      <c r="F659" s="35">
        <v>5530</v>
      </c>
      <c r="G659" s="43">
        <v>4505</v>
      </c>
      <c r="H659" s="42"/>
      <c r="I659" s="43">
        <f t="shared" si="122"/>
        <v>121429</v>
      </c>
      <c r="J659" s="43">
        <f t="shared" si="123"/>
        <v>76348</v>
      </c>
      <c r="L659" s="42">
        <f t="shared" si="121"/>
        <v>42187</v>
      </c>
      <c r="M659" s="44">
        <f t="shared" si="124"/>
        <v>121429</v>
      </c>
      <c r="N659" s="48">
        <f t="shared" si="125"/>
        <v>0.62874601619053105</v>
      </c>
      <c r="R659" s="117"/>
      <c r="AL659" s="54">
        <v>42110</v>
      </c>
      <c r="AM659" s="50">
        <v>2543.91</v>
      </c>
      <c r="AN659" s="35">
        <f t="shared" si="126"/>
        <v>2543910</v>
      </c>
      <c r="AR659" s="35">
        <f t="shared" si="127"/>
        <v>0</v>
      </c>
    </row>
    <row r="660" spans="1:44" x14ac:dyDescent="0.25">
      <c r="A660" s="42">
        <f t="shared" si="120"/>
        <v>42194</v>
      </c>
      <c r="B660" s="35">
        <v>82224</v>
      </c>
      <c r="C660" s="35">
        <v>54074</v>
      </c>
      <c r="D660" s="35">
        <v>33675</v>
      </c>
      <c r="E660" s="43">
        <v>26647</v>
      </c>
      <c r="F660" s="35">
        <v>5530</v>
      </c>
      <c r="G660" s="43">
        <v>4469</v>
      </c>
      <c r="H660" s="42"/>
      <c r="I660" s="43">
        <f t="shared" si="122"/>
        <v>121429</v>
      </c>
      <c r="J660" s="43">
        <f t="shared" si="123"/>
        <v>85190</v>
      </c>
      <c r="L660" s="42">
        <f t="shared" si="121"/>
        <v>42194</v>
      </c>
      <c r="M660" s="44">
        <f t="shared" si="124"/>
        <v>121429</v>
      </c>
      <c r="N660" s="48">
        <f t="shared" si="125"/>
        <v>0.70156222978036553</v>
      </c>
      <c r="R660" s="117"/>
      <c r="AL660" s="54">
        <v>42117</v>
      </c>
      <c r="AM660" s="50">
        <v>3981.79</v>
      </c>
      <c r="AN660" s="35">
        <f t="shared" si="126"/>
        <v>3981790</v>
      </c>
      <c r="AR660" s="35">
        <f t="shared" si="127"/>
        <v>0</v>
      </c>
    </row>
    <row r="661" spans="1:44" x14ac:dyDescent="0.25">
      <c r="A661" s="42">
        <f t="shared" si="120"/>
        <v>42201</v>
      </c>
      <c r="B661" s="35">
        <v>82224</v>
      </c>
      <c r="C661" s="35">
        <v>57693</v>
      </c>
      <c r="D661" s="35">
        <v>33675</v>
      </c>
      <c r="E661" s="43">
        <v>27690</v>
      </c>
      <c r="F661" s="35">
        <v>5530</v>
      </c>
      <c r="G661" s="43">
        <v>4375</v>
      </c>
      <c r="H661" s="42"/>
      <c r="I661" s="43">
        <f t="shared" si="122"/>
        <v>121429</v>
      </c>
      <c r="J661" s="43">
        <f t="shared" si="123"/>
        <v>89758</v>
      </c>
      <c r="L661" s="42">
        <f t="shared" si="121"/>
        <v>42201</v>
      </c>
      <c r="M661" s="44">
        <f t="shared" si="124"/>
        <v>121429</v>
      </c>
      <c r="N661" s="48">
        <f t="shared" si="125"/>
        <v>0.7391809205379275</v>
      </c>
      <c r="R661" s="117"/>
      <c r="AL661" s="54">
        <v>42124</v>
      </c>
      <c r="AM661" s="50">
        <v>3368.76</v>
      </c>
      <c r="AN661" s="35">
        <f t="shared" si="126"/>
        <v>3368760</v>
      </c>
      <c r="AR661" s="35">
        <f t="shared" si="127"/>
        <v>0</v>
      </c>
    </row>
    <row r="662" spans="1:44" x14ac:dyDescent="0.25">
      <c r="A662" s="42">
        <f t="shared" si="120"/>
        <v>42208</v>
      </c>
      <c r="B662" s="35">
        <v>82224</v>
      </c>
      <c r="C662" s="35">
        <v>60958</v>
      </c>
      <c r="D662" s="35">
        <v>33675</v>
      </c>
      <c r="E662" s="43">
        <v>28659</v>
      </c>
      <c r="F662" s="35">
        <v>5530</v>
      </c>
      <c r="G662" s="43">
        <v>4359</v>
      </c>
      <c r="H662" s="42"/>
      <c r="I662" s="43">
        <f t="shared" si="122"/>
        <v>121429</v>
      </c>
      <c r="J662" s="43">
        <f t="shared" si="123"/>
        <v>93976</v>
      </c>
      <c r="L662" s="42">
        <f t="shared" si="121"/>
        <v>42208</v>
      </c>
      <c r="M662" s="44">
        <f t="shared" si="124"/>
        <v>121429</v>
      </c>
      <c r="N662" s="48">
        <f t="shared" si="125"/>
        <v>0.77391726852728759</v>
      </c>
      <c r="R662" s="117"/>
      <c r="AL662" s="54">
        <v>42131</v>
      </c>
      <c r="AM662" s="50">
        <v>6713.84</v>
      </c>
      <c r="AN662" s="35">
        <f t="shared" si="126"/>
        <v>6713840</v>
      </c>
      <c r="AR662" s="35">
        <f t="shared" si="127"/>
        <v>0</v>
      </c>
    </row>
    <row r="663" spans="1:44" x14ac:dyDescent="0.25">
      <c r="A663" s="42">
        <f t="shared" si="120"/>
        <v>42215</v>
      </c>
      <c r="B663" s="35">
        <v>82224</v>
      </c>
      <c r="C663" s="35">
        <v>63654</v>
      </c>
      <c r="D663" s="35">
        <v>33675</v>
      </c>
      <c r="E663" s="43">
        <v>30191</v>
      </c>
      <c r="F663" s="35">
        <v>5530</v>
      </c>
      <c r="G663" s="43">
        <v>4453</v>
      </c>
      <c r="H663" s="42"/>
      <c r="I663" s="43">
        <f t="shared" si="122"/>
        <v>121429</v>
      </c>
      <c r="J663" s="43">
        <f t="shared" si="123"/>
        <v>98298</v>
      </c>
      <c r="L663" s="42">
        <f t="shared" si="121"/>
        <v>42215</v>
      </c>
      <c r="M663" s="44">
        <f t="shared" si="124"/>
        <v>121429</v>
      </c>
      <c r="N663" s="48">
        <f t="shared" si="125"/>
        <v>0.80951008408205616</v>
      </c>
      <c r="R663" s="117"/>
      <c r="AL663" s="54">
        <v>42138</v>
      </c>
      <c r="AM663" s="50">
        <v>9286.61</v>
      </c>
      <c r="AN663" s="35">
        <f t="shared" si="126"/>
        <v>9286610</v>
      </c>
      <c r="AR663" s="35">
        <f t="shared" si="127"/>
        <v>0</v>
      </c>
    </row>
    <row r="664" spans="1:44" x14ac:dyDescent="0.25">
      <c r="A664" s="42">
        <f t="shared" si="120"/>
        <v>42222</v>
      </c>
      <c r="B664" s="35">
        <v>82224</v>
      </c>
      <c r="C664" s="35">
        <v>66488</v>
      </c>
      <c r="D664" s="35">
        <v>33675</v>
      </c>
      <c r="E664" s="43">
        <v>30449</v>
      </c>
      <c r="F664" s="35">
        <v>5530</v>
      </c>
      <c r="G664" s="43">
        <v>4437</v>
      </c>
      <c r="H664" s="42"/>
      <c r="I664" s="43">
        <f t="shared" si="122"/>
        <v>121429</v>
      </c>
      <c r="J664" s="43">
        <f t="shared" si="123"/>
        <v>101374</v>
      </c>
      <c r="L664" s="42">
        <f t="shared" si="121"/>
        <v>42222</v>
      </c>
      <c r="M664" s="44">
        <f t="shared" si="124"/>
        <v>121429</v>
      </c>
      <c r="N664" s="48">
        <f t="shared" si="125"/>
        <v>0.83484175938202576</v>
      </c>
      <c r="R664" s="117"/>
      <c r="AL664" s="54">
        <v>42145</v>
      </c>
      <c r="AM664" s="50">
        <v>7689.7199999999993</v>
      </c>
      <c r="AN664" s="35">
        <f t="shared" si="126"/>
        <v>7689719.9999999991</v>
      </c>
      <c r="AR664" s="35">
        <f t="shared" si="127"/>
        <v>0</v>
      </c>
    </row>
    <row r="665" spans="1:44" x14ac:dyDescent="0.25">
      <c r="A665" s="42">
        <f t="shared" si="120"/>
        <v>42229</v>
      </c>
      <c r="B665" s="35">
        <v>82224</v>
      </c>
      <c r="C665" s="35">
        <v>68749</v>
      </c>
      <c r="D665" s="35">
        <v>33675</v>
      </c>
      <c r="E665" s="43">
        <v>30435</v>
      </c>
      <c r="F665" s="35">
        <v>5530</v>
      </c>
      <c r="G665" s="43">
        <v>4382</v>
      </c>
      <c r="H665" s="42"/>
      <c r="I665" s="43">
        <f t="shared" si="122"/>
        <v>121429</v>
      </c>
      <c r="J665" s="43">
        <f t="shared" si="123"/>
        <v>103566</v>
      </c>
      <c r="L665" s="42">
        <f t="shared" si="121"/>
        <v>42229</v>
      </c>
      <c r="M665" s="44">
        <f t="shared" si="124"/>
        <v>121429</v>
      </c>
      <c r="N665" s="48">
        <f t="shared" si="125"/>
        <v>0.85289346037602221</v>
      </c>
      <c r="R665" s="117"/>
      <c r="AL665" s="54">
        <v>42152</v>
      </c>
      <c r="AM665" s="50">
        <v>9002.09</v>
      </c>
      <c r="AN665" s="35">
        <f t="shared" si="126"/>
        <v>9002090</v>
      </c>
      <c r="AR665" s="35">
        <f t="shared" si="127"/>
        <v>0</v>
      </c>
    </row>
    <row r="666" spans="1:44" x14ac:dyDescent="0.25">
      <c r="A666" s="42">
        <f t="shared" si="120"/>
        <v>42236</v>
      </c>
      <c r="B666" s="35">
        <v>82224</v>
      </c>
      <c r="C666" s="35">
        <v>70520</v>
      </c>
      <c r="D666" s="35">
        <v>33675</v>
      </c>
      <c r="E666" s="43">
        <v>30033</v>
      </c>
      <c r="F666" s="35">
        <v>5530</v>
      </c>
      <c r="G666" s="43">
        <v>4234</v>
      </c>
      <c r="H666" s="42"/>
      <c r="I666" s="43">
        <f t="shared" si="122"/>
        <v>121429</v>
      </c>
      <c r="J666" s="43">
        <f t="shared" si="123"/>
        <v>104787</v>
      </c>
      <c r="L666" s="42">
        <f t="shared" si="121"/>
        <v>42236</v>
      </c>
      <c r="M666" s="44">
        <f t="shared" si="124"/>
        <v>121429</v>
      </c>
      <c r="N666" s="48">
        <f t="shared" si="125"/>
        <v>0.86294871900452119</v>
      </c>
      <c r="R666" s="117"/>
      <c r="AL666" s="54">
        <v>42159</v>
      </c>
      <c r="AM666" s="50">
        <v>10902.67</v>
      </c>
      <c r="AN666" s="35">
        <f t="shared" si="126"/>
        <v>10902670</v>
      </c>
      <c r="AR666" s="35">
        <f t="shared" si="127"/>
        <v>0</v>
      </c>
    </row>
    <row r="667" spans="1:44" x14ac:dyDescent="0.25">
      <c r="A667" s="42">
        <f t="shared" si="120"/>
        <v>42243</v>
      </c>
      <c r="B667" s="35">
        <v>82224</v>
      </c>
      <c r="C667" s="35">
        <v>73339</v>
      </c>
      <c r="D667" s="35">
        <v>33675</v>
      </c>
      <c r="E667" s="43">
        <v>30003</v>
      </c>
      <c r="F667" s="35">
        <v>5530</v>
      </c>
      <c r="G667" s="43">
        <v>4152</v>
      </c>
      <c r="H667" s="42"/>
      <c r="I667" s="43">
        <f t="shared" si="122"/>
        <v>121429</v>
      </c>
      <c r="J667" s="43">
        <f t="shared" si="123"/>
        <v>107494</v>
      </c>
      <c r="L667" s="42">
        <f t="shared" si="121"/>
        <v>42243</v>
      </c>
      <c r="M667" s="44">
        <f t="shared" si="124"/>
        <v>121429</v>
      </c>
      <c r="N667" s="48">
        <f t="shared" si="125"/>
        <v>0.88524158150030063</v>
      </c>
      <c r="R667" s="117"/>
      <c r="AL667" s="54">
        <v>42166</v>
      </c>
      <c r="AM667" s="50">
        <v>9482.33</v>
      </c>
      <c r="AN667" s="35">
        <f t="shared" si="126"/>
        <v>9482330</v>
      </c>
      <c r="AR667" s="35">
        <f t="shared" si="127"/>
        <v>0</v>
      </c>
    </row>
    <row r="668" spans="1:44" x14ac:dyDescent="0.25">
      <c r="A668" s="42">
        <f t="shared" si="120"/>
        <v>42250</v>
      </c>
      <c r="B668" s="35">
        <v>82224</v>
      </c>
      <c r="C668" s="35">
        <v>74646</v>
      </c>
      <c r="D668" s="35">
        <v>33675</v>
      </c>
      <c r="E668" s="43">
        <v>29785</v>
      </c>
      <c r="F668" s="35">
        <v>5530</v>
      </c>
      <c r="G668" s="43">
        <v>4082</v>
      </c>
      <c r="H668" s="42"/>
      <c r="I668" s="43">
        <f t="shared" si="122"/>
        <v>121429</v>
      </c>
      <c r="J668" s="43">
        <f t="shared" si="123"/>
        <v>108513</v>
      </c>
      <c r="L668" s="42">
        <f t="shared" si="121"/>
        <v>42250</v>
      </c>
      <c r="M668" s="44">
        <f t="shared" si="124"/>
        <v>121429</v>
      </c>
      <c r="N668" s="48">
        <f t="shared" si="125"/>
        <v>0.89363331658829437</v>
      </c>
      <c r="R668" s="117"/>
      <c r="AL668" s="54">
        <v>42173</v>
      </c>
      <c r="AM668" s="50">
        <v>7730.3799999999992</v>
      </c>
      <c r="AN668" s="35">
        <f t="shared" si="126"/>
        <v>7730379.9999999991</v>
      </c>
      <c r="AR668" s="35">
        <f t="shared" si="127"/>
        <v>0</v>
      </c>
    </row>
    <row r="669" spans="1:44" x14ac:dyDescent="0.25">
      <c r="A669" s="42">
        <f t="shared" si="120"/>
        <v>42257</v>
      </c>
      <c r="B669" s="35">
        <v>82224</v>
      </c>
      <c r="C669" s="35">
        <v>74047</v>
      </c>
      <c r="D669" s="35">
        <v>33675</v>
      </c>
      <c r="E669" s="43">
        <v>29093</v>
      </c>
      <c r="F669" s="35">
        <v>5530</v>
      </c>
      <c r="G669" s="43">
        <v>4020</v>
      </c>
      <c r="H669" s="42"/>
      <c r="I669" s="43">
        <f t="shared" si="122"/>
        <v>121429</v>
      </c>
      <c r="J669" s="43">
        <f t="shared" si="123"/>
        <v>107160</v>
      </c>
      <c r="L669" s="42">
        <f t="shared" si="121"/>
        <v>42257</v>
      </c>
      <c r="M669" s="44">
        <f t="shared" si="124"/>
        <v>121429</v>
      </c>
      <c r="N669" s="48">
        <f t="shared" si="125"/>
        <v>0.8824910029729307</v>
      </c>
      <c r="R669" s="117"/>
      <c r="AL669" s="54">
        <v>42180</v>
      </c>
      <c r="AM669" s="50">
        <v>9991.07</v>
      </c>
      <c r="AN669" s="35">
        <f t="shared" si="126"/>
        <v>9991070</v>
      </c>
      <c r="AR669" s="35">
        <f t="shared" si="127"/>
        <v>0</v>
      </c>
    </row>
    <row r="670" spans="1:44" x14ac:dyDescent="0.25">
      <c r="A670" s="42">
        <f t="shared" si="120"/>
        <v>42264</v>
      </c>
      <c r="B670" s="35">
        <v>82224</v>
      </c>
      <c r="C670" s="35">
        <v>75719</v>
      </c>
      <c r="D670" s="35">
        <v>33675</v>
      </c>
      <c r="E670" s="43">
        <v>29515</v>
      </c>
      <c r="F670" s="35">
        <v>5530</v>
      </c>
      <c r="G670" s="43">
        <v>4031</v>
      </c>
      <c r="H670" s="42"/>
      <c r="I670" s="43">
        <f t="shared" si="122"/>
        <v>121429</v>
      </c>
      <c r="J670" s="43">
        <f t="shared" si="123"/>
        <v>109265</v>
      </c>
      <c r="L670" s="42">
        <f t="shared" si="121"/>
        <v>42264</v>
      </c>
      <c r="M670" s="44">
        <f t="shared" si="124"/>
        <v>121429</v>
      </c>
      <c r="N670" s="48">
        <f t="shared" si="125"/>
        <v>0.89982623590740263</v>
      </c>
      <c r="R670" s="117"/>
      <c r="AL670" s="54">
        <v>42187</v>
      </c>
      <c r="AM670" s="50">
        <v>11371.9</v>
      </c>
      <c r="AN670" s="35">
        <f t="shared" si="126"/>
        <v>11371900</v>
      </c>
      <c r="AR670" s="35">
        <f t="shared" si="127"/>
        <v>0</v>
      </c>
    </row>
    <row r="671" spans="1:44" x14ac:dyDescent="0.25">
      <c r="A671" s="42">
        <f t="shared" si="120"/>
        <v>42271</v>
      </c>
      <c r="B671" s="35">
        <v>82224</v>
      </c>
      <c r="C671" s="35">
        <v>76036</v>
      </c>
      <c r="D671" s="35">
        <v>33675</v>
      </c>
      <c r="E671" s="43">
        <v>30044</v>
      </c>
      <c r="F671" s="35">
        <v>5530</v>
      </c>
      <c r="G671" s="43">
        <v>4132</v>
      </c>
      <c r="H671" s="42"/>
      <c r="I671" s="43">
        <f t="shared" si="122"/>
        <v>121429</v>
      </c>
      <c r="J671" s="43">
        <f t="shared" si="123"/>
        <v>110212</v>
      </c>
      <c r="L671" s="42">
        <f t="shared" si="121"/>
        <v>42271</v>
      </c>
      <c r="M671" s="44">
        <f t="shared" si="124"/>
        <v>121429</v>
      </c>
      <c r="N671" s="48">
        <f t="shared" si="125"/>
        <v>0.90762503191165211</v>
      </c>
      <c r="R671" s="117"/>
      <c r="AL671" s="54">
        <v>42194</v>
      </c>
      <c r="AM671" s="50">
        <v>12722.96</v>
      </c>
      <c r="AN671" s="35">
        <f t="shared" si="126"/>
        <v>12722960</v>
      </c>
      <c r="AR671" s="35">
        <f t="shared" si="127"/>
        <v>0</v>
      </c>
    </row>
    <row r="672" spans="1:44" x14ac:dyDescent="0.25">
      <c r="A672" s="42">
        <f t="shared" si="120"/>
        <v>42278</v>
      </c>
      <c r="B672" s="35">
        <v>82224</v>
      </c>
      <c r="C672" s="35">
        <v>76191</v>
      </c>
      <c r="D672" s="35">
        <v>33675</v>
      </c>
      <c r="E672" s="43">
        <v>30694</v>
      </c>
      <c r="F672" s="35">
        <v>5530</v>
      </c>
      <c r="G672" s="43">
        <v>4115</v>
      </c>
      <c r="H672" s="42"/>
      <c r="I672" s="43">
        <f t="shared" si="122"/>
        <v>121429</v>
      </c>
      <c r="J672" s="43">
        <f t="shared" si="123"/>
        <v>111000</v>
      </c>
      <c r="L672" s="42">
        <f t="shared" si="121"/>
        <v>42278</v>
      </c>
      <c r="M672" s="44">
        <f t="shared" si="124"/>
        <v>121429</v>
      </c>
      <c r="N672" s="48">
        <f t="shared" si="125"/>
        <v>0.91411442077263261</v>
      </c>
      <c r="R672" s="117"/>
      <c r="AL672" s="54">
        <v>42201</v>
      </c>
      <c r="AM672" s="50">
        <v>8596.82</v>
      </c>
      <c r="AN672" s="35">
        <f t="shared" si="126"/>
        <v>8596820</v>
      </c>
      <c r="AR672" s="35">
        <f t="shared" si="127"/>
        <v>0</v>
      </c>
    </row>
    <row r="673" spans="1:44" x14ac:dyDescent="0.25">
      <c r="A673" s="42">
        <f t="shared" si="120"/>
        <v>42285</v>
      </c>
      <c r="B673" s="35">
        <v>82224</v>
      </c>
      <c r="C673" s="35">
        <v>75205</v>
      </c>
      <c r="D673" s="35">
        <v>33675</v>
      </c>
      <c r="E673" s="43">
        <v>30341</v>
      </c>
      <c r="F673" s="35">
        <v>5530</v>
      </c>
      <c r="G673" s="43">
        <v>4049</v>
      </c>
      <c r="H673" s="42"/>
      <c r="I673" s="43">
        <f t="shared" si="122"/>
        <v>121429</v>
      </c>
      <c r="J673" s="43">
        <f t="shared" si="123"/>
        <v>109595</v>
      </c>
      <c r="L673" s="42">
        <f t="shared" si="121"/>
        <v>42285</v>
      </c>
      <c r="M673" s="44">
        <f t="shared" si="124"/>
        <v>121429</v>
      </c>
      <c r="N673" s="48">
        <f t="shared" si="125"/>
        <v>0.90254387337456454</v>
      </c>
      <c r="R673" s="117"/>
      <c r="AL673" s="54">
        <v>42208</v>
      </c>
      <c r="AM673" s="50">
        <v>8120.95</v>
      </c>
      <c r="AN673" s="35">
        <f t="shared" si="126"/>
        <v>8120950</v>
      </c>
      <c r="AR673" s="35">
        <f t="shared" si="127"/>
        <v>0</v>
      </c>
    </row>
    <row r="674" spans="1:44" x14ac:dyDescent="0.25">
      <c r="A674" s="42">
        <f t="shared" si="120"/>
        <v>42292</v>
      </c>
      <c r="B674" s="35">
        <v>82224</v>
      </c>
      <c r="C674" s="35">
        <v>73925</v>
      </c>
      <c r="D674" s="35">
        <v>33675</v>
      </c>
      <c r="E674" s="43">
        <v>29741</v>
      </c>
      <c r="F674" s="35">
        <v>5530</v>
      </c>
      <c r="G674" s="43">
        <v>3974</v>
      </c>
      <c r="H674" s="42"/>
      <c r="I674" s="43">
        <f t="shared" si="122"/>
        <v>121429</v>
      </c>
      <c r="J674" s="43">
        <f t="shared" si="123"/>
        <v>107640</v>
      </c>
      <c r="L674" s="42">
        <f t="shared" si="121"/>
        <v>42292</v>
      </c>
      <c r="M674" s="44">
        <f t="shared" si="124"/>
        <v>121429</v>
      </c>
      <c r="N674" s="48">
        <f t="shared" si="125"/>
        <v>0.88644393019789347</v>
      </c>
      <c r="R674" s="117"/>
      <c r="AL674" s="54">
        <v>42215</v>
      </c>
      <c r="AM674" s="50">
        <v>8763.73</v>
      </c>
      <c r="AN674" s="35">
        <f t="shared" si="126"/>
        <v>8763730</v>
      </c>
      <c r="AR674" s="35">
        <f t="shared" si="127"/>
        <v>0</v>
      </c>
    </row>
    <row r="675" spans="1:44" x14ac:dyDescent="0.25">
      <c r="A675" s="42">
        <f t="shared" si="120"/>
        <v>42299</v>
      </c>
      <c r="B675" s="35">
        <v>82224</v>
      </c>
      <c r="C675" s="35">
        <v>73489</v>
      </c>
      <c r="D675" s="35">
        <v>33675</v>
      </c>
      <c r="E675" s="43">
        <v>29323</v>
      </c>
      <c r="F675" s="35">
        <v>5530</v>
      </c>
      <c r="G675" s="43">
        <v>3968</v>
      </c>
      <c r="H675" s="42"/>
      <c r="I675" s="43">
        <f t="shared" si="122"/>
        <v>121429</v>
      </c>
      <c r="J675" s="43">
        <f t="shared" si="123"/>
        <v>106780</v>
      </c>
      <c r="L675" s="42">
        <f t="shared" si="121"/>
        <v>42299</v>
      </c>
      <c r="M675" s="44">
        <f t="shared" si="124"/>
        <v>121429</v>
      </c>
      <c r="N675" s="48">
        <f t="shared" si="125"/>
        <v>0.87936160225316851</v>
      </c>
      <c r="R675" s="117"/>
      <c r="AL675" s="54">
        <v>42222</v>
      </c>
      <c r="AM675" s="50">
        <v>7727.6100000000006</v>
      </c>
      <c r="AN675" s="35">
        <f t="shared" si="126"/>
        <v>7727610.0000000009</v>
      </c>
      <c r="AR675" s="35">
        <f t="shared" si="127"/>
        <v>0</v>
      </c>
    </row>
    <row r="676" spans="1:44" x14ac:dyDescent="0.25">
      <c r="A676" s="42">
        <f t="shared" si="120"/>
        <v>42306</v>
      </c>
      <c r="B676" s="35">
        <v>82224</v>
      </c>
      <c r="C676" s="35">
        <v>72651</v>
      </c>
      <c r="D676" s="35">
        <v>33675</v>
      </c>
      <c r="E676" s="43">
        <v>28725</v>
      </c>
      <c r="F676" s="35">
        <v>5530</v>
      </c>
      <c r="G676" s="43">
        <v>3958</v>
      </c>
      <c r="H676" s="42"/>
      <c r="I676" s="43">
        <f t="shared" si="122"/>
        <v>121429</v>
      </c>
      <c r="J676" s="43">
        <f t="shared" si="123"/>
        <v>105334</v>
      </c>
      <c r="L676" s="42">
        <f t="shared" si="121"/>
        <v>42306</v>
      </c>
      <c r="M676" s="44">
        <f t="shared" si="124"/>
        <v>121429</v>
      </c>
      <c r="N676" s="48">
        <f t="shared" si="125"/>
        <v>0.8674534089879683</v>
      </c>
      <c r="R676" s="117"/>
      <c r="AL676" s="54">
        <v>42229</v>
      </c>
      <c r="AM676" s="50">
        <v>6432.01</v>
      </c>
      <c r="AN676" s="35">
        <f t="shared" si="126"/>
        <v>6432010</v>
      </c>
      <c r="AR676" s="35">
        <f t="shared" si="127"/>
        <v>0</v>
      </c>
    </row>
    <row r="677" spans="1:44" x14ac:dyDescent="0.25">
      <c r="A677" s="42">
        <f t="shared" si="120"/>
        <v>42313</v>
      </c>
      <c r="B677" s="35">
        <v>82224</v>
      </c>
      <c r="C677" s="35">
        <v>72148</v>
      </c>
      <c r="D677" s="35">
        <v>33675</v>
      </c>
      <c r="E677" s="43">
        <v>28638</v>
      </c>
      <c r="F677" s="35">
        <v>5530</v>
      </c>
      <c r="G677" s="43">
        <v>3926</v>
      </c>
      <c r="H677" s="42"/>
      <c r="I677" s="43">
        <f t="shared" si="122"/>
        <v>121429</v>
      </c>
      <c r="J677" s="43">
        <f t="shared" si="123"/>
        <v>104712</v>
      </c>
      <c r="L677" s="42">
        <f t="shared" si="121"/>
        <v>42313</v>
      </c>
      <c r="M677" s="44">
        <f t="shared" si="124"/>
        <v>121429</v>
      </c>
      <c r="N677" s="48">
        <f t="shared" si="125"/>
        <v>0.86233107412562071</v>
      </c>
      <c r="R677" s="117"/>
      <c r="AL677" s="54">
        <v>42236</v>
      </c>
      <c r="AM677" s="50">
        <v>5328.38</v>
      </c>
      <c r="AN677" s="35">
        <f t="shared" si="126"/>
        <v>5328380</v>
      </c>
      <c r="AR677" s="35">
        <f t="shared" si="127"/>
        <v>0</v>
      </c>
    </row>
    <row r="678" spans="1:44" x14ac:dyDescent="0.25">
      <c r="A678" s="42">
        <f t="shared" si="120"/>
        <v>42320</v>
      </c>
      <c r="B678" s="35">
        <v>82224</v>
      </c>
      <c r="C678" s="35">
        <v>72314</v>
      </c>
      <c r="D678" s="35">
        <v>33675</v>
      </c>
      <c r="E678" s="43">
        <v>28218</v>
      </c>
      <c r="F678" s="35">
        <v>5530</v>
      </c>
      <c r="G678" s="43">
        <v>3954</v>
      </c>
      <c r="H678" s="42"/>
      <c r="I678" s="43">
        <f t="shared" si="122"/>
        <v>121429</v>
      </c>
      <c r="J678" s="43">
        <f t="shared" si="123"/>
        <v>104486</v>
      </c>
      <c r="L678" s="42">
        <f t="shared" si="121"/>
        <v>42320</v>
      </c>
      <c r="M678" s="44">
        <f t="shared" si="124"/>
        <v>121429</v>
      </c>
      <c r="N678" s="48">
        <f t="shared" si="125"/>
        <v>0.86046990422386749</v>
      </c>
      <c r="R678" s="117"/>
      <c r="AL678" s="54">
        <v>42243</v>
      </c>
      <c r="AM678" s="50">
        <v>6754.1</v>
      </c>
      <c r="AN678" s="35">
        <f t="shared" si="126"/>
        <v>6754100</v>
      </c>
      <c r="AR678" s="35">
        <f t="shared" si="127"/>
        <v>0</v>
      </c>
    </row>
    <row r="679" spans="1:44" x14ac:dyDescent="0.25">
      <c r="A679" s="42">
        <f t="shared" si="120"/>
        <v>42327</v>
      </c>
      <c r="B679" s="35">
        <v>82224</v>
      </c>
      <c r="C679" s="35">
        <v>70592</v>
      </c>
      <c r="D679" s="35">
        <v>33675</v>
      </c>
      <c r="E679" s="43">
        <v>27372</v>
      </c>
      <c r="F679" s="35">
        <v>5530</v>
      </c>
      <c r="G679" s="43">
        <v>3948</v>
      </c>
      <c r="H679" s="42"/>
      <c r="I679" s="43">
        <f t="shared" si="122"/>
        <v>121429</v>
      </c>
      <c r="J679" s="43">
        <f t="shared" si="123"/>
        <v>101912</v>
      </c>
      <c r="L679" s="42">
        <f t="shared" si="121"/>
        <v>42327</v>
      </c>
      <c r="M679" s="44">
        <f t="shared" si="124"/>
        <v>121429</v>
      </c>
      <c r="N679" s="48">
        <f t="shared" si="125"/>
        <v>0.83927233198000473</v>
      </c>
      <c r="R679" s="117"/>
      <c r="AL679" s="54">
        <v>42250</v>
      </c>
      <c r="AM679" s="50">
        <v>5028.42</v>
      </c>
      <c r="AN679" s="35">
        <f t="shared" si="126"/>
        <v>5028420</v>
      </c>
      <c r="AR679" s="35">
        <f t="shared" si="127"/>
        <v>0</v>
      </c>
    </row>
    <row r="680" spans="1:44" x14ac:dyDescent="0.25">
      <c r="A680" s="42">
        <f t="shared" si="120"/>
        <v>42334</v>
      </c>
      <c r="B680" s="35">
        <v>82224</v>
      </c>
      <c r="C680" s="35">
        <v>69397</v>
      </c>
      <c r="D680" s="35">
        <v>33675</v>
      </c>
      <c r="E680" s="43">
        <v>26620</v>
      </c>
      <c r="F680" s="35">
        <v>5530</v>
      </c>
      <c r="G680" s="43">
        <v>3955</v>
      </c>
      <c r="H680" s="42"/>
      <c r="I680" s="43">
        <f t="shared" si="122"/>
        <v>121429</v>
      </c>
      <c r="J680" s="43">
        <f t="shared" si="123"/>
        <v>99972</v>
      </c>
      <c r="L680" s="42">
        <f t="shared" si="121"/>
        <v>42334</v>
      </c>
      <c r="M680" s="44">
        <f t="shared" si="124"/>
        <v>121429</v>
      </c>
      <c r="N680" s="48">
        <f t="shared" si="125"/>
        <v>0.82329591777911371</v>
      </c>
      <c r="R680" s="117"/>
      <c r="AL680" s="54">
        <v>42257</v>
      </c>
      <c r="AM680" s="50">
        <v>2899.98</v>
      </c>
      <c r="AN680" s="35">
        <f t="shared" si="126"/>
        <v>2899980</v>
      </c>
      <c r="AR680" s="35">
        <f t="shared" si="127"/>
        <v>0</v>
      </c>
    </row>
    <row r="681" spans="1:44" x14ac:dyDescent="0.25">
      <c r="A681" s="42">
        <f t="shared" si="120"/>
        <v>42341</v>
      </c>
      <c r="B681" s="35">
        <v>82224</v>
      </c>
      <c r="C681" s="35">
        <v>69670</v>
      </c>
      <c r="D681" s="35">
        <v>33675</v>
      </c>
      <c r="E681" s="43">
        <v>26130</v>
      </c>
      <c r="F681" s="35">
        <v>5530</v>
      </c>
      <c r="G681" s="43">
        <v>4022</v>
      </c>
      <c r="H681" s="42"/>
      <c r="I681" s="43">
        <f t="shared" si="122"/>
        <v>121429</v>
      </c>
      <c r="J681" s="43">
        <f t="shared" si="123"/>
        <v>99822</v>
      </c>
      <c r="L681" s="42">
        <f t="shared" si="121"/>
        <v>42341</v>
      </c>
      <c r="M681" s="44">
        <f t="shared" si="124"/>
        <v>121429</v>
      </c>
      <c r="N681" s="48">
        <f t="shared" si="125"/>
        <v>0.82206062802131286</v>
      </c>
      <c r="R681" s="117"/>
      <c r="AL681" s="54">
        <v>42264</v>
      </c>
      <c r="AM681" s="50">
        <v>6015.58</v>
      </c>
      <c r="AN681" s="35">
        <f t="shared" si="126"/>
        <v>6015580</v>
      </c>
      <c r="AR681" s="35">
        <f t="shared" si="127"/>
        <v>0</v>
      </c>
    </row>
    <row r="682" spans="1:44" x14ac:dyDescent="0.25">
      <c r="A682" s="42">
        <f t="shared" si="120"/>
        <v>42348</v>
      </c>
      <c r="B682" s="35">
        <v>82224</v>
      </c>
      <c r="C682" s="35">
        <v>69344</v>
      </c>
      <c r="D682" s="35">
        <v>33675</v>
      </c>
      <c r="E682" s="43">
        <v>25381</v>
      </c>
      <c r="F682" s="35">
        <v>5530</v>
      </c>
      <c r="G682" s="43">
        <v>4086</v>
      </c>
      <c r="H682" s="42"/>
      <c r="I682" s="43">
        <f t="shared" si="122"/>
        <v>121429</v>
      </c>
      <c r="J682" s="43">
        <f t="shared" si="123"/>
        <v>98811</v>
      </c>
      <c r="L682" s="42">
        <f t="shared" si="121"/>
        <v>42348</v>
      </c>
      <c r="M682" s="44">
        <f t="shared" si="124"/>
        <v>121429</v>
      </c>
      <c r="N682" s="48">
        <f t="shared" si="125"/>
        <v>0.81373477505373515</v>
      </c>
      <c r="R682" s="117"/>
      <c r="AL682" s="54">
        <v>42271</v>
      </c>
      <c r="AM682" s="50">
        <v>5173.2800000000007</v>
      </c>
      <c r="AN682" s="35">
        <f t="shared" si="126"/>
        <v>5173280.0000000009</v>
      </c>
      <c r="AR682" s="35">
        <f t="shared" si="127"/>
        <v>0</v>
      </c>
    </row>
    <row r="683" spans="1:44" x14ac:dyDescent="0.25">
      <c r="A683" s="42">
        <f t="shared" si="120"/>
        <v>42355</v>
      </c>
      <c r="B683" s="35">
        <v>82224</v>
      </c>
      <c r="C683" s="35">
        <v>68811</v>
      </c>
      <c r="D683" s="35">
        <v>33675</v>
      </c>
      <c r="E683" s="43">
        <v>24619</v>
      </c>
      <c r="F683" s="35">
        <v>5530</v>
      </c>
      <c r="G683" s="43">
        <v>4148</v>
      </c>
      <c r="H683" s="42"/>
      <c r="I683" s="43">
        <f t="shared" si="122"/>
        <v>121429</v>
      </c>
      <c r="J683" s="43">
        <f t="shared" si="123"/>
        <v>97578</v>
      </c>
      <c r="L683" s="42">
        <f t="shared" si="121"/>
        <v>42355</v>
      </c>
      <c r="M683" s="44">
        <f t="shared" si="124"/>
        <v>121429</v>
      </c>
      <c r="N683" s="48">
        <f t="shared" si="125"/>
        <v>0.80358069324461212</v>
      </c>
      <c r="R683" s="117"/>
      <c r="AL683" s="54">
        <v>42278</v>
      </c>
      <c r="AM683" s="50">
        <v>5023.43</v>
      </c>
      <c r="AN683" s="35">
        <f t="shared" si="126"/>
        <v>5023430</v>
      </c>
      <c r="AR683" s="35">
        <f t="shared" si="127"/>
        <v>0</v>
      </c>
    </row>
    <row r="684" spans="1:44" x14ac:dyDescent="0.25">
      <c r="A684" s="42">
        <f t="shared" si="120"/>
        <v>42362</v>
      </c>
      <c r="B684" s="35">
        <v>82224</v>
      </c>
      <c r="C684" s="35">
        <v>69372</v>
      </c>
      <c r="D684" s="35">
        <v>33675</v>
      </c>
      <c r="E684" s="43">
        <v>24625</v>
      </c>
      <c r="F684" s="35">
        <v>5530</v>
      </c>
      <c r="G684" s="43">
        <v>4236</v>
      </c>
      <c r="H684" s="42"/>
      <c r="I684" s="43">
        <f t="shared" si="122"/>
        <v>121429</v>
      </c>
      <c r="J684" s="43">
        <f t="shared" si="123"/>
        <v>98233</v>
      </c>
      <c r="L684" s="42">
        <f t="shared" si="121"/>
        <v>42362</v>
      </c>
      <c r="M684" s="44">
        <f t="shared" si="124"/>
        <v>121429</v>
      </c>
      <c r="N684" s="48">
        <f t="shared" si="125"/>
        <v>0.80897479185367582</v>
      </c>
      <c r="R684" s="117"/>
      <c r="AL684" s="54">
        <v>42285</v>
      </c>
      <c r="AM684" s="50">
        <v>2924.98</v>
      </c>
      <c r="AN684" s="35">
        <f t="shared" si="126"/>
        <v>2924980</v>
      </c>
      <c r="AR684" s="35">
        <f t="shared" si="127"/>
        <v>0</v>
      </c>
    </row>
    <row r="685" spans="1:44" x14ac:dyDescent="0.25">
      <c r="A685" s="42">
        <f t="shared" si="120"/>
        <v>42369</v>
      </c>
      <c r="B685" s="35">
        <v>82224</v>
      </c>
      <c r="C685" s="35">
        <v>67816</v>
      </c>
      <c r="D685" s="35">
        <v>33675</v>
      </c>
      <c r="E685" s="43">
        <v>23841</v>
      </c>
      <c r="F685" s="35">
        <v>5530</v>
      </c>
      <c r="G685" s="43">
        <v>4215</v>
      </c>
      <c r="H685" s="42"/>
      <c r="I685" s="43">
        <f t="shared" si="122"/>
        <v>121429</v>
      </c>
      <c r="J685" s="43">
        <f t="shared" si="123"/>
        <v>95872</v>
      </c>
      <c r="L685" s="42">
        <f t="shared" si="121"/>
        <v>42369</v>
      </c>
      <c r="M685" s="44">
        <f t="shared" si="124"/>
        <v>121429</v>
      </c>
      <c r="N685" s="48">
        <f t="shared" si="125"/>
        <v>0.78953133106589035</v>
      </c>
      <c r="R685" s="117"/>
      <c r="AL685" s="54">
        <v>42292</v>
      </c>
      <c r="AM685" s="50">
        <v>2675.06</v>
      </c>
      <c r="AN685" s="35">
        <f t="shared" si="126"/>
        <v>2675060</v>
      </c>
      <c r="AR685" s="35">
        <f t="shared" si="127"/>
        <v>0</v>
      </c>
    </row>
    <row r="686" spans="1:44" x14ac:dyDescent="0.25">
      <c r="A686" s="42">
        <v>42370</v>
      </c>
      <c r="B686" s="35">
        <v>82224</v>
      </c>
      <c r="C686" s="35">
        <v>64848</v>
      </c>
      <c r="D686" s="35">
        <v>33675</v>
      </c>
      <c r="E686" s="35">
        <v>22522</v>
      </c>
      <c r="F686" s="35">
        <v>5530</v>
      </c>
      <c r="G686" s="43">
        <v>4110</v>
      </c>
      <c r="H686" s="42"/>
      <c r="I686" s="43">
        <f t="shared" si="122"/>
        <v>121429</v>
      </c>
      <c r="J686" s="43">
        <f t="shared" si="123"/>
        <v>91480</v>
      </c>
      <c r="L686" s="42">
        <v>42370</v>
      </c>
      <c r="M686" s="44">
        <f t="shared" si="124"/>
        <v>121429</v>
      </c>
      <c r="N686" s="48">
        <f t="shared" si="125"/>
        <v>0.75336204695748132</v>
      </c>
      <c r="R686" s="117"/>
      <c r="AL686" s="54">
        <v>42299</v>
      </c>
      <c r="AM686" s="50">
        <v>3427.4</v>
      </c>
      <c r="AN686" s="35">
        <f t="shared" si="126"/>
        <v>3427400</v>
      </c>
      <c r="AR686" s="35">
        <f t="shared" si="127"/>
        <v>0</v>
      </c>
    </row>
    <row r="687" spans="1:44" x14ac:dyDescent="0.25">
      <c r="A687" s="42">
        <f>A686+7</f>
        <v>42377</v>
      </c>
      <c r="B687" s="35">
        <v>82224</v>
      </c>
      <c r="C687" s="35">
        <v>61654</v>
      </c>
      <c r="D687" s="35">
        <v>33675</v>
      </c>
      <c r="E687" s="35">
        <v>21203</v>
      </c>
      <c r="F687" s="35">
        <v>5530</v>
      </c>
      <c r="G687" s="35">
        <v>3996</v>
      </c>
      <c r="H687" s="42"/>
      <c r="I687" s="43">
        <f t="shared" si="122"/>
        <v>121429</v>
      </c>
      <c r="J687" s="43">
        <f t="shared" si="123"/>
        <v>86853</v>
      </c>
      <c r="L687" s="42">
        <f>L686+7</f>
        <v>42377</v>
      </c>
      <c r="M687" s="44">
        <f t="shared" si="124"/>
        <v>121429</v>
      </c>
      <c r="N687" s="48">
        <f t="shared" si="125"/>
        <v>0.71525747556185093</v>
      </c>
      <c r="R687" s="117"/>
      <c r="AL687" s="54">
        <v>42306</v>
      </c>
      <c r="AM687" s="50">
        <v>3085.7</v>
      </c>
      <c r="AN687" s="35">
        <f t="shared" si="126"/>
        <v>3085700</v>
      </c>
      <c r="AR687" s="35">
        <f t="shared" si="127"/>
        <v>0</v>
      </c>
    </row>
    <row r="688" spans="1:44" x14ac:dyDescent="0.25">
      <c r="A688" s="42">
        <f t="shared" ref="A688:A737" si="128">A687+7</f>
        <v>42384</v>
      </c>
      <c r="B688" s="35">
        <v>82224</v>
      </c>
      <c r="C688" s="35">
        <v>58235</v>
      </c>
      <c r="D688" s="35">
        <v>33675</v>
      </c>
      <c r="E688" s="35">
        <v>19811</v>
      </c>
      <c r="F688" s="35">
        <v>5530</v>
      </c>
      <c r="G688" s="43">
        <v>3840</v>
      </c>
      <c r="H688" s="42"/>
      <c r="I688" s="43">
        <f t="shared" si="122"/>
        <v>121429</v>
      </c>
      <c r="J688" s="43">
        <f t="shared" si="123"/>
        <v>81886</v>
      </c>
      <c r="L688" s="42">
        <f t="shared" ref="L688:L737" si="129">L687+7</f>
        <v>42384</v>
      </c>
      <c r="M688" s="44">
        <f t="shared" si="124"/>
        <v>121429</v>
      </c>
      <c r="N688" s="48">
        <f t="shared" si="125"/>
        <v>0.6743529140485387</v>
      </c>
      <c r="R688" s="117"/>
      <c r="AL688" s="54">
        <v>42313</v>
      </c>
      <c r="AM688" s="50">
        <v>3883.42</v>
      </c>
      <c r="AN688" s="35">
        <f t="shared" si="126"/>
        <v>3883420</v>
      </c>
      <c r="AR688" s="35">
        <f t="shared" si="127"/>
        <v>0</v>
      </c>
    </row>
    <row r="689" spans="1:44" x14ac:dyDescent="0.25">
      <c r="A689" s="42">
        <f t="shared" si="128"/>
        <v>42391</v>
      </c>
      <c r="B689" s="35">
        <v>82224</v>
      </c>
      <c r="C689" s="35">
        <v>56990</v>
      </c>
      <c r="D689" s="35">
        <v>33675</v>
      </c>
      <c r="E689" s="35">
        <v>18956</v>
      </c>
      <c r="F689" s="35">
        <v>5530</v>
      </c>
      <c r="G689" s="43">
        <v>3746</v>
      </c>
      <c r="H689" s="42"/>
      <c r="I689" s="43">
        <f t="shared" si="122"/>
        <v>121429</v>
      </c>
      <c r="J689" s="43">
        <f t="shared" si="123"/>
        <v>79692</v>
      </c>
      <c r="L689" s="42">
        <f t="shared" si="129"/>
        <v>42391</v>
      </c>
      <c r="M689" s="44">
        <f t="shared" si="124"/>
        <v>121429</v>
      </c>
      <c r="N689" s="48">
        <f t="shared" si="125"/>
        <v>0.65628474252443814</v>
      </c>
      <c r="R689" s="117"/>
      <c r="AL689" s="54">
        <v>42320</v>
      </c>
      <c r="AM689" s="50">
        <v>4134.29</v>
      </c>
      <c r="AN689" s="35">
        <f t="shared" si="126"/>
        <v>4134290</v>
      </c>
      <c r="AR689" s="35">
        <f t="shared" si="127"/>
        <v>0</v>
      </c>
    </row>
    <row r="690" spans="1:44" x14ac:dyDescent="0.25">
      <c r="A690" s="42">
        <f t="shared" si="128"/>
        <v>42398</v>
      </c>
      <c r="B690" s="35">
        <v>82224</v>
      </c>
      <c r="C690" s="35">
        <v>55266</v>
      </c>
      <c r="D690" s="35">
        <v>33675</v>
      </c>
      <c r="E690" s="35">
        <v>17939</v>
      </c>
      <c r="F690" s="35">
        <v>5530</v>
      </c>
      <c r="G690" s="43">
        <v>3598</v>
      </c>
      <c r="H690" s="42"/>
      <c r="I690" s="43">
        <f t="shared" si="122"/>
        <v>121429</v>
      </c>
      <c r="J690" s="43">
        <f t="shared" si="123"/>
        <v>76803</v>
      </c>
      <c r="L690" s="42">
        <f t="shared" si="129"/>
        <v>42398</v>
      </c>
      <c r="M690" s="44">
        <f t="shared" si="124"/>
        <v>121429</v>
      </c>
      <c r="N690" s="48">
        <f t="shared" si="125"/>
        <v>0.63249306178919373</v>
      </c>
      <c r="R690" s="117"/>
      <c r="AL690" s="54">
        <v>42327</v>
      </c>
      <c r="AM690" s="50">
        <v>2413.5899999999997</v>
      </c>
      <c r="AN690" s="35">
        <f t="shared" si="126"/>
        <v>2413589.9999999995</v>
      </c>
      <c r="AR690" s="35">
        <f t="shared" si="127"/>
        <v>0</v>
      </c>
    </row>
    <row r="691" spans="1:44" x14ac:dyDescent="0.25">
      <c r="A691" s="42">
        <f t="shared" si="128"/>
        <v>42405</v>
      </c>
      <c r="B691" s="35">
        <v>82224</v>
      </c>
      <c r="C691" s="35">
        <v>52814</v>
      </c>
      <c r="D691" s="35">
        <v>33675</v>
      </c>
      <c r="E691" s="35">
        <v>16813</v>
      </c>
      <c r="F691" s="35">
        <v>5530</v>
      </c>
      <c r="G691" s="43">
        <v>3518</v>
      </c>
      <c r="H691" s="42"/>
      <c r="I691" s="43">
        <f t="shared" si="122"/>
        <v>121429</v>
      </c>
      <c r="J691" s="43">
        <f t="shared" si="123"/>
        <v>73145</v>
      </c>
      <c r="L691" s="42">
        <f t="shared" si="129"/>
        <v>42405</v>
      </c>
      <c r="M691" s="44">
        <f t="shared" si="124"/>
        <v>121429</v>
      </c>
      <c r="N691" s="48">
        <f t="shared" si="125"/>
        <v>0.60236846222895679</v>
      </c>
      <c r="R691" s="117"/>
      <c r="AL691" s="54">
        <v>42334</v>
      </c>
      <c r="AM691" s="50">
        <v>2865.04</v>
      </c>
      <c r="AN691" s="35">
        <f t="shared" si="126"/>
        <v>2865040</v>
      </c>
      <c r="AR691" s="35">
        <f t="shared" si="127"/>
        <v>0</v>
      </c>
    </row>
    <row r="692" spans="1:44" x14ac:dyDescent="0.25">
      <c r="A692" s="42">
        <f t="shared" si="128"/>
        <v>42412</v>
      </c>
      <c r="B692" s="35">
        <v>82224</v>
      </c>
      <c r="C692" s="35">
        <v>50239</v>
      </c>
      <c r="D692" s="35">
        <v>33675</v>
      </c>
      <c r="E692" s="35">
        <v>15513</v>
      </c>
      <c r="F692" s="35">
        <v>5530</v>
      </c>
      <c r="G692" s="43">
        <v>3360</v>
      </c>
      <c r="H692" s="42"/>
      <c r="I692" s="43">
        <f t="shared" si="122"/>
        <v>121429</v>
      </c>
      <c r="J692" s="43">
        <f t="shared" si="123"/>
        <v>69112</v>
      </c>
      <c r="L692" s="42">
        <f t="shared" si="129"/>
        <v>42412</v>
      </c>
      <c r="M692" s="44">
        <f t="shared" si="124"/>
        <v>121429</v>
      </c>
      <c r="N692" s="48">
        <f t="shared" si="125"/>
        <v>0.56915563827421789</v>
      </c>
      <c r="R692" s="117"/>
      <c r="AL692" s="54">
        <v>42341</v>
      </c>
      <c r="AM692" s="50">
        <v>4284.6000000000004</v>
      </c>
      <c r="AN692" s="35">
        <f t="shared" si="126"/>
        <v>4284600</v>
      </c>
      <c r="AR692" s="35">
        <f t="shared" si="127"/>
        <v>0</v>
      </c>
    </row>
    <row r="693" spans="1:44" x14ac:dyDescent="0.25">
      <c r="A693" s="42">
        <f t="shared" si="128"/>
        <v>42419</v>
      </c>
      <c r="B693" s="35">
        <v>82224</v>
      </c>
      <c r="C693" s="35">
        <v>47424</v>
      </c>
      <c r="D693" s="35">
        <v>33675</v>
      </c>
      <c r="E693" s="35">
        <v>14183</v>
      </c>
      <c r="F693" s="35">
        <v>5530</v>
      </c>
      <c r="G693" s="43">
        <v>3171</v>
      </c>
      <c r="H693" s="42"/>
      <c r="I693" s="43">
        <f t="shared" si="122"/>
        <v>121429</v>
      </c>
      <c r="J693" s="43">
        <f t="shared" si="123"/>
        <v>64778</v>
      </c>
      <c r="L693" s="42">
        <f t="shared" si="129"/>
        <v>42419</v>
      </c>
      <c r="M693" s="44">
        <f t="shared" si="124"/>
        <v>121429</v>
      </c>
      <c r="N693" s="48">
        <f t="shared" si="125"/>
        <v>0.53346399953882517</v>
      </c>
      <c r="R693" s="117"/>
      <c r="AL693" s="54">
        <v>42348</v>
      </c>
      <c r="AM693" s="50">
        <v>3802.94</v>
      </c>
      <c r="AN693" s="35">
        <f t="shared" si="126"/>
        <v>3802940</v>
      </c>
      <c r="AR693" s="35">
        <f t="shared" si="127"/>
        <v>0</v>
      </c>
    </row>
    <row r="694" spans="1:44" x14ac:dyDescent="0.25">
      <c r="A694" s="42">
        <f t="shared" si="128"/>
        <v>42426</v>
      </c>
      <c r="B694" s="35">
        <v>82224</v>
      </c>
      <c r="C694" s="35">
        <v>44505</v>
      </c>
      <c r="D694" s="35">
        <v>33675</v>
      </c>
      <c r="E694" s="35">
        <v>12875</v>
      </c>
      <c r="F694" s="35">
        <v>5530</v>
      </c>
      <c r="G694" s="43">
        <v>2964</v>
      </c>
      <c r="H694" s="42"/>
      <c r="I694" s="43">
        <f t="shared" si="122"/>
        <v>121429</v>
      </c>
      <c r="J694" s="43">
        <f t="shared" si="123"/>
        <v>60344</v>
      </c>
      <c r="L694" s="42">
        <f t="shared" si="129"/>
        <v>42426</v>
      </c>
      <c r="M694" s="44">
        <f t="shared" si="124"/>
        <v>121429</v>
      </c>
      <c r="N694" s="48">
        <f t="shared" si="125"/>
        <v>0.49694883429823189</v>
      </c>
      <c r="R694" s="117"/>
      <c r="AL694" s="54">
        <v>42355</v>
      </c>
      <c r="AM694" s="50">
        <v>3836.73</v>
      </c>
      <c r="AN694" s="35">
        <f t="shared" si="126"/>
        <v>3836730</v>
      </c>
      <c r="AR694" s="35">
        <f t="shared" si="127"/>
        <v>0</v>
      </c>
    </row>
    <row r="695" spans="1:44" x14ac:dyDescent="0.25">
      <c r="A695" s="42">
        <f t="shared" si="128"/>
        <v>42433</v>
      </c>
      <c r="B695" s="35">
        <v>82224</v>
      </c>
      <c r="C695" s="35">
        <v>41456</v>
      </c>
      <c r="D695" s="35">
        <v>33675</v>
      </c>
      <c r="E695" s="35">
        <v>11665</v>
      </c>
      <c r="F695" s="35">
        <v>5530</v>
      </c>
      <c r="G695" s="43">
        <v>2784</v>
      </c>
      <c r="H695" s="42"/>
      <c r="I695" s="43">
        <f t="shared" si="122"/>
        <v>121429</v>
      </c>
      <c r="J695" s="43">
        <f t="shared" si="123"/>
        <v>55905</v>
      </c>
      <c r="L695" s="42">
        <f t="shared" si="129"/>
        <v>42433</v>
      </c>
      <c r="M695" s="44">
        <f t="shared" si="124"/>
        <v>121429</v>
      </c>
      <c r="N695" s="48">
        <f t="shared" si="125"/>
        <v>0.46039249273237859</v>
      </c>
      <c r="R695" s="117"/>
      <c r="AL695" s="54">
        <v>42362</v>
      </c>
      <c r="AM695" s="50">
        <v>4506.2</v>
      </c>
      <c r="AN695" s="35">
        <f t="shared" si="126"/>
        <v>4506200</v>
      </c>
      <c r="AR695" s="35">
        <f t="shared" si="127"/>
        <v>0</v>
      </c>
    </row>
    <row r="696" spans="1:44" x14ac:dyDescent="0.25">
      <c r="A696" s="42">
        <f t="shared" si="128"/>
        <v>42440</v>
      </c>
      <c r="B696" s="35">
        <v>82224</v>
      </c>
      <c r="C696" s="35">
        <v>39364</v>
      </c>
      <c r="D696" s="35">
        <v>33675</v>
      </c>
      <c r="E696" s="35">
        <v>10836</v>
      </c>
      <c r="F696" s="35">
        <v>5530</v>
      </c>
      <c r="G696" s="43">
        <v>2601</v>
      </c>
      <c r="H696" s="42"/>
      <c r="I696" s="43">
        <f t="shared" si="122"/>
        <v>121429</v>
      </c>
      <c r="J696" s="43">
        <f t="shared" si="123"/>
        <v>52801</v>
      </c>
      <c r="L696" s="42">
        <f t="shared" si="129"/>
        <v>42440</v>
      </c>
      <c r="M696" s="44">
        <f t="shared" si="124"/>
        <v>121429</v>
      </c>
      <c r="N696" s="48">
        <f t="shared" si="125"/>
        <v>0.43483023001095289</v>
      </c>
      <c r="R696" s="117"/>
      <c r="AL696" s="54">
        <v>42369</v>
      </c>
      <c r="AM696" s="50">
        <v>2220.38</v>
      </c>
      <c r="AN696" s="35">
        <f t="shared" si="126"/>
        <v>2220380</v>
      </c>
      <c r="AR696" s="35">
        <f t="shared" si="127"/>
        <v>0</v>
      </c>
    </row>
    <row r="697" spans="1:44" x14ac:dyDescent="0.25">
      <c r="A697" s="42">
        <f t="shared" si="128"/>
        <v>42447</v>
      </c>
      <c r="B697" s="35">
        <v>82224</v>
      </c>
      <c r="C697" s="35">
        <v>37478</v>
      </c>
      <c r="D697" s="35">
        <v>33675</v>
      </c>
      <c r="E697" s="35">
        <v>10001</v>
      </c>
      <c r="F697" s="35">
        <v>5530</v>
      </c>
      <c r="G697" s="43">
        <v>2439</v>
      </c>
      <c r="H697" s="42"/>
      <c r="I697" s="43">
        <f t="shared" si="122"/>
        <v>121429</v>
      </c>
      <c r="J697" s="43">
        <f t="shared" si="123"/>
        <v>49918</v>
      </c>
      <c r="L697" s="42">
        <f t="shared" si="129"/>
        <v>42447</v>
      </c>
      <c r="M697" s="44">
        <f t="shared" si="124"/>
        <v>121429</v>
      </c>
      <c r="N697" s="48">
        <f t="shared" si="125"/>
        <v>0.41108796086602045</v>
      </c>
      <c r="R697" s="117"/>
      <c r="AL697" s="54">
        <v>42370</v>
      </c>
      <c r="AM697" s="50">
        <v>1480.3200000000002</v>
      </c>
      <c r="AN697" s="35">
        <f t="shared" si="126"/>
        <v>1480320.0000000002</v>
      </c>
      <c r="AR697" s="35">
        <f t="shared" si="127"/>
        <v>0</v>
      </c>
    </row>
    <row r="698" spans="1:44" x14ac:dyDescent="0.25">
      <c r="A698" s="42">
        <f t="shared" si="128"/>
        <v>42454</v>
      </c>
      <c r="B698" s="35">
        <v>82224</v>
      </c>
      <c r="C698" s="35">
        <v>35976</v>
      </c>
      <c r="D698" s="35">
        <v>33675</v>
      </c>
      <c r="E698" s="35">
        <v>9326</v>
      </c>
      <c r="F698" s="35">
        <v>5530</v>
      </c>
      <c r="G698" s="43">
        <v>2332</v>
      </c>
      <c r="H698" s="42"/>
      <c r="I698" s="43">
        <f t="shared" si="122"/>
        <v>121429</v>
      </c>
      <c r="J698" s="43">
        <f t="shared" si="123"/>
        <v>47634</v>
      </c>
      <c r="L698" s="42">
        <f t="shared" si="129"/>
        <v>42454</v>
      </c>
      <c r="M698" s="44">
        <f t="shared" si="124"/>
        <v>121429</v>
      </c>
      <c r="N698" s="48">
        <f t="shared" si="125"/>
        <v>0.39227861548723947</v>
      </c>
      <c r="R698" s="117"/>
      <c r="AL698" s="54">
        <v>42377</v>
      </c>
      <c r="AM698" s="50">
        <v>1350.21</v>
      </c>
      <c r="AN698" s="35">
        <f t="shared" si="126"/>
        <v>1350210</v>
      </c>
      <c r="AR698" s="35">
        <f t="shared" si="127"/>
        <v>0</v>
      </c>
    </row>
    <row r="699" spans="1:44" x14ac:dyDescent="0.25">
      <c r="A699" s="42">
        <f t="shared" si="128"/>
        <v>42461</v>
      </c>
      <c r="B699" s="35">
        <v>82224</v>
      </c>
      <c r="C699" s="35">
        <v>34504</v>
      </c>
      <c r="D699" s="35">
        <v>33675</v>
      </c>
      <c r="E699" s="35">
        <v>8976</v>
      </c>
      <c r="F699" s="35">
        <v>5530</v>
      </c>
      <c r="G699" s="43">
        <v>2350</v>
      </c>
      <c r="H699" s="42"/>
      <c r="I699" s="43">
        <f t="shared" si="122"/>
        <v>121429</v>
      </c>
      <c r="J699" s="43">
        <f t="shared" si="123"/>
        <v>45830</v>
      </c>
      <c r="L699" s="42">
        <f t="shared" si="129"/>
        <v>42461</v>
      </c>
      <c r="M699" s="44">
        <f t="shared" si="124"/>
        <v>121429</v>
      </c>
      <c r="N699" s="48">
        <f t="shared" si="125"/>
        <v>0.37742219733342119</v>
      </c>
      <c r="R699" s="117"/>
      <c r="AL699" s="54">
        <v>42384</v>
      </c>
      <c r="AM699" s="50">
        <v>1154.52</v>
      </c>
      <c r="AN699" s="35">
        <f t="shared" si="126"/>
        <v>1154520</v>
      </c>
      <c r="AR699" s="35">
        <f t="shared" si="127"/>
        <v>0</v>
      </c>
    </row>
    <row r="700" spans="1:44" x14ac:dyDescent="0.25">
      <c r="A700" s="42">
        <f t="shared" si="128"/>
        <v>42468</v>
      </c>
      <c r="B700" s="35">
        <v>82224</v>
      </c>
      <c r="C700" s="35">
        <v>32801</v>
      </c>
      <c r="D700" s="35">
        <v>33675</v>
      </c>
      <c r="E700" s="35">
        <v>8566</v>
      </c>
      <c r="F700" s="35">
        <v>5530</v>
      </c>
      <c r="G700" s="43">
        <v>2433</v>
      </c>
      <c r="H700" s="42"/>
      <c r="I700" s="43">
        <f t="shared" si="122"/>
        <v>121429</v>
      </c>
      <c r="J700" s="43">
        <f t="shared" si="123"/>
        <v>43800</v>
      </c>
      <c r="L700" s="42">
        <f t="shared" si="129"/>
        <v>42468</v>
      </c>
      <c r="M700" s="44">
        <f t="shared" si="124"/>
        <v>121429</v>
      </c>
      <c r="N700" s="48">
        <f t="shared" si="125"/>
        <v>0.36070460927784959</v>
      </c>
      <c r="R700" s="117"/>
      <c r="AL700" s="54">
        <v>42391</v>
      </c>
      <c r="AM700" s="50">
        <v>2248.87</v>
      </c>
      <c r="AN700" s="35">
        <f t="shared" si="126"/>
        <v>2248870</v>
      </c>
      <c r="AR700" s="35">
        <f t="shared" si="127"/>
        <v>0</v>
      </c>
    </row>
    <row r="701" spans="1:44" x14ac:dyDescent="0.25">
      <c r="A701" s="42">
        <f t="shared" si="128"/>
        <v>42475</v>
      </c>
      <c r="B701" s="35">
        <v>82224</v>
      </c>
      <c r="C701" s="35">
        <v>31593</v>
      </c>
      <c r="D701" s="35">
        <v>33675</v>
      </c>
      <c r="E701" s="35">
        <v>8241</v>
      </c>
      <c r="F701" s="35">
        <v>5530</v>
      </c>
      <c r="G701" s="43">
        <v>2589</v>
      </c>
      <c r="H701" s="42"/>
      <c r="I701" s="43">
        <f t="shared" si="122"/>
        <v>121429</v>
      </c>
      <c r="J701" s="43">
        <f t="shared" si="123"/>
        <v>42423</v>
      </c>
      <c r="L701" s="42">
        <f t="shared" si="129"/>
        <v>42475</v>
      </c>
      <c r="M701" s="44">
        <f t="shared" si="124"/>
        <v>121429</v>
      </c>
      <c r="N701" s="48">
        <f t="shared" si="125"/>
        <v>0.34936464930123778</v>
      </c>
      <c r="R701" s="117"/>
      <c r="AL701" s="54">
        <v>42398</v>
      </c>
      <c r="AM701" s="50">
        <v>1843.1999999999998</v>
      </c>
      <c r="AN701" s="35">
        <f t="shared" si="126"/>
        <v>1843199.9999999998</v>
      </c>
      <c r="AR701" s="35">
        <f t="shared" si="127"/>
        <v>0</v>
      </c>
    </row>
    <row r="702" spans="1:44" x14ac:dyDescent="0.25">
      <c r="A702" s="42">
        <f t="shared" si="128"/>
        <v>42482</v>
      </c>
      <c r="B702" s="35">
        <v>82224</v>
      </c>
      <c r="C702" s="35">
        <v>29923</v>
      </c>
      <c r="D702" s="35">
        <v>33675</v>
      </c>
      <c r="E702" s="35">
        <v>8180</v>
      </c>
      <c r="F702" s="35">
        <v>5530</v>
      </c>
      <c r="G702" s="43">
        <v>2971</v>
      </c>
      <c r="H702" s="42"/>
      <c r="I702" s="43">
        <f t="shared" si="122"/>
        <v>121429</v>
      </c>
      <c r="J702" s="43">
        <f t="shared" si="123"/>
        <v>41074</v>
      </c>
      <c r="L702" s="42">
        <f t="shared" si="129"/>
        <v>42482</v>
      </c>
      <c r="M702" s="44">
        <f t="shared" si="124"/>
        <v>121429</v>
      </c>
      <c r="N702" s="48">
        <f t="shared" si="125"/>
        <v>0.33825527674608208</v>
      </c>
      <c r="R702" s="117"/>
      <c r="AL702" s="54">
        <v>42405</v>
      </c>
      <c r="AM702" s="50">
        <v>1608.3899999999999</v>
      </c>
      <c r="AN702" s="35">
        <f t="shared" si="126"/>
        <v>1608389.9999999998</v>
      </c>
      <c r="AR702" s="35">
        <f t="shared" si="127"/>
        <v>0</v>
      </c>
    </row>
    <row r="703" spans="1:44" x14ac:dyDescent="0.25">
      <c r="A703" s="42">
        <f t="shared" si="128"/>
        <v>42489</v>
      </c>
      <c r="B703" s="35">
        <v>82224</v>
      </c>
      <c r="C703" s="35">
        <v>30014</v>
      </c>
      <c r="D703" s="35">
        <v>33675</v>
      </c>
      <c r="E703" s="35">
        <v>9424</v>
      </c>
      <c r="F703" s="35">
        <v>5530</v>
      </c>
      <c r="G703" s="43">
        <v>3608</v>
      </c>
      <c r="H703" s="42"/>
      <c r="I703" s="43">
        <f t="shared" si="122"/>
        <v>121429</v>
      </c>
      <c r="J703" s="43">
        <f t="shared" si="123"/>
        <v>43046</v>
      </c>
      <c r="L703" s="42">
        <f t="shared" si="129"/>
        <v>42489</v>
      </c>
      <c r="M703" s="44">
        <f t="shared" si="124"/>
        <v>121429</v>
      </c>
      <c r="N703" s="48">
        <f t="shared" si="125"/>
        <v>0.35449521942863732</v>
      </c>
      <c r="R703" s="117"/>
      <c r="AL703" s="54">
        <v>42412</v>
      </c>
      <c r="AM703" s="50">
        <v>1345.6000000000001</v>
      </c>
      <c r="AN703" s="35">
        <f t="shared" si="126"/>
        <v>1345600.0000000002</v>
      </c>
      <c r="AR703" s="35">
        <f t="shared" si="127"/>
        <v>0</v>
      </c>
    </row>
    <row r="704" spans="1:44" x14ac:dyDescent="0.25">
      <c r="A704" s="42">
        <f t="shared" si="128"/>
        <v>42496</v>
      </c>
      <c r="B704" s="35">
        <v>82224</v>
      </c>
      <c r="C704" s="35">
        <v>32136</v>
      </c>
      <c r="D704" s="35">
        <v>33675</v>
      </c>
      <c r="E704" s="35">
        <v>11416</v>
      </c>
      <c r="F704" s="35">
        <v>5530</v>
      </c>
      <c r="G704" s="43">
        <v>4024</v>
      </c>
      <c r="H704" s="42"/>
      <c r="I704" s="43">
        <f t="shared" si="122"/>
        <v>121429</v>
      </c>
      <c r="J704" s="43">
        <f t="shared" si="123"/>
        <v>47576</v>
      </c>
      <c r="L704" s="42">
        <f t="shared" si="129"/>
        <v>42496</v>
      </c>
      <c r="M704" s="44">
        <f t="shared" si="124"/>
        <v>121429</v>
      </c>
      <c r="N704" s="48">
        <f t="shared" si="125"/>
        <v>0.3918009701142231</v>
      </c>
      <c r="R704" s="117"/>
      <c r="AL704" s="54">
        <v>42419</v>
      </c>
      <c r="AM704" s="50">
        <v>1125.44</v>
      </c>
      <c r="AN704" s="35">
        <f t="shared" si="126"/>
        <v>1125440</v>
      </c>
      <c r="AR704" s="35">
        <f t="shared" si="127"/>
        <v>0</v>
      </c>
    </row>
    <row r="705" spans="1:44" x14ac:dyDescent="0.25">
      <c r="A705" s="42">
        <f t="shared" si="128"/>
        <v>42503</v>
      </c>
      <c r="B705" s="35">
        <v>82224</v>
      </c>
      <c r="C705" s="35">
        <v>33688</v>
      </c>
      <c r="D705" s="35">
        <v>33675</v>
      </c>
      <c r="E705" s="35">
        <v>12671</v>
      </c>
      <c r="F705" s="35">
        <v>5530</v>
      </c>
      <c r="G705" s="43">
        <v>4174</v>
      </c>
      <c r="H705" s="42"/>
      <c r="I705" s="43">
        <f t="shared" si="122"/>
        <v>121429</v>
      </c>
      <c r="J705" s="43">
        <f t="shared" si="123"/>
        <v>50533</v>
      </c>
      <c r="L705" s="42">
        <f t="shared" si="129"/>
        <v>42503</v>
      </c>
      <c r="M705" s="44">
        <f t="shared" si="124"/>
        <v>121429</v>
      </c>
      <c r="N705" s="48">
        <f t="shared" si="125"/>
        <v>0.41615264887300396</v>
      </c>
      <c r="R705" s="117"/>
      <c r="AL705" s="54">
        <v>42426</v>
      </c>
      <c r="AM705" s="50">
        <v>1080.24</v>
      </c>
      <c r="AN705" s="35">
        <f t="shared" si="126"/>
        <v>1080240</v>
      </c>
      <c r="AR705" s="35">
        <f t="shared" si="127"/>
        <v>0</v>
      </c>
    </row>
    <row r="706" spans="1:44" x14ac:dyDescent="0.25">
      <c r="A706" s="42">
        <f t="shared" si="128"/>
        <v>42510</v>
      </c>
      <c r="B706" s="35">
        <v>82224</v>
      </c>
      <c r="C706" s="35">
        <v>38549</v>
      </c>
      <c r="D706" s="35">
        <v>33675</v>
      </c>
      <c r="E706" s="35">
        <v>15548</v>
      </c>
      <c r="F706" s="35">
        <v>5530</v>
      </c>
      <c r="G706" s="43">
        <v>4228</v>
      </c>
      <c r="H706" s="42"/>
      <c r="I706" s="43">
        <f t="shared" si="122"/>
        <v>121429</v>
      </c>
      <c r="J706" s="43">
        <f t="shared" si="123"/>
        <v>58325</v>
      </c>
      <c r="L706" s="42">
        <f t="shared" si="129"/>
        <v>42510</v>
      </c>
      <c r="M706" s="44">
        <f t="shared" si="124"/>
        <v>121429</v>
      </c>
      <c r="N706" s="48">
        <f t="shared" si="125"/>
        <v>0.48032183415823237</v>
      </c>
      <c r="R706" s="117"/>
      <c r="AL706" s="54">
        <v>42433</v>
      </c>
      <c r="AM706" s="50">
        <v>948.67</v>
      </c>
      <c r="AN706" s="35">
        <f t="shared" si="126"/>
        <v>948670</v>
      </c>
      <c r="AR706" s="35">
        <f t="shared" si="127"/>
        <v>0</v>
      </c>
    </row>
    <row r="707" spans="1:44" x14ac:dyDescent="0.25">
      <c r="A707" s="42">
        <f t="shared" si="128"/>
        <v>42517</v>
      </c>
      <c r="B707" s="35">
        <v>82224</v>
      </c>
      <c r="C707" s="35">
        <v>45833</v>
      </c>
      <c r="D707" s="35">
        <v>33675</v>
      </c>
      <c r="E707" s="35">
        <v>17763</v>
      </c>
      <c r="F707" s="35">
        <v>5530</v>
      </c>
      <c r="G707" s="43">
        <v>4189</v>
      </c>
      <c r="H707" s="42"/>
      <c r="I707" s="43">
        <f t="shared" si="122"/>
        <v>121429</v>
      </c>
      <c r="J707" s="43">
        <f t="shared" si="123"/>
        <v>67785</v>
      </c>
      <c r="L707" s="42">
        <f t="shared" si="129"/>
        <v>42517</v>
      </c>
      <c r="M707" s="44">
        <f t="shared" si="124"/>
        <v>121429</v>
      </c>
      <c r="N707" s="48">
        <f t="shared" si="125"/>
        <v>0.55822744155020632</v>
      </c>
      <c r="R707" s="117"/>
      <c r="AL707" s="54">
        <v>42440</v>
      </c>
      <c r="AM707" s="50">
        <v>1635.71</v>
      </c>
      <c r="AN707" s="35">
        <f t="shared" si="126"/>
        <v>1635710</v>
      </c>
      <c r="AR707" s="35">
        <f t="shared" si="127"/>
        <v>0</v>
      </c>
    </row>
    <row r="708" spans="1:44" x14ac:dyDescent="0.25">
      <c r="A708" s="42">
        <f t="shared" si="128"/>
        <v>42524</v>
      </c>
      <c r="B708" s="35">
        <v>82224</v>
      </c>
      <c r="C708" s="35">
        <v>49092</v>
      </c>
      <c r="D708" s="35">
        <v>33675</v>
      </c>
      <c r="E708" s="43">
        <v>18310</v>
      </c>
      <c r="F708" s="35">
        <v>5530</v>
      </c>
      <c r="G708" s="43">
        <v>4182</v>
      </c>
      <c r="H708" s="42"/>
      <c r="I708" s="43">
        <f t="shared" si="122"/>
        <v>121429</v>
      </c>
      <c r="J708" s="43">
        <f t="shared" si="123"/>
        <v>71584</v>
      </c>
      <c r="L708" s="42">
        <f t="shared" si="129"/>
        <v>42524</v>
      </c>
      <c r="M708" s="44">
        <f t="shared" si="124"/>
        <v>121429</v>
      </c>
      <c r="N708" s="48">
        <f t="shared" si="125"/>
        <v>0.58951321348277597</v>
      </c>
      <c r="R708" s="117"/>
      <c r="AL708" s="54">
        <v>42447</v>
      </c>
      <c r="AM708" s="50">
        <v>1456.1</v>
      </c>
      <c r="AN708" s="35">
        <f t="shared" si="126"/>
        <v>1456100</v>
      </c>
      <c r="AR708" s="35">
        <f t="shared" si="127"/>
        <v>0</v>
      </c>
    </row>
    <row r="709" spans="1:44" x14ac:dyDescent="0.25">
      <c r="A709" s="42">
        <f t="shared" si="128"/>
        <v>42531</v>
      </c>
      <c r="B709" s="35">
        <v>82224</v>
      </c>
      <c r="C709" s="35">
        <v>51242</v>
      </c>
      <c r="D709" s="35">
        <v>33675</v>
      </c>
      <c r="E709" s="43">
        <v>18748</v>
      </c>
      <c r="F709" s="35">
        <v>5530</v>
      </c>
      <c r="G709" s="43">
        <v>4236</v>
      </c>
      <c r="H709" s="42"/>
      <c r="I709" s="43">
        <f t="shared" si="122"/>
        <v>121429</v>
      </c>
      <c r="J709" s="43">
        <f t="shared" si="123"/>
        <v>74226</v>
      </c>
      <c r="L709" s="42">
        <f t="shared" si="129"/>
        <v>42531</v>
      </c>
      <c r="M709" s="44">
        <f t="shared" si="124"/>
        <v>121429</v>
      </c>
      <c r="N709" s="48">
        <f t="shared" si="125"/>
        <v>0.61127078375017496</v>
      </c>
      <c r="R709" s="117"/>
      <c r="AL709" s="54">
        <v>42454</v>
      </c>
      <c r="AM709" s="50">
        <v>2029.55</v>
      </c>
      <c r="AN709" s="35">
        <f t="shared" si="126"/>
        <v>2029550</v>
      </c>
      <c r="AR709" s="35">
        <f t="shared" si="127"/>
        <v>0</v>
      </c>
    </row>
    <row r="710" spans="1:44" x14ac:dyDescent="0.25">
      <c r="A710" s="42">
        <f t="shared" si="128"/>
        <v>42538</v>
      </c>
      <c r="B710" s="35">
        <v>82224</v>
      </c>
      <c r="C710" s="35">
        <v>54369</v>
      </c>
      <c r="D710" s="35">
        <v>33675</v>
      </c>
      <c r="E710" s="43">
        <v>19417</v>
      </c>
      <c r="F710" s="35">
        <v>5530</v>
      </c>
      <c r="G710" s="43">
        <v>4254</v>
      </c>
      <c r="H710" s="42"/>
      <c r="I710" s="43">
        <f t="shared" si="122"/>
        <v>121429</v>
      </c>
      <c r="J710" s="43">
        <f t="shared" si="123"/>
        <v>78040</v>
      </c>
      <c r="L710" s="42">
        <f t="shared" si="129"/>
        <v>42538</v>
      </c>
      <c r="M710" s="44">
        <f t="shared" si="124"/>
        <v>121429</v>
      </c>
      <c r="N710" s="48">
        <f t="shared" si="125"/>
        <v>0.64268008465852478</v>
      </c>
      <c r="R710" s="117"/>
      <c r="AL710" s="54">
        <v>42461</v>
      </c>
      <c r="AM710" s="50">
        <v>2639.05</v>
      </c>
      <c r="AN710" s="35">
        <f t="shared" si="126"/>
        <v>2639050</v>
      </c>
      <c r="AR710" s="35">
        <f t="shared" si="127"/>
        <v>0</v>
      </c>
    </row>
    <row r="711" spans="1:44" x14ac:dyDescent="0.25">
      <c r="A711" s="42">
        <f t="shared" si="128"/>
        <v>42545</v>
      </c>
      <c r="B711" s="35">
        <v>82224</v>
      </c>
      <c r="C711" s="35">
        <v>58018</v>
      </c>
      <c r="D711" s="35">
        <v>33675</v>
      </c>
      <c r="E711" s="43">
        <v>20321</v>
      </c>
      <c r="F711" s="35">
        <v>5530</v>
      </c>
      <c r="G711" s="43">
        <v>4217</v>
      </c>
      <c r="H711" s="42"/>
      <c r="I711" s="43">
        <f t="shared" ref="I711:I774" si="130">B711+D711+F711</f>
        <v>121429</v>
      </c>
      <c r="J711" s="43">
        <f t="shared" ref="J711:J774" si="131">C711+E711+G711</f>
        <v>82556</v>
      </c>
      <c r="L711" s="42">
        <f t="shared" si="129"/>
        <v>42545</v>
      </c>
      <c r="M711" s="44">
        <f t="shared" ref="M711:M774" si="132">B711+D711+F711</f>
        <v>121429</v>
      </c>
      <c r="N711" s="48">
        <f t="shared" ref="N711:N774" si="133">(C711+E711+G711)/M711</f>
        <v>0.67987054163338245</v>
      </c>
      <c r="R711" s="117"/>
      <c r="AL711" s="54">
        <v>42468</v>
      </c>
      <c r="AM711" s="50">
        <v>2232.98</v>
      </c>
      <c r="AN711" s="35">
        <f t="shared" si="126"/>
        <v>2232980</v>
      </c>
      <c r="AR711" s="35">
        <f t="shared" si="127"/>
        <v>0</v>
      </c>
    </row>
    <row r="712" spans="1:44" x14ac:dyDescent="0.25">
      <c r="A712" s="42">
        <f t="shared" si="128"/>
        <v>42552</v>
      </c>
      <c r="B712" s="35">
        <v>82224</v>
      </c>
      <c r="C712" s="35">
        <v>59329</v>
      </c>
      <c r="D712" s="35">
        <v>33675</v>
      </c>
      <c r="E712" s="43">
        <v>20916</v>
      </c>
      <c r="F712" s="35">
        <v>5530</v>
      </c>
      <c r="G712" s="43">
        <v>4317</v>
      </c>
      <c r="H712" s="42"/>
      <c r="I712" s="43">
        <f t="shared" si="130"/>
        <v>121429</v>
      </c>
      <c r="J712" s="43">
        <f t="shared" si="131"/>
        <v>84562</v>
      </c>
      <c r="L712" s="42">
        <f t="shared" si="129"/>
        <v>42552</v>
      </c>
      <c r="M712" s="44">
        <f t="shared" si="132"/>
        <v>121429</v>
      </c>
      <c r="N712" s="48">
        <f t="shared" si="133"/>
        <v>0.69639048332770592</v>
      </c>
      <c r="R712" s="117"/>
      <c r="AL712" s="54">
        <v>42475</v>
      </c>
      <c r="AM712" s="50">
        <v>2490.9299999999998</v>
      </c>
      <c r="AN712" s="35">
        <f t="shared" si="126"/>
        <v>2490930</v>
      </c>
      <c r="AR712" s="35">
        <f t="shared" si="127"/>
        <v>0</v>
      </c>
    </row>
    <row r="713" spans="1:44" x14ac:dyDescent="0.25">
      <c r="A713" s="42">
        <f t="shared" si="128"/>
        <v>42559</v>
      </c>
      <c r="B713" s="35">
        <v>82224</v>
      </c>
      <c r="C713" s="35">
        <v>60932</v>
      </c>
      <c r="D713" s="35">
        <v>33675</v>
      </c>
      <c r="E713" s="43">
        <v>21301</v>
      </c>
      <c r="F713" s="35">
        <v>5530</v>
      </c>
      <c r="G713" s="43">
        <v>4350</v>
      </c>
      <c r="H713" s="42"/>
      <c r="I713" s="43">
        <f t="shared" si="130"/>
        <v>121429</v>
      </c>
      <c r="J713" s="43">
        <f t="shared" si="131"/>
        <v>86583</v>
      </c>
      <c r="L713" s="42">
        <f t="shared" si="129"/>
        <v>42559</v>
      </c>
      <c r="M713" s="44">
        <f t="shared" si="132"/>
        <v>121429</v>
      </c>
      <c r="N713" s="48">
        <f t="shared" si="133"/>
        <v>0.71303395399780944</v>
      </c>
      <c r="R713" s="117"/>
      <c r="AL713" s="54">
        <v>42482</v>
      </c>
      <c r="AM713" s="50">
        <v>2811.9300000000003</v>
      </c>
      <c r="AN713" s="35">
        <f t="shared" si="126"/>
        <v>2811930.0000000005</v>
      </c>
      <c r="AR713" s="35">
        <f t="shared" si="127"/>
        <v>0</v>
      </c>
    </row>
    <row r="714" spans="1:44" x14ac:dyDescent="0.25">
      <c r="A714" s="42">
        <f t="shared" si="128"/>
        <v>42566</v>
      </c>
      <c r="B714" s="35">
        <v>82224</v>
      </c>
      <c r="C714" s="35">
        <v>62061</v>
      </c>
      <c r="D714" s="35">
        <v>33675</v>
      </c>
      <c r="E714" s="43">
        <v>21271</v>
      </c>
      <c r="F714" s="35">
        <v>5530</v>
      </c>
      <c r="G714" s="43">
        <v>4314</v>
      </c>
      <c r="H714" s="42"/>
      <c r="I714" s="43">
        <f t="shared" si="130"/>
        <v>121429</v>
      </c>
      <c r="J714" s="43">
        <f t="shared" si="131"/>
        <v>87646</v>
      </c>
      <c r="L714" s="42">
        <f t="shared" si="129"/>
        <v>42566</v>
      </c>
      <c r="M714" s="44">
        <f t="shared" si="132"/>
        <v>121429</v>
      </c>
      <c r="N714" s="48">
        <f t="shared" si="133"/>
        <v>0.72178804074809144</v>
      </c>
      <c r="R714" s="117"/>
      <c r="AL714" s="54">
        <v>42489</v>
      </c>
      <c r="AM714" s="50">
        <v>6085.96</v>
      </c>
      <c r="AN714" s="35">
        <f t="shared" ref="AN714:AN777" si="134">AM714*1000</f>
        <v>6085960</v>
      </c>
      <c r="AR714" s="35">
        <f t="shared" ref="AR714:AR777" si="135">AQ714*1000000</f>
        <v>0</v>
      </c>
    </row>
    <row r="715" spans="1:44" x14ac:dyDescent="0.25">
      <c r="A715" s="42">
        <f t="shared" si="128"/>
        <v>42573</v>
      </c>
      <c r="B715" s="35">
        <v>82224</v>
      </c>
      <c r="C715" s="35">
        <v>63807</v>
      </c>
      <c r="D715" s="35">
        <v>33675</v>
      </c>
      <c r="E715" s="43">
        <v>21423</v>
      </c>
      <c r="F715" s="35">
        <v>5530</v>
      </c>
      <c r="G715" s="43">
        <v>4317</v>
      </c>
      <c r="H715" s="42"/>
      <c r="I715" s="43">
        <f t="shared" si="130"/>
        <v>121429</v>
      </c>
      <c r="J715" s="43">
        <f t="shared" si="131"/>
        <v>89547</v>
      </c>
      <c r="L715" s="42">
        <f t="shared" si="129"/>
        <v>42573</v>
      </c>
      <c r="M715" s="44">
        <f t="shared" si="132"/>
        <v>121429</v>
      </c>
      <c r="N715" s="48">
        <f t="shared" si="133"/>
        <v>0.73744327961195433</v>
      </c>
      <c r="R715" s="117"/>
      <c r="AL715" s="54">
        <v>42496</v>
      </c>
      <c r="AM715" s="50">
        <v>8893.4500000000007</v>
      </c>
      <c r="AN715" s="35">
        <f t="shared" si="134"/>
        <v>8893450</v>
      </c>
      <c r="AR715" s="35">
        <f t="shared" si="135"/>
        <v>0</v>
      </c>
    </row>
    <row r="716" spans="1:44" x14ac:dyDescent="0.25">
      <c r="A716" s="42">
        <f t="shared" si="128"/>
        <v>42580</v>
      </c>
      <c r="B716" s="35">
        <v>82224</v>
      </c>
      <c r="C716" s="35">
        <v>64991</v>
      </c>
      <c r="D716" s="35">
        <v>33675</v>
      </c>
      <c r="E716" s="43">
        <v>21880</v>
      </c>
      <c r="F716" s="35">
        <v>5530</v>
      </c>
      <c r="G716" s="43">
        <v>4385</v>
      </c>
      <c r="H716" s="42"/>
      <c r="I716" s="43">
        <f t="shared" si="130"/>
        <v>121429</v>
      </c>
      <c r="J716" s="43">
        <f t="shared" si="131"/>
        <v>91256</v>
      </c>
      <c r="L716" s="42">
        <f t="shared" si="129"/>
        <v>42580</v>
      </c>
      <c r="M716" s="44">
        <f t="shared" si="132"/>
        <v>121429</v>
      </c>
      <c r="N716" s="48">
        <f t="shared" si="133"/>
        <v>0.751517347585832</v>
      </c>
      <c r="R716" s="117"/>
      <c r="AL716" s="54">
        <v>42503</v>
      </c>
      <c r="AM716" s="50">
        <v>7122.9</v>
      </c>
      <c r="AN716" s="35">
        <f t="shared" si="134"/>
        <v>7122900</v>
      </c>
      <c r="AR716" s="35">
        <f t="shared" si="135"/>
        <v>0</v>
      </c>
    </row>
    <row r="717" spans="1:44" x14ac:dyDescent="0.25">
      <c r="A717" s="42">
        <f t="shared" si="128"/>
        <v>42587</v>
      </c>
      <c r="B717" s="35">
        <v>82224</v>
      </c>
      <c r="C717" s="35">
        <v>66996</v>
      </c>
      <c r="D717" s="35">
        <v>33675</v>
      </c>
      <c r="E717" s="43">
        <v>22403</v>
      </c>
      <c r="F717" s="35">
        <v>5530</v>
      </c>
      <c r="G717" s="43">
        <v>4343</v>
      </c>
      <c r="H717" s="42"/>
      <c r="I717" s="43">
        <f t="shared" si="130"/>
        <v>121429</v>
      </c>
      <c r="J717" s="43">
        <f t="shared" si="131"/>
        <v>93742</v>
      </c>
      <c r="L717" s="42">
        <f t="shared" si="129"/>
        <v>42587</v>
      </c>
      <c r="M717" s="44">
        <f t="shared" si="132"/>
        <v>121429</v>
      </c>
      <c r="N717" s="48">
        <f t="shared" si="133"/>
        <v>0.77199021650511823</v>
      </c>
      <c r="R717" s="117"/>
      <c r="AL717" s="54">
        <v>42510</v>
      </c>
      <c r="AM717" s="50">
        <v>12153.97</v>
      </c>
      <c r="AN717" s="35">
        <f t="shared" si="134"/>
        <v>12153970</v>
      </c>
      <c r="AR717" s="35">
        <f t="shared" si="135"/>
        <v>0</v>
      </c>
    </row>
    <row r="718" spans="1:44" x14ac:dyDescent="0.25">
      <c r="A718" s="42">
        <f t="shared" si="128"/>
        <v>42594</v>
      </c>
      <c r="B718" s="35">
        <v>82224</v>
      </c>
      <c r="C718" s="35">
        <v>67029</v>
      </c>
      <c r="D718" s="35">
        <v>33675</v>
      </c>
      <c r="E718" s="43">
        <v>22456</v>
      </c>
      <c r="F718" s="35">
        <v>5530</v>
      </c>
      <c r="G718" s="43">
        <v>4326</v>
      </c>
      <c r="H718" s="42"/>
      <c r="I718" s="43">
        <f t="shared" si="130"/>
        <v>121429</v>
      </c>
      <c r="J718" s="43">
        <f t="shared" si="131"/>
        <v>93811</v>
      </c>
      <c r="L718" s="42">
        <f t="shared" si="129"/>
        <v>42594</v>
      </c>
      <c r="M718" s="44">
        <f t="shared" si="132"/>
        <v>121429</v>
      </c>
      <c r="N718" s="48">
        <f t="shared" si="133"/>
        <v>0.77255844979370658</v>
      </c>
      <c r="R718" s="117"/>
      <c r="AL718" s="54">
        <v>42517</v>
      </c>
      <c r="AM718" s="50">
        <v>13597.2</v>
      </c>
      <c r="AN718" s="35">
        <f t="shared" si="134"/>
        <v>13597200</v>
      </c>
      <c r="AR718" s="35">
        <f t="shared" si="135"/>
        <v>0</v>
      </c>
    </row>
    <row r="719" spans="1:44" x14ac:dyDescent="0.25">
      <c r="A719" s="42">
        <f t="shared" si="128"/>
        <v>42601</v>
      </c>
      <c r="B719" s="35">
        <v>82224</v>
      </c>
      <c r="C719" s="35">
        <v>67724</v>
      </c>
      <c r="D719" s="35">
        <v>33675</v>
      </c>
      <c r="E719" s="43">
        <v>22647</v>
      </c>
      <c r="F719" s="35">
        <v>5530</v>
      </c>
      <c r="G719" s="43">
        <v>4323</v>
      </c>
      <c r="H719" s="42"/>
      <c r="I719" s="43">
        <f t="shared" si="130"/>
        <v>121429</v>
      </c>
      <c r="J719" s="43">
        <f t="shared" si="131"/>
        <v>94694</v>
      </c>
      <c r="L719" s="42">
        <f t="shared" si="129"/>
        <v>42601</v>
      </c>
      <c r="M719" s="44">
        <f t="shared" si="132"/>
        <v>121429</v>
      </c>
      <c r="N719" s="48">
        <f t="shared" si="133"/>
        <v>0.77983018883462762</v>
      </c>
      <c r="R719" s="117"/>
      <c r="AL719" s="54">
        <v>42524</v>
      </c>
      <c r="AM719" s="50">
        <v>7739.46</v>
      </c>
      <c r="AN719" s="35">
        <f t="shared" si="134"/>
        <v>7739460</v>
      </c>
      <c r="AR719" s="35">
        <f t="shared" si="135"/>
        <v>0</v>
      </c>
    </row>
    <row r="720" spans="1:44" x14ac:dyDescent="0.25">
      <c r="A720" s="42">
        <f t="shared" si="128"/>
        <v>42608</v>
      </c>
      <c r="B720" s="35">
        <v>82224</v>
      </c>
      <c r="C720" s="35">
        <v>68720</v>
      </c>
      <c r="D720" s="35">
        <v>33675</v>
      </c>
      <c r="E720" s="43">
        <v>23003</v>
      </c>
      <c r="F720" s="35">
        <v>5530</v>
      </c>
      <c r="G720" s="43">
        <v>4323</v>
      </c>
      <c r="H720" s="42"/>
      <c r="I720" s="43">
        <f t="shared" si="130"/>
        <v>121429</v>
      </c>
      <c r="J720" s="43">
        <f t="shared" si="131"/>
        <v>96046</v>
      </c>
      <c r="L720" s="42">
        <f t="shared" si="129"/>
        <v>42608</v>
      </c>
      <c r="M720" s="44">
        <f t="shared" si="132"/>
        <v>121429</v>
      </c>
      <c r="N720" s="48">
        <f t="shared" si="133"/>
        <v>0.7909642671849394</v>
      </c>
      <c r="R720" s="117"/>
      <c r="AL720" s="54">
        <v>42531</v>
      </c>
      <c r="AM720" s="50">
        <v>6345.96</v>
      </c>
      <c r="AN720" s="35">
        <f t="shared" si="134"/>
        <v>6345960</v>
      </c>
      <c r="AR720" s="35">
        <f t="shared" si="135"/>
        <v>0</v>
      </c>
    </row>
    <row r="721" spans="1:44" x14ac:dyDescent="0.25">
      <c r="A721" s="42">
        <f t="shared" si="128"/>
        <v>42615</v>
      </c>
      <c r="B721" s="35">
        <v>82224</v>
      </c>
      <c r="C721" s="35">
        <v>69235</v>
      </c>
      <c r="D721" s="35">
        <v>33675</v>
      </c>
      <c r="E721" s="43">
        <v>23302</v>
      </c>
      <c r="F721" s="35">
        <v>5530</v>
      </c>
      <c r="G721" s="43">
        <v>4255</v>
      </c>
      <c r="H721" s="42"/>
      <c r="I721" s="43">
        <f t="shared" si="130"/>
        <v>121429</v>
      </c>
      <c r="J721" s="43">
        <f t="shared" si="131"/>
        <v>96792</v>
      </c>
      <c r="L721" s="42">
        <f t="shared" si="129"/>
        <v>42615</v>
      </c>
      <c r="M721" s="44">
        <f t="shared" si="132"/>
        <v>121429</v>
      </c>
      <c r="N721" s="48">
        <f t="shared" si="133"/>
        <v>0.79710777491373563</v>
      </c>
      <c r="R721" s="117"/>
      <c r="AL721" s="54">
        <v>42538</v>
      </c>
      <c r="AM721" s="50">
        <v>7502.13</v>
      </c>
      <c r="AN721" s="35">
        <f t="shared" si="134"/>
        <v>7502130</v>
      </c>
      <c r="AR721" s="35">
        <f t="shared" si="135"/>
        <v>0</v>
      </c>
    </row>
    <row r="722" spans="1:44" x14ac:dyDescent="0.25">
      <c r="A722" s="42">
        <f t="shared" si="128"/>
        <v>42622</v>
      </c>
      <c r="B722" s="35">
        <v>82224</v>
      </c>
      <c r="C722" s="35">
        <v>69411</v>
      </c>
      <c r="D722" s="35">
        <v>33675</v>
      </c>
      <c r="E722" s="43">
        <v>23383</v>
      </c>
      <c r="F722" s="35">
        <v>5530</v>
      </c>
      <c r="G722" s="43">
        <v>4194</v>
      </c>
      <c r="H722" s="42"/>
      <c r="I722" s="43">
        <f t="shared" si="130"/>
        <v>121429</v>
      </c>
      <c r="J722" s="43">
        <f t="shared" si="131"/>
        <v>96988</v>
      </c>
      <c r="L722" s="42">
        <f t="shared" si="129"/>
        <v>42622</v>
      </c>
      <c r="M722" s="44">
        <f t="shared" si="132"/>
        <v>121429</v>
      </c>
      <c r="N722" s="48">
        <f t="shared" si="133"/>
        <v>0.79872188686392875</v>
      </c>
      <c r="R722" s="117"/>
      <c r="AL722" s="54">
        <v>42545</v>
      </c>
      <c r="AM722" s="50">
        <v>8168.8399999999992</v>
      </c>
      <c r="AN722" s="35">
        <f t="shared" si="134"/>
        <v>8168839.9999999991</v>
      </c>
      <c r="AR722" s="35">
        <f t="shared" si="135"/>
        <v>0</v>
      </c>
    </row>
    <row r="723" spans="1:44" x14ac:dyDescent="0.25">
      <c r="A723" s="42">
        <f t="shared" si="128"/>
        <v>42629</v>
      </c>
      <c r="B723" s="35">
        <v>82224</v>
      </c>
      <c r="C723" s="35">
        <v>68544</v>
      </c>
      <c r="D723" s="35">
        <v>33675</v>
      </c>
      <c r="E723" s="43">
        <v>23086</v>
      </c>
      <c r="F723" s="35">
        <v>5530</v>
      </c>
      <c r="G723" s="43">
        <v>4081</v>
      </c>
      <c r="H723" s="42"/>
      <c r="I723" s="43">
        <f t="shared" si="130"/>
        <v>121429</v>
      </c>
      <c r="J723" s="43">
        <f t="shared" si="131"/>
        <v>95711</v>
      </c>
      <c r="L723" s="42">
        <f t="shared" si="129"/>
        <v>42629</v>
      </c>
      <c r="M723" s="44">
        <f t="shared" si="132"/>
        <v>121429</v>
      </c>
      <c r="N723" s="48">
        <f t="shared" si="133"/>
        <v>0.78820545339251746</v>
      </c>
      <c r="R723" s="117"/>
      <c r="AL723" s="54">
        <v>42552</v>
      </c>
      <c r="AM723" s="50">
        <v>5395.8499999999995</v>
      </c>
      <c r="AN723" s="35">
        <f t="shared" si="134"/>
        <v>5395849.9999999991</v>
      </c>
      <c r="AR723" s="35">
        <f t="shared" si="135"/>
        <v>0</v>
      </c>
    </row>
    <row r="724" spans="1:44" x14ac:dyDescent="0.25">
      <c r="A724" s="42">
        <f t="shared" si="128"/>
        <v>42636</v>
      </c>
      <c r="B724" s="35">
        <v>82224</v>
      </c>
      <c r="C724" s="35">
        <v>70814</v>
      </c>
      <c r="D724" s="35">
        <v>33675</v>
      </c>
      <c r="E724" s="43">
        <v>23251</v>
      </c>
      <c r="F724" s="35">
        <v>5530</v>
      </c>
      <c r="G724" s="43">
        <v>4068</v>
      </c>
      <c r="H724" s="42"/>
      <c r="I724" s="43">
        <f t="shared" si="130"/>
        <v>121429</v>
      </c>
      <c r="J724" s="43">
        <f t="shared" si="131"/>
        <v>98133</v>
      </c>
      <c r="L724" s="42">
        <f t="shared" si="129"/>
        <v>42636</v>
      </c>
      <c r="M724" s="44">
        <f t="shared" si="132"/>
        <v>121429</v>
      </c>
      <c r="N724" s="48">
        <f t="shared" si="133"/>
        <v>0.80815126534847526</v>
      </c>
      <c r="R724" s="117"/>
      <c r="AL724" s="54">
        <v>42559</v>
      </c>
      <c r="AM724" s="50">
        <v>5309.6</v>
      </c>
      <c r="AN724" s="35">
        <f t="shared" si="134"/>
        <v>5309600</v>
      </c>
      <c r="AR724" s="35">
        <f t="shared" si="135"/>
        <v>0</v>
      </c>
    </row>
    <row r="725" spans="1:44" x14ac:dyDescent="0.25">
      <c r="A725" s="42">
        <f t="shared" si="128"/>
        <v>42643</v>
      </c>
      <c r="B725" s="35">
        <v>82224</v>
      </c>
      <c r="C725" s="35">
        <v>70102</v>
      </c>
      <c r="D725" s="35">
        <v>33675</v>
      </c>
      <c r="E725" s="43">
        <v>22990</v>
      </c>
      <c r="F725" s="35">
        <v>5530</v>
      </c>
      <c r="G725" s="43">
        <v>3981</v>
      </c>
      <c r="H725" s="42"/>
      <c r="I725" s="43">
        <f t="shared" si="130"/>
        <v>121429</v>
      </c>
      <c r="J725" s="43">
        <f t="shared" si="131"/>
        <v>97073</v>
      </c>
      <c r="L725" s="42">
        <f t="shared" si="129"/>
        <v>42643</v>
      </c>
      <c r="M725" s="44">
        <f t="shared" si="132"/>
        <v>121429</v>
      </c>
      <c r="N725" s="48">
        <f t="shared" si="133"/>
        <v>0.79942188439334916</v>
      </c>
      <c r="R725" s="117"/>
      <c r="AL725" s="54">
        <v>42566</v>
      </c>
      <c r="AM725" s="50">
        <v>4520.7</v>
      </c>
      <c r="AN725" s="35">
        <f t="shared" si="134"/>
        <v>4520700</v>
      </c>
      <c r="AR725" s="35">
        <f t="shared" si="135"/>
        <v>0</v>
      </c>
    </row>
    <row r="726" spans="1:44" x14ac:dyDescent="0.25">
      <c r="A726" s="42">
        <f t="shared" si="128"/>
        <v>42650</v>
      </c>
      <c r="B726" s="35">
        <v>82224</v>
      </c>
      <c r="C726" s="35">
        <v>68334</v>
      </c>
      <c r="D726" s="35">
        <v>33675</v>
      </c>
      <c r="E726" s="43">
        <v>22360</v>
      </c>
      <c r="F726" s="35">
        <v>5530</v>
      </c>
      <c r="G726" s="43">
        <v>3870</v>
      </c>
      <c r="H726" s="42"/>
      <c r="I726" s="43">
        <f t="shared" si="130"/>
        <v>121429</v>
      </c>
      <c r="J726" s="43">
        <f t="shared" si="131"/>
        <v>94564</v>
      </c>
      <c r="L726" s="42">
        <f t="shared" si="129"/>
        <v>42650</v>
      </c>
      <c r="M726" s="44">
        <f t="shared" si="132"/>
        <v>121429</v>
      </c>
      <c r="N726" s="48">
        <f t="shared" si="133"/>
        <v>0.77875960437786695</v>
      </c>
      <c r="R726" s="117"/>
      <c r="AL726" s="54">
        <v>42573</v>
      </c>
      <c r="AM726" s="50">
        <v>5243.4000000000005</v>
      </c>
      <c r="AN726" s="35">
        <f t="shared" si="134"/>
        <v>5243400.0000000009</v>
      </c>
      <c r="AR726" s="35">
        <f t="shared" si="135"/>
        <v>0</v>
      </c>
    </row>
    <row r="727" spans="1:44" x14ac:dyDescent="0.25">
      <c r="A727" s="42">
        <f t="shared" si="128"/>
        <v>42657</v>
      </c>
      <c r="B727" s="35">
        <v>82224</v>
      </c>
      <c r="C727" s="35">
        <v>66485</v>
      </c>
      <c r="D727" s="35">
        <v>33675</v>
      </c>
      <c r="E727" s="43">
        <v>21783</v>
      </c>
      <c r="F727" s="35">
        <v>5530</v>
      </c>
      <c r="G727" s="43">
        <v>3799</v>
      </c>
      <c r="H727" s="42"/>
      <c r="I727" s="43">
        <f t="shared" si="130"/>
        <v>121429</v>
      </c>
      <c r="J727" s="43">
        <f t="shared" si="131"/>
        <v>92067</v>
      </c>
      <c r="L727" s="42">
        <f t="shared" si="129"/>
        <v>42657</v>
      </c>
      <c r="M727" s="44">
        <f t="shared" si="132"/>
        <v>121429</v>
      </c>
      <c r="N727" s="48">
        <f t="shared" si="133"/>
        <v>0.75819614754300868</v>
      </c>
      <c r="R727" s="117"/>
      <c r="AL727" s="54">
        <v>42580</v>
      </c>
      <c r="AM727" s="50">
        <v>4989.6099999999997</v>
      </c>
      <c r="AN727" s="35">
        <f t="shared" si="134"/>
        <v>4989610</v>
      </c>
      <c r="AR727" s="35">
        <f t="shared" si="135"/>
        <v>0</v>
      </c>
    </row>
    <row r="728" spans="1:44" x14ac:dyDescent="0.25">
      <c r="A728" s="42">
        <f t="shared" si="128"/>
        <v>42664</v>
      </c>
      <c r="B728" s="35">
        <v>82224</v>
      </c>
      <c r="C728" s="35">
        <v>65043</v>
      </c>
      <c r="D728" s="35">
        <v>33675</v>
      </c>
      <c r="E728" s="43">
        <v>21278</v>
      </c>
      <c r="F728" s="35">
        <v>5530</v>
      </c>
      <c r="G728" s="43">
        <v>3771</v>
      </c>
      <c r="H728" s="42"/>
      <c r="I728" s="43">
        <f t="shared" si="130"/>
        <v>121429</v>
      </c>
      <c r="J728" s="43">
        <f t="shared" si="131"/>
        <v>90092</v>
      </c>
      <c r="L728" s="42">
        <f t="shared" si="129"/>
        <v>42664</v>
      </c>
      <c r="M728" s="44">
        <f t="shared" si="132"/>
        <v>121429</v>
      </c>
      <c r="N728" s="48">
        <f t="shared" si="133"/>
        <v>0.74193149906529743</v>
      </c>
      <c r="R728" s="117"/>
      <c r="AL728" s="54">
        <v>42587</v>
      </c>
      <c r="AM728" s="50">
        <v>5761.76</v>
      </c>
      <c r="AN728" s="35">
        <f t="shared" si="134"/>
        <v>5761760</v>
      </c>
      <c r="AR728" s="35">
        <f t="shared" si="135"/>
        <v>0</v>
      </c>
    </row>
    <row r="729" spans="1:44" x14ac:dyDescent="0.25">
      <c r="A729" s="42">
        <f t="shared" si="128"/>
        <v>42671</v>
      </c>
      <c r="B729" s="35">
        <v>82224</v>
      </c>
      <c r="C729" s="35">
        <v>63471</v>
      </c>
      <c r="D729" s="35">
        <v>33675</v>
      </c>
      <c r="E729" s="43">
        <v>20689</v>
      </c>
      <c r="F729" s="35">
        <v>5530</v>
      </c>
      <c r="G729" s="43">
        <v>3716</v>
      </c>
      <c r="H729" s="42"/>
      <c r="I729" s="43">
        <f t="shared" si="130"/>
        <v>121429</v>
      </c>
      <c r="J729" s="43">
        <f t="shared" si="131"/>
        <v>87876</v>
      </c>
      <c r="L729" s="42">
        <f t="shared" si="129"/>
        <v>42671</v>
      </c>
      <c r="M729" s="44">
        <f t="shared" si="132"/>
        <v>121429</v>
      </c>
      <c r="N729" s="48">
        <f t="shared" si="133"/>
        <v>0.72368215171005279</v>
      </c>
      <c r="R729" s="117"/>
      <c r="AL729" s="54">
        <v>42594</v>
      </c>
      <c r="AM729" s="50">
        <v>3516.0099999999998</v>
      </c>
      <c r="AN729" s="35">
        <f t="shared" si="134"/>
        <v>3516009.9999999995</v>
      </c>
      <c r="AR729" s="35">
        <f t="shared" si="135"/>
        <v>0</v>
      </c>
    </row>
    <row r="730" spans="1:44" x14ac:dyDescent="0.25">
      <c r="A730" s="42">
        <f t="shared" si="128"/>
        <v>42678</v>
      </c>
      <c r="B730" s="35">
        <v>82224</v>
      </c>
      <c r="C730" s="35">
        <v>60755</v>
      </c>
      <c r="D730" s="35">
        <v>33675</v>
      </c>
      <c r="E730" s="43">
        <v>19716</v>
      </c>
      <c r="F730" s="35">
        <v>5530</v>
      </c>
      <c r="G730" s="43">
        <v>3615</v>
      </c>
      <c r="H730" s="42"/>
      <c r="I730" s="43">
        <f t="shared" si="130"/>
        <v>121429</v>
      </c>
      <c r="J730" s="43">
        <f t="shared" si="131"/>
        <v>84086</v>
      </c>
      <c r="L730" s="42">
        <f t="shared" si="129"/>
        <v>42678</v>
      </c>
      <c r="M730" s="44">
        <f t="shared" si="132"/>
        <v>121429</v>
      </c>
      <c r="N730" s="48">
        <f t="shared" si="133"/>
        <v>0.69247049716295117</v>
      </c>
      <c r="R730" s="117"/>
      <c r="AL730" s="54">
        <v>42601</v>
      </c>
      <c r="AM730" s="50">
        <v>4469.29</v>
      </c>
      <c r="AN730" s="35">
        <f t="shared" si="134"/>
        <v>4469290</v>
      </c>
      <c r="AR730" s="35">
        <f t="shared" si="135"/>
        <v>0</v>
      </c>
    </row>
    <row r="731" spans="1:44" x14ac:dyDescent="0.25">
      <c r="A731" s="42">
        <f t="shared" si="128"/>
        <v>42685</v>
      </c>
      <c r="B731" s="35">
        <v>82224</v>
      </c>
      <c r="C731" s="35">
        <v>59577</v>
      </c>
      <c r="D731" s="35">
        <v>33675</v>
      </c>
      <c r="E731" s="43">
        <v>19390</v>
      </c>
      <c r="F731" s="35">
        <v>5530</v>
      </c>
      <c r="G731" s="43">
        <v>3591</v>
      </c>
      <c r="H731" s="42"/>
      <c r="I731" s="43">
        <f t="shared" si="130"/>
        <v>121429</v>
      </c>
      <c r="J731" s="43">
        <f t="shared" si="131"/>
        <v>82558</v>
      </c>
      <c r="L731" s="42">
        <f t="shared" si="129"/>
        <v>42685</v>
      </c>
      <c r="M731" s="44">
        <f t="shared" si="132"/>
        <v>121429</v>
      </c>
      <c r="N731" s="48">
        <f t="shared" si="133"/>
        <v>0.67988701216348646</v>
      </c>
      <c r="R731" s="117"/>
      <c r="AL731" s="54">
        <v>42608</v>
      </c>
      <c r="AM731" s="50">
        <v>5091.2</v>
      </c>
      <c r="AN731" s="35">
        <f t="shared" si="134"/>
        <v>5091200</v>
      </c>
      <c r="AR731" s="35">
        <f t="shared" si="135"/>
        <v>0</v>
      </c>
    </row>
    <row r="732" spans="1:44" x14ac:dyDescent="0.25">
      <c r="A732" s="42">
        <f t="shared" si="128"/>
        <v>42692</v>
      </c>
      <c r="B732" s="35">
        <v>82224</v>
      </c>
      <c r="C732" s="35">
        <v>58649</v>
      </c>
      <c r="D732" s="35">
        <v>33675</v>
      </c>
      <c r="E732" s="43">
        <v>19180</v>
      </c>
      <c r="F732" s="35">
        <v>5530</v>
      </c>
      <c r="G732" s="43">
        <v>3650</v>
      </c>
      <c r="H732" s="42"/>
      <c r="I732" s="43">
        <f t="shared" si="130"/>
        <v>121429</v>
      </c>
      <c r="J732" s="43">
        <f t="shared" si="131"/>
        <v>81479</v>
      </c>
      <c r="L732" s="42">
        <f t="shared" si="129"/>
        <v>42692</v>
      </c>
      <c r="M732" s="44">
        <f t="shared" si="132"/>
        <v>121429</v>
      </c>
      <c r="N732" s="48">
        <f t="shared" si="133"/>
        <v>0.6710011611723723</v>
      </c>
      <c r="R732" s="117"/>
      <c r="AL732" s="54">
        <v>42615</v>
      </c>
      <c r="AM732" s="50">
        <v>4478.8</v>
      </c>
      <c r="AN732" s="35">
        <f t="shared" si="134"/>
        <v>4478800</v>
      </c>
      <c r="AR732" s="35">
        <f t="shared" si="135"/>
        <v>0</v>
      </c>
    </row>
    <row r="733" spans="1:44" x14ac:dyDescent="0.25">
      <c r="A733" s="42">
        <f t="shared" si="128"/>
        <v>42699</v>
      </c>
      <c r="B733" s="35">
        <v>82224</v>
      </c>
      <c r="C733" s="35">
        <v>56891</v>
      </c>
      <c r="D733" s="35">
        <v>33675</v>
      </c>
      <c r="E733" s="43">
        <v>18694</v>
      </c>
      <c r="F733" s="35">
        <v>5530</v>
      </c>
      <c r="G733" s="43">
        <v>3649</v>
      </c>
      <c r="H733" s="42"/>
      <c r="I733" s="43">
        <f t="shared" si="130"/>
        <v>121429</v>
      </c>
      <c r="J733" s="43">
        <f t="shared" si="131"/>
        <v>79234</v>
      </c>
      <c r="L733" s="42">
        <f t="shared" si="129"/>
        <v>42699</v>
      </c>
      <c r="M733" s="44">
        <f t="shared" si="132"/>
        <v>121429</v>
      </c>
      <c r="N733" s="48">
        <f t="shared" si="133"/>
        <v>0.65251299113061956</v>
      </c>
      <c r="R733" s="117"/>
      <c r="AL733" s="54">
        <v>42622</v>
      </c>
      <c r="AM733" s="50">
        <v>3980.9300000000003</v>
      </c>
      <c r="AN733" s="35">
        <f t="shared" si="134"/>
        <v>3980930.0000000005</v>
      </c>
      <c r="AR733" s="35">
        <f t="shared" si="135"/>
        <v>0</v>
      </c>
    </row>
    <row r="734" spans="1:44" x14ac:dyDescent="0.25">
      <c r="A734" s="42">
        <f t="shared" si="128"/>
        <v>42706</v>
      </c>
      <c r="B734" s="35">
        <v>82224</v>
      </c>
      <c r="C734" s="35">
        <v>56649</v>
      </c>
      <c r="D734" s="35">
        <v>33675</v>
      </c>
      <c r="E734" s="43">
        <v>18459</v>
      </c>
      <c r="F734" s="35">
        <v>5530</v>
      </c>
      <c r="G734" s="43">
        <v>3614</v>
      </c>
      <c r="H734" s="42"/>
      <c r="I734" s="43">
        <f t="shared" si="130"/>
        <v>121429</v>
      </c>
      <c r="J734" s="43">
        <f t="shared" si="131"/>
        <v>78722</v>
      </c>
      <c r="L734" s="42">
        <f t="shared" si="129"/>
        <v>42706</v>
      </c>
      <c r="M734" s="44">
        <f t="shared" si="132"/>
        <v>121429</v>
      </c>
      <c r="N734" s="48">
        <f t="shared" si="133"/>
        <v>0.64829653542399257</v>
      </c>
      <c r="R734" s="117"/>
      <c r="AL734" s="54">
        <v>42629</v>
      </c>
      <c r="AM734" s="50">
        <v>2531.48</v>
      </c>
      <c r="AN734" s="35">
        <f t="shared" si="134"/>
        <v>2531480</v>
      </c>
      <c r="AR734" s="35">
        <f t="shared" si="135"/>
        <v>0</v>
      </c>
    </row>
    <row r="735" spans="1:44" x14ac:dyDescent="0.25">
      <c r="A735" s="42">
        <f t="shared" si="128"/>
        <v>42713</v>
      </c>
      <c r="B735" s="35">
        <v>82224</v>
      </c>
      <c r="C735" s="35">
        <v>54457</v>
      </c>
      <c r="D735" s="35">
        <v>33675</v>
      </c>
      <c r="E735" s="43">
        <v>17749</v>
      </c>
      <c r="F735" s="35">
        <v>5530</v>
      </c>
      <c r="G735" s="43">
        <v>3516</v>
      </c>
      <c r="H735" s="42"/>
      <c r="I735" s="43">
        <f t="shared" si="130"/>
        <v>121429</v>
      </c>
      <c r="J735" s="43">
        <f t="shared" si="131"/>
        <v>75722</v>
      </c>
      <c r="L735" s="42">
        <f t="shared" si="129"/>
        <v>42713</v>
      </c>
      <c r="M735" s="44">
        <f t="shared" si="132"/>
        <v>121429</v>
      </c>
      <c r="N735" s="48">
        <f t="shared" si="133"/>
        <v>0.62359074026797556</v>
      </c>
      <c r="R735" s="117"/>
      <c r="AL735" s="54">
        <v>42636</v>
      </c>
      <c r="AM735" s="50">
        <v>5810.1</v>
      </c>
      <c r="AN735" s="35">
        <f t="shared" si="134"/>
        <v>5810100</v>
      </c>
      <c r="AR735" s="35">
        <f t="shared" si="135"/>
        <v>0</v>
      </c>
    </row>
    <row r="736" spans="1:44" x14ac:dyDescent="0.25">
      <c r="A736" s="42">
        <f t="shared" si="128"/>
        <v>42720</v>
      </c>
      <c r="B736" s="35">
        <v>82224</v>
      </c>
      <c r="C736" s="35">
        <v>53687</v>
      </c>
      <c r="D736" s="35">
        <v>33675</v>
      </c>
      <c r="E736" s="43">
        <v>17801</v>
      </c>
      <c r="F736" s="35">
        <v>5530</v>
      </c>
      <c r="G736" s="43">
        <v>3501</v>
      </c>
      <c r="H736" s="42"/>
      <c r="I736" s="43">
        <f t="shared" si="130"/>
        <v>121429</v>
      </c>
      <c r="J736" s="43">
        <f t="shared" si="131"/>
        <v>74989</v>
      </c>
      <c r="L736" s="42">
        <f t="shared" si="129"/>
        <v>42720</v>
      </c>
      <c r="M736" s="44">
        <f t="shared" si="132"/>
        <v>121429</v>
      </c>
      <c r="N736" s="48">
        <f t="shared" si="133"/>
        <v>0.61755429098485537</v>
      </c>
      <c r="R736" s="117"/>
      <c r="AL736" s="54">
        <v>42643</v>
      </c>
      <c r="AM736" s="50">
        <v>2678.8900000000003</v>
      </c>
      <c r="AN736" s="35">
        <f t="shared" si="134"/>
        <v>2678890.0000000005</v>
      </c>
      <c r="AR736" s="35">
        <f t="shared" si="135"/>
        <v>0</v>
      </c>
    </row>
    <row r="737" spans="1:44" x14ac:dyDescent="0.25">
      <c r="A737" s="42">
        <f t="shared" si="128"/>
        <v>42727</v>
      </c>
      <c r="B737" s="35">
        <v>82224</v>
      </c>
      <c r="C737" s="35">
        <v>53987</v>
      </c>
      <c r="D737" s="35">
        <v>33675</v>
      </c>
      <c r="E737" s="43">
        <v>17924</v>
      </c>
      <c r="F737" s="35">
        <v>5530</v>
      </c>
      <c r="G737" s="43">
        <v>3511</v>
      </c>
      <c r="H737" s="42"/>
      <c r="I737" s="43">
        <f t="shared" si="130"/>
        <v>121429</v>
      </c>
      <c r="J737" s="43">
        <f t="shared" si="131"/>
        <v>75422</v>
      </c>
      <c r="L737" s="42">
        <f t="shared" si="129"/>
        <v>42727</v>
      </c>
      <c r="M737" s="44">
        <f t="shared" si="132"/>
        <v>121429</v>
      </c>
      <c r="N737" s="48">
        <f t="shared" si="133"/>
        <v>0.62112016075237386</v>
      </c>
      <c r="R737" s="117"/>
      <c r="AL737" s="54">
        <v>42650</v>
      </c>
      <c r="AM737" s="50">
        <v>1581.52</v>
      </c>
      <c r="AN737" s="35">
        <f t="shared" si="134"/>
        <v>1581520</v>
      </c>
      <c r="AR737" s="35">
        <f t="shared" si="135"/>
        <v>0</v>
      </c>
    </row>
    <row r="738" spans="1:44" x14ac:dyDescent="0.25">
      <c r="A738" s="42">
        <v>42736</v>
      </c>
      <c r="B738" s="35">
        <v>86920</v>
      </c>
      <c r="C738" s="35">
        <v>54899</v>
      </c>
      <c r="D738" s="35">
        <v>33675</v>
      </c>
      <c r="E738" s="35">
        <v>17222</v>
      </c>
      <c r="F738" s="35">
        <v>5530</v>
      </c>
      <c r="G738" s="43">
        <v>3415</v>
      </c>
      <c r="H738" s="42"/>
      <c r="I738" s="43">
        <f t="shared" si="130"/>
        <v>126125</v>
      </c>
      <c r="J738" s="43">
        <f t="shared" si="131"/>
        <v>75536</v>
      </c>
      <c r="L738" s="42">
        <v>42736</v>
      </c>
      <c r="M738" s="44">
        <f t="shared" si="132"/>
        <v>126125</v>
      </c>
      <c r="N738" s="48">
        <f t="shared" si="133"/>
        <v>0.59889791873141729</v>
      </c>
      <c r="R738" s="117"/>
      <c r="AL738" s="54">
        <v>42657</v>
      </c>
      <c r="AM738" s="50">
        <v>1481.58</v>
      </c>
      <c r="AN738" s="35">
        <f t="shared" si="134"/>
        <v>1481580</v>
      </c>
      <c r="AR738" s="35">
        <f t="shared" si="135"/>
        <v>0</v>
      </c>
    </row>
    <row r="739" spans="1:44" x14ac:dyDescent="0.25">
      <c r="A739" s="42">
        <f>A738+7</f>
        <v>42743</v>
      </c>
      <c r="B739" s="35">
        <v>86920</v>
      </c>
      <c r="C739" s="35">
        <v>52882</v>
      </c>
      <c r="D739" s="35">
        <v>33675</v>
      </c>
      <c r="E739" s="35">
        <v>16533</v>
      </c>
      <c r="F739" s="35">
        <v>5530</v>
      </c>
      <c r="G739" s="35">
        <v>3328</v>
      </c>
      <c r="H739" s="42"/>
      <c r="I739" s="43">
        <f t="shared" si="130"/>
        <v>126125</v>
      </c>
      <c r="J739" s="43">
        <f t="shared" si="131"/>
        <v>72743</v>
      </c>
      <c r="L739" s="42">
        <f>L738+7</f>
        <v>42743</v>
      </c>
      <c r="M739" s="44">
        <f t="shared" si="132"/>
        <v>126125</v>
      </c>
      <c r="N739" s="48">
        <f t="shared" si="133"/>
        <v>0.57675322101090187</v>
      </c>
      <c r="R739" s="117"/>
      <c r="AL739" s="54">
        <v>42664</v>
      </c>
      <c r="AM739" s="50">
        <v>1890.92</v>
      </c>
      <c r="AN739" s="35">
        <f t="shared" si="134"/>
        <v>1890920</v>
      </c>
      <c r="AR739" s="35">
        <f t="shared" si="135"/>
        <v>0</v>
      </c>
    </row>
    <row r="740" spans="1:44" x14ac:dyDescent="0.25">
      <c r="A740" s="42">
        <f t="shared" ref="A740:A789" si="136">A739+7</f>
        <v>42750</v>
      </c>
      <c r="B740" s="35">
        <v>86920</v>
      </c>
      <c r="C740" s="35">
        <v>51210</v>
      </c>
      <c r="D740" s="35">
        <v>33675</v>
      </c>
      <c r="E740" s="35">
        <v>15735</v>
      </c>
      <c r="F740" s="35">
        <v>5530</v>
      </c>
      <c r="G740" s="43">
        <v>3213</v>
      </c>
      <c r="H740" s="42"/>
      <c r="I740" s="43">
        <f t="shared" si="130"/>
        <v>126125</v>
      </c>
      <c r="J740" s="43">
        <f t="shared" si="131"/>
        <v>70158</v>
      </c>
      <c r="L740" s="42">
        <f t="shared" ref="L740:L789" si="137">L739+7</f>
        <v>42750</v>
      </c>
      <c r="M740" s="44">
        <f t="shared" si="132"/>
        <v>126125</v>
      </c>
      <c r="N740" s="48">
        <f t="shared" si="133"/>
        <v>0.55625768087215066</v>
      </c>
      <c r="R740" s="117"/>
      <c r="AL740" s="54">
        <v>42671</v>
      </c>
      <c r="AM740" s="50">
        <v>1962.8500000000001</v>
      </c>
      <c r="AN740" s="35">
        <f t="shared" si="134"/>
        <v>1962850.0000000002</v>
      </c>
      <c r="AR740" s="35">
        <f t="shared" si="135"/>
        <v>0</v>
      </c>
    </row>
    <row r="741" spans="1:44" x14ac:dyDescent="0.25">
      <c r="A741" s="42">
        <f t="shared" si="136"/>
        <v>42757</v>
      </c>
      <c r="B741" s="35">
        <v>86920</v>
      </c>
      <c r="C741" s="35">
        <v>49403</v>
      </c>
      <c r="D741" s="35">
        <v>33675</v>
      </c>
      <c r="E741" s="35">
        <v>15049</v>
      </c>
      <c r="F741" s="35">
        <v>5530</v>
      </c>
      <c r="G741" s="43">
        <v>3073</v>
      </c>
      <c r="H741" s="42"/>
      <c r="I741" s="43">
        <f t="shared" si="130"/>
        <v>126125</v>
      </c>
      <c r="J741" s="43">
        <f t="shared" si="131"/>
        <v>67525</v>
      </c>
      <c r="L741" s="42">
        <f t="shared" si="137"/>
        <v>42757</v>
      </c>
      <c r="M741" s="44">
        <f t="shared" si="132"/>
        <v>126125</v>
      </c>
      <c r="N741" s="48">
        <f t="shared" si="133"/>
        <v>0.5353815659068385</v>
      </c>
      <c r="R741" s="117"/>
      <c r="AL741" s="54">
        <v>42678</v>
      </c>
      <c r="AM741" s="50">
        <v>971.53</v>
      </c>
      <c r="AN741" s="35">
        <f t="shared" si="134"/>
        <v>971530</v>
      </c>
      <c r="AR741" s="35">
        <f t="shared" si="135"/>
        <v>0</v>
      </c>
    </row>
    <row r="742" spans="1:44" x14ac:dyDescent="0.25">
      <c r="A742" s="42">
        <f t="shared" si="136"/>
        <v>42764</v>
      </c>
      <c r="B742" s="35">
        <v>86920</v>
      </c>
      <c r="C742" s="35">
        <v>46700</v>
      </c>
      <c r="D742" s="35">
        <v>33675</v>
      </c>
      <c r="E742" s="35">
        <v>14159</v>
      </c>
      <c r="F742" s="35">
        <v>5530</v>
      </c>
      <c r="G742" s="43">
        <v>2929</v>
      </c>
      <c r="H742" s="42"/>
      <c r="I742" s="43">
        <f t="shared" si="130"/>
        <v>126125</v>
      </c>
      <c r="J742" s="43">
        <f t="shared" si="131"/>
        <v>63788</v>
      </c>
      <c r="L742" s="42">
        <f t="shared" si="137"/>
        <v>42764</v>
      </c>
      <c r="M742" s="44">
        <f t="shared" si="132"/>
        <v>126125</v>
      </c>
      <c r="N742" s="48">
        <f t="shared" si="133"/>
        <v>0.50575222993062441</v>
      </c>
      <c r="R742" s="117"/>
      <c r="AL742" s="54">
        <v>42685</v>
      </c>
      <c r="AM742" s="50">
        <v>2253.6</v>
      </c>
      <c r="AN742" s="35">
        <f t="shared" si="134"/>
        <v>2253600</v>
      </c>
      <c r="AR742" s="35">
        <f t="shared" si="135"/>
        <v>0</v>
      </c>
    </row>
    <row r="743" spans="1:44" x14ac:dyDescent="0.25">
      <c r="A743" s="42">
        <f t="shared" si="136"/>
        <v>42771</v>
      </c>
      <c r="B743" s="35">
        <v>86920</v>
      </c>
      <c r="C743" s="35">
        <v>43728</v>
      </c>
      <c r="D743" s="35">
        <v>33675</v>
      </c>
      <c r="E743" s="35">
        <v>13006</v>
      </c>
      <c r="F743" s="35">
        <v>5530</v>
      </c>
      <c r="G743" s="43">
        <v>2765</v>
      </c>
      <c r="H743" s="42"/>
      <c r="I743" s="43">
        <f t="shared" si="130"/>
        <v>126125</v>
      </c>
      <c r="J743" s="43">
        <f t="shared" si="131"/>
        <v>59499</v>
      </c>
      <c r="L743" s="42">
        <f t="shared" si="137"/>
        <v>42771</v>
      </c>
      <c r="M743" s="44">
        <f t="shared" si="132"/>
        <v>126125</v>
      </c>
      <c r="N743" s="48">
        <f t="shared" si="133"/>
        <v>0.47174628344895936</v>
      </c>
      <c r="R743" s="117"/>
      <c r="AL743" s="54">
        <v>42692</v>
      </c>
      <c r="AM743" s="50">
        <v>2867.11</v>
      </c>
      <c r="AN743" s="35">
        <f t="shared" si="134"/>
        <v>2867110</v>
      </c>
      <c r="AR743" s="35">
        <f t="shared" si="135"/>
        <v>0</v>
      </c>
    </row>
    <row r="744" spans="1:44" x14ac:dyDescent="0.25">
      <c r="A744" s="42">
        <f t="shared" si="136"/>
        <v>42778</v>
      </c>
      <c r="B744" s="35">
        <v>86920</v>
      </c>
      <c r="C744" s="35">
        <v>41251</v>
      </c>
      <c r="D744" s="35">
        <v>33675</v>
      </c>
      <c r="E744" s="35">
        <v>12132</v>
      </c>
      <c r="F744" s="35">
        <v>5530</v>
      </c>
      <c r="G744" s="43">
        <v>2657</v>
      </c>
      <c r="H744" s="42"/>
      <c r="I744" s="43">
        <f t="shared" si="130"/>
        <v>126125</v>
      </c>
      <c r="J744" s="43">
        <f t="shared" si="131"/>
        <v>56040</v>
      </c>
      <c r="L744" s="42">
        <f t="shared" si="137"/>
        <v>42778</v>
      </c>
      <c r="M744" s="44">
        <f t="shared" si="132"/>
        <v>126125</v>
      </c>
      <c r="N744" s="48">
        <f t="shared" si="133"/>
        <v>0.44432111000991081</v>
      </c>
      <c r="R744" s="117"/>
      <c r="AL744" s="54">
        <v>42699</v>
      </c>
      <c r="AM744" s="50">
        <v>2114.98</v>
      </c>
      <c r="AN744" s="35">
        <f t="shared" si="134"/>
        <v>2114980</v>
      </c>
      <c r="AR744" s="35">
        <f t="shared" si="135"/>
        <v>0</v>
      </c>
    </row>
    <row r="745" spans="1:44" x14ac:dyDescent="0.25">
      <c r="A745" s="42">
        <f t="shared" si="136"/>
        <v>42785</v>
      </c>
      <c r="B745" s="35">
        <v>86920</v>
      </c>
      <c r="C745" s="35">
        <v>39479</v>
      </c>
      <c r="D745" s="35">
        <v>33675</v>
      </c>
      <c r="E745" s="35">
        <v>11046</v>
      </c>
      <c r="F745" s="35">
        <v>5530</v>
      </c>
      <c r="G745" s="43">
        <v>2574</v>
      </c>
      <c r="H745" s="42"/>
      <c r="I745" s="43">
        <f t="shared" si="130"/>
        <v>126125</v>
      </c>
      <c r="J745" s="43">
        <f t="shared" si="131"/>
        <v>53099</v>
      </c>
      <c r="L745" s="42">
        <f t="shared" si="137"/>
        <v>42785</v>
      </c>
      <c r="M745" s="44">
        <f t="shared" si="132"/>
        <v>126125</v>
      </c>
      <c r="N745" s="48">
        <f t="shared" si="133"/>
        <v>0.42100297324083252</v>
      </c>
      <c r="R745" s="117"/>
      <c r="AL745" s="54">
        <v>42706</v>
      </c>
      <c r="AM745" s="50">
        <v>3786.3</v>
      </c>
      <c r="AN745" s="35">
        <f t="shared" si="134"/>
        <v>3786300</v>
      </c>
      <c r="AR745" s="35">
        <f t="shared" si="135"/>
        <v>0</v>
      </c>
    </row>
    <row r="746" spans="1:44" x14ac:dyDescent="0.25">
      <c r="A746" s="42">
        <f t="shared" si="136"/>
        <v>42792</v>
      </c>
      <c r="B746" s="35">
        <v>86920</v>
      </c>
      <c r="C746" s="35">
        <v>37156</v>
      </c>
      <c r="D746" s="35">
        <v>33675</v>
      </c>
      <c r="E746" s="35">
        <v>10534</v>
      </c>
      <c r="F746" s="35">
        <v>5530</v>
      </c>
      <c r="G746" s="43">
        <v>2457</v>
      </c>
      <c r="H746" s="42"/>
      <c r="I746" s="43">
        <f t="shared" si="130"/>
        <v>126125</v>
      </c>
      <c r="J746" s="43">
        <f t="shared" si="131"/>
        <v>50147</v>
      </c>
      <c r="L746" s="42">
        <f t="shared" si="137"/>
        <v>42792</v>
      </c>
      <c r="M746" s="44">
        <f t="shared" si="132"/>
        <v>126125</v>
      </c>
      <c r="N746" s="48">
        <f t="shared" si="133"/>
        <v>0.39759762140733401</v>
      </c>
      <c r="R746" s="117"/>
      <c r="AL746" s="54">
        <v>42713</v>
      </c>
      <c r="AM746" s="50">
        <v>2088.2600000000002</v>
      </c>
      <c r="AN746" s="35">
        <f t="shared" si="134"/>
        <v>2088260.0000000002</v>
      </c>
      <c r="AR746" s="35">
        <f t="shared" si="135"/>
        <v>0</v>
      </c>
    </row>
    <row r="747" spans="1:44" x14ac:dyDescent="0.25">
      <c r="A747" s="42">
        <f t="shared" si="136"/>
        <v>42799</v>
      </c>
      <c r="B747" s="35">
        <v>86920</v>
      </c>
      <c r="C747" s="35">
        <v>34517</v>
      </c>
      <c r="D747" s="35">
        <v>33675</v>
      </c>
      <c r="E747" s="35">
        <v>9540</v>
      </c>
      <c r="F747" s="35">
        <v>5530</v>
      </c>
      <c r="G747" s="43">
        <v>2327</v>
      </c>
      <c r="H747" s="42"/>
      <c r="I747" s="43">
        <f t="shared" si="130"/>
        <v>126125</v>
      </c>
      <c r="J747" s="43">
        <f t="shared" si="131"/>
        <v>46384</v>
      </c>
      <c r="L747" s="42">
        <f t="shared" si="137"/>
        <v>42799</v>
      </c>
      <c r="M747" s="44">
        <f t="shared" si="132"/>
        <v>126125</v>
      </c>
      <c r="N747" s="48">
        <f t="shared" si="133"/>
        <v>0.36776214073339941</v>
      </c>
      <c r="R747" s="117"/>
      <c r="AL747" s="54">
        <v>42720</v>
      </c>
      <c r="AM747" s="50">
        <v>3111.4399999999996</v>
      </c>
      <c r="AN747" s="35">
        <f t="shared" si="134"/>
        <v>3111439.9999999995</v>
      </c>
      <c r="AR747" s="35">
        <f t="shared" si="135"/>
        <v>0</v>
      </c>
    </row>
    <row r="748" spans="1:44" x14ac:dyDescent="0.25">
      <c r="A748" s="42">
        <f t="shared" si="136"/>
        <v>42806</v>
      </c>
      <c r="B748" s="35">
        <v>86920</v>
      </c>
      <c r="C748" s="35">
        <v>32865</v>
      </c>
      <c r="D748" s="35">
        <v>33675</v>
      </c>
      <c r="E748" s="35">
        <v>8862</v>
      </c>
      <c r="F748" s="35">
        <v>5530</v>
      </c>
      <c r="G748" s="43">
        <v>2246</v>
      </c>
      <c r="H748" s="42"/>
      <c r="I748" s="43">
        <f t="shared" si="130"/>
        <v>126125</v>
      </c>
      <c r="J748" s="43">
        <f t="shared" si="131"/>
        <v>43973</v>
      </c>
      <c r="L748" s="42">
        <f t="shared" si="137"/>
        <v>42806</v>
      </c>
      <c r="M748" s="44">
        <f t="shared" si="132"/>
        <v>126125</v>
      </c>
      <c r="N748" s="48">
        <f t="shared" si="133"/>
        <v>0.34864618434093164</v>
      </c>
      <c r="R748" s="117"/>
      <c r="AL748" s="54">
        <v>42727</v>
      </c>
      <c r="AM748" s="50">
        <v>3904.98</v>
      </c>
      <c r="AN748" s="35">
        <f t="shared" si="134"/>
        <v>3904980</v>
      </c>
      <c r="AR748" s="35">
        <f t="shared" si="135"/>
        <v>0</v>
      </c>
    </row>
    <row r="749" spans="1:44" x14ac:dyDescent="0.25">
      <c r="A749" s="42">
        <f t="shared" si="136"/>
        <v>42813</v>
      </c>
      <c r="B749" s="35">
        <v>86920</v>
      </c>
      <c r="C749" s="35">
        <v>31019</v>
      </c>
      <c r="D749" s="35">
        <v>33675</v>
      </c>
      <c r="E749" s="35">
        <v>8156</v>
      </c>
      <c r="F749" s="35">
        <v>5530</v>
      </c>
      <c r="G749" s="43">
        <v>2127</v>
      </c>
      <c r="H749" s="42"/>
      <c r="I749" s="43">
        <f t="shared" si="130"/>
        <v>126125</v>
      </c>
      <c r="J749" s="43">
        <f t="shared" si="131"/>
        <v>41302</v>
      </c>
      <c r="L749" s="42">
        <f t="shared" si="137"/>
        <v>42813</v>
      </c>
      <c r="M749" s="44">
        <f t="shared" si="132"/>
        <v>126125</v>
      </c>
      <c r="N749" s="48">
        <f t="shared" si="133"/>
        <v>0.3274687809712587</v>
      </c>
      <c r="R749" s="117"/>
      <c r="AL749" s="54">
        <v>42736</v>
      </c>
      <c r="AM749" s="50">
        <v>2204</v>
      </c>
      <c r="AN749" s="35">
        <f t="shared" si="134"/>
        <v>2204000</v>
      </c>
      <c r="AR749" s="35">
        <f t="shared" si="135"/>
        <v>0</v>
      </c>
    </row>
    <row r="750" spans="1:44" x14ac:dyDescent="0.25">
      <c r="A750" s="42">
        <f t="shared" si="136"/>
        <v>42820</v>
      </c>
      <c r="B750" s="35">
        <v>86920</v>
      </c>
      <c r="C750" s="35">
        <v>30162</v>
      </c>
      <c r="D750" s="35">
        <v>33675</v>
      </c>
      <c r="E750" s="35">
        <v>7636</v>
      </c>
      <c r="F750" s="35">
        <v>5530</v>
      </c>
      <c r="G750" s="43">
        <v>2040</v>
      </c>
      <c r="H750" s="42"/>
      <c r="I750" s="43">
        <f t="shared" si="130"/>
        <v>126125</v>
      </c>
      <c r="J750" s="43">
        <f t="shared" si="131"/>
        <v>39838</v>
      </c>
      <c r="L750" s="42">
        <f t="shared" si="137"/>
        <v>42820</v>
      </c>
      <c r="M750" s="44">
        <f t="shared" si="132"/>
        <v>126125</v>
      </c>
      <c r="N750" s="48">
        <f t="shared" si="133"/>
        <v>0.31586124876114963</v>
      </c>
      <c r="R750" s="117"/>
      <c r="AL750" s="54">
        <v>42743</v>
      </c>
      <c r="AM750" s="50">
        <v>2014.27</v>
      </c>
      <c r="AN750" s="35">
        <f t="shared" si="134"/>
        <v>2014270</v>
      </c>
      <c r="AR750" s="35">
        <f t="shared" si="135"/>
        <v>0</v>
      </c>
    </row>
    <row r="751" spans="1:44" x14ac:dyDescent="0.25">
      <c r="A751" s="42">
        <f t="shared" si="136"/>
        <v>42827</v>
      </c>
      <c r="B751" s="35">
        <v>86920</v>
      </c>
      <c r="C751" s="35">
        <v>29848</v>
      </c>
      <c r="D751" s="35">
        <v>33675</v>
      </c>
      <c r="E751" s="35">
        <v>7398</v>
      </c>
      <c r="F751" s="35">
        <v>5530</v>
      </c>
      <c r="G751" s="43">
        <v>1992</v>
      </c>
      <c r="H751" s="42"/>
      <c r="I751" s="43">
        <f t="shared" si="130"/>
        <v>126125</v>
      </c>
      <c r="J751" s="43">
        <f t="shared" si="131"/>
        <v>39238</v>
      </c>
      <c r="L751" s="42">
        <f t="shared" si="137"/>
        <v>42827</v>
      </c>
      <c r="M751" s="44">
        <f t="shared" si="132"/>
        <v>126125</v>
      </c>
      <c r="N751" s="48">
        <f t="shared" si="133"/>
        <v>0.31110406342913777</v>
      </c>
      <c r="R751" s="117"/>
      <c r="AL751" s="54">
        <v>42750</v>
      </c>
      <c r="AM751" s="50">
        <v>2424.6999999999998</v>
      </c>
      <c r="AN751" s="35">
        <f t="shared" si="134"/>
        <v>2424700</v>
      </c>
      <c r="AR751" s="35">
        <f t="shared" si="135"/>
        <v>0</v>
      </c>
    </row>
    <row r="752" spans="1:44" x14ac:dyDescent="0.25">
      <c r="A752" s="42">
        <f t="shared" si="136"/>
        <v>42834</v>
      </c>
      <c r="B752" s="35">
        <v>86920</v>
      </c>
      <c r="C752" s="35">
        <v>29019</v>
      </c>
      <c r="D752" s="35">
        <v>33675</v>
      </c>
      <c r="E752" s="35">
        <v>7203</v>
      </c>
      <c r="F752" s="35">
        <v>5530</v>
      </c>
      <c r="G752" s="43">
        <v>1989</v>
      </c>
      <c r="H752" s="42"/>
      <c r="I752" s="43">
        <f t="shared" si="130"/>
        <v>126125</v>
      </c>
      <c r="J752" s="43">
        <f t="shared" si="131"/>
        <v>38211</v>
      </c>
      <c r="L752" s="42">
        <f t="shared" si="137"/>
        <v>42834</v>
      </c>
      <c r="M752" s="44">
        <f t="shared" si="132"/>
        <v>126125</v>
      </c>
      <c r="N752" s="48">
        <f t="shared" si="133"/>
        <v>0.30296134786917739</v>
      </c>
      <c r="R752" s="117"/>
      <c r="AL752" s="54">
        <v>42757</v>
      </c>
      <c r="AM752" s="50">
        <v>2418.9299999999998</v>
      </c>
      <c r="AN752" s="35">
        <f t="shared" si="134"/>
        <v>2418930</v>
      </c>
      <c r="AR752" s="35">
        <f t="shared" si="135"/>
        <v>0</v>
      </c>
    </row>
    <row r="753" spans="1:44" x14ac:dyDescent="0.25">
      <c r="A753" s="42">
        <f t="shared" si="136"/>
        <v>42841</v>
      </c>
      <c r="B753" s="35">
        <v>86920</v>
      </c>
      <c r="C753" s="35">
        <v>27518</v>
      </c>
      <c r="D753" s="35">
        <v>33675</v>
      </c>
      <c r="E753" s="35">
        <v>6838</v>
      </c>
      <c r="F753" s="35">
        <v>5530</v>
      </c>
      <c r="G753" s="43">
        <v>1952</v>
      </c>
      <c r="H753" s="42"/>
      <c r="I753" s="43">
        <f t="shared" si="130"/>
        <v>126125</v>
      </c>
      <c r="J753" s="43">
        <f t="shared" si="131"/>
        <v>36308</v>
      </c>
      <c r="L753" s="42">
        <f t="shared" si="137"/>
        <v>42841</v>
      </c>
      <c r="M753" s="44">
        <f t="shared" si="132"/>
        <v>126125</v>
      </c>
      <c r="N753" s="48">
        <f t="shared" si="133"/>
        <v>0.2878731417244797</v>
      </c>
      <c r="R753" s="117"/>
      <c r="AL753" s="54">
        <v>42764</v>
      </c>
      <c r="AM753" s="50">
        <v>1587.78</v>
      </c>
      <c r="AN753" s="35">
        <f t="shared" si="134"/>
        <v>1587780</v>
      </c>
      <c r="AR753" s="35">
        <f t="shared" si="135"/>
        <v>0</v>
      </c>
    </row>
    <row r="754" spans="1:44" x14ac:dyDescent="0.25">
      <c r="A754" s="42">
        <f t="shared" si="136"/>
        <v>42848</v>
      </c>
      <c r="B754" s="35">
        <v>86920</v>
      </c>
      <c r="C754" s="35">
        <v>25561</v>
      </c>
      <c r="D754" s="35">
        <v>33675</v>
      </c>
      <c r="E754" s="35">
        <v>6373</v>
      </c>
      <c r="F754" s="35">
        <v>5530</v>
      </c>
      <c r="G754" s="43">
        <v>1956</v>
      </c>
      <c r="H754" s="42"/>
      <c r="I754" s="43">
        <f t="shared" si="130"/>
        <v>126125</v>
      </c>
      <c r="J754" s="43">
        <f t="shared" si="131"/>
        <v>33890</v>
      </c>
      <c r="L754" s="42">
        <f t="shared" si="137"/>
        <v>42848</v>
      </c>
      <c r="M754" s="44">
        <f t="shared" si="132"/>
        <v>126125</v>
      </c>
      <c r="N754" s="48">
        <f t="shared" si="133"/>
        <v>0.26870168483647178</v>
      </c>
      <c r="R754" s="117"/>
      <c r="AL754" s="54">
        <v>42771</v>
      </c>
      <c r="AM754" s="50">
        <v>1145.2</v>
      </c>
      <c r="AN754" s="35">
        <f t="shared" si="134"/>
        <v>1145200</v>
      </c>
      <c r="AR754" s="35">
        <f t="shared" si="135"/>
        <v>0</v>
      </c>
    </row>
    <row r="755" spans="1:44" x14ac:dyDescent="0.25">
      <c r="A755" s="42">
        <f t="shared" si="136"/>
        <v>42855</v>
      </c>
      <c r="B755" s="35">
        <v>86920</v>
      </c>
      <c r="C755" s="35">
        <v>24975</v>
      </c>
      <c r="D755" s="35">
        <v>33675</v>
      </c>
      <c r="E755" s="35">
        <v>6615</v>
      </c>
      <c r="F755" s="35">
        <v>5530</v>
      </c>
      <c r="G755" s="43">
        <v>2092</v>
      </c>
      <c r="H755" s="42"/>
      <c r="I755" s="43">
        <f t="shared" si="130"/>
        <v>126125</v>
      </c>
      <c r="J755" s="43">
        <f t="shared" si="131"/>
        <v>33682</v>
      </c>
      <c r="L755" s="42">
        <f t="shared" si="137"/>
        <v>42855</v>
      </c>
      <c r="M755" s="44">
        <f t="shared" si="132"/>
        <v>126125</v>
      </c>
      <c r="N755" s="48">
        <f t="shared" si="133"/>
        <v>0.26705252725470763</v>
      </c>
      <c r="R755" s="117"/>
      <c r="AL755" s="54">
        <v>42778</v>
      </c>
      <c r="AM755" s="50">
        <v>1389.16</v>
      </c>
      <c r="AN755" s="35">
        <f t="shared" si="134"/>
        <v>1389160</v>
      </c>
      <c r="AR755" s="35">
        <f t="shared" si="135"/>
        <v>0</v>
      </c>
    </row>
    <row r="756" spans="1:44" x14ac:dyDescent="0.25">
      <c r="A756" s="42">
        <f t="shared" si="136"/>
        <v>42862</v>
      </c>
      <c r="B756" s="35">
        <v>86920</v>
      </c>
      <c r="C756" s="35">
        <v>24618</v>
      </c>
      <c r="D756" s="35">
        <v>33675</v>
      </c>
      <c r="E756" s="35">
        <v>6873</v>
      </c>
      <c r="F756" s="35">
        <v>5530</v>
      </c>
      <c r="G756" s="43">
        <v>2184</v>
      </c>
      <c r="H756" s="42"/>
      <c r="I756" s="43">
        <f t="shared" si="130"/>
        <v>126125</v>
      </c>
      <c r="J756" s="43">
        <f t="shared" si="131"/>
        <v>33675</v>
      </c>
      <c r="L756" s="42">
        <f t="shared" si="137"/>
        <v>42862</v>
      </c>
      <c r="M756" s="44">
        <f t="shared" si="132"/>
        <v>126125</v>
      </c>
      <c r="N756" s="48">
        <f t="shared" si="133"/>
        <v>0.26699702675916748</v>
      </c>
      <c r="R756" s="117"/>
      <c r="AL756" s="54">
        <v>42785</v>
      </c>
      <c r="AM756" s="50">
        <v>1649.3400000000001</v>
      </c>
      <c r="AN756" s="35">
        <f t="shared" si="134"/>
        <v>1649340.0000000002</v>
      </c>
      <c r="AR756" s="35">
        <f t="shared" si="135"/>
        <v>0</v>
      </c>
    </row>
    <row r="757" spans="1:44" x14ac:dyDescent="0.25">
      <c r="A757" s="42">
        <f t="shared" si="136"/>
        <v>42869</v>
      </c>
      <c r="B757" s="35">
        <v>86920</v>
      </c>
      <c r="C757" s="35">
        <v>30846</v>
      </c>
      <c r="D757" s="35">
        <v>33675</v>
      </c>
      <c r="E757" s="35">
        <v>8474</v>
      </c>
      <c r="F757" s="35">
        <v>5530</v>
      </c>
      <c r="G757" s="43">
        <v>2402</v>
      </c>
      <c r="H757" s="42"/>
      <c r="I757" s="43">
        <f t="shared" si="130"/>
        <v>126125</v>
      </c>
      <c r="J757" s="43">
        <f t="shared" si="131"/>
        <v>41722</v>
      </c>
      <c r="L757" s="42">
        <f t="shared" si="137"/>
        <v>42869</v>
      </c>
      <c r="M757" s="44">
        <f t="shared" si="132"/>
        <v>126125</v>
      </c>
      <c r="N757" s="48">
        <f t="shared" si="133"/>
        <v>0.33079881070366701</v>
      </c>
      <c r="R757" s="117"/>
      <c r="AL757" s="54">
        <v>42792</v>
      </c>
      <c r="AM757" s="50">
        <v>1325.17</v>
      </c>
      <c r="AN757" s="35">
        <f t="shared" si="134"/>
        <v>1325170</v>
      </c>
      <c r="AR757" s="35">
        <f t="shared" si="135"/>
        <v>0</v>
      </c>
    </row>
    <row r="758" spans="1:44" x14ac:dyDescent="0.25">
      <c r="A758" s="42">
        <f t="shared" si="136"/>
        <v>42876</v>
      </c>
      <c r="B758" s="35">
        <v>86920</v>
      </c>
      <c r="C758" s="35">
        <v>36390</v>
      </c>
      <c r="D758" s="35">
        <v>33675</v>
      </c>
      <c r="E758" s="35">
        <v>11123</v>
      </c>
      <c r="F758" s="35">
        <v>5530</v>
      </c>
      <c r="G758" s="43">
        <v>3033</v>
      </c>
      <c r="H758" s="42"/>
      <c r="I758" s="43">
        <f t="shared" si="130"/>
        <v>126125</v>
      </c>
      <c r="J758" s="43">
        <f t="shared" si="131"/>
        <v>50546</v>
      </c>
      <c r="L758" s="42">
        <f t="shared" si="137"/>
        <v>42876</v>
      </c>
      <c r="M758" s="44">
        <f t="shared" si="132"/>
        <v>126125</v>
      </c>
      <c r="N758" s="48">
        <f t="shared" si="133"/>
        <v>0.40076114965312193</v>
      </c>
      <c r="R758" s="117"/>
      <c r="AL758" s="54">
        <v>42799</v>
      </c>
      <c r="AM758" s="50">
        <v>982.45</v>
      </c>
      <c r="AN758" s="35">
        <f t="shared" si="134"/>
        <v>982450</v>
      </c>
      <c r="AR758" s="35">
        <f t="shared" si="135"/>
        <v>0</v>
      </c>
    </row>
    <row r="759" spans="1:44" x14ac:dyDescent="0.25">
      <c r="A759" s="42">
        <f t="shared" si="136"/>
        <v>42883</v>
      </c>
      <c r="B759" s="35">
        <v>86920</v>
      </c>
      <c r="C759" s="35">
        <v>40500</v>
      </c>
      <c r="D759" s="35">
        <v>33675</v>
      </c>
      <c r="E759" s="35">
        <v>12696</v>
      </c>
      <c r="F759" s="35">
        <v>5530</v>
      </c>
      <c r="G759" s="43">
        <v>3432</v>
      </c>
      <c r="H759" s="42"/>
      <c r="I759" s="43">
        <f t="shared" si="130"/>
        <v>126125</v>
      </c>
      <c r="J759" s="43">
        <f t="shared" si="131"/>
        <v>56628</v>
      </c>
      <c r="L759" s="42">
        <f t="shared" si="137"/>
        <v>42883</v>
      </c>
      <c r="M759" s="44">
        <f t="shared" si="132"/>
        <v>126125</v>
      </c>
      <c r="N759" s="48">
        <f t="shared" si="133"/>
        <v>0.44898315163528246</v>
      </c>
      <c r="R759" s="117"/>
      <c r="AL759" s="54">
        <v>42806</v>
      </c>
      <c r="AM759" s="50">
        <v>1462.54</v>
      </c>
      <c r="AN759" s="35">
        <f t="shared" si="134"/>
        <v>1462540</v>
      </c>
      <c r="AR759" s="35">
        <f t="shared" si="135"/>
        <v>0</v>
      </c>
    </row>
    <row r="760" spans="1:44" x14ac:dyDescent="0.25">
      <c r="A760" s="42">
        <f t="shared" si="136"/>
        <v>42890</v>
      </c>
      <c r="B760" s="35">
        <v>86920</v>
      </c>
      <c r="C760" s="35">
        <v>48388</v>
      </c>
      <c r="D760" s="35">
        <v>33675</v>
      </c>
      <c r="E760" s="43">
        <v>15186</v>
      </c>
      <c r="F760" s="35">
        <v>5530</v>
      </c>
      <c r="G760" s="43">
        <v>3707</v>
      </c>
      <c r="H760" s="42"/>
      <c r="I760" s="43">
        <f t="shared" si="130"/>
        <v>126125</v>
      </c>
      <c r="J760" s="43">
        <f t="shared" si="131"/>
        <v>67281</v>
      </c>
      <c r="L760" s="42">
        <f t="shared" si="137"/>
        <v>42890</v>
      </c>
      <c r="M760" s="44">
        <f t="shared" si="132"/>
        <v>126125</v>
      </c>
      <c r="N760" s="48">
        <f t="shared" si="133"/>
        <v>0.53344697720515366</v>
      </c>
      <c r="R760" s="117"/>
      <c r="AL760" s="54">
        <v>42813</v>
      </c>
      <c r="AM760" s="50">
        <v>1391.32</v>
      </c>
      <c r="AN760" s="35">
        <f t="shared" si="134"/>
        <v>1391320</v>
      </c>
      <c r="AR760" s="35">
        <f t="shared" si="135"/>
        <v>0</v>
      </c>
    </row>
    <row r="761" spans="1:44" x14ac:dyDescent="0.25">
      <c r="A761" s="42">
        <f t="shared" si="136"/>
        <v>42897</v>
      </c>
      <c r="B761" s="35">
        <v>86920</v>
      </c>
      <c r="C761" s="35">
        <v>53751</v>
      </c>
      <c r="D761" s="35">
        <v>33675</v>
      </c>
      <c r="E761" s="43">
        <v>18185</v>
      </c>
      <c r="F761" s="35">
        <v>5530</v>
      </c>
      <c r="G761" s="43">
        <v>3834</v>
      </c>
      <c r="H761" s="42"/>
      <c r="I761" s="43">
        <f t="shared" si="130"/>
        <v>126125</v>
      </c>
      <c r="J761" s="43">
        <f t="shared" si="131"/>
        <v>75770</v>
      </c>
      <c r="L761" s="42">
        <f t="shared" si="137"/>
        <v>42897</v>
      </c>
      <c r="M761" s="44">
        <f t="shared" si="132"/>
        <v>126125</v>
      </c>
      <c r="N761" s="48">
        <f t="shared" si="133"/>
        <v>0.60075322101090189</v>
      </c>
      <c r="R761" s="117"/>
      <c r="AL761" s="54">
        <v>42820</v>
      </c>
      <c r="AM761" s="50">
        <v>2721.4</v>
      </c>
      <c r="AN761" s="35">
        <f t="shared" si="134"/>
        <v>2721400</v>
      </c>
      <c r="AR761" s="35">
        <f t="shared" si="135"/>
        <v>0</v>
      </c>
    </row>
    <row r="762" spans="1:44" x14ac:dyDescent="0.25">
      <c r="A762" s="42">
        <f t="shared" si="136"/>
        <v>42904</v>
      </c>
      <c r="B762" s="35">
        <v>86920</v>
      </c>
      <c r="C762" s="35">
        <v>57245</v>
      </c>
      <c r="D762" s="35">
        <v>33675</v>
      </c>
      <c r="E762" s="43">
        <v>20285</v>
      </c>
      <c r="F762" s="35">
        <v>5530</v>
      </c>
      <c r="G762" s="43">
        <v>3911</v>
      </c>
      <c r="H762" s="42"/>
      <c r="I762" s="43">
        <f t="shared" si="130"/>
        <v>126125</v>
      </c>
      <c r="J762" s="43">
        <f t="shared" si="131"/>
        <v>81441</v>
      </c>
      <c r="L762" s="42">
        <f t="shared" si="137"/>
        <v>42904</v>
      </c>
      <c r="M762" s="44">
        <f t="shared" si="132"/>
        <v>126125</v>
      </c>
      <c r="N762" s="48">
        <f t="shared" si="133"/>
        <v>0.6457165510406343</v>
      </c>
      <c r="R762" s="117"/>
      <c r="AL762" s="54">
        <v>42827</v>
      </c>
      <c r="AM762" s="50">
        <v>3397</v>
      </c>
      <c r="AN762" s="35">
        <f t="shared" si="134"/>
        <v>3397000</v>
      </c>
      <c r="AR762" s="35">
        <f t="shared" si="135"/>
        <v>0</v>
      </c>
    </row>
    <row r="763" spans="1:44" x14ac:dyDescent="0.25">
      <c r="A763" s="42">
        <f t="shared" si="136"/>
        <v>42911</v>
      </c>
      <c r="B763" s="35">
        <v>86920</v>
      </c>
      <c r="C763" s="35">
        <v>59349</v>
      </c>
      <c r="D763" s="35">
        <v>33675</v>
      </c>
      <c r="E763" s="43">
        <v>21751</v>
      </c>
      <c r="F763" s="35">
        <v>5530</v>
      </c>
      <c r="G763" s="43">
        <v>3948</v>
      </c>
      <c r="H763" s="42"/>
      <c r="I763" s="43">
        <f t="shared" si="130"/>
        <v>126125</v>
      </c>
      <c r="J763" s="43">
        <f t="shared" si="131"/>
        <v>85048</v>
      </c>
      <c r="L763" s="42">
        <f t="shared" si="137"/>
        <v>42911</v>
      </c>
      <c r="M763" s="44">
        <f t="shared" si="132"/>
        <v>126125</v>
      </c>
      <c r="N763" s="48">
        <f t="shared" si="133"/>
        <v>0.67431516352824583</v>
      </c>
      <c r="R763" s="117"/>
      <c r="AL763" s="54">
        <v>42834</v>
      </c>
      <c r="AM763" s="50">
        <v>2906.1299999999997</v>
      </c>
      <c r="AN763" s="35">
        <f t="shared" si="134"/>
        <v>2906129.9999999995</v>
      </c>
      <c r="AR763" s="35">
        <f t="shared" si="135"/>
        <v>0</v>
      </c>
    </row>
    <row r="764" spans="1:44" x14ac:dyDescent="0.25">
      <c r="A764" s="42">
        <f t="shared" si="136"/>
        <v>42918</v>
      </c>
      <c r="B764" s="35">
        <v>86920</v>
      </c>
      <c r="C764" s="35">
        <v>60501</v>
      </c>
      <c r="D764" s="35">
        <v>33675</v>
      </c>
      <c r="E764" s="43">
        <v>22576</v>
      </c>
      <c r="F764" s="35">
        <v>5530</v>
      </c>
      <c r="G764" s="43">
        <v>3906</v>
      </c>
      <c r="H764" s="42"/>
      <c r="I764" s="43">
        <f t="shared" si="130"/>
        <v>126125</v>
      </c>
      <c r="J764" s="43">
        <f t="shared" si="131"/>
        <v>86983</v>
      </c>
      <c r="L764" s="42">
        <f t="shared" si="137"/>
        <v>42918</v>
      </c>
      <c r="M764" s="44">
        <f t="shared" si="132"/>
        <v>126125</v>
      </c>
      <c r="N764" s="48">
        <f t="shared" si="133"/>
        <v>0.68965708622398414</v>
      </c>
      <c r="R764" s="117"/>
      <c r="AL764" s="54">
        <v>42841</v>
      </c>
      <c r="AM764" s="50">
        <v>1967.22</v>
      </c>
      <c r="AN764" s="35">
        <f t="shared" si="134"/>
        <v>1967220</v>
      </c>
      <c r="AR764" s="35">
        <f t="shared" si="135"/>
        <v>0</v>
      </c>
    </row>
    <row r="765" spans="1:44" x14ac:dyDescent="0.25">
      <c r="A765" s="42">
        <f t="shared" si="136"/>
        <v>42925</v>
      </c>
      <c r="B765" s="35">
        <v>86920</v>
      </c>
      <c r="C765" s="35">
        <v>62469</v>
      </c>
      <c r="D765" s="35">
        <v>33675</v>
      </c>
      <c r="E765" s="43">
        <v>24418</v>
      </c>
      <c r="F765" s="35">
        <v>5530</v>
      </c>
      <c r="G765" s="43">
        <v>3970</v>
      </c>
      <c r="H765" s="42"/>
      <c r="I765" s="43">
        <f t="shared" si="130"/>
        <v>126125</v>
      </c>
      <c r="J765" s="43">
        <f t="shared" si="131"/>
        <v>90857</v>
      </c>
      <c r="L765" s="42">
        <f t="shared" si="137"/>
        <v>42925</v>
      </c>
      <c r="M765" s="44">
        <f t="shared" si="132"/>
        <v>126125</v>
      </c>
      <c r="N765" s="48">
        <f t="shared" si="133"/>
        <v>0.72037264618434094</v>
      </c>
      <c r="R765" s="117"/>
      <c r="AL765" s="54">
        <v>42848</v>
      </c>
      <c r="AM765" s="50">
        <v>1663.11</v>
      </c>
      <c r="AN765" s="35">
        <f t="shared" si="134"/>
        <v>1663110</v>
      </c>
      <c r="AR765" s="35">
        <f t="shared" si="135"/>
        <v>0</v>
      </c>
    </row>
    <row r="766" spans="1:44" x14ac:dyDescent="0.25">
      <c r="A766" s="42">
        <f t="shared" si="136"/>
        <v>42932</v>
      </c>
      <c r="B766" s="35">
        <v>86920</v>
      </c>
      <c r="C766" s="35">
        <v>63766</v>
      </c>
      <c r="D766" s="35">
        <v>33675</v>
      </c>
      <c r="E766" s="43">
        <v>25453</v>
      </c>
      <c r="F766" s="35">
        <v>5530</v>
      </c>
      <c r="G766" s="43">
        <v>4012</v>
      </c>
      <c r="H766" s="42"/>
      <c r="I766" s="43">
        <f t="shared" si="130"/>
        <v>126125</v>
      </c>
      <c r="J766" s="43">
        <f t="shared" si="131"/>
        <v>93231</v>
      </c>
      <c r="L766" s="42">
        <f t="shared" si="137"/>
        <v>42932</v>
      </c>
      <c r="M766" s="44">
        <f t="shared" si="132"/>
        <v>126125</v>
      </c>
      <c r="N766" s="48">
        <f t="shared" si="133"/>
        <v>0.73919524281466797</v>
      </c>
      <c r="R766" s="117"/>
      <c r="AL766" s="54">
        <v>42855</v>
      </c>
      <c r="AM766" s="50">
        <v>2914.29</v>
      </c>
      <c r="AN766" s="35">
        <f t="shared" si="134"/>
        <v>2914290</v>
      </c>
      <c r="AR766" s="35">
        <f t="shared" si="135"/>
        <v>0</v>
      </c>
    </row>
    <row r="767" spans="1:44" x14ac:dyDescent="0.25">
      <c r="A767" s="42">
        <f t="shared" si="136"/>
        <v>42939</v>
      </c>
      <c r="B767" s="35">
        <v>86920</v>
      </c>
      <c r="C767" s="35">
        <v>65449</v>
      </c>
      <c r="D767" s="35">
        <v>33675</v>
      </c>
      <c r="E767" s="43">
        <v>26000</v>
      </c>
      <c r="F767" s="35">
        <v>5530</v>
      </c>
      <c r="G767" s="43">
        <v>3977</v>
      </c>
      <c r="H767" s="42"/>
      <c r="I767" s="43">
        <f t="shared" si="130"/>
        <v>126125</v>
      </c>
      <c r="J767" s="43">
        <f t="shared" si="131"/>
        <v>95426</v>
      </c>
      <c r="L767" s="42">
        <f t="shared" si="137"/>
        <v>42939</v>
      </c>
      <c r="M767" s="44">
        <f t="shared" si="132"/>
        <v>126125</v>
      </c>
      <c r="N767" s="48">
        <f t="shared" si="133"/>
        <v>0.75659861248761151</v>
      </c>
      <c r="R767" s="117"/>
      <c r="AL767" s="54">
        <v>42862</v>
      </c>
      <c r="AM767" s="50">
        <v>3823.31</v>
      </c>
      <c r="AN767" s="35">
        <f t="shared" si="134"/>
        <v>3823310</v>
      </c>
      <c r="AR767" s="35">
        <f t="shared" si="135"/>
        <v>0</v>
      </c>
    </row>
    <row r="768" spans="1:44" x14ac:dyDescent="0.25">
      <c r="A768" s="42">
        <f t="shared" si="136"/>
        <v>42946</v>
      </c>
      <c r="B768" s="35">
        <v>86920</v>
      </c>
      <c r="C768" s="35">
        <v>67999</v>
      </c>
      <c r="D768" s="35">
        <v>33675</v>
      </c>
      <c r="E768" s="43">
        <v>26679</v>
      </c>
      <c r="F768" s="35">
        <v>5530</v>
      </c>
      <c r="G768" s="43">
        <v>3981</v>
      </c>
      <c r="H768" s="42"/>
      <c r="I768" s="43">
        <f t="shared" si="130"/>
        <v>126125</v>
      </c>
      <c r="J768" s="43">
        <f t="shared" si="131"/>
        <v>98659</v>
      </c>
      <c r="L768" s="42">
        <f t="shared" si="137"/>
        <v>42946</v>
      </c>
      <c r="M768" s="44">
        <f t="shared" si="132"/>
        <v>126125</v>
      </c>
      <c r="N768" s="48">
        <f t="shared" si="133"/>
        <v>0.78223191278493553</v>
      </c>
      <c r="R768" s="117"/>
      <c r="AL768" s="54">
        <v>42869</v>
      </c>
      <c r="AM768" s="50">
        <v>11229.740000000002</v>
      </c>
      <c r="AN768" s="35">
        <f t="shared" si="134"/>
        <v>11229740.000000002</v>
      </c>
      <c r="AR768" s="35">
        <f t="shared" si="135"/>
        <v>0</v>
      </c>
    </row>
    <row r="769" spans="1:44" x14ac:dyDescent="0.25">
      <c r="A769" s="42">
        <f t="shared" si="136"/>
        <v>42953</v>
      </c>
      <c r="B769" s="35">
        <v>86920</v>
      </c>
      <c r="C769" s="35">
        <v>69331</v>
      </c>
      <c r="D769" s="35">
        <v>33675</v>
      </c>
      <c r="E769" s="43">
        <v>26900</v>
      </c>
      <c r="F769" s="35">
        <v>5530</v>
      </c>
      <c r="G769" s="43">
        <v>3990</v>
      </c>
      <c r="H769" s="42"/>
      <c r="I769" s="43">
        <f t="shared" si="130"/>
        <v>126125</v>
      </c>
      <c r="J769" s="43">
        <f t="shared" si="131"/>
        <v>100221</v>
      </c>
      <c r="L769" s="42">
        <f t="shared" si="137"/>
        <v>42953</v>
      </c>
      <c r="M769" s="44">
        <f t="shared" si="132"/>
        <v>126125</v>
      </c>
      <c r="N769" s="48">
        <f t="shared" si="133"/>
        <v>0.79461645193260655</v>
      </c>
      <c r="R769" s="117"/>
      <c r="AL769" s="54">
        <v>42876</v>
      </c>
      <c r="AM769" s="50">
        <v>12458.72</v>
      </c>
      <c r="AN769" s="35">
        <f t="shared" si="134"/>
        <v>12458720</v>
      </c>
      <c r="AR769" s="35">
        <f t="shared" si="135"/>
        <v>0</v>
      </c>
    </row>
    <row r="770" spans="1:44" x14ac:dyDescent="0.25">
      <c r="A770" s="42">
        <f t="shared" si="136"/>
        <v>42960</v>
      </c>
      <c r="B770" s="35">
        <v>86920</v>
      </c>
      <c r="C770" s="35">
        <v>70729</v>
      </c>
      <c r="D770" s="35">
        <v>33675</v>
      </c>
      <c r="E770" s="43">
        <v>27290</v>
      </c>
      <c r="F770" s="35">
        <v>5530</v>
      </c>
      <c r="G770" s="43">
        <v>3955</v>
      </c>
      <c r="H770" s="42"/>
      <c r="I770" s="43">
        <f t="shared" si="130"/>
        <v>126125</v>
      </c>
      <c r="J770" s="43">
        <f t="shared" si="131"/>
        <v>101974</v>
      </c>
      <c r="L770" s="42">
        <f t="shared" si="137"/>
        <v>42960</v>
      </c>
      <c r="M770" s="44">
        <f t="shared" si="132"/>
        <v>126125</v>
      </c>
      <c r="N770" s="48">
        <f t="shared" si="133"/>
        <v>0.80851536174430128</v>
      </c>
      <c r="R770" s="117"/>
      <c r="AL770" s="54">
        <v>42883</v>
      </c>
      <c r="AM770" s="50">
        <v>10127.99</v>
      </c>
      <c r="AN770" s="35">
        <f t="shared" si="134"/>
        <v>10127990</v>
      </c>
      <c r="AR770" s="35">
        <f t="shared" si="135"/>
        <v>0</v>
      </c>
    </row>
    <row r="771" spans="1:44" x14ac:dyDescent="0.25">
      <c r="A771" s="42">
        <f t="shared" si="136"/>
        <v>42967</v>
      </c>
      <c r="B771" s="35">
        <v>86920</v>
      </c>
      <c r="C771" s="35">
        <v>70509</v>
      </c>
      <c r="D771" s="35">
        <v>33675</v>
      </c>
      <c r="E771" s="43">
        <v>27381</v>
      </c>
      <c r="F771" s="35">
        <v>5530</v>
      </c>
      <c r="G771" s="43">
        <v>3897</v>
      </c>
      <c r="H771" s="42"/>
      <c r="I771" s="43">
        <f t="shared" si="130"/>
        <v>126125</v>
      </c>
      <c r="J771" s="43">
        <f t="shared" si="131"/>
        <v>101787</v>
      </c>
      <c r="L771" s="42">
        <f t="shared" si="137"/>
        <v>42967</v>
      </c>
      <c r="M771" s="44">
        <f t="shared" si="132"/>
        <v>126125</v>
      </c>
      <c r="N771" s="48">
        <f t="shared" si="133"/>
        <v>0.80703270564915763</v>
      </c>
      <c r="R771" s="117"/>
      <c r="AL771" s="54">
        <v>42890</v>
      </c>
      <c r="AM771" s="50">
        <v>13432.57</v>
      </c>
      <c r="AN771" s="35">
        <f t="shared" si="134"/>
        <v>13432570</v>
      </c>
      <c r="AR771" s="35">
        <f t="shared" si="135"/>
        <v>0</v>
      </c>
    </row>
    <row r="772" spans="1:44" x14ac:dyDescent="0.25">
      <c r="A772" s="42">
        <f t="shared" si="136"/>
        <v>42974</v>
      </c>
      <c r="B772" s="35">
        <v>86920</v>
      </c>
      <c r="C772" s="35">
        <v>70147</v>
      </c>
      <c r="D772" s="35">
        <v>33675</v>
      </c>
      <c r="E772" s="43">
        <v>27241</v>
      </c>
      <c r="F772" s="35">
        <v>5530</v>
      </c>
      <c r="G772" s="43">
        <v>3915</v>
      </c>
      <c r="H772" s="42"/>
      <c r="I772" s="43">
        <f t="shared" si="130"/>
        <v>126125</v>
      </c>
      <c r="J772" s="43">
        <f t="shared" si="131"/>
        <v>101303</v>
      </c>
      <c r="L772" s="42">
        <f t="shared" si="137"/>
        <v>42974</v>
      </c>
      <c r="M772" s="44">
        <f t="shared" si="132"/>
        <v>126125</v>
      </c>
      <c r="N772" s="48">
        <f t="shared" si="133"/>
        <v>0.80319524281466803</v>
      </c>
      <c r="R772" s="117"/>
      <c r="AL772" s="54">
        <v>42897</v>
      </c>
      <c r="AM772" s="50">
        <v>12023.609999999999</v>
      </c>
      <c r="AN772" s="35">
        <f t="shared" si="134"/>
        <v>12023609.999999998</v>
      </c>
      <c r="AR772" s="35">
        <f t="shared" si="135"/>
        <v>0</v>
      </c>
    </row>
    <row r="773" spans="1:44" x14ac:dyDescent="0.25">
      <c r="A773" s="42">
        <f t="shared" si="136"/>
        <v>42981</v>
      </c>
      <c r="B773" s="35">
        <v>86920</v>
      </c>
      <c r="C773" s="35">
        <v>70950</v>
      </c>
      <c r="D773" s="35">
        <v>33675</v>
      </c>
      <c r="E773" s="43">
        <v>26887</v>
      </c>
      <c r="F773" s="35">
        <v>5530</v>
      </c>
      <c r="G773" s="43">
        <v>3878</v>
      </c>
      <c r="H773" s="42"/>
      <c r="I773" s="43">
        <f t="shared" si="130"/>
        <v>126125</v>
      </c>
      <c r="J773" s="43">
        <f t="shared" si="131"/>
        <v>101715</v>
      </c>
      <c r="L773" s="42">
        <f t="shared" si="137"/>
        <v>42981</v>
      </c>
      <c r="M773" s="44">
        <f t="shared" si="132"/>
        <v>126125</v>
      </c>
      <c r="N773" s="48">
        <f t="shared" si="133"/>
        <v>0.80646184340931615</v>
      </c>
      <c r="R773" s="117"/>
      <c r="AL773" s="54">
        <v>42904</v>
      </c>
      <c r="AM773" s="50">
        <v>9337.4</v>
      </c>
      <c r="AN773" s="35">
        <f t="shared" si="134"/>
        <v>9337400</v>
      </c>
      <c r="AR773" s="35">
        <f t="shared" si="135"/>
        <v>0</v>
      </c>
    </row>
    <row r="774" spans="1:44" x14ac:dyDescent="0.25">
      <c r="A774" s="42">
        <f t="shared" si="136"/>
        <v>42988</v>
      </c>
      <c r="B774" s="35">
        <v>86920</v>
      </c>
      <c r="C774" s="35">
        <v>72355</v>
      </c>
      <c r="D774" s="35">
        <v>33675</v>
      </c>
      <c r="E774" s="43">
        <v>27346</v>
      </c>
      <c r="F774" s="35">
        <v>5530</v>
      </c>
      <c r="G774" s="43">
        <v>4038</v>
      </c>
      <c r="H774" s="42"/>
      <c r="I774" s="43">
        <f t="shared" si="130"/>
        <v>126125</v>
      </c>
      <c r="J774" s="43">
        <f t="shared" si="131"/>
        <v>103739</v>
      </c>
      <c r="L774" s="42">
        <f t="shared" si="137"/>
        <v>42988</v>
      </c>
      <c r="M774" s="44">
        <f t="shared" si="132"/>
        <v>126125</v>
      </c>
      <c r="N774" s="48">
        <f t="shared" si="133"/>
        <v>0.82250941526263632</v>
      </c>
      <c r="R774" s="117"/>
      <c r="AL774" s="54">
        <v>42911</v>
      </c>
      <c r="AM774" s="50">
        <v>7354.8</v>
      </c>
      <c r="AN774" s="35">
        <f t="shared" si="134"/>
        <v>7354800</v>
      </c>
      <c r="AR774" s="35">
        <f t="shared" si="135"/>
        <v>0</v>
      </c>
    </row>
    <row r="775" spans="1:44" x14ac:dyDescent="0.25">
      <c r="A775" s="42">
        <f t="shared" si="136"/>
        <v>42995</v>
      </c>
      <c r="B775" s="35">
        <v>86920</v>
      </c>
      <c r="C775" s="35">
        <v>72151</v>
      </c>
      <c r="D775" s="35">
        <v>33675</v>
      </c>
      <c r="E775" s="43">
        <v>27182</v>
      </c>
      <c r="F775" s="35">
        <v>5530</v>
      </c>
      <c r="G775" s="43">
        <v>4048</v>
      </c>
      <c r="H775" s="42"/>
      <c r="I775" s="43">
        <f t="shared" ref="I775:I838" si="138">B775+D775+F775</f>
        <v>126125</v>
      </c>
      <c r="J775" s="43">
        <f t="shared" ref="J775:J838" si="139">C775+E775+G775</f>
        <v>103381</v>
      </c>
      <c r="L775" s="42">
        <f t="shared" si="137"/>
        <v>42995</v>
      </c>
      <c r="M775" s="44">
        <f t="shared" ref="M775:M838" si="140">B775+D775+F775</f>
        <v>126125</v>
      </c>
      <c r="N775" s="48">
        <f t="shared" ref="N775:N838" si="141">(C775+E775+G775)/M775</f>
        <v>0.81967096134786921</v>
      </c>
      <c r="R775" s="117"/>
      <c r="AL775" s="54">
        <v>42918</v>
      </c>
      <c r="AM775" s="50">
        <v>5989.6</v>
      </c>
      <c r="AN775" s="35">
        <f t="shared" si="134"/>
        <v>5989600</v>
      </c>
      <c r="AR775" s="35">
        <f t="shared" si="135"/>
        <v>0</v>
      </c>
    </row>
    <row r="776" spans="1:44" x14ac:dyDescent="0.25">
      <c r="A776" s="42">
        <f t="shared" si="136"/>
        <v>43002</v>
      </c>
      <c r="B776" s="35">
        <v>86920</v>
      </c>
      <c r="C776" s="35">
        <v>72230</v>
      </c>
      <c r="D776" s="35">
        <v>33675</v>
      </c>
      <c r="E776" s="43">
        <v>26797</v>
      </c>
      <c r="F776" s="35">
        <v>5530</v>
      </c>
      <c r="G776" s="43">
        <v>3997</v>
      </c>
      <c r="H776" s="42"/>
      <c r="I776" s="43">
        <f t="shared" si="138"/>
        <v>126125</v>
      </c>
      <c r="J776" s="43">
        <f t="shared" si="139"/>
        <v>103024</v>
      </c>
      <c r="L776" s="42">
        <f t="shared" si="137"/>
        <v>43002</v>
      </c>
      <c r="M776" s="44">
        <f t="shared" si="140"/>
        <v>126125</v>
      </c>
      <c r="N776" s="48">
        <f t="shared" si="141"/>
        <v>0.81684043607532208</v>
      </c>
      <c r="R776" s="117"/>
      <c r="AL776" s="54">
        <v>42925</v>
      </c>
      <c r="AM776" s="50">
        <v>7593.1500000000005</v>
      </c>
      <c r="AN776" s="35">
        <f t="shared" si="134"/>
        <v>7593150.0000000009</v>
      </c>
      <c r="AR776" s="35">
        <f t="shared" si="135"/>
        <v>0</v>
      </c>
    </row>
    <row r="777" spans="1:44" x14ac:dyDescent="0.25">
      <c r="A777" s="42">
        <f t="shared" si="136"/>
        <v>43009</v>
      </c>
      <c r="B777" s="35">
        <v>86920</v>
      </c>
      <c r="C777" s="35">
        <v>74410</v>
      </c>
      <c r="D777" s="35">
        <v>33675</v>
      </c>
      <c r="E777" s="43">
        <v>27180</v>
      </c>
      <c r="F777" s="35">
        <v>5530</v>
      </c>
      <c r="G777" s="43">
        <v>3982</v>
      </c>
      <c r="H777" s="42"/>
      <c r="I777" s="43">
        <f t="shared" si="138"/>
        <v>126125</v>
      </c>
      <c r="J777" s="43">
        <f t="shared" si="139"/>
        <v>105572</v>
      </c>
      <c r="L777" s="42">
        <f t="shared" si="137"/>
        <v>43009</v>
      </c>
      <c r="M777" s="44">
        <f t="shared" si="140"/>
        <v>126125</v>
      </c>
      <c r="N777" s="48">
        <f t="shared" si="141"/>
        <v>0.83704261645193256</v>
      </c>
      <c r="R777" s="117"/>
      <c r="AL777" s="54">
        <v>42932</v>
      </c>
      <c r="AM777" s="50">
        <v>6211.24</v>
      </c>
      <c r="AN777" s="35">
        <f t="shared" si="134"/>
        <v>6211240</v>
      </c>
      <c r="AR777" s="35">
        <f t="shared" si="135"/>
        <v>0</v>
      </c>
    </row>
    <row r="778" spans="1:44" x14ac:dyDescent="0.25">
      <c r="A778" s="42">
        <f t="shared" si="136"/>
        <v>43016</v>
      </c>
      <c r="B778" s="35">
        <v>86920</v>
      </c>
      <c r="C778" s="35">
        <v>74690</v>
      </c>
      <c r="D778" s="35">
        <v>33675</v>
      </c>
      <c r="E778" s="43">
        <v>27269</v>
      </c>
      <c r="F778" s="35">
        <v>5530</v>
      </c>
      <c r="G778" s="43">
        <v>3991</v>
      </c>
      <c r="H778" s="42"/>
      <c r="I778" s="43">
        <f t="shared" si="138"/>
        <v>126125</v>
      </c>
      <c r="J778" s="43">
        <f t="shared" si="139"/>
        <v>105950</v>
      </c>
      <c r="L778" s="42">
        <f t="shared" si="137"/>
        <v>43016</v>
      </c>
      <c r="M778" s="44">
        <f t="shared" si="140"/>
        <v>126125</v>
      </c>
      <c r="N778" s="48">
        <f t="shared" si="141"/>
        <v>0.84003964321110014</v>
      </c>
      <c r="R778" s="117"/>
      <c r="AL778" s="54">
        <v>42939</v>
      </c>
      <c r="AM778" s="50">
        <v>5721.41</v>
      </c>
      <c r="AN778" s="35">
        <f t="shared" ref="AN778:AN841" si="142">AM778*1000</f>
        <v>5721410</v>
      </c>
      <c r="AR778" s="35">
        <f t="shared" ref="AR778:AR841" si="143">AQ778*1000000</f>
        <v>0</v>
      </c>
    </row>
    <row r="779" spans="1:44" x14ac:dyDescent="0.25">
      <c r="A779" s="42">
        <f t="shared" si="136"/>
        <v>43023</v>
      </c>
      <c r="B779" s="35">
        <v>86920</v>
      </c>
      <c r="C779" s="35">
        <v>74923</v>
      </c>
      <c r="D779" s="35">
        <v>33675</v>
      </c>
      <c r="E779" s="43">
        <v>27470</v>
      </c>
      <c r="F779" s="35">
        <v>5530</v>
      </c>
      <c r="G779" s="43">
        <v>4013</v>
      </c>
      <c r="H779" s="42"/>
      <c r="I779" s="43">
        <f t="shared" si="138"/>
        <v>126125</v>
      </c>
      <c r="J779" s="43">
        <f t="shared" si="139"/>
        <v>106406</v>
      </c>
      <c r="L779" s="42">
        <f t="shared" si="137"/>
        <v>43023</v>
      </c>
      <c r="M779" s="44">
        <f t="shared" si="140"/>
        <v>126125</v>
      </c>
      <c r="N779" s="48">
        <f t="shared" si="141"/>
        <v>0.84365510406342914</v>
      </c>
      <c r="R779" s="117"/>
      <c r="AL779" s="54">
        <v>42946</v>
      </c>
      <c r="AM779" s="50">
        <v>6418.7800000000007</v>
      </c>
      <c r="AN779" s="35">
        <f t="shared" si="142"/>
        <v>6418780.0000000009</v>
      </c>
      <c r="AR779" s="35">
        <f t="shared" si="143"/>
        <v>0</v>
      </c>
    </row>
    <row r="780" spans="1:44" x14ac:dyDescent="0.25">
      <c r="A780" s="42">
        <f t="shared" si="136"/>
        <v>43030</v>
      </c>
      <c r="B780" s="35">
        <v>86920</v>
      </c>
      <c r="C780" s="35">
        <v>75290</v>
      </c>
      <c r="D780" s="35">
        <v>33675</v>
      </c>
      <c r="E780" s="43">
        <v>27397</v>
      </c>
      <c r="F780" s="35">
        <v>5530</v>
      </c>
      <c r="G780" s="43">
        <v>4007</v>
      </c>
      <c r="H780" s="42"/>
      <c r="I780" s="43">
        <f t="shared" si="138"/>
        <v>126125</v>
      </c>
      <c r="J780" s="43">
        <f t="shared" si="139"/>
        <v>106694</v>
      </c>
      <c r="L780" s="42">
        <f t="shared" si="137"/>
        <v>43030</v>
      </c>
      <c r="M780" s="44">
        <f t="shared" si="140"/>
        <v>126125</v>
      </c>
      <c r="N780" s="48">
        <f t="shared" si="141"/>
        <v>0.84593855302279486</v>
      </c>
      <c r="R780" s="117"/>
      <c r="AL780" s="54">
        <v>42953</v>
      </c>
      <c r="AM780" s="50">
        <v>5362.24</v>
      </c>
      <c r="AN780" s="35">
        <f t="shared" si="142"/>
        <v>5362240</v>
      </c>
      <c r="AR780" s="35">
        <f t="shared" si="143"/>
        <v>0</v>
      </c>
    </row>
    <row r="781" spans="1:44" x14ac:dyDescent="0.25">
      <c r="A781" s="42">
        <f t="shared" si="136"/>
        <v>43037</v>
      </c>
      <c r="B781" s="35">
        <v>86920</v>
      </c>
      <c r="C781" s="35">
        <v>75038</v>
      </c>
      <c r="D781" s="35">
        <v>33675</v>
      </c>
      <c r="E781" s="43">
        <v>27244</v>
      </c>
      <c r="F781" s="35">
        <v>5530</v>
      </c>
      <c r="G781" s="43">
        <v>3953</v>
      </c>
      <c r="H781" s="42"/>
      <c r="I781" s="43">
        <f t="shared" si="138"/>
        <v>126125</v>
      </c>
      <c r="J781" s="43">
        <f t="shared" si="139"/>
        <v>106235</v>
      </c>
      <c r="L781" s="42">
        <f t="shared" si="137"/>
        <v>43037</v>
      </c>
      <c r="M781" s="44">
        <f t="shared" si="140"/>
        <v>126125</v>
      </c>
      <c r="N781" s="48">
        <f t="shared" si="141"/>
        <v>0.84229930624380578</v>
      </c>
      <c r="R781" s="117"/>
      <c r="AL781" s="54">
        <v>42960</v>
      </c>
      <c r="AM781" s="50">
        <v>5441.12</v>
      </c>
      <c r="AN781" s="35">
        <f t="shared" si="142"/>
        <v>5441120</v>
      </c>
      <c r="AR781" s="35">
        <f t="shared" si="143"/>
        <v>0</v>
      </c>
    </row>
    <row r="782" spans="1:44" x14ac:dyDescent="0.25">
      <c r="A782" s="42">
        <f t="shared" si="136"/>
        <v>43044</v>
      </c>
      <c r="B782" s="35">
        <v>86920</v>
      </c>
      <c r="C782" s="35">
        <v>73843</v>
      </c>
      <c r="D782" s="35">
        <v>33675</v>
      </c>
      <c r="E782" s="43">
        <v>26901</v>
      </c>
      <c r="F782" s="35">
        <v>5530</v>
      </c>
      <c r="G782" s="43">
        <v>4030</v>
      </c>
      <c r="H782" s="42"/>
      <c r="I782" s="43">
        <f t="shared" si="138"/>
        <v>126125</v>
      </c>
      <c r="J782" s="43">
        <f t="shared" si="139"/>
        <v>104774</v>
      </c>
      <c r="L782" s="42">
        <f t="shared" si="137"/>
        <v>43044</v>
      </c>
      <c r="M782" s="44">
        <f t="shared" si="140"/>
        <v>126125</v>
      </c>
      <c r="N782" s="48">
        <f t="shared" si="141"/>
        <v>0.83071555996035684</v>
      </c>
      <c r="R782" s="117"/>
      <c r="AL782" s="54">
        <v>42967</v>
      </c>
      <c r="AM782" s="50">
        <v>4272.05</v>
      </c>
      <c r="AN782" s="35">
        <f t="shared" si="142"/>
        <v>4272050</v>
      </c>
      <c r="AR782" s="35">
        <f t="shared" si="143"/>
        <v>0</v>
      </c>
    </row>
    <row r="783" spans="1:44" x14ac:dyDescent="0.25">
      <c r="A783" s="42">
        <f t="shared" si="136"/>
        <v>43051</v>
      </c>
      <c r="B783" s="35">
        <v>86920</v>
      </c>
      <c r="C783" s="35">
        <v>72149</v>
      </c>
      <c r="D783" s="35">
        <v>33675</v>
      </c>
      <c r="E783" s="43">
        <v>26302</v>
      </c>
      <c r="F783" s="35">
        <v>5530</v>
      </c>
      <c r="G783" s="43">
        <v>4079</v>
      </c>
      <c r="H783" s="42"/>
      <c r="I783" s="43">
        <f t="shared" si="138"/>
        <v>126125</v>
      </c>
      <c r="J783" s="43">
        <f t="shared" si="139"/>
        <v>102530</v>
      </c>
      <c r="L783" s="42">
        <f t="shared" si="137"/>
        <v>43051</v>
      </c>
      <c r="M783" s="44">
        <f t="shared" si="140"/>
        <v>126125</v>
      </c>
      <c r="N783" s="48">
        <f t="shared" si="141"/>
        <v>0.81292368681863236</v>
      </c>
      <c r="R783" s="117"/>
      <c r="AL783" s="54">
        <v>42974</v>
      </c>
      <c r="AM783" s="50">
        <v>3676.3799999999997</v>
      </c>
      <c r="AN783" s="35">
        <f t="shared" si="142"/>
        <v>3676379.9999999995</v>
      </c>
      <c r="AR783" s="35">
        <f t="shared" si="143"/>
        <v>0</v>
      </c>
    </row>
    <row r="784" spans="1:44" x14ac:dyDescent="0.25">
      <c r="A784" s="42">
        <f t="shared" si="136"/>
        <v>43058</v>
      </c>
      <c r="B784" s="35">
        <v>86920</v>
      </c>
      <c r="C784" s="35">
        <v>70881</v>
      </c>
      <c r="D784" s="35">
        <v>33675</v>
      </c>
      <c r="E784" s="43">
        <v>25651</v>
      </c>
      <c r="F784" s="35">
        <v>5530</v>
      </c>
      <c r="G784" s="43">
        <v>4077</v>
      </c>
      <c r="H784" s="42"/>
      <c r="I784" s="43">
        <f t="shared" si="138"/>
        <v>126125</v>
      </c>
      <c r="J784" s="43">
        <f t="shared" si="139"/>
        <v>100609</v>
      </c>
      <c r="L784" s="42">
        <f t="shared" si="137"/>
        <v>43058</v>
      </c>
      <c r="M784" s="44">
        <f t="shared" si="140"/>
        <v>126125</v>
      </c>
      <c r="N784" s="48">
        <f t="shared" si="141"/>
        <v>0.79769276511397424</v>
      </c>
      <c r="R784" s="117"/>
      <c r="AL784" s="54">
        <v>42981</v>
      </c>
      <c r="AM784" s="50">
        <v>4364.45</v>
      </c>
      <c r="AN784" s="35">
        <f t="shared" si="142"/>
        <v>4364450</v>
      </c>
      <c r="AR784" s="35">
        <f t="shared" si="143"/>
        <v>0</v>
      </c>
    </row>
    <row r="785" spans="1:44" x14ac:dyDescent="0.25">
      <c r="A785" s="42">
        <f t="shared" si="136"/>
        <v>43065</v>
      </c>
      <c r="B785" s="35">
        <v>86920</v>
      </c>
      <c r="C785" s="35">
        <v>68415</v>
      </c>
      <c r="D785" s="35">
        <v>33675</v>
      </c>
      <c r="E785" s="43">
        <v>24901</v>
      </c>
      <c r="F785" s="35">
        <v>5530</v>
      </c>
      <c r="G785" s="43">
        <v>4072</v>
      </c>
      <c r="H785" s="42"/>
      <c r="I785" s="43">
        <f t="shared" si="138"/>
        <v>126125</v>
      </c>
      <c r="J785" s="43">
        <f t="shared" si="139"/>
        <v>97388</v>
      </c>
      <c r="L785" s="42">
        <f t="shared" si="137"/>
        <v>43065</v>
      </c>
      <c r="M785" s="44">
        <f t="shared" si="140"/>
        <v>126125</v>
      </c>
      <c r="N785" s="48">
        <f t="shared" si="141"/>
        <v>0.77215460852329043</v>
      </c>
      <c r="R785" s="117"/>
      <c r="AL785" s="54">
        <v>42988</v>
      </c>
      <c r="AM785" s="50">
        <v>6318.14</v>
      </c>
      <c r="AN785" s="35">
        <f t="shared" si="142"/>
        <v>6318140</v>
      </c>
      <c r="AR785" s="35">
        <f t="shared" si="143"/>
        <v>0</v>
      </c>
    </row>
    <row r="786" spans="1:44" x14ac:dyDescent="0.25">
      <c r="A786" s="42">
        <f t="shared" si="136"/>
        <v>43072</v>
      </c>
      <c r="B786" s="35">
        <v>86920</v>
      </c>
      <c r="C786" s="35">
        <v>67892</v>
      </c>
      <c r="D786" s="35">
        <v>33675</v>
      </c>
      <c r="E786" s="43">
        <v>24360</v>
      </c>
      <c r="F786" s="35">
        <v>5530</v>
      </c>
      <c r="G786" s="43">
        <v>4079</v>
      </c>
      <c r="H786" s="42"/>
      <c r="I786" s="43">
        <f t="shared" si="138"/>
        <v>126125</v>
      </c>
      <c r="J786" s="43">
        <f t="shared" si="139"/>
        <v>96331</v>
      </c>
      <c r="L786" s="42">
        <f t="shared" si="137"/>
        <v>43072</v>
      </c>
      <c r="M786" s="44">
        <f t="shared" si="140"/>
        <v>126125</v>
      </c>
      <c r="N786" s="48">
        <f t="shared" si="141"/>
        <v>0.76377403369672947</v>
      </c>
      <c r="R786" s="117"/>
      <c r="AL786" s="54">
        <v>42995</v>
      </c>
      <c r="AM786" s="50">
        <v>3999.32</v>
      </c>
      <c r="AN786" s="35">
        <f t="shared" si="142"/>
        <v>3999320</v>
      </c>
      <c r="AR786" s="35">
        <f t="shared" si="143"/>
        <v>0</v>
      </c>
    </row>
    <row r="787" spans="1:44" x14ac:dyDescent="0.25">
      <c r="A787" s="42">
        <f t="shared" si="136"/>
        <v>43079</v>
      </c>
      <c r="B787" s="35">
        <v>86920</v>
      </c>
      <c r="C787" s="35">
        <v>65057</v>
      </c>
      <c r="D787" s="35">
        <v>33675</v>
      </c>
      <c r="E787" s="43">
        <v>23368</v>
      </c>
      <c r="F787" s="35">
        <v>5530</v>
      </c>
      <c r="G787" s="43">
        <v>4060</v>
      </c>
      <c r="H787" s="42"/>
      <c r="I787" s="43">
        <f t="shared" si="138"/>
        <v>126125</v>
      </c>
      <c r="J787" s="43">
        <f t="shared" si="139"/>
        <v>92485</v>
      </c>
      <c r="L787" s="42">
        <f t="shared" si="137"/>
        <v>43079</v>
      </c>
      <c r="M787" s="44">
        <f t="shared" si="140"/>
        <v>126125</v>
      </c>
      <c r="N787" s="48">
        <f t="shared" si="141"/>
        <v>0.73328047571853316</v>
      </c>
      <c r="R787" s="117"/>
      <c r="AL787" s="54">
        <v>43002</v>
      </c>
      <c r="AM787" s="50">
        <v>3541.79</v>
      </c>
      <c r="AN787" s="35">
        <f t="shared" si="142"/>
        <v>3541790</v>
      </c>
      <c r="AR787" s="35">
        <f t="shared" si="143"/>
        <v>0</v>
      </c>
    </row>
    <row r="788" spans="1:44" x14ac:dyDescent="0.25">
      <c r="A788" s="42">
        <f t="shared" si="136"/>
        <v>43086</v>
      </c>
      <c r="B788" s="35">
        <v>86920</v>
      </c>
      <c r="C788" s="35">
        <v>64061</v>
      </c>
      <c r="D788" s="35">
        <v>33675</v>
      </c>
      <c r="E788" s="43">
        <v>22745</v>
      </c>
      <c r="F788" s="35">
        <v>5530</v>
      </c>
      <c r="G788" s="43">
        <v>4042</v>
      </c>
      <c r="H788" s="42"/>
      <c r="I788" s="43">
        <f t="shared" si="138"/>
        <v>126125</v>
      </c>
      <c r="J788" s="43">
        <f t="shared" si="139"/>
        <v>90848</v>
      </c>
      <c r="L788" s="42">
        <f t="shared" si="137"/>
        <v>43086</v>
      </c>
      <c r="M788" s="44">
        <f t="shared" si="140"/>
        <v>126125</v>
      </c>
      <c r="N788" s="48">
        <f t="shared" si="141"/>
        <v>0.72030128840436081</v>
      </c>
      <c r="R788" s="117"/>
      <c r="AL788" s="54">
        <v>43009</v>
      </c>
      <c r="AM788" s="50">
        <v>6625.12</v>
      </c>
      <c r="AN788" s="35">
        <f t="shared" si="142"/>
        <v>6625120</v>
      </c>
      <c r="AR788" s="35">
        <f t="shared" si="143"/>
        <v>0</v>
      </c>
    </row>
    <row r="789" spans="1:44" x14ac:dyDescent="0.25">
      <c r="A789" s="42">
        <f t="shared" si="136"/>
        <v>43093</v>
      </c>
      <c r="B789" s="35">
        <v>86920</v>
      </c>
      <c r="C789" s="35">
        <v>62871</v>
      </c>
      <c r="D789" s="35">
        <v>33675</v>
      </c>
      <c r="E789" s="43">
        <v>22188</v>
      </c>
      <c r="F789" s="35">
        <v>5530</v>
      </c>
      <c r="G789" s="43">
        <v>4039</v>
      </c>
      <c r="H789" s="42"/>
      <c r="I789" s="43">
        <f t="shared" si="138"/>
        <v>126125</v>
      </c>
      <c r="J789" s="43">
        <f t="shared" si="139"/>
        <v>89098</v>
      </c>
      <c r="L789" s="42">
        <f t="shared" si="137"/>
        <v>43093</v>
      </c>
      <c r="M789" s="44">
        <f t="shared" si="140"/>
        <v>126125</v>
      </c>
      <c r="N789" s="48">
        <f t="shared" si="141"/>
        <v>0.70642616451932605</v>
      </c>
      <c r="R789" s="117"/>
      <c r="AL789" s="54">
        <v>43016</v>
      </c>
      <c r="AM789" s="50">
        <v>4425.57</v>
      </c>
      <c r="AN789" s="35">
        <f t="shared" si="142"/>
        <v>4425570</v>
      </c>
      <c r="AR789" s="35">
        <f t="shared" si="143"/>
        <v>0</v>
      </c>
    </row>
    <row r="790" spans="1:44" x14ac:dyDescent="0.25">
      <c r="A790" s="42">
        <v>43101</v>
      </c>
      <c r="B790" s="35">
        <v>86920</v>
      </c>
      <c r="C790" s="35">
        <v>60513</v>
      </c>
      <c r="D790" s="35">
        <v>33680</v>
      </c>
      <c r="E790" s="35">
        <v>21437</v>
      </c>
      <c r="F790" s="35">
        <v>5530</v>
      </c>
      <c r="G790" s="43">
        <v>4008</v>
      </c>
      <c r="H790" s="42"/>
      <c r="I790" s="43">
        <f t="shared" si="138"/>
        <v>126130</v>
      </c>
      <c r="J790" s="43">
        <f t="shared" si="139"/>
        <v>85958</v>
      </c>
      <c r="L790" s="42">
        <v>43101</v>
      </c>
      <c r="M790" s="44">
        <f t="shared" si="140"/>
        <v>126130</v>
      </c>
      <c r="N790" s="48">
        <f t="shared" si="141"/>
        <v>0.68150321097280586</v>
      </c>
      <c r="R790" s="117"/>
      <c r="AL790" s="54">
        <v>43023</v>
      </c>
      <c r="AM790" s="50">
        <v>5027.5200000000004</v>
      </c>
      <c r="AN790" s="35">
        <f t="shared" si="142"/>
        <v>5027520</v>
      </c>
      <c r="AR790" s="35">
        <f t="shared" si="143"/>
        <v>0</v>
      </c>
    </row>
    <row r="791" spans="1:44" x14ac:dyDescent="0.25">
      <c r="A791" s="42">
        <f>A790+7</f>
        <v>43108</v>
      </c>
      <c r="B791" s="35">
        <v>86920</v>
      </c>
      <c r="C791" s="35">
        <v>57555</v>
      </c>
      <c r="D791" s="35">
        <v>33680</v>
      </c>
      <c r="E791" s="35">
        <v>20281</v>
      </c>
      <c r="F791" s="35">
        <v>5530</v>
      </c>
      <c r="G791" s="35">
        <v>3903</v>
      </c>
      <c r="H791" s="42"/>
      <c r="I791" s="43">
        <f t="shared" si="138"/>
        <v>126130</v>
      </c>
      <c r="J791" s="43">
        <f t="shared" si="139"/>
        <v>81739</v>
      </c>
      <c r="L791" s="42">
        <f>L790+7</f>
        <v>43108</v>
      </c>
      <c r="M791" s="44">
        <f t="shared" si="140"/>
        <v>126130</v>
      </c>
      <c r="N791" s="48">
        <f t="shared" si="141"/>
        <v>0.64805359549670971</v>
      </c>
      <c r="R791" s="117"/>
      <c r="AL791" s="54">
        <v>43030</v>
      </c>
      <c r="AM791" s="50">
        <v>4366.34</v>
      </c>
      <c r="AN791" s="35">
        <f t="shared" si="142"/>
        <v>4366340</v>
      </c>
      <c r="AR791" s="35">
        <f t="shared" si="143"/>
        <v>0</v>
      </c>
    </row>
    <row r="792" spans="1:44" x14ac:dyDescent="0.25">
      <c r="A792" s="42">
        <f t="shared" ref="A792:A841" si="144">A791+7</f>
        <v>43115</v>
      </c>
      <c r="B792" s="35">
        <v>86920</v>
      </c>
      <c r="C792" s="35">
        <v>54628</v>
      </c>
      <c r="D792" s="35">
        <v>33680</v>
      </c>
      <c r="E792" s="35">
        <v>19159</v>
      </c>
      <c r="F792" s="35">
        <v>5530</v>
      </c>
      <c r="G792" s="43">
        <v>3772</v>
      </c>
      <c r="H792" s="42"/>
      <c r="I792" s="43">
        <f t="shared" si="138"/>
        <v>126130</v>
      </c>
      <c r="J792" s="43">
        <f t="shared" si="139"/>
        <v>77559</v>
      </c>
      <c r="L792" s="42">
        <f t="shared" ref="L792:L841" si="145">L791+7</f>
        <v>43115</v>
      </c>
      <c r="M792" s="44">
        <f t="shared" si="140"/>
        <v>126130</v>
      </c>
      <c r="N792" s="48">
        <f t="shared" si="141"/>
        <v>0.61491318480932367</v>
      </c>
      <c r="R792" s="117"/>
      <c r="AL792" s="54">
        <v>43037</v>
      </c>
      <c r="AM792" s="50">
        <v>3856.34</v>
      </c>
      <c r="AN792" s="35">
        <f t="shared" si="142"/>
        <v>3856340</v>
      </c>
      <c r="AR792" s="35">
        <f t="shared" si="143"/>
        <v>0</v>
      </c>
    </row>
    <row r="793" spans="1:44" x14ac:dyDescent="0.25">
      <c r="A793" s="42">
        <f t="shared" si="144"/>
        <v>43122</v>
      </c>
      <c r="B793" s="35">
        <v>86920</v>
      </c>
      <c r="C793" s="35">
        <v>52108</v>
      </c>
      <c r="D793" s="35">
        <v>33680</v>
      </c>
      <c r="E793" s="35">
        <v>18222</v>
      </c>
      <c r="F793" s="35">
        <v>5530</v>
      </c>
      <c r="G793" s="43">
        <v>3660</v>
      </c>
      <c r="H793" s="42"/>
      <c r="I793" s="43">
        <f t="shared" si="138"/>
        <v>126130</v>
      </c>
      <c r="J793" s="43">
        <f t="shared" si="139"/>
        <v>73990</v>
      </c>
      <c r="L793" s="42">
        <f t="shared" si="145"/>
        <v>43122</v>
      </c>
      <c r="M793" s="44">
        <f t="shared" si="140"/>
        <v>126130</v>
      </c>
      <c r="N793" s="48">
        <f t="shared" si="141"/>
        <v>0.58661698247839533</v>
      </c>
      <c r="R793" s="117"/>
      <c r="AL793" s="54">
        <v>43044</v>
      </c>
      <c r="AM793" s="50">
        <v>3048.45</v>
      </c>
      <c r="AN793" s="35">
        <f t="shared" si="142"/>
        <v>3048450</v>
      </c>
      <c r="AR793" s="35">
        <f t="shared" si="143"/>
        <v>0</v>
      </c>
    </row>
    <row r="794" spans="1:44" x14ac:dyDescent="0.25">
      <c r="A794" s="42">
        <f t="shared" si="144"/>
        <v>43129</v>
      </c>
      <c r="B794" s="35">
        <v>86920</v>
      </c>
      <c r="C794" s="35">
        <v>49339</v>
      </c>
      <c r="D794" s="35">
        <v>33680</v>
      </c>
      <c r="E794" s="35">
        <v>17152</v>
      </c>
      <c r="F794" s="35">
        <v>5530</v>
      </c>
      <c r="G794" s="43">
        <v>3501</v>
      </c>
      <c r="H794" s="42"/>
      <c r="I794" s="43">
        <f t="shared" si="138"/>
        <v>126130</v>
      </c>
      <c r="J794" s="43">
        <f t="shared" si="139"/>
        <v>69992</v>
      </c>
      <c r="L794" s="42">
        <f t="shared" si="145"/>
        <v>43129</v>
      </c>
      <c r="M794" s="44">
        <f t="shared" si="140"/>
        <v>126130</v>
      </c>
      <c r="N794" s="48">
        <f t="shared" si="141"/>
        <v>0.55491952747165618</v>
      </c>
      <c r="R794" s="117"/>
      <c r="AL794" s="54">
        <v>43051</v>
      </c>
      <c r="AM794" s="50">
        <v>2420.91</v>
      </c>
      <c r="AN794" s="35">
        <f t="shared" si="142"/>
        <v>2420910</v>
      </c>
      <c r="AR794" s="35">
        <f t="shared" si="143"/>
        <v>0</v>
      </c>
    </row>
    <row r="795" spans="1:44" x14ac:dyDescent="0.25">
      <c r="A795" s="42">
        <f t="shared" si="144"/>
        <v>43136</v>
      </c>
      <c r="B795" s="35">
        <v>86920</v>
      </c>
      <c r="C795" s="35">
        <v>46228</v>
      </c>
      <c r="D795" s="35">
        <v>33680</v>
      </c>
      <c r="E795" s="35">
        <v>15843</v>
      </c>
      <c r="F795" s="35">
        <v>5530</v>
      </c>
      <c r="G795" s="43">
        <v>3322</v>
      </c>
      <c r="H795" s="42"/>
      <c r="I795" s="43">
        <f t="shared" si="138"/>
        <v>126130</v>
      </c>
      <c r="J795" s="43">
        <f t="shared" si="139"/>
        <v>65393</v>
      </c>
      <c r="L795" s="42">
        <f t="shared" si="145"/>
        <v>43136</v>
      </c>
      <c r="M795" s="44">
        <f t="shared" si="140"/>
        <v>126130</v>
      </c>
      <c r="N795" s="48">
        <f t="shared" si="141"/>
        <v>0.51845714738761595</v>
      </c>
      <c r="R795" s="117"/>
      <c r="AL795" s="54">
        <v>43058</v>
      </c>
      <c r="AM795" s="50">
        <v>3030.67</v>
      </c>
      <c r="AN795" s="35">
        <f t="shared" si="142"/>
        <v>3030670</v>
      </c>
      <c r="AR795" s="35">
        <f t="shared" si="143"/>
        <v>0</v>
      </c>
    </row>
    <row r="796" spans="1:44" x14ac:dyDescent="0.25">
      <c r="A796" s="42">
        <f t="shared" si="144"/>
        <v>43143</v>
      </c>
      <c r="B796" s="35">
        <v>86920</v>
      </c>
      <c r="C796" s="35">
        <v>43188</v>
      </c>
      <c r="D796" s="35">
        <v>33680</v>
      </c>
      <c r="E796" s="35">
        <v>14554</v>
      </c>
      <c r="F796" s="35">
        <v>5530</v>
      </c>
      <c r="G796" s="43">
        <v>3143</v>
      </c>
      <c r="H796" s="42"/>
      <c r="I796" s="43">
        <f t="shared" si="138"/>
        <v>126130</v>
      </c>
      <c r="J796" s="43">
        <f t="shared" si="139"/>
        <v>60885</v>
      </c>
      <c r="L796" s="42">
        <f t="shared" si="145"/>
        <v>43143</v>
      </c>
      <c r="M796" s="44">
        <f t="shared" si="140"/>
        <v>126130</v>
      </c>
      <c r="N796" s="48">
        <f t="shared" si="141"/>
        <v>0.48271624514389916</v>
      </c>
      <c r="R796" s="117"/>
      <c r="AL796" s="54">
        <v>43065</v>
      </c>
      <c r="AM796" s="50">
        <v>2225.61</v>
      </c>
      <c r="AN796" s="35">
        <f t="shared" si="142"/>
        <v>2225610</v>
      </c>
      <c r="AR796" s="35">
        <f t="shared" si="143"/>
        <v>0</v>
      </c>
    </row>
    <row r="797" spans="1:44" x14ac:dyDescent="0.25">
      <c r="A797" s="42">
        <f t="shared" si="144"/>
        <v>43150</v>
      </c>
      <c r="B797" s="35">
        <v>86920</v>
      </c>
      <c r="C797" s="35">
        <v>39811</v>
      </c>
      <c r="D797" s="35">
        <v>33680</v>
      </c>
      <c r="E797" s="35">
        <v>13221</v>
      </c>
      <c r="F797" s="35">
        <v>5530</v>
      </c>
      <c r="G797" s="43">
        <v>2946</v>
      </c>
      <c r="H797" s="42"/>
      <c r="I797" s="43">
        <f t="shared" si="138"/>
        <v>126130</v>
      </c>
      <c r="J797" s="43">
        <f t="shared" si="139"/>
        <v>55978</v>
      </c>
      <c r="L797" s="42">
        <f t="shared" si="145"/>
        <v>43150</v>
      </c>
      <c r="M797" s="44">
        <f t="shared" si="140"/>
        <v>126130</v>
      </c>
      <c r="N797" s="48">
        <f t="shared" si="141"/>
        <v>0.44381194006184094</v>
      </c>
      <c r="R797" s="117"/>
      <c r="AL797" s="54">
        <v>43072</v>
      </c>
      <c r="AM797" s="50">
        <v>3438.17</v>
      </c>
      <c r="AN797" s="35">
        <f t="shared" si="142"/>
        <v>3438170</v>
      </c>
      <c r="AR797" s="35">
        <f t="shared" si="143"/>
        <v>0</v>
      </c>
    </row>
    <row r="798" spans="1:44" x14ac:dyDescent="0.25">
      <c r="A798" s="42">
        <f t="shared" si="144"/>
        <v>43157</v>
      </c>
      <c r="B798" s="35">
        <v>86920</v>
      </c>
      <c r="C798" s="35">
        <v>36383</v>
      </c>
      <c r="D798" s="35">
        <v>33680</v>
      </c>
      <c r="E798" s="35">
        <v>11769</v>
      </c>
      <c r="F798" s="35">
        <v>5530</v>
      </c>
      <c r="G798" s="43">
        <v>2735</v>
      </c>
      <c r="H798" s="42"/>
      <c r="I798" s="43">
        <f t="shared" si="138"/>
        <v>126130</v>
      </c>
      <c r="J798" s="43">
        <f t="shared" si="139"/>
        <v>50887</v>
      </c>
      <c r="L798" s="42">
        <f t="shared" si="145"/>
        <v>43157</v>
      </c>
      <c r="M798" s="44">
        <f t="shared" si="140"/>
        <v>126130</v>
      </c>
      <c r="N798" s="48">
        <f t="shared" si="141"/>
        <v>0.40344882264330451</v>
      </c>
      <c r="R798" s="117"/>
      <c r="AL798" s="54">
        <v>43079</v>
      </c>
      <c r="AM798" s="50">
        <v>1921.97</v>
      </c>
      <c r="AN798" s="35">
        <f t="shared" si="142"/>
        <v>1921970</v>
      </c>
      <c r="AR798" s="35">
        <f t="shared" si="143"/>
        <v>0</v>
      </c>
    </row>
    <row r="799" spans="1:44" x14ac:dyDescent="0.25">
      <c r="A799" s="42">
        <f t="shared" si="144"/>
        <v>43164</v>
      </c>
      <c r="B799" s="35">
        <v>86920</v>
      </c>
      <c r="C799" s="35">
        <v>33282</v>
      </c>
      <c r="D799" s="35">
        <v>33680</v>
      </c>
      <c r="E799" s="35">
        <v>10493</v>
      </c>
      <c r="F799" s="35">
        <v>5530</v>
      </c>
      <c r="G799" s="43">
        <v>2551</v>
      </c>
      <c r="H799" s="42"/>
      <c r="I799" s="43">
        <f t="shared" si="138"/>
        <v>126130</v>
      </c>
      <c r="J799" s="43">
        <f t="shared" si="139"/>
        <v>46326</v>
      </c>
      <c r="L799" s="42">
        <f t="shared" si="145"/>
        <v>43164</v>
      </c>
      <c r="M799" s="44">
        <f t="shared" si="140"/>
        <v>126130</v>
      </c>
      <c r="N799" s="48">
        <f t="shared" si="141"/>
        <v>0.36728771902005869</v>
      </c>
      <c r="R799" s="117"/>
      <c r="AL799" s="54">
        <v>43086</v>
      </c>
      <c r="AM799" s="50">
        <v>3040.73</v>
      </c>
      <c r="AN799" s="35">
        <f t="shared" si="142"/>
        <v>3040730</v>
      </c>
      <c r="AR799" s="35">
        <f t="shared" si="143"/>
        <v>0</v>
      </c>
    </row>
    <row r="800" spans="1:44" x14ac:dyDescent="0.25">
      <c r="A800" s="42">
        <f t="shared" si="144"/>
        <v>43171</v>
      </c>
      <c r="B800" s="35">
        <v>86920</v>
      </c>
      <c r="C800" s="35">
        <v>30498</v>
      </c>
      <c r="D800" s="35">
        <v>33680</v>
      </c>
      <c r="E800" s="35">
        <v>9294</v>
      </c>
      <c r="F800" s="35">
        <v>5530</v>
      </c>
      <c r="G800" s="43">
        <v>2382</v>
      </c>
      <c r="H800" s="42"/>
      <c r="I800" s="43">
        <f t="shared" si="138"/>
        <v>126130</v>
      </c>
      <c r="J800" s="43">
        <f t="shared" si="139"/>
        <v>42174</v>
      </c>
      <c r="L800" s="42">
        <f t="shared" si="145"/>
        <v>43171</v>
      </c>
      <c r="M800" s="44">
        <f t="shared" si="140"/>
        <v>126130</v>
      </c>
      <c r="N800" s="48">
        <f t="shared" si="141"/>
        <v>0.33436930151431066</v>
      </c>
      <c r="R800" s="117"/>
      <c r="AL800" s="54">
        <v>43093</v>
      </c>
      <c r="AM800" s="50">
        <v>2819</v>
      </c>
      <c r="AN800" s="35">
        <f t="shared" si="142"/>
        <v>2819000</v>
      </c>
      <c r="AR800" s="35">
        <f t="shared" si="143"/>
        <v>0</v>
      </c>
    </row>
    <row r="801" spans="1:44" x14ac:dyDescent="0.25">
      <c r="A801" s="42">
        <f t="shared" si="144"/>
        <v>43178</v>
      </c>
      <c r="B801" s="35">
        <v>86920</v>
      </c>
      <c r="C801" s="35">
        <v>27833</v>
      </c>
      <c r="D801" s="35">
        <v>33680</v>
      </c>
      <c r="E801" s="35">
        <v>8229</v>
      </c>
      <c r="F801" s="35">
        <v>5530</v>
      </c>
      <c r="G801" s="43">
        <v>2207</v>
      </c>
      <c r="H801" s="42"/>
      <c r="I801" s="43">
        <f t="shared" si="138"/>
        <v>126130</v>
      </c>
      <c r="J801" s="43">
        <f t="shared" si="139"/>
        <v>38269</v>
      </c>
      <c r="L801" s="42">
        <f t="shared" si="145"/>
        <v>43178</v>
      </c>
      <c r="M801" s="44">
        <f t="shared" si="140"/>
        <v>126130</v>
      </c>
      <c r="N801" s="48">
        <f t="shared" si="141"/>
        <v>0.30340918100372632</v>
      </c>
      <c r="R801" s="117"/>
      <c r="AL801" s="54">
        <v>43101</v>
      </c>
      <c r="AM801" s="50">
        <v>1939.07</v>
      </c>
      <c r="AN801" s="35">
        <f t="shared" si="142"/>
        <v>1939070</v>
      </c>
      <c r="AR801" s="35">
        <f t="shared" si="143"/>
        <v>0</v>
      </c>
    </row>
    <row r="802" spans="1:44" x14ac:dyDescent="0.25">
      <c r="A802" s="42">
        <f t="shared" si="144"/>
        <v>43185</v>
      </c>
      <c r="B802" s="35">
        <v>86920</v>
      </c>
      <c r="C802" s="35">
        <v>25362</v>
      </c>
      <c r="D802" s="35">
        <v>33680</v>
      </c>
      <c r="E802" s="35">
        <v>7181</v>
      </c>
      <c r="F802" s="35">
        <v>5530</v>
      </c>
      <c r="G802" s="43">
        <v>2020</v>
      </c>
      <c r="H802" s="42"/>
      <c r="I802" s="43">
        <f t="shared" si="138"/>
        <v>126130</v>
      </c>
      <c r="J802" s="43">
        <f t="shared" si="139"/>
        <v>34563</v>
      </c>
      <c r="L802" s="42">
        <f t="shared" si="145"/>
        <v>43185</v>
      </c>
      <c r="M802" s="44">
        <f t="shared" si="140"/>
        <v>126130</v>
      </c>
      <c r="N802" s="48">
        <f t="shared" si="141"/>
        <v>0.27402679774835487</v>
      </c>
      <c r="R802" s="117"/>
      <c r="AL802" s="54">
        <v>43108</v>
      </c>
      <c r="AM802" s="50">
        <v>1439.15</v>
      </c>
      <c r="AN802" s="35">
        <f t="shared" si="142"/>
        <v>1439150</v>
      </c>
      <c r="AR802" s="35">
        <f t="shared" si="143"/>
        <v>0</v>
      </c>
    </row>
    <row r="803" spans="1:44" x14ac:dyDescent="0.25">
      <c r="A803" s="42">
        <f t="shared" si="144"/>
        <v>43192</v>
      </c>
      <c r="B803" s="35">
        <v>86920</v>
      </c>
      <c r="C803" s="35">
        <v>23244</v>
      </c>
      <c r="D803" s="35">
        <v>33680</v>
      </c>
      <c r="E803" s="35">
        <v>6380</v>
      </c>
      <c r="F803" s="35">
        <v>5530</v>
      </c>
      <c r="G803" s="43">
        <v>1908</v>
      </c>
      <c r="H803" s="42"/>
      <c r="I803" s="43">
        <f t="shared" si="138"/>
        <v>126130</v>
      </c>
      <c r="J803" s="43">
        <f t="shared" si="139"/>
        <v>31532</v>
      </c>
      <c r="L803" s="42">
        <f t="shared" si="145"/>
        <v>43192</v>
      </c>
      <c r="M803" s="44">
        <f t="shared" si="140"/>
        <v>126130</v>
      </c>
      <c r="N803" s="48">
        <f t="shared" si="141"/>
        <v>0.24999603583604219</v>
      </c>
      <c r="R803" s="117"/>
      <c r="AL803" s="54">
        <v>43115</v>
      </c>
      <c r="AM803" s="50">
        <v>1423.36</v>
      </c>
      <c r="AN803" s="35">
        <f t="shared" si="142"/>
        <v>1423360</v>
      </c>
      <c r="AR803" s="35">
        <f t="shared" si="143"/>
        <v>0</v>
      </c>
    </row>
    <row r="804" spans="1:44" x14ac:dyDescent="0.25">
      <c r="A804" s="42">
        <f t="shared" si="144"/>
        <v>43199</v>
      </c>
      <c r="B804" s="35">
        <v>86920</v>
      </c>
      <c r="C804" s="35">
        <v>21549</v>
      </c>
      <c r="D804" s="35">
        <v>33680</v>
      </c>
      <c r="E804" s="35">
        <v>5705</v>
      </c>
      <c r="F804" s="35">
        <v>5530</v>
      </c>
      <c r="G804" s="43">
        <v>1807</v>
      </c>
      <c r="H804" s="42"/>
      <c r="I804" s="43">
        <f t="shared" si="138"/>
        <v>126130</v>
      </c>
      <c r="J804" s="43">
        <f t="shared" si="139"/>
        <v>29061</v>
      </c>
      <c r="L804" s="42">
        <f t="shared" si="145"/>
        <v>43199</v>
      </c>
      <c r="M804" s="44">
        <f t="shared" si="140"/>
        <v>126130</v>
      </c>
      <c r="N804" s="48">
        <f t="shared" si="141"/>
        <v>0.23040513755648934</v>
      </c>
      <c r="R804" s="117"/>
      <c r="AL804" s="54">
        <v>43122</v>
      </c>
      <c r="AM804" s="50">
        <v>1789.75</v>
      </c>
      <c r="AN804" s="35">
        <f t="shared" si="142"/>
        <v>1789750</v>
      </c>
      <c r="AR804" s="35">
        <f t="shared" si="143"/>
        <v>0</v>
      </c>
    </row>
    <row r="805" spans="1:44" x14ac:dyDescent="0.25">
      <c r="A805" s="42">
        <f t="shared" si="144"/>
        <v>43206</v>
      </c>
      <c r="B805" s="35">
        <v>86920</v>
      </c>
      <c r="C805" s="35">
        <v>22422</v>
      </c>
      <c r="D805" s="35">
        <v>33680</v>
      </c>
      <c r="E805" s="35">
        <v>5672</v>
      </c>
      <c r="F805" s="35">
        <v>5530</v>
      </c>
      <c r="G805" s="43">
        <v>1843</v>
      </c>
      <c r="H805" s="42"/>
      <c r="I805" s="43">
        <f t="shared" si="138"/>
        <v>126130</v>
      </c>
      <c r="J805" s="43">
        <f t="shared" si="139"/>
        <v>29937</v>
      </c>
      <c r="L805" s="42">
        <f t="shared" si="145"/>
        <v>43206</v>
      </c>
      <c r="M805" s="44">
        <f t="shared" si="140"/>
        <v>126130</v>
      </c>
      <c r="N805" s="48">
        <f t="shared" si="141"/>
        <v>0.23735035281059225</v>
      </c>
      <c r="R805" s="117"/>
      <c r="AL805" s="54">
        <v>43129</v>
      </c>
      <c r="AM805" s="50">
        <v>1411.5100000000002</v>
      </c>
      <c r="AN805" s="35">
        <f t="shared" si="142"/>
        <v>1411510.0000000002</v>
      </c>
      <c r="AR805" s="35">
        <f t="shared" si="143"/>
        <v>0</v>
      </c>
    </row>
    <row r="806" spans="1:44" x14ac:dyDescent="0.25">
      <c r="A806" s="42">
        <f t="shared" si="144"/>
        <v>43213</v>
      </c>
      <c r="B806" s="35">
        <v>86920</v>
      </c>
      <c r="C806" s="35">
        <v>23535</v>
      </c>
      <c r="D806" s="35">
        <v>33680</v>
      </c>
      <c r="E806" s="35">
        <v>6763</v>
      </c>
      <c r="F806" s="35">
        <v>5530</v>
      </c>
      <c r="G806" s="43">
        <v>1979</v>
      </c>
      <c r="H806" s="42"/>
      <c r="I806" s="43">
        <f t="shared" si="138"/>
        <v>126130</v>
      </c>
      <c r="J806" s="43">
        <f t="shared" si="139"/>
        <v>32277</v>
      </c>
      <c r="L806" s="42">
        <f t="shared" si="145"/>
        <v>43213</v>
      </c>
      <c r="M806" s="44">
        <f t="shared" si="140"/>
        <v>126130</v>
      </c>
      <c r="N806" s="48">
        <f t="shared" si="141"/>
        <v>0.25590264013319591</v>
      </c>
      <c r="R806" s="117"/>
      <c r="AL806" s="54">
        <v>43136</v>
      </c>
      <c r="AM806" s="50">
        <v>1278.04</v>
      </c>
      <c r="AN806" s="35">
        <f t="shared" si="142"/>
        <v>1278040</v>
      </c>
      <c r="AR806" s="35">
        <f t="shared" si="143"/>
        <v>0</v>
      </c>
    </row>
    <row r="807" spans="1:44" x14ac:dyDescent="0.25">
      <c r="A807" s="42">
        <f t="shared" si="144"/>
        <v>43220</v>
      </c>
      <c r="B807" s="35">
        <v>86920</v>
      </c>
      <c r="C807" s="35">
        <v>24740</v>
      </c>
      <c r="D807" s="35">
        <v>33680</v>
      </c>
      <c r="E807" s="35">
        <v>8490</v>
      </c>
      <c r="F807" s="35">
        <v>5530</v>
      </c>
      <c r="G807" s="43">
        <v>2421</v>
      </c>
      <c r="H807" s="42"/>
      <c r="I807" s="43">
        <f t="shared" si="138"/>
        <v>126130</v>
      </c>
      <c r="J807" s="43">
        <f t="shared" si="139"/>
        <v>35651</v>
      </c>
      <c r="L807" s="42">
        <f t="shared" si="145"/>
        <v>43220</v>
      </c>
      <c r="M807" s="44">
        <f t="shared" si="140"/>
        <v>126130</v>
      </c>
      <c r="N807" s="48">
        <f t="shared" si="141"/>
        <v>0.282652818520574</v>
      </c>
      <c r="R807" s="117"/>
      <c r="AL807" s="54">
        <v>43143</v>
      </c>
      <c r="AM807" s="50">
        <v>1075.19</v>
      </c>
      <c r="AN807" s="35">
        <f t="shared" si="142"/>
        <v>1075190</v>
      </c>
      <c r="AR807" s="35">
        <f t="shared" si="143"/>
        <v>0</v>
      </c>
    </row>
    <row r="808" spans="1:44" x14ac:dyDescent="0.25">
      <c r="A808" s="42">
        <f t="shared" si="144"/>
        <v>43227</v>
      </c>
      <c r="B808" s="35">
        <v>86920</v>
      </c>
      <c r="C808" s="35">
        <v>33817</v>
      </c>
      <c r="D808" s="35">
        <v>33680</v>
      </c>
      <c r="E808" s="35">
        <v>13115</v>
      </c>
      <c r="F808" s="35">
        <v>5530</v>
      </c>
      <c r="G808" s="43">
        <v>3243</v>
      </c>
      <c r="H808" s="42"/>
      <c r="I808" s="43">
        <f t="shared" si="138"/>
        <v>126130</v>
      </c>
      <c r="J808" s="43">
        <f t="shared" si="139"/>
        <v>50175</v>
      </c>
      <c r="L808" s="42">
        <f t="shared" si="145"/>
        <v>43227</v>
      </c>
      <c r="M808" s="44">
        <f t="shared" si="140"/>
        <v>126130</v>
      </c>
      <c r="N808" s="48">
        <f t="shared" si="141"/>
        <v>0.39780385316736699</v>
      </c>
      <c r="R808" s="117"/>
      <c r="AL808" s="54">
        <v>43150</v>
      </c>
      <c r="AM808" s="50">
        <v>891.14</v>
      </c>
      <c r="AN808" s="35">
        <f t="shared" si="142"/>
        <v>891140</v>
      </c>
      <c r="AR808" s="35">
        <f t="shared" si="143"/>
        <v>0</v>
      </c>
    </row>
    <row r="809" spans="1:44" x14ac:dyDescent="0.25">
      <c r="A809" s="42">
        <f t="shared" si="144"/>
        <v>43234</v>
      </c>
      <c r="B809" s="35">
        <v>86920</v>
      </c>
      <c r="C809" s="35">
        <v>39703</v>
      </c>
      <c r="D809" s="35">
        <v>33680</v>
      </c>
      <c r="E809" s="35">
        <v>17462</v>
      </c>
      <c r="F809" s="35">
        <v>5530</v>
      </c>
      <c r="G809" s="43">
        <v>3827</v>
      </c>
      <c r="H809" s="42"/>
      <c r="I809" s="43">
        <f t="shared" si="138"/>
        <v>126130</v>
      </c>
      <c r="J809" s="43">
        <f t="shared" si="139"/>
        <v>60992</v>
      </c>
      <c r="L809" s="42">
        <f t="shared" si="145"/>
        <v>43234</v>
      </c>
      <c r="M809" s="44">
        <f t="shared" si="140"/>
        <v>126130</v>
      </c>
      <c r="N809" s="48">
        <f t="shared" si="141"/>
        <v>0.4835645762308729</v>
      </c>
      <c r="R809" s="117"/>
      <c r="AL809" s="54">
        <v>43157</v>
      </c>
      <c r="AM809" s="50">
        <v>745.1</v>
      </c>
      <c r="AN809" s="35">
        <f t="shared" si="142"/>
        <v>745100</v>
      </c>
      <c r="AR809" s="35">
        <f t="shared" si="143"/>
        <v>0</v>
      </c>
    </row>
    <row r="810" spans="1:44" x14ac:dyDescent="0.25">
      <c r="A810" s="42">
        <f t="shared" si="144"/>
        <v>43241</v>
      </c>
      <c r="B810" s="35">
        <v>86920</v>
      </c>
      <c r="C810" s="35">
        <v>43577</v>
      </c>
      <c r="D810" s="35">
        <v>33680</v>
      </c>
      <c r="E810" s="35">
        <v>19281</v>
      </c>
      <c r="F810" s="35">
        <v>5530</v>
      </c>
      <c r="G810" s="43">
        <v>3929</v>
      </c>
      <c r="H810" s="42"/>
      <c r="I810" s="43">
        <f t="shared" si="138"/>
        <v>126130</v>
      </c>
      <c r="J810" s="43">
        <f t="shared" si="139"/>
        <v>66787</v>
      </c>
      <c r="L810" s="42">
        <f t="shared" si="145"/>
        <v>43241</v>
      </c>
      <c r="M810" s="44">
        <f t="shared" si="140"/>
        <v>126130</v>
      </c>
      <c r="N810" s="48">
        <f t="shared" si="141"/>
        <v>0.52950923650202175</v>
      </c>
      <c r="R810" s="117"/>
      <c r="AL810" s="54">
        <v>43164</v>
      </c>
      <c r="AM810" s="50">
        <v>786.76</v>
      </c>
      <c r="AN810" s="35">
        <f t="shared" si="142"/>
        <v>786760</v>
      </c>
      <c r="AR810" s="35">
        <f t="shared" si="143"/>
        <v>0</v>
      </c>
    </row>
    <row r="811" spans="1:44" x14ac:dyDescent="0.25">
      <c r="A811" s="42">
        <f t="shared" si="144"/>
        <v>43248</v>
      </c>
      <c r="B811" s="35">
        <v>86920</v>
      </c>
      <c r="C811" s="35">
        <v>47973</v>
      </c>
      <c r="D811" s="35">
        <v>33680</v>
      </c>
      <c r="E811" s="35">
        <v>20367</v>
      </c>
      <c r="F811" s="35">
        <v>5530</v>
      </c>
      <c r="G811" s="43">
        <v>3905</v>
      </c>
      <c r="H811" s="42"/>
      <c r="I811" s="43">
        <f t="shared" si="138"/>
        <v>126130</v>
      </c>
      <c r="J811" s="43">
        <f t="shared" si="139"/>
        <v>72245</v>
      </c>
      <c r="L811" s="42">
        <f t="shared" si="145"/>
        <v>43248</v>
      </c>
      <c r="M811" s="44">
        <f t="shared" si="140"/>
        <v>126130</v>
      </c>
      <c r="N811" s="48">
        <f t="shared" si="141"/>
        <v>0.57278205026559903</v>
      </c>
      <c r="R811" s="117"/>
      <c r="AL811" s="54">
        <v>43171</v>
      </c>
      <c r="AM811" s="50">
        <v>786.93</v>
      </c>
      <c r="AN811" s="35">
        <f t="shared" si="142"/>
        <v>786930</v>
      </c>
      <c r="AR811" s="35">
        <f t="shared" si="143"/>
        <v>0</v>
      </c>
    </row>
    <row r="812" spans="1:44" x14ac:dyDescent="0.25">
      <c r="A812" s="42">
        <f t="shared" si="144"/>
        <v>43255</v>
      </c>
      <c r="B812" s="35">
        <v>86920</v>
      </c>
      <c r="C812" s="35">
        <v>49591</v>
      </c>
      <c r="D812" s="35">
        <v>33680</v>
      </c>
      <c r="E812" s="43">
        <v>20494</v>
      </c>
      <c r="F812" s="35">
        <v>5530</v>
      </c>
      <c r="G812" s="43">
        <v>3875</v>
      </c>
      <c r="H812" s="42"/>
      <c r="I812" s="43">
        <f t="shared" si="138"/>
        <v>126130</v>
      </c>
      <c r="J812" s="43">
        <f t="shared" si="139"/>
        <v>73960</v>
      </c>
      <c r="L812" s="42">
        <f t="shared" si="145"/>
        <v>43255</v>
      </c>
      <c r="M812" s="44">
        <f t="shared" si="140"/>
        <v>126130</v>
      </c>
      <c r="N812" s="48">
        <f t="shared" si="141"/>
        <v>0.586379132640926</v>
      </c>
      <c r="R812" s="117"/>
      <c r="AL812" s="54">
        <v>43178</v>
      </c>
      <c r="AM812" s="50">
        <v>855.55000000000007</v>
      </c>
      <c r="AN812" s="35">
        <f t="shared" si="142"/>
        <v>855550.00000000012</v>
      </c>
      <c r="AR812" s="35">
        <f t="shared" si="143"/>
        <v>0</v>
      </c>
    </row>
    <row r="813" spans="1:44" x14ac:dyDescent="0.25">
      <c r="A813" s="42">
        <f t="shared" si="144"/>
        <v>43262</v>
      </c>
      <c r="B813" s="35">
        <v>86920</v>
      </c>
      <c r="C813" s="35">
        <v>51743</v>
      </c>
      <c r="D813" s="35">
        <v>33680</v>
      </c>
      <c r="E813" s="43">
        <v>20739</v>
      </c>
      <c r="F813" s="35">
        <v>5530</v>
      </c>
      <c r="G813" s="43">
        <v>3843</v>
      </c>
      <c r="H813" s="42"/>
      <c r="I813" s="43">
        <f t="shared" si="138"/>
        <v>126130</v>
      </c>
      <c r="J813" s="43">
        <f t="shared" si="139"/>
        <v>76325</v>
      </c>
      <c r="L813" s="42">
        <f t="shared" si="145"/>
        <v>43262</v>
      </c>
      <c r="M813" s="44">
        <f t="shared" si="140"/>
        <v>126130</v>
      </c>
      <c r="N813" s="48">
        <f t="shared" si="141"/>
        <v>0.6051296281614208</v>
      </c>
      <c r="R813" s="117"/>
      <c r="AL813" s="54">
        <v>43185</v>
      </c>
      <c r="AM813" s="50">
        <v>683.73</v>
      </c>
      <c r="AN813" s="35">
        <f t="shared" si="142"/>
        <v>683730</v>
      </c>
      <c r="AR813" s="35">
        <f t="shared" si="143"/>
        <v>0</v>
      </c>
    </row>
    <row r="814" spans="1:44" x14ac:dyDescent="0.25">
      <c r="A814" s="42">
        <f t="shared" si="144"/>
        <v>43269</v>
      </c>
      <c r="B814" s="35">
        <v>86920</v>
      </c>
      <c r="C814" s="35">
        <v>53380</v>
      </c>
      <c r="D814" s="35">
        <v>33680</v>
      </c>
      <c r="E814" s="43">
        <v>21620</v>
      </c>
      <c r="F814" s="35">
        <v>5530</v>
      </c>
      <c r="G814" s="43">
        <v>3874</v>
      </c>
      <c r="H814" s="42"/>
      <c r="I814" s="43">
        <f t="shared" si="138"/>
        <v>126130</v>
      </c>
      <c r="J814" s="43">
        <f t="shared" si="139"/>
        <v>78874</v>
      </c>
      <c r="L814" s="42">
        <f t="shared" si="145"/>
        <v>43269</v>
      </c>
      <c r="M814" s="44">
        <f t="shared" si="140"/>
        <v>126130</v>
      </c>
      <c r="N814" s="48">
        <f t="shared" si="141"/>
        <v>0.62533893601839374</v>
      </c>
      <c r="R814" s="117"/>
      <c r="AL814" s="54">
        <v>43192</v>
      </c>
      <c r="AM814" s="50">
        <v>914.28</v>
      </c>
      <c r="AN814" s="35">
        <f t="shared" si="142"/>
        <v>914280</v>
      </c>
      <c r="AR814" s="35">
        <f t="shared" si="143"/>
        <v>0</v>
      </c>
    </row>
    <row r="815" spans="1:44" x14ac:dyDescent="0.25">
      <c r="A815" s="42">
        <f t="shared" si="144"/>
        <v>43276</v>
      </c>
      <c r="B815" s="35">
        <v>86920</v>
      </c>
      <c r="C815" s="35">
        <v>53640</v>
      </c>
      <c r="D815" s="35">
        <v>33680</v>
      </c>
      <c r="E815" s="43">
        <v>21680</v>
      </c>
      <c r="F815" s="35">
        <v>5530</v>
      </c>
      <c r="G815" s="43">
        <v>3875</v>
      </c>
      <c r="H815" s="42"/>
      <c r="I815" s="43">
        <f t="shared" si="138"/>
        <v>126130</v>
      </c>
      <c r="J815" s="43">
        <f t="shared" si="139"/>
        <v>79195</v>
      </c>
      <c r="L815" s="42">
        <f t="shared" si="145"/>
        <v>43276</v>
      </c>
      <c r="M815" s="44">
        <f t="shared" si="140"/>
        <v>126130</v>
      </c>
      <c r="N815" s="48">
        <f t="shared" si="141"/>
        <v>0.62788392927931502</v>
      </c>
      <c r="R815" s="117"/>
      <c r="AL815" s="54">
        <v>43199</v>
      </c>
      <c r="AM815" s="50">
        <v>1195.26</v>
      </c>
      <c r="AN815" s="35">
        <f t="shared" si="142"/>
        <v>1195260</v>
      </c>
      <c r="AR815" s="35">
        <f t="shared" si="143"/>
        <v>0</v>
      </c>
    </row>
    <row r="816" spans="1:44" x14ac:dyDescent="0.25">
      <c r="A816" s="42">
        <f t="shared" si="144"/>
        <v>43283</v>
      </c>
      <c r="B816" s="35">
        <v>86920</v>
      </c>
      <c r="C816" s="35">
        <v>53385</v>
      </c>
      <c r="D816" s="35">
        <v>33680</v>
      </c>
      <c r="E816" s="43">
        <v>21524</v>
      </c>
      <c r="F816" s="35">
        <v>5530</v>
      </c>
      <c r="G816" s="43">
        <v>3860</v>
      </c>
      <c r="H816" s="42"/>
      <c r="I816" s="43">
        <f t="shared" si="138"/>
        <v>126130</v>
      </c>
      <c r="J816" s="43">
        <f t="shared" si="139"/>
        <v>78769</v>
      </c>
      <c r="L816" s="42">
        <f t="shared" si="145"/>
        <v>43283</v>
      </c>
      <c r="M816" s="44">
        <f t="shared" si="140"/>
        <v>126130</v>
      </c>
      <c r="N816" s="48">
        <f t="shared" si="141"/>
        <v>0.6245064615872512</v>
      </c>
      <c r="R816" s="117"/>
      <c r="AL816" s="54">
        <v>43206</v>
      </c>
      <c r="AM816" s="50">
        <v>4311.95</v>
      </c>
      <c r="AN816" s="35">
        <f t="shared" si="142"/>
        <v>4311950</v>
      </c>
      <c r="AR816" s="35">
        <f t="shared" si="143"/>
        <v>0</v>
      </c>
    </row>
    <row r="817" spans="1:44" x14ac:dyDescent="0.25">
      <c r="A817" s="42">
        <f t="shared" si="144"/>
        <v>43290</v>
      </c>
      <c r="B817" s="35">
        <v>86920</v>
      </c>
      <c r="C817" s="35">
        <v>52813</v>
      </c>
      <c r="D817" s="35">
        <v>33680</v>
      </c>
      <c r="E817" s="43">
        <v>21349</v>
      </c>
      <c r="F817" s="35">
        <v>5530</v>
      </c>
      <c r="G817" s="43">
        <v>3794</v>
      </c>
      <c r="H817" s="42"/>
      <c r="I817" s="43">
        <f t="shared" si="138"/>
        <v>126130</v>
      </c>
      <c r="J817" s="43">
        <f t="shared" si="139"/>
        <v>77956</v>
      </c>
      <c r="L817" s="42">
        <f t="shared" si="145"/>
        <v>43290</v>
      </c>
      <c r="M817" s="44">
        <f t="shared" si="140"/>
        <v>126130</v>
      </c>
      <c r="N817" s="48">
        <f t="shared" si="141"/>
        <v>0.61806073099183378</v>
      </c>
      <c r="R817" s="117"/>
      <c r="AL817" s="54">
        <v>43213</v>
      </c>
      <c r="AM817" s="50">
        <v>6492.1200000000008</v>
      </c>
      <c r="AN817" s="35">
        <f t="shared" si="142"/>
        <v>6492120.0000000009</v>
      </c>
      <c r="AR817" s="35">
        <f t="shared" si="143"/>
        <v>0</v>
      </c>
    </row>
    <row r="818" spans="1:44" x14ac:dyDescent="0.25">
      <c r="A818" s="42">
        <f t="shared" si="144"/>
        <v>43297</v>
      </c>
      <c r="B818" s="35">
        <v>86920</v>
      </c>
      <c r="C818" s="35">
        <v>52462</v>
      </c>
      <c r="D818" s="35">
        <v>33680</v>
      </c>
      <c r="E818" s="43">
        <v>21356</v>
      </c>
      <c r="F818" s="35">
        <v>5530</v>
      </c>
      <c r="G818" s="43">
        <v>3706</v>
      </c>
      <c r="H818" s="42"/>
      <c r="I818" s="43">
        <f t="shared" si="138"/>
        <v>126130</v>
      </c>
      <c r="J818" s="43">
        <f t="shared" si="139"/>
        <v>77524</v>
      </c>
      <c r="L818" s="42">
        <f t="shared" si="145"/>
        <v>43297</v>
      </c>
      <c r="M818" s="44">
        <f t="shared" si="140"/>
        <v>126130</v>
      </c>
      <c r="N818" s="48">
        <f t="shared" si="141"/>
        <v>0.61463569333227619</v>
      </c>
      <c r="R818" s="117"/>
      <c r="AL818" s="54">
        <v>43220</v>
      </c>
      <c r="AM818" s="50">
        <v>7076.58</v>
      </c>
      <c r="AN818" s="35">
        <f t="shared" si="142"/>
        <v>7076580</v>
      </c>
      <c r="AR818" s="35">
        <f t="shared" si="143"/>
        <v>0</v>
      </c>
    </row>
    <row r="819" spans="1:44" x14ac:dyDescent="0.25">
      <c r="A819" s="42">
        <f t="shared" si="144"/>
        <v>43304</v>
      </c>
      <c r="B819" s="35">
        <v>86920</v>
      </c>
      <c r="C819" s="35">
        <v>52328</v>
      </c>
      <c r="D819" s="35">
        <v>33680</v>
      </c>
      <c r="E819" s="43">
        <v>21390</v>
      </c>
      <c r="F819" s="35">
        <v>5530</v>
      </c>
      <c r="G819" s="43">
        <v>3638</v>
      </c>
      <c r="H819" s="42"/>
      <c r="I819" s="43">
        <f t="shared" si="138"/>
        <v>126130</v>
      </c>
      <c r="J819" s="43">
        <f t="shared" si="139"/>
        <v>77356</v>
      </c>
      <c r="L819" s="42">
        <f t="shared" si="145"/>
        <v>43304</v>
      </c>
      <c r="M819" s="44">
        <f t="shared" si="140"/>
        <v>126130</v>
      </c>
      <c r="N819" s="48">
        <f t="shared" si="141"/>
        <v>0.61330373424244822</v>
      </c>
      <c r="R819" s="117"/>
      <c r="AL819" s="54">
        <v>43227</v>
      </c>
      <c r="AM819" s="50">
        <v>18557.34</v>
      </c>
      <c r="AN819" s="35">
        <f t="shared" si="142"/>
        <v>18557340</v>
      </c>
      <c r="AR819" s="35">
        <f t="shared" si="143"/>
        <v>0</v>
      </c>
    </row>
    <row r="820" spans="1:44" x14ac:dyDescent="0.25">
      <c r="A820" s="42">
        <f t="shared" si="144"/>
        <v>43311</v>
      </c>
      <c r="B820" s="35">
        <v>86920</v>
      </c>
      <c r="C820" s="35">
        <v>52983</v>
      </c>
      <c r="D820" s="35">
        <v>33680</v>
      </c>
      <c r="E820" s="43">
        <v>21523</v>
      </c>
      <c r="F820" s="35">
        <v>5530</v>
      </c>
      <c r="G820" s="43">
        <v>3563</v>
      </c>
      <c r="H820" s="42"/>
      <c r="I820" s="43">
        <f t="shared" si="138"/>
        <v>126130</v>
      </c>
      <c r="J820" s="43">
        <f t="shared" si="139"/>
        <v>78069</v>
      </c>
      <c r="L820" s="42">
        <f t="shared" si="145"/>
        <v>43311</v>
      </c>
      <c r="M820" s="44">
        <f t="shared" si="140"/>
        <v>126130</v>
      </c>
      <c r="N820" s="48">
        <f t="shared" si="141"/>
        <v>0.61895663204630147</v>
      </c>
      <c r="R820" s="117"/>
      <c r="AL820" s="54">
        <v>43234</v>
      </c>
      <c r="AM820" s="50">
        <v>15694.529999999999</v>
      </c>
      <c r="AN820" s="35">
        <f t="shared" si="142"/>
        <v>15694529.999999998</v>
      </c>
      <c r="AR820" s="35">
        <f t="shared" si="143"/>
        <v>0</v>
      </c>
    </row>
    <row r="821" spans="1:44" x14ac:dyDescent="0.25">
      <c r="A821" s="42">
        <f t="shared" si="144"/>
        <v>43318</v>
      </c>
      <c r="B821" s="35">
        <v>86920</v>
      </c>
      <c r="C821" s="35">
        <v>54591</v>
      </c>
      <c r="D821" s="35">
        <v>33680</v>
      </c>
      <c r="E821" s="43">
        <v>21708</v>
      </c>
      <c r="F821" s="35">
        <v>5530</v>
      </c>
      <c r="G821" s="43">
        <v>3481</v>
      </c>
      <c r="H821" s="42"/>
      <c r="I821" s="43">
        <f t="shared" si="138"/>
        <v>126130</v>
      </c>
      <c r="J821" s="43">
        <f t="shared" si="139"/>
        <v>79780</v>
      </c>
      <c r="L821" s="42">
        <f t="shared" si="145"/>
        <v>43318</v>
      </c>
      <c r="M821" s="44">
        <f t="shared" si="140"/>
        <v>126130</v>
      </c>
      <c r="N821" s="48">
        <f t="shared" si="141"/>
        <v>0.63252200110996593</v>
      </c>
      <c r="R821" s="117"/>
      <c r="AL821" s="54">
        <v>43241</v>
      </c>
      <c r="AM821" s="50">
        <v>9684.7899999999991</v>
      </c>
      <c r="AN821" s="35">
        <f t="shared" si="142"/>
        <v>9684789.9999999981</v>
      </c>
      <c r="AR821" s="35">
        <f t="shared" si="143"/>
        <v>0</v>
      </c>
    </row>
    <row r="822" spans="1:44" x14ac:dyDescent="0.25">
      <c r="A822" s="42">
        <f t="shared" si="144"/>
        <v>43325</v>
      </c>
      <c r="B822" s="35">
        <v>86920</v>
      </c>
      <c r="C822" s="35">
        <v>56548</v>
      </c>
      <c r="D822" s="35">
        <v>33680</v>
      </c>
      <c r="E822" s="43">
        <v>21911</v>
      </c>
      <c r="F822" s="35">
        <v>5530</v>
      </c>
      <c r="G822" s="43">
        <v>3427</v>
      </c>
      <c r="H822" s="42"/>
      <c r="I822" s="43">
        <f t="shared" si="138"/>
        <v>126130</v>
      </c>
      <c r="J822" s="43">
        <f t="shared" si="139"/>
        <v>81886</v>
      </c>
      <c r="L822" s="42">
        <f t="shared" si="145"/>
        <v>43325</v>
      </c>
      <c r="M822" s="44">
        <f t="shared" si="140"/>
        <v>126130</v>
      </c>
      <c r="N822" s="48">
        <f t="shared" si="141"/>
        <v>0.64921905970030924</v>
      </c>
      <c r="R822" s="117"/>
      <c r="AL822" s="54">
        <v>43248</v>
      </c>
      <c r="AM822" s="50">
        <v>8830.8900000000012</v>
      </c>
      <c r="AN822" s="35">
        <f t="shared" si="142"/>
        <v>8830890.0000000019</v>
      </c>
      <c r="AR822" s="35">
        <f t="shared" si="143"/>
        <v>0</v>
      </c>
    </row>
    <row r="823" spans="1:44" x14ac:dyDescent="0.25">
      <c r="A823" s="42">
        <f t="shared" si="144"/>
        <v>43332</v>
      </c>
      <c r="B823" s="35">
        <v>86920</v>
      </c>
      <c r="C823" s="35">
        <v>57334</v>
      </c>
      <c r="D823" s="35">
        <v>33680</v>
      </c>
      <c r="E823" s="43">
        <v>22126</v>
      </c>
      <c r="F823" s="35">
        <v>5530</v>
      </c>
      <c r="G823" s="43">
        <v>3386</v>
      </c>
      <c r="H823" s="42"/>
      <c r="I823" s="43">
        <f t="shared" si="138"/>
        <v>126130</v>
      </c>
      <c r="J823" s="43">
        <f t="shared" si="139"/>
        <v>82846</v>
      </c>
      <c r="L823" s="42">
        <f t="shared" si="145"/>
        <v>43332</v>
      </c>
      <c r="M823" s="44">
        <f t="shared" si="140"/>
        <v>126130</v>
      </c>
      <c r="N823" s="48">
        <f t="shared" si="141"/>
        <v>0.65683025449932608</v>
      </c>
      <c r="R823" s="117"/>
      <c r="AL823" s="54">
        <v>43255</v>
      </c>
      <c r="AM823" s="50">
        <v>5399.31</v>
      </c>
      <c r="AN823" s="35">
        <f t="shared" si="142"/>
        <v>5399310</v>
      </c>
      <c r="AR823" s="35">
        <f t="shared" si="143"/>
        <v>0</v>
      </c>
    </row>
    <row r="824" spans="1:44" x14ac:dyDescent="0.25">
      <c r="A824" s="42">
        <f t="shared" si="144"/>
        <v>43339</v>
      </c>
      <c r="B824" s="35">
        <v>86920</v>
      </c>
      <c r="C824" s="35">
        <v>56925</v>
      </c>
      <c r="D824" s="35">
        <v>33680</v>
      </c>
      <c r="E824" s="43">
        <v>21985</v>
      </c>
      <c r="F824" s="35">
        <v>5530</v>
      </c>
      <c r="G824" s="43">
        <v>3340</v>
      </c>
      <c r="H824" s="42"/>
      <c r="I824" s="43">
        <f t="shared" si="138"/>
        <v>126130</v>
      </c>
      <c r="J824" s="43">
        <f t="shared" si="139"/>
        <v>82250</v>
      </c>
      <c r="L824" s="42">
        <f t="shared" si="145"/>
        <v>43339</v>
      </c>
      <c r="M824" s="44">
        <f t="shared" si="140"/>
        <v>126130</v>
      </c>
      <c r="N824" s="48">
        <f t="shared" si="141"/>
        <v>0.65210497106160314</v>
      </c>
      <c r="R824" s="117"/>
      <c r="AL824" s="54">
        <v>43262</v>
      </c>
      <c r="AM824" s="50">
        <v>5556.26</v>
      </c>
      <c r="AN824" s="35">
        <f t="shared" si="142"/>
        <v>5556260</v>
      </c>
      <c r="AR824" s="35">
        <f t="shared" si="143"/>
        <v>0</v>
      </c>
    </row>
    <row r="825" spans="1:44" x14ac:dyDescent="0.25">
      <c r="A825" s="42">
        <f t="shared" si="144"/>
        <v>43346</v>
      </c>
      <c r="B825" s="35">
        <v>86920</v>
      </c>
      <c r="C825" s="35">
        <v>57143</v>
      </c>
      <c r="D825" s="35">
        <v>33680</v>
      </c>
      <c r="E825" s="43">
        <v>21552</v>
      </c>
      <c r="F825" s="35">
        <v>5530</v>
      </c>
      <c r="G825" s="43">
        <v>3264</v>
      </c>
      <c r="H825" s="42"/>
      <c r="I825" s="43">
        <f t="shared" si="138"/>
        <v>126130</v>
      </c>
      <c r="J825" s="43">
        <f t="shared" si="139"/>
        <v>81959</v>
      </c>
      <c r="L825" s="42">
        <f t="shared" si="145"/>
        <v>43346</v>
      </c>
      <c r="M825" s="44">
        <f t="shared" si="140"/>
        <v>126130</v>
      </c>
      <c r="N825" s="48">
        <f t="shared" si="141"/>
        <v>0.64979782763815108</v>
      </c>
      <c r="R825" s="117"/>
      <c r="AL825" s="54">
        <v>43269</v>
      </c>
      <c r="AM825" s="50">
        <v>5401.4900000000007</v>
      </c>
      <c r="AN825" s="35">
        <f t="shared" si="142"/>
        <v>5401490.0000000009</v>
      </c>
      <c r="AR825" s="35">
        <f t="shared" si="143"/>
        <v>0</v>
      </c>
    </row>
    <row r="826" spans="1:44" x14ac:dyDescent="0.25">
      <c r="A826" s="42">
        <f t="shared" si="144"/>
        <v>43353</v>
      </c>
      <c r="B826" s="35">
        <v>86920</v>
      </c>
      <c r="C826" s="35">
        <v>60665</v>
      </c>
      <c r="D826" s="35">
        <v>33680</v>
      </c>
      <c r="E826" s="43">
        <v>21442</v>
      </c>
      <c r="F826" s="35">
        <v>5530</v>
      </c>
      <c r="G826" s="43">
        <v>3281</v>
      </c>
      <c r="H826" s="42"/>
      <c r="I826" s="43">
        <f t="shared" si="138"/>
        <v>126130</v>
      </c>
      <c r="J826" s="43">
        <f t="shared" si="139"/>
        <v>85388</v>
      </c>
      <c r="L826" s="42">
        <f t="shared" si="145"/>
        <v>43353</v>
      </c>
      <c r="M826" s="44">
        <f t="shared" si="140"/>
        <v>126130</v>
      </c>
      <c r="N826" s="48">
        <f t="shared" si="141"/>
        <v>0.67698406406088951</v>
      </c>
      <c r="R826" s="117"/>
      <c r="AL826" s="54">
        <v>43276</v>
      </c>
      <c r="AM826" s="50">
        <v>3391.74</v>
      </c>
      <c r="AN826" s="35">
        <f t="shared" si="142"/>
        <v>3391740</v>
      </c>
      <c r="AR826" s="35">
        <f t="shared" si="143"/>
        <v>0</v>
      </c>
    </row>
    <row r="827" spans="1:44" x14ac:dyDescent="0.25">
      <c r="A827" s="42">
        <f t="shared" si="144"/>
        <v>43360</v>
      </c>
      <c r="B827" s="35">
        <v>86920</v>
      </c>
      <c r="C827" s="35">
        <v>64258</v>
      </c>
      <c r="D827" s="35">
        <v>33680</v>
      </c>
      <c r="E827" s="43">
        <v>21938</v>
      </c>
      <c r="F827" s="35">
        <v>5530</v>
      </c>
      <c r="G827" s="43">
        <v>3293</v>
      </c>
      <c r="H827" s="42"/>
      <c r="I827" s="43">
        <f t="shared" si="138"/>
        <v>126130</v>
      </c>
      <c r="J827" s="43">
        <f t="shared" si="139"/>
        <v>89489</v>
      </c>
      <c r="L827" s="42">
        <f t="shared" si="145"/>
        <v>43360</v>
      </c>
      <c r="M827" s="44">
        <f t="shared" si="140"/>
        <v>126130</v>
      </c>
      <c r="N827" s="48">
        <f t="shared" si="141"/>
        <v>0.70949813684293983</v>
      </c>
      <c r="R827" s="117"/>
      <c r="AL827" s="54">
        <v>43283</v>
      </c>
      <c r="AM827" s="50">
        <v>2657</v>
      </c>
      <c r="AN827" s="35">
        <f t="shared" si="142"/>
        <v>2657000</v>
      </c>
      <c r="AR827" s="35">
        <f t="shared" si="143"/>
        <v>0</v>
      </c>
    </row>
    <row r="828" spans="1:44" x14ac:dyDescent="0.25">
      <c r="A828" s="42">
        <f t="shared" si="144"/>
        <v>43367</v>
      </c>
      <c r="B828" s="35">
        <v>86920</v>
      </c>
      <c r="C828" s="35">
        <v>66767</v>
      </c>
      <c r="D828" s="35">
        <v>33680</v>
      </c>
      <c r="E828" s="43">
        <v>22871</v>
      </c>
      <c r="F828" s="35">
        <v>5530</v>
      </c>
      <c r="G828" s="43">
        <v>3295</v>
      </c>
      <c r="H828" s="42"/>
      <c r="I828" s="43">
        <f t="shared" si="138"/>
        <v>126130</v>
      </c>
      <c r="J828" s="43">
        <f t="shared" si="139"/>
        <v>92933</v>
      </c>
      <c r="L828" s="42">
        <f t="shared" si="145"/>
        <v>43367</v>
      </c>
      <c r="M828" s="44">
        <f t="shared" si="140"/>
        <v>126130</v>
      </c>
      <c r="N828" s="48">
        <f t="shared" si="141"/>
        <v>0.73680329818441292</v>
      </c>
      <c r="R828" s="117"/>
      <c r="AL828" s="54">
        <v>43290</v>
      </c>
      <c r="AM828" s="50">
        <v>2228.4</v>
      </c>
      <c r="AN828" s="35">
        <f t="shared" si="142"/>
        <v>2228400</v>
      </c>
      <c r="AR828" s="35">
        <f t="shared" si="143"/>
        <v>0</v>
      </c>
    </row>
    <row r="829" spans="1:44" x14ac:dyDescent="0.25">
      <c r="A829" s="42">
        <f t="shared" si="144"/>
        <v>43374</v>
      </c>
      <c r="B829" s="35">
        <v>86920</v>
      </c>
      <c r="C829" s="35">
        <v>66872</v>
      </c>
      <c r="D829" s="35">
        <v>33680</v>
      </c>
      <c r="E829" s="43">
        <v>23176</v>
      </c>
      <c r="F829" s="35">
        <v>5530</v>
      </c>
      <c r="G829" s="43">
        <v>3254</v>
      </c>
      <c r="H829" s="42"/>
      <c r="I829" s="43">
        <f t="shared" si="138"/>
        <v>126130</v>
      </c>
      <c r="J829" s="43">
        <f t="shared" si="139"/>
        <v>93302</v>
      </c>
      <c r="L829" s="42">
        <f t="shared" si="145"/>
        <v>43374</v>
      </c>
      <c r="M829" s="44">
        <f t="shared" si="140"/>
        <v>126130</v>
      </c>
      <c r="N829" s="48">
        <f t="shared" si="141"/>
        <v>0.73972885118528497</v>
      </c>
      <c r="R829" s="117"/>
      <c r="AL829" s="54">
        <v>43297</v>
      </c>
      <c r="AM829" s="50">
        <v>2307</v>
      </c>
      <c r="AN829" s="35">
        <f t="shared" si="142"/>
        <v>2307000</v>
      </c>
      <c r="AR829" s="35">
        <f t="shared" si="143"/>
        <v>0</v>
      </c>
    </row>
    <row r="830" spans="1:44" x14ac:dyDescent="0.25">
      <c r="A830" s="42">
        <f t="shared" si="144"/>
        <v>43381</v>
      </c>
      <c r="B830" s="35">
        <v>86920</v>
      </c>
      <c r="C830" s="35">
        <v>69942</v>
      </c>
      <c r="D830" s="35">
        <v>33680</v>
      </c>
      <c r="E830" s="43">
        <v>23564</v>
      </c>
      <c r="F830" s="35">
        <v>5530</v>
      </c>
      <c r="G830" s="43">
        <v>3263</v>
      </c>
      <c r="H830" s="42"/>
      <c r="I830" s="43">
        <f t="shared" si="138"/>
        <v>126130</v>
      </c>
      <c r="J830" s="43">
        <f t="shared" si="139"/>
        <v>96769</v>
      </c>
      <c r="L830" s="42">
        <f t="shared" si="145"/>
        <v>43381</v>
      </c>
      <c r="M830" s="44">
        <f t="shared" si="140"/>
        <v>126130</v>
      </c>
      <c r="N830" s="48">
        <f t="shared" si="141"/>
        <v>0.76721636406881788</v>
      </c>
      <c r="R830" s="117"/>
      <c r="AL830" s="54">
        <v>43304</v>
      </c>
      <c r="AM830" s="50">
        <v>2457.46</v>
      </c>
      <c r="AN830" s="35">
        <f t="shared" si="142"/>
        <v>2457460</v>
      </c>
      <c r="AR830" s="35">
        <f t="shared" si="143"/>
        <v>0</v>
      </c>
    </row>
    <row r="831" spans="1:44" x14ac:dyDescent="0.25">
      <c r="A831" s="42">
        <f t="shared" si="144"/>
        <v>43388</v>
      </c>
      <c r="B831" s="35">
        <v>86920</v>
      </c>
      <c r="C831" s="35">
        <v>70673</v>
      </c>
      <c r="D831" s="35">
        <v>33680</v>
      </c>
      <c r="E831" s="43">
        <v>23965</v>
      </c>
      <c r="F831" s="35">
        <v>5530</v>
      </c>
      <c r="G831" s="43">
        <v>3267</v>
      </c>
      <c r="H831" s="42"/>
      <c r="I831" s="43">
        <f t="shared" si="138"/>
        <v>126130</v>
      </c>
      <c r="J831" s="43">
        <f t="shared" si="139"/>
        <v>97905</v>
      </c>
      <c r="L831" s="42">
        <f t="shared" si="145"/>
        <v>43388</v>
      </c>
      <c r="M831" s="44">
        <f t="shared" si="140"/>
        <v>126130</v>
      </c>
      <c r="N831" s="48">
        <f t="shared" si="141"/>
        <v>0.77622294458098784</v>
      </c>
      <c r="R831" s="117"/>
      <c r="AL831" s="54">
        <v>43311</v>
      </c>
      <c r="AM831" s="50">
        <v>3632.35</v>
      </c>
      <c r="AN831" s="35">
        <f t="shared" si="142"/>
        <v>3632350</v>
      </c>
      <c r="AR831" s="35">
        <f t="shared" si="143"/>
        <v>0</v>
      </c>
    </row>
    <row r="832" spans="1:44" x14ac:dyDescent="0.25">
      <c r="A832" s="42">
        <f t="shared" si="144"/>
        <v>43395</v>
      </c>
      <c r="B832" s="35">
        <v>86920</v>
      </c>
      <c r="C832" s="35">
        <v>70599</v>
      </c>
      <c r="D832" s="35">
        <v>33680</v>
      </c>
      <c r="E832" s="43">
        <v>23955</v>
      </c>
      <c r="F832" s="35">
        <v>5530</v>
      </c>
      <c r="G832" s="43">
        <v>3268</v>
      </c>
      <c r="H832" s="42"/>
      <c r="I832" s="43">
        <f t="shared" si="138"/>
        <v>126130</v>
      </c>
      <c r="J832" s="43">
        <f t="shared" si="139"/>
        <v>97822</v>
      </c>
      <c r="L832" s="42">
        <f t="shared" si="145"/>
        <v>43395</v>
      </c>
      <c r="M832" s="44">
        <f t="shared" si="140"/>
        <v>126130</v>
      </c>
      <c r="N832" s="48">
        <f t="shared" si="141"/>
        <v>0.77556489336398948</v>
      </c>
      <c r="R832" s="117"/>
      <c r="AL832" s="54">
        <v>43318</v>
      </c>
      <c r="AM832" s="50">
        <v>4358.18</v>
      </c>
      <c r="AN832" s="35">
        <f t="shared" si="142"/>
        <v>4358180</v>
      </c>
      <c r="AR832" s="35">
        <f t="shared" si="143"/>
        <v>0</v>
      </c>
    </row>
    <row r="833" spans="1:44" x14ac:dyDescent="0.25">
      <c r="A833" s="42">
        <f t="shared" si="144"/>
        <v>43402</v>
      </c>
      <c r="B833" s="35">
        <v>86920</v>
      </c>
      <c r="C833" s="35">
        <v>69347</v>
      </c>
      <c r="D833" s="35">
        <v>33680</v>
      </c>
      <c r="E833" s="43">
        <v>23740</v>
      </c>
      <c r="F833" s="35">
        <v>5530</v>
      </c>
      <c r="G833" s="43">
        <v>3239</v>
      </c>
      <c r="H833" s="42"/>
      <c r="I833" s="43">
        <f t="shared" si="138"/>
        <v>126130</v>
      </c>
      <c r="J833" s="43">
        <f t="shared" si="139"/>
        <v>96326</v>
      </c>
      <c r="L833" s="42">
        <f t="shared" si="145"/>
        <v>43402</v>
      </c>
      <c r="M833" s="44">
        <f t="shared" si="140"/>
        <v>126130</v>
      </c>
      <c r="N833" s="48">
        <f t="shared" si="141"/>
        <v>0.76370411480218825</v>
      </c>
      <c r="R833" s="117"/>
      <c r="AL833" s="54">
        <v>43325</v>
      </c>
      <c r="AM833" s="50">
        <v>5008.37</v>
      </c>
      <c r="AN833" s="35">
        <f t="shared" si="142"/>
        <v>5008370</v>
      </c>
      <c r="AR833" s="35">
        <f t="shared" si="143"/>
        <v>0</v>
      </c>
    </row>
    <row r="834" spans="1:44" x14ac:dyDescent="0.25">
      <c r="A834" s="42">
        <f t="shared" si="144"/>
        <v>43409</v>
      </c>
      <c r="B834" s="35">
        <v>86920</v>
      </c>
      <c r="C834" s="35">
        <v>68671</v>
      </c>
      <c r="D834" s="35">
        <v>33680</v>
      </c>
      <c r="E834" s="43">
        <v>23525</v>
      </c>
      <c r="F834" s="35">
        <v>5530</v>
      </c>
      <c r="G834" s="43">
        <v>3250</v>
      </c>
      <c r="H834" s="42"/>
      <c r="I834" s="43">
        <f t="shared" si="138"/>
        <v>126130</v>
      </c>
      <c r="J834" s="43">
        <f t="shared" si="139"/>
        <v>95446</v>
      </c>
      <c r="L834" s="42">
        <f t="shared" si="145"/>
        <v>43409</v>
      </c>
      <c r="M834" s="44">
        <f t="shared" si="140"/>
        <v>126130</v>
      </c>
      <c r="N834" s="48">
        <f t="shared" si="141"/>
        <v>0.75672718623642277</v>
      </c>
      <c r="R834" s="117"/>
      <c r="AL834" s="54">
        <v>43332</v>
      </c>
      <c r="AM834" s="50">
        <v>4681.8</v>
      </c>
      <c r="AN834" s="35">
        <f t="shared" si="142"/>
        <v>4681800</v>
      </c>
      <c r="AR834" s="35">
        <f t="shared" si="143"/>
        <v>0</v>
      </c>
    </row>
    <row r="835" spans="1:44" x14ac:dyDescent="0.25">
      <c r="A835" s="42">
        <f t="shared" si="144"/>
        <v>43416</v>
      </c>
      <c r="B835" s="35">
        <v>86920</v>
      </c>
      <c r="C835" s="35">
        <v>68952</v>
      </c>
      <c r="D835" s="35">
        <v>33680</v>
      </c>
      <c r="E835" s="43">
        <v>23795</v>
      </c>
      <c r="F835" s="35">
        <v>5530</v>
      </c>
      <c r="G835" s="43">
        <v>3276</v>
      </c>
      <c r="H835" s="42"/>
      <c r="I835" s="43">
        <f t="shared" si="138"/>
        <v>126130</v>
      </c>
      <c r="J835" s="43">
        <f t="shared" si="139"/>
        <v>96023</v>
      </c>
      <c r="L835" s="42">
        <f t="shared" si="145"/>
        <v>43416</v>
      </c>
      <c r="M835" s="44">
        <f t="shared" si="140"/>
        <v>126130</v>
      </c>
      <c r="N835" s="48">
        <f t="shared" si="141"/>
        <v>0.76130183144374852</v>
      </c>
      <c r="R835" s="117"/>
      <c r="AL835" s="54">
        <v>43339</v>
      </c>
      <c r="AM835" s="50">
        <v>3150</v>
      </c>
      <c r="AN835" s="35">
        <f t="shared" si="142"/>
        <v>3150000</v>
      </c>
      <c r="AR835" s="35">
        <f t="shared" si="143"/>
        <v>0</v>
      </c>
    </row>
    <row r="836" spans="1:44" x14ac:dyDescent="0.25">
      <c r="A836" s="42">
        <f t="shared" si="144"/>
        <v>43423</v>
      </c>
      <c r="B836" s="35">
        <v>86920</v>
      </c>
      <c r="C836" s="35">
        <v>66564</v>
      </c>
      <c r="D836" s="35">
        <v>33680</v>
      </c>
      <c r="E836" s="43">
        <v>23080</v>
      </c>
      <c r="F836" s="35">
        <v>5530</v>
      </c>
      <c r="G836" s="43">
        <v>3181</v>
      </c>
      <c r="H836" s="42"/>
      <c r="I836" s="43">
        <f t="shared" si="138"/>
        <v>126130</v>
      </c>
      <c r="J836" s="43">
        <f t="shared" si="139"/>
        <v>92825</v>
      </c>
      <c r="L836" s="42">
        <f t="shared" si="145"/>
        <v>43423</v>
      </c>
      <c r="M836" s="44">
        <f t="shared" si="140"/>
        <v>126130</v>
      </c>
      <c r="N836" s="48">
        <f t="shared" si="141"/>
        <v>0.7359470387695235</v>
      </c>
      <c r="R836" s="117"/>
      <c r="AL836" s="54">
        <v>43346</v>
      </c>
      <c r="AM836" s="50">
        <v>3197.03</v>
      </c>
      <c r="AN836" s="35">
        <f t="shared" si="142"/>
        <v>3197030</v>
      </c>
      <c r="AR836" s="35">
        <f t="shared" si="143"/>
        <v>0</v>
      </c>
    </row>
    <row r="837" spans="1:44" x14ac:dyDescent="0.25">
      <c r="A837" s="42">
        <f t="shared" si="144"/>
        <v>43430</v>
      </c>
      <c r="B837" s="35">
        <v>86920</v>
      </c>
      <c r="C837" s="35">
        <v>64590</v>
      </c>
      <c r="D837" s="35">
        <v>33680</v>
      </c>
      <c r="E837" s="43">
        <v>22211</v>
      </c>
      <c r="F837" s="35">
        <v>5530</v>
      </c>
      <c r="G837" s="43">
        <v>3131</v>
      </c>
      <c r="H837" s="42"/>
      <c r="I837" s="43">
        <f t="shared" si="138"/>
        <v>126130</v>
      </c>
      <c r="J837" s="43">
        <f t="shared" si="139"/>
        <v>89932</v>
      </c>
      <c r="L837" s="42">
        <f t="shared" si="145"/>
        <v>43430</v>
      </c>
      <c r="M837" s="44">
        <f t="shared" si="140"/>
        <v>126130</v>
      </c>
      <c r="N837" s="48">
        <f t="shared" si="141"/>
        <v>0.71301038610956946</v>
      </c>
      <c r="R837" s="117"/>
      <c r="AL837" s="54">
        <v>43353</v>
      </c>
      <c r="AM837" s="50">
        <v>6782.5499999999993</v>
      </c>
      <c r="AN837" s="35">
        <f t="shared" si="142"/>
        <v>6782549.9999999991</v>
      </c>
      <c r="AR837" s="35">
        <f t="shared" si="143"/>
        <v>0</v>
      </c>
    </row>
    <row r="838" spans="1:44" x14ac:dyDescent="0.25">
      <c r="A838" s="42">
        <f t="shared" si="144"/>
        <v>43437</v>
      </c>
      <c r="B838" s="35">
        <v>86920</v>
      </c>
      <c r="C838" s="35">
        <v>62784</v>
      </c>
      <c r="D838" s="35">
        <v>33680</v>
      </c>
      <c r="E838" s="43">
        <v>21649</v>
      </c>
      <c r="F838" s="35">
        <v>5530</v>
      </c>
      <c r="G838" s="43">
        <v>3100</v>
      </c>
      <c r="H838" s="42"/>
      <c r="I838" s="43">
        <f t="shared" si="138"/>
        <v>126130</v>
      </c>
      <c r="J838" s="43">
        <f t="shared" si="139"/>
        <v>87533</v>
      </c>
      <c r="L838" s="42">
        <f t="shared" si="145"/>
        <v>43437</v>
      </c>
      <c r="M838" s="44">
        <f t="shared" si="140"/>
        <v>126130</v>
      </c>
      <c r="N838" s="48">
        <f t="shared" si="141"/>
        <v>0.69399032743994293</v>
      </c>
      <c r="R838" s="117"/>
      <c r="AL838" s="54">
        <v>43360</v>
      </c>
      <c r="AM838" s="50">
        <v>7055.5</v>
      </c>
      <c r="AN838" s="35">
        <f t="shared" si="142"/>
        <v>7055500</v>
      </c>
      <c r="AR838" s="35">
        <f t="shared" si="143"/>
        <v>0</v>
      </c>
    </row>
    <row r="839" spans="1:44" x14ac:dyDescent="0.25">
      <c r="A839" s="42">
        <f t="shared" si="144"/>
        <v>43444</v>
      </c>
      <c r="B839" s="35">
        <v>86920</v>
      </c>
      <c r="C839" s="35">
        <v>59720</v>
      </c>
      <c r="D839" s="35">
        <v>33680</v>
      </c>
      <c r="E839" s="43">
        <v>20619</v>
      </c>
      <c r="F839" s="35">
        <v>5530</v>
      </c>
      <c r="G839" s="43">
        <v>3000</v>
      </c>
      <c r="H839" s="42"/>
      <c r="I839" s="43">
        <f t="shared" ref="I839:I902" si="146">B839+D839+F839</f>
        <v>126130</v>
      </c>
      <c r="J839" s="43">
        <f t="shared" ref="J839:J902" si="147">C839+E839+G839</f>
        <v>83339</v>
      </c>
      <c r="L839" s="42">
        <f t="shared" si="145"/>
        <v>43444</v>
      </c>
      <c r="M839" s="44">
        <f t="shared" ref="M839:M902" si="148">B839+D839+F839</f>
        <v>126130</v>
      </c>
      <c r="N839" s="48">
        <f t="shared" ref="N839:N902" si="149">(C839+E839+G839)/M839</f>
        <v>0.66073892016173785</v>
      </c>
      <c r="R839" s="117"/>
      <c r="AL839" s="54">
        <v>43367</v>
      </c>
      <c r="AM839" s="50">
        <v>6869.79</v>
      </c>
      <c r="AN839" s="35">
        <f t="shared" si="142"/>
        <v>6869790</v>
      </c>
      <c r="AR839" s="35">
        <f t="shared" si="143"/>
        <v>0</v>
      </c>
    </row>
    <row r="840" spans="1:44" x14ac:dyDescent="0.25">
      <c r="A840" s="42">
        <f t="shared" si="144"/>
        <v>43451</v>
      </c>
      <c r="B840" s="35">
        <v>86920</v>
      </c>
      <c r="C840" s="35">
        <v>57023</v>
      </c>
      <c r="D840" s="35">
        <v>33680</v>
      </c>
      <c r="E840" s="43">
        <v>19461</v>
      </c>
      <c r="F840" s="35">
        <v>5530</v>
      </c>
      <c r="G840" s="43">
        <v>2880</v>
      </c>
      <c r="H840" s="42"/>
      <c r="I840" s="43">
        <f t="shared" si="146"/>
        <v>126130</v>
      </c>
      <c r="J840" s="43">
        <f t="shared" si="147"/>
        <v>79364</v>
      </c>
      <c r="L840" s="42">
        <f t="shared" si="145"/>
        <v>43451</v>
      </c>
      <c r="M840" s="44">
        <f t="shared" si="148"/>
        <v>126130</v>
      </c>
      <c r="N840" s="48">
        <f t="shared" si="149"/>
        <v>0.62922381669705862</v>
      </c>
      <c r="R840" s="117"/>
      <c r="AL840" s="54">
        <v>43374</v>
      </c>
      <c r="AM840" s="50">
        <v>4528.84</v>
      </c>
      <c r="AN840" s="35">
        <f t="shared" si="142"/>
        <v>4528840</v>
      </c>
      <c r="AR840" s="35">
        <f t="shared" si="143"/>
        <v>0</v>
      </c>
    </row>
    <row r="841" spans="1:44" x14ac:dyDescent="0.25">
      <c r="A841" s="42">
        <f t="shared" si="144"/>
        <v>43458</v>
      </c>
      <c r="B841" s="35">
        <v>86920</v>
      </c>
      <c r="C841" s="35">
        <v>55522</v>
      </c>
      <c r="D841" s="35">
        <v>33680</v>
      </c>
      <c r="E841" s="43">
        <v>18662</v>
      </c>
      <c r="F841" s="35">
        <v>5530</v>
      </c>
      <c r="G841" s="43">
        <v>2774</v>
      </c>
      <c r="H841" s="42"/>
      <c r="I841" s="43">
        <f t="shared" si="146"/>
        <v>126130</v>
      </c>
      <c r="J841" s="43">
        <f t="shared" si="147"/>
        <v>76958</v>
      </c>
      <c r="L841" s="42">
        <f t="shared" si="145"/>
        <v>43458</v>
      </c>
      <c r="M841" s="44">
        <f t="shared" si="148"/>
        <v>126130</v>
      </c>
      <c r="N841" s="48">
        <f t="shared" si="149"/>
        <v>0.61014825973202247</v>
      </c>
      <c r="R841" s="117"/>
      <c r="AL841" s="54">
        <v>43381</v>
      </c>
      <c r="AM841" s="50">
        <v>6123.9</v>
      </c>
      <c r="AN841" s="35">
        <f t="shared" si="142"/>
        <v>6123900</v>
      </c>
      <c r="AR841" s="35">
        <f t="shared" si="143"/>
        <v>0</v>
      </c>
    </row>
    <row r="842" spans="1:44" x14ac:dyDescent="0.25">
      <c r="A842" s="42">
        <v>43466</v>
      </c>
      <c r="B842" s="35">
        <v>87301</v>
      </c>
      <c r="C842" s="35">
        <v>54458</v>
      </c>
      <c r="D842" s="35">
        <v>33680</v>
      </c>
      <c r="E842" s="35">
        <v>18035</v>
      </c>
      <c r="F842" s="35">
        <v>5530</v>
      </c>
      <c r="G842" s="43">
        <v>2736</v>
      </c>
      <c r="H842" s="42"/>
      <c r="I842" s="43">
        <f t="shared" si="146"/>
        <v>126511</v>
      </c>
      <c r="J842" s="43">
        <f t="shared" si="147"/>
        <v>75229</v>
      </c>
      <c r="L842" s="42">
        <v>43466</v>
      </c>
      <c r="M842" s="44">
        <f t="shared" si="148"/>
        <v>126511</v>
      </c>
      <c r="N842" s="48">
        <f t="shared" si="149"/>
        <v>0.5946439440048692</v>
      </c>
      <c r="R842" s="117"/>
      <c r="AL842" s="54">
        <v>43388</v>
      </c>
      <c r="AM842" s="50">
        <v>5737.2199999999993</v>
      </c>
      <c r="AN842" s="35">
        <f t="shared" ref="AN842:AN905" si="150">AM842*1000</f>
        <v>5737219.9999999991</v>
      </c>
      <c r="AR842" s="35">
        <f t="shared" ref="AR842:AR905" si="151">AQ842*1000000</f>
        <v>0</v>
      </c>
    </row>
    <row r="843" spans="1:44" x14ac:dyDescent="0.25">
      <c r="A843" s="42">
        <f>A842+7</f>
        <v>43473</v>
      </c>
      <c r="B843" s="35">
        <v>87301</v>
      </c>
      <c r="C843" s="35">
        <v>52757</v>
      </c>
      <c r="D843" s="35">
        <v>33680</v>
      </c>
      <c r="E843" s="35">
        <v>17301</v>
      </c>
      <c r="F843" s="35">
        <v>5530</v>
      </c>
      <c r="G843" s="35">
        <v>2667</v>
      </c>
      <c r="H843" s="42"/>
      <c r="I843" s="43">
        <f t="shared" si="146"/>
        <v>126511</v>
      </c>
      <c r="J843" s="43">
        <f t="shared" si="147"/>
        <v>72725</v>
      </c>
      <c r="L843" s="42">
        <f>L842+7</f>
        <v>43473</v>
      </c>
      <c r="M843" s="44">
        <f t="shared" si="148"/>
        <v>126511</v>
      </c>
      <c r="N843" s="48">
        <f t="shared" si="149"/>
        <v>0.57485119870999357</v>
      </c>
      <c r="R843" s="117"/>
      <c r="AL843" s="54">
        <v>43395</v>
      </c>
      <c r="AM843" s="50">
        <v>4059.3900000000003</v>
      </c>
      <c r="AN843" s="35">
        <f t="shared" si="150"/>
        <v>4059390.0000000005</v>
      </c>
      <c r="AR843" s="35">
        <f t="shared" si="151"/>
        <v>0</v>
      </c>
    </row>
    <row r="844" spans="1:44" x14ac:dyDescent="0.25">
      <c r="A844" s="42">
        <f t="shared" ref="A844:A893" si="152">A843+7</f>
        <v>43480</v>
      </c>
      <c r="B844" s="35">
        <v>87301</v>
      </c>
      <c r="C844" s="35">
        <v>50157</v>
      </c>
      <c r="D844" s="35">
        <v>33680</v>
      </c>
      <c r="E844" s="35">
        <v>16239</v>
      </c>
      <c r="F844" s="35">
        <v>5530</v>
      </c>
      <c r="G844" s="43">
        <v>2571</v>
      </c>
      <c r="H844" s="42"/>
      <c r="I844" s="43">
        <f t="shared" si="146"/>
        <v>126511</v>
      </c>
      <c r="J844" s="43">
        <f t="shared" si="147"/>
        <v>68967</v>
      </c>
      <c r="L844" s="42">
        <f t="shared" ref="L844:L893" si="153">L843+7</f>
        <v>43480</v>
      </c>
      <c r="M844" s="44">
        <f t="shared" si="148"/>
        <v>126511</v>
      </c>
      <c r="N844" s="48">
        <f t="shared" si="149"/>
        <v>0.54514627186568754</v>
      </c>
      <c r="R844" s="117"/>
      <c r="AL844" s="54">
        <v>43402</v>
      </c>
      <c r="AM844" s="50">
        <v>2567.5</v>
      </c>
      <c r="AN844" s="35">
        <f t="shared" si="150"/>
        <v>2567500</v>
      </c>
      <c r="AR844" s="35">
        <f t="shared" si="151"/>
        <v>0</v>
      </c>
    </row>
    <row r="845" spans="1:44" x14ac:dyDescent="0.25">
      <c r="A845" s="42">
        <f t="shared" si="152"/>
        <v>43487</v>
      </c>
      <c r="B845" s="35">
        <v>87301</v>
      </c>
      <c r="C845" s="35">
        <v>47007</v>
      </c>
      <c r="D845" s="35">
        <v>33680</v>
      </c>
      <c r="E845" s="35">
        <v>15003</v>
      </c>
      <c r="F845" s="35">
        <v>5530</v>
      </c>
      <c r="G845" s="43">
        <v>2413</v>
      </c>
      <c r="H845" s="42"/>
      <c r="I845" s="43">
        <f t="shared" si="146"/>
        <v>126511</v>
      </c>
      <c r="J845" s="43">
        <f t="shared" si="147"/>
        <v>64423</v>
      </c>
      <c r="L845" s="42">
        <f t="shared" si="153"/>
        <v>43487</v>
      </c>
      <c r="M845" s="44">
        <f t="shared" si="148"/>
        <v>126511</v>
      </c>
      <c r="N845" s="48">
        <f t="shared" si="149"/>
        <v>0.50922844653824573</v>
      </c>
      <c r="R845" s="117"/>
      <c r="AL845" s="54">
        <v>43409</v>
      </c>
      <c r="AM845" s="50">
        <v>3338.13</v>
      </c>
      <c r="AN845" s="35">
        <f t="shared" si="150"/>
        <v>3338130</v>
      </c>
      <c r="AR845" s="35">
        <f t="shared" si="151"/>
        <v>0</v>
      </c>
    </row>
    <row r="846" spans="1:44" x14ac:dyDescent="0.25">
      <c r="A846" s="42">
        <f t="shared" si="152"/>
        <v>43494</v>
      </c>
      <c r="B846" s="35">
        <v>87301</v>
      </c>
      <c r="C846" s="35">
        <v>43981</v>
      </c>
      <c r="D846" s="35">
        <v>33680</v>
      </c>
      <c r="E846" s="35">
        <v>13793</v>
      </c>
      <c r="F846" s="35">
        <v>5530</v>
      </c>
      <c r="G846" s="43">
        <v>2305</v>
      </c>
      <c r="H846" s="42"/>
      <c r="I846" s="43">
        <f t="shared" si="146"/>
        <v>126511</v>
      </c>
      <c r="J846" s="43">
        <f t="shared" si="147"/>
        <v>60079</v>
      </c>
      <c r="L846" s="42">
        <f t="shared" si="153"/>
        <v>43494</v>
      </c>
      <c r="M846" s="44">
        <f t="shared" si="148"/>
        <v>126511</v>
      </c>
      <c r="N846" s="48">
        <f t="shared" si="149"/>
        <v>0.47489151141007502</v>
      </c>
      <c r="R846" s="117"/>
      <c r="AL846" s="54">
        <v>43416</v>
      </c>
      <c r="AM846" s="50">
        <v>4832.78</v>
      </c>
      <c r="AN846" s="35">
        <f t="shared" si="150"/>
        <v>4832780</v>
      </c>
      <c r="AR846" s="35">
        <f t="shared" si="151"/>
        <v>0</v>
      </c>
    </row>
    <row r="847" spans="1:44" x14ac:dyDescent="0.25">
      <c r="A847" s="42">
        <f t="shared" si="152"/>
        <v>43501</v>
      </c>
      <c r="B847" s="35">
        <v>87301</v>
      </c>
      <c r="C847" s="35">
        <v>41481</v>
      </c>
      <c r="D847" s="35">
        <v>33680</v>
      </c>
      <c r="E847" s="35">
        <v>12848</v>
      </c>
      <c r="F847" s="35">
        <v>5530</v>
      </c>
      <c r="G847" s="43">
        <v>2240</v>
      </c>
      <c r="H847" s="42"/>
      <c r="I847" s="43">
        <f t="shared" si="146"/>
        <v>126511</v>
      </c>
      <c r="J847" s="43">
        <f t="shared" si="147"/>
        <v>56569</v>
      </c>
      <c r="L847" s="42">
        <f t="shared" si="153"/>
        <v>43501</v>
      </c>
      <c r="M847" s="44">
        <f t="shared" si="148"/>
        <v>126511</v>
      </c>
      <c r="N847" s="48">
        <f t="shared" si="149"/>
        <v>0.44714688841286526</v>
      </c>
      <c r="R847" s="117"/>
      <c r="AL847" s="54">
        <v>43423</v>
      </c>
      <c r="AM847" s="50">
        <v>1899.1499999999999</v>
      </c>
      <c r="AN847" s="35">
        <f t="shared" si="150"/>
        <v>1899149.9999999998</v>
      </c>
      <c r="AR847" s="35">
        <f t="shared" si="151"/>
        <v>0</v>
      </c>
    </row>
    <row r="848" spans="1:44" x14ac:dyDescent="0.25">
      <c r="A848" s="42">
        <f t="shared" si="152"/>
        <v>43508</v>
      </c>
      <c r="B848" s="35">
        <v>87301</v>
      </c>
      <c r="C848" s="35">
        <v>39744</v>
      </c>
      <c r="D848" s="35">
        <v>33680</v>
      </c>
      <c r="E848" s="35">
        <v>12065</v>
      </c>
      <c r="F848" s="35">
        <v>5530</v>
      </c>
      <c r="G848" s="43">
        <v>2180</v>
      </c>
      <c r="H848" s="42"/>
      <c r="I848" s="43">
        <f t="shared" si="146"/>
        <v>126511</v>
      </c>
      <c r="J848" s="43">
        <f t="shared" si="147"/>
        <v>53989</v>
      </c>
      <c r="L848" s="42">
        <f t="shared" si="153"/>
        <v>43508</v>
      </c>
      <c r="M848" s="44">
        <f t="shared" si="148"/>
        <v>126511</v>
      </c>
      <c r="N848" s="48">
        <f t="shared" si="149"/>
        <v>0.4267534048422667</v>
      </c>
      <c r="R848" s="117"/>
      <c r="AL848" s="54">
        <v>43430</v>
      </c>
      <c r="AM848" s="50">
        <v>1721.1799999999998</v>
      </c>
      <c r="AN848" s="35">
        <f t="shared" si="150"/>
        <v>1721179.9999999998</v>
      </c>
      <c r="AR848" s="35">
        <f t="shared" si="151"/>
        <v>0</v>
      </c>
    </row>
    <row r="849" spans="1:44" x14ac:dyDescent="0.25">
      <c r="A849" s="42">
        <f t="shared" si="152"/>
        <v>43515</v>
      </c>
      <c r="B849" s="35">
        <v>87301</v>
      </c>
      <c r="C849" s="35">
        <v>38270</v>
      </c>
      <c r="D849" s="35">
        <v>33680</v>
      </c>
      <c r="E849" s="35">
        <v>11207</v>
      </c>
      <c r="F849" s="35">
        <v>5530</v>
      </c>
      <c r="G849" s="43">
        <v>2094</v>
      </c>
      <c r="H849" s="42"/>
      <c r="I849" s="43">
        <f t="shared" si="146"/>
        <v>126511</v>
      </c>
      <c r="J849" s="43">
        <f t="shared" si="147"/>
        <v>51571</v>
      </c>
      <c r="L849" s="42">
        <f t="shared" si="153"/>
        <v>43515</v>
      </c>
      <c r="M849" s="44">
        <f t="shared" si="148"/>
        <v>126511</v>
      </c>
      <c r="N849" s="48">
        <f t="shared" si="149"/>
        <v>0.40764044233307778</v>
      </c>
      <c r="R849" s="117"/>
      <c r="AL849" s="54">
        <v>43437</v>
      </c>
      <c r="AM849" s="50">
        <v>1942.18</v>
      </c>
      <c r="AN849" s="35">
        <f t="shared" si="150"/>
        <v>1942180</v>
      </c>
      <c r="AR849" s="35">
        <f t="shared" si="151"/>
        <v>0</v>
      </c>
    </row>
    <row r="850" spans="1:44" x14ac:dyDescent="0.25">
      <c r="A850" s="42">
        <f t="shared" si="152"/>
        <v>43522</v>
      </c>
      <c r="B850" s="35">
        <v>87301</v>
      </c>
      <c r="C850" s="35">
        <v>36859</v>
      </c>
      <c r="D850" s="35">
        <v>33680</v>
      </c>
      <c r="E850" s="35">
        <v>10463</v>
      </c>
      <c r="F850" s="35">
        <v>5530</v>
      </c>
      <c r="G850" s="43">
        <v>1983</v>
      </c>
      <c r="H850" s="42"/>
      <c r="I850" s="43">
        <f t="shared" si="146"/>
        <v>126511</v>
      </c>
      <c r="J850" s="43">
        <f t="shared" si="147"/>
        <v>49305</v>
      </c>
      <c r="L850" s="42">
        <f t="shared" si="153"/>
        <v>43522</v>
      </c>
      <c r="M850" s="44">
        <f t="shared" si="148"/>
        <v>126511</v>
      </c>
      <c r="N850" s="48">
        <f t="shared" si="149"/>
        <v>0.38972895637533495</v>
      </c>
      <c r="R850" s="117"/>
      <c r="AL850" s="54">
        <v>43444</v>
      </c>
      <c r="AM850" s="50">
        <v>1493.2</v>
      </c>
      <c r="AN850" s="35">
        <f t="shared" si="150"/>
        <v>1493200</v>
      </c>
      <c r="AR850" s="35">
        <f t="shared" si="151"/>
        <v>0</v>
      </c>
    </row>
    <row r="851" spans="1:44" x14ac:dyDescent="0.25">
      <c r="A851" s="42">
        <f t="shared" si="152"/>
        <v>43529</v>
      </c>
      <c r="B851" s="35">
        <v>87301</v>
      </c>
      <c r="C851" s="35">
        <v>35007</v>
      </c>
      <c r="D851" s="35">
        <v>33680</v>
      </c>
      <c r="E851" s="35">
        <v>9690</v>
      </c>
      <c r="F851" s="35">
        <v>5530</v>
      </c>
      <c r="G851" s="43">
        <v>1893</v>
      </c>
      <c r="H851" s="42"/>
      <c r="I851" s="43">
        <f t="shared" si="146"/>
        <v>126511</v>
      </c>
      <c r="J851" s="43">
        <f t="shared" si="147"/>
        <v>46590</v>
      </c>
      <c r="L851" s="42">
        <f t="shared" si="153"/>
        <v>43529</v>
      </c>
      <c r="M851" s="44">
        <f t="shared" si="148"/>
        <v>126511</v>
      </c>
      <c r="N851" s="48">
        <f t="shared" si="149"/>
        <v>0.36826837192022827</v>
      </c>
      <c r="R851" s="117"/>
      <c r="AL851" s="54">
        <v>43451</v>
      </c>
      <c r="AM851" s="50">
        <v>872.38</v>
      </c>
      <c r="AN851" s="35">
        <f t="shared" si="150"/>
        <v>872380</v>
      </c>
      <c r="AR851" s="35">
        <f t="shared" si="151"/>
        <v>0</v>
      </c>
    </row>
    <row r="852" spans="1:44" x14ac:dyDescent="0.25">
      <c r="A852" s="42">
        <f t="shared" si="152"/>
        <v>43536</v>
      </c>
      <c r="B852" s="35">
        <v>87301</v>
      </c>
      <c r="C852" s="35">
        <v>33096</v>
      </c>
      <c r="D852" s="35">
        <v>33680</v>
      </c>
      <c r="E852" s="35">
        <v>8711</v>
      </c>
      <c r="F852" s="35">
        <v>5530</v>
      </c>
      <c r="G852" s="43">
        <v>1791</v>
      </c>
      <c r="H852" s="42"/>
      <c r="I852" s="43">
        <f t="shared" si="146"/>
        <v>126511</v>
      </c>
      <c r="J852" s="43">
        <f t="shared" si="147"/>
        <v>43598</v>
      </c>
      <c r="L852" s="42">
        <f t="shared" si="153"/>
        <v>43536</v>
      </c>
      <c r="M852" s="44">
        <f t="shared" si="148"/>
        <v>126511</v>
      </c>
      <c r="N852" s="48">
        <f t="shared" si="149"/>
        <v>0.34461825453913097</v>
      </c>
      <c r="R852" s="117"/>
      <c r="AL852" s="54">
        <v>43458</v>
      </c>
      <c r="AM852" s="50">
        <v>1487.6</v>
      </c>
      <c r="AN852" s="35">
        <f t="shared" si="150"/>
        <v>1487600</v>
      </c>
      <c r="AR852" s="35">
        <f t="shared" si="151"/>
        <v>0</v>
      </c>
    </row>
    <row r="853" spans="1:44" x14ac:dyDescent="0.25">
      <c r="A853" s="42">
        <f t="shared" si="152"/>
        <v>43543</v>
      </c>
      <c r="B853" s="35">
        <v>87301</v>
      </c>
      <c r="C853" s="35">
        <v>31901</v>
      </c>
      <c r="D853" s="35">
        <v>33680</v>
      </c>
      <c r="E853" s="35">
        <v>7993</v>
      </c>
      <c r="F853" s="35">
        <v>5530</v>
      </c>
      <c r="G853" s="43">
        <v>1752</v>
      </c>
      <c r="H853" s="42"/>
      <c r="I853" s="43">
        <f t="shared" si="146"/>
        <v>126511</v>
      </c>
      <c r="J853" s="43">
        <f t="shared" si="147"/>
        <v>41646</v>
      </c>
      <c r="L853" s="42">
        <f t="shared" si="153"/>
        <v>43543</v>
      </c>
      <c r="M853" s="44">
        <f t="shared" si="148"/>
        <v>126511</v>
      </c>
      <c r="N853" s="48">
        <f t="shared" si="149"/>
        <v>0.32918876619424398</v>
      </c>
      <c r="R853" s="117"/>
      <c r="AL853" s="54">
        <v>43466</v>
      </c>
      <c r="AM853" s="50">
        <v>2308.27</v>
      </c>
      <c r="AN853" s="35">
        <f t="shared" si="150"/>
        <v>2308270</v>
      </c>
      <c r="AR853" s="35">
        <f t="shared" si="151"/>
        <v>0</v>
      </c>
    </row>
    <row r="854" spans="1:44" x14ac:dyDescent="0.25">
      <c r="A854" s="42">
        <f t="shared" si="152"/>
        <v>43550</v>
      </c>
      <c r="B854" s="35">
        <v>87301</v>
      </c>
      <c r="C854" s="35">
        <v>31368</v>
      </c>
      <c r="D854" s="35">
        <v>33680</v>
      </c>
      <c r="E854" s="35">
        <v>7518</v>
      </c>
      <c r="F854" s="35">
        <v>5530</v>
      </c>
      <c r="G854" s="43">
        <v>1674</v>
      </c>
      <c r="H854" s="42"/>
      <c r="I854" s="43">
        <f t="shared" si="146"/>
        <v>126511</v>
      </c>
      <c r="J854" s="43">
        <f t="shared" si="147"/>
        <v>40560</v>
      </c>
      <c r="L854" s="42">
        <f t="shared" si="153"/>
        <v>43550</v>
      </c>
      <c r="M854" s="44">
        <f t="shared" si="148"/>
        <v>126511</v>
      </c>
      <c r="N854" s="48">
        <f t="shared" si="149"/>
        <v>0.32060453241220133</v>
      </c>
      <c r="R854" s="117"/>
      <c r="AL854" s="54">
        <v>43473</v>
      </c>
      <c r="AM854" s="50">
        <v>1811.02</v>
      </c>
      <c r="AN854" s="35">
        <f t="shared" si="150"/>
        <v>1811020</v>
      </c>
      <c r="AR854" s="35">
        <f t="shared" si="151"/>
        <v>0</v>
      </c>
    </row>
    <row r="855" spans="1:44" x14ac:dyDescent="0.25">
      <c r="A855" s="42">
        <f t="shared" si="152"/>
        <v>43557</v>
      </c>
      <c r="B855" s="35">
        <v>87301</v>
      </c>
      <c r="C855" s="35">
        <v>30043</v>
      </c>
      <c r="D855" s="35">
        <v>33680</v>
      </c>
      <c r="E855" s="35">
        <v>6906</v>
      </c>
      <c r="F855" s="35">
        <v>5530</v>
      </c>
      <c r="G855" s="43">
        <v>1604</v>
      </c>
      <c r="H855" s="42"/>
      <c r="I855" s="43">
        <f t="shared" si="146"/>
        <v>126511</v>
      </c>
      <c r="J855" s="43">
        <f t="shared" si="147"/>
        <v>38553</v>
      </c>
      <c r="L855" s="42">
        <f t="shared" si="153"/>
        <v>43557</v>
      </c>
      <c r="M855" s="44">
        <f t="shared" si="148"/>
        <v>126511</v>
      </c>
      <c r="N855" s="48">
        <f t="shared" si="149"/>
        <v>0.30474029926251472</v>
      </c>
      <c r="R855" s="117"/>
      <c r="AL855" s="54">
        <v>43480</v>
      </c>
      <c r="AM855" s="50">
        <v>1262.6500000000001</v>
      </c>
      <c r="AN855" s="35">
        <f t="shared" si="150"/>
        <v>1262650</v>
      </c>
      <c r="AR855" s="35">
        <f t="shared" si="151"/>
        <v>0</v>
      </c>
    </row>
    <row r="856" spans="1:44" x14ac:dyDescent="0.25">
      <c r="A856" s="42">
        <f t="shared" si="152"/>
        <v>43564</v>
      </c>
      <c r="B856" s="35">
        <v>87301</v>
      </c>
      <c r="C856" s="35">
        <v>28192</v>
      </c>
      <c r="D856" s="35">
        <v>33680</v>
      </c>
      <c r="E856" s="35">
        <v>6123</v>
      </c>
      <c r="F856" s="35">
        <v>5530</v>
      </c>
      <c r="G856" s="43">
        <v>1560</v>
      </c>
      <c r="H856" s="42"/>
      <c r="I856" s="43">
        <f t="shared" si="146"/>
        <v>126511</v>
      </c>
      <c r="J856" s="43">
        <f t="shared" si="147"/>
        <v>35875</v>
      </c>
      <c r="L856" s="42">
        <f t="shared" si="153"/>
        <v>43564</v>
      </c>
      <c r="M856" s="44">
        <f t="shared" si="148"/>
        <v>126511</v>
      </c>
      <c r="N856" s="48">
        <f t="shared" si="149"/>
        <v>0.28357217949427321</v>
      </c>
      <c r="R856" s="117"/>
      <c r="AL856" s="54">
        <v>43487</v>
      </c>
      <c r="AM856" s="50">
        <v>1081.96</v>
      </c>
      <c r="AN856" s="35">
        <f t="shared" si="150"/>
        <v>1081960</v>
      </c>
      <c r="AR856" s="35">
        <f t="shared" si="151"/>
        <v>0</v>
      </c>
    </row>
    <row r="857" spans="1:44" x14ac:dyDescent="0.25">
      <c r="A857" s="42">
        <f t="shared" si="152"/>
        <v>43571</v>
      </c>
      <c r="B857" s="35">
        <v>87301</v>
      </c>
      <c r="C857" s="35">
        <v>27249</v>
      </c>
      <c r="D857" s="35">
        <v>33680</v>
      </c>
      <c r="E857" s="35">
        <v>5697</v>
      </c>
      <c r="F857" s="35">
        <v>5530</v>
      </c>
      <c r="G857" s="43">
        <v>1597</v>
      </c>
      <c r="H857" s="42"/>
      <c r="I857" s="43">
        <f t="shared" si="146"/>
        <v>126511</v>
      </c>
      <c r="J857" s="43">
        <f t="shared" si="147"/>
        <v>34543</v>
      </c>
      <c r="L857" s="42">
        <f t="shared" si="153"/>
        <v>43571</v>
      </c>
      <c r="M857" s="44">
        <f t="shared" si="148"/>
        <v>126511</v>
      </c>
      <c r="N857" s="48">
        <f t="shared" si="149"/>
        <v>0.27304345076712699</v>
      </c>
      <c r="R857" s="117"/>
      <c r="AL857" s="54">
        <v>43494</v>
      </c>
      <c r="AM857" s="50">
        <v>1025.3699999999999</v>
      </c>
      <c r="AN857" s="35">
        <f t="shared" si="150"/>
        <v>1025369.9999999999</v>
      </c>
      <c r="AR857" s="35">
        <f t="shared" si="151"/>
        <v>0</v>
      </c>
    </row>
    <row r="858" spans="1:44" x14ac:dyDescent="0.25">
      <c r="A858" s="42">
        <f t="shared" si="152"/>
        <v>43578</v>
      </c>
      <c r="B858" s="35">
        <v>87301</v>
      </c>
      <c r="C858" s="35">
        <v>31072</v>
      </c>
      <c r="D858" s="35">
        <v>33680</v>
      </c>
      <c r="E858" s="35">
        <v>7650</v>
      </c>
      <c r="F858" s="35">
        <v>5530</v>
      </c>
      <c r="G858" s="43">
        <v>1999</v>
      </c>
      <c r="H858" s="42"/>
      <c r="I858" s="43">
        <f t="shared" si="146"/>
        <v>126511</v>
      </c>
      <c r="J858" s="43">
        <f t="shared" si="147"/>
        <v>40721</v>
      </c>
      <c r="L858" s="42">
        <f t="shared" si="153"/>
        <v>43578</v>
      </c>
      <c r="M858" s="44">
        <f t="shared" si="148"/>
        <v>126511</v>
      </c>
      <c r="N858" s="48">
        <f t="shared" si="149"/>
        <v>0.32187714902261466</v>
      </c>
      <c r="R858" s="117"/>
      <c r="AL858" s="54">
        <v>43501</v>
      </c>
      <c r="AM858" s="50">
        <v>1162.2199999999998</v>
      </c>
      <c r="AN858" s="35">
        <f t="shared" si="150"/>
        <v>1162219.9999999998</v>
      </c>
      <c r="AR858" s="35">
        <f t="shared" si="151"/>
        <v>0</v>
      </c>
    </row>
    <row r="859" spans="1:44" x14ac:dyDescent="0.25">
      <c r="A859" s="42">
        <f t="shared" si="152"/>
        <v>43585</v>
      </c>
      <c r="B859" s="35">
        <v>87301</v>
      </c>
      <c r="C859" s="35">
        <v>34796</v>
      </c>
      <c r="D859" s="35">
        <v>33680</v>
      </c>
      <c r="E859" s="35">
        <v>10050</v>
      </c>
      <c r="F859" s="35">
        <v>5530</v>
      </c>
      <c r="G859" s="43">
        <v>2487</v>
      </c>
      <c r="H859" s="42"/>
      <c r="I859" s="43">
        <f t="shared" si="146"/>
        <v>126511</v>
      </c>
      <c r="J859" s="43">
        <f t="shared" si="147"/>
        <v>47333</v>
      </c>
      <c r="L859" s="42">
        <f t="shared" si="153"/>
        <v>43585</v>
      </c>
      <c r="M859" s="44">
        <f t="shared" si="148"/>
        <v>126511</v>
      </c>
      <c r="N859" s="48">
        <f t="shared" si="149"/>
        <v>0.3741413790105208</v>
      </c>
      <c r="R859" s="117"/>
      <c r="AL859" s="54">
        <v>43508</v>
      </c>
      <c r="AM859" s="50">
        <v>1538.7800000000002</v>
      </c>
      <c r="AN859" s="35">
        <f t="shared" si="150"/>
        <v>1538780.0000000002</v>
      </c>
      <c r="AR859" s="35">
        <f t="shared" si="151"/>
        <v>0</v>
      </c>
    </row>
    <row r="860" spans="1:44" x14ac:dyDescent="0.25">
      <c r="A860" s="42">
        <f t="shared" si="152"/>
        <v>43592</v>
      </c>
      <c r="B860" s="35">
        <v>87301</v>
      </c>
      <c r="C860" s="35">
        <v>34940</v>
      </c>
      <c r="D860" s="35">
        <v>33680</v>
      </c>
      <c r="E860" s="35">
        <v>11201</v>
      </c>
      <c r="F860" s="35">
        <v>5530</v>
      </c>
      <c r="G860" s="43">
        <v>2853</v>
      </c>
      <c r="H860" s="42"/>
      <c r="I860" s="43">
        <f t="shared" si="146"/>
        <v>126511</v>
      </c>
      <c r="J860" s="43">
        <f t="shared" si="147"/>
        <v>48994</v>
      </c>
      <c r="L860" s="42">
        <f t="shared" si="153"/>
        <v>43592</v>
      </c>
      <c r="M860" s="44">
        <f t="shared" si="148"/>
        <v>126511</v>
      </c>
      <c r="N860" s="48">
        <f t="shared" si="149"/>
        <v>0.38727067211546823</v>
      </c>
      <c r="R860" s="117"/>
      <c r="AL860" s="54">
        <v>43515</v>
      </c>
      <c r="AM860" s="50">
        <v>1815.8500000000001</v>
      </c>
      <c r="AN860" s="35">
        <f t="shared" si="150"/>
        <v>1815850.0000000002</v>
      </c>
      <c r="AR860" s="35">
        <f t="shared" si="151"/>
        <v>0</v>
      </c>
    </row>
    <row r="861" spans="1:44" x14ac:dyDescent="0.25">
      <c r="A861" s="42">
        <f t="shared" si="152"/>
        <v>43599</v>
      </c>
      <c r="B861" s="35">
        <v>87301</v>
      </c>
      <c r="C861" s="35">
        <v>36777</v>
      </c>
      <c r="D861" s="35">
        <v>33680</v>
      </c>
      <c r="E861" s="35">
        <v>12601</v>
      </c>
      <c r="F861" s="35">
        <v>5530</v>
      </c>
      <c r="G861" s="43">
        <v>3399</v>
      </c>
      <c r="H861" s="42"/>
      <c r="I861" s="43">
        <f t="shared" si="146"/>
        <v>126511</v>
      </c>
      <c r="J861" s="43">
        <f t="shared" si="147"/>
        <v>52777</v>
      </c>
      <c r="L861" s="42">
        <f t="shared" si="153"/>
        <v>43599</v>
      </c>
      <c r="M861" s="44">
        <f t="shared" si="148"/>
        <v>126511</v>
      </c>
      <c r="N861" s="48">
        <f t="shared" si="149"/>
        <v>0.41717321023468312</v>
      </c>
      <c r="R861" s="117"/>
      <c r="AL861" s="54">
        <v>43522</v>
      </c>
      <c r="AM861" s="50">
        <v>1967.8200000000002</v>
      </c>
      <c r="AN861" s="35">
        <f t="shared" si="150"/>
        <v>1967820.0000000002</v>
      </c>
      <c r="AR861" s="35">
        <f t="shared" si="151"/>
        <v>0</v>
      </c>
    </row>
    <row r="862" spans="1:44" x14ac:dyDescent="0.25">
      <c r="A862" s="42">
        <f t="shared" si="152"/>
        <v>43606</v>
      </c>
      <c r="B862" s="35">
        <v>87301</v>
      </c>
      <c r="C862" s="35">
        <v>43724</v>
      </c>
      <c r="D862" s="35">
        <v>33680</v>
      </c>
      <c r="E862" s="35">
        <v>15331</v>
      </c>
      <c r="F862" s="35">
        <v>5530</v>
      </c>
      <c r="G862" s="43">
        <v>3566</v>
      </c>
      <c r="H862" s="42"/>
      <c r="I862" s="43">
        <f t="shared" si="146"/>
        <v>126511</v>
      </c>
      <c r="J862" s="43">
        <f t="shared" si="147"/>
        <v>62621</v>
      </c>
      <c r="L862" s="42">
        <f t="shared" si="153"/>
        <v>43606</v>
      </c>
      <c r="M862" s="44">
        <f t="shared" si="148"/>
        <v>126511</v>
      </c>
      <c r="N862" s="48">
        <f t="shared" si="149"/>
        <v>0.49498462584281211</v>
      </c>
      <c r="R862" s="117"/>
      <c r="AL862" s="54">
        <v>43529</v>
      </c>
      <c r="AM862" s="50">
        <v>1539.14</v>
      </c>
      <c r="AN862" s="35">
        <f t="shared" si="150"/>
        <v>1539140</v>
      </c>
      <c r="AR862" s="35">
        <f t="shared" si="151"/>
        <v>0</v>
      </c>
    </row>
    <row r="863" spans="1:44" x14ac:dyDescent="0.25">
      <c r="A863" s="42">
        <f t="shared" si="152"/>
        <v>43613</v>
      </c>
      <c r="B863" s="35">
        <v>87301</v>
      </c>
      <c r="C863" s="35">
        <v>45832</v>
      </c>
      <c r="D863" s="35">
        <v>33680</v>
      </c>
      <c r="E863" s="35">
        <v>17171</v>
      </c>
      <c r="F863" s="35">
        <v>5530</v>
      </c>
      <c r="G863" s="43">
        <v>3730</v>
      </c>
      <c r="H863" s="42"/>
      <c r="I863" s="43">
        <f t="shared" si="146"/>
        <v>126511</v>
      </c>
      <c r="J863" s="43">
        <f t="shared" si="147"/>
        <v>66733</v>
      </c>
      <c r="L863" s="42">
        <f t="shared" si="153"/>
        <v>43613</v>
      </c>
      <c r="M863" s="44">
        <f t="shared" si="148"/>
        <v>126511</v>
      </c>
      <c r="N863" s="48">
        <f t="shared" si="149"/>
        <v>0.52748772833982815</v>
      </c>
      <c r="R863" s="117"/>
      <c r="AL863" s="54">
        <v>43536</v>
      </c>
      <c r="AM863" s="50">
        <v>1179.07</v>
      </c>
      <c r="AN863" s="35">
        <f t="shared" si="150"/>
        <v>1179070</v>
      </c>
      <c r="AR863" s="35">
        <f t="shared" si="151"/>
        <v>0</v>
      </c>
    </row>
    <row r="864" spans="1:44" x14ac:dyDescent="0.25">
      <c r="A864" s="42">
        <f t="shared" si="152"/>
        <v>43620</v>
      </c>
      <c r="B864" s="35">
        <v>87301</v>
      </c>
      <c r="C864" s="35">
        <v>52365</v>
      </c>
      <c r="D864" s="35">
        <v>33680</v>
      </c>
      <c r="E864" s="43">
        <v>19835</v>
      </c>
      <c r="F864" s="35">
        <v>5530</v>
      </c>
      <c r="G864" s="43">
        <v>3817</v>
      </c>
      <c r="H864" s="42"/>
      <c r="I864" s="43">
        <f t="shared" si="146"/>
        <v>126511</v>
      </c>
      <c r="J864" s="43">
        <f t="shared" si="147"/>
        <v>76017</v>
      </c>
      <c r="L864" s="42">
        <f t="shared" si="153"/>
        <v>43620</v>
      </c>
      <c r="M864" s="44">
        <f t="shared" si="148"/>
        <v>126511</v>
      </c>
      <c r="N864" s="48">
        <f t="shared" si="149"/>
        <v>0.60087265138999768</v>
      </c>
      <c r="R864" s="117"/>
      <c r="AL864" s="54">
        <v>43543</v>
      </c>
      <c r="AM864" s="50">
        <v>1819.4</v>
      </c>
      <c r="AN864" s="35">
        <f t="shared" si="150"/>
        <v>1819400</v>
      </c>
      <c r="AR864" s="35">
        <f t="shared" si="151"/>
        <v>0</v>
      </c>
    </row>
    <row r="865" spans="1:44" x14ac:dyDescent="0.25">
      <c r="A865" s="42">
        <f t="shared" si="152"/>
        <v>43627</v>
      </c>
      <c r="B865" s="35">
        <v>87301</v>
      </c>
      <c r="C865" s="35">
        <v>56493</v>
      </c>
      <c r="D865" s="35">
        <v>33680</v>
      </c>
      <c r="E865" s="43">
        <v>22379</v>
      </c>
      <c r="F865" s="35">
        <v>5530</v>
      </c>
      <c r="G865" s="43">
        <v>3877</v>
      </c>
      <c r="H865" s="42"/>
      <c r="I865" s="43">
        <f t="shared" si="146"/>
        <v>126511</v>
      </c>
      <c r="J865" s="43">
        <f t="shared" si="147"/>
        <v>82749</v>
      </c>
      <c r="L865" s="42">
        <f t="shared" si="153"/>
        <v>43627</v>
      </c>
      <c r="M865" s="44">
        <f t="shared" si="148"/>
        <v>126511</v>
      </c>
      <c r="N865" s="48">
        <f t="shared" si="149"/>
        <v>0.65408541549746657</v>
      </c>
      <c r="R865" s="117"/>
      <c r="AL865" s="54">
        <v>43550</v>
      </c>
      <c r="AM865" s="50">
        <v>2497.58</v>
      </c>
      <c r="AN865" s="35">
        <f t="shared" si="150"/>
        <v>2497580</v>
      </c>
      <c r="AR865" s="35">
        <f t="shared" si="151"/>
        <v>0</v>
      </c>
    </row>
    <row r="866" spans="1:44" x14ac:dyDescent="0.25">
      <c r="A866" s="42">
        <f t="shared" si="152"/>
        <v>43634</v>
      </c>
      <c r="B866" s="35">
        <v>87301</v>
      </c>
      <c r="C866" s="35">
        <v>59655</v>
      </c>
      <c r="D866" s="35">
        <v>33680</v>
      </c>
      <c r="E866" s="43">
        <v>24248</v>
      </c>
      <c r="F866" s="35">
        <v>5530</v>
      </c>
      <c r="G866" s="43">
        <v>3905</v>
      </c>
      <c r="H866" s="42"/>
      <c r="I866" s="43">
        <f t="shared" si="146"/>
        <v>126511</v>
      </c>
      <c r="J866" s="43">
        <f t="shared" si="147"/>
        <v>87808</v>
      </c>
      <c r="L866" s="42">
        <f t="shared" si="153"/>
        <v>43634</v>
      </c>
      <c r="M866" s="44">
        <f t="shared" si="148"/>
        <v>126511</v>
      </c>
      <c r="N866" s="48">
        <f t="shared" si="149"/>
        <v>0.69407403308803184</v>
      </c>
      <c r="R866" s="117"/>
      <c r="AL866" s="54">
        <v>43557</v>
      </c>
      <c r="AM866" s="50">
        <v>1952</v>
      </c>
      <c r="AN866" s="35">
        <f t="shared" si="150"/>
        <v>1952000</v>
      </c>
      <c r="AR866" s="35">
        <f t="shared" si="151"/>
        <v>0</v>
      </c>
    </row>
    <row r="867" spans="1:44" x14ac:dyDescent="0.25">
      <c r="A867" s="42">
        <f t="shared" si="152"/>
        <v>43641</v>
      </c>
      <c r="B867" s="35">
        <v>87301</v>
      </c>
      <c r="C867" s="35">
        <v>61543</v>
      </c>
      <c r="D867" s="35">
        <v>33680</v>
      </c>
      <c r="E867" s="43">
        <v>25300</v>
      </c>
      <c r="F867" s="35">
        <v>5530</v>
      </c>
      <c r="G867" s="43">
        <v>3896</v>
      </c>
      <c r="H867" s="42"/>
      <c r="I867" s="43">
        <f t="shared" si="146"/>
        <v>126511</v>
      </c>
      <c r="J867" s="43">
        <f t="shared" si="147"/>
        <v>90739</v>
      </c>
      <c r="L867" s="42">
        <f t="shared" si="153"/>
        <v>43641</v>
      </c>
      <c r="M867" s="44">
        <f t="shared" si="148"/>
        <v>126511</v>
      </c>
      <c r="N867" s="48">
        <f t="shared" si="149"/>
        <v>0.7172419789583514</v>
      </c>
      <c r="R867" s="117"/>
      <c r="AL867" s="54">
        <v>43564</v>
      </c>
      <c r="AM867" s="50">
        <v>1590.1</v>
      </c>
      <c r="AN867" s="35">
        <f t="shared" si="150"/>
        <v>1590100</v>
      </c>
      <c r="AR867" s="35">
        <f t="shared" si="151"/>
        <v>0</v>
      </c>
    </row>
    <row r="868" spans="1:44" x14ac:dyDescent="0.25">
      <c r="A868" s="42">
        <f t="shared" si="152"/>
        <v>43648</v>
      </c>
      <c r="B868" s="35">
        <v>87301</v>
      </c>
      <c r="C868" s="35">
        <v>63050</v>
      </c>
      <c r="D868" s="35">
        <v>33680</v>
      </c>
      <c r="E868" s="43">
        <v>25945</v>
      </c>
      <c r="F868" s="35">
        <v>5530</v>
      </c>
      <c r="G868" s="43">
        <v>3892</v>
      </c>
      <c r="H868" s="42"/>
      <c r="I868" s="43">
        <f t="shared" si="146"/>
        <v>126511</v>
      </c>
      <c r="J868" s="43">
        <f t="shared" si="147"/>
        <v>92887</v>
      </c>
      <c r="L868" s="42">
        <f t="shared" si="153"/>
        <v>43648</v>
      </c>
      <c r="M868" s="44">
        <f t="shared" si="148"/>
        <v>126511</v>
      </c>
      <c r="N868" s="48">
        <f t="shared" si="149"/>
        <v>0.73422073969852419</v>
      </c>
      <c r="R868" s="117"/>
      <c r="AL868" s="54">
        <v>43571</v>
      </c>
      <c r="AM868" s="50">
        <v>1860.3999999999999</v>
      </c>
      <c r="AN868" s="35">
        <f t="shared" si="150"/>
        <v>1860399.9999999998</v>
      </c>
      <c r="AR868" s="35">
        <f t="shared" si="151"/>
        <v>0</v>
      </c>
    </row>
    <row r="869" spans="1:44" x14ac:dyDescent="0.25">
      <c r="A869" s="42">
        <f t="shared" si="152"/>
        <v>43655</v>
      </c>
      <c r="B869" s="35">
        <v>87301</v>
      </c>
      <c r="C869" s="35">
        <v>63102</v>
      </c>
      <c r="D869" s="35">
        <v>33680</v>
      </c>
      <c r="E869" s="43">
        <v>26124</v>
      </c>
      <c r="F869" s="35">
        <v>5530</v>
      </c>
      <c r="G869" s="43">
        <v>3832</v>
      </c>
      <c r="H869" s="42"/>
      <c r="I869" s="43">
        <f t="shared" si="146"/>
        <v>126511</v>
      </c>
      <c r="J869" s="43">
        <f t="shared" si="147"/>
        <v>93058</v>
      </c>
      <c r="L869" s="42">
        <f t="shared" si="153"/>
        <v>43655</v>
      </c>
      <c r="M869" s="44">
        <f t="shared" si="148"/>
        <v>126511</v>
      </c>
      <c r="N869" s="48">
        <f t="shared" si="149"/>
        <v>0.73557240081890107</v>
      </c>
      <c r="R869" s="117"/>
      <c r="AL869" s="54">
        <v>43578</v>
      </c>
      <c r="AM869" s="50">
        <v>8833.74</v>
      </c>
      <c r="AN869" s="35">
        <f t="shared" si="150"/>
        <v>8833740</v>
      </c>
      <c r="AR869" s="35">
        <f t="shared" si="151"/>
        <v>0</v>
      </c>
    </row>
    <row r="870" spans="1:44" x14ac:dyDescent="0.25">
      <c r="A870" s="42">
        <f t="shared" si="152"/>
        <v>43662</v>
      </c>
      <c r="B870" s="35">
        <v>87301</v>
      </c>
      <c r="C870" s="35">
        <v>63468</v>
      </c>
      <c r="D870" s="35">
        <v>33680</v>
      </c>
      <c r="E870" s="43">
        <v>26084</v>
      </c>
      <c r="F870" s="35">
        <v>5530</v>
      </c>
      <c r="G870" s="43">
        <v>3758</v>
      </c>
      <c r="H870" s="42"/>
      <c r="I870" s="43">
        <f t="shared" si="146"/>
        <v>126511</v>
      </c>
      <c r="J870" s="43">
        <f t="shared" si="147"/>
        <v>93310</v>
      </c>
      <c r="L870" s="42">
        <f t="shared" si="153"/>
        <v>43662</v>
      </c>
      <c r="M870" s="44">
        <f t="shared" si="148"/>
        <v>126511</v>
      </c>
      <c r="N870" s="48">
        <f t="shared" si="149"/>
        <v>0.73756432246998282</v>
      </c>
      <c r="R870" s="117"/>
      <c r="AL870" s="54">
        <v>43585</v>
      </c>
      <c r="AM870" s="50">
        <v>10627.37</v>
      </c>
      <c r="AN870" s="35">
        <f t="shared" si="150"/>
        <v>10627370</v>
      </c>
      <c r="AR870" s="35">
        <f t="shared" si="151"/>
        <v>0</v>
      </c>
    </row>
    <row r="871" spans="1:44" x14ac:dyDescent="0.25">
      <c r="A871" s="42">
        <f t="shared" si="152"/>
        <v>43669</v>
      </c>
      <c r="B871" s="35">
        <v>87301</v>
      </c>
      <c r="C871" s="35">
        <v>64516</v>
      </c>
      <c r="D871" s="35">
        <v>33680</v>
      </c>
      <c r="E871" s="43">
        <v>26231</v>
      </c>
      <c r="F871" s="35">
        <v>5530</v>
      </c>
      <c r="G871" s="43">
        <v>3656</v>
      </c>
      <c r="H871" s="42"/>
      <c r="I871" s="43">
        <f t="shared" si="146"/>
        <v>126511</v>
      </c>
      <c r="J871" s="43">
        <f t="shared" si="147"/>
        <v>94403</v>
      </c>
      <c r="L871" s="42">
        <f t="shared" si="153"/>
        <v>43669</v>
      </c>
      <c r="M871" s="44">
        <f t="shared" si="148"/>
        <v>126511</v>
      </c>
      <c r="N871" s="48">
        <f t="shared" si="149"/>
        <v>0.74620388740900001</v>
      </c>
      <c r="R871" s="117"/>
      <c r="AL871" s="54">
        <v>43592</v>
      </c>
      <c r="AM871" s="50">
        <v>5256.69</v>
      </c>
      <c r="AN871" s="35">
        <f t="shared" si="150"/>
        <v>5256690</v>
      </c>
      <c r="AR871" s="35">
        <f t="shared" si="151"/>
        <v>0</v>
      </c>
    </row>
    <row r="872" spans="1:44" x14ac:dyDescent="0.25">
      <c r="A872" s="42">
        <f t="shared" si="152"/>
        <v>43676</v>
      </c>
      <c r="B872" s="35">
        <v>87301</v>
      </c>
      <c r="C872" s="35">
        <v>64275</v>
      </c>
      <c r="D872" s="35">
        <v>33680</v>
      </c>
      <c r="E872" s="43">
        <v>25937</v>
      </c>
      <c r="F872" s="35">
        <v>5530</v>
      </c>
      <c r="G872" s="43">
        <v>3531</v>
      </c>
      <c r="H872" s="42"/>
      <c r="I872" s="43">
        <f t="shared" si="146"/>
        <v>126511</v>
      </c>
      <c r="J872" s="43">
        <f t="shared" si="147"/>
        <v>93743</v>
      </c>
      <c r="L872" s="42">
        <f t="shared" si="153"/>
        <v>43676</v>
      </c>
      <c r="M872" s="44">
        <f t="shared" si="148"/>
        <v>126511</v>
      </c>
      <c r="N872" s="48">
        <f t="shared" si="149"/>
        <v>0.740986949751405</v>
      </c>
      <c r="R872" s="117"/>
      <c r="AL872" s="54">
        <v>43599</v>
      </c>
      <c r="AM872" s="50">
        <v>6972.66</v>
      </c>
      <c r="AN872" s="35">
        <f t="shared" si="150"/>
        <v>6972660</v>
      </c>
      <c r="AR872" s="35">
        <f t="shared" si="151"/>
        <v>0</v>
      </c>
    </row>
    <row r="873" spans="1:44" x14ac:dyDescent="0.25">
      <c r="A873" s="42">
        <f t="shared" si="152"/>
        <v>43683</v>
      </c>
      <c r="B873" s="35">
        <v>87301</v>
      </c>
      <c r="C873" s="35">
        <v>64288</v>
      </c>
      <c r="D873" s="35">
        <v>33680</v>
      </c>
      <c r="E873" s="43">
        <v>25669</v>
      </c>
      <c r="F873" s="35">
        <v>5530</v>
      </c>
      <c r="G873" s="43">
        <v>3454</v>
      </c>
      <c r="H873" s="42"/>
      <c r="I873" s="43">
        <f t="shared" si="146"/>
        <v>126511</v>
      </c>
      <c r="J873" s="43">
        <f t="shared" si="147"/>
        <v>93411</v>
      </c>
      <c r="L873" s="42">
        <f t="shared" si="153"/>
        <v>43683</v>
      </c>
      <c r="M873" s="44">
        <f t="shared" si="148"/>
        <v>126511</v>
      </c>
      <c r="N873" s="48">
        <f t="shared" si="149"/>
        <v>0.73836267202061479</v>
      </c>
      <c r="R873" s="117"/>
      <c r="AL873" s="54">
        <v>43606</v>
      </c>
      <c r="AM873" s="50">
        <v>13191.54</v>
      </c>
      <c r="AN873" s="35">
        <f t="shared" si="150"/>
        <v>13191540</v>
      </c>
      <c r="AR873" s="35">
        <f t="shared" si="151"/>
        <v>0</v>
      </c>
    </row>
    <row r="874" spans="1:44" x14ac:dyDescent="0.25">
      <c r="A874" s="42">
        <f t="shared" si="152"/>
        <v>43690</v>
      </c>
      <c r="B874" s="35">
        <v>87301</v>
      </c>
      <c r="C874" s="35">
        <v>65972</v>
      </c>
      <c r="D874" s="35">
        <v>33680</v>
      </c>
      <c r="E874" s="43">
        <v>25864</v>
      </c>
      <c r="F874" s="35">
        <v>5530</v>
      </c>
      <c r="G874" s="43">
        <v>3434</v>
      </c>
      <c r="H874" s="42"/>
      <c r="I874" s="43">
        <f t="shared" si="146"/>
        <v>126511</v>
      </c>
      <c r="J874" s="43">
        <f t="shared" si="147"/>
        <v>95270</v>
      </c>
      <c r="L874" s="42">
        <f t="shared" si="153"/>
        <v>43690</v>
      </c>
      <c r="M874" s="44">
        <f t="shared" si="148"/>
        <v>126511</v>
      </c>
      <c r="N874" s="48">
        <f t="shared" si="149"/>
        <v>0.75305704642284066</v>
      </c>
      <c r="R874" s="117"/>
      <c r="AL874" s="54">
        <v>43613</v>
      </c>
      <c r="AM874" s="50">
        <v>7495.22</v>
      </c>
      <c r="AN874" s="35">
        <f t="shared" si="150"/>
        <v>7495220</v>
      </c>
      <c r="AR874" s="35">
        <f t="shared" si="151"/>
        <v>0</v>
      </c>
    </row>
    <row r="875" spans="1:44" x14ac:dyDescent="0.25">
      <c r="A875" s="42">
        <f t="shared" si="152"/>
        <v>43697</v>
      </c>
      <c r="B875" s="35">
        <v>87301</v>
      </c>
      <c r="C875" s="35">
        <v>67582</v>
      </c>
      <c r="D875" s="35">
        <v>33680</v>
      </c>
      <c r="E875" s="43">
        <v>26044</v>
      </c>
      <c r="F875" s="35">
        <v>5530</v>
      </c>
      <c r="G875" s="43">
        <v>3383</v>
      </c>
      <c r="H875" s="42"/>
      <c r="I875" s="43">
        <f t="shared" si="146"/>
        <v>126511</v>
      </c>
      <c r="J875" s="43">
        <f t="shared" si="147"/>
        <v>97009</v>
      </c>
      <c r="L875" s="42">
        <f t="shared" si="153"/>
        <v>43697</v>
      </c>
      <c r="M875" s="44">
        <f t="shared" si="148"/>
        <v>126511</v>
      </c>
      <c r="N875" s="48">
        <f t="shared" si="149"/>
        <v>0.76680288670550389</v>
      </c>
      <c r="R875" s="117"/>
      <c r="AL875" s="54">
        <v>43620</v>
      </c>
      <c r="AM875" s="50">
        <v>11994.76</v>
      </c>
      <c r="AN875" s="35">
        <f t="shared" si="150"/>
        <v>11994760</v>
      </c>
      <c r="AR875" s="35">
        <f t="shared" si="151"/>
        <v>0</v>
      </c>
    </row>
    <row r="876" spans="1:44" x14ac:dyDescent="0.25">
      <c r="A876" s="42">
        <f t="shared" si="152"/>
        <v>43704</v>
      </c>
      <c r="B876" s="35">
        <v>87301</v>
      </c>
      <c r="C876" s="35">
        <v>68671</v>
      </c>
      <c r="D876" s="35">
        <v>33680</v>
      </c>
      <c r="E876" s="43">
        <v>26104</v>
      </c>
      <c r="F876" s="35">
        <v>5530</v>
      </c>
      <c r="G876" s="43">
        <v>3321</v>
      </c>
      <c r="H876" s="42"/>
      <c r="I876" s="43">
        <f t="shared" si="146"/>
        <v>126511</v>
      </c>
      <c r="J876" s="43">
        <f t="shared" si="147"/>
        <v>98096</v>
      </c>
      <c r="L876" s="42">
        <f t="shared" si="153"/>
        <v>43704</v>
      </c>
      <c r="M876" s="44">
        <f t="shared" si="148"/>
        <v>126511</v>
      </c>
      <c r="N876" s="48">
        <f t="shared" si="149"/>
        <v>0.77539502493854284</v>
      </c>
      <c r="R876" s="117"/>
      <c r="AL876" s="54">
        <v>43627</v>
      </c>
      <c r="AM876" s="50">
        <v>10430.030000000001</v>
      </c>
      <c r="AN876" s="35">
        <f t="shared" si="150"/>
        <v>10430030</v>
      </c>
      <c r="AR876" s="35">
        <f t="shared" si="151"/>
        <v>0</v>
      </c>
    </row>
    <row r="877" spans="1:44" x14ac:dyDescent="0.25">
      <c r="A877" s="42">
        <f t="shared" si="152"/>
        <v>43711</v>
      </c>
      <c r="B877" s="35">
        <v>87301</v>
      </c>
      <c r="C877" s="35">
        <v>69466</v>
      </c>
      <c r="D877" s="35">
        <v>33680</v>
      </c>
      <c r="E877" s="43">
        <v>26376</v>
      </c>
      <c r="F877" s="35">
        <v>5530</v>
      </c>
      <c r="G877" s="43">
        <v>3246</v>
      </c>
      <c r="H877" s="42"/>
      <c r="I877" s="43">
        <f t="shared" si="146"/>
        <v>126511</v>
      </c>
      <c r="J877" s="43">
        <f t="shared" si="147"/>
        <v>99088</v>
      </c>
      <c r="L877" s="42">
        <f t="shared" si="153"/>
        <v>43711</v>
      </c>
      <c r="M877" s="44">
        <f t="shared" si="148"/>
        <v>126511</v>
      </c>
      <c r="N877" s="48">
        <f t="shared" si="149"/>
        <v>0.78323624032692807</v>
      </c>
      <c r="R877" s="117"/>
      <c r="AL877" s="54">
        <v>43634</v>
      </c>
      <c r="AM877" s="50">
        <v>8495.130000000001</v>
      </c>
      <c r="AN877" s="35">
        <f t="shared" si="150"/>
        <v>8495130.0000000019</v>
      </c>
      <c r="AR877" s="35">
        <f t="shared" si="151"/>
        <v>0</v>
      </c>
    </row>
    <row r="878" spans="1:44" x14ac:dyDescent="0.25">
      <c r="A878" s="42">
        <f t="shared" si="152"/>
        <v>43718</v>
      </c>
      <c r="B878" s="35">
        <v>87301</v>
      </c>
      <c r="C878" s="35">
        <v>71377</v>
      </c>
      <c r="D878" s="35">
        <v>33680</v>
      </c>
      <c r="E878" s="43">
        <v>26817</v>
      </c>
      <c r="F878" s="35">
        <v>5530</v>
      </c>
      <c r="G878" s="43">
        <v>3156</v>
      </c>
      <c r="H878" s="42"/>
      <c r="I878" s="43">
        <f t="shared" si="146"/>
        <v>126511</v>
      </c>
      <c r="J878" s="43">
        <f t="shared" si="147"/>
        <v>101350</v>
      </c>
      <c r="L878" s="42">
        <f t="shared" si="153"/>
        <v>43718</v>
      </c>
      <c r="M878" s="44">
        <f t="shared" si="148"/>
        <v>126511</v>
      </c>
      <c r="N878" s="48">
        <f t="shared" si="149"/>
        <v>0.80111610848068548</v>
      </c>
      <c r="R878" s="117"/>
      <c r="AL878" s="54">
        <v>43641</v>
      </c>
      <c r="AM878" s="50">
        <v>6277.9000000000005</v>
      </c>
      <c r="AN878" s="35">
        <f t="shared" si="150"/>
        <v>6277900.0000000009</v>
      </c>
      <c r="AR878" s="35">
        <f t="shared" si="151"/>
        <v>0</v>
      </c>
    </row>
    <row r="879" spans="1:44" x14ac:dyDescent="0.25">
      <c r="A879" s="42">
        <f t="shared" si="152"/>
        <v>43725</v>
      </c>
      <c r="B879" s="35">
        <v>87301</v>
      </c>
      <c r="C879" s="35">
        <v>72256</v>
      </c>
      <c r="D879" s="35">
        <v>33680</v>
      </c>
      <c r="E879" s="43">
        <v>27207</v>
      </c>
      <c r="F879" s="35">
        <v>5530</v>
      </c>
      <c r="G879" s="43">
        <v>3062</v>
      </c>
      <c r="H879" s="42"/>
      <c r="I879" s="43">
        <f t="shared" si="146"/>
        <v>126511</v>
      </c>
      <c r="J879" s="43">
        <f t="shared" si="147"/>
        <v>102525</v>
      </c>
      <c r="L879" s="42">
        <f t="shared" si="153"/>
        <v>43725</v>
      </c>
      <c r="M879" s="44">
        <f t="shared" si="148"/>
        <v>126511</v>
      </c>
      <c r="N879" s="48">
        <f t="shared" si="149"/>
        <v>0.81040383840140384</v>
      </c>
      <c r="R879" s="117"/>
      <c r="AL879" s="54">
        <v>43648</v>
      </c>
      <c r="AM879" s="50">
        <v>5563.7</v>
      </c>
      <c r="AN879" s="35">
        <f t="shared" si="150"/>
        <v>5563700</v>
      </c>
      <c r="AR879" s="35">
        <f t="shared" si="151"/>
        <v>0</v>
      </c>
    </row>
    <row r="880" spans="1:44" x14ac:dyDescent="0.25">
      <c r="A880" s="42">
        <f t="shared" si="152"/>
        <v>43732</v>
      </c>
      <c r="B880" s="35">
        <v>87301</v>
      </c>
      <c r="C880" s="35">
        <v>71896</v>
      </c>
      <c r="D880" s="35">
        <v>33680</v>
      </c>
      <c r="E880" s="43">
        <v>27208</v>
      </c>
      <c r="F880" s="35">
        <v>5530</v>
      </c>
      <c r="G880" s="43">
        <v>2947</v>
      </c>
      <c r="H880" s="42"/>
      <c r="I880" s="43">
        <f t="shared" si="146"/>
        <v>126511</v>
      </c>
      <c r="J880" s="43">
        <f t="shared" si="147"/>
        <v>102051</v>
      </c>
      <c r="L880" s="42">
        <f t="shared" si="153"/>
        <v>43732</v>
      </c>
      <c r="M880" s="44">
        <f t="shared" si="148"/>
        <v>126511</v>
      </c>
      <c r="N880" s="48">
        <f t="shared" si="149"/>
        <v>0.80665712862913108</v>
      </c>
      <c r="R880" s="117"/>
      <c r="AL880" s="54">
        <v>43655</v>
      </c>
      <c r="AM880" s="50">
        <v>3850.2</v>
      </c>
      <c r="AN880" s="35">
        <f t="shared" si="150"/>
        <v>3850200</v>
      </c>
      <c r="AR880" s="35">
        <f t="shared" si="151"/>
        <v>0</v>
      </c>
    </row>
    <row r="881" spans="1:44" x14ac:dyDescent="0.25">
      <c r="A881" s="42">
        <f t="shared" si="152"/>
        <v>43739</v>
      </c>
      <c r="B881" s="35">
        <v>87301</v>
      </c>
      <c r="C881" s="35">
        <v>71085</v>
      </c>
      <c r="D881" s="35">
        <v>33680</v>
      </c>
      <c r="E881" s="43">
        <v>27044</v>
      </c>
      <c r="F881" s="35">
        <v>5530</v>
      </c>
      <c r="G881" s="43">
        <v>2949</v>
      </c>
      <c r="H881" s="42"/>
      <c r="I881" s="43">
        <f t="shared" si="146"/>
        <v>126511</v>
      </c>
      <c r="J881" s="43">
        <f t="shared" si="147"/>
        <v>101078</v>
      </c>
      <c r="L881" s="42">
        <f t="shared" si="153"/>
        <v>43739</v>
      </c>
      <c r="M881" s="44">
        <f t="shared" si="148"/>
        <v>126511</v>
      </c>
      <c r="N881" s="48">
        <f t="shared" si="149"/>
        <v>0.79896609780967665</v>
      </c>
      <c r="R881" s="117"/>
      <c r="AL881" s="54">
        <v>43662</v>
      </c>
      <c r="AM881" s="50">
        <v>3679</v>
      </c>
      <c r="AN881" s="35">
        <f t="shared" si="150"/>
        <v>3679000</v>
      </c>
      <c r="AR881" s="35">
        <f t="shared" si="151"/>
        <v>0</v>
      </c>
    </row>
    <row r="882" spans="1:44" x14ac:dyDescent="0.25">
      <c r="A882" s="42">
        <f t="shared" si="152"/>
        <v>43746</v>
      </c>
      <c r="B882" s="35">
        <v>87301</v>
      </c>
      <c r="C882" s="35">
        <v>70812</v>
      </c>
      <c r="D882" s="35">
        <v>33680</v>
      </c>
      <c r="E882" s="43">
        <v>26634</v>
      </c>
      <c r="F882" s="35">
        <v>5530</v>
      </c>
      <c r="G882" s="43">
        <v>2924</v>
      </c>
      <c r="H882" s="42"/>
      <c r="I882" s="43">
        <f t="shared" si="146"/>
        <v>126511</v>
      </c>
      <c r="J882" s="43">
        <f t="shared" si="147"/>
        <v>100370</v>
      </c>
      <c r="L882" s="42">
        <f t="shared" si="153"/>
        <v>43746</v>
      </c>
      <c r="M882" s="44">
        <f t="shared" si="148"/>
        <v>126511</v>
      </c>
      <c r="N882" s="48">
        <f t="shared" si="149"/>
        <v>0.79336974650425651</v>
      </c>
      <c r="R882" s="117"/>
      <c r="AL882" s="54">
        <v>43669</v>
      </c>
      <c r="AM882" s="50">
        <v>4148.24</v>
      </c>
      <c r="AN882" s="35">
        <f t="shared" si="150"/>
        <v>4148240</v>
      </c>
      <c r="AR882" s="35">
        <f t="shared" si="151"/>
        <v>0</v>
      </c>
    </row>
    <row r="883" spans="1:44" x14ac:dyDescent="0.25">
      <c r="A883" s="42">
        <f t="shared" si="152"/>
        <v>43753</v>
      </c>
      <c r="B883" s="35">
        <v>87301</v>
      </c>
      <c r="C883" s="35">
        <v>70540</v>
      </c>
      <c r="D883" s="35">
        <v>33680</v>
      </c>
      <c r="E883" s="43">
        <v>26270</v>
      </c>
      <c r="F883" s="35">
        <v>5530</v>
      </c>
      <c r="G883" s="43">
        <v>2916</v>
      </c>
      <c r="H883" s="42"/>
      <c r="I883" s="43">
        <f t="shared" si="146"/>
        <v>126511</v>
      </c>
      <c r="J883" s="43">
        <f t="shared" si="147"/>
        <v>99726</v>
      </c>
      <c r="L883" s="42">
        <f t="shared" si="153"/>
        <v>43753</v>
      </c>
      <c r="M883" s="44">
        <f t="shared" si="148"/>
        <v>126511</v>
      </c>
      <c r="N883" s="48">
        <f t="shared" si="149"/>
        <v>0.78827928006260328</v>
      </c>
      <c r="R883" s="117"/>
      <c r="AL883" s="54">
        <v>43676</v>
      </c>
      <c r="AM883" s="50">
        <v>2602.5299999999997</v>
      </c>
      <c r="AN883" s="35">
        <f t="shared" si="150"/>
        <v>2602529.9999999995</v>
      </c>
      <c r="AR883" s="35">
        <f t="shared" si="151"/>
        <v>0</v>
      </c>
    </row>
    <row r="884" spans="1:44" x14ac:dyDescent="0.25">
      <c r="A884" s="42">
        <f t="shared" si="152"/>
        <v>43760</v>
      </c>
      <c r="B884" s="35">
        <v>87301</v>
      </c>
      <c r="C884" s="35">
        <v>70997</v>
      </c>
      <c r="D884" s="35">
        <v>33680</v>
      </c>
      <c r="E884" s="43">
        <v>26315</v>
      </c>
      <c r="F884" s="35">
        <v>5530</v>
      </c>
      <c r="G884" s="43">
        <v>3001</v>
      </c>
      <c r="H884" s="42"/>
      <c r="I884" s="43">
        <f t="shared" si="146"/>
        <v>126511</v>
      </c>
      <c r="J884" s="43">
        <f t="shared" si="147"/>
        <v>100313</v>
      </c>
      <c r="L884" s="42">
        <f t="shared" si="153"/>
        <v>43760</v>
      </c>
      <c r="M884" s="44">
        <f t="shared" si="148"/>
        <v>126511</v>
      </c>
      <c r="N884" s="48">
        <f t="shared" si="149"/>
        <v>0.79291919279746426</v>
      </c>
      <c r="R884" s="117"/>
      <c r="AL884" s="54">
        <v>43683</v>
      </c>
      <c r="AM884" s="50">
        <v>2639.42</v>
      </c>
      <c r="AN884" s="35">
        <f t="shared" si="150"/>
        <v>2639420</v>
      </c>
      <c r="AR884" s="35">
        <f t="shared" si="151"/>
        <v>0</v>
      </c>
    </row>
    <row r="885" spans="1:44" x14ac:dyDescent="0.25">
      <c r="A885" s="42">
        <f t="shared" si="152"/>
        <v>43767</v>
      </c>
      <c r="B885" s="35">
        <v>87301</v>
      </c>
      <c r="C885" s="35">
        <v>69787</v>
      </c>
      <c r="D885" s="35">
        <v>33680</v>
      </c>
      <c r="E885" s="43">
        <v>25846</v>
      </c>
      <c r="F885" s="35">
        <v>5530</v>
      </c>
      <c r="G885" s="43">
        <v>3011</v>
      </c>
      <c r="H885" s="42"/>
      <c r="I885" s="43">
        <f t="shared" si="146"/>
        <v>126511</v>
      </c>
      <c r="J885" s="43">
        <f t="shared" si="147"/>
        <v>98644</v>
      </c>
      <c r="L885" s="42">
        <f t="shared" si="153"/>
        <v>43767</v>
      </c>
      <c r="M885" s="44">
        <f t="shared" si="148"/>
        <v>126511</v>
      </c>
      <c r="N885" s="48">
        <f t="shared" si="149"/>
        <v>0.77972666408454605</v>
      </c>
      <c r="R885" s="117"/>
      <c r="AL885" s="54">
        <v>43690</v>
      </c>
      <c r="AM885" s="50">
        <v>4730.2300000000005</v>
      </c>
      <c r="AN885" s="35">
        <f t="shared" si="150"/>
        <v>4730230.0000000009</v>
      </c>
      <c r="AR885" s="35">
        <f t="shared" si="151"/>
        <v>0</v>
      </c>
    </row>
    <row r="886" spans="1:44" x14ac:dyDescent="0.25">
      <c r="A886" s="42">
        <f t="shared" si="152"/>
        <v>43774</v>
      </c>
      <c r="B886" s="35">
        <v>87301</v>
      </c>
      <c r="C886" s="35">
        <v>67244</v>
      </c>
      <c r="D886" s="35">
        <v>33680</v>
      </c>
      <c r="E886" s="43">
        <v>24885</v>
      </c>
      <c r="F886" s="35">
        <v>5530</v>
      </c>
      <c r="G886" s="43">
        <v>2971</v>
      </c>
      <c r="H886" s="42"/>
      <c r="I886" s="43">
        <f t="shared" si="146"/>
        <v>126511</v>
      </c>
      <c r="J886" s="43">
        <f t="shared" si="147"/>
        <v>95100</v>
      </c>
      <c r="L886" s="42">
        <f t="shared" si="153"/>
        <v>43774</v>
      </c>
      <c r="M886" s="44">
        <f t="shared" si="148"/>
        <v>126511</v>
      </c>
      <c r="N886" s="48">
        <f t="shared" si="149"/>
        <v>0.75171328975346019</v>
      </c>
      <c r="R886" s="117"/>
      <c r="AL886" s="54">
        <v>43697</v>
      </c>
      <c r="AM886" s="50">
        <v>4793.6000000000004</v>
      </c>
      <c r="AN886" s="35">
        <f t="shared" si="150"/>
        <v>4793600</v>
      </c>
      <c r="AR886" s="35">
        <f t="shared" si="151"/>
        <v>0</v>
      </c>
    </row>
    <row r="887" spans="1:44" x14ac:dyDescent="0.25">
      <c r="A887" s="42">
        <f t="shared" si="152"/>
        <v>43781</v>
      </c>
      <c r="B887" s="35">
        <v>87301</v>
      </c>
      <c r="C887" s="35">
        <v>65028</v>
      </c>
      <c r="D887" s="35">
        <v>33680</v>
      </c>
      <c r="E887" s="43">
        <v>24177</v>
      </c>
      <c r="F887" s="35">
        <v>5530</v>
      </c>
      <c r="G887" s="43">
        <v>3016</v>
      </c>
      <c r="H887" s="42"/>
      <c r="I887" s="43">
        <f t="shared" si="146"/>
        <v>126511</v>
      </c>
      <c r="J887" s="43">
        <f t="shared" si="147"/>
        <v>92221</v>
      </c>
      <c r="L887" s="42">
        <f t="shared" si="153"/>
        <v>43781</v>
      </c>
      <c r="M887" s="44">
        <f t="shared" si="148"/>
        <v>126511</v>
      </c>
      <c r="N887" s="48">
        <f t="shared" si="149"/>
        <v>0.72895637533495106</v>
      </c>
      <c r="R887" s="117"/>
      <c r="AL887" s="54">
        <v>43704</v>
      </c>
      <c r="AM887" s="50">
        <v>4361.6099999999997</v>
      </c>
      <c r="AN887" s="35">
        <f t="shared" si="150"/>
        <v>4361610</v>
      </c>
      <c r="AR887" s="35">
        <f t="shared" si="151"/>
        <v>0</v>
      </c>
    </row>
    <row r="888" spans="1:44" x14ac:dyDescent="0.25">
      <c r="A888" s="42">
        <f t="shared" si="152"/>
        <v>43788</v>
      </c>
      <c r="B888" s="35">
        <v>87301</v>
      </c>
      <c r="C888" s="35">
        <v>63172</v>
      </c>
      <c r="D888" s="35">
        <v>33680</v>
      </c>
      <c r="E888" s="43">
        <v>23667</v>
      </c>
      <c r="F888" s="35">
        <v>5530</v>
      </c>
      <c r="G888" s="43">
        <v>3066</v>
      </c>
      <c r="H888" s="42"/>
      <c r="I888" s="43">
        <f t="shared" si="146"/>
        <v>126511</v>
      </c>
      <c r="J888" s="43">
        <f t="shared" si="147"/>
        <v>89905</v>
      </c>
      <c r="L888" s="42">
        <f t="shared" si="153"/>
        <v>43788</v>
      </c>
      <c r="M888" s="44">
        <f t="shared" si="148"/>
        <v>126511</v>
      </c>
      <c r="N888" s="48">
        <f t="shared" si="149"/>
        <v>0.7106496668273905</v>
      </c>
      <c r="R888" s="117"/>
      <c r="AL888" s="54">
        <v>43711</v>
      </c>
      <c r="AM888" s="50">
        <v>4630.8500000000004</v>
      </c>
      <c r="AN888" s="35">
        <f t="shared" si="150"/>
        <v>4630850</v>
      </c>
      <c r="AR888" s="35">
        <f t="shared" si="151"/>
        <v>0</v>
      </c>
    </row>
    <row r="889" spans="1:44" x14ac:dyDescent="0.25">
      <c r="A889" s="42">
        <f t="shared" si="152"/>
        <v>43795</v>
      </c>
      <c r="B889" s="35">
        <v>87301</v>
      </c>
      <c r="C889" s="35">
        <v>60962</v>
      </c>
      <c r="D889" s="35">
        <v>33680</v>
      </c>
      <c r="E889" s="43">
        <v>22921</v>
      </c>
      <c r="F889" s="35">
        <v>5530</v>
      </c>
      <c r="G889" s="43">
        <v>3115</v>
      </c>
      <c r="H889" s="42"/>
      <c r="I889" s="43">
        <f t="shared" si="146"/>
        <v>126511</v>
      </c>
      <c r="J889" s="43">
        <f t="shared" si="147"/>
        <v>86998</v>
      </c>
      <c r="L889" s="42">
        <f t="shared" si="153"/>
        <v>43795</v>
      </c>
      <c r="M889" s="44">
        <f t="shared" si="148"/>
        <v>126511</v>
      </c>
      <c r="N889" s="48">
        <f t="shared" si="149"/>
        <v>0.68767142778098345</v>
      </c>
      <c r="R889" s="117"/>
      <c r="AL889" s="54">
        <v>43718</v>
      </c>
      <c r="AM889" s="50">
        <v>5659.57</v>
      </c>
      <c r="AN889" s="35">
        <f t="shared" si="150"/>
        <v>5659570</v>
      </c>
      <c r="AR889" s="35">
        <f t="shared" si="151"/>
        <v>0</v>
      </c>
    </row>
    <row r="890" spans="1:44" x14ac:dyDescent="0.25">
      <c r="A890" s="42">
        <f t="shared" si="152"/>
        <v>43802</v>
      </c>
      <c r="B890" s="35">
        <v>87301</v>
      </c>
      <c r="C890" s="35">
        <v>59832</v>
      </c>
      <c r="D890" s="35">
        <v>33680</v>
      </c>
      <c r="E890" s="43">
        <v>22429</v>
      </c>
      <c r="F890" s="35">
        <v>5530</v>
      </c>
      <c r="G890" s="43">
        <v>3152</v>
      </c>
      <c r="H890" s="42"/>
      <c r="I890" s="43">
        <f t="shared" si="146"/>
        <v>126511</v>
      </c>
      <c r="J890" s="43">
        <f t="shared" si="147"/>
        <v>85413</v>
      </c>
      <c r="L890" s="42">
        <f t="shared" si="153"/>
        <v>43802</v>
      </c>
      <c r="M890" s="44">
        <f t="shared" si="148"/>
        <v>126511</v>
      </c>
      <c r="N890" s="48">
        <f t="shared" si="149"/>
        <v>0.67514287295175912</v>
      </c>
      <c r="R890" s="117"/>
      <c r="AL890" s="54">
        <v>43725</v>
      </c>
      <c r="AM890" s="50">
        <v>4730.57</v>
      </c>
      <c r="AN890" s="35">
        <f t="shared" si="150"/>
        <v>4730570</v>
      </c>
      <c r="AR890" s="35">
        <f t="shared" si="151"/>
        <v>0</v>
      </c>
    </row>
    <row r="891" spans="1:44" x14ac:dyDescent="0.25">
      <c r="A891" s="42">
        <f t="shared" si="152"/>
        <v>43809</v>
      </c>
      <c r="B891" s="35">
        <v>87301</v>
      </c>
      <c r="C891" s="35">
        <v>58421</v>
      </c>
      <c r="D891" s="35">
        <v>33680</v>
      </c>
      <c r="E891" s="43">
        <v>21817</v>
      </c>
      <c r="F891" s="35">
        <v>5530</v>
      </c>
      <c r="G891" s="43">
        <v>3179</v>
      </c>
      <c r="H891" s="42"/>
      <c r="I891" s="43">
        <f t="shared" si="146"/>
        <v>126511</v>
      </c>
      <c r="J891" s="43">
        <f t="shared" si="147"/>
        <v>83417</v>
      </c>
      <c r="L891" s="42">
        <f t="shared" si="153"/>
        <v>43809</v>
      </c>
      <c r="M891" s="44">
        <f t="shared" si="148"/>
        <v>126511</v>
      </c>
      <c r="N891" s="48">
        <f t="shared" si="149"/>
        <v>0.65936558876303242</v>
      </c>
      <c r="R891" s="117"/>
      <c r="AL891" s="54">
        <v>43732</v>
      </c>
      <c r="AM891" s="50">
        <v>3364.62</v>
      </c>
      <c r="AN891" s="35">
        <f t="shared" si="150"/>
        <v>3364620</v>
      </c>
      <c r="AR891" s="35">
        <f t="shared" si="151"/>
        <v>0</v>
      </c>
    </row>
    <row r="892" spans="1:44" x14ac:dyDescent="0.25">
      <c r="A892" s="42">
        <f t="shared" si="152"/>
        <v>43816</v>
      </c>
      <c r="B892" s="35">
        <v>87301</v>
      </c>
      <c r="C892" s="35">
        <v>56710</v>
      </c>
      <c r="D892" s="35">
        <v>33680</v>
      </c>
      <c r="E892" s="43">
        <v>21044</v>
      </c>
      <c r="F892" s="35">
        <v>5530</v>
      </c>
      <c r="G892" s="43">
        <v>3178</v>
      </c>
      <c r="H892" s="42"/>
      <c r="I892" s="43">
        <f t="shared" si="146"/>
        <v>126511</v>
      </c>
      <c r="J892" s="43">
        <f t="shared" si="147"/>
        <v>80932</v>
      </c>
      <c r="L892" s="42">
        <f t="shared" si="153"/>
        <v>43816</v>
      </c>
      <c r="M892" s="44">
        <f t="shared" si="148"/>
        <v>126511</v>
      </c>
      <c r="N892" s="48">
        <f t="shared" si="149"/>
        <v>0.63972302803708769</v>
      </c>
      <c r="R892" s="117"/>
      <c r="AL892" s="54">
        <v>43739</v>
      </c>
      <c r="AM892" s="50">
        <v>2717.33</v>
      </c>
      <c r="AN892" s="35">
        <f t="shared" si="150"/>
        <v>2717330</v>
      </c>
      <c r="AR892" s="35">
        <f t="shared" si="151"/>
        <v>0</v>
      </c>
    </row>
    <row r="893" spans="1:44" x14ac:dyDescent="0.25">
      <c r="A893" s="42">
        <f t="shared" si="152"/>
        <v>43823</v>
      </c>
      <c r="B893" s="35">
        <v>87301</v>
      </c>
      <c r="C893" s="35">
        <v>55354</v>
      </c>
      <c r="D893" s="35">
        <v>33680</v>
      </c>
      <c r="E893" s="43">
        <v>20385</v>
      </c>
      <c r="F893" s="35">
        <v>5530</v>
      </c>
      <c r="G893" s="43">
        <v>3197</v>
      </c>
      <c r="H893" s="42"/>
      <c r="I893" s="43">
        <f t="shared" si="146"/>
        <v>126511</v>
      </c>
      <c r="J893" s="43">
        <f t="shared" si="147"/>
        <v>78936</v>
      </c>
      <c r="L893" s="42">
        <f t="shared" si="153"/>
        <v>43823</v>
      </c>
      <c r="M893" s="44">
        <f t="shared" si="148"/>
        <v>126511</v>
      </c>
      <c r="N893" s="48">
        <f t="shared" si="149"/>
        <v>0.62394574384836099</v>
      </c>
      <c r="R893" s="117"/>
      <c r="AL893" s="54">
        <v>43746</v>
      </c>
      <c r="AM893" s="50">
        <v>3042.24</v>
      </c>
      <c r="AN893" s="35">
        <f t="shared" si="150"/>
        <v>3042240</v>
      </c>
      <c r="AR893" s="35">
        <f t="shared" si="151"/>
        <v>0</v>
      </c>
    </row>
    <row r="894" spans="1:44" x14ac:dyDescent="0.25">
      <c r="A894" s="42">
        <v>43831</v>
      </c>
      <c r="B894" s="47">
        <v>87301</v>
      </c>
      <c r="C894" s="47">
        <v>55923</v>
      </c>
      <c r="D894" s="47">
        <v>33680</v>
      </c>
      <c r="E894" s="47">
        <v>20727</v>
      </c>
      <c r="F894" s="47">
        <v>5530</v>
      </c>
      <c r="G894" s="47">
        <v>3235</v>
      </c>
      <c r="H894" s="42"/>
      <c r="I894" s="43">
        <f t="shared" si="146"/>
        <v>126511</v>
      </c>
      <c r="J894" s="43">
        <f t="shared" si="147"/>
        <v>79885</v>
      </c>
      <c r="L894" s="42">
        <v>43831</v>
      </c>
      <c r="M894" s="44">
        <f t="shared" si="148"/>
        <v>126511</v>
      </c>
      <c r="N894" s="48">
        <f t="shared" si="149"/>
        <v>0.63144706784390292</v>
      </c>
      <c r="R894" s="117"/>
      <c r="AL894" s="54">
        <v>43753</v>
      </c>
      <c r="AM894" s="50">
        <v>3242.17</v>
      </c>
      <c r="AN894" s="35">
        <f t="shared" si="150"/>
        <v>3242170</v>
      </c>
      <c r="AR894" s="35">
        <f t="shared" si="151"/>
        <v>0</v>
      </c>
    </row>
    <row r="895" spans="1:44" x14ac:dyDescent="0.25">
      <c r="A895" s="42">
        <f>A894+7</f>
        <v>43838</v>
      </c>
      <c r="B895" s="47">
        <v>87301</v>
      </c>
      <c r="C895" s="47">
        <v>55783</v>
      </c>
      <c r="D895" s="47">
        <v>33680</v>
      </c>
      <c r="E895" s="47">
        <v>20546</v>
      </c>
      <c r="F895" s="47">
        <v>5530</v>
      </c>
      <c r="G895" s="47">
        <v>3258</v>
      </c>
      <c r="H895" s="42"/>
      <c r="I895" s="43">
        <f t="shared" si="146"/>
        <v>126511</v>
      </c>
      <c r="J895" s="43">
        <f t="shared" si="147"/>
        <v>79587</v>
      </c>
      <c r="L895" s="42">
        <f>L894+7</f>
        <v>43838</v>
      </c>
      <c r="M895" s="44">
        <f t="shared" si="148"/>
        <v>126511</v>
      </c>
      <c r="N895" s="48">
        <f t="shared" si="149"/>
        <v>0.62909154144698876</v>
      </c>
      <c r="R895" s="117"/>
      <c r="AL895" s="54">
        <v>43760</v>
      </c>
      <c r="AM895" s="50">
        <v>4230.2</v>
      </c>
      <c r="AN895" s="35">
        <f t="shared" si="150"/>
        <v>4230200</v>
      </c>
      <c r="AR895" s="35">
        <f t="shared" si="151"/>
        <v>0</v>
      </c>
    </row>
    <row r="896" spans="1:44" x14ac:dyDescent="0.25">
      <c r="A896" s="42">
        <f t="shared" ref="A896:A946" si="154">A895+7</f>
        <v>43845</v>
      </c>
      <c r="B896" s="47">
        <v>87301</v>
      </c>
      <c r="C896" s="47">
        <v>54787</v>
      </c>
      <c r="D896" s="47">
        <v>33680</v>
      </c>
      <c r="E896" s="47">
        <v>20092</v>
      </c>
      <c r="F896" s="47">
        <v>5530</v>
      </c>
      <c r="G896" s="47">
        <v>3262</v>
      </c>
      <c r="H896" s="42"/>
      <c r="I896" s="43">
        <f t="shared" si="146"/>
        <v>126511</v>
      </c>
      <c r="J896" s="43">
        <f t="shared" si="147"/>
        <v>78141</v>
      </c>
      <c r="L896" s="42">
        <f t="shared" ref="L896:L946" si="155">L895+7</f>
        <v>43845</v>
      </c>
      <c r="M896" s="44">
        <f t="shared" si="148"/>
        <v>126511</v>
      </c>
      <c r="N896" s="48">
        <f t="shared" si="149"/>
        <v>0.61766170530625797</v>
      </c>
      <c r="R896" s="117"/>
      <c r="AL896" s="54">
        <v>43767</v>
      </c>
      <c r="AM896" s="50">
        <v>2602.41</v>
      </c>
      <c r="AN896" s="35">
        <f t="shared" si="150"/>
        <v>2602410</v>
      </c>
      <c r="AR896" s="35">
        <f t="shared" si="151"/>
        <v>0</v>
      </c>
    </row>
    <row r="897" spans="1:44" x14ac:dyDescent="0.25">
      <c r="A897" s="42">
        <f t="shared" si="154"/>
        <v>43852</v>
      </c>
      <c r="B897" s="47">
        <v>87301</v>
      </c>
      <c r="C897" s="47">
        <v>54261</v>
      </c>
      <c r="D897" s="47">
        <v>33680</v>
      </c>
      <c r="E897" s="47">
        <v>19893</v>
      </c>
      <c r="F897" s="47">
        <v>5530</v>
      </c>
      <c r="G897" s="47">
        <v>3241</v>
      </c>
      <c r="H897" s="42"/>
      <c r="I897" s="43">
        <f t="shared" si="146"/>
        <v>126511</v>
      </c>
      <c r="J897" s="43">
        <f t="shared" si="147"/>
        <v>77395</v>
      </c>
      <c r="L897" s="42">
        <f t="shared" si="155"/>
        <v>43852</v>
      </c>
      <c r="M897" s="44">
        <f t="shared" si="148"/>
        <v>126511</v>
      </c>
      <c r="N897" s="48">
        <f t="shared" si="149"/>
        <v>0.61176498486297637</v>
      </c>
      <c r="R897" s="117"/>
      <c r="AL897" s="54">
        <v>43774</v>
      </c>
      <c r="AM897" s="50">
        <v>1375.94</v>
      </c>
      <c r="AN897" s="35">
        <f t="shared" si="150"/>
        <v>1375940</v>
      </c>
      <c r="AR897" s="35">
        <f t="shared" si="151"/>
        <v>0</v>
      </c>
    </row>
    <row r="898" spans="1:44" x14ac:dyDescent="0.25">
      <c r="A898" s="42">
        <f t="shared" si="154"/>
        <v>43859</v>
      </c>
      <c r="B898" s="47">
        <v>87301</v>
      </c>
      <c r="C898" s="47">
        <v>52700</v>
      </c>
      <c r="D898" s="47">
        <v>33680</v>
      </c>
      <c r="E898" s="47">
        <v>19415</v>
      </c>
      <c r="F898" s="47">
        <v>5530</v>
      </c>
      <c r="G898" s="47">
        <v>3237</v>
      </c>
      <c r="H898" s="42"/>
      <c r="I898" s="43">
        <f t="shared" si="146"/>
        <v>126511</v>
      </c>
      <c r="J898" s="43">
        <f t="shared" si="147"/>
        <v>75352</v>
      </c>
      <c r="L898" s="42">
        <f t="shared" si="155"/>
        <v>43859</v>
      </c>
      <c r="M898" s="44">
        <f t="shared" si="148"/>
        <v>126511</v>
      </c>
      <c r="N898" s="48">
        <f t="shared" si="149"/>
        <v>0.59561619147742095</v>
      </c>
      <c r="R898" s="117"/>
      <c r="AL898" s="54">
        <v>43781</v>
      </c>
      <c r="AM898" s="50">
        <v>1536.21</v>
      </c>
      <c r="AN898" s="35">
        <f t="shared" si="150"/>
        <v>1536210</v>
      </c>
      <c r="AR898" s="35">
        <f t="shared" si="151"/>
        <v>0</v>
      </c>
    </row>
    <row r="899" spans="1:44" x14ac:dyDescent="0.25">
      <c r="A899" s="42">
        <f t="shared" si="154"/>
        <v>43866</v>
      </c>
      <c r="B899" s="47">
        <v>87301</v>
      </c>
      <c r="C899" s="47">
        <v>50835</v>
      </c>
      <c r="D899" s="47">
        <v>33680</v>
      </c>
      <c r="E899" s="47">
        <v>18612</v>
      </c>
      <c r="F899" s="47">
        <v>5530</v>
      </c>
      <c r="G899" s="47">
        <v>3153</v>
      </c>
      <c r="H899" s="42"/>
      <c r="I899" s="43">
        <f t="shared" si="146"/>
        <v>126511</v>
      </c>
      <c r="J899" s="43">
        <f t="shared" si="147"/>
        <v>72600</v>
      </c>
      <c r="L899" s="42">
        <f t="shared" si="155"/>
        <v>43866</v>
      </c>
      <c r="M899" s="44">
        <f t="shared" si="148"/>
        <v>126511</v>
      </c>
      <c r="N899" s="48">
        <f t="shared" si="149"/>
        <v>0.57386314233544911</v>
      </c>
      <c r="R899" s="117"/>
      <c r="AL899" s="54">
        <v>43788</v>
      </c>
      <c r="AM899" s="50">
        <v>1835.2</v>
      </c>
      <c r="AN899" s="35">
        <f t="shared" si="150"/>
        <v>1835200</v>
      </c>
      <c r="AR899" s="35">
        <f t="shared" si="151"/>
        <v>0</v>
      </c>
    </row>
    <row r="900" spans="1:44" x14ac:dyDescent="0.25">
      <c r="A900" s="42">
        <f t="shared" si="154"/>
        <v>43873</v>
      </c>
      <c r="B900" s="47">
        <v>87301</v>
      </c>
      <c r="C900" s="47">
        <v>49419</v>
      </c>
      <c r="D900" s="47">
        <v>33680</v>
      </c>
      <c r="E900" s="47">
        <v>17853</v>
      </c>
      <c r="F900" s="47">
        <v>5530</v>
      </c>
      <c r="G900" s="47">
        <v>3094</v>
      </c>
      <c r="H900" s="42"/>
      <c r="I900" s="43">
        <f t="shared" si="146"/>
        <v>126511</v>
      </c>
      <c r="J900" s="43">
        <f t="shared" si="147"/>
        <v>70366</v>
      </c>
      <c r="L900" s="42">
        <f t="shared" si="155"/>
        <v>43873</v>
      </c>
      <c r="M900" s="44">
        <f t="shared" si="148"/>
        <v>126511</v>
      </c>
      <c r="N900" s="48">
        <f t="shared" si="149"/>
        <v>0.55620459880958972</v>
      </c>
      <c r="R900" s="117"/>
      <c r="AL900" s="54">
        <v>43795</v>
      </c>
      <c r="AM900" s="50">
        <v>1777.71</v>
      </c>
      <c r="AN900" s="35">
        <f t="shared" si="150"/>
        <v>1777710</v>
      </c>
      <c r="AR900" s="35">
        <f t="shared" si="151"/>
        <v>0</v>
      </c>
    </row>
    <row r="901" spans="1:44" x14ac:dyDescent="0.25">
      <c r="A901" s="42">
        <f t="shared" si="154"/>
        <v>43880</v>
      </c>
      <c r="B901" s="47">
        <v>87301</v>
      </c>
      <c r="C901" s="47">
        <v>48514</v>
      </c>
      <c r="D901" s="47">
        <v>33680</v>
      </c>
      <c r="E901" s="47">
        <v>17188</v>
      </c>
      <c r="F901" s="47">
        <v>5530</v>
      </c>
      <c r="G901" s="47">
        <v>3065</v>
      </c>
      <c r="H901" s="42"/>
      <c r="I901" s="43">
        <f t="shared" si="146"/>
        <v>126511</v>
      </c>
      <c r="J901" s="43">
        <f t="shared" si="147"/>
        <v>68767</v>
      </c>
      <c r="L901" s="42">
        <f t="shared" si="155"/>
        <v>43880</v>
      </c>
      <c r="M901" s="44">
        <f t="shared" si="148"/>
        <v>126511</v>
      </c>
      <c r="N901" s="48">
        <f t="shared" si="149"/>
        <v>0.54356538166641633</v>
      </c>
      <c r="R901" s="117"/>
      <c r="AL901" s="54">
        <v>43802</v>
      </c>
      <c r="AM901" s="50">
        <v>2564.66</v>
      </c>
      <c r="AN901" s="35">
        <f t="shared" si="150"/>
        <v>2564660</v>
      </c>
      <c r="AR901" s="35">
        <f t="shared" si="151"/>
        <v>0</v>
      </c>
    </row>
    <row r="902" spans="1:44" x14ac:dyDescent="0.25">
      <c r="A902" s="42">
        <f t="shared" si="154"/>
        <v>43887</v>
      </c>
      <c r="B902" s="47">
        <v>87301</v>
      </c>
      <c r="C902" s="47">
        <v>46129</v>
      </c>
      <c r="D902" s="47">
        <v>33680</v>
      </c>
      <c r="E902" s="47">
        <v>16056</v>
      </c>
      <c r="F902" s="47">
        <v>5530</v>
      </c>
      <c r="G902" s="47">
        <v>2969</v>
      </c>
      <c r="H902" s="42"/>
      <c r="I902" s="43">
        <f t="shared" si="146"/>
        <v>126511</v>
      </c>
      <c r="J902" s="43">
        <f t="shared" si="147"/>
        <v>65154</v>
      </c>
      <c r="L902" s="42">
        <f t="shared" si="155"/>
        <v>43887</v>
      </c>
      <c r="M902" s="44">
        <f t="shared" si="148"/>
        <v>126511</v>
      </c>
      <c r="N902" s="48">
        <f t="shared" si="149"/>
        <v>0.51500660021658196</v>
      </c>
      <c r="R902" s="117"/>
      <c r="AL902" s="54">
        <v>43809</v>
      </c>
      <c r="AM902" s="50">
        <v>2275.6999999999998</v>
      </c>
      <c r="AN902" s="35">
        <f t="shared" si="150"/>
        <v>2275700</v>
      </c>
      <c r="AR902" s="35">
        <f t="shared" si="151"/>
        <v>0</v>
      </c>
    </row>
    <row r="903" spans="1:44" x14ac:dyDescent="0.25">
      <c r="A903" s="42">
        <f t="shared" si="154"/>
        <v>43894</v>
      </c>
      <c r="B903" s="47">
        <v>87301</v>
      </c>
      <c r="C903" s="47">
        <v>43647</v>
      </c>
      <c r="D903" s="47">
        <v>33680</v>
      </c>
      <c r="E903" s="47">
        <v>14897</v>
      </c>
      <c r="F903" s="47">
        <v>5530</v>
      </c>
      <c r="G903" s="47">
        <v>2867</v>
      </c>
      <c r="H903" s="42"/>
      <c r="I903" s="43">
        <f t="shared" ref="I903:I966" si="156">B903+D903+F903</f>
        <v>126511</v>
      </c>
      <c r="J903" s="43">
        <f t="shared" ref="J903:J966" si="157">C903+E903+G903</f>
        <v>61411</v>
      </c>
      <c r="L903" s="42">
        <f t="shared" si="155"/>
        <v>43894</v>
      </c>
      <c r="M903" s="44">
        <f t="shared" ref="M903:M966" si="158">B903+D903+F903</f>
        <v>126511</v>
      </c>
      <c r="N903" s="48">
        <f t="shared" ref="N903:N966" si="159">(C903+E903+G903)/M903</f>
        <v>0.48542024013722129</v>
      </c>
      <c r="R903" s="117"/>
      <c r="AL903" s="54">
        <v>43816</v>
      </c>
      <c r="AM903" s="50">
        <v>2029</v>
      </c>
      <c r="AN903" s="35">
        <f t="shared" si="150"/>
        <v>2029000</v>
      </c>
      <c r="AR903" s="35">
        <f t="shared" si="151"/>
        <v>0</v>
      </c>
    </row>
    <row r="904" spans="1:44" x14ac:dyDescent="0.25">
      <c r="A904" s="42">
        <f t="shared" si="154"/>
        <v>43901</v>
      </c>
      <c r="B904" s="47">
        <v>87301</v>
      </c>
      <c r="C904" s="47">
        <v>41769</v>
      </c>
      <c r="D904" s="47">
        <v>33680</v>
      </c>
      <c r="E904" s="47">
        <v>13942</v>
      </c>
      <c r="F904" s="47">
        <v>5530</v>
      </c>
      <c r="G904" s="47">
        <v>2757</v>
      </c>
      <c r="H904" s="42"/>
      <c r="I904" s="43">
        <f t="shared" si="156"/>
        <v>126511</v>
      </c>
      <c r="J904" s="43">
        <f t="shared" si="157"/>
        <v>58468</v>
      </c>
      <c r="L904" s="42">
        <f t="shared" si="155"/>
        <v>43901</v>
      </c>
      <c r="M904" s="44">
        <f t="shared" si="158"/>
        <v>126511</v>
      </c>
      <c r="N904" s="48">
        <f t="shared" si="159"/>
        <v>0.46215744085494542</v>
      </c>
      <c r="R904" s="117"/>
      <c r="AL904" s="54">
        <v>43823</v>
      </c>
      <c r="AM904" s="50">
        <v>1984</v>
      </c>
      <c r="AN904" s="35">
        <f t="shared" si="150"/>
        <v>1984000</v>
      </c>
      <c r="AR904" s="35">
        <f t="shared" si="151"/>
        <v>0</v>
      </c>
    </row>
    <row r="905" spans="1:44" x14ac:dyDescent="0.25">
      <c r="A905" s="42">
        <f t="shared" si="154"/>
        <v>43908</v>
      </c>
      <c r="B905" s="47">
        <v>87301</v>
      </c>
      <c r="C905" s="47">
        <v>39586</v>
      </c>
      <c r="D905" s="47">
        <v>33680</v>
      </c>
      <c r="E905" s="47">
        <v>12836</v>
      </c>
      <c r="F905" s="47">
        <v>5530</v>
      </c>
      <c r="G905" s="47">
        <v>2624</v>
      </c>
      <c r="H905" s="42"/>
      <c r="I905" s="43">
        <f t="shared" si="156"/>
        <v>126511</v>
      </c>
      <c r="J905" s="43">
        <f t="shared" si="157"/>
        <v>55046</v>
      </c>
      <c r="L905" s="42">
        <f t="shared" si="155"/>
        <v>43908</v>
      </c>
      <c r="M905" s="44">
        <f t="shared" si="158"/>
        <v>126511</v>
      </c>
      <c r="N905" s="48">
        <f t="shared" si="159"/>
        <v>0.43510840954541502</v>
      </c>
      <c r="R905" s="117"/>
      <c r="AL905" s="54">
        <v>43831</v>
      </c>
      <c r="AM905" s="50">
        <v>4487.6500000000005</v>
      </c>
      <c r="AN905" s="35">
        <f t="shared" si="150"/>
        <v>4487650.0000000009</v>
      </c>
      <c r="AR905" s="35">
        <f t="shared" si="151"/>
        <v>0</v>
      </c>
    </row>
    <row r="906" spans="1:44" x14ac:dyDescent="0.25">
      <c r="A906" s="42">
        <f t="shared" si="154"/>
        <v>43915</v>
      </c>
      <c r="B906" s="47">
        <v>87301</v>
      </c>
      <c r="C906" s="47">
        <v>37439</v>
      </c>
      <c r="D906" s="47">
        <v>33680</v>
      </c>
      <c r="E906" s="47">
        <v>11854</v>
      </c>
      <c r="F906" s="47">
        <v>5530</v>
      </c>
      <c r="G906" s="47">
        <v>2470</v>
      </c>
      <c r="H906" s="42"/>
      <c r="I906" s="43">
        <f t="shared" si="156"/>
        <v>126511</v>
      </c>
      <c r="J906" s="43">
        <f t="shared" si="157"/>
        <v>51763</v>
      </c>
      <c r="L906" s="42">
        <f t="shared" si="155"/>
        <v>43915</v>
      </c>
      <c r="M906" s="44">
        <f t="shared" si="158"/>
        <v>126511</v>
      </c>
      <c r="N906" s="48">
        <f t="shared" si="159"/>
        <v>0.4091580969243781</v>
      </c>
      <c r="R906" s="117"/>
      <c r="AL906" s="54">
        <v>43838</v>
      </c>
      <c r="AM906" s="50">
        <v>3730.37</v>
      </c>
      <c r="AN906" s="35">
        <f t="shared" ref="AN906:AN957" si="160">AM906*1000</f>
        <v>3730370</v>
      </c>
      <c r="AR906" s="35">
        <f t="shared" ref="AR906:AR957" si="161">AQ906*1000000</f>
        <v>0</v>
      </c>
    </row>
    <row r="907" spans="1:44" x14ac:dyDescent="0.25">
      <c r="A907" s="42">
        <f t="shared" si="154"/>
        <v>43922</v>
      </c>
      <c r="B907" s="47">
        <v>87301</v>
      </c>
      <c r="C907" s="47">
        <v>35236</v>
      </c>
      <c r="D907" s="47">
        <v>33680</v>
      </c>
      <c r="E907" s="47">
        <v>10841</v>
      </c>
      <c r="F907" s="47">
        <v>5530</v>
      </c>
      <c r="G907" s="47">
        <v>2301</v>
      </c>
      <c r="H907" s="42"/>
      <c r="I907" s="43">
        <f t="shared" si="156"/>
        <v>126511</v>
      </c>
      <c r="J907" s="43">
        <f t="shared" si="157"/>
        <v>48378</v>
      </c>
      <c r="L907" s="42">
        <f t="shared" si="155"/>
        <v>43922</v>
      </c>
      <c r="M907" s="44">
        <f t="shared" si="158"/>
        <v>126511</v>
      </c>
      <c r="N907" s="48">
        <f t="shared" si="159"/>
        <v>0.38240153030171292</v>
      </c>
      <c r="R907" s="117"/>
      <c r="AL907" s="54">
        <v>43845</v>
      </c>
      <c r="AM907" s="50">
        <v>2906.87</v>
      </c>
      <c r="AN907" s="35">
        <f t="shared" si="160"/>
        <v>2906870</v>
      </c>
      <c r="AR907" s="35">
        <f t="shared" si="161"/>
        <v>0</v>
      </c>
    </row>
    <row r="908" spans="1:44" x14ac:dyDescent="0.25">
      <c r="A908" s="42">
        <f t="shared" si="154"/>
        <v>43929</v>
      </c>
      <c r="B908" s="47">
        <v>87301</v>
      </c>
      <c r="C908" s="47">
        <v>33685</v>
      </c>
      <c r="D908" s="47">
        <v>33680</v>
      </c>
      <c r="E908" s="47">
        <v>9989</v>
      </c>
      <c r="F908" s="47">
        <v>5530</v>
      </c>
      <c r="G908" s="47">
        <v>2183</v>
      </c>
      <c r="H908" s="42"/>
      <c r="I908" s="43">
        <f t="shared" si="156"/>
        <v>126511</v>
      </c>
      <c r="J908" s="43">
        <f t="shared" si="157"/>
        <v>45857</v>
      </c>
      <c r="L908" s="42">
        <f t="shared" si="155"/>
        <v>43929</v>
      </c>
      <c r="M908" s="44">
        <f t="shared" si="158"/>
        <v>126511</v>
      </c>
      <c r="N908" s="48">
        <f t="shared" si="159"/>
        <v>0.36247440933989927</v>
      </c>
      <c r="R908" s="117"/>
      <c r="AL908" s="54">
        <v>43852</v>
      </c>
      <c r="AM908" s="50">
        <v>3665.52</v>
      </c>
      <c r="AN908" s="35">
        <f t="shared" si="160"/>
        <v>3665520</v>
      </c>
      <c r="AR908" s="35">
        <f t="shared" si="161"/>
        <v>0</v>
      </c>
    </row>
    <row r="909" spans="1:44" x14ac:dyDescent="0.25">
      <c r="A909" s="42">
        <f t="shared" si="154"/>
        <v>43936</v>
      </c>
      <c r="B909" s="47">
        <v>87301</v>
      </c>
      <c r="C909" s="47">
        <v>32337</v>
      </c>
      <c r="D909" s="47">
        <v>33680</v>
      </c>
      <c r="E909" s="47">
        <v>9273</v>
      </c>
      <c r="F909" s="47">
        <v>5530</v>
      </c>
      <c r="G909" s="47">
        <v>2095</v>
      </c>
      <c r="H909" s="42"/>
      <c r="I909" s="43">
        <f t="shared" si="156"/>
        <v>126511</v>
      </c>
      <c r="J909" s="43">
        <f t="shared" si="157"/>
        <v>43705</v>
      </c>
      <c r="L909" s="42">
        <f t="shared" si="155"/>
        <v>43936</v>
      </c>
      <c r="M909" s="44">
        <f t="shared" si="158"/>
        <v>126511</v>
      </c>
      <c r="N909" s="48">
        <f t="shared" si="159"/>
        <v>0.34546403079574106</v>
      </c>
      <c r="R909" s="117"/>
      <c r="AL909" s="54">
        <v>43859</v>
      </c>
      <c r="AM909" s="50">
        <v>2546.41</v>
      </c>
      <c r="AN909" s="35">
        <f t="shared" si="160"/>
        <v>2546410</v>
      </c>
      <c r="AR909" s="35">
        <f t="shared" si="161"/>
        <v>0</v>
      </c>
    </row>
    <row r="910" spans="1:44" x14ac:dyDescent="0.25">
      <c r="A910" s="42">
        <f t="shared" si="154"/>
        <v>43943</v>
      </c>
      <c r="B910" s="47">
        <v>87301</v>
      </c>
      <c r="C910" s="47">
        <v>31378</v>
      </c>
      <c r="D910" s="47">
        <v>33680</v>
      </c>
      <c r="E910" s="47">
        <v>9042</v>
      </c>
      <c r="F910" s="47">
        <v>5530</v>
      </c>
      <c r="G910" s="47">
        <v>2076</v>
      </c>
      <c r="H910" s="42"/>
      <c r="I910" s="43">
        <f t="shared" si="156"/>
        <v>126511</v>
      </c>
      <c r="J910" s="43">
        <f t="shared" si="157"/>
        <v>42496</v>
      </c>
      <c r="L910" s="42">
        <f t="shared" si="155"/>
        <v>43943</v>
      </c>
      <c r="M910" s="44">
        <f t="shared" si="158"/>
        <v>126511</v>
      </c>
      <c r="N910" s="48">
        <f t="shared" si="159"/>
        <v>0.3359075495411466</v>
      </c>
      <c r="R910" s="117"/>
      <c r="AL910" s="54">
        <v>43866</v>
      </c>
      <c r="AM910" s="50">
        <v>2145.6</v>
      </c>
      <c r="AN910" s="35">
        <f t="shared" si="160"/>
        <v>2145600</v>
      </c>
      <c r="AR910" s="35">
        <f t="shared" si="161"/>
        <v>0</v>
      </c>
    </row>
    <row r="911" spans="1:44" x14ac:dyDescent="0.25">
      <c r="A911" s="42">
        <f t="shared" si="154"/>
        <v>43950</v>
      </c>
      <c r="B911" s="47">
        <v>87301</v>
      </c>
      <c r="C911" s="47">
        <v>29949</v>
      </c>
      <c r="D911" s="47">
        <v>33680</v>
      </c>
      <c r="E911" s="47">
        <v>8817</v>
      </c>
      <c r="F911" s="47">
        <v>5530</v>
      </c>
      <c r="G911" s="47">
        <v>2047</v>
      </c>
      <c r="H911" s="42"/>
      <c r="I911" s="43">
        <f t="shared" si="156"/>
        <v>126511</v>
      </c>
      <c r="J911" s="43">
        <f t="shared" si="157"/>
        <v>40813</v>
      </c>
      <c r="L911" s="42">
        <f t="shared" si="155"/>
        <v>43950</v>
      </c>
      <c r="M911" s="44">
        <f t="shared" si="158"/>
        <v>126511</v>
      </c>
      <c r="N911" s="48">
        <f t="shared" si="159"/>
        <v>0.32260435851427938</v>
      </c>
      <c r="R911" s="117"/>
      <c r="AL911" s="54">
        <v>43873</v>
      </c>
      <c r="AM911" s="50">
        <v>2348.54</v>
      </c>
      <c r="AN911" s="35">
        <f t="shared" si="160"/>
        <v>2348540</v>
      </c>
      <c r="AR911" s="35">
        <f t="shared" si="161"/>
        <v>0</v>
      </c>
    </row>
    <row r="912" spans="1:44" x14ac:dyDescent="0.25">
      <c r="A912" s="42">
        <f t="shared" si="154"/>
        <v>43957</v>
      </c>
      <c r="B912" s="47">
        <v>87301</v>
      </c>
      <c r="C912" s="47">
        <v>28826</v>
      </c>
      <c r="D912" s="47">
        <v>33680</v>
      </c>
      <c r="E912" s="47">
        <v>8735</v>
      </c>
      <c r="F912" s="47">
        <v>5530</v>
      </c>
      <c r="G912" s="47">
        <v>2174</v>
      </c>
      <c r="H912" s="42"/>
      <c r="I912" s="43">
        <f t="shared" si="156"/>
        <v>126511</v>
      </c>
      <c r="J912" s="43">
        <f t="shared" si="157"/>
        <v>39735</v>
      </c>
      <c r="L912" s="42">
        <f t="shared" si="155"/>
        <v>43957</v>
      </c>
      <c r="M912" s="44">
        <f t="shared" si="158"/>
        <v>126511</v>
      </c>
      <c r="N912" s="48">
        <f t="shared" si="159"/>
        <v>0.31408336034020756</v>
      </c>
      <c r="R912" s="117"/>
      <c r="AL912" s="54">
        <v>43880</v>
      </c>
      <c r="AM912" s="50">
        <v>2830.15</v>
      </c>
      <c r="AN912" s="35">
        <f t="shared" si="160"/>
        <v>2830150</v>
      </c>
      <c r="AR912" s="35">
        <f t="shared" si="161"/>
        <v>0</v>
      </c>
    </row>
    <row r="913" spans="1:44" x14ac:dyDescent="0.25">
      <c r="A913" s="42">
        <f t="shared" si="154"/>
        <v>43964</v>
      </c>
      <c r="B913" s="47">
        <v>87301</v>
      </c>
      <c r="C913" s="47">
        <v>27384</v>
      </c>
      <c r="D913" s="47">
        <v>33680</v>
      </c>
      <c r="E913" s="47">
        <v>8453</v>
      </c>
      <c r="F913" s="47">
        <v>5530</v>
      </c>
      <c r="G913" s="47">
        <v>2409</v>
      </c>
      <c r="H913" s="42"/>
      <c r="I913" s="43">
        <f t="shared" si="156"/>
        <v>126511</v>
      </c>
      <c r="J913" s="43">
        <f t="shared" si="157"/>
        <v>38246</v>
      </c>
      <c r="L913" s="42">
        <f t="shared" si="155"/>
        <v>43964</v>
      </c>
      <c r="M913" s="44">
        <f t="shared" si="158"/>
        <v>126511</v>
      </c>
      <c r="N913" s="48">
        <f t="shared" si="159"/>
        <v>0.30231363280663343</v>
      </c>
      <c r="R913" s="117"/>
      <c r="AL913" s="54">
        <v>43887</v>
      </c>
      <c r="AM913" s="50">
        <v>1721.4</v>
      </c>
      <c r="AN913" s="35">
        <f t="shared" si="160"/>
        <v>1721400</v>
      </c>
      <c r="AR913" s="35">
        <f t="shared" si="161"/>
        <v>0</v>
      </c>
    </row>
    <row r="914" spans="1:44" x14ac:dyDescent="0.25">
      <c r="A914" s="42">
        <f t="shared" si="154"/>
        <v>43971</v>
      </c>
      <c r="B914" s="47">
        <v>87301</v>
      </c>
      <c r="C914" s="47">
        <v>27931</v>
      </c>
      <c r="D914" s="47">
        <v>33680</v>
      </c>
      <c r="E914" s="47">
        <v>8655</v>
      </c>
      <c r="F914" s="47">
        <v>5530</v>
      </c>
      <c r="G914" s="47">
        <v>2754</v>
      </c>
      <c r="H914" s="42"/>
      <c r="I914" s="43">
        <f t="shared" si="156"/>
        <v>126511</v>
      </c>
      <c r="J914" s="43">
        <f t="shared" si="157"/>
        <v>39340</v>
      </c>
      <c r="L914" s="42">
        <f t="shared" si="155"/>
        <v>43971</v>
      </c>
      <c r="M914" s="44">
        <f t="shared" si="158"/>
        <v>126511</v>
      </c>
      <c r="N914" s="48">
        <f t="shared" si="159"/>
        <v>0.31096110219664691</v>
      </c>
      <c r="R914" s="117"/>
      <c r="AL914" s="54">
        <v>43894</v>
      </c>
      <c r="AM914" s="50">
        <v>1557.7</v>
      </c>
      <c r="AN914" s="35">
        <f t="shared" si="160"/>
        <v>1557700</v>
      </c>
      <c r="AR914" s="35">
        <f t="shared" si="161"/>
        <v>0</v>
      </c>
    </row>
    <row r="915" spans="1:44" x14ac:dyDescent="0.25">
      <c r="A915" s="42">
        <f t="shared" si="154"/>
        <v>43978</v>
      </c>
      <c r="B915" s="47">
        <v>87301</v>
      </c>
      <c r="C915" s="47">
        <v>31746</v>
      </c>
      <c r="D915" s="47">
        <v>33680</v>
      </c>
      <c r="E915" s="47">
        <v>10943</v>
      </c>
      <c r="F915" s="47">
        <v>5530</v>
      </c>
      <c r="G915" s="47">
        <v>3499</v>
      </c>
      <c r="H915" s="42"/>
      <c r="I915" s="43">
        <f t="shared" si="156"/>
        <v>126511</v>
      </c>
      <c r="J915" s="43">
        <f t="shared" si="157"/>
        <v>46188</v>
      </c>
      <c r="L915" s="42">
        <f t="shared" si="155"/>
        <v>43978</v>
      </c>
      <c r="M915" s="44">
        <f t="shared" si="158"/>
        <v>126511</v>
      </c>
      <c r="N915" s="48">
        <f t="shared" si="159"/>
        <v>0.36509078261969313</v>
      </c>
      <c r="R915" s="117"/>
      <c r="AL915" s="54">
        <v>43901</v>
      </c>
      <c r="AM915" s="50">
        <v>1780.62</v>
      </c>
      <c r="AN915" s="35">
        <f t="shared" si="160"/>
        <v>1780620</v>
      </c>
      <c r="AR915" s="35">
        <f t="shared" si="161"/>
        <v>0</v>
      </c>
    </row>
    <row r="916" spans="1:44" x14ac:dyDescent="0.25">
      <c r="A916" s="42">
        <f t="shared" si="154"/>
        <v>43985</v>
      </c>
      <c r="B916" s="47">
        <v>87301</v>
      </c>
      <c r="C916" s="47">
        <v>39635</v>
      </c>
      <c r="D916" s="47">
        <v>33680</v>
      </c>
      <c r="E916" s="47">
        <v>15082</v>
      </c>
      <c r="F916" s="47">
        <v>5530</v>
      </c>
      <c r="G916" s="47">
        <v>3865</v>
      </c>
      <c r="H916" s="42"/>
      <c r="I916" s="43">
        <f t="shared" si="156"/>
        <v>126511</v>
      </c>
      <c r="J916" s="43">
        <f t="shared" si="157"/>
        <v>58582</v>
      </c>
      <c r="L916" s="42">
        <f t="shared" si="155"/>
        <v>43985</v>
      </c>
      <c r="M916" s="44">
        <f t="shared" si="158"/>
        <v>126511</v>
      </c>
      <c r="N916" s="48">
        <f t="shared" si="159"/>
        <v>0.46305854826852999</v>
      </c>
      <c r="R916" s="117"/>
      <c r="AL916" s="54">
        <v>43908</v>
      </c>
      <c r="AM916" s="50">
        <v>1518.12</v>
      </c>
      <c r="AN916" s="35">
        <f t="shared" si="160"/>
        <v>1518120</v>
      </c>
      <c r="AR916" s="35">
        <f t="shared" si="161"/>
        <v>0</v>
      </c>
    </row>
    <row r="917" spans="1:44" x14ac:dyDescent="0.25">
      <c r="A917" s="42">
        <f t="shared" si="154"/>
        <v>43992</v>
      </c>
      <c r="B917" s="47">
        <v>87301</v>
      </c>
      <c r="C917" s="47">
        <v>47743</v>
      </c>
      <c r="D917" s="47">
        <v>33680</v>
      </c>
      <c r="E917" s="47">
        <v>18707</v>
      </c>
      <c r="F917" s="47">
        <v>5530</v>
      </c>
      <c r="G917" s="47">
        <v>3986</v>
      </c>
      <c r="H917" s="42"/>
      <c r="I917" s="43">
        <f t="shared" si="156"/>
        <v>126511</v>
      </c>
      <c r="J917" s="43">
        <f t="shared" si="157"/>
        <v>70436</v>
      </c>
      <c r="L917" s="42">
        <f t="shared" si="155"/>
        <v>43992</v>
      </c>
      <c r="M917" s="44">
        <f t="shared" si="158"/>
        <v>126511</v>
      </c>
      <c r="N917" s="48">
        <f t="shared" si="159"/>
        <v>0.55675791037933464</v>
      </c>
      <c r="R917" s="117"/>
      <c r="AL917" s="54">
        <v>43915</v>
      </c>
      <c r="AM917" s="50">
        <v>1504.84</v>
      </c>
      <c r="AN917" s="35">
        <f t="shared" si="160"/>
        <v>1504840</v>
      </c>
      <c r="AR917" s="35">
        <f t="shared" si="161"/>
        <v>0</v>
      </c>
    </row>
    <row r="918" spans="1:44" x14ac:dyDescent="0.25">
      <c r="A918" s="42">
        <f t="shared" si="154"/>
        <v>43999</v>
      </c>
      <c r="B918" s="47">
        <v>87301</v>
      </c>
      <c r="C918" s="47">
        <v>57311</v>
      </c>
      <c r="D918" s="47">
        <v>33680</v>
      </c>
      <c r="E918" s="47">
        <v>21824</v>
      </c>
      <c r="F918" s="47">
        <v>5530</v>
      </c>
      <c r="G918" s="47">
        <v>3982</v>
      </c>
      <c r="H918" s="42"/>
      <c r="I918" s="43">
        <f t="shared" si="156"/>
        <v>126511</v>
      </c>
      <c r="J918" s="43">
        <f t="shared" si="157"/>
        <v>83117</v>
      </c>
      <c r="L918" s="42">
        <f t="shared" si="155"/>
        <v>43999</v>
      </c>
      <c r="M918" s="44">
        <f t="shared" si="158"/>
        <v>126511</v>
      </c>
      <c r="N918" s="48">
        <f t="shared" si="159"/>
        <v>0.65699425346412565</v>
      </c>
      <c r="R918" s="117"/>
      <c r="AL918" s="54">
        <v>43922</v>
      </c>
      <c r="AM918" s="50">
        <v>1447.63</v>
      </c>
      <c r="AN918" s="35">
        <f t="shared" si="160"/>
        <v>1447630</v>
      </c>
      <c r="AR918" s="35">
        <f t="shared" si="161"/>
        <v>0</v>
      </c>
    </row>
    <row r="919" spans="1:44" x14ac:dyDescent="0.25">
      <c r="A919" s="42">
        <f t="shared" si="154"/>
        <v>44006</v>
      </c>
      <c r="B919" s="47">
        <v>87301</v>
      </c>
      <c r="C919" s="47">
        <v>64999</v>
      </c>
      <c r="D919" s="47">
        <v>33680</v>
      </c>
      <c r="E919" s="47">
        <v>24193</v>
      </c>
      <c r="F919" s="47">
        <v>5530</v>
      </c>
      <c r="G919" s="47">
        <v>3901</v>
      </c>
      <c r="H919" s="42"/>
      <c r="I919" s="43">
        <f t="shared" si="156"/>
        <v>126511</v>
      </c>
      <c r="J919" s="43">
        <f t="shared" si="157"/>
        <v>93093</v>
      </c>
      <c r="L919" s="42">
        <f t="shared" si="155"/>
        <v>44006</v>
      </c>
      <c r="M919" s="44">
        <f t="shared" si="158"/>
        <v>126511</v>
      </c>
      <c r="N919" s="48">
        <f t="shared" si="159"/>
        <v>0.73584905660377353</v>
      </c>
      <c r="R919" s="117"/>
      <c r="AL919" s="54">
        <v>43929</v>
      </c>
      <c r="AM919" s="50">
        <v>1948.26</v>
      </c>
      <c r="AN919" s="35">
        <f t="shared" si="160"/>
        <v>1948260</v>
      </c>
      <c r="AR919" s="35">
        <f t="shared" si="161"/>
        <v>0</v>
      </c>
    </row>
    <row r="920" spans="1:44" x14ac:dyDescent="0.25">
      <c r="A920" s="42">
        <f t="shared" si="154"/>
        <v>44013</v>
      </c>
      <c r="B920" s="47">
        <v>87301</v>
      </c>
      <c r="C920" s="47">
        <v>68719</v>
      </c>
      <c r="D920" s="47">
        <v>33680</v>
      </c>
      <c r="E920" s="47">
        <v>25683</v>
      </c>
      <c r="F920" s="47">
        <v>5530</v>
      </c>
      <c r="G920" s="47">
        <v>4027</v>
      </c>
      <c r="H920" s="42"/>
      <c r="I920" s="43">
        <f t="shared" si="156"/>
        <v>126511</v>
      </c>
      <c r="J920" s="43">
        <f t="shared" si="157"/>
        <v>98429</v>
      </c>
      <c r="L920" s="42">
        <f t="shared" si="155"/>
        <v>44013</v>
      </c>
      <c r="M920" s="44">
        <f t="shared" si="158"/>
        <v>126511</v>
      </c>
      <c r="N920" s="48">
        <f t="shared" si="159"/>
        <v>0.77802720712032947</v>
      </c>
      <c r="R920" s="117"/>
      <c r="AL920" s="54">
        <v>43936</v>
      </c>
      <c r="AM920" s="50">
        <v>2109.14</v>
      </c>
      <c r="AN920" s="35">
        <f t="shared" si="160"/>
        <v>2109140</v>
      </c>
      <c r="AR920" s="35">
        <f t="shared" si="161"/>
        <v>0</v>
      </c>
    </row>
    <row r="921" spans="1:44" x14ac:dyDescent="0.25">
      <c r="A921" s="42">
        <f t="shared" si="154"/>
        <v>44020</v>
      </c>
      <c r="B921" s="47">
        <v>87301</v>
      </c>
      <c r="C921" s="47">
        <v>70550</v>
      </c>
      <c r="D921" s="47">
        <v>33680</v>
      </c>
      <c r="E921" s="47">
        <v>26369</v>
      </c>
      <c r="F921" s="47">
        <v>5530</v>
      </c>
      <c r="G921" s="47">
        <v>4099</v>
      </c>
      <c r="H921" s="42"/>
      <c r="I921" s="43">
        <f t="shared" si="156"/>
        <v>126511</v>
      </c>
      <c r="J921" s="43">
        <f t="shared" si="157"/>
        <v>101018</v>
      </c>
      <c r="L921" s="42">
        <f t="shared" si="155"/>
        <v>44020</v>
      </c>
      <c r="M921" s="44">
        <f t="shared" si="158"/>
        <v>126511</v>
      </c>
      <c r="N921" s="48">
        <f t="shared" si="159"/>
        <v>0.79849183074989527</v>
      </c>
      <c r="R921" s="117"/>
      <c r="AL921" s="54">
        <v>43943</v>
      </c>
      <c r="AM921" s="50">
        <v>3076.85</v>
      </c>
      <c r="AN921" s="35">
        <f t="shared" si="160"/>
        <v>3076850</v>
      </c>
      <c r="AR921" s="35">
        <f t="shared" si="161"/>
        <v>0</v>
      </c>
    </row>
    <row r="922" spans="1:44" x14ac:dyDescent="0.25">
      <c r="A922" s="42">
        <f t="shared" si="154"/>
        <v>44027</v>
      </c>
      <c r="B922" s="47">
        <v>87301</v>
      </c>
      <c r="C922" s="47">
        <v>73236</v>
      </c>
      <c r="D922" s="47">
        <v>33680</v>
      </c>
      <c r="E922" s="47">
        <v>27014</v>
      </c>
      <c r="F922" s="47">
        <v>5530</v>
      </c>
      <c r="G922" s="47">
        <v>4072</v>
      </c>
      <c r="H922" s="42"/>
      <c r="I922" s="43">
        <f t="shared" si="156"/>
        <v>126511</v>
      </c>
      <c r="J922" s="43">
        <f t="shared" si="157"/>
        <v>104322</v>
      </c>
      <c r="L922" s="42">
        <f t="shared" si="155"/>
        <v>44027</v>
      </c>
      <c r="M922" s="44">
        <f t="shared" si="158"/>
        <v>126511</v>
      </c>
      <c r="N922" s="48">
        <f t="shared" si="159"/>
        <v>0.82460813684185563</v>
      </c>
      <c r="R922" s="117"/>
      <c r="AL922" s="54">
        <v>43950</v>
      </c>
      <c r="AM922" s="50">
        <v>2936.86</v>
      </c>
      <c r="AN922" s="35">
        <f t="shared" si="160"/>
        <v>2936860</v>
      </c>
      <c r="AR922" s="35">
        <f t="shared" si="161"/>
        <v>0</v>
      </c>
    </row>
    <row r="923" spans="1:44" x14ac:dyDescent="0.25">
      <c r="A923" s="42">
        <f t="shared" si="154"/>
        <v>44034</v>
      </c>
      <c r="B923" s="47">
        <v>87301</v>
      </c>
      <c r="C923" s="47">
        <v>75087</v>
      </c>
      <c r="D923" s="47">
        <v>33680</v>
      </c>
      <c r="E923" s="47">
        <v>28411</v>
      </c>
      <c r="F923" s="47">
        <v>5530</v>
      </c>
      <c r="G923" s="47">
        <v>4130</v>
      </c>
      <c r="H923" s="42"/>
      <c r="I923" s="43">
        <f t="shared" si="156"/>
        <v>126511</v>
      </c>
      <c r="J923" s="43">
        <f t="shared" si="157"/>
        <v>107628</v>
      </c>
      <c r="L923" s="42">
        <f t="shared" si="155"/>
        <v>44034</v>
      </c>
      <c r="M923" s="44">
        <f t="shared" si="158"/>
        <v>126511</v>
      </c>
      <c r="N923" s="48">
        <f t="shared" si="159"/>
        <v>0.8507402518358087</v>
      </c>
      <c r="R923" s="117"/>
      <c r="AL923" s="54">
        <v>43957</v>
      </c>
      <c r="AM923" s="50">
        <v>3515.08</v>
      </c>
      <c r="AN923" s="35">
        <f t="shared" si="160"/>
        <v>3515080</v>
      </c>
      <c r="AR923" s="35">
        <f t="shared" si="161"/>
        <v>0</v>
      </c>
    </row>
    <row r="924" spans="1:44" x14ac:dyDescent="0.25">
      <c r="A924" s="42">
        <f t="shared" si="154"/>
        <v>44041</v>
      </c>
      <c r="B924" s="47">
        <v>87301</v>
      </c>
      <c r="C924" s="47">
        <v>78446</v>
      </c>
      <c r="D924" s="47">
        <v>33680</v>
      </c>
      <c r="E924" s="47">
        <v>29398</v>
      </c>
      <c r="F924" s="47">
        <v>5530</v>
      </c>
      <c r="G924" s="47">
        <v>4128</v>
      </c>
      <c r="H924" s="42"/>
      <c r="I924" s="43">
        <f t="shared" si="156"/>
        <v>126511</v>
      </c>
      <c r="J924" s="43">
        <f t="shared" si="157"/>
        <v>111972</v>
      </c>
      <c r="L924" s="42">
        <f t="shared" si="155"/>
        <v>44041</v>
      </c>
      <c r="M924" s="44">
        <f t="shared" si="158"/>
        <v>126511</v>
      </c>
      <c r="N924" s="48">
        <f t="shared" si="159"/>
        <v>0.88507718696397941</v>
      </c>
      <c r="R924" s="117"/>
      <c r="AL924" s="54">
        <v>43964</v>
      </c>
      <c r="AM924" s="50">
        <v>2535.98</v>
      </c>
      <c r="AN924" s="35">
        <f t="shared" si="160"/>
        <v>2535980</v>
      </c>
      <c r="AR924" s="35">
        <f t="shared" si="161"/>
        <v>0</v>
      </c>
    </row>
    <row r="925" spans="1:44" x14ac:dyDescent="0.25">
      <c r="A925" s="42">
        <f t="shared" si="154"/>
        <v>44048</v>
      </c>
      <c r="B925" s="47">
        <v>87301</v>
      </c>
      <c r="C925" s="47">
        <v>79608</v>
      </c>
      <c r="D925" s="47">
        <v>33680</v>
      </c>
      <c r="E925" s="47">
        <v>29676</v>
      </c>
      <c r="F925" s="47">
        <v>5530</v>
      </c>
      <c r="G925" s="47">
        <v>4104</v>
      </c>
      <c r="H925" s="42"/>
      <c r="I925" s="43">
        <f t="shared" si="156"/>
        <v>126511</v>
      </c>
      <c r="J925" s="43">
        <f t="shared" si="157"/>
        <v>113388</v>
      </c>
      <c r="L925" s="42">
        <f t="shared" si="155"/>
        <v>44048</v>
      </c>
      <c r="M925" s="44">
        <f t="shared" si="158"/>
        <v>126511</v>
      </c>
      <c r="N925" s="48">
        <f t="shared" si="159"/>
        <v>0.89626988957481957</v>
      </c>
      <c r="R925" s="117"/>
      <c r="AL925" s="54">
        <v>43971</v>
      </c>
      <c r="AM925" s="50">
        <v>5354.38</v>
      </c>
      <c r="AN925" s="35">
        <f t="shared" si="160"/>
        <v>5354380</v>
      </c>
      <c r="AR925" s="35">
        <f t="shared" si="161"/>
        <v>0</v>
      </c>
    </row>
    <row r="926" spans="1:44" x14ac:dyDescent="0.25">
      <c r="A926" s="42">
        <f t="shared" si="154"/>
        <v>44055</v>
      </c>
      <c r="B926" s="47">
        <v>87301</v>
      </c>
      <c r="C926" s="47">
        <v>79387</v>
      </c>
      <c r="D926" s="47">
        <v>33680</v>
      </c>
      <c r="E926" s="47">
        <v>29297</v>
      </c>
      <c r="F926" s="47">
        <v>5530</v>
      </c>
      <c r="G926" s="47">
        <v>4002</v>
      </c>
      <c r="H926" s="42"/>
      <c r="I926" s="43">
        <f t="shared" si="156"/>
        <v>126511</v>
      </c>
      <c r="J926" s="43">
        <f t="shared" si="157"/>
        <v>112686</v>
      </c>
      <c r="L926" s="42">
        <f t="shared" si="155"/>
        <v>44055</v>
      </c>
      <c r="M926" s="44">
        <f t="shared" si="158"/>
        <v>126511</v>
      </c>
      <c r="N926" s="48">
        <f t="shared" si="159"/>
        <v>0.89072096497537767</v>
      </c>
      <c r="R926" s="117"/>
      <c r="AL926" s="54">
        <v>43978</v>
      </c>
      <c r="AM926" s="50">
        <v>11226.599999999999</v>
      </c>
      <c r="AN926" s="35">
        <f t="shared" si="160"/>
        <v>11226599.999999998</v>
      </c>
      <c r="AR926" s="35">
        <f t="shared" si="161"/>
        <v>0</v>
      </c>
    </row>
    <row r="927" spans="1:44" x14ac:dyDescent="0.25">
      <c r="A927" s="42">
        <f t="shared" si="154"/>
        <v>44062</v>
      </c>
      <c r="B927" s="47">
        <v>87301</v>
      </c>
      <c r="C927" s="47">
        <v>80145</v>
      </c>
      <c r="D927" s="47">
        <v>33680</v>
      </c>
      <c r="E927" s="47">
        <v>28821</v>
      </c>
      <c r="F927" s="47">
        <v>5530</v>
      </c>
      <c r="G927" s="47">
        <v>3893</v>
      </c>
      <c r="H927" s="42"/>
      <c r="I927" s="43">
        <f t="shared" si="156"/>
        <v>126511</v>
      </c>
      <c r="J927" s="43">
        <f t="shared" si="157"/>
        <v>112859</v>
      </c>
      <c r="L927" s="42">
        <f t="shared" si="155"/>
        <v>44062</v>
      </c>
      <c r="M927" s="44">
        <f t="shared" si="158"/>
        <v>126511</v>
      </c>
      <c r="N927" s="48">
        <f t="shared" si="159"/>
        <v>0.89208843499774726</v>
      </c>
      <c r="R927" s="117"/>
      <c r="AL927" s="54">
        <v>43985</v>
      </c>
      <c r="AM927" s="50">
        <v>16833.850000000002</v>
      </c>
      <c r="AN927" s="35">
        <f t="shared" si="160"/>
        <v>16833850.000000004</v>
      </c>
      <c r="AR927" s="35">
        <f t="shared" si="161"/>
        <v>0</v>
      </c>
    </row>
    <row r="928" spans="1:44" x14ac:dyDescent="0.25">
      <c r="A928" s="42">
        <f t="shared" si="154"/>
        <v>44069</v>
      </c>
      <c r="B928" s="47">
        <v>87301</v>
      </c>
      <c r="C928" s="47">
        <v>79612</v>
      </c>
      <c r="D928" s="47">
        <v>33680</v>
      </c>
      <c r="E928" s="47">
        <v>28217</v>
      </c>
      <c r="F928" s="47">
        <v>5530</v>
      </c>
      <c r="G928" s="47">
        <v>3804</v>
      </c>
      <c r="H928" s="42"/>
      <c r="I928" s="43">
        <f t="shared" si="156"/>
        <v>126511</v>
      </c>
      <c r="J928" s="43">
        <f t="shared" si="157"/>
        <v>111633</v>
      </c>
      <c r="L928" s="42">
        <f t="shared" si="155"/>
        <v>44069</v>
      </c>
      <c r="M928" s="44">
        <f t="shared" si="158"/>
        <v>126511</v>
      </c>
      <c r="N928" s="48">
        <f t="shared" si="159"/>
        <v>0.88239757807621466</v>
      </c>
      <c r="R928" s="117"/>
      <c r="AL928" s="54">
        <v>43992</v>
      </c>
      <c r="AM928" s="50">
        <v>15916.01</v>
      </c>
      <c r="AN928" s="35">
        <f t="shared" si="160"/>
        <v>15916010</v>
      </c>
      <c r="AR928" s="35">
        <f t="shared" si="161"/>
        <v>0</v>
      </c>
    </row>
    <row r="929" spans="1:44" x14ac:dyDescent="0.25">
      <c r="A929" s="42">
        <f t="shared" si="154"/>
        <v>44076</v>
      </c>
      <c r="B929" s="47">
        <v>87301</v>
      </c>
      <c r="C929" s="47">
        <v>79313</v>
      </c>
      <c r="D929" s="47">
        <v>33680</v>
      </c>
      <c r="E929" s="47">
        <v>27626</v>
      </c>
      <c r="F929" s="47">
        <v>5530</v>
      </c>
      <c r="G929" s="47">
        <v>3716</v>
      </c>
      <c r="H929" s="42"/>
      <c r="I929" s="43">
        <f t="shared" si="156"/>
        <v>126511</v>
      </c>
      <c r="J929" s="43">
        <f t="shared" si="157"/>
        <v>110655</v>
      </c>
      <c r="L929" s="42">
        <f t="shared" si="155"/>
        <v>44076</v>
      </c>
      <c r="M929" s="44">
        <f t="shared" si="158"/>
        <v>126511</v>
      </c>
      <c r="N929" s="48">
        <f t="shared" si="159"/>
        <v>0.87466702500177851</v>
      </c>
      <c r="R929" s="117"/>
      <c r="AL929" s="54">
        <v>43999</v>
      </c>
      <c r="AM929" s="50">
        <v>16596.189999999999</v>
      </c>
      <c r="AN929" s="35">
        <f t="shared" si="160"/>
        <v>16596189.999999998</v>
      </c>
      <c r="AR929" s="35">
        <f t="shared" si="161"/>
        <v>0</v>
      </c>
    </row>
    <row r="930" spans="1:44" x14ac:dyDescent="0.25">
      <c r="A930" s="42">
        <f t="shared" si="154"/>
        <v>44083</v>
      </c>
      <c r="B930" s="47">
        <v>87301</v>
      </c>
      <c r="C930" s="47">
        <v>80675</v>
      </c>
      <c r="D930" s="47">
        <v>33680</v>
      </c>
      <c r="E930" s="47">
        <v>27426</v>
      </c>
      <c r="F930" s="47">
        <v>5530</v>
      </c>
      <c r="G930" s="47">
        <v>3667</v>
      </c>
      <c r="H930" s="42"/>
      <c r="I930" s="43">
        <f t="shared" si="156"/>
        <v>126511</v>
      </c>
      <c r="J930" s="43">
        <f t="shared" si="157"/>
        <v>111768</v>
      </c>
      <c r="L930" s="42">
        <f t="shared" si="155"/>
        <v>44083</v>
      </c>
      <c r="M930" s="44">
        <f t="shared" si="158"/>
        <v>126511</v>
      </c>
      <c r="N930" s="48">
        <f t="shared" si="159"/>
        <v>0.88346467896072278</v>
      </c>
      <c r="R930" s="117"/>
      <c r="AL930" s="54">
        <v>44006</v>
      </c>
      <c r="AM930" s="50">
        <v>13825.9</v>
      </c>
      <c r="AN930" s="35">
        <f t="shared" si="160"/>
        <v>13825900</v>
      </c>
      <c r="AR930" s="35">
        <f t="shared" si="161"/>
        <v>0</v>
      </c>
    </row>
    <row r="931" spans="1:44" x14ac:dyDescent="0.25">
      <c r="A931" s="42">
        <f t="shared" si="154"/>
        <v>44090</v>
      </c>
      <c r="B931" s="47">
        <v>87301</v>
      </c>
      <c r="C931" s="47">
        <v>81414</v>
      </c>
      <c r="D931" s="47">
        <v>33680</v>
      </c>
      <c r="E931" s="47">
        <v>27439</v>
      </c>
      <c r="F931" s="47">
        <v>5530</v>
      </c>
      <c r="G931" s="47">
        <v>3714</v>
      </c>
      <c r="H931" s="42"/>
      <c r="I931" s="43">
        <f t="shared" si="156"/>
        <v>126511</v>
      </c>
      <c r="J931" s="43">
        <f t="shared" si="157"/>
        <v>112567</v>
      </c>
      <c r="L931" s="42">
        <f t="shared" si="155"/>
        <v>44090</v>
      </c>
      <c r="M931" s="44">
        <f t="shared" si="158"/>
        <v>126511</v>
      </c>
      <c r="N931" s="48">
        <f t="shared" si="159"/>
        <v>0.88978033530681122</v>
      </c>
      <c r="R931" s="117"/>
      <c r="AL931" s="54">
        <v>44013</v>
      </c>
      <c r="AM931" s="50">
        <v>8465.2000000000007</v>
      </c>
      <c r="AN931" s="35">
        <f t="shared" si="160"/>
        <v>8465200</v>
      </c>
      <c r="AR931" s="35">
        <f t="shared" si="161"/>
        <v>0</v>
      </c>
    </row>
    <row r="932" spans="1:44" x14ac:dyDescent="0.25">
      <c r="A932" s="42">
        <f t="shared" si="154"/>
        <v>44097</v>
      </c>
      <c r="B932" s="47">
        <v>87301</v>
      </c>
      <c r="C932" s="47">
        <v>82152</v>
      </c>
      <c r="D932" s="47">
        <v>33680</v>
      </c>
      <c r="E932" s="47">
        <v>28350</v>
      </c>
      <c r="F932" s="47">
        <v>5530</v>
      </c>
      <c r="G932" s="47">
        <v>3750</v>
      </c>
      <c r="H932" s="42"/>
      <c r="I932" s="43">
        <f t="shared" si="156"/>
        <v>126511</v>
      </c>
      <c r="J932" s="43">
        <f t="shared" si="157"/>
        <v>114252</v>
      </c>
      <c r="L932" s="42">
        <f t="shared" si="155"/>
        <v>44097</v>
      </c>
      <c r="M932" s="44">
        <f t="shared" si="158"/>
        <v>126511</v>
      </c>
      <c r="N932" s="48">
        <f t="shared" si="159"/>
        <v>0.90309933523567121</v>
      </c>
      <c r="R932" s="117"/>
      <c r="AL932" s="54">
        <v>44020</v>
      </c>
      <c r="AM932" s="50">
        <v>6559.9699999999993</v>
      </c>
      <c r="AN932" s="35">
        <f t="shared" si="160"/>
        <v>6559969.9999999991</v>
      </c>
      <c r="AR932" s="35">
        <f t="shared" si="161"/>
        <v>0</v>
      </c>
    </row>
    <row r="933" spans="1:44" x14ac:dyDescent="0.25">
      <c r="A933" s="42">
        <f t="shared" si="154"/>
        <v>44104</v>
      </c>
      <c r="B933" s="47">
        <v>87301</v>
      </c>
      <c r="C933" s="47">
        <v>82538</v>
      </c>
      <c r="D933" s="47">
        <v>33680</v>
      </c>
      <c r="E933" s="47">
        <v>28455</v>
      </c>
      <c r="F933" s="47">
        <v>5530</v>
      </c>
      <c r="G933" s="47">
        <v>3731</v>
      </c>
      <c r="H933" s="42"/>
      <c r="I933" s="43">
        <f t="shared" si="156"/>
        <v>126511</v>
      </c>
      <c r="J933" s="43">
        <f t="shared" si="157"/>
        <v>114724</v>
      </c>
      <c r="L933" s="42">
        <f t="shared" si="155"/>
        <v>44104</v>
      </c>
      <c r="M933" s="44">
        <f t="shared" si="158"/>
        <v>126511</v>
      </c>
      <c r="N933" s="48">
        <f t="shared" si="159"/>
        <v>0.90683023610595126</v>
      </c>
      <c r="R933" s="117"/>
      <c r="AL933" s="54">
        <v>44027</v>
      </c>
      <c r="AM933" s="50">
        <v>7773.5700000000006</v>
      </c>
      <c r="AN933" s="35">
        <f t="shared" si="160"/>
        <v>7773570.0000000009</v>
      </c>
      <c r="AR933" s="35">
        <f t="shared" si="161"/>
        <v>0</v>
      </c>
    </row>
    <row r="934" spans="1:44" x14ac:dyDescent="0.25">
      <c r="A934" s="42">
        <f t="shared" si="154"/>
        <v>44111</v>
      </c>
      <c r="B934" s="47">
        <v>87301</v>
      </c>
      <c r="C934" s="47">
        <v>82929</v>
      </c>
      <c r="D934" s="47">
        <v>33680</v>
      </c>
      <c r="E934" s="47">
        <v>28977</v>
      </c>
      <c r="F934" s="47">
        <v>5530</v>
      </c>
      <c r="G934" s="47">
        <v>3736</v>
      </c>
      <c r="H934" s="42"/>
      <c r="I934" s="43">
        <f t="shared" si="156"/>
        <v>126511</v>
      </c>
      <c r="J934" s="43">
        <f t="shared" si="157"/>
        <v>115642</v>
      </c>
      <c r="L934" s="42">
        <f t="shared" si="155"/>
        <v>44111</v>
      </c>
      <c r="M934" s="44">
        <f t="shared" si="158"/>
        <v>126511</v>
      </c>
      <c r="N934" s="48">
        <f t="shared" si="159"/>
        <v>0.91408652212060615</v>
      </c>
      <c r="R934" s="117"/>
      <c r="AL934" s="54">
        <v>44034</v>
      </c>
      <c r="AM934" s="50">
        <v>7000.28</v>
      </c>
      <c r="AN934" s="35">
        <f t="shared" si="160"/>
        <v>7000280</v>
      </c>
      <c r="AR934" s="35">
        <f t="shared" si="161"/>
        <v>0</v>
      </c>
    </row>
    <row r="935" spans="1:44" x14ac:dyDescent="0.25">
      <c r="A935" s="42">
        <f t="shared" si="154"/>
        <v>44118</v>
      </c>
      <c r="B935" s="47">
        <v>87301</v>
      </c>
      <c r="C935" s="47">
        <v>81505</v>
      </c>
      <c r="D935" s="47">
        <v>33680</v>
      </c>
      <c r="E935" s="47">
        <v>29092</v>
      </c>
      <c r="F935" s="47">
        <v>5530</v>
      </c>
      <c r="G935" s="47">
        <v>3739</v>
      </c>
      <c r="H935" s="42"/>
      <c r="I935" s="43">
        <f t="shared" si="156"/>
        <v>126511</v>
      </c>
      <c r="J935" s="43">
        <f t="shared" si="157"/>
        <v>114336</v>
      </c>
      <c r="L935" s="42">
        <f t="shared" si="155"/>
        <v>44118</v>
      </c>
      <c r="M935" s="44">
        <f t="shared" si="158"/>
        <v>126511</v>
      </c>
      <c r="N935" s="48">
        <f t="shared" si="159"/>
        <v>0.90376330911936509</v>
      </c>
      <c r="R935" s="117"/>
      <c r="AL935" s="54">
        <v>44041</v>
      </c>
      <c r="AM935" s="50">
        <v>8315.2999999999993</v>
      </c>
      <c r="AN935" s="35">
        <f t="shared" si="160"/>
        <v>8315299.9999999991</v>
      </c>
      <c r="AR935" s="35">
        <f t="shared" si="161"/>
        <v>0</v>
      </c>
    </row>
    <row r="936" spans="1:44" x14ac:dyDescent="0.25">
      <c r="A936" s="42">
        <f t="shared" si="154"/>
        <v>44125</v>
      </c>
      <c r="B936" s="47">
        <v>87301</v>
      </c>
      <c r="C936" s="47">
        <v>81061</v>
      </c>
      <c r="D936" s="47">
        <v>33680</v>
      </c>
      <c r="E936" s="47">
        <v>28901</v>
      </c>
      <c r="F936" s="47">
        <v>5530</v>
      </c>
      <c r="G936" s="47">
        <v>3789</v>
      </c>
      <c r="H936" s="42"/>
      <c r="I936" s="43">
        <f t="shared" si="156"/>
        <v>126511</v>
      </c>
      <c r="J936" s="43">
        <f t="shared" si="157"/>
        <v>113751</v>
      </c>
      <c r="L936" s="42">
        <f t="shared" si="155"/>
        <v>44125</v>
      </c>
      <c r="M936" s="44">
        <f t="shared" si="158"/>
        <v>126511</v>
      </c>
      <c r="N936" s="48">
        <f t="shared" si="159"/>
        <v>0.89913920528649682</v>
      </c>
      <c r="R936" s="117"/>
      <c r="AL936" s="54">
        <v>44048</v>
      </c>
      <c r="AM936" s="50">
        <v>5498.43</v>
      </c>
      <c r="AN936" s="35">
        <f t="shared" si="160"/>
        <v>5498430</v>
      </c>
      <c r="AR936" s="35">
        <f t="shared" si="161"/>
        <v>0</v>
      </c>
    </row>
    <row r="937" spans="1:44" x14ac:dyDescent="0.25">
      <c r="A937" s="42">
        <f t="shared" si="154"/>
        <v>44132</v>
      </c>
      <c r="B937" s="47">
        <v>87301</v>
      </c>
      <c r="C937" s="47">
        <v>81164</v>
      </c>
      <c r="D937" s="47">
        <v>33680</v>
      </c>
      <c r="E937" s="47">
        <v>29087</v>
      </c>
      <c r="F937" s="47">
        <v>5530</v>
      </c>
      <c r="G937" s="47">
        <v>3958</v>
      </c>
      <c r="H937" s="42"/>
      <c r="I937" s="43">
        <f t="shared" si="156"/>
        <v>126511</v>
      </c>
      <c r="J937" s="43">
        <f t="shared" si="157"/>
        <v>114209</v>
      </c>
      <c r="L937" s="42">
        <f t="shared" si="155"/>
        <v>44132</v>
      </c>
      <c r="M937" s="44">
        <f t="shared" si="158"/>
        <v>126511</v>
      </c>
      <c r="N937" s="48">
        <f t="shared" si="159"/>
        <v>0.90275944384282791</v>
      </c>
      <c r="R937" s="117"/>
      <c r="AL937" s="54">
        <v>44055</v>
      </c>
      <c r="AM937" s="50">
        <v>3328.99</v>
      </c>
      <c r="AN937" s="35">
        <f t="shared" si="160"/>
        <v>3328990</v>
      </c>
      <c r="AR937" s="35">
        <f t="shared" si="161"/>
        <v>0</v>
      </c>
    </row>
    <row r="938" spans="1:44" x14ac:dyDescent="0.25">
      <c r="A938" s="42">
        <f t="shared" si="154"/>
        <v>44139</v>
      </c>
      <c r="B938" s="47">
        <v>87301</v>
      </c>
      <c r="C938" s="47">
        <v>82697</v>
      </c>
      <c r="D938" s="47">
        <v>33680</v>
      </c>
      <c r="E938" s="47">
        <v>30435</v>
      </c>
      <c r="F938" s="47">
        <v>5530</v>
      </c>
      <c r="G938" s="47">
        <v>4104</v>
      </c>
      <c r="H938" s="42"/>
      <c r="I938" s="43">
        <f t="shared" si="156"/>
        <v>126511</v>
      </c>
      <c r="J938" s="43">
        <f t="shared" si="157"/>
        <v>117236</v>
      </c>
      <c r="L938" s="42">
        <f t="shared" si="155"/>
        <v>44139</v>
      </c>
      <c r="M938" s="44">
        <f t="shared" si="158"/>
        <v>126511</v>
      </c>
      <c r="N938" s="48">
        <f t="shared" si="159"/>
        <v>0.92668621700879761</v>
      </c>
      <c r="R938" s="117"/>
      <c r="AL938" s="54">
        <v>44062</v>
      </c>
      <c r="AM938" s="50">
        <v>3788.85</v>
      </c>
      <c r="AN938" s="35">
        <f t="shared" si="160"/>
        <v>3788850</v>
      </c>
      <c r="AR938" s="35">
        <f t="shared" si="161"/>
        <v>0</v>
      </c>
    </row>
    <row r="939" spans="1:44" x14ac:dyDescent="0.25">
      <c r="A939" s="42">
        <f t="shared" si="154"/>
        <v>44146</v>
      </c>
      <c r="B939" s="47">
        <v>87301</v>
      </c>
      <c r="C939" s="47">
        <v>81941</v>
      </c>
      <c r="D939" s="47">
        <v>33680</v>
      </c>
      <c r="E939" s="47">
        <v>30343</v>
      </c>
      <c r="F939" s="47">
        <v>5530</v>
      </c>
      <c r="G939" s="47">
        <v>4105</v>
      </c>
      <c r="H939" s="42"/>
      <c r="I939" s="43">
        <f t="shared" si="156"/>
        <v>126511</v>
      </c>
      <c r="J939" s="43">
        <f t="shared" si="157"/>
        <v>116389</v>
      </c>
      <c r="L939" s="42">
        <f t="shared" si="155"/>
        <v>44146</v>
      </c>
      <c r="M939" s="44">
        <f t="shared" si="158"/>
        <v>126511</v>
      </c>
      <c r="N939" s="48">
        <f t="shared" si="159"/>
        <v>0.91999114701488405</v>
      </c>
      <c r="R939" s="117"/>
      <c r="AL939" s="54">
        <v>44069</v>
      </c>
      <c r="AM939" s="50">
        <v>3136.53</v>
      </c>
      <c r="AN939" s="35">
        <f t="shared" si="160"/>
        <v>3136530</v>
      </c>
      <c r="AR939" s="35">
        <f t="shared" si="161"/>
        <v>0</v>
      </c>
    </row>
    <row r="940" spans="1:44" x14ac:dyDescent="0.25">
      <c r="A940" s="42">
        <f t="shared" si="154"/>
        <v>44153</v>
      </c>
      <c r="B940" s="47">
        <v>87301</v>
      </c>
      <c r="C940" s="47">
        <v>83545</v>
      </c>
      <c r="D940" s="47">
        <v>33680</v>
      </c>
      <c r="E940" s="47">
        <v>30498</v>
      </c>
      <c r="F940" s="47">
        <v>5530</v>
      </c>
      <c r="G940" s="47">
        <v>4210</v>
      </c>
      <c r="H940" s="42"/>
      <c r="I940" s="43">
        <f t="shared" si="156"/>
        <v>126511</v>
      </c>
      <c r="J940" s="43">
        <f t="shared" si="157"/>
        <v>118253</v>
      </c>
      <c r="L940" s="42">
        <f t="shared" si="155"/>
        <v>44153</v>
      </c>
      <c r="M940" s="44">
        <f t="shared" si="158"/>
        <v>126511</v>
      </c>
      <c r="N940" s="48">
        <f t="shared" si="159"/>
        <v>0.93472504367209175</v>
      </c>
      <c r="R940" s="117"/>
      <c r="AL940" s="54">
        <v>44076</v>
      </c>
      <c r="AM940" s="50">
        <v>2785.76</v>
      </c>
      <c r="AN940" s="35">
        <f t="shared" si="160"/>
        <v>2785760</v>
      </c>
      <c r="AR940" s="35">
        <f t="shared" si="161"/>
        <v>0</v>
      </c>
    </row>
    <row r="941" spans="1:44" x14ac:dyDescent="0.25">
      <c r="A941" s="42">
        <f t="shared" si="154"/>
        <v>44160</v>
      </c>
      <c r="B941" s="47">
        <v>87301</v>
      </c>
      <c r="C941" s="47">
        <v>82586</v>
      </c>
      <c r="D941" s="47">
        <v>33680</v>
      </c>
      <c r="E941" s="47">
        <v>29971</v>
      </c>
      <c r="F941" s="47">
        <v>5530</v>
      </c>
      <c r="G941" s="47">
        <v>4244</v>
      </c>
      <c r="H941" s="42"/>
      <c r="I941" s="43">
        <f t="shared" si="156"/>
        <v>126511</v>
      </c>
      <c r="J941" s="43">
        <f t="shared" si="157"/>
        <v>116801</v>
      </c>
      <c r="L941" s="42">
        <f t="shared" si="155"/>
        <v>44160</v>
      </c>
      <c r="M941" s="44">
        <f t="shared" si="158"/>
        <v>126511</v>
      </c>
      <c r="N941" s="48">
        <f t="shared" si="159"/>
        <v>0.92324778082538272</v>
      </c>
      <c r="R941" s="117"/>
      <c r="AL941" s="54">
        <v>44083</v>
      </c>
      <c r="AM941" s="50">
        <v>4875</v>
      </c>
      <c r="AN941" s="35">
        <f t="shared" si="160"/>
        <v>4875000</v>
      </c>
      <c r="AR941" s="35">
        <f t="shared" si="161"/>
        <v>0</v>
      </c>
    </row>
    <row r="942" spans="1:44" x14ac:dyDescent="0.25">
      <c r="A942" s="42">
        <f t="shared" si="154"/>
        <v>44167</v>
      </c>
      <c r="B942" s="47">
        <v>87301</v>
      </c>
      <c r="C942" s="47">
        <v>80373</v>
      </c>
      <c r="D942" s="47">
        <v>33680</v>
      </c>
      <c r="E942" s="47">
        <v>29294</v>
      </c>
      <c r="F942" s="47">
        <v>5530</v>
      </c>
      <c r="G942" s="47">
        <v>4236</v>
      </c>
      <c r="H942" s="42"/>
      <c r="I942" s="43">
        <f t="shared" si="156"/>
        <v>126511</v>
      </c>
      <c r="J942" s="43">
        <f t="shared" si="157"/>
        <v>113903</v>
      </c>
      <c r="L942" s="42">
        <f t="shared" si="155"/>
        <v>44167</v>
      </c>
      <c r="M942" s="44">
        <f t="shared" si="158"/>
        <v>126511</v>
      </c>
      <c r="N942" s="48">
        <f t="shared" si="159"/>
        <v>0.90034068183794291</v>
      </c>
      <c r="R942" s="117"/>
      <c r="AL942" s="54">
        <v>44090</v>
      </c>
      <c r="AM942" s="50">
        <v>4599.45</v>
      </c>
      <c r="AN942" s="35">
        <f t="shared" si="160"/>
        <v>4599450</v>
      </c>
      <c r="AR942" s="35">
        <f t="shared" si="161"/>
        <v>0</v>
      </c>
    </row>
    <row r="943" spans="1:44" x14ac:dyDescent="0.25">
      <c r="A943" s="42">
        <f t="shared" si="154"/>
        <v>44174</v>
      </c>
      <c r="B943" s="47">
        <v>87301</v>
      </c>
      <c r="C943" s="47">
        <v>77766</v>
      </c>
      <c r="D943" s="47">
        <v>33680</v>
      </c>
      <c r="E943" s="47">
        <v>28376</v>
      </c>
      <c r="F943" s="47">
        <v>5530</v>
      </c>
      <c r="G943" s="47">
        <v>4194</v>
      </c>
      <c r="H943" s="42"/>
      <c r="I943" s="43">
        <f t="shared" si="156"/>
        <v>126511</v>
      </c>
      <c r="J943" s="43">
        <f t="shared" si="157"/>
        <v>110336</v>
      </c>
      <c r="L943" s="42">
        <f t="shared" si="155"/>
        <v>44174</v>
      </c>
      <c r="M943" s="44">
        <f t="shared" si="158"/>
        <v>126511</v>
      </c>
      <c r="N943" s="48">
        <f t="shared" si="159"/>
        <v>0.87214550513394096</v>
      </c>
      <c r="R943" s="117"/>
      <c r="AL943" s="54">
        <v>44097</v>
      </c>
      <c r="AM943" s="50">
        <v>5473.6</v>
      </c>
      <c r="AN943" s="35">
        <f t="shared" si="160"/>
        <v>5473600</v>
      </c>
      <c r="AR943" s="35">
        <f t="shared" si="161"/>
        <v>0</v>
      </c>
    </row>
    <row r="944" spans="1:44" x14ac:dyDescent="0.25">
      <c r="A944" s="42">
        <f t="shared" si="154"/>
        <v>44181</v>
      </c>
      <c r="B944" s="47">
        <v>87301</v>
      </c>
      <c r="C944" s="47">
        <v>76026</v>
      </c>
      <c r="D944" s="47">
        <v>33680</v>
      </c>
      <c r="E944" s="47">
        <v>27612</v>
      </c>
      <c r="F944" s="47">
        <v>5530</v>
      </c>
      <c r="G944" s="47">
        <v>4171</v>
      </c>
      <c r="H944" s="42"/>
      <c r="I944" s="43">
        <f t="shared" si="156"/>
        <v>126511</v>
      </c>
      <c r="J944" s="43">
        <f t="shared" si="157"/>
        <v>107809</v>
      </c>
      <c r="L944" s="42">
        <f t="shared" si="155"/>
        <v>44181</v>
      </c>
      <c r="M944" s="44">
        <f t="shared" si="158"/>
        <v>126511</v>
      </c>
      <c r="N944" s="48">
        <f t="shared" si="159"/>
        <v>0.85217095746614924</v>
      </c>
      <c r="R944" s="117"/>
      <c r="AL944" s="54">
        <v>44104</v>
      </c>
      <c r="AM944" s="50">
        <v>4335.6000000000004</v>
      </c>
      <c r="AN944" s="35">
        <f t="shared" si="160"/>
        <v>4335600</v>
      </c>
      <c r="AR944" s="35">
        <f t="shared" si="161"/>
        <v>0</v>
      </c>
    </row>
    <row r="945" spans="1:44" x14ac:dyDescent="0.25">
      <c r="A945" s="42">
        <f t="shared" si="154"/>
        <v>44188</v>
      </c>
      <c r="B945" s="47">
        <v>87301</v>
      </c>
      <c r="C945" s="47">
        <v>74427</v>
      </c>
      <c r="D945" s="47">
        <v>33680</v>
      </c>
      <c r="E945" s="47">
        <v>26965</v>
      </c>
      <c r="F945" s="47">
        <v>5530</v>
      </c>
      <c r="G945" s="47">
        <v>4211</v>
      </c>
      <c r="H945" s="42"/>
      <c r="I945" s="43">
        <f t="shared" si="156"/>
        <v>126511</v>
      </c>
      <c r="J945" s="43">
        <f t="shared" si="157"/>
        <v>105603</v>
      </c>
      <c r="L945" s="42">
        <f t="shared" si="155"/>
        <v>44188</v>
      </c>
      <c r="M945" s="44">
        <f t="shared" si="158"/>
        <v>126511</v>
      </c>
      <c r="N945" s="48">
        <f t="shared" si="159"/>
        <v>0.83473373856818778</v>
      </c>
      <c r="R945" s="117"/>
      <c r="AL945" s="54">
        <v>44111</v>
      </c>
      <c r="AM945" s="50">
        <v>5263.91</v>
      </c>
      <c r="AN945" s="35">
        <f t="shared" si="160"/>
        <v>5263910</v>
      </c>
      <c r="AR945" s="35">
        <f t="shared" si="161"/>
        <v>0</v>
      </c>
    </row>
    <row r="946" spans="1:44" x14ac:dyDescent="0.25">
      <c r="A946" s="42">
        <f t="shared" si="154"/>
        <v>44195</v>
      </c>
      <c r="B946" s="47">
        <v>87029</v>
      </c>
      <c r="C946" s="47">
        <v>71713</v>
      </c>
      <c r="D946" s="47">
        <v>33680</v>
      </c>
      <c r="E946" s="47">
        <v>25965</v>
      </c>
      <c r="F946" s="47">
        <v>5530</v>
      </c>
      <c r="G946" s="47">
        <v>4210</v>
      </c>
      <c r="H946" s="42"/>
      <c r="I946" s="43">
        <f t="shared" si="156"/>
        <v>126239</v>
      </c>
      <c r="J946" s="43">
        <f t="shared" si="157"/>
        <v>101888</v>
      </c>
      <c r="L946" s="42">
        <f t="shared" si="155"/>
        <v>44195</v>
      </c>
      <c r="M946" s="44">
        <f t="shared" si="158"/>
        <v>126239</v>
      </c>
      <c r="N946" s="48">
        <f t="shared" si="159"/>
        <v>0.80710398529772887</v>
      </c>
      <c r="R946" s="117"/>
      <c r="AL946" s="54">
        <v>44118</v>
      </c>
      <c r="AM946" s="50">
        <v>3345.27</v>
      </c>
      <c r="AN946" s="35">
        <f t="shared" si="160"/>
        <v>3345270</v>
      </c>
      <c r="AR946" s="35">
        <f t="shared" si="161"/>
        <v>0</v>
      </c>
    </row>
    <row r="947" spans="1:44" x14ac:dyDescent="0.25">
      <c r="A947" s="42">
        <v>44197</v>
      </c>
      <c r="B947" s="47">
        <v>87301</v>
      </c>
      <c r="C947" s="47">
        <v>68216</v>
      </c>
      <c r="D947" s="47">
        <v>33624</v>
      </c>
      <c r="E947" s="47">
        <v>24806</v>
      </c>
      <c r="F947" s="47">
        <v>5530</v>
      </c>
      <c r="G947" s="47">
        <v>4130</v>
      </c>
      <c r="H947" s="42"/>
      <c r="I947" s="43">
        <f t="shared" si="156"/>
        <v>126455</v>
      </c>
      <c r="J947" s="43">
        <f t="shared" si="157"/>
        <v>97152</v>
      </c>
      <c r="L947" s="42">
        <v>44197</v>
      </c>
      <c r="M947" s="44">
        <f t="shared" si="158"/>
        <v>126455</v>
      </c>
      <c r="N947" s="48">
        <f t="shared" si="159"/>
        <v>0.76827329880194539</v>
      </c>
      <c r="R947" s="117"/>
      <c r="AL947" s="54">
        <v>44125</v>
      </c>
      <c r="AM947" s="50">
        <v>4157.53</v>
      </c>
      <c r="AN947" s="35">
        <f t="shared" si="160"/>
        <v>4157529.9999999995</v>
      </c>
      <c r="AR947" s="35">
        <f t="shared" si="161"/>
        <v>0</v>
      </c>
    </row>
    <row r="948" spans="1:44" x14ac:dyDescent="0.25">
      <c r="A948" s="42">
        <f>A947+7</f>
        <v>44204</v>
      </c>
      <c r="B948" s="47">
        <v>87301</v>
      </c>
      <c r="C948" s="47">
        <v>64801</v>
      </c>
      <c r="D948" s="47">
        <v>33624</v>
      </c>
      <c r="E948" s="47">
        <v>23605</v>
      </c>
      <c r="F948" s="47">
        <v>5530</v>
      </c>
      <c r="G948" s="47">
        <v>4010</v>
      </c>
      <c r="H948" s="42"/>
      <c r="I948" s="43">
        <f t="shared" si="156"/>
        <v>126455</v>
      </c>
      <c r="J948" s="43">
        <f t="shared" si="157"/>
        <v>92416</v>
      </c>
      <c r="L948" s="42">
        <f>L947+7</f>
        <v>44204</v>
      </c>
      <c r="M948" s="44">
        <f t="shared" si="158"/>
        <v>126455</v>
      </c>
      <c r="N948" s="48">
        <f t="shared" si="159"/>
        <v>0.7308212407575817</v>
      </c>
      <c r="R948" s="117"/>
      <c r="AL948" s="54">
        <v>44132</v>
      </c>
      <c r="AM948" s="50">
        <v>4791.3500000000004</v>
      </c>
      <c r="AN948" s="35">
        <f t="shared" si="160"/>
        <v>4791350</v>
      </c>
      <c r="AR948" s="35">
        <f t="shared" si="161"/>
        <v>0</v>
      </c>
    </row>
    <row r="949" spans="1:44" x14ac:dyDescent="0.25">
      <c r="A949" s="42">
        <f t="shared" ref="A949:A998" si="162">A948+7</f>
        <v>44211</v>
      </c>
      <c r="B949" s="47">
        <v>87301</v>
      </c>
      <c r="C949" s="47">
        <v>62185</v>
      </c>
      <c r="D949" s="47">
        <v>33624</v>
      </c>
      <c r="E949" s="47">
        <v>22596</v>
      </c>
      <c r="F949" s="47">
        <v>5530</v>
      </c>
      <c r="G949" s="47">
        <v>3916</v>
      </c>
      <c r="H949" s="42"/>
      <c r="I949" s="43">
        <f t="shared" si="156"/>
        <v>126455</v>
      </c>
      <c r="J949" s="43">
        <f t="shared" si="157"/>
        <v>88697</v>
      </c>
      <c r="L949" s="42">
        <f t="shared" ref="L949:L998" si="163">L948+7</f>
        <v>44211</v>
      </c>
      <c r="M949" s="44">
        <f t="shared" si="158"/>
        <v>126455</v>
      </c>
      <c r="N949" s="48">
        <f t="shared" si="159"/>
        <v>0.70141156933296434</v>
      </c>
      <c r="R949" s="117"/>
      <c r="AL949" s="54">
        <v>44139</v>
      </c>
      <c r="AM949" s="50">
        <v>7934</v>
      </c>
      <c r="AN949" s="35">
        <f t="shared" si="160"/>
        <v>7934000</v>
      </c>
      <c r="AR949" s="35">
        <f t="shared" si="161"/>
        <v>0</v>
      </c>
    </row>
    <row r="950" spans="1:44" x14ac:dyDescent="0.25">
      <c r="A950" s="42">
        <f t="shared" si="162"/>
        <v>44218</v>
      </c>
      <c r="B950" s="47">
        <v>87301</v>
      </c>
      <c r="C950" s="47">
        <v>58545</v>
      </c>
      <c r="D950" s="47">
        <v>33624</v>
      </c>
      <c r="E950" s="47">
        <v>21232</v>
      </c>
      <c r="F950" s="47">
        <v>5530</v>
      </c>
      <c r="G950" s="47">
        <v>3796</v>
      </c>
      <c r="H950" s="42"/>
      <c r="I950" s="43">
        <f t="shared" si="156"/>
        <v>126455</v>
      </c>
      <c r="J950" s="43">
        <f t="shared" si="157"/>
        <v>83573</v>
      </c>
      <c r="L950" s="42">
        <f t="shared" si="163"/>
        <v>44218</v>
      </c>
      <c r="M950" s="44">
        <f t="shared" si="158"/>
        <v>126455</v>
      </c>
      <c r="N950" s="48">
        <f t="shared" si="159"/>
        <v>0.66089122612787154</v>
      </c>
      <c r="R950" s="117"/>
      <c r="AL950" s="54">
        <v>44146</v>
      </c>
      <c r="AM950" s="50">
        <v>4093.2200000000003</v>
      </c>
      <c r="AN950" s="35">
        <f t="shared" si="160"/>
        <v>4093220.0000000005</v>
      </c>
      <c r="AR950" s="35">
        <f t="shared" si="161"/>
        <v>0</v>
      </c>
    </row>
    <row r="951" spans="1:44" x14ac:dyDescent="0.25">
      <c r="A951" s="42">
        <f t="shared" si="162"/>
        <v>44225</v>
      </c>
      <c r="B951" s="47">
        <v>87301</v>
      </c>
      <c r="C951" s="47">
        <v>55282</v>
      </c>
      <c r="D951" s="47">
        <v>33624</v>
      </c>
      <c r="E951" s="47">
        <v>19846</v>
      </c>
      <c r="F951" s="47">
        <v>5530</v>
      </c>
      <c r="G951" s="47">
        <v>3626</v>
      </c>
      <c r="H951" s="42"/>
      <c r="I951" s="43">
        <f t="shared" si="156"/>
        <v>126455</v>
      </c>
      <c r="J951" s="43">
        <f t="shared" si="157"/>
        <v>78754</v>
      </c>
      <c r="L951" s="42">
        <f t="shared" si="163"/>
        <v>44225</v>
      </c>
      <c r="M951" s="44">
        <f t="shared" si="158"/>
        <v>126455</v>
      </c>
      <c r="N951" s="48">
        <f t="shared" si="159"/>
        <v>0.62278280811355813</v>
      </c>
      <c r="R951" s="117"/>
      <c r="AL951" s="54">
        <v>44153</v>
      </c>
      <c r="AM951" s="50">
        <v>5988.89</v>
      </c>
      <c r="AN951" s="35">
        <f t="shared" si="160"/>
        <v>5988890</v>
      </c>
      <c r="AR951" s="35">
        <f t="shared" si="161"/>
        <v>0</v>
      </c>
    </row>
    <row r="952" spans="1:44" x14ac:dyDescent="0.25">
      <c r="A952" s="42">
        <f t="shared" si="162"/>
        <v>44232</v>
      </c>
      <c r="B952" s="47">
        <v>87301</v>
      </c>
      <c r="C952" s="47">
        <v>51807</v>
      </c>
      <c r="D952" s="47">
        <v>33624</v>
      </c>
      <c r="E952" s="47">
        <v>18499</v>
      </c>
      <c r="F952" s="47">
        <v>5530</v>
      </c>
      <c r="G952" s="47">
        <v>3431</v>
      </c>
      <c r="H952" s="42"/>
      <c r="I952" s="43">
        <f t="shared" si="156"/>
        <v>126455</v>
      </c>
      <c r="J952" s="43">
        <f t="shared" si="157"/>
        <v>73737</v>
      </c>
      <c r="L952" s="42">
        <f t="shared" si="163"/>
        <v>44232</v>
      </c>
      <c r="M952" s="44">
        <f t="shared" si="158"/>
        <v>126455</v>
      </c>
      <c r="N952" s="48">
        <f t="shared" si="159"/>
        <v>0.58310861571309958</v>
      </c>
      <c r="R952" s="117"/>
      <c r="AL952" s="54">
        <v>44160</v>
      </c>
      <c r="AM952" s="50">
        <v>3799.74</v>
      </c>
      <c r="AN952" s="35">
        <f t="shared" si="160"/>
        <v>3799740</v>
      </c>
      <c r="AR952" s="35">
        <f t="shared" si="161"/>
        <v>0</v>
      </c>
    </row>
    <row r="953" spans="1:44" x14ac:dyDescent="0.25">
      <c r="A953" s="42">
        <f t="shared" si="162"/>
        <v>44239</v>
      </c>
      <c r="B953" s="47">
        <v>87301</v>
      </c>
      <c r="C953" s="47">
        <v>48955</v>
      </c>
      <c r="D953" s="47">
        <v>33624</v>
      </c>
      <c r="E953" s="47">
        <v>17223</v>
      </c>
      <c r="F953" s="47">
        <v>5530</v>
      </c>
      <c r="G953" s="47">
        <v>3277</v>
      </c>
      <c r="H953" s="42"/>
      <c r="I953" s="43">
        <f t="shared" si="156"/>
        <v>126455</v>
      </c>
      <c r="J953" s="43">
        <f t="shared" si="157"/>
        <v>69455</v>
      </c>
      <c r="L953" s="42">
        <f t="shared" si="163"/>
        <v>44239</v>
      </c>
      <c r="M953" s="44">
        <f t="shared" si="158"/>
        <v>126455</v>
      </c>
      <c r="N953" s="48">
        <f t="shared" si="159"/>
        <v>0.54924676762484681</v>
      </c>
      <c r="R953" s="117"/>
      <c r="AL953" s="54">
        <v>44167</v>
      </c>
      <c r="AM953" s="50">
        <v>2308.3200000000002</v>
      </c>
      <c r="AN953" s="35">
        <f t="shared" si="160"/>
        <v>2308320</v>
      </c>
      <c r="AR953" s="35">
        <f t="shared" si="161"/>
        <v>0</v>
      </c>
    </row>
    <row r="954" spans="1:44" x14ac:dyDescent="0.25">
      <c r="A954" s="42">
        <f t="shared" si="162"/>
        <v>44246</v>
      </c>
      <c r="B954" s="47">
        <v>87301</v>
      </c>
      <c r="C954" s="47">
        <v>48075</v>
      </c>
      <c r="D954" s="47">
        <v>33624</v>
      </c>
      <c r="E954" s="47">
        <v>16292</v>
      </c>
      <c r="F954" s="47">
        <v>5530</v>
      </c>
      <c r="G954" s="47">
        <v>3149</v>
      </c>
      <c r="H954" s="42"/>
      <c r="I954" s="43">
        <f t="shared" si="156"/>
        <v>126455</v>
      </c>
      <c r="J954" s="43">
        <f t="shared" si="157"/>
        <v>67516</v>
      </c>
      <c r="L954" s="42">
        <f t="shared" si="163"/>
        <v>44246</v>
      </c>
      <c r="M954" s="44">
        <f t="shared" si="158"/>
        <v>126455</v>
      </c>
      <c r="N954" s="48">
        <f t="shared" si="159"/>
        <v>0.53391324977264643</v>
      </c>
      <c r="R954" s="117"/>
      <c r="AL954" s="54">
        <v>44174</v>
      </c>
      <c r="AM954" s="50">
        <v>2022.24</v>
      </c>
      <c r="AN954" s="35">
        <f t="shared" si="160"/>
        <v>2022240</v>
      </c>
      <c r="AR954" s="35">
        <f t="shared" si="161"/>
        <v>0</v>
      </c>
    </row>
    <row r="955" spans="1:44" x14ac:dyDescent="0.25">
      <c r="A955" s="42">
        <f t="shared" si="162"/>
        <v>44253</v>
      </c>
      <c r="B955" s="47">
        <v>87301</v>
      </c>
      <c r="C955" s="47">
        <v>45952</v>
      </c>
      <c r="D955" s="47">
        <v>33624</v>
      </c>
      <c r="E955" s="47">
        <v>15521</v>
      </c>
      <c r="F955" s="47">
        <v>5530</v>
      </c>
      <c r="G955" s="47">
        <v>3019</v>
      </c>
      <c r="H955" s="42"/>
      <c r="I955" s="43">
        <f t="shared" si="156"/>
        <v>126455</v>
      </c>
      <c r="J955" s="43">
        <f t="shared" si="157"/>
        <v>64492</v>
      </c>
      <c r="L955" s="42">
        <f t="shared" si="163"/>
        <v>44253</v>
      </c>
      <c r="M955" s="44">
        <f t="shared" si="158"/>
        <v>126455</v>
      </c>
      <c r="N955" s="48">
        <f t="shared" si="159"/>
        <v>0.50999960460242777</v>
      </c>
      <c r="R955" s="117"/>
      <c r="AL955" s="54">
        <v>44181</v>
      </c>
      <c r="AM955" s="50">
        <v>2659.65</v>
      </c>
      <c r="AN955" s="35">
        <f t="shared" si="160"/>
        <v>2659650</v>
      </c>
      <c r="AR955" s="35">
        <f t="shared" si="161"/>
        <v>0</v>
      </c>
    </row>
    <row r="956" spans="1:44" x14ac:dyDescent="0.25">
      <c r="A956" s="42">
        <f t="shared" si="162"/>
        <v>44260</v>
      </c>
      <c r="B956" s="47">
        <v>87301</v>
      </c>
      <c r="C956" s="47">
        <v>43736</v>
      </c>
      <c r="D956" s="47">
        <v>33624</v>
      </c>
      <c r="E956" s="47">
        <v>14460</v>
      </c>
      <c r="F956" s="47">
        <v>5530</v>
      </c>
      <c r="G956" s="47">
        <v>2837</v>
      </c>
      <c r="H956" s="42"/>
      <c r="I956" s="43">
        <f t="shared" si="156"/>
        <v>126455</v>
      </c>
      <c r="J956" s="43">
        <f t="shared" si="157"/>
        <v>61033</v>
      </c>
      <c r="L956" s="42">
        <f t="shared" si="163"/>
        <v>44260</v>
      </c>
      <c r="M956" s="44">
        <f t="shared" si="158"/>
        <v>126455</v>
      </c>
      <c r="N956" s="48">
        <f t="shared" si="159"/>
        <v>0.48264600055355661</v>
      </c>
      <c r="R956" s="117"/>
      <c r="AL956" s="54">
        <v>44188</v>
      </c>
      <c r="AM956" s="50">
        <v>2472.4499999999998</v>
      </c>
      <c r="AN956" s="35">
        <f t="shared" si="160"/>
        <v>2472450</v>
      </c>
      <c r="AR956" s="35">
        <f t="shared" si="161"/>
        <v>0</v>
      </c>
    </row>
    <row r="957" spans="1:44" x14ac:dyDescent="0.25">
      <c r="A957" s="42">
        <f t="shared" si="162"/>
        <v>44267</v>
      </c>
      <c r="B957" s="47">
        <v>87301</v>
      </c>
      <c r="C957" s="47">
        <v>41162</v>
      </c>
      <c r="D957" s="47">
        <v>33624</v>
      </c>
      <c r="E957" s="47">
        <v>13484</v>
      </c>
      <c r="F957" s="47">
        <v>5530</v>
      </c>
      <c r="G957" s="47">
        <v>2669</v>
      </c>
      <c r="H957" s="42"/>
      <c r="I957" s="43">
        <f t="shared" si="156"/>
        <v>126455</v>
      </c>
      <c r="J957" s="43">
        <f t="shared" si="157"/>
        <v>57315</v>
      </c>
      <c r="L957" s="42">
        <f t="shared" si="163"/>
        <v>44267</v>
      </c>
      <c r="M957" s="44">
        <f t="shared" si="158"/>
        <v>126455</v>
      </c>
      <c r="N957" s="48">
        <f t="shared" si="159"/>
        <v>0.4532442370803843</v>
      </c>
      <c r="R957" s="117"/>
      <c r="AL957" s="54">
        <v>44195</v>
      </c>
      <c r="AM957" s="50">
        <v>2087.58</v>
      </c>
      <c r="AN957" s="35">
        <f t="shared" si="160"/>
        <v>2087580</v>
      </c>
      <c r="AR957" s="35">
        <f t="shared" si="161"/>
        <v>0</v>
      </c>
    </row>
    <row r="958" spans="1:44" x14ac:dyDescent="0.25">
      <c r="A958" s="42">
        <f t="shared" si="162"/>
        <v>44274</v>
      </c>
      <c r="B958" s="47">
        <v>87301</v>
      </c>
      <c r="C958" s="47">
        <v>39595</v>
      </c>
      <c r="D958" s="47">
        <v>33624</v>
      </c>
      <c r="E958" s="47">
        <v>12876</v>
      </c>
      <c r="F958" s="47">
        <v>5530</v>
      </c>
      <c r="G958" s="47">
        <v>2526</v>
      </c>
      <c r="H958" s="42"/>
      <c r="I958" s="43">
        <f t="shared" si="156"/>
        <v>126455</v>
      </c>
      <c r="J958" s="43">
        <f t="shared" si="157"/>
        <v>54997</v>
      </c>
      <c r="L958" s="42">
        <f t="shared" si="163"/>
        <v>44274</v>
      </c>
      <c r="M958" s="44">
        <f t="shared" si="158"/>
        <v>126455</v>
      </c>
      <c r="N958" s="48">
        <f t="shared" si="159"/>
        <v>0.43491360563046144</v>
      </c>
      <c r="R958" s="117"/>
    </row>
    <row r="959" spans="1:44" x14ac:dyDescent="0.25">
      <c r="A959" s="42">
        <f t="shared" si="162"/>
        <v>44281</v>
      </c>
      <c r="B959" s="47">
        <v>87301</v>
      </c>
      <c r="C959" s="47">
        <v>40038</v>
      </c>
      <c r="D959" s="47">
        <v>33624</v>
      </c>
      <c r="E959" s="47">
        <v>12575</v>
      </c>
      <c r="F959" s="47">
        <v>5530</v>
      </c>
      <c r="G959" s="47">
        <v>2488</v>
      </c>
      <c r="H959" s="42"/>
      <c r="I959" s="43">
        <f t="shared" si="156"/>
        <v>126455</v>
      </c>
      <c r="J959" s="43">
        <f t="shared" si="157"/>
        <v>55101</v>
      </c>
      <c r="L959" s="42">
        <f t="shared" si="163"/>
        <v>44281</v>
      </c>
      <c r="M959" s="44">
        <f t="shared" si="158"/>
        <v>126455</v>
      </c>
      <c r="N959" s="48">
        <f t="shared" si="159"/>
        <v>0.43573603258075994</v>
      </c>
      <c r="R959" s="117"/>
    </row>
    <row r="960" spans="1:44" x14ac:dyDescent="0.25">
      <c r="A960" s="42">
        <f t="shared" si="162"/>
        <v>44288</v>
      </c>
      <c r="B960" s="47">
        <v>87301</v>
      </c>
      <c r="C960" s="47">
        <v>38588</v>
      </c>
      <c r="D960" s="47">
        <v>33624</v>
      </c>
      <c r="E960" s="47">
        <v>11990</v>
      </c>
      <c r="F960" s="47">
        <v>5530</v>
      </c>
      <c r="G960" s="47">
        <v>2494</v>
      </c>
      <c r="H960" s="42"/>
      <c r="I960" s="43">
        <f t="shared" si="156"/>
        <v>126455</v>
      </c>
      <c r="J960" s="43">
        <f t="shared" si="157"/>
        <v>53072</v>
      </c>
      <c r="L960" s="42">
        <f t="shared" si="163"/>
        <v>44288</v>
      </c>
      <c r="M960" s="44">
        <f t="shared" si="158"/>
        <v>126455</v>
      </c>
      <c r="N960" s="48">
        <f t="shared" si="159"/>
        <v>0.41969079909849355</v>
      </c>
      <c r="R960" s="117"/>
    </row>
    <row r="961" spans="1:18" x14ac:dyDescent="0.25">
      <c r="A961" s="42">
        <f t="shared" si="162"/>
        <v>44295</v>
      </c>
      <c r="B961" s="47">
        <v>87301</v>
      </c>
      <c r="C961" s="47">
        <v>36248</v>
      </c>
      <c r="D961" s="47">
        <v>33624</v>
      </c>
      <c r="E961" s="47">
        <v>11211</v>
      </c>
      <c r="F961" s="47">
        <v>5530</v>
      </c>
      <c r="G961" s="47">
        <v>2480</v>
      </c>
      <c r="H961" s="42"/>
      <c r="I961" s="43">
        <f t="shared" si="156"/>
        <v>126455</v>
      </c>
      <c r="J961" s="43">
        <f t="shared" si="157"/>
        <v>49939</v>
      </c>
      <c r="L961" s="42">
        <f t="shared" si="163"/>
        <v>44295</v>
      </c>
      <c r="M961" s="44">
        <f t="shared" si="158"/>
        <v>126455</v>
      </c>
      <c r="N961" s="48">
        <f t="shared" si="159"/>
        <v>0.39491518722075047</v>
      </c>
      <c r="R961" s="117"/>
    </row>
    <row r="962" spans="1:18" x14ac:dyDescent="0.25">
      <c r="A962" s="42">
        <f t="shared" si="162"/>
        <v>44302</v>
      </c>
      <c r="B962" s="47">
        <v>87301</v>
      </c>
      <c r="C962" s="47">
        <v>34735</v>
      </c>
      <c r="D962" s="47">
        <v>33624</v>
      </c>
      <c r="E962" s="47">
        <v>11204</v>
      </c>
      <c r="F962" s="47">
        <v>5530</v>
      </c>
      <c r="G962" s="47">
        <v>2659</v>
      </c>
      <c r="H962" s="42"/>
      <c r="I962" s="43">
        <f t="shared" si="156"/>
        <v>126455</v>
      </c>
      <c r="J962" s="43">
        <f t="shared" si="157"/>
        <v>48598</v>
      </c>
      <c r="L962" s="42">
        <f t="shared" si="163"/>
        <v>44302</v>
      </c>
      <c r="M962" s="44">
        <f t="shared" si="158"/>
        <v>126455</v>
      </c>
      <c r="N962" s="48">
        <f t="shared" si="159"/>
        <v>0.38431062433276658</v>
      </c>
      <c r="R962" s="117"/>
    </row>
    <row r="963" spans="1:18" x14ac:dyDescent="0.25">
      <c r="A963" s="42">
        <f t="shared" si="162"/>
        <v>44309</v>
      </c>
      <c r="B963" s="47">
        <v>87301</v>
      </c>
      <c r="C963" s="47">
        <v>32313</v>
      </c>
      <c r="D963" s="47">
        <v>33624</v>
      </c>
      <c r="E963" s="47">
        <v>10632</v>
      </c>
      <c r="F963" s="47">
        <v>5530</v>
      </c>
      <c r="G963" s="47">
        <v>2813</v>
      </c>
      <c r="H963" s="42"/>
      <c r="I963" s="43">
        <f t="shared" si="156"/>
        <v>126455</v>
      </c>
      <c r="J963" s="43">
        <f t="shared" si="157"/>
        <v>45758</v>
      </c>
      <c r="L963" s="42">
        <f t="shared" si="163"/>
        <v>44309</v>
      </c>
      <c r="M963" s="44">
        <f t="shared" si="158"/>
        <v>126455</v>
      </c>
      <c r="N963" s="48">
        <f t="shared" si="159"/>
        <v>0.36185204222846074</v>
      </c>
      <c r="R963" s="117"/>
    </row>
    <row r="964" spans="1:18" x14ac:dyDescent="0.25">
      <c r="A964" s="42">
        <f t="shared" si="162"/>
        <v>44316</v>
      </c>
      <c r="B964" s="47">
        <v>87301</v>
      </c>
      <c r="C964" s="47">
        <v>30722</v>
      </c>
      <c r="D964" s="47">
        <v>33624</v>
      </c>
      <c r="E964" s="47">
        <v>10189</v>
      </c>
      <c r="F964" s="47">
        <v>5530</v>
      </c>
      <c r="G964" s="47">
        <v>2932</v>
      </c>
      <c r="H964" s="42"/>
      <c r="I964" s="43">
        <f t="shared" si="156"/>
        <v>126455</v>
      </c>
      <c r="J964" s="43">
        <f t="shared" si="157"/>
        <v>43843</v>
      </c>
      <c r="L964" s="42">
        <f t="shared" si="163"/>
        <v>44316</v>
      </c>
      <c r="M964" s="44">
        <f t="shared" si="158"/>
        <v>126455</v>
      </c>
      <c r="N964" s="48">
        <f t="shared" si="159"/>
        <v>0.34670831521094458</v>
      </c>
      <c r="R964" s="117"/>
    </row>
    <row r="965" spans="1:18" x14ac:dyDescent="0.25">
      <c r="A965" s="42">
        <f t="shared" si="162"/>
        <v>44323</v>
      </c>
      <c r="B965" s="47">
        <v>87301</v>
      </c>
      <c r="C965" s="47">
        <v>33300</v>
      </c>
      <c r="D965" s="47">
        <v>33624</v>
      </c>
      <c r="E965" s="47">
        <v>11749</v>
      </c>
      <c r="F965" s="47">
        <v>5530</v>
      </c>
      <c r="G965" s="47">
        <v>3367</v>
      </c>
      <c r="H965" s="42"/>
      <c r="I965" s="43">
        <f t="shared" si="156"/>
        <v>126455</v>
      </c>
      <c r="J965" s="43">
        <f t="shared" si="157"/>
        <v>48416</v>
      </c>
      <c r="L965" s="42">
        <f t="shared" si="163"/>
        <v>44323</v>
      </c>
      <c r="M965" s="44">
        <f t="shared" si="158"/>
        <v>126455</v>
      </c>
      <c r="N965" s="48">
        <f t="shared" si="159"/>
        <v>0.38287137716974418</v>
      </c>
      <c r="R965" s="117"/>
    </row>
    <row r="966" spans="1:18" x14ac:dyDescent="0.25">
      <c r="A966" s="42">
        <f t="shared" si="162"/>
        <v>44330</v>
      </c>
      <c r="B966" s="47">
        <v>87301</v>
      </c>
      <c r="C966" s="47">
        <v>37323</v>
      </c>
      <c r="D966" s="47">
        <v>33624</v>
      </c>
      <c r="E966" s="47">
        <v>15826</v>
      </c>
      <c r="F966" s="47">
        <v>5530</v>
      </c>
      <c r="G966" s="47">
        <v>4133</v>
      </c>
      <c r="H966" s="42"/>
      <c r="I966" s="43">
        <f t="shared" si="156"/>
        <v>126455</v>
      </c>
      <c r="J966" s="43">
        <f t="shared" si="157"/>
        <v>57282</v>
      </c>
      <c r="L966" s="42">
        <f t="shared" si="163"/>
        <v>44330</v>
      </c>
      <c r="M966" s="44">
        <f t="shared" si="158"/>
        <v>126455</v>
      </c>
      <c r="N966" s="48">
        <f t="shared" si="159"/>
        <v>0.45298327468269345</v>
      </c>
      <c r="R966" s="117"/>
    </row>
    <row r="967" spans="1:18" x14ac:dyDescent="0.25">
      <c r="A967" s="42">
        <f t="shared" si="162"/>
        <v>44337</v>
      </c>
      <c r="B967" s="47">
        <v>87301</v>
      </c>
      <c r="C967" s="47">
        <v>41463</v>
      </c>
      <c r="D967" s="47">
        <v>33624</v>
      </c>
      <c r="E967" s="47">
        <v>18286</v>
      </c>
      <c r="F967" s="47">
        <v>5530</v>
      </c>
      <c r="G967" s="47">
        <v>4434</v>
      </c>
      <c r="H967" s="42"/>
      <c r="I967" s="43">
        <f t="shared" ref="I967:I1030" si="164">B967+D967+F967</f>
        <v>126455</v>
      </c>
      <c r="J967" s="43">
        <f t="shared" ref="J967:J1030" si="165">C967+E967+G967</f>
        <v>64183</v>
      </c>
      <c r="L967" s="42">
        <f t="shared" si="163"/>
        <v>44337</v>
      </c>
      <c r="M967" s="44">
        <f t="shared" ref="M967:M1030" si="166">B967+D967+F967</f>
        <v>126455</v>
      </c>
      <c r="N967" s="48">
        <f t="shared" ref="N967:N1030" si="167">(C967+E967+G967)/M967</f>
        <v>0.5075560476058677</v>
      </c>
      <c r="R967" s="117"/>
    </row>
    <row r="968" spans="1:18" x14ac:dyDescent="0.25">
      <c r="A968" s="42">
        <f t="shared" si="162"/>
        <v>44344</v>
      </c>
      <c r="B968" s="47">
        <v>87301</v>
      </c>
      <c r="C968" s="47">
        <v>46727</v>
      </c>
      <c r="D968" s="47">
        <v>33624</v>
      </c>
      <c r="E968" s="47">
        <v>20481</v>
      </c>
      <c r="F968" s="47">
        <v>5530</v>
      </c>
      <c r="G968" s="47">
        <v>4480</v>
      </c>
      <c r="H968" s="42"/>
      <c r="I968" s="43">
        <f t="shared" si="164"/>
        <v>126455</v>
      </c>
      <c r="J968" s="43">
        <f t="shared" si="165"/>
        <v>71688</v>
      </c>
      <c r="L968" s="42">
        <f t="shared" si="163"/>
        <v>44344</v>
      </c>
      <c r="M968" s="44">
        <f t="shared" si="166"/>
        <v>126455</v>
      </c>
      <c r="N968" s="48">
        <f t="shared" si="167"/>
        <v>0.56690522320192949</v>
      </c>
      <c r="R968" s="117"/>
    </row>
    <row r="969" spans="1:18" x14ac:dyDescent="0.25">
      <c r="A969" s="42">
        <f t="shared" si="162"/>
        <v>44351</v>
      </c>
      <c r="B969" s="47">
        <v>87301</v>
      </c>
      <c r="C969" s="47">
        <v>51472</v>
      </c>
      <c r="D969" s="47">
        <v>33624</v>
      </c>
      <c r="E969" s="47">
        <v>22736</v>
      </c>
      <c r="F969" s="47">
        <v>5530</v>
      </c>
      <c r="G969" s="47">
        <v>4438</v>
      </c>
      <c r="H969" s="42"/>
      <c r="I969" s="43">
        <f t="shared" si="164"/>
        <v>126455</v>
      </c>
      <c r="J969" s="43">
        <f t="shared" si="165"/>
        <v>78646</v>
      </c>
      <c r="L969" s="42">
        <f t="shared" si="163"/>
        <v>44351</v>
      </c>
      <c r="M969" s="44">
        <f t="shared" si="166"/>
        <v>126455</v>
      </c>
      <c r="N969" s="48">
        <f t="shared" si="167"/>
        <v>0.62192874935747899</v>
      </c>
      <c r="R969" s="117"/>
    </row>
    <row r="970" spans="1:18" x14ac:dyDescent="0.25">
      <c r="A970" s="42">
        <f t="shared" si="162"/>
        <v>44358</v>
      </c>
      <c r="B970" s="47">
        <v>87301</v>
      </c>
      <c r="C970" s="47">
        <v>55241</v>
      </c>
      <c r="D970" s="47">
        <v>33624</v>
      </c>
      <c r="E970" s="47">
        <v>24103</v>
      </c>
      <c r="F970" s="47">
        <v>5530</v>
      </c>
      <c r="G970" s="47">
        <v>4397</v>
      </c>
      <c r="H970" s="42"/>
      <c r="I970" s="43">
        <f t="shared" si="164"/>
        <v>126455</v>
      </c>
      <c r="J970" s="43">
        <f t="shared" si="165"/>
        <v>83741</v>
      </c>
      <c r="L970" s="42">
        <f t="shared" si="163"/>
        <v>44358</v>
      </c>
      <c r="M970" s="44">
        <f t="shared" si="166"/>
        <v>126455</v>
      </c>
      <c r="N970" s="48">
        <f t="shared" si="167"/>
        <v>0.66221976197066146</v>
      </c>
      <c r="R970" s="117"/>
    </row>
    <row r="971" spans="1:18" x14ac:dyDescent="0.25">
      <c r="A971" s="42">
        <f t="shared" si="162"/>
        <v>44365</v>
      </c>
      <c r="B971" s="47">
        <v>87301</v>
      </c>
      <c r="C971" s="47">
        <v>57166</v>
      </c>
      <c r="D971" s="47">
        <v>33624</v>
      </c>
      <c r="E971" s="47">
        <v>24963</v>
      </c>
      <c r="F971" s="47">
        <v>5530</v>
      </c>
      <c r="G971" s="47">
        <v>4459</v>
      </c>
      <c r="H971" s="42"/>
      <c r="I971" s="43">
        <f t="shared" si="164"/>
        <v>126455</v>
      </c>
      <c r="J971" s="43">
        <f t="shared" si="165"/>
        <v>86588</v>
      </c>
      <c r="L971" s="42">
        <f t="shared" si="163"/>
        <v>44365</v>
      </c>
      <c r="M971" s="44">
        <f t="shared" si="166"/>
        <v>126455</v>
      </c>
      <c r="N971" s="48">
        <f t="shared" si="167"/>
        <v>0.68473369973508358</v>
      </c>
      <c r="R971" s="117"/>
    </row>
    <row r="972" spans="1:18" x14ac:dyDescent="0.25">
      <c r="A972" s="42">
        <f t="shared" si="162"/>
        <v>44372</v>
      </c>
      <c r="B972" s="47">
        <v>87301</v>
      </c>
      <c r="C972" s="47">
        <v>57726</v>
      </c>
      <c r="D972" s="47">
        <v>33624</v>
      </c>
      <c r="E972" s="47">
        <v>24833</v>
      </c>
      <c r="F972" s="47">
        <v>5530</v>
      </c>
      <c r="G972" s="47">
        <v>4341</v>
      </c>
      <c r="H972" s="42"/>
      <c r="I972" s="43">
        <f t="shared" si="164"/>
        <v>126455</v>
      </c>
      <c r="J972" s="43">
        <f t="shared" si="165"/>
        <v>86900</v>
      </c>
      <c r="L972" s="42">
        <f t="shared" si="163"/>
        <v>44372</v>
      </c>
      <c r="M972" s="44">
        <f t="shared" si="166"/>
        <v>126455</v>
      </c>
      <c r="N972" s="48">
        <f t="shared" si="167"/>
        <v>0.68720098058597923</v>
      </c>
      <c r="R972" s="117"/>
    </row>
    <row r="973" spans="1:18" x14ac:dyDescent="0.25">
      <c r="A973" s="42">
        <f t="shared" si="162"/>
        <v>44379</v>
      </c>
      <c r="B973" s="47">
        <v>87301</v>
      </c>
      <c r="C973" s="47">
        <v>59365</v>
      </c>
      <c r="D973" s="47">
        <v>33624</v>
      </c>
      <c r="E973" s="47">
        <v>24870</v>
      </c>
      <c r="F973" s="47">
        <v>5530</v>
      </c>
      <c r="G973" s="47">
        <v>4188</v>
      </c>
      <c r="H973" s="42"/>
      <c r="I973" s="43">
        <f t="shared" si="164"/>
        <v>126455</v>
      </c>
      <c r="J973" s="43">
        <f t="shared" si="165"/>
        <v>88423</v>
      </c>
      <c r="L973" s="42">
        <f t="shared" si="163"/>
        <v>44379</v>
      </c>
      <c r="M973" s="44">
        <f t="shared" si="166"/>
        <v>126455</v>
      </c>
      <c r="N973" s="48">
        <f t="shared" si="167"/>
        <v>0.69924479063698552</v>
      </c>
      <c r="R973" s="117"/>
    </row>
    <row r="974" spans="1:18" x14ac:dyDescent="0.25">
      <c r="A974" s="42">
        <f t="shared" si="162"/>
        <v>44386</v>
      </c>
      <c r="B974" s="47">
        <v>87301</v>
      </c>
      <c r="C974" s="47">
        <v>59982</v>
      </c>
      <c r="D974" s="47">
        <v>33624</v>
      </c>
      <c r="E974" s="47">
        <v>24839</v>
      </c>
      <c r="F974" s="47">
        <v>5530</v>
      </c>
      <c r="G974" s="47">
        <v>4018</v>
      </c>
      <c r="H974" s="42"/>
      <c r="I974" s="43">
        <f t="shared" si="164"/>
        <v>126455</v>
      </c>
      <c r="J974" s="43">
        <f t="shared" si="165"/>
        <v>88839</v>
      </c>
      <c r="L974" s="42">
        <f t="shared" si="163"/>
        <v>44386</v>
      </c>
      <c r="M974" s="44">
        <f t="shared" si="166"/>
        <v>126455</v>
      </c>
      <c r="N974" s="48">
        <f t="shared" si="167"/>
        <v>0.70253449843817961</v>
      </c>
      <c r="R974" s="117"/>
    </row>
    <row r="975" spans="1:18" x14ac:dyDescent="0.25">
      <c r="A975" s="42">
        <f t="shared" si="162"/>
        <v>44393</v>
      </c>
      <c r="B975" s="47">
        <v>87301</v>
      </c>
      <c r="C975" s="47">
        <v>59962</v>
      </c>
      <c r="D975" s="47">
        <v>33624</v>
      </c>
      <c r="E975" s="47">
        <v>24794</v>
      </c>
      <c r="F975" s="47">
        <v>5530</v>
      </c>
      <c r="G975" s="47">
        <v>3881</v>
      </c>
      <c r="H975" s="42"/>
      <c r="I975" s="43">
        <f t="shared" si="164"/>
        <v>126455</v>
      </c>
      <c r="J975" s="43">
        <f t="shared" si="165"/>
        <v>88637</v>
      </c>
      <c r="L975" s="42">
        <f t="shared" si="163"/>
        <v>44393</v>
      </c>
      <c r="M975" s="44">
        <f t="shared" si="166"/>
        <v>126455</v>
      </c>
      <c r="N975" s="48">
        <f t="shared" si="167"/>
        <v>0.70093709224625356</v>
      </c>
      <c r="R975" s="117"/>
    </row>
    <row r="976" spans="1:18" x14ac:dyDescent="0.25">
      <c r="A976" s="42">
        <f t="shared" si="162"/>
        <v>44400</v>
      </c>
      <c r="B976" s="47">
        <v>87301</v>
      </c>
      <c r="C976" s="47">
        <v>60689</v>
      </c>
      <c r="D976" s="47">
        <v>33624</v>
      </c>
      <c r="E976" s="47">
        <v>24526</v>
      </c>
      <c r="F976" s="47">
        <v>5530</v>
      </c>
      <c r="G976" s="47">
        <v>3814</v>
      </c>
      <c r="H976" s="42"/>
      <c r="I976" s="43">
        <f t="shared" si="164"/>
        <v>126455</v>
      </c>
      <c r="J976" s="43">
        <f t="shared" si="165"/>
        <v>89029</v>
      </c>
      <c r="L976" s="42">
        <f t="shared" si="163"/>
        <v>44400</v>
      </c>
      <c r="M976" s="44">
        <f t="shared" si="166"/>
        <v>126455</v>
      </c>
      <c r="N976" s="48">
        <f t="shared" si="167"/>
        <v>0.70403700921276346</v>
      </c>
      <c r="R976" s="117"/>
    </row>
    <row r="977" spans="1:18" x14ac:dyDescent="0.25">
      <c r="A977" s="42">
        <f t="shared" si="162"/>
        <v>44407</v>
      </c>
      <c r="B977" s="47">
        <v>87301</v>
      </c>
      <c r="C977" s="47">
        <v>60006</v>
      </c>
      <c r="D977" s="47">
        <v>33624</v>
      </c>
      <c r="E977" s="47">
        <v>23946</v>
      </c>
      <c r="F977" s="47">
        <v>5530</v>
      </c>
      <c r="G977" s="47">
        <v>3839</v>
      </c>
      <c r="H977" s="42"/>
      <c r="I977" s="43">
        <f t="shared" si="164"/>
        <v>126455</v>
      </c>
      <c r="J977" s="43">
        <f t="shared" si="165"/>
        <v>87791</v>
      </c>
      <c r="L977" s="42">
        <f t="shared" si="163"/>
        <v>44407</v>
      </c>
      <c r="M977" s="44">
        <f t="shared" si="166"/>
        <v>126455</v>
      </c>
      <c r="N977" s="48">
        <f t="shared" si="167"/>
        <v>0.69424696532363295</v>
      </c>
      <c r="R977" s="117"/>
    </row>
    <row r="978" spans="1:18" x14ac:dyDescent="0.25">
      <c r="A978" s="42">
        <f t="shared" si="162"/>
        <v>44414</v>
      </c>
      <c r="B978" s="47">
        <v>87301</v>
      </c>
      <c r="C978" s="47">
        <v>59628</v>
      </c>
      <c r="D978" s="47">
        <v>33624</v>
      </c>
      <c r="E978" s="47">
        <v>23566</v>
      </c>
      <c r="F978" s="47">
        <v>5530</v>
      </c>
      <c r="G978" s="47">
        <v>3840</v>
      </c>
      <c r="H978" s="42"/>
      <c r="I978" s="43">
        <f t="shared" si="164"/>
        <v>126455</v>
      </c>
      <c r="J978" s="43">
        <f t="shared" si="165"/>
        <v>87034</v>
      </c>
      <c r="L978" s="42">
        <f t="shared" si="163"/>
        <v>44414</v>
      </c>
      <c r="M978" s="44">
        <f t="shared" si="166"/>
        <v>126455</v>
      </c>
      <c r="N978" s="48">
        <f t="shared" si="167"/>
        <v>0.68826064607963311</v>
      </c>
      <c r="R978" s="117"/>
    </row>
    <row r="979" spans="1:18" x14ac:dyDescent="0.25">
      <c r="A979" s="42">
        <f t="shared" si="162"/>
        <v>44421</v>
      </c>
      <c r="B979" s="47">
        <v>87301</v>
      </c>
      <c r="C979" s="47">
        <v>59159</v>
      </c>
      <c r="D979" s="47">
        <v>33624</v>
      </c>
      <c r="E979" s="47">
        <v>23939</v>
      </c>
      <c r="F979" s="47">
        <v>5530</v>
      </c>
      <c r="G979" s="47">
        <v>3881</v>
      </c>
      <c r="H979" s="42"/>
      <c r="I979" s="43">
        <f t="shared" si="164"/>
        <v>126455</v>
      </c>
      <c r="J979" s="43">
        <f t="shared" si="165"/>
        <v>86979</v>
      </c>
      <c r="L979" s="42">
        <f t="shared" si="163"/>
        <v>44421</v>
      </c>
      <c r="M979" s="44">
        <f t="shared" si="166"/>
        <v>126455</v>
      </c>
      <c r="N979" s="48">
        <f t="shared" si="167"/>
        <v>0.68782570875014826</v>
      </c>
      <c r="R979" s="117"/>
    </row>
    <row r="980" spans="1:18" x14ac:dyDescent="0.25">
      <c r="A980" s="42">
        <f t="shared" si="162"/>
        <v>44428</v>
      </c>
      <c r="B980" s="47">
        <v>87301</v>
      </c>
      <c r="C980" s="47">
        <v>58291</v>
      </c>
      <c r="D980" s="47">
        <v>33624</v>
      </c>
      <c r="E980" s="47">
        <v>23987</v>
      </c>
      <c r="F980" s="47">
        <v>5530</v>
      </c>
      <c r="G980" s="47">
        <v>3857</v>
      </c>
      <c r="H980" s="42"/>
      <c r="I980" s="43">
        <f t="shared" si="164"/>
        <v>126455</v>
      </c>
      <c r="J980" s="43">
        <f t="shared" si="165"/>
        <v>86135</v>
      </c>
      <c r="L980" s="42">
        <f t="shared" si="163"/>
        <v>44428</v>
      </c>
      <c r="M980" s="44">
        <f t="shared" si="166"/>
        <v>126455</v>
      </c>
      <c r="N980" s="48">
        <f t="shared" si="167"/>
        <v>0.68115139773041788</v>
      </c>
      <c r="R980" s="117"/>
    </row>
    <row r="981" spans="1:18" x14ac:dyDescent="0.25">
      <c r="A981" s="42">
        <f t="shared" si="162"/>
        <v>44435</v>
      </c>
      <c r="B981" s="47">
        <v>87301</v>
      </c>
      <c r="C981" s="47">
        <v>57289</v>
      </c>
      <c r="D981" s="47">
        <v>33624</v>
      </c>
      <c r="E981" s="47">
        <v>23839</v>
      </c>
      <c r="F981" s="47">
        <v>5530</v>
      </c>
      <c r="G981" s="47">
        <v>3733</v>
      </c>
      <c r="H981" s="42"/>
      <c r="I981" s="43">
        <f t="shared" si="164"/>
        <v>126455</v>
      </c>
      <c r="J981" s="43">
        <f t="shared" si="165"/>
        <v>84861</v>
      </c>
      <c r="L981" s="42">
        <f t="shared" si="163"/>
        <v>44435</v>
      </c>
      <c r="M981" s="44">
        <f t="shared" si="166"/>
        <v>126455</v>
      </c>
      <c r="N981" s="48">
        <f t="shared" si="167"/>
        <v>0.67107666758926099</v>
      </c>
      <c r="R981" s="117"/>
    </row>
    <row r="982" spans="1:18" x14ac:dyDescent="0.25">
      <c r="A982" s="42">
        <f t="shared" si="162"/>
        <v>44442</v>
      </c>
      <c r="B982" s="47">
        <v>87301</v>
      </c>
      <c r="C982" s="47">
        <v>56770</v>
      </c>
      <c r="D982" s="47">
        <v>33624</v>
      </c>
      <c r="E982" s="47">
        <v>23837</v>
      </c>
      <c r="F982" s="47">
        <v>5530</v>
      </c>
      <c r="G982" s="47">
        <v>3645</v>
      </c>
      <c r="H982" s="42"/>
      <c r="I982" s="43">
        <f t="shared" si="164"/>
        <v>126455</v>
      </c>
      <c r="J982" s="43">
        <f t="shared" si="165"/>
        <v>84252</v>
      </c>
      <c r="L982" s="42">
        <f t="shared" si="163"/>
        <v>44442</v>
      </c>
      <c r="M982" s="44">
        <f t="shared" si="166"/>
        <v>126455</v>
      </c>
      <c r="N982" s="48">
        <f t="shared" si="167"/>
        <v>0.66626072515914747</v>
      </c>
      <c r="R982" s="117"/>
    </row>
    <row r="983" spans="1:18" x14ac:dyDescent="0.25">
      <c r="A983" s="42">
        <f t="shared" si="162"/>
        <v>44449</v>
      </c>
      <c r="B983" s="47">
        <v>87301</v>
      </c>
      <c r="C983" s="47">
        <v>55270</v>
      </c>
      <c r="D983" s="47">
        <v>33624</v>
      </c>
      <c r="E983" s="47">
        <v>23362</v>
      </c>
      <c r="F983" s="47">
        <v>5530</v>
      </c>
      <c r="G983" s="47">
        <v>3647</v>
      </c>
      <c r="H983" s="42"/>
      <c r="I983" s="43">
        <f t="shared" si="164"/>
        <v>126455</v>
      </c>
      <c r="J983" s="43">
        <f t="shared" si="165"/>
        <v>82279</v>
      </c>
      <c r="L983" s="42">
        <f t="shared" si="163"/>
        <v>44449</v>
      </c>
      <c r="M983" s="44">
        <f t="shared" si="166"/>
        <v>126455</v>
      </c>
      <c r="N983" s="48">
        <f t="shared" si="167"/>
        <v>0.65065833695781106</v>
      </c>
      <c r="R983" s="117"/>
    </row>
    <row r="984" spans="1:18" x14ac:dyDescent="0.25">
      <c r="A984" s="42">
        <f t="shared" si="162"/>
        <v>44456</v>
      </c>
      <c r="B984" s="47">
        <v>87301</v>
      </c>
      <c r="C984" s="47">
        <v>55006</v>
      </c>
      <c r="D984" s="47">
        <v>33624</v>
      </c>
      <c r="E984" s="47">
        <v>23318</v>
      </c>
      <c r="F984" s="47">
        <v>5530</v>
      </c>
      <c r="G984" s="47">
        <v>3584</v>
      </c>
      <c r="H984" s="42"/>
      <c r="I984" s="43">
        <f t="shared" si="164"/>
        <v>126455</v>
      </c>
      <c r="J984" s="43">
        <f t="shared" si="165"/>
        <v>81908</v>
      </c>
      <c r="L984" s="42">
        <f t="shared" si="163"/>
        <v>44456</v>
      </c>
      <c r="M984" s="44">
        <f t="shared" si="166"/>
        <v>126455</v>
      </c>
      <c r="N984" s="48">
        <f t="shared" si="167"/>
        <v>0.64772448697164997</v>
      </c>
      <c r="R984" s="117"/>
    </row>
    <row r="985" spans="1:18" x14ac:dyDescent="0.25">
      <c r="A985" s="42">
        <f t="shared" si="162"/>
        <v>44463</v>
      </c>
      <c r="B985" s="47">
        <v>87301</v>
      </c>
      <c r="C985" s="47">
        <v>56689</v>
      </c>
      <c r="D985" s="47">
        <v>33624</v>
      </c>
      <c r="E985" s="47">
        <v>23711</v>
      </c>
      <c r="F985" s="47">
        <v>5530</v>
      </c>
      <c r="G985" s="47">
        <v>3538</v>
      </c>
      <c r="H985" s="42"/>
      <c r="I985" s="43">
        <f t="shared" si="164"/>
        <v>126455</v>
      </c>
      <c r="J985" s="43">
        <f t="shared" si="165"/>
        <v>83938</v>
      </c>
      <c r="L985" s="42">
        <f t="shared" si="163"/>
        <v>44463</v>
      </c>
      <c r="M985" s="44">
        <f t="shared" si="166"/>
        <v>126455</v>
      </c>
      <c r="N985" s="48">
        <f t="shared" si="167"/>
        <v>0.66377762840536159</v>
      </c>
      <c r="R985" s="117"/>
    </row>
    <row r="986" spans="1:18" x14ac:dyDescent="0.25">
      <c r="A986" s="42">
        <f t="shared" si="162"/>
        <v>44470</v>
      </c>
      <c r="B986" s="47">
        <v>87301</v>
      </c>
      <c r="C986" s="47">
        <v>58170</v>
      </c>
      <c r="D986" s="47">
        <v>33624</v>
      </c>
      <c r="E986" s="47">
        <v>25074</v>
      </c>
      <c r="F986" s="47">
        <v>5530</v>
      </c>
      <c r="G986" s="47">
        <v>3563</v>
      </c>
      <c r="H986" s="42"/>
      <c r="I986" s="43">
        <f t="shared" si="164"/>
        <v>126455</v>
      </c>
      <c r="J986" s="43">
        <f t="shared" si="165"/>
        <v>86807</v>
      </c>
      <c r="L986" s="42">
        <f t="shared" si="163"/>
        <v>44470</v>
      </c>
      <c r="M986" s="44">
        <f t="shared" si="166"/>
        <v>126455</v>
      </c>
      <c r="N986" s="48">
        <f t="shared" si="167"/>
        <v>0.68646554110157765</v>
      </c>
      <c r="R986" s="117"/>
    </row>
    <row r="987" spans="1:18" x14ac:dyDescent="0.25">
      <c r="A987" s="42">
        <f t="shared" si="162"/>
        <v>44477</v>
      </c>
      <c r="B987" s="47">
        <v>87301</v>
      </c>
      <c r="C987" s="47">
        <v>58989</v>
      </c>
      <c r="D987" s="47">
        <v>33624</v>
      </c>
      <c r="E987" s="47">
        <v>25892</v>
      </c>
      <c r="F987" s="47">
        <v>5530</v>
      </c>
      <c r="G987" s="47">
        <v>3651</v>
      </c>
      <c r="H987" s="42"/>
      <c r="I987" s="43">
        <f t="shared" si="164"/>
        <v>126455</v>
      </c>
      <c r="J987" s="43">
        <f t="shared" si="165"/>
        <v>88532</v>
      </c>
      <c r="L987" s="42">
        <f t="shared" si="163"/>
        <v>44477</v>
      </c>
      <c r="M987" s="44">
        <f t="shared" si="166"/>
        <v>126455</v>
      </c>
      <c r="N987" s="48">
        <f t="shared" si="167"/>
        <v>0.70010675734450989</v>
      </c>
      <c r="R987" s="117"/>
    </row>
    <row r="988" spans="1:18" x14ac:dyDescent="0.25">
      <c r="A988" s="42">
        <f t="shared" si="162"/>
        <v>44484</v>
      </c>
      <c r="B988" s="47">
        <v>87301</v>
      </c>
      <c r="C988" s="47">
        <v>59702</v>
      </c>
      <c r="D988" s="47">
        <v>33624</v>
      </c>
      <c r="E988" s="47">
        <v>26116</v>
      </c>
      <c r="F988" s="47">
        <v>5530</v>
      </c>
      <c r="G988" s="47">
        <v>3738</v>
      </c>
      <c r="H988" s="42"/>
      <c r="I988" s="43">
        <f t="shared" si="164"/>
        <v>126455</v>
      </c>
      <c r="J988" s="43">
        <f t="shared" si="165"/>
        <v>89556</v>
      </c>
      <c r="L988" s="42">
        <f t="shared" si="163"/>
        <v>44484</v>
      </c>
      <c r="M988" s="44">
        <f t="shared" si="166"/>
        <v>126455</v>
      </c>
      <c r="N988" s="48">
        <f t="shared" si="167"/>
        <v>0.70820449962437226</v>
      </c>
      <c r="R988" s="117"/>
    </row>
    <row r="989" spans="1:18" x14ac:dyDescent="0.25">
      <c r="A989" s="42">
        <f t="shared" si="162"/>
        <v>44491</v>
      </c>
      <c r="B989" s="47">
        <v>87301</v>
      </c>
      <c r="C989" s="47">
        <v>62422</v>
      </c>
      <c r="D989" s="47">
        <v>33624</v>
      </c>
      <c r="E989" s="47">
        <v>26666</v>
      </c>
      <c r="F989" s="47">
        <v>5530</v>
      </c>
      <c r="G989" s="47">
        <v>3806</v>
      </c>
      <c r="H989" s="42"/>
      <c r="I989" s="43">
        <f t="shared" si="164"/>
        <v>126455</v>
      </c>
      <c r="J989" s="43">
        <f t="shared" si="165"/>
        <v>92894</v>
      </c>
      <c r="L989" s="42">
        <f t="shared" si="163"/>
        <v>44491</v>
      </c>
      <c r="M989" s="44">
        <f t="shared" si="166"/>
        <v>126455</v>
      </c>
      <c r="N989" s="48">
        <f t="shared" si="167"/>
        <v>0.73460124154837692</v>
      </c>
      <c r="R989" s="117"/>
    </row>
    <row r="990" spans="1:18" x14ac:dyDescent="0.25">
      <c r="A990" s="42">
        <f t="shared" si="162"/>
        <v>44498</v>
      </c>
      <c r="B990" s="47">
        <v>87301</v>
      </c>
      <c r="C990" s="47">
        <v>63129</v>
      </c>
      <c r="D990" s="47">
        <v>33624</v>
      </c>
      <c r="E990" s="47">
        <v>27244</v>
      </c>
      <c r="F990" s="47">
        <v>5530</v>
      </c>
      <c r="G990" s="47">
        <v>3946</v>
      </c>
      <c r="H990" s="42"/>
      <c r="I990" s="43">
        <f t="shared" si="164"/>
        <v>126455</v>
      </c>
      <c r="J990" s="43">
        <f t="shared" si="165"/>
        <v>94319</v>
      </c>
      <c r="L990" s="42">
        <f t="shared" si="163"/>
        <v>44498</v>
      </c>
      <c r="M990" s="44">
        <f t="shared" si="166"/>
        <v>126455</v>
      </c>
      <c r="N990" s="48">
        <f t="shared" si="167"/>
        <v>0.74587007235775571</v>
      </c>
      <c r="R990" s="117"/>
    </row>
    <row r="991" spans="1:18" x14ac:dyDescent="0.25">
      <c r="A991" s="42">
        <f t="shared" si="162"/>
        <v>44505</v>
      </c>
      <c r="B991" s="47">
        <v>87301</v>
      </c>
      <c r="C991" s="47">
        <v>62258</v>
      </c>
      <c r="D991" s="47">
        <v>33624</v>
      </c>
      <c r="E991" s="47">
        <v>27045</v>
      </c>
      <c r="F991" s="47">
        <v>5530</v>
      </c>
      <c r="G991" s="47">
        <v>3949</v>
      </c>
      <c r="H991" s="42"/>
      <c r="I991" s="43">
        <f t="shared" si="164"/>
        <v>126455</v>
      </c>
      <c r="J991" s="43">
        <f t="shared" si="165"/>
        <v>93252</v>
      </c>
      <c r="L991" s="42">
        <f t="shared" si="163"/>
        <v>44505</v>
      </c>
      <c r="M991" s="44">
        <f t="shared" si="166"/>
        <v>126455</v>
      </c>
      <c r="N991" s="48">
        <f t="shared" si="167"/>
        <v>0.73743228816575068</v>
      </c>
      <c r="R991" s="117"/>
    </row>
    <row r="992" spans="1:18" x14ac:dyDescent="0.25">
      <c r="A992" s="42">
        <f t="shared" si="162"/>
        <v>44512</v>
      </c>
      <c r="B992" s="47">
        <v>87301</v>
      </c>
      <c r="C992" s="47">
        <v>62144</v>
      </c>
      <c r="D992" s="47">
        <v>33624</v>
      </c>
      <c r="E992" s="47">
        <v>26774</v>
      </c>
      <c r="F992" s="47">
        <v>5530</v>
      </c>
      <c r="G992" s="47">
        <v>3928</v>
      </c>
      <c r="H992" s="42"/>
      <c r="I992" s="43">
        <f t="shared" si="164"/>
        <v>126455</v>
      </c>
      <c r="J992" s="43">
        <f t="shared" si="165"/>
        <v>92846</v>
      </c>
      <c r="L992" s="42">
        <f t="shared" si="163"/>
        <v>44512</v>
      </c>
      <c r="M992" s="44">
        <f t="shared" si="166"/>
        <v>126455</v>
      </c>
      <c r="N992" s="48">
        <f t="shared" si="167"/>
        <v>0.73422165987900834</v>
      </c>
      <c r="R992" s="117"/>
    </row>
    <row r="993" spans="1:18" x14ac:dyDescent="0.25">
      <c r="A993" s="42">
        <f t="shared" si="162"/>
        <v>44519</v>
      </c>
      <c r="B993" s="47">
        <v>87301</v>
      </c>
      <c r="C993" s="47">
        <v>60163</v>
      </c>
      <c r="D993" s="47">
        <v>33624</v>
      </c>
      <c r="E993" s="47">
        <v>26034</v>
      </c>
      <c r="F993" s="47">
        <v>5530</v>
      </c>
      <c r="G993" s="47">
        <v>3879</v>
      </c>
      <c r="H993" s="42"/>
      <c r="I993" s="43">
        <f t="shared" si="164"/>
        <v>126455</v>
      </c>
      <c r="J993" s="43">
        <f t="shared" si="165"/>
        <v>90076</v>
      </c>
      <c r="L993" s="42">
        <f t="shared" si="163"/>
        <v>44519</v>
      </c>
      <c r="M993" s="44">
        <f t="shared" si="166"/>
        <v>126455</v>
      </c>
      <c r="N993" s="48">
        <f t="shared" si="167"/>
        <v>0.7123166343758649</v>
      </c>
      <c r="R993" s="117"/>
    </row>
    <row r="994" spans="1:18" x14ac:dyDescent="0.25">
      <c r="A994" s="42">
        <f t="shared" si="162"/>
        <v>44526</v>
      </c>
      <c r="B994" s="47">
        <v>87301</v>
      </c>
      <c r="C994" s="47">
        <v>57248</v>
      </c>
      <c r="D994" s="47">
        <v>33624</v>
      </c>
      <c r="E994" s="47">
        <v>24798</v>
      </c>
      <c r="F994" s="47">
        <v>5530</v>
      </c>
      <c r="G994" s="47">
        <v>3829</v>
      </c>
      <c r="H994" s="42"/>
      <c r="I994" s="43">
        <f t="shared" si="164"/>
        <v>126455</v>
      </c>
      <c r="J994" s="43">
        <f t="shared" si="165"/>
        <v>85875</v>
      </c>
      <c r="L994" s="42">
        <f t="shared" si="163"/>
        <v>44526</v>
      </c>
      <c r="M994" s="44">
        <f t="shared" si="166"/>
        <v>126455</v>
      </c>
      <c r="N994" s="48">
        <f t="shared" si="167"/>
        <v>0.67909533035467162</v>
      </c>
      <c r="R994" s="117"/>
    </row>
    <row r="995" spans="1:18" x14ac:dyDescent="0.25">
      <c r="A995" s="42">
        <f t="shared" si="162"/>
        <v>44533</v>
      </c>
      <c r="B995" s="47">
        <v>87301</v>
      </c>
      <c r="C995" s="47">
        <v>54070</v>
      </c>
      <c r="D995" s="47">
        <v>33624</v>
      </c>
      <c r="E995" s="47">
        <v>23492</v>
      </c>
      <c r="F995" s="47">
        <v>5530</v>
      </c>
      <c r="G995" s="47">
        <v>3702</v>
      </c>
      <c r="H995" s="42"/>
      <c r="I995" s="43">
        <f t="shared" si="164"/>
        <v>126455</v>
      </c>
      <c r="J995" s="43">
        <f t="shared" si="165"/>
        <v>81264</v>
      </c>
      <c r="L995" s="42">
        <f t="shared" si="163"/>
        <v>44533</v>
      </c>
      <c r="M995" s="44">
        <f t="shared" si="166"/>
        <v>126455</v>
      </c>
      <c r="N995" s="48">
        <f t="shared" si="167"/>
        <v>0.6426317662409553</v>
      </c>
      <c r="R995" s="117"/>
    </row>
    <row r="996" spans="1:18" x14ac:dyDescent="0.25">
      <c r="A996" s="42">
        <f t="shared" si="162"/>
        <v>44540</v>
      </c>
      <c r="B996" s="47">
        <v>87301</v>
      </c>
      <c r="C996" s="47">
        <v>52939</v>
      </c>
      <c r="D996" s="47">
        <v>33624</v>
      </c>
      <c r="E996" s="47">
        <v>22975</v>
      </c>
      <c r="F996" s="47">
        <v>5530</v>
      </c>
      <c r="G996" s="47">
        <v>3643</v>
      </c>
      <c r="H996" s="42"/>
      <c r="I996" s="43">
        <f t="shared" si="164"/>
        <v>126455</v>
      </c>
      <c r="J996" s="43">
        <f t="shared" si="165"/>
        <v>79557</v>
      </c>
      <c r="L996" s="42">
        <f t="shared" si="163"/>
        <v>44540</v>
      </c>
      <c r="M996" s="44">
        <f t="shared" si="166"/>
        <v>126455</v>
      </c>
      <c r="N996" s="48">
        <f t="shared" si="167"/>
        <v>0.6291328931240362</v>
      </c>
      <c r="R996" s="117"/>
    </row>
    <row r="997" spans="1:18" x14ac:dyDescent="0.25">
      <c r="A997" s="42">
        <f t="shared" si="162"/>
        <v>44547</v>
      </c>
      <c r="B997" s="47">
        <v>87301</v>
      </c>
      <c r="C997" s="47">
        <v>50297</v>
      </c>
      <c r="D997" s="47">
        <v>33624</v>
      </c>
      <c r="E997" s="47">
        <v>21933</v>
      </c>
      <c r="F997" s="47">
        <v>5530</v>
      </c>
      <c r="G997" s="47">
        <v>3539</v>
      </c>
      <c r="H997" s="42"/>
      <c r="I997" s="43">
        <f t="shared" si="164"/>
        <v>126455</v>
      </c>
      <c r="J997" s="43">
        <f t="shared" si="165"/>
        <v>75769</v>
      </c>
      <c r="L997" s="42">
        <f t="shared" si="163"/>
        <v>44547</v>
      </c>
      <c r="M997" s="44">
        <f t="shared" si="166"/>
        <v>126455</v>
      </c>
      <c r="N997" s="48">
        <f t="shared" si="167"/>
        <v>0.59917757304970143</v>
      </c>
      <c r="R997" s="117"/>
    </row>
    <row r="998" spans="1:18" x14ac:dyDescent="0.25">
      <c r="A998" s="42">
        <f t="shared" si="162"/>
        <v>44554</v>
      </c>
      <c r="B998" s="47">
        <v>87301</v>
      </c>
      <c r="C998" s="47">
        <v>48807</v>
      </c>
      <c r="D998" s="47">
        <v>33624</v>
      </c>
      <c r="E998" s="47">
        <v>20849</v>
      </c>
      <c r="F998" s="47">
        <v>5530</v>
      </c>
      <c r="G998" s="47">
        <v>3447</v>
      </c>
      <c r="H998" s="42"/>
      <c r="I998" s="43">
        <f t="shared" si="164"/>
        <v>126455</v>
      </c>
      <c r="J998" s="43">
        <f t="shared" si="165"/>
        <v>73103</v>
      </c>
      <c r="L998" s="42">
        <f t="shared" si="163"/>
        <v>44554</v>
      </c>
      <c r="M998" s="44">
        <f t="shared" si="166"/>
        <v>126455</v>
      </c>
      <c r="N998" s="48">
        <f t="shared" si="167"/>
        <v>0.57809497449685654</v>
      </c>
      <c r="R998" s="117"/>
    </row>
    <row r="999" spans="1:18" x14ac:dyDescent="0.25">
      <c r="A999" s="42">
        <v>44562</v>
      </c>
      <c r="B999" s="47">
        <v>87301</v>
      </c>
      <c r="C999" s="47">
        <v>46332</v>
      </c>
      <c r="D999" s="47">
        <v>33680</v>
      </c>
      <c r="E999" s="47">
        <v>19631</v>
      </c>
      <c r="F999" s="47">
        <v>5530</v>
      </c>
      <c r="G999" s="47">
        <v>3323</v>
      </c>
      <c r="H999" s="42"/>
      <c r="I999" s="43">
        <f t="shared" si="164"/>
        <v>126511</v>
      </c>
      <c r="J999" s="43">
        <f t="shared" si="165"/>
        <v>69286</v>
      </c>
      <c r="L999" s="42">
        <v>44562</v>
      </c>
      <c r="M999" s="44">
        <f t="shared" si="166"/>
        <v>126511</v>
      </c>
      <c r="N999" s="48">
        <f t="shared" si="167"/>
        <v>0.5476677917335252</v>
      </c>
      <c r="R999" s="117"/>
    </row>
    <row r="1000" spans="1:18" x14ac:dyDescent="0.25">
      <c r="A1000" s="42">
        <f t="shared" ref="A1000:A1050" si="168">A999+7</f>
        <v>44569</v>
      </c>
      <c r="B1000" s="47">
        <v>87301</v>
      </c>
      <c r="C1000" s="47">
        <v>45293</v>
      </c>
      <c r="D1000" s="47">
        <v>34030</v>
      </c>
      <c r="E1000" s="47">
        <v>19216</v>
      </c>
      <c r="F1000" s="47">
        <v>5530</v>
      </c>
      <c r="G1000" s="47">
        <v>3208</v>
      </c>
      <c r="H1000" s="42"/>
      <c r="I1000" s="43">
        <f t="shared" si="164"/>
        <v>126861</v>
      </c>
      <c r="J1000" s="43">
        <f t="shared" si="165"/>
        <v>67717</v>
      </c>
      <c r="L1000" s="42">
        <f t="shared" ref="L1000:L1050" si="169">L999+7</f>
        <v>44569</v>
      </c>
      <c r="M1000" s="44">
        <f t="shared" si="166"/>
        <v>126861</v>
      </c>
      <c r="N1000" s="48">
        <f t="shared" si="167"/>
        <v>0.53378895011075111</v>
      </c>
      <c r="R1000" s="117"/>
    </row>
    <row r="1001" spans="1:18" x14ac:dyDescent="0.25">
      <c r="A1001" s="42">
        <f t="shared" si="168"/>
        <v>44576</v>
      </c>
      <c r="B1001" s="47">
        <v>87301</v>
      </c>
      <c r="C1001" s="47">
        <v>43783</v>
      </c>
      <c r="D1001" s="47">
        <v>34030</v>
      </c>
      <c r="E1001" s="47">
        <v>18718</v>
      </c>
      <c r="F1001" s="47">
        <v>5530</v>
      </c>
      <c r="G1001" s="47">
        <v>3089</v>
      </c>
      <c r="H1001" s="42"/>
      <c r="I1001" s="43">
        <f t="shared" si="164"/>
        <v>126861</v>
      </c>
      <c r="J1001" s="43">
        <f t="shared" si="165"/>
        <v>65590</v>
      </c>
      <c r="L1001" s="42">
        <f t="shared" si="169"/>
        <v>44576</v>
      </c>
      <c r="M1001" s="44">
        <f t="shared" si="166"/>
        <v>126861</v>
      </c>
      <c r="N1001" s="48">
        <f t="shared" si="167"/>
        <v>0.51702256800750424</v>
      </c>
      <c r="R1001" s="117"/>
    </row>
    <row r="1002" spans="1:18" x14ac:dyDescent="0.25">
      <c r="A1002" s="42">
        <f t="shared" si="168"/>
        <v>44583</v>
      </c>
      <c r="B1002" s="47">
        <v>87301</v>
      </c>
      <c r="C1002" s="47">
        <v>42656</v>
      </c>
      <c r="D1002" s="47">
        <v>34030</v>
      </c>
      <c r="E1002" s="47">
        <v>18142</v>
      </c>
      <c r="F1002" s="47">
        <v>5530</v>
      </c>
      <c r="G1002" s="47">
        <v>2966</v>
      </c>
      <c r="H1002" s="42"/>
      <c r="I1002" s="43">
        <f t="shared" si="164"/>
        <v>126861</v>
      </c>
      <c r="J1002" s="43">
        <f t="shared" si="165"/>
        <v>63764</v>
      </c>
      <c r="L1002" s="42">
        <f t="shared" si="169"/>
        <v>44583</v>
      </c>
      <c r="M1002" s="44">
        <f t="shared" si="166"/>
        <v>126861</v>
      </c>
      <c r="N1002" s="48">
        <f t="shared" si="167"/>
        <v>0.50262886150984143</v>
      </c>
      <c r="R1002" s="117"/>
    </row>
    <row r="1003" spans="1:18" x14ac:dyDescent="0.25">
      <c r="A1003" s="42">
        <f t="shared" si="168"/>
        <v>44590</v>
      </c>
      <c r="B1003" s="47">
        <v>87301</v>
      </c>
      <c r="C1003" s="47">
        <v>40718</v>
      </c>
      <c r="D1003" s="47">
        <v>34030</v>
      </c>
      <c r="E1003" s="47">
        <v>17101</v>
      </c>
      <c r="F1003" s="47">
        <v>5530</v>
      </c>
      <c r="G1003" s="47">
        <v>2823</v>
      </c>
      <c r="H1003" s="42"/>
      <c r="I1003" s="43">
        <f t="shared" si="164"/>
        <v>126861</v>
      </c>
      <c r="J1003" s="43">
        <f t="shared" si="165"/>
        <v>60642</v>
      </c>
      <c r="L1003" s="42">
        <f t="shared" si="169"/>
        <v>44590</v>
      </c>
      <c r="M1003" s="44">
        <f t="shared" si="166"/>
        <v>126861</v>
      </c>
      <c r="N1003" s="48">
        <f t="shared" si="167"/>
        <v>0.47801924941471374</v>
      </c>
      <c r="R1003" s="117"/>
    </row>
    <row r="1004" spans="1:18" x14ac:dyDescent="0.25">
      <c r="A1004" s="42">
        <f t="shared" si="168"/>
        <v>44597</v>
      </c>
      <c r="B1004" s="47">
        <v>87301</v>
      </c>
      <c r="C1004" s="47">
        <v>39008</v>
      </c>
      <c r="D1004" s="47">
        <v>34030</v>
      </c>
      <c r="E1004" s="47">
        <v>16343</v>
      </c>
      <c r="F1004" s="47">
        <v>5530</v>
      </c>
      <c r="G1004" s="47">
        <v>2708</v>
      </c>
      <c r="H1004" s="42"/>
      <c r="I1004" s="43">
        <f t="shared" si="164"/>
        <v>126861</v>
      </c>
      <c r="J1004" s="43">
        <f t="shared" si="165"/>
        <v>58059</v>
      </c>
      <c r="L1004" s="42">
        <f t="shared" si="169"/>
        <v>44597</v>
      </c>
      <c r="M1004" s="44">
        <f t="shared" si="166"/>
        <v>126861</v>
      </c>
      <c r="N1004" s="48">
        <f t="shared" si="167"/>
        <v>0.45765838200865516</v>
      </c>
      <c r="R1004" s="117"/>
    </row>
    <row r="1005" spans="1:18" x14ac:dyDescent="0.25">
      <c r="A1005" s="42">
        <f t="shared" si="168"/>
        <v>44604</v>
      </c>
      <c r="B1005" s="47">
        <v>87301</v>
      </c>
      <c r="C1005" s="47">
        <v>37147</v>
      </c>
      <c r="D1005" s="47">
        <v>34030</v>
      </c>
      <c r="E1005" s="47">
        <v>15273</v>
      </c>
      <c r="F1005" s="47">
        <v>5530</v>
      </c>
      <c r="G1005" s="47">
        <v>2619</v>
      </c>
      <c r="H1005" s="42"/>
      <c r="I1005" s="43">
        <f t="shared" si="164"/>
        <v>126861</v>
      </c>
      <c r="J1005" s="43">
        <f t="shared" si="165"/>
        <v>55039</v>
      </c>
      <c r="L1005" s="42">
        <f t="shared" si="169"/>
        <v>44604</v>
      </c>
      <c r="M1005" s="44">
        <f t="shared" si="166"/>
        <v>126861</v>
      </c>
      <c r="N1005" s="48">
        <f t="shared" si="167"/>
        <v>0.4338527995207353</v>
      </c>
      <c r="R1005" s="117"/>
    </row>
    <row r="1006" spans="1:18" x14ac:dyDescent="0.25">
      <c r="A1006" s="42">
        <f t="shared" si="168"/>
        <v>44611</v>
      </c>
      <c r="B1006" s="47">
        <v>87301</v>
      </c>
      <c r="C1006" s="47">
        <v>34855</v>
      </c>
      <c r="D1006" s="47">
        <v>34030</v>
      </c>
      <c r="E1006" s="47">
        <v>14253</v>
      </c>
      <c r="F1006" s="47">
        <v>5530</v>
      </c>
      <c r="G1006" s="47">
        <v>2459</v>
      </c>
      <c r="H1006" s="42"/>
      <c r="I1006" s="43">
        <f t="shared" si="164"/>
        <v>126861</v>
      </c>
      <c r="J1006" s="43">
        <f t="shared" si="165"/>
        <v>51567</v>
      </c>
      <c r="L1006" s="42">
        <f t="shared" si="169"/>
        <v>44611</v>
      </c>
      <c r="M1006" s="44">
        <f t="shared" si="166"/>
        <v>126861</v>
      </c>
      <c r="N1006" s="48">
        <f t="shared" si="167"/>
        <v>0.40648426230283541</v>
      </c>
      <c r="R1006" s="117"/>
    </row>
    <row r="1007" spans="1:18" x14ac:dyDescent="0.25">
      <c r="A1007" s="42">
        <f t="shared" si="168"/>
        <v>44618</v>
      </c>
      <c r="B1007" s="47">
        <v>87301</v>
      </c>
      <c r="C1007" s="47">
        <v>32068</v>
      </c>
      <c r="D1007" s="47">
        <v>34030</v>
      </c>
      <c r="E1007" s="47">
        <v>13208</v>
      </c>
      <c r="F1007" s="47">
        <v>5530</v>
      </c>
      <c r="G1007" s="47">
        <v>2302</v>
      </c>
      <c r="H1007" s="42"/>
      <c r="I1007" s="43">
        <f t="shared" si="164"/>
        <v>126861</v>
      </c>
      <c r="J1007" s="43">
        <f t="shared" si="165"/>
        <v>47578</v>
      </c>
      <c r="L1007" s="42">
        <f t="shared" si="169"/>
        <v>44618</v>
      </c>
      <c r="M1007" s="44">
        <f t="shared" si="166"/>
        <v>126861</v>
      </c>
      <c r="N1007" s="48">
        <f t="shared" si="167"/>
        <v>0.37504039854644061</v>
      </c>
      <c r="R1007" s="117"/>
    </row>
    <row r="1008" spans="1:18" x14ac:dyDescent="0.25">
      <c r="A1008" s="42">
        <f t="shared" si="168"/>
        <v>44625</v>
      </c>
      <c r="B1008" s="47">
        <v>87301</v>
      </c>
      <c r="C1008" s="47">
        <v>29632</v>
      </c>
      <c r="D1008" s="47">
        <v>34030</v>
      </c>
      <c r="E1008" s="47">
        <v>12079</v>
      </c>
      <c r="F1008" s="47">
        <v>5530</v>
      </c>
      <c r="G1008" s="47">
        <v>2127</v>
      </c>
      <c r="H1008" s="42"/>
      <c r="I1008" s="43">
        <f t="shared" si="164"/>
        <v>126861</v>
      </c>
      <c r="J1008" s="43">
        <f t="shared" si="165"/>
        <v>43838</v>
      </c>
      <c r="L1008" s="42">
        <f t="shared" si="169"/>
        <v>44625</v>
      </c>
      <c r="M1008" s="44">
        <f t="shared" si="166"/>
        <v>126861</v>
      </c>
      <c r="N1008" s="48">
        <f t="shared" si="167"/>
        <v>0.34555931294881798</v>
      </c>
      <c r="R1008" s="117"/>
    </row>
    <row r="1009" spans="1:18" x14ac:dyDescent="0.25">
      <c r="A1009" s="42">
        <f t="shared" si="168"/>
        <v>44632</v>
      </c>
      <c r="B1009" s="47">
        <v>87301</v>
      </c>
      <c r="C1009" s="47">
        <v>27213</v>
      </c>
      <c r="D1009" s="47">
        <v>34030</v>
      </c>
      <c r="E1009" s="47">
        <v>11200</v>
      </c>
      <c r="F1009" s="47">
        <v>5530</v>
      </c>
      <c r="G1009" s="47">
        <v>2025</v>
      </c>
      <c r="H1009" s="42"/>
      <c r="I1009" s="43">
        <f t="shared" si="164"/>
        <v>126861</v>
      </c>
      <c r="J1009" s="43">
        <f t="shared" si="165"/>
        <v>40438</v>
      </c>
      <c r="L1009" s="42">
        <f t="shared" si="169"/>
        <v>44632</v>
      </c>
      <c r="M1009" s="44">
        <f t="shared" si="166"/>
        <v>126861</v>
      </c>
      <c r="N1009" s="48">
        <f t="shared" si="167"/>
        <v>0.31875832604188836</v>
      </c>
      <c r="R1009" s="117"/>
    </row>
    <row r="1010" spans="1:18" x14ac:dyDescent="0.25">
      <c r="A1010" s="42">
        <f t="shared" si="168"/>
        <v>44639</v>
      </c>
      <c r="B1010" s="47">
        <v>87301</v>
      </c>
      <c r="C1010" s="47">
        <v>25336</v>
      </c>
      <c r="D1010" s="47">
        <v>34030</v>
      </c>
      <c r="E1010" s="47">
        <v>10607</v>
      </c>
      <c r="F1010" s="47">
        <v>5530</v>
      </c>
      <c r="G1010" s="47">
        <v>1915</v>
      </c>
      <c r="H1010" s="42"/>
      <c r="I1010" s="43">
        <f t="shared" si="164"/>
        <v>126861</v>
      </c>
      <c r="J1010" s="43">
        <f t="shared" si="165"/>
        <v>37858</v>
      </c>
      <c r="L1010" s="42">
        <f t="shared" si="169"/>
        <v>44639</v>
      </c>
      <c r="M1010" s="44">
        <f t="shared" si="166"/>
        <v>126861</v>
      </c>
      <c r="N1010" s="48">
        <f t="shared" si="167"/>
        <v>0.29842110656545351</v>
      </c>
      <c r="R1010" s="117"/>
    </row>
    <row r="1011" spans="1:18" x14ac:dyDescent="0.25">
      <c r="A1011" s="42">
        <f t="shared" si="168"/>
        <v>44646</v>
      </c>
      <c r="B1011" s="47">
        <v>87301</v>
      </c>
      <c r="C1011" s="47">
        <v>23308</v>
      </c>
      <c r="D1011" s="47">
        <v>34030</v>
      </c>
      <c r="E1011" s="47">
        <v>9768</v>
      </c>
      <c r="F1011" s="47">
        <v>5530</v>
      </c>
      <c r="G1011" s="47">
        <v>1800</v>
      </c>
      <c r="H1011" s="42"/>
      <c r="I1011" s="43">
        <f t="shared" si="164"/>
        <v>126861</v>
      </c>
      <c r="J1011" s="43">
        <f t="shared" si="165"/>
        <v>34876</v>
      </c>
      <c r="L1011" s="42">
        <f t="shared" si="169"/>
        <v>44646</v>
      </c>
      <c r="M1011" s="44">
        <f t="shared" si="166"/>
        <v>126861</v>
      </c>
      <c r="N1011" s="48">
        <f t="shared" si="167"/>
        <v>0.27491506451943465</v>
      </c>
      <c r="R1011" s="117"/>
    </row>
    <row r="1012" spans="1:18" x14ac:dyDescent="0.25">
      <c r="A1012" s="42">
        <f t="shared" si="168"/>
        <v>44653</v>
      </c>
      <c r="B1012" s="47">
        <v>87301</v>
      </c>
      <c r="C1012" s="47">
        <v>21564</v>
      </c>
      <c r="D1012" s="47">
        <v>34030</v>
      </c>
      <c r="E1012" s="47">
        <v>9122</v>
      </c>
      <c r="F1012" s="47">
        <v>5530</v>
      </c>
      <c r="G1012" s="47">
        <v>1745</v>
      </c>
      <c r="H1012" s="42"/>
      <c r="I1012" s="43">
        <f t="shared" si="164"/>
        <v>126861</v>
      </c>
      <c r="J1012" s="43">
        <f t="shared" si="165"/>
        <v>32431</v>
      </c>
      <c r="L1012" s="42">
        <f t="shared" si="169"/>
        <v>44653</v>
      </c>
      <c r="M1012" s="44">
        <f t="shared" si="166"/>
        <v>126861</v>
      </c>
      <c r="N1012" s="48">
        <f t="shared" si="167"/>
        <v>0.25564200187606906</v>
      </c>
      <c r="R1012" s="117"/>
    </row>
    <row r="1013" spans="1:18" x14ac:dyDescent="0.25">
      <c r="A1013" s="42">
        <f t="shared" si="168"/>
        <v>44660</v>
      </c>
      <c r="B1013" s="47">
        <v>87301</v>
      </c>
      <c r="C1013" s="47">
        <v>19606</v>
      </c>
      <c r="D1013" s="47">
        <v>34030</v>
      </c>
      <c r="E1013" s="47">
        <v>8289</v>
      </c>
      <c r="F1013" s="47">
        <v>5530</v>
      </c>
      <c r="G1013" s="47">
        <v>1689</v>
      </c>
      <c r="H1013" s="42"/>
      <c r="I1013" s="43">
        <f t="shared" si="164"/>
        <v>126861</v>
      </c>
      <c r="J1013" s="43">
        <f t="shared" si="165"/>
        <v>29584</v>
      </c>
      <c r="L1013" s="42">
        <f t="shared" si="169"/>
        <v>44660</v>
      </c>
      <c r="M1013" s="44">
        <f t="shared" si="166"/>
        <v>126861</v>
      </c>
      <c r="N1013" s="48">
        <f t="shared" si="167"/>
        <v>0.23320011666311949</v>
      </c>
      <c r="R1013" s="117"/>
    </row>
    <row r="1014" spans="1:18" x14ac:dyDescent="0.25">
      <c r="A1014" s="42">
        <f t="shared" si="168"/>
        <v>44667</v>
      </c>
      <c r="B1014" s="47">
        <v>87301</v>
      </c>
      <c r="C1014" s="47">
        <v>19170</v>
      </c>
      <c r="D1014" s="47">
        <v>34030</v>
      </c>
      <c r="E1014" s="47">
        <v>8332</v>
      </c>
      <c r="F1014" s="47">
        <v>5530</v>
      </c>
      <c r="G1014" s="47">
        <v>1849</v>
      </c>
      <c r="H1014" s="42"/>
      <c r="I1014" s="43">
        <f t="shared" si="164"/>
        <v>126861</v>
      </c>
      <c r="J1014" s="43">
        <f t="shared" si="165"/>
        <v>29351</v>
      </c>
      <c r="L1014" s="42">
        <f t="shared" si="169"/>
        <v>44667</v>
      </c>
      <c r="M1014" s="44">
        <f t="shared" si="166"/>
        <v>126861</v>
      </c>
      <c r="N1014" s="48">
        <f t="shared" si="167"/>
        <v>0.23136346079567399</v>
      </c>
      <c r="R1014" s="117"/>
    </row>
    <row r="1015" spans="1:18" x14ac:dyDescent="0.25">
      <c r="A1015" s="42">
        <f t="shared" si="168"/>
        <v>44674</v>
      </c>
      <c r="B1015" s="47">
        <v>87301</v>
      </c>
      <c r="C1015" s="47">
        <v>18342</v>
      </c>
      <c r="D1015" s="47">
        <v>34030</v>
      </c>
      <c r="E1015" s="47">
        <v>8617</v>
      </c>
      <c r="F1015" s="47">
        <v>5530</v>
      </c>
      <c r="G1015" s="47">
        <v>2079</v>
      </c>
      <c r="H1015" s="42"/>
      <c r="I1015" s="43">
        <f t="shared" si="164"/>
        <v>126861</v>
      </c>
      <c r="J1015" s="43">
        <f t="shared" si="165"/>
        <v>29038</v>
      </c>
      <c r="L1015" s="42">
        <f t="shared" si="169"/>
        <v>44674</v>
      </c>
      <c r="M1015" s="44">
        <f t="shared" si="166"/>
        <v>126861</v>
      </c>
      <c r="N1015" s="48">
        <f t="shared" si="167"/>
        <v>0.2288961934715949</v>
      </c>
      <c r="R1015" s="117"/>
    </row>
    <row r="1016" spans="1:18" x14ac:dyDescent="0.25">
      <c r="A1016" s="42">
        <f t="shared" si="168"/>
        <v>44681</v>
      </c>
      <c r="B1016" s="47">
        <v>87301</v>
      </c>
      <c r="C1016" s="47">
        <v>18295</v>
      </c>
      <c r="D1016" s="47">
        <v>34030</v>
      </c>
      <c r="E1016" s="47">
        <v>9009</v>
      </c>
      <c r="F1016" s="47">
        <v>5530</v>
      </c>
      <c r="G1016" s="47">
        <v>2303</v>
      </c>
      <c r="H1016" s="42"/>
      <c r="I1016" s="43">
        <f t="shared" si="164"/>
        <v>126861</v>
      </c>
      <c r="J1016" s="43">
        <f t="shared" si="165"/>
        <v>29607</v>
      </c>
      <c r="L1016" s="42">
        <f t="shared" si="169"/>
        <v>44681</v>
      </c>
      <c r="M1016" s="44">
        <f t="shared" si="166"/>
        <v>126861</v>
      </c>
      <c r="N1016" s="48">
        <f t="shared" si="167"/>
        <v>0.23338141745690164</v>
      </c>
      <c r="R1016" s="117"/>
    </row>
    <row r="1017" spans="1:18" x14ac:dyDescent="0.25">
      <c r="A1017" s="42">
        <f t="shared" si="168"/>
        <v>44688</v>
      </c>
      <c r="B1017" s="47">
        <v>87301</v>
      </c>
      <c r="C1017" s="47">
        <v>20427</v>
      </c>
      <c r="D1017" s="47">
        <v>34030</v>
      </c>
      <c r="E1017" s="47">
        <v>10484</v>
      </c>
      <c r="F1017" s="47">
        <v>5530</v>
      </c>
      <c r="G1017" s="47">
        <v>3078</v>
      </c>
      <c r="H1017" s="42"/>
      <c r="I1017" s="43">
        <f t="shared" si="164"/>
        <v>126861</v>
      </c>
      <c r="J1017" s="43">
        <f t="shared" si="165"/>
        <v>33989</v>
      </c>
      <c r="L1017" s="42">
        <f t="shared" si="169"/>
        <v>44688</v>
      </c>
      <c r="M1017" s="44">
        <f t="shared" si="166"/>
        <v>126861</v>
      </c>
      <c r="N1017" s="48">
        <f t="shared" si="167"/>
        <v>0.26792315999400917</v>
      </c>
      <c r="R1017" s="117"/>
    </row>
    <row r="1018" spans="1:18" x14ac:dyDescent="0.25">
      <c r="A1018" s="42">
        <f t="shared" si="168"/>
        <v>44695</v>
      </c>
      <c r="B1018" s="47">
        <v>87301</v>
      </c>
      <c r="C1018" s="47">
        <v>22409</v>
      </c>
      <c r="D1018" s="47">
        <v>34030</v>
      </c>
      <c r="E1018" s="47">
        <v>11949</v>
      </c>
      <c r="F1018" s="47">
        <v>5530</v>
      </c>
      <c r="G1018" s="47">
        <v>3635</v>
      </c>
      <c r="H1018" s="42"/>
      <c r="I1018" s="43">
        <f t="shared" si="164"/>
        <v>126861</v>
      </c>
      <c r="J1018" s="43">
        <f t="shared" si="165"/>
        <v>37993</v>
      </c>
      <c r="L1018" s="42">
        <f t="shared" si="169"/>
        <v>44695</v>
      </c>
      <c r="M1018" s="44">
        <f t="shared" si="166"/>
        <v>126861</v>
      </c>
      <c r="N1018" s="48">
        <f t="shared" si="167"/>
        <v>0.29948526339852277</v>
      </c>
      <c r="R1018" s="117"/>
    </row>
    <row r="1019" spans="1:18" x14ac:dyDescent="0.25">
      <c r="A1019" s="42">
        <f t="shared" si="168"/>
        <v>44702</v>
      </c>
      <c r="B1019" s="47">
        <v>87301</v>
      </c>
      <c r="C1019" s="47">
        <v>28123</v>
      </c>
      <c r="D1019" s="47">
        <v>34030</v>
      </c>
      <c r="E1019" s="47">
        <v>15373</v>
      </c>
      <c r="F1019" s="47">
        <v>5530</v>
      </c>
      <c r="G1019" s="47">
        <v>3863</v>
      </c>
      <c r="H1019" s="42"/>
      <c r="I1019" s="43">
        <f t="shared" si="164"/>
        <v>126861</v>
      </c>
      <c r="J1019" s="43">
        <f t="shared" si="165"/>
        <v>47359</v>
      </c>
      <c r="L1019" s="42">
        <f t="shared" si="169"/>
        <v>44702</v>
      </c>
      <c r="M1019" s="44">
        <f t="shared" si="166"/>
        <v>126861</v>
      </c>
      <c r="N1019" s="48">
        <f t="shared" si="167"/>
        <v>0.373314099683906</v>
      </c>
      <c r="R1019" s="117"/>
    </row>
    <row r="1020" spans="1:18" x14ac:dyDescent="0.25">
      <c r="A1020" s="42">
        <f t="shared" si="168"/>
        <v>44709</v>
      </c>
      <c r="B1020" s="47">
        <v>87301</v>
      </c>
      <c r="C1020" s="47">
        <v>32756</v>
      </c>
      <c r="D1020" s="47">
        <v>34030</v>
      </c>
      <c r="E1020" s="47">
        <v>19581</v>
      </c>
      <c r="F1020" s="47">
        <v>5530</v>
      </c>
      <c r="G1020" s="47">
        <v>3999</v>
      </c>
      <c r="H1020" s="42"/>
      <c r="I1020" s="43">
        <f t="shared" si="164"/>
        <v>126861</v>
      </c>
      <c r="J1020" s="43">
        <f t="shared" si="165"/>
        <v>56336</v>
      </c>
      <c r="L1020" s="42">
        <f t="shared" si="169"/>
        <v>44709</v>
      </c>
      <c r="M1020" s="44">
        <f t="shared" si="166"/>
        <v>126861</v>
      </c>
      <c r="N1020" s="48">
        <f t="shared" si="167"/>
        <v>0.44407658776140818</v>
      </c>
      <c r="R1020" s="117"/>
    </row>
    <row r="1021" spans="1:18" x14ac:dyDescent="0.25">
      <c r="A1021" s="42">
        <f t="shared" si="168"/>
        <v>44716</v>
      </c>
      <c r="B1021" s="47">
        <v>87301</v>
      </c>
      <c r="C1021" s="47">
        <v>37688</v>
      </c>
      <c r="D1021" s="47">
        <v>34030</v>
      </c>
      <c r="E1021" s="47">
        <v>21425</v>
      </c>
      <c r="F1021" s="47">
        <v>5530</v>
      </c>
      <c r="G1021" s="47">
        <v>4048</v>
      </c>
      <c r="H1021" s="42"/>
      <c r="I1021" s="43">
        <f t="shared" si="164"/>
        <v>126861</v>
      </c>
      <c r="J1021" s="43">
        <f t="shared" si="165"/>
        <v>63161</v>
      </c>
      <c r="L1021" s="42">
        <f t="shared" si="169"/>
        <v>44716</v>
      </c>
      <c r="M1021" s="44">
        <f t="shared" si="166"/>
        <v>126861</v>
      </c>
      <c r="N1021" s="48">
        <f t="shared" si="167"/>
        <v>0.49787562765546545</v>
      </c>
      <c r="R1021" s="117"/>
    </row>
    <row r="1022" spans="1:18" x14ac:dyDescent="0.25">
      <c r="A1022" s="42">
        <f t="shared" si="168"/>
        <v>44723</v>
      </c>
      <c r="B1022" s="47">
        <v>87301</v>
      </c>
      <c r="C1022" s="47">
        <v>42376</v>
      </c>
      <c r="D1022" s="47">
        <v>34030</v>
      </c>
      <c r="E1022" s="47">
        <v>23198</v>
      </c>
      <c r="F1022" s="47">
        <v>5530</v>
      </c>
      <c r="G1022" s="47">
        <v>4101</v>
      </c>
      <c r="H1022" s="42"/>
      <c r="I1022" s="43">
        <f t="shared" si="164"/>
        <v>126861</v>
      </c>
      <c r="J1022" s="43">
        <f t="shared" si="165"/>
        <v>69675</v>
      </c>
      <c r="L1022" s="42">
        <f t="shared" si="169"/>
        <v>44723</v>
      </c>
      <c r="M1022" s="44">
        <f t="shared" si="166"/>
        <v>126861</v>
      </c>
      <c r="N1022" s="48">
        <f t="shared" si="167"/>
        <v>0.54922316551185946</v>
      </c>
      <c r="R1022" s="117"/>
    </row>
    <row r="1023" spans="1:18" x14ac:dyDescent="0.25">
      <c r="A1023" s="42">
        <f t="shared" si="168"/>
        <v>44730</v>
      </c>
      <c r="B1023" s="47">
        <v>87301</v>
      </c>
      <c r="C1023" s="47">
        <v>46661</v>
      </c>
      <c r="D1023" s="47">
        <v>34030</v>
      </c>
      <c r="E1023" s="47">
        <v>24598</v>
      </c>
      <c r="F1023" s="47">
        <v>5530</v>
      </c>
      <c r="G1023" s="47">
        <v>4132</v>
      </c>
      <c r="H1023" s="42"/>
      <c r="I1023" s="43">
        <f t="shared" si="164"/>
        <v>126861</v>
      </c>
      <c r="J1023" s="43">
        <f t="shared" si="165"/>
        <v>75391</v>
      </c>
      <c r="L1023" s="42">
        <f t="shared" si="169"/>
        <v>44730</v>
      </c>
      <c r="M1023" s="44">
        <f t="shared" si="166"/>
        <v>126861</v>
      </c>
      <c r="N1023" s="48">
        <f t="shared" si="167"/>
        <v>0.59428035408833291</v>
      </c>
      <c r="R1023" s="117"/>
    </row>
    <row r="1024" spans="1:18" x14ac:dyDescent="0.25">
      <c r="A1024" s="42">
        <f t="shared" si="168"/>
        <v>44737</v>
      </c>
      <c r="B1024" s="47">
        <v>87301</v>
      </c>
      <c r="C1024" s="47">
        <v>51923</v>
      </c>
      <c r="D1024" s="47">
        <v>34030</v>
      </c>
      <c r="E1024" s="47">
        <v>26665</v>
      </c>
      <c r="F1024" s="47">
        <v>5530</v>
      </c>
      <c r="G1024" s="47">
        <v>4045</v>
      </c>
      <c r="H1024" s="42"/>
      <c r="I1024" s="43">
        <f t="shared" si="164"/>
        <v>126861</v>
      </c>
      <c r="J1024" s="43">
        <f t="shared" si="165"/>
        <v>82633</v>
      </c>
      <c r="L1024" s="42">
        <f t="shared" si="169"/>
        <v>44737</v>
      </c>
      <c r="M1024" s="44">
        <f t="shared" si="166"/>
        <v>126861</v>
      </c>
      <c r="N1024" s="48">
        <f t="shared" si="167"/>
        <v>0.65136645620009304</v>
      </c>
      <c r="R1024" s="117"/>
    </row>
    <row r="1025" spans="1:18" x14ac:dyDescent="0.25">
      <c r="A1025" s="42">
        <f t="shared" si="168"/>
        <v>44744</v>
      </c>
      <c r="B1025" s="47">
        <v>87301</v>
      </c>
      <c r="C1025" s="47">
        <v>54481</v>
      </c>
      <c r="D1025" s="47">
        <v>34030</v>
      </c>
      <c r="E1025" s="47">
        <v>27692</v>
      </c>
      <c r="F1025" s="47">
        <v>5530</v>
      </c>
      <c r="G1025" s="47">
        <v>3994</v>
      </c>
      <c r="H1025" s="42"/>
      <c r="I1025" s="43">
        <f t="shared" si="164"/>
        <v>126861</v>
      </c>
      <c r="J1025" s="43">
        <f t="shared" si="165"/>
        <v>86167</v>
      </c>
      <c r="L1025" s="42">
        <f t="shared" si="169"/>
        <v>44744</v>
      </c>
      <c r="M1025" s="44">
        <f t="shared" si="166"/>
        <v>126861</v>
      </c>
      <c r="N1025" s="48">
        <f t="shared" si="167"/>
        <v>0.67922371729688402</v>
      </c>
      <c r="R1025" s="117"/>
    </row>
    <row r="1026" spans="1:18" x14ac:dyDescent="0.25">
      <c r="A1026" s="42">
        <f t="shared" si="168"/>
        <v>44751</v>
      </c>
      <c r="B1026" s="47">
        <v>87301</v>
      </c>
      <c r="C1026" s="47">
        <v>55968</v>
      </c>
      <c r="D1026" s="47">
        <v>34030</v>
      </c>
      <c r="E1026" s="47">
        <v>28250</v>
      </c>
      <c r="F1026" s="47">
        <v>5530</v>
      </c>
      <c r="G1026" s="47">
        <v>3936</v>
      </c>
      <c r="H1026" s="42"/>
      <c r="I1026" s="43">
        <f t="shared" si="164"/>
        <v>126861</v>
      </c>
      <c r="J1026" s="43">
        <f t="shared" si="165"/>
        <v>88154</v>
      </c>
      <c r="L1026" s="42">
        <f t="shared" si="169"/>
        <v>44751</v>
      </c>
      <c r="M1026" s="44">
        <f t="shared" si="166"/>
        <v>126861</v>
      </c>
      <c r="N1026" s="48">
        <f t="shared" si="167"/>
        <v>0.69488652935102202</v>
      </c>
      <c r="R1026" s="117"/>
    </row>
    <row r="1027" spans="1:18" x14ac:dyDescent="0.25">
      <c r="A1027" s="42">
        <f t="shared" si="168"/>
        <v>44758</v>
      </c>
      <c r="B1027" s="47">
        <v>87301</v>
      </c>
      <c r="C1027" s="47">
        <v>56991</v>
      </c>
      <c r="D1027" s="47">
        <v>34030</v>
      </c>
      <c r="E1027" s="47">
        <v>28399</v>
      </c>
      <c r="F1027" s="47">
        <v>5530</v>
      </c>
      <c r="G1027" s="47">
        <v>3907</v>
      </c>
      <c r="H1027" s="42"/>
      <c r="I1027" s="43">
        <f t="shared" si="164"/>
        <v>126861</v>
      </c>
      <c r="J1027" s="43">
        <f t="shared" si="165"/>
        <v>89297</v>
      </c>
      <c r="L1027" s="42">
        <f t="shared" si="169"/>
        <v>44758</v>
      </c>
      <c r="M1027" s="44">
        <f t="shared" si="166"/>
        <v>126861</v>
      </c>
      <c r="N1027" s="48">
        <f t="shared" si="167"/>
        <v>0.70389639053767505</v>
      </c>
      <c r="R1027" s="117"/>
    </row>
    <row r="1028" spans="1:18" x14ac:dyDescent="0.25">
      <c r="A1028" s="42">
        <f t="shared" si="168"/>
        <v>44765</v>
      </c>
      <c r="B1028" s="47">
        <v>87301</v>
      </c>
      <c r="C1028" s="47">
        <v>58129</v>
      </c>
      <c r="D1028" s="47">
        <v>34030</v>
      </c>
      <c r="E1028" s="47">
        <v>28572</v>
      </c>
      <c r="F1028" s="47">
        <v>5530</v>
      </c>
      <c r="G1028" s="47">
        <v>3913</v>
      </c>
      <c r="H1028" s="42"/>
      <c r="I1028" s="43">
        <f t="shared" si="164"/>
        <v>126861</v>
      </c>
      <c r="J1028" s="43">
        <f t="shared" si="165"/>
        <v>90614</v>
      </c>
      <c r="L1028" s="42">
        <f t="shared" si="169"/>
        <v>44765</v>
      </c>
      <c r="M1028" s="44">
        <f t="shared" si="166"/>
        <v>126861</v>
      </c>
      <c r="N1028" s="48">
        <f t="shared" si="167"/>
        <v>0.71427783164250636</v>
      </c>
      <c r="R1028" s="117"/>
    </row>
    <row r="1029" spans="1:18" x14ac:dyDescent="0.25">
      <c r="A1029" s="42">
        <f t="shared" si="168"/>
        <v>44772</v>
      </c>
      <c r="B1029" s="47">
        <v>87301</v>
      </c>
      <c r="C1029" s="47">
        <v>59398</v>
      </c>
      <c r="D1029" s="47">
        <v>34030</v>
      </c>
      <c r="E1029" s="47">
        <v>28655</v>
      </c>
      <c r="F1029" s="47">
        <v>5530</v>
      </c>
      <c r="G1029" s="47">
        <v>3938</v>
      </c>
      <c r="H1029" s="42"/>
      <c r="I1029" s="43">
        <f t="shared" si="164"/>
        <v>126861</v>
      </c>
      <c r="J1029" s="43">
        <f t="shared" si="165"/>
        <v>91991</v>
      </c>
      <c r="L1029" s="42">
        <f t="shared" si="169"/>
        <v>44772</v>
      </c>
      <c r="M1029" s="44">
        <f t="shared" si="166"/>
        <v>126861</v>
      </c>
      <c r="N1029" s="48">
        <f t="shared" si="167"/>
        <v>0.72513223133981286</v>
      </c>
      <c r="R1029" s="117"/>
    </row>
    <row r="1030" spans="1:18" x14ac:dyDescent="0.25">
      <c r="A1030" s="42">
        <f t="shared" si="168"/>
        <v>44779</v>
      </c>
      <c r="B1030" s="47">
        <v>87301</v>
      </c>
      <c r="C1030" s="47">
        <v>59736</v>
      </c>
      <c r="D1030" s="47">
        <v>34030</v>
      </c>
      <c r="E1030" s="47">
        <v>28380</v>
      </c>
      <c r="F1030" s="47">
        <v>5530</v>
      </c>
      <c r="G1030" s="47">
        <v>3893</v>
      </c>
      <c r="H1030" s="42"/>
      <c r="I1030" s="43">
        <f t="shared" si="164"/>
        <v>126861</v>
      </c>
      <c r="J1030" s="43">
        <f t="shared" si="165"/>
        <v>92009</v>
      </c>
      <c r="L1030" s="42">
        <f t="shared" si="169"/>
        <v>44779</v>
      </c>
      <c r="M1030" s="44">
        <f t="shared" si="166"/>
        <v>126861</v>
      </c>
      <c r="N1030" s="48">
        <f t="shared" si="167"/>
        <v>0.72527411891755544</v>
      </c>
      <c r="R1030" s="117"/>
    </row>
    <row r="1031" spans="1:18" x14ac:dyDescent="0.25">
      <c r="A1031" s="42">
        <f t="shared" si="168"/>
        <v>44786</v>
      </c>
      <c r="B1031" s="47">
        <v>87301</v>
      </c>
      <c r="C1031" s="47">
        <v>60188</v>
      </c>
      <c r="D1031" s="47">
        <v>34030</v>
      </c>
      <c r="E1031" s="47">
        <v>28799</v>
      </c>
      <c r="F1031" s="47">
        <v>5530</v>
      </c>
      <c r="G1031" s="47">
        <v>3851</v>
      </c>
      <c r="H1031" s="42"/>
      <c r="I1031" s="43">
        <f t="shared" ref="I1031:I1050" si="170">B1031+D1031+F1031</f>
        <v>126861</v>
      </c>
      <c r="J1031" s="43">
        <f t="shared" ref="J1031:J1050" si="171">C1031+E1031+G1031</f>
        <v>92838</v>
      </c>
      <c r="L1031" s="42">
        <f t="shared" si="169"/>
        <v>44786</v>
      </c>
      <c r="M1031" s="44">
        <f t="shared" ref="M1031:M1050" si="172">B1031+D1031+F1031</f>
        <v>126861</v>
      </c>
      <c r="N1031" s="48">
        <f t="shared" ref="N1031:N1050" si="173">(C1031+E1031+G1031)/M1031</f>
        <v>0.73180883013692155</v>
      </c>
      <c r="R1031" s="117"/>
    </row>
    <row r="1032" spans="1:18" x14ac:dyDescent="0.25">
      <c r="A1032" s="42">
        <f t="shared" si="168"/>
        <v>44793</v>
      </c>
      <c r="B1032" s="47">
        <v>87301</v>
      </c>
      <c r="C1032" s="47">
        <v>60328</v>
      </c>
      <c r="D1032" s="47">
        <v>34030</v>
      </c>
      <c r="E1032" s="47">
        <v>28683</v>
      </c>
      <c r="F1032" s="47">
        <v>5530</v>
      </c>
      <c r="G1032" s="47">
        <v>3737</v>
      </c>
      <c r="H1032" s="42"/>
      <c r="I1032" s="43">
        <f t="shared" si="170"/>
        <v>126861</v>
      </c>
      <c r="J1032" s="43">
        <f t="shared" si="171"/>
        <v>92748</v>
      </c>
      <c r="L1032" s="42">
        <f t="shared" si="169"/>
        <v>44793</v>
      </c>
      <c r="M1032" s="44">
        <f t="shared" si="172"/>
        <v>126861</v>
      </c>
      <c r="N1032" s="48">
        <f t="shared" si="173"/>
        <v>0.73109939224820863</v>
      </c>
      <c r="R1032" s="117"/>
    </row>
    <row r="1033" spans="1:18" x14ac:dyDescent="0.25">
      <c r="A1033" s="42">
        <f t="shared" si="168"/>
        <v>44800</v>
      </c>
      <c r="B1033" s="47">
        <v>87301</v>
      </c>
      <c r="C1033" s="47">
        <v>59774</v>
      </c>
      <c r="D1033" s="47">
        <v>34030</v>
      </c>
      <c r="E1033" s="47">
        <v>27987</v>
      </c>
      <c r="F1033" s="47">
        <v>5530</v>
      </c>
      <c r="G1033" s="47">
        <v>3599</v>
      </c>
      <c r="H1033" s="42"/>
      <c r="I1033" s="43">
        <f t="shared" si="170"/>
        <v>126861</v>
      </c>
      <c r="J1033" s="43">
        <f t="shared" si="171"/>
        <v>91360</v>
      </c>
      <c r="L1033" s="42">
        <f t="shared" si="169"/>
        <v>44800</v>
      </c>
      <c r="M1033" s="44">
        <f t="shared" si="172"/>
        <v>126861</v>
      </c>
      <c r="N1033" s="48">
        <f t="shared" si="173"/>
        <v>0.72015828347561506</v>
      </c>
      <c r="R1033" s="117"/>
    </row>
    <row r="1034" spans="1:18" x14ac:dyDescent="0.25">
      <c r="A1034" s="42">
        <f t="shared" si="168"/>
        <v>44807</v>
      </c>
      <c r="B1034" s="47">
        <v>87301</v>
      </c>
      <c r="C1034" s="47">
        <v>58778</v>
      </c>
      <c r="D1034" s="47">
        <v>34030</v>
      </c>
      <c r="E1034" s="47">
        <v>26955</v>
      </c>
      <c r="F1034" s="47">
        <v>5530</v>
      </c>
      <c r="G1034" s="47">
        <v>3454</v>
      </c>
      <c r="H1034" s="42"/>
      <c r="I1034" s="43">
        <f t="shared" si="170"/>
        <v>126861</v>
      </c>
      <c r="J1034" s="43">
        <f t="shared" si="171"/>
        <v>89187</v>
      </c>
      <c r="L1034" s="42">
        <f t="shared" si="169"/>
        <v>44807</v>
      </c>
      <c r="M1034" s="44">
        <f t="shared" si="172"/>
        <v>126861</v>
      </c>
      <c r="N1034" s="48">
        <f t="shared" si="173"/>
        <v>0.70302929978480388</v>
      </c>
      <c r="R1034" s="117"/>
    </row>
    <row r="1035" spans="1:18" x14ac:dyDescent="0.25">
      <c r="A1035" s="42">
        <f t="shared" si="168"/>
        <v>44814</v>
      </c>
      <c r="B1035" s="47">
        <v>87301</v>
      </c>
      <c r="C1035" s="47">
        <v>59573</v>
      </c>
      <c r="D1035" s="47">
        <v>34030</v>
      </c>
      <c r="E1035" s="47">
        <v>26852</v>
      </c>
      <c r="F1035" s="47">
        <v>5530</v>
      </c>
      <c r="G1035" s="47">
        <v>3485</v>
      </c>
      <c r="H1035" s="42"/>
      <c r="I1035" s="43">
        <f t="shared" si="170"/>
        <v>126861</v>
      </c>
      <c r="J1035" s="43">
        <f t="shared" si="171"/>
        <v>89910</v>
      </c>
      <c r="L1035" s="42">
        <f t="shared" si="169"/>
        <v>44814</v>
      </c>
      <c r="M1035" s="44">
        <f t="shared" si="172"/>
        <v>126861</v>
      </c>
      <c r="N1035" s="48">
        <f t="shared" si="173"/>
        <v>0.70872845082413038</v>
      </c>
      <c r="R1035" s="117"/>
    </row>
    <row r="1036" spans="1:18" x14ac:dyDescent="0.25">
      <c r="A1036" s="42">
        <f t="shared" si="168"/>
        <v>44821</v>
      </c>
      <c r="B1036" s="47">
        <v>87301</v>
      </c>
      <c r="C1036" s="47">
        <v>59304</v>
      </c>
      <c r="D1036" s="47">
        <v>34030</v>
      </c>
      <c r="E1036" s="47">
        <v>26243</v>
      </c>
      <c r="F1036" s="47">
        <v>5530</v>
      </c>
      <c r="G1036" s="47">
        <v>3396</v>
      </c>
      <c r="H1036" s="42"/>
      <c r="I1036" s="43">
        <f t="shared" si="170"/>
        <v>126861</v>
      </c>
      <c r="J1036" s="43">
        <f t="shared" si="171"/>
        <v>88943</v>
      </c>
      <c r="L1036" s="42">
        <f t="shared" si="169"/>
        <v>44821</v>
      </c>
      <c r="M1036" s="44">
        <f t="shared" si="172"/>
        <v>126861</v>
      </c>
      <c r="N1036" s="48">
        <f t="shared" si="173"/>
        <v>0.70110593484207129</v>
      </c>
      <c r="R1036" s="117"/>
    </row>
    <row r="1037" spans="1:18" x14ac:dyDescent="0.25">
      <c r="A1037" s="42">
        <f t="shared" si="168"/>
        <v>44828</v>
      </c>
      <c r="B1037" s="47">
        <v>87301</v>
      </c>
      <c r="C1037" s="47">
        <v>60599</v>
      </c>
      <c r="D1037" s="47">
        <v>34030</v>
      </c>
      <c r="E1037" s="47">
        <v>25967</v>
      </c>
      <c r="F1037" s="47">
        <v>5530</v>
      </c>
      <c r="G1037" s="47">
        <v>3335</v>
      </c>
      <c r="H1037" s="42"/>
      <c r="I1037" s="43">
        <f t="shared" si="170"/>
        <v>126861</v>
      </c>
      <c r="J1037" s="43">
        <f t="shared" si="171"/>
        <v>89901</v>
      </c>
      <c r="L1037" s="42">
        <f t="shared" si="169"/>
        <v>44828</v>
      </c>
      <c r="M1037" s="44">
        <f t="shared" si="172"/>
        <v>126861</v>
      </c>
      <c r="N1037" s="48">
        <f t="shared" si="173"/>
        <v>0.70865750703525909</v>
      </c>
      <c r="R1037" s="117"/>
    </row>
    <row r="1038" spans="1:18" x14ac:dyDescent="0.25">
      <c r="A1038" s="42">
        <f t="shared" si="168"/>
        <v>44835</v>
      </c>
      <c r="B1038" s="47">
        <v>87301</v>
      </c>
      <c r="C1038" s="47">
        <v>64162</v>
      </c>
      <c r="D1038" s="47">
        <v>34030</v>
      </c>
      <c r="E1038" s="47">
        <v>26392</v>
      </c>
      <c r="F1038" s="47">
        <v>5530</v>
      </c>
      <c r="G1038" s="47">
        <v>3371</v>
      </c>
      <c r="H1038" s="42"/>
      <c r="I1038" s="43">
        <f t="shared" si="170"/>
        <v>126861</v>
      </c>
      <c r="J1038" s="43">
        <f t="shared" si="171"/>
        <v>93925</v>
      </c>
      <c r="L1038" s="42">
        <f t="shared" si="169"/>
        <v>44835</v>
      </c>
      <c r="M1038" s="44">
        <f t="shared" si="172"/>
        <v>126861</v>
      </c>
      <c r="N1038" s="48">
        <f t="shared" si="173"/>
        <v>0.74037726330393105</v>
      </c>
      <c r="R1038" s="117"/>
    </row>
    <row r="1039" spans="1:18" x14ac:dyDescent="0.25">
      <c r="A1039" s="42">
        <f t="shared" si="168"/>
        <v>44842</v>
      </c>
      <c r="B1039" s="47">
        <v>87301</v>
      </c>
      <c r="C1039" s="47">
        <v>65634</v>
      </c>
      <c r="D1039" s="47">
        <v>34030</v>
      </c>
      <c r="E1039" s="47">
        <v>26563</v>
      </c>
      <c r="F1039" s="47">
        <v>5530</v>
      </c>
      <c r="G1039" s="47">
        <v>3414</v>
      </c>
      <c r="H1039" s="42"/>
      <c r="I1039" s="43">
        <f t="shared" si="170"/>
        <v>126861</v>
      </c>
      <c r="J1039" s="43">
        <f t="shared" si="171"/>
        <v>95611</v>
      </c>
      <c r="L1039" s="42">
        <f t="shared" si="169"/>
        <v>44842</v>
      </c>
      <c r="M1039" s="44">
        <f t="shared" si="172"/>
        <v>126861</v>
      </c>
      <c r="N1039" s="48">
        <f t="shared" si="173"/>
        <v>0.75366739975248498</v>
      </c>
      <c r="R1039" s="117"/>
    </row>
    <row r="1040" spans="1:18" x14ac:dyDescent="0.25">
      <c r="A1040" s="42">
        <f t="shared" si="168"/>
        <v>44849</v>
      </c>
      <c r="B1040" s="47">
        <v>87301</v>
      </c>
      <c r="C1040" s="47">
        <v>65801</v>
      </c>
      <c r="D1040" s="47">
        <v>34030</v>
      </c>
      <c r="E1040" s="47">
        <v>26219</v>
      </c>
      <c r="F1040" s="47">
        <v>5530</v>
      </c>
      <c r="G1040" s="47">
        <v>3437</v>
      </c>
      <c r="H1040" s="42"/>
      <c r="I1040" s="43">
        <f t="shared" si="170"/>
        <v>126861</v>
      </c>
      <c r="J1040" s="43">
        <f t="shared" si="171"/>
        <v>95457</v>
      </c>
      <c r="L1040" s="42">
        <f t="shared" si="169"/>
        <v>44849</v>
      </c>
      <c r="M1040" s="44">
        <f t="shared" si="172"/>
        <v>126861</v>
      </c>
      <c r="N1040" s="48">
        <f t="shared" si="173"/>
        <v>0.7524534726984653</v>
      </c>
      <c r="R1040" s="117"/>
    </row>
    <row r="1041" spans="1:18" x14ac:dyDescent="0.25">
      <c r="A1041" s="42">
        <f t="shared" si="168"/>
        <v>44856</v>
      </c>
      <c r="B1041" s="47">
        <v>87301</v>
      </c>
      <c r="C1041" s="47">
        <v>66834</v>
      </c>
      <c r="D1041" s="47">
        <v>34030</v>
      </c>
      <c r="E1041" s="47">
        <v>25852</v>
      </c>
      <c r="F1041" s="47">
        <v>5530</v>
      </c>
      <c r="G1041" s="47">
        <v>3419</v>
      </c>
      <c r="H1041" s="42"/>
      <c r="I1041" s="43">
        <f t="shared" si="170"/>
        <v>126861</v>
      </c>
      <c r="J1041" s="43">
        <f t="shared" si="171"/>
        <v>96105</v>
      </c>
      <c r="L1041" s="42">
        <f t="shared" si="169"/>
        <v>44856</v>
      </c>
      <c r="M1041" s="44">
        <f t="shared" si="172"/>
        <v>126861</v>
      </c>
      <c r="N1041" s="48">
        <f t="shared" si="173"/>
        <v>0.75756142549719774</v>
      </c>
      <c r="R1041" s="117"/>
    </row>
    <row r="1042" spans="1:18" x14ac:dyDescent="0.25">
      <c r="A1042" s="42">
        <f t="shared" si="168"/>
        <v>44863</v>
      </c>
      <c r="B1042" s="47">
        <v>87301</v>
      </c>
      <c r="C1042" s="47">
        <v>68603</v>
      </c>
      <c r="D1042" s="47">
        <v>34030</v>
      </c>
      <c r="E1042" s="47">
        <v>25611</v>
      </c>
      <c r="F1042" s="47">
        <v>5530</v>
      </c>
      <c r="G1042" s="47">
        <v>3461</v>
      </c>
      <c r="H1042" s="42"/>
      <c r="I1042" s="43">
        <f t="shared" si="170"/>
        <v>126861</v>
      </c>
      <c r="J1042" s="43">
        <f t="shared" si="171"/>
        <v>97675</v>
      </c>
      <c r="L1042" s="42">
        <f t="shared" si="169"/>
        <v>44863</v>
      </c>
      <c r="M1042" s="44">
        <f t="shared" si="172"/>
        <v>126861</v>
      </c>
      <c r="N1042" s="48">
        <f t="shared" si="173"/>
        <v>0.76993717533363293</v>
      </c>
      <c r="R1042" s="117"/>
    </row>
    <row r="1043" spans="1:18" x14ac:dyDescent="0.25">
      <c r="A1043" s="42">
        <f t="shared" si="168"/>
        <v>44870</v>
      </c>
      <c r="B1043" s="47">
        <v>87301</v>
      </c>
      <c r="C1043" s="47">
        <v>71541</v>
      </c>
      <c r="D1043" s="47">
        <v>34030</v>
      </c>
      <c r="E1043" s="47">
        <v>25932</v>
      </c>
      <c r="F1043" s="47">
        <v>5530</v>
      </c>
      <c r="G1043" s="47">
        <v>3533</v>
      </c>
      <c r="H1043" s="42"/>
      <c r="I1043" s="43">
        <f t="shared" si="170"/>
        <v>126861</v>
      </c>
      <c r="J1043" s="43">
        <f t="shared" si="171"/>
        <v>101006</v>
      </c>
      <c r="L1043" s="42">
        <f t="shared" si="169"/>
        <v>44870</v>
      </c>
      <c r="M1043" s="44">
        <f t="shared" si="172"/>
        <v>126861</v>
      </c>
      <c r="N1043" s="48">
        <f t="shared" si="173"/>
        <v>0.79619425985921599</v>
      </c>
      <c r="R1043" s="117"/>
    </row>
    <row r="1044" spans="1:18" x14ac:dyDescent="0.25">
      <c r="A1044" s="42">
        <f t="shared" si="168"/>
        <v>44877</v>
      </c>
      <c r="B1044" s="47">
        <v>87301</v>
      </c>
      <c r="C1044" s="47">
        <v>70223</v>
      </c>
      <c r="D1044" s="47">
        <v>34030</v>
      </c>
      <c r="E1044" s="47">
        <v>25403</v>
      </c>
      <c r="F1044" s="47">
        <v>5530</v>
      </c>
      <c r="G1044" s="47">
        <v>3558</v>
      </c>
      <c r="H1044" s="42"/>
      <c r="I1044" s="43">
        <f t="shared" si="170"/>
        <v>126861</v>
      </c>
      <c r="J1044" s="43">
        <f t="shared" si="171"/>
        <v>99184</v>
      </c>
      <c r="L1044" s="42">
        <f t="shared" si="169"/>
        <v>44877</v>
      </c>
      <c r="M1044" s="44">
        <f t="shared" si="172"/>
        <v>126861</v>
      </c>
      <c r="N1044" s="48">
        <f t="shared" si="173"/>
        <v>0.78183208393438486</v>
      </c>
      <c r="R1044" s="117"/>
    </row>
    <row r="1045" spans="1:18" x14ac:dyDescent="0.25">
      <c r="A1045" s="42">
        <f t="shared" si="168"/>
        <v>44884</v>
      </c>
      <c r="B1045" s="47">
        <v>87301</v>
      </c>
      <c r="C1045" s="47">
        <v>68188</v>
      </c>
      <c r="D1045" s="47">
        <v>34030</v>
      </c>
      <c r="E1045" s="47">
        <v>24368</v>
      </c>
      <c r="F1045" s="47">
        <v>5530</v>
      </c>
      <c r="G1045" s="47">
        <v>3483</v>
      </c>
      <c r="H1045" s="42"/>
      <c r="I1045" s="43">
        <f t="shared" si="170"/>
        <v>126861</v>
      </c>
      <c r="J1045" s="43">
        <f t="shared" si="171"/>
        <v>96039</v>
      </c>
      <c r="L1045" s="42">
        <f t="shared" si="169"/>
        <v>44884</v>
      </c>
      <c r="M1045" s="44">
        <f t="shared" si="172"/>
        <v>126861</v>
      </c>
      <c r="N1045" s="48">
        <f t="shared" si="173"/>
        <v>0.75704117104547497</v>
      </c>
      <c r="R1045" s="117"/>
    </row>
    <row r="1046" spans="1:18" x14ac:dyDescent="0.25">
      <c r="A1046" s="42">
        <f t="shared" si="168"/>
        <v>44891</v>
      </c>
      <c r="B1046" s="47">
        <v>87301</v>
      </c>
      <c r="C1046" s="47">
        <v>65722</v>
      </c>
      <c r="D1046" s="47">
        <v>34030</v>
      </c>
      <c r="E1046" s="47">
        <v>23082</v>
      </c>
      <c r="F1046" s="47">
        <v>5530</v>
      </c>
      <c r="G1046" s="47">
        <v>3422</v>
      </c>
      <c r="H1046" s="42"/>
      <c r="I1046" s="43">
        <f t="shared" si="170"/>
        <v>126861</v>
      </c>
      <c r="J1046" s="43">
        <f t="shared" si="171"/>
        <v>92226</v>
      </c>
      <c r="L1046" s="42">
        <f t="shared" si="169"/>
        <v>44891</v>
      </c>
      <c r="M1046" s="44">
        <f t="shared" si="172"/>
        <v>126861</v>
      </c>
      <c r="N1046" s="48">
        <f t="shared" si="173"/>
        <v>0.72698465249367417</v>
      </c>
      <c r="R1046" s="117"/>
    </row>
    <row r="1047" spans="1:18" x14ac:dyDescent="0.25">
      <c r="A1047" s="42">
        <f t="shared" si="168"/>
        <v>44898</v>
      </c>
      <c r="B1047" s="47">
        <v>87301</v>
      </c>
      <c r="C1047" s="47">
        <v>62648</v>
      </c>
      <c r="D1047" s="47">
        <v>34030</v>
      </c>
      <c r="E1047" s="47">
        <v>21947</v>
      </c>
      <c r="F1047" s="47">
        <v>5530</v>
      </c>
      <c r="G1047" s="47">
        <v>3366</v>
      </c>
      <c r="H1047" s="42"/>
      <c r="I1047" s="43">
        <f t="shared" si="170"/>
        <v>126861</v>
      </c>
      <c r="J1047" s="43">
        <f t="shared" si="171"/>
        <v>87961</v>
      </c>
      <c r="L1047" s="42">
        <f t="shared" si="169"/>
        <v>44898</v>
      </c>
      <c r="M1047" s="44">
        <f t="shared" si="172"/>
        <v>126861</v>
      </c>
      <c r="N1047" s="48">
        <f t="shared" si="173"/>
        <v>0.69336517921189333</v>
      </c>
      <c r="R1047" s="117"/>
    </row>
    <row r="1048" spans="1:18" x14ac:dyDescent="0.25">
      <c r="A1048" s="42">
        <f t="shared" si="168"/>
        <v>44905</v>
      </c>
      <c r="B1048" s="47">
        <v>87301</v>
      </c>
      <c r="C1048" s="47">
        <v>59456</v>
      </c>
      <c r="D1048" s="47">
        <v>34030</v>
      </c>
      <c r="E1048" s="47">
        <v>20754</v>
      </c>
      <c r="F1048" s="47">
        <v>5530</v>
      </c>
      <c r="G1048" s="47">
        <v>3277</v>
      </c>
      <c r="H1048" s="42"/>
      <c r="I1048" s="43">
        <f t="shared" si="170"/>
        <v>126861</v>
      </c>
      <c r="J1048" s="43">
        <f t="shared" si="171"/>
        <v>83487</v>
      </c>
      <c r="L1048" s="42">
        <f t="shared" si="169"/>
        <v>44905</v>
      </c>
      <c r="M1048" s="44">
        <f t="shared" si="172"/>
        <v>126861</v>
      </c>
      <c r="N1048" s="48">
        <f t="shared" si="173"/>
        <v>0.65809823349965713</v>
      </c>
      <c r="R1048" s="117"/>
    </row>
    <row r="1049" spans="1:18" x14ac:dyDescent="0.25">
      <c r="A1049" s="42">
        <f t="shared" si="168"/>
        <v>44912</v>
      </c>
      <c r="B1049" s="47">
        <v>87301</v>
      </c>
      <c r="C1049" s="47">
        <v>57613</v>
      </c>
      <c r="D1049" s="47">
        <v>34030</v>
      </c>
      <c r="E1049" s="47">
        <v>19769</v>
      </c>
      <c r="F1049" s="47">
        <v>5530</v>
      </c>
      <c r="G1049" s="47">
        <v>3251</v>
      </c>
      <c r="H1049" s="42"/>
      <c r="I1049" s="43">
        <f t="shared" si="170"/>
        <v>126861</v>
      </c>
      <c r="J1049" s="43">
        <f t="shared" si="171"/>
        <v>80633</v>
      </c>
      <c r="L1049" s="42">
        <f t="shared" si="169"/>
        <v>44912</v>
      </c>
      <c r="M1049" s="44">
        <f t="shared" si="172"/>
        <v>126861</v>
      </c>
      <c r="N1049" s="48">
        <f t="shared" si="173"/>
        <v>0.63560116978425207</v>
      </c>
      <c r="R1049" s="117"/>
    </row>
    <row r="1050" spans="1:18" x14ac:dyDescent="0.25">
      <c r="A1050" s="42">
        <f t="shared" si="168"/>
        <v>44919</v>
      </c>
      <c r="B1050" s="47">
        <v>87301</v>
      </c>
      <c r="C1050" s="47">
        <v>56804</v>
      </c>
      <c r="D1050" s="47">
        <v>34030</v>
      </c>
      <c r="E1050" s="47">
        <v>19342</v>
      </c>
      <c r="F1050" s="47">
        <v>5530</v>
      </c>
      <c r="G1050" s="47">
        <v>3270</v>
      </c>
      <c r="H1050" s="42"/>
      <c r="I1050" s="43">
        <f t="shared" si="170"/>
        <v>126861</v>
      </c>
      <c r="J1050" s="43">
        <f t="shared" si="171"/>
        <v>79416</v>
      </c>
      <c r="L1050" s="42">
        <f t="shared" si="169"/>
        <v>44919</v>
      </c>
      <c r="M1050" s="44">
        <f t="shared" si="172"/>
        <v>126861</v>
      </c>
      <c r="N1050" s="48">
        <f t="shared" si="173"/>
        <v>0.62600799300021281</v>
      </c>
      <c r="R1050" s="117"/>
    </row>
    <row r="1052" spans="1:18" x14ac:dyDescent="0.25">
      <c r="A1052" s="42"/>
      <c r="B1052" s="47"/>
      <c r="C1052" s="47"/>
      <c r="D1052" s="47"/>
      <c r="E1052" s="47"/>
      <c r="F1052" s="47"/>
      <c r="G1052" s="47"/>
      <c r="H1052" s="47"/>
    </row>
  </sheetData>
  <mergeCells count="5">
    <mergeCell ref="P5:Q5"/>
    <mergeCell ref="F1:AE1"/>
    <mergeCell ref="AM1:AV1"/>
    <mergeCell ref="S4:X4"/>
    <mergeCell ref="Y3:AB3"/>
  </mergeCells>
  <phoneticPr fontId="26" type="noConversion"/>
  <printOptions gridLines="1" gridLinesSet="0"/>
  <pageMargins left="0.75" right="0.75" top="1" bottom="1" header="0.5" footer="0.5"/>
  <pageSetup paperSize="9" orientation="portrait" r:id="rId1"/>
  <headerFooter alignWithMargins="0">
    <oddHeader>&amp;A</oddHeader>
    <oddFooter>Side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7FECF-A608-4FFE-93B2-824DF2A9F864}">
  <sheetPr>
    <tabColor theme="5"/>
  </sheetPr>
  <dimension ref="A1:AB238"/>
  <sheetViews>
    <sheetView workbookViewId="0">
      <selection activeCell="G9" sqref="G9"/>
    </sheetView>
  </sheetViews>
  <sheetFormatPr baseColWidth="10" defaultColWidth="8.69921875" defaultRowHeight="15.6" x14ac:dyDescent="0.3"/>
  <cols>
    <col min="1" max="1" width="12.296875" bestFit="1" customWidth="1"/>
    <col min="2" max="2" width="15" bestFit="1" customWidth="1"/>
  </cols>
  <sheetData>
    <row r="1" spans="1:28" x14ac:dyDescent="0.3">
      <c r="A1" s="17" t="s">
        <v>287</v>
      </c>
      <c r="B1" t="s">
        <v>448</v>
      </c>
    </row>
    <row r="3" spans="1:28" x14ac:dyDescent="0.3">
      <c r="A3" s="17" t="s">
        <v>360</v>
      </c>
      <c r="B3" t="s">
        <v>449</v>
      </c>
    </row>
    <row r="4" spans="1:28" x14ac:dyDescent="0.3">
      <c r="A4" s="4" t="s">
        <v>424</v>
      </c>
      <c r="B4">
        <v>3357.063653846154</v>
      </c>
      <c r="F4" t="s">
        <v>0</v>
      </c>
      <c r="G4" t="s">
        <v>450</v>
      </c>
      <c r="H4" t="s">
        <v>302</v>
      </c>
      <c r="K4" s="89" t="s">
        <v>424</v>
      </c>
      <c r="L4" s="89" t="s">
        <v>425</v>
      </c>
      <c r="M4" s="89" t="s">
        <v>426</v>
      </c>
      <c r="N4" s="89" t="s">
        <v>427</v>
      </c>
      <c r="O4" s="89" t="s">
        <v>428</v>
      </c>
      <c r="P4" s="89" t="s">
        <v>429</v>
      </c>
      <c r="Q4" s="89" t="s">
        <v>430</v>
      </c>
      <c r="R4" s="89" t="s">
        <v>431</v>
      </c>
      <c r="S4" s="89" t="s">
        <v>432</v>
      </c>
      <c r="T4" s="89" t="s">
        <v>433</v>
      </c>
      <c r="U4" s="89" t="s">
        <v>434</v>
      </c>
      <c r="V4" s="89" t="s">
        <v>435</v>
      </c>
      <c r="W4" s="89" t="s">
        <v>436</v>
      </c>
      <c r="X4" s="89" t="s">
        <v>437</v>
      </c>
      <c r="Y4" s="89" t="s">
        <v>438</v>
      </c>
      <c r="Z4" s="89" t="s">
        <v>439</v>
      </c>
      <c r="AA4" s="89" t="s">
        <v>440</v>
      </c>
      <c r="AB4" s="89" t="s">
        <v>441</v>
      </c>
    </row>
    <row r="5" spans="1:28" x14ac:dyDescent="0.3">
      <c r="A5" s="18" t="s">
        <v>290</v>
      </c>
      <c r="B5">
        <v>982.86</v>
      </c>
      <c r="F5" s="89" t="s">
        <v>424</v>
      </c>
      <c r="G5" s="84">
        <v>3357.063653846154</v>
      </c>
      <c r="H5">
        <f>G5*1000</f>
        <v>3357063.653846154</v>
      </c>
      <c r="J5" s="18" t="s">
        <v>290</v>
      </c>
      <c r="K5">
        <v>982.86</v>
      </c>
      <c r="L5">
        <v>1116.58</v>
      </c>
      <c r="M5">
        <v>2444.5600000000004</v>
      </c>
      <c r="N5">
        <v>1434.2739999999999</v>
      </c>
      <c r="O5">
        <v>2552.1759999999999</v>
      </c>
      <c r="P5">
        <v>1948.6680000000001</v>
      </c>
      <c r="Q5">
        <v>1583.6300000000003</v>
      </c>
      <c r="R5">
        <v>847.13800000000015</v>
      </c>
      <c r="S5">
        <v>1055.0319999999999</v>
      </c>
      <c r="T5">
        <v>1861.2560000000001</v>
      </c>
      <c r="U5">
        <v>1331.6680000000001</v>
      </c>
      <c r="V5">
        <v>1885.7620000000002</v>
      </c>
      <c r="W5">
        <v>2015.646</v>
      </c>
      <c r="X5">
        <v>1615.424</v>
      </c>
      <c r="Y5">
        <v>2129.9360000000001</v>
      </c>
      <c r="Z5">
        <v>1600.568</v>
      </c>
      <c r="AA5">
        <v>1497.854</v>
      </c>
      <c r="AB5">
        <v>3467.364</v>
      </c>
    </row>
    <row r="6" spans="1:28" x14ac:dyDescent="0.3">
      <c r="A6" s="18" t="s">
        <v>294</v>
      </c>
      <c r="B6">
        <v>695.5</v>
      </c>
      <c r="F6" s="89" t="s">
        <v>425</v>
      </c>
      <c r="G6" s="84">
        <v>3794.7992452830185</v>
      </c>
      <c r="H6">
        <f t="shared" ref="H6:H22" si="0">G6*1000</f>
        <v>3794799.2452830183</v>
      </c>
      <c r="J6" s="18" t="s">
        <v>294</v>
      </c>
      <c r="K6">
        <v>695.5</v>
      </c>
      <c r="L6">
        <v>1428.175</v>
      </c>
      <c r="M6">
        <v>1102.2</v>
      </c>
      <c r="N6">
        <v>965.91250000000002</v>
      </c>
      <c r="O6">
        <v>1177.5650000000001</v>
      </c>
      <c r="P6">
        <v>1893.9375</v>
      </c>
      <c r="Q6">
        <v>999.9375</v>
      </c>
      <c r="R6">
        <v>716.36500000000001</v>
      </c>
      <c r="S6">
        <v>799.35250000000008</v>
      </c>
      <c r="T6">
        <v>1508.7550000000001</v>
      </c>
      <c r="U6">
        <v>862.48250000000007</v>
      </c>
      <c r="V6">
        <v>1644.62</v>
      </c>
      <c r="W6">
        <v>1818.3725000000002</v>
      </c>
      <c r="X6">
        <v>1289.9175</v>
      </c>
      <c r="Y6">
        <v>1377.2175000000002</v>
      </c>
      <c r="Z6">
        <v>997.36749999999995</v>
      </c>
      <c r="AA6">
        <v>1621.1675</v>
      </c>
      <c r="AB6">
        <v>2261.4224999999997</v>
      </c>
    </row>
    <row r="7" spans="1:28" x14ac:dyDescent="0.3">
      <c r="A7" s="18" t="s">
        <v>298</v>
      </c>
      <c r="B7">
        <v>1069.375</v>
      </c>
      <c r="F7" s="89" t="s">
        <v>426</v>
      </c>
      <c r="G7" s="84">
        <v>4292.7509433962277</v>
      </c>
      <c r="H7">
        <f t="shared" si="0"/>
        <v>4292750.9433962274</v>
      </c>
      <c r="J7" s="18" t="s">
        <v>298</v>
      </c>
      <c r="K7">
        <v>1069.375</v>
      </c>
      <c r="L7">
        <v>1190.5</v>
      </c>
      <c r="M7">
        <v>1046.9250000000002</v>
      </c>
      <c r="N7">
        <v>750.53499999999997</v>
      </c>
      <c r="O7">
        <v>1666.9424999999999</v>
      </c>
      <c r="P7">
        <v>1422.22</v>
      </c>
      <c r="Q7">
        <v>847.11249999999995</v>
      </c>
      <c r="R7">
        <v>994.15</v>
      </c>
      <c r="S7">
        <v>1082.5425</v>
      </c>
      <c r="T7">
        <v>3037.1149999999998</v>
      </c>
      <c r="U7">
        <v>644.66250000000002</v>
      </c>
      <c r="V7">
        <v>2089.4349999999999</v>
      </c>
      <c r="W7">
        <v>1715.93</v>
      </c>
      <c r="X7">
        <v>1517.5074999999999</v>
      </c>
      <c r="Y7">
        <v>1639.4274999999998</v>
      </c>
      <c r="Z7">
        <v>778.24250000000006</v>
      </c>
      <c r="AA7">
        <v>1758.7975000000001</v>
      </c>
      <c r="AB7">
        <v>1590.32</v>
      </c>
    </row>
    <row r="8" spans="1:28" x14ac:dyDescent="0.3">
      <c r="A8" s="18" t="s">
        <v>306</v>
      </c>
      <c r="B8">
        <v>2386.8000000000002</v>
      </c>
      <c r="F8" s="89" t="s">
        <v>427</v>
      </c>
      <c r="G8" s="84">
        <v>3433.0009433962277</v>
      </c>
      <c r="H8">
        <f t="shared" si="0"/>
        <v>3433000.9433962279</v>
      </c>
      <c r="J8" s="18" t="s">
        <v>306</v>
      </c>
      <c r="K8">
        <v>2386.8000000000002</v>
      </c>
      <c r="L8">
        <v>3795.38</v>
      </c>
      <c r="M8">
        <v>3337.8600000000006</v>
      </c>
      <c r="N8">
        <v>3121.6899999999996</v>
      </c>
      <c r="O8">
        <v>4709.4639999999999</v>
      </c>
      <c r="P8">
        <v>3492.8419999999996</v>
      </c>
      <c r="Q8">
        <v>4300.5419999999995</v>
      </c>
      <c r="R8">
        <v>2570.9180000000001</v>
      </c>
      <c r="S8">
        <v>5581.8180000000002</v>
      </c>
      <c r="T8">
        <v>2768.386</v>
      </c>
      <c r="U8">
        <v>2221.29</v>
      </c>
      <c r="V8">
        <v>3240.4539999999997</v>
      </c>
      <c r="W8">
        <v>2640.9380000000001</v>
      </c>
      <c r="X8">
        <v>3252.1700000000005</v>
      </c>
      <c r="Y8">
        <v>2569.5500000000002</v>
      </c>
      <c r="Z8">
        <v>3998.0380000000005</v>
      </c>
      <c r="AA8">
        <v>4972.7219999999998</v>
      </c>
      <c r="AB8">
        <v>2303.7480000000005</v>
      </c>
    </row>
    <row r="9" spans="1:28" x14ac:dyDescent="0.3">
      <c r="A9" s="18" t="s">
        <v>308</v>
      </c>
      <c r="B9">
        <v>8844.5750000000007</v>
      </c>
      <c r="F9" s="89" t="s">
        <v>428</v>
      </c>
      <c r="G9" s="84">
        <v>4199.6194339622634</v>
      </c>
      <c r="H9">
        <f t="shared" si="0"/>
        <v>4199619.4339622632</v>
      </c>
      <c r="J9" s="18" t="s">
        <v>308</v>
      </c>
      <c r="K9">
        <v>8844.5750000000007</v>
      </c>
      <c r="L9">
        <v>8882.15</v>
      </c>
      <c r="M9">
        <v>7935.9499999999989</v>
      </c>
      <c r="N9">
        <v>8244.6650000000009</v>
      </c>
      <c r="O9">
        <v>9048.625</v>
      </c>
      <c r="P9">
        <v>10103.82</v>
      </c>
      <c r="Q9">
        <v>8168.0725000000002</v>
      </c>
      <c r="R9">
        <v>10776.645</v>
      </c>
      <c r="S9">
        <v>8639.5475000000006</v>
      </c>
      <c r="T9">
        <v>8563.9674999999988</v>
      </c>
      <c r="U9">
        <v>12583.06</v>
      </c>
      <c r="V9">
        <v>9972.35</v>
      </c>
      <c r="W9">
        <v>8173.0649999999996</v>
      </c>
      <c r="X9">
        <v>10441.880000000001</v>
      </c>
      <c r="Y9">
        <v>9409.94</v>
      </c>
      <c r="Z9">
        <v>13191.887499999999</v>
      </c>
      <c r="AA9">
        <v>8229.0275000000001</v>
      </c>
      <c r="AB9">
        <v>5658.0099999999993</v>
      </c>
    </row>
    <row r="10" spans="1:28" x14ac:dyDescent="0.3">
      <c r="A10" s="18" t="s">
        <v>310</v>
      </c>
      <c r="B10">
        <v>8796.1750000000011</v>
      </c>
      <c r="F10" s="89" t="s">
        <v>429</v>
      </c>
      <c r="G10" s="84">
        <v>3950.5509433962261</v>
      </c>
      <c r="H10">
        <f t="shared" si="0"/>
        <v>3950550.943396226</v>
      </c>
      <c r="J10" s="18" t="s">
        <v>310</v>
      </c>
      <c r="K10">
        <v>8796.1750000000011</v>
      </c>
      <c r="L10">
        <v>5679.0399999999991</v>
      </c>
      <c r="M10">
        <v>11346.995000000001</v>
      </c>
      <c r="N10">
        <v>6385.3850000000002</v>
      </c>
      <c r="O10">
        <v>8623.1349999999984</v>
      </c>
      <c r="P10">
        <v>9187.8325000000004</v>
      </c>
      <c r="Q10">
        <v>6494.7775000000001</v>
      </c>
      <c r="R10">
        <v>6747.1275000000005</v>
      </c>
      <c r="S10">
        <v>10395.2875</v>
      </c>
      <c r="T10">
        <v>9686.4575000000004</v>
      </c>
      <c r="U10">
        <v>7655.7999999999993</v>
      </c>
      <c r="V10">
        <v>8931.7250000000004</v>
      </c>
      <c r="W10">
        <v>9526.6124999999993</v>
      </c>
      <c r="X10">
        <v>7439.0974999999999</v>
      </c>
      <c r="Y10">
        <v>10537.095000000001</v>
      </c>
      <c r="Z10">
        <v>4937.2000000000007</v>
      </c>
      <c r="AA10">
        <v>9299.4549999999999</v>
      </c>
      <c r="AB10">
        <v>15792.987500000001</v>
      </c>
    </row>
    <row r="11" spans="1:28" x14ac:dyDescent="0.3">
      <c r="A11" s="18" t="s">
        <v>312</v>
      </c>
      <c r="B11">
        <v>4501.9400000000005</v>
      </c>
      <c r="F11" s="89" t="s">
        <v>430</v>
      </c>
      <c r="G11" s="84">
        <v>3838.8954716981125</v>
      </c>
      <c r="H11">
        <f t="shared" si="0"/>
        <v>3838895.4716981123</v>
      </c>
      <c r="J11" s="18" t="s">
        <v>312</v>
      </c>
      <c r="K11">
        <v>4501.9400000000005</v>
      </c>
      <c r="L11">
        <v>5898.84</v>
      </c>
      <c r="M11">
        <v>6215.1639999999998</v>
      </c>
      <c r="N11">
        <v>3053.7280000000001</v>
      </c>
      <c r="O11">
        <v>7160.1639999999998</v>
      </c>
      <c r="P11">
        <v>5388.74</v>
      </c>
      <c r="Q11">
        <v>6512.0399999999991</v>
      </c>
      <c r="R11">
        <v>5179.4360000000006</v>
      </c>
      <c r="S11">
        <v>5494.1639999999998</v>
      </c>
      <c r="T11">
        <v>7875.6380000000008</v>
      </c>
      <c r="U11">
        <v>4383.3559999999998</v>
      </c>
      <c r="V11">
        <v>5257.6859999999997</v>
      </c>
      <c r="W11">
        <v>9915.2720000000008</v>
      </c>
      <c r="X11">
        <v>5091.8320000000003</v>
      </c>
      <c r="Y11">
        <v>6386.8360000000002</v>
      </c>
      <c r="Z11">
        <v>2656.442</v>
      </c>
      <c r="AA11">
        <v>3968.7339999999995</v>
      </c>
      <c r="AB11">
        <v>7622.8639999999996</v>
      </c>
    </row>
    <row r="12" spans="1:28" x14ac:dyDescent="0.3">
      <c r="A12" s="18" t="s">
        <v>314</v>
      </c>
      <c r="B12">
        <v>3255.125</v>
      </c>
      <c r="F12" s="89" t="s">
        <v>431</v>
      </c>
      <c r="G12" s="84">
        <v>3297.1071698113201</v>
      </c>
      <c r="H12">
        <f t="shared" si="0"/>
        <v>3297107.16981132</v>
      </c>
      <c r="J12" s="18" t="s">
        <v>314</v>
      </c>
      <c r="K12">
        <v>3255.125</v>
      </c>
      <c r="L12">
        <v>3323.5</v>
      </c>
      <c r="M12">
        <v>5102.6650000000009</v>
      </c>
      <c r="N12">
        <v>2553.8649999999998</v>
      </c>
      <c r="O12">
        <v>4305.26</v>
      </c>
      <c r="P12">
        <v>3407.145</v>
      </c>
      <c r="Q12">
        <v>4701.5174999999999</v>
      </c>
      <c r="R12">
        <v>3646.77</v>
      </c>
      <c r="S12">
        <v>4770.8325000000004</v>
      </c>
      <c r="T12">
        <v>4301.6725000000006</v>
      </c>
      <c r="U12">
        <v>3977.3025000000007</v>
      </c>
      <c r="V12">
        <v>3524.92</v>
      </c>
      <c r="W12">
        <v>6560.5249999999996</v>
      </c>
      <c r="X12">
        <v>4709.5650000000005</v>
      </c>
      <c r="Y12">
        <v>4687.9475000000002</v>
      </c>
      <c r="Z12">
        <v>4299.5874999999996</v>
      </c>
      <c r="AA12">
        <v>4131.2150000000001</v>
      </c>
      <c r="AB12">
        <v>3938.2000000000003</v>
      </c>
    </row>
    <row r="13" spans="1:28" x14ac:dyDescent="0.3">
      <c r="A13" s="18" t="s">
        <v>316</v>
      </c>
      <c r="B13">
        <v>4037.0474999999997</v>
      </c>
      <c r="F13" s="89" t="s">
        <v>432</v>
      </c>
      <c r="G13" s="84">
        <v>4561.004339622642</v>
      </c>
      <c r="H13">
        <f t="shared" si="0"/>
        <v>4561004.3396226419</v>
      </c>
      <c r="J13" s="18" t="s">
        <v>316</v>
      </c>
      <c r="K13">
        <v>4037.0474999999997</v>
      </c>
      <c r="L13">
        <v>5242.9600000000009</v>
      </c>
      <c r="M13">
        <v>4815.1550000000007</v>
      </c>
      <c r="N13">
        <v>3462.7675000000004</v>
      </c>
      <c r="O13">
        <v>4087.3275000000003</v>
      </c>
      <c r="P13">
        <v>2718.0279999999998</v>
      </c>
      <c r="Q13">
        <v>5520.7849999999999</v>
      </c>
      <c r="R13">
        <v>3372.0174999999999</v>
      </c>
      <c r="S13">
        <v>6804.4324999999999</v>
      </c>
      <c r="T13">
        <v>4786.8860000000004</v>
      </c>
      <c r="U13">
        <v>3540.71</v>
      </c>
      <c r="V13">
        <v>2554.5774999999999</v>
      </c>
      <c r="W13">
        <v>4779.3150000000005</v>
      </c>
      <c r="X13">
        <v>3896.0399999999995</v>
      </c>
      <c r="Y13">
        <v>4555.9250000000002</v>
      </c>
      <c r="Z13">
        <v>5976.2175000000007</v>
      </c>
      <c r="AA13">
        <v>4596.4025000000001</v>
      </c>
      <c r="AB13">
        <v>4413.8819999999996</v>
      </c>
    </row>
    <row r="14" spans="1:28" x14ac:dyDescent="0.3">
      <c r="A14" s="18" t="s">
        <v>318</v>
      </c>
      <c r="B14">
        <v>2482.9199999999996</v>
      </c>
      <c r="F14" s="89" t="s">
        <v>433</v>
      </c>
      <c r="G14" s="84">
        <v>4286.0869811320754</v>
      </c>
      <c r="H14">
        <f t="shared" si="0"/>
        <v>4286086.9811320752</v>
      </c>
      <c r="J14" s="18" t="s">
        <v>318</v>
      </c>
      <c r="K14">
        <v>2482.9199999999996</v>
      </c>
      <c r="L14">
        <v>3469.0749999999998</v>
      </c>
      <c r="M14">
        <v>3873.8520000000003</v>
      </c>
      <c r="N14">
        <v>3919.596</v>
      </c>
      <c r="O14">
        <v>3450.8220000000001</v>
      </c>
      <c r="P14">
        <v>4821.96</v>
      </c>
      <c r="Q14">
        <v>2859.46</v>
      </c>
      <c r="R14">
        <v>3634.5140000000001</v>
      </c>
      <c r="S14">
        <v>5017.3940000000002</v>
      </c>
      <c r="T14">
        <v>3292.1224999999999</v>
      </c>
      <c r="U14">
        <v>3574.9340000000002</v>
      </c>
      <c r="V14">
        <v>4935.43</v>
      </c>
      <c r="W14">
        <v>3427.3139999999999</v>
      </c>
      <c r="X14">
        <v>1729.2175000000002</v>
      </c>
      <c r="Y14">
        <v>4860.1779999999999</v>
      </c>
      <c r="Z14">
        <v>4603.37</v>
      </c>
      <c r="AA14">
        <v>3166.87</v>
      </c>
      <c r="AB14">
        <v>4389.5149999999994</v>
      </c>
    </row>
    <row r="15" spans="1:28" x14ac:dyDescent="0.3">
      <c r="A15" s="18" t="s">
        <v>320</v>
      </c>
      <c r="B15">
        <v>1942.87</v>
      </c>
      <c r="F15" s="89" t="s">
        <v>434</v>
      </c>
      <c r="G15" s="84">
        <v>3762.849433962263</v>
      </c>
      <c r="H15">
        <f t="shared" si="0"/>
        <v>3762849.4339622632</v>
      </c>
      <c r="J15" s="18" t="s">
        <v>320</v>
      </c>
      <c r="K15">
        <v>1942.87</v>
      </c>
      <c r="L15">
        <v>3164.7999999999997</v>
      </c>
      <c r="M15">
        <v>3722.3474999999999</v>
      </c>
      <c r="N15">
        <v>4500.0924999999997</v>
      </c>
      <c r="O15">
        <v>2122.0775000000003</v>
      </c>
      <c r="P15">
        <v>2795.1424999999999</v>
      </c>
      <c r="Q15">
        <v>3105.38</v>
      </c>
      <c r="R15">
        <v>1283.6925000000001</v>
      </c>
      <c r="S15">
        <v>3769.5974999999999</v>
      </c>
      <c r="T15">
        <v>3348.0174999999999</v>
      </c>
      <c r="U15">
        <v>2942.3325</v>
      </c>
      <c r="V15">
        <v>2938.1899999999996</v>
      </c>
      <c r="W15">
        <v>3324.085</v>
      </c>
      <c r="X15">
        <v>2051.8049999999998</v>
      </c>
      <c r="Y15">
        <v>2681.41</v>
      </c>
      <c r="Z15">
        <v>2947.81</v>
      </c>
      <c r="AA15">
        <v>1631.2650000000001</v>
      </c>
      <c r="AB15">
        <v>5453.9624999999996</v>
      </c>
    </row>
    <row r="16" spans="1:28" x14ac:dyDescent="0.3">
      <c r="A16" s="18" t="s">
        <v>321</v>
      </c>
      <c r="B16">
        <v>2058.0100000000002</v>
      </c>
      <c r="F16" s="89" t="s">
        <v>435</v>
      </c>
      <c r="G16" s="84">
        <v>3983.2030188679246</v>
      </c>
      <c r="H16">
        <f t="shared" si="0"/>
        <v>3983203.0188679248</v>
      </c>
      <c r="J16" s="18" t="s">
        <v>321</v>
      </c>
      <c r="K16">
        <v>2058.0100000000002</v>
      </c>
      <c r="L16">
        <v>2461.3200000000002</v>
      </c>
      <c r="M16">
        <v>1573.934</v>
      </c>
      <c r="N16">
        <v>3369.9440000000004</v>
      </c>
      <c r="O16">
        <v>1818.5940000000003</v>
      </c>
      <c r="P16">
        <v>1421.9159999999999</v>
      </c>
      <c r="Q16">
        <v>1566.5539999999999</v>
      </c>
      <c r="R16">
        <v>687.91599999999994</v>
      </c>
      <c r="S16">
        <v>2188.9639999999999</v>
      </c>
      <c r="T16">
        <v>1149.8700000000001</v>
      </c>
      <c r="U16">
        <v>2609.8760000000002</v>
      </c>
      <c r="V16">
        <v>1577.9660000000001</v>
      </c>
      <c r="W16">
        <v>3730.1700000000005</v>
      </c>
      <c r="X16">
        <v>3222.7449999999999</v>
      </c>
      <c r="Y16">
        <v>2804.9675000000002</v>
      </c>
      <c r="Z16">
        <v>1448.8400000000001</v>
      </c>
      <c r="AA16">
        <v>2213.34</v>
      </c>
      <c r="AB16">
        <v>2310.0479999999998</v>
      </c>
    </row>
    <row r="17" spans="1:13" x14ac:dyDescent="0.3">
      <c r="A17" s="4" t="s">
        <v>425</v>
      </c>
      <c r="B17">
        <v>3794.7992452830185</v>
      </c>
      <c r="F17" s="89" t="s">
        <v>436</v>
      </c>
      <c r="G17" s="84">
        <v>4759.2135849056622</v>
      </c>
      <c r="H17">
        <f t="shared" si="0"/>
        <v>4759213.5849056626</v>
      </c>
    </row>
    <row r="18" spans="1:13" x14ac:dyDescent="0.3">
      <c r="A18" s="18" t="s">
        <v>290</v>
      </c>
      <c r="B18">
        <v>1116.58</v>
      </c>
      <c r="F18" s="89" t="s">
        <v>437</v>
      </c>
      <c r="G18" s="84">
        <v>3824.6975000000016</v>
      </c>
      <c r="H18">
        <f t="shared" si="0"/>
        <v>3824697.5000000014</v>
      </c>
      <c r="J18" t="s">
        <v>292</v>
      </c>
      <c r="K18">
        <f>AVERAGE(K5:AB5)</f>
        <v>1742.7997777777778</v>
      </c>
      <c r="M18">
        <v>1742.7997777777778</v>
      </c>
    </row>
    <row r="19" spans="1:13" x14ac:dyDescent="0.3">
      <c r="A19" s="18" t="s">
        <v>294</v>
      </c>
      <c r="B19">
        <v>1428.175</v>
      </c>
      <c r="F19" s="89" t="s">
        <v>438</v>
      </c>
      <c r="G19" s="84">
        <v>4432.8503846153853</v>
      </c>
      <c r="H19">
        <f t="shared" si="0"/>
        <v>4432850.384615385</v>
      </c>
      <c r="J19" t="s">
        <v>296</v>
      </c>
      <c r="K19">
        <f t="shared" ref="K19:K29" si="1">AVERAGE(K6:AB6)</f>
        <v>1286.6815277777778</v>
      </c>
      <c r="M19">
        <v>1286.6815277777778</v>
      </c>
    </row>
    <row r="20" spans="1:13" x14ac:dyDescent="0.3">
      <c r="A20" s="18" t="s">
        <v>298</v>
      </c>
      <c r="B20">
        <v>1190.5</v>
      </c>
      <c r="F20" s="89" t="s">
        <v>439</v>
      </c>
      <c r="G20" s="84">
        <v>3896.1673076923075</v>
      </c>
      <c r="H20">
        <f t="shared" si="0"/>
        <v>3896167.3076923075</v>
      </c>
      <c r="J20" t="s">
        <v>300</v>
      </c>
      <c r="K20">
        <f t="shared" si="1"/>
        <v>1380.0966666666666</v>
      </c>
      <c r="M20">
        <v>1380.0966666666666</v>
      </c>
    </row>
    <row r="21" spans="1:13" x14ac:dyDescent="0.3">
      <c r="A21" s="18" t="s">
        <v>306</v>
      </c>
      <c r="B21">
        <v>3795.38</v>
      </c>
      <c r="F21" s="89" t="s">
        <v>440</v>
      </c>
      <c r="G21" s="84">
        <v>3883.7226923076933</v>
      </c>
      <c r="H21">
        <f t="shared" si="0"/>
        <v>3883722.6923076934</v>
      </c>
      <c r="J21" t="s">
        <v>307</v>
      </c>
      <c r="K21">
        <f t="shared" si="1"/>
        <v>3403.5894444444448</v>
      </c>
      <c r="M21">
        <v>3403.5894444444448</v>
      </c>
    </row>
    <row r="22" spans="1:13" x14ac:dyDescent="0.3">
      <c r="A22" s="18" t="s">
        <v>308</v>
      </c>
      <c r="B22">
        <v>8882.15</v>
      </c>
      <c r="F22" s="89" t="s">
        <v>441</v>
      </c>
      <c r="G22" s="84">
        <v>4847.6830188679251</v>
      </c>
      <c r="H22">
        <f t="shared" si="0"/>
        <v>4847683.0188679248</v>
      </c>
      <c r="J22" t="s">
        <v>445</v>
      </c>
      <c r="K22">
        <f t="shared" si="1"/>
        <v>9270.4020833333343</v>
      </c>
      <c r="M22">
        <v>9270.4020833333343</v>
      </c>
    </row>
    <row r="23" spans="1:13" x14ac:dyDescent="0.3">
      <c r="A23" s="18" t="s">
        <v>310</v>
      </c>
      <c r="B23">
        <v>5679.0399999999991</v>
      </c>
      <c r="J23" t="s">
        <v>311</v>
      </c>
      <c r="K23">
        <f t="shared" si="1"/>
        <v>8747.8991666666661</v>
      </c>
      <c r="M23">
        <v>8747.8991666666661</v>
      </c>
    </row>
    <row r="24" spans="1:13" x14ac:dyDescent="0.3">
      <c r="A24" s="18" t="s">
        <v>312</v>
      </c>
      <c r="B24">
        <v>5898.84</v>
      </c>
      <c r="J24" t="s">
        <v>313</v>
      </c>
      <c r="K24">
        <f t="shared" si="1"/>
        <v>5697.9375555555544</v>
      </c>
      <c r="M24">
        <v>5697.9375555555544</v>
      </c>
    </row>
    <row r="25" spans="1:13" x14ac:dyDescent="0.3">
      <c r="A25" s="18" t="s">
        <v>314</v>
      </c>
      <c r="B25">
        <v>3323.5</v>
      </c>
      <c r="J25" t="s">
        <v>315</v>
      </c>
      <c r="K25">
        <f t="shared" si="1"/>
        <v>4177.6452777777777</v>
      </c>
      <c r="M25">
        <v>4177.6452777777777</v>
      </c>
    </row>
    <row r="26" spans="1:13" x14ac:dyDescent="0.3">
      <c r="A26" s="18" t="s">
        <v>316</v>
      </c>
      <c r="B26">
        <v>5242.9600000000009</v>
      </c>
      <c r="J26" t="s">
        <v>317</v>
      </c>
      <c r="K26">
        <f t="shared" si="1"/>
        <v>4397.8042222222221</v>
      </c>
      <c r="M26">
        <v>4397.8042222222221</v>
      </c>
    </row>
    <row r="27" spans="1:13" x14ac:dyDescent="0.3">
      <c r="A27" s="18" t="s">
        <v>318</v>
      </c>
      <c r="B27">
        <v>3469.0749999999998</v>
      </c>
      <c r="J27" t="s">
        <v>446</v>
      </c>
      <c r="K27">
        <f t="shared" si="1"/>
        <v>3750.4746666666665</v>
      </c>
      <c r="M27">
        <v>3750.4746666666665</v>
      </c>
    </row>
    <row r="28" spans="1:13" x14ac:dyDescent="0.3">
      <c r="A28" s="18" t="s">
        <v>320</v>
      </c>
      <c r="B28">
        <v>3164.7999999999997</v>
      </c>
      <c r="J28" t="s">
        <v>337</v>
      </c>
      <c r="K28">
        <f t="shared" si="1"/>
        <v>2984.7154166666664</v>
      </c>
      <c r="M28">
        <v>2984.7154166666664</v>
      </c>
    </row>
    <row r="29" spans="1:13" x14ac:dyDescent="0.3">
      <c r="A29" s="18" t="s">
        <v>321</v>
      </c>
      <c r="B29">
        <v>2461.3200000000002</v>
      </c>
      <c r="J29" t="s">
        <v>447</v>
      </c>
      <c r="K29">
        <f t="shared" si="1"/>
        <v>2123.0541388888892</v>
      </c>
      <c r="M29">
        <v>2123.0541388888892</v>
      </c>
    </row>
    <row r="30" spans="1:13" x14ac:dyDescent="0.3">
      <c r="A30" s="4" t="s">
        <v>426</v>
      </c>
      <c r="B30">
        <v>4292.7509433962277</v>
      </c>
    </row>
    <row r="31" spans="1:13" x14ac:dyDescent="0.3">
      <c r="A31" s="18" t="s">
        <v>290</v>
      </c>
      <c r="B31">
        <v>2444.5600000000004</v>
      </c>
    </row>
    <row r="32" spans="1:13" x14ac:dyDescent="0.3">
      <c r="A32" s="18" t="s">
        <v>294</v>
      </c>
      <c r="B32">
        <v>1102.2</v>
      </c>
    </row>
    <row r="33" spans="1:2" x14ac:dyDescent="0.3">
      <c r="A33" s="18" t="s">
        <v>298</v>
      </c>
      <c r="B33">
        <v>1046.9250000000002</v>
      </c>
    </row>
    <row r="34" spans="1:2" x14ac:dyDescent="0.3">
      <c r="A34" s="18" t="s">
        <v>306</v>
      </c>
      <c r="B34">
        <v>3337.8600000000006</v>
      </c>
    </row>
    <row r="35" spans="1:2" x14ac:dyDescent="0.3">
      <c r="A35" s="18" t="s">
        <v>308</v>
      </c>
      <c r="B35">
        <v>7935.9499999999989</v>
      </c>
    </row>
    <row r="36" spans="1:2" x14ac:dyDescent="0.3">
      <c r="A36" s="18" t="s">
        <v>310</v>
      </c>
      <c r="B36">
        <v>11346.995000000001</v>
      </c>
    </row>
    <row r="37" spans="1:2" x14ac:dyDescent="0.3">
      <c r="A37" s="18" t="s">
        <v>312</v>
      </c>
      <c r="B37">
        <v>6215.1639999999998</v>
      </c>
    </row>
    <row r="38" spans="1:2" x14ac:dyDescent="0.3">
      <c r="A38" s="18" t="s">
        <v>314</v>
      </c>
      <c r="B38">
        <v>5102.6650000000009</v>
      </c>
    </row>
    <row r="39" spans="1:2" x14ac:dyDescent="0.3">
      <c r="A39" s="18" t="s">
        <v>316</v>
      </c>
      <c r="B39">
        <v>4815.1550000000007</v>
      </c>
    </row>
    <row r="40" spans="1:2" x14ac:dyDescent="0.3">
      <c r="A40" s="18" t="s">
        <v>318</v>
      </c>
      <c r="B40">
        <v>3873.8520000000003</v>
      </c>
    </row>
    <row r="41" spans="1:2" x14ac:dyDescent="0.3">
      <c r="A41" s="18" t="s">
        <v>320</v>
      </c>
      <c r="B41">
        <v>3722.3474999999999</v>
      </c>
    </row>
    <row r="42" spans="1:2" x14ac:dyDescent="0.3">
      <c r="A42" s="18" t="s">
        <v>321</v>
      </c>
      <c r="B42">
        <v>1573.934</v>
      </c>
    </row>
    <row r="43" spans="1:2" x14ac:dyDescent="0.3">
      <c r="A43" s="4" t="s">
        <v>427</v>
      </c>
      <c r="B43">
        <v>3433.0009433962277</v>
      </c>
    </row>
    <row r="44" spans="1:2" x14ac:dyDescent="0.3">
      <c r="A44" s="18" t="s">
        <v>290</v>
      </c>
      <c r="B44">
        <v>1434.2739999999999</v>
      </c>
    </row>
    <row r="45" spans="1:2" x14ac:dyDescent="0.3">
      <c r="A45" s="18" t="s">
        <v>294</v>
      </c>
      <c r="B45">
        <v>965.91250000000002</v>
      </c>
    </row>
    <row r="46" spans="1:2" x14ac:dyDescent="0.3">
      <c r="A46" s="18" t="s">
        <v>298</v>
      </c>
      <c r="B46">
        <v>750.53499999999997</v>
      </c>
    </row>
    <row r="47" spans="1:2" x14ac:dyDescent="0.3">
      <c r="A47" s="18" t="s">
        <v>306</v>
      </c>
      <c r="B47">
        <v>3121.6899999999996</v>
      </c>
    </row>
    <row r="48" spans="1:2" x14ac:dyDescent="0.3">
      <c r="A48" s="18" t="s">
        <v>308</v>
      </c>
      <c r="B48">
        <v>8244.6650000000009</v>
      </c>
    </row>
    <row r="49" spans="1:2" x14ac:dyDescent="0.3">
      <c r="A49" s="18" t="s">
        <v>310</v>
      </c>
      <c r="B49">
        <v>6385.3850000000002</v>
      </c>
    </row>
    <row r="50" spans="1:2" x14ac:dyDescent="0.3">
      <c r="A50" s="18" t="s">
        <v>312</v>
      </c>
      <c r="B50">
        <v>3053.7280000000001</v>
      </c>
    </row>
    <row r="51" spans="1:2" x14ac:dyDescent="0.3">
      <c r="A51" s="18" t="s">
        <v>314</v>
      </c>
      <c r="B51">
        <v>2553.8649999999998</v>
      </c>
    </row>
    <row r="52" spans="1:2" x14ac:dyDescent="0.3">
      <c r="A52" s="18" t="s">
        <v>316</v>
      </c>
      <c r="B52">
        <v>3462.7675000000004</v>
      </c>
    </row>
    <row r="53" spans="1:2" x14ac:dyDescent="0.3">
      <c r="A53" s="18" t="s">
        <v>318</v>
      </c>
      <c r="B53">
        <v>3919.596</v>
      </c>
    </row>
    <row r="54" spans="1:2" x14ac:dyDescent="0.3">
      <c r="A54" s="18" t="s">
        <v>320</v>
      </c>
      <c r="B54">
        <v>4500.0924999999997</v>
      </c>
    </row>
    <row r="55" spans="1:2" x14ac:dyDescent="0.3">
      <c r="A55" s="18" t="s">
        <v>321</v>
      </c>
      <c r="B55">
        <v>3369.9440000000004</v>
      </c>
    </row>
    <row r="56" spans="1:2" x14ac:dyDescent="0.3">
      <c r="A56" s="4" t="s">
        <v>428</v>
      </c>
      <c r="B56">
        <v>4199.6194339622634</v>
      </c>
    </row>
    <row r="57" spans="1:2" x14ac:dyDescent="0.3">
      <c r="A57" s="18" t="s">
        <v>290</v>
      </c>
      <c r="B57">
        <v>2552.1759999999999</v>
      </c>
    </row>
    <row r="58" spans="1:2" x14ac:dyDescent="0.3">
      <c r="A58" s="18" t="s">
        <v>294</v>
      </c>
      <c r="B58">
        <v>1177.5650000000001</v>
      </c>
    </row>
    <row r="59" spans="1:2" x14ac:dyDescent="0.3">
      <c r="A59" s="18" t="s">
        <v>298</v>
      </c>
      <c r="B59">
        <v>1666.9424999999999</v>
      </c>
    </row>
    <row r="60" spans="1:2" x14ac:dyDescent="0.3">
      <c r="A60" s="18" t="s">
        <v>306</v>
      </c>
      <c r="B60">
        <v>4709.4639999999999</v>
      </c>
    </row>
    <row r="61" spans="1:2" x14ac:dyDescent="0.3">
      <c r="A61" s="18" t="s">
        <v>308</v>
      </c>
      <c r="B61">
        <v>9048.625</v>
      </c>
    </row>
    <row r="62" spans="1:2" x14ac:dyDescent="0.3">
      <c r="A62" s="18" t="s">
        <v>310</v>
      </c>
      <c r="B62">
        <v>8623.1349999999984</v>
      </c>
    </row>
    <row r="63" spans="1:2" x14ac:dyDescent="0.3">
      <c r="A63" s="18" t="s">
        <v>312</v>
      </c>
      <c r="B63">
        <v>7160.1639999999998</v>
      </c>
    </row>
    <row r="64" spans="1:2" x14ac:dyDescent="0.3">
      <c r="A64" s="18" t="s">
        <v>314</v>
      </c>
      <c r="B64">
        <v>4305.26</v>
      </c>
    </row>
    <row r="65" spans="1:2" x14ac:dyDescent="0.3">
      <c r="A65" s="18" t="s">
        <v>316</v>
      </c>
      <c r="B65">
        <v>4087.3275000000003</v>
      </c>
    </row>
    <row r="66" spans="1:2" x14ac:dyDescent="0.3">
      <c r="A66" s="18" t="s">
        <v>318</v>
      </c>
      <c r="B66">
        <v>3450.8220000000001</v>
      </c>
    </row>
    <row r="67" spans="1:2" x14ac:dyDescent="0.3">
      <c r="A67" s="18" t="s">
        <v>320</v>
      </c>
      <c r="B67">
        <v>2122.0775000000003</v>
      </c>
    </row>
    <row r="68" spans="1:2" x14ac:dyDescent="0.3">
      <c r="A68" s="18" t="s">
        <v>321</v>
      </c>
      <c r="B68">
        <v>1818.5940000000003</v>
      </c>
    </row>
    <row r="69" spans="1:2" x14ac:dyDescent="0.3">
      <c r="A69" s="4" t="s">
        <v>429</v>
      </c>
      <c r="B69">
        <v>3950.5509433962261</v>
      </c>
    </row>
    <row r="70" spans="1:2" x14ac:dyDescent="0.3">
      <c r="A70" s="18" t="s">
        <v>290</v>
      </c>
      <c r="B70">
        <v>1948.6680000000001</v>
      </c>
    </row>
    <row r="71" spans="1:2" x14ac:dyDescent="0.3">
      <c r="A71" s="18" t="s">
        <v>294</v>
      </c>
      <c r="B71">
        <v>1893.9375</v>
      </c>
    </row>
    <row r="72" spans="1:2" x14ac:dyDescent="0.3">
      <c r="A72" s="18" t="s">
        <v>298</v>
      </c>
      <c r="B72">
        <v>1422.22</v>
      </c>
    </row>
    <row r="73" spans="1:2" x14ac:dyDescent="0.3">
      <c r="A73" s="18" t="s">
        <v>306</v>
      </c>
      <c r="B73">
        <v>3492.8419999999996</v>
      </c>
    </row>
    <row r="74" spans="1:2" x14ac:dyDescent="0.3">
      <c r="A74" s="18" t="s">
        <v>308</v>
      </c>
      <c r="B74">
        <v>10103.82</v>
      </c>
    </row>
    <row r="75" spans="1:2" x14ac:dyDescent="0.3">
      <c r="A75" s="18" t="s">
        <v>310</v>
      </c>
      <c r="B75">
        <v>9187.8325000000004</v>
      </c>
    </row>
    <row r="76" spans="1:2" x14ac:dyDescent="0.3">
      <c r="A76" s="18" t="s">
        <v>312</v>
      </c>
      <c r="B76">
        <v>5388.74</v>
      </c>
    </row>
    <row r="77" spans="1:2" x14ac:dyDescent="0.3">
      <c r="A77" s="18" t="s">
        <v>314</v>
      </c>
      <c r="B77">
        <v>3407.145</v>
      </c>
    </row>
    <row r="78" spans="1:2" x14ac:dyDescent="0.3">
      <c r="A78" s="18" t="s">
        <v>316</v>
      </c>
      <c r="B78">
        <v>2718.0279999999998</v>
      </c>
    </row>
    <row r="79" spans="1:2" x14ac:dyDescent="0.3">
      <c r="A79" s="18" t="s">
        <v>318</v>
      </c>
      <c r="B79">
        <v>4821.96</v>
      </c>
    </row>
    <row r="80" spans="1:2" x14ac:dyDescent="0.3">
      <c r="A80" s="18" t="s">
        <v>320</v>
      </c>
      <c r="B80">
        <v>2795.1424999999999</v>
      </c>
    </row>
    <row r="81" spans="1:2" x14ac:dyDescent="0.3">
      <c r="A81" s="18" t="s">
        <v>321</v>
      </c>
      <c r="B81">
        <v>1421.9159999999999</v>
      </c>
    </row>
    <row r="82" spans="1:2" x14ac:dyDescent="0.3">
      <c r="A82" s="4" t="s">
        <v>430</v>
      </c>
      <c r="B82">
        <v>3838.8954716981125</v>
      </c>
    </row>
    <row r="83" spans="1:2" x14ac:dyDescent="0.3">
      <c r="A83" s="18" t="s">
        <v>290</v>
      </c>
      <c r="B83">
        <v>1583.6300000000003</v>
      </c>
    </row>
    <row r="84" spans="1:2" x14ac:dyDescent="0.3">
      <c r="A84" s="18" t="s">
        <v>294</v>
      </c>
      <c r="B84">
        <v>999.9375</v>
      </c>
    </row>
    <row r="85" spans="1:2" x14ac:dyDescent="0.3">
      <c r="A85" s="18" t="s">
        <v>298</v>
      </c>
      <c r="B85">
        <v>847.11249999999995</v>
      </c>
    </row>
    <row r="86" spans="1:2" x14ac:dyDescent="0.3">
      <c r="A86" s="18" t="s">
        <v>306</v>
      </c>
      <c r="B86">
        <v>4300.5419999999995</v>
      </c>
    </row>
    <row r="87" spans="1:2" x14ac:dyDescent="0.3">
      <c r="A87" s="18" t="s">
        <v>308</v>
      </c>
      <c r="B87">
        <v>8168.0725000000002</v>
      </c>
    </row>
    <row r="88" spans="1:2" x14ac:dyDescent="0.3">
      <c r="A88" s="18" t="s">
        <v>310</v>
      </c>
      <c r="B88">
        <v>6494.7775000000001</v>
      </c>
    </row>
    <row r="89" spans="1:2" x14ac:dyDescent="0.3">
      <c r="A89" s="18" t="s">
        <v>312</v>
      </c>
      <c r="B89">
        <v>6512.0399999999991</v>
      </c>
    </row>
    <row r="90" spans="1:2" x14ac:dyDescent="0.3">
      <c r="A90" s="18" t="s">
        <v>314</v>
      </c>
      <c r="B90">
        <v>4701.5174999999999</v>
      </c>
    </row>
    <row r="91" spans="1:2" x14ac:dyDescent="0.3">
      <c r="A91" s="18" t="s">
        <v>316</v>
      </c>
      <c r="B91">
        <v>5520.7849999999999</v>
      </c>
    </row>
    <row r="92" spans="1:2" x14ac:dyDescent="0.3">
      <c r="A92" s="18" t="s">
        <v>318</v>
      </c>
      <c r="B92">
        <v>2859.46</v>
      </c>
    </row>
    <row r="93" spans="1:2" x14ac:dyDescent="0.3">
      <c r="A93" s="18" t="s">
        <v>320</v>
      </c>
      <c r="B93">
        <v>3105.38</v>
      </c>
    </row>
    <row r="94" spans="1:2" x14ac:dyDescent="0.3">
      <c r="A94" s="18" t="s">
        <v>321</v>
      </c>
      <c r="B94">
        <v>1566.5539999999999</v>
      </c>
    </row>
    <row r="95" spans="1:2" x14ac:dyDescent="0.3">
      <c r="A95" s="4" t="s">
        <v>431</v>
      </c>
      <c r="B95">
        <v>3297.1071698113201</v>
      </c>
    </row>
    <row r="96" spans="1:2" x14ac:dyDescent="0.3">
      <c r="A96" s="18" t="s">
        <v>290</v>
      </c>
      <c r="B96">
        <v>847.13800000000015</v>
      </c>
    </row>
    <row r="97" spans="1:2" x14ac:dyDescent="0.3">
      <c r="A97" s="18" t="s">
        <v>294</v>
      </c>
      <c r="B97">
        <v>716.36500000000001</v>
      </c>
    </row>
    <row r="98" spans="1:2" x14ac:dyDescent="0.3">
      <c r="A98" s="18" t="s">
        <v>298</v>
      </c>
      <c r="B98">
        <v>994.15</v>
      </c>
    </row>
    <row r="99" spans="1:2" x14ac:dyDescent="0.3">
      <c r="A99" s="18" t="s">
        <v>306</v>
      </c>
      <c r="B99">
        <v>2570.9180000000001</v>
      </c>
    </row>
    <row r="100" spans="1:2" x14ac:dyDescent="0.3">
      <c r="A100" s="18" t="s">
        <v>308</v>
      </c>
      <c r="B100">
        <v>10776.645</v>
      </c>
    </row>
    <row r="101" spans="1:2" x14ac:dyDescent="0.3">
      <c r="A101" s="18" t="s">
        <v>310</v>
      </c>
      <c r="B101">
        <v>6747.1275000000005</v>
      </c>
    </row>
    <row r="102" spans="1:2" x14ac:dyDescent="0.3">
      <c r="A102" s="18" t="s">
        <v>312</v>
      </c>
      <c r="B102">
        <v>5179.4360000000006</v>
      </c>
    </row>
    <row r="103" spans="1:2" x14ac:dyDescent="0.3">
      <c r="A103" s="18" t="s">
        <v>314</v>
      </c>
      <c r="B103">
        <v>3646.77</v>
      </c>
    </row>
    <row r="104" spans="1:2" x14ac:dyDescent="0.3">
      <c r="A104" s="18" t="s">
        <v>316</v>
      </c>
      <c r="B104">
        <v>3372.0174999999999</v>
      </c>
    </row>
    <row r="105" spans="1:2" x14ac:dyDescent="0.3">
      <c r="A105" s="18" t="s">
        <v>318</v>
      </c>
      <c r="B105">
        <v>3634.5140000000001</v>
      </c>
    </row>
    <row r="106" spans="1:2" x14ac:dyDescent="0.3">
      <c r="A106" s="18" t="s">
        <v>320</v>
      </c>
      <c r="B106">
        <v>1283.6925000000001</v>
      </c>
    </row>
    <row r="107" spans="1:2" x14ac:dyDescent="0.3">
      <c r="A107" s="18" t="s">
        <v>321</v>
      </c>
      <c r="B107">
        <v>687.91599999999994</v>
      </c>
    </row>
    <row r="108" spans="1:2" x14ac:dyDescent="0.3">
      <c r="A108" s="4" t="s">
        <v>432</v>
      </c>
      <c r="B108">
        <v>4561.004339622642</v>
      </c>
    </row>
    <row r="109" spans="1:2" x14ac:dyDescent="0.3">
      <c r="A109" s="18" t="s">
        <v>290</v>
      </c>
      <c r="B109">
        <v>1055.0319999999999</v>
      </c>
    </row>
    <row r="110" spans="1:2" x14ac:dyDescent="0.3">
      <c r="A110" s="18" t="s">
        <v>294</v>
      </c>
      <c r="B110">
        <v>799.35250000000008</v>
      </c>
    </row>
    <row r="111" spans="1:2" x14ac:dyDescent="0.3">
      <c r="A111" s="18" t="s">
        <v>298</v>
      </c>
      <c r="B111">
        <v>1082.5425</v>
      </c>
    </row>
    <row r="112" spans="1:2" x14ac:dyDescent="0.3">
      <c r="A112" s="18" t="s">
        <v>306</v>
      </c>
      <c r="B112">
        <v>5581.8180000000002</v>
      </c>
    </row>
    <row r="113" spans="1:2" x14ac:dyDescent="0.3">
      <c r="A113" s="18" t="s">
        <v>308</v>
      </c>
      <c r="B113">
        <v>8639.5475000000006</v>
      </c>
    </row>
    <row r="114" spans="1:2" x14ac:dyDescent="0.3">
      <c r="A114" s="18" t="s">
        <v>310</v>
      </c>
      <c r="B114">
        <v>10395.2875</v>
      </c>
    </row>
    <row r="115" spans="1:2" x14ac:dyDescent="0.3">
      <c r="A115" s="18" t="s">
        <v>312</v>
      </c>
      <c r="B115">
        <v>5494.1639999999998</v>
      </c>
    </row>
    <row r="116" spans="1:2" x14ac:dyDescent="0.3">
      <c r="A116" s="18" t="s">
        <v>314</v>
      </c>
      <c r="B116">
        <v>4770.8325000000004</v>
      </c>
    </row>
    <row r="117" spans="1:2" x14ac:dyDescent="0.3">
      <c r="A117" s="18" t="s">
        <v>316</v>
      </c>
      <c r="B117">
        <v>6804.4324999999999</v>
      </c>
    </row>
    <row r="118" spans="1:2" x14ac:dyDescent="0.3">
      <c r="A118" s="18" t="s">
        <v>318</v>
      </c>
      <c r="B118">
        <v>5017.3940000000002</v>
      </c>
    </row>
    <row r="119" spans="1:2" x14ac:dyDescent="0.3">
      <c r="A119" s="18" t="s">
        <v>320</v>
      </c>
      <c r="B119">
        <v>3769.5974999999999</v>
      </c>
    </row>
    <row r="120" spans="1:2" x14ac:dyDescent="0.3">
      <c r="A120" s="18" t="s">
        <v>321</v>
      </c>
      <c r="B120">
        <v>2188.9639999999999</v>
      </c>
    </row>
    <row r="121" spans="1:2" x14ac:dyDescent="0.3">
      <c r="A121" s="4" t="s">
        <v>433</v>
      </c>
      <c r="B121">
        <v>4286.0869811320754</v>
      </c>
    </row>
    <row r="122" spans="1:2" x14ac:dyDescent="0.3">
      <c r="A122" s="18" t="s">
        <v>290</v>
      </c>
      <c r="B122">
        <v>1861.2560000000001</v>
      </c>
    </row>
    <row r="123" spans="1:2" x14ac:dyDescent="0.3">
      <c r="A123" s="18" t="s">
        <v>294</v>
      </c>
      <c r="B123">
        <v>1508.7550000000001</v>
      </c>
    </row>
    <row r="124" spans="1:2" x14ac:dyDescent="0.3">
      <c r="A124" s="18" t="s">
        <v>298</v>
      </c>
      <c r="B124">
        <v>3037.1149999999998</v>
      </c>
    </row>
    <row r="125" spans="1:2" x14ac:dyDescent="0.3">
      <c r="A125" s="18" t="s">
        <v>306</v>
      </c>
      <c r="B125">
        <v>2768.386</v>
      </c>
    </row>
    <row r="126" spans="1:2" x14ac:dyDescent="0.3">
      <c r="A126" s="18" t="s">
        <v>308</v>
      </c>
      <c r="B126">
        <v>8563.9674999999988</v>
      </c>
    </row>
    <row r="127" spans="1:2" x14ac:dyDescent="0.3">
      <c r="A127" s="18" t="s">
        <v>310</v>
      </c>
      <c r="B127">
        <v>9686.4575000000004</v>
      </c>
    </row>
    <row r="128" spans="1:2" x14ac:dyDescent="0.3">
      <c r="A128" s="18" t="s">
        <v>312</v>
      </c>
      <c r="B128">
        <v>7875.6380000000008</v>
      </c>
    </row>
    <row r="129" spans="1:2" x14ac:dyDescent="0.3">
      <c r="A129" s="18" t="s">
        <v>314</v>
      </c>
      <c r="B129">
        <v>4301.6725000000006</v>
      </c>
    </row>
    <row r="130" spans="1:2" x14ac:dyDescent="0.3">
      <c r="A130" s="18" t="s">
        <v>316</v>
      </c>
      <c r="B130">
        <v>4786.8860000000004</v>
      </c>
    </row>
    <row r="131" spans="1:2" x14ac:dyDescent="0.3">
      <c r="A131" s="18" t="s">
        <v>318</v>
      </c>
      <c r="B131">
        <v>3292.1224999999999</v>
      </c>
    </row>
    <row r="132" spans="1:2" x14ac:dyDescent="0.3">
      <c r="A132" s="18" t="s">
        <v>320</v>
      </c>
      <c r="B132">
        <v>3348.0174999999999</v>
      </c>
    </row>
    <row r="133" spans="1:2" x14ac:dyDescent="0.3">
      <c r="A133" s="18" t="s">
        <v>321</v>
      </c>
      <c r="B133">
        <v>1149.8700000000001</v>
      </c>
    </row>
    <row r="134" spans="1:2" x14ac:dyDescent="0.3">
      <c r="A134" s="4" t="s">
        <v>434</v>
      </c>
      <c r="B134">
        <v>3762.849433962263</v>
      </c>
    </row>
    <row r="135" spans="1:2" x14ac:dyDescent="0.3">
      <c r="A135" s="18" t="s">
        <v>290</v>
      </c>
      <c r="B135">
        <v>1331.6680000000001</v>
      </c>
    </row>
    <row r="136" spans="1:2" x14ac:dyDescent="0.3">
      <c r="A136" s="18" t="s">
        <v>294</v>
      </c>
      <c r="B136">
        <v>862.48250000000007</v>
      </c>
    </row>
    <row r="137" spans="1:2" x14ac:dyDescent="0.3">
      <c r="A137" s="18" t="s">
        <v>298</v>
      </c>
      <c r="B137">
        <v>644.66250000000002</v>
      </c>
    </row>
    <row r="138" spans="1:2" x14ac:dyDescent="0.3">
      <c r="A138" s="18" t="s">
        <v>306</v>
      </c>
      <c r="B138">
        <v>2221.29</v>
      </c>
    </row>
    <row r="139" spans="1:2" x14ac:dyDescent="0.3">
      <c r="A139" s="18" t="s">
        <v>308</v>
      </c>
      <c r="B139">
        <v>12583.06</v>
      </c>
    </row>
    <row r="140" spans="1:2" x14ac:dyDescent="0.3">
      <c r="A140" s="18" t="s">
        <v>310</v>
      </c>
      <c r="B140">
        <v>7655.7999999999993</v>
      </c>
    </row>
    <row r="141" spans="1:2" x14ac:dyDescent="0.3">
      <c r="A141" s="18" t="s">
        <v>312</v>
      </c>
      <c r="B141">
        <v>4383.3559999999998</v>
      </c>
    </row>
    <row r="142" spans="1:2" x14ac:dyDescent="0.3">
      <c r="A142" s="18" t="s">
        <v>314</v>
      </c>
      <c r="B142">
        <v>3977.3025000000007</v>
      </c>
    </row>
    <row r="143" spans="1:2" x14ac:dyDescent="0.3">
      <c r="A143" s="18" t="s">
        <v>316</v>
      </c>
      <c r="B143">
        <v>3540.71</v>
      </c>
    </row>
    <row r="144" spans="1:2" x14ac:dyDescent="0.3">
      <c r="A144" s="18" t="s">
        <v>318</v>
      </c>
      <c r="B144">
        <v>3574.9340000000002</v>
      </c>
    </row>
    <row r="145" spans="1:2" x14ac:dyDescent="0.3">
      <c r="A145" s="18" t="s">
        <v>320</v>
      </c>
      <c r="B145">
        <v>2942.3325</v>
      </c>
    </row>
    <row r="146" spans="1:2" x14ac:dyDescent="0.3">
      <c r="A146" s="18" t="s">
        <v>321</v>
      </c>
      <c r="B146">
        <v>2609.8760000000002</v>
      </c>
    </row>
    <row r="147" spans="1:2" x14ac:dyDescent="0.3">
      <c r="A147" s="4" t="s">
        <v>435</v>
      </c>
      <c r="B147">
        <v>3983.2030188679246</v>
      </c>
    </row>
    <row r="148" spans="1:2" x14ac:dyDescent="0.3">
      <c r="A148" s="18" t="s">
        <v>290</v>
      </c>
      <c r="B148">
        <v>1885.7620000000002</v>
      </c>
    </row>
    <row r="149" spans="1:2" x14ac:dyDescent="0.3">
      <c r="A149" s="18" t="s">
        <v>294</v>
      </c>
      <c r="B149">
        <v>1644.62</v>
      </c>
    </row>
    <row r="150" spans="1:2" x14ac:dyDescent="0.3">
      <c r="A150" s="18" t="s">
        <v>298</v>
      </c>
      <c r="B150">
        <v>2089.4349999999999</v>
      </c>
    </row>
    <row r="151" spans="1:2" x14ac:dyDescent="0.3">
      <c r="A151" s="18" t="s">
        <v>306</v>
      </c>
      <c r="B151">
        <v>3240.4539999999997</v>
      </c>
    </row>
    <row r="152" spans="1:2" x14ac:dyDescent="0.3">
      <c r="A152" s="18" t="s">
        <v>308</v>
      </c>
      <c r="B152">
        <v>9972.35</v>
      </c>
    </row>
    <row r="153" spans="1:2" x14ac:dyDescent="0.3">
      <c r="A153" s="18" t="s">
        <v>310</v>
      </c>
      <c r="B153">
        <v>8931.7250000000004</v>
      </c>
    </row>
    <row r="154" spans="1:2" x14ac:dyDescent="0.3">
      <c r="A154" s="18" t="s">
        <v>312</v>
      </c>
      <c r="B154">
        <v>5257.6859999999997</v>
      </c>
    </row>
    <row r="155" spans="1:2" x14ac:dyDescent="0.3">
      <c r="A155" s="18" t="s">
        <v>314</v>
      </c>
      <c r="B155">
        <v>3524.92</v>
      </c>
    </row>
    <row r="156" spans="1:2" x14ac:dyDescent="0.3">
      <c r="A156" s="18" t="s">
        <v>316</v>
      </c>
      <c r="B156">
        <v>2554.5774999999999</v>
      </c>
    </row>
    <row r="157" spans="1:2" x14ac:dyDescent="0.3">
      <c r="A157" s="18" t="s">
        <v>318</v>
      </c>
      <c r="B157">
        <v>4935.43</v>
      </c>
    </row>
    <row r="158" spans="1:2" x14ac:dyDescent="0.3">
      <c r="A158" s="18" t="s">
        <v>320</v>
      </c>
      <c r="B158">
        <v>2938.1899999999996</v>
      </c>
    </row>
    <row r="159" spans="1:2" x14ac:dyDescent="0.3">
      <c r="A159" s="18" t="s">
        <v>321</v>
      </c>
      <c r="B159">
        <v>1577.9660000000001</v>
      </c>
    </row>
    <row r="160" spans="1:2" x14ac:dyDescent="0.3">
      <c r="A160" s="4" t="s">
        <v>436</v>
      </c>
      <c r="B160">
        <v>4759.2135849056622</v>
      </c>
    </row>
    <row r="161" spans="1:2" x14ac:dyDescent="0.3">
      <c r="A161" s="18" t="s">
        <v>290</v>
      </c>
      <c r="B161">
        <v>2015.646</v>
      </c>
    </row>
    <row r="162" spans="1:2" x14ac:dyDescent="0.3">
      <c r="A162" s="18" t="s">
        <v>294</v>
      </c>
      <c r="B162">
        <v>1818.3725000000002</v>
      </c>
    </row>
    <row r="163" spans="1:2" x14ac:dyDescent="0.3">
      <c r="A163" s="18" t="s">
        <v>298</v>
      </c>
      <c r="B163">
        <v>1715.93</v>
      </c>
    </row>
    <row r="164" spans="1:2" x14ac:dyDescent="0.3">
      <c r="A164" s="18" t="s">
        <v>306</v>
      </c>
      <c r="B164">
        <v>2640.9380000000001</v>
      </c>
    </row>
    <row r="165" spans="1:2" x14ac:dyDescent="0.3">
      <c r="A165" s="18" t="s">
        <v>308</v>
      </c>
      <c r="B165">
        <v>8173.0649999999996</v>
      </c>
    </row>
    <row r="166" spans="1:2" x14ac:dyDescent="0.3">
      <c r="A166" s="18" t="s">
        <v>310</v>
      </c>
      <c r="B166">
        <v>9526.6124999999993</v>
      </c>
    </row>
    <row r="167" spans="1:2" x14ac:dyDescent="0.3">
      <c r="A167" s="18" t="s">
        <v>312</v>
      </c>
      <c r="B167">
        <v>9915.2720000000008</v>
      </c>
    </row>
    <row r="168" spans="1:2" x14ac:dyDescent="0.3">
      <c r="A168" s="18" t="s">
        <v>314</v>
      </c>
      <c r="B168">
        <v>6560.5249999999996</v>
      </c>
    </row>
    <row r="169" spans="1:2" x14ac:dyDescent="0.3">
      <c r="A169" s="18" t="s">
        <v>316</v>
      </c>
      <c r="B169">
        <v>4779.3150000000005</v>
      </c>
    </row>
    <row r="170" spans="1:2" x14ac:dyDescent="0.3">
      <c r="A170" s="18" t="s">
        <v>318</v>
      </c>
      <c r="B170">
        <v>3427.3139999999999</v>
      </c>
    </row>
    <row r="171" spans="1:2" x14ac:dyDescent="0.3">
      <c r="A171" s="18" t="s">
        <v>320</v>
      </c>
      <c r="B171">
        <v>3324.085</v>
      </c>
    </row>
    <row r="172" spans="1:2" x14ac:dyDescent="0.3">
      <c r="A172" s="18" t="s">
        <v>321</v>
      </c>
      <c r="B172">
        <v>3730.1700000000005</v>
      </c>
    </row>
    <row r="173" spans="1:2" x14ac:dyDescent="0.3">
      <c r="A173" s="4" t="s">
        <v>437</v>
      </c>
      <c r="B173">
        <v>3824.6975000000016</v>
      </c>
    </row>
    <row r="174" spans="1:2" x14ac:dyDescent="0.3">
      <c r="A174" s="18" t="s">
        <v>290</v>
      </c>
      <c r="B174">
        <v>1615.424</v>
      </c>
    </row>
    <row r="175" spans="1:2" x14ac:dyDescent="0.3">
      <c r="A175" s="18" t="s">
        <v>294</v>
      </c>
      <c r="B175">
        <v>1289.9175</v>
      </c>
    </row>
    <row r="176" spans="1:2" x14ac:dyDescent="0.3">
      <c r="A176" s="18" t="s">
        <v>298</v>
      </c>
      <c r="B176">
        <v>1517.5074999999999</v>
      </c>
    </row>
    <row r="177" spans="1:2" x14ac:dyDescent="0.3">
      <c r="A177" s="18" t="s">
        <v>306</v>
      </c>
      <c r="B177">
        <v>3252.1700000000005</v>
      </c>
    </row>
    <row r="178" spans="1:2" x14ac:dyDescent="0.3">
      <c r="A178" s="18" t="s">
        <v>308</v>
      </c>
      <c r="B178">
        <v>10441.880000000001</v>
      </c>
    </row>
    <row r="179" spans="1:2" x14ac:dyDescent="0.3">
      <c r="A179" s="18" t="s">
        <v>310</v>
      </c>
      <c r="B179">
        <v>7439.0974999999999</v>
      </c>
    </row>
    <row r="180" spans="1:2" x14ac:dyDescent="0.3">
      <c r="A180" s="18" t="s">
        <v>312</v>
      </c>
      <c r="B180">
        <v>5091.8320000000003</v>
      </c>
    </row>
    <row r="181" spans="1:2" x14ac:dyDescent="0.3">
      <c r="A181" s="18" t="s">
        <v>314</v>
      </c>
      <c r="B181">
        <v>4709.5650000000005</v>
      </c>
    </row>
    <row r="182" spans="1:2" x14ac:dyDescent="0.3">
      <c r="A182" s="18" t="s">
        <v>316</v>
      </c>
      <c r="B182">
        <v>3896.0399999999995</v>
      </c>
    </row>
    <row r="183" spans="1:2" x14ac:dyDescent="0.3">
      <c r="A183" s="18" t="s">
        <v>318</v>
      </c>
      <c r="B183">
        <v>1729.2175000000002</v>
      </c>
    </row>
    <row r="184" spans="1:2" x14ac:dyDescent="0.3">
      <c r="A184" s="18" t="s">
        <v>320</v>
      </c>
      <c r="B184">
        <v>2051.8049999999998</v>
      </c>
    </row>
    <row r="185" spans="1:2" x14ac:dyDescent="0.3">
      <c r="A185" s="18" t="s">
        <v>321</v>
      </c>
      <c r="B185">
        <v>3222.7449999999999</v>
      </c>
    </row>
    <row r="186" spans="1:2" x14ac:dyDescent="0.3">
      <c r="A186" s="4" t="s">
        <v>438</v>
      </c>
      <c r="B186">
        <v>4432.8503846153853</v>
      </c>
    </row>
    <row r="187" spans="1:2" x14ac:dyDescent="0.3">
      <c r="A187" s="18" t="s">
        <v>290</v>
      </c>
      <c r="B187">
        <v>2129.9360000000001</v>
      </c>
    </row>
    <row r="188" spans="1:2" x14ac:dyDescent="0.3">
      <c r="A188" s="18" t="s">
        <v>294</v>
      </c>
      <c r="B188">
        <v>1377.2175000000002</v>
      </c>
    </row>
    <row r="189" spans="1:2" x14ac:dyDescent="0.3">
      <c r="A189" s="18" t="s">
        <v>298</v>
      </c>
      <c r="B189">
        <v>1639.4274999999998</v>
      </c>
    </row>
    <row r="190" spans="1:2" x14ac:dyDescent="0.3">
      <c r="A190" s="18" t="s">
        <v>306</v>
      </c>
      <c r="B190">
        <v>2569.5500000000002</v>
      </c>
    </row>
    <row r="191" spans="1:2" x14ac:dyDescent="0.3">
      <c r="A191" s="18" t="s">
        <v>308</v>
      </c>
      <c r="B191">
        <v>9409.94</v>
      </c>
    </row>
    <row r="192" spans="1:2" x14ac:dyDescent="0.3">
      <c r="A192" s="18" t="s">
        <v>310</v>
      </c>
      <c r="B192">
        <v>10537.095000000001</v>
      </c>
    </row>
    <row r="193" spans="1:2" x14ac:dyDescent="0.3">
      <c r="A193" s="18" t="s">
        <v>312</v>
      </c>
      <c r="B193">
        <v>6386.8360000000002</v>
      </c>
    </row>
    <row r="194" spans="1:2" x14ac:dyDescent="0.3">
      <c r="A194" s="18" t="s">
        <v>314</v>
      </c>
      <c r="B194">
        <v>4687.9475000000002</v>
      </c>
    </row>
    <row r="195" spans="1:2" x14ac:dyDescent="0.3">
      <c r="A195" s="18" t="s">
        <v>316</v>
      </c>
      <c r="B195">
        <v>4555.9250000000002</v>
      </c>
    </row>
    <row r="196" spans="1:2" x14ac:dyDescent="0.3">
      <c r="A196" s="18" t="s">
        <v>318</v>
      </c>
      <c r="B196">
        <v>4860.1779999999999</v>
      </c>
    </row>
    <row r="197" spans="1:2" x14ac:dyDescent="0.3">
      <c r="A197" s="18" t="s">
        <v>320</v>
      </c>
      <c r="B197">
        <v>2681.41</v>
      </c>
    </row>
    <row r="198" spans="1:2" x14ac:dyDescent="0.3">
      <c r="A198" s="18" t="s">
        <v>321</v>
      </c>
      <c r="B198">
        <v>2804.9675000000002</v>
      </c>
    </row>
    <row r="199" spans="1:2" x14ac:dyDescent="0.3">
      <c r="A199" s="4" t="s">
        <v>439</v>
      </c>
      <c r="B199">
        <v>3896.1673076923075</v>
      </c>
    </row>
    <row r="200" spans="1:2" x14ac:dyDescent="0.3">
      <c r="A200" s="18" t="s">
        <v>290</v>
      </c>
      <c r="B200">
        <v>1600.568</v>
      </c>
    </row>
    <row r="201" spans="1:2" x14ac:dyDescent="0.3">
      <c r="A201" s="18" t="s">
        <v>294</v>
      </c>
      <c r="B201">
        <v>997.36749999999995</v>
      </c>
    </row>
    <row r="202" spans="1:2" x14ac:dyDescent="0.3">
      <c r="A202" s="18" t="s">
        <v>298</v>
      </c>
      <c r="B202">
        <v>778.24250000000006</v>
      </c>
    </row>
    <row r="203" spans="1:2" x14ac:dyDescent="0.3">
      <c r="A203" s="18" t="s">
        <v>306</v>
      </c>
      <c r="B203">
        <v>3998.0380000000005</v>
      </c>
    </row>
    <row r="204" spans="1:2" x14ac:dyDescent="0.3">
      <c r="A204" s="18" t="s">
        <v>308</v>
      </c>
      <c r="B204">
        <v>13191.887499999999</v>
      </c>
    </row>
    <row r="205" spans="1:2" x14ac:dyDescent="0.3">
      <c r="A205" s="18" t="s">
        <v>310</v>
      </c>
      <c r="B205">
        <v>4937.2000000000007</v>
      </c>
    </row>
    <row r="206" spans="1:2" x14ac:dyDescent="0.3">
      <c r="A206" s="18" t="s">
        <v>312</v>
      </c>
      <c r="B206">
        <v>2656.442</v>
      </c>
    </row>
    <row r="207" spans="1:2" x14ac:dyDescent="0.3">
      <c r="A207" s="18" t="s">
        <v>314</v>
      </c>
      <c r="B207">
        <v>4299.5874999999996</v>
      </c>
    </row>
    <row r="208" spans="1:2" x14ac:dyDescent="0.3">
      <c r="A208" s="18" t="s">
        <v>316</v>
      </c>
      <c r="B208">
        <v>5976.2175000000007</v>
      </c>
    </row>
    <row r="209" spans="1:2" x14ac:dyDescent="0.3">
      <c r="A209" s="18" t="s">
        <v>318</v>
      </c>
      <c r="B209">
        <v>4603.37</v>
      </c>
    </row>
    <row r="210" spans="1:2" x14ac:dyDescent="0.3">
      <c r="A210" s="18" t="s">
        <v>320</v>
      </c>
      <c r="B210">
        <v>2947.81</v>
      </c>
    </row>
    <row r="211" spans="1:2" x14ac:dyDescent="0.3">
      <c r="A211" s="18" t="s">
        <v>321</v>
      </c>
      <c r="B211">
        <v>1448.8400000000001</v>
      </c>
    </row>
    <row r="212" spans="1:2" x14ac:dyDescent="0.3">
      <c r="A212" s="4" t="s">
        <v>440</v>
      </c>
      <c r="B212">
        <v>3883.7226923076933</v>
      </c>
    </row>
    <row r="213" spans="1:2" x14ac:dyDescent="0.3">
      <c r="A213" s="18" t="s">
        <v>290</v>
      </c>
      <c r="B213">
        <v>1497.854</v>
      </c>
    </row>
    <row r="214" spans="1:2" x14ac:dyDescent="0.3">
      <c r="A214" s="18" t="s">
        <v>294</v>
      </c>
      <c r="B214">
        <v>1621.1675</v>
      </c>
    </row>
    <row r="215" spans="1:2" x14ac:dyDescent="0.3">
      <c r="A215" s="18" t="s">
        <v>298</v>
      </c>
      <c r="B215">
        <v>1758.7975000000001</v>
      </c>
    </row>
    <row r="216" spans="1:2" x14ac:dyDescent="0.3">
      <c r="A216" s="18" t="s">
        <v>306</v>
      </c>
      <c r="B216">
        <v>4972.7219999999998</v>
      </c>
    </row>
    <row r="217" spans="1:2" x14ac:dyDescent="0.3">
      <c r="A217" s="18" t="s">
        <v>308</v>
      </c>
      <c r="B217">
        <v>8229.0275000000001</v>
      </c>
    </row>
    <row r="218" spans="1:2" x14ac:dyDescent="0.3">
      <c r="A218" s="18" t="s">
        <v>310</v>
      </c>
      <c r="B218">
        <v>9299.4549999999999</v>
      </c>
    </row>
    <row r="219" spans="1:2" x14ac:dyDescent="0.3">
      <c r="A219" s="18" t="s">
        <v>312</v>
      </c>
      <c r="B219">
        <v>3968.7339999999995</v>
      </c>
    </row>
    <row r="220" spans="1:2" x14ac:dyDescent="0.3">
      <c r="A220" s="18" t="s">
        <v>314</v>
      </c>
      <c r="B220">
        <v>4131.2150000000001</v>
      </c>
    </row>
    <row r="221" spans="1:2" x14ac:dyDescent="0.3">
      <c r="A221" s="18" t="s">
        <v>316</v>
      </c>
      <c r="B221">
        <v>4596.4025000000001</v>
      </c>
    </row>
    <row r="222" spans="1:2" x14ac:dyDescent="0.3">
      <c r="A222" s="18" t="s">
        <v>318</v>
      </c>
      <c r="B222">
        <v>3166.87</v>
      </c>
    </row>
    <row r="223" spans="1:2" x14ac:dyDescent="0.3">
      <c r="A223" s="18" t="s">
        <v>320</v>
      </c>
      <c r="B223">
        <v>1631.2650000000001</v>
      </c>
    </row>
    <row r="224" spans="1:2" x14ac:dyDescent="0.3">
      <c r="A224" s="18" t="s">
        <v>321</v>
      </c>
      <c r="B224">
        <v>2213.34</v>
      </c>
    </row>
    <row r="225" spans="1:2" x14ac:dyDescent="0.3">
      <c r="A225" s="4" t="s">
        <v>441</v>
      </c>
      <c r="B225">
        <v>4847.6830188679251</v>
      </c>
    </row>
    <row r="226" spans="1:2" x14ac:dyDescent="0.3">
      <c r="A226" s="18" t="s">
        <v>290</v>
      </c>
      <c r="B226">
        <v>3467.364</v>
      </c>
    </row>
    <row r="227" spans="1:2" x14ac:dyDescent="0.3">
      <c r="A227" s="18" t="s">
        <v>294</v>
      </c>
      <c r="B227">
        <v>2261.4224999999997</v>
      </c>
    </row>
    <row r="228" spans="1:2" x14ac:dyDescent="0.3">
      <c r="A228" s="18" t="s">
        <v>298</v>
      </c>
      <c r="B228">
        <v>1590.32</v>
      </c>
    </row>
    <row r="229" spans="1:2" x14ac:dyDescent="0.3">
      <c r="A229" s="18" t="s">
        <v>306</v>
      </c>
      <c r="B229">
        <v>2303.7480000000005</v>
      </c>
    </row>
    <row r="230" spans="1:2" x14ac:dyDescent="0.3">
      <c r="A230" s="18" t="s">
        <v>308</v>
      </c>
      <c r="B230">
        <v>5658.0099999999993</v>
      </c>
    </row>
    <row r="231" spans="1:2" x14ac:dyDescent="0.3">
      <c r="A231" s="18" t="s">
        <v>310</v>
      </c>
      <c r="B231">
        <v>15792.987500000001</v>
      </c>
    </row>
    <row r="232" spans="1:2" x14ac:dyDescent="0.3">
      <c r="A232" s="18" t="s">
        <v>312</v>
      </c>
      <c r="B232">
        <v>7622.8639999999996</v>
      </c>
    </row>
    <row r="233" spans="1:2" x14ac:dyDescent="0.3">
      <c r="A233" s="18" t="s">
        <v>314</v>
      </c>
      <c r="B233">
        <v>3938.2000000000003</v>
      </c>
    </row>
    <row r="234" spans="1:2" x14ac:dyDescent="0.3">
      <c r="A234" s="18" t="s">
        <v>316</v>
      </c>
      <c r="B234">
        <v>4413.8819999999996</v>
      </c>
    </row>
    <row r="235" spans="1:2" x14ac:dyDescent="0.3">
      <c r="A235" s="18" t="s">
        <v>318</v>
      </c>
      <c r="B235">
        <v>4389.5149999999994</v>
      </c>
    </row>
    <row r="236" spans="1:2" x14ac:dyDescent="0.3">
      <c r="A236" s="18" t="s">
        <v>320</v>
      </c>
      <c r="B236">
        <v>5453.9624999999996</v>
      </c>
    </row>
    <row r="237" spans="1:2" x14ac:dyDescent="0.3">
      <c r="A237" s="18" t="s">
        <v>321</v>
      </c>
      <c r="B237">
        <v>2310.0479999999998</v>
      </c>
    </row>
    <row r="238" spans="1:2" x14ac:dyDescent="0.3">
      <c r="A238" s="4" t="s">
        <v>361</v>
      </c>
      <c r="B238">
        <v>4023.0480505795572</v>
      </c>
    </row>
  </sheetData>
  <phoneticPr fontId="2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02721-1FA8-4E3A-A010-405FE35984C5}">
  <sheetPr>
    <tabColor theme="5"/>
  </sheetPr>
  <dimension ref="A1:AE301"/>
  <sheetViews>
    <sheetView topLeftCell="Q12" zoomScale="80" zoomScaleNormal="80" workbookViewId="0">
      <selection activeCell="AE33" sqref="AE33"/>
    </sheetView>
  </sheetViews>
  <sheetFormatPr baseColWidth="10" defaultColWidth="8.69921875" defaultRowHeight="15.6" x14ac:dyDescent="0.3"/>
  <cols>
    <col min="2" max="2" width="18.19921875" bestFit="1" customWidth="1"/>
    <col min="3" max="3" width="20.19921875" bestFit="1" customWidth="1"/>
    <col min="5" max="6" width="19.69921875" bestFit="1" customWidth="1"/>
    <col min="7" max="7" width="18.19921875" bestFit="1" customWidth="1"/>
    <col min="8" max="8" width="20.19921875" bestFit="1" customWidth="1"/>
    <col min="12" max="12" width="21" bestFit="1" customWidth="1"/>
    <col min="13" max="13" width="19" bestFit="1" customWidth="1"/>
    <col min="16" max="16" width="20.19921875" bestFit="1" customWidth="1"/>
    <col min="17" max="17" width="18.19921875" bestFit="1" customWidth="1"/>
    <col min="20" max="20" width="20.19921875" bestFit="1" customWidth="1"/>
    <col min="21" max="21" width="18.19921875" bestFit="1" customWidth="1"/>
    <col min="24" max="24" width="20.19921875" bestFit="1" customWidth="1"/>
    <col min="25" max="25" width="18.19921875" bestFit="1" customWidth="1"/>
    <col min="29" max="29" width="18.19921875" bestFit="1" customWidth="1"/>
    <col min="30" max="30" width="22.69921875" customWidth="1"/>
    <col min="31" max="31" width="12" customWidth="1"/>
  </cols>
  <sheetData>
    <row r="1" spans="1:25" x14ac:dyDescent="0.3">
      <c r="B1" s="23">
        <v>2006</v>
      </c>
      <c r="G1" s="23">
        <v>2009</v>
      </c>
      <c r="L1">
        <v>2012</v>
      </c>
      <c r="P1">
        <v>2015</v>
      </c>
      <c r="T1">
        <v>2018</v>
      </c>
      <c r="W1" s="119"/>
      <c r="X1" s="119">
        <v>2021</v>
      </c>
      <c r="Y1" s="119"/>
    </row>
    <row r="2" spans="1:25" x14ac:dyDescent="0.3">
      <c r="A2" s="56" t="s">
        <v>0</v>
      </c>
      <c r="B2" s="56" t="s">
        <v>326</v>
      </c>
      <c r="C2" s="56" t="s">
        <v>327</v>
      </c>
      <c r="F2" s="56" t="s">
        <v>0</v>
      </c>
      <c r="G2" s="56" t="s">
        <v>326</v>
      </c>
      <c r="H2" s="56" t="s">
        <v>327</v>
      </c>
      <c r="K2" t="s">
        <v>0</v>
      </c>
      <c r="L2" t="s">
        <v>326</v>
      </c>
      <c r="M2" t="s">
        <v>327</v>
      </c>
      <c r="O2" s="56" t="s">
        <v>0</v>
      </c>
      <c r="P2" s="56" t="s">
        <v>326</v>
      </c>
      <c r="Q2" s="56" t="s">
        <v>327</v>
      </c>
      <c r="S2" s="56" t="s">
        <v>0</v>
      </c>
      <c r="T2" s="56" t="s">
        <v>326</v>
      </c>
      <c r="U2" s="56" t="s">
        <v>327</v>
      </c>
      <c r="W2" s="120" t="s">
        <v>0</v>
      </c>
      <c r="X2" s="120" t="s">
        <v>326</v>
      </c>
      <c r="Y2" s="120" t="s">
        <v>327</v>
      </c>
    </row>
    <row r="3" spans="1:25" ht="21.75" customHeight="1" x14ac:dyDescent="0.3">
      <c r="A3" s="57" t="s">
        <v>290</v>
      </c>
      <c r="B3" s="58">
        <v>14659907</v>
      </c>
      <c r="C3" s="58">
        <v>13341110.000000007</v>
      </c>
      <c r="F3" s="57" t="s">
        <v>290</v>
      </c>
      <c r="G3" s="58">
        <v>13802228</v>
      </c>
      <c r="H3" s="58">
        <v>13131086.999999998</v>
      </c>
      <c r="K3" s="4" t="s">
        <v>290</v>
      </c>
      <c r="L3">
        <v>15446559</v>
      </c>
      <c r="M3">
        <v>13537256.000000002</v>
      </c>
      <c r="O3" s="57" t="s">
        <v>290</v>
      </c>
      <c r="P3" s="58">
        <v>14801462</v>
      </c>
      <c r="Q3" s="58">
        <v>13596682</v>
      </c>
      <c r="S3" s="57" t="s">
        <v>290</v>
      </c>
      <c r="T3" s="58">
        <v>15635313.000000002</v>
      </c>
      <c r="U3" s="58">
        <v>14516440.999999998</v>
      </c>
      <c r="W3" s="121" t="s">
        <v>290</v>
      </c>
      <c r="X3" s="122">
        <v>23541.051075268817</v>
      </c>
      <c r="Y3" s="122">
        <v>21034.987903225807</v>
      </c>
    </row>
    <row r="4" spans="1:25" x14ac:dyDescent="0.3">
      <c r="A4" s="57" t="s">
        <v>294</v>
      </c>
      <c r="B4" s="58">
        <v>13023255</v>
      </c>
      <c r="C4" s="58">
        <v>11870453</v>
      </c>
      <c r="F4" s="57" t="s">
        <v>294</v>
      </c>
      <c r="G4" s="58">
        <v>12142573</v>
      </c>
      <c r="H4" s="58">
        <v>12199558</v>
      </c>
      <c r="K4" s="4" t="s">
        <v>294</v>
      </c>
      <c r="L4">
        <v>13940160.137931036</v>
      </c>
      <c r="M4">
        <v>12264212.413793104</v>
      </c>
      <c r="O4" s="57" t="s">
        <v>294</v>
      </c>
      <c r="P4" s="58">
        <v>12894150</v>
      </c>
      <c r="Q4" s="58">
        <v>12111196</v>
      </c>
      <c r="S4" s="57" t="s">
        <v>294</v>
      </c>
      <c r="T4" s="58">
        <v>14819736.999999998</v>
      </c>
      <c r="U4" s="58">
        <v>13435634.000000002</v>
      </c>
      <c r="W4" s="121" t="s">
        <v>294</v>
      </c>
      <c r="X4" s="122">
        <v>21383.498511904763</v>
      </c>
      <c r="Y4" s="122">
        <v>20720.159226190477</v>
      </c>
    </row>
    <row r="5" spans="1:25" x14ac:dyDescent="0.3">
      <c r="A5" s="57" t="s">
        <v>298</v>
      </c>
      <c r="B5" s="58">
        <v>13522451.337819649</v>
      </c>
      <c r="C5" s="58">
        <v>13046838.072678331</v>
      </c>
      <c r="F5" s="57" t="s">
        <v>298</v>
      </c>
      <c r="G5" s="58">
        <v>12223554.508748319</v>
      </c>
      <c r="H5" s="58">
        <v>11894546.293405116</v>
      </c>
      <c r="K5" s="4" t="s">
        <v>298</v>
      </c>
      <c r="L5">
        <v>12803580.113055183</v>
      </c>
      <c r="M5">
        <v>11594654.212651415</v>
      </c>
      <c r="O5" s="57" t="s">
        <v>298</v>
      </c>
      <c r="P5" s="58">
        <v>13193035.574697172</v>
      </c>
      <c r="Q5" s="58">
        <v>12289496.139973082</v>
      </c>
      <c r="S5" s="57" t="s">
        <v>298</v>
      </c>
      <c r="T5" s="58">
        <v>14110450.659488562</v>
      </c>
      <c r="U5" s="58">
        <v>14181254.826379541</v>
      </c>
      <c r="W5" s="121" t="s">
        <v>298</v>
      </c>
      <c r="X5" s="122">
        <v>18513.954239569313</v>
      </c>
      <c r="Y5" s="122">
        <v>17671.920592193808</v>
      </c>
    </row>
    <row r="6" spans="1:25" x14ac:dyDescent="0.3">
      <c r="A6" s="57" t="s">
        <v>306</v>
      </c>
      <c r="B6" s="58">
        <v>9781474.4333333336</v>
      </c>
      <c r="C6" s="58">
        <v>10628953.466666667</v>
      </c>
      <c r="F6" s="57" t="s">
        <v>306</v>
      </c>
      <c r="G6" s="58">
        <v>9585222.7333333343</v>
      </c>
      <c r="H6" s="58">
        <v>9462026.666666666</v>
      </c>
      <c r="K6" s="4" t="s">
        <v>306</v>
      </c>
      <c r="L6">
        <v>12511380.933333332</v>
      </c>
      <c r="M6">
        <v>10868533.866666667</v>
      </c>
      <c r="O6" s="57" t="s">
        <v>306</v>
      </c>
      <c r="P6" s="58">
        <v>11359270.066666666</v>
      </c>
      <c r="Q6" s="58">
        <v>10769959.033333333</v>
      </c>
      <c r="S6" s="57" t="s">
        <v>306</v>
      </c>
      <c r="T6" s="58">
        <v>10836479.866666665</v>
      </c>
      <c r="U6" s="58">
        <v>11512136.233333334</v>
      </c>
      <c r="W6" s="121" t="s">
        <v>306</v>
      </c>
      <c r="X6" s="122">
        <v>17257.480555555554</v>
      </c>
      <c r="Y6" s="122">
        <v>16124.006944444445</v>
      </c>
    </row>
    <row r="7" spans="1:25" x14ac:dyDescent="0.3">
      <c r="A7" s="57" t="s">
        <v>308</v>
      </c>
      <c r="B7" s="58">
        <v>7581063.0000000009</v>
      </c>
      <c r="C7" s="58">
        <v>8835450</v>
      </c>
      <c r="F7" s="57" t="s">
        <v>308</v>
      </c>
      <c r="G7" s="58">
        <v>8613783</v>
      </c>
      <c r="H7" s="58">
        <v>8313541.9999999991</v>
      </c>
      <c r="K7" s="4" t="s">
        <v>308</v>
      </c>
      <c r="L7">
        <v>11113839</v>
      </c>
      <c r="M7">
        <v>9323732</v>
      </c>
      <c r="O7" s="57" t="s">
        <v>308</v>
      </c>
      <c r="P7" s="58">
        <v>10850223</v>
      </c>
      <c r="Q7" s="58">
        <v>9908877</v>
      </c>
      <c r="S7" s="57" t="s">
        <v>308</v>
      </c>
      <c r="T7" s="58">
        <v>9903810</v>
      </c>
      <c r="U7" s="58">
        <v>9428660</v>
      </c>
      <c r="W7" s="121" t="s">
        <v>308</v>
      </c>
      <c r="X7" s="122">
        <v>16052.04569892473</v>
      </c>
      <c r="Y7" s="122">
        <v>14128.630376344086</v>
      </c>
    </row>
    <row r="8" spans="1:25" x14ac:dyDescent="0.3">
      <c r="A8" s="57" t="s">
        <v>310</v>
      </c>
      <c r="B8" s="58">
        <v>8549989.0999999996</v>
      </c>
      <c r="C8" s="58">
        <v>8154248.2666666666</v>
      </c>
      <c r="F8" s="57" t="s">
        <v>310</v>
      </c>
      <c r="G8" s="58">
        <v>8156477.166666667</v>
      </c>
      <c r="H8" s="58">
        <v>7856934.5</v>
      </c>
      <c r="K8" s="4" t="s">
        <v>310</v>
      </c>
      <c r="L8">
        <v>10556898.100000001</v>
      </c>
      <c r="M8">
        <v>8663743.6000000015</v>
      </c>
      <c r="O8" s="57" t="s">
        <v>310</v>
      </c>
      <c r="P8" s="58">
        <v>11126125.266666666</v>
      </c>
      <c r="Q8" s="58">
        <v>9207256.2666666657</v>
      </c>
      <c r="S8" s="57" t="s">
        <v>310</v>
      </c>
      <c r="T8" s="58">
        <v>9882007.4333333336</v>
      </c>
      <c r="U8" s="58">
        <v>8996856.1666666679</v>
      </c>
      <c r="W8" s="121" t="s">
        <v>310</v>
      </c>
      <c r="X8" s="122">
        <v>15518.847222222223</v>
      </c>
      <c r="Y8" s="122">
        <v>12344.575000000001</v>
      </c>
    </row>
    <row r="9" spans="1:25" x14ac:dyDescent="0.3">
      <c r="A9" s="57" t="s">
        <v>312</v>
      </c>
      <c r="B9" s="58">
        <v>8006372</v>
      </c>
      <c r="C9" s="58">
        <v>7527715</v>
      </c>
      <c r="F9" s="57" t="s">
        <v>312</v>
      </c>
      <c r="G9" s="58">
        <v>7713827</v>
      </c>
      <c r="H9" s="58">
        <v>7038243</v>
      </c>
      <c r="K9" s="4" t="s">
        <v>312</v>
      </c>
      <c r="L9">
        <v>9855532</v>
      </c>
      <c r="M9">
        <v>8040807.9999999991</v>
      </c>
      <c r="O9" s="57" t="s">
        <v>312</v>
      </c>
      <c r="P9" s="58">
        <v>9556612</v>
      </c>
      <c r="Q9" s="58">
        <v>8414933.0000000019</v>
      </c>
      <c r="S9" s="57" t="s">
        <v>312</v>
      </c>
      <c r="T9" s="58">
        <v>9341409.0000000019</v>
      </c>
      <c r="U9" s="58">
        <v>8358290</v>
      </c>
      <c r="W9" s="121" t="s">
        <v>312</v>
      </c>
      <c r="X9" s="122">
        <v>14820.130376344086</v>
      </c>
      <c r="Y9" s="122">
        <v>11831.201612903225</v>
      </c>
    </row>
    <row r="10" spans="1:25" x14ac:dyDescent="0.3">
      <c r="A10" s="57" t="s">
        <v>314</v>
      </c>
      <c r="B10" s="58">
        <v>8441738</v>
      </c>
      <c r="C10" s="58">
        <v>7890534.0000000009</v>
      </c>
      <c r="F10" s="57" t="s">
        <v>314</v>
      </c>
      <c r="G10" s="58">
        <v>9105148</v>
      </c>
      <c r="H10" s="58">
        <v>7491662</v>
      </c>
      <c r="K10" s="4" t="s">
        <v>314</v>
      </c>
      <c r="L10">
        <v>10900586</v>
      </c>
      <c r="M10">
        <v>8393358</v>
      </c>
      <c r="O10" s="57" t="s">
        <v>314</v>
      </c>
      <c r="P10" s="58">
        <v>10358757</v>
      </c>
      <c r="Q10" s="58">
        <v>8596325</v>
      </c>
      <c r="S10" s="57" t="s">
        <v>314</v>
      </c>
      <c r="T10" s="58">
        <v>10450392</v>
      </c>
      <c r="U10" s="58">
        <v>8887706.9999999981</v>
      </c>
      <c r="W10" s="121" t="s">
        <v>314</v>
      </c>
      <c r="X10" s="122">
        <v>13989.06182795699</v>
      </c>
      <c r="Y10" s="122">
        <v>12401.18682795699</v>
      </c>
    </row>
    <row r="11" spans="1:25" x14ac:dyDescent="0.3">
      <c r="A11" s="57" t="s">
        <v>316</v>
      </c>
      <c r="B11" s="58">
        <v>8073554.2333333334</v>
      </c>
      <c r="C11" s="58">
        <v>8167452.2000000002</v>
      </c>
      <c r="F11" s="57" t="s">
        <v>316</v>
      </c>
      <c r="G11" s="58">
        <v>10139935.700000001</v>
      </c>
      <c r="H11" s="58">
        <v>8235827.8666666662</v>
      </c>
      <c r="K11" s="4" t="s">
        <v>316</v>
      </c>
      <c r="L11">
        <v>10899157.733333334</v>
      </c>
      <c r="M11">
        <v>9154936.5333333332</v>
      </c>
      <c r="O11" s="57" t="s">
        <v>316</v>
      </c>
      <c r="P11" s="58">
        <v>11425949</v>
      </c>
      <c r="Q11" s="58">
        <v>9323896.8666666672</v>
      </c>
      <c r="S11" s="57" t="s">
        <v>316</v>
      </c>
      <c r="T11" s="58">
        <v>11291385.233333334</v>
      </c>
      <c r="U11" s="58">
        <v>9776802.7333333343</v>
      </c>
      <c r="W11" s="121" t="s">
        <v>316</v>
      </c>
      <c r="X11" s="122">
        <v>15553.916666666666</v>
      </c>
      <c r="Y11" s="122">
        <v>13140.7125</v>
      </c>
    </row>
    <row r="12" spans="1:25" x14ac:dyDescent="0.3">
      <c r="A12" s="57" t="s">
        <v>318</v>
      </c>
      <c r="B12" s="58">
        <v>8317905.9999999981</v>
      </c>
      <c r="C12" s="58">
        <v>9312731</v>
      </c>
      <c r="F12" s="57" t="s">
        <v>318</v>
      </c>
      <c r="G12" s="58">
        <v>12543031.000000002</v>
      </c>
      <c r="H12" s="58">
        <v>10920431</v>
      </c>
      <c r="K12" s="4" t="s">
        <v>318</v>
      </c>
      <c r="L12">
        <v>11992640.859060401</v>
      </c>
      <c r="M12">
        <v>10906615.570469799</v>
      </c>
      <c r="O12" s="57" t="s">
        <v>318</v>
      </c>
      <c r="P12" s="58">
        <v>11947874.029530201</v>
      </c>
      <c r="Q12" s="58">
        <v>10660470.410738256</v>
      </c>
      <c r="S12" s="57" t="s">
        <v>318</v>
      </c>
      <c r="T12" s="58">
        <v>13017681.116778523</v>
      </c>
      <c r="U12" s="58">
        <v>11342627.532885905</v>
      </c>
      <c r="W12" s="121" t="s">
        <v>318</v>
      </c>
      <c r="X12" s="122">
        <v>16389.711409395972</v>
      </c>
      <c r="Y12" s="122">
        <v>14717.818791946309</v>
      </c>
    </row>
    <row r="13" spans="1:25" x14ac:dyDescent="0.3">
      <c r="A13" s="57" t="s">
        <v>320</v>
      </c>
      <c r="B13" s="58">
        <v>10104806.5</v>
      </c>
      <c r="C13" s="58">
        <v>10931778</v>
      </c>
      <c r="F13" s="57" t="s">
        <v>320</v>
      </c>
      <c r="G13" s="58">
        <v>12770151.366666667</v>
      </c>
      <c r="H13" s="58">
        <v>11588829.200000001</v>
      </c>
      <c r="K13" s="4" t="s">
        <v>320</v>
      </c>
      <c r="L13">
        <v>12668154.133333333</v>
      </c>
      <c r="M13">
        <v>12063727.5</v>
      </c>
      <c r="O13" s="57" t="s">
        <v>320</v>
      </c>
      <c r="P13" s="58">
        <v>13542390.300000001</v>
      </c>
      <c r="Q13" s="58">
        <v>12157621.333333332</v>
      </c>
      <c r="S13" s="57" t="s">
        <v>320</v>
      </c>
      <c r="T13" s="58">
        <v>14084148.366666667</v>
      </c>
      <c r="U13" s="58">
        <v>12522430.366666667</v>
      </c>
      <c r="W13" s="121" t="s">
        <v>320</v>
      </c>
      <c r="X13" s="122">
        <v>20003.027777777777</v>
      </c>
      <c r="Y13" s="122">
        <v>17218.879166666666</v>
      </c>
    </row>
    <row r="14" spans="1:25" x14ac:dyDescent="0.3">
      <c r="A14" s="57" t="s">
        <v>321</v>
      </c>
      <c r="B14" s="58">
        <v>10381716</v>
      </c>
      <c r="C14" s="58">
        <v>11252382</v>
      </c>
      <c r="F14" s="57" t="s">
        <v>321</v>
      </c>
      <c r="G14" s="58">
        <v>14094141.000000002</v>
      </c>
      <c r="H14" s="58">
        <v>13428683.999999998</v>
      </c>
      <c r="K14" s="4" t="s">
        <v>321</v>
      </c>
      <c r="L14">
        <v>14683802.999999998</v>
      </c>
      <c r="M14">
        <v>14402768.999999998</v>
      </c>
      <c r="O14" s="57" t="s">
        <v>321</v>
      </c>
      <c r="P14" s="58">
        <v>13865437.999999998</v>
      </c>
      <c r="Q14" s="58">
        <v>12920515.000000002</v>
      </c>
      <c r="S14" s="57" t="s">
        <v>321</v>
      </c>
      <c r="T14" s="58">
        <v>13784344</v>
      </c>
      <c r="U14" s="58">
        <v>13862755</v>
      </c>
      <c r="W14" s="121" t="s">
        <v>321</v>
      </c>
      <c r="X14" s="122">
        <v>21547.954301075268</v>
      </c>
      <c r="Y14" s="122">
        <v>19286.572580645163</v>
      </c>
    </row>
    <row r="15" spans="1:25" x14ac:dyDescent="0.3">
      <c r="W15" s="119"/>
      <c r="X15" s="119"/>
      <c r="Y15" s="119"/>
    </row>
    <row r="16" spans="1:25" x14ac:dyDescent="0.3">
      <c r="B16" s="25">
        <v>2007</v>
      </c>
      <c r="G16" s="25">
        <v>2010</v>
      </c>
      <c r="L16">
        <v>2013</v>
      </c>
      <c r="P16" s="25">
        <v>2016</v>
      </c>
      <c r="T16" s="25">
        <v>2019</v>
      </c>
      <c r="W16" s="119"/>
      <c r="X16" s="119">
        <v>2022</v>
      </c>
      <c r="Y16" s="119"/>
    </row>
    <row r="17" spans="1:31" x14ac:dyDescent="0.3">
      <c r="A17" s="56" t="s">
        <v>0</v>
      </c>
      <c r="B17" s="56" t="s">
        <v>326</v>
      </c>
      <c r="C17" s="56" t="s">
        <v>327</v>
      </c>
      <c r="F17" s="56" t="s">
        <v>0</v>
      </c>
      <c r="G17" s="56" t="s">
        <v>326</v>
      </c>
      <c r="H17" s="56" t="s">
        <v>327</v>
      </c>
      <c r="K17" s="56" t="s">
        <v>0</v>
      </c>
      <c r="L17" s="56" t="s">
        <v>326</v>
      </c>
      <c r="M17" s="56" t="s">
        <v>327</v>
      </c>
      <c r="O17" s="56" t="s">
        <v>0</v>
      </c>
      <c r="P17" s="56" t="s">
        <v>326</v>
      </c>
      <c r="Q17" s="56" t="s">
        <v>327</v>
      </c>
      <c r="S17" s="56" t="s">
        <v>0</v>
      </c>
      <c r="T17" s="56" t="s">
        <v>326</v>
      </c>
      <c r="U17" s="56" t="s">
        <v>327</v>
      </c>
      <c r="W17" s="120" t="s">
        <v>0</v>
      </c>
      <c r="X17" s="120" t="s">
        <v>326</v>
      </c>
      <c r="Y17" s="120" t="s">
        <v>327</v>
      </c>
    </row>
    <row r="18" spans="1:31" x14ac:dyDescent="0.3">
      <c r="A18" s="57" t="s">
        <v>290</v>
      </c>
      <c r="B18" s="58">
        <v>12183835</v>
      </c>
      <c r="C18" s="58">
        <v>12500264.999999998</v>
      </c>
      <c r="F18" s="57" t="s">
        <v>290</v>
      </c>
      <c r="G18" s="58">
        <v>14821236</v>
      </c>
      <c r="H18" s="58">
        <v>14930037</v>
      </c>
      <c r="K18" s="57" t="s">
        <v>290</v>
      </c>
      <c r="L18" s="58">
        <v>14628284.999999998</v>
      </c>
      <c r="M18" s="58">
        <v>14358581.999999998</v>
      </c>
      <c r="O18" s="57" t="s">
        <v>290</v>
      </c>
      <c r="P18" s="58">
        <v>16433605.999999998</v>
      </c>
      <c r="Q18" s="58">
        <v>15116356.999999998</v>
      </c>
      <c r="S18" s="57" t="s">
        <v>290</v>
      </c>
      <c r="T18" s="58">
        <v>13253346.999999998</v>
      </c>
      <c r="U18" s="58">
        <v>14550454</v>
      </c>
      <c r="W18" s="121" t="s">
        <v>290</v>
      </c>
      <c r="X18" s="122">
        <v>20241.094086021505</v>
      </c>
      <c r="Y18" s="122">
        <v>18624.560483870966</v>
      </c>
    </row>
    <row r="19" spans="1:31" x14ac:dyDescent="0.3">
      <c r="A19" s="57" t="s">
        <v>294</v>
      </c>
      <c r="B19" s="58">
        <v>12775332</v>
      </c>
      <c r="C19" s="58">
        <v>12144546</v>
      </c>
      <c r="F19" s="57" t="s">
        <v>294</v>
      </c>
      <c r="G19" s="58">
        <v>12629547</v>
      </c>
      <c r="H19" s="58">
        <v>13109104</v>
      </c>
      <c r="K19" s="57" t="s">
        <v>294</v>
      </c>
      <c r="L19" s="58">
        <v>12456368.999999998</v>
      </c>
      <c r="M19" s="58">
        <v>12546538.000000002</v>
      </c>
      <c r="O19" s="57" t="s">
        <v>294</v>
      </c>
      <c r="P19" s="58">
        <v>13647744.551724136</v>
      </c>
      <c r="Q19" s="58">
        <v>12697136.827586208</v>
      </c>
      <c r="S19" s="57" t="s">
        <v>294</v>
      </c>
      <c r="T19" s="58">
        <v>12488896.965517242</v>
      </c>
      <c r="U19" s="58">
        <v>12308238.000000002</v>
      </c>
      <c r="W19" s="121" t="s">
        <v>294</v>
      </c>
      <c r="X19" s="122">
        <v>19320.577380952382</v>
      </c>
      <c r="Y19" s="122">
        <v>18665.470238095237</v>
      </c>
    </row>
    <row r="20" spans="1:31" x14ac:dyDescent="0.3">
      <c r="A20" s="57" t="s">
        <v>298</v>
      </c>
      <c r="B20" s="58">
        <v>11376071.418573352</v>
      </c>
      <c r="C20" s="58">
        <v>11575493.458950201</v>
      </c>
      <c r="F20" s="57" t="s">
        <v>298</v>
      </c>
      <c r="G20" s="58">
        <v>11224280.398384927</v>
      </c>
      <c r="H20" s="58">
        <v>12497162.261103632</v>
      </c>
      <c r="K20" s="57" t="s">
        <v>298</v>
      </c>
      <c r="L20" s="58">
        <v>12368846.794078061</v>
      </c>
      <c r="M20" s="58">
        <v>13098490.497981157</v>
      </c>
      <c r="O20" s="57" t="s">
        <v>298</v>
      </c>
      <c r="P20" s="58">
        <v>14402541.25437416</v>
      </c>
      <c r="Q20" s="58">
        <v>12695697.109017495</v>
      </c>
      <c r="S20" s="57" t="s">
        <v>298</v>
      </c>
      <c r="T20" s="58">
        <v>14268069.512786003</v>
      </c>
      <c r="U20" s="58">
        <v>13003717.114401078</v>
      </c>
      <c r="W20" s="121" t="s">
        <v>298</v>
      </c>
      <c r="X20" s="122">
        <v>19655.958277254373</v>
      </c>
      <c r="Y20" s="122">
        <v>16800.900403768504</v>
      </c>
    </row>
    <row r="21" spans="1:31" x14ac:dyDescent="0.3">
      <c r="A21" s="57" t="s">
        <v>306</v>
      </c>
      <c r="B21" s="58">
        <v>10203734.733333334</v>
      </c>
      <c r="C21" s="58">
        <v>10176883.566666666</v>
      </c>
      <c r="F21" s="57" t="s">
        <v>306</v>
      </c>
      <c r="G21" s="58">
        <v>8960689.5</v>
      </c>
      <c r="H21" s="58">
        <v>10527822.166666668</v>
      </c>
      <c r="K21" s="57" t="s">
        <v>306</v>
      </c>
      <c r="L21" s="58">
        <v>9773873.2333333343</v>
      </c>
      <c r="M21" s="58">
        <v>11212909.766666666</v>
      </c>
      <c r="O21" s="57" t="s">
        <v>306</v>
      </c>
      <c r="P21" s="58">
        <v>12090029.966666667</v>
      </c>
      <c r="Q21" s="58">
        <v>11391808.700000001</v>
      </c>
      <c r="S21" s="57" t="s">
        <v>306</v>
      </c>
      <c r="T21" s="58">
        <v>12995921.266666666</v>
      </c>
      <c r="U21" s="58">
        <v>10788322.399999999</v>
      </c>
      <c r="W21" s="121" t="s">
        <v>306</v>
      </c>
      <c r="X21" s="122">
        <v>15438.845833333333</v>
      </c>
      <c r="Y21" s="122">
        <v>15253.852777777778</v>
      </c>
    </row>
    <row r="22" spans="1:31" x14ac:dyDescent="0.3">
      <c r="A22" s="57" t="s">
        <v>308</v>
      </c>
      <c r="B22" s="58">
        <v>10159183.000000002</v>
      </c>
      <c r="C22" s="58">
        <v>9374555</v>
      </c>
      <c r="F22" s="57" t="s">
        <v>308</v>
      </c>
      <c r="G22" s="58">
        <v>7539340</v>
      </c>
      <c r="H22" s="58">
        <v>9298598</v>
      </c>
      <c r="K22" s="57" t="s">
        <v>308</v>
      </c>
      <c r="L22" s="58">
        <v>9650187</v>
      </c>
      <c r="M22" s="58">
        <v>9412998</v>
      </c>
      <c r="O22" s="57" t="s">
        <v>308</v>
      </c>
      <c r="P22" s="58">
        <v>11254643</v>
      </c>
      <c r="Q22" s="58">
        <v>9600009.0000000019</v>
      </c>
      <c r="S22" s="57" t="s">
        <v>308</v>
      </c>
      <c r="T22" s="58">
        <v>12067507</v>
      </c>
      <c r="U22" s="58">
        <v>9889621</v>
      </c>
      <c r="W22" s="121" t="s">
        <v>308</v>
      </c>
      <c r="X22" s="122">
        <v>14201.373655913978</v>
      </c>
      <c r="Y22" s="122">
        <v>13420.287634408602</v>
      </c>
    </row>
    <row r="23" spans="1:31" x14ac:dyDescent="0.3">
      <c r="A23" s="57" t="s">
        <v>310</v>
      </c>
      <c r="B23" s="58">
        <v>9651953.3333333321</v>
      </c>
      <c r="C23" s="58">
        <v>8244251.5999999996</v>
      </c>
      <c r="F23" s="57" t="s">
        <v>310</v>
      </c>
      <c r="G23" s="58">
        <v>7108481.8666666662</v>
      </c>
      <c r="H23" s="58">
        <v>8579794.5666666664</v>
      </c>
      <c r="K23" s="57" t="s">
        <v>310</v>
      </c>
      <c r="L23" s="58">
        <v>9640355.2000000011</v>
      </c>
      <c r="M23" s="58">
        <v>8412321.2000000011</v>
      </c>
      <c r="O23" s="57" t="s">
        <v>310</v>
      </c>
      <c r="P23" s="58">
        <v>11192390.866666665</v>
      </c>
      <c r="Q23" s="58">
        <v>8748074.9666666668</v>
      </c>
      <c r="S23" s="57" t="s">
        <v>310</v>
      </c>
      <c r="T23" s="58">
        <v>10537365</v>
      </c>
      <c r="U23" s="58">
        <v>9067356.3666666672</v>
      </c>
      <c r="W23" s="121" t="s">
        <v>310</v>
      </c>
      <c r="X23" s="122">
        <v>15492.819444444445</v>
      </c>
      <c r="Y23" s="122">
        <v>12353.945833333333</v>
      </c>
    </row>
    <row r="24" spans="1:31" x14ac:dyDescent="0.3">
      <c r="A24" s="57" t="s">
        <v>312</v>
      </c>
      <c r="B24" s="58">
        <v>9596543.0000000019</v>
      </c>
      <c r="C24" s="58">
        <v>7628990.0000000009</v>
      </c>
      <c r="F24" s="57" t="s">
        <v>312</v>
      </c>
      <c r="G24" s="58">
        <v>7927021</v>
      </c>
      <c r="H24" s="58">
        <v>7769977.0000000009</v>
      </c>
      <c r="K24" s="57" t="s">
        <v>312</v>
      </c>
      <c r="L24" s="58">
        <v>9556274.0000000019</v>
      </c>
      <c r="M24" s="58">
        <v>7961170.9999999991</v>
      </c>
      <c r="O24" s="57" t="s">
        <v>312</v>
      </c>
      <c r="P24" s="58">
        <v>10036564.999999998</v>
      </c>
      <c r="Q24" s="58">
        <v>8208455</v>
      </c>
      <c r="S24" s="57" t="s">
        <v>312</v>
      </c>
      <c r="T24" s="58">
        <v>11008067</v>
      </c>
      <c r="U24" s="58">
        <v>8498336</v>
      </c>
      <c r="W24" s="121" t="s">
        <v>312</v>
      </c>
      <c r="X24" s="122">
        <v>13807.698924731183</v>
      </c>
      <c r="Y24" s="122">
        <v>11874.244623655914</v>
      </c>
    </row>
    <row r="25" spans="1:31" x14ac:dyDescent="0.3">
      <c r="A25" s="57" t="s">
        <v>314</v>
      </c>
      <c r="B25" s="58">
        <v>10957977.999999998</v>
      </c>
      <c r="C25" s="58">
        <v>8368764.9999999991</v>
      </c>
      <c r="F25" s="57" t="s">
        <v>314</v>
      </c>
      <c r="G25" s="58">
        <v>7777859</v>
      </c>
      <c r="H25" s="58">
        <v>8054418</v>
      </c>
      <c r="K25" s="57" t="s">
        <v>314</v>
      </c>
      <c r="L25" s="58">
        <v>10026046.000000002</v>
      </c>
      <c r="M25" s="58">
        <v>8219842</v>
      </c>
      <c r="O25" s="57" t="s">
        <v>314</v>
      </c>
      <c r="P25" s="58">
        <v>10185406</v>
      </c>
      <c r="Q25" s="58">
        <v>8708922</v>
      </c>
      <c r="S25" s="57" t="s">
        <v>314</v>
      </c>
      <c r="T25" s="58">
        <v>11587647.999999998</v>
      </c>
      <c r="U25" s="58">
        <v>8702404</v>
      </c>
      <c r="W25" s="121" t="s">
        <v>314</v>
      </c>
      <c r="X25" s="122">
        <v>13841.129032258064</v>
      </c>
      <c r="Y25" s="122">
        <v>12078.047043010753</v>
      </c>
    </row>
    <row r="26" spans="1:31" x14ac:dyDescent="0.3">
      <c r="A26" s="57" t="s">
        <v>316</v>
      </c>
      <c r="B26" s="58">
        <v>11945026.433333334</v>
      </c>
      <c r="C26" s="58">
        <v>9557198.7333333343</v>
      </c>
      <c r="F26" s="57" t="s">
        <v>316</v>
      </c>
      <c r="G26" s="58">
        <v>9204841.3666666653</v>
      </c>
      <c r="H26" s="58">
        <v>9054123.5</v>
      </c>
      <c r="K26" s="57" t="s">
        <v>316</v>
      </c>
      <c r="L26" s="58">
        <v>10198191.933333334</v>
      </c>
      <c r="M26" s="58">
        <v>9127095.4333333336</v>
      </c>
      <c r="O26" s="57" t="s">
        <v>316</v>
      </c>
      <c r="P26" s="58">
        <v>10868558.666666666</v>
      </c>
      <c r="Q26" s="58">
        <v>8921603.666666666</v>
      </c>
      <c r="S26" s="57" t="s">
        <v>316</v>
      </c>
      <c r="T26" s="58">
        <v>12410888.233333334</v>
      </c>
      <c r="U26" s="58">
        <v>9625895.7666666657</v>
      </c>
      <c r="W26" s="121" t="s">
        <v>316</v>
      </c>
      <c r="X26" s="122">
        <v>11697.161111111111</v>
      </c>
      <c r="Y26" s="122">
        <v>12667.011111111111</v>
      </c>
    </row>
    <row r="27" spans="1:31" x14ac:dyDescent="0.3">
      <c r="A27" s="57" t="s">
        <v>318</v>
      </c>
      <c r="B27" s="58">
        <v>11719559</v>
      </c>
      <c r="C27" s="58">
        <v>10702142</v>
      </c>
      <c r="F27" s="57" t="s">
        <v>318</v>
      </c>
      <c r="G27" s="58">
        <v>11265098</v>
      </c>
      <c r="H27" s="58">
        <v>10618647</v>
      </c>
      <c r="K27" s="57" t="s">
        <v>318</v>
      </c>
      <c r="L27" s="58">
        <v>10788795.930201342</v>
      </c>
      <c r="M27" s="58">
        <v>10433206.872483224</v>
      </c>
      <c r="O27" s="57" t="s">
        <v>318</v>
      </c>
      <c r="P27" s="58">
        <v>12083336.955704698</v>
      </c>
      <c r="Q27" s="58">
        <v>10983451.296644296</v>
      </c>
      <c r="S27" s="57" t="s">
        <v>318</v>
      </c>
      <c r="T27" s="58">
        <v>13851319.634899328</v>
      </c>
      <c r="U27" s="58">
        <v>11403423.817449665</v>
      </c>
      <c r="W27" s="121" t="s">
        <v>318</v>
      </c>
      <c r="X27" s="122">
        <v>14293.143624161074</v>
      </c>
      <c r="Y27" s="122">
        <v>14133.048322147652</v>
      </c>
    </row>
    <row r="28" spans="1:31" x14ac:dyDescent="0.3">
      <c r="A28" s="57" t="s">
        <v>320</v>
      </c>
      <c r="B28" s="58">
        <v>12937091.533333333</v>
      </c>
      <c r="C28" s="58">
        <v>12653011.666666666</v>
      </c>
      <c r="F28" s="57" t="s">
        <v>320</v>
      </c>
      <c r="G28" s="58">
        <v>12616220.866666667</v>
      </c>
      <c r="H28" s="58">
        <v>13173530.6</v>
      </c>
      <c r="K28" s="57" t="s">
        <v>320</v>
      </c>
      <c r="L28" s="58">
        <v>12591845.566666666</v>
      </c>
      <c r="M28" s="58">
        <v>12141461.033333333</v>
      </c>
      <c r="O28" s="57" t="s">
        <v>320</v>
      </c>
      <c r="P28" s="58">
        <v>13600700.266666666</v>
      </c>
      <c r="Q28" s="58">
        <v>13116227.100000001</v>
      </c>
      <c r="S28" s="57" t="s">
        <v>320</v>
      </c>
      <c r="T28" s="58">
        <v>13790497.766666668</v>
      </c>
      <c r="U28" s="58">
        <v>13488745.833333334</v>
      </c>
      <c r="W28" s="121" t="s">
        <v>320</v>
      </c>
      <c r="X28" s="122">
        <v>19657.933333333334</v>
      </c>
      <c r="Y28" s="122">
        <v>15865.85</v>
      </c>
    </row>
    <row r="29" spans="1:31" x14ac:dyDescent="0.3">
      <c r="A29" s="57" t="s">
        <v>321</v>
      </c>
      <c r="B29" s="58">
        <v>13013245</v>
      </c>
      <c r="C29" s="58">
        <v>13174102</v>
      </c>
      <c r="F29" s="57" t="s">
        <v>321</v>
      </c>
      <c r="G29" s="58">
        <v>14130598.740242261</v>
      </c>
      <c r="H29" s="58">
        <v>14885625.561238222</v>
      </c>
      <c r="K29" s="57" t="s">
        <v>321</v>
      </c>
      <c r="L29" s="58">
        <v>13065637.999999998</v>
      </c>
      <c r="M29" s="58">
        <v>12508557.000000002</v>
      </c>
      <c r="O29" s="57" t="s">
        <v>321</v>
      </c>
      <c r="P29" s="58">
        <v>14072557</v>
      </c>
      <c r="Q29" s="58">
        <v>13053727</v>
      </c>
      <c r="S29" s="57" t="s">
        <v>321</v>
      </c>
      <c r="T29" s="58">
        <v>16231203</v>
      </c>
      <c r="U29" s="58">
        <v>13533258.000000002</v>
      </c>
      <c r="W29" s="121" t="s">
        <v>321</v>
      </c>
      <c r="X29" s="122">
        <v>19932.772849462366</v>
      </c>
      <c r="Y29" s="122">
        <v>18727.060483870966</v>
      </c>
    </row>
    <row r="31" spans="1:31" x14ac:dyDescent="0.3">
      <c r="B31" s="25">
        <v>2008</v>
      </c>
      <c r="G31" s="25">
        <v>2011</v>
      </c>
      <c r="L31" s="25">
        <v>2014</v>
      </c>
      <c r="P31" s="25">
        <v>2017</v>
      </c>
      <c r="T31" s="25">
        <v>2020</v>
      </c>
      <c r="X31" s="175"/>
      <c r="Y31" s="175"/>
      <c r="AB31" s="176" t="s">
        <v>543</v>
      </c>
      <c r="AC31" s="176"/>
      <c r="AD31" s="176"/>
      <c r="AE31" s="176"/>
    </row>
    <row r="32" spans="1:31" x14ac:dyDescent="0.3">
      <c r="A32" s="56" t="s">
        <v>0</v>
      </c>
      <c r="B32" s="56" t="s">
        <v>326</v>
      </c>
      <c r="C32" s="56" t="s">
        <v>327</v>
      </c>
      <c r="F32" s="56" t="s">
        <v>0</v>
      </c>
      <c r="G32" s="56" t="s">
        <v>326</v>
      </c>
      <c r="H32" s="56" t="s">
        <v>327</v>
      </c>
      <c r="K32" s="56" t="s">
        <v>0</v>
      </c>
      <c r="L32" s="56" t="s">
        <v>326</v>
      </c>
      <c r="M32" s="56" t="s">
        <v>327</v>
      </c>
      <c r="O32" s="56" t="s">
        <v>0</v>
      </c>
      <c r="P32" s="56" t="s">
        <v>326</v>
      </c>
      <c r="Q32" s="56" t="s">
        <v>327</v>
      </c>
      <c r="S32" s="56" t="s">
        <v>0</v>
      </c>
      <c r="T32" s="56" t="s">
        <v>326</v>
      </c>
      <c r="U32" s="56" t="s">
        <v>327</v>
      </c>
      <c r="W32" s="56"/>
      <c r="X32" s="56"/>
      <c r="Y32" s="56"/>
      <c r="Z32" s="60"/>
      <c r="AB32" s="56" t="s">
        <v>0</v>
      </c>
      <c r="AC32" s="56" t="s">
        <v>326</v>
      </c>
      <c r="AD32" s="56" t="s">
        <v>327</v>
      </c>
      <c r="AE32" s="60" t="s">
        <v>288</v>
      </c>
    </row>
    <row r="33" spans="1:31" x14ac:dyDescent="0.3">
      <c r="A33" s="57" t="s">
        <v>290</v>
      </c>
      <c r="B33" s="58">
        <v>13428572</v>
      </c>
      <c r="C33" s="58">
        <v>12935227</v>
      </c>
      <c r="F33" s="57" t="s">
        <v>290</v>
      </c>
      <c r="G33" s="58">
        <v>11428043</v>
      </c>
      <c r="H33" s="58">
        <v>13570017</v>
      </c>
      <c r="K33" s="57" t="s">
        <v>290</v>
      </c>
      <c r="L33" s="58">
        <v>14658742</v>
      </c>
      <c r="M33" s="58">
        <v>13951849</v>
      </c>
      <c r="O33" s="57" t="s">
        <v>290</v>
      </c>
      <c r="P33" s="58">
        <v>15314531.999999998</v>
      </c>
      <c r="Q33" s="58">
        <v>13884676</v>
      </c>
      <c r="S33" s="57" t="s">
        <v>290</v>
      </c>
      <c r="T33" s="58">
        <v>13253347</v>
      </c>
      <c r="U33" s="58">
        <v>13357345</v>
      </c>
      <c r="W33" s="57"/>
      <c r="AB33" s="57" t="s">
        <v>290</v>
      </c>
      <c r="AC33" s="159">
        <f t="shared" ref="AC33:AD35" si="0">(G48+B48+B3+B18+B33+G3+G18+G33+L3+L18+L33+P3+P18+P33+T3+T18+T33)/17</f>
        <v>14067490.918864094</v>
      </c>
      <c r="AD33" s="159">
        <f>(H48+C48+C3+C18+C33+H3+H18+H33+M3+M18+M33+Q3+Q18+Q33+U3+U18+U33)/17</f>
        <v>13660675.626774848</v>
      </c>
      <c r="AE33">
        <f>AC33-AD33</f>
        <v>406815.29208924621</v>
      </c>
    </row>
    <row r="34" spans="1:31" x14ac:dyDescent="0.3">
      <c r="A34" s="57" t="s">
        <v>294</v>
      </c>
      <c r="B34" s="58">
        <v>12321428.965517242</v>
      </c>
      <c r="C34" s="58">
        <v>11394172.275862068</v>
      </c>
      <c r="F34" s="57" t="s">
        <v>294</v>
      </c>
      <c r="G34" s="58">
        <v>10544500</v>
      </c>
      <c r="H34" s="58">
        <v>12394432</v>
      </c>
      <c r="K34" s="57" t="s">
        <v>294</v>
      </c>
      <c r="L34" s="58">
        <v>11865562.999999998</v>
      </c>
      <c r="M34" s="58">
        <v>11670325</v>
      </c>
      <c r="O34" s="57" t="s">
        <v>294</v>
      </c>
      <c r="P34" s="58">
        <v>13184136</v>
      </c>
      <c r="Q34" s="58">
        <v>12611749</v>
      </c>
      <c r="S34" s="57" t="s">
        <v>294</v>
      </c>
      <c r="T34" s="58">
        <v>12934929</v>
      </c>
      <c r="U34" s="58">
        <v>12346224.413793102</v>
      </c>
      <c r="W34" s="57"/>
      <c r="AB34" s="57" t="s">
        <v>294</v>
      </c>
      <c r="AC34" s="159">
        <f t="shared" si="0"/>
        <v>12670033.860040568</v>
      </c>
      <c r="AD34" s="159">
        <f t="shared" si="0"/>
        <v>12232963.466531441</v>
      </c>
      <c r="AE34">
        <f t="shared" ref="AE34:AE44" si="1">AC34-AD34</f>
        <v>437070.3935091272</v>
      </c>
    </row>
    <row r="35" spans="1:31" x14ac:dyDescent="0.3">
      <c r="A35" s="57" t="s">
        <v>298</v>
      </c>
      <c r="B35" s="58">
        <v>13569100.037685059</v>
      </c>
      <c r="C35" s="58">
        <v>12430071.084791387</v>
      </c>
      <c r="F35" s="57" t="s">
        <v>298</v>
      </c>
      <c r="G35" s="58">
        <v>10143710.01884253</v>
      </c>
      <c r="H35" s="58">
        <v>12259897.356662182</v>
      </c>
      <c r="K35" s="57" t="s">
        <v>298</v>
      </c>
      <c r="L35" s="58">
        <v>12276001.001345895</v>
      </c>
      <c r="M35" s="58">
        <v>11969968.66756393</v>
      </c>
      <c r="O35" s="57" t="s">
        <v>298</v>
      </c>
      <c r="P35" s="58">
        <v>12853099.671601616</v>
      </c>
      <c r="Q35" s="58">
        <v>12849554.907133244</v>
      </c>
      <c r="S35" s="57" t="s">
        <v>298</v>
      </c>
      <c r="T35" s="58">
        <v>14248892</v>
      </c>
      <c r="U35" s="58">
        <v>13114100.479138628</v>
      </c>
      <c r="W35" s="57"/>
      <c r="AB35" s="57" t="s">
        <v>298</v>
      </c>
      <c r="AC35" s="159">
        <f t="shared" si="0"/>
        <v>12730142.547145911</v>
      </c>
      <c r="AD35" s="159">
        <f t="shared" si="0"/>
        <v>12473521.910695907</v>
      </c>
      <c r="AE35">
        <f t="shared" si="1"/>
        <v>256620.63645000383</v>
      </c>
    </row>
    <row r="36" spans="1:31" x14ac:dyDescent="0.3">
      <c r="A36" s="57" t="s">
        <v>306</v>
      </c>
      <c r="B36" s="58">
        <v>11603324.799999999</v>
      </c>
      <c r="C36" s="58">
        <v>11046134.933333334</v>
      </c>
      <c r="F36" s="57" t="s">
        <v>306</v>
      </c>
      <c r="G36" s="58">
        <v>8408047.3333333321</v>
      </c>
      <c r="H36" s="58">
        <v>9665167.6000000015</v>
      </c>
      <c r="K36" s="57" t="s">
        <v>306</v>
      </c>
      <c r="L36" s="58">
        <v>11859200.866666665</v>
      </c>
      <c r="M36" s="58">
        <v>10508514.333333334</v>
      </c>
      <c r="O36" s="57" t="s">
        <v>306</v>
      </c>
      <c r="P36" s="58">
        <v>11919982.566666666</v>
      </c>
      <c r="Q36" s="58">
        <v>11410644.300000001</v>
      </c>
      <c r="S36" s="57" t="s">
        <v>306</v>
      </c>
      <c r="T36" s="58">
        <v>12576698</v>
      </c>
      <c r="U36" s="58">
        <v>11357800.666666668</v>
      </c>
      <c r="W36" s="57"/>
      <c r="AB36" s="57" t="s">
        <v>306</v>
      </c>
      <c r="AC36" s="159">
        <f t="shared" ref="AC36:AD41" si="2">(G51+B51+B6+B21+B36+G6+G21+G36+L6+L21+L36+P6+P21+P36+T6+T21+T36)/17</f>
        <v>10764645.756862745</v>
      </c>
      <c r="AD36" s="159">
        <f t="shared" si="2"/>
        <v>10647065.184313726</v>
      </c>
      <c r="AE36">
        <f t="shared" si="1"/>
        <v>117580.57254901901</v>
      </c>
    </row>
    <row r="37" spans="1:31" x14ac:dyDescent="0.3">
      <c r="A37" s="57" t="s">
        <v>308</v>
      </c>
      <c r="B37" s="58">
        <v>10247158</v>
      </c>
      <c r="C37" s="58">
        <v>9326710</v>
      </c>
      <c r="F37" s="57" t="s">
        <v>308</v>
      </c>
      <c r="G37" s="58">
        <v>8532686</v>
      </c>
      <c r="H37" s="58">
        <v>8899969</v>
      </c>
      <c r="K37" s="57" t="s">
        <v>308</v>
      </c>
      <c r="L37" s="58">
        <v>11014905</v>
      </c>
      <c r="M37" s="58">
        <v>9415702</v>
      </c>
      <c r="O37" s="57" t="s">
        <v>308</v>
      </c>
      <c r="P37" s="58">
        <v>11094234</v>
      </c>
      <c r="Q37" s="58">
        <v>9762088</v>
      </c>
      <c r="S37" s="57" t="s">
        <v>308</v>
      </c>
      <c r="T37" s="58">
        <v>12067507</v>
      </c>
      <c r="U37" s="58">
        <v>10222654</v>
      </c>
      <c r="W37" s="57"/>
      <c r="AB37" s="57" t="s">
        <v>308</v>
      </c>
      <c r="AC37" s="159">
        <f t="shared" si="2"/>
        <v>9910853.7647058815</v>
      </c>
      <c r="AD37" s="159">
        <f t="shared" si="2"/>
        <v>9335958.5882352944</v>
      </c>
      <c r="AE37">
        <f t="shared" si="1"/>
        <v>574895.17647058703</v>
      </c>
    </row>
    <row r="38" spans="1:31" x14ac:dyDescent="0.3">
      <c r="A38" s="57" t="s">
        <v>310</v>
      </c>
      <c r="B38" s="58">
        <v>10509651.648535565</v>
      </c>
      <c r="C38" s="58">
        <v>8675852.4853556491</v>
      </c>
      <c r="F38" s="57" t="s">
        <v>310</v>
      </c>
      <c r="G38" s="58">
        <v>9357382.0333333332</v>
      </c>
      <c r="H38" s="58">
        <v>8295126.7333333334</v>
      </c>
      <c r="K38" s="57" t="s">
        <v>310</v>
      </c>
      <c r="L38" s="58">
        <v>10744118.466666667</v>
      </c>
      <c r="M38" s="58">
        <v>8538305.2000000011</v>
      </c>
      <c r="O38" s="57" t="s">
        <v>310</v>
      </c>
      <c r="P38" s="58">
        <v>11007362.200000001</v>
      </c>
      <c r="Q38" s="58">
        <v>8968364.0666666664</v>
      </c>
      <c r="S38" s="57" t="s">
        <v>310</v>
      </c>
      <c r="T38" s="58">
        <v>10197450</v>
      </c>
      <c r="U38" s="58">
        <v>8823415.2999999989</v>
      </c>
      <c r="W38" s="57"/>
      <c r="AB38" s="57" t="s">
        <v>310</v>
      </c>
      <c r="AC38" s="159">
        <f t="shared" si="2"/>
        <v>9704178.912658954</v>
      </c>
      <c r="AD38" s="159">
        <f t="shared" si="2"/>
        <v>8559375.1912954301</v>
      </c>
      <c r="AE38">
        <f t="shared" si="1"/>
        <v>1144803.721363524</v>
      </c>
    </row>
    <row r="39" spans="1:31" x14ac:dyDescent="0.3">
      <c r="A39" s="57" t="s">
        <v>312</v>
      </c>
      <c r="B39" s="58">
        <v>10096865</v>
      </c>
      <c r="C39" s="58">
        <v>8120187</v>
      </c>
      <c r="F39" s="57" t="s">
        <v>312</v>
      </c>
      <c r="G39" s="58">
        <v>10289844</v>
      </c>
      <c r="H39" s="58">
        <v>7914893</v>
      </c>
      <c r="K39" s="57" t="s">
        <v>312</v>
      </c>
      <c r="L39" s="58">
        <v>10244042</v>
      </c>
      <c r="M39" s="58">
        <v>7880497.9999999991</v>
      </c>
      <c r="O39" s="57" t="s">
        <v>312</v>
      </c>
      <c r="P39" s="58">
        <v>10420391.999999998</v>
      </c>
      <c r="Q39" s="58">
        <v>8420451</v>
      </c>
      <c r="S39" s="57" t="s">
        <v>312</v>
      </c>
      <c r="T39" s="58">
        <v>11008067</v>
      </c>
      <c r="U39" s="58">
        <v>8774015</v>
      </c>
      <c r="W39" s="57"/>
      <c r="AB39" s="57" t="s">
        <v>312</v>
      </c>
      <c r="AC39" s="159">
        <f t="shared" si="2"/>
        <v>9356028.159392789</v>
      </c>
      <c r="AD39" s="159">
        <f t="shared" si="2"/>
        <v>7973936.0376976589</v>
      </c>
      <c r="AE39">
        <f t="shared" si="1"/>
        <v>1382092.1216951301</v>
      </c>
    </row>
    <row r="40" spans="1:31" x14ac:dyDescent="0.3">
      <c r="A40" s="57" t="s">
        <v>314</v>
      </c>
      <c r="B40" s="58">
        <v>10142278</v>
      </c>
      <c r="C40" s="58">
        <v>8481759.9999999981</v>
      </c>
      <c r="F40" s="57" t="s">
        <v>314</v>
      </c>
      <c r="G40" s="58">
        <v>10443432</v>
      </c>
      <c r="H40" s="58">
        <v>8284116</v>
      </c>
      <c r="K40" s="57" t="s">
        <v>314</v>
      </c>
      <c r="L40" s="58">
        <v>9910211</v>
      </c>
      <c r="M40" s="58">
        <v>8462505</v>
      </c>
      <c r="O40" s="57" t="s">
        <v>314</v>
      </c>
      <c r="P40" s="58">
        <v>10976863</v>
      </c>
      <c r="Q40" s="58">
        <v>8916050</v>
      </c>
      <c r="S40" s="57" t="s">
        <v>314</v>
      </c>
      <c r="T40" s="58">
        <v>11587648</v>
      </c>
      <c r="U40" s="58">
        <v>9008626.0000000019</v>
      </c>
      <c r="W40" s="57"/>
      <c r="AB40" s="57" t="s">
        <v>314</v>
      </c>
      <c r="AC40" s="159">
        <f t="shared" si="2"/>
        <v>9966656.2352941185</v>
      </c>
      <c r="AD40" s="159">
        <f t="shared" si="2"/>
        <v>8378015.2941176472</v>
      </c>
      <c r="AE40">
        <f t="shared" si="1"/>
        <v>1588640.9411764713</v>
      </c>
    </row>
    <row r="41" spans="1:31" x14ac:dyDescent="0.3">
      <c r="A41" s="57" t="s">
        <v>316</v>
      </c>
      <c r="B41" s="58">
        <v>10767951.266666666</v>
      </c>
      <c r="C41" s="58">
        <v>9508414.0333333332</v>
      </c>
      <c r="F41" s="57" t="s">
        <v>316</v>
      </c>
      <c r="G41" s="58">
        <v>10492378.833333334</v>
      </c>
      <c r="H41" s="58">
        <v>8972790.8666666672</v>
      </c>
      <c r="K41" s="57" t="s">
        <v>316</v>
      </c>
      <c r="L41" s="58">
        <v>10919124.833333332</v>
      </c>
      <c r="M41" s="58">
        <v>9103309.1333333328</v>
      </c>
      <c r="O41" s="57" t="s">
        <v>316</v>
      </c>
      <c r="P41" s="58">
        <v>11654089.366666665</v>
      </c>
      <c r="Q41" s="58">
        <v>9481237.3666666653</v>
      </c>
      <c r="S41" s="57" t="s">
        <v>316</v>
      </c>
      <c r="T41" s="58">
        <v>12010537</v>
      </c>
      <c r="U41" s="58">
        <v>9792627.2000000011</v>
      </c>
      <c r="W41" s="57"/>
      <c r="AB41" s="57" t="s">
        <v>316</v>
      </c>
      <c r="AC41" s="159">
        <f t="shared" si="2"/>
        <v>10559330.847058825</v>
      </c>
      <c r="AD41" s="159">
        <f t="shared" si="2"/>
        <v>9125748.4960784316</v>
      </c>
      <c r="AE41">
        <f t="shared" si="1"/>
        <v>1433582.3509803936</v>
      </c>
    </row>
    <row r="42" spans="1:31" x14ac:dyDescent="0.3">
      <c r="A42" s="57" t="s">
        <v>318</v>
      </c>
      <c r="B42" s="58">
        <v>11568113.490959667</v>
      </c>
      <c r="C42" s="58">
        <v>10392050.2364395</v>
      </c>
      <c r="F42" s="57" t="s">
        <v>318</v>
      </c>
      <c r="G42" s="58">
        <v>11930956.767785236</v>
      </c>
      <c r="H42" s="58">
        <v>10406525.734228188</v>
      </c>
      <c r="K42" s="57" t="s">
        <v>318</v>
      </c>
      <c r="L42" s="58">
        <v>11736570.040268457</v>
      </c>
      <c r="M42" s="58">
        <v>10494351.688590605</v>
      </c>
      <c r="O42" s="57" t="s">
        <v>318</v>
      </c>
      <c r="P42" s="58">
        <v>12323760.805369128</v>
      </c>
      <c r="Q42" s="58">
        <v>10891552.816107381</v>
      </c>
      <c r="S42" s="57" t="s">
        <v>318</v>
      </c>
      <c r="T42" s="58">
        <v>13869937</v>
      </c>
      <c r="U42" s="58">
        <v>11147156.263087248</v>
      </c>
      <c r="W42" s="57"/>
      <c r="AB42" s="57" t="s">
        <v>318</v>
      </c>
      <c r="AC42" s="159">
        <f t="shared" ref="AC42" si="3">(L57+G57+B57+B12+B27+B42+G12+G27+G42+L12+L27+L42+P12+P27+P42+T12+T27+T42)/18</f>
        <v>11046348.70169761</v>
      </c>
      <c r="AD42" s="159">
        <f>(H57+C57+C12+C27+C42+H12+H27+H42+M12+M27+M42+Q12+Q27+Q42+U12+U27+U42)/17</f>
        <v>10627066.425830826</v>
      </c>
      <c r="AE42">
        <f t="shared" si="1"/>
        <v>419282.27586678416</v>
      </c>
    </row>
    <row r="43" spans="1:31" x14ac:dyDescent="0.3">
      <c r="A43" s="57" t="s">
        <v>320</v>
      </c>
      <c r="B43" s="58">
        <v>13052551.056818182</v>
      </c>
      <c r="C43" s="58">
        <v>12067718.045454547</v>
      </c>
      <c r="F43" s="57" t="s">
        <v>320</v>
      </c>
      <c r="G43" s="58">
        <v>13492562.966666667</v>
      </c>
      <c r="H43" s="58">
        <v>11385599.4</v>
      </c>
      <c r="K43" s="57" t="s">
        <v>320</v>
      </c>
      <c r="L43" s="58">
        <v>13500955.700000003</v>
      </c>
      <c r="M43" s="58">
        <v>11974317.300000001</v>
      </c>
      <c r="O43" s="57" t="s">
        <v>320</v>
      </c>
      <c r="P43" s="58">
        <v>14189332.4</v>
      </c>
      <c r="Q43" s="58">
        <v>13027219.9</v>
      </c>
      <c r="S43" s="57" t="s">
        <v>320</v>
      </c>
      <c r="T43" s="58">
        <v>13345643</v>
      </c>
      <c r="U43" s="58">
        <v>12292301.866666667</v>
      </c>
      <c r="W43" s="57"/>
      <c r="AB43" s="57" t="s">
        <v>320</v>
      </c>
      <c r="AC43" s="159">
        <f>(G58+B58+B13+B28+B43+G13+G28+G43+L13+L28+L43+P13+P28+P43+T13+T28+T43)/17</f>
        <v>12916844.058244208</v>
      </c>
      <c r="AD43" s="159">
        <f>(H58+C58+C13+C28+C43+H13+H28+H43+M13+M28+M43+Q13+Q28+Q43+U13+U28+U43)/17</f>
        <v>12189786.96737968</v>
      </c>
      <c r="AE43">
        <f t="shared" si="1"/>
        <v>727057.09086452797</v>
      </c>
    </row>
    <row r="44" spans="1:31" x14ac:dyDescent="0.3">
      <c r="A44" s="57" t="s">
        <v>321</v>
      </c>
      <c r="B44" s="58">
        <v>13990161.034482757</v>
      </c>
      <c r="C44" s="58">
        <v>12855762</v>
      </c>
      <c r="F44" s="57" t="s">
        <v>321</v>
      </c>
      <c r="G44" s="58">
        <v>12971442</v>
      </c>
      <c r="H44" s="58">
        <v>12500855</v>
      </c>
      <c r="K44" s="57" t="s">
        <v>321</v>
      </c>
      <c r="L44" s="58">
        <v>14426893</v>
      </c>
      <c r="M44" s="58">
        <v>13410829.999999998</v>
      </c>
      <c r="O44" s="57" t="s">
        <v>321</v>
      </c>
      <c r="P44" s="58">
        <v>14830687</v>
      </c>
      <c r="Q44" s="58">
        <v>14046135</v>
      </c>
      <c r="S44" s="57" t="s">
        <v>321</v>
      </c>
      <c r="T44" s="58">
        <v>16231203</v>
      </c>
      <c r="U44" s="58">
        <v>13543894.000000002</v>
      </c>
      <c r="W44" s="57"/>
      <c r="AB44" s="57" t="s">
        <v>321</v>
      </c>
      <c r="AC44" s="159">
        <f>(G59+B59+B14+B29+B44+G14+G29+G44+L14+L29+L44+P14+P29+P44+T14+T29+T44)/17</f>
        <v>13891908.692630883</v>
      </c>
      <c r="AD44" s="159">
        <f>(H59+C59+C14+C29+C44+H14+H29+H44+M14+M29+M44+Q14+Q29+Q44+U14+U29+U44)/17</f>
        <v>13200645.327131661</v>
      </c>
      <c r="AE44">
        <f t="shared" si="1"/>
        <v>691263.36549922265</v>
      </c>
    </row>
    <row r="46" spans="1:31" x14ac:dyDescent="0.3">
      <c r="B46" s="25">
        <v>2005</v>
      </c>
      <c r="G46" s="25">
        <v>2004</v>
      </c>
      <c r="L46" s="25"/>
      <c r="AC46" s="177" t="s">
        <v>328</v>
      </c>
      <c r="AD46" s="177"/>
    </row>
    <row r="47" spans="1:31" x14ac:dyDescent="0.3">
      <c r="A47" s="56" t="s">
        <v>0</v>
      </c>
      <c r="B47" s="56" t="s">
        <v>326</v>
      </c>
      <c r="C47" s="56" t="s">
        <v>327</v>
      </c>
      <c r="F47" s="56" t="s">
        <v>0</v>
      </c>
      <c r="G47" s="56" t="s">
        <v>326</v>
      </c>
      <c r="H47" s="56" t="s">
        <v>327</v>
      </c>
      <c r="I47" s="25"/>
      <c r="J47" s="25"/>
      <c r="K47" s="56"/>
      <c r="L47" s="56"/>
      <c r="M47" s="56"/>
      <c r="W47" s="56" t="s">
        <v>0</v>
      </c>
      <c r="X47" t="s">
        <v>1</v>
      </c>
      <c r="Y47" s="56" t="s">
        <v>329</v>
      </c>
      <c r="AC47" s="138" t="s">
        <v>330</v>
      </c>
      <c r="AD47" s="139" t="s">
        <v>331</v>
      </c>
    </row>
    <row r="48" spans="1:31" x14ac:dyDescent="0.3">
      <c r="A48" s="18" t="s">
        <v>290</v>
      </c>
      <c r="B48" s="102">
        <v>13252075.620689617</v>
      </c>
      <c r="C48">
        <v>12342024.655172411</v>
      </c>
      <c r="D48">
        <v>31</v>
      </c>
      <c r="E48">
        <f>U3*24*31</f>
        <v>10800232103.999998</v>
      </c>
      <c r="F48" s="18" t="s">
        <v>290</v>
      </c>
      <c r="G48" s="27">
        <v>12146256.000000002</v>
      </c>
      <c r="H48" s="27">
        <v>12612075.999999998</v>
      </c>
      <c r="K48" s="18"/>
      <c r="L48" s="27"/>
      <c r="M48" s="27"/>
      <c r="W48" s="57" t="s">
        <v>292</v>
      </c>
      <c r="X48" s="101">
        <v>370.23317817741935</v>
      </c>
      <c r="Y48" s="102">
        <v>13660675.626774848</v>
      </c>
      <c r="AB48" s="10" t="s">
        <v>29</v>
      </c>
      <c r="AC48" s="27">
        <f t="shared" ref="AC48:AC59" si="4">G48-AC33</f>
        <v>-1921234.9188640919</v>
      </c>
      <c r="AD48" s="137">
        <f>H48-AD33</f>
        <v>-1048599.6267748494</v>
      </c>
    </row>
    <row r="49" spans="1:30" x14ac:dyDescent="0.3">
      <c r="A49" s="18" t="s">
        <v>294</v>
      </c>
      <c r="B49" s="102">
        <v>13185039</v>
      </c>
      <c r="C49">
        <v>11593404</v>
      </c>
      <c r="D49">
        <v>28</v>
      </c>
      <c r="E49">
        <f>U4*24*28</f>
        <v>9028746048.0000019</v>
      </c>
      <c r="F49" s="18" t="s">
        <v>294</v>
      </c>
      <c r="G49" s="27">
        <v>10537215</v>
      </c>
      <c r="H49" s="27">
        <v>11263456.000000002</v>
      </c>
      <c r="K49" s="18"/>
      <c r="L49" s="27"/>
      <c r="M49" s="27"/>
      <c r="W49" s="57" t="s">
        <v>296</v>
      </c>
      <c r="X49" s="101">
        <v>360.63609721565405</v>
      </c>
      <c r="Y49" s="102">
        <v>12232963.466531441</v>
      </c>
      <c r="AB49" s="10" t="s">
        <v>30</v>
      </c>
      <c r="AC49" s="27">
        <f t="shared" si="4"/>
        <v>-2132818.8600405678</v>
      </c>
      <c r="AD49" s="137">
        <f t="shared" ref="AD49:AD59" si="5">H49-AD34</f>
        <v>-969507.46653143875</v>
      </c>
    </row>
    <row r="50" spans="1:30" x14ac:dyDescent="0.3">
      <c r="A50" s="18" t="s">
        <v>298</v>
      </c>
      <c r="B50" s="102">
        <v>13493702.999999998</v>
      </c>
      <c r="C50">
        <v>12285884.000000002</v>
      </c>
      <c r="D50">
        <v>31</v>
      </c>
      <c r="E50">
        <f t="shared" ref="E50:E59" si="6">U5*24*31</f>
        <v>10550853590.82638</v>
      </c>
      <c r="F50" s="18" t="s">
        <v>298</v>
      </c>
      <c r="G50" s="27">
        <v>10335036</v>
      </c>
      <c r="H50" s="27">
        <v>11263046</v>
      </c>
      <c r="K50" s="18"/>
      <c r="L50" s="27"/>
      <c r="M50" s="27"/>
      <c r="W50" s="57" t="s">
        <v>300</v>
      </c>
      <c r="X50" s="101">
        <v>361.6421444677419</v>
      </c>
      <c r="Y50" s="102">
        <v>12473521.910695907</v>
      </c>
      <c r="AB50" s="10" t="s">
        <v>31</v>
      </c>
      <c r="AC50" s="27">
        <f t="shared" si="4"/>
        <v>-2395106.5471459106</v>
      </c>
      <c r="AD50" s="137">
        <f t="shared" si="5"/>
        <v>-1210475.9106959067</v>
      </c>
    </row>
    <row r="51" spans="1:30" x14ac:dyDescent="0.3">
      <c r="A51" s="18" t="s">
        <v>306</v>
      </c>
      <c r="B51" s="102">
        <v>10696209.999999998</v>
      </c>
      <c r="C51">
        <v>10077760</v>
      </c>
      <c r="D51">
        <v>30</v>
      </c>
      <c r="E51">
        <f t="shared" si="6"/>
        <v>8565029357.6000004</v>
      </c>
      <c r="F51" s="18" t="s">
        <v>306</v>
      </c>
      <c r="G51" s="27">
        <v>7837437.5666666664</v>
      </c>
      <c r="H51" s="27">
        <v>9594730.4333333336</v>
      </c>
      <c r="K51" s="18"/>
      <c r="L51" s="27"/>
      <c r="M51" s="27"/>
      <c r="W51" s="57" t="s">
        <v>307</v>
      </c>
      <c r="X51" s="101">
        <v>345.22151429074074</v>
      </c>
      <c r="Y51" s="102">
        <v>10647065.184313726</v>
      </c>
      <c r="AB51" s="10" t="s">
        <v>32</v>
      </c>
      <c r="AC51" s="27">
        <f t="shared" si="4"/>
        <v>-2927208.1901960783</v>
      </c>
      <c r="AD51" s="137">
        <f t="shared" si="5"/>
        <v>-1052334.7509803921</v>
      </c>
    </row>
    <row r="52" spans="1:30" x14ac:dyDescent="0.3">
      <c r="A52" s="18" t="s">
        <v>308</v>
      </c>
      <c r="B52" s="102">
        <v>9540949</v>
      </c>
      <c r="C52">
        <v>9167667.0000000019</v>
      </c>
      <c r="D52">
        <v>31</v>
      </c>
      <c r="E52">
        <f t="shared" si="6"/>
        <v>7014923040</v>
      </c>
      <c r="F52" s="18" t="s">
        <v>308</v>
      </c>
      <c r="G52" s="27">
        <v>7253497</v>
      </c>
      <c r="H52" s="27">
        <v>8530464</v>
      </c>
      <c r="K52" s="18"/>
      <c r="L52" s="27"/>
      <c r="M52" s="27"/>
      <c r="W52" s="57" t="s">
        <v>309</v>
      </c>
      <c r="X52" s="101">
        <v>318.68278143189968</v>
      </c>
      <c r="Y52" s="102">
        <v>9335958.5882352944</v>
      </c>
      <c r="AB52" s="10" t="s">
        <v>33</v>
      </c>
      <c r="AC52" s="27">
        <f t="shared" si="4"/>
        <v>-2657356.7647058815</v>
      </c>
      <c r="AD52" s="137">
        <f t="shared" si="5"/>
        <v>-805494.58823529445</v>
      </c>
    </row>
    <row r="53" spans="1:30" x14ac:dyDescent="0.3">
      <c r="A53" s="18" t="s">
        <v>310</v>
      </c>
      <c r="B53" s="102">
        <v>9040022</v>
      </c>
      <c r="C53">
        <v>8179874.9999999981</v>
      </c>
      <c r="D53">
        <v>30</v>
      </c>
      <c r="E53">
        <f t="shared" si="6"/>
        <v>6693660988.000001</v>
      </c>
      <c r="F53" s="18" t="s">
        <v>310</v>
      </c>
      <c r="G53" s="27">
        <v>7713011.833333333</v>
      </c>
      <c r="H53" s="27">
        <v>8097601.9666666659</v>
      </c>
      <c r="K53" s="18"/>
      <c r="L53" s="27"/>
      <c r="M53" s="27"/>
      <c r="W53" s="57" t="s">
        <v>311</v>
      </c>
      <c r="X53" s="101">
        <v>319.39047871296293</v>
      </c>
      <c r="Y53" s="102">
        <v>8559375.1912954301</v>
      </c>
      <c r="AB53" s="10" t="s">
        <v>34</v>
      </c>
      <c r="AC53" s="27">
        <f t="shared" si="4"/>
        <v>-1991167.079325621</v>
      </c>
      <c r="AD53" s="137">
        <f t="shared" si="5"/>
        <v>-461773.2246287642</v>
      </c>
    </row>
    <row r="54" spans="1:30" x14ac:dyDescent="0.3">
      <c r="A54" s="18" t="s">
        <v>312</v>
      </c>
      <c r="B54" s="102">
        <v>8354528.7096774187</v>
      </c>
      <c r="C54">
        <v>7294656.7741935467</v>
      </c>
      <c r="D54">
        <v>30</v>
      </c>
      <c r="E54">
        <f t="shared" si="6"/>
        <v>6218567760</v>
      </c>
      <c r="F54" s="18" t="s">
        <v>312</v>
      </c>
      <c r="G54" s="27">
        <v>6040518</v>
      </c>
      <c r="H54" s="27">
        <v>7705293.8666666662</v>
      </c>
      <c r="K54" s="18"/>
      <c r="L54" s="27"/>
      <c r="M54" s="27"/>
      <c r="O54" t="s">
        <v>260</v>
      </c>
      <c r="P54" t="s">
        <v>332</v>
      </c>
      <c r="Q54" t="s">
        <v>326</v>
      </c>
      <c r="W54" s="57" t="s">
        <v>313</v>
      </c>
      <c r="X54" s="101">
        <v>312.80348482258069</v>
      </c>
      <c r="Y54" s="102">
        <v>7973936.0376976589</v>
      </c>
      <c r="AB54" s="10" t="s">
        <v>35</v>
      </c>
      <c r="AC54" s="27">
        <f t="shared" si="4"/>
        <v>-3315510.159392789</v>
      </c>
      <c r="AD54" s="137">
        <f t="shared" si="5"/>
        <v>-268642.17103099264</v>
      </c>
    </row>
    <row r="55" spans="1:30" x14ac:dyDescent="0.3">
      <c r="A55" s="18" t="s">
        <v>314</v>
      </c>
      <c r="B55" s="102">
        <v>9136600</v>
      </c>
      <c r="C55">
        <v>8108799.0000000019</v>
      </c>
      <c r="D55">
        <v>31</v>
      </c>
      <c r="E55">
        <f t="shared" si="6"/>
        <v>6612454007.9999981</v>
      </c>
      <c r="F55" s="18" t="s">
        <v>314</v>
      </c>
      <c r="G55" s="27">
        <v>7444566</v>
      </c>
      <c r="H55" s="27">
        <v>7850467</v>
      </c>
      <c r="K55" s="18"/>
      <c r="L55" s="27"/>
      <c r="M55" s="27"/>
      <c r="O55" t="s">
        <v>333</v>
      </c>
      <c r="P55" s="22">
        <v>0.58352733613635155</v>
      </c>
      <c r="Q55">
        <f>Y62</f>
        <v>14067490.918864094</v>
      </c>
      <c r="W55" s="57" t="s">
        <v>315</v>
      </c>
      <c r="X55" s="101">
        <v>412.76647194623661</v>
      </c>
      <c r="Y55" s="102">
        <v>8378015.2941176472</v>
      </c>
      <c r="AB55" s="10" t="s">
        <v>36</v>
      </c>
      <c r="AC55" s="27">
        <f t="shared" si="4"/>
        <v>-2522090.2352941185</v>
      </c>
      <c r="AD55" s="137">
        <f t="shared" si="5"/>
        <v>-527548.29411764722</v>
      </c>
    </row>
    <row r="56" spans="1:30" x14ac:dyDescent="0.3">
      <c r="A56" s="18" t="s">
        <v>316</v>
      </c>
      <c r="B56" s="102">
        <v>9286010.0000000019</v>
      </c>
      <c r="C56">
        <v>8642126.9999999981</v>
      </c>
      <c r="D56">
        <v>30</v>
      </c>
      <c r="E56">
        <f t="shared" si="6"/>
        <v>7273941233.6000004</v>
      </c>
      <c r="F56" s="18" t="s">
        <v>316</v>
      </c>
      <c r="G56" s="27">
        <v>7921044.5666666664</v>
      </c>
      <c r="H56" s="27">
        <v>8692385.5333333332</v>
      </c>
      <c r="K56" s="18"/>
      <c r="L56" s="27"/>
      <c r="M56" s="27"/>
      <c r="O56" t="s">
        <v>334</v>
      </c>
      <c r="P56" s="22">
        <v>0.45639205113390835</v>
      </c>
      <c r="Q56">
        <f t="shared" ref="Q56:Q66" si="7">Y63</f>
        <v>12670033.860040568</v>
      </c>
      <c r="W56" s="57" t="s">
        <v>317</v>
      </c>
      <c r="X56" s="101">
        <v>434.64306437222217</v>
      </c>
      <c r="Y56" s="102">
        <v>9125748.4960784316</v>
      </c>
      <c r="AB56" s="10" t="s">
        <v>37</v>
      </c>
      <c r="AC56" s="27">
        <f t="shared" si="4"/>
        <v>-2638286.2803921588</v>
      </c>
      <c r="AD56" s="137">
        <f t="shared" si="5"/>
        <v>-433362.9627450984</v>
      </c>
    </row>
    <row r="57" spans="1:30" x14ac:dyDescent="0.3">
      <c r="A57" s="18" t="s">
        <v>318</v>
      </c>
      <c r="B57" s="102">
        <v>11010428.999999998</v>
      </c>
      <c r="C57">
        <v>9935496.0000000037</v>
      </c>
      <c r="D57">
        <v>31</v>
      </c>
      <c r="E57">
        <f t="shared" si="6"/>
        <v>8438914884.4671125</v>
      </c>
      <c r="F57" s="18" t="s">
        <v>318</v>
      </c>
      <c r="G57" s="27">
        <v>8867267</v>
      </c>
      <c r="H57" s="27">
        <v>10109250</v>
      </c>
      <c r="K57" s="18"/>
      <c r="L57" s="27"/>
      <c r="M57" s="27"/>
      <c r="O57" t="s">
        <v>335</v>
      </c>
      <c r="P57" s="22">
        <v>0.35257607285984477</v>
      </c>
      <c r="Q57">
        <f t="shared" si="7"/>
        <v>12730142.547145911</v>
      </c>
      <c r="W57" s="57" t="s">
        <v>319</v>
      </c>
      <c r="X57" s="101">
        <v>346.27020426344086</v>
      </c>
      <c r="Y57" s="102">
        <v>10627066.425830826</v>
      </c>
      <c r="AB57" s="10" t="s">
        <v>38</v>
      </c>
      <c r="AC57" s="27">
        <f t="shared" si="4"/>
        <v>-2179081.7016976103</v>
      </c>
      <c r="AD57" s="137">
        <f t="shared" si="5"/>
        <v>-517816.42583082616</v>
      </c>
    </row>
    <row r="58" spans="1:30" x14ac:dyDescent="0.3">
      <c r="A58" s="18" t="s">
        <v>320</v>
      </c>
      <c r="B58" s="102">
        <v>12608848.000000002</v>
      </c>
      <c r="C58">
        <v>10856053</v>
      </c>
      <c r="D58">
        <v>30</v>
      </c>
      <c r="E58">
        <f t="shared" si="6"/>
        <v>9316688192.8000011</v>
      </c>
      <c r="F58" s="18" t="s">
        <v>320</v>
      </c>
      <c r="G58" s="27">
        <v>10690449.200000001</v>
      </c>
      <c r="H58" s="27">
        <v>11785806.300000001</v>
      </c>
      <c r="K58" s="18"/>
      <c r="L58" s="27"/>
      <c r="M58" s="27"/>
      <c r="O58" t="s">
        <v>336</v>
      </c>
      <c r="P58" s="22">
        <v>0.29321066930792544</v>
      </c>
      <c r="Q58">
        <f t="shared" si="7"/>
        <v>10764645.756862745</v>
      </c>
      <c r="W58" s="57" t="s">
        <v>337</v>
      </c>
      <c r="X58" s="101">
        <v>396.5402296333333</v>
      </c>
      <c r="Y58" s="102">
        <v>12189786.96737968</v>
      </c>
      <c r="AB58" s="10" t="s">
        <v>39</v>
      </c>
      <c r="AC58" s="27">
        <f t="shared" si="4"/>
        <v>-2226394.8582442068</v>
      </c>
      <c r="AD58" s="137">
        <f t="shared" si="5"/>
        <v>-403980.66737967916</v>
      </c>
    </row>
    <row r="59" spans="1:30" x14ac:dyDescent="0.3">
      <c r="A59" s="18" t="s">
        <v>321</v>
      </c>
      <c r="B59" s="102">
        <v>14194611.999999998</v>
      </c>
      <c r="C59">
        <v>12836353.999999998</v>
      </c>
      <c r="D59">
        <v>31</v>
      </c>
      <c r="E59">
        <f t="shared" si="6"/>
        <v>10313889720</v>
      </c>
      <c r="F59" s="18" t="s">
        <v>321</v>
      </c>
      <c r="G59" s="27">
        <v>12194766.000000002</v>
      </c>
      <c r="H59" s="27">
        <v>12194766.000000002</v>
      </c>
      <c r="K59" s="18"/>
      <c r="L59" s="27"/>
      <c r="M59" s="27"/>
      <c r="O59" t="s">
        <v>309</v>
      </c>
      <c r="P59" s="22">
        <v>0.41109126924548434</v>
      </c>
      <c r="Q59">
        <f t="shared" si="7"/>
        <v>9910853.7647058815</v>
      </c>
      <c r="W59" s="57" t="s">
        <v>338</v>
      </c>
      <c r="X59" s="101">
        <v>507.11701706989254</v>
      </c>
      <c r="Y59" s="102">
        <v>13200645.327131661</v>
      </c>
      <c r="AB59" s="10" t="s">
        <v>40</v>
      </c>
      <c r="AC59" s="27">
        <f t="shared" si="4"/>
        <v>-1697142.6926308814</v>
      </c>
      <c r="AD59" s="137">
        <f t="shared" si="5"/>
        <v>-1005879.3271316588</v>
      </c>
    </row>
    <row r="60" spans="1:30" x14ac:dyDescent="0.3">
      <c r="O60" t="s">
        <v>339</v>
      </c>
      <c r="P60" s="22">
        <v>0.60214692982232232</v>
      </c>
      <c r="Q60">
        <f t="shared" si="7"/>
        <v>9704178.912658954</v>
      </c>
      <c r="AB60" s="10" t="s">
        <v>41</v>
      </c>
      <c r="AC60" s="27">
        <f t="shared" ref="AC60:AC71" si="8">B48-AC33</f>
        <v>-815415.29817447625</v>
      </c>
      <c r="AD60" s="137">
        <f t="shared" ref="AD60:AD71" si="9">C48-AD33</f>
        <v>-1318650.9716024362</v>
      </c>
    </row>
    <row r="61" spans="1:30" x14ac:dyDescent="0.3">
      <c r="A61" s="56" t="s">
        <v>0</v>
      </c>
      <c r="B61" s="56" t="s">
        <v>326</v>
      </c>
      <c r="C61" s="56" t="s">
        <v>327</v>
      </c>
      <c r="D61" s="60" t="s">
        <v>340</v>
      </c>
      <c r="E61" s="60" t="s">
        <v>341</v>
      </c>
      <c r="O61" t="s">
        <v>342</v>
      </c>
      <c r="P61" s="22">
        <v>0.7219181035287956</v>
      </c>
      <c r="Q61">
        <f t="shared" si="7"/>
        <v>9356028.159392789</v>
      </c>
      <c r="W61" s="56" t="s">
        <v>0</v>
      </c>
      <c r="X61" t="s">
        <v>1</v>
      </c>
      <c r="Y61" t="s">
        <v>330</v>
      </c>
      <c r="Z61" s="56" t="s">
        <v>329</v>
      </c>
      <c r="AB61" s="10" t="s">
        <v>42</v>
      </c>
      <c r="AC61" s="27">
        <f t="shared" si="8"/>
        <v>515005.13995943218</v>
      </c>
      <c r="AD61" s="137">
        <f t="shared" si="9"/>
        <v>-639559.46653144062</v>
      </c>
    </row>
    <row r="62" spans="1:30" x14ac:dyDescent="0.3">
      <c r="A62" s="10" t="s">
        <v>291</v>
      </c>
      <c r="B62" s="27">
        <f>(10866699/24)/31</f>
        <v>14605.778225806451</v>
      </c>
      <c r="C62" s="27">
        <f>(11740827/24)/31</f>
        <v>15780.681451612903</v>
      </c>
      <c r="D62" s="27">
        <f>B62-$G$66</f>
        <v>-720.11893842080826</v>
      </c>
      <c r="E62" s="27">
        <f>C62-$I$66</f>
        <v>1335.6601515302227</v>
      </c>
      <c r="O62" t="s">
        <v>343</v>
      </c>
      <c r="P62" s="22">
        <v>0.765041524084077</v>
      </c>
      <c r="Q62">
        <f t="shared" si="7"/>
        <v>9966656.2352941185</v>
      </c>
      <c r="W62" s="57" t="s">
        <v>292</v>
      </c>
      <c r="X62" s="101">
        <v>370.23317817741935</v>
      </c>
      <c r="Y62">
        <v>14067490.918864094</v>
      </c>
      <c r="Z62" s="102">
        <v>13660675.626774848</v>
      </c>
      <c r="AB62" s="10" t="s">
        <v>43</v>
      </c>
      <c r="AC62" s="27">
        <f t="shared" si="8"/>
        <v>763560.45285408758</v>
      </c>
      <c r="AD62" s="137">
        <f t="shared" si="9"/>
        <v>-187637.91069590487</v>
      </c>
    </row>
    <row r="63" spans="1:30" ht="16.2" thickBot="1" x14ac:dyDescent="0.35">
      <c r="A63" s="10" t="s">
        <v>295</v>
      </c>
      <c r="B63" s="27">
        <f>(9749774/24)/28</f>
        <v>14508.592261904761</v>
      </c>
      <c r="C63" s="27">
        <f>(10384734/24)/28</f>
        <v>15453.473214285714</v>
      </c>
      <c r="D63" s="27">
        <f t="shared" ref="D63:D126" si="10">B63-$G$66</f>
        <v>-817.30490232249758</v>
      </c>
      <c r="E63" s="27">
        <f t="shared" ref="E63:E126" si="11">C63-$I$66</f>
        <v>1008.4519142030331</v>
      </c>
      <c r="O63" t="s">
        <v>344</v>
      </c>
      <c r="P63" s="22">
        <v>0.78246799293121394</v>
      </c>
      <c r="Q63">
        <f t="shared" si="7"/>
        <v>10559330.847058825</v>
      </c>
      <c r="W63" s="57" t="s">
        <v>296</v>
      </c>
      <c r="X63" s="101">
        <v>360.63609721565405</v>
      </c>
      <c r="Y63">
        <v>12670033.860040568</v>
      </c>
      <c r="Z63" s="102">
        <v>12232963.466531441</v>
      </c>
      <c r="AB63" s="10" t="s">
        <v>44</v>
      </c>
      <c r="AC63" s="27">
        <f t="shared" si="8"/>
        <v>-68435.756862746552</v>
      </c>
      <c r="AD63" s="137">
        <f t="shared" si="9"/>
        <v>-569305.18431372568</v>
      </c>
    </row>
    <row r="64" spans="1:30" x14ac:dyDescent="0.3">
      <c r="A64" s="10" t="s">
        <v>299</v>
      </c>
      <c r="B64" s="27">
        <f>(8873933/24)/31</f>
        <v>11927.329301075268</v>
      </c>
      <c r="C64" s="27">
        <f>(10536751/24)/31</f>
        <v>14162.299731182797</v>
      </c>
      <c r="D64" s="27">
        <f t="shared" si="10"/>
        <v>-3398.5678631519913</v>
      </c>
      <c r="E64" s="27">
        <f t="shared" si="11"/>
        <v>-282.72156889988401</v>
      </c>
      <c r="F64" s="32" t="s">
        <v>326</v>
      </c>
      <c r="G64" s="32"/>
      <c r="H64" s="32" t="s">
        <v>327</v>
      </c>
      <c r="I64" s="32"/>
      <c r="O64" t="s">
        <v>345</v>
      </c>
      <c r="P64" s="22">
        <v>0.79332900985822175</v>
      </c>
      <c r="Q64">
        <f t="shared" si="7"/>
        <v>11046348.70169761</v>
      </c>
      <c r="W64" s="57" t="s">
        <v>300</v>
      </c>
      <c r="X64" s="101">
        <v>361.6421444677419</v>
      </c>
      <c r="Y64">
        <v>12730142.547145911</v>
      </c>
      <c r="Z64" s="102">
        <v>12473521.910695907</v>
      </c>
      <c r="AB64" s="10" t="s">
        <v>45</v>
      </c>
      <c r="AC64" s="27">
        <f t="shared" si="8"/>
        <v>-369904.76470588148</v>
      </c>
      <c r="AD64" s="137">
        <f t="shared" si="9"/>
        <v>-168291.58823529258</v>
      </c>
    </row>
    <row r="65" spans="1:30" x14ac:dyDescent="0.3">
      <c r="A65" s="10" t="s">
        <v>20</v>
      </c>
      <c r="B65" s="27">
        <f>(7331003/24)/30</f>
        <v>10181.948611111111</v>
      </c>
      <c r="C65" s="27">
        <f>(8987860/24)/30</f>
        <v>12483.138888888889</v>
      </c>
      <c r="D65" s="27">
        <f t="shared" si="10"/>
        <v>-5143.9485531161481</v>
      </c>
      <c r="E65" s="27">
        <f t="shared" si="11"/>
        <v>-1961.882411193792</v>
      </c>
      <c r="O65" t="s">
        <v>346</v>
      </c>
      <c r="P65" s="22">
        <v>0.76558169239931051</v>
      </c>
      <c r="Q65">
        <f t="shared" si="7"/>
        <v>12916844.058244208</v>
      </c>
      <c r="W65" s="57" t="s">
        <v>307</v>
      </c>
      <c r="X65" s="101">
        <v>345.22151429074074</v>
      </c>
      <c r="Y65">
        <v>10764645.756862745</v>
      </c>
      <c r="Z65" s="102">
        <v>10647065.184313726</v>
      </c>
      <c r="AB65" s="10" t="s">
        <v>46</v>
      </c>
      <c r="AC65" s="27">
        <f t="shared" si="8"/>
        <v>-664156.91265895404</v>
      </c>
      <c r="AD65" s="137">
        <f t="shared" si="9"/>
        <v>-379500.19129543193</v>
      </c>
    </row>
    <row r="66" spans="1:30" x14ac:dyDescent="0.3">
      <c r="A66" s="10" t="s">
        <v>21</v>
      </c>
      <c r="B66" s="27">
        <f>(6975996/24)/31</f>
        <v>9376.3387096774186</v>
      </c>
      <c r="C66" s="27">
        <f>(8498454/24)/31</f>
        <v>11422.653225806451</v>
      </c>
      <c r="D66" s="27">
        <f t="shared" si="10"/>
        <v>-5949.5584545498405</v>
      </c>
      <c r="E66" s="27">
        <f t="shared" si="11"/>
        <v>-3022.3680742762299</v>
      </c>
      <c r="F66" t="s">
        <v>347</v>
      </c>
      <c r="G66">
        <v>15325.897164227259</v>
      </c>
      <c r="H66" t="s">
        <v>347</v>
      </c>
      <c r="I66">
        <v>14445.021300082681</v>
      </c>
      <c r="O66" t="s">
        <v>348</v>
      </c>
      <c r="P66" s="22">
        <v>0.69275263647477869</v>
      </c>
      <c r="Q66">
        <f t="shared" si="7"/>
        <v>13891908.692630883</v>
      </c>
      <c r="W66" s="57" t="s">
        <v>309</v>
      </c>
      <c r="X66" s="101">
        <v>318.68278143189968</v>
      </c>
      <c r="Y66">
        <v>9910853.7647058815</v>
      </c>
      <c r="Z66" s="102">
        <v>9335958.5882352944</v>
      </c>
      <c r="AB66" s="10" t="s">
        <v>47</v>
      </c>
      <c r="AC66" s="27">
        <f t="shared" si="8"/>
        <v>-1001499.4497153703</v>
      </c>
      <c r="AD66" s="137">
        <f t="shared" si="9"/>
        <v>-679279.26350411214</v>
      </c>
    </row>
    <row r="67" spans="1:30" x14ac:dyDescent="0.3">
      <c r="A67" s="10" t="s">
        <v>22</v>
      </c>
      <c r="B67" s="27">
        <f>(7451234/24)/30</f>
        <v>10348.93611111111</v>
      </c>
      <c r="C67" s="27">
        <f>(7301392/24)/30</f>
        <v>10140.822222222223</v>
      </c>
      <c r="D67" s="27">
        <f t="shared" si="10"/>
        <v>-4976.9610531161488</v>
      </c>
      <c r="E67" s="27">
        <f t="shared" si="11"/>
        <v>-4304.1990778604577</v>
      </c>
      <c r="F67" t="s">
        <v>349</v>
      </c>
      <c r="G67">
        <v>201.33772335741497</v>
      </c>
      <c r="H67" t="s">
        <v>349</v>
      </c>
      <c r="I67">
        <v>194.30297537479464</v>
      </c>
      <c r="W67" s="57" t="s">
        <v>311</v>
      </c>
      <c r="X67" s="101">
        <v>319.39047871296293</v>
      </c>
      <c r="Y67">
        <v>9704178.912658954</v>
      </c>
      <c r="Z67" s="102">
        <v>8559375.1912954301</v>
      </c>
      <c r="AB67" s="10" t="s">
        <v>48</v>
      </c>
      <c r="AC67" s="27">
        <f t="shared" si="8"/>
        <v>-830056.23529411852</v>
      </c>
      <c r="AD67" s="137">
        <f t="shared" si="9"/>
        <v>-269216.29411764536</v>
      </c>
    </row>
    <row r="68" spans="1:30" x14ac:dyDescent="0.3">
      <c r="A68" s="10" t="s">
        <v>23</v>
      </c>
      <c r="B68" s="27">
        <f>(6804861/24)/31</f>
        <v>9146.3185483870966</v>
      </c>
      <c r="C68" s="27">
        <f>(7018658/24)/30</f>
        <v>9748.1361111111109</v>
      </c>
      <c r="D68" s="27">
        <f t="shared" si="10"/>
        <v>-6179.5786158401625</v>
      </c>
      <c r="E68" s="27">
        <f t="shared" si="11"/>
        <v>-4696.8851889715697</v>
      </c>
      <c r="F68" t="s">
        <v>285</v>
      </c>
      <c r="G68">
        <v>15064.967248018544</v>
      </c>
      <c r="H68" t="s">
        <v>285</v>
      </c>
      <c r="I68">
        <v>14279.301388888889</v>
      </c>
      <c r="W68" s="57" t="s">
        <v>313</v>
      </c>
      <c r="X68" s="101">
        <v>312.80348482258069</v>
      </c>
      <c r="Y68">
        <v>9356028.159392789</v>
      </c>
      <c r="Z68" s="102">
        <v>7973936.0376976589</v>
      </c>
      <c r="AB68" s="10" t="s">
        <v>49</v>
      </c>
      <c r="AC68" s="27">
        <f t="shared" si="8"/>
        <v>-1273320.8470588233</v>
      </c>
      <c r="AD68" s="137">
        <f t="shared" si="9"/>
        <v>-483621.49607843347</v>
      </c>
    </row>
    <row r="69" spans="1:30" x14ac:dyDescent="0.3">
      <c r="A69" s="10" t="s">
        <v>24</v>
      </c>
      <c r="B69" s="27">
        <f>(7670878/24)/31</f>
        <v>10310.319892473119</v>
      </c>
      <c r="C69" s="27">
        <f>(7512958/24)/31</f>
        <v>10098.06182795699</v>
      </c>
      <c r="D69" s="27">
        <f t="shared" si="10"/>
        <v>-5015.5772717541404</v>
      </c>
      <c r="E69" s="27">
        <f t="shared" si="11"/>
        <v>-4346.9594721256908</v>
      </c>
      <c r="F69" t="s">
        <v>350</v>
      </c>
      <c r="G69" t="e">
        <v>#N/A</v>
      </c>
      <c r="H69" t="s">
        <v>350</v>
      </c>
      <c r="I69" t="e">
        <v>#N/A</v>
      </c>
      <c r="W69" s="57" t="s">
        <v>315</v>
      </c>
      <c r="X69" s="101">
        <v>412.76647194623661</v>
      </c>
      <c r="Y69">
        <v>9966656.2352941185</v>
      </c>
      <c r="Z69" s="102">
        <v>8378015.2941176472</v>
      </c>
      <c r="AB69" s="10" t="s">
        <v>50</v>
      </c>
      <c r="AC69" s="27">
        <f t="shared" si="8"/>
        <v>-35919.701697612181</v>
      </c>
      <c r="AD69" s="137">
        <f t="shared" si="9"/>
        <v>-691570.42583082244</v>
      </c>
    </row>
    <row r="70" spans="1:30" x14ac:dyDescent="0.3">
      <c r="A70" s="10" t="s">
        <v>25</v>
      </c>
      <c r="B70" s="27">
        <f>(8280874/24)/30</f>
        <v>11501.213888888889</v>
      </c>
      <c r="C70" s="27">
        <f>(8063562/24)/30</f>
        <v>11199.391666666666</v>
      </c>
      <c r="D70" s="27">
        <f t="shared" si="10"/>
        <v>-3824.6832753383696</v>
      </c>
      <c r="E70" s="27">
        <f t="shared" si="11"/>
        <v>-3245.6296334160143</v>
      </c>
      <c r="F70" t="s">
        <v>351</v>
      </c>
      <c r="G70">
        <v>2959.0481291958304</v>
      </c>
      <c r="H70" t="s">
        <v>351</v>
      </c>
      <c r="I70">
        <v>2855.6588710368715</v>
      </c>
      <c r="W70" s="57" t="s">
        <v>317</v>
      </c>
      <c r="X70" s="101">
        <v>434.64306437222217</v>
      </c>
      <c r="Y70">
        <v>10559330.847058825</v>
      </c>
      <c r="Z70" s="102">
        <v>9125748.4960784316</v>
      </c>
      <c r="AB70" s="10" t="s">
        <v>51</v>
      </c>
      <c r="AC70" s="27">
        <f t="shared" si="8"/>
        <v>-307996.05824420601</v>
      </c>
      <c r="AD70" s="137">
        <f t="shared" si="9"/>
        <v>-1333733.9673796799</v>
      </c>
    </row>
    <row r="71" spans="1:30" x14ac:dyDescent="0.3">
      <c r="A71" s="10" t="s">
        <v>26</v>
      </c>
      <c r="B71" s="27">
        <f>(10623636/24)/31</f>
        <v>14279.08064516129</v>
      </c>
      <c r="C71" s="27">
        <f>(10260981/24)/31</f>
        <v>13791.641129032258</v>
      </c>
      <c r="D71" s="27">
        <f t="shared" si="10"/>
        <v>-1046.8165190659693</v>
      </c>
      <c r="E71" s="27">
        <f t="shared" si="11"/>
        <v>-653.38017105042309</v>
      </c>
      <c r="F71" t="s">
        <v>352</v>
      </c>
      <c r="G71">
        <v>8755965.8308973443</v>
      </c>
      <c r="H71" t="s">
        <v>352</v>
      </c>
      <c r="I71">
        <v>8154787.5877315784</v>
      </c>
      <c r="W71" s="57" t="s">
        <v>319</v>
      </c>
      <c r="X71" s="101">
        <v>346.27020426344086</v>
      </c>
      <c r="Y71">
        <v>11046348.70169761</v>
      </c>
      <c r="Z71" s="102">
        <v>10627066.425830826</v>
      </c>
      <c r="AB71" s="10" t="s">
        <v>52</v>
      </c>
      <c r="AC71" s="27">
        <f t="shared" si="8"/>
        <v>302703.30736911483</v>
      </c>
      <c r="AD71" s="137">
        <f t="shared" si="9"/>
        <v>-364291.32713166252</v>
      </c>
    </row>
    <row r="72" spans="1:30" x14ac:dyDescent="0.3">
      <c r="A72" s="10" t="s">
        <v>27</v>
      </c>
      <c r="B72" s="27">
        <f>(9784199/24)/30</f>
        <v>13589.165277777776</v>
      </c>
      <c r="C72" s="27">
        <f>(10471766/24)/30</f>
        <v>14544.119444444445</v>
      </c>
      <c r="D72" s="27">
        <f t="shared" si="10"/>
        <v>-1736.7318864494828</v>
      </c>
      <c r="E72" s="27">
        <f t="shared" si="11"/>
        <v>99.098144361763843</v>
      </c>
      <c r="F72" t="s">
        <v>353</v>
      </c>
      <c r="G72">
        <v>-0.65113777383218618</v>
      </c>
      <c r="H72" t="s">
        <v>353</v>
      </c>
      <c r="I72">
        <v>-1.2352649286098276</v>
      </c>
      <c r="W72" s="57" t="s">
        <v>337</v>
      </c>
      <c r="X72" s="101">
        <v>396.5402296333333</v>
      </c>
      <c r="Y72">
        <v>12916844.058244208</v>
      </c>
      <c r="Z72" s="102">
        <v>12189786.96737968</v>
      </c>
      <c r="AB72" s="10" t="s">
        <v>53</v>
      </c>
      <c r="AC72">
        <f t="shared" ref="AC72:AC83" si="12">B3-AC33</f>
        <v>592416.08113590628</v>
      </c>
      <c r="AD72" s="136">
        <f t="shared" ref="AD72:AD83" si="13">C3-AD33</f>
        <v>-319565.62677484006</v>
      </c>
    </row>
    <row r="73" spans="1:30" x14ac:dyDescent="0.3">
      <c r="A73" s="10" t="s">
        <v>28</v>
      </c>
      <c r="B73" s="27">
        <f>(10309922/24)/31</f>
        <v>13857.422043010753</v>
      </c>
      <c r="C73" s="27">
        <f>(11423289/24)/31</f>
        <v>15353.883064516129</v>
      </c>
      <c r="D73" s="27">
        <f t="shared" si="10"/>
        <v>-1468.4751212165065</v>
      </c>
      <c r="E73" s="27">
        <f t="shared" si="11"/>
        <v>908.86176443344812</v>
      </c>
      <c r="F73" t="s">
        <v>354</v>
      </c>
      <c r="G73">
        <v>-5.7501349712077584E-4</v>
      </c>
      <c r="H73" t="s">
        <v>354</v>
      </c>
      <c r="I73">
        <v>0.19146207366327289</v>
      </c>
      <c r="W73" s="57" t="s">
        <v>338</v>
      </c>
      <c r="X73" s="101">
        <v>507.11701706989254</v>
      </c>
      <c r="Y73">
        <v>13891908.692630883</v>
      </c>
      <c r="Z73" s="102">
        <v>13200645.327131661</v>
      </c>
      <c r="AB73" s="10" t="s">
        <v>54</v>
      </c>
      <c r="AC73">
        <f t="shared" si="12"/>
        <v>353221.13995943218</v>
      </c>
      <c r="AD73" s="136">
        <f t="shared" si="13"/>
        <v>-362510.46653144062</v>
      </c>
    </row>
    <row r="74" spans="1:30" x14ac:dyDescent="0.3">
      <c r="A74" s="10" t="s">
        <v>29</v>
      </c>
      <c r="B74" s="27">
        <f>(12146256/24)/31</f>
        <v>16325.612903225807</v>
      </c>
      <c r="C74" s="27">
        <f>(12612076/24)/31</f>
        <v>16951.715053763441</v>
      </c>
      <c r="D74" s="27">
        <f t="shared" si="10"/>
        <v>999.71573899854775</v>
      </c>
      <c r="E74" s="27">
        <f t="shared" si="11"/>
        <v>2506.69375368076</v>
      </c>
      <c r="F74" t="s">
        <v>355</v>
      </c>
      <c r="G74">
        <v>13969.204301075268</v>
      </c>
      <c r="H74" t="s">
        <v>355</v>
      </c>
      <c r="I74">
        <v>10857.680107526881</v>
      </c>
      <c r="AB74" s="10" t="s">
        <v>55</v>
      </c>
      <c r="AC74">
        <f t="shared" si="12"/>
        <v>792308.79067373835</v>
      </c>
      <c r="AD74" s="136">
        <f t="shared" si="13"/>
        <v>573316.16198242456</v>
      </c>
    </row>
    <row r="75" spans="1:30" x14ac:dyDescent="0.3">
      <c r="A75" s="10" t="s">
        <v>30</v>
      </c>
      <c r="B75" s="27">
        <f>(10537215/24)/28</f>
        <v>15680.379464285714</v>
      </c>
      <c r="C75" s="27">
        <f>(11263456/24)/28</f>
        <v>16761.09523809524</v>
      </c>
      <c r="D75" s="27">
        <f t="shared" si="10"/>
        <v>354.48230005845471</v>
      </c>
      <c r="E75" s="27">
        <f t="shared" si="11"/>
        <v>2316.0739380125597</v>
      </c>
      <c r="F75" t="s">
        <v>356</v>
      </c>
      <c r="G75">
        <v>8118.9758064516127</v>
      </c>
      <c r="H75" t="s">
        <v>356</v>
      </c>
      <c r="I75">
        <v>9460.0040322580644</v>
      </c>
      <c r="AB75" s="10" t="s">
        <v>56</v>
      </c>
      <c r="AC75">
        <f t="shared" si="12"/>
        <v>-983171.32352941111</v>
      </c>
      <c r="AD75" s="136">
        <f t="shared" si="13"/>
        <v>-18111.717647058889</v>
      </c>
    </row>
    <row r="76" spans="1:30" x14ac:dyDescent="0.3">
      <c r="A76" s="10" t="s">
        <v>31</v>
      </c>
      <c r="B76" s="27">
        <f>(10335036/24)/31</f>
        <v>13891.177419354839</v>
      </c>
      <c r="C76" s="27">
        <f>(11263046/24)/31</f>
        <v>15138.502688172042</v>
      </c>
      <c r="D76" s="27">
        <f t="shared" si="10"/>
        <v>-1434.7197448724201</v>
      </c>
      <c r="E76" s="27">
        <f t="shared" si="11"/>
        <v>693.48138808936164</v>
      </c>
      <c r="F76" t="s">
        <v>357</v>
      </c>
      <c r="G76">
        <v>22088.180107526881</v>
      </c>
      <c r="H76" t="s">
        <v>357</v>
      </c>
      <c r="I76">
        <v>20317.684139784946</v>
      </c>
      <c r="AB76" s="10" t="s">
        <v>57</v>
      </c>
      <c r="AC76">
        <f t="shared" si="12"/>
        <v>-2329790.7647058805</v>
      </c>
      <c r="AD76" s="136">
        <f t="shared" si="13"/>
        <v>-500508.58823529445</v>
      </c>
    </row>
    <row r="77" spans="1:30" x14ac:dyDescent="0.3">
      <c r="A77" s="10" t="s">
        <v>32</v>
      </c>
      <c r="B77" s="27">
        <f>(7584617/24)/30</f>
        <v>10534.190277777778</v>
      </c>
      <c r="C77" s="27">
        <f>(9285223/24)/30</f>
        <v>12896.143055555556</v>
      </c>
      <c r="D77" s="27">
        <f t="shared" si="10"/>
        <v>-4791.7068864494813</v>
      </c>
      <c r="E77" s="27">
        <f t="shared" si="11"/>
        <v>-1548.8782445271245</v>
      </c>
      <c r="F77" t="s">
        <v>358</v>
      </c>
      <c r="G77">
        <v>3310393.7874730881</v>
      </c>
      <c r="H77" t="s">
        <v>358</v>
      </c>
      <c r="I77">
        <v>3120124.6008178592</v>
      </c>
      <c r="AB77" s="10" t="s">
        <v>58</v>
      </c>
      <c r="AC77">
        <f t="shared" si="12"/>
        <v>-1154189.8126589544</v>
      </c>
      <c r="AD77" s="136">
        <f t="shared" si="13"/>
        <v>-405126.92462876346</v>
      </c>
    </row>
    <row r="78" spans="1:30" ht="16.2" thickBot="1" x14ac:dyDescent="0.35">
      <c r="A78" s="10" t="s">
        <v>33</v>
      </c>
      <c r="B78" s="27">
        <f>(7253497/24)/31</f>
        <v>9749.3239247311831</v>
      </c>
      <c r="C78" s="27">
        <f>(8530464/24)/31</f>
        <v>11465.677419354839</v>
      </c>
      <c r="D78" s="27">
        <f t="shared" si="10"/>
        <v>-5576.573239496076</v>
      </c>
      <c r="E78" s="27">
        <f t="shared" si="11"/>
        <v>-2979.3438807278417</v>
      </c>
      <c r="F78" s="31" t="s">
        <v>359</v>
      </c>
      <c r="G78" s="31">
        <v>216</v>
      </c>
      <c r="H78" s="31" t="s">
        <v>359</v>
      </c>
      <c r="I78" s="31">
        <v>216</v>
      </c>
      <c r="AB78" s="10" t="s">
        <v>59</v>
      </c>
      <c r="AC78">
        <f t="shared" si="12"/>
        <v>-1349656.159392789</v>
      </c>
      <c r="AD78" s="136">
        <f t="shared" si="13"/>
        <v>-446221.03769765887</v>
      </c>
    </row>
    <row r="79" spans="1:30" x14ac:dyDescent="0.3">
      <c r="A79" s="10" t="s">
        <v>34</v>
      </c>
      <c r="B79" s="27">
        <f>(7464205/24)/30</f>
        <v>10366.951388888889</v>
      </c>
      <c r="C79" s="27">
        <f>(7836389/24)/30</f>
        <v>10883.87361111111</v>
      </c>
      <c r="D79" s="27">
        <f t="shared" si="10"/>
        <v>-4958.9457753383704</v>
      </c>
      <c r="E79" s="27">
        <f t="shared" si="11"/>
        <v>-3561.1476889715705</v>
      </c>
      <c r="AB79" s="10" t="s">
        <v>60</v>
      </c>
      <c r="AC79">
        <f t="shared" si="12"/>
        <v>-1524918.2352941185</v>
      </c>
      <c r="AD79" s="136">
        <f t="shared" si="13"/>
        <v>-487481.29411764629</v>
      </c>
    </row>
    <row r="80" spans="1:30" x14ac:dyDescent="0.3">
      <c r="A80" s="10" t="s">
        <v>35</v>
      </c>
      <c r="B80" s="27">
        <f>(6040518/24)/31</f>
        <v>8118.9758064516127</v>
      </c>
      <c r="C80" s="27">
        <f>(7456736/24)/30</f>
        <v>10356.577777777777</v>
      </c>
      <c r="D80" s="27">
        <f t="shared" si="10"/>
        <v>-7206.9213577756464</v>
      </c>
      <c r="E80" s="27">
        <f t="shared" si="11"/>
        <v>-4088.443522304904</v>
      </c>
      <c r="AB80" s="10" t="s">
        <v>61</v>
      </c>
      <c r="AC80">
        <f t="shared" si="12"/>
        <v>-2485776.6137254918</v>
      </c>
      <c r="AD80" s="136">
        <f t="shared" si="13"/>
        <v>-958296.29607843142</v>
      </c>
    </row>
    <row r="81" spans="1:30" x14ac:dyDescent="0.3">
      <c r="A81" s="10" t="s">
        <v>36</v>
      </c>
      <c r="B81" s="27">
        <f>(7444566/24)/31</f>
        <v>10006.137096774193</v>
      </c>
      <c r="C81" s="27">
        <f>(7850467/24)/31</f>
        <v>10551.702956989247</v>
      </c>
      <c r="D81" s="27">
        <f t="shared" si="10"/>
        <v>-5319.7600674530659</v>
      </c>
      <c r="E81" s="27">
        <f t="shared" si="11"/>
        <v>-3893.3183430934332</v>
      </c>
      <c r="AB81" s="10" t="s">
        <v>62</v>
      </c>
      <c r="AC81">
        <f t="shared" si="12"/>
        <v>-2728442.7016976122</v>
      </c>
      <c r="AD81" s="136">
        <f t="shared" si="13"/>
        <v>-1314335.4258308262</v>
      </c>
    </row>
    <row r="82" spans="1:30" x14ac:dyDescent="0.3">
      <c r="A82" s="10" t="s">
        <v>37</v>
      </c>
      <c r="B82" s="27">
        <f>(7665527/24)/30</f>
        <v>10646.565277777778</v>
      </c>
      <c r="C82" s="27">
        <f>(8411986/24)/30</f>
        <v>11683.31388888889</v>
      </c>
      <c r="D82" s="27">
        <f t="shared" si="10"/>
        <v>-4679.3318864494813</v>
      </c>
      <c r="E82" s="27">
        <f t="shared" si="11"/>
        <v>-2761.7074111937909</v>
      </c>
      <c r="AB82" s="10" t="s">
        <v>63</v>
      </c>
      <c r="AC82">
        <f t="shared" si="12"/>
        <v>-2812037.5582442079</v>
      </c>
      <c r="AD82" s="136">
        <f t="shared" si="13"/>
        <v>-1258008.9673796799</v>
      </c>
    </row>
    <row r="83" spans="1:30" x14ac:dyDescent="0.3">
      <c r="A83" s="10" t="s">
        <v>38</v>
      </c>
      <c r="B83" s="27">
        <f>(8867267/24)/31</f>
        <v>11918.369623655914</v>
      </c>
      <c r="C83" s="27">
        <f>(10109250/24)/31</f>
        <v>13587.701612903225</v>
      </c>
      <c r="D83" s="27">
        <f t="shared" si="10"/>
        <v>-3407.5275405713455</v>
      </c>
      <c r="E83" s="27">
        <f t="shared" si="11"/>
        <v>-857.31968717945529</v>
      </c>
      <c r="G83" s="114"/>
      <c r="H83" s="114"/>
      <c r="I83" s="114"/>
      <c r="AB83" s="10" t="s">
        <v>64</v>
      </c>
      <c r="AC83">
        <f t="shared" si="12"/>
        <v>-3510192.6926308833</v>
      </c>
      <c r="AD83" s="136">
        <f t="shared" si="13"/>
        <v>-1948263.3271316607</v>
      </c>
    </row>
    <row r="84" spans="1:30" x14ac:dyDescent="0.3">
      <c r="A84" s="10" t="s">
        <v>39</v>
      </c>
      <c r="B84" s="27">
        <f>(10345596/24)/30</f>
        <v>14368.883333333333</v>
      </c>
      <c r="C84" s="27">
        <f>(11405619/24)/30</f>
        <v>15841.137500000001</v>
      </c>
      <c r="D84" s="27">
        <f t="shared" si="10"/>
        <v>-957.01383089392584</v>
      </c>
      <c r="E84" s="27">
        <f t="shared" si="11"/>
        <v>1396.11619991732</v>
      </c>
      <c r="AB84" s="10" t="s">
        <v>65</v>
      </c>
      <c r="AC84">
        <f t="shared" ref="AC84:AC95" si="14">B18-AC33</f>
        <v>-1883655.9188640937</v>
      </c>
      <c r="AD84" s="136">
        <f t="shared" ref="AD84:AD95" si="15">C18-AD33</f>
        <v>-1160410.6267748494</v>
      </c>
    </row>
    <row r="85" spans="1:30" x14ac:dyDescent="0.3">
      <c r="A85" s="10" t="s">
        <v>40</v>
      </c>
      <c r="B85" s="27">
        <f>(12194766/24)/31</f>
        <v>16390.814516129034</v>
      </c>
      <c r="C85" s="27">
        <f>(12194766/24)/31</f>
        <v>16390.814516129034</v>
      </c>
      <c r="D85" s="27">
        <f t="shared" si="10"/>
        <v>1064.917351901775</v>
      </c>
      <c r="E85" s="27">
        <f t="shared" si="11"/>
        <v>1945.7932160463533</v>
      </c>
      <c r="AB85" s="10" t="s">
        <v>66</v>
      </c>
      <c r="AC85">
        <f t="shared" si="14"/>
        <v>105298.13995943218</v>
      </c>
      <c r="AD85" s="136">
        <f t="shared" si="15"/>
        <v>-88417.466531440616</v>
      </c>
    </row>
    <row r="86" spans="1:30" x14ac:dyDescent="0.3">
      <c r="A86" s="10" t="s">
        <v>41</v>
      </c>
      <c r="B86">
        <v>17811.92959770115</v>
      </c>
      <c r="C86">
        <v>16588.742816091952</v>
      </c>
      <c r="D86" s="27">
        <f t="shared" si="10"/>
        <v>2486.0324334738907</v>
      </c>
      <c r="E86" s="27">
        <f t="shared" si="11"/>
        <v>2143.721516009271</v>
      </c>
      <c r="AB86" s="10" t="s">
        <v>67</v>
      </c>
      <c r="AC86">
        <f t="shared" si="14"/>
        <v>-1354071.128572559</v>
      </c>
      <c r="AD86" s="136">
        <f t="shared" si="15"/>
        <v>-898028.45174570568</v>
      </c>
    </row>
    <row r="87" spans="1:30" x14ac:dyDescent="0.3">
      <c r="A87" s="10" t="s">
        <v>42</v>
      </c>
      <c r="B87">
        <v>19620.59375</v>
      </c>
      <c r="C87">
        <v>17252.089285714286</v>
      </c>
      <c r="D87" s="27">
        <f t="shared" si="10"/>
        <v>4294.6965857727409</v>
      </c>
      <c r="E87" s="27">
        <f t="shared" si="11"/>
        <v>2807.0679856316056</v>
      </c>
      <c r="AB87" s="10" t="s">
        <v>68</v>
      </c>
      <c r="AC87">
        <f t="shared" si="14"/>
        <v>-560911.02352941036</v>
      </c>
      <c r="AD87" s="136">
        <f t="shared" si="15"/>
        <v>-470181.61764705926</v>
      </c>
    </row>
    <row r="88" spans="1:30" x14ac:dyDescent="0.3">
      <c r="A88" s="10" t="s">
        <v>43</v>
      </c>
      <c r="B88">
        <v>18136.697580645159</v>
      </c>
      <c r="C88">
        <v>16513.284946236559</v>
      </c>
      <c r="D88" s="27">
        <f t="shared" si="10"/>
        <v>2810.8004164179001</v>
      </c>
      <c r="E88" s="27">
        <f t="shared" si="11"/>
        <v>2068.2636461538787</v>
      </c>
      <c r="AB88" s="10" t="s">
        <v>69</v>
      </c>
      <c r="AC88">
        <f t="shared" si="14"/>
        <v>248329.23529412039</v>
      </c>
      <c r="AD88" s="136">
        <f t="shared" si="15"/>
        <v>38596.411764705554</v>
      </c>
    </row>
    <row r="89" spans="1:30" x14ac:dyDescent="0.3">
      <c r="A89" s="10" t="s">
        <v>44</v>
      </c>
      <c r="B89">
        <v>14855.847222222219</v>
      </c>
      <c r="C89">
        <v>13996.888888888889</v>
      </c>
      <c r="D89" s="27">
        <f t="shared" si="10"/>
        <v>-470.04994200504007</v>
      </c>
      <c r="E89" s="27">
        <f t="shared" si="11"/>
        <v>-448.132411193792</v>
      </c>
      <c r="AB89" s="10" t="s">
        <v>70</v>
      </c>
      <c r="AC89">
        <f t="shared" si="14"/>
        <v>-52225.579325621948</v>
      </c>
      <c r="AD89" s="136">
        <f t="shared" si="15"/>
        <v>-315123.59129543044</v>
      </c>
    </row>
    <row r="90" spans="1:30" x14ac:dyDescent="0.3">
      <c r="A90" s="10" t="s">
        <v>45</v>
      </c>
      <c r="B90">
        <v>12823.8561827957</v>
      </c>
      <c r="C90">
        <v>12322.133064516131</v>
      </c>
      <c r="D90" s="27">
        <f t="shared" si="10"/>
        <v>-2502.040981431559</v>
      </c>
      <c r="E90" s="27">
        <f t="shared" si="11"/>
        <v>-2122.8882355665501</v>
      </c>
      <c r="AB90" s="10" t="s">
        <v>71</v>
      </c>
      <c r="AC90">
        <f t="shared" si="14"/>
        <v>240514.84060721286</v>
      </c>
      <c r="AD90" s="136">
        <f t="shared" si="15"/>
        <v>-344946.03769765794</v>
      </c>
    </row>
    <row r="91" spans="1:30" x14ac:dyDescent="0.3">
      <c r="A91" s="10" t="s">
        <v>46</v>
      </c>
      <c r="B91">
        <v>12555.58611111111</v>
      </c>
      <c r="C91">
        <v>11360.937499999998</v>
      </c>
      <c r="D91" s="27">
        <f t="shared" si="10"/>
        <v>-2770.3110531161492</v>
      </c>
      <c r="E91" s="27">
        <f t="shared" si="11"/>
        <v>-3084.0838000826825</v>
      </c>
      <c r="AB91" s="10" t="s">
        <v>72</v>
      </c>
      <c r="AC91">
        <f t="shared" si="14"/>
        <v>991321.76470587961</v>
      </c>
      <c r="AD91" s="136">
        <f t="shared" si="15"/>
        <v>-9250.2941176481545</v>
      </c>
    </row>
    <row r="92" spans="1:30" x14ac:dyDescent="0.3">
      <c r="A92" s="10" t="s">
        <v>47</v>
      </c>
      <c r="B92">
        <v>11603.512096774193</v>
      </c>
      <c r="C92">
        <v>10131.467741935481</v>
      </c>
      <c r="D92" s="27">
        <f t="shared" si="10"/>
        <v>-3722.3850674530659</v>
      </c>
      <c r="E92" s="27">
        <f t="shared" si="11"/>
        <v>-4313.5535581471995</v>
      </c>
      <c r="AB92" s="10" t="s">
        <v>73</v>
      </c>
      <c r="AC92">
        <f t="shared" si="14"/>
        <v>1385695.5862745084</v>
      </c>
      <c r="AD92" s="136">
        <f t="shared" si="15"/>
        <v>431450.23725490272</v>
      </c>
    </row>
    <row r="93" spans="1:30" x14ac:dyDescent="0.3">
      <c r="A93" s="10" t="s">
        <v>48</v>
      </c>
      <c r="B93">
        <v>12280.376344086022</v>
      </c>
      <c r="C93">
        <v>10898.923387096776</v>
      </c>
      <c r="D93" s="27">
        <f t="shared" si="10"/>
        <v>-3045.520820141237</v>
      </c>
      <c r="E93" s="27">
        <f t="shared" si="11"/>
        <v>-3546.0979129859043</v>
      </c>
      <c r="AB93" s="10" t="s">
        <v>74</v>
      </c>
      <c r="AC93">
        <f t="shared" si="14"/>
        <v>673210.29830238968</v>
      </c>
      <c r="AD93" s="136">
        <f t="shared" si="15"/>
        <v>75075.574169173837</v>
      </c>
    </row>
    <row r="94" spans="1:30" x14ac:dyDescent="0.3">
      <c r="A94" s="10" t="s">
        <v>49</v>
      </c>
      <c r="B94">
        <v>12897.236111111113</v>
      </c>
      <c r="C94">
        <v>12002.954166666665</v>
      </c>
      <c r="D94" s="27">
        <f t="shared" si="10"/>
        <v>-2428.6610531161459</v>
      </c>
      <c r="E94" s="27">
        <f t="shared" si="11"/>
        <v>-2442.0671334160161</v>
      </c>
      <c r="AB94" s="10" t="s">
        <v>75</v>
      </c>
      <c r="AC94">
        <f t="shared" si="14"/>
        <v>20247.475089125335</v>
      </c>
      <c r="AD94" s="136">
        <f t="shared" si="15"/>
        <v>463224.69928698614</v>
      </c>
    </row>
    <row r="95" spans="1:30" x14ac:dyDescent="0.3">
      <c r="A95" s="10" t="s">
        <v>50</v>
      </c>
      <c r="B95">
        <v>14798.963709677417</v>
      </c>
      <c r="C95">
        <v>13354.161290322585</v>
      </c>
      <c r="D95" s="27">
        <f t="shared" si="10"/>
        <v>-526.93345454984228</v>
      </c>
      <c r="E95" s="27">
        <f t="shared" si="11"/>
        <v>-1090.8600097600956</v>
      </c>
      <c r="AB95" s="10" t="s">
        <v>76</v>
      </c>
      <c r="AC95">
        <f t="shared" si="14"/>
        <v>-878663.69263088331</v>
      </c>
      <c r="AD95" s="136">
        <f t="shared" si="15"/>
        <v>-26543.327131660655</v>
      </c>
    </row>
    <row r="96" spans="1:30" x14ac:dyDescent="0.3">
      <c r="A96" s="10" t="s">
        <v>51</v>
      </c>
      <c r="B96">
        <v>17512.288888888892</v>
      </c>
      <c r="C96">
        <v>15077.85138888889</v>
      </c>
      <c r="D96" s="27">
        <f t="shared" si="10"/>
        <v>2186.3917246616329</v>
      </c>
      <c r="E96" s="27">
        <f t="shared" si="11"/>
        <v>632.83008880620946</v>
      </c>
      <c r="AB96" s="10" t="s">
        <v>77</v>
      </c>
      <c r="AC96">
        <f t="shared" ref="AC96:AC107" si="16">B33-AC33</f>
        <v>-638918.91886409372</v>
      </c>
      <c r="AD96" s="136">
        <f t="shared" ref="AD96:AD107" si="17">C33-AD33</f>
        <v>-725448.62677484751</v>
      </c>
    </row>
    <row r="97" spans="1:30" x14ac:dyDescent="0.3">
      <c r="A97" s="10" t="s">
        <v>52</v>
      </c>
      <c r="B97">
        <v>19078.779569892471</v>
      </c>
      <c r="C97">
        <v>17253.16397849462</v>
      </c>
      <c r="D97" s="27">
        <f t="shared" si="10"/>
        <v>3752.882405665212</v>
      </c>
      <c r="E97" s="27">
        <f t="shared" si="11"/>
        <v>2808.1426784119394</v>
      </c>
      <c r="AB97" s="10" t="s">
        <v>78</v>
      </c>
      <c r="AC97">
        <f t="shared" si="16"/>
        <v>-348604.89452332631</v>
      </c>
      <c r="AD97" s="136">
        <f t="shared" si="17"/>
        <v>-838791.19066937268</v>
      </c>
    </row>
    <row r="98" spans="1:30" x14ac:dyDescent="0.3">
      <c r="A98" s="10" t="s">
        <v>53</v>
      </c>
      <c r="B98" s="83">
        <v>19704.176075268817</v>
      </c>
      <c r="C98" s="83">
        <v>17931.59946236559</v>
      </c>
      <c r="D98" s="27">
        <f t="shared" si="10"/>
        <v>4378.2789110415579</v>
      </c>
      <c r="E98" s="27">
        <f t="shared" si="11"/>
        <v>3486.578162282909</v>
      </c>
      <c r="AB98" s="10" t="s">
        <v>79</v>
      </c>
      <c r="AC98">
        <f t="shared" si="16"/>
        <v>838957.49053914845</v>
      </c>
      <c r="AD98" s="136">
        <f t="shared" si="17"/>
        <v>-43450.825904520229</v>
      </c>
    </row>
    <row r="99" spans="1:30" x14ac:dyDescent="0.3">
      <c r="A99" s="10" t="s">
        <v>54</v>
      </c>
      <c r="B99" s="83">
        <v>19379.84375</v>
      </c>
      <c r="C99" s="83">
        <v>17664.364583333332</v>
      </c>
      <c r="D99" s="27">
        <f t="shared" si="10"/>
        <v>4053.9465857727409</v>
      </c>
      <c r="E99" s="27">
        <f t="shared" si="11"/>
        <v>3219.3432832506514</v>
      </c>
      <c r="AB99" s="10" t="s">
        <v>80</v>
      </c>
      <c r="AC99">
        <f t="shared" si="16"/>
        <v>838679.04313725419</v>
      </c>
      <c r="AD99" s="136">
        <f t="shared" si="17"/>
        <v>399069.7490196079</v>
      </c>
    </row>
    <row r="100" spans="1:30" x14ac:dyDescent="0.3">
      <c r="A100" s="10" t="s">
        <v>55</v>
      </c>
      <c r="B100" s="83">
        <v>18175.337819650067</v>
      </c>
      <c r="C100" s="83">
        <v>17536.072678331089</v>
      </c>
      <c r="D100" s="27">
        <f t="shared" si="10"/>
        <v>2849.440655422808</v>
      </c>
      <c r="E100" s="27">
        <f t="shared" si="11"/>
        <v>3091.0513782484086</v>
      </c>
      <c r="AB100" s="10" t="s">
        <v>81</v>
      </c>
      <c r="AC100">
        <f t="shared" si="16"/>
        <v>336304.23529411852</v>
      </c>
      <c r="AD100" s="136">
        <f t="shared" si="17"/>
        <v>-9248.5882352944463</v>
      </c>
    </row>
    <row r="101" spans="1:30" x14ac:dyDescent="0.3">
      <c r="A101" s="10" t="s">
        <v>56</v>
      </c>
      <c r="B101" s="83">
        <v>13147.143055555556</v>
      </c>
      <c r="C101" s="83">
        <v>14286.227777777778</v>
      </c>
      <c r="D101" s="27">
        <f t="shared" si="10"/>
        <v>-2178.7541086717029</v>
      </c>
      <c r="E101" s="27">
        <f t="shared" si="11"/>
        <v>-158.79352230490258</v>
      </c>
      <c r="AB101" s="10" t="s">
        <v>82</v>
      </c>
      <c r="AC101">
        <f t="shared" si="16"/>
        <v>805472.7358766105</v>
      </c>
      <c r="AD101" s="136">
        <f t="shared" si="17"/>
        <v>116477.29406021908</v>
      </c>
    </row>
    <row r="102" spans="1:30" x14ac:dyDescent="0.3">
      <c r="A102" s="10" t="s">
        <v>57</v>
      </c>
      <c r="B102" s="83">
        <v>10189.600806451614</v>
      </c>
      <c r="C102" s="83">
        <v>11875.604838709678</v>
      </c>
      <c r="D102" s="27">
        <f t="shared" si="10"/>
        <v>-5136.2963577756454</v>
      </c>
      <c r="E102" s="27">
        <f t="shared" si="11"/>
        <v>-2569.4164613730027</v>
      </c>
      <c r="AB102" s="10" t="s">
        <v>83</v>
      </c>
      <c r="AC102">
        <f t="shared" si="16"/>
        <v>740836.84060721099</v>
      </c>
      <c r="AD102" s="136">
        <f t="shared" si="17"/>
        <v>146250.96230234113</v>
      </c>
    </row>
    <row r="103" spans="1:30" x14ac:dyDescent="0.3">
      <c r="A103" s="10" t="s">
        <v>58</v>
      </c>
      <c r="B103" s="83">
        <v>11491.920833333334</v>
      </c>
      <c r="C103" s="83">
        <v>10960.011111111111</v>
      </c>
      <c r="D103" s="27">
        <f t="shared" si="10"/>
        <v>-3833.9763308939255</v>
      </c>
      <c r="E103" s="27">
        <f t="shared" si="11"/>
        <v>-3485.0101889715697</v>
      </c>
      <c r="AB103" s="10" t="s">
        <v>84</v>
      </c>
      <c r="AC103">
        <f t="shared" si="16"/>
        <v>175621.76470588148</v>
      </c>
      <c r="AD103" s="136">
        <f t="shared" si="17"/>
        <v>103744.70588235091</v>
      </c>
    </row>
    <row r="104" spans="1:30" x14ac:dyDescent="0.3">
      <c r="A104" s="10" t="s">
        <v>59</v>
      </c>
      <c r="B104" s="83">
        <v>10761.252688172042</v>
      </c>
      <c r="C104" s="83">
        <v>10117.896505376344</v>
      </c>
      <c r="D104" s="27">
        <f t="shared" si="10"/>
        <v>-4564.6444760552167</v>
      </c>
      <c r="E104" s="27">
        <f t="shared" si="11"/>
        <v>-4327.1247947063366</v>
      </c>
      <c r="AB104" s="10" t="s">
        <v>85</v>
      </c>
      <c r="AC104">
        <f t="shared" si="16"/>
        <v>208620.41960784048</v>
      </c>
      <c r="AD104" s="136">
        <f t="shared" si="17"/>
        <v>382665.5372549016</v>
      </c>
    </row>
    <row r="105" spans="1:30" x14ac:dyDescent="0.3">
      <c r="A105" s="10" t="s">
        <v>60</v>
      </c>
      <c r="B105" s="83">
        <v>11346.422043010753</v>
      </c>
      <c r="C105" s="83">
        <v>10605.556451612903</v>
      </c>
      <c r="D105" s="27">
        <f t="shared" si="10"/>
        <v>-3979.4751212165065</v>
      </c>
      <c r="E105" s="27">
        <f t="shared" si="11"/>
        <v>-3839.4648484697773</v>
      </c>
      <c r="AB105" s="10" t="s">
        <v>86</v>
      </c>
      <c r="AC105">
        <f t="shared" si="16"/>
        <v>521764.78926205635</v>
      </c>
      <c r="AD105" s="136">
        <f t="shared" si="17"/>
        <v>-235016.18939132616</v>
      </c>
    </row>
    <row r="106" spans="1:30" x14ac:dyDescent="0.3">
      <c r="A106" s="10" t="s">
        <v>61</v>
      </c>
      <c r="B106" s="83">
        <v>10851.551388888889</v>
      </c>
      <c r="C106" s="83">
        <v>10977.758333333333</v>
      </c>
      <c r="D106" s="27">
        <f t="shared" si="10"/>
        <v>-4474.34577533837</v>
      </c>
      <c r="E106" s="27">
        <f t="shared" si="11"/>
        <v>-3467.2629667493475</v>
      </c>
      <c r="AB106" s="10" t="s">
        <v>87</v>
      </c>
      <c r="AC106">
        <f t="shared" si="16"/>
        <v>135706.99857397377</v>
      </c>
      <c r="AD106" s="136">
        <f t="shared" si="17"/>
        <v>-122068.92192513309</v>
      </c>
    </row>
    <row r="107" spans="1:30" x14ac:dyDescent="0.3">
      <c r="A107" s="10" t="s">
        <v>62</v>
      </c>
      <c r="B107" s="83">
        <v>11179.981182795698</v>
      </c>
      <c r="C107" s="83">
        <v>12517.111559139785</v>
      </c>
      <c r="D107" s="27">
        <f t="shared" si="10"/>
        <v>-4145.9159814315608</v>
      </c>
      <c r="E107" s="27">
        <f t="shared" si="11"/>
        <v>-1927.909740942896</v>
      </c>
      <c r="AB107" s="10" t="s">
        <v>88</v>
      </c>
      <c r="AC107">
        <f t="shared" si="16"/>
        <v>98252.341851873323</v>
      </c>
      <c r="AD107" s="136">
        <f t="shared" si="17"/>
        <v>-344883.32713166066</v>
      </c>
    </row>
    <row r="108" spans="1:30" x14ac:dyDescent="0.3">
      <c r="A108" s="10" t="s">
        <v>63</v>
      </c>
      <c r="B108" s="83">
        <v>13581.729166666666</v>
      </c>
      <c r="C108" s="83">
        <v>14693.25</v>
      </c>
      <c r="D108" s="27">
        <f t="shared" si="10"/>
        <v>-1744.167997560593</v>
      </c>
      <c r="E108" s="27">
        <f t="shared" si="11"/>
        <v>248.22869991731932</v>
      </c>
      <c r="AB108" s="10" t="s">
        <v>89</v>
      </c>
      <c r="AC108">
        <f t="shared" ref="AC108:AC119" si="18">G3-AC33</f>
        <v>-265262.91886409372</v>
      </c>
      <c r="AD108" s="136">
        <f t="shared" ref="AD108:AD119" si="19">H3-AD33</f>
        <v>-529588.62677484937</v>
      </c>
    </row>
    <row r="109" spans="1:30" x14ac:dyDescent="0.3">
      <c r="A109" s="10" t="s">
        <v>64</v>
      </c>
      <c r="B109" s="83">
        <v>13953.91935483871</v>
      </c>
      <c r="C109" s="83">
        <v>15124.16935483871</v>
      </c>
      <c r="D109" s="27">
        <f t="shared" si="10"/>
        <v>-1371.9778093885488</v>
      </c>
      <c r="E109" s="27">
        <f t="shared" si="11"/>
        <v>679.14805475602952</v>
      </c>
      <c r="AB109" s="10" t="s">
        <v>90</v>
      </c>
      <c r="AC109">
        <f t="shared" si="18"/>
        <v>-527460.86004056782</v>
      </c>
      <c r="AD109" s="136">
        <f t="shared" si="19"/>
        <v>-33405.466531440616</v>
      </c>
    </row>
    <row r="110" spans="1:30" x14ac:dyDescent="0.3">
      <c r="A110" s="10" t="s">
        <v>65</v>
      </c>
      <c r="B110" s="83">
        <v>16376.122311827958</v>
      </c>
      <c r="C110" s="83">
        <v>16801.431451612902</v>
      </c>
      <c r="D110" s="27">
        <f t="shared" si="10"/>
        <v>1050.2251476006986</v>
      </c>
      <c r="E110" s="27">
        <f t="shared" si="11"/>
        <v>2356.4101515302209</v>
      </c>
      <c r="AB110" s="10" t="s">
        <v>91</v>
      </c>
      <c r="AC110">
        <f t="shared" si="18"/>
        <v>-506588.03839759156</v>
      </c>
      <c r="AD110" s="136">
        <f t="shared" si="19"/>
        <v>-578975.61729079112</v>
      </c>
    </row>
    <row r="111" spans="1:30" x14ac:dyDescent="0.3">
      <c r="A111" s="10" t="s">
        <v>66</v>
      </c>
      <c r="B111" s="83">
        <v>19010.910714285714</v>
      </c>
      <c r="C111" s="83">
        <v>18072.241071428572</v>
      </c>
      <c r="D111" s="27">
        <f t="shared" si="10"/>
        <v>3685.0135500584547</v>
      </c>
      <c r="E111" s="27">
        <f t="shared" si="11"/>
        <v>3627.2197713458918</v>
      </c>
      <c r="AB111" s="10" t="s">
        <v>92</v>
      </c>
      <c r="AC111">
        <f t="shared" si="18"/>
        <v>-1179423.0235294104</v>
      </c>
      <c r="AD111" s="136">
        <f t="shared" si="19"/>
        <v>-1185038.5176470596</v>
      </c>
    </row>
    <row r="112" spans="1:30" x14ac:dyDescent="0.3">
      <c r="A112" s="10" t="s">
        <v>67</v>
      </c>
      <c r="B112" s="83">
        <v>15290.418573351279</v>
      </c>
      <c r="C112" s="83">
        <v>15558.458950201884</v>
      </c>
      <c r="D112" s="27">
        <f t="shared" si="10"/>
        <v>-35.478590875980444</v>
      </c>
      <c r="E112" s="27">
        <f t="shared" si="11"/>
        <v>1113.4376501192037</v>
      </c>
      <c r="AB112" s="10" t="s">
        <v>93</v>
      </c>
      <c r="AC112">
        <f t="shared" si="18"/>
        <v>-1297070.7647058815</v>
      </c>
      <c r="AD112" s="136">
        <f t="shared" si="19"/>
        <v>-1022416.5882352954</v>
      </c>
    </row>
    <row r="113" spans="1:30" x14ac:dyDescent="0.3">
      <c r="A113" s="10" t="s">
        <v>68</v>
      </c>
      <c r="B113" s="83">
        <v>13714.697222222223</v>
      </c>
      <c r="C113" s="83">
        <v>13678.606944444444</v>
      </c>
      <c r="D113" s="27">
        <f t="shared" si="10"/>
        <v>-1611.1999420050361</v>
      </c>
      <c r="E113" s="27">
        <f t="shared" si="11"/>
        <v>-766.41435563823688</v>
      </c>
      <c r="AB113" s="10" t="s">
        <v>94</v>
      </c>
      <c r="AC113">
        <f t="shared" si="18"/>
        <v>-1547701.7459922871</v>
      </c>
      <c r="AD113" s="136">
        <f t="shared" si="19"/>
        <v>-702440.69129543006</v>
      </c>
    </row>
    <row r="114" spans="1:30" x14ac:dyDescent="0.3">
      <c r="A114" s="10" t="s">
        <v>69</v>
      </c>
      <c r="B114" s="83">
        <v>13654.815860215054</v>
      </c>
      <c r="C114" s="83">
        <v>12600.208333333334</v>
      </c>
      <c r="D114" s="27">
        <f t="shared" si="10"/>
        <v>-1671.0813040122048</v>
      </c>
      <c r="E114" s="27">
        <f t="shared" si="11"/>
        <v>-1844.8129667493467</v>
      </c>
      <c r="AB114" s="10" t="s">
        <v>95</v>
      </c>
      <c r="AC114">
        <f t="shared" si="18"/>
        <v>-1642201.159392789</v>
      </c>
      <c r="AD114" s="136">
        <f t="shared" si="19"/>
        <v>-935693.03769765887</v>
      </c>
    </row>
    <row r="115" spans="1:30" x14ac:dyDescent="0.3">
      <c r="A115" s="10" t="s">
        <v>70</v>
      </c>
      <c r="B115" s="83">
        <v>12973.055555555555</v>
      </c>
      <c r="C115" s="83">
        <v>11080.983333333334</v>
      </c>
      <c r="D115" s="27">
        <f t="shared" si="10"/>
        <v>-2352.8416086717043</v>
      </c>
      <c r="E115" s="27">
        <f t="shared" si="11"/>
        <v>-3364.0379667493471</v>
      </c>
      <c r="AB115" s="10" t="s">
        <v>96</v>
      </c>
      <c r="AC115">
        <f t="shared" si="18"/>
        <v>-861508.23529411852</v>
      </c>
      <c r="AD115" s="136">
        <f t="shared" si="19"/>
        <v>-886353.29411764722</v>
      </c>
    </row>
    <row r="116" spans="1:30" x14ac:dyDescent="0.3">
      <c r="A116" s="10" t="s">
        <v>71</v>
      </c>
      <c r="B116" s="83">
        <v>12898.57930107527</v>
      </c>
      <c r="C116" s="83">
        <v>10254.018817204302</v>
      </c>
      <c r="D116" s="27">
        <f t="shared" si="10"/>
        <v>-2427.3178631519895</v>
      </c>
      <c r="E116" s="27">
        <f t="shared" si="11"/>
        <v>-4191.0024828783789</v>
      </c>
      <c r="AB116" s="10" t="s">
        <v>97</v>
      </c>
      <c r="AC116">
        <f t="shared" si="18"/>
        <v>-419395.14705882408</v>
      </c>
      <c r="AD116" s="136">
        <f t="shared" si="19"/>
        <v>-889920.62941176537</v>
      </c>
    </row>
    <row r="117" spans="1:30" x14ac:dyDescent="0.3">
      <c r="A117" s="10" t="s">
        <v>72</v>
      </c>
      <c r="B117" s="83">
        <v>14728.465053763441</v>
      </c>
      <c r="C117" s="83">
        <v>11248.340053763441</v>
      </c>
      <c r="D117" s="27">
        <f t="shared" si="10"/>
        <v>-597.43211046381839</v>
      </c>
      <c r="E117" s="27">
        <f t="shared" si="11"/>
        <v>-3196.68124631924</v>
      </c>
      <c r="AB117" s="10" t="s">
        <v>98</v>
      </c>
      <c r="AC117">
        <f t="shared" si="18"/>
        <v>1496682.2983023915</v>
      </c>
      <c r="AD117" s="136">
        <f t="shared" si="19"/>
        <v>293364.57416917384</v>
      </c>
    </row>
    <row r="118" spans="1:30" x14ac:dyDescent="0.3">
      <c r="A118" s="10" t="s">
        <v>73</v>
      </c>
      <c r="B118" s="83">
        <v>16055.143055555556</v>
      </c>
      <c r="C118" s="83">
        <v>12845.697222222223</v>
      </c>
      <c r="D118" s="27">
        <f t="shared" si="10"/>
        <v>729.24589132829715</v>
      </c>
      <c r="E118" s="27">
        <f t="shared" si="11"/>
        <v>-1599.3240778604577</v>
      </c>
      <c r="AB118" s="10" t="s">
        <v>99</v>
      </c>
      <c r="AC118">
        <f t="shared" si="18"/>
        <v>-146692.69157754071</v>
      </c>
      <c r="AD118" s="136">
        <f t="shared" si="19"/>
        <v>-600957.76737967879</v>
      </c>
    </row>
    <row r="119" spans="1:30" x14ac:dyDescent="0.3">
      <c r="A119" s="10" t="s">
        <v>74</v>
      </c>
      <c r="B119" s="83">
        <v>15752.095430107527</v>
      </c>
      <c r="C119" s="83">
        <v>14384.599462365592</v>
      </c>
      <c r="D119" s="27">
        <f t="shared" si="10"/>
        <v>426.19826588026808</v>
      </c>
      <c r="E119" s="27">
        <f t="shared" si="11"/>
        <v>-60.421837717089147</v>
      </c>
      <c r="AB119" s="10" t="s">
        <v>100</v>
      </c>
      <c r="AC119">
        <f t="shared" si="18"/>
        <v>202232.30736911856</v>
      </c>
      <c r="AD119" s="136">
        <f t="shared" si="19"/>
        <v>228038.67286833748</v>
      </c>
    </row>
    <row r="120" spans="1:30" x14ac:dyDescent="0.3">
      <c r="A120" s="10" t="s">
        <v>75</v>
      </c>
      <c r="B120" s="83">
        <v>17388.56388888889</v>
      </c>
      <c r="C120" s="83">
        <v>17006.736111111109</v>
      </c>
      <c r="D120" s="27">
        <f t="shared" si="10"/>
        <v>2062.6667246616307</v>
      </c>
      <c r="E120" s="27">
        <f t="shared" si="11"/>
        <v>2561.7148110284288</v>
      </c>
      <c r="AB120" s="10" t="s">
        <v>101</v>
      </c>
      <c r="AC120">
        <f t="shared" ref="AC120:AC131" si="20">G18-AC33</f>
        <v>753745.08113590628</v>
      </c>
      <c r="AD120" s="136">
        <f t="shared" ref="AD120:AD131" si="21">H18-AD33</f>
        <v>1269361.3732251525</v>
      </c>
    </row>
    <row r="121" spans="1:30" x14ac:dyDescent="0.3">
      <c r="A121" s="10" t="s">
        <v>76</v>
      </c>
      <c r="B121" s="83">
        <v>17490.920698924732</v>
      </c>
      <c r="C121" s="83">
        <v>17707.12634408602</v>
      </c>
      <c r="D121" s="27">
        <f t="shared" si="10"/>
        <v>2165.0235346974732</v>
      </c>
      <c r="E121" s="27">
        <f t="shared" si="11"/>
        <v>3262.1050440033396</v>
      </c>
      <c r="AB121" s="10" t="s">
        <v>102</v>
      </c>
      <c r="AC121">
        <f t="shared" si="20"/>
        <v>-40486.860040567815</v>
      </c>
      <c r="AD121" s="136">
        <f t="shared" si="21"/>
        <v>876140.53346855938</v>
      </c>
    </row>
    <row r="122" spans="1:30" x14ac:dyDescent="0.3">
      <c r="A122" s="10" t="s">
        <v>77</v>
      </c>
      <c r="B122" s="58">
        <v>18049.155913978495</v>
      </c>
      <c r="C122" s="58">
        <v>17386.057795698925</v>
      </c>
      <c r="D122" s="27">
        <f t="shared" si="10"/>
        <v>2723.2587497512359</v>
      </c>
      <c r="E122" s="27">
        <f t="shared" si="11"/>
        <v>2941.0364956162448</v>
      </c>
      <c r="AB122" s="10" t="s">
        <v>103</v>
      </c>
      <c r="AC122">
        <f t="shared" si="20"/>
        <v>-1505862.1487609837</v>
      </c>
      <c r="AD122" s="136">
        <f t="shared" si="21"/>
        <v>23640.3504077252</v>
      </c>
    </row>
    <row r="123" spans="1:30" x14ac:dyDescent="0.3">
      <c r="A123" s="10" t="s">
        <v>78</v>
      </c>
      <c r="B123" s="58">
        <v>18335.459770114943</v>
      </c>
      <c r="C123" s="58">
        <v>16955.613505747126</v>
      </c>
      <c r="D123" s="27">
        <f t="shared" si="10"/>
        <v>3009.5626058876842</v>
      </c>
      <c r="E123" s="27">
        <f t="shared" si="11"/>
        <v>2510.5922056644449</v>
      </c>
      <c r="AB123" s="10" t="s">
        <v>104</v>
      </c>
      <c r="AC123">
        <f t="shared" si="20"/>
        <v>-1803956.2568627447</v>
      </c>
      <c r="AD123" s="136">
        <f t="shared" si="21"/>
        <v>-119243.01764705777</v>
      </c>
    </row>
    <row r="124" spans="1:30" x14ac:dyDescent="0.3">
      <c r="A124" s="10" t="s">
        <v>79</v>
      </c>
      <c r="B124" s="58">
        <v>18238.037685060564</v>
      </c>
      <c r="C124" s="58">
        <v>16707.084791386271</v>
      </c>
      <c r="D124" s="27">
        <f t="shared" si="10"/>
        <v>2912.1405208333053</v>
      </c>
      <c r="E124" s="27">
        <f t="shared" si="11"/>
        <v>2262.0634913035901</v>
      </c>
      <c r="AB124" s="10" t="s">
        <v>105</v>
      </c>
      <c r="AC124">
        <f t="shared" si="20"/>
        <v>-2371513.7647058815</v>
      </c>
      <c r="AD124" s="136">
        <f t="shared" si="21"/>
        <v>-37360.588235294446</v>
      </c>
    </row>
    <row r="125" spans="1:30" x14ac:dyDescent="0.3">
      <c r="A125" s="10" t="s">
        <v>80</v>
      </c>
      <c r="B125" s="58">
        <v>15595.866666666667</v>
      </c>
      <c r="C125" s="58">
        <v>14846.955555555556</v>
      </c>
      <c r="D125" s="27">
        <f t="shared" si="10"/>
        <v>269.96950243940773</v>
      </c>
      <c r="E125" s="27">
        <f t="shared" si="11"/>
        <v>401.93425547287552</v>
      </c>
      <c r="AB125" s="10" t="s">
        <v>106</v>
      </c>
      <c r="AC125">
        <f t="shared" si="20"/>
        <v>-2595697.0459922878</v>
      </c>
      <c r="AD125" s="136">
        <f t="shared" si="21"/>
        <v>20419.375371236354</v>
      </c>
    </row>
    <row r="126" spans="1:30" x14ac:dyDescent="0.3">
      <c r="A126" s="10" t="s">
        <v>81</v>
      </c>
      <c r="B126" s="58">
        <v>13773.06182795699</v>
      </c>
      <c r="C126" s="58">
        <v>12535.900537634408</v>
      </c>
      <c r="D126" s="27">
        <f t="shared" si="10"/>
        <v>-1552.8353362702692</v>
      </c>
      <c r="E126" s="27">
        <f t="shared" si="11"/>
        <v>-1909.1207624482722</v>
      </c>
      <c r="AB126" s="10" t="s">
        <v>107</v>
      </c>
      <c r="AC126">
        <f t="shared" si="20"/>
        <v>-1429007.159392789</v>
      </c>
      <c r="AD126" s="136">
        <f t="shared" si="21"/>
        <v>-203959.03769765794</v>
      </c>
    </row>
    <row r="127" spans="1:30" x14ac:dyDescent="0.3">
      <c r="A127" s="10" t="s">
        <v>82</v>
      </c>
      <c r="B127" s="58">
        <v>14125.875871687587</v>
      </c>
      <c r="C127" s="58">
        <v>11661.092050209205</v>
      </c>
      <c r="D127" s="27">
        <f t="shared" ref="D127:D190" si="22">B127-$G$66</f>
        <v>-1200.0212925396718</v>
      </c>
      <c r="E127" s="27">
        <f t="shared" ref="E127:E190" si="23">C127-$I$66</f>
        <v>-2783.9292498734758</v>
      </c>
      <c r="AB127" s="10" t="s">
        <v>108</v>
      </c>
      <c r="AC127">
        <f t="shared" si="20"/>
        <v>-2188797.2352941185</v>
      </c>
      <c r="AD127" s="136">
        <f t="shared" si="21"/>
        <v>-323597.29411764722</v>
      </c>
    </row>
    <row r="128" spans="1:30" x14ac:dyDescent="0.3">
      <c r="A128" s="10" t="s">
        <v>83</v>
      </c>
      <c r="B128" s="58">
        <v>13571.055107526881</v>
      </c>
      <c r="C128" s="58">
        <v>10914.229838709678</v>
      </c>
      <c r="D128" s="27">
        <f t="shared" si="22"/>
        <v>-1754.8420567003777</v>
      </c>
      <c r="E128" s="27">
        <f t="shared" si="23"/>
        <v>-3530.7914613730027</v>
      </c>
      <c r="AB128" s="10" t="s">
        <v>109</v>
      </c>
      <c r="AC128">
        <f t="shared" si="20"/>
        <v>-1354489.4803921599</v>
      </c>
      <c r="AD128" s="136">
        <f t="shared" si="21"/>
        <v>-71624.996078431606</v>
      </c>
    </row>
    <row r="129" spans="1:30" x14ac:dyDescent="0.3">
      <c r="A129" s="10" t="s">
        <v>84</v>
      </c>
      <c r="B129" s="58">
        <v>13632.094086021505</v>
      </c>
      <c r="C129" s="58">
        <v>11400.215053763441</v>
      </c>
      <c r="D129" s="27">
        <f t="shared" si="22"/>
        <v>-1693.803078205754</v>
      </c>
      <c r="E129" s="27">
        <f t="shared" si="23"/>
        <v>-3044.80624631924</v>
      </c>
      <c r="AB129" s="10" t="s">
        <v>110</v>
      </c>
      <c r="AC129">
        <f t="shared" si="20"/>
        <v>218749.29830238968</v>
      </c>
      <c r="AD129" s="136">
        <f t="shared" si="21"/>
        <v>-8419.4258308261633</v>
      </c>
    </row>
    <row r="130" spans="1:30" x14ac:dyDescent="0.3">
      <c r="A130" s="10" t="s">
        <v>85</v>
      </c>
      <c r="B130" s="58">
        <v>14473.052777777777</v>
      </c>
      <c r="C130" s="58">
        <v>12780.12638888889</v>
      </c>
      <c r="D130" s="27">
        <f t="shared" si="22"/>
        <v>-852.84438644948204</v>
      </c>
      <c r="E130" s="27">
        <f t="shared" si="23"/>
        <v>-1664.8949111937909</v>
      </c>
      <c r="AB130" s="10" t="s">
        <v>111</v>
      </c>
      <c r="AC130">
        <f t="shared" si="20"/>
        <v>-300623.19157754071</v>
      </c>
      <c r="AD130" s="136">
        <f t="shared" si="21"/>
        <v>983743.63262031972</v>
      </c>
    </row>
    <row r="131" spans="1:30" x14ac:dyDescent="0.3">
      <c r="A131" s="10" t="s">
        <v>86</v>
      </c>
      <c r="B131" s="58">
        <v>15548.539638386648</v>
      </c>
      <c r="C131" s="58">
        <v>13967.809457579971</v>
      </c>
      <c r="D131" s="27">
        <f t="shared" si="22"/>
        <v>222.64247415938917</v>
      </c>
      <c r="E131" s="27">
        <f t="shared" si="23"/>
        <v>-477.21184250270926</v>
      </c>
      <c r="AB131" s="10" t="s">
        <v>112</v>
      </c>
      <c r="AC131">
        <f t="shared" si="20"/>
        <v>238690.04761137813</v>
      </c>
      <c r="AD131" s="136">
        <f t="shared" si="21"/>
        <v>1684980.2341065612</v>
      </c>
    </row>
    <row r="132" spans="1:30" x14ac:dyDescent="0.3">
      <c r="A132" s="10" t="s">
        <v>87</v>
      </c>
      <c r="B132" s="58">
        <v>17543.751420454544</v>
      </c>
      <c r="C132" s="58">
        <v>16220.051136363636</v>
      </c>
      <c r="D132" s="27">
        <f t="shared" si="22"/>
        <v>2217.8542562272851</v>
      </c>
      <c r="E132" s="27">
        <f t="shared" si="23"/>
        <v>1775.0298362809554</v>
      </c>
      <c r="AB132" s="10" t="s">
        <v>113</v>
      </c>
      <c r="AC132">
        <f t="shared" ref="AC132:AC143" si="24">G33-AC33</f>
        <v>-2639447.9188640937</v>
      </c>
      <c r="AD132" s="136">
        <f t="shared" ref="AD132:AD143" si="25">H33-AD33</f>
        <v>-90658.626774847507</v>
      </c>
    </row>
    <row r="133" spans="1:30" x14ac:dyDescent="0.3">
      <c r="A133" s="10" t="s">
        <v>88</v>
      </c>
      <c r="B133" s="58">
        <v>18803.97988505747</v>
      </c>
      <c r="C133" s="58">
        <v>17279.25</v>
      </c>
      <c r="D133" s="27">
        <f t="shared" si="22"/>
        <v>3478.0827208302107</v>
      </c>
      <c r="E133" s="27">
        <f t="shared" si="23"/>
        <v>2834.2286999173193</v>
      </c>
      <c r="AB133" s="10" t="s">
        <v>114</v>
      </c>
      <c r="AC133">
        <f t="shared" si="24"/>
        <v>-2125533.8600405678</v>
      </c>
      <c r="AD133" s="136">
        <f t="shared" si="25"/>
        <v>161468.53346855938</v>
      </c>
    </row>
    <row r="134" spans="1:30" x14ac:dyDescent="0.3">
      <c r="A134" s="10" t="s">
        <v>89</v>
      </c>
      <c r="B134" s="58">
        <v>18551.381720430109</v>
      </c>
      <c r="C134" s="58">
        <v>17649.310483870966</v>
      </c>
      <c r="D134" s="27">
        <f t="shared" si="22"/>
        <v>3225.4845562028495</v>
      </c>
      <c r="E134" s="27">
        <f t="shared" si="23"/>
        <v>3204.2891837882853</v>
      </c>
      <c r="AB134" s="10" t="s">
        <v>115</v>
      </c>
      <c r="AC134">
        <f t="shared" si="24"/>
        <v>-2586432.5283033811</v>
      </c>
      <c r="AD134" s="136">
        <f t="shared" si="25"/>
        <v>-213624.55403372459</v>
      </c>
    </row>
    <row r="135" spans="1:30" x14ac:dyDescent="0.3">
      <c r="A135" s="10" t="s">
        <v>90</v>
      </c>
      <c r="B135" s="58">
        <v>18069.305059523809</v>
      </c>
      <c r="C135" s="58">
        <v>18154.104166666668</v>
      </c>
      <c r="D135" s="27">
        <f t="shared" si="22"/>
        <v>2743.4078952965501</v>
      </c>
      <c r="E135" s="27">
        <f t="shared" si="23"/>
        <v>3709.0828665839872</v>
      </c>
      <c r="AB135" s="10" t="s">
        <v>116</v>
      </c>
      <c r="AC135">
        <f t="shared" si="24"/>
        <v>-2356598.4235294126</v>
      </c>
      <c r="AD135" s="136">
        <f t="shared" si="25"/>
        <v>-981897.58431372419</v>
      </c>
    </row>
    <row r="136" spans="1:30" x14ac:dyDescent="0.3">
      <c r="A136" s="10" t="s">
        <v>91</v>
      </c>
      <c r="B136" s="58">
        <v>16429.508748317632</v>
      </c>
      <c r="C136" s="58">
        <v>15987.2934051144</v>
      </c>
      <c r="D136" s="27">
        <f t="shared" si="22"/>
        <v>1103.6115840903731</v>
      </c>
      <c r="E136" s="27">
        <f t="shared" si="23"/>
        <v>1542.2721050317195</v>
      </c>
      <c r="AB136" s="10" t="s">
        <v>117</v>
      </c>
      <c r="AC136">
        <f t="shared" si="24"/>
        <v>-1378167.7647058815</v>
      </c>
      <c r="AD136" s="136">
        <f t="shared" si="25"/>
        <v>-435989.58823529445</v>
      </c>
    </row>
    <row r="137" spans="1:30" x14ac:dyDescent="0.3">
      <c r="A137" s="10" t="s">
        <v>92</v>
      </c>
      <c r="B137" s="58">
        <v>12883.363888888889</v>
      </c>
      <c r="C137" s="58">
        <v>12717.777777777777</v>
      </c>
      <c r="D137" s="27">
        <f t="shared" si="22"/>
        <v>-2442.53327533837</v>
      </c>
      <c r="E137" s="27">
        <f t="shared" si="23"/>
        <v>-1727.2435223049033</v>
      </c>
      <c r="AB137" s="10" t="s">
        <v>118</v>
      </c>
      <c r="AC137">
        <f t="shared" si="24"/>
        <v>-346796.87932562083</v>
      </c>
      <c r="AD137" s="136">
        <f t="shared" si="25"/>
        <v>-264248.45796209667</v>
      </c>
    </row>
    <row r="138" spans="1:30" x14ac:dyDescent="0.3">
      <c r="A138" s="10" t="s">
        <v>93</v>
      </c>
      <c r="B138" s="58">
        <v>11577.665322580646</v>
      </c>
      <c r="C138" s="58">
        <v>11174.115591397849</v>
      </c>
      <c r="D138" s="27">
        <f t="shared" si="22"/>
        <v>-3748.2318416466132</v>
      </c>
      <c r="E138" s="27">
        <f t="shared" si="23"/>
        <v>-3270.9057086848316</v>
      </c>
      <c r="AB138" s="10" t="s">
        <v>119</v>
      </c>
      <c r="AC138">
        <f t="shared" si="24"/>
        <v>933815.84060721099</v>
      </c>
      <c r="AD138" s="136">
        <f t="shared" si="25"/>
        <v>-59043.037697658874</v>
      </c>
    </row>
    <row r="139" spans="1:30" x14ac:dyDescent="0.3">
      <c r="A139" s="10" t="s">
        <v>94</v>
      </c>
      <c r="B139" s="58">
        <v>10963.006944444445</v>
      </c>
      <c r="C139" s="58">
        <v>10560.395833333334</v>
      </c>
      <c r="D139" s="27">
        <f t="shared" si="22"/>
        <v>-4362.8902197828138</v>
      </c>
      <c r="E139" s="27">
        <f t="shared" si="23"/>
        <v>-3884.6254667493467</v>
      </c>
      <c r="AB139" s="10" t="s">
        <v>120</v>
      </c>
      <c r="AC139">
        <f t="shared" si="24"/>
        <v>476775.76470588148</v>
      </c>
      <c r="AD139" s="136">
        <f t="shared" si="25"/>
        <v>-93899.294117647223</v>
      </c>
    </row>
    <row r="140" spans="1:30" x14ac:dyDescent="0.3">
      <c r="A140" s="10" t="s">
        <v>95</v>
      </c>
      <c r="B140" s="58">
        <v>10368.047043010753</v>
      </c>
      <c r="C140" s="58">
        <v>9460.0040322580644</v>
      </c>
      <c r="D140" s="27">
        <f t="shared" si="22"/>
        <v>-4957.8501212165065</v>
      </c>
      <c r="E140" s="27">
        <f t="shared" si="23"/>
        <v>-4985.0172678246163</v>
      </c>
      <c r="AB140" s="10" t="s">
        <v>121</v>
      </c>
      <c r="AC140">
        <f t="shared" si="24"/>
        <v>-66952.013725491241</v>
      </c>
      <c r="AD140" s="136">
        <f t="shared" si="25"/>
        <v>-152957.62941176444</v>
      </c>
    </row>
    <row r="141" spans="1:30" x14ac:dyDescent="0.3">
      <c r="A141" s="10" t="s">
        <v>96</v>
      </c>
      <c r="B141" s="58">
        <v>12238.102150537634</v>
      </c>
      <c r="C141" s="58">
        <v>10069.43817204301</v>
      </c>
      <c r="D141" s="27">
        <f t="shared" si="22"/>
        <v>-3087.7950136896252</v>
      </c>
      <c r="E141" s="27">
        <f t="shared" si="23"/>
        <v>-4375.5831280396706</v>
      </c>
      <c r="AB141" s="10" t="s">
        <v>122</v>
      </c>
      <c r="AC141">
        <f t="shared" si="24"/>
        <v>884608.06608762592</v>
      </c>
      <c r="AD141" s="136">
        <f t="shared" si="25"/>
        <v>-220540.69160263799</v>
      </c>
    </row>
    <row r="142" spans="1:30" x14ac:dyDescent="0.3">
      <c r="A142" s="10" t="s">
        <v>97</v>
      </c>
      <c r="B142" s="58">
        <v>13628.945833333333</v>
      </c>
      <c r="C142" s="58">
        <v>11069.661111111111</v>
      </c>
      <c r="D142" s="27">
        <f t="shared" si="22"/>
        <v>-1696.9513308939258</v>
      </c>
      <c r="E142" s="27">
        <f t="shared" si="23"/>
        <v>-3375.3601889715701</v>
      </c>
      <c r="AB142" s="10" t="s">
        <v>123</v>
      </c>
      <c r="AC142">
        <f t="shared" si="24"/>
        <v>575718.90842245892</v>
      </c>
      <c r="AD142" s="136">
        <f t="shared" si="25"/>
        <v>-804187.56737967953</v>
      </c>
    </row>
    <row r="143" spans="1:30" x14ac:dyDescent="0.3">
      <c r="A143" s="10" t="s">
        <v>98</v>
      </c>
      <c r="B143" s="58">
        <v>16858.912634408603</v>
      </c>
      <c r="C143" s="58">
        <v>14677.998655913978</v>
      </c>
      <c r="D143" s="27">
        <f t="shared" si="22"/>
        <v>1533.0154701813444</v>
      </c>
      <c r="E143" s="27">
        <f t="shared" si="23"/>
        <v>232.97735583129725</v>
      </c>
      <c r="AB143" s="10" t="s">
        <v>124</v>
      </c>
      <c r="AC143">
        <f t="shared" si="24"/>
        <v>-920466.69263088331</v>
      </c>
      <c r="AD143" s="136">
        <f t="shared" si="25"/>
        <v>-699790.32713166066</v>
      </c>
    </row>
    <row r="144" spans="1:30" x14ac:dyDescent="0.3">
      <c r="A144" s="10" t="s">
        <v>99</v>
      </c>
      <c r="B144" s="58">
        <v>17164.181944444445</v>
      </c>
      <c r="C144" s="58">
        <v>15576.383333333333</v>
      </c>
      <c r="D144" s="27">
        <f t="shared" si="22"/>
        <v>1838.2847802171855</v>
      </c>
      <c r="E144" s="27">
        <f t="shared" si="23"/>
        <v>1131.3620332506525</v>
      </c>
      <c r="AB144" s="10" t="s">
        <v>125</v>
      </c>
      <c r="AC144">
        <f t="shared" ref="AC144:AC155" si="26">L3-AC33</f>
        <v>1379068.0811359063</v>
      </c>
      <c r="AD144" s="136">
        <f t="shared" ref="AD144:AD155" si="27">M3-AD33</f>
        <v>-123419.62677484564</v>
      </c>
    </row>
    <row r="145" spans="1:30" x14ac:dyDescent="0.3">
      <c r="A145" s="10" t="s">
        <v>100</v>
      </c>
      <c r="B145" s="58">
        <v>18943.737903225807</v>
      </c>
      <c r="C145" s="58">
        <v>18049.306451612902</v>
      </c>
      <c r="D145" s="27">
        <f t="shared" si="22"/>
        <v>3617.8407389985477</v>
      </c>
      <c r="E145" s="27">
        <f t="shared" si="23"/>
        <v>3604.2851515302209</v>
      </c>
      <c r="AB145" s="10" t="s">
        <v>126</v>
      </c>
      <c r="AC145">
        <f t="shared" si="26"/>
        <v>1270126.277890468</v>
      </c>
      <c r="AD145" s="136">
        <f t="shared" si="27"/>
        <v>31248.947261663154</v>
      </c>
    </row>
    <row r="146" spans="1:30" x14ac:dyDescent="0.3">
      <c r="A146" s="10" t="s">
        <v>101</v>
      </c>
      <c r="B146" s="58">
        <v>19921.016129032258</v>
      </c>
      <c r="C146" s="58">
        <v>20067.254032258064</v>
      </c>
      <c r="D146" s="27">
        <f t="shared" si="22"/>
        <v>4595.1189648049985</v>
      </c>
      <c r="E146" s="27">
        <f t="shared" si="23"/>
        <v>5622.2327321753837</v>
      </c>
      <c r="AB146" s="10" t="s">
        <v>127</v>
      </c>
      <c r="AC146">
        <f t="shared" si="26"/>
        <v>73437.56590927206</v>
      </c>
      <c r="AD146" s="136">
        <f t="shared" si="27"/>
        <v>-878867.69804449193</v>
      </c>
    </row>
    <row r="147" spans="1:30" x14ac:dyDescent="0.3">
      <c r="A147" s="10" t="s">
        <v>102</v>
      </c>
      <c r="B147" s="58">
        <v>18793.96875</v>
      </c>
      <c r="C147" s="58">
        <v>19507.595238095237</v>
      </c>
      <c r="D147" s="27">
        <f t="shared" si="22"/>
        <v>3468.0715857727409</v>
      </c>
      <c r="E147" s="27">
        <f t="shared" si="23"/>
        <v>5062.573938012556</v>
      </c>
      <c r="AB147" s="10" t="s">
        <v>128</v>
      </c>
      <c r="AC147">
        <f t="shared" si="26"/>
        <v>1746735.176470587</v>
      </c>
      <c r="AD147" s="136">
        <f t="shared" si="27"/>
        <v>221468.68235294148</v>
      </c>
    </row>
    <row r="148" spans="1:30" x14ac:dyDescent="0.3">
      <c r="A148" s="10" t="s">
        <v>103</v>
      </c>
      <c r="B148" s="58">
        <v>15086.398384925977</v>
      </c>
      <c r="C148" s="58">
        <v>16797.261103633915</v>
      </c>
      <c r="D148" s="27">
        <f t="shared" si="22"/>
        <v>-239.49877930128241</v>
      </c>
      <c r="E148" s="27">
        <f t="shared" si="23"/>
        <v>2352.2398035512342</v>
      </c>
      <c r="AB148" s="10" t="s">
        <v>129</v>
      </c>
      <c r="AC148">
        <f t="shared" si="26"/>
        <v>1202985.2352941185</v>
      </c>
      <c r="AD148" s="136">
        <f t="shared" si="27"/>
        <v>-12226.588235294446</v>
      </c>
    </row>
    <row r="149" spans="1:30" x14ac:dyDescent="0.3">
      <c r="A149" s="10" t="s">
        <v>104</v>
      </c>
      <c r="B149" s="58">
        <v>12043.9375</v>
      </c>
      <c r="C149" s="58">
        <v>14150.298611111111</v>
      </c>
      <c r="D149" s="27">
        <f t="shared" si="22"/>
        <v>-3281.9596642272591</v>
      </c>
      <c r="E149" s="27">
        <f t="shared" si="23"/>
        <v>-294.72268897156937</v>
      </c>
      <c r="AB149" s="10" t="s">
        <v>130</v>
      </c>
      <c r="AC149">
        <f t="shared" si="26"/>
        <v>852719.18734104745</v>
      </c>
      <c r="AD149" s="136">
        <f t="shared" si="27"/>
        <v>104368.40870457143</v>
      </c>
    </row>
    <row r="150" spans="1:30" x14ac:dyDescent="0.3">
      <c r="A150" s="10" t="s">
        <v>105</v>
      </c>
      <c r="B150" s="58">
        <v>10133.521505376344</v>
      </c>
      <c r="C150" s="58">
        <v>12498.115591397849</v>
      </c>
      <c r="D150" s="27">
        <f t="shared" si="22"/>
        <v>-5192.375658850915</v>
      </c>
      <c r="E150" s="27">
        <f t="shared" si="23"/>
        <v>-1946.9057086848316</v>
      </c>
      <c r="AB150" s="10" t="s">
        <v>131</v>
      </c>
      <c r="AC150">
        <f t="shared" si="26"/>
        <v>499503.84060721099</v>
      </c>
      <c r="AD150" s="136">
        <f t="shared" si="27"/>
        <v>66871.962302340195</v>
      </c>
    </row>
    <row r="151" spans="1:30" x14ac:dyDescent="0.3">
      <c r="A151" s="10" t="s">
        <v>106</v>
      </c>
      <c r="B151" s="58">
        <v>9554.4111111111106</v>
      </c>
      <c r="C151" s="58">
        <v>11531.981944444444</v>
      </c>
      <c r="D151" s="27">
        <f t="shared" si="22"/>
        <v>-5771.4860531161485</v>
      </c>
      <c r="E151" s="27">
        <f t="shared" si="23"/>
        <v>-2913.0393556382369</v>
      </c>
      <c r="AB151" s="10" t="s">
        <v>132</v>
      </c>
      <c r="AC151">
        <f t="shared" si="26"/>
        <v>933929.76470588148</v>
      </c>
      <c r="AD151" s="136">
        <f t="shared" si="27"/>
        <v>15342.705882352777</v>
      </c>
    </row>
    <row r="152" spans="1:30" x14ac:dyDescent="0.3">
      <c r="A152" s="10" t="s">
        <v>107</v>
      </c>
      <c r="B152" s="58">
        <v>10654.598118279569</v>
      </c>
      <c r="C152" s="58">
        <v>10443.51747311828</v>
      </c>
      <c r="D152" s="27">
        <f t="shared" si="22"/>
        <v>-4671.2990459476896</v>
      </c>
      <c r="E152" s="27">
        <f t="shared" si="23"/>
        <v>-4001.503826964401</v>
      </c>
      <c r="AB152" s="10" t="s">
        <v>133</v>
      </c>
      <c r="AC152">
        <f t="shared" si="26"/>
        <v>339826.88627450913</v>
      </c>
      <c r="AD152" s="136">
        <f t="shared" si="27"/>
        <v>29188.037254901603</v>
      </c>
    </row>
    <row r="153" spans="1:30" x14ac:dyDescent="0.3">
      <c r="A153" s="10" t="s">
        <v>108</v>
      </c>
      <c r="B153" s="58">
        <v>10454.111559139785</v>
      </c>
      <c r="C153" s="58">
        <v>10825.83064516129</v>
      </c>
      <c r="D153" s="27">
        <f t="shared" si="22"/>
        <v>-4871.7856050874743</v>
      </c>
      <c r="E153" s="27">
        <f t="shared" si="23"/>
        <v>-3619.1906549213909</v>
      </c>
      <c r="AB153" s="10" t="s">
        <v>134</v>
      </c>
      <c r="AC153">
        <f t="shared" si="26"/>
        <v>946292.15736279078</v>
      </c>
      <c r="AD153" s="136">
        <f t="shared" si="27"/>
        <v>279549.14463897236</v>
      </c>
    </row>
    <row r="154" spans="1:30" x14ac:dyDescent="0.3">
      <c r="A154" s="10" t="s">
        <v>109</v>
      </c>
      <c r="B154" s="58">
        <v>12372.098611111111</v>
      </c>
      <c r="C154" s="58">
        <v>12169.520833333334</v>
      </c>
      <c r="D154" s="27">
        <f t="shared" si="22"/>
        <v>-2953.7985531161485</v>
      </c>
      <c r="E154" s="27">
        <f t="shared" si="23"/>
        <v>-2275.5004667493467</v>
      </c>
      <c r="AB154" s="10" t="s">
        <v>135</v>
      </c>
      <c r="AC154">
        <f t="shared" si="26"/>
        <v>-248689.92491087504</v>
      </c>
      <c r="AD154" s="136">
        <f t="shared" si="27"/>
        <v>-126059.4673796799</v>
      </c>
    </row>
    <row r="155" spans="1:30" x14ac:dyDescent="0.3">
      <c r="A155" s="10" t="s">
        <v>110</v>
      </c>
      <c r="B155" s="58">
        <v>15141.260752688173</v>
      </c>
      <c r="C155" s="58">
        <v>14272.375</v>
      </c>
      <c r="D155" s="27">
        <f t="shared" si="22"/>
        <v>-184.63641153908611</v>
      </c>
      <c r="E155" s="27">
        <f t="shared" si="23"/>
        <v>-172.64630008268068</v>
      </c>
      <c r="AB155" s="10" t="s">
        <v>136</v>
      </c>
      <c r="AC155">
        <f t="shared" si="26"/>
        <v>791894.30736911483</v>
      </c>
      <c r="AD155" s="136">
        <f t="shared" si="27"/>
        <v>1202123.6728683375</v>
      </c>
    </row>
    <row r="156" spans="1:30" x14ac:dyDescent="0.3">
      <c r="A156" s="10" t="s">
        <v>111</v>
      </c>
      <c r="B156" s="58">
        <v>16957.286111111112</v>
      </c>
      <c r="C156" s="58">
        <v>17706.358333333334</v>
      </c>
      <c r="D156" s="27">
        <f t="shared" si="22"/>
        <v>1631.3889468838534</v>
      </c>
      <c r="E156" s="27">
        <f t="shared" si="23"/>
        <v>3261.3370332506529</v>
      </c>
      <c r="AB156" s="10" t="s">
        <v>137</v>
      </c>
      <c r="AC156">
        <f t="shared" ref="AC156:AC167" si="28">L18-AC33</f>
        <v>560794.08113590442</v>
      </c>
      <c r="AD156" s="136">
        <f t="shared" ref="AD156:AD167" si="29">M18-AD33</f>
        <v>697906.37322515063</v>
      </c>
    </row>
    <row r="157" spans="1:30" x14ac:dyDescent="0.3">
      <c r="A157" s="10" t="s">
        <v>112</v>
      </c>
      <c r="B157" s="58">
        <v>18992.740242261105</v>
      </c>
      <c r="C157" s="58">
        <v>20007.561238223418</v>
      </c>
      <c r="D157" s="27">
        <f t="shared" si="22"/>
        <v>3666.8430780338458</v>
      </c>
      <c r="E157" s="27">
        <f t="shared" si="23"/>
        <v>5562.5399381407369</v>
      </c>
      <c r="AB157" s="10" t="s">
        <v>138</v>
      </c>
      <c r="AC157">
        <f t="shared" si="28"/>
        <v>-213664.86004056968</v>
      </c>
      <c r="AD157" s="136">
        <f t="shared" si="29"/>
        <v>313574.53346856125</v>
      </c>
    </row>
    <row r="158" spans="1:30" x14ac:dyDescent="0.3">
      <c r="A158" s="10" t="s">
        <v>113</v>
      </c>
      <c r="B158" s="58">
        <v>15360.272849462366</v>
      </c>
      <c r="C158" s="58">
        <v>18239.270161290322</v>
      </c>
      <c r="D158" s="27">
        <f t="shared" si="22"/>
        <v>34.375685235107085</v>
      </c>
      <c r="E158" s="27">
        <f t="shared" si="23"/>
        <v>3794.2488612076413</v>
      </c>
      <c r="AB158" s="10" t="s">
        <v>139</v>
      </c>
      <c r="AC158">
        <f t="shared" si="28"/>
        <v>-361295.7530678492</v>
      </c>
      <c r="AD158" s="136">
        <f t="shared" si="29"/>
        <v>624968.58728525043</v>
      </c>
    </row>
    <row r="159" spans="1:30" x14ac:dyDescent="0.3">
      <c r="A159" s="10" t="s">
        <v>114</v>
      </c>
      <c r="B159" s="58">
        <v>15691.220238095239</v>
      </c>
      <c r="C159" s="58">
        <v>18444.095238095237</v>
      </c>
      <c r="D159" s="27">
        <f t="shared" si="22"/>
        <v>365.32307386797947</v>
      </c>
      <c r="E159" s="27">
        <f t="shared" si="23"/>
        <v>3999.073938012556</v>
      </c>
      <c r="AB159" s="10" t="s">
        <v>140</v>
      </c>
      <c r="AC159">
        <f t="shared" si="28"/>
        <v>-990772.52352941036</v>
      </c>
      <c r="AD159" s="136">
        <f t="shared" si="29"/>
        <v>565844.58235293999</v>
      </c>
    </row>
    <row r="160" spans="1:30" x14ac:dyDescent="0.3">
      <c r="A160" s="10" t="s">
        <v>115</v>
      </c>
      <c r="B160" s="58">
        <v>13634.018842530282</v>
      </c>
      <c r="C160" s="58">
        <v>16478.356662180351</v>
      </c>
      <c r="D160" s="27">
        <f t="shared" si="22"/>
        <v>-1691.8783216969769</v>
      </c>
      <c r="E160" s="27">
        <f t="shared" si="23"/>
        <v>2033.3353620976704</v>
      </c>
      <c r="AB160" s="10" t="s">
        <v>141</v>
      </c>
      <c r="AC160">
        <f t="shared" si="28"/>
        <v>-260666.76470588148</v>
      </c>
      <c r="AD160" s="136">
        <f t="shared" si="29"/>
        <v>77039.411764705554</v>
      </c>
    </row>
    <row r="161" spans="1:30" x14ac:dyDescent="0.3">
      <c r="A161" s="10" t="s">
        <v>116</v>
      </c>
      <c r="B161" s="58">
        <v>11301.138888888889</v>
      </c>
      <c r="C161" s="58">
        <v>12990.816666666668</v>
      </c>
      <c r="D161" s="27">
        <f t="shared" si="22"/>
        <v>-4024.7582753383704</v>
      </c>
      <c r="E161" s="27">
        <f t="shared" si="23"/>
        <v>-1454.2046334160132</v>
      </c>
      <c r="AB161" s="10" t="s">
        <v>142</v>
      </c>
      <c r="AC161">
        <f t="shared" si="28"/>
        <v>-63823.712658952922</v>
      </c>
      <c r="AD161" s="136">
        <f t="shared" si="29"/>
        <v>-147053.99129542895</v>
      </c>
    </row>
    <row r="162" spans="1:30" x14ac:dyDescent="0.3">
      <c r="A162" s="10" t="s">
        <v>117</v>
      </c>
      <c r="B162" s="58">
        <v>11468.663978494624</v>
      </c>
      <c r="C162" s="58">
        <v>11962.323924731183</v>
      </c>
      <c r="D162" s="27">
        <f t="shared" si="22"/>
        <v>-3857.2331857326353</v>
      </c>
      <c r="E162" s="27">
        <f t="shared" si="23"/>
        <v>-2482.6973753514976</v>
      </c>
      <c r="AB162" s="10" t="s">
        <v>143</v>
      </c>
      <c r="AC162">
        <f t="shared" si="28"/>
        <v>200245.84060721286</v>
      </c>
      <c r="AD162" s="136">
        <f t="shared" si="29"/>
        <v>-12765.037697659805</v>
      </c>
    </row>
    <row r="163" spans="1:30" x14ac:dyDescent="0.3">
      <c r="A163" s="10" t="s">
        <v>118</v>
      </c>
      <c r="B163" s="58">
        <v>12577.12638888889</v>
      </c>
      <c r="C163" s="58">
        <v>11149.363888888889</v>
      </c>
      <c r="D163" s="27">
        <f t="shared" si="22"/>
        <v>-2748.7707753383693</v>
      </c>
      <c r="E163" s="27">
        <f t="shared" si="23"/>
        <v>-3295.6574111937916</v>
      </c>
      <c r="AB163" s="10" t="s">
        <v>144</v>
      </c>
      <c r="AC163">
        <f t="shared" si="28"/>
        <v>59389.764705883339</v>
      </c>
      <c r="AD163" s="136">
        <f t="shared" si="29"/>
        <v>-158173.29411764722</v>
      </c>
    </row>
    <row r="164" spans="1:30" x14ac:dyDescent="0.3">
      <c r="A164" s="10" t="s">
        <v>119</v>
      </c>
      <c r="B164" s="58">
        <v>13830.435483870968</v>
      </c>
      <c r="C164" s="58">
        <v>10638.297043010753</v>
      </c>
      <c r="D164" s="27">
        <f t="shared" si="22"/>
        <v>-1495.4616803562913</v>
      </c>
      <c r="E164" s="27">
        <f t="shared" si="23"/>
        <v>-3806.7242570719282</v>
      </c>
      <c r="AB164" s="10" t="s">
        <v>145</v>
      </c>
      <c r="AC164">
        <f t="shared" si="28"/>
        <v>-361138.91372549161</v>
      </c>
      <c r="AD164" s="136">
        <f t="shared" si="29"/>
        <v>1346.9372549019754</v>
      </c>
    </row>
    <row r="165" spans="1:30" x14ac:dyDescent="0.3">
      <c r="A165" s="10" t="s">
        <v>120</v>
      </c>
      <c r="B165" s="58">
        <v>14036.870967741936</v>
      </c>
      <c r="C165" s="58">
        <v>11134.564516129032</v>
      </c>
      <c r="D165" s="27">
        <f t="shared" si="22"/>
        <v>-1289.0261964853235</v>
      </c>
      <c r="E165" s="27">
        <f t="shared" si="23"/>
        <v>-3310.4567839536485</v>
      </c>
      <c r="AB165" s="10" t="s">
        <v>146</v>
      </c>
      <c r="AC165">
        <f t="shared" si="28"/>
        <v>-257552.77149626799</v>
      </c>
      <c r="AD165" s="136">
        <f t="shared" si="29"/>
        <v>-193859.55334760249</v>
      </c>
    </row>
    <row r="166" spans="1:30" x14ac:dyDescent="0.3">
      <c r="A166" s="10" t="s">
        <v>121</v>
      </c>
      <c r="B166" s="58">
        <v>14102.659722222223</v>
      </c>
      <c r="C166" s="58">
        <v>12060.202777777778</v>
      </c>
      <c r="D166" s="27">
        <f t="shared" si="22"/>
        <v>-1223.2374420050364</v>
      </c>
      <c r="E166" s="27">
        <f t="shared" si="23"/>
        <v>-2384.8185223049022</v>
      </c>
      <c r="AB166" s="10" t="s">
        <v>147</v>
      </c>
      <c r="AC166">
        <f t="shared" si="28"/>
        <v>-324998.49157754146</v>
      </c>
      <c r="AD166" s="136">
        <f t="shared" si="29"/>
        <v>-48325.934046346694</v>
      </c>
    </row>
    <row r="167" spans="1:30" x14ac:dyDescent="0.3">
      <c r="A167" s="10" t="s">
        <v>122</v>
      </c>
      <c r="B167" s="58">
        <v>16036.232214765101</v>
      </c>
      <c r="C167" s="58">
        <v>13987.265771812081</v>
      </c>
      <c r="D167" s="27">
        <f t="shared" si="22"/>
        <v>710.33505053784211</v>
      </c>
      <c r="E167" s="27">
        <f t="shared" si="23"/>
        <v>-457.75552827059983</v>
      </c>
      <c r="AB167" s="10" t="s">
        <v>148</v>
      </c>
      <c r="AC167">
        <f t="shared" si="28"/>
        <v>-826270.69263088517</v>
      </c>
      <c r="AD167" s="136">
        <f t="shared" si="29"/>
        <v>-692088.32713165879</v>
      </c>
    </row>
    <row r="168" spans="1:30" x14ac:dyDescent="0.3">
      <c r="A168" s="10" t="s">
        <v>123</v>
      </c>
      <c r="B168" s="58">
        <v>18135.165277777778</v>
      </c>
      <c r="C168" s="58">
        <v>15303.225</v>
      </c>
      <c r="D168" s="27">
        <f t="shared" si="22"/>
        <v>2809.268113550519</v>
      </c>
      <c r="E168" s="27">
        <f t="shared" si="23"/>
        <v>858.20369991731968</v>
      </c>
      <c r="AB168" s="10" t="s">
        <v>149</v>
      </c>
      <c r="AC168">
        <f t="shared" ref="AC168:AC179" si="30">L33-AC33</f>
        <v>591251.08113590628</v>
      </c>
      <c r="AD168" s="136">
        <f t="shared" ref="AD168:AD179" si="31">M33-AD33</f>
        <v>291173.37322515249</v>
      </c>
    </row>
    <row r="169" spans="1:30" x14ac:dyDescent="0.3">
      <c r="A169" s="10" t="s">
        <v>124</v>
      </c>
      <c r="B169" s="58">
        <v>17434.733870967742</v>
      </c>
      <c r="C169" s="58">
        <v>16802.22446236559</v>
      </c>
      <c r="D169" s="27">
        <f t="shared" si="22"/>
        <v>2108.8367067404834</v>
      </c>
      <c r="E169" s="27">
        <f t="shared" si="23"/>
        <v>2357.203162282909</v>
      </c>
      <c r="AB169" s="10" t="s">
        <v>150</v>
      </c>
      <c r="AC169">
        <f t="shared" si="30"/>
        <v>-804470.86004056968</v>
      </c>
      <c r="AD169" s="136">
        <f t="shared" si="31"/>
        <v>-562638.46653144062</v>
      </c>
    </row>
    <row r="170" spans="1:30" x14ac:dyDescent="0.3">
      <c r="A170" s="10" t="s">
        <v>125</v>
      </c>
      <c r="B170">
        <v>20761.504032258064</v>
      </c>
      <c r="C170">
        <v>18195.236559139787</v>
      </c>
      <c r="D170" s="27">
        <f t="shared" si="22"/>
        <v>5435.6068680308053</v>
      </c>
      <c r="E170" s="27">
        <f t="shared" si="23"/>
        <v>3750.2152590571059</v>
      </c>
      <c r="AB170" s="10" t="s">
        <v>151</v>
      </c>
      <c r="AC170">
        <f t="shared" si="30"/>
        <v>-454141.54580001533</v>
      </c>
      <c r="AD170" s="136">
        <f t="shared" si="31"/>
        <v>-503553.24313197657</v>
      </c>
    </row>
    <row r="171" spans="1:30" x14ac:dyDescent="0.3">
      <c r="A171" s="10" t="s">
        <v>126</v>
      </c>
      <c r="B171">
        <v>20744.285919540231</v>
      </c>
      <c r="C171">
        <v>18250.316091954024</v>
      </c>
      <c r="D171" s="27">
        <f t="shared" si="22"/>
        <v>5418.3887553129716</v>
      </c>
      <c r="E171" s="27">
        <f t="shared" si="23"/>
        <v>3805.2947918713435</v>
      </c>
      <c r="AB171" s="10" t="s">
        <v>152</v>
      </c>
      <c r="AC171">
        <f t="shared" si="30"/>
        <v>1094555.1098039206</v>
      </c>
      <c r="AD171" s="136">
        <f t="shared" si="31"/>
        <v>-138550.85098039173</v>
      </c>
    </row>
    <row r="172" spans="1:30" x14ac:dyDescent="0.3">
      <c r="A172" s="10" t="s">
        <v>127</v>
      </c>
      <c r="B172">
        <v>17209.113055181697</v>
      </c>
      <c r="C172">
        <v>15584.212651413191</v>
      </c>
      <c r="D172" s="27">
        <f t="shared" si="22"/>
        <v>1883.2158909544378</v>
      </c>
      <c r="E172" s="27">
        <f t="shared" si="23"/>
        <v>1139.1913513305099</v>
      </c>
      <c r="AB172" s="10" t="s">
        <v>153</v>
      </c>
      <c r="AC172">
        <f t="shared" si="30"/>
        <v>1104051.2352941185</v>
      </c>
      <c r="AD172" s="136">
        <f t="shared" si="31"/>
        <v>79743.411764705554</v>
      </c>
    </row>
    <row r="173" spans="1:30" x14ac:dyDescent="0.3">
      <c r="A173" s="10" t="s">
        <v>128</v>
      </c>
      <c r="B173">
        <v>16816.37222222222</v>
      </c>
      <c r="C173">
        <v>14608.244444444445</v>
      </c>
      <c r="D173" s="27">
        <f t="shared" si="22"/>
        <v>1490.4750579949614</v>
      </c>
      <c r="E173" s="27">
        <f t="shared" si="23"/>
        <v>163.22314436176384</v>
      </c>
      <c r="AB173" s="10" t="s">
        <v>154</v>
      </c>
      <c r="AC173">
        <f t="shared" si="30"/>
        <v>1039939.5540077128</v>
      </c>
      <c r="AD173" s="136">
        <f t="shared" si="31"/>
        <v>-21069.991295428947</v>
      </c>
    </row>
    <row r="174" spans="1:30" x14ac:dyDescent="0.3">
      <c r="A174" s="10" t="s">
        <v>129</v>
      </c>
      <c r="B174">
        <v>14937.95564516129</v>
      </c>
      <c r="C174">
        <v>12531.897849462366</v>
      </c>
      <c r="D174" s="27">
        <f t="shared" si="22"/>
        <v>-387.94151906596926</v>
      </c>
      <c r="E174" s="27">
        <f t="shared" si="23"/>
        <v>-1913.1234506203145</v>
      </c>
      <c r="AB174" s="10" t="s">
        <v>155</v>
      </c>
      <c r="AC174">
        <f t="shared" si="30"/>
        <v>888013.84060721099</v>
      </c>
      <c r="AD174" s="136">
        <f t="shared" si="31"/>
        <v>-93438.037697659805</v>
      </c>
    </row>
    <row r="175" spans="1:30" x14ac:dyDescent="0.3">
      <c r="A175" s="10" t="s">
        <v>130</v>
      </c>
      <c r="B175">
        <v>14189.379166666668</v>
      </c>
      <c r="C175">
        <v>11644.816666666668</v>
      </c>
      <c r="D175" s="27">
        <f t="shared" si="22"/>
        <v>-1136.5179975605915</v>
      </c>
      <c r="E175" s="27">
        <f t="shared" si="23"/>
        <v>-2800.2046334160132</v>
      </c>
      <c r="AB175" s="10" t="s">
        <v>156</v>
      </c>
      <c r="AC175">
        <f t="shared" si="30"/>
        <v>-56445.235294118524</v>
      </c>
      <c r="AD175" s="136">
        <f t="shared" si="31"/>
        <v>84489.705882352777</v>
      </c>
    </row>
    <row r="176" spans="1:30" x14ac:dyDescent="0.3">
      <c r="A176" s="10" t="s">
        <v>131</v>
      </c>
      <c r="B176">
        <v>13246.682795698925</v>
      </c>
      <c r="C176">
        <v>10807.537634408602</v>
      </c>
      <c r="D176" s="27">
        <f t="shared" si="22"/>
        <v>-2079.2143685283336</v>
      </c>
      <c r="E176" s="27">
        <f t="shared" si="23"/>
        <v>-3637.483665674079</v>
      </c>
      <c r="AB176" s="10" t="s">
        <v>157</v>
      </c>
      <c r="AC176">
        <f t="shared" si="30"/>
        <v>359793.9862745069</v>
      </c>
      <c r="AD176" s="136">
        <f t="shared" si="31"/>
        <v>-22439.36274509877</v>
      </c>
    </row>
    <row r="177" spans="1:30" x14ac:dyDescent="0.3">
      <c r="A177" s="10" t="s">
        <v>132</v>
      </c>
      <c r="B177">
        <v>14651.325268817205</v>
      </c>
      <c r="C177">
        <v>11281.395161290322</v>
      </c>
      <c r="D177" s="27">
        <f t="shared" si="22"/>
        <v>-674.57189541005391</v>
      </c>
      <c r="E177" s="27">
        <f t="shared" si="23"/>
        <v>-3163.6261387923587</v>
      </c>
      <c r="AB177" s="10" t="s">
        <v>158</v>
      </c>
      <c r="AC177">
        <f t="shared" si="30"/>
        <v>690221.33857084624</v>
      </c>
      <c r="AD177" s="136">
        <f t="shared" si="31"/>
        <v>-132714.73724022135</v>
      </c>
    </row>
    <row r="178" spans="1:30" x14ac:dyDescent="0.3">
      <c r="A178" s="10" t="s">
        <v>133</v>
      </c>
      <c r="B178">
        <v>14649.405555555555</v>
      </c>
      <c r="C178">
        <v>12305.022222222222</v>
      </c>
      <c r="D178" s="27">
        <f t="shared" si="22"/>
        <v>-676.49160867170394</v>
      </c>
      <c r="E178" s="27">
        <f t="shared" si="23"/>
        <v>-2139.9990778604588</v>
      </c>
      <c r="AB178" s="10" t="s">
        <v>159</v>
      </c>
      <c r="AC178">
        <f t="shared" si="30"/>
        <v>584111.64175579511</v>
      </c>
      <c r="AD178" s="136">
        <f t="shared" si="31"/>
        <v>-215469.66737967916</v>
      </c>
    </row>
    <row r="179" spans="1:30" x14ac:dyDescent="0.3">
      <c r="A179" s="10" t="s">
        <v>134</v>
      </c>
      <c r="B179">
        <v>16119.140939597315</v>
      </c>
      <c r="C179">
        <v>14659.429530201342</v>
      </c>
      <c r="D179" s="27">
        <f t="shared" si="22"/>
        <v>793.24377537005603</v>
      </c>
      <c r="E179" s="27">
        <f t="shared" si="23"/>
        <v>214.40823011866087</v>
      </c>
      <c r="AB179" s="10" t="s">
        <v>160</v>
      </c>
      <c r="AC179">
        <f t="shared" si="30"/>
        <v>534984.30736911669</v>
      </c>
      <c r="AD179" s="136">
        <f t="shared" si="31"/>
        <v>210184.67286833748</v>
      </c>
    </row>
    <row r="180" spans="1:30" x14ac:dyDescent="0.3">
      <c r="A180" s="10" t="s">
        <v>135</v>
      </c>
      <c r="B180">
        <v>17027.088888888888</v>
      </c>
      <c r="C180">
        <v>16214.6875</v>
      </c>
      <c r="D180" s="27">
        <f t="shared" si="22"/>
        <v>1701.1917246616285</v>
      </c>
      <c r="E180" s="27">
        <f t="shared" si="23"/>
        <v>1769.6661999173193</v>
      </c>
      <c r="AB180" s="10" t="s">
        <v>161</v>
      </c>
      <c r="AC180">
        <f t="shared" ref="AC180:AC191" si="32">P3-AC33</f>
        <v>733971.08113590628</v>
      </c>
      <c r="AD180" s="136">
        <f t="shared" ref="AD180:AD191" si="33">Q3-AD33</f>
        <v>-63993.626774847507</v>
      </c>
    </row>
    <row r="181" spans="1:30" x14ac:dyDescent="0.3">
      <c r="A181" s="10" t="s">
        <v>136</v>
      </c>
      <c r="B181">
        <v>19736.294354838708</v>
      </c>
      <c r="C181">
        <v>19358.560483870966</v>
      </c>
      <c r="D181" s="27">
        <f t="shared" si="22"/>
        <v>4410.3971906114493</v>
      </c>
      <c r="E181" s="27">
        <f t="shared" si="23"/>
        <v>4913.5391837882853</v>
      </c>
      <c r="AB181" s="10" t="s">
        <v>162</v>
      </c>
      <c r="AC181">
        <f t="shared" si="32"/>
        <v>224116.13995943218</v>
      </c>
      <c r="AD181" s="136">
        <f t="shared" si="33"/>
        <v>-121767.46653144062</v>
      </c>
    </row>
    <row r="182" spans="1:30" x14ac:dyDescent="0.3">
      <c r="A182" s="10" t="s">
        <v>137</v>
      </c>
      <c r="B182" s="58">
        <v>19661.673387096773</v>
      </c>
      <c r="C182" s="58">
        <v>19299.169354838708</v>
      </c>
      <c r="D182" s="27">
        <f t="shared" si="22"/>
        <v>4335.7762228695137</v>
      </c>
      <c r="E182" s="27">
        <f t="shared" si="23"/>
        <v>4854.1480547560277</v>
      </c>
      <c r="AB182" s="10" t="s">
        <v>163</v>
      </c>
      <c r="AC182">
        <f t="shared" si="32"/>
        <v>462893.02755126171</v>
      </c>
      <c r="AD182" s="136">
        <f t="shared" si="33"/>
        <v>-184025.77072282508</v>
      </c>
    </row>
    <row r="183" spans="1:30" x14ac:dyDescent="0.3">
      <c r="A183" s="10" t="s">
        <v>138</v>
      </c>
      <c r="B183" s="58">
        <v>18536.263392857141</v>
      </c>
      <c r="C183" s="58">
        <v>18670.443452380954</v>
      </c>
      <c r="D183" s="27">
        <f t="shared" si="22"/>
        <v>3210.3662286298822</v>
      </c>
      <c r="E183" s="27">
        <f t="shared" si="23"/>
        <v>4225.4221522982734</v>
      </c>
      <c r="AB183" s="10" t="s">
        <v>164</v>
      </c>
      <c r="AC183">
        <f t="shared" si="32"/>
        <v>594624.30980392173</v>
      </c>
      <c r="AD183" s="136">
        <f t="shared" si="33"/>
        <v>122893.84901960753</v>
      </c>
    </row>
    <row r="184" spans="1:30" x14ac:dyDescent="0.3">
      <c r="A184" s="10" t="s">
        <v>139</v>
      </c>
      <c r="B184" s="58">
        <v>16624.79407806191</v>
      </c>
      <c r="C184" s="58">
        <v>17605.49798115747</v>
      </c>
      <c r="D184" s="27">
        <f t="shared" si="22"/>
        <v>1298.8969138346511</v>
      </c>
      <c r="E184" s="27">
        <f t="shared" si="23"/>
        <v>3160.4766810747897</v>
      </c>
      <c r="AB184" s="10" t="s">
        <v>165</v>
      </c>
      <c r="AC184">
        <f t="shared" si="32"/>
        <v>939369.23529411852</v>
      </c>
      <c r="AD184" s="136">
        <f t="shared" si="33"/>
        <v>572918.41176470555</v>
      </c>
    </row>
    <row r="185" spans="1:30" x14ac:dyDescent="0.3">
      <c r="A185" s="10" t="s">
        <v>140</v>
      </c>
      <c r="B185" s="58">
        <v>13136.926388888889</v>
      </c>
      <c r="C185" s="58">
        <v>15071.115277777777</v>
      </c>
      <c r="D185" s="27">
        <f t="shared" si="22"/>
        <v>-2188.97077533837</v>
      </c>
      <c r="E185" s="27">
        <f t="shared" si="23"/>
        <v>626.09397769509633</v>
      </c>
      <c r="AB185" s="10" t="s">
        <v>166</v>
      </c>
      <c r="AC185">
        <f t="shared" si="32"/>
        <v>1421946.3540077116</v>
      </c>
      <c r="AD185" s="136">
        <f t="shared" si="33"/>
        <v>647881.07537123561</v>
      </c>
    </row>
    <row r="186" spans="1:30" x14ac:dyDescent="0.3">
      <c r="A186" s="10" t="s">
        <v>141</v>
      </c>
      <c r="B186" s="58">
        <v>12970.681451612903</v>
      </c>
      <c r="C186" s="58">
        <v>12651.879032258064</v>
      </c>
      <c r="D186" s="27">
        <f t="shared" si="22"/>
        <v>-2355.2157126143557</v>
      </c>
      <c r="E186" s="27">
        <f t="shared" si="23"/>
        <v>-1793.1422678246163</v>
      </c>
      <c r="AB186" s="10" t="s">
        <v>167</v>
      </c>
      <c r="AC186">
        <f t="shared" si="32"/>
        <v>200583.84060721099</v>
      </c>
      <c r="AD186" s="136">
        <f t="shared" si="33"/>
        <v>440996.96230234299</v>
      </c>
    </row>
    <row r="187" spans="1:30" x14ac:dyDescent="0.3">
      <c r="A187" s="10" t="s">
        <v>142</v>
      </c>
      <c r="B187" s="58">
        <v>12957.466666666667</v>
      </c>
      <c r="C187" s="58">
        <v>11306.883333333333</v>
      </c>
      <c r="D187" s="27">
        <f t="shared" si="22"/>
        <v>-2368.4304975605919</v>
      </c>
      <c r="E187" s="27">
        <f t="shared" si="23"/>
        <v>-3138.1379667493475</v>
      </c>
      <c r="AB187" s="10" t="s">
        <v>168</v>
      </c>
      <c r="AC187">
        <f t="shared" si="32"/>
        <v>392100.76470588148</v>
      </c>
      <c r="AD187" s="136">
        <f t="shared" si="33"/>
        <v>218309.70588235278</v>
      </c>
    </row>
    <row r="188" spans="1:30" x14ac:dyDescent="0.3">
      <c r="A188" s="10" t="s">
        <v>143</v>
      </c>
      <c r="B188" s="58">
        <v>12844.45430107527</v>
      </c>
      <c r="C188" s="58">
        <v>10700.498655913978</v>
      </c>
      <c r="D188" s="27">
        <f t="shared" si="22"/>
        <v>-2481.4428631519895</v>
      </c>
      <c r="E188" s="27">
        <f t="shared" si="23"/>
        <v>-3744.5226441687028</v>
      </c>
      <c r="AB188" s="10" t="s">
        <v>169</v>
      </c>
      <c r="AC188">
        <f t="shared" si="32"/>
        <v>866618.15294117481</v>
      </c>
      <c r="AD188" s="136">
        <f t="shared" si="33"/>
        <v>198148.37058823556</v>
      </c>
    </row>
    <row r="189" spans="1:30" x14ac:dyDescent="0.3">
      <c r="A189" s="10" t="s">
        <v>144</v>
      </c>
      <c r="B189" s="58">
        <v>13475.868279569893</v>
      </c>
      <c r="C189" s="58">
        <v>11048.174731182795</v>
      </c>
      <c r="D189" s="27">
        <f t="shared" si="22"/>
        <v>-1850.0288846573658</v>
      </c>
      <c r="E189" s="27">
        <f t="shared" si="23"/>
        <v>-3396.8465688998858</v>
      </c>
      <c r="AB189" s="10" t="s">
        <v>170</v>
      </c>
      <c r="AC189">
        <f t="shared" si="32"/>
        <v>901525.32783259079</v>
      </c>
      <c r="AD189" s="136">
        <f t="shared" si="33"/>
        <v>33403.984907429665</v>
      </c>
    </row>
    <row r="190" spans="1:30" x14ac:dyDescent="0.3">
      <c r="A190" s="10" t="s">
        <v>145</v>
      </c>
      <c r="B190" s="58">
        <v>13707.247222222222</v>
      </c>
      <c r="C190" s="58">
        <v>12267.601388888888</v>
      </c>
      <c r="D190" s="27">
        <f t="shared" si="22"/>
        <v>-1618.6499420050368</v>
      </c>
      <c r="E190" s="27">
        <f t="shared" si="23"/>
        <v>-2177.4199111937924</v>
      </c>
      <c r="AB190" s="10" t="s">
        <v>171</v>
      </c>
      <c r="AC190">
        <f t="shared" si="32"/>
        <v>625546.24175579287</v>
      </c>
      <c r="AD190" s="136">
        <f t="shared" si="33"/>
        <v>-32165.634046347812</v>
      </c>
    </row>
    <row r="191" spans="1:30" x14ac:dyDescent="0.3">
      <c r="A191" s="10" t="s">
        <v>146</v>
      </c>
      <c r="B191" s="58">
        <v>14501.069798657718</v>
      </c>
      <c r="C191" s="58">
        <v>14023.127516778524</v>
      </c>
      <c r="D191" s="27">
        <f t="shared" ref="D191:D254" si="34">B191-$G$66</f>
        <v>-824.82736556954114</v>
      </c>
      <c r="E191" s="27">
        <f t="shared" ref="E191:E254" si="35">C191-$I$66</f>
        <v>-421.89378330415639</v>
      </c>
      <c r="AB191" s="10" t="s">
        <v>172</v>
      </c>
      <c r="AC191">
        <f t="shared" si="32"/>
        <v>-26470.692630885169</v>
      </c>
      <c r="AD191" s="136">
        <f t="shared" si="33"/>
        <v>-280130.32713165879</v>
      </c>
    </row>
    <row r="192" spans="1:30" x14ac:dyDescent="0.3">
      <c r="A192" s="10" t="s">
        <v>147</v>
      </c>
      <c r="B192" s="58">
        <v>16924.523611111112</v>
      </c>
      <c r="C192" s="58">
        <v>16319.168055555556</v>
      </c>
      <c r="D192" s="27">
        <f t="shared" si="34"/>
        <v>1598.6264468838526</v>
      </c>
      <c r="E192" s="27">
        <f t="shared" si="35"/>
        <v>1874.1467554728752</v>
      </c>
      <c r="AB192" s="10" t="s">
        <v>173</v>
      </c>
      <c r="AC192">
        <f t="shared" ref="AC192:AC203" si="36">P18-AC33</f>
        <v>2366115.0811359044</v>
      </c>
      <c r="AD192" s="136">
        <f t="shared" ref="AD192:AD203" si="37">Q18-AD33</f>
        <v>1455681.3732251506</v>
      </c>
    </row>
    <row r="193" spans="1:30" x14ac:dyDescent="0.3">
      <c r="A193" s="10" t="s">
        <v>148</v>
      </c>
      <c r="B193" s="58">
        <v>17561.341397849461</v>
      </c>
      <c r="C193" s="58">
        <v>16812.576612903227</v>
      </c>
      <c r="D193" s="27">
        <f t="shared" si="34"/>
        <v>2235.4442336222019</v>
      </c>
      <c r="E193" s="27">
        <f t="shared" si="35"/>
        <v>2367.5553128205465</v>
      </c>
      <c r="AB193" s="10" t="s">
        <v>174</v>
      </c>
      <c r="AC193">
        <f t="shared" si="36"/>
        <v>977710.69168356806</v>
      </c>
      <c r="AD193" s="136">
        <f t="shared" si="37"/>
        <v>464173.36105476692</v>
      </c>
    </row>
    <row r="194" spans="1:30" x14ac:dyDescent="0.3">
      <c r="A194" s="10" t="s">
        <v>149</v>
      </c>
      <c r="B194" s="58">
        <v>19702.610215053763</v>
      </c>
      <c r="C194" s="58">
        <v>18752.485215053763</v>
      </c>
      <c r="D194" s="27">
        <f t="shared" si="34"/>
        <v>4376.7130508265036</v>
      </c>
      <c r="E194" s="27">
        <f t="shared" si="35"/>
        <v>4307.463914971082</v>
      </c>
      <c r="AB194" s="10" t="s">
        <v>175</v>
      </c>
      <c r="AC194">
        <f t="shared" si="36"/>
        <v>1672398.7072282489</v>
      </c>
      <c r="AD194" s="136">
        <f t="shared" si="37"/>
        <v>222175.19832158834</v>
      </c>
    </row>
    <row r="195" spans="1:30" x14ac:dyDescent="0.3">
      <c r="A195" s="10" t="s">
        <v>150</v>
      </c>
      <c r="B195" s="58">
        <v>17657.087797619046</v>
      </c>
      <c r="C195" s="58">
        <v>17366.555059523809</v>
      </c>
      <c r="D195" s="27">
        <f t="shared" si="34"/>
        <v>2331.1906333917868</v>
      </c>
      <c r="E195" s="27">
        <f t="shared" si="35"/>
        <v>2921.5337594411285</v>
      </c>
      <c r="AB195" s="10" t="s">
        <v>176</v>
      </c>
      <c r="AC195">
        <f t="shared" si="36"/>
        <v>1325384.2098039221</v>
      </c>
      <c r="AD195" s="136">
        <f t="shared" si="37"/>
        <v>744743.51568627544</v>
      </c>
    </row>
    <row r="196" spans="1:30" x14ac:dyDescent="0.3">
      <c r="A196" s="10" t="s">
        <v>151</v>
      </c>
      <c r="B196" s="58">
        <v>16500.00134589502</v>
      </c>
      <c r="C196" s="58">
        <v>16088.667563930014</v>
      </c>
      <c r="D196" s="27">
        <f t="shared" si="34"/>
        <v>1174.1041816677607</v>
      </c>
      <c r="E196" s="27">
        <f t="shared" si="35"/>
        <v>1643.6462638473331</v>
      </c>
      <c r="AB196" s="10" t="s">
        <v>177</v>
      </c>
      <c r="AC196">
        <f t="shared" si="36"/>
        <v>1343789.2352941185</v>
      </c>
      <c r="AD196" s="136">
        <f t="shared" si="37"/>
        <v>264050.41176470742</v>
      </c>
    </row>
    <row r="197" spans="1:30" x14ac:dyDescent="0.3">
      <c r="A197" s="10" t="s">
        <v>152</v>
      </c>
      <c r="B197" s="58">
        <v>15939.786111111111</v>
      </c>
      <c r="C197" s="58">
        <v>14124.347222222223</v>
      </c>
      <c r="D197" s="27">
        <f t="shared" si="34"/>
        <v>613.88894688385153</v>
      </c>
      <c r="E197" s="27">
        <f t="shared" si="35"/>
        <v>-320.67407786045806</v>
      </c>
      <c r="AB197" s="10" t="s">
        <v>178</v>
      </c>
      <c r="AC197">
        <f t="shared" si="36"/>
        <v>1488211.9540077113</v>
      </c>
      <c r="AD197" s="136">
        <f t="shared" si="37"/>
        <v>188699.77537123673</v>
      </c>
    </row>
    <row r="198" spans="1:30" x14ac:dyDescent="0.3">
      <c r="A198" s="10" t="s">
        <v>153</v>
      </c>
      <c r="B198" s="58">
        <v>14804.979838709678</v>
      </c>
      <c r="C198" s="58">
        <v>12655.513440860215</v>
      </c>
      <c r="D198" s="27">
        <f t="shared" si="34"/>
        <v>-520.91732551758105</v>
      </c>
      <c r="E198" s="27">
        <f t="shared" si="35"/>
        <v>-1789.5078592224654</v>
      </c>
      <c r="AB198" s="10" t="s">
        <v>179</v>
      </c>
      <c r="AC198">
        <f t="shared" si="36"/>
        <v>680536.84060720913</v>
      </c>
      <c r="AD198" s="136">
        <f t="shared" si="37"/>
        <v>234518.96230234113</v>
      </c>
    </row>
    <row r="199" spans="1:30" x14ac:dyDescent="0.3">
      <c r="A199" s="10" t="s">
        <v>154</v>
      </c>
      <c r="B199" s="58">
        <v>14441.019444444444</v>
      </c>
      <c r="C199" s="58">
        <v>11476.216666666667</v>
      </c>
      <c r="D199" s="27">
        <f t="shared" si="34"/>
        <v>-884.87771978281489</v>
      </c>
      <c r="E199" s="27">
        <f t="shared" si="35"/>
        <v>-2968.8046334160135</v>
      </c>
      <c r="AB199" s="10" t="s">
        <v>180</v>
      </c>
      <c r="AC199">
        <f t="shared" si="36"/>
        <v>218749.76470588148</v>
      </c>
      <c r="AD199" s="136">
        <f t="shared" si="37"/>
        <v>330906.70588235278</v>
      </c>
    </row>
    <row r="200" spans="1:30" x14ac:dyDescent="0.3">
      <c r="A200" s="10" t="s">
        <v>155</v>
      </c>
      <c r="B200" s="58">
        <v>13768.873655913978</v>
      </c>
      <c r="C200" s="58">
        <v>10592.067204301075</v>
      </c>
      <c r="D200" s="27">
        <f t="shared" si="34"/>
        <v>-1557.0235083132811</v>
      </c>
      <c r="E200" s="27">
        <f t="shared" si="35"/>
        <v>-3852.9540957816062</v>
      </c>
      <c r="AB200" s="10" t="s">
        <v>181</v>
      </c>
      <c r="AC200">
        <f t="shared" si="36"/>
        <v>309227.81960784085</v>
      </c>
      <c r="AD200" s="136">
        <f t="shared" si="37"/>
        <v>-204144.82941176556</v>
      </c>
    </row>
    <row r="201" spans="1:30" x14ac:dyDescent="0.3">
      <c r="A201" s="10" t="s">
        <v>156</v>
      </c>
      <c r="B201" s="58">
        <v>13320.176075268817</v>
      </c>
      <c r="C201" s="58">
        <v>11374.334677419354</v>
      </c>
      <c r="D201" s="27">
        <f t="shared" si="34"/>
        <v>-2005.7210889584421</v>
      </c>
      <c r="E201" s="27">
        <f t="shared" si="35"/>
        <v>-3070.6866226633265</v>
      </c>
      <c r="AB201" s="10" t="s">
        <v>182</v>
      </c>
      <c r="AC201">
        <f t="shared" si="36"/>
        <v>1036988.254007088</v>
      </c>
      <c r="AD201" s="136">
        <f t="shared" si="37"/>
        <v>356384.87081347033</v>
      </c>
    </row>
    <row r="202" spans="1:30" x14ac:dyDescent="0.3">
      <c r="A202" s="10" t="s">
        <v>157</v>
      </c>
      <c r="B202" s="58">
        <v>14676.243055555555</v>
      </c>
      <c r="C202" s="58">
        <v>12235.630555555555</v>
      </c>
      <c r="D202" s="27">
        <f t="shared" si="34"/>
        <v>-649.65410867170431</v>
      </c>
      <c r="E202" s="27">
        <f t="shared" si="35"/>
        <v>-2209.3907445271252</v>
      </c>
      <c r="AB202" s="10" t="s">
        <v>183</v>
      </c>
      <c r="AC202">
        <f t="shared" si="36"/>
        <v>683856.2084224578</v>
      </c>
      <c r="AD202" s="136">
        <f t="shared" si="37"/>
        <v>926440.13262032159</v>
      </c>
    </row>
    <row r="203" spans="1:30" x14ac:dyDescent="0.3">
      <c r="A203" s="10" t="s">
        <v>158</v>
      </c>
      <c r="B203" s="58">
        <v>15774.959731543624</v>
      </c>
      <c r="C203" s="58">
        <v>14105.311409395974</v>
      </c>
      <c r="D203" s="27">
        <f t="shared" si="34"/>
        <v>449.06256731636495</v>
      </c>
      <c r="E203" s="27">
        <f t="shared" si="35"/>
        <v>-339.70989068670679</v>
      </c>
      <c r="AB203" s="10" t="s">
        <v>184</v>
      </c>
      <c r="AC203">
        <f t="shared" si="36"/>
        <v>180648.30736911669</v>
      </c>
      <c r="AD203" s="136">
        <f t="shared" si="37"/>
        <v>-146918.32713166066</v>
      </c>
    </row>
    <row r="204" spans="1:30" x14ac:dyDescent="0.3">
      <c r="A204" s="10" t="s">
        <v>159</v>
      </c>
      <c r="B204" s="58">
        <v>18146.445833333335</v>
      </c>
      <c r="C204" s="58">
        <v>16094.512500000001</v>
      </c>
      <c r="D204" s="27">
        <f t="shared" si="34"/>
        <v>2820.548669106076</v>
      </c>
      <c r="E204" s="27">
        <f t="shared" si="35"/>
        <v>1649.49119991732</v>
      </c>
      <c r="AB204" s="10" t="s">
        <v>185</v>
      </c>
      <c r="AC204">
        <f t="shared" ref="AC204:AC215" si="38">P33-AC33</f>
        <v>1247041.0811359044</v>
      </c>
      <c r="AD204" s="136">
        <f t="shared" ref="AD204:AD215" si="39">Q33-AD33</f>
        <v>224000.37322515249</v>
      </c>
    </row>
    <row r="205" spans="1:30" x14ac:dyDescent="0.3">
      <c r="A205" s="10" t="s">
        <v>160</v>
      </c>
      <c r="B205" s="58">
        <v>19390.985215053763</v>
      </c>
      <c r="C205" s="58">
        <v>18025.309139784946</v>
      </c>
      <c r="D205" s="27">
        <f t="shared" si="34"/>
        <v>4065.0880508265036</v>
      </c>
      <c r="E205" s="27">
        <f t="shared" si="35"/>
        <v>3580.287839702265</v>
      </c>
      <c r="AB205" s="10" t="s">
        <v>186</v>
      </c>
      <c r="AC205">
        <f t="shared" si="38"/>
        <v>514102.13995943218</v>
      </c>
      <c r="AD205" s="136">
        <f t="shared" si="39"/>
        <v>378785.53346855938</v>
      </c>
    </row>
    <row r="206" spans="1:30" x14ac:dyDescent="0.3">
      <c r="A206" s="10" t="s">
        <v>161</v>
      </c>
      <c r="B206" s="58">
        <v>19894.43817204301</v>
      </c>
      <c r="C206" s="58">
        <v>18275.110215053763</v>
      </c>
      <c r="D206" s="27">
        <f t="shared" si="34"/>
        <v>4568.5410078157511</v>
      </c>
      <c r="E206" s="27">
        <f t="shared" si="35"/>
        <v>3830.088914971082</v>
      </c>
      <c r="AB206" s="10" t="s">
        <v>187</v>
      </c>
      <c r="AC206">
        <f t="shared" si="38"/>
        <v>122957.12445570529</v>
      </c>
      <c r="AD206" s="136">
        <f t="shared" si="39"/>
        <v>376032.99643733725</v>
      </c>
    </row>
    <row r="207" spans="1:30" x14ac:dyDescent="0.3">
      <c r="A207" s="10" t="s">
        <v>162</v>
      </c>
      <c r="B207" s="58">
        <v>19187.723214285714</v>
      </c>
      <c r="C207" s="58">
        <v>18022.613095238095</v>
      </c>
      <c r="D207" s="27">
        <f t="shared" si="34"/>
        <v>3861.8260500584547</v>
      </c>
      <c r="E207" s="27">
        <f t="shared" si="35"/>
        <v>3577.5917951554147</v>
      </c>
      <c r="AB207" s="10" t="s">
        <v>188</v>
      </c>
      <c r="AC207">
        <f t="shared" si="38"/>
        <v>1155336.8098039217</v>
      </c>
      <c r="AD207" s="136">
        <f t="shared" si="39"/>
        <v>763579.11568627506</v>
      </c>
    </row>
    <row r="208" spans="1:30" x14ac:dyDescent="0.3">
      <c r="A208" s="10" t="s">
        <v>163</v>
      </c>
      <c r="B208" s="58">
        <v>17732.574697173619</v>
      </c>
      <c r="C208" s="58">
        <v>16518.139973082099</v>
      </c>
      <c r="D208" s="27">
        <f t="shared" si="34"/>
        <v>2406.6775329463599</v>
      </c>
      <c r="E208" s="27">
        <f t="shared" si="35"/>
        <v>2073.1186729994188</v>
      </c>
      <c r="AB208" s="10" t="s">
        <v>189</v>
      </c>
      <c r="AC208">
        <f t="shared" si="38"/>
        <v>1183380.2352941185</v>
      </c>
      <c r="AD208" s="136">
        <f t="shared" si="39"/>
        <v>426129.41176470555</v>
      </c>
    </row>
    <row r="209" spans="1:30" x14ac:dyDescent="0.3">
      <c r="A209" s="10" t="s">
        <v>164</v>
      </c>
      <c r="B209" s="58">
        <v>15267.836111111112</v>
      </c>
      <c r="C209" s="58">
        <v>14475.75138888889</v>
      </c>
      <c r="D209" s="27">
        <f t="shared" si="34"/>
        <v>-58.061053116147377</v>
      </c>
      <c r="E209" s="27">
        <f t="shared" si="35"/>
        <v>30.730088806209096</v>
      </c>
      <c r="AB209" s="10" t="s">
        <v>190</v>
      </c>
      <c r="AC209">
        <f t="shared" si="38"/>
        <v>1303183.2873410471</v>
      </c>
      <c r="AD209" s="136">
        <f t="shared" si="39"/>
        <v>408988.87537123635</v>
      </c>
    </row>
    <row r="210" spans="1:30" x14ac:dyDescent="0.3">
      <c r="A210" s="10" t="s">
        <v>165</v>
      </c>
      <c r="B210" s="58">
        <v>14583.633064516129</v>
      </c>
      <c r="C210" s="58">
        <v>13318.383064516129</v>
      </c>
      <c r="D210" s="27">
        <f t="shared" si="34"/>
        <v>-742.26409971113026</v>
      </c>
      <c r="E210" s="27">
        <f t="shared" si="35"/>
        <v>-1126.6382355665519</v>
      </c>
      <c r="AB210" s="10" t="s">
        <v>191</v>
      </c>
      <c r="AC210">
        <f t="shared" si="38"/>
        <v>1064363.8406072091</v>
      </c>
      <c r="AD210" s="136">
        <f t="shared" si="39"/>
        <v>446514.96230234113</v>
      </c>
    </row>
    <row r="211" spans="1:30" x14ac:dyDescent="0.3">
      <c r="A211" s="10" t="s">
        <v>166</v>
      </c>
      <c r="B211" s="58">
        <v>14954.469444444445</v>
      </c>
      <c r="C211" s="58">
        <v>12375.344444444445</v>
      </c>
      <c r="D211" s="27">
        <f t="shared" si="34"/>
        <v>-371.42771978281417</v>
      </c>
      <c r="E211" s="27">
        <f t="shared" si="35"/>
        <v>-2069.6768556382358</v>
      </c>
      <c r="AB211" s="10" t="s">
        <v>192</v>
      </c>
      <c r="AC211">
        <f t="shared" si="38"/>
        <v>1010206.7647058815</v>
      </c>
      <c r="AD211" s="136">
        <f t="shared" si="39"/>
        <v>538034.70588235278</v>
      </c>
    </row>
    <row r="212" spans="1:30" x14ac:dyDescent="0.3">
      <c r="A212" s="10" t="s">
        <v>167</v>
      </c>
      <c r="B212" s="58">
        <v>12844.908602150537</v>
      </c>
      <c r="C212" s="58">
        <v>11310.393817204302</v>
      </c>
      <c r="D212" s="27">
        <f t="shared" si="34"/>
        <v>-2480.9885620767218</v>
      </c>
      <c r="E212" s="27">
        <f t="shared" si="35"/>
        <v>-3134.6274828783789</v>
      </c>
      <c r="AB212" s="10" t="s">
        <v>193</v>
      </c>
      <c r="AC212">
        <f t="shared" si="38"/>
        <v>1094758.5196078401</v>
      </c>
      <c r="AD212" s="136">
        <f t="shared" si="39"/>
        <v>355488.87058823369</v>
      </c>
    </row>
    <row r="213" spans="1:30" x14ac:dyDescent="0.3">
      <c r="A213" s="10" t="s">
        <v>168</v>
      </c>
      <c r="B213" s="58">
        <v>13923.060483870968</v>
      </c>
      <c r="C213" s="58">
        <v>11554.200268817205</v>
      </c>
      <c r="D213" s="27">
        <f t="shared" si="34"/>
        <v>-1402.8366803562913</v>
      </c>
      <c r="E213" s="27">
        <f t="shared" si="35"/>
        <v>-2890.8210312654755</v>
      </c>
      <c r="AB213" s="10" t="s">
        <v>194</v>
      </c>
      <c r="AC213">
        <f t="shared" si="38"/>
        <v>1277412.1036715172</v>
      </c>
      <c r="AD213" s="136">
        <f t="shared" si="39"/>
        <v>264486.39027655497</v>
      </c>
    </row>
    <row r="214" spans="1:30" x14ac:dyDescent="0.3">
      <c r="A214" s="10" t="s">
        <v>169</v>
      </c>
      <c r="B214" s="58">
        <v>15357.458333333334</v>
      </c>
      <c r="C214" s="58">
        <v>12532.119444444445</v>
      </c>
      <c r="D214" s="27">
        <f t="shared" si="34"/>
        <v>31.561169106074885</v>
      </c>
      <c r="E214" s="27">
        <f t="shared" si="35"/>
        <v>-1912.9018556382362</v>
      </c>
      <c r="AB214" s="10" t="s">
        <v>195</v>
      </c>
      <c r="AC214">
        <f t="shared" si="38"/>
        <v>1272488.3417557925</v>
      </c>
      <c r="AD214" s="136">
        <f t="shared" si="39"/>
        <v>837432.93262032047</v>
      </c>
    </row>
    <row r="215" spans="1:30" x14ac:dyDescent="0.3">
      <c r="A215" s="10" t="s">
        <v>170</v>
      </c>
      <c r="B215" s="58">
        <v>16058.970469798658</v>
      </c>
      <c r="C215" s="58">
        <v>14328.589261744966</v>
      </c>
      <c r="D215" s="27">
        <f t="shared" si="34"/>
        <v>733.07330557139903</v>
      </c>
      <c r="E215" s="27">
        <f t="shared" si="35"/>
        <v>-116.4320383377144</v>
      </c>
      <c r="AB215" s="10" t="s">
        <v>196</v>
      </c>
      <c r="AC215">
        <f t="shared" si="38"/>
        <v>938778.30736911669</v>
      </c>
      <c r="AD215" s="136">
        <f t="shared" si="39"/>
        <v>845489.67286833934</v>
      </c>
    </row>
    <row r="216" spans="1:30" x14ac:dyDescent="0.3">
      <c r="A216" s="10" t="s">
        <v>171</v>
      </c>
      <c r="B216" s="58">
        <v>18202.137500000001</v>
      </c>
      <c r="C216" s="58">
        <v>16340.888888888889</v>
      </c>
      <c r="D216" s="27">
        <f t="shared" si="34"/>
        <v>2876.2403357727417</v>
      </c>
      <c r="E216" s="27">
        <f t="shared" si="35"/>
        <v>1895.867588806208</v>
      </c>
      <c r="AB216" s="10" t="s">
        <v>197</v>
      </c>
      <c r="AC216">
        <f t="shared" ref="AC216:AC227" si="40">T3-AC33</f>
        <v>1567822.0811359081</v>
      </c>
      <c r="AD216" s="136">
        <f t="shared" ref="AD216:AD227" si="41">U3-AD33</f>
        <v>855765.37322515063</v>
      </c>
    </row>
    <row r="217" spans="1:30" x14ac:dyDescent="0.3">
      <c r="A217" s="10" t="s">
        <v>172</v>
      </c>
      <c r="B217" s="58">
        <v>18636.341397849461</v>
      </c>
      <c r="C217" s="58">
        <v>17366.283602150539</v>
      </c>
      <c r="D217" s="27">
        <f t="shared" si="34"/>
        <v>3310.4442336222019</v>
      </c>
      <c r="E217" s="27">
        <f t="shared" si="35"/>
        <v>2921.2623020678584</v>
      </c>
      <c r="AB217" s="10" t="s">
        <v>198</v>
      </c>
      <c r="AC217">
        <f t="shared" si="40"/>
        <v>2149703.1399594303</v>
      </c>
      <c r="AD217" s="136">
        <f t="shared" si="41"/>
        <v>1202670.5334685612</v>
      </c>
    </row>
    <row r="218" spans="1:30" x14ac:dyDescent="0.3">
      <c r="A218" s="10" t="s">
        <v>173</v>
      </c>
      <c r="B218" s="58">
        <v>22088.180107526881</v>
      </c>
      <c r="C218" s="58">
        <v>20317.684139784946</v>
      </c>
      <c r="D218" s="27">
        <f t="shared" si="34"/>
        <v>6762.2829432996223</v>
      </c>
      <c r="E218" s="27">
        <f t="shared" si="35"/>
        <v>5872.662839702265</v>
      </c>
      <c r="AB218" s="10" t="s">
        <v>199</v>
      </c>
      <c r="AC218">
        <f t="shared" si="40"/>
        <v>1380308.1123426519</v>
      </c>
      <c r="AD218" s="136">
        <f t="shared" si="41"/>
        <v>1707732.9156836346</v>
      </c>
    </row>
    <row r="219" spans="1:30" x14ac:dyDescent="0.3">
      <c r="A219" s="10" t="s">
        <v>174</v>
      </c>
      <c r="B219" s="58">
        <v>20309.143678160919</v>
      </c>
      <c r="C219" s="58">
        <v>18894.548850574713</v>
      </c>
      <c r="D219" s="27">
        <f t="shared" si="34"/>
        <v>4983.24651393366</v>
      </c>
      <c r="E219" s="27">
        <f t="shared" si="35"/>
        <v>4449.5275504920319</v>
      </c>
      <c r="AB219" s="10" t="s">
        <v>200</v>
      </c>
      <c r="AC219">
        <f t="shared" si="40"/>
        <v>71834.109803920612</v>
      </c>
      <c r="AD219" s="136">
        <f t="shared" si="41"/>
        <v>865071.04901960865</v>
      </c>
    </row>
    <row r="220" spans="1:30" x14ac:dyDescent="0.3">
      <c r="A220" s="10" t="s">
        <v>175</v>
      </c>
      <c r="B220" s="58">
        <v>19358.254374158816</v>
      </c>
      <c r="C220" s="58">
        <v>17064.109017496634</v>
      </c>
      <c r="D220" s="27">
        <f t="shared" si="34"/>
        <v>4032.357209931557</v>
      </c>
      <c r="E220" s="27">
        <f t="shared" si="35"/>
        <v>2619.0877174139532</v>
      </c>
      <c r="AB220" s="10" t="s">
        <v>201</v>
      </c>
      <c r="AC220">
        <f t="shared" si="40"/>
        <v>-7043.7647058814764</v>
      </c>
      <c r="AD220" s="136">
        <f t="shared" si="41"/>
        <v>92701.411764705554</v>
      </c>
    </row>
    <row r="221" spans="1:30" x14ac:dyDescent="0.3">
      <c r="A221" s="10" t="s">
        <v>176</v>
      </c>
      <c r="B221" s="58">
        <v>16250.040277777778</v>
      </c>
      <c r="C221" s="58">
        <v>15311.570833333333</v>
      </c>
      <c r="D221" s="27">
        <f t="shared" si="34"/>
        <v>924.14311355051905</v>
      </c>
      <c r="E221" s="27">
        <f t="shared" si="35"/>
        <v>866.54953325065253</v>
      </c>
      <c r="AB221" s="10" t="s">
        <v>202</v>
      </c>
      <c r="AC221">
        <f t="shared" si="40"/>
        <v>177828.52067437954</v>
      </c>
      <c r="AD221" s="136">
        <f t="shared" si="41"/>
        <v>437480.97537123784</v>
      </c>
    </row>
    <row r="222" spans="1:30" x14ac:dyDescent="0.3">
      <c r="A222" s="10" t="s">
        <v>177</v>
      </c>
      <c r="B222" s="58">
        <v>15127.208333333334</v>
      </c>
      <c r="C222" s="58">
        <v>12903.237903225807</v>
      </c>
      <c r="D222" s="27">
        <f t="shared" si="34"/>
        <v>-198.68883089392511</v>
      </c>
      <c r="E222" s="27">
        <f t="shared" si="35"/>
        <v>-1541.7833968568739</v>
      </c>
      <c r="AB222" s="10" t="s">
        <v>203</v>
      </c>
      <c r="AC222">
        <f t="shared" si="40"/>
        <v>-14619.159392787144</v>
      </c>
      <c r="AD222" s="136">
        <f t="shared" si="41"/>
        <v>384353.96230234113</v>
      </c>
    </row>
    <row r="223" spans="1:30" x14ac:dyDescent="0.3">
      <c r="A223" s="10" t="s">
        <v>178</v>
      </c>
      <c r="B223" s="58">
        <v>15043.536111111111</v>
      </c>
      <c r="C223" s="58">
        <v>11758.165277777778</v>
      </c>
      <c r="D223" s="27">
        <f t="shared" si="34"/>
        <v>-282.36105311614847</v>
      </c>
      <c r="E223" s="27">
        <f t="shared" si="35"/>
        <v>-2686.8560223049026</v>
      </c>
      <c r="AB223" s="10" t="s">
        <v>204</v>
      </c>
      <c r="AC223">
        <f t="shared" si="40"/>
        <v>483735.76470588148</v>
      </c>
      <c r="AD223" s="136">
        <f t="shared" si="41"/>
        <v>509691.70588235091</v>
      </c>
    </row>
    <row r="224" spans="1:30" x14ac:dyDescent="0.3">
      <c r="A224" s="10" t="s">
        <v>179</v>
      </c>
      <c r="B224" s="58">
        <v>13490.006720430107</v>
      </c>
      <c r="C224" s="58">
        <v>11032.869623655914</v>
      </c>
      <c r="D224" s="27">
        <f t="shared" si="34"/>
        <v>-1835.8904437971523</v>
      </c>
      <c r="E224" s="27">
        <f t="shared" si="35"/>
        <v>-3412.1516764267672</v>
      </c>
      <c r="AB224" s="10" t="s">
        <v>205</v>
      </c>
      <c r="AC224">
        <f t="shared" si="40"/>
        <v>732054.38627450913</v>
      </c>
      <c r="AD224" s="136">
        <f t="shared" si="41"/>
        <v>651054.23725490272</v>
      </c>
    </row>
    <row r="225" spans="1:30" x14ac:dyDescent="0.3">
      <c r="A225" s="10" t="s">
        <v>180</v>
      </c>
      <c r="B225" s="58">
        <v>13690.06182795699</v>
      </c>
      <c r="C225" s="58">
        <v>11705.540322580646</v>
      </c>
      <c r="D225" s="27">
        <f t="shared" si="34"/>
        <v>-1635.8353362702692</v>
      </c>
      <c r="E225" s="27">
        <f t="shared" si="35"/>
        <v>-2739.4809775020349</v>
      </c>
      <c r="AB225" s="10" t="s">
        <v>206</v>
      </c>
      <c r="AC225">
        <f t="shared" si="40"/>
        <v>1971332.4150809124</v>
      </c>
      <c r="AD225" s="136">
        <f t="shared" si="41"/>
        <v>715561.10705507919</v>
      </c>
    </row>
    <row r="226" spans="1:30" x14ac:dyDescent="0.3">
      <c r="A226" s="10" t="s">
        <v>181</v>
      </c>
      <c r="B226" s="58">
        <v>14608.277777777777</v>
      </c>
      <c r="C226" s="58">
        <v>11991.402777777777</v>
      </c>
      <c r="D226" s="27">
        <f t="shared" si="34"/>
        <v>-717.61938644948168</v>
      </c>
      <c r="E226" s="27">
        <f t="shared" si="35"/>
        <v>-2453.6185223049033</v>
      </c>
      <c r="AB226" s="10" t="s">
        <v>207</v>
      </c>
      <c r="AC226">
        <f t="shared" si="40"/>
        <v>1167304.3084224593</v>
      </c>
      <c r="AD226" s="136">
        <f t="shared" si="41"/>
        <v>332643.39928698726</v>
      </c>
    </row>
    <row r="227" spans="1:30" x14ac:dyDescent="0.3">
      <c r="A227" s="10" t="s">
        <v>182</v>
      </c>
      <c r="B227" s="58">
        <v>16241.044295302014</v>
      </c>
      <c r="C227" s="58">
        <v>14762.703355704698</v>
      </c>
      <c r="D227" s="27">
        <f t="shared" si="34"/>
        <v>915.14713107475472</v>
      </c>
      <c r="E227" s="27">
        <f t="shared" si="35"/>
        <v>317.68205562201729</v>
      </c>
      <c r="AB227" s="10" t="s">
        <v>208</v>
      </c>
      <c r="AC227">
        <f t="shared" si="40"/>
        <v>-107564.69263088331</v>
      </c>
      <c r="AD227" s="136">
        <f t="shared" si="41"/>
        <v>662109.67286833934</v>
      </c>
    </row>
    <row r="228" spans="1:30" x14ac:dyDescent="0.3">
      <c r="A228" s="10" t="s">
        <v>183</v>
      </c>
      <c r="B228" s="58">
        <v>18280.511111111111</v>
      </c>
      <c r="C228" s="58">
        <v>17629.337500000001</v>
      </c>
      <c r="D228" s="27">
        <f t="shared" si="34"/>
        <v>2954.6139468838519</v>
      </c>
      <c r="E228" s="27">
        <f t="shared" si="35"/>
        <v>3184.3161999173208</v>
      </c>
      <c r="AB228" s="10" t="s">
        <v>209</v>
      </c>
      <c r="AC228">
        <f t="shared" ref="AC228:AC239" si="42">T18-AC33</f>
        <v>-814143.91886409558</v>
      </c>
      <c r="AD228" s="136">
        <f t="shared" ref="AD228:AD239" si="43">U18-AD33</f>
        <v>889778.37322515249</v>
      </c>
    </row>
    <row r="229" spans="1:30" x14ac:dyDescent="0.3">
      <c r="A229" s="10" t="s">
        <v>184</v>
      </c>
      <c r="B229" s="58">
        <v>18914.727150537634</v>
      </c>
      <c r="C229" s="58">
        <v>17545.331989247312</v>
      </c>
      <c r="D229" s="27">
        <f t="shared" si="34"/>
        <v>3588.8299863103748</v>
      </c>
      <c r="E229" s="27">
        <f t="shared" si="35"/>
        <v>3100.3106891646312</v>
      </c>
      <c r="AB229" s="10" t="s">
        <v>210</v>
      </c>
      <c r="AC229">
        <f t="shared" si="42"/>
        <v>-181136.89452332631</v>
      </c>
      <c r="AD229" s="136">
        <f t="shared" si="43"/>
        <v>75274.533468561247</v>
      </c>
    </row>
    <row r="230" spans="1:30" x14ac:dyDescent="0.3">
      <c r="A230" s="10" t="s">
        <v>185</v>
      </c>
      <c r="B230" s="58">
        <v>20584.048387096773</v>
      </c>
      <c r="C230" s="58">
        <v>18662.198924731183</v>
      </c>
      <c r="D230" s="27">
        <f t="shared" si="34"/>
        <v>5258.1512228695137</v>
      </c>
      <c r="E230" s="27">
        <f t="shared" si="35"/>
        <v>4217.1776246485024</v>
      </c>
      <c r="AB230" s="10" t="s">
        <v>211</v>
      </c>
      <c r="AC230">
        <f t="shared" si="42"/>
        <v>1537926.9656400923</v>
      </c>
      <c r="AD230" s="136">
        <f t="shared" si="43"/>
        <v>530195.20370517112</v>
      </c>
    </row>
    <row r="231" spans="1:30" x14ac:dyDescent="0.3">
      <c r="A231" s="10" t="s">
        <v>186</v>
      </c>
      <c r="B231" s="58">
        <v>19619.25</v>
      </c>
      <c r="C231" s="58">
        <v>18767.483630952382</v>
      </c>
      <c r="D231" s="27">
        <f t="shared" si="34"/>
        <v>4293.3528357727409</v>
      </c>
      <c r="E231" s="27">
        <f t="shared" si="35"/>
        <v>4322.462330869701</v>
      </c>
      <c r="AB231" s="10" t="s">
        <v>212</v>
      </c>
      <c r="AC231">
        <f t="shared" si="42"/>
        <v>2231275.509803921</v>
      </c>
      <c r="AD231" s="136">
        <f t="shared" si="43"/>
        <v>141257.21568627283</v>
      </c>
    </row>
    <row r="232" spans="1:30" x14ac:dyDescent="0.3">
      <c r="A232" s="10" t="s">
        <v>187</v>
      </c>
      <c r="B232" s="58">
        <v>17275.671601615075</v>
      </c>
      <c r="C232" s="58">
        <v>17270.907133243607</v>
      </c>
      <c r="D232" s="27">
        <f t="shared" si="34"/>
        <v>1949.7744373878159</v>
      </c>
      <c r="E232" s="27">
        <f t="shared" si="35"/>
        <v>2825.8858331609263</v>
      </c>
      <c r="AB232" s="10" t="s">
        <v>213</v>
      </c>
      <c r="AC232">
        <f t="shared" si="42"/>
        <v>2156653.2352941185</v>
      </c>
      <c r="AD232" s="136">
        <f t="shared" si="43"/>
        <v>553662.41176470555</v>
      </c>
    </row>
    <row r="233" spans="1:30" x14ac:dyDescent="0.3">
      <c r="A233" s="10" t="s">
        <v>188</v>
      </c>
      <c r="B233" s="58">
        <v>16021.481944444444</v>
      </c>
      <c r="C233" s="58">
        <v>15336.887500000001</v>
      </c>
      <c r="D233" s="27">
        <f t="shared" si="34"/>
        <v>695.58478021718474</v>
      </c>
      <c r="E233" s="27">
        <f t="shared" si="35"/>
        <v>891.86619991732005</v>
      </c>
      <c r="AB233" s="10" t="s">
        <v>214</v>
      </c>
      <c r="AC233">
        <f t="shared" si="42"/>
        <v>833186.08734104596</v>
      </c>
      <c r="AD233" s="136">
        <f t="shared" si="43"/>
        <v>507981.1753712371</v>
      </c>
    </row>
    <row r="234" spans="1:30" x14ac:dyDescent="0.3">
      <c r="A234" s="10" t="s">
        <v>189</v>
      </c>
      <c r="B234" s="58">
        <v>14911.604838709678</v>
      </c>
      <c r="C234" s="58">
        <v>13121.086021505376</v>
      </c>
      <c r="D234" s="27">
        <f t="shared" si="34"/>
        <v>-414.29232551758105</v>
      </c>
      <c r="E234" s="27">
        <f t="shared" si="35"/>
        <v>-1323.9352785773044</v>
      </c>
      <c r="AB234" s="10" t="s">
        <v>215</v>
      </c>
      <c r="AC234">
        <f t="shared" si="42"/>
        <v>1652038.840607211</v>
      </c>
      <c r="AD234" s="136">
        <f t="shared" si="43"/>
        <v>524399.96230234113</v>
      </c>
    </row>
    <row r="235" spans="1:30" x14ac:dyDescent="0.3">
      <c r="A235" s="10" t="s">
        <v>190</v>
      </c>
      <c r="B235" s="58">
        <v>14794.841666666667</v>
      </c>
      <c r="C235" s="58">
        <v>12054.252777777778</v>
      </c>
      <c r="D235" s="27">
        <f t="shared" si="34"/>
        <v>-531.0554975605919</v>
      </c>
      <c r="E235" s="27">
        <f t="shared" si="35"/>
        <v>-2390.7685223049029</v>
      </c>
      <c r="AB235" s="10" t="s">
        <v>216</v>
      </c>
      <c r="AC235">
        <f t="shared" si="42"/>
        <v>1620991.7647058796</v>
      </c>
      <c r="AD235" s="136">
        <f t="shared" si="43"/>
        <v>324388.70588235278</v>
      </c>
    </row>
    <row r="236" spans="1:30" x14ac:dyDescent="0.3">
      <c r="A236" s="10" t="s">
        <v>191</v>
      </c>
      <c r="B236" s="58">
        <v>14005.903225806451</v>
      </c>
      <c r="C236" s="58">
        <v>11317.810483870968</v>
      </c>
      <c r="D236" s="27">
        <f t="shared" si="34"/>
        <v>-1319.9939384208083</v>
      </c>
      <c r="E236" s="27">
        <f t="shared" si="35"/>
        <v>-3127.2108162117129</v>
      </c>
      <c r="AB236" s="10" t="s">
        <v>217</v>
      </c>
      <c r="AC236">
        <f t="shared" si="42"/>
        <v>1851557.3862745091</v>
      </c>
      <c r="AD236" s="136">
        <f t="shared" si="43"/>
        <v>500147.27058823407</v>
      </c>
    </row>
    <row r="237" spans="1:30" x14ac:dyDescent="0.3">
      <c r="A237" s="10" t="s">
        <v>192</v>
      </c>
      <c r="B237" s="58">
        <v>14753.848118279569</v>
      </c>
      <c r="C237" s="58">
        <v>11983.93817204301</v>
      </c>
      <c r="D237" s="27">
        <f t="shared" si="34"/>
        <v>-572.04904594768959</v>
      </c>
      <c r="E237" s="27">
        <f t="shared" si="35"/>
        <v>-2461.0831280396706</v>
      </c>
      <c r="AB237" s="10" t="s">
        <v>218</v>
      </c>
      <c r="AC237">
        <f t="shared" si="42"/>
        <v>2804970.9332017172</v>
      </c>
      <c r="AD237" s="136">
        <f t="shared" si="43"/>
        <v>776357.39161883853</v>
      </c>
    </row>
    <row r="238" spans="1:30" x14ac:dyDescent="0.3">
      <c r="A238" s="10" t="s">
        <v>193</v>
      </c>
      <c r="B238" s="58">
        <v>15664.098611111111</v>
      </c>
      <c r="C238" s="58">
        <v>12743.598611111111</v>
      </c>
      <c r="D238" s="27">
        <f t="shared" si="34"/>
        <v>338.20144688385153</v>
      </c>
      <c r="E238" s="27">
        <f t="shared" si="35"/>
        <v>-1701.4226889715701</v>
      </c>
      <c r="AB238" s="10" t="s">
        <v>219</v>
      </c>
      <c r="AC238">
        <f t="shared" si="42"/>
        <v>873653.70842245966</v>
      </c>
      <c r="AD238" s="136">
        <f t="shared" si="43"/>
        <v>1298958.8659536541</v>
      </c>
    </row>
    <row r="239" spans="1:30" x14ac:dyDescent="0.3">
      <c r="A239" s="10" t="s">
        <v>194</v>
      </c>
      <c r="B239" s="58">
        <v>16564.194630872484</v>
      </c>
      <c r="C239" s="58">
        <v>14639.18389261745</v>
      </c>
      <c r="D239" s="27">
        <f t="shared" si="34"/>
        <v>1238.2974666452246</v>
      </c>
      <c r="E239" s="27">
        <f t="shared" si="35"/>
        <v>194.16259253476892</v>
      </c>
      <c r="AB239" s="10" t="s">
        <v>220</v>
      </c>
      <c r="AC239">
        <f t="shared" si="42"/>
        <v>2339294.3073691167</v>
      </c>
      <c r="AD239" s="136">
        <f t="shared" si="43"/>
        <v>332612.67286834121</v>
      </c>
    </row>
    <row r="240" spans="1:30" x14ac:dyDescent="0.3">
      <c r="A240" s="10" t="s">
        <v>195</v>
      </c>
      <c r="B240" s="58">
        <v>19071.683333333334</v>
      </c>
      <c r="C240" s="58">
        <v>17509.704166666666</v>
      </c>
      <c r="D240" s="27">
        <f t="shared" si="34"/>
        <v>3745.7861691060752</v>
      </c>
      <c r="E240" s="27">
        <f t="shared" si="35"/>
        <v>3064.6828665839857</v>
      </c>
      <c r="AB240" s="10" t="s">
        <v>221</v>
      </c>
      <c r="AC240">
        <f t="shared" ref="AC240:AC251" si="44">T33-AC33</f>
        <v>-814143.91886409372</v>
      </c>
      <c r="AD240" s="136">
        <f t="shared" ref="AD240:AD251" si="45">U33-AD33</f>
        <v>-303330.62677484751</v>
      </c>
    </row>
    <row r="241" spans="1:30" x14ac:dyDescent="0.3">
      <c r="A241" s="10" t="s">
        <v>196</v>
      </c>
      <c r="B241" s="58">
        <v>19933.719086021505</v>
      </c>
      <c r="C241" s="58">
        <v>18879.21370967742</v>
      </c>
      <c r="D241" s="27">
        <f t="shared" si="34"/>
        <v>4607.821921794246</v>
      </c>
      <c r="E241" s="27">
        <f t="shared" si="35"/>
        <v>4434.1924095947397</v>
      </c>
      <c r="AB241" s="10" t="s">
        <v>222</v>
      </c>
      <c r="AC241">
        <f t="shared" si="44"/>
        <v>264895.13995943218</v>
      </c>
      <c r="AD241" s="136">
        <f t="shared" si="45"/>
        <v>113260.94726166129</v>
      </c>
    </row>
    <row r="242" spans="1:30" x14ac:dyDescent="0.3">
      <c r="A242" s="10" t="s">
        <v>197</v>
      </c>
      <c r="B242" s="58">
        <v>21015.205645161292</v>
      </c>
      <c r="C242" s="58">
        <v>19511.345430107525</v>
      </c>
      <c r="D242" s="27">
        <f t="shared" si="34"/>
        <v>5689.3084809340326</v>
      </c>
      <c r="E242" s="27">
        <f t="shared" si="35"/>
        <v>5066.3241300248446</v>
      </c>
      <c r="AB242" s="10" t="s">
        <v>223</v>
      </c>
      <c r="AC242">
        <f t="shared" si="44"/>
        <v>1518749.4528540894</v>
      </c>
      <c r="AD242" s="136">
        <f t="shared" si="45"/>
        <v>640578.56844272092</v>
      </c>
    </row>
    <row r="243" spans="1:30" x14ac:dyDescent="0.3">
      <c r="A243" s="10" t="s">
        <v>198</v>
      </c>
      <c r="B243" s="58">
        <v>22053.180059523809</v>
      </c>
      <c r="C243" s="58">
        <v>19993.502976190477</v>
      </c>
      <c r="D243" s="27">
        <f t="shared" si="34"/>
        <v>6727.2828952965501</v>
      </c>
      <c r="E243" s="27">
        <f t="shared" si="35"/>
        <v>5548.4816761077964</v>
      </c>
      <c r="AB243" s="10" t="s">
        <v>224</v>
      </c>
      <c r="AC243">
        <f t="shared" si="44"/>
        <v>1812052.2431372553</v>
      </c>
      <c r="AD243" s="136">
        <f t="shared" si="45"/>
        <v>710735.48235294223</v>
      </c>
    </row>
    <row r="244" spans="1:30" x14ac:dyDescent="0.3">
      <c r="A244" s="10" t="s">
        <v>199</v>
      </c>
      <c r="B244" s="58">
        <v>18965.659488559893</v>
      </c>
      <c r="C244" s="58">
        <v>19060.826379542395</v>
      </c>
      <c r="D244" s="27">
        <f t="shared" si="34"/>
        <v>3639.7623243326343</v>
      </c>
      <c r="E244" s="27">
        <f t="shared" si="35"/>
        <v>4615.8050794597148</v>
      </c>
      <c r="AB244" s="10" t="s">
        <v>225</v>
      </c>
      <c r="AC244">
        <f t="shared" si="44"/>
        <v>2156653.2352941185</v>
      </c>
      <c r="AD244" s="136">
        <f t="shared" si="45"/>
        <v>886695.41176470555</v>
      </c>
    </row>
    <row r="245" spans="1:30" x14ac:dyDescent="0.3">
      <c r="A245" s="10" t="s">
        <v>200</v>
      </c>
      <c r="B245" s="58">
        <v>14565.161111111111</v>
      </c>
      <c r="C245" s="58">
        <v>15473.301388888889</v>
      </c>
      <c r="D245" s="27">
        <f t="shared" si="34"/>
        <v>-760.73605311614847</v>
      </c>
      <c r="E245" s="27">
        <f t="shared" si="35"/>
        <v>1028.2800888062084</v>
      </c>
      <c r="AB245" s="10" t="s">
        <v>226</v>
      </c>
      <c r="AC245">
        <f t="shared" si="44"/>
        <v>493271.08734104596</v>
      </c>
      <c r="AD245" s="136">
        <f t="shared" si="45"/>
        <v>264040.10870456882</v>
      </c>
    </row>
    <row r="246" spans="1:30" x14ac:dyDescent="0.3">
      <c r="A246" s="10" t="s">
        <v>201</v>
      </c>
      <c r="B246" s="58">
        <v>13311.572580645161</v>
      </c>
      <c r="C246" s="58">
        <v>12672.930107526881</v>
      </c>
      <c r="D246" s="27">
        <f t="shared" si="34"/>
        <v>-2014.3245835820981</v>
      </c>
      <c r="E246" s="27">
        <f t="shared" si="35"/>
        <v>-1772.0911925557994</v>
      </c>
      <c r="AB246" s="10" t="s">
        <v>227</v>
      </c>
      <c r="AC246">
        <f t="shared" si="44"/>
        <v>1652038.840607211</v>
      </c>
      <c r="AD246" s="136">
        <f t="shared" si="45"/>
        <v>800078.96230234113</v>
      </c>
    </row>
    <row r="247" spans="1:30" x14ac:dyDescent="0.3">
      <c r="A247" s="10" t="s">
        <v>202</v>
      </c>
      <c r="B247" s="58">
        <v>13282.268055555556</v>
      </c>
      <c r="C247" s="58">
        <v>12092.548611111111</v>
      </c>
      <c r="D247" s="27">
        <f t="shared" si="34"/>
        <v>-2043.6291086717029</v>
      </c>
      <c r="E247" s="27">
        <f t="shared" si="35"/>
        <v>-2352.4726889715694</v>
      </c>
      <c r="AB247" s="10" t="s">
        <v>228</v>
      </c>
      <c r="AC247">
        <f t="shared" si="44"/>
        <v>1620991.7647058815</v>
      </c>
      <c r="AD247" s="136">
        <f t="shared" si="45"/>
        <v>630610.70588235464</v>
      </c>
    </row>
    <row r="248" spans="1:30" x14ac:dyDescent="0.3">
      <c r="A248" s="10" t="s">
        <v>203</v>
      </c>
      <c r="B248" s="58">
        <v>12555.657258064517</v>
      </c>
      <c r="C248" s="58">
        <v>11234.260752688173</v>
      </c>
      <c r="D248" s="27">
        <f t="shared" si="34"/>
        <v>-2770.239906162742</v>
      </c>
      <c r="E248" s="27">
        <f t="shared" si="35"/>
        <v>-3210.7605473945077</v>
      </c>
      <c r="AB248" s="10" t="s">
        <v>229</v>
      </c>
      <c r="AC248">
        <f t="shared" si="44"/>
        <v>1451206.1529411748</v>
      </c>
      <c r="AD248" s="136">
        <f t="shared" si="45"/>
        <v>666878.70392156951</v>
      </c>
    </row>
    <row r="249" spans="1:30" x14ac:dyDescent="0.3">
      <c r="A249" s="10" t="s">
        <v>204</v>
      </c>
      <c r="B249" s="58">
        <v>14046.225806451614</v>
      </c>
      <c r="C249" s="58">
        <v>11945.842741935483</v>
      </c>
      <c r="D249" s="27">
        <f t="shared" si="34"/>
        <v>-1279.6713577756454</v>
      </c>
      <c r="E249" s="27">
        <f t="shared" si="35"/>
        <v>-2499.1785581471977</v>
      </c>
      <c r="AB249" s="10" t="s">
        <v>230</v>
      </c>
      <c r="AC249">
        <f t="shared" si="44"/>
        <v>2823588.2983023897</v>
      </c>
      <c r="AD249" s="136">
        <f t="shared" si="45"/>
        <v>520089.83725642227</v>
      </c>
    </row>
    <row r="250" spans="1:30" x14ac:dyDescent="0.3">
      <c r="A250" s="10" t="s">
        <v>205</v>
      </c>
      <c r="B250" s="58">
        <v>15176.593055555555</v>
      </c>
      <c r="C250" s="58">
        <v>13140.863888888889</v>
      </c>
      <c r="D250" s="27">
        <f t="shared" si="34"/>
        <v>-149.30410867170394</v>
      </c>
      <c r="E250" s="27">
        <f t="shared" si="35"/>
        <v>-1304.1574111937916</v>
      </c>
      <c r="AB250" s="10" t="s">
        <v>231</v>
      </c>
      <c r="AC250">
        <f t="shared" si="44"/>
        <v>428798.94175579213</v>
      </c>
      <c r="AD250" s="136">
        <f t="shared" si="45"/>
        <v>102514.89928698726</v>
      </c>
    </row>
    <row r="251" spans="1:30" x14ac:dyDescent="0.3">
      <c r="A251" s="10" t="s">
        <v>206</v>
      </c>
      <c r="B251" s="58">
        <v>17496.88322147651</v>
      </c>
      <c r="C251" s="58">
        <v>15245.467114093959</v>
      </c>
      <c r="D251" s="27">
        <f t="shared" si="34"/>
        <v>2170.9860572492507</v>
      </c>
      <c r="E251" s="27">
        <f t="shared" si="35"/>
        <v>800.44581401127834</v>
      </c>
      <c r="AB251" s="10" t="s">
        <v>232</v>
      </c>
      <c r="AC251">
        <f t="shared" si="44"/>
        <v>2339294.3073691167</v>
      </c>
      <c r="AD251" s="136">
        <f t="shared" si="45"/>
        <v>343248.67286834121</v>
      </c>
    </row>
    <row r="252" spans="1:30" x14ac:dyDescent="0.3">
      <c r="A252" s="10" t="s">
        <v>207</v>
      </c>
      <c r="B252" s="58">
        <v>18930.306944444445</v>
      </c>
      <c r="C252" s="58">
        <v>16831.223611111112</v>
      </c>
      <c r="D252" s="27">
        <f t="shared" si="34"/>
        <v>3604.4097802171855</v>
      </c>
      <c r="E252" s="27">
        <f t="shared" si="35"/>
        <v>2386.2023110284317</v>
      </c>
    </row>
    <row r="253" spans="1:30" x14ac:dyDescent="0.3">
      <c r="A253" s="10" t="s">
        <v>208</v>
      </c>
      <c r="B253" s="58">
        <v>18527.344086021505</v>
      </c>
      <c r="C253" s="58">
        <v>18632.735215053763</v>
      </c>
      <c r="D253" s="27">
        <f t="shared" si="34"/>
        <v>3201.446921794246</v>
      </c>
      <c r="E253" s="27">
        <f t="shared" si="35"/>
        <v>4187.713914971082</v>
      </c>
    </row>
    <row r="254" spans="1:30" x14ac:dyDescent="0.3">
      <c r="A254" s="10" t="s">
        <v>209</v>
      </c>
      <c r="B254" s="58">
        <v>19744.432795698925</v>
      </c>
      <c r="C254" s="58">
        <v>19557.06182795699</v>
      </c>
      <c r="D254" s="27">
        <f t="shared" si="34"/>
        <v>4418.5356314716664</v>
      </c>
      <c r="E254" s="27">
        <f t="shared" si="35"/>
        <v>5112.0405278743092</v>
      </c>
    </row>
    <row r="255" spans="1:30" x14ac:dyDescent="0.3">
      <c r="A255" s="10" t="s">
        <v>210</v>
      </c>
      <c r="B255" s="58">
        <v>17452.592261904763</v>
      </c>
      <c r="C255" s="58">
        <v>18315.830357142859</v>
      </c>
      <c r="D255" s="27">
        <f t="shared" ref="D255:D301" si="46">B255-$G$66</f>
        <v>2126.6950976775042</v>
      </c>
      <c r="E255" s="27">
        <f t="shared" ref="E255:E301" si="47">C255-$I$66</f>
        <v>3870.809057060178</v>
      </c>
    </row>
    <row r="256" spans="1:30" x14ac:dyDescent="0.3">
      <c r="A256" s="10" t="s">
        <v>211</v>
      </c>
      <c r="B256" s="58">
        <v>15218.294751009422</v>
      </c>
      <c r="C256" s="58">
        <v>17478.114401076717</v>
      </c>
      <c r="D256" s="27">
        <f t="shared" si="46"/>
        <v>-107.60241321783724</v>
      </c>
      <c r="E256" s="27">
        <f t="shared" si="47"/>
        <v>3033.0931009940359</v>
      </c>
    </row>
    <row r="257" spans="1:5" x14ac:dyDescent="0.3">
      <c r="A257" s="10" t="s">
        <v>212</v>
      </c>
      <c r="B257" s="58">
        <v>13753.698611111111</v>
      </c>
      <c r="C257" s="58">
        <v>14500.433333333332</v>
      </c>
      <c r="D257" s="27">
        <f t="shared" si="46"/>
        <v>-1572.1985531161481</v>
      </c>
      <c r="E257" s="27">
        <f t="shared" si="47"/>
        <v>55.412033250651803</v>
      </c>
    </row>
    <row r="258" spans="1:5" x14ac:dyDescent="0.3">
      <c r="A258" s="10" t="s">
        <v>213</v>
      </c>
      <c r="B258" s="58">
        <v>12960.306451612903</v>
      </c>
      <c r="C258" s="58">
        <v>13292.501344086022</v>
      </c>
      <c r="D258" s="27">
        <f t="shared" si="46"/>
        <v>-2365.5907126143557</v>
      </c>
      <c r="E258" s="27">
        <f t="shared" si="47"/>
        <v>-1152.5199559966586</v>
      </c>
    </row>
    <row r="259" spans="1:5" x14ac:dyDescent="0.3">
      <c r="A259" s="10" t="s">
        <v>214</v>
      </c>
      <c r="B259" s="58">
        <v>12540.884722222223</v>
      </c>
      <c r="C259" s="58">
        <v>12187.306944444445</v>
      </c>
      <c r="D259" s="27">
        <f t="shared" si="46"/>
        <v>-2785.0124420050361</v>
      </c>
      <c r="E259" s="27">
        <f t="shared" si="47"/>
        <v>-2257.7143556382362</v>
      </c>
    </row>
    <row r="260" spans="1:5" x14ac:dyDescent="0.3">
      <c r="A260" s="10" t="s">
        <v>215</v>
      </c>
      <c r="B260" s="58">
        <v>12956.248655913978</v>
      </c>
      <c r="C260" s="58">
        <v>11422.494623655914</v>
      </c>
      <c r="D260" s="27">
        <f t="shared" si="46"/>
        <v>-2369.6485083132811</v>
      </c>
      <c r="E260" s="27">
        <f t="shared" si="47"/>
        <v>-3022.5266764267672</v>
      </c>
    </row>
    <row r="261" spans="1:5" x14ac:dyDescent="0.3">
      <c r="A261" s="10" t="s">
        <v>216</v>
      </c>
      <c r="B261" s="58">
        <v>13421.321236559139</v>
      </c>
      <c r="C261" s="58">
        <v>11696.779569892473</v>
      </c>
      <c r="D261" s="27">
        <f t="shared" si="46"/>
        <v>-1904.5759276681201</v>
      </c>
      <c r="E261" s="27">
        <f t="shared" si="47"/>
        <v>-2748.2417301902078</v>
      </c>
    </row>
    <row r="262" spans="1:5" x14ac:dyDescent="0.3">
      <c r="A262" s="10" t="s">
        <v>217</v>
      </c>
      <c r="B262" s="58">
        <v>14944.881944444445</v>
      </c>
      <c r="C262" s="58">
        <v>12938.031944444445</v>
      </c>
      <c r="D262" s="27">
        <f t="shared" si="46"/>
        <v>-381.0152197828138</v>
      </c>
      <c r="E262" s="27">
        <f t="shared" si="47"/>
        <v>-1506.9893556382358</v>
      </c>
    </row>
    <row r="263" spans="1:5" x14ac:dyDescent="0.3">
      <c r="A263" s="10" t="s">
        <v>218</v>
      </c>
      <c r="B263" s="58">
        <v>15423.444295302013</v>
      </c>
      <c r="C263" s="58">
        <v>15327.18255033557</v>
      </c>
      <c r="D263" s="27">
        <f t="shared" si="46"/>
        <v>97.547131074754361</v>
      </c>
      <c r="E263" s="27">
        <f t="shared" si="47"/>
        <v>882.16125025288966</v>
      </c>
    </row>
    <row r="264" spans="1:5" x14ac:dyDescent="0.3">
      <c r="A264" s="10" t="s">
        <v>219</v>
      </c>
      <c r="B264" s="58">
        <v>17887.837500000001</v>
      </c>
      <c r="C264" s="58">
        <v>18130.034722222223</v>
      </c>
      <c r="D264" s="27">
        <f t="shared" si="46"/>
        <v>2561.9403357727424</v>
      </c>
      <c r="E264" s="27">
        <f t="shared" si="47"/>
        <v>3685.0134221395419</v>
      </c>
    </row>
    <row r="265" spans="1:5" x14ac:dyDescent="0.3">
      <c r="A265" s="10" t="s">
        <v>220</v>
      </c>
      <c r="B265" s="58">
        <v>16575.389784946237</v>
      </c>
      <c r="C265" s="58">
        <v>18189.862903225807</v>
      </c>
      <c r="D265" s="27">
        <f t="shared" si="46"/>
        <v>1249.4926207189783</v>
      </c>
      <c r="E265" s="27">
        <f t="shared" si="47"/>
        <v>3744.8416031431261</v>
      </c>
    </row>
    <row r="266" spans="1:5" x14ac:dyDescent="0.3">
      <c r="A266" s="10" t="s">
        <v>221</v>
      </c>
      <c r="B266" s="58">
        <v>17813.638440860213</v>
      </c>
      <c r="C266" s="58">
        <v>17953.420698924732</v>
      </c>
      <c r="D266" s="27">
        <f t="shared" si="46"/>
        <v>2487.7412766329544</v>
      </c>
      <c r="E266" s="27">
        <f t="shared" si="47"/>
        <v>3508.3993988420516</v>
      </c>
    </row>
    <row r="267" spans="1:5" x14ac:dyDescent="0.3">
      <c r="A267" s="10" t="s">
        <v>222</v>
      </c>
      <c r="B267" s="58">
        <v>18584.668103448275</v>
      </c>
      <c r="C267" s="58">
        <v>18372.357758620688</v>
      </c>
      <c r="D267" s="27">
        <f t="shared" si="46"/>
        <v>3258.7709392210163</v>
      </c>
      <c r="E267" s="27">
        <f t="shared" si="47"/>
        <v>3927.3364585380077</v>
      </c>
    </row>
    <row r="268" spans="1:5" x14ac:dyDescent="0.3">
      <c r="A268" s="10" t="s">
        <v>223</v>
      </c>
      <c r="B268" s="58">
        <v>19177.512786002691</v>
      </c>
      <c r="C268" s="58">
        <v>17626.479138627186</v>
      </c>
      <c r="D268" s="27">
        <f t="shared" si="46"/>
        <v>3851.6156217754324</v>
      </c>
      <c r="E268" s="27">
        <f t="shared" si="47"/>
        <v>3181.4578385445056</v>
      </c>
    </row>
    <row r="269" spans="1:5" x14ac:dyDescent="0.3">
      <c r="A269" s="10" t="s">
        <v>224</v>
      </c>
      <c r="B269" s="58">
        <v>17467.636111111111</v>
      </c>
      <c r="C269" s="58">
        <v>15265.861111111111</v>
      </c>
      <c r="D269" s="27">
        <f t="shared" si="46"/>
        <v>2141.7389468838519</v>
      </c>
      <c r="E269" s="27">
        <f t="shared" si="47"/>
        <v>820.83981102843063</v>
      </c>
    </row>
    <row r="270" spans="1:5" x14ac:dyDescent="0.3">
      <c r="A270" s="10" t="s">
        <v>225</v>
      </c>
      <c r="B270" s="58">
        <v>16219.76747311828</v>
      </c>
      <c r="C270" s="58">
        <v>13740.126344086022</v>
      </c>
      <c r="D270" s="27">
        <f t="shared" si="46"/>
        <v>893.87030889102061</v>
      </c>
      <c r="E270" s="27">
        <f t="shared" si="47"/>
        <v>-704.89495599665861</v>
      </c>
    </row>
    <row r="271" spans="1:5" x14ac:dyDescent="0.3">
      <c r="A271" s="10" t="s">
        <v>226</v>
      </c>
      <c r="B271" s="58">
        <v>14163.125</v>
      </c>
      <c r="C271" s="58">
        <v>11859.429166666667</v>
      </c>
      <c r="D271" s="27">
        <f t="shared" si="46"/>
        <v>-1162.7721642272591</v>
      </c>
      <c r="E271" s="27">
        <f t="shared" si="47"/>
        <v>-2585.5921334160139</v>
      </c>
    </row>
    <row r="272" spans="1:5" x14ac:dyDescent="0.3">
      <c r="A272" s="10" t="s">
        <v>227</v>
      </c>
      <c r="B272" s="58">
        <v>14795.788978494624</v>
      </c>
      <c r="C272" s="58">
        <v>11793.030913978495</v>
      </c>
      <c r="D272" s="27">
        <f t="shared" si="46"/>
        <v>-530.10818573263532</v>
      </c>
      <c r="E272" s="27">
        <f t="shared" si="47"/>
        <v>-2651.9903861041857</v>
      </c>
    </row>
    <row r="273" spans="1:5" x14ac:dyDescent="0.3">
      <c r="A273" s="10" t="s">
        <v>228</v>
      </c>
      <c r="B273" s="58">
        <v>15574.79569892473</v>
      </c>
      <c r="C273" s="58">
        <v>12108.368279569893</v>
      </c>
      <c r="D273" s="27">
        <f t="shared" si="46"/>
        <v>248.8985346974714</v>
      </c>
      <c r="E273" s="27">
        <f t="shared" si="47"/>
        <v>-2336.6530205127874</v>
      </c>
    </row>
    <row r="274" spans="1:5" x14ac:dyDescent="0.3">
      <c r="A274" s="10" t="s">
        <v>229</v>
      </c>
      <c r="B274" s="58">
        <v>16681.301388888889</v>
      </c>
      <c r="C274" s="58">
        <v>13162.133333333333</v>
      </c>
      <c r="D274" s="27">
        <f t="shared" si="46"/>
        <v>1355.40422466163</v>
      </c>
      <c r="E274" s="27">
        <f t="shared" si="47"/>
        <v>-1282.8879667493475</v>
      </c>
    </row>
    <row r="275" spans="1:5" x14ac:dyDescent="0.3">
      <c r="A275" s="10" t="s">
        <v>230</v>
      </c>
      <c r="B275" s="58">
        <v>18617.365100671141</v>
      </c>
      <c r="C275" s="58">
        <v>14982.736912751678</v>
      </c>
      <c r="D275" s="27">
        <f t="shared" si="46"/>
        <v>3291.4679364438816</v>
      </c>
      <c r="E275" s="27">
        <f t="shared" si="47"/>
        <v>537.71561266899698</v>
      </c>
    </row>
    <row r="276" spans="1:5" x14ac:dyDescent="0.3">
      <c r="A276" s="10" t="s">
        <v>231</v>
      </c>
      <c r="B276" s="58">
        <v>18535.615277777779</v>
      </c>
      <c r="C276" s="58">
        <v>16521.911111111112</v>
      </c>
      <c r="D276" s="27">
        <f t="shared" si="46"/>
        <v>3209.7181135505198</v>
      </c>
      <c r="E276" s="27">
        <f t="shared" si="47"/>
        <v>2076.8898110284317</v>
      </c>
    </row>
    <row r="277" spans="1:5" x14ac:dyDescent="0.3">
      <c r="A277" s="10" t="s">
        <v>232</v>
      </c>
      <c r="B277" s="58">
        <v>21816.133064516129</v>
      </c>
      <c r="C277" s="58">
        <v>18204.158602150539</v>
      </c>
      <c r="D277" s="27">
        <f t="shared" si="46"/>
        <v>6490.2359002888697</v>
      </c>
      <c r="E277" s="27">
        <f t="shared" si="47"/>
        <v>3759.1373020678584</v>
      </c>
    </row>
    <row r="278" spans="1:5" x14ac:dyDescent="0.3">
      <c r="A278" s="10" t="s">
        <v>233</v>
      </c>
      <c r="D278" s="27">
        <f t="shared" si="46"/>
        <v>-15325.897164227259</v>
      </c>
      <c r="E278" s="27">
        <f t="shared" si="47"/>
        <v>-14445.021300082681</v>
      </c>
    </row>
    <row r="279" spans="1:5" x14ac:dyDescent="0.3">
      <c r="A279" s="10" t="s">
        <v>234</v>
      </c>
      <c r="D279" s="27">
        <f t="shared" si="46"/>
        <v>-15325.897164227259</v>
      </c>
      <c r="E279" s="27">
        <f t="shared" si="47"/>
        <v>-14445.021300082681</v>
      </c>
    </row>
    <row r="280" spans="1:5" x14ac:dyDescent="0.3">
      <c r="A280" s="10" t="s">
        <v>235</v>
      </c>
      <c r="D280" s="27">
        <f t="shared" si="46"/>
        <v>-15325.897164227259</v>
      </c>
      <c r="E280" s="27">
        <f t="shared" si="47"/>
        <v>-14445.021300082681</v>
      </c>
    </row>
    <row r="281" spans="1:5" x14ac:dyDescent="0.3">
      <c r="A281" s="10" t="s">
        <v>236</v>
      </c>
      <c r="D281" s="27">
        <f t="shared" si="46"/>
        <v>-15325.897164227259</v>
      </c>
      <c r="E281" s="27">
        <f t="shared" si="47"/>
        <v>-14445.021300082681</v>
      </c>
    </row>
    <row r="282" spans="1:5" x14ac:dyDescent="0.3">
      <c r="A282" s="10" t="s">
        <v>237</v>
      </c>
      <c r="D282" s="27">
        <f t="shared" si="46"/>
        <v>-15325.897164227259</v>
      </c>
      <c r="E282" s="27">
        <f t="shared" si="47"/>
        <v>-14445.021300082681</v>
      </c>
    </row>
    <row r="283" spans="1:5" x14ac:dyDescent="0.3">
      <c r="A283" s="10" t="s">
        <v>238</v>
      </c>
      <c r="D283" s="27">
        <f t="shared" si="46"/>
        <v>-15325.897164227259</v>
      </c>
      <c r="E283" s="27">
        <f t="shared" si="47"/>
        <v>-14445.021300082681</v>
      </c>
    </row>
    <row r="284" spans="1:5" x14ac:dyDescent="0.3">
      <c r="A284" s="10" t="s">
        <v>239</v>
      </c>
      <c r="D284" s="27">
        <f t="shared" si="46"/>
        <v>-15325.897164227259</v>
      </c>
      <c r="E284" s="27">
        <f t="shared" si="47"/>
        <v>-14445.021300082681</v>
      </c>
    </row>
    <row r="285" spans="1:5" x14ac:dyDescent="0.3">
      <c r="A285" s="10" t="s">
        <v>240</v>
      </c>
      <c r="D285" s="27">
        <f t="shared" si="46"/>
        <v>-15325.897164227259</v>
      </c>
      <c r="E285" s="27">
        <f t="shared" si="47"/>
        <v>-14445.021300082681</v>
      </c>
    </row>
    <row r="286" spans="1:5" x14ac:dyDescent="0.3">
      <c r="A286" s="10" t="s">
        <v>241</v>
      </c>
      <c r="D286" s="27">
        <f t="shared" si="46"/>
        <v>-15325.897164227259</v>
      </c>
      <c r="E286" s="27">
        <f t="shared" si="47"/>
        <v>-14445.021300082681</v>
      </c>
    </row>
    <row r="287" spans="1:5" x14ac:dyDescent="0.3">
      <c r="A287" s="10" t="s">
        <v>242</v>
      </c>
      <c r="D287" s="27">
        <f t="shared" si="46"/>
        <v>-15325.897164227259</v>
      </c>
      <c r="E287" s="27">
        <f t="shared" si="47"/>
        <v>-14445.021300082681</v>
      </c>
    </row>
    <row r="288" spans="1:5" x14ac:dyDescent="0.3">
      <c r="A288" s="10" t="s">
        <v>243</v>
      </c>
      <c r="D288" s="27">
        <f t="shared" si="46"/>
        <v>-15325.897164227259</v>
      </c>
      <c r="E288" s="27">
        <f t="shared" si="47"/>
        <v>-14445.021300082681</v>
      </c>
    </row>
    <row r="289" spans="1:5" x14ac:dyDescent="0.3">
      <c r="A289" s="10" t="s">
        <v>244</v>
      </c>
      <c r="D289" s="27">
        <f t="shared" si="46"/>
        <v>-15325.897164227259</v>
      </c>
      <c r="E289" s="27">
        <f t="shared" si="47"/>
        <v>-14445.021300082681</v>
      </c>
    </row>
    <row r="290" spans="1:5" x14ac:dyDescent="0.3">
      <c r="A290" s="10" t="s">
        <v>245</v>
      </c>
      <c r="D290" s="27">
        <f t="shared" si="46"/>
        <v>-15325.897164227259</v>
      </c>
      <c r="E290" s="27">
        <f t="shared" si="47"/>
        <v>-14445.021300082681</v>
      </c>
    </row>
    <row r="291" spans="1:5" x14ac:dyDescent="0.3">
      <c r="A291" s="10" t="s">
        <v>246</v>
      </c>
      <c r="D291" s="27">
        <f t="shared" si="46"/>
        <v>-15325.897164227259</v>
      </c>
      <c r="E291" s="27">
        <f t="shared" si="47"/>
        <v>-14445.021300082681</v>
      </c>
    </row>
    <row r="292" spans="1:5" x14ac:dyDescent="0.3">
      <c r="A292" s="10" t="s">
        <v>247</v>
      </c>
      <c r="D292" s="27">
        <f t="shared" si="46"/>
        <v>-15325.897164227259</v>
      </c>
      <c r="E292" s="27">
        <f t="shared" si="47"/>
        <v>-14445.021300082681</v>
      </c>
    </row>
    <row r="293" spans="1:5" x14ac:dyDescent="0.3">
      <c r="A293" s="10" t="s">
        <v>248</v>
      </c>
      <c r="D293" s="27">
        <f t="shared" si="46"/>
        <v>-15325.897164227259</v>
      </c>
      <c r="E293" s="27">
        <f t="shared" si="47"/>
        <v>-14445.021300082681</v>
      </c>
    </row>
    <row r="294" spans="1:5" x14ac:dyDescent="0.3">
      <c r="A294" s="10" t="s">
        <v>249</v>
      </c>
      <c r="D294" s="27">
        <f t="shared" si="46"/>
        <v>-15325.897164227259</v>
      </c>
      <c r="E294" s="27">
        <f t="shared" si="47"/>
        <v>-14445.021300082681</v>
      </c>
    </row>
    <row r="295" spans="1:5" x14ac:dyDescent="0.3">
      <c r="A295" s="10" t="s">
        <v>250</v>
      </c>
      <c r="D295" s="27">
        <f t="shared" si="46"/>
        <v>-15325.897164227259</v>
      </c>
      <c r="E295" s="27">
        <f t="shared" si="47"/>
        <v>-14445.021300082681</v>
      </c>
    </row>
    <row r="296" spans="1:5" x14ac:dyDescent="0.3">
      <c r="A296" s="10" t="s">
        <v>251</v>
      </c>
      <c r="D296" s="27">
        <f t="shared" si="46"/>
        <v>-15325.897164227259</v>
      </c>
      <c r="E296" s="27">
        <f t="shared" si="47"/>
        <v>-14445.021300082681</v>
      </c>
    </row>
    <row r="297" spans="1:5" x14ac:dyDescent="0.3">
      <c r="A297" s="10" t="s">
        <v>252</v>
      </c>
      <c r="D297" s="27">
        <f t="shared" si="46"/>
        <v>-15325.897164227259</v>
      </c>
      <c r="E297" s="27">
        <f t="shared" si="47"/>
        <v>-14445.021300082681</v>
      </c>
    </row>
    <row r="298" spans="1:5" x14ac:dyDescent="0.3">
      <c r="A298" s="10" t="s">
        <v>253</v>
      </c>
      <c r="D298" s="27">
        <f t="shared" si="46"/>
        <v>-15325.897164227259</v>
      </c>
      <c r="E298" s="27">
        <f t="shared" si="47"/>
        <v>-14445.021300082681</v>
      </c>
    </row>
    <row r="299" spans="1:5" x14ac:dyDescent="0.3">
      <c r="A299" s="10" t="s">
        <v>254</v>
      </c>
      <c r="D299" s="27">
        <f t="shared" si="46"/>
        <v>-15325.897164227259</v>
      </c>
      <c r="E299" s="27">
        <f t="shared" si="47"/>
        <v>-14445.021300082681</v>
      </c>
    </row>
    <row r="300" spans="1:5" x14ac:dyDescent="0.3">
      <c r="A300" s="10" t="s">
        <v>255</v>
      </c>
      <c r="D300" s="27">
        <f t="shared" si="46"/>
        <v>-15325.897164227259</v>
      </c>
      <c r="E300" s="27">
        <f t="shared" si="47"/>
        <v>-14445.021300082681</v>
      </c>
    </row>
    <row r="301" spans="1:5" x14ac:dyDescent="0.3">
      <c r="A301" s="10" t="s">
        <v>256</v>
      </c>
      <c r="D301" s="27">
        <f t="shared" si="46"/>
        <v>-15325.897164227259</v>
      </c>
      <c r="E301" s="27">
        <f t="shared" si="47"/>
        <v>-14445.021300082681</v>
      </c>
    </row>
  </sheetData>
  <mergeCells count="3">
    <mergeCell ref="X31:Y31"/>
    <mergeCell ref="AB31:AE31"/>
    <mergeCell ref="AC46:AD46"/>
  </mergeCells>
  <phoneticPr fontId="26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09330-DB55-E543-AB71-3AA98BFB6E68}">
  <sheetPr>
    <tabColor theme="5"/>
  </sheetPr>
  <dimension ref="A1:S241"/>
  <sheetViews>
    <sheetView workbookViewId="0">
      <selection activeCell="H22" sqref="H22"/>
    </sheetView>
  </sheetViews>
  <sheetFormatPr baseColWidth="10" defaultColWidth="10.69921875" defaultRowHeight="14.4" x14ac:dyDescent="0.3"/>
  <cols>
    <col min="1" max="1" width="10.69921875" style="59"/>
    <col min="2" max="2" width="18.5" style="59" customWidth="1"/>
    <col min="3" max="16384" width="10.69921875" style="59"/>
  </cols>
  <sheetData>
    <row r="1" spans="1:19" ht="15" thickBot="1" x14ac:dyDescent="0.35">
      <c r="A1" s="77"/>
      <c r="B1" s="77" t="s">
        <v>442</v>
      </c>
      <c r="C1" s="77" t="s">
        <v>443</v>
      </c>
      <c r="G1" s="76"/>
      <c r="H1" s="77" t="s">
        <v>444</v>
      </c>
      <c r="I1" s="77" t="s">
        <v>296</v>
      </c>
      <c r="J1" s="77" t="s">
        <v>300</v>
      </c>
      <c r="K1" s="77" t="s">
        <v>307</v>
      </c>
      <c r="L1" s="77" t="s">
        <v>445</v>
      </c>
      <c r="M1" s="77" t="s">
        <v>311</v>
      </c>
      <c r="N1" s="77" t="s">
        <v>313</v>
      </c>
      <c r="O1" s="77" t="s">
        <v>315</v>
      </c>
      <c r="P1" s="77" t="s">
        <v>317</v>
      </c>
      <c r="Q1" s="77" t="s">
        <v>446</v>
      </c>
      <c r="R1" s="77" t="s">
        <v>337</v>
      </c>
      <c r="S1" s="77" t="s">
        <v>447</v>
      </c>
    </row>
    <row r="2" spans="1:19" x14ac:dyDescent="0.3">
      <c r="A2" s="115" t="s">
        <v>291</v>
      </c>
      <c r="B2" s="59">
        <v>701795289.66375256</v>
      </c>
      <c r="C2" s="59">
        <f>B2/1000000</f>
        <v>701.79528966375256</v>
      </c>
      <c r="G2" s="78">
        <v>2003</v>
      </c>
      <c r="H2" s="59">
        <v>701795289.66375256</v>
      </c>
      <c r="I2" s="59">
        <v>226673241.93388733</v>
      </c>
      <c r="J2" s="59">
        <v>450101532.42049599</v>
      </c>
      <c r="K2" s="59">
        <v>566395940.50746822</v>
      </c>
      <c r="L2" s="59">
        <v>349576143.65697122</v>
      </c>
      <c r="M2" s="59">
        <v>437830950.66680598</v>
      </c>
      <c r="N2" s="59">
        <v>277059565.65129769</v>
      </c>
      <c r="O2" s="59">
        <v>390317405.76627493</v>
      </c>
      <c r="P2" s="59">
        <v>400205079.15205836</v>
      </c>
      <c r="Q2" s="59">
        <v>461915773.07045603</v>
      </c>
      <c r="R2" s="59">
        <v>521384022.20224953</v>
      </c>
      <c r="S2" s="59">
        <v>777000635.85925961</v>
      </c>
    </row>
    <row r="3" spans="1:19" x14ac:dyDescent="0.3">
      <c r="A3" s="115" t="s">
        <v>295</v>
      </c>
      <c r="B3" s="59">
        <v>226673241.93388733</v>
      </c>
      <c r="C3" s="59">
        <f>B3/1000000</f>
        <v>226.67324193388734</v>
      </c>
      <c r="G3" s="79">
        <v>2004</v>
      </c>
      <c r="H3" s="59">
        <v>530113418.04633522</v>
      </c>
      <c r="I3" s="59">
        <v>529535908.62932587</v>
      </c>
      <c r="J3" s="59">
        <v>662033019.19508362</v>
      </c>
      <c r="K3" s="59">
        <v>464803293.470384</v>
      </c>
      <c r="L3" s="59">
        <v>564540985.09689879</v>
      </c>
      <c r="M3" s="59">
        <v>564965955.95290947</v>
      </c>
      <c r="N3" s="59">
        <v>376190939.74525821</v>
      </c>
      <c r="O3" s="59">
        <v>354085959.45734477</v>
      </c>
      <c r="P3" s="59">
        <v>586931180.50619364</v>
      </c>
      <c r="Q3" s="59">
        <v>640491263.16503251</v>
      </c>
      <c r="R3" s="59">
        <v>575972043.2271111</v>
      </c>
      <c r="S3" s="59">
        <v>730215435.7706573</v>
      </c>
    </row>
    <row r="4" spans="1:19" x14ac:dyDescent="0.3">
      <c r="A4" s="115" t="s">
        <v>299</v>
      </c>
      <c r="B4" s="59">
        <v>450101532.42049599</v>
      </c>
      <c r="C4" s="59">
        <f>B4/1000000</f>
        <v>450.10153242049597</v>
      </c>
      <c r="D4" s="169"/>
      <c r="G4" s="78">
        <v>2005</v>
      </c>
      <c r="H4" s="59">
        <v>1076047315.5102544</v>
      </c>
      <c r="I4" s="59">
        <v>638851742.59820771</v>
      </c>
      <c r="J4" s="59">
        <v>585587475.75191689</v>
      </c>
      <c r="K4" s="59">
        <v>501602679.63462448</v>
      </c>
      <c r="L4" s="59">
        <v>437921482.3218928</v>
      </c>
      <c r="M4" s="59">
        <v>462011035.37573469</v>
      </c>
      <c r="N4" s="59">
        <v>305237415.24547654</v>
      </c>
      <c r="O4" s="59">
        <v>433454774.150029</v>
      </c>
      <c r="P4" s="59">
        <v>383382005.92835593</v>
      </c>
      <c r="Q4" s="59">
        <v>449360145.33029747</v>
      </c>
      <c r="R4" s="59">
        <v>601812206.16804504</v>
      </c>
      <c r="S4" s="59">
        <v>737370301.24731636</v>
      </c>
    </row>
    <row r="5" spans="1:19" x14ac:dyDescent="0.3">
      <c r="A5" s="116">
        <v>2003</v>
      </c>
      <c r="B5" s="59">
        <v>566395940.50746822</v>
      </c>
      <c r="C5" s="59">
        <f>B5/1000000</f>
        <v>566.39594050746825</v>
      </c>
      <c r="G5" s="79">
        <v>2006</v>
      </c>
      <c r="H5" s="59">
        <v>511866147.98073006</v>
      </c>
      <c r="I5" s="59">
        <v>385631963.40765667</v>
      </c>
      <c r="J5" s="59">
        <v>517103307.56084442</v>
      </c>
      <c r="K5" s="59">
        <v>499062989.21612763</v>
      </c>
      <c r="L5" s="59">
        <v>601861777.80935264</v>
      </c>
      <c r="M5" s="59">
        <v>323736368.78636152</v>
      </c>
      <c r="N5" s="59">
        <v>193484976.71143454</v>
      </c>
      <c r="O5" s="59">
        <v>257494557.248864</v>
      </c>
      <c r="P5" s="59">
        <v>504694251.56804031</v>
      </c>
      <c r="Q5" s="59">
        <v>501387772.96438646</v>
      </c>
      <c r="R5" s="59">
        <v>866888722.0137732</v>
      </c>
      <c r="S5" s="59">
        <v>942306246.37679172</v>
      </c>
    </row>
    <row r="6" spans="1:19" x14ac:dyDescent="0.3">
      <c r="A6" s="82" t="s">
        <v>21</v>
      </c>
      <c r="B6" s="59">
        <v>349576143.65697122</v>
      </c>
      <c r="C6" s="59">
        <f t="shared" ref="C6:C67" si="0">B6/1000000</f>
        <v>349.57614365697123</v>
      </c>
      <c r="G6" s="78">
        <v>2007</v>
      </c>
      <c r="H6" s="59">
        <v>1220921326.5190754</v>
      </c>
      <c r="I6" s="59">
        <v>675875304.34168518</v>
      </c>
      <c r="J6" s="59">
        <v>750221478.13794363</v>
      </c>
      <c r="K6" s="59">
        <v>581461229.80313969</v>
      </c>
      <c r="L6" s="59">
        <v>424569552.12199908</v>
      </c>
      <c r="M6" s="59">
        <v>264156121.20145258</v>
      </c>
      <c r="N6" s="59">
        <v>504077159.65812612</v>
      </c>
      <c r="O6" s="59">
        <v>432204354.65104753</v>
      </c>
      <c r="P6" s="59">
        <v>682833772.82641912</v>
      </c>
      <c r="Q6" s="59">
        <v>305217053.87302494</v>
      </c>
      <c r="R6" s="59">
        <v>707510060.61214447</v>
      </c>
      <c r="S6" s="59">
        <v>589257661.84889984</v>
      </c>
    </row>
    <row r="7" spans="1:19" x14ac:dyDescent="0.3">
      <c r="A7" s="82" t="s">
        <v>22</v>
      </c>
      <c r="B7" s="59">
        <v>437830950.66680598</v>
      </c>
      <c r="C7" s="59">
        <f t="shared" si="0"/>
        <v>437.83095066680596</v>
      </c>
      <c r="G7" s="79">
        <v>2008</v>
      </c>
      <c r="H7" s="59">
        <v>1087178769.0626221</v>
      </c>
      <c r="I7" s="59">
        <v>875357388.7749939</v>
      </c>
      <c r="J7" s="59">
        <v>807063232.65147352</v>
      </c>
      <c r="K7" s="59">
        <v>285756025.81473213</v>
      </c>
      <c r="L7" s="59">
        <v>234103652.59869671</v>
      </c>
      <c r="M7" s="59">
        <v>552106292.41997528</v>
      </c>
      <c r="N7" s="59">
        <v>384374279.0437811</v>
      </c>
      <c r="O7" s="59">
        <v>480978339.27301562</v>
      </c>
      <c r="P7" s="59">
        <v>376963390.02934265</v>
      </c>
      <c r="Q7" s="59">
        <v>686479150.6922226</v>
      </c>
      <c r="R7" s="59">
        <v>760193524.71322632</v>
      </c>
      <c r="S7" s="59">
        <v>444650631.61843991</v>
      </c>
    </row>
    <row r="8" spans="1:19" x14ac:dyDescent="0.3">
      <c r="A8" s="82" t="s">
        <v>23</v>
      </c>
      <c r="B8" s="59">
        <v>277059565.65129769</v>
      </c>
      <c r="C8" s="59">
        <f t="shared" si="0"/>
        <v>277.0595656512977</v>
      </c>
      <c r="G8" s="78">
        <v>2009</v>
      </c>
      <c r="H8" s="59">
        <v>628376427.93304336</v>
      </c>
      <c r="I8" s="59">
        <v>440784194.72241586</v>
      </c>
      <c r="J8" s="59">
        <v>588920321.41407013</v>
      </c>
      <c r="K8" s="59">
        <v>337567847.22177887</v>
      </c>
      <c r="L8" s="59">
        <v>563323777.22463357</v>
      </c>
      <c r="M8" s="59">
        <v>490468004.02216113</v>
      </c>
      <c r="N8" s="59">
        <v>403145576.41366172</v>
      </c>
      <c r="O8" s="59">
        <v>481941283.97182775</v>
      </c>
      <c r="P8" s="59">
        <v>632268423.64791203</v>
      </c>
      <c r="Q8" s="59">
        <v>687776686.24343109</v>
      </c>
      <c r="R8" s="59">
        <v>871456705.29464626</v>
      </c>
      <c r="S8" s="59">
        <v>590149073.07255173</v>
      </c>
    </row>
    <row r="9" spans="1:19" x14ac:dyDescent="0.3">
      <c r="A9" s="82" t="s">
        <v>24</v>
      </c>
      <c r="B9" s="59">
        <v>390317405.76627493</v>
      </c>
      <c r="C9" s="59">
        <f t="shared" si="0"/>
        <v>390.31740576627493</v>
      </c>
      <c r="G9" s="79">
        <v>2010</v>
      </c>
      <c r="H9" s="59">
        <v>760945868.35422039</v>
      </c>
      <c r="I9" s="59">
        <v>516072258.8227607</v>
      </c>
      <c r="J9" s="59">
        <v>676371813.03714883</v>
      </c>
      <c r="K9" s="59">
        <v>632294245.27187896</v>
      </c>
      <c r="L9" s="59">
        <v>607211315.74802196</v>
      </c>
      <c r="M9" s="59">
        <v>405063216.26237631</v>
      </c>
      <c r="N9" s="59">
        <v>425148853.80500627</v>
      </c>
      <c r="O9" s="59">
        <v>543450554.02524471</v>
      </c>
      <c r="P9" s="59">
        <v>772801492.19282937</v>
      </c>
      <c r="Q9" s="59">
        <v>881647336.28146243</v>
      </c>
      <c r="R9" s="59">
        <v>905148250.55270064</v>
      </c>
      <c r="S9" s="59">
        <v>730191964.1495316</v>
      </c>
    </row>
    <row r="10" spans="1:19" x14ac:dyDescent="0.3">
      <c r="A10" s="82" t="s">
        <v>25</v>
      </c>
      <c r="B10" s="59">
        <v>400205079.15205836</v>
      </c>
      <c r="C10" s="59">
        <f t="shared" si="0"/>
        <v>400.20507915205837</v>
      </c>
      <c r="G10" s="78">
        <v>2011</v>
      </c>
      <c r="H10" s="59">
        <v>738834752.57234836</v>
      </c>
      <c r="I10" s="59">
        <v>1157367199.1199677</v>
      </c>
      <c r="J10" s="59">
        <v>907693895.81042695</v>
      </c>
      <c r="K10" s="59">
        <v>733317044.81995928</v>
      </c>
      <c r="L10" s="59">
        <v>791310035.03224504</v>
      </c>
      <c r="M10" s="59">
        <v>503279955.87480533</v>
      </c>
      <c r="N10" s="59">
        <v>560442142.99906147</v>
      </c>
      <c r="O10" s="59">
        <v>652542557.00113416</v>
      </c>
      <c r="P10" s="59">
        <v>734397039.25540316</v>
      </c>
      <c r="Q10" s="59">
        <v>977097610.02131152</v>
      </c>
      <c r="R10" s="59">
        <v>729200773.49295723</v>
      </c>
      <c r="S10" s="59">
        <v>1308261405.7832005</v>
      </c>
    </row>
    <row r="11" spans="1:19" x14ac:dyDescent="0.3">
      <c r="A11" s="82" t="s">
        <v>26</v>
      </c>
      <c r="B11" s="59">
        <v>461915773.07045603</v>
      </c>
      <c r="C11" s="59">
        <f t="shared" si="0"/>
        <v>461.91577307045605</v>
      </c>
      <c r="G11" s="79">
        <v>2012</v>
      </c>
      <c r="H11" s="59">
        <v>1144638010.4415762</v>
      </c>
      <c r="I11" s="59">
        <v>942875204.78583896</v>
      </c>
      <c r="J11" s="59">
        <v>1071167129.1243689</v>
      </c>
      <c r="K11" s="59">
        <v>724320082.83915293</v>
      </c>
      <c r="L11" s="59">
        <v>733945613.39421201</v>
      </c>
      <c r="M11" s="59">
        <v>760599302.54304767</v>
      </c>
      <c r="N11" s="59">
        <v>594639149.20306563</v>
      </c>
      <c r="O11" s="59">
        <v>518013928.89448863</v>
      </c>
      <c r="P11" s="59">
        <v>931172123.36337733</v>
      </c>
      <c r="Q11" s="59">
        <v>877406754.77742636</v>
      </c>
      <c r="R11" s="59">
        <v>875110289.25127363</v>
      </c>
      <c r="S11" s="59">
        <v>1077180851.2180068</v>
      </c>
    </row>
    <row r="12" spans="1:19" x14ac:dyDescent="0.3">
      <c r="A12" s="82" t="s">
        <v>27</v>
      </c>
      <c r="B12" s="59">
        <v>521384022.20224953</v>
      </c>
      <c r="C12" s="59">
        <f t="shared" si="0"/>
        <v>521.38402220224953</v>
      </c>
      <c r="G12" s="78">
        <v>2013</v>
      </c>
      <c r="H12" s="59">
        <v>955567184.9499867</v>
      </c>
      <c r="I12" s="59">
        <v>612458234.80399978</v>
      </c>
      <c r="J12" s="59">
        <v>1161013943.6245022</v>
      </c>
      <c r="K12" s="59">
        <v>888077344.41802537</v>
      </c>
      <c r="L12" s="59">
        <v>684525537.62663865</v>
      </c>
      <c r="M12" s="59">
        <v>870822655.86317277</v>
      </c>
      <c r="N12" s="59">
        <v>548131037.44985127</v>
      </c>
      <c r="O12" s="59">
        <v>736884774.78507316</v>
      </c>
      <c r="P12" s="59">
        <v>734396181.857512</v>
      </c>
      <c r="Q12" s="59">
        <v>1211634622.5409966</v>
      </c>
      <c r="R12" s="59">
        <v>1051067628.6145738</v>
      </c>
      <c r="S12" s="59">
        <v>1673950559.5577602</v>
      </c>
    </row>
    <row r="13" spans="1:19" x14ac:dyDescent="0.3">
      <c r="A13" s="82" t="s">
        <v>28</v>
      </c>
      <c r="B13" s="59">
        <v>777000635.85925961</v>
      </c>
      <c r="C13" s="59">
        <f t="shared" si="0"/>
        <v>777.00063585925966</v>
      </c>
      <c r="G13" s="79">
        <v>2014</v>
      </c>
      <c r="H13" s="59">
        <v>2030341330.1534038</v>
      </c>
      <c r="I13" s="59">
        <v>1410154352.9147801</v>
      </c>
      <c r="J13" s="59">
        <v>1200657043.000741</v>
      </c>
      <c r="K13" s="59">
        <v>1027151613.2701627</v>
      </c>
      <c r="L13" s="59">
        <v>653238558.23602283</v>
      </c>
      <c r="M13" s="59">
        <v>637924856.00256503</v>
      </c>
      <c r="N13" s="59">
        <v>579652684.6993494</v>
      </c>
      <c r="O13" s="59">
        <v>1017516958.9224164</v>
      </c>
      <c r="P13" s="59">
        <v>744861843.93460298</v>
      </c>
      <c r="Q13" s="59">
        <v>1120464396.2553957</v>
      </c>
      <c r="R13" s="59">
        <v>1215777635.9738808</v>
      </c>
      <c r="S13" s="59">
        <v>1438781638.5450022</v>
      </c>
    </row>
    <row r="14" spans="1:19" x14ac:dyDescent="0.3">
      <c r="A14" s="82" t="s">
        <v>29</v>
      </c>
      <c r="B14" s="59">
        <v>530113418.04633522</v>
      </c>
      <c r="C14" s="59">
        <f t="shared" si="0"/>
        <v>530.11341804633525</v>
      </c>
      <c r="G14" s="78">
        <v>2015</v>
      </c>
      <c r="H14" s="59">
        <v>1568175356.6699846</v>
      </c>
      <c r="I14" s="59">
        <v>1196613936.5110002</v>
      </c>
      <c r="J14" s="59">
        <v>1138739151.8429997</v>
      </c>
      <c r="K14" s="59">
        <v>1070706483.5660006</v>
      </c>
      <c r="L14" s="59">
        <v>1260444053.7880049</v>
      </c>
      <c r="M14" s="59">
        <v>993222428.96204674</v>
      </c>
      <c r="N14" s="59">
        <v>1074404986.9089975</v>
      </c>
      <c r="O14" s="59">
        <v>807575747.43600321</v>
      </c>
      <c r="P14" s="59">
        <v>975637502.32500803</v>
      </c>
      <c r="Q14" s="59">
        <v>937291780.39199972</v>
      </c>
      <c r="R14" s="59">
        <v>1227147146.9699929</v>
      </c>
      <c r="S14" s="59">
        <v>1876178928.7339988</v>
      </c>
    </row>
    <row r="15" spans="1:19" x14ac:dyDescent="0.3">
      <c r="A15" s="82" t="s">
        <v>30</v>
      </c>
      <c r="B15" s="59">
        <v>529535908.62932587</v>
      </c>
      <c r="C15" s="59">
        <f t="shared" si="0"/>
        <v>529.53590862932583</v>
      </c>
      <c r="G15" s="79">
        <v>2016</v>
      </c>
      <c r="H15" s="59">
        <v>1461229669.9679885</v>
      </c>
      <c r="I15" s="59">
        <v>1276383245.5400145</v>
      </c>
      <c r="J15" s="59">
        <v>823398227.67300475</v>
      </c>
      <c r="K15" s="59">
        <v>1043059859.599003</v>
      </c>
      <c r="L15" s="59">
        <v>829459708.90900087</v>
      </c>
      <c r="M15" s="59">
        <v>670967931.89499807</v>
      </c>
      <c r="N15" s="59">
        <v>811346771.37199473</v>
      </c>
      <c r="O15" s="59">
        <v>1022576962.1680088</v>
      </c>
      <c r="P15" s="59">
        <v>745154331.77299786</v>
      </c>
      <c r="Q15" s="59">
        <v>1289146588.5600057</v>
      </c>
      <c r="R15" s="59">
        <v>1347189402.0300052</v>
      </c>
      <c r="S15" s="59">
        <v>1451080120.3450091</v>
      </c>
    </row>
    <row r="16" spans="1:19" x14ac:dyDescent="0.3">
      <c r="A16" s="82" t="s">
        <v>31</v>
      </c>
      <c r="B16" s="59">
        <v>662033019.19508362</v>
      </c>
      <c r="C16" s="59">
        <f t="shared" si="0"/>
        <v>662.03301919508363</v>
      </c>
      <c r="G16" s="78">
        <v>2017</v>
      </c>
      <c r="H16" s="59">
        <v>1160626122.5670006</v>
      </c>
      <c r="I16" s="59">
        <v>1466642305.0689983</v>
      </c>
      <c r="J16" s="59">
        <v>1257935651.5600042</v>
      </c>
      <c r="K16" s="59">
        <v>1380107933.800998</v>
      </c>
      <c r="L16" s="59">
        <v>1014238722.3239993</v>
      </c>
      <c r="M16" s="59">
        <v>1270409746.347003</v>
      </c>
      <c r="N16" s="59">
        <v>895860794.09800279</v>
      </c>
      <c r="O16" s="59">
        <v>935347153.28900111</v>
      </c>
      <c r="P16" s="59">
        <v>832102145.08900428</v>
      </c>
      <c r="Q16" s="59">
        <v>1547588648.7809873</v>
      </c>
      <c r="R16" s="59">
        <v>1317294286.3389926</v>
      </c>
      <c r="S16" s="59">
        <v>1693668932.3620217</v>
      </c>
    </row>
    <row r="17" spans="1:19" x14ac:dyDescent="0.3">
      <c r="A17" s="116">
        <v>2004</v>
      </c>
      <c r="B17" s="59">
        <v>464803293.470384</v>
      </c>
      <c r="C17" s="59">
        <f t="shared" si="0"/>
        <v>464.80329347038401</v>
      </c>
      <c r="G17" s="79">
        <v>2018</v>
      </c>
      <c r="H17" s="59">
        <v>1368049714.7840064</v>
      </c>
      <c r="I17" s="59">
        <v>1159547972.849997</v>
      </c>
      <c r="J17" s="59">
        <v>1310509043.0100026</v>
      </c>
      <c r="K17" s="59">
        <v>1193466745.3979971</v>
      </c>
      <c r="L17" s="59">
        <v>726669129.00700831</v>
      </c>
      <c r="M17" s="59">
        <v>939240194.90599585</v>
      </c>
      <c r="N17" s="59">
        <v>718013592.72799826</v>
      </c>
      <c r="O17" s="59">
        <v>940268631.94899523</v>
      </c>
      <c r="P17" s="59">
        <v>1450712904.2170012</v>
      </c>
      <c r="Q17" s="59">
        <v>1506981125.6120002</v>
      </c>
      <c r="R17" s="59">
        <v>1132078357.4259958</v>
      </c>
      <c r="S17" s="59">
        <v>1449156132.8879967</v>
      </c>
    </row>
    <row r="18" spans="1:19" x14ac:dyDescent="0.3">
      <c r="A18" s="82" t="s">
        <v>33</v>
      </c>
      <c r="B18" s="59">
        <v>564540985.09689879</v>
      </c>
      <c r="C18" s="59">
        <f t="shared" si="0"/>
        <v>564.54098509689879</v>
      </c>
      <c r="G18" s="78">
        <v>2019</v>
      </c>
      <c r="H18" s="59">
        <v>1562880787.3179877</v>
      </c>
      <c r="I18" s="59">
        <v>1344291617.9930053</v>
      </c>
      <c r="J18" s="59">
        <v>1875859881.0580044</v>
      </c>
      <c r="K18" s="59">
        <v>1000666745.898007</v>
      </c>
      <c r="L18" s="59">
        <v>1480925216.0719981</v>
      </c>
      <c r="M18" s="59">
        <v>979319747.61900711</v>
      </c>
      <c r="N18" s="59">
        <v>1111101902.6510065</v>
      </c>
      <c r="O18" s="59">
        <v>945267826.91800082</v>
      </c>
      <c r="P18" s="59">
        <v>1509277809.9180052</v>
      </c>
      <c r="Q18" s="59">
        <v>1260621355.6030045</v>
      </c>
      <c r="R18" s="59">
        <v>1253194631.0039947</v>
      </c>
      <c r="S18" s="59">
        <v>1835571490.9659991</v>
      </c>
    </row>
    <row r="19" spans="1:19" ht="15" thickBot="1" x14ac:dyDescent="0.35">
      <c r="A19" s="82" t="s">
        <v>34</v>
      </c>
      <c r="B19" s="59">
        <v>564965955.95290947</v>
      </c>
      <c r="C19" s="59">
        <f t="shared" si="0"/>
        <v>564.96595595290944</v>
      </c>
      <c r="G19" s="80">
        <v>2020</v>
      </c>
      <c r="H19" s="59">
        <v>2169235447.1740122</v>
      </c>
      <c r="I19" s="59">
        <v>2075372430.4540071</v>
      </c>
      <c r="J19" s="59">
        <v>1563752070.7030003</v>
      </c>
      <c r="K19" s="59">
        <v>1213553907.9549985</v>
      </c>
      <c r="L19" s="59">
        <v>1251553737.3460066</v>
      </c>
      <c r="M19" s="59">
        <v>777514461.96400654</v>
      </c>
      <c r="N19" s="59">
        <v>1309088837.4230006</v>
      </c>
      <c r="O19" s="59">
        <v>696172030.4339987</v>
      </c>
      <c r="P19" s="59">
        <v>1083195916.0620022</v>
      </c>
      <c r="Q19" s="59">
        <v>1439467996.8489997</v>
      </c>
      <c r="R19" s="59">
        <v>1452393379.4930103</v>
      </c>
      <c r="S19" s="59">
        <v>1321814071.9759974</v>
      </c>
    </row>
    <row r="20" spans="1:19" ht="15" thickTop="1" x14ac:dyDescent="0.3">
      <c r="A20" s="82" t="s">
        <v>35</v>
      </c>
      <c r="B20" s="59">
        <v>376190939.74525821</v>
      </c>
      <c r="C20" s="59">
        <f t="shared" si="0"/>
        <v>376.19093974525822</v>
      </c>
    </row>
    <row r="21" spans="1:19" x14ac:dyDescent="0.3">
      <c r="A21" s="82" t="s">
        <v>36</v>
      </c>
      <c r="B21" s="59">
        <v>354085959.45734477</v>
      </c>
      <c r="C21" s="59">
        <f t="shared" si="0"/>
        <v>354.08595945734476</v>
      </c>
      <c r="G21" s="81"/>
    </row>
    <row r="22" spans="1:19" x14ac:dyDescent="0.3">
      <c r="A22" s="82" t="s">
        <v>37</v>
      </c>
      <c r="B22" s="59">
        <v>586931180.50619364</v>
      </c>
      <c r="C22" s="59">
        <f t="shared" si="0"/>
        <v>586.93118050619364</v>
      </c>
    </row>
    <row r="23" spans="1:19" x14ac:dyDescent="0.3">
      <c r="A23" s="82" t="s">
        <v>38</v>
      </c>
      <c r="B23" s="59">
        <v>640491263.16503251</v>
      </c>
      <c r="C23" s="59">
        <f t="shared" si="0"/>
        <v>640.49126316503248</v>
      </c>
    </row>
    <row r="24" spans="1:19" x14ac:dyDescent="0.3">
      <c r="A24" s="82" t="s">
        <v>39</v>
      </c>
      <c r="B24" s="59">
        <v>575972043.2271111</v>
      </c>
      <c r="C24" s="59">
        <f t="shared" si="0"/>
        <v>575.97204322711116</v>
      </c>
    </row>
    <row r="25" spans="1:19" x14ac:dyDescent="0.3">
      <c r="A25" s="82" t="s">
        <v>40</v>
      </c>
      <c r="B25" s="59">
        <v>730215435.7706573</v>
      </c>
      <c r="C25" s="59">
        <f t="shared" si="0"/>
        <v>730.21543577065734</v>
      </c>
    </row>
    <row r="26" spans="1:19" x14ac:dyDescent="0.3">
      <c r="A26" s="82" t="s">
        <v>41</v>
      </c>
      <c r="B26" s="59">
        <v>1076047315.5102544</v>
      </c>
      <c r="C26" s="59">
        <f t="shared" si="0"/>
        <v>1076.0473155102543</v>
      </c>
    </row>
    <row r="27" spans="1:19" x14ac:dyDescent="0.3">
      <c r="A27" s="82" t="s">
        <v>42</v>
      </c>
      <c r="B27" s="59">
        <v>638851742.59820771</v>
      </c>
      <c r="C27" s="59">
        <f t="shared" si="0"/>
        <v>638.85174259820769</v>
      </c>
    </row>
    <row r="28" spans="1:19" x14ac:dyDescent="0.3">
      <c r="A28" s="82" t="s">
        <v>43</v>
      </c>
      <c r="B28" s="59">
        <v>585587475.75191689</v>
      </c>
      <c r="C28" s="59">
        <f t="shared" si="0"/>
        <v>585.58747575191694</v>
      </c>
    </row>
    <row r="29" spans="1:19" x14ac:dyDescent="0.3">
      <c r="A29" s="116">
        <v>2005</v>
      </c>
      <c r="B29" s="59">
        <v>501602679.63462448</v>
      </c>
      <c r="C29" s="59">
        <f t="shared" si="0"/>
        <v>501.60267963462451</v>
      </c>
    </row>
    <row r="30" spans="1:19" x14ac:dyDescent="0.3">
      <c r="A30" s="82" t="s">
        <v>45</v>
      </c>
      <c r="B30" s="59">
        <v>437921482.3218928</v>
      </c>
      <c r="C30" s="59">
        <f t="shared" si="0"/>
        <v>437.92148232189282</v>
      </c>
    </row>
    <row r="31" spans="1:19" x14ac:dyDescent="0.3">
      <c r="A31" s="82" t="s">
        <v>46</v>
      </c>
      <c r="B31" s="59">
        <v>462011035.37573469</v>
      </c>
      <c r="C31" s="59">
        <f t="shared" si="0"/>
        <v>462.01103537573471</v>
      </c>
    </row>
    <row r="32" spans="1:19" x14ac:dyDescent="0.3">
      <c r="A32" s="82" t="s">
        <v>47</v>
      </c>
      <c r="B32" s="59">
        <v>305237415.24547654</v>
      </c>
      <c r="C32" s="59">
        <f t="shared" si="0"/>
        <v>305.23741524547654</v>
      </c>
    </row>
    <row r="33" spans="1:3" x14ac:dyDescent="0.3">
      <c r="A33" s="82" t="s">
        <v>48</v>
      </c>
      <c r="B33" s="59">
        <v>433454774.150029</v>
      </c>
      <c r="C33" s="59">
        <f t="shared" si="0"/>
        <v>433.45477415002898</v>
      </c>
    </row>
    <row r="34" spans="1:3" x14ac:dyDescent="0.3">
      <c r="A34" s="82" t="s">
        <v>49</v>
      </c>
      <c r="B34" s="59">
        <v>383382005.92835593</v>
      </c>
      <c r="C34" s="59">
        <f t="shared" si="0"/>
        <v>383.38200592835591</v>
      </c>
    </row>
    <row r="35" spans="1:3" x14ac:dyDescent="0.3">
      <c r="A35" s="82" t="s">
        <v>50</v>
      </c>
      <c r="B35" s="59">
        <v>449360145.33029747</v>
      </c>
      <c r="C35" s="59">
        <f t="shared" si="0"/>
        <v>449.36014533029748</v>
      </c>
    </row>
    <row r="36" spans="1:3" x14ac:dyDescent="0.3">
      <c r="A36" s="82" t="s">
        <v>51</v>
      </c>
      <c r="B36" s="59">
        <v>601812206.16804504</v>
      </c>
      <c r="C36" s="59">
        <f t="shared" si="0"/>
        <v>601.81220616804501</v>
      </c>
    </row>
    <row r="37" spans="1:3" x14ac:dyDescent="0.3">
      <c r="A37" s="82" t="s">
        <v>52</v>
      </c>
      <c r="B37" s="59">
        <v>737370301.24731636</v>
      </c>
      <c r="C37" s="59">
        <f t="shared" si="0"/>
        <v>737.37030124731632</v>
      </c>
    </row>
    <row r="38" spans="1:3" x14ac:dyDescent="0.3">
      <c r="A38" s="82" t="s">
        <v>53</v>
      </c>
      <c r="B38" s="59">
        <v>511866147.98073006</v>
      </c>
      <c r="C38" s="59">
        <f t="shared" si="0"/>
        <v>511.86614798073003</v>
      </c>
    </row>
    <row r="39" spans="1:3" x14ac:dyDescent="0.3">
      <c r="A39" s="82" t="s">
        <v>54</v>
      </c>
      <c r="B39" s="59">
        <v>385631963.40765667</v>
      </c>
      <c r="C39" s="59">
        <f t="shared" si="0"/>
        <v>385.63196340765666</v>
      </c>
    </row>
    <row r="40" spans="1:3" x14ac:dyDescent="0.3">
      <c r="A40" s="82" t="s">
        <v>55</v>
      </c>
      <c r="B40" s="59">
        <v>517103307.56084442</v>
      </c>
      <c r="C40" s="59">
        <f t="shared" si="0"/>
        <v>517.10330756084443</v>
      </c>
    </row>
    <row r="41" spans="1:3" x14ac:dyDescent="0.3">
      <c r="A41" s="116">
        <v>2006</v>
      </c>
      <c r="B41" s="59">
        <v>499062989.21612763</v>
      </c>
      <c r="C41" s="59">
        <f t="shared" si="0"/>
        <v>499.06298921612762</v>
      </c>
    </row>
    <row r="42" spans="1:3" x14ac:dyDescent="0.3">
      <c r="A42" s="82" t="s">
        <v>57</v>
      </c>
      <c r="B42" s="59">
        <v>601861777.80935264</v>
      </c>
      <c r="C42" s="59">
        <f t="shared" si="0"/>
        <v>601.86177780935259</v>
      </c>
    </row>
    <row r="43" spans="1:3" x14ac:dyDescent="0.3">
      <c r="A43" s="82" t="s">
        <v>58</v>
      </c>
      <c r="B43" s="59">
        <v>323736368.78636152</v>
      </c>
      <c r="C43" s="59">
        <f t="shared" si="0"/>
        <v>323.73636878636154</v>
      </c>
    </row>
    <row r="44" spans="1:3" x14ac:dyDescent="0.3">
      <c r="A44" s="82" t="s">
        <v>59</v>
      </c>
      <c r="B44" s="59">
        <v>193484976.71143454</v>
      </c>
      <c r="C44" s="59">
        <f t="shared" si="0"/>
        <v>193.48497671143454</v>
      </c>
    </row>
    <row r="45" spans="1:3" x14ac:dyDescent="0.3">
      <c r="A45" s="82" t="s">
        <v>60</v>
      </c>
      <c r="B45" s="59">
        <v>257494557.248864</v>
      </c>
      <c r="C45" s="59">
        <f t="shared" si="0"/>
        <v>257.494557248864</v>
      </c>
    </row>
    <row r="46" spans="1:3" x14ac:dyDescent="0.3">
      <c r="A46" s="82" t="s">
        <v>61</v>
      </c>
      <c r="B46" s="59">
        <v>504694251.56804031</v>
      </c>
      <c r="C46" s="59">
        <f t="shared" si="0"/>
        <v>504.69425156804033</v>
      </c>
    </row>
    <row r="47" spans="1:3" x14ac:dyDescent="0.3">
      <c r="A47" s="82" t="s">
        <v>62</v>
      </c>
      <c r="B47" s="59">
        <v>501387772.96438646</v>
      </c>
      <c r="C47" s="59">
        <f t="shared" si="0"/>
        <v>501.38777296438644</v>
      </c>
    </row>
    <row r="48" spans="1:3" x14ac:dyDescent="0.3">
      <c r="A48" s="82" t="s">
        <v>63</v>
      </c>
      <c r="B48" s="59">
        <v>866888722.0137732</v>
      </c>
      <c r="C48" s="59">
        <f t="shared" si="0"/>
        <v>866.88872201377319</v>
      </c>
    </row>
    <row r="49" spans="1:3" x14ac:dyDescent="0.3">
      <c r="A49" s="82" t="s">
        <v>64</v>
      </c>
      <c r="B49" s="59">
        <v>942306246.37679172</v>
      </c>
      <c r="C49" s="59">
        <f t="shared" si="0"/>
        <v>942.30624637679171</v>
      </c>
    </row>
    <row r="50" spans="1:3" x14ac:dyDescent="0.3">
      <c r="A50" s="82" t="s">
        <v>65</v>
      </c>
      <c r="B50" s="59">
        <v>1220921326.5190754</v>
      </c>
      <c r="C50" s="59">
        <f t="shared" si="0"/>
        <v>1220.9213265190754</v>
      </c>
    </row>
    <row r="51" spans="1:3" x14ac:dyDescent="0.3">
      <c r="A51" s="82" t="s">
        <v>66</v>
      </c>
      <c r="B51" s="59">
        <v>675875304.34168518</v>
      </c>
      <c r="C51" s="59">
        <f t="shared" si="0"/>
        <v>675.87530434168514</v>
      </c>
    </row>
    <row r="52" spans="1:3" x14ac:dyDescent="0.3">
      <c r="A52" s="82" t="s">
        <v>67</v>
      </c>
      <c r="B52" s="59">
        <v>750221478.13794363</v>
      </c>
      <c r="C52" s="59">
        <f t="shared" si="0"/>
        <v>750.22147813794368</v>
      </c>
    </row>
    <row r="53" spans="1:3" x14ac:dyDescent="0.3">
      <c r="A53" s="116">
        <v>2007</v>
      </c>
      <c r="B53" s="59">
        <v>581461229.80313969</v>
      </c>
      <c r="C53" s="59">
        <f t="shared" si="0"/>
        <v>581.46122980313964</v>
      </c>
    </row>
    <row r="54" spans="1:3" x14ac:dyDescent="0.3">
      <c r="A54" s="82" t="s">
        <v>69</v>
      </c>
      <c r="B54" s="59">
        <v>424569552.12199908</v>
      </c>
      <c r="C54" s="59">
        <f t="shared" si="0"/>
        <v>424.5695521219991</v>
      </c>
    </row>
    <row r="55" spans="1:3" x14ac:dyDescent="0.3">
      <c r="A55" s="82" t="s">
        <v>70</v>
      </c>
      <c r="B55" s="59">
        <v>264156121.20145258</v>
      </c>
      <c r="C55" s="59">
        <f t="shared" si="0"/>
        <v>264.15612120145261</v>
      </c>
    </row>
    <row r="56" spans="1:3" x14ac:dyDescent="0.3">
      <c r="A56" s="82" t="s">
        <v>71</v>
      </c>
      <c r="B56" s="59">
        <v>504077159.65812612</v>
      </c>
      <c r="C56" s="59">
        <f t="shared" si="0"/>
        <v>504.07715965812611</v>
      </c>
    </row>
    <row r="57" spans="1:3" x14ac:dyDescent="0.3">
      <c r="A57" s="82" t="s">
        <v>72</v>
      </c>
      <c r="B57" s="59">
        <v>432204354.65104753</v>
      </c>
      <c r="C57" s="59">
        <f t="shared" si="0"/>
        <v>432.20435465104754</v>
      </c>
    </row>
    <row r="58" spans="1:3" x14ac:dyDescent="0.3">
      <c r="A58" s="82" t="s">
        <v>73</v>
      </c>
      <c r="B58" s="59">
        <v>682833772.82641912</v>
      </c>
      <c r="C58" s="59">
        <f t="shared" si="0"/>
        <v>682.83377282641914</v>
      </c>
    </row>
    <row r="59" spans="1:3" x14ac:dyDescent="0.3">
      <c r="A59" s="82" t="s">
        <v>74</v>
      </c>
      <c r="B59" s="59">
        <v>305217053.87302494</v>
      </c>
      <c r="C59" s="59">
        <f t="shared" si="0"/>
        <v>305.21705387302495</v>
      </c>
    </row>
    <row r="60" spans="1:3" x14ac:dyDescent="0.3">
      <c r="A60" s="82" t="s">
        <v>75</v>
      </c>
      <c r="B60" s="59">
        <v>707510060.61214447</v>
      </c>
      <c r="C60" s="59">
        <f t="shared" si="0"/>
        <v>707.51006061214446</v>
      </c>
    </row>
    <row r="61" spans="1:3" x14ac:dyDescent="0.3">
      <c r="A61" s="82" t="s">
        <v>76</v>
      </c>
      <c r="B61" s="59">
        <v>589257661.84889984</v>
      </c>
      <c r="C61" s="59">
        <f t="shared" si="0"/>
        <v>589.25766184889983</v>
      </c>
    </row>
    <row r="62" spans="1:3" x14ac:dyDescent="0.3">
      <c r="A62" s="82" t="s">
        <v>77</v>
      </c>
      <c r="B62" s="59">
        <v>1087178769.0626221</v>
      </c>
      <c r="C62" s="59">
        <f t="shared" si="0"/>
        <v>1087.178769062622</v>
      </c>
    </row>
    <row r="63" spans="1:3" x14ac:dyDescent="0.3">
      <c r="A63" s="82" t="s">
        <v>78</v>
      </c>
      <c r="B63" s="59">
        <v>875357388.7749939</v>
      </c>
      <c r="C63" s="59">
        <f t="shared" si="0"/>
        <v>875.35738877499386</v>
      </c>
    </row>
    <row r="64" spans="1:3" x14ac:dyDescent="0.3">
      <c r="A64" s="82" t="s">
        <v>79</v>
      </c>
      <c r="B64" s="59">
        <v>807063232.65147352</v>
      </c>
      <c r="C64" s="59">
        <f t="shared" si="0"/>
        <v>807.06323265147353</v>
      </c>
    </row>
    <row r="65" spans="1:3" x14ac:dyDescent="0.3">
      <c r="A65" s="116">
        <v>2008</v>
      </c>
      <c r="B65" s="59">
        <v>285756025.81473213</v>
      </c>
      <c r="C65" s="59">
        <f t="shared" si="0"/>
        <v>285.75602581473214</v>
      </c>
    </row>
    <row r="66" spans="1:3" x14ac:dyDescent="0.3">
      <c r="A66" s="82" t="s">
        <v>81</v>
      </c>
      <c r="B66" s="59">
        <v>234103652.59869671</v>
      </c>
      <c r="C66" s="59">
        <f t="shared" si="0"/>
        <v>234.1036525986967</v>
      </c>
    </row>
    <row r="67" spans="1:3" x14ac:dyDescent="0.3">
      <c r="A67" s="82" t="s">
        <v>82</v>
      </c>
      <c r="B67" s="59">
        <v>552106292.41997528</v>
      </c>
      <c r="C67" s="59">
        <f t="shared" si="0"/>
        <v>552.10629241997526</v>
      </c>
    </row>
    <row r="68" spans="1:3" x14ac:dyDescent="0.3">
      <c r="A68" s="82" t="s">
        <v>83</v>
      </c>
      <c r="B68" s="59">
        <v>384374279.0437811</v>
      </c>
      <c r="C68" s="59">
        <f t="shared" ref="C68:C131" si="1">B68/1000000</f>
        <v>384.37427904378109</v>
      </c>
    </row>
    <row r="69" spans="1:3" x14ac:dyDescent="0.3">
      <c r="A69" s="82" t="s">
        <v>84</v>
      </c>
      <c r="B69" s="59">
        <v>480978339.27301562</v>
      </c>
      <c r="C69" s="59">
        <f t="shared" si="1"/>
        <v>480.97833927301559</v>
      </c>
    </row>
    <row r="70" spans="1:3" x14ac:dyDescent="0.3">
      <c r="A70" s="82" t="s">
        <v>85</v>
      </c>
      <c r="B70" s="59">
        <v>376963390.02934265</v>
      </c>
      <c r="C70" s="59">
        <f t="shared" si="1"/>
        <v>376.96339002934263</v>
      </c>
    </row>
    <row r="71" spans="1:3" x14ac:dyDescent="0.3">
      <c r="A71" s="82" t="s">
        <v>86</v>
      </c>
      <c r="B71" s="59">
        <v>686479150.6922226</v>
      </c>
      <c r="C71" s="59">
        <f t="shared" si="1"/>
        <v>686.47915069222256</v>
      </c>
    </row>
    <row r="72" spans="1:3" x14ac:dyDescent="0.3">
      <c r="A72" s="82" t="s">
        <v>87</v>
      </c>
      <c r="B72" s="59">
        <v>760193524.71322632</v>
      </c>
      <c r="C72" s="59">
        <f t="shared" si="1"/>
        <v>760.19352471322634</v>
      </c>
    </row>
    <row r="73" spans="1:3" x14ac:dyDescent="0.3">
      <c r="A73" s="82" t="s">
        <v>88</v>
      </c>
      <c r="B73" s="59">
        <v>444650631.61843991</v>
      </c>
      <c r="C73" s="59">
        <f t="shared" si="1"/>
        <v>444.65063161843989</v>
      </c>
    </row>
    <row r="74" spans="1:3" x14ac:dyDescent="0.3">
      <c r="A74" s="82" t="s">
        <v>89</v>
      </c>
      <c r="B74" s="59">
        <v>628376427.93304336</v>
      </c>
      <c r="C74" s="59">
        <f t="shared" si="1"/>
        <v>628.37642793304337</v>
      </c>
    </row>
    <row r="75" spans="1:3" x14ac:dyDescent="0.3">
      <c r="A75" s="82" t="s">
        <v>90</v>
      </c>
      <c r="B75" s="59">
        <v>440784194.72241586</v>
      </c>
      <c r="C75" s="59">
        <f t="shared" si="1"/>
        <v>440.78419472241586</v>
      </c>
    </row>
    <row r="76" spans="1:3" x14ac:dyDescent="0.3">
      <c r="A76" s="82" t="s">
        <v>91</v>
      </c>
      <c r="B76" s="59">
        <v>588920321.41407013</v>
      </c>
      <c r="C76" s="59">
        <f t="shared" si="1"/>
        <v>588.92032141407014</v>
      </c>
    </row>
    <row r="77" spans="1:3" x14ac:dyDescent="0.3">
      <c r="A77" s="116">
        <v>2009</v>
      </c>
      <c r="B77" s="59">
        <v>337567847.22177887</v>
      </c>
      <c r="C77" s="59">
        <f t="shared" si="1"/>
        <v>337.56784722177889</v>
      </c>
    </row>
    <row r="78" spans="1:3" x14ac:dyDescent="0.3">
      <c r="A78" s="82" t="s">
        <v>93</v>
      </c>
      <c r="B78" s="59">
        <v>563323777.22463357</v>
      </c>
      <c r="C78" s="59">
        <f t="shared" si="1"/>
        <v>563.32377722463355</v>
      </c>
    </row>
    <row r="79" spans="1:3" x14ac:dyDescent="0.3">
      <c r="A79" s="82" t="s">
        <v>94</v>
      </c>
      <c r="B79" s="59">
        <v>490468004.02216113</v>
      </c>
      <c r="C79" s="59">
        <f t="shared" si="1"/>
        <v>490.46800402216115</v>
      </c>
    </row>
    <row r="80" spans="1:3" x14ac:dyDescent="0.3">
      <c r="A80" s="82" t="s">
        <v>95</v>
      </c>
      <c r="B80" s="59">
        <v>403145576.41366172</v>
      </c>
      <c r="C80" s="59">
        <f t="shared" si="1"/>
        <v>403.14557641366173</v>
      </c>
    </row>
    <row r="81" spans="1:3" x14ac:dyDescent="0.3">
      <c r="A81" s="82" t="s">
        <v>96</v>
      </c>
      <c r="B81" s="59">
        <v>481941283.97182775</v>
      </c>
      <c r="C81" s="59">
        <f t="shared" si="1"/>
        <v>481.94128397182777</v>
      </c>
    </row>
    <row r="82" spans="1:3" x14ac:dyDescent="0.3">
      <c r="A82" s="82" t="s">
        <v>97</v>
      </c>
      <c r="B82" s="59">
        <v>632268423.64791203</v>
      </c>
      <c r="C82" s="59">
        <f t="shared" si="1"/>
        <v>632.26842364791207</v>
      </c>
    </row>
    <row r="83" spans="1:3" x14ac:dyDescent="0.3">
      <c r="A83" s="82" t="s">
        <v>98</v>
      </c>
      <c r="B83" s="59">
        <v>687776686.24343109</v>
      </c>
      <c r="C83" s="59">
        <f t="shared" si="1"/>
        <v>687.77668624343107</v>
      </c>
    </row>
    <row r="84" spans="1:3" x14ac:dyDescent="0.3">
      <c r="A84" s="82" t="s">
        <v>99</v>
      </c>
      <c r="B84" s="59">
        <v>871456705.29464626</v>
      </c>
      <c r="C84" s="59">
        <f t="shared" si="1"/>
        <v>871.45670529464621</v>
      </c>
    </row>
    <row r="85" spans="1:3" x14ac:dyDescent="0.3">
      <c r="A85" s="82" t="s">
        <v>100</v>
      </c>
      <c r="B85" s="59">
        <v>590149073.07255173</v>
      </c>
      <c r="C85" s="59">
        <f t="shared" si="1"/>
        <v>590.14907307255169</v>
      </c>
    </row>
    <row r="86" spans="1:3" x14ac:dyDescent="0.3">
      <c r="A86" s="82" t="s">
        <v>101</v>
      </c>
      <c r="B86" s="59">
        <v>760945868.35422039</v>
      </c>
      <c r="C86" s="59">
        <f t="shared" si="1"/>
        <v>760.94586835422035</v>
      </c>
    </row>
    <row r="87" spans="1:3" x14ac:dyDescent="0.3">
      <c r="A87" s="82" t="s">
        <v>102</v>
      </c>
      <c r="B87" s="59">
        <v>516072258.8227607</v>
      </c>
      <c r="C87" s="59">
        <f t="shared" si="1"/>
        <v>516.07225882276066</v>
      </c>
    </row>
    <row r="88" spans="1:3" x14ac:dyDescent="0.3">
      <c r="A88" s="82" t="s">
        <v>103</v>
      </c>
      <c r="B88" s="59">
        <v>676371813.03714883</v>
      </c>
      <c r="C88" s="59">
        <f t="shared" si="1"/>
        <v>676.37181303714885</v>
      </c>
    </row>
    <row r="89" spans="1:3" x14ac:dyDescent="0.3">
      <c r="A89" s="116">
        <v>2010</v>
      </c>
      <c r="B89" s="59">
        <v>632294245.27187896</v>
      </c>
      <c r="C89" s="59">
        <f t="shared" si="1"/>
        <v>632.29424527187894</v>
      </c>
    </row>
    <row r="90" spans="1:3" x14ac:dyDescent="0.3">
      <c r="A90" s="82" t="s">
        <v>105</v>
      </c>
      <c r="B90" s="59">
        <v>607211315.74802196</v>
      </c>
      <c r="C90" s="59">
        <f t="shared" si="1"/>
        <v>607.211315748022</v>
      </c>
    </row>
    <row r="91" spans="1:3" x14ac:dyDescent="0.3">
      <c r="A91" s="82" t="s">
        <v>106</v>
      </c>
      <c r="B91" s="59">
        <v>405063216.26237631</v>
      </c>
      <c r="C91" s="59">
        <f t="shared" si="1"/>
        <v>405.06321626237633</v>
      </c>
    </row>
    <row r="92" spans="1:3" x14ac:dyDescent="0.3">
      <c r="A92" s="82" t="s">
        <v>107</v>
      </c>
      <c r="B92" s="59">
        <v>425148853.80500627</v>
      </c>
      <c r="C92" s="59">
        <f t="shared" si="1"/>
        <v>425.14885380500624</v>
      </c>
    </row>
    <row r="93" spans="1:3" x14ac:dyDescent="0.3">
      <c r="A93" s="82" t="s">
        <v>108</v>
      </c>
      <c r="B93" s="59">
        <v>543450554.02524471</v>
      </c>
      <c r="C93" s="59">
        <f t="shared" si="1"/>
        <v>543.45055402524474</v>
      </c>
    </row>
    <row r="94" spans="1:3" x14ac:dyDescent="0.3">
      <c r="A94" s="82" t="s">
        <v>109</v>
      </c>
      <c r="B94" s="59">
        <v>772801492.19282937</v>
      </c>
      <c r="C94" s="59">
        <f t="shared" si="1"/>
        <v>772.80149219282941</v>
      </c>
    </row>
    <row r="95" spans="1:3" x14ac:dyDescent="0.3">
      <c r="A95" s="82" t="s">
        <v>110</v>
      </c>
      <c r="B95" s="59">
        <v>881647336.28146243</v>
      </c>
      <c r="C95" s="59">
        <f t="shared" si="1"/>
        <v>881.64733628146246</v>
      </c>
    </row>
    <row r="96" spans="1:3" x14ac:dyDescent="0.3">
      <c r="A96" s="82" t="s">
        <v>111</v>
      </c>
      <c r="B96" s="59">
        <v>905148250.55270064</v>
      </c>
      <c r="C96" s="59">
        <f t="shared" si="1"/>
        <v>905.14825055270069</v>
      </c>
    </row>
    <row r="97" spans="1:3" x14ac:dyDescent="0.3">
      <c r="A97" s="82" t="s">
        <v>112</v>
      </c>
      <c r="B97" s="59">
        <v>730191964.1495316</v>
      </c>
      <c r="C97" s="59">
        <f t="shared" si="1"/>
        <v>730.1919641495316</v>
      </c>
    </row>
    <row r="98" spans="1:3" x14ac:dyDescent="0.3">
      <c r="A98" s="82" t="s">
        <v>113</v>
      </c>
      <c r="B98" s="59">
        <v>738834752.57234836</v>
      </c>
      <c r="C98" s="59">
        <f t="shared" si="1"/>
        <v>738.83475257234841</v>
      </c>
    </row>
    <row r="99" spans="1:3" x14ac:dyDescent="0.3">
      <c r="A99" s="82" t="s">
        <v>114</v>
      </c>
      <c r="B99" s="59">
        <v>1157367199.1199677</v>
      </c>
      <c r="C99" s="59">
        <f t="shared" si="1"/>
        <v>1157.3671991199676</v>
      </c>
    </row>
    <row r="100" spans="1:3" x14ac:dyDescent="0.3">
      <c r="A100" s="82" t="s">
        <v>115</v>
      </c>
      <c r="B100" s="59">
        <v>907693895.81042695</v>
      </c>
      <c r="C100" s="59">
        <f t="shared" si="1"/>
        <v>907.69389581042697</v>
      </c>
    </row>
    <row r="101" spans="1:3" x14ac:dyDescent="0.3">
      <c r="A101" s="116">
        <v>2011</v>
      </c>
      <c r="B101" s="59">
        <v>733317044.81995928</v>
      </c>
      <c r="C101" s="59">
        <f t="shared" si="1"/>
        <v>733.31704481995928</v>
      </c>
    </row>
    <row r="102" spans="1:3" x14ac:dyDescent="0.3">
      <c r="A102" s="82" t="s">
        <v>117</v>
      </c>
      <c r="B102" s="59">
        <v>791310035.03224504</v>
      </c>
      <c r="C102" s="59">
        <f t="shared" si="1"/>
        <v>791.31003503224508</v>
      </c>
    </row>
    <row r="103" spans="1:3" x14ac:dyDescent="0.3">
      <c r="A103" s="82" t="s">
        <v>118</v>
      </c>
      <c r="B103" s="59">
        <v>503279955.87480533</v>
      </c>
      <c r="C103" s="59">
        <f t="shared" si="1"/>
        <v>503.27995587480535</v>
      </c>
    </row>
    <row r="104" spans="1:3" x14ac:dyDescent="0.3">
      <c r="A104" s="82" t="s">
        <v>119</v>
      </c>
      <c r="B104" s="59">
        <v>560442142.99906147</v>
      </c>
      <c r="C104" s="59">
        <f t="shared" si="1"/>
        <v>560.4421429990615</v>
      </c>
    </row>
    <row r="105" spans="1:3" x14ac:dyDescent="0.3">
      <c r="A105" s="82" t="s">
        <v>120</v>
      </c>
      <c r="B105" s="59">
        <v>652542557.00113416</v>
      </c>
      <c r="C105" s="59">
        <f t="shared" si="1"/>
        <v>652.54255700113413</v>
      </c>
    </row>
    <row r="106" spans="1:3" x14ac:dyDescent="0.3">
      <c r="A106" s="82" t="s">
        <v>121</v>
      </c>
      <c r="B106" s="59">
        <v>734397039.25540316</v>
      </c>
      <c r="C106" s="59">
        <f t="shared" si="1"/>
        <v>734.39703925540312</v>
      </c>
    </row>
    <row r="107" spans="1:3" x14ac:dyDescent="0.3">
      <c r="A107" s="82" t="s">
        <v>122</v>
      </c>
      <c r="B107" s="59">
        <v>977097610.02131152</v>
      </c>
      <c r="C107" s="59">
        <f t="shared" si="1"/>
        <v>977.09761002131154</v>
      </c>
    </row>
    <row r="108" spans="1:3" x14ac:dyDescent="0.3">
      <c r="A108" s="82" t="s">
        <v>123</v>
      </c>
      <c r="B108" s="59">
        <v>729200773.49295723</v>
      </c>
      <c r="C108" s="59">
        <f t="shared" si="1"/>
        <v>729.20077349295718</v>
      </c>
    </row>
    <row r="109" spans="1:3" x14ac:dyDescent="0.3">
      <c r="A109" s="82" t="s">
        <v>124</v>
      </c>
      <c r="B109" s="59">
        <v>1308261405.7832005</v>
      </c>
      <c r="C109" s="59">
        <f t="shared" si="1"/>
        <v>1308.2614057832004</v>
      </c>
    </row>
    <row r="110" spans="1:3" x14ac:dyDescent="0.3">
      <c r="A110" s="82" t="s">
        <v>125</v>
      </c>
      <c r="B110" s="59">
        <v>1144638010.4415762</v>
      </c>
      <c r="C110" s="59">
        <f t="shared" si="1"/>
        <v>1144.6380104415762</v>
      </c>
    </row>
    <row r="111" spans="1:3" x14ac:dyDescent="0.3">
      <c r="A111" s="82" t="s">
        <v>126</v>
      </c>
      <c r="B111" s="59">
        <v>942875204.78583896</v>
      </c>
      <c r="C111" s="59">
        <f t="shared" si="1"/>
        <v>942.87520478583895</v>
      </c>
    </row>
    <row r="112" spans="1:3" x14ac:dyDescent="0.3">
      <c r="A112" s="82" t="s">
        <v>127</v>
      </c>
      <c r="B112" s="59">
        <v>1071167129.1243689</v>
      </c>
      <c r="C112" s="59">
        <f t="shared" si="1"/>
        <v>1071.167129124369</v>
      </c>
    </row>
    <row r="113" spans="1:3" x14ac:dyDescent="0.3">
      <c r="A113" s="116">
        <v>2012</v>
      </c>
      <c r="B113" s="59">
        <v>724320082.83915293</v>
      </c>
      <c r="C113" s="59">
        <f t="shared" si="1"/>
        <v>724.32008283915297</v>
      </c>
    </row>
    <row r="114" spans="1:3" x14ac:dyDescent="0.3">
      <c r="A114" s="82" t="s">
        <v>129</v>
      </c>
      <c r="B114" s="59">
        <v>733945613.39421201</v>
      </c>
      <c r="C114" s="59">
        <f t="shared" si="1"/>
        <v>733.94561339421205</v>
      </c>
    </row>
    <row r="115" spans="1:3" x14ac:dyDescent="0.3">
      <c r="A115" s="82" t="s">
        <v>130</v>
      </c>
      <c r="B115" s="59">
        <v>760599302.54304767</v>
      </c>
      <c r="C115" s="59">
        <f t="shared" si="1"/>
        <v>760.59930254304766</v>
      </c>
    </row>
    <row r="116" spans="1:3" x14ac:dyDescent="0.3">
      <c r="A116" s="82" t="s">
        <v>131</v>
      </c>
      <c r="B116" s="59">
        <v>594639149.20306563</v>
      </c>
      <c r="C116" s="59">
        <f t="shared" si="1"/>
        <v>594.63914920306559</v>
      </c>
    </row>
    <row r="117" spans="1:3" x14ac:dyDescent="0.3">
      <c r="A117" s="82" t="s">
        <v>132</v>
      </c>
      <c r="B117" s="59">
        <v>518013928.89448863</v>
      </c>
      <c r="C117" s="59">
        <f t="shared" si="1"/>
        <v>518.01392889448869</v>
      </c>
    </row>
    <row r="118" spans="1:3" x14ac:dyDescent="0.3">
      <c r="A118" s="82" t="s">
        <v>133</v>
      </c>
      <c r="B118" s="59">
        <v>931172123.36337733</v>
      </c>
      <c r="C118" s="59">
        <f t="shared" si="1"/>
        <v>931.1721233633773</v>
      </c>
    </row>
    <row r="119" spans="1:3" x14ac:dyDescent="0.3">
      <c r="A119" s="82" t="s">
        <v>134</v>
      </c>
      <c r="B119" s="59">
        <v>877406754.77742636</v>
      </c>
      <c r="C119" s="59">
        <f t="shared" si="1"/>
        <v>877.40675477742639</v>
      </c>
    </row>
    <row r="120" spans="1:3" x14ac:dyDescent="0.3">
      <c r="A120" s="82" t="s">
        <v>135</v>
      </c>
      <c r="B120" s="59">
        <v>875110289.25127363</v>
      </c>
      <c r="C120" s="59">
        <f t="shared" si="1"/>
        <v>875.11028925127368</v>
      </c>
    </row>
    <row r="121" spans="1:3" x14ac:dyDescent="0.3">
      <c r="A121" s="82" t="s">
        <v>136</v>
      </c>
      <c r="B121" s="59">
        <v>1077180851.2180068</v>
      </c>
      <c r="C121" s="59">
        <f t="shared" si="1"/>
        <v>1077.1808512180069</v>
      </c>
    </row>
    <row r="122" spans="1:3" x14ac:dyDescent="0.3">
      <c r="A122" s="82" t="s">
        <v>137</v>
      </c>
      <c r="B122" s="59">
        <v>955567184.9499867</v>
      </c>
      <c r="C122" s="59">
        <f t="shared" si="1"/>
        <v>955.56718494998665</v>
      </c>
    </row>
    <row r="123" spans="1:3" x14ac:dyDescent="0.3">
      <c r="A123" s="82" t="s">
        <v>138</v>
      </c>
      <c r="B123" s="59">
        <v>612458234.80399978</v>
      </c>
      <c r="C123" s="59">
        <f t="shared" si="1"/>
        <v>612.45823480399974</v>
      </c>
    </row>
    <row r="124" spans="1:3" x14ac:dyDescent="0.3">
      <c r="A124" s="82" t="s">
        <v>139</v>
      </c>
      <c r="B124" s="59">
        <v>1161013943.6245022</v>
      </c>
      <c r="C124" s="59">
        <f t="shared" si="1"/>
        <v>1161.0139436245022</v>
      </c>
    </row>
    <row r="125" spans="1:3" x14ac:dyDescent="0.3">
      <c r="A125" s="116">
        <v>2013</v>
      </c>
      <c r="B125" s="59">
        <v>888077344.41802537</v>
      </c>
      <c r="C125" s="59">
        <f t="shared" si="1"/>
        <v>888.0773444180254</v>
      </c>
    </row>
    <row r="126" spans="1:3" x14ac:dyDescent="0.3">
      <c r="A126" s="82" t="s">
        <v>141</v>
      </c>
      <c r="B126" s="59">
        <v>684525537.62663865</v>
      </c>
      <c r="C126" s="59">
        <f t="shared" si="1"/>
        <v>684.52553762663865</v>
      </c>
    </row>
    <row r="127" spans="1:3" x14ac:dyDescent="0.3">
      <c r="A127" s="82" t="s">
        <v>142</v>
      </c>
      <c r="B127" s="59">
        <v>870822655.86317277</v>
      </c>
      <c r="C127" s="59">
        <f t="shared" si="1"/>
        <v>870.82265586317271</v>
      </c>
    </row>
    <row r="128" spans="1:3" x14ac:dyDescent="0.3">
      <c r="A128" s="82" t="s">
        <v>143</v>
      </c>
      <c r="B128" s="59">
        <v>548131037.44985127</v>
      </c>
      <c r="C128" s="59">
        <f t="shared" si="1"/>
        <v>548.13103744985131</v>
      </c>
    </row>
    <row r="129" spans="1:3" x14ac:dyDescent="0.3">
      <c r="A129" s="82" t="s">
        <v>144</v>
      </c>
      <c r="B129" s="59">
        <v>736884774.78507316</v>
      </c>
      <c r="C129" s="59">
        <f t="shared" si="1"/>
        <v>736.8847747850732</v>
      </c>
    </row>
    <row r="130" spans="1:3" x14ac:dyDescent="0.3">
      <c r="A130" s="82" t="s">
        <v>145</v>
      </c>
      <c r="B130" s="59">
        <v>734396181.857512</v>
      </c>
      <c r="C130" s="59">
        <f t="shared" si="1"/>
        <v>734.39618185751203</v>
      </c>
    </row>
    <row r="131" spans="1:3" x14ac:dyDescent="0.3">
      <c r="A131" s="82" t="s">
        <v>146</v>
      </c>
      <c r="B131" s="59">
        <v>1211634622.5409966</v>
      </c>
      <c r="C131" s="59">
        <f t="shared" si="1"/>
        <v>1211.6346225409966</v>
      </c>
    </row>
    <row r="132" spans="1:3" x14ac:dyDescent="0.3">
      <c r="A132" s="82" t="s">
        <v>147</v>
      </c>
      <c r="B132" s="59">
        <v>1051067628.6145738</v>
      </c>
      <c r="C132" s="59">
        <f t="shared" ref="C132:C195" si="2">B132/1000000</f>
        <v>1051.0676286145738</v>
      </c>
    </row>
    <row r="133" spans="1:3" x14ac:dyDescent="0.3">
      <c r="A133" s="82" t="s">
        <v>148</v>
      </c>
      <c r="B133" s="59">
        <v>1673950559.5577602</v>
      </c>
      <c r="C133" s="59">
        <f t="shared" si="2"/>
        <v>1673.9505595577602</v>
      </c>
    </row>
    <row r="134" spans="1:3" x14ac:dyDescent="0.3">
      <c r="A134" s="82" t="s">
        <v>149</v>
      </c>
      <c r="B134" s="59">
        <v>2030341330.1534038</v>
      </c>
      <c r="C134" s="59">
        <f t="shared" si="2"/>
        <v>2030.3413301534038</v>
      </c>
    </row>
    <row r="135" spans="1:3" x14ac:dyDescent="0.3">
      <c r="A135" s="82" t="s">
        <v>150</v>
      </c>
      <c r="B135" s="59">
        <v>1410154352.9147801</v>
      </c>
      <c r="C135" s="59">
        <f t="shared" si="2"/>
        <v>1410.1543529147802</v>
      </c>
    </row>
    <row r="136" spans="1:3" x14ac:dyDescent="0.3">
      <c r="A136" s="82" t="s">
        <v>151</v>
      </c>
      <c r="B136" s="59">
        <v>1200657043.000741</v>
      </c>
      <c r="C136" s="59">
        <f t="shared" si="2"/>
        <v>1200.6570430007409</v>
      </c>
    </row>
    <row r="137" spans="1:3" x14ac:dyDescent="0.3">
      <c r="A137" s="116">
        <v>2014</v>
      </c>
      <c r="B137" s="59">
        <v>1027151613.2701627</v>
      </c>
      <c r="C137" s="59">
        <f t="shared" si="2"/>
        <v>1027.1516132701627</v>
      </c>
    </row>
    <row r="138" spans="1:3" x14ac:dyDescent="0.3">
      <c r="A138" s="82" t="s">
        <v>153</v>
      </c>
      <c r="B138" s="59">
        <v>653238558.23602283</v>
      </c>
      <c r="C138" s="59">
        <f t="shared" si="2"/>
        <v>653.23855823602287</v>
      </c>
    </row>
    <row r="139" spans="1:3" x14ac:dyDescent="0.3">
      <c r="A139" s="82" t="s">
        <v>154</v>
      </c>
      <c r="B139" s="59">
        <v>637924856.00256503</v>
      </c>
      <c r="C139" s="59">
        <f t="shared" si="2"/>
        <v>637.92485600256498</v>
      </c>
    </row>
    <row r="140" spans="1:3" x14ac:dyDescent="0.3">
      <c r="A140" s="82" t="s">
        <v>155</v>
      </c>
      <c r="B140" s="59">
        <v>579652684.6993494</v>
      </c>
      <c r="C140" s="59">
        <f t="shared" si="2"/>
        <v>579.65268469934938</v>
      </c>
    </row>
    <row r="141" spans="1:3" x14ac:dyDescent="0.3">
      <c r="A141" s="82" t="s">
        <v>156</v>
      </c>
      <c r="B141" s="59">
        <v>1017516958.9224164</v>
      </c>
      <c r="C141" s="59">
        <f t="shared" si="2"/>
        <v>1017.5169589224164</v>
      </c>
    </row>
    <row r="142" spans="1:3" x14ac:dyDescent="0.3">
      <c r="A142" s="82" t="s">
        <v>157</v>
      </c>
      <c r="B142" s="59">
        <v>744861843.93460298</v>
      </c>
      <c r="C142" s="59">
        <f t="shared" si="2"/>
        <v>744.86184393460303</v>
      </c>
    </row>
    <row r="143" spans="1:3" x14ac:dyDescent="0.3">
      <c r="A143" s="82" t="s">
        <v>158</v>
      </c>
      <c r="B143" s="59">
        <v>1120464396.2553957</v>
      </c>
      <c r="C143" s="59">
        <f t="shared" si="2"/>
        <v>1120.4643962553957</v>
      </c>
    </row>
    <row r="144" spans="1:3" x14ac:dyDescent="0.3">
      <c r="A144" s="82" t="s">
        <v>159</v>
      </c>
      <c r="B144" s="59">
        <v>1215777635.9738808</v>
      </c>
      <c r="C144" s="59">
        <f t="shared" si="2"/>
        <v>1215.7776359738807</v>
      </c>
    </row>
    <row r="145" spans="1:3" x14ac:dyDescent="0.3">
      <c r="A145" s="82" t="s">
        <v>160</v>
      </c>
      <c r="B145" s="59">
        <v>1438781638.5450022</v>
      </c>
      <c r="C145" s="59">
        <f t="shared" si="2"/>
        <v>1438.7816385450021</v>
      </c>
    </row>
    <row r="146" spans="1:3" x14ac:dyDescent="0.3">
      <c r="A146" s="82" t="s">
        <v>161</v>
      </c>
      <c r="B146" s="59">
        <v>1568175356.6699846</v>
      </c>
      <c r="C146" s="59">
        <f t="shared" si="2"/>
        <v>1568.1753566699845</v>
      </c>
    </row>
    <row r="147" spans="1:3" x14ac:dyDescent="0.3">
      <c r="A147" s="82" t="s">
        <v>162</v>
      </c>
      <c r="B147" s="59">
        <v>1196613936.5110002</v>
      </c>
      <c r="C147" s="59">
        <f t="shared" si="2"/>
        <v>1196.6139365110002</v>
      </c>
    </row>
    <row r="148" spans="1:3" x14ac:dyDescent="0.3">
      <c r="A148" s="82" t="s">
        <v>163</v>
      </c>
      <c r="B148" s="59">
        <v>1138739151.8429997</v>
      </c>
      <c r="C148" s="59">
        <f t="shared" si="2"/>
        <v>1138.7391518429997</v>
      </c>
    </row>
    <row r="149" spans="1:3" x14ac:dyDescent="0.3">
      <c r="A149" s="116">
        <v>2015</v>
      </c>
      <c r="B149" s="59">
        <v>1070706483.5660006</v>
      </c>
      <c r="C149" s="59">
        <f t="shared" si="2"/>
        <v>1070.7064835660005</v>
      </c>
    </row>
    <row r="150" spans="1:3" x14ac:dyDescent="0.3">
      <c r="A150" s="82" t="s">
        <v>165</v>
      </c>
      <c r="B150" s="59">
        <v>1260444053.7880049</v>
      </c>
      <c r="C150" s="59">
        <f t="shared" si="2"/>
        <v>1260.4440537880048</v>
      </c>
    </row>
    <row r="151" spans="1:3" x14ac:dyDescent="0.3">
      <c r="A151" s="82" t="s">
        <v>166</v>
      </c>
      <c r="B151" s="59">
        <v>993222428.96204674</v>
      </c>
      <c r="C151" s="59">
        <f t="shared" si="2"/>
        <v>993.22242896204671</v>
      </c>
    </row>
    <row r="152" spans="1:3" x14ac:dyDescent="0.3">
      <c r="A152" s="82" t="s">
        <v>167</v>
      </c>
      <c r="B152" s="59">
        <v>1074404986.9089975</v>
      </c>
      <c r="C152" s="59">
        <f t="shared" si="2"/>
        <v>1074.4049869089974</v>
      </c>
    </row>
    <row r="153" spans="1:3" x14ac:dyDescent="0.3">
      <c r="A153" s="82" t="s">
        <v>168</v>
      </c>
      <c r="B153" s="59">
        <v>807575747.43600321</v>
      </c>
      <c r="C153" s="59">
        <f t="shared" si="2"/>
        <v>807.57574743600321</v>
      </c>
    </row>
    <row r="154" spans="1:3" x14ac:dyDescent="0.3">
      <c r="A154" s="82" t="s">
        <v>169</v>
      </c>
      <c r="B154" s="59">
        <v>975637502.32500803</v>
      </c>
      <c r="C154" s="59">
        <f t="shared" si="2"/>
        <v>975.63750232500809</v>
      </c>
    </row>
    <row r="155" spans="1:3" x14ac:dyDescent="0.3">
      <c r="A155" s="82" t="s">
        <v>170</v>
      </c>
      <c r="B155" s="59">
        <v>937291780.39199972</v>
      </c>
      <c r="C155" s="59">
        <f t="shared" si="2"/>
        <v>937.29178039199974</v>
      </c>
    </row>
    <row r="156" spans="1:3" x14ac:dyDescent="0.3">
      <c r="A156" s="82" t="s">
        <v>171</v>
      </c>
      <c r="B156" s="59">
        <v>1227147146.9699929</v>
      </c>
      <c r="C156" s="59">
        <f t="shared" si="2"/>
        <v>1227.1471469699929</v>
      </c>
    </row>
    <row r="157" spans="1:3" x14ac:dyDescent="0.3">
      <c r="A157" s="82" t="s">
        <v>172</v>
      </c>
      <c r="B157" s="59">
        <v>1876178928.7339988</v>
      </c>
      <c r="C157" s="59">
        <f t="shared" si="2"/>
        <v>1876.1789287339989</v>
      </c>
    </row>
    <row r="158" spans="1:3" x14ac:dyDescent="0.3">
      <c r="A158" s="82" t="s">
        <v>173</v>
      </c>
      <c r="B158" s="59">
        <v>1461229669.9679885</v>
      </c>
      <c r="C158" s="59">
        <f t="shared" si="2"/>
        <v>1461.2296699679885</v>
      </c>
    </row>
    <row r="159" spans="1:3" x14ac:dyDescent="0.3">
      <c r="A159" s="82" t="s">
        <v>174</v>
      </c>
      <c r="B159" s="59">
        <v>1276383245.5400145</v>
      </c>
      <c r="C159" s="59">
        <f t="shared" si="2"/>
        <v>1276.3832455400145</v>
      </c>
    </row>
    <row r="160" spans="1:3" x14ac:dyDescent="0.3">
      <c r="A160" s="82" t="s">
        <v>175</v>
      </c>
      <c r="B160" s="59">
        <v>823398227.67300475</v>
      </c>
      <c r="C160" s="59">
        <f t="shared" si="2"/>
        <v>823.39822767300473</v>
      </c>
    </row>
    <row r="161" spans="1:3" x14ac:dyDescent="0.3">
      <c r="A161" s="116">
        <v>2016</v>
      </c>
      <c r="B161" s="59">
        <v>1043059859.599003</v>
      </c>
      <c r="C161" s="59">
        <f t="shared" si="2"/>
        <v>1043.0598595990029</v>
      </c>
    </row>
    <row r="162" spans="1:3" x14ac:dyDescent="0.3">
      <c r="A162" s="82" t="s">
        <v>177</v>
      </c>
      <c r="B162" s="59">
        <v>829459708.90900087</v>
      </c>
      <c r="C162" s="59">
        <f t="shared" si="2"/>
        <v>829.45970890900082</v>
      </c>
    </row>
    <row r="163" spans="1:3" x14ac:dyDescent="0.3">
      <c r="A163" s="82" t="s">
        <v>178</v>
      </c>
      <c r="B163" s="59">
        <v>670967931.89499807</v>
      </c>
      <c r="C163" s="59">
        <f t="shared" si="2"/>
        <v>670.96793189499806</v>
      </c>
    </row>
    <row r="164" spans="1:3" x14ac:dyDescent="0.3">
      <c r="A164" s="82" t="s">
        <v>179</v>
      </c>
      <c r="B164" s="59">
        <v>811346771.37199473</v>
      </c>
      <c r="C164" s="59">
        <f t="shared" si="2"/>
        <v>811.34677137199469</v>
      </c>
    </row>
    <row r="165" spans="1:3" x14ac:dyDescent="0.3">
      <c r="A165" s="82" t="s">
        <v>180</v>
      </c>
      <c r="B165" s="59">
        <v>1022576962.1680088</v>
      </c>
      <c r="C165" s="59">
        <f t="shared" si="2"/>
        <v>1022.5769621680088</v>
      </c>
    </row>
    <row r="166" spans="1:3" x14ac:dyDescent="0.3">
      <c r="A166" s="82" t="s">
        <v>181</v>
      </c>
      <c r="B166" s="59">
        <v>745154331.77299786</v>
      </c>
      <c r="C166" s="59">
        <f t="shared" si="2"/>
        <v>745.15433177299781</v>
      </c>
    </row>
    <row r="167" spans="1:3" x14ac:dyDescent="0.3">
      <c r="A167" s="82" t="s">
        <v>182</v>
      </c>
      <c r="B167" s="59">
        <v>1289146588.5600057</v>
      </c>
      <c r="C167" s="59">
        <f t="shared" si="2"/>
        <v>1289.1465885600057</v>
      </c>
    </row>
    <row r="168" spans="1:3" x14ac:dyDescent="0.3">
      <c r="A168" s="82" t="s">
        <v>183</v>
      </c>
      <c r="B168" s="59">
        <v>1347189402.0300052</v>
      </c>
      <c r="C168" s="59">
        <f t="shared" si="2"/>
        <v>1347.1894020300051</v>
      </c>
    </row>
    <row r="169" spans="1:3" x14ac:dyDescent="0.3">
      <c r="A169" s="82" t="s">
        <v>184</v>
      </c>
      <c r="B169" s="59">
        <v>1451080120.3450091</v>
      </c>
      <c r="C169" s="59">
        <f t="shared" si="2"/>
        <v>1451.0801203450092</v>
      </c>
    </row>
    <row r="170" spans="1:3" x14ac:dyDescent="0.3">
      <c r="A170" s="82" t="s">
        <v>185</v>
      </c>
      <c r="B170" s="59">
        <v>1160626122.5670006</v>
      </c>
      <c r="C170" s="59">
        <f t="shared" si="2"/>
        <v>1160.6261225670007</v>
      </c>
    </row>
    <row r="171" spans="1:3" x14ac:dyDescent="0.3">
      <c r="A171" s="82" t="s">
        <v>186</v>
      </c>
      <c r="B171" s="59">
        <v>1466642305.0689983</v>
      </c>
      <c r="C171" s="59">
        <f t="shared" si="2"/>
        <v>1466.6423050689984</v>
      </c>
    </row>
    <row r="172" spans="1:3" x14ac:dyDescent="0.3">
      <c r="A172" s="82" t="s">
        <v>187</v>
      </c>
      <c r="B172" s="59">
        <v>1257935651.5600042</v>
      </c>
      <c r="C172" s="59">
        <f t="shared" si="2"/>
        <v>1257.9356515600043</v>
      </c>
    </row>
    <row r="173" spans="1:3" x14ac:dyDescent="0.3">
      <c r="A173" s="116">
        <v>2017</v>
      </c>
      <c r="B173" s="59">
        <v>1380107933.800998</v>
      </c>
      <c r="C173" s="59">
        <f t="shared" si="2"/>
        <v>1380.1079338009979</v>
      </c>
    </row>
    <row r="174" spans="1:3" x14ac:dyDescent="0.3">
      <c r="A174" s="82" t="s">
        <v>189</v>
      </c>
      <c r="B174" s="59">
        <v>1014238722.3239993</v>
      </c>
      <c r="C174" s="59">
        <f t="shared" si="2"/>
        <v>1014.2387223239992</v>
      </c>
    </row>
    <row r="175" spans="1:3" x14ac:dyDescent="0.3">
      <c r="A175" s="82" t="s">
        <v>190</v>
      </c>
      <c r="B175" s="59">
        <v>1270409746.347003</v>
      </c>
      <c r="C175" s="59">
        <f t="shared" si="2"/>
        <v>1270.409746347003</v>
      </c>
    </row>
    <row r="176" spans="1:3" x14ac:dyDescent="0.3">
      <c r="A176" s="82" t="s">
        <v>191</v>
      </c>
      <c r="B176" s="59">
        <v>895860794.09800279</v>
      </c>
      <c r="C176" s="59">
        <f t="shared" si="2"/>
        <v>895.86079409800277</v>
      </c>
    </row>
    <row r="177" spans="1:3" x14ac:dyDescent="0.3">
      <c r="A177" s="82" t="s">
        <v>192</v>
      </c>
      <c r="B177" s="59">
        <v>935347153.28900111</v>
      </c>
      <c r="C177" s="59">
        <f t="shared" si="2"/>
        <v>935.34715328900108</v>
      </c>
    </row>
    <row r="178" spans="1:3" x14ac:dyDescent="0.3">
      <c r="A178" s="82" t="s">
        <v>193</v>
      </c>
      <c r="B178" s="59">
        <v>832102145.08900428</v>
      </c>
      <c r="C178" s="59">
        <f t="shared" si="2"/>
        <v>832.10214508900424</v>
      </c>
    </row>
    <row r="179" spans="1:3" x14ac:dyDescent="0.3">
      <c r="A179" s="82" t="s">
        <v>194</v>
      </c>
      <c r="B179" s="59">
        <v>1547588648.7809873</v>
      </c>
      <c r="C179" s="59">
        <f t="shared" si="2"/>
        <v>1547.5886487809873</v>
      </c>
    </row>
    <row r="180" spans="1:3" x14ac:dyDescent="0.3">
      <c r="A180" s="82" t="s">
        <v>195</v>
      </c>
      <c r="B180" s="59">
        <v>1317294286.3389926</v>
      </c>
      <c r="C180" s="59">
        <f t="shared" si="2"/>
        <v>1317.2942863389926</v>
      </c>
    </row>
    <row r="181" spans="1:3" x14ac:dyDescent="0.3">
      <c r="A181" s="82" t="s">
        <v>196</v>
      </c>
      <c r="B181" s="59">
        <v>1693668932.3620217</v>
      </c>
      <c r="C181" s="59">
        <f t="shared" si="2"/>
        <v>1693.6689323620217</v>
      </c>
    </row>
    <row r="182" spans="1:3" x14ac:dyDescent="0.3">
      <c r="A182" s="82" t="s">
        <v>197</v>
      </c>
      <c r="B182" s="59">
        <v>1368049714.7840064</v>
      </c>
      <c r="C182" s="59">
        <f t="shared" si="2"/>
        <v>1368.0497147840063</v>
      </c>
    </row>
    <row r="183" spans="1:3" x14ac:dyDescent="0.3">
      <c r="A183" s="82" t="s">
        <v>198</v>
      </c>
      <c r="B183" s="59">
        <v>1159547972.849997</v>
      </c>
      <c r="C183" s="59">
        <f t="shared" si="2"/>
        <v>1159.547972849997</v>
      </c>
    </row>
    <row r="184" spans="1:3" x14ac:dyDescent="0.3">
      <c r="A184" s="82" t="s">
        <v>199</v>
      </c>
      <c r="B184" s="59">
        <v>1310509043.0100026</v>
      </c>
      <c r="C184" s="59">
        <f t="shared" si="2"/>
        <v>1310.5090430100026</v>
      </c>
    </row>
    <row r="185" spans="1:3" x14ac:dyDescent="0.3">
      <c r="A185" s="116">
        <v>2018</v>
      </c>
      <c r="B185" s="59">
        <v>1193466745.3979971</v>
      </c>
      <c r="C185" s="59">
        <f t="shared" si="2"/>
        <v>1193.4667453979971</v>
      </c>
    </row>
    <row r="186" spans="1:3" x14ac:dyDescent="0.3">
      <c r="A186" s="82" t="s">
        <v>201</v>
      </c>
      <c r="B186" s="59">
        <v>726669129.00700831</v>
      </c>
      <c r="C186" s="59">
        <f t="shared" si="2"/>
        <v>726.66912900700834</v>
      </c>
    </row>
    <row r="187" spans="1:3" x14ac:dyDescent="0.3">
      <c r="A187" s="82" t="s">
        <v>202</v>
      </c>
      <c r="B187" s="59">
        <v>939240194.90599585</v>
      </c>
      <c r="C187" s="59">
        <f t="shared" si="2"/>
        <v>939.24019490599585</v>
      </c>
    </row>
    <row r="188" spans="1:3" x14ac:dyDescent="0.3">
      <c r="A188" s="82" t="s">
        <v>203</v>
      </c>
      <c r="B188" s="59">
        <v>718013592.72799826</v>
      </c>
      <c r="C188" s="59">
        <f t="shared" si="2"/>
        <v>718.01359272799823</v>
      </c>
    </row>
    <row r="189" spans="1:3" x14ac:dyDescent="0.3">
      <c r="A189" s="82" t="s">
        <v>204</v>
      </c>
      <c r="B189" s="59">
        <v>940268631.94899523</v>
      </c>
      <c r="C189" s="59">
        <f t="shared" si="2"/>
        <v>940.26863194899522</v>
      </c>
    </row>
    <row r="190" spans="1:3" x14ac:dyDescent="0.3">
      <c r="A190" s="82" t="s">
        <v>205</v>
      </c>
      <c r="B190" s="59">
        <v>1450712904.2170012</v>
      </c>
      <c r="C190" s="59">
        <f t="shared" si="2"/>
        <v>1450.7129042170011</v>
      </c>
    </row>
    <row r="191" spans="1:3" x14ac:dyDescent="0.3">
      <c r="A191" s="82" t="s">
        <v>206</v>
      </c>
      <c r="B191" s="59">
        <v>1506981125.6120002</v>
      </c>
      <c r="C191" s="59">
        <f t="shared" si="2"/>
        <v>1506.9811256120001</v>
      </c>
    </row>
    <row r="192" spans="1:3" x14ac:dyDescent="0.3">
      <c r="A192" s="82" t="s">
        <v>207</v>
      </c>
      <c r="B192" s="59">
        <v>1132078357.4259958</v>
      </c>
      <c r="C192" s="59">
        <f t="shared" si="2"/>
        <v>1132.0783574259958</v>
      </c>
    </row>
    <row r="193" spans="1:3" x14ac:dyDescent="0.3">
      <c r="A193" s="82" t="s">
        <v>208</v>
      </c>
      <c r="B193" s="59">
        <v>1449156132.8879967</v>
      </c>
      <c r="C193" s="59">
        <f t="shared" si="2"/>
        <v>1449.1561328879966</v>
      </c>
    </row>
    <row r="194" spans="1:3" x14ac:dyDescent="0.3">
      <c r="A194" s="82" t="s">
        <v>209</v>
      </c>
      <c r="B194" s="59">
        <v>1562880787.3179877</v>
      </c>
      <c r="C194" s="59">
        <f t="shared" si="2"/>
        <v>1562.8807873179876</v>
      </c>
    </row>
    <row r="195" spans="1:3" x14ac:dyDescent="0.3">
      <c r="A195" s="82" t="s">
        <v>210</v>
      </c>
      <c r="B195" s="59">
        <v>1344291617.9930053</v>
      </c>
      <c r="C195" s="59">
        <f t="shared" si="2"/>
        <v>1344.2916179930053</v>
      </c>
    </row>
    <row r="196" spans="1:3" x14ac:dyDescent="0.3">
      <c r="A196" s="82" t="s">
        <v>211</v>
      </c>
      <c r="B196" s="59">
        <v>1875859881.0580044</v>
      </c>
      <c r="C196" s="59">
        <f t="shared" ref="C196:C217" si="3">B196/1000000</f>
        <v>1875.8598810580045</v>
      </c>
    </row>
    <row r="197" spans="1:3" x14ac:dyDescent="0.3">
      <c r="A197" s="116">
        <v>2019</v>
      </c>
      <c r="B197" s="59">
        <v>1000666745.898007</v>
      </c>
      <c r="C197" s="59">
        <f t="shared" si="3"/>
        <v>1000.666745898007</v>
      </c>
    </row>
    <row r="198" spans="1:3" x14ac:dyDescent="0.3">
      <c r="A198" s="82" t="s">
        <v>213</v>
      </c>
      <c r="B198" s="59">
        <v>1480925216.0719981</v>
      </c>
      <c r="C198" s="59">
        <f t="shared" si="3"/>
        <v>1480.9252160719982</v>
      </c>
    </row>
    <row r="199" spans="1:3" x14ac:dyDescent="0.3">
      <c r="A199" s="82" t="s">
        <v>214</v>
      </c>
      <c r="B199" s="59">
        <v>979319747.61900711</v>
      </c>
      <c r="C199" s="59">
        <f t="shared" si="3"/>
        <v>979.3197476190071</v>
      </c>
    </row>
    <row r="200" spans="1:3" x14ac:dyDescent="0.3">
      <c r="A200" s="82" t="s">
        <v>215</v>
      </c>
      <c r="B200" s="59">
        <v>1111101902.6510065</v>
      </c>
      <c r="C200" s="59">
        <f t="shared" si="3"/>
        <v>1111.1019026510064</v>
      </c>
    </row>
    <row r="201" spans="1:3" x14ac:dyDescent="0.3">
      <c r="A201" s="82" t="s">
        <v>216</v>
      </c>
      <c r="B201" s="59">
        <v>945267826.91800082</v>
      </c>
      <c r="C201" s="59">
        <f t="shared" si="3"/>
        <v>945.26782691800076</v>
      </c>
    </row>
    <row r="202" spans="1:3" x14ac:dyDescent="0.3">
      <c r="A202" s="82" t="s">
        <v>217</v>
      </c>
      <c r="B202" s="59">
        <v>1509277809.9180052</v>
      </c>
      <c r="C202" s="59">
        <f t="shared" si="3"/>
        <v>1509.2778099180052</v>
      </c>
    </row>
    <row r="203" spans="1:3" x14ac:dyDescent="0.3">
      <c r="A203" s="82" t="s">
        <v>218</v>
      </c>
      <c r="B203" s="59">
        <v>1260621355.6030045</v>
      </c>
      <c r="C203" s="59">
        <f t="shared" si="3"/>
        <v>1260.6213556030045</v>
      </c>
    </row>
    <row r="204" spans="1:3" x14ac:dyDescent="0.3">
      <c r="A204" s="82" t="s">
        <v>219</v>
      </c>
      <c r="B204" s="59">
        <v>1253194631.0039947</v>
      </c>
      <c r="C204" s="59">
        <f t="shared" si="3"/>
        <v>1253.1946310039948</v>
      </c>
    </row>
    <row r="205" spans="1:3" x14ac:dyDescent="0.3">
      <c r="A205" s="82" t="s">
        <v>220</v>
      </c>
      <c r="B205" s="59">
        <v>1835571490.9659991</v>
      </c>
      <c r="C205" s="59">
        <f t="shared" si="3"/>
        <v>1835.5714909659991</v>
      </c>
    </row>
    <row r="206" spans="1:3" x14ac:dyDescent="0.3">
      <c r="A206" s="82" t="s">
        <v>221</v>
      </c>
      <c r="B206" s="59">
        <v>2169235447.1740122</v>
      </c>
      <c r="C206" s="59">
        <f t="shared" si="3"/>
        <v>2169.2354471740123</v>
      </c>
    </row>
    <row r="207" spans="1:3" x14ac:dyDescent="0.3">
      <c r="A207" s="82" t="s">
        <v>222</v>
      </c>
      <c r="B207" s="59">
        <v>2075372430.4540071</v>
      </c>
      <c r="C207" s="59">
        <f t="shared" si="3"/>
        <v>2075.3724304540074</v>
      </c>
    </row>
    <row r="208" spans="1:3" x14ac:dyDescent="0.3">
      <c r="A208" s="82" t="s">
        <v>223</v>
      </c>
      <c r="B208" s="59">
        <v>1563752070.7030003</v>
      </c>
      <c r="C208" s="59">
        <f t="shared" si="3"/>
        <v>1563.7520707030003</v>
      </c>
    </row>
    <row r="209" spans="1:3" x14ac:dyDescent="0.3">
      <c r="A209" s="116">
        <v>2020</v>
      </c>
      <c r="B209" s="59">
        <v>1213553907.9549985</v>
      </c>
      <c r="C209" s="59">
        <f t="shared" si="3"/>
        <v>1213.5539079549985</v>
      </c>
    </row>
    <row r="210" spans="1:3" x14ac:dyDescent="0.3">
      <c r="A210" s="82" t="s">
        <v>225</v>
      </c>
      <c r="B210" s="59">
        <v>1251553737.3460066</v>
      </c>
      <c r="C210" s="59">
        <f t="shared" si="3"/>
        <v>1251.5537373460065</v>
      </c>
    </row>
    <row r="211" spans="1:3" x14ac:dyDescent="0.3">
      <c r="A211" s="82" t="s">
        <v>226</v>
      </c>
      <c r="B211" s="59">
        <v>777514461.96400654</v>
      </c>
      <c r="C211" s="59">
        <f t="shared" si="3"/>
        <v>777.5144619640065</v>
      </c>
    </row>
    <row r="212" spans="1:3" x14ac:dyDescent="0.3">
      <c r="A212" s="82" t="s">
        <v>227</v>
      </c>
      <c r="B212" s="59">
        <v>1309088837.4230006</v>
      </c>
      <c r="C212" s="59">
        <f t="shared" si="3"/>
        <v>1309.0888374230005</v>
      </c>
    </row>
    <row r="213" spans="1:3" x14ac:dyDescent="0.3">
      <c r="A213" s="82" t="s">
        <v>228</v>
      </c>
      <c r="B213" s="59">
        <v>696172030.4339987</v>
      </c>
      <c r="C213" s="59">
        <f t="shared" si="3"/>
        <v>696.17203043399866</v>
      </c>
    </row>
    <row r="214" spans="1:3" x14ac:dyDescent="0.3">
      <c r="A214" s="82" t="s">
        <v>229</v>
      </c>
      <c r="B214" s="59">
        <v>1083195916.0620022</v>
      </c>
      <c r="C214" s="59">
        <f t="shared" si="3"/>
        <v>1083.1959160620022</v>
      </c>
    </row>
    <row r="215" spans="1:3" x14ac:dyDescent="0.3">
      <c r="A215" s="82" t="s">
        <v>230</v>
      </c>
      <c r="B215" s="59">
        <v>1439467996.8489997</v>
      </c>
      <c r="C215" s="59">
        <f t="shared" si="3"/>
        <v>1439.4679968489997</v>
      </c>
    </row>
    <row r="216" spans="1:3" x14ac:dyDescent="0.3">
      <c r="A216" s="82" t="s">
        <v>231</v>
      </c>
      <c r="B216" s="59">
        <v>1452393379.4930103</v>
      </c>
      <c r="C216" s="59">
        <f t="shared" si="3"/>
        <v>1452.3933794930103</v>
      </c>
    </row>
    <row r="217" spans="1:3" x14ac:dyDescent="0.3">
      <c r="A217" s="82" t="s">
        <v>232</v>
      </c>
      <c r="B217" s="59">
        <v>1321814071.9759974</v>
      </c>
      <c r="C217" s="59">
        <f t="shared" si="3"/>
        <v>1321.8140719759974</v>
      </c>
    </row>
    <row r="218" spans="1:3" x14ac:dyDescent="0.3">
      <c r="A218" s="82" t="s">
        <v>233</v>
      </c>
    </row>
    <row r="219" spans="1:3" x14ac:dyDescent="0.3">
      <c r="A219" s="82" t="s">
        <v>234</v>
      </c>
    </row>
    <row r="220" spans="1:3" x14ac:dyDescent="0.3">
      <c r="A220" s="82" t="s">
        <v>235</v>
      </c>
    </row>
    <row r="221" spans="1:3" x14ac:dyDescent="0.3">
      <c r="A221" s="82" t="s">
        <v>236</v>
      </c>
    </row>
    <row r="222" spans="1:3" x14ac:dyDescent="0.3">
      <c r="A222" s="82" t="s">
        <v>237</v>
      </c>
    </row>
    <row r="223" spans="1:3" x14ac:dyDescent="0.3">
      <c r="A223" s="82" t="s">
        <v>238</v>
      </c>
    </row>
    <row r="224" spans="1:3" x14ac:dyDescent="0.3">
      <c r="A224" s="82" t="s">
        <v>239</v>
      </c>
    </row>
    <row r="225" spans="1:1" x14ac:dyDescent="0.3">
      <c r="A225" s="82" t="s">
        <v>240</v>
      </c>
    </row>
    <row r="226" spans="1:1" x14ac:dyDescent="0.3">
      <c r="A226" s="82" t="s">
        <v>241</v>
      </c>
    </row>
    <row r="227" spans="1:1" x14ac:dyDescent="0.3">
      <c r="A227" s="82" t="s">
        <v>242</v>
      </c>
    </row>
    <row r="228" spans="1:1" x14ac:dyDescent="0.3">
      <c r="A228" s="82" t="s">
        <v>243</v>
      </c>
    </row>
    <row r="229" spans="1:1" x14ac:dyDescent="0.3">
      <c r="A229" s="82" t="s">
        <v>244</v>
      </c>
    </row>
    <row r="230" spans="1:1" x14ac:dyDescent="0.3">
      <c r="A230" s="82" t="s">
        <v>245</v>
      </c>
    </row>
    <row r="231" spans="1:1" x14ac:dyDescent="0.3">
      <c r="A231" s="82" t="s">
        <v>246</v>
      </c>
    </row>
    <row r="232" spans="1:1" x14ac:dyDescent="0.3">
      <c r="A232" s="82" t="s">
        <v>247</v>
      </c>
    </row>
    <row r="233" spans="1:1" x14ac:dyDescent="0.3">
      <c r="A233" s="82" t="s">
        <v>248</v>
      </c>
    </row>
    <row r="234" spans="1:1" x14ac:dyDescent="0.3">
      <c r="A234" s="82" t="s">
        <v>249</v>
      </c>
    </row>
    <row r="235" spans="1:1" x14ac:dyDescent="0.3">
      <c r="A235" s="82" t="s">
        <v>250</v>
      </c>
    </row>
    <row r="236" spans="1:1" x14ac:dyDescent="0.3">
      <c r="A236" s="82" t="s">
        <v>251</v>
      </c>
    </row>
    <row r="237" spans="1:1" x14ac:dyDescent="0.3">
      <c r="A237" s="82" t="s">
        <v>252</v>
      </c>
    </row>
    <row r="238" spans="1:1" x14ac:dyDescent="0.3">
      <c r="A238" s="82" t="s">
        <v>253</v>
      </c>
    </row>
    <row r="239" spans="1:1" x14ac:dyDescent="0.3">
      <c r="A239" s="82" t="s">
        <v>254</v>
      </c>
    </row>
    <row r="240" spans="1:1" x14ac:dyDescent="0.3">
      <c r="A240" s="82" t="s">
        <v>255</v>
      </c>
    </row>
    <row r="241" spans="1:1" x14ac:dyDescent="0.3">
      <c r="A241" s="82" t="s">
        <v>256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C8A95-9321-423E-B33C-F26FD60CEA23}">
  <sheetPr>
    <tabColor theme="5"/>
  </sheetPr>
  <dimension ref="A1:AA270"/>
  <sheetViews>
    <sheetView topLeftCell="A3" zoomScale="67" workbookViewId="0">
      <selection activeCell="Q30" sqref="Q30"/>
    </sheetView>
  </sheetViews>
  <sheetFormatPr baseColWidth="10" defaultColWidth="11" defaultRowHeight="15.6" x14ac:dyDescent="0.3"/>
  <cols>
    <col min="2" max="2" width="17.19921875" customWidth="1"/>
    <col min="7" max="9" width="11.19921875" bestFit="1" customWidth="1"/>
    <col min="10" max="10" width="11.19921875" customWidth="1"/>
    <col min="11" max="12" width="11.19921875" bestFit="1" customWidth="1"/>
    <col min="13" max="14" width="11.296875" bestFit="1" customWidth="1"/>
    <col min="15" max="17" width="11.19921875" bestFit="1" customWidth="1"/>
    <col min="18" max="18" width="13.69921875" bestFit="1" customWidth="1"/>
  </cols>
  <sheetData>
    <row r="1" spans="1:27" ht="28.2" x14ac:dyDescent="0.3">
      <c r="A1" s="29" t="s">
        <v>408</v>
      </c>
      <c r="B1" s="178" t="s">
        <v>409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P1" s="178" t="s">
        <v>410</v>
      </c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</row>
    <row r="2" spans="1:27" x14ac:dyDescent="0.3">
      <c r="A2" t="s">
        <v>0</v>
      </c>
      <c r="B2" t="s">
        <v>290</v>
      </c>
      <c r="C2" t="s">
        <v>294</v>
      </c>
      <c r="D2" t="s">
        <v>298</v>
      </c>
      <c r="E2" t="s">
        <v>306</v>
      </c>
      <c r="F2" t="s">
        <v>308</v>
      </c>
      <c r="G2" t="s">
        <v>310</v>
      </c>
      <c r="H2" t="s">
        <v>312</v>
      </c>
      <c r="I2" t="s">
        <v>314</v>
      </c>
      <c r="J2" t="s">
        <v>316</v>
      </c>
      <c r="K2" t="s">
        <v>318</v>
      </c>
      <c r="L2" t="s">
        <v>320</v>
      </c>
      <c r="M2" t="s">
        <v>321</v>
      </c>
      <c r="P2" t="s">
        <v>290</v>
      </c>
      <c r="Q2" t="s">
        <v>294</v>
      </c>
      <c r="R2" t="s">
        <v>298</v>
      </c>
      <c r="S2" t="s">
        <v>306</v>
      </c>
      <c r="T2" t="s">
        <v>308</v>
      </c>
      <c r="U2" t="s">
        <v>310</v>
      </c>
      <c r="V2" t="s">
        <v>312</v>
      </c>
      <c r="W2" t="s">
        <v>314</v>
      </c>
      <c r="X2" t="s">
        <v>316</v>
      </c>
      <c r="Y2" t="s">
        <v>318</v>
      </c>
      <c r="Z2" t="s">
        <v>320</v>
      </c>
      <c r="AA2" t="s">
        <v>321</v>
      </c>
    </row>
    <row r="3" spans="1:27" x14ac:dyDescent="0.3">
      <c r="A3">
        <v>2003</v>
      </c>
      <c r="B3">
        <v>-9.09</v>
      </c>
      <c r="C3">
        <v>-5.46</v>
      </c>
      <c r="D3">
        <v>-2.3199999999999998</v>
      </c>
      <c r="E3">
        <v>0.35</v>
      </c>
      <c r="F3" s="27">
        <v>4.5999999999999996</v>
      </c>
      <c r="G3" s="27">
        <v>9.7200000000000006</v>
      </c>
      <c r="H3" s="27">
        <v>14.34</v>
      </c>
      <c r="I3" s="27">
        <v>11.45</v>
      </c>
      <c r="J3" s="27">
        <v>6.8</v>
      </c>
      <c r="K3" s="27">
        <v>-0.17</v>
      </c>
      <c r="L3">
        <v>-1.2</v>
      </c>
      <c r="M3">
        <v>-4.8</v>
      </c>
      <c r="P3" s="27">
        <v>-2.73</v>
      </c>
      <c r="Q3" s="27">
        <v>1.07</v>
      </c>
      <c r="R3" s="27">
        <v>1.84</v>
      </c>
      <c r="S3" s="27">
        <v>0.28000000000000003</v>
      </c>
      <c r="T3" s="27">
        <v>-0.2</v>
      </c>
      <c r="U3" s="27">
        <v>0.55000000000000004</v>
      </c>
      <c r="V3" s="27">
        <v>2.11</v>
      </c>
      <c r="W3" s="27">
        <v>0.33</v>
      </c>
      <c r="X3" s="27">
        <v>-0.36</v>
      </c>
      <c r="Y3" s="27">
        <v>-1.93</v>
      </c>
      <c r="Z3" s="27">
        <v>1.31</v>
      </c>
      <c r="AA3" s="27">
        <v>0.52</v>
      </c>
    </row>
    <row r="4" spans="1:27" x14ac:dyDescent="0.3">
      <c r="A4">
        <v>2004</v>
      </c>
      <c r="B4">
        <v>-8.17</v>
      </c>
      <c r="C4">
        <v>-6.31</v>
      </c>
      <c r="D4">
        <v>-2.9</v>
      </c>
      <c r="E4" s="27">
        <v>1.91</v>
      </c>
      <c r="F4" s="27">
        <v>5.4</v>
      </c>
      <c r="G4" s="27">
        <v>8.41</v>
      </c>
      <c r="H4" s="27">
        <v>12.02</v>
      </c>
      <c r="I4" s="27">
        <v>12.14</v>
      </c>
      <c r="J4" s="27">
        <v>7.22</v>
      </c>
      <c r="K4" s="27">
        <v>1.98</v>
      </c>
      <c r="L4">
        <v>-3.34</v>
      </c>
      <c r="M4">
        <v>-3.22</v>
      </c>
      <c r="P4" s="27">
        <v>-1.81</v>
      </c>
      <c r="Q4" s="27">
        <v>0.22</v>
      </c>
      <c r="R4" s="27">
        <v>1.25</v>
      </c>
      <c r="S4" s="27">
        <v>1.84</v>
      </c>
      <c r="T4" s="27">
        <v>0.6</v>
      </c>
      <c r="U4" s="27">
        <v>-0.76</v>
      </c>
      <c r="V4" s="27">
        <v>-0.21</v>
      </c>
      <c r="W4" s="27">
        <v>2.0230000000000001</v>
      </c>
      <c r="X4" s="27">
        <v>7.0000000000000007E-2</v>
      </c>
      <c r="Y4" s="27">
        <v>0.22</v>
      </c>
      <c r="Z4" s="27">
        <v>-0.83</v>
      </c>
      <c r="AA4" s="27">
        <v>2.0099999999999998</v>
      </c>
    </row>
    <row r="5" spans="1:27" x14ac:dyDescent="0.3">
      <c r="A5">
        <v>2005</v>
      </c>
      <c r="B5">
        <v>-3.57</v>
      </c>
      <c r="C5">
        <v>-5.85</v>
      </c>
      <c r="D5">
        <v>-5.54</v>
      </c>
      <c r="E5">
        <v>0.95</v>
      </c>
      <c r="F5" s="27">
        <v>3.4</v>
      </c>
      <c r="G5" s="27">
        <v>8.7200000000000006</v>
      </c>
      <c r="H5" s="27">
        <v>13.16</v>
      </c>
      <c r="I5" s="27">
        <v>10.69</v>
      </c>
      <c r="J5" s="27">
        <v>7.03</v>
      </c>
      <c r="K5" s="27">
        <v>3.49</v>
      </c>
      <c r="L5">
        <v>-0.33</v>
      </c>
      <c r="M5">
        <v>-5.9</v>
      </c>
      <c r="P5" s="27">
        <v>2.79</v>
      </c>
      <c r="Q5" s="27">
        <v>0.68</v>
      </c>
      <c r="R5" s="27">
        <v>-1.38</v>
      </c>
      <c r="S5" s="27">
        <v>0.88</v>
      </c>
      <c r="T5" s="27">
        <v>-1.41</v>
      </c>
      <c r="U5" s="27">
        <v>-0.45</v>
      </c>
      <c r="V5" s="27">
        <v>0.94</v>
      </c>
      <c r="W5" s="27">
        <v>-0.42</v>
      </c>
      <c r="X5" s="27">
        <v>-0.12</v>
      </c>
      <c r="Y5" s="27">
        <v>1.73</v>
      </c>
      <c r="Z5" s="27">
        <v>2.1800000000000002</v>
      </c>
      <c r="AA5" s="27">
        <v>-0.57999999999999996</v>
      </c>
    </row>
    <row r="6" spans="1:27" x14ac:dyDescent="0.3">
      <c r="A6">
        <v>2006</v>
      </c>
      <c r="B6">
        <v>-5.3</v>
      </c>
      <c r="C6">
        <v>-6.51</v>
      </c>
      <c r="D6">
        <v>-8.7200000000000006</v>
      </c>
      <c r="E6">
        <v>-0.2</v>
      </c>
      <c r="F6" s="27">
        <v>5.34</v>
      </c>
      <c r="G6" s="27">
        <v>9.83</v>
      </c>
      <c r="H6" s="27">
        <v>13.24</v>
      </c>
      <c r="I6" s="27">
        <v>12.92</v>
      </c>
      <c r="J6" s="27">
        <v>8.9700000000000006</v>
      </c>
      <c r="K6" s="27">
        <v>2.2400000000000002</v>
      </c>
      <c r="L6">
        <v>-0.8</v>
      </c>
      <c r="M6">
        <v>-0.78</v>
      </c>
      <c r="P6" s="27">
        <v>1.06</v>
      </c>
      <c r="Q6" s="27">
        <v>0.01</v>
      </c>
      <c r="R6" s="27">
        <v>-4.5599999999999996</v>
      </c>
      <c r="S6" s="27">
        <v>-0.27</v>
      </c>
      <c r="T6" s="27">
        <v>0.54</v>
      </c>
      <c r="U6" s="27">
        <v>0.66</v>
      </c>
      <c r="V6" s="27">
        <v>1.02</v>
      </c>
      <c r="W6" s="27">
        <v>1.08</v>
      </c>
      <c r="X6" s="27">
        <v>1.81</v>
      </c>
      <c r="Y6" s="27">
        <v>0.48</v>
      </c>
      <c r="Z6" s="27">
        <v>1.71</v>
      </c>
      <c r="AA6" s="27">
        <v>4.53</v>
      </c>
    </row>
    <row r="7" spans="1:27" x14ac:dyDescent="0.3">
      <c r="A7">
        <v>2007</v>
      </c>
      <c r="B7">
        <v>-5.9</v>
      </c>
      <c r="C7">
        <v>-9.07</v>
      </c>
      <c r="D7">
        <v>-1.1000000000000001</v>
      </c>
      <c r="E7">
        <v>0.83</v>
      </c>
      <c r="F7" s="27">
        <v>4.54</v>
      </c>
      <c r="G7" s="27">
        <v>10.6</v>
      </c>
      <c r="H7" s="27">
        <v>12.08</v>
      </c>
      <c r="I7" s="27">
        <v>10.87</v>
      </c>
      <c r="J7" s="27">
        <v>5.67</v>
      </c>
      <c r="K7" s="27">
        <v>3.1</v>
      </c>
      <c r="L7">
        <v>-2.99</v>
      </c>
      <c r="M7">
        <v>-4.0199999999999996</v>
      </c>
      <c r="P7" s="27">
        <v>0.47</v>
      </c>
      <c r="Q7" s="27">
        <v>-2.54</v>
      </c>
      <c r="R7" s="27">
        <v>3.06</v>
      </c>
      <c r="S7" s="27">
        <v>0.76</v>
      </c>
      <c r="T7" s="27">
        <v>-0.26</v>
      </c>
      <c r="U7" s="27">
        <v>1.43</v>
      </c>
      <c r="V7" s="27">
        <v>-0.14000000000000001</v>
      </c>
      <c r="W7" s="27">
        <v>-0.25</v>
      </c>
      <c r="X7" s="27">
        <v>-1.49</v>
      </c>
      <c r="Y7" s="27">
        <v>1.34</v>
      </c>
      <c r="Z7" s="27">
        <v>-0.48</v>
      </c>
      <c r="AA7" s="27">
        <v>1.03</v>
      </c>
    </row>
    <row r="8" spans="1:27" x14ac:dyDescent="0.3">
      <c r="A8">
        <v>2008</v>
      </c>
      <c r="B8">
        <v>-3.99</v>
      </c>
      <c r="C8">
        <v>-3.43</v>
      </c>
      <c r="D8">
        <v>-5.19</v>
      </c>
      <c r="E8">
        <v>0.01</v>
      </c>
      <c r="F8" s="27">
        <v>5.01</v>
      </c>
      <c r="G8" s="27">
        <v>9.15</v>
      </c>
      <c r="H8" s="27">
        <v>12.07</v>
      </c>
      <c r="I8" s="27">
        <v>10.14</v>
      </c>
      <c r="J8" s="27">
        <v>6.48</v>
      </c>
      <c r="K8" s="27">
        <v>2.16</v>
      </c>
      <c r="L8">
        <v>-2.75</v>
      </c>
      <c r="M8">
        <v>-4.95</v>
      </c>
      <c r="P8" s="27">
        <v>2.37</v>
      </c>
      <c r="Q8" s="27">
        <v>3.01</v>
      </c>
      <c r="R8" s="27">
        <v>-1.04</v>
      </c>
      <c r="S8" s="27">
        <v>-0.06</v>
      </c>
      <c r="T8" s="27">
        <v>0.21</v>
      </c>
      <c r="U8" s="27">
        <v>-0.02</v>
      </c>
      <c r="V8" s="27">
        <v>0.48</v>
      </c>
      <c r="W8" s="27">
        <v>-0.97</v>
      </c>
      <c r="X8" s="27">
        <v>-0.68</v>
      </c>
      <c r="Y8" s="27">
        <v>0.4</v>
      </c>
      <c r="Z8" s="27">
        <v>-0.24</v>
      </c>
      <c r="AA8" s="27">
        <v>0.37</v>
      </c>
    </row>
    <row r="9" spans="1:27" x14ac:dyDescent="0.3">
      <c r="A9">
        <v>2009</v>
      </c>
      <c r="B9">
        <v>-5.66</v>
      </c>
      <c r="C9">
        <v>-8.9</v>
      </c>
      <c r="D9">
        <v>-3.57</v>
      </c>
      <c r="E9" s="27">
        <v>1.6</v>
      </c>
      <c r="F9" s="27">
        <v>5.85</v>
      </c>
      <c r="G9" s="27">
        <v>8.73</v>
      </c>
      <c r="H9" s="27">
        <v>12.25</v>
      </c>
      <c r="I9" s="27">
        <v>11.59</v>
      </c>
      <c r="J9" s="27">
        <v>7.68</v>
      </c>
      <c r="K9" s="27">
        <v>-0.19</v>
      </c>
      <c r="L9">
        <v>-0.71</v>
      </c>
      <c r="M9">
        <v>-7.92</v>
      </c>
      <c r="P9" s="27">
        <v>0.7</v>
      </c>
      <c r="Q9" s="27">
        <v>-2.37</v>
      </c>
      <c r="R9" s="27">
        <v>0.57999999999999996</v>
      </c>
      <c r="S9" s="27">
        <v>1.53</v>
      </c>
      <c r="T9" s="27">
        <v>1.04</v>
      </c>
      <c r="U9" s="27">
        <v>-0.44</v>
      </c>
      <c r="V9" s="27">
        <v>0.02</v>
      </c>
      <c r="W9" s="27">
        <v>0.47</v>
      </c>
      <c r="X9" s="27">
        <v>0.53</v>
      </c>
      <c r="Y9" s="27">
        <v>-1.95</v>
      </c>
      <c r="Z9" s="27">
        <v>1.08</v>
      </c>
      <c r="AA9" s="27">
        <v>-2.6</v>
      </c>
    </row>
    <row r="10" spans="1:27" x14ac:dyDescent="0.3">
      <c r="A10">
        <v>2010</v>
      </c>
      <c r="B10">
        <v>-11.23</v>
      </c>
      <c r="C10">
        <v>-11.58</v>
      </c>
      <c r="D10">
        <v>-5.51</v>
      </c>
      <c r="E10">
        <v>0.17</v>
      </c>
      <c r="F10" s="27">
        <v>4.43</v>
      </c>
      <c r="G10" s="27">
        <v>8.25</v>
      </c>
      <c r="H10" s="27">
        <v>12.44</v>
      </c>
      <c r="I10" s="27">
        <v>10.84</v>
      </c>
      <c r="J10" s="27">
        <v>6.63</v>
      </c>
      <c r="K10" s="27">
        <v>1.7</v>
      </c>
      <c r="L10">
        <v>-7.62</v>
      </c>
      <c r="M10">
        <v>-11.63</v>
      </c>
      <c r="P10" s="27">
        <v>-4.88</v>
      </c>
      <c r="Q10" s="27">
        <v>-5.05</v>
      </c>
      <c r="R10" s="27">
        <v>-1.35</v>
      </c>
      <c r="S10" s="27">
        <v>0.1</v>
      </c>
      <c r="T10" s="27">
        <v>-0.37</v>
      </c>
      <c r="U10" s="27">
        <v>-0.92</v>
      </c>
      <c r="V10" s="27">
        <v>0.22</v>
      </c>
      <c r="W10" s="27">
        <v>-0.27</v>
      </c>
      <c r="X10" s="27">
        <v>-0.53</v>
      </c>
      <c r="Y10" s="27">
        <v>-0.06</v>
      </c>
      <c r="Z10" s="27">
        <v>-5.1100000000000003</v>
      </c>
      <c r="AA10" s="27">
        <v>-6.31</v>
      </c>
    </row>
    <row r="11" spans="1:27" x14ac:dyDescent="0.3">
      <c r="A11">
        <v>2011</v>
      </c>
      <c r="B11">
        <v>-7.13</v>
      </c>
      <c r="C11">
        <v>-9.2100000000000009</v>
      </c>
      <c r="D11">
        <v>-3.98</v>
      </c>
      <c r="E11" s="27">
        <v>2.75</v>
      </c>
      <c r="F11" s="27">
        <v>5.17</v>
      </c>
      <c r="G11" s="27">
        <v>10.32</v>
      </c>
      <c r="H11" s="27">
        <v>12.42</v>
      </c>
      <c r="I11" s="27">
        <v>11.27</v>
      </c>
      <c r="J11" s="27">
        <v>8.51</v>
      </c>
      <c r="K11" s="27">
        <v>3.51</v>
      </c>
      <c r="L11">
        <v>0.98</v>
      </c>
      <c r="M11">
        <v>-3.57</v>
      </c>
      <c r="P11" s="27">
        <v>-0.77</v>
      </c>
      <c r="Q11" s="27">
        <v>-2.69</v>
      </c>
      <c r="R11" s="27">
        <v>0.18</v>
      </c>
      <c r="S11" s="27">
        <v>2.67</v>
      </c>
      <c r="T11" s="27">
        <v>0.36</v>
      </c>
      <c r="U11" s="27">
        <v>1.1499999999999999</v>
      </c>
      <c r="V11" s="27">
        <v>0.19</v>
      </c>
      <c r="W11" s="27">
        <v>0.15</v>
      </c>
      <c r="X11" s="27">
        <v>1.35</v>
      </c>
      <c r="Y11" s="27">
        <v>1.74</v>
      </c>
      <c r="Z11" s="27">
        <v>2.4900000000000002</v>
      </c>
      <c r="AA11" s="27">
        <v>1.75</v>
      </c>
    </row>
    <row r="12" spans="1:27" x14ac:dyDescent="0.3">
      <c r="A12">
        <v>2012</v>
      </c>
      <c r="B12">
        <v>-6.88</v>
      </c>
      <c r="C12">
        <v>-6.78</v>
      </c>
      <c r="D12">
        <v>-0.91</v>
      </c>
      <c r="E12">
        <v>-1.37</v>
      </c>
      <c r="F12" s="27">
        <v>4.53</v>
      </c>
      <c r="G12" s="27">
        <v>7.86</v>
      </c>
      <c r="H12" s="27">
        <v>10.86</v>
      </c>
      <c r="I12" s="27">
        <v>10.45</v>
      </c>
      <c r="J12" s="27">
        <v>5.92</v>
      </c>
      <c r="K12" s="27">
        <v>0.64</v>
      </c>
      <c r="L12">
        <v>-1.23</v>
      </c>
      <c r="M12">
        <v>-9.49</v>
      </c>
      <c r="P12" s="27">
        <v>-0.52</v>
      </c>
      <c r="Q12" s="27">
        <v>-0.25</v>
      </c>
      <c r="R12" s="27">
        <v>1.03</v>
      </c>
      <c r="S12" s="27">
        <v>-1.44</v>
      </c>
      <c r="T12" s="27">
        <v>-0.28000000000000003</v>
      </c>
      <c r="U12" s="27">
        <v>-1.31</v>
      </c>
      <c r="V12" s="27">
        <v>-1.36</v>
      </c>
      <c r="W12" s="27">
        <v>-0.67</v>
      </c>
      <c r="X12" s="27">
        <v>-1.24</v>
      </c>
      <c r="Y12" s="27">
        <v>-1.1200000000000001</v>
      </c>
      <c r="Z12" s="27">
        <v>2.27</v>
      </c>
      <c r="AA12" s="27">
        <v>-4.17</v>
      </c>
    </row>
    <row r="13" spans="1:27" x14ac:dyDescent="0.3">
      <c r="A13">
        <v>2013</v>
      </c>
      <c r="B13">
        <v>-8.43</v>
      </c>
      <c r="C13">
        <v>-7.83</v>
      </c>
      <c r="D13">
        <v>-8.3699999999999992</v>
      </c>
      <c r="E13">
        <v>-1.32</v>
      </c>
      <c r="F13" s="27">
        <v>7.07</v>
      </c>
      <c r="G13" s="27">
        <v>10.050000000000001</v>
      </c>
      <c r="H13" s="27">
        <v>12.04</v>
      </c>
      <c r="I13" s="27">
        <v>11.3</v>
      </c>
      <c r="J13" s="27">
        <v>7.94</v>
      </c>
      <c r="K13" s="27">
        <v>2.36</v>
      </c>
      <c r="L13">
        <v>-2.14</v>
      </c>
      <c r="M13">
        <v>-2.59</v>
      </c>
      <c r="P13" s="27">
        <v>-2.0699999999999998</v>
      </c>
      <c r="Q13" s="27">
        <v>-1.3</v>
      </c>
      <c r="R13" s="27">
        <v>-4.22</v>
      </c>
      <c r="S13" s="27">
        <v>-1.39</v>
      </c>
      <c r="T13" s="27">
        <v>2.2599999999999998</v>
      </c>
      <c r="U13" s="27">
        <v>0.88</v>
      </c>
      <c r="V13" s="27">
        <v>0.18</v>
      </c>
      <c r="W13" s="27">
        <v>0.19</v>
      </c>
      <c r="X13" s="27">
        <v>0.78</v>
      </c>
      <c r="Y13" s="27">
        <v>0.6</v>
      </c>
      <c r="Z13" s="27">
        <v>0.37</v>
      </c>
      <c r="AA13" s="27">
        <v>2.72</v>
      </c>
    </row>
    <row r="14" spans="1:27" x14ac:dyDescent="0.3">
      <c r="A14">
        <v>2014</v>
      </c>
      <c r="B14">
        <v>-7.62</v>
      </c>
      <c r="C14">
        <v>-1.91</v>
      </c>
      <c r="D14">
        <v>-1.43</v>
      </c>
      <c r="E14" s="27">
        <v>1.1599999999999999</v>
      </c>
      <c r="F14" s="27">
        <v>5.05</v>
      </c>
      <c r="G14" s="27">
        <v>9.36</v>
      </c>
      <c r="H14" s="27">
        <v>15.46</v>
      </c>
      <c r="I14" s="27">
        <v>11.25</v>
      </c>
      <c r="J14" s="27">
        <v>7.66</v>
      </c>
      <c r="K14" s="27">
        <v>3.54</v>
      </c>
      <c r="L14">
        <v>-1.31</v>
      </c>
      <c r="M14">
        <v>-5.31</v>
      </c>
      <c r="P14" s="27">
        <v>-1.26</v>
      </c>
      <c r="Q14" s="27">
        <v>4.62</v>
      </c>
      <c r="R14" s="27">
        <v>2.72</v>
      </c>
      <c r="S14" s="27">
        <v>1.0900000000000001</v>
      </c>
      <c r="T14" s="27">
        <v>0.25</v>
      </c>
      <c r="U14" s="27">
        <v>0.19</v>
      </c>
      <c r="V14" s="27">
        <v>1.03</v>
      </c>
      <c r="W14" s="27">
        <v>0.13</v>
      </c>
      <c r="X14" s="27">
        <v>0.5</v>
      </c>
      <c r="Y14" s="27">
        <v>1.78</v>
      </c>
      <c r="Z14" s="27">
        <v>1.02</v>
      </c>
      <c r="AA14" s="27">
        <v>0.01</v>
      </c>
    </row>
    <row r="15" spans="1:27" x14ac:dyDescent="0.3">
      <c r="A15">
        <v>2015</v>
      </c>
      <c r="B15">
        <v>-5.77</v>
      </c>
      <c r="C15">
        <v>-3.73</v>
      </c>
      <c r="D15">
        <v>-1.51</v>
      </c>
      <c r="E15">
        <v>0.57999999999999996</v>
      </c>
      <c r="F15" s="27">
        <v>3.67</v>
      </c>
      <c r="G15" s="27">
        <v>7.43</v>
      </c>
      <c r="H15" s="27">
        <v>10.49</v>
      </c>
      <c r="I15" s="27">
        <v>11.98</v>
      </c>
      <c r="J15" s="27">
        <v>8.19</v>
      </c>
      <c r="K15" s="27">
        <v>2.82</v>
      </c>
      <c r="L15">
        <v>-0.89</v>
      </c>
      <c r="M15">
        <v>-2.39</v>
      </c>
      <c r="P15" s="27">
        <v>0.6</v>
      </c>
      <c r="Q15" s="27">
        <v>2.08</v>
      </c>
      <c r="R15" s="27">
        <v>2.64</v>
      </c>
      <c r="S15" s="27">
        <v>0.51</v>
      </c>
      <c r="T15" s="27">
        <v>-1.1299999999999999</v>
      </c>
      <c r="U15" s="27">
        <v>-1.74</v>
      </c>
      <c r="V15" s="27">
        <v>-1.73</v>
      </c>
      <c r="W15" s="27">
        <v>0.86</v>
      </c>
      <c r="X15" s="27">
        <v>1.03</v>
      </c>
      <c r="Y15" s="27">
        <v>1.06</v>
      </c>
      <c r="Z15" s="27">
        <v>1.62</v>
      </c>
      <c r="AA15" s="27">
        <v>2.93</v>
      </c>
    </row>
    <row r="16" spans="1:27" x14ac:dyDescent="0.3">
      <c r="A16">
        <v>2016</v>
      </c>
      <c r="B16">
        <v>-9.84</v>
      </c>
      <c r="C16">
        <v>-5.54</v>
      </c>
      <c r="D16">
        <v>-2.27</v>
      </c>
      <c r="E16">
        <v>0.18</v>
      </c>
      <c r="F16" s="27">
        <v>6.49</v>
      </c>
      <c r="G16" s="27">
        <v>9.09</v>
      </c>
      <c r="H16" s="27">
        <v>12.13</v>
      </c>
      <c r="I16" s="27">
        <v>10.29</v>
      </c>
      <c r="J16" s="27">
        <v>9.51</v>
      </c>
      <c r="K16" s="27">
        <v>1.83</v>
      </c>
      <c r="L16">
        <v>-3.49</v>
      </c>
      <c r="M16">
        <v>-2.1800000000000002</v>
      </c>
      <c r="P16" s="27">
        <v>-3.48</v>
      </c>
      <c r="Q16" s="27">
        <v>0.99</v>
      </c>
      <c r="R16" s="27">
        <v>1.89</v>
      </c>
      <c r="S16" s="27">
        <v>0.11</v>
      </c>
      <c r="T16" s="27">
        <v>1.69</v>
      </c>
      <c r="U16" s="27">
        <v>0.73</v>
      </c>
      <c r="V16" s="27">
        <v>-0.09</v>
      </c>
      <c r="W16" s="27">
        <v>-0.83</v>
      </c>
      <c r="X16" s="27">
        <v>2.36</v>
      </c>
      <c r="Y16" s="27">
        <v>7.0000000000000007E-2</v>
      </c>
      <c r="Z16" s="27">
        <v>-0.98</v>
      </c>
      <c r="AA16" s="27">
        <v>3.14</v>
      </c>
    </row>
    <row r="17" spans="1:27" x14ac:dyDescent="0.3">
      <c r="A17">
        <v>2017</v>
      </c>
      <c r="B17">
        <v>-4.55</v>
      </c>
      <c r="C17">
        <v>-5.3</v>
      </c>
      <c r="D17">
        <v>-3.25</v>
      </c>
      <c r="E17">
        <v>-1.01</v>
      </c>
      <c r="F17" s="27">
        <v>4.4800000000000004</v>
      </c>
      <c r="G17" s="27">
        <v>9.0500000000000007</v>
      </c>
      <c r="H17" s="27">
        <v>11.32</v>
      </c>
      <c r="I17" s="27">
        <v>10.18</v>
      </c>
      <c r="J17" s="27">
        <v>8.07</v>
      </c>
      <c r="K17" s="27">
        <v>2.68</v>
      </c>
      <c r="L17">
        <v>-3.28</v>
      </c>
      <c r="M17">
        <v>-5.84</v>
      </c>
      <c r="P17" s="27">
        <v>1.82</v>
      </c>
      <c r="Q17" s="27">
        <v>1.01</v>
      </c>
      <c r="R17" s="27">
        <v>0.9</v>
      </c>
      <c r="S17" s="27">
        <v>-1.08</v>
      </c>
      <c r="T17" s="27">
        <v>-0.32</v>
      </c>
      <c r="U17" s="27">
        <v>-0.12</v>
      </c>
      <c r="V17" s="27">
        <v>-0.91</v>
      </c>
      <c r="W17" s="27">
        <v>-0.94</v>
      </c>
      <c r="X17" s="27">
        <v>0.91</v>
      </c>
      <c r="Y17" s="27">
        <v>0.92</v>
      </c>
      <c r="Z17" s="27">
        <v>-0.77</v>
      </c>
      <c r="AA17" s="27">
        <v>-0.52</v>
      </c>
    </row>
    <row r="18" spans="1:27" x14ac:dyDescent="0.3">
      <c r="A18">
        <v>2018</v>
      </c>
      <c r="B18">
        <v>-6.83</v>
      </c>
      <c r="C18">
        <v>-8.7100000000000009</v>
      </c>
      <c r="D18">
        <v>-8.08</v>
      </c>
      <c r="E18">
        <v>0.15</v>
      </c>
      <c r="F18" s="27">
        <v>8.84</v>
      </c>
      <c r="G18" s="27">
        <v>9.68</v>
      </c>
      <c r="H18" s="27">
        <v>15.51</v>
      </c>
      <c r="I18" s="27">
        <v>10.8</v>
      </c>
      <c r="J18" s="27">
        <v>7.41</v>
      </c>
      <c r="K18" s="27">
        <v>2.14</v>
      </c>
      <c r="L18">
        <v>-0.01</v>
      </c>
      <c r="M18">
        <v>-4.66</v>
      </c>
      <c r="P18" s="27">
        <v>-0.46</v>
      </c>
      <c r="Q18" s="27">
        <v>-2.19</v>
      </c>
      <c r="R18" s="27">
        <v>-3.92</v>
      </c>
      <c r="S18" s="27">
        <v>7.0000000000000007E-2</v>
      </c>
      <c r="T18" s="27">
        <v>4.04</v>
      </c>
      <c r="U18" s="27">
        <v>0.51</v>
      </c>
      <c r="V18" s="27">
        <v>3.28</v>
      </c>
      <c r="W18" s="27">
        <v>-0.32</v>
      </c>
      <c r="X18" s="27">
        <v>0.26</v>
      </c>
      <c r="Y18" s="27">
        <v>0.38</v>
      </c>
      <c r="Z18" s="27">
        <v>2.0499999999999998</v>
      </c>
      <c r="AA18" s="27">
        <v>0.66</v>
      </c>
    </row>
    <row r="19" spans="1:27" x14ac:dyDescent="0.3">
      <c r="A19">
        <v>2019</v>
      </c>
      <c r="B19">
        <v>-7.23</v>
      </c>
      <c r="C19">
        <v>-4.47</v>
      </c>
      <c r="D19">
        <v>-4.0999999999999996</v>
      </c>
      <c r="E19" s="27">
        <v>2.0499999999999998</v>
      </c>
      <c r="F19" s="27">
        <v>4.1399999999999997</v>
      </c>
      <c r="G19" s="27">
        <v>9.6300000000000008</v>
      </c>
      <c r="H19" s="27">
        <v>12.54</v>
      </c>
      <c r="I19" s="27">
        <v>11.89</v>
      </c>
      <c r="J19" s="27">
        <v>6.61</v>
      </c>
      <c r="K19" s="27">
        <v>0.27</v>
      </c>
      <c r="L19">
        <v>-4.6399999999999997</v>
      </c>
      <c r="M19">
        <v>-3.4</v>
      </c>
      <c r="P19" s="27">
        <v>-0.87</v>
      </c>
      <c r="Q19" s="27">
        <v>2.0499999999999998</v>
      </c>
      <c r="R19" s="27">
        <v>0.06</v>
      </c>
      <c r="S19" s="27">
        <v>1.98</v>
      </c>
      <c r="T19" s="27">
        <v>-0.67</v>
      </c>
      <c r="U19" s="27">
        <v>0.46</v>
      </c>
      <c r="V19" s="27">
        <v>0.32</v>
      </c>
      <c r="W19" s="27">
        <v>0.77</v>
      </c>
      <c r="X19" s="27">
        <v>-0.55000000000000004</v>
      </c>
      <c r="Y19" s="27">
        <v>-1.5</v>
      </c>
      <c r="Z19" s="27">
        <v>-2.14</v>
      </c>
      <c r="AA19" s="27">
        <v>1.92</v>
      </c>
    </row>
    <row r="20" spans="1:27" x14ac:dyDescent="0.3">
      <c r="A20">
        <v>2020</v>
      </c>
      <c r="B20">
        <v>-2.27</v>
      </c>
      <c r="C20">
        <v>-3.91</v>
      </c>
      <c r="D20">
        <v>-2.9</v>
      </c>
      <c r="E20">
        <v>0.02</v>
      </c>
      <c r="F20" s="27">
        <v>3.25</v>
      </c>
      <c r="G20" s="27">
        <v>12.31</v>
      </c>
      <c r="H20" s="27">
        <v>10.52</v>
      </c>
      <c r="I20" s="27">
        <v>11.58</v>
      </c>
      <c r="J20" s="27">
        <v>7.61</v>
      </c>
      <c r="K20" s="27">
        <v>3.18</v>
      </c>
      <c r="L20">
        <v>0.98</v>
      </c>
      <c r="M20">
        <v>-2.17</v>
      </c>
      <c r="P20" s="27">
        <v>4.09</v>
      </c>
      <c r="Q20" s="27">
        <v>2.62</v>
      </c>
      <c r="R20" s="27">
        <v>1.01</v>
      </c>
      <c r="S20" s="27">
        <v>-0.06</v>
      </c>
      <c r="T20" s="27">
        <v>-1.55</v>
      </c>
      <c r="U20" s="27">
        <v>3.14</v>
      </c>
      <c r="V20" s="27">
        <v>-1.7</v>
      </c>
      <c r="W20" s="27">
        <v>0.46</v>
      </c>
      <c r="X20" s="27">
        <v>0.46</v>
      </c>
      <c r="Y20" s="27">
        <v>1.42</v>
      </c>
      <c r="Z20" s="27">
        <v>3.49</v>
      </c>
      <c r="AA20" s="27">
        <v>3.15</v>
      </c>
    </row>
    <row r="21" spans="1:27" x14ac:dyDescent="0.3">
      <c r="A21">
        <v>2021</v>
      </c>
      <c r="B21">
        <v>-9.74</v>
      </c>
      <c r="C21">
        <v>-8.5299999999999994</v>
      </c>
      <c r="D21">
        <v>-2.4</v>
      </c>
      <c r="E21">
        <v>-0.7</v>
      </c>
      <c r="F21" s="27">
        <v>4.59</v>
      </c>
      <c r="G21" s="27">
        <v>11.45</v>
      </c>
      <c r="H21" s="27">
        <v>13.85</v>
      </c>
      <c r="I21" s="27">
        <v>10.68</v>
      </c>
      <c r="J21" s="27">
        <v>7.82</v>
      </c>
      <c r="K21" s="27">
        <v>3.63</v>
      </c>
      <c r="L21">
        <v>-2.56</v>
      </c>
      <c r="M21">
        <v>-7.14</v>
      </c>
      <c r="P21" s="27">
        <v>-3.38</v>
      </c>
      <c r="Q21" s="27">
        <v>-2</v>
      </c>
      <c r="R21" s="27">
        <v>1.75</v>
      </c>
      <c r="S21" s="27">
        <v>-0.77</v>
      </c>
      <c r="T21" s="27">
        <v>-0.21</v>
      </c>
      <c r="U21" s="27">
        <v>2.2799999999999998</v>
      </c>
      <c r="V21" s="27">
        <v>1.62</v>
      </c>
      <c r="W21" s="27">
        <v>-0.44</v>
      </c>
      <c r="X21" s="27">
        <v>0.59</v>
      </c>
      <c r="Y21" s="27">
        <v>1.87</v>
      </c>
      <c r="Z21" s="27">
        <v>-0.06</v>
      </c>
      <c r="AA21" s="27">
        <v>-1.82</v>
      </c>
    </row>
    <row r="30" spans="1:27" ht="16.2" thickBot="1" x14ac:dyDescent="0.35">
      <c r="A30" s="31" t="s">
        <v>410</v>
      </c>
      <c r="B30" s="31"/>
      <c r="C30" s="31"/>
    </row>
    <row r="31" spans="1:27" x14ac:dyDescent="0.3">
      <c r="A31" s="23" t="s">
        <v>291</v>
      </c>
      <c r="B31" s="27">
        <v>-2.73</v>
      </c>
    </row>
    <row r="32" spans="1:27" x14ac:dyDescent="0.3">
      <c r="A32" s="23" t="s">
        <v>295</v>
      </c>
      <c r="B32" s="27">
        <v>1.07</v>
      </c>
    </row>
    <row r="33" spans="1:23" x14ac:dyDescent="0.3">
      <c r="A33" s="23" t="s">
        <v>299</v>
      </c>
      <c r="B33" s="27">
        <v>1.84</v>
      </c>
    </row>
    <row r="34" spans="1:23" x14ac:dyDescent="0.3">
      <c r="A34" s="82" t="s">
        <v>20</v>
      </c>
      <c r="B34" s="27">
        <v>0.28000000000000003</v>
      </c>
    </row>
    <row r="35" spans="1:23" x14ac:dyDescent="0.3">
      <c r="A35" s="82" t="s">
        <v>21</v>
      </c>
      <c r="B35" s="27">
        <v>-0.2</v>
      </c>
    </row>
    <row r="36" spans="1:23" x14ac:dyDescent="0.3">
      <c r="A36" s="82" t="s">
        <v>22</v>
      </c>
      <c r="B36" s="27">
        <v>0.55000000000000004</v>
      </c>
    </row>
    <row r="37" spans="1:23" x14ac:dyDescent="0.3">
      <c r="A37" s="82" t="s">
        <v>23</v>
      </c>
      <c r="B37" s="27">
        <v>2.11</v>
      </c>
    </row>
    <row r="38" spans="1:23" x14ac:dyDescent="0.3">
      <c r="A38" s="82" t="s">
        <v>24</v>
      </c>
      <c r="B38" s="27">
        <v>0.33</v>
      </c>
    </row>
    <row r="39" spans="1:23" x14ac:dyDescent="0.3">
      <c r="A39" s="82" t="s">
        <v>25</v>
      </c>
      <c r="B39" s="27">
        <v>-0.36</v>
      </c>
    </row>
    <row r="40" spans="1:23" x14ac:dyDescent="0.3">
      <c r="A40" s="82" t="s">
        <v>26</v>
      </c>
      <c r="B40" s="27">
        <v>-1.93</v>
      </c>
      <c r="F40" s="19"/>
      <c r="G40" s="19" t="s">
        <v>411</v>
      </c>
      <c r="H40" s="19" t="s">
        <v>412</v>
      </c>
      <c r="I40" s="19" t="s">
        <v>413</v>
      </c>
      <c r="J40" s="19" t="s">
        <v>414</v>
      </c>
      <c r="K40" s="19" t="s">
        <v>415</v>
      </c>
      <c r="L40" s="19" t="s">
        <v>416</v>
      </c>
      <c r="M40" s="19" t="s">
        <v>417</v>
      </c>
      <c r="N40" s="19" t="s">
        <v>418</v>
      </c>
      <c r="O40" s="19" t="s">
        <v>419</v>
      </c>
      <c r="P40" s="19" t="s">
        <v>420</v>
      </c>
      <c r="Q40" s="19" t="s">
        <v>421</v>
      </c>
      <c r="R40" s="19" t="s">
        <v>422</v>
      </c>
    </row>
    <row r="41" spans="1:23" x14ac:dyDescent="0.3">
      <c r="A41" s="82" t="s">
        <v>27</v>
      </c>
      <c r="B41" s="27">
        <v>1.31</v>
      </c>
      <c r="D41" s="27"/>
      <c r="F41" s="4">
        <v>2003</v>
      </c>
      <c r="G41">
        <v>-9.09</v>
      </c>
      <c r="H41">
        <v>-5.46</v>
      </c>
      <c r="I41">
        <v>-2.3199999999999998</v>
      </c>
      <c r="J41">
        <v>0.35</v>
      </c>
      <c r="K41">
        <v>4.5999999999999996</v>
      </c>
      <c r="L41">
        <v>9.7200000000000006</v>
      </c>
      <c r="M41">
        <v>14.34</v>
      </c>
      <c r="N41">
        <v>11.45</v>
      </c>
      <c r="O41">
        <v>6.8</v>
      </c>
      <c r="P41">
        <v>-0.17</v>
      </c>
      <c r="Q41">
        <v>-1.2</v>
      </c>
      <c r="R41">
        <v>-4.8</v>
      </c>
      <c r="T41" t="s">
        <v>0</v>
      </c>
      <c r="U41" t="s">
        <v>270</v>
      </c>
      <c r="V41" t="s">
        <v>331</v>
      </c>
      <c r="W41" t="s">
        <v>423</v>
      </c>
    </row>
    <row r="42" spans="1:23" x14ac:dyDescent="0.3">
      <c r="A42" s="82" t="s">
        <v>28</v>
      </c>
      <c r="B42" s="27">
        <v>0.52</v>
      </c>
      <c r="D42" s="27"/>
      <c r="F42" s="4">
        <v>2004</v>
      </c>
      <c r="G42">
        <v>-8.17</v>
      </c>
      <c r="H42">
        <v>-6.31</v>
      </c>
      <c r="I42">
        <v>-2.9</v>
      </c>
      <c r="J42">
        <v>1.91</v>
      </c>
      <c r="K42">
        <v>5.4</v>
      </c>
      <c r="L42">
        <v>8.41</v>
      </c>
      <c r="M42">
        <v>12.02</v>
      </c>
      <c r="N42">
        <v>12.14</v>
      </c>
      <c r="O42">
        <v>7.22</v>
      </c>
      <c r="P42">
        <v>1.98</v>
      </c>
      <c r="Q42">
        <v>-3.34</v>
      </c>
      <c r="R42">
        <v>-3.22</v>
      </c>
      <c r="T42" s="89" t="s">
        <v>425</v>
      </c>
      <c r="U42" s="84">
        <v>3794799.2452830183</v>
      </c>
      <c r="V42">
        <v>9974945.2583333328</v>
      </c>
      <c r="W42">
        <v>1.5209090909090912</v>
      </c>
    </row>
    <row r="43" spans="1:23" x14ac:dyDescent="0.3">
      <c r="A43" s="82" t="s">
        <v>29</v>
      </c>
      <c r="B43" s="27">
        <v>-1.81</v>
      </c>
      <c r="C43">
        <v>-8.17</v>
      </c>
      <c r="D43" s="27"/>
      <c r="F43" s="4">
        <v>2005</v>
      </c>
      <c r="G43">
        <v>-3.57</v>
      </c>
      <c r="H43">
        <v>-5.85</v>
      </c>
      <c r="I43">
        <v>-5.54</v>
      </c>
      <c r="J43">
        <v>0.95</v>
      </c>
      <c r="K43">
        <v>3.4</v>
      </c>
      <c r="L43">
        <v>8.7200000000000006</v>
      </c>
      <c r="M43">
        <v>13.16</v>
      </c>
      <c r="N43">
        <v>10.69</v>
      </c>
      <c r="O43">
        <v>7.03</v>
      </c>
      <c r="P43">
        <v>3.49</v>
      </c>
      <c r="Q43">
        <v>-0.33</v>
      </c>
      <c r="R43">
        <v>-5.9</v>
      </c>
      <c r="T43" s="89" t="s">
        <v>426</v>
      </c>
      <c r="U43" s="84">
        <v>4292750.9433962274</v>
      </c>
      <c r="V43">
        <v>10110008.369113831</v>
      </c>
      <c r="W43">
        <v>1.5936363636363637</v>
      </c>
    </row>
    <row r="44" spans="1:23" x14ac:dyDescent="0.3">
      <c r="A44" s="82" t="s">
        <v>30</v>
      </c>
      <c r="B44" s="27">
        <v>0.22</v>
      </c>
      <c r="C44">
        <v>-6.31</v>
      </c>
      <c r="D44" s="27"/>
      <c r="F44" s="4">
        <v>2006</v>
      </c>
      <c r="G44">
        <v>-5.3</v>
      </c>
      <c r="H44">
        <v>-6.51</v>
      </c>
      <c r="I44">
        <v>-8.7200000000000006</v>
      </c>
      <c r="J44">
        <v>-0.2</v>
      </c>
      <c r="K44">
        <v>5.34</v>
      </c>
      <c r="L44">
        <v>9.83</v>
      </c>
      <c r="M44">
        <v>13.24</v>
      </c>
      <c r="N44">
        <v>12.92</v>
      </c>
      <c r="O44">
        <v>8.9700000000000006</v>
      </c>
      <c r="P44">
        <v>2.2400000000000002</v>
      </c>
      <c r="Q44">
        <v>-0.8</v>
      </c>
      <c r="R44">
        <v>-0.78</v>
      </c>
      <c r="T44" s="89" t="s">
        <v>427</v>
      </c>
      <c r="U44" s="84">
        <v>3433000.9433962279</v>
      </c>
      <c r="V44">
        <v>10079970.417167639</v>
      </c>
      <c r="W44">
        <v>1.8545454545454547</v>
      </c>
    </row>
    <row r="45" spans="1:23" x14ac:dyDescent="0.3">
      <c r="A45" s="82" t="s">
        <v>31</v>
      </c>
      <c r="B45" s="27">
        <v>1.25</v>
      </c>
      <c r="C45">
        <v>-2.9</v>
      </c>
      <c r="D45" s="27"/>
      <c r="F45" s="4">
        <v>2007</v>
      </c>
      <c r="G45">
        <v>-5.9</v>
      </c>
      <c r="H45">
        <v>-9.07</v>
      </c>
      <c r="I45">
        <v>-1.1000000000000001</v>
      </c>
      <c r="J45">
        <v>0.83</v>
      </c>
      <c r="K45">
        <v>4.54</v>
      </c>
      <c r="L45">
        <v>10.6</v>
      </c>
      <c r="M45">
        <v>12.08</v>
      </c>
      <c r="N45">
        <v>10.87</v>
      </c>
      <c r="O45">
        <v>5.67</v>
      </c>
      <c r="P45">
        <v>3.1</v>
      </c>
      <c r="Q45">
        <v>-2.99</v>
      </c>
      <c r="R45">
        <v>-4.0199999999999996</v>
      </c>
      <c r="T45" s="89" t="s">
        <v>428</v>
      </c>
      <c r="U45" s="84">
        <v>4199619.4339622632</v>
      </c>
      <c r="V45">
        <v>10508350.335468074</v>
      </c>
      <c r="W45">
        <v>1.2736363636363637</v>
      </c>
    </row>
    <row r="46" spans="1:23" x14ac:dyDescent="0.3">
      <c r="A46" s="82" t="s">
        <v>32</v>
      </c>
      <c r="B46" s="27">
        <v>1.84</v>
      </c>
      <c r="C46" s="27">
        <v>1.91</v>
      </c>
      <c r="D46" s="27"/>
      <c r="F46" s="4">
        <v>2008</v>
      </c>
      <c r="G46">
        <v>-3.99</v>
      </c>
      <c r="H46">
        <v>-3.43</v>
      </c>
      <c r="I46">
        <v>-5.19</v>
      </c>
      <c r="J46">
        <v>0.01</v>
      </c>
      <c r="K46">
        <v>5.01</v>
      </c>
      <c r="L46">
        <v>9.15</v>
      </c>
      <c r="M46">
        <v>12.07</v>
      </c>
      <c r="N46">
        <v>10.14</v>
      </c>
      <c r="O46">
        <v>6.48</v>
      </c>
      <c r="P46">
        <v>2.16</v>
      </c>
      <c r="Q46">
        <v>-2.75</v>
      </c>
      <c r="R46">
        <v>-4.95</v>
      </c>
      <c r="T46" s="89" t="s">
        <v>429</v>
      </c>
      <c r="U46" s="84">
        <v>3950550.943396226</v>
      </c>
      <c r="V46">
        <v>10602838.257880816</v>
      </c>
      <c r="W46">
        <v>1.4145454545454548</v>
      </c>
    </row>
    <row r="47" spans="1:23" x14ac:dyDescent="0.3">
      <c r="A47" s="82" t="s">
        <v>33</v>
      </c>
      <c r="B47" s="27">
        <v>0.6</v>
      </c>
      <c r="C47" s="27">
        <v>5.4</v>
      </c>
      <c r="F47" s="4">
        <v>2009</v>
      </c>
      <c r="G47">
        <v>-5.66</v>
      </c>
      <c r="H47">
        <v>-8.9</v>
      </c>
      <c r="I47">
        <v>-3.57</v>
      </c>
      <c r="J47">
        <v>1.6</v>
      </c>
      <c r="K47">
        <v>5.85</v>
      </c>
      <c r="L47">
        <v>8.73</v>
      </c>
      <c r="M47">
        <v>12.25</v>
      </c>
      <c r="N47">
        <v>11.59</v>
      </c>
      <c r="O47">
        <v>7.68</v>
      </c>
      <c r="P47">
        <v>-0.19</v>
      </c>
      <c r="Q47">
        <v>-0.71</v>
      </c>
      <c r="R47">
        <v>-7.92</v>
      </c>
      <c r="T47" s="89" t="s">
        <v>430</v>
      </c>
      <c r="U47" s="84">
        <v>3838895.4716981123</v>
      </c>
      <c r="V47">
        <v>10130114.29389487</v>
      </c>
      <c r="W47">
        <v>1.0927272727272725</v>
      </c>
    </row>
    <row r="48" spans="1:23" x14ac:dyDescent="0.3">
      <c r="A48" s="82" t="s">
        <v>34</v>
      </c>
      <c r="B48" s="27">
        <v>-0.76</v>
      </c>
      <c r="C48" s="27">
        <v>8.41</v>
      </c>
      <c r="F48" s="4">
        <v>2010</v>
      </c>
      <c r="G48">
        <v>-11.23</v>
      </c>
      <c r="H48">
        <v>-11.58</v>
      </c>
      <c r="I48">
        <v>-5.51</v>
      </c>
      <c r="J48">
        <v>0.17</v>
      </c>
      <c r="K48">
        <v>4.43</v>
      </c>
      <c r="L48">
        <v>8.25</v>
      </c>
      <c r="M48">
        <v>12.44</v>
      </c>
      <c r="N48">
        <v>10.84</v>
      </c>
      <c r="O48">
        <v>6.63</v>
      </c>
      <c r="P48">
        <v>1.7</v>
      </c>
      <c r="Q48">
        <v>-7.62</v>
      </c>
      <c r="R48">
        <v>-11.63</v>
      </c>
      <c r="T48" s="89" t="s">
        <v>431</v>
      </c>
      <c r="U48" s="84">
        <v>3297107.16981132</v>
      </c>
      <c r="V48">
        <v>11041569.971306264</v>
      </c>
      <c r="W48">
        <v>-1.0327272727272727</v>
      </c>
    </row>
    <row r="49" spans="1:23" x14ac:dyDescent="0.3">
      <c r="A49" s="82" t="s">
        <v>35</v>
      </c>
      <c r="B49" s="27">
        <v>-0.21</v>
      </c>
      <c r="C49" s="27">
        <v>12.02</v>
      </c>
      <c r="F49" s="4">
        <v>2011</v>
      </c>
      <c r="G49">
        <v>-7.13</v>
      </c>
      <c r="H49">
        <v>-9.2100000000000009</v>
      </c>
      <c r="I49">
        <v>-3.98</v>
      </c>
      <c r="J49">
        <v>2.75</v>
      </c>
      <c r="K49">
        <v>5.17</v>
      </c>
      <c r="L49">
        <v>10.32</v>
      </c>
      <c r="M49">
        <v>12.42</v>
      </c>
      <c r="N49">
        <v>11.27</v>
      </c>
      <c r="O49">
        <v>8.51</v>
      </c>
      <c r="P49">
        <v>3.51</v>
      </c>
      <c r="Q49">
        <v>0.98</v>
      </c>
      <c r="R49">
        <v>-3.57</v>
      </c>
      <c r="T49" s="89" t="s">
        <v>432</v>
      </c>
      <c r="U49" s="84">
        <v>4561004.3396226419</v>
      </c>
      <c r="V49">
        <v>10379115.8075742</v>
      </c>
      <c r="W49">
        <v>1.8836363636363631</v>
      </c>
    </row>
    <row r="50" spans="1:23" x14ac:dyDescent="0.3">
      <c r="A50" s="82" t="s">
        <v>36</v>
      </c>
      <c r="B50" s="27">
        <v>2.0230000000000001</v>
      </c>
      <c r="C50" s="27">
        <v>12.14</v>
      </c>
      <c r="F50" s="4">
        <v>2012</v>
      </c>
      <c r="G50">
        <v>-6.88</v>
      </c>
      <c r="H50">
        <v>-6.78</v>
      </c>
      <c r="I50">
        <v>-0.91</v>
      </c>
      <c r="J50">
        <v>-1.37</v>
      </c>
      <c r="K50">
        <v>4.53</v>
      </c>
      <c r="L50">
        <v>7.86</v>
      </c>
      <c r="M50">
        <v>10.86</v>
      </c>
      <c r="N50">
        <v>10.45</v>
      </c>
      <c r="O50">
        <v>5.92</v>
      </c>
      <c r="P50">
        <v>0.64</v>
      </c>
      <c r="Q50">
        <v>-1.23</v>
      </c>
      <c r="R50">
        <v>-9.49</v>
      </c>
      <c r="T50" s="89" t="s">
        <v>433</v>
      </c>
      <c r="U50" s="84">
        <v>4286086.9811320752</v>
      </c>
      <c r="V50">
        <v>10767862.22474286</v>
      </c>
      <c r="W50">
        <v>0.52181818181818151</v>
      </c>
    </row>
    <row r="51" spans="1:23" x14ac:dyDescent="0.3">
      <c r="A51" s="82" t="s">
        <v>37</v>
      </c>
      <c r="B51" s="27">
        <v>7.0000000000000007E-2</v>
      </c>
      <c r="C51" s="27">
        <v>7.22</v>
      </c>
      <c r="F51" s="4">
        <v>2013</v>
      </c>
      <c r="G51">
        <v>-8.43</v>
      </c>
      <c r="H51">
        <v>-7.83</v>
      </c>
      <c r="I51">
        <v>-8.3699999999999992</v>
      </c>
      <c r="J51">
        <v>-1.32</v>
      </c>
      <c r="K51">
        <v>7.07</v>
      </c>
      <c r="L51">
        <v>10.050000000000001</v>
      </c>
      <c r="M51">
        <v>12.04</v>
      </c>
      <c r="N51">
        <v>11.3</v>
      </c>
      <c r="O51">
        <v>7.94</v>
      </c>
      <c r="P51">
        <v>2.36</v>
      </c>
      <c r="Q51">
        <v>-2.14</v>
      </c>
      <c r="R51">
        <v>-2.59</v>
      </c>
      <c r="T51" s="89" t="s">
        <v>434</v>
      </c>
      <c r="U51" s="84">
        <v>3762849.4339622632</v>
      </c>
      <c r="V51">
        <v>10786097.733649811</v>
      </c>
      <c r="W51">
        <v>0.91181818181818219</v>
      </c>
    </row>
    <row r="52" spans="1:23" x14ac:dyDescent="0.3">
      <c r="A52" s="82" t="s">
        <v>38</v>
      </c>
      <c r="B52" s="27">
        <v>0.22</v>
      </c>
      <c r="C52" s="27">
        <v>1.98</v>
      </c>
      <c r="F52" s="4">
        <v>2014</v>
      </c>
      <c r="G52">
        <v>-7.62</v>
      </c>
      <c r="H52">
        <v>-1.91</v>
      </c>
      <c r="I52">
        <v>-1.43</v>
      </c>
      <c r="J52">
        <v>1.1599999999999999</v>
      </c>
      <c r="K52">
        <v>5.05</v>
      </c>
      <c r="L52">
        <v>9.36</v>
      </c>
      <c r="M52">
        <v>15.46</v>
      </c>
      <c r="N52">
        <v>11.25</v>
      </c>
      <c r="O52">
        <v>7.66</v>
      </c>
      <c r="P52">
        <v>3.54</v>
      </c>
      <c r="Q52">
        <v>-1.31</v>
      </c>
      <c r="R52">
        <v>-5.31</v>
      </c>
      <c r="T52" s="89" t="s">
        <v>435</v>
      </c>
      <c r="U52" s="84">
        <v>3983203.0188679248</v>
      </c>
      <c r="V52">
        <v>10615039.610235101</v>
      </c>
      <c r="W52">
        <v>2.4127272727272735</v>
      </c>
    </row>
    <row r="53" spans="1:23" x14ac:dyDescent="0.3">
      <c r="A53" s="82" t="s">
        <v>39</v>
      </c>
      <c r="B53" s="27">
        <v>-0.83</v>
      </c>
      <c r="C53">
        <v>-3.34</v>
      </c>
      <c r="F53" s="4">
        <v>2015</v>
      </c>
      <c r="G53">
        <v>-5.77</v>
      </c>
      <c r="H53">
        <v>-3.73</v>
      </c>
      <c r="I53">
        <v>-1.51</v>
      </c>
      <c r="J53">
        <v>0.57999999999999996</v>
      </c>
      <c r="K53">
        <v>3.67</v>
      </c>
      <c r="L53">
        <v>7.43</v>
      </c>
      <c r="M53">
        <v>10.49</v>
      </c>
      <c r="N53">
        <v>11.98</v>
      </c>
      <c r="O53">
        <v>8.19</v>
      </c>
      <c r="P53">
        <v>2.82</v>
      </c>
      <c r="Q53">
        <v>-0.89</v>
      </c>
      <c r="R53">
        <v>-2.39</v>
      </c>
      <c r="T53" s="89" t="s">
        <v>436</v>
      </c>
      <c r="U53" s="84">
        <v>4759213.5849056626</v>
      </c>
      <c r="V53">
        <v>10829769.004225945</v>
      </c>
      <c r="W53">
        <v>2.1309090909090909</v>
      </c>
    </row>
    <row r="54" spans="1:23" x14ac:dyDescent="0.3">
      <c r="A54" s="82" t="s">
        <v>40</v>
      </c>
      <c r="B54" s="27">
        <v>2.0099999999999998</v>
      </c>
      <c r="C54">
        <v>-3.22</v>
      </c>
      <c r="F54" s="4">
        <v>2016</v>
      </c>
      <c r="G54">
        <v>-9.84</v>
      </c>
      <c r="H54">
        <v>-5.54</v>
      </c>
      <c r="I54">
        <v>-2.27</v>
      </c>
      <c r="J54">
        <v>0.18</v>
      </c>
      <c r="K54">
        <v>6.49</v>
      </c>
      <c r="L54">
        <v>9.09</v>
      </c>
      <c r="M54">
        <v>12.13</v>
      </c>
      <c r="N54">
        <v>10.29</v>
      </c>
      <c r="O54">
        <v>9.51</v>
      </c>
      <c r="P54">
        <v>1.83</v>
      </c>
      <c r="Q54">
        <v>-3.49</v>
      </c>
      <c r="R54">
        <v>-2.1800000000000002</v>
      </c>
      <c r="T54" s="89" t="s">
        <v>437</v>
      </c>
      <c r="U54" s="84">
        <v>3824697.5000000014</v>
      </c>
      <c r="V54">
        <v>11103455.805548444</v>
      </c>
      <c r="W54">
        <v>1.5554545454545454</v>
      </c>
    </row>
    <row r="55" spans="1:23" x14ac:dyDescent="0.3">
      <c r="A55" s="82" t="s">
        <v>41</v>
      </c>
      <c r="B55" s="27">
        <v>2.79</v>
      </c>
      <c r="C55">
        <v>-3.57</v>
      </c>
      <c r="F55" s="4">
        <v>2017</v>
      </c>
      <c r="G55">
        <v>-4.55</v>
      </c>
      <c r="H55">
        <v>-5.3</v>
      </c>
      <c r="I55">
        <v>-3.25</v>
      </c>
      <c r="J55">
        <v>-1.01</v>
      </c>
      <c r="K55">
        <v>4.4800000000000004</v>
      </c>
      <c r="L55">
        <v>9.0500000000000007</v>
      </c>
      <c r="M55">
        <v>11.32</v>
      </c>
      <c r="N55">
        <v>10.18</v>
      </c>
      <c r="O55">
        <v>8.07</v>
      </c>
      <c r="P55">
        <v>2.68</v>
      </c>
      <c r="Q55">
        <v>-3.28</v>
      </c>
      <c r="R55">
        <v>-5.84</v>
      </c>
      <c r="T55" s="89" t="s">
        <v>438</v>
      </c>
      <c r="U55" s="84">
        <v>4432850.384615385</v>
      </c>
      <c r="V55">
        <v>11189143.529714495</v>
      </c>
      <c r="W55">
        <v>1.2272727272727273</v>
      </c>
    </row>
    <row r="56" spans="1:23" x14ac:dyDescent="0.3">
      <c r="A56" s="82" t="s">
        <v>42</v>
      </c>
      <c r="B56" s="27">
        <v>0.68</v>
      </c>
      <c r="C56">
        <v>-5.85</v>
      </c>
      <c r="F56" s="4">
        <v>2018</v>
      </c>
      <c r="G56">
        <v>-6.83</v>
      </c>
      <c r="H56">
        <v>-8.7100000000000009</v>
      </c>
      <c r="I56">
        <v>-8.08</v>
      </c>
      <c r="J56">
        <v>0.15</v>
      </c>
      <c r="K56">
        <v>8.84</v>
      </c>
      <c r="L56">
        <v>9.68</v>
      </c>
      <c r="M56">
        <v>15.51</v>
      </c>
      <c r="N56">
        <v>10.8</v>
      </c>
      <c r="O56">
        <v>7.41</v>
      </c>
      <c r="P56">
        <v>2.14</v>
      </c>
      <c r="Q56">
        <v>-0.01</v>
      </c>
      <c r="R56">
        <v>-4.66</v>
      </c>
      <c r="T56" s="89" t="s">
        <v>439</v>
      </c>
      <c r="U56" s="84">
        <v>3896167.3076923075</v>
      </c>
      <c r="V56">
        <v>11401799.571605453</v>
      </c>
      <c r="W56">
        <v>1.5054545454545454</v>
      </c>
    </row>
    <row r="57" spans="1:23" x14ac:dyDescent="0.3">
      <c r="A57" s="82" t="s">
        <v>43</v>
      </c>
      <c r="B57" s="27">
        <v>-1.38</v>
      </c>
      <c r="C57">
        <v>-5.54</v>
      </c>
      <c r="F57" s="4">
        <v>2019</v>
      </c>
      <c r="G57">
        <v>-7.23</v>
      </c>
      <c r="H57">
        <v>-4.47</v>
      </c>
      <c r="I57">
        <v>-4.0999999999999996</v>
      </c>
      <c r="J57">
        <v>2.0499999999999998</v>
      </c>
      <c r="K57">
        <v>4.1399999999999997</v>
      </c>
      <c r="L57">
        <v>9.6300000000000008</v>
      </c>
      <c r="M57">
        <v>12.54</v>
      </c>
      <c r="N57">
        <v>11.89</v>
      </c>
      <c r="O57">
        <v>6.61</v>
      </c>
      <c r="P57">
        <v>0.27</v>
      </c>
      <c r="Q57">
        <v>-4.6399999999999997</v>
      </c>
      <c r="R57">
        <v>-3.4</v>
      </c>
      <c r="T57" s="89" t="s">
        <v>440</v>
      </c>
      <c r="U57" s="84">
        <v>3883722.6923076934</v>
      </c>
      <c r="V57">
        <v>11238314.358209783</v>
      </c>
      <c r="W57">
        <v>1.2418181818181817</v>
      </c>
    </row>
    <row r="58" spans="1:23" x14ac:dyDescent="0.3">
      <c r="A58" s="82" t="s">
        <v>44</v>
      </c>
      <c r="B58" s="27">
        <v>0.88</v>
      </c>
      <c r="C58">
        <v>0.95</v>
      </c>
      <c r="F58" s="4">
        <v>2020</v>
      </c>
      <c r="G58">
        <v>-2.27</v>
      </c>
      <c r="H58">
        <v>-3.91</v>
      </c>
      <c r="I58">
        <v>-2.9</v>
      </c>
      <c r="J58">
        <v>0.02</v>
      </c>
      <c r="K58">
        <v>3.25</v>
      </c>
      <c r="L58">
        <v>12.31</v>
      </c>
      <c r="M58">
        <v>10.52</v>
      </c>
      <c r="N58">
        <v>11.58</v>
      </c>
      <c r="O58">
        <v>7.61</v>
      </c>
      <c r="P58">
        <v>3.18</v>
      </c>
      <c r="Q58">
        <v>0.98</v>
      </c>
      <c r="R58">
        <v>-2.17</v>
      </c>
      <c r="T58" s="89" t="s">
        <v>441</v>
      </c>
      <c r="U58" s="84">
        <v>4847683.0188679248</v>
      </c>
      <c r="V58">
        <v>11148346.682446025</v>
      </c>
      <c r="W58">
        <v>2.3536363636363635</v>
      </c>
    </row>
    <row r="59" spans="1:23" x14ac:dyDescent="0.3">
      <c r="A59" s="82" t="s">
        <v>45</v>
      </c>
      <c r="B59" s="27">
        <v>-1.41</v>
      </c>
      <c r="C59" s="27">
        <v>3.4</v>
      </c>
      <c r="G59" s="27">
        <f>AVERAGE(G42:G58)</f>
        <v>-6.4923529411764713</v>
      </c>
      <c r="H59" s="27">
        <f>AVERAGE(H42:H58)</f>
        <v>-6.4141176470588235</v>
      </c>
      <c r="I59" s="27">
        <f>AVERAGE(I42:I58)</f>
        <v>-4.078235294117647</v>
      </c>
      <c r="J59" s="27">
        <f>AVERAGE(J41:J58)</f>
        <v>0.48944444444444435</v>
      </c>
      <c r="K59" s="27">
        <f>AVERAGE(K41:K58)</f>
        <v>5.07</v>
      </c>
      <c r="L59" s="27">
        <f>AVERAGE(L41:L58)</f>
        <v>9.3438888888888894</v>
      </c>
      <c r="M59" s="27">
        <f t="shared" ref="M59:R59" si="0">AVERAGE(M41:M58)</f>
        <v>12.493888888888888</v>
      </c>
      <c r="N59" s="27">
        <f t="shared" si="0"/>
        <v>11.201666666666668</v>
      </c>
      <c r="O59" s="27">
        <f t="shared" si="0"/>
        <v>7.4394444444444439</v>
      </c>
      <c r="P59" s="27">
        <f t="shared" si="0"/>
        <v>2.0711111111111111</v>
      </c>
      <c r="Q59" s="27">
        <f t="shared" si="0"/>
        <v>-1.9316666666666669</v>
      </c>
      <c r="R59" s="27">
        <f t="shared" si="0"/>
        <v>-4.7122222222222234</v>
      </c>
      <c r="S59">
        <f>AVERAGE(G59:R59)</f>
        <v>2.0400708061002177</v>
      </c>
      <c r="T59" s="89"/>
    </row>
    <row r="60" spans="1:23" x14ac:dyDescent="0.3">
      <c r="A60" s="82" t="s">
        <v>46</v>
      </c>
      <c r="B60" s="27">
        <v>-0.45</v>
      </c>
      <c r="C60" s="27">
        <v>8.7200000000000006</v>
      </c>
      <c r="T60" s="89"/>
    </row>
    <row r="61" spans="1:23" x14ac:dyDescent="0.3">
      <c r="A61" s="82" t="s">
        <v>47</v>
      </c>
      <c r="B61" s="27">
        <v>0.94</v>
      </c>
      <c r="C61" s="27">
        <v>13.16</v>
      </c>
    </row>
    <row r="62" spans="1:23" x14ac:dyDescent="0.3">
      <c r="A62" s="82" t="s">
        <v>48</v>
      </c>
      <c r="B62" s="27">
        <v>-0.42</v>
      </c>
      <c r="C62" s="27">
        <v>10.69</v>
      </c>
      <c r="G62" t="s">
        <v>292</v>
      </c>
      <c r="H62" t="s">
        <v>296</v>
      </c>
      <c r="I62" t="s">
        <v>300</v>
      </c>
      <c r="J62" t="s">
        <v>307</v>
      </c>
      <c r="K62" t="s">
        <v>309</v>
      </c>
      <c r="L62" t="s">
        <v>311</v>
      </c>
      <c r="M62" t="s">
        <v>313</v>
      </c>
      <c r="N62" t="s">
        <v>315</v>
      </c>
      <c r="O62" t="s">
        <v>317</v>
      </c>
      <c r="P62" t="s">
        <v>319</v>
      </c>
      <c r="Q62" t="s">
        <v>337</v>
      </c>
      <c r="R62" t="s">
        <v>338</v>
      </c>
    </row>
    <row r="63" spans="1:23" x14ac:dyDescent="0.3">
      <c r="A63" s="82" t="s">
        <v>49</v>
      </c>
      <c r="B63" s="27">
        <v>-0.12</v>
      </c>
      <c r="C63" s="27">
        <v>7.03</v>
      </c>
      <c r="G63" s="27">
        <v>-6.4923529411764713</v>
      </c>
      <c r="H63" s="27">
        <v>-6.4141176470588235</v>
      </c>
      <c r="I63" s="27">
        <v>-4.078235294117647</v>
      </c>
      <c r="J63" s="27">
        <v>0.48944444444444435</v>
      </c>
      <c r="K63" s="27">
        <v>5.07</v>
      </c>
      <c r="L63" s="27">
        <v>9.3438888888888894</v>
      </c>
      <c r="M63" s="27">
        <v>12.493888888888888</v>
      </c>
      <c r="N63" s="27">
        <v>11.201666666666668</v>
      </c>
      <c r="O63" s="27">
        <v>7.4394444444444439</v>
      </c>
      <c r="P63" s="27">
        <v>2.0711111111111111</v>
      </c>
      <c r="Q63" s="27">
        <v>-1.9316666666666669</v>
      </c>
      <c r="R63" s="27">
        <v>-4.7122222222222234</v>
      </c>
    </row>
    <row r="64" spans="1:23" x14ac:dyDescent="0.3">
      <c r="A64" s="82" t="s">
        <v>50</v>
      </c>
      <c r="B64" s="27">
        <v>1.73</v>
      </c>
      <c r="C64" s="27">
        <v>3.49</v>
      </c>
      <c r="G64">
        <v>18217.76528189758</v>
      </c>
      <c r="H64">
        <v>18051.017934113301</v>
      </c>
      <c r="I64">
        <v>16620.864955333811</v>
      </c>
      <c r="J64">
        <v>14234.131481481481</v>
      </c>
      <c r="K64">
        <v>12485.793757467145</v>
      </c>
      <c r="L64">
        <v>11449.134743530141</v>
      </c>
      <c r="M64">
        <v>10681.950502787733</v>
      </c>
      <c r="N64">
        <v>11196.178166069294</v>
      </c>
      <c r="O64">
        <v>12228.057253086419</v>
      </c>
      <c r="P64">
        <v>14256.35530459409</v>
      </c>
      <c r="Q64">
        <v>16308.921127946129</v>
      </c>
      <c r="R64">
        <v>17610.085092685054</v>
      </c>
    </row>
    <row r="65" spans="1:18" x14ac:dyDescent="0.3">
      <c r="A65" s="82" t="s">
        <v>51</v>
      </c>
      <c r="B65" s="27">
        <v>2.1800000000000002</v>
      </c>
      <c r="C65">
        <v>-0.33</v>
      </c>
      <c r="G65">
        <v>1742.7997777777778</v>
      </c>
      <c r="H65">
        <v>1286.6815277777778</v>
      </c>
      <c r="I65">
        <v>1380.0966666666666</v>
      </c>
      <c r="J65">
        <v>3403.5894444444448</v>
      </c>
      <c r="K65">
        <v>9270.4020833333343</v>
      </c>
      <c r="L65">
        <v>8747.8991666666661</v>
      </c>
      <c r="M65">
        <v>5697.9375555555544</v>
      </c>
      <c r="N65">
        <v>4177.6452777777777</v>
      </c>
      <c r="O65">
        <v>4397.8042222222221</v>
      </c>
      <c r="P65">
        <v>3750.4746666666665</v>
      </c>
      <c r="Q65">
        <v>2984.7154166666664</v>
      </c>
      <c r="R65">
        <v>2123.0541388888892</v>
      </c>
    </row>
    <row r="66" spans="1:18" x14ac:dyDescent="0.3">
      <c r="A66" s="82" t="s">
        <v>52</v>
      </c>
      <c r="B66" s="27">
        <v>-0.57999999999999996</v>
      </c>
      <c r="C66">
        <v>-5.9</v>
      </c>
    </row>
    <row r="67" spans="1:18" x14ac:dyDescent="0.3">
      <c r="A67" s="82" t="s">
        <v>53</v>
      </c>
      <c r="B67" s="27">
        <v>1.06</v>
      </c>
      <c r="C67">
        <v>-5.3</v>
      </c>
    </row>
    <row r="68" spans="1:18" x14ac:dyDescent="0.3">
      <c r="A68" s="82" t="s">
        <v>54</v>
      </c>
      <c r="B68" s="27">
        <v>0.01</v>
      </c>
      <c r="C68">
        <v>-6.51</v>
      </c>
    </row>
    <row r="69" spans="1:18" x14ac:dyDescent="0.3">
      <c r="A69" s="82" t="s">
        <v>55</v>
      </c>
      <c r="B69" s="27">
        <v>-4.5599999999999996</v>
      </c>
      <c r="C69">
        <v>-8.7200000000000006</v>
      </c>
    </row>
    <row r="70" spans="1:18" x14ac:dyDescent="0.3">
      <c r="A70" s="82" t="s">
        <v>56</v>
      </c>
      <c r="B70" s="27">
        <v>-0.27</v>
      </c>
      <c r="C70">
        <v>-0.2</v>
      </c>
    </row>
    <row r="71" spans="1:18" x14ac:dyDescent="0.3">
      <c r="A71" s="82" t="s">
        <v>57</v>
      </c>
      <c r="B71" s="27">
        <v>0.54</v>
      </c>
      <c r="C71" s="27">
        <v>5.34</v>
      </c>
    </row>
    <row r="72" spans="1:18" x14ac:dyDescent="0.3">
      <c r="A72" s="82" t="s">
        <v>58</v>
      </c>
      <c r="B72" s="27">
        <v>0.66</v>
      </c>
      <c r="C72" s="27">
        <v>9.83</v>
      </c>
    </row>
    <row r="73" spans="1:18" x14ac:dyDescent="0.3">
      <c r="A73" s="82" t="s">
        <v>59</v>
      </c>
      <c r="B73" s="27">
        <v>1.02</v>
      </c>
      <c r="C73" s="27">
        <v>13.24</v>
      </c>
    </row>
    <row r="74" spans="1:18" x14ac:dyDescent="0.3">
      <c r="A74" s="82" t="s">
        <v>60</v>
      </c>
      <c r="B74" s="27">
        <v>1.08</v>
      </c>
      <c r="C74" s="27">
        <v>12.92</v>
      </c>
    </row>
    <row r="75" spans="1:18" x14ac:dyDescent="0.3">
      <c r="A75" s="82" t="s">
        <v>61</v>
      </c>
      <c r="B75" s="27">
        <v>1.81</v>
      </c>
      <c r="C75" s="27">
        <v>8.9700000000000006</v>
      </c>
    </row>
    <row r="76" spans="1:18" x14ac:dyDescent="0.3">
      <c r="A76" s="82" t="s">
        <v>62</v>
      </c>
      <c r="B76" s="27">
        <v>0.48</v>
      </c>
      <c r="C76" s="27">
        <v>2.2400000000000002</v>
      </c>
    </row>
    <row r="77" spans="1:18" x14ac:dyDescent="0.3">
      <c r="A77" s="82" t="s">
        <v>63</v>
      </c>
      <c r="B77" s="27">
        <v>1.71</v>
      </c>
      <c r="C77">
        <v>-0.8</v>
      </c>
    </row>
    <row r="78" spans="1:18" x14ac:dyDescent="0.3">
      <c r="A78" s="82" t="s">
        <v>64</v>
      </c>
      <c r="B78" s="27">
        <v>4.53</v>
      </c>
      <c r="C78">
        <v>-0.78</v>
      </c>
    </row>
    <row r="79" spans="1:18" x14ac:dyDescent="0.3">
      <c r="A79" s="82" t="s">
        <v>65</v>
      </c>
      <c r="B79" s="27">
        <v>0.47</v>
      </c>
      <c r="C79">
        <v>-5.9</v>
      </c>
    </row>
    <row r="80" spans="1:18" x14ac:dyDescent="0.3">
      <c r="A80" s="82" t="s">
        <v>66</v>
      </c>
      <c r="B80" s="27">
        <v>-2.54</v>
      </c>
      <c r="C80">
        <v>-9.07</v>
      </c>
    </row>
    <row r="81" spans="1:3" x14ac:dyDescent="0.3">
      <c r="A81" s="82" t="s">
        <v>67</v>
      </c>
      <c r="B81" s="27">
        <v>3.06</v>
      </c>
      <c r="C81">
        <v>-1.1000000000000001</v>
      </c>
    </row>
    <row r="82" spans="1:3" x14ac:dyDescent="0.3">
      <c r="A82" s="82" t="s">
        <v>68</v>
      </c>
      <c r="B82" s="27">
        <v>0.76</v>
      </c>
      <c r="C82">
        <v>0.83</v>
      </c>
    </row>
    <row r="83" spans="1:3" x14ac:dyDescent="0.3">
      <c r="A83" s="82" t="s">
        <v>69</v>
      </c>
      <c r="B83" s="27">
        <v>-0.26</v>
      </c>
      <c r="C83" s="27">
        <v>4.54</v>
      </c>
    </row>
    <row r="84" spans="1:3" x14ac:dyDescent="0.3">
      <c r="A84" s="82" t="s">
        <v>70</v>
      </c>
      <c r="B84" s="27">
        <v>1.43</v>
      </c>
      <c r="C84" s="27">
        <v>10.6</v>
      </c>
    </row>
    <row r="85" spans="1:3" x14ac:dyDescent="0.3">
      <c r="A85" s="82" t="s">
        <v>71</v>
      </c>
      <c r="B85" s="27">
        <v>-0.14000000000000001</v>
      </c>
      <c r="C85" s="27">
        <v>12.08</v>
      </c>
    </row>
    <row r="86" spans="1:3" x14ac:dyDescent="0.3">
      <c r="A86" s="82" t="s">
        <v>72</v>
      </c>
      <c r="B86" s="27">
        <v>-0.25</v>
      </c>
      <c r="C86" s="27">
        <v>10.87</v>
      </c>
    </row>
    <row r="87" spans="1:3" x14ac:dyDescent="0.3">
      <c r="A87" s="82" t="s">
        <v>73</v>
      </c>
      <c r="B87" s="27">
        <v>-1.49</v>
      </c>
      <c r="C87" s="27">
        <v>5.67</v>
      </c>
    </row>
    <row r="88" spans="1:3" x14ac:dyDescent="0.3">
      <c r="A88" s="82" t="s">
        <v>74</v>
      </c>
      <c r="B88" s="27">
        <v>1.34</v>
      </c>
      <c r="C88" s="27">
        <v>3.1</v>
      </c>
    </row>
    <row r="89" spans="1:3" x14ac:dyDescent="0.3">
      <c r="A89" s="82" t="s">
        <v>75</v>
      </c>
      <c r="B89" s="27">
        <v>-0.48</v>
      </c>
      <c r="C89">
        <v>-2.99</v>
      </c>
    </row>
    <row r="90" spans="1:3" x14ac:dyDescent="0.3">
      <c r="A90" s="82" t="s">
        <v>76</v>
      </c>
      <c r="B90" s="27">
        <v>1.03</v>
      </c>
      <c r="C90">
        <v>-4.0199999999999996</v>
      </c>
    </row>
    <row r="91" spans="1:3" x14ac:dyDescent="0.3">
      <c r="A91" s="82" t="s">
        <v>77</v>
      </c>
      <c r="B91" s="27">
        <v>2.37</v>
      </c>
      <c r="C91">
        <v>-3.99</v>
      </c>
    </row>
    <row r="92" spans="1:3" x14ac:dyDescent="0.3">
      <c r="A92" s="82" t="s">
        <v>78</v>
      </c>
      <c r="B92" s="27">
        <v>3.01</v>
      </c>
      <c r="C92">
        <v>-3.43</v>
      </c>
    </row>
    <row r="93" spans="1:3" x14ac:dyDescent="0.3">
      <c r="A93" s="82" t="s">
        <v>79</v>
      </c>
      <c r="B93" s="27">
        <v>-1.04</v>
      </c>
      <c r="C93">
        <v>-5.19</v>
      </c>
    </row>
    <row r="94" spans="1:3" x14ac:dyDescent="0.3">
      <c r="A94" s="82" t="s">
        <v>80</v>
      </c>
      <c r="B94" s="27">
        <v>-0.06</v>
      </c>
      <c r="C94">
        <v>0.01</v>
      </c>
    </row>
    <row r="95" spans="1:3" x14ac:dyDescent="0.3">
      <c r="A95" s="82" t="s">
        <v>81</v>
      </c>
      <c r="B95" s="27">
        <v>0.21</v>
      </c>
      <c r="C95" s="27">
        <v>5.01</v>
      </c>
    </row>
    <row r="96" spans="1:3" x14ac:dyDescent="0.3">
      <c r="A96" s="82" t="s">
        <v>82</v>
      </c>
      <c r="B96" s="27">
        <v>-0.02</v>
      </c>
      <c r="C96" s="27">
        <v>9.15</v>
      </c>
    </row>
    <row r="97" spans="1:3" x14ac:dyDescent="0.3">
      <c r="A97" s="82" t="s">
        <v>83</v>
      </c>
      <c r="B97" s="27">
        <v>0.48</v>
      </c>
      <c r="C97" s="27">
        <v>12.07</v>
      </c>
    </row>
    <row r="98" spans="1:3" x14ac:dyDescent="0.3">
      <c r="A98" s="82" t="s">
        <v>84</v>
      </c>
      <c r="B98" s="27">
        <v>-0.97</v>
      </c>
      <c r="C98" s="27">
        <v>10.14</v>
      </c>
    </row>
    <row r="99" spans="1:3" x14ac:dyDescent="0.3">
      <c r="A99" s="82" t="s">
        <v>85</v>
      </c>
      <c r="B99" s="27">
        <v>-0.68</v>
      </c>
      <c r="C99" s="27">
        <v>6.48</v>
      </c>
    </row>
    <row r="100" spans="1:3" x14ac:dyDescent="0.3">
      <c r="A100" s="82" t="s">
        <v>86</v>
      </c>
      <c r="B100" s="27">
        <v>0.4</v>
      </c>
      <c r="C100" s="27">
        <v>2.16</v>
      </c>
    </row>
    <row r="101" spans="1:3" x14ac:dyDescent="0.3">
      <c r="A101" s="82" t="s">
        <v>87</v>
      </c>
      <c r="B101" s="27">
        <v>-0.24</v>
      </c>
      <c r="C101">
        <v>-2.75</v>
      </c>
    </row>
    <row r="102" spans="1:3" x14ac:dyDescent="0.3">
      <c r="A102" s="82" t="s">
        <v>88</v>
      </c>
      <c r="B102" s="27">
        <v>0.37</v>
      </c>
      <c r="C102">
        <v>-4.95</v>
      </c>
    </row>
    <row r="103" spans="1:3" x14ac:dyDescent="0.3">
      <c r="A103" s="82" t="s">
        <v>89</v>
      </c>
      <c r="B103" s="27">
        <v>0.7</v>
      </c>
      <c r="C103">
        <v>-5.66</v>
      </c>
    </row>
    <row r="104" spans="1:3" x14ac:dyDescent="0.3">
      <c r="A104" s="82" t="s">
        <v>90</v>
      </c>
      <c r="B104" s="27">
        <v>-2.37</v>
      </c>
      <c r="C104">
        <v>-8.9</v>
      </c>
    </row>
    <row r="105" spans="1:3" x14ac:dyDescent="0.3">
      <c r="A105" s="82" t="s">
        <v>91</v>
      </c>
      <c r="B105" s="27">
        <v>0.57999999999999996</v>
      </c>
      <c r="C105">
        <v>-3.57</v>
      </c>
    </row>
    <row r="106" spans="1:3" x14ac:dyDescent="0.3">
      <c r="A106" s="82" t="s">
        <v>92</v>
      </c>
      <c r="B106" s="27">
        <v>1.53</v>
      </c>
      <c r="C106" s="27">
        <v>1.6</v>
      </c>
    </row>
    <row r="107" spans="1:3" x14ac:dyDescent="0.3">
      <c r="A107" s="82" t="s">
        <v>93</v>
      </c>
      <c r="B107" s="27">
        <v>1.04</v>
      </c>
      <c r="C107" s="27">
        <v>5.85</v>
      </c>
    </row>
    <row r="108" spans="1:3" x14ac:dyDescent="0.3">
      <c r="A108" s="82" t="s">
        <v>94</v>
      </c>
      <c r="B108" s="27">
        <v>-0.44</v>
      </c>
      <c r="C108" s="27">
        <v>8.73</v>
      </c>
    </row>
    <row r="109" spans="1:3" x14ac:dyDescent="0.3">
      <c r="A109" s="82" t="s">
        <v>95</v>
      </c>
      <c r="B109" s="27">
        <v>0.02</v>
      </c>
      <c r="C109" s="27">
        <v>12.25</v>
      </c>
    </row>
    <row r="110" spans="1:3" x14ac:dyDescent="0.3">
      <c r="A110" s="82" t="s">
        <v>96</v>
      </c>
      <c r="B110" s="27">
        <v>0.47</v>
      </c>
      <c r="C110" s="27">
        <v>11.59</v>
      </c>
    </row>
    <row r="111" spans="1:3" x14ac:dyDescent="0.3">
      <c r="A111" s="82" t="s">
        <v>97</v>
      </c>
      <c r="B111" s="27">
        <v>0.53</v>
      </c>
      <c r="C111" s="27">
        <v>7.68</v>
      </c>
    </row>
    <row r="112" spans="1:3" x14ac:dyDescent="0.3">
      <c r="A112" s="82" t="s">
        <v>98</v>
      </c>
      <c r="B112" s="27">
        <v>-1.95</v>
      </c>
      <c r="C112" s="27">
        <v>-0.19</v>
      </c>
    </row>
    <row r="113" spans="1:3" x14ac:dyDescent="0.3">
      <c r="A113" s="82" t="s">
        <v>99</v>
      </c>
      <c r="B113" s="27">
        <v>1.08</v>
      </c>
      <c r="C113">
        <v>-0.71</v>
      </c>
    </row>
    <row r="114" spans="1:3" x14ac:dyDescent="0.3">
      <c r="A114" s="82" t="s">
        <v>100</v>
      </c>
      <c r="B114" s="27">
        <v>-2.6</v>
      </c>
      <c r="C114">
        <v>-7.92</v>
      </c>
    </row>
    <row r="115" spans="1:3" x14ac:dyDescent="0.3">
      <c r="A115" s="82" t="s">
        <v>101</v>
      </c>
      <c r="B115" s="27">
        <v>-4.88</v>
      </c>
      <c r="C115">
        <v>-11.23</v>
      </c>
    </row>
    <row r="116" spans="1:3" x14ac:dyDescent="0.3">
      <c r="A116" s="82" t="s">
        <v>102</v>
      </c>
      <c r="B116" s="27">
        <v>-5.05</v>
      </c>
      <c r="C116">
        <v>-11.58</v>
      </c>
    </row>
    <row r="117" spans="1:3" x14ac:dyDescent="0.3">
      <c r="A117" s="82" t="s">
        <v>103</v>
      </c>
      <c r="B117" s="27">
        <v>-1.35</v>
      </c>
      <c r="C117">
        <v>-5.51</v>
      </c>
    </row>
    <row r="118" spans="1:3" x14ac:dyDescent="0.3">
      <c r="A118" s="82" t="s">
        <v>104</v>
      </c>
      <c r="B118" s="27">
        <v>0.1</v>
      </c>
      <c r="C118">
        <v>0.17</v>
      </c>
    </row>
    <row r="119" spans="1:3" x14ac:dyDescent="0.3">
      <c r="A119" s="82" t="s">
        <v>105</v>
      </c>
      <c r="B119" s="27">
        <v>-0.37</v>
      </c>
      <c r="C119" s="27">
        <v>4.43</v>
      </c>
    </row>
    <row r="120" spans="1:3" x14ac:dyDescent="0.3">
      <c r="A120" s="82" t="s">
        <v>106</v>
      </c>
      <c r="B120" s="27">
        <v>-0.92</v>
      </c>
      <c r="C120" s="27">
        <v>8.25</v>
      </c>
    </row>
    <row r="121" spans="1:3" x14ac:dyDescent="0.3">
      <c r="A121" s="82" t="s">
        <v>107</v>
      </c>
      <c r="B121" s="27">
        <v>0.22</v>
      </c>
      <c r="C121" s="27">
        <v>12.44</v>
      </c>
    </row>
    <row r="122" spans="1:3" x14ac:dyDescent="0.3">
      <c r="A122" s="82" t="s">
        <v>108</v>
      </c>
      <c r="B122" s="27">
        <v>-0.27</v>
      </c>
      <c r="C122" s="27">
        <v>10.84</v>
      </c>
    </row>
    <row r="123" spans="1:3" x14ac:dyDescent="0.3">
      <c r="A123" s="82" t="s">
        <v>109</v>
      </c>
      <c r="B123" s="27">
        <v>-0.53</v>
      </c>
      <c r="C123" s="27">
        <v>6.63</v>
      </c>
    </row>
    <row r="124" spans="1:3" x14ac:dyDescent="0.3">
      <c r="A124" s="82" t="s">
        <v>110</v>
      </c>
      <c r="B124" s="27">
        <v>-0.06</v>
      </c>
      <c r="C124" s="27">
        <v>1.7</v>
      </c>
    </row>
    <row r="125" spans="1:3" x14ac:dyDescent="0.3">
      <c r="A125" s="82" t="s">
        <v>111</v>
      </c>
      <c r="B125" s="27">
        <v>-5.1100000000000003</v>
      </c>
      <c r="C125">
        <v>-7.62</v>
      </c>
    </row>
    <row r="126" spans="1:3" x14ac:dyDescent="0.3">
      <c r="A126" s="82" t="s">
        <v>112</v>
      </c>
      <c r="B126" s="27">
        <v>-6.31</v>
      </c>
      <c r="C126">
        <v>-11.63</v>
      </c>
    </row>
    <row r="127" spans="1:3" x14ac:dyDescent="0.3">
      <c r="A127" s="82" t="s">
        <v>113</v>
      </c>
      <c r="B127" s="27">
        <v>-0.77</v>
      </c>
      <c r="C127">
        <v>-7.13</v>
      </c>
    </row>
    <row r="128" spans="1:3" x14ac:dyDescent="0.3">
      <c r="A128" s="82" t="s">
        <v>114</v>
      </c>
      <c r="B128" s="27">
        <v>-2.69</v>
      </c>
      <c r="C128">
        <v>-9.2100000000000009</v>
      </c>
    </row>
    <row r="129" spans="1:3" x14ac:dyDescent="0.3">
      <c r="A129" s="82" t="s">
        <v>115</v>
      </c>
      <c r="B129" s="27">
        <v>0.18</v>
      </c>
      <c r="C129">
        <v>-3.98</v>
      </c>
    </row>
    <row r="130" spans="1:3" x14ac:dyDescent="0.3">
      <c r="A130" s="82" t="s">
        <v>116</v>
      </c>
      <c r="B130" s="27">
        <v>2.67</v>
      </c>
      <c r="C130" s="27">
        <v>2.75</v>
      </c>
    </row>
    <row r="131" spans="1:3" x14ac:dyDescent="0.3">
      <c r="A131" s="82" t="s">
        <v>117</v>
      </c>
      <c r="B131" s="27">
        <v>0.36</v>
      </c>
      <c r="C131" s="27">
        <v>5.17</v>
      </c>
    </row>
    <row r="132" spans="1:3" x14ac:dyDescent="0.3">
      <c r="A132" s="82" t="s">
        <v>118</v>
      </c>
      <c r="B132" s="27">
        <v>1.1499999999999999</v>
      </c>
      <c r="C132" s="27">
        <v>10.32</v>
      </c>
    </row>
    <row r="133" spans="1:3" x14ac:dyDescent="0.3">
      <c r="A133" s="82" t="s">
        <v>119</v>
      </c>
      <c r="B133" s="27">
        <v>0.19</v>
      </c>
      <c r="C133" s="27">
        <v>12.42</v>
      </c>
    </row>
    <row r="134" spans="1:3" x14ac:dyDescent="0.3">
      <c r="A134" s="82" t="s">
        <v>120</v>
      </c>
      <c r="B134" s="27">
        <v>0.15</v>
      </c>
      <c r="C134" s="27">
        <v>11.27</v>
      </c>
    </row>
    <row r="135" spans="1:3" x14ac:dyDescent="0.3">
      <c r="A135" s="82" t="s">
        <v>121</v>
      </c>
      <c r="B135" s="27">
        <v>1.35</v>
      </c>
      <c r="C135" s="27">
        <v>8.51</v>
      </c>
    </row>
    <row r="136" spans="1:3" x14ac:dyDescent="0.3">
      <c r="A136" s="82" t="s">
        <v>122</v>
      </c>
      <c r="B136" s="27">
        <v>1.74</v>
      </c>
      <c r="C136" s="27">
        <v>3.51</v>
      </c>
    </row>
    <row r="137" spans="1:3" x14ac:dyDescent="0.3">
      <c r="A137" s="82" t="s">
        <v>123</v>
      </c>
      <c r="B137" s="27">
        <v>2.4900000000000002</v>
      </c>
      <c r="C137">
        <v>0.98</v>
      </c>
    </row>
    <row r="138" spans="1:3" x14ac:dyDescent="0.3">
      <c r="A138" s="82" t="s">
        <v>124</v>
      </c>
      <c r="B138" s="27">
        <v>1.75</v>
      </c>
      <c r="C138">
        <v>-3.57</v>
      </c>
    </row>
    <row r="139" spans="1:3" x14ac:dyDescent="0.3">
      <c r="A139" s="82" t="s">
        <v>125</v>
      </c>
      <c r="B139" s="27">
        <v>-0.52</v>
      </c>
      <c r="C139">
        <v>-6.88</v>
      </c>
    </row>
    <row r="140" spans="1:3" x14ac:dyDescent="0.3">
      <c r="A140" s="82" t="s">
        <v>126</v>
      </c>
      <c r="B140" s="27">
        <v>-0.25</v>
      </c>
      <c r="C140">
        <v>-6.78</v>
      </c>
    </row>
    <row r="141" spans="1:3" x14ac:dyDescent="0.3">
      <c r="A141" s="82" t="s">
        <v>127</v>
      </c>
      <c r="B141" s="27">
        <v>1.03</v>
      </c>
      <c r="C141">
        <v>-0.91</v>
      </c>
    </row>
    <row r="142" spans="1:3" x14ac:dyDescent="0.3">
      <c r="A142" s="82" t="s">
        <v>128</v>
      </c>
      <c r="B142" s="27">
        <v>-1.44</v>
      </c>
      <c r="C142">
        <v>-1.37</v>
      </c>
    </row>
    <row r="143" spans="1:3" x14ac:dyDescent="0.3">
      <c r="A143" s="82" t="s">
        <v>129</v>
      </c>
      <c r="B143" s="27">
        <v>-0.28000000000000003</v>
      </c>
      <c r="C143" s="27">
        <v>4.53</v>
      </c>
    </row>
    <row r="144" spans="1:3" x14ac:dyDescent="0.3">
      <c r="A144" s="82" t="s">
        <v>130</v>
      </c>
      <c r="B144" s="27">
        <v>-1.31</v>
      </c>
      <c r="C144" s="27">
        <v>7.86</v>
      </c>
    </row>
    <row r="145" spans="1:3" x14ac:dyDescent="0.3">
      <c r="A145" s="82" t="s">
        <v>131</v>
      </c>
      <c r="B145" s="27">
        <v>-1.36</v>
      </c>
      <c r="C145" s="27">
        <v>10.86</v>
      </c>
    </row>
    <row r="146" spans="1:3" x14ac:dyDescent="0.3">
      <c r="A146" s="82" t="s">
        <v>132</v>
      </c>
      <c r="B146" s="27">
        <v>-0.67</v>
      </c>
      <c r="C146" s="27">
        <v>10.45</v>
      </c>
    </row>
    <row r="147" spans="1:3" x14ac:dyDescent="0.3">
      <c r="A147" s="82" t="s">
        <v>133</v>
      </c>
      <c r="B147" s="27">
        <v>-1.24</v>
      </c>
      <c r="C147" s="27">
        <v>5.92</v>
      </c>
    </row>
    <row r="148" spans="1:3" x14ac:dyDescent="0.3">
      <c r="A148" s="82" t="s">
        <v>134</v>
      </c>
      <c r="B148" s="27">
        <v>-1.1200000000000001</v>
      </c>
      <c r="C148" s="27">
        <v>0.64</v>
      </c>
    </row>
    <row r="149" spans="1:3" x14ac:dyDescent="0.3">
      <c r="A149" s="82" t="s">
        <v>135</v>
      </c>
      <c r="B149" s="27">
        <v>2.27</v>
      </c>
      <c r="C149">
        <v>-1.23</v>
      </c>
    </row>
    <row r="150" spans="1:3" x14ac:dyDescent="0.3">
      <c r="A150" s="82" t="s">
        <v>136</v>
      </c>
      <c r="B150" s="27">
        <v>-4.17</v>
      </c>
      <c r="C150">
        <v>-9.49</v>
      </c>
    </row>
    <row r="151" spans="1:3" x14ac:dyDescent="0.3">
      <c r="A151" s="82" t="s">
        <v>137</v>
      </c>
      <c r="B151" s="27">
        <v>-2.0699999999999998</v>
      </c>
      <c r="C151">
        <v>-8.43</v>
      </c>
    </row>
    <row r="152" spans="1:3" x14ac:dyDescent="0.3">
      <c r="A152" s="82" t="s">
        <v>138</v>
      </c>
      <c r="B152" s="27">
        <v>-1.3</v>
      </c>
      <c r="C152">
        <v>-7.83</v>
      </c>
    </row>
    <row r="153" spans="1:3" x14ac:dyDescent="0.3">
      <c r="A153" s="82" t="s">
        <v>139</v>
      </c>
      <c r="B153" s="27">
        <v>-4.22</v>
      </c>
      <c r="C153">
        <v>-8.3699999999999992</v>
      </c>
    </row>
    <row r="154" spans="1:3" x14ac:dyDescent="0.3">
      <c r="A154" s="82" t="s">
        <v>140</v>
      </c>
      <c r="B154" s="27">
        <v>-1.39</v>
      </c>
      <c r="C154">
        <v>-1.32</v>
      </c>
    </row>
    <row r="155" spans="1:3" x14ac:dyDescent="0.3">
      <c r="A155" s="82" t="s">
        <v>141</v>
      </c>
      <c r="B155" s="27">
        <v>2.2599999999999998</v>
      </c>
      <c r="C155" s="27">
        <v>7.07</v>
      </c>
    </row>
    <row r="156" spans="1:3" x14ac:dyDescent="0.3">
      <c r="A156" s="82" t="s">
        <v>142</v>
      </c>
      <c r="B156" s="27">
        <v>0.88</v>
      </c>
      <c r="C156" s="27">
        <v>10.050000000000001</v>
      </c>
    </row>
    <row r="157" spans="1:3" x14ac:dyDescent="0.3">
      <c r="A157" s="82" t="s">
        <v>143</v>
      </c>
      <c r="B157" s="27">
        <v>0.18</v>
      </c>
      <c r="C157" s="27">
        <v>12.04</v>
      </c>
    </row>
    <row r="158" spans="1:3" x14ac:dyDescent="0.3">
      <c r="A158" s="82" t="s">
        <v>144</v>
      </c>
      <c r="B158" s="27">
        <v>0.19</v>
      </c>
      <c r="C158" s="27">
        <v>11.3</v>
      </c>
    </row>
    <row r="159" spans="1:3" x14ac:dyDescent="0.3">
      <c r="A159" s="82" t="s">
        <v>145</v>
      </c>
      <c r="B159" s="27">
        <v>0.78</v>
      </c>
      <c r="C159" s="27">
        <v>7.94</v>
      </c>
    </row>
    <row r="160" spans="1:3" x14ac:dyDescent="0.3">
      <c r="A160" s="82" t="s">
        <v>146</v>
      </c>
      <c r="B160" s="27">
        <v>0.6</v>
      </c>
      <c r="C160" s="27">
        <v>2.36</v>
      </c>
    </row>
    <row r="161" spans="1:3" x14ac:dyDescent="0.3">
      <c r="A161" s="82" t="s">
        <v>147</v>
      </c>
      <c r="B161" s="27">
        <v>0.37</v>
      </c>
      <c r="C161">
        <v>-2.14</v>
      </c>
    </row>
    <row r="162" spans="1:3" x14ac:dyDescent="0.3">
      <c r="A162" s="82" t="s">
        <v>148</v>
      </c>
      <c r="B162" s="27">
        <v>2.72</v>
      </c>
      <c r="C162">
        <v>-2.59</v>
      </c>
    </row>
    <row r="163" spans="1:3" x14ac:dyDescent="0.3">
      <c r="A163" s="82" t="s">
        <v>149</v>
      </c>
      <c r="B163" s="27">
        <v>-1.26</v>
      </c>
      <c r="C163">
        <v>-7.62</v>
      </c>
    </row>
    <row r="164" spans="1:3" x14ac:dyDescent="0.3">
      <c r="A164" s="82" t="s">
        <v>150</v>
      </c>
      <c r="B164" s="27">
        <v>4.62</v>
      </c>
      <c r="C164">
        <v>-1.91</v>
      </c>
    </row>
    <row r="165" spans="1:3" x14ac:dyDescent="0.3">
      <c r="A165" s="82" t="s">
        <v>151</v>
      </c>
      <c r="B165" s="27">
        <v>2.72</v>
      </c>
      <c r="C165">
        <v>-1.43</v>
      </c>
    </row>
    <row r="166" spans="1:3" x14ac:dyDescent="0.3">
      <c r="A166" s="82" t="s">
        <v>152</v>
      </c>
      <c r="B166" s="27">
        <v>1.0900000000000001</v>
      </c>
      <c r="C166" s="27">
        <v>1.1599999999999999</v>
      </c>
    </row>
    <row r="167" spans="1:3" x14ac:dyDescent="0.3">
      <c r="A167" s="82" t="s">
        <v>153</v>
      </c>
      <c r="B167" s="27">
        <v>0.25</v>
      </c>
      <c r="C167" s="27">
        <v>5.05</v>
      </c>
    </row>
    <row r="168" spans="1:3" x14ac:dyDescent="0.3">
      <c r="A168" s="82" t="s">
        <v>154</v>
      </c>
      <c r="B168" s="27">
        <v>0.19</v>
      </c>
      <c r="C168" s="27">
        <v>9.36</v>
      </c>
    </row>
    <row r="169" spans="1:3" x14ac:dyDescent="0.3">
      <c r="A169" s="82" t="s">
        <v>155</v>
      </c>
      <c r="B169" s="27">
        <v>1.03</v>
      </c>
      <c r="C169" s="27">
        <v>15.46</v>
      </c>
    </row>
    <row r="170" spans="1:3" x14ac:dyDescent="0.3">
      <c r="A170" s="82" t="s">
        <v>156</v>
      </c>
      <c r="B170" s="27">
        <v>0.13</v>
      </c>
      <c r="C170" s="27">
        <v>11.25</v>
      </c>
    </row>
    <row r="171" spans="1:3" x14ac:dyDescent="0.3">
      <c r="A171" s="82" t="s">
        <v>157</v>
      </c>
      <c r="B171" s="27">
        <v>0.5</v>
      </c>
      <c r="C171" s="27">
        <v>7.66</v>
      </c>
    </row>
    <row r="172" spans="1:3" x14ac:dyDescent="0.3">
      <c r="A172" s="82" t="s">
        <v>158</v>
      </c>
      <c r="B172" s="27">
        <v>1.78</v>
      </c>
      <c r="C172" s="27">
        <v>3.54</v>
      </c>
    </row>
    <row r="173" spans="1:3" x14ac:dyDescent="0.3">
      <c r="A173" s="82" t="s">
        <v>159</v>
      </c>
      <c r="B173" s="27">
        <v>1.02</v>
      </c>
      <c r="C173">
        <v>-1.31</v>
      </c>
    </row>
    <row r="174" spans="1:3" x14ac:dyDescent="0.3">
      <c r="A174" s="82" t="s">
        <v>160</v>
      </c>
      <c r="B174" s="27">
        <v>0.01</v>
      </c>
      <c r="C174">
        <v>-5.31</v>
      </c>
    </row>
    <row r="175" spans="1:3" x14ac:dyDescent="0.3">
      <c r="A175" s="82" t="s">
        <v>161</v>
      </c>
      <c r="B175" s="27">
        <v>0.6</v>
      </c>
      <c r="C175">
        <v>-5.77</v>
      </c>
    </row>
    <row r="176" spans="1:3" x14ac:dyDescent="0.3">
      <c r="A176" s="82" t="s">
        <v>162</v>
      </c>
      <c r="B176" s="27">
        <v>2.08</v>
      </c>
      <c r="C176">
        <v>-3.73</v>
      </c>
    </row>
    <row r="177" spans="1:3" x14ac:dyDescent="0.3">
      <c r="A177" s="82" t="s">
        <v>163</v>
      </c>
      <c r="B177" s="27">
        <v>2.64</v>
      </c>
      <c r="C177">
        <v>-1.51</v>
      </c>
    </row>
    <row r="178" spans="1:3" x14ac:dyDescent="0.3">
      <c r="A178" s="82" t="s">
        <v>164</v>
      </c>
      <c r="B178" s="27">
        <v>0.51</v>
      </c>
      <c r="C178">
        <v>0.57999999999999996</v>
      </c>
    </row>
    <row r="179" spans="1:3" x14ac:dyDescent="0.3">
      <c r="A179" s="82" t="s">
        <v>165</v>
      </c>
      <c r="B179" s="27">
        <v>-1.1299999999999999</v>
      </c>
      <c r="C179" s="27">
        <v>3.67</v>
      </c>
    </row>
    <row r="180" spans="1:3" x14ac:dyDescent="0.3">
      <c r="A180" s="82" t="s">
        <v>166</v>
      </c>
      <c r="B180" s="27">
        <v>-1.74</v>
      </c>
      <c r="C180" s="27">
        <v>7.43</v>
      </c>
    </row>
    <row r="181" spans="1:3" x14ac:dyDescent="0.3">
      <c r="A181" s="82" t="s">
        <v>167</v>
      </c>
      <c r="B181" s="27">
        <v>-1.73</v>
      </c>
      <c r="C181" s="27">
        <v>10.49</v>
      </c>
    </row>
    <row r="182" spans="1:3" x14ac:dyDescent="0.3">
      <c r="A182" s="82" t="s">
        <v>168</v>
      </c>
      <c r="B182" s="27">
        <v>0.86</v>
      </c>
      <c r="C182" s="27">
        <v>11.98</v>
      </c>
    </row>
    <row r="183" spans="1:3" x14ac:dyDescent="0.3">
      <c r="A183" s="82" t="s">
        <v>169</v>
      </c>
      <c r="B183" s="27">
        <v>1.03</v>
      </c>
      <c r="C183" s="27">
        <v>8.19</v>
      </c>
    </row>
    <row r="184" spans="1:3" x14ac:dyDescent="0.3">
      <c r="A184" s="82" t="s">
        <v>170</v>
      </c>
      <c r="B184" s="27">
        <v>1.06</v>
      </c>
      <c r="C184" s="27">
        <v>2.82</v>
      </c>
    </row>
    <row r="185" spans="1:3" x14ac:dyDescent="0.3">
      <c r="A185" s="82" t="s">
        <v>171</v>
      </c>
      <c r="B185" s="27">
        <v>1.62</v>
      </c>
      <c r="C185">
        <v>-0.89</v>
      </c>
    </row>
    <row r="186" spans="1:3" x14ac:dyDescent="0.3">
      <c r="A186" s="82" t="s">
        <v>172</v>
      </c>
      <c r="B186" s="27">
        <v>2.93</v>
      </c>
      <c r="C186">
        <v>-2.39</v>
      </c>
    </row>
    <row r="187" spans="1:3" x14ac:dyDescent="0.3">
      <c r="A187" s="82" t="s">
        <v>173</v>
      </c>
      <c r="B187" s="27">
        <v>-3.48</v>
      </c>
      <c r="C187">
        <v>-9.84</v>
      </c>
    </row>
    <row r="188" spans="1:3" x14ac:dyDescent="0.3">
      <c r="A188" s="82" t="s">
        <v>174</v>
      </c>
      <c r="B188" s="27">
        <v>0.99</v>
      </c>
      <c r="C188">
        <v>-5.54</v>
      </c>
    </row>
    <row r="189" spans="1:3" x14ac:dyDescent="0.3">
      <c r="A189" s="82" t="s">
        <v>175</v>
      </c>
      <c r="B189" s="27">
        <v>1.89</v>
      </c>
      <c r="C189">
        <v>-2.27</v>
      </c>
    </row>
    <row r="190" spans="1:3" x14ac:dyDescent="0.3">
      <c r="A190" s="82" t="s">
        <v>176</v>
      </c>
      <c r="B190" s="27">
        <v>0.11</v>
      </c>
      <c r="C190">
        <v>0.18</v>
      </c>
    </row>
    <row r="191" spans="1:3" x14ac:dyDescent="0.3">
      <c r="A191" s="82" t="s">
        <v>177</v>
      </c>
      <c r="B191" s="27">
        <v>1.69</v>
      </c>
      <c r="C191" s="27">
        <v>6.49</v>
      </c>
    </row>
    <row r="192" spans="1:3" x14ac:dyDescent="0.3">
      <c r="A192" s="82" t="s">
        <v>178</v>
      </c>
      <c r="B192" s="27">
        <v>0.73</v>
      </c>
      <c r="C192" s="27">
        <v>9.09</v>
      </c>
    </row>
    <row r="193" spans="1:3" x14ac:dyDescent="0.3">
      <c r="A193" s="82" t="s">
        <v>179</v>
      </c>
      <c r="B193" s="27">
        <v>-0.09</v>
      </c>
      <c r="C193" s="27">
        <v>12.13</v>
      </c>
    </row>
    <row r="194" spans="1:3" x14ac:dyDescent="0.3">
      <c r="A194" s="82" t="s">
        <v>180</v>
      </c>
      <c r="B194" s="27">
        <v>-0.83</v>
      </c>
      <c r="C194" s="27">
        <v>10.29</v>
      </c>
    </row>
    <row r="195" spans="1:3" x14ac:dyDescent="0.3">
      <c r="A195" s="82" t="s">
        <v>181</v>
      </c>
      <c r="B195" s="27">
        <v>2.36</v>
      </c>
      <c r="C195" s="27">
        <v>9.51</v>
      </c>
    </row>
    <row r="196" spans="1:3" x14ac:dyDescent="0.3">
      <c r="A196" s="82" t="s">
        <v>182</v>
      </c>
      <c r="B196" s="27">
        <v>7.0000000000000007E-2</v>
      </c>
      <c r="C196" s="27">
        <v>1.83</v>
      </c>
    </row>
    <row r="197" spans="1:3" x14ac:dyDescent="0.3">
      <c r="A197" s="82" t="s">
        <v>183</v>
      </c>
      <c r="B197" s="27">
        <v>-0.98</v>
      </c>
      <c r="C197">
        <v>-3.49</v>
      </c>
    </row>
    <row r="198" spans="1:3" x14ac:dyDescent="0.3">
      <c r="A198" s="82" t="s">
        <v>184</v>
      </c>
      <c r="B198" s="27">
        <v>3.14</v>
      </c>
      <c r="C198">
        <v>-2.1800000000000002</v>
      </c>
    </row>
    <row r="199" spans="1:3" x14ac:dyDescent="0.3">
      <c r="A199" s="82" t="s">
        <v>185</v>
      </c>
      <c r="B199" s="27">
        <v>1.82</v>
      </c>
      <c r="C199">
        <v>-4.55</v>
      </c>
    </row>
    <row r="200" spans="1:3" x14ac:dyDescent="0.3">
      <c r="A200" s="82" t="s">
        <v>186</v>
      </c>
      <c r="B200" s="27">
        <v>1.01</v>
      </c>
      <c r="C200">
        <v>-5.3</v>
      </c>
    </row>
    <row r="201" spans="1:3" x14ac:dyDescent="0.3">
      <c r="A201" s="82" t="s">
        <v>187</v>
      </c>
      <c r="B201" s="27">
        <v>0.9</v>
      </c>
      <c r="C201">
        <v>-3.25</v>
      </c>
    </row>
    <row r="202" spans="1:3" x14ac:dyDescent="0.3">
      <c r="A202" s="82" t="s">
        <v>188</v>
      </c>
      <c r="B202" s="27">
        <v>-1.08</v>
      </c>
      <c r="C202">
        <v>-1.01</v>
      </c>
    </row>
    <row r="203" spans="1:3" x14ac:dyDescent="0.3">
      <c r="A203" s="82" t="s">
        <v>189</v>
      </c>
      <c r="B203" s="27">
        <v>-0.32</v>
      </c>
      <c r="C203" s="27">
        <v>4.4800000000000004</v>
      </c>
    </row>
    <row r="204" spans="1:3" x14ac:dyDescent="0.3">
      <c r="A204" s="82" t="s">
        <v>190</v>
      </c>
      <c r="B204" s="27">
        <v>-0.12</v>
      </c>
      <c r="C204" s="27">
        <v>9.0500000000000007</v>
      </c>
    </row>
    <row r="205" spans="1:3" x14ac:dyDescent="0.3">
      <c r="A205" s="82" t="s">
        <v>191</v>
      </c>
      <c r="B205" s="27">
        <v>-0.91</v>
      </c>
      <c r="C205" s="27">
        <v>11.32</v>
      </c>
    </row>
    <row r="206" spans="1:3" x14ac:dyDescent="0.3">
      <c r="A206" s="82" t="s">
        <v>192</v>
      </c>
      <c r="B206" s="27">
        <v>-0.94</v>
      </c>
      <c r="C206" s="27">
        <v>10.18</v>
      </c>
    </row>
    <row r="207" spans="1:3" x14ac:dyDescent="0.3">
      <c r="A207" s="82" t="s">
        <v>193</v>
      </c>
      <c r="B207" s="27">
        <v>0.91</v>
      </c>
      <c r="C207" s="27">
        <v>8.07</v>
      </c>
    </row>
    <row r="208" spans="1:3" x14ac:dyDescent="0.3">
      <c r="A208" s="82" t="s">
        <v>194</v>
      </c>
      <c r="B208" s="27">
        <v>0.92</v>
      </c>
      <c r="C208" s="27">
        <v>2.68</v>
      </c>
    </row>
    <row r="209" spans="1:3" x14ac:dyDescent="0.3">
      <c r="A209" s="82" t="s">
        <v>195</v>
      </c>
      <c r="B209" s="27">
        <v>-0.77</v>
      </c>
      <c r="C209">
        <v>-3.28</v>
      </c>
    </row>
    <row r="210" spans="1:3" x14ac:dyDescent="0.3">
      <c r="A210" s="82" t="s">
        <v>196</v>
      </c>
      <c r="B210" s="27">
        <v>-0.52</v>
      </c>
      <c r="C210">
        <v>-5.84</v>
      </c>
    </row>
    <row r="211" spans="1:3" x14ac:dyDescent="0.3">
      <c r="A211" s="82" t="s">
        <v>197</v>
      </c>
      <c r="B211" s="27">
        <v>-0.46</v>
      </c>
      <c r="C211">
        <v>-6.83</v>
      </c>
    </row>
    <row r="212" spans="1:3" x14ac:dyDescent="0.3">
      <c r="A212" s="82" t="s">
        <v>198</v>
      </c>
      <c r="B212" s="27">
        <v>-2.19</v>
      </c>
      <c r="C212">
        <v>-8.7100000000000009</v>
      </c>
    </row>
    <row r="213" spans="1:3" x14ac:dyDescent="0.3">
      <c r="A213" s="82" t="s">
        <v>199</v>
      </c>
      <c r="B213" s="27">
        <v>-3.92</v>
      </c>
      <c r="C213">
        <v>-8.08</v>
      </c>
    </row>
    <row r="214" spans="1:3" x14ac:dyDescent="0.3">
      <c r="A214" s="82" t="s">
        <v>200</v>
      </c>
      <c r="B214" s="27">
        <v>7.0000000000000007E-2</v>
      </c>
      <c r="C214">
        <v>0.15</v>
      </c>
    </row>
    <row r="215" spans="1:3" x14ac:dyDescent="0.3">
      <c r="A215" s="82" t="s">
        <v>201</v>
      </c>
      <c r="B215" s="27">
        <v>4.04</v>
      </c>
      <c r="C215" s="27">
        <v>8.84</v>
      </c>
    </row>
    <row r="216" spans="1:3" x14ac:dyDescent="0.3">
      <c r="A216" s="82" t="s">
        <v>202</v>
      </c>
      <c r="B216" s="27">
        <v>0.51</v>
      </c>
      <c r="C216" s="27">
        <v>9.68</v>
      </c>
    </row>
    <row r="217" spans="1:3" x14ac:dyDescent="0.3">
      <c r="A217" s="82" t="s">
        <v>203</v>
      </c>
      <c r="B217" s="27">
        <v>3.28</v>
      </c>
      <c r="C217" s="27">
        <v>15.51</v>
      </c>
    </row>
    <row r="218" spans="1:3" x14ac:dyDescent="0.3">
      <c r="A218" s="82" t="s">
        <v>204</v>
      </c>
      <c r="B218" s="27">
        <v>-0.32</v>
      </c>
      <c r="C218" s="27">
        <v>10.8</v>
      </c>
    </row>
    <row r="219" spans="1:3" x14ac:dyDescent="0.3">
      <c r="A219" s="82" t="s">
        <v>205</v>
      </c>
      <c r="B219" s="27">
        <v>0.26</v>
      </c>
      <c r="C219" s="27">
        <v>7.41</v>
      </c>
    </row>
    <row r="220" spans="1:3" x14ac:dyDescent="0.3">
      <c r="A220" s="82" t="s">
        <v>206</v>
      </c>
      <c r="B220" s="27">
        <v>0.38</v>
      </c>
      <c r="C220" s="27">
        <v>2.14</v>
      </c>
    </row>
    <row r="221" spans="1:3" x14ac:dyDescent="0.3">
      <c r="A221" s="82" t="s">
        <v>207</v>
      </c>
      <c r="B221" s="27">
        <v>2.0499999999999998</v>
      </c>
      <c r="C221">
        <v>-0.01</v>
      </c>
    </row>
    <row r="222" spans="1:3" x14ac:dyDescent="0.3">
      <c r="A222" s="82" t="s">
        <v>208</v>
      </c>
      <c r="B222" s="27">
        <v>0.66</v>
      </c>
      <c r="C222">
        <v>-4.66</v>
      </c>
    </row>
    <row r="223" spans="1:3" x14ac:dyDescent="0.3">
      <c r="A223" s="82" t="s">
        <v>209</v>
      </c>
      <c r="B223" s="27">
        <v>-0.87</v>
      </c>
      <c r="C223">
        <v>-7.23</v>
      </c>
    </row>
    <row r="224" spans="1:3" x14ac:dyDescent="0.3">
      <c r="A224" s="82" t="s">
        <v>210</v>
      </c>
      <c r="B224" s="27">
        <v>2.0499999999999998</v>
      </c>
      <c r="C224">
        <v>-4.47</v>
      </c>
    </row>
    <row r="225" spans="1:3" x14ac:dyDescent="0.3">
      <c r="A225" s="82" t="s">
        <v>211</v>
      </c>
      <c r="B225" s="27">
        <v>0.06</v>
      </c>
      <c r="C225">
        <v>-4.0999999999999996</v>
      </c>
    </row>
    <row r="226" spans="1:3" x14ac:dyDescent="0.3">
      <c r="A226" s="82" t="s">
        <v>212</v>
      </c>
      <c r="B226" s="27">
        <v>1.98</v>
      </c>
      <c r="C226" s="27">
        <v>2.0499999999999998</v>
      </c>
    </row>
    <row r="227" spans="1:3" x14ac:dyDescent="0.3">
      <c r="A227" s="82" t="s">
        <v>213</v>
      </c>
      <c r="B227" s="27">
        <v>-0.67</v>
      </c>
      <c r="C227" s="27">
        <v>4.1399999999999997</v>
      </c>
    </row>
    <row r="228" spans="1:3" x14ac:dyDescent="0.3">
      <c r="A228" s="82" t="s">
        <v>214</v>
      </c>
      <c r="B228" s="27">
        <v>0.46</v>
      </c>
      <c r="C228" s="27">
        <v>9.6300000000000008</v>
      </c>
    </row>
    <row r="229" spans="1:3" x14ac:dyDescent="0.3">
      <c r="A229" s="82" t="s">
        <v>215</v>
      </c>
      <c r="B229" s="27">
        <v>0.32</v>
      </c>
      <c r="C229" s="27">
        <v>12.54</v>
      </c>
    </row>
    <row r="230" spans="1:3" x14ac:dyDescent="0.3">
      <c r="A230" s="82" t="s">
        <v>216</v>
      </c>
      <c r="B230" s="27">
        <v>0.77</v>
      </c>
      <c r="C230" s="27">
        <v>11.89</v>
      </c>
    </row>
    <row r="231" spans="1:3" x14ac:dyDescent="0.3">
      <c r="A231" s="82" t="s">
        <v>217</v>
      </c>
      <c r="B231" s="27">
        <v>-0.55000000000000004</v>
      </c>
      <c r="C231" s="27">
        <v>6.61</v>
      </c>
    </row>
    <row r="232" spans="1:3" x14ac:dyDescent="0.3">
      <c r="A232" s="82" t="s">
        <v>218</v>
      </c>
      <c r="B232" s="27">
        <v>-1.5</v>
      </c>
      <c r="C232" s="27">
        <v>0.27</v>
      </c>
    </row>
    <row r="233" spans="1:3" x14ac:dyDescent="0.3">
      <c r="A233" s="82" t="s">
        <v>219</v>
      </c>
      <c r="B233" s="27">
        <v>-2.14</v>
      </c>
      <c r="C233">
        <v>-4.6399999999999997</v>
      </c>
    </row>
    <row r="234" spans="1:3" x14ac:dyDescent="0.3">
      <c r="A234" s="82" t="s">
        <v>220</v>
      </c>
      <c r="B234" s="27">
        <v>1.92</v>
      </c>
      <c r="C234">
        <v>-3.4</v>
      </c>
    </row>
    <row r="235" spans="1:3" x14ac:dyDescent="0.3">
      <c r="A235" s="82" t="s">
        <v>221</v>
      </c>
      <c r="B235" s="27">
        <v>4.09</v>
      </c>
      <c r="C235">
        <v>-2.27</v>
      </c>
    </row>
    <row r="236" spans="1:3" x14ac:dyDescent="0.3">
      <c r="A236" s="82" t="s">
        <v>222</v>
      </c>
      <c r="B236" s="27">
        <v>2.62</v>
      </c>
      <c r="C236">
        <v>-3.91</v>
      </c>
    </row>
    <row r="237" spans="1:3" x14ac:dyDescent="0.3">
      <c r="A237" s="82" t="s">
        <v>223</v>
      </c>
      <c r="B237" s="27">
        <v>1.01</v>
      </c>
      <c r="C237">
        <v>-2.9</v>
      </c>
    </row>
    <row r="238" spans="1:3" x14ac:dyDescent="0.3">
      <c r="A238" s="82" t="s">
        <v>224</v>
      </c>
      <c r="B238" s="27">
        <v>-0.06</v>
      </c>
      <c r="C238">
        <v>0.02</v>
      </c>
    </row>
    <row r="239" spans="1:3" x14ac:dyDescent="0.3">
      <c r="A239" s="82" t="s">
        <v>225</v>
      </c>
      <c r="B239" s="27">
        <v>-1.55</v>
      </c>
      <c r="C239" s="27">
        <v>3.25</v>
      </c>
    </row>
    <row r="240" spans="1:3" x14ac:dyDescent="0.3">
      <c r="A240" s="82" t="s">
        <v>226</v>
      </c>
      <c r="B240" s="27">
        <v>3.14</v>
      </c>
      <c r="C240" s="27">
        <v>12.31</v>
      </c>
    </row>
    <row r="241" spans="1:3" x14ac:dyDescent="0.3">
      <c r="A241" s="82" t="s">
        <v>227</v>
      </c>
      <c r="B241" s="27">
        <v>-1.7</v>
      </c>
      <c r="C241" s="27">
        <v>10.52</v>
      </c>
    </row>
    <row r="242" spans="1:3" x14ac:dyDescent="0.3">
      <c r="A242" s="82" t="s">
        <v>228</v>
      </c>
      <c r="B242" s="27">
        <v>0.46</v>
      </c>
      <c r="C242" s="27">
        <v>11.58</v>
      </c>
    </row>
    <row r="243" spans="1:3" x14ac:dyDescent="0.3">
      <c r="A243" s="82" t="s">
        <v>229</v>
      </c>
      <c r="B243" s="27">
        <v>0.46</v>
      </c>
      <c r="C243" s="27">
        <v>7.61</v>
      </c>
    </row>
    <row r="244" spans="1:3" x14ac:dyDescent="0.3">
      <c r="A244" s="82" t="s">
        <v>230</v>
      </c>
      <c r="B244" s="27">
        <v>1.42</v>
      </c>
      <c r="C244" s="27">
        <v>3.18</v>
      </c>
    </row>
    <row r="245" spans="1:3" x14ac:dyDescent="0.3">
      <c r="A245" s="82" t="s">
        <v>231</v>
      </c>
      <c r="B245" s="27">
        <v>3.49</v>
      </c>
      <c r="C245">
        <v>0.98</v>
      </c>
    </row>
    <row r="246" spans="1:3" x14ac:dyDescent="0.3">
      <c r="A246" s="82" t="s">
        <v>232</v>
      </c>
      <c r="B246" s="27">
        <v>3.15</v>
      </c>
      <c r="C246">
        <v>-2.17</v>
      </c>
    </row>
    <row r="247" spans="1:3" x14ac:dyDescent="0.3">
      <c r="A247" s="82" t="s">
        <v>233</v>
      </c>
      <c r="B247" s="27">
        <v>-3.38</v>
      </c>
      <c r="C247">
        <v>-9.74</v>
      </c>
    </row>
    <row r="248" spans="1:3" x14ac:dyDescent="0.3">
      <c r="A248" s="82" t="s">
        <v>234</v>
      </c>
      <c r="B248" s="27">
        <v>-2</v>
      </c>
      <c r="C248">
        <v>-8.5299999999999994</v>
      </c>
    </row>
    <row r="249" spans="1:3" x14ac:dyDescent="0.3">
      <c r="A249" s="82" t="s">
        <v>235</v>
      </c>
      <c r="B249" s="27">
        <v>1.75</v>
      </c>
      <c r="C249">
        <v>-2.4</v>
      </c>
    </row>
    <row r="250" spans="1:3" x14ac:dyDescent="0.3">
      <c r="A250" s="82" t="s">
        <v>236</v>
      </c>
      <c r="B250" s="27">
        <v>-0.77</v>
      </c>
      <c r="C250">
        <v>-0.7</v>
      </c>
    </row>
    <row r="251" spans="1:3" x14ac:dyDescent="0.3">
      <c r="A251" s="82" t="s">
        <v>237</v>
      </c>
      <c r="B251" s="27">
        <v>-0.21</v>
      </c>
      <c r="C251" s="27">
        <v>4.59</v>
      </c>
    </row>
    <row r="252" spans="1:3" x14ac:dyDescent="0.3">
      <c r="A252" s="82" t="s">
        <v>238</v>
      </c>
      <c r="B252" s="27">
        <v>2.2799999999999998</v>
      </c>
      <c r="C252" s="27">
        <v>11.45</v>
      </c>
    </row>
    <row r="253" spans="1:3" x14ac:dyDescent="0.3">
      <c r="A253" s="82" t="s">
        <v>239</v>
      </c>
      <c r="B253" s="27">
        <v>1.62</v>
      </c>
      <c r="C253" s="27">
        <v>13.85</v>
      </c>
    </row>
    <row r="254" spans="1:3" x14ac:dyDescent="0.3">
      <c r="A254" s="82" t="s">
        <v>240</v>
      </c>
      <c r="B254" s="27">
        <v>-0.44</v>
      </c>
      <c r="C254" s="27">
        <v>10.68</v>
      </c>
    </row>
    <row r="255" spans="1:3" x14ac:dyDescent="0.3">
      <c r="A255" s="82" t="s">
        <v>241</v>
      </c>
      <c r="B255" s="27">
        <v>0.59</v>
      </c>
      <c r="C255" s="27">
        <v>7.82</v>
      </c>
    </row>
    <row r="256" spans="1:3" x14ac:dyDescent="0.3">
      <c r="A256" s="82" t="s">
        <v>242</v>
      </c>
      <c r="B256" s="27">
        <v>1.87</v>
      </c>
      <c r="C256" s="27">
        <v>3.63</v>
      </c>
    </row>
    <row r="257" spans="1:3" x14ac:dyDescent="0.3">
      <c r="A257" s="82" t="s">
        <v>243</v>
      </c>
      <c r="B257" s="27">
        <v>-0.06</v>
      </c>
      <c r="C257">
        <v>-2.56</v>
      </c>
    </row>
    <row r="258" spans="1:3" x14ac:dyDescent="0.3">
      <c r="A258" s="82" t="s">
        <v>244</v>
      </c>
      <c r="B258" s="27">
        <v>-1.82</v>
      </c>
      <c r="C258">
        <v>-7.14</v>
      </c>
    </row>
    <row r="259" spans="1:3" x14ac:dyDescent="0.3">
      <c r="A259" s="82" t="s">
        <v>245</v>
      </c>
    </row>
    <row r="260" spans="1:3" x14ac:dyDescent="0.3">
      <c r="A260" s="82" t="s">
        <v>246</v>
      </c>
    </row>
    <row r="261" spans="1:3" x14ac:dyDescent="0.3">
      <c r="A261" s="82" t="s">
        <v>247</v>
      </c>
    </row>
    <row r="262" spans="1:3" x14ac:dyDescent="0.3">
      <c r="A262" s="82" t="s">
        <v>248</v>
      </c>
    </row>
    <row r="263" spans="1:3" x14ac:dyDescent="0.3">
      <c r="A263" s="82" t="s">
        <v>249</v>
      </c>
    </row>
    <row r="264" spans="1:3" x14ac:dyDescent="0.3">
      <c r="A264" s="82" t="s">
        <v>250</v>
      </c>
    </row>
    <row r="265" spans="1:3" x14ac:dyDescent="0.3">
      <c r="A265" s="82" t="s">
        <v>251</v>
      </c>
    </row>
    <row r="266" spans="1:3" x14ac:dyDescent="0.3">
      <c r="A266" s="82" t="s">
        <v>252</v>
      </c>
    </row>
    <row r="267" spans="1:3" x14ac:dyDescent="0.3">
      <c r="A267" s="82" t="s">
        <v>253</v>
      </c>
    </row>
    <row r="268" spans="1:3" x14ac:dyDescent="0.3">
      <c r="A268" s="82" t="s">
        <v>254</v>
      </c>
    </row>
    <row r="269" spans="1:3" x14ac:dyDescent="0.3">
      <c r="A269" s="82" t="s">
        <v>255</v>
      </c>
    </row>
    <row r="270" spans="1:3" x14ac:dyDescent="0.3">
      <c r="A270" s="82" t="s">
        <v>256</v>
      </c>
    </row>
  </sheetData>
  <mergeCells count="2">
    <mergeCell ref="B1:N1"/>
    <mergeCell ref="P1:AA1"/>
  </mergeCells>
  <phoneticPr fontId="26" type="noConversion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7005-3835-4CEC-BC7A-E6E87B3F0AD2}">
  <sheetPr>
    <tabColor rgb="FFFFFF00"/>
  </sheetPr>
  <dimension ref="A1:AM286"/>
  <sheetViews>
    <sheetView topLeftCell="AM1" workbookViewId="0">
      <selection activeCell="AU20" sqref="AU20"/>
    </sheetView>
  </sheetViews>
  <sheetFormatPr baseColWidth="10" defaultColWidth="11" defaultRowHeight="15.6" x14ac:dyDescent="0.3"/>
  <cols>
    <col min="2" max="5" width="24.69921875" bestFit="1" customWidth="1"/>
    <col min="6" max="6" width="23.69921875" bestFit="1" customWidth="1"/>
    <col min="7" max="7" width="8.69921875" customWidth="1"/>
    <col min="12" max="12" width="3.69921875" customWidth="1"/>
    <col min="19" max="19" width="8.296875" customWidth="1"/>
    <col min="20" max="20" width="12.296875" bestFit="1" customWidth="1"/>
    <col min="21" max="21" width="8.69921875" customWidth="1"/>
    <col min="22" max="22" width="8" customWidth="1"/>
    <col min="23" max="23" width="8.5" customWidth="1"/>
    <col min="24" max="25" width="8.69921875" customWidth="1"/>
    <col min="26" max="26" width="11.296875" bestFit="1" customWidth="1"/>
  </cols>
  <sheetData>
    <row r="1" spans="1:39" x14ac:dyDescent="0.3">
      <c r="A1" s="175" t="s">
        <v>362</v>
      </c>
      <c r="B1" s="175"/>
      <c r="C1" s="175"/>
      <c r="D1" s="175"/>
      <c r="E1" s="175"/>
      <c r="F1" s="175"/>
      <c r="R1" s="20"/>
      <c r="S1" s="175" t="s">
        <v>363</v>
      </c>
      <c r="T1" s="175"/>
      <c r="U1" s="175"/>
      <c r="V1" s="175"/>
      <c r="W1" s="175"/>
      <c r="X1" s="175"/>
      <c r="Y1" s="175"/>
    </row>
    <row r="2" spans="1:39" x14ac:dyDescent="0.3">
      <c r="H2" s="175" t="s">
        <v>364</v>
      </c>
      <c r="I2" s="175"/>
      <c r="J2" s="175"/>
      <c r="K2" s="175"/>
      <c r="L2" s="23"/>
      <c r="M2" s="23"/>
      <c r="N2" s="179" t="s">
        <v>365</v>
      </c>
      <c r="O2" s="179"/>
      <c r="P2" s="179"/>
      <c r="Q2" s="179"/>
      <c r="R2" s="24"/>
      <c r="S2" s="180" t="s">
        <v>366</v>
      </c>
      <c r="T2" s="180"/>
      <c r="U2" s="180"/>
      <c r="V2" s="180"/>
      <c r="W2" s="180"/>
      <c r="X2" s="180"/>
      <c r="Y2" s="14"/>
      <c r="Z2" s="14" t="s">
        <v>367</v>
      </c>
      <c r="AF2" s="25" t="s">
        <v>365</v>
      </c>
      <c r="AG2" s="25"/>
      <c r="AH2" s="25"/>
      <c r="AI2" s="25"/>
      <c r="AJ2" s="178" t="s">
        <v>368</v>
      </c>
      <c r="AK2" s="178"/>
      <c r="AL2" s="178"/>
      <c r="AM2" s="178"/>
    </row>
    <row r="3" spans="1:39" x14ac:dyDescent="0.3">
      <c r="A3" s="7" t="s">
        <v>260</v>
      </c>
      <c r="B3" s="19" t="s">
        <v>261</v>
      </c>
      <c r="C3" s="19" t="s">
        <v>262</v>
      </c>
      <c r="D3" s="19" t="s">
        <v>263</v>
      </c>
      <c r="E3" s="19" t="s">
        <v>264</v>
      </c>
      <c r="F3" s="14" t="s">
        <v>369</v>
      </c>
      <c r="G3" s="21" t="s">
        <v>0</v>
      </c>
      <c r="H3" s="21" t="s">
        <v>370</v>
      </c>
      <c r="I3" s="21" t="s">
        <v>371</v>
      </c>
      <c r="J3" s="21" t="s">
        <v>372</v>
      </c>
      <c r="K3" s="21" t="s">
        <v>373</v>
      </c>
      <c r="N3" s="21" t="s">
        <v>374</v>
      </c>
      <c r="O3" s="21" t="s">
        <v>375</v>
      </c>
      <c r="P3" s="21" t="s">
        <v>376</v>
      </c>
      <c r="Q3" s="21" t="s">
        <v>377</v>
      </c>
      <c r="R3" s="20"/>
      <c r="S3" s="7" t="s">
        <v>260</v>
      </c>
      <c r="T3" s="3" t="s">
        <v>378</v>
      </c>
      <c r="U3" s="3" t="s">
        <v>379</v>
      </c>
      <c r="V3" s="3" t="s">
        <v>380</v>
      </c>
      <c r="W3" s="3" t="s">
        <v>381</v>
      </c>
      <c r="Y3" s="21" t="s">
        <v>370</v>
      </c>
      <c r="Z3" s="21" t="s">
        <v>371</v>
      </c>
      <c r="AA3" s="21" t="s">
        <v>372</v>
      </c>
      <c r="AB3" s="21" t="s">
        <v>373</v>
      </c>
      <c r="AE3" s="21" t="s">
        <v>374</v>
      </c>
      <c r="AF3" s="21" t="s">
        <v>375</v>
      </c>
      <c r="AG3" s="21" t="s">
        <v>376</v>
      </c>
      <c r="AH3" s="21" t="s">
        <v>377</v>
      </c>
      <c r="AJ3" s="21" t="s">
        <v>374</v>
      </c>
      <c r="AK3" s="21" t="s">
        <v>375</v>
      </c>
      <c r="AL3" s="21" t="s">
        <v>376</v>
      </c>
      <c r="AM3" s="21" t="s">
        <v>377</v>
      </c>
    </row>
    <row r="4" spans="1:39" x14ac:dyDescent="0.3">
      <c r="A4" s="10" t="s">
        <v>20</v>
      </c>
      <c r="B4">
        <v>248.90933333333336</v>
      </c>
      <c r="C4">
        <v>261.23400000000004</v>
      </c>
      <c r="D4">
        <v>276.71733333333333</v>
      </c>
      <c r="E4">
        <v>306.76666666666665</v>
      </c>
      <c r="F4">
        <v>246.96689546666667</v>
      </c>
      <c r="G4" s="10" t="s">
        <v>20</v>
      </c>
      <c r="H4">
        <f>B4-$F$4</f>
        <v>1.9424378666666939</v>
      </c>
      <c r="I4">
        <f>C4-$F$4</f>
        <v>14.267104533333367</v>
      </c>
      <c r="J4">
        <f>D4-$F$4</f>
        <v>29.750437866666658</v>
      </c>
      <c r="K4">
        <f>E4-$F$4</f>
        <v>59.799771199999981</v>
      </c>
      <c r="N4" s="22">
        <f>(B4-F4)/F4</f>
        <v>7.8651750591765702E-3</v>
      </c>
      <c r="O4" s="22">
        <f>(C4-F4)/F4</f>
        <v>5.7769299429279213E-2</v>
      </c>
      <c r="P4" s="22">
        <f>(D4-F4)/F4</f>
        <v>0.12046326213256424</v>
      </c>
      <c r="Q4" s="22">
        <f>(E4-F4)/F4</f>
        <v>0.24213678957660625</v>
      </c>
      <c r="R4" s="20"/>
      <c r="S4" s="10" t="s">
        <v>20</v>
      </c>
      <c r="T4">
        <v>255</v>
      </c>
      <c r="U4">
        <v>270.5</v>
      </c>
      <c r="V4">
        <v>281</v>
      </c>
      <c r="W4">
        <v>305.5</v>
      </c>
      <c r="Y4">
        <f>T4-$F4</f>
        <v>8.0331045333333293</v>
      </c>
      <c r="Z4">
        <f t="shared" ref="Z4:AB19" si="0">U4-$F4</f>
        <v>23.533104533333329</v>
      </c>
      <c r="AA4">
        <f t="shared" si="0"/>
        <v>34.033104533333329</v>
      </c>
      <c r="AB4">
        <f t="shared" si="0"/>
        <v>58.533104533333329</v>
      </c>
      <c r="AE4" s="22">
        <f>Y4/$F4</f>
        <v>3.2527049903405228E-2</v>
      </c>
      <c r="AF4" s="22">
        <f t="shared" ref="AF4:AH19" si="1">Z4/$F4</f>
        <v>9.5288498034788685E-2</v>
      </c>
      <c r="AG4" s="22">
        <f t="shared" si="1"/>
        <v>0.1378043177366936</v>
      </c>
      <c r="AH4" s="22">
        <f t="shared" si="1"/>
        <v>0.23700789704113842</v>
      </c>
      <c r="AJ4" s="26">
        <f>N4-AE4</f>
        <v>-2.4661874844228659E-2</v>
      </c>
      <c r="AK4" s="26">
        <f t="shared" ref="AK4:AM19" si="2">O4-AF4</f>
        <v>-3.7519198605509473E-2</v>
      </c>
      <c r="AL4" s="26">
        <f t="shared" si="2"/>
        <v>-1.7341055604129366E-2</v>
      </c>
      <c r="AM4" s="26">
        <f t="shared" si="2"/>
        <v>5.1288925354678327E-3</v>
      </c>
    </row>
    <row r="5" spans="1:39" x14ac:dyDescent="0.3">
      <c r="A5" s="10" t="s">
        <v>21</v>
      </c>
      <c r="B5">
        <v>238.14764705882354</v>
      </c>
      <c r="C5">
        <v>247.72823529411767</v>
      </c>
      <c r="D5">
        <v>260.01470588235293</v>
      </c>
      <c r="E5">
        <v>351.43411764705883</v>
      </c>
      <c r="F5">
        <v>232.25838754838716</v>
      </c>
      <c r="G5" s="10" t="s">
        <v>21</v>
      </c>
      <c r="H5">
        <f>B5-F5</f>
        <v>5.889259510436375</v>
      </c>
      <c r="I5">
        <f>C5-F5</f>
        <v>15.469847745730505</v>
      </c>
      <c r="J5">
        <f>D5-F5</f>
        <v>27.756318333965766</v>
      </c>
      <c r="K5">
        <f>E5-F5</f>
        <v>119.17573009867166</v>
      </c>
      <c r="N5" s="22">
        <f>(B5-F5)/F5</f>
        <v>2.5356498736604061E-2</v>
      </c>
      <c r="O5" s="22">
        <f t="shared" ref="O5:O68" si="3">(C5-F5)/F5</f>
        <v>6.6606196267110562E-2</v>
      </c>
      <c r="P5" s="22">
        <f t="shared" ref="P5:P68" si="4">(D5-F5)/F5</f>
        <v>0.11950620439136218</v>
      </c>
      <c r="Q5" s="22">
        <f t="shared" ref="Q5:Q68" si="5">(E5-F5)/F5</f>
        <v>0.51311701315347924</v>
      </c>
      <c r="R5" s="20"/>
      <c r="S5" s="10" t="s">
        <v>21</v>
      </c>
      <c r="T5">
        <v>222</v>
      </c>
      <c r="U5">
        <v>235</v>
      </c>
      <c r="V5">
        <v>239</v>
      </c>
      <c r="W5">
        <v>340</v>
      </c>
      <c r="Y5">
        <f>T5-$F5</f>
        <v>-10.258387548387162</v>
      </c>
      <c r="Z5">
        <f t="shared" si="0"/>
        <v>2.7416124516128377</v>
      </c>
      <c r="AA5">
        <f t="shared" si="0"/>
        <v>6.7416124516128377</v>
      </c>
      <c r="AB5">
        <f t="shared" si="0"/>
        <v>107.74161245161284</v>
      </c>
      <c r="AE5" s="22">
        <f t="shared" ref="AE5:AH68" si="6">Y5/$F5</f>
        <v>-4.4167996069679069E-2</v>
      </c>
      <c r="AF5" s="22">
        <f t="shared" si="1"/>
        <v>1.1804148304619004E-2</v>
      </c>
      <c r="AG5" s="22">
        <f t="shared" si="1"/>
        <v>2.9026346573633795E-2</v>
      </c>
      <c r="AH5" s="22">
        <f t="shared" si="1"/>
        <v>0.4638868528662573</v>
      </c>
      <c r="AJ5" s="26">
        <f t="shared" ref="AJ5:AM68" si="7">N5-AE5</f>
        <v>6.952449480628313E-2</v>
      </c>
      <c r="AK5" s="26">
        <f t="shared" si="2"/>
        <v>5.4802047962491558E-2</v>
      </c>
      <c r="AL5" s="26">
        <f t="shared" si="2"/>
        <v>9.0479857817728382E-2</v>
      </c>
      <c r="AM5" s="26">
        <f t="shared" si="2"/>
        <v>4.9230160287221936E-2</v>
      </c>
    </row>
    <row r="6" spans="1:39" x14ac:dyDescent="0.3">
      <c r="A6" s="10" t="s">
        <v>22</v>
      </c>
      <c r="B6">
        <v>226.46052631578948</v>
      </c>
      <c r="C6">
        <v>238.50736842105266</v>
      </c>
      <c r="D6">
        <v>250.01315789473685</v>
      </c>
      <c r="E6">
        <v>345.31578947368422</v>
      </c>
      <c r="F6">
        <v>202.46881246666666</v>
      </c>
      <c r="G6" s="10" t="s">
        <v>22</v>
      </c>
      <c r="H6">
        <f>B6-F6</f>
        <v>23.991713849122817</v>
      </c>
      <c r="I6">
        <f>C6-F6</f>
        <v>36.038555954385998</v>
      </c>
      <c r="J6">
        <f t="shared" ref="J6:J69" si="8">D6-F6</f>
        <v>47.544345428070187</v>
      </c>
      <c r="K6">
        <f t="shared" ref="K6:K69" si="9">E6-F6</f>
        <v>142.84697700701756</v>
      </c>
      <c r="N6" s="22">
        <f t="shared" ref="N6:N69" si="10">(B6-F6)/F6</f>
        <v>0.11849584909810582</v>
      </c>
      <c r="O6" s="22">
        <f t="shared" si="3"/>
        <v>0.17799559110032903</v>
      </c>
      <c r="P6" s="22">
        <f t="shared" si="4"/>
        <v>0.23482305669125028</v>
      </c>
      <c r="Q6" s="22">
        <f t="shared" si="5"/>
        <v>0.70552583020920856</v>
      </c>
      <c r="R6" s="20"/>
      <c r="S6" s="10" t="s">
        <v>22</v>
      </c>
      <c r="T6">
        <v>254</v>
      </c>
      <c r="U6">
        <v>265</v>
      </c>
      <c r="V6">
        <v>272</v>
      </c>
      <c r="W6">
        <v>348</v>
      </c>
      <c r="Y6">
        <f t="shared" ref="Y6:AB69" si="11">T6-$F6</f>
        <v>51.531187533333338</v>
      </c>
      <c r="Z6">
        <f t="shared" si="0"/>
        <v>62.531187533333338</v>
      </c>
      <c r="AA6">
        <f t="shared" si="0"/>
        <v>69.531187533333338</v>
      </c>
      <c r="AB6">
        <f t="shared" si="0"/>
        <v>145.53118753333334</v>
      </c>
      <c r="AE6" s="22">
        <f t="shared" si="6"/>
        <v>0.25451419853522944</v>
      </c>
      <c r="AF6" s="22">
        <f t="shared" si="1"/>
        <v>0.30884355358990473</v>
      </c>
      <c r="AG6" s="22">
        <f t="shared" si="1"/>
        <v>0.34341677953378902</v>
      </c>
      <c r="AH6" s="22">
        <f t="shared" si="1"/>
        <v>0.71878323263881827</v>
      </c>
      <c r="AJ6" s="26">
        <f t="shared" si="7"/>
        <v>-0.13601834943712363</v>
      </c>
      <c r="AK6" s="26">
        <f t="shared" si="2"/>
        <v>-0.1308479624895757</v>
      </c>
      <c r="AL6" s="26">
        <f t="shared" si="2"/>
        <v>-0.10859372284253874</v>
      </c>
      <c r="AM6" s="26">
        <f t="shared" si="2"/>
        <v>-1.325740242960971E-2</v>
      </c>
    </row>
    <row r="7" spans="1:39" x14ac:dyDescent="0.3">
      <c r="A7" s="10" t="s">
        <v>23</v>
      </c>
      <c r="B7">
        <v>270.79590909090911</v>
      </c>
      <c r="C7">
        <v>286.86363636363637</v>
      </c>
      <c r="D7">
        <v>303.04545454545456</v>
      </c>
      <c r="E7">
        <v>327.67090909090911</v>
      </c>
      <c r="F7">
        <v>229.20984087096775</v>
      </c>
      <c r="G7" s="10" t="s">
        <v>23</v>
      </c>
      <c r="H7">
        <f>B7-F7</f>
        <v>41.586068219941353</v>
      </c>
      <c r="I7">
        <f t="shared" ref="I7:I70" si="12">C7-F7</f>
        <v>57.653795492668621</v>
      </c>
      <c r="J7">
        <f t="shared" si="8"/>
        <v>73.835613674486808</v>
      </c>
      <c r="K7">
        <f t="shared" si="9"/>
        <v>98.461068219941353</v>
      </c>
      <c r="N7" s="22">
        <f t="shared" si="10"/>
        <v>0.18143229829015925</v>
      </c>
      <c r="O7" s="22">
        <f t="shared" si="3"/>
        <v>0.25153281060530236</v>
      </c>
      <c r="P7" s="22">
        <f t="shared" si="4"/>
        <v>0.32213108038433702</v>
      </c>
      <c r="Q7" s="22">
        <f t="shared" si="5"/>
        <v>0.42956736868627465</v>
      </c>
      <c r="R7" s="20"/>
      <c r="S7" s="10" t="s">
        <v>23</v>
      </c>
      <c r="T7">
        <v>290.5</v>
      </c>
      <c r="U7">
        <v>312.5</v>
      </c>
      <c r="V7">
        <v>332</v>
      </c>
      <c r="W7">
        <v>356.88</v>
      </c>
      <c r="Y7">
        <f t="shared" si="11"/>
        <v>61.290159129032247</v>
      </c>
      <c r="Z7">
        <f t="shared" si="0"/>
        <v>83.290159129032247</v>
      </c>
      <c r="AA7">
        <f t="shared" si="0"/>
        <v>102.79015912903225</v>
      </c>
      <c r="AB7">
        <f t="shared" si="0"/>
        <v>127.67015912903224</v>
      </c>
      <c r="AE7" s="22">
        <f t="shared" si="6"/>
        <v>0.26739759033092808</v>
      </c>
      <c r="AF7" s="22">
        <f t="shared" si="1"/>
        <v>0.36337950767096394</v>
      </c>
      <c r="AG7" s="22">
        <f t="shared" si="1"/>
        <v>0.44845438894963208</v>
      </c>
      <c r="AH7" s="22">
        <f t="shared" si="1"/>
        <v>0.55700121183236351</v>
      </c>
      <c r="AJ7" s="26">
        <f t="shared" si="7"/>
        <v>-8.5965292040768831E-2</v>
      </c>
      <c r="AK7" s="26">
        <f t="shared" si="2"/>
        <v>-0.11184669706566158</v>
      </c>
      <c r="AL7" s="26">
        <f t="shared" si="2"/>
        <v>-0.12632330856529506</v>
      </c>
      <c r="AM7" s="26">
        <f t="shared" si="2"/>
        <v>-0.12743384314608885</v>
      </c>
    </row>
    <row r="8" spans="1:39" x14ac:dyDescent="0.3">
      <c r="A8" s="10" t="s">
        <v>24</v>
      </c>
      <c r="B8">
        <v>300.04450000000003</v>
      </c>
      <c r="C8">
        <v>314.47500000000002</v>
      </c>
      <c r="D8">
        <v>333.51249999999999</v>
      </c>
      <c r="E8">
        <v>360.15649999999999</v>
      </c>
      <c r="F8">
        <v>272.53993696774194</v>
      </c>
      <c r="G8" s="10" t="s">
        <v>24</v>
      </c>
      <c r="H8">
        <f t="shared" ref="H8:H71" si="13">B8-F8</f>
        <v>27.504563032258091</v>
      </c>
      <c r="I8">
        <f t="shared" si="12"/>
        <v>41.935063032258086</v>
      </c>
      <c r="J8">
        <f t="shared" si="8"/>
        <v>60.972563032258051</v>
      </c>
      <c r="K8">
        <f t="shared" si="9"/>
        <v>87.616563032258057</v>
      </c>
      <c r="N8" s="22">
        <f t="shared" si="10"/>
        <v>0.10091938575414565</v>
      </c>
      <c r="O8" s="22">
        <f t="shared" si="3"/>
        <v>0.15386758909106799</v>
      </c>
      <c r="P8" s="22">
        <f t="shared" si="4"/>
        <v>0.22371973704343676</v>
      </c>
      <c r="Q8" s="22">
        <f t="shared" si="5"/>
        <v>0.32148155608705681</v>
      </c>
      <c r="R8" s="20"/>
      <c r="S8" s="10" t="s">
        <v>24</v>
      </c>
      <c r="T8">
        <v>287.25</v>
      </c>
      <c r="U8">
        <v>301</v>
      </c>
      <c r="V8">
        <v>325</v>
      </c>
      <c r="W8">
        <v>344</v>
      </c>
      <c r="Y8">
        <f t="shared" si="11"/>
        <v>14.710063032258063</v>
      </c>
      <c r="Z8">
        <f t="shared" si="0"/>
        <v>28.460063032258063</v>
      </c>
      <c r="AA8">
        <f t="shared" si="0"/>
        <v>52.460063032258063</v>
      </c>
      <c r="AB8">
        <f t="shared" si="0"/>
        <v>71.460063032258063</v>
      </c>
      <c r="AE8" s="22">
        <f t="shared" si="6"/>
        <v>5.3973972387023623E-2</v>
      </c>
      <c r="AF8" s="22">
        <f t="shared" si="1"/>
        <v>0.10442529395472276</v>
      </c>
      <c r="AG8" s="22">
        <f t="shared" si="1"/>
        <v>0.19248578250925213</v>
      </c>
      <c r="AH8" s="22">
        <f t="shared" si="1"/>
        <v>0.26220033594825459</v>
      </c>
      <c r="AJ8" s="26">
        <f t="shared" si="7"/>
        <v>4.6945413367122026E-2</v>
      </c>
      <c r="AK8" s="26">
        <f t="shared" si="2"/>
        <v>4.9442295136345224E-2</v>
      </c>
      <c r="AL8" s="26">
        <f t="shared" si="2"/>
        <v>3.1233954534184621E-2</v>
      </c>
      <c r="AM8" s="26">
        <f t="shared" si="2"/>
        <v>5.9281220138802215E-2</v>
      </c>
    </row>
    <row r="9" spans="1:39" x14ac:dyDescent="0.3">
      <c r="A9" s="10" t="s">
        <v>25</v>
      </c>
      <c r="B9">
        <v>274.98318181818183</v>
      </c>
      <c r="C9">
        <v>293.35818181818183</v>
      </c>
      <c r="D9">
        <v>313.5236363636364</v>
      </c>
      <c r="E9">
        <v>330.75590909090909</v>
      </c>
      <c r="F9">
        <v>264.79237546666667</v>
      </c>
      <c r="G9" s="10" t="s">
        <v>25</v>
      </c>
      <c r="H9">
        <f t="shared" si="13"/>
        <v>10.190806351515164</v>
      </c>
      <c r="I9">
        <f t="shared" si="12"/>
        <v>28.565806351515164</v>
      </c>
      <c r="J9">
        <f t="shared" si="8"/>
        <v>48.731260896969729</v>
      </c>
      <c r="K9">
        <f t="shared" si="9"/>
        <v>65.963533624242416</v>
      </c>
      <c r="N9" s="22">
        <f t="shared" si="10"/>
        <v>3.8486026395416477E-2</v>
      </c>
      <c r="O9" s="22">
        <f t="shared" si="3"/>
        <v>0.10788001845283934</v>
      </c>
      <c r="P9" s="22">
        <f t="shared" si="4"/>
        <v>0.18403574049700783</v>
      </c>
      <c r="Q9" s="22">
        <f t="shared" si="5"/>
        <v>0.24911417297416186</v>
      </c>
      <c r="R9" s="20"/>
      <c r="S9" s="10" t="s">
        <v>25</v>
      </c>
      <c r="T9">
        <v>265</v>
      </c>
      <c r="U9">
        <v>277</v>
      </c>
      <c r="V9">
        <v>290</v>
      </c>
      <c r="W9">
        <v>283</v>
      </c>
      <c r="Y9">
        <f t="shared" si="11"/>
        <v>0.20762453333333042</v>
      </c>
      <c r="Z9">
        <f t="shared" si="0"/>
        <v>12.20762453333333</v>
      </c>
      <c r="AA9">
        <f t="shared" si="0"/>
        <v>25.20762453333333</v>
      </c>
      <c r="AB9">
        <f t="shared" si="0"/>
        <v>18.20762453333333</v>
      </c>
      <c r="AE9" s="22">
        <f t="shared" si="6"/>
        <v>7.8410314106444948E-4</v>
      </c>
      <c r="AF9" s="22">
        <f t="shared" si="1"/>
        <v>4.6102628566320199E-2</v>
      </c>
      <c r="AG9" s="22">
        <f t="shared" si="1"/>
        <v>9.5197697777013923E-2</v>
      </c>
      <c r="AH9" s="22">
        <f t="shared" si="1"/>
        <v>6.8761891278948079E-2</v>
      </c>
      <c r="AJ9" s="26">
        <f t="shared" si="7"/>
        <v>3.7701923254352031E-2</v>
      </c>
      <c r="AK9" s="26">
        <f t="shared" si="2"/>
        <v>6.1777389886519145E-2</v>
      </c>
      <c r="AL9" s="26">
        <f t="shared" si="2"/>
        <v>8.8838042719993904E-2</v>
      </c>
      <c r="AM9" s="26">
        <f t="shared" si="2"/>
        <v>0.18035228169521378</v>
      </c>
    </row>
    <row r="10" spans="1:39" x14ac:dyDescent="0.3">
      <c r="A10" s="10" t="s">
        <v>26</v>
      </c>
      <c r="B10" s="20">
        <v>310.51606459330145</v>
      </c>
      <c r="C10">
        <v>318.54391304347826</v>
      </c>
      <c r="D10">
        <v>330.77739130434782</v>
      </c>
      <c r="E10">
        <v>237.48391304347825</v>
      </c>
      <c r="F10">
        <v>288.96564425806451</v>
      </c>
      <c r="G10" s="10" t="s">
        <v>26</v>
      </c>
      <c r="H10">
        <f t="shared" si="13"/>
        <v>21.550420335236936</v>
      </c>
      <c r="I10">
        <f t="shared" si="12"/>
        <v>29.578268785413741</v>
      </c>
      <c r="J10">
        <f t="shared" si="8"/>
        <v>41.811747046283301</v>
      </c>
      <c r="K10">
        <f t="shared" si="9"/>
        <v>-51.481731214586262</v>
      </c>
      <c r="N10" s="22">
        <f t="shared" si="10"/>
        <v>7.4577794154626398E-2</v>
      </c>
      <c r="O10" s="22">
        <f t="shared" si="3"/>
        <v>0.1023591190619134</v>
      </c>
      <c r="P10" s="22">
        <f t="shared" si="4"/>
        <v>0.14469452641554434</v>
      </c>
      <c r="Q10" s="22">
        <f t="shared" si="5"/>
        <v>-0.17815865739599768</v>
      </c>
      <c r="R10" s="20"/>
      <c r="S10" s="10" t="s">
        <v>26</v>
      </c>
      <c r="T10">
        <v>290.33500000000004</v>
      </c>
      <c r="U10">
        <v>407</v>
      </c>
      <c r="V10">
        <v>364</v>
      </c>
      <c r="W10">
        <v>233</v>
      </c>
      <c r="Y10">
        <f t="shared" si="11"/>
        <v>1.3693557419355216</v>
      </c>
      <c r="Z10">
        <f t="shared" si="0"/>
        <v>118.03435574193549</v>
      </c>
      <c r="AA10">
        <f t="shared" si="0"/>
        <v>75.034355741935485</v>
      </c>
      <c r="AB10">
        <f t="shared" si="0"/>
        <v>-55.965644258064515</v>
      </c>
      <c r="AE10" s="22">
        <f t="shared" si="6"/>
        <v>4.7388185036716709E-3</v>
      </c>
      <c r="AF10" s="22">
        <f t="shared" si="1"/>
        <v>0.40847193459622272</v>
      </c>
      <c r="AG10" s="22">
        <f t="shared" si="1"/>
        <v>0.25966531742758003</v>
      </c>
      <c r="AH10" s="22">
        <f t="shared" si="1"/>
        <v>-0.19367577208619191</v>
      </c>
      <c r="AJ10" s="26">
        <f t="shared" si="7"/>
        <v>6.9838975650954732E-2</v>
      </c>
      <c r="AK10" s="26">
        <f t="shared" si="2"/>
        <v>-0.3061128155343093</v>
      </c>
      <c r="AL10" s="26">
        <f t="shared" si="2"/>
        <v>-0.11497079101203569</v>
      </c>
      <c r="AM10" s="26">
        <f t="shared" si="2"/>
        <v>1.5517114690194234E-2</v>
      </c>
    </row>
    <row r="11" spans="1:39" x14ac:dyDescent="0.3">
      <c r="A11" s="10" t="s">
        <v>27</v>
      </c>
      <c r="B11">
        <v>346.04894736842107</v>
      </c>
      <c r="C11">
        <v>380.4736842105263</v>
      </c>
      <c r="D11">
        <v>381.36842105263156</v>
      </c>
      <c r="E11">
        <v>212.48684210526315</v>
      </c>
      <c r="F11">
        <v>297.17587719999995</v>
      </c>
      <c r="G11" s="10" t="s">
        <v>27</v>
      </c>
      <c r="H11">
        <f t="shared" si="13"/>
        <v>48.873070168421123</v>
      </c>
      <c r="I11">
        <f t="shared" si="12"/>
        <v>83.297807010526355</v>
      </c>
      <c r="J11">
        <f t="shared" si="8"/>
        <v>84.192543852631616</v>
      </c>
      <c r="K11">
        <f t="shared" si="9"/>
        <v>-84.689035094736795</v>
      </c>
      <c r="N11" s="22">
        <f t="shared" si="10"/>
        <v>0.16445840297975953</v>
      </c>
      <c r="O11" s="22">
        <f t="shared" si="3"/>
        <v>0.28029801003823324</v>
      </c>
      <c r="P11" s="22">
        <f t="shared" si="4"/>
        <v>0.28330880906585115</v>
      </c>
      <c r="Q11" s="22">
        <f t="shared" si="5"/>
        <v>-0.28497950739703176</v>
      </c>
      <c r="R11" s="20"/>
      <c r="S11" s="10" t="s">
        <v>27</v>
      </c>
      <c r="T11">
        <v>315.67</v>
      </c>
      <c r="U11">
        <v>370</v>
      </c>
      <c r="V11">
        <v>381</v>
      </c>
      <c r="W11">
        <v>210.25</v>
      </c>
      <c r="Y11">
        <f t="shared" si="11"/>
        <v>18.494122800000071</v>
      </c>
      <c r="Z11">
        <f t="shared" si="0"/>
        <v>72.824122800000055</v>
      </c>
      <c r="AA11">
        <f t="shared" si="0"/>
        <v>83.824122800000055</v>
      </c>
      <c r="AB11">
        <f t="shared" si="0"/>
        <v>-86.925877199999945</v>
      </c>
      <c r="AE11" s="22">
        <f t="shared" si="6"/>
        <v>6.2232920700873343E-2</v>
      </c>
      <c r="AF11" s="22">
        <f t="shared" si="1"/>
        <v>0.24505395083258819</v>
      </c>
      <c r="AG11" s="22">
        <f t="shared" si="1"/>
        <v>0.28206906828977324</v>
      </c>
      <c r="AH11" s="22">
        <f t="shared" si="1"/>
        <v>-0.29250650496607655</v>
      </c>
      <c r="AJ11" s="26">
        <f t="shared" si="7"/>
        <v>0.10222548227888618</v>
      </c>
      <c r="AK11" s="26">
        <f t="shared" si="2"/>
        <v>3.5244059205645051E-2</v>
      </c>
      <c r="AL11" s="26">
        <f t="shared" si="2"/>
        <v>1.2397407760779133E-3</v>
      </c>
      <c r="AM11" s="26">
        <f t="shared" si="2"/>
        <v>7.526997569044791E-3</v>
      </c>
    </row>
    <row r="12" spans="1:39" x14ac:dyDescent="0.3">
      <c r="A12" s="10" t="s">
        <v>28</v>
      </c>
      <c r="B12">
        <v>312.31315789473689</v>
      </c>
      <c r="C12">
        <v>313.49421052631578</v>
      </c>
      <c r="D12">
        <v>301.42842105263162</v>
      </c>
      <c r="E12">
        <v>214.73736842105265</v>
      </c>
      <c r="F12">
        <v>256.04168838709688</v>
      </c>
      <c r="G12" s="10" t="s">
        <v>28</v>
      </c>
      <c r="H12">
        <f t="shared" si="13"/>
        <v>56.271469507640006</v>
      </c>
      <c r="I12">
        <f t="shared" si="12"/>
        <v>57.4525221392189</v>
      </c>
      <c r="J12">
        <f t="shared" si="8"/>
        <v>45.386732665534737</v>
      </c>
      <c r="K12">
        <f t="shared" si="9"/>
        <v>-41.304319966044233</v>
      </c>
      <c r="N12" s="22">
        <f t="shared" si="10"/>
        <v>0.21977463850560902</v>
      </c>
      <c r="O12" s="22">
        <f t="shared" si="3"/>
        <v>0.22438737418556329</v>
      </c>
      <c r="P12" s="22">
        <f t="shared" si="4"/>
        <v>0.17726305802560074</v>
      </c>
      <c r="Q12" s="22">
        <f t="shared" si="5"/>
        <v>-0.16131872987651236</v>
      </c>
      <c r="R12" s="20"/>
      <c r="S12" s="10" t="s">
        <v>28</v>
      </c>
      <c r="T12">
        <v>265.06</v>
      </c>
      <c r="U12">
        <v>256</v>
      </c>
      <c r="V12">
        <v>260.63</v>
      </c>
      <c r="W12">
        <v>207.5</v>
      </c>
      <c r="Y12">
        <f t="shared" si="11"/>
        <v>9.0183116129031191</v>
      </c>
      <c r="Z12">
        <f t="shared" si="0"/>
        <v>-4.1688387096883162E-2</v>
      </c>
      <c r="AA12">
        <f t="shared" si="0"/>
        <v>4.5883116129031123</v>
      </c>
      <c r="AB12">
        <f t="shared" si="0"/>
        <v>-48.541688387096883</v>
      </c>
      <c r="AE12" s="22">
        <f t="shared" si="6"/>
        <v>3.5222043994916859E-2</v>
      </c>
      <c r="AF12" s="22">
        <f t="shared" si="1"/>
        <v>-1.6281874783553423E-4</v>
      </c>
      <c r="AG12" s="22">
        <f t="shared" si="1"/>
        <v>1.7920174022467265E-2</v>
      </c>
      <c r="AH12" s="22">
        <f t="shared" si="1"/>
        <v>-0.1895850972272495</v>
      </c>
      <c r="AJ12" s="26">
        <f t="shared" si="7"/>
        <v>0.18455259451069217</v>
      </c>
      <c r="AK12" s="26">
        <f t="shared" si="2"/>
        <v>0.22455019293339881</v>
      </c>
      <c r="AL12" s="26">
        <f t="shared" si="2"/>
        <v>0.15934288400313348</v>
      </c>
      <c r="AM12" s="26">
        <f t="shared" si="2"/>
        <v>2.8266367350737148E-2</v>
      </c>
    </row>
    <row r="13" spans="1:39" x14ac:dyDescent="0.3">
      <c r="A13" s="10" t="s">
        <v>29</v>
      </c>
      <c r="B13">
        <v>257.65300000000002</v>
      </c>
      <c r="C13">
        <v>245.363</v>
      </c>
      <c r="D13">
        <v>235.01249999999999</v>
      </c>
      <c r="E13">
        <v>230.94400000000002</v>
      </c>
      <c r="F13">
        <v>249.48462338709672</v>
      </c>
      <c r="G13" s="10" t="s">
        <v>29</v>
      </c>
      <c r="H13">
        <f t="shared" si="13"/>
        <v>8.1683766129033017</v>
      </c>
      <c r="I13">
        <f t="shared" si="12"/>
        <v>-4.1216233870967187</v>
      </c>
      <c r="J13">
        <f t="shared" si="8"/>
        <v>-14.47212338709673</v>
      </c>
      <c r="K13">
        <f t="shared" si="9"/>
        <v>-18.540623387096701</v>
      </c>
      <c r="N13" s="22">
        <f t="shared" si="10"/>
        <v>3.2741002238961106E-2</v>
      </c>
      <c r="O13" s="22">
        <f t="shared" si="3"/>
        <v>-1.6520550770384224E-2</v>
      </c>
      <c r="P13" s="22">
        <f t="shared" si="4"/>
        <v>-5.8008077574552536E-2</v>
      </c>
      <c r="Q13" s="22">
        <f t="shared" si="5"/>
        <v>-7.4315695834806378E-2</v>
      </c>
      <c r="R13" s="20"/>
      <c r="S13" s="10" t="s">
        <v>29</v>
      </c>
      <c r="T13">
        <v>247.04</v>
      </c>
      <c r="U13">
        <v>232</v>
      </c>
      <c r="V13">
        <v>235</v>
      </c>
      <c r="W13">
        <v>242.25</v>
      </c>
      <c r="Y13">
        <f t="shared" si="11"/>
        <v>-2.4446233870967262</v>
      </c>
      <c r="Z13">
        <f t="shared" si="0"/>
        <v>-17.484623387096718</v>
      </c>
      <c r="AA13">
        <f t="shared" si="0"/>
        <v>-14.484623387096718</v>
      </c>
      <c r="AB13">
        <f t="shared" si="0"/>
        <v>-7.2346233870967183</v>
      </c>
      <c r="AE13" s="22">
        <f t="shared" si="6"/>
        <v>-9.7986936184988205E-3</v>
      </c>
      <c r="AF13" s="22">
        <f t="shared" si="1"/>
        <v>-7.0082970043279305E-2</v>
      </c>
      <c r="AG13" s="22">
        <f t="shared" si="1"/>
        <v>-5.8058180862804468E-2</v>
      </c>
      <c r="AH13" s="22">
        <f t="shared" si="1"/>
        <v>-2.8998273676656944E-2</v>
      </c>
      <c r="AJ13" s="26">
        <f t="shared" si="7"/>
        <v>4.2539695857459925E-2</v>
      </c>
      <c r="AK13" s="26">
        <f t="shared" si="2"/>
        <v>5.3562419272895082E-2</v>
      </c>
      <c r="AL13" s="26">
        <f t="shared" si="2"/>
        <v>5.0103288251931999E-5</v>
      </c>
      <c r="AM13" s="26">
        <f t="shared" si="2"/>
        <v>-4.5317422158149434E-2</v>
      </c>
    </row>
    <row r="14" spans="1:39" x14ac:dyDescent="0.3">
      <c r="A14" s="10" t="s">
        <v>30</v>
      </c>
      <c r="B14">
        <v>238.47649999999999</v>
      </c>
      <c r="C14">
        <v>227.58150000000001</v>
      </c>
      <c r="D14">
        <v>217.14400000000001</v>
      </c>
      <c r="E14">
        <v>251.994</v>
      </c>
      <c r="F14">
        <v>241.30617231034481</v>
      </c>
      <c r="G14" s="10" t="s">
        <v>30</v>
      </c>
      <c r="H14">
        <f t="shared" si="13"/>
        <v>-2.8296723103448187</v>
      </c>
      <c r="I14">
        <f t="shared" si="12"/>
        <v>-13.724672310344801</v>
      </c>
      <c r="J14">
        <f t="shared" si="8"/>
        <v>-24.162172310344801</v>
      </c>
      <c r="K14">
        <f t="shared" si="9"/>
        <v>10.687827689655194</v>
      </c>
      <c r="N14" s="22">
        <f t="shared" si="10"/>
        <v>-1.172648127170807E-2</v>
      </c>
      <c r="O14" s="22">
        <f t="shared" si="3"/>
        <v>-5.6876590345535986E-2</v>
      </c>
      <c r="P14" s="22">
        <f t="shared" si="4"/>
        <v>-0.10013076780841618</v>
      </c>
      <c r="Q14" s="22">
        <f t="shared" si="5"/>
        <v>4.4291563648481969E-2</v>
      </c>
      <c r="R14" s="20"/>
      <c r="S14" s="10" t="s">
        <v>30</v>
      </c>
      <c r="T14">
        <v>244.53</v>
      </c>
      <c r="U14">
        <v>222.5</v>
      </c>
      <c r="V14">
        <v>222.5</v>
      </c>
      <c r="W14">
        <v>263.38</v>
      </c>
      <c r="Y14">
        <f t="shared" si="11"/>
        <v>3.2238276896551952</v>
      </c>
      <c r="Z14">
        <f t="shared" si="0"/>
        <v>-18.806172310344806</v>
      </c>
      <c r="AA14">
        <f t="shared" si="0"/>
        <v>-18.806172310344806</v>
      </c>
      <c r="AB14">
        <f t="shared" si="0"/>
        <v>22.073827689655189</v>
      </c>
      <c r="AE14" s="22">
        <f t="shared" si="6"/>
        <v>1.3359905628559795E-2</v>
      </c>
      <c r="AF14" s="22">
        <f t="shared" si="1"/>
        <v>-7.7934899593691764E-2</v>
      </c>
      <c r="AG14" s="22">
        <f t="shared" si="1"/>
        <v>-7.7934899593691764E-2</v>
      </c>
      <c r="AH14" s="22">
        <f t="shared" si="1"/>
        <v>9.1476432112420042E-2</v>
      </c>
      <c r="AJ14" s="26">
        <f t="shared" si="7"/>
        <v>-2.5086386900267862E-2</v>
      </c>
      <c r="AK14" s="26">
        <f t="shared" si="2"/>
        <v>2.1058309248155778E-2</v>
      </c>
      <c r="AL14" s="26">
        <f t="shared" si="2"/>
        <v>-2.2195868214724412E-2</v>
      </c>
      <c r="AM14" s="26">
        <f t="shared" si="2"/>
        <v>-4.7184868463938073E-2</v>
      </c>
    </row>
    <row r="15" spans="1:39" x14ac:dyDescent="0.3">
      <c r="A15" s="10" t="s">
        <v>31</v>
      </c>
      <c r="B15">
        <v>243</v>
      </c>
      <c r="C15">
        <v>233.48391304347825</v>
      </c>
      <c r="D15">
        <v>227.82652173913044</v>
      </c>
      <c r="E15">
        <v>280.22391304347826</v>
      </c>
      <c r="F15">
        <v>249.303033</v>
      </c>
      <c r="G15" s="10" t="s">
        <v>31</v>
      </c>
      <c r="H15">
        <f t="shared" si="13"/>
        <v>-6.3030329999999992</v>
      </c>
      <c r="I15">
        <f t="shared" si="12"/>
        <v>-15.819119956521746</v>
      </c>
      <c r="J15">
        <f t="shared" si="8"/>
        <v>-21.476511260869557</v>
      </c>
      <c r="K15">
        <f t="shared" si="9"/>
        <v>30.920880043478263</v>
      </c>
      <c r="N15" s="22">
        <f t="shared" si="10"/>
        <v>-2.5282616597769186E-2</v>
      </c>
      <c r="O15" s="22">
        <f t="shared" si="3"/>
        <v>-6.3453379472209415E-2</v>
      </c>
      <c r="P15" s="22">
        <f t="shared" si="4"/>
        <v>-8.6146209303717372E-2</v>
      </c>
      <c r="Q15" s="22">
        <f t="shared" si="5"/>
        <v>0.12402929748342958</v>
      </c>
      <c r="R15" s="20"/>
      <c r="S15" s="10" t="s">
        <v>31</v>
      </c>
      <c r="T15">
        <v>248.99</v>
      </c>
      <c r="U15">
        <v>237.75</v>
      </c>
      <c r="V15">
        <v>236.5</v>
      </c>
      <c r="W15">
        <v>292</v>
      </c>
      <c r="Y15">
        <f t="shared" si="11"/>
        <v>-0.31303299999999012</v>
      </c>
      <c r="Z15">
        <f t="shared" si="0"/>
        <v>-11.553032999999999</v>
      </c>
      <c r="AA15">
        <f t="shared" si="0"/>
        <v>-12.803032999999999</v>
      </c>
      <c r="AB15">
        <f t="shared" si="0"/>
        <v>42.696967000000001</v>
      </c>
      <c r="AE15" s="22">
        <f t="shared" si="6"/>
        <v>-1.2556325377717733E-3</v>
      </c>
      <c r="AF15" s="22">
        <f t="shared" si="1"/>
        <v>-4.6341325498434664E-2</v>
      </c>
      <c r="AG15" s="22">
        <f t="shared" si="1"/>
        <v>-5.1355303808116926E-2</v>
      </c>
      <c r="AH15" s="22">
        <f t="shared" si="1"/>
        <v>0.17126533314177531</v>
      </c>
      <c r="AJ15" s="26">
        <f t="shared" si="7"/>
        <v>-2.4026984059997411E-2</v>
      </c>
      <c r="AK15" s="26">
        <f t="shared" si="2"/>
        <v>-1.711205397377475E-2</v>
      </c>
      <c r="AL15" s="26">
        <f t="shared" si="2"/>
        <v>-3.4790905495600447E-2</v>
      </c>
      <c r="AM15" s="26">
        <f t="shared" si="2"/>
        <v>-4.7236035658345721E-2</v>
      </c>
    </row>
    <row r="16" spans="1:39" x14ac:dyDescent="0.3">
      <c r="A16" s="10" t="s">
        <v>32</v>
      </c>
      <c r="B16">
        <v>239.57842105263157</v>
      </c>
      <c r="C16">
        <v>235.5863157894737</v>
      </c>
      <c r="D16">
        <v>229.30263157894737</v>
      </c>
      <c r="E16">
        <v>294.15789473684208</v>
      </c>
      <c r="F16">
        <v>238.51586499999993</v>
      </c>
      <c r="G16" s="10" t="s">
        <v>32</v>
      </c>
      <c r="H16">
        <f t="shared" si="13"/>
        <v>1.0625560526316349</v>
      </c>
      <c r="I16">
        <f t="shared" si="12"/>
        <v>-2.9295492105262326</v>
      </c>
      <c r="J16">
        <f t="shared" si="8"/>
        <v>-9.2132334210525642</v>
      </c>
      <c r="K16">
        <f t="shared" si="9"/>
        <v>55.642029736842147</v>
      </c>
      <c r="N16" s="22">
        <f t="shared" si="10"/>
        <v>4.4548653089874551E-3</v>
      </c>
      <c r="O16" s="22">
        <f t="shared" si="3"/>
        <v>-1.2282408176605919E-2</v>
      </c>
      <c r="P16" s="22">
        <f t="shared" si="4"/>
        <v>-3.8627340034813058E-2</v>
      </c>
      <c r="Q16" s="22">
        <f t="shared" si="5"/>
        <v>0.23328439698064599</v>
      </c>
      <c r="R16" s="20"/>
      <c r="S16" s="10" t="s">
        <v>32</v>
      </c>
      <c r="T16">
        <v>226.36</v>
      </c>
      <c r="U16">
        <v>226.5</v>
      </c>
      <c r="V16">
        <v>232.5</v>
      </c>
      <c r="W16">
        <v>292</v>
      </c>
      <c r="Y16">
        <f t="shared" si="11"/>
        <v>-12.15586499999992</v>
      </c>
      <c r="Z16">
        <f t="shared" si="0"/>
        <v>-12.015864999999934</v>
      </c>
      <c r="AA16">
        <f t="shared" si="0"/>
        <v>-6.0158649999999341</v>
      </c>
      <c r="AB16">
        <f t="shared" si="0"/>
        <v>53.484135000000066</v>
      </c>
      <c r="AE16" s="22">
        <f t="shared" si="6"/>
        <v>-5.096459726064731E-2</v>
      </c>
      <c r="AF16" s="22">
        <f t="shared" si="1"/>
        <v>-5.037763420894429E-2</v>
      </c>
      <c r="AG16" s="22">
        <f t="shared" si="1"/>
        <v>-2.5222074850240826E-2</v>
      </c>
      <c r="AH16" s="22">
        <f t="shared" si="1"/>
        <v>0.2242372221235685</v>
      </c>
      <c r="AJ16" s="26">
        <f t="shared" si="7"/>
        <v>5.5419462569634766E-2</v>
      </c>
      <c r="AK16" s="26">
        <f t="shared" si="2"/>
        <v>3.8095226032338371E-2</v>
      </c>
      <c r="AL16" s="26">
        <f t="shared" si="2"/>
        <v>-1.3405265184572232E-2</v>
      </c>
      <c r="AM16" s="26">
        <f t="shared" si="2"/>
        <v>9.0471748570774835E-3</v>
      </c>
    </row>
    <row r="17" spans="1:39" x14ac:dyDescent="0.3">
      <c r="A17" s="10" t="s">
        <v>33</v>
      </c>
      <c r="B17">
        <v>244.22388888888887</v>
      </c>
      <c r="C17">
        <v>241.67388888888888</v>
      </c>
      <c r="D17">
        <v>258.7716666666667</v>
      </c>
      <c r="E17">
        <v>301.84055555555557</v>
      </c>
      <c r="F17">
        <v>228.68563509677418</v>
      </c>
      <c r="G17" s="10" t="s">
        <v>33</v>
      </c>
      <c r="H17">
        <f t="shared" si="13"/>
        <v>15.538253792114688</v>
      </c>
      <c r="I17">
        <f t="shared" si="12"/>
        <v>12.988253792114705</v>
      </c>
      <c r="J17">
        <f t="shared" si="8"/>
        <v>30.086031569892526</v>
      </c>
      <c r="K17">
        <f t="shared" si="9"/>
        <v>73.15492045878139</v>
      </c>
      <c r="N17" s="22">
        <f t="shared" si="10"/>
        <v>6.7945910925009692E-2</v>
      </c>
      <c r="O17" s="22">
        <f t="shared" si="3"/>
        <v>5.679523240110116E-2</v>
      </c>
      <c r="P17" s="22">
        <f t="shared" si="4"/>
        <v>0.13156065337099487</v>
      </c>
      <c r="Q17" s="22">
        <f t="shared" si="5"/>
        <v>0.31989294136391216</v>
      </c>
      <c r="R17" s="20"/>
      <c r="S17" s="10" t="s">
        <v>33</v>
      </c>
      <c r="T17">
        <v>257.27999999999997</v>
      </c>
      <c r="U17">
        <v>277</v>
      </c>
      <c r="V17">
        <v>269.75</v>
      </c>
      <c r="W17">
        <v>322</v>
      </c>
      <c r="Y17">
        <f t="shared" si="11"/>
        <v>28.594364903225795</v>
      </c>
      <c r="Z17">
        <f t="shared" si="0"/>
        <v>48.314364903225822</v>
      </c>
      <c r="AA17">
        <f t="shared" si="0"/>
        <v>41.064364903225822</v>
      </c>
      <c r="AB17">
        <f t="shared" si="0"/>
        <v>93.314364903225822</v>
      </c>
      <c r="AE17" s="22">
        <f t="shared" si="6"/>
        <v>0.12503787083576701</v>
      </c>
      <c r="AF17" s="22">
        <f t="shared" si="1"/>
        <v>0.21126978475399369</v>
      </c>
      <c r="AG17" s="22">
        <f t="shared" si="1"/>
        <v>0.1795668752252339</v>
      </c>
      <c r="AH17" s="22">
        <f t="shared" si="1"/>
        <v>0.40804646458767496</v>
      </c>
      <c r="AJ17" s="26">
        <f t="shared" si="7"/>
        <v>-5.7091959910757314E-2</v>
      </c>
      <c r="AK17" s="26">
        <f t="shared" si="2"/>
        <v>-0.15447455235289254</v>
      </c>
      <c r="AL17" s="26">
        <f t="shared" si="2"/>
        <v>-4.8006221854239028E-2</v>
      </c>
      <c r="AM17" s="26">
        <f t="shared" si="2"/>
        <v>-8.8153523223762797E-2</v>
      </c>
    </row>
    <row r="18" spans="1:39" x14ac:dyDescent="0.3">
      <c r="A18" s="10" t="s">
        <v>34</v>
      </c>
      <c r="B18">
        <v>260.89714285714285</v>
      </c>
      <c r="C18">
        <v>283.79761904761904</v>
      </c>
      <c r="D18">
        <v>287.72095238095238</v>
      </c>
      <c r="E18">
        <v>305.29761904761904</v>
      </c>
      <c r="F18">
        <v>265.27453146666664</v>
      </c>
      <c r="G18" s="10" t="s">
        <v>34</v>
      </c>
      <c r="H18">
        <f t="shared" si="13"/>
        <v>-4.3773886095237913</v>
      </c>
      <c r="I18">
        <f t="shared" si="12"/>
        <v>18.523087580952392</v>
      </c>
      <c r="J18">
        <f t="shared" si="8"/>
        <v>22.446420914285738</v>
      </c>
      <c r="K18">
        <f t="shared" si="9"/>
        <v>40.023087580952392</v>
      </c>
      <c r="N18" s="22">
        <f t="shared" si="10"/>
        <v>-1.6501352713062228E-2</v>
      </c>
      <c r="O18" s="22">
        <f t="shared" si="3"/>
        <v>6.9826106104271563E-2</v>
      </c>
      <c r="P18" s="22">
        <f t="shared" si="4"/>
        <v>8.46158158877241E-2</v>
      </c>
      <c r="Q18" s="22">
        <f t="shared" si="5"/>
        <v>0.15087421834154305</v>
      </c>
      <c r="R18" s="20"/>
      <c r="S18" s="10" t="s">
        <v>34</v>
      </c>
      <c r="T18">
        <v>259.08999999999997</v>
      </c>
      <c r="U18">
        <v>287.5</v>
      </c>
      <c r="V18">
        <v>285.38</v>
      </c>
      <c r="W18">
        <v>305.5</v>
      </c>
      <c r="Y18">
        <f t="shared" si="11"/>
        <v>-6.1845314666666695</v>
      </c>
      <c r="Z18">
        <f t="shared" si="0"/>
        <v>22.225468533333355</v>
      </c>
      <c r="AA18">
        <f t="shared" si="0"/>
        <v>20.105468533333351</v>
      </c>
      <c r="AB18">
        <f t="shared" si="0"/>
        <v>40.225468533333355</v>
      </c>
      <c r="AE18" s="22">
        <f t="shared" si="6"/>
        <v>-2.3313702346294762E-2</v>
      </c>
      <c r="AF18" s="22">
        <f t="shared" si="1"/>
        <v>8.378289619607196E-2</v>
      </c>
      <c r="AG18" s="22">
        <f t="shared" si="1"/>
        <v>7.5791175361513086E-2</v>
      </c>
      <c r="AH18" s="22">
        <f t="shared" si="1"/>
        <v>0.15163712969704343</v>
      </c>
      <c r="AJ18" s="26">
        <f t="shared" si="7"/>
        <v>6.8123496332325346E-3</v>
      </c>
      <c r="AK18" s="26">
        <f t="shared" si="2"/>
        <v>-1.3956790091800397E-2</v>
      </c>
      <c r="AL18" s="26">
        <f t="shared" si="2"/>
        <v>8.8246405262110139E-3</v>
      </c>
      <c r="AM18" s="26">
        <f t="shared" si="2"/>
        <v>-7.6291135550038414E-4</v>
      </c>
    </row>
    <row r="19" spans="1:39" x14ac:dyDescent="0.3">
      <c r="A19" s="10" t="s">
        <v>35</v>
      </c>
      <c r="B19">
        <v>268.05272727272728</v>
      </c>
      <c r="C19">
        <v>277.28454545454548</v>
      </c>
      <c r="D19">
        <v>280.55136363636365</v>
      </c>
      <c r="E19">
        <v>287.44318181818181</v>
      </c>
      <c r="F19">
        <v>238.56039548387099</v>
      </c>
      <c r="G19" s="10" t="s">
        <v>35</v>
      </c>
      <c r="H19">
        <f t="shared" si="13"/>
        <v>29.492331788856291</v>
      </c>
      <c r="I19">
        <f t="shared" si="12"/>
        <v>38.724149970674489</v>
      </c>
      <c r="J19">
        <f t="shared" si="8"/>
        <v>41.990968152492655</v>
      </c>
      <c r="K19">
        <f t="shared" si="9"/>
        <v>48.882786334310822</v>
      </c>
      <c r="N19" s="22">
        <f t="shared" si="10"/>
        <v>0.12362626968754442</v>
      </c>
      <c r="O19" s="22">
        <f t="shared" si="3"/>
        <v>0.16232430321106095</v>
      </c>
      <c r="P19" s="22">
        <f t="shared" si="4"/>
        <v>0.17601818636879168</v>
      </c>
      <c r="Q19" s="22">
        <f t="shared" si="5"/>
        <v>0.20490738303464867</v>
      </c>
      <c r="R19" s="20"/>
      <c r="S19" s="10" t="s">
        <v>35</v>
      </c>
      <c r="T19">
        <v>271.39999999999998</v>
      </c>
      <c r="U19">
        <v>278.5</v>
      </c>
      <c r="V19">
        <v>282.5</v>
      </c>
      <c r="W19">
        <v>291.75</v>
      </c>
      <c r="Y19">
        <f t="shared" si="11"/>
        <v>32.839604516128986</v>
      </c>
      <c r="Z19">
        <f t="shared" si="0"/>
        <v>39.939604516129009</v>
      </c>
      <c r="AA19">
        <f t="shared" si="0"/>
        <v>43.939604516129009</v>
      </c>
      <c r="AB19">
        <f t="shared" si="0"/>
        <v>53.189604516129009</v>
      </c>
      <c r="AE19" s="22">
        <f t="shared" si="6"/>
        <v>0.13765740306357457</v>
      </c>
      <c r="AF19" s="22">
        <f t="shared" si="1"/>
        <v>0.16741925848638742</v>
      </c>
      <c r="AG19" s="22">
        <f t="shared" si="1"/>
        <v>0.18418650097811293</v>
      </c>
      <c r="AH19" s="22">
        <f t="shared" si="1"/>
        <v>0.22296074924022813</v>
      </c>
      <c r="AJ19" s="26">
        <f t="shared" si="7"/>
        <v>-1.4031133376030153E-2</v>
      </c>
      <c r="AK19" s="26">
        <f t="shared" si="2"/>
        <v>-5.0949552753264682E-3</v>
      </c>
      <c r="AL19" s="26">
        <f t="shared" si="2"/>
        <v>-8.1683146093212422E-3</v>
      </c>
      <c r="AM19" s="26">
        <f t="shared" si="2"/>
        <v>-1.8053366205579457E-2</v>
      </c>
    </row>
    <row r="20" spans="1:39" x14ac:dyDescent="0.3">
      <c r="A20" s="10" t="s">
        <v>36</v>
      </c>
      <c r="B20">
        <v>280.54227272727275</v>
      </c>
      <c r="C20">
        <v>283.91500000000002</v>
      </c>
      <c r="D20">
        <v>296.88090909090909</v>
      </c>
      <c r="E20">
        <v>274.21636363636367</v>
      </c>
      <c r="F20">
        <v>271.91865935483872</v>
      </c>
      <c r="G20" s="10" t="s">
        <v>36</v>
      </c>
      <c r="H20">
        <f t="shared" si="13"/>
        <v>8.623613372434022</v>
      </c>
      <c r="I20">
        <f t="shared" si="12"/>
        <v>11.996340645161297</v>
      </c>
      <c r="J20">
        <f t="shared" si="8"/>
        <v>24.962249736070362</v>
      </c>
      <c r="K20">
        <f t="shared" si="9"/>
        <v>2.2977042815249433</v>
      </c>
      <c r="N20" s="22">
        <f t="shared" si="10"/>
        <v>3.1713944871950422E-2</v>
      </c>
      <c r="O20" s="22">
        <f t="shared" si="3"/>
        <v>4.4117386698007875E-2</v>
      </c>
      <c r="P20" s="22">
        <f t="shared" si="4"/>
        <v>9.1800429567049369E-2</v>
      </c>
      <c r="Q20" s="22">
        <f t="shared" si="5"/>
        <v>8.4499691450985234E-3</v>
      </c>
      <c r="R20" s="20"/>
      <c r="S20" s="10" t="s">
        <v>36</v>
      </c>
      <c r="T20">
        <v>274.55</v>
      </c>
      <c r="U20">
        <v>294.5</v>
      </c>
      <c r="V20">
        <v>291.75</v>
      </c>
      <c r="W20">
        <v>252.38</v>
      </c>
      <c r="Y20">
        <f t="shared" si="11"/>
        <v>2.6313406451612877</v>
      </c>
      <c r="Z20">
        <f t="shared" si="11"/>
        <v>22.581340645161276</v>
      </c>
      <c r="AA20">
        <f t="shared" si="11"/>
        <v>19.831340645161276</v>
      </c>
      <c r="AB20">
        <f t="shared" si="11"/>
        <v>-19.538659354838728</v>
      </c>
      <c r="AE20" s="22">
        <f t="shared" si="6"/>
        <v>9.676940344603327E-3</v>
      </c>
      <c r="AF20" s="22">
        <f t="shared" si="6"/>
        <v>8.3044468881754388E-2</v>
      </c>
      <c r="AG20" s="22">
        <f t="shared" si="6"/>
        <v>7.2931150411721032E-2</v>
      </c>
      <c r="AH20" s="22">
        <f t="shared" si="6"/>
        <v>-7.1854794375629305E-2</v>
      </c>
      <c r="AJ20" s="26">
        <f t="shared" si="7"/>
        <v>2.2037004527347095E-2</v>
      </c>
      <c r="AK20" s="26">
        <f t="shared" si="7"/>
        <v>-3.8927082183746513E-2</v>
      </c>
      <c r="AL20" s="26">
        <f t="shared" si="7"/>
        <v>1.8869279155328336E-2</v>
      </c>
      <c r="AM20" s="26">
        <f t="shared" si="7"/>
        <v>8.0304763520727823E-2</v>
      </c>
    </row>
    <row r="21" spans="1:39" x14ac:dyDescent="0.3">
      <c r="A21" s="10" t="s">
        <v>37</v>
      </c>
      <c r="B21">
        <v>256.26045454545459</v>
      </c>
      <c r="C21">
        <v>273.63090909090909</v>
      </c>
      <c r="D21">
        <v>286.89227272727271</v>
      </c>
      <c r="E21">
        <v>239.04</v>
      </c>
      <c r="F21">
        <v>242.10603680000003</v>
      </c>
      <c r="G21" s="10" t="s">
        <v>37</v>
      </c>
      <c r="H21">
        <f t="shared" si="13"/>
        <v>14.154417745454566</v>
      </c>
      <c r="I21">
        <f t="shared" si="12"/>
        <v>31.524872290909059</v>
      </c>
      <c r="J21">
        <f t="shared" si="8"/>
        <v>44.786235927272685</v>
      </c>
      <c r="K21">
        <f t="shared" si="9"/>
        <v>-3.0660368000000346</v>
      </c>
      <c r="N21" s="22">
        <f t="shared" si="10"/>
        <v>5.8463712563876738E-2</v>
      </c>
      <c r="O21" s="22">
        <f t="shared" si="3"/>
        <v>0.13021101294120666</v>
      </c>
      <c r="P21" s="22">
        <f t="shared" si="4"/>
        <v>0.18498603553727117</v>
      </c>
      <c r="Q21" s="22">
        <f t="shared" si="5"/>
        <v>-1.2664024575863176E-2</v>
      </c>
      <c r="R21" s="20"/>
      <c r="S21" s="10" t="s">
        <v>37</v>
      </c>
      <c r="T21">
        <v>233.85</v>
      </c>
      <c r="U21">
        <v>270</v>
      </c>
      <c r="V21">
        <v>268.88</v>
      </c>
      <c r="W21">
        <v>220</v>
      </c>
      <c r="Y21">
        <f t="shared" si="11"/>
        <v>-8.2560368000000324</v>
      </c>
      <c r="Z21">
        <f t="shared" si="11"/>
        <v>27.893963199999973</v>
      </c>
      <c r="AA21">
        <f t="shared" si="11"/>
        <v>26.773963199999969</v>
      </c>
      <c r="AB21">
        <f t="shared" si="11"/>
        <v>-22.106036800000027</v>
      </c>
      <c r="AE21" s="22">
        <f t="shared" si="6"/>
        <v>-3.4100912596492644E-2</v>
      </c>
      <c r="AF21" s="22">
        <f t="shared" si="6"/>
        <v>0.11521382766280519</v>
      </c>
      <c r="AG21" s="22">
        <f t="shared" si="6"/>
        <v>0.1105877554887965</v>
      </c>
      <c r="AH21" s="22">
        <f t="shared" si="6"/>
        <v>-9.1307251534010592E-2</v>
      </c>
      <c r="AJ21" s="26">
        <f t="shared" si="7"/>
        <v>9.2564625160369382E-2</v>
      </c>
      <c r="AK21" s="26">
        <f t="shared" si="7"/>
        <v>1.4997185278401465E-2</v>
      </c>
      <c r="AL21" s="26">
        <f t="shared" si="7"/>
        <v>7.4398280048474666E-2</v>
      </c>
      <c r="AM21" s="26">
        <f t="shared" si="7"/>
        <v>7.8643226958147419E-2</v>
      </c>
    </row>
    <row r="22" spans="1:39" x14ac:dyDescent="0.3">
      <c r="A22" s="10" t="s">
        <v>38</v>
      </c>
      <c r="B22">
        <v>252.21666666666667</v>
      </c>
      <c r="C22">
        <v>268.30428571428575</v>
      </c>
      <c r="D22">
        <v>282.85714285714283</v>
      </c>
      <c r="E22">
        <v>191.8452380952381</v>
      </c>
      <c r="F22">
        <v>228.4759722903226</v>
      </c>
      <c r="G22" s="10" t="s">
        <v>38</v>
      </c>
      <c r="H22">
        <f t="shared" si="13"/>
        <v>23.740694376344067</v>
      </c>
      <c r="I22">
        <f t="shared" si="12"/>
        <v>39.828313423963152</v>
      </c>
      <c r="J22">
        <f t="shared" si="8"/>
        <v>54.381170566820231</v>
      </c>
      <c r="K22">
        <f t="shared" si="9"/>
        <v>-36.6307341950845</v>
      </c>
      <c r="N22" s="22">
        <f t="shared" si="10"/>
        <v>0.10390893247267574</v>
      </c>
      <c r="O22" s="22">
        <f t="shared" si="3"/>
        <v>0.17432167166074528</v>
      </c>
      <c r="P22" s="22">
        <f t="shared" si="4"/>
        <v>0.23801702219136858</v>
      </c>
      <c r="Q22" s="22">
        <f t="shared" si="5"/>
        <v>-0.16032641781928</v>
      </c>
      <c r="R22" s="20"/>
      <c r="S22" s="10" t="s">
        <v>38</v>
      </c>
      <c r="T22">
        <v>251.04</v>
      </c>
      <c r="U22">
        <v>279</v>
      </c>
      <c r="V22">
        <v>282</v>
      </c>
      <c r="W22">
        <v>156</v>
      </c>
      <c r="Y22">
        <f t="shared" si="11"/>
        <v>22.56402770967739</v>
      </c>
      <c r="Z22">
        <f t="shared" si="11"/>
        <v>50.524027709677398</v>
      </c>
      <c r="AA22">
        <f t="shared" si="11"/>
        <v>53.524027709677398</v>
      </c>
      <c r="AB22">
        <f t="shared" si="11"/>
        <v>-72.475972290322602</v>
      </c>
      <c r="AE22" s="22">
        <f t="shared" si="6"/>
        <v>9.8758865028509252E-2</v>
      </c>
      <c r="AF22" s="22">
        <f t="shared" si="6"/>
        <v>0.22113497188875914</v>
      </c>
      <c r="AG22" s="22">
        <f t="shared" si="6"/>
        <v>0.23426545545745547</v>
      </c>
      <c r="AH22" s="22">
        <f t="shared" si="6"/>
        <v>-0.31721485442779057</v>
      </c>
      <c r="AJ22" s="26">
        <f t="shared" si="7"/>
        <v>5.1500674441664895E-3</v>
      </c>
      <c r="AK22" s="26">
        <f t="shared" si="7"/>
        <v>-4.681330022801386E-2</v>
      </c>
      <c r="AL22" s="26">
        <f t="shared" si="7"/>
        <v>3.7515667339131087E-3</v>
      </c>
      <c r="AM22" s="26">
        <f t="shared" si="7"/>
        <v>0.15688843660851057</v>
      </c>
    </row>
    <row r="23" spans="1:39" x14ac:dyDescent="0.3">
      <c r="A23" s="10" t="s">
        <v>39</v>
      </c>
      <c r="B23">
        <v>251.22045454545457</v>
      </c>
      <c r="C23">
        <v>263.96590909090907</v>
      </c>
      <c r="D23">
        <v>266.77909090909094</v>
      </c>
      <c r="E23">
        <v>161.46590909090909</v>
      </c>
      <c r="F23">
        <v>237.73660866666668</v>
      </c>
      <c r="G23" s="10" t="s">
        <v>39</v>
      </c>
      <c r="H23">
        <f t="shared" si="13"/>
        <v>13.483845878787889</v>
      </c>
      <c r="I23">
        <f t="shared" si="12"/>
        <v>26.229300424242382</v>
      </c>
      <c r="J23">
        <f t="shared" si="8"/>
        <v>29.042482242424256</v>
      </c>
      <c r="K23">
        <f t="shared" si="9"/>
        <v>-76.27069957575759</v>
      </c>
      <c r="N23" s="22">
        <f t="shared" si="10"/>
        <v>5.6717583187592908E-2</v>
      </c>
      <c r="O23" s="22">
        <f t="shared" si="3"/>
        <v>0.11032924450023932</v>
      </c>
      <c r="P23" s="22">
        <f t="shared" si="4"/>
        <v>0.12216243179923991</v>
      </c>
      <c r="Q23" s="22">
        <f t="shared" si="5"/>
        <v>-0.32082017154832743</v>
      </c>
      <c r="R23" s="20"/>
      <c r="S23" s="10" t="s">
        <v>39</v>
      </c>
      <c r="T23">
        <v>240.85</v>
      </c>
      <c r="U23">
        <v>250.25</v>
      </c>
      <c r="V23">
        <v>254.75</v>
      </c>
      <c r="W23">
        <v>158.75</v>
      </c>
      <c r="Y23">
        <f t="shared" si="11"/>
        <v>3.1133913333333112</v>
      </c>
      <c r="Z23">
        <f t="shared" si="11"/>
        <v>12.513391333333317</v>
      </c>
      <c r="AA23">
        <f t="shared" si="11"/>
        <v>17.013391333333317</v>
      </c>
      <c r="AB23">
        <f t="shared" si="11"/>
        <v>-78.986608666666683</v>
      </c>
      <c r="AE23" s="22">
        <f t="shared" si="6"/>
        <v>1.3095969319973913E-2</v>
      </c>
      <c r="AF23" s="22">
        <f t="shared" si="6"/>
        <v>5.2635525523452263E-2</v>
      </c>
      <c r="AG23" s="22">
        <f t="shared" si="6"/>
        <v>7.1564036471925926E-2</v>
      </c>
      <c r="AH23" s="22">
        <f t="shared" si="6"/>
        <v>-0.33224419709551228</v>
      </c>
      <c r="AJ23" s="26">
        <f t="shared" si="7"/>
        <v>4.3621613867618994E-2</v>
      </c>
      <c r="AK23" s="26">
        <f t="shared" si="7"/>
        <v>5.7693718976787052E-2</v>
      </c>
      <c r="AL23" s="26">
        <f t="shared" si="7"/>
        <v>5.0598395327313986E-2</v>
      </c>
      <c r="AM23" s="26">
        <f t="shared" si="7"/>
        <v>1.1424025547184857E-2</v>
      </c>
    </row>
    <row r="24" spans="1:39" x14ac:dyDescent="0.3">
      <c r="A24" s="10" t="s">
        <v>40</v>
      </c>
      <c r="B24">
        <v>229.73523809523809</v>
      </c>
      <c r="C24">
        <v>230.30380952380952</v>
      </c>
      <c r="D24">
        <v>223.84571428571431</v>
      </c>
      <c r="E24">
        <v>178.97666666666669</v>
      </c>
      <c r="F24">
        <v>213.333923</v>
      </c>
      <c r="G24" s="10" t="s">
        <v>40</v>
      </c>
      <c r="H24">
        <f t="shared" si="13"/>
        <v>16.40131509523809</v>
      </c>
      <c r="I24">
        <f t="shared" si="12"/>
        <v>16.969886523809521</v>
      </c>
      <c r="J24">
        <f t="shared" si="8"/>
        <v>10.51179128571431</v>
      </c>
      <c r="K24">
        <f t="shared" si="9"/>
        <v>-34.357256333333311</v>
      </c>
      <c r="N24" s="22">
        <f t="shared" si="10"/>
        <v>7.6880952005172143E-2</v>
      </c>
      <c r="O24" s="22">
        <f t="shared" si="3"/>
        <v>7.954612320990094E-2</v>
      </c>
      <c r="P24" s="22">
        <f t="shared" si="4"/>
        <v>4.9273885455686811E-2</v>
      </c>
      <c r="Q24" s="22">
        <f t="shared" si="5"/>
        <v>-0.16104919391246234</v>
      </c>
      <c r="R24" s="20"/>
      <c r="S24" s="10" t="s">
        <v>40</v>
      </c>
      <c r="T24">
        <v>214.69</v>
      </c>
      <c r="U24">
        <v>188</v>
      </c>
      <c r="V24">
        <v>208.25</v>
      </c>
      <c r="W24">
        <v>185</v>
      </c>
      <c r="Y24">
        <f t="shared" si="11"/>
        <v>1.3560769999999991</v>
      </c>
      <c r="Z24">
        <f t="shared" si="11"/>
        <v>-25.333922999999999</v>
      </c>
      <c r="AA24">
        <f t="shared" si="11"/>
        <v>-5.0839229999999986</v>
      </c>
      <c r="AB24">
        <f t="shared" si="11"/>
        <v>-28.333922999999999</v>
      </c>
      <c r="AE24" s="22">
        <f t="shared" si="6"/>
        <v>6.3565933674786411E-3</v>
      </c>
      <c r="AF24" s="22">
        <f t="shared" si="6"/>
        <v>-0.11875243582334535</v>
      </c>
      <c r="AG24" s="22">
        <f t="shared" si="6"/>
        <v>-2.3830823192615262E-2</v>
      </c>
      <c r="AH24" s="22">
        <f t="shared" si="6"/>
        <v>-0.1328148969538239</v>
      </c>
      <c r="AJ24" s="26">
        <f t="shared" si="7"/>
        <v>7.0524358637693504E-2</v>
      </c>
      <c r="AK24" s="26">
        <f t="shared" si="7"/>
        <v>0.19829855903324628</v>
      </c>
      <c r="AL24" s="26">
        <f t="shared" si="7"/>
        <v>7.3104708648302069E-2</v>
      </c>
      <c r="AM24" s="26">
        <f t="shared" si="7"/>
        <v>-2.8234296958638438E-2</v>
      </c>
    </row>
    <row r="25" spans="1:39" x14ac:dyDescent="0.3">
      <c r="A25" s="10" t="s">
        <v>41</v>
      </c>
      <c r="B25">
        <v>194.83750000000001</v>
      </c>
      <c r="C25">
        <v>177.88749999999999</v>
      </c>
      <c r="D25">
        <v>174.3125</v>
      </c>
      <c r="E25">
        <v>221.55</v>
      </c>
      <c r="F25">
        <v>188.98552016129031</v>
      </c>
      <c r="G25" s="10" t="s">
        <v>41</v>
      </c>
      <c r="H25">
        <f t="shared" si="13"/>
        <v>5.8519798387096955</v>
      </c>
      <c r="I25">
        <f t="shared" si="12"/>
        <v>-11.098020161290322</v>
      </c>
      <c r="J25">
        <f t="shared" si="8"/>
        <v>-14.67302016129031</v>
      </c>
      <c r="K25">
        <f t="shared" si="9"/>
        <v>32.564479838709701</v>
      </c>
      <c r="N25" s="22">
        <f t="shared" si="10"/>
        <v>3.0965228625533345E-2</v>
      </c>
      <c r="O25" s="22">
        <f t="shared" si="3"/>
        <v>-5.8724182423175487E-2</v>
      </c>
      <c r="P25" s="22">
        <f t="shared" si="4"/>
        <v>-7.7640975608965032E-2</v>
      </c>
      <c r="Q25" s="22">
        <f t="shared" si="5"/>
        <v>0.17231203645082141</v>
      </c>
      <c r="R25" s="20"/>
      <c r="S25" s="10" t="s">
        <v>41</v>
      </c>
      <c r="T25">
        <v>200</v>
      </c>
      <c r="U25">
        <v>170.5</v>
      </c>
      <c r="V25">
        <v>175</v>
      </c>
      <c r="W25">
        <v>250.75</v>
      </c>
      <c r="Y25">
        <f t="shared" si="11"/>
        <v>11.01447983870969</v>
      </c>
      <c r="Z25">
        <f t="shared" si="11"/>
        <v>-18.48552016129031</v>
      </c>
      <c r="AA25">
        <f t="shared" si="11"/>
        <v>-13.98552016129031</v>
      </c>
      <c r="AB25">
        <f t="shared" si="11"/>
        <v>61.76447983870969</v>
      </c>
      <c r="AE25" s="22">
        <f t="shared" si="6"/>
        <v>5.8282136267949765E-2</v>
      </c>
      <c r="AF25" s="22">
        <f t="shared" si="6"/>
        <v>-9.7814478831572821E-2</v>
      </c>
      <c r="AG25" s="22">
        <f t="shared" si="6"/>
        <v>-7.4003130765543948E-2</v>
      </c>
      <c r="AH25" s="22">
        <f t="shared" si="6"/>
        <v>0.32682122834594202</v>
      </c>
      <c r="AJ25" s="26">
        <f t="shared" si="7"/>
        <v>-2.731690764241642E-2</v>
      </c>
      <c r="AK25" s="26">
        <f t="shared" si="7"/>
        <v>3.9090296408397333E-2</v>
      </c>
      <c r="AL25" s="26">
        <f t="shared" si="7"/>
        <v>-3.6378448434210842E-3</v>
      </c>
      <c r="AM25" s="26">
        <f t="shared" si="7"/>
        <v>-0.15450919189512061</v>
      </c>
    </row>
    <row r="26" spans="1:39" x14ac:dyDescent="0.3">
      <c r="A26" s="10" t="s">
        <v>42</v>
      </c>
      <c r="B26">
        <v>191.72499999999999</v>
      </c>
      <c r="C26">
        <v>184.35</v>
      </c>
      <c r="D26">
        <v>172.72499999999999</v>
      </c>
      <c r="E26">
        <v>262.63749999999999</v>
      </c>
      <c r="F26">
        <v>208.91863178571438</v>
      </c>
      <c r="G26" s="10" t="s">
        <v>42</v>
      </c>
      <c r="H26">
        <f t="shared" si="13"/>
        <v>-17.193631785714388</v>
      </c>
      <c r="I26">
        <f t="shared" si="12"/>
        <v>-24.568631785714388</v>
      </c>
      <c r="J26">
        <f t="shared" si="8"/>
        <v>-36.193631785714388</v>
      </c>
      <c r="K26">
        <f t="shared" si="9"/>
        <v>53.718868214285607</v>
      </c>
      <c r="N26" s="22">
        <f t="shared" si="10"/>
        <v>-8.2298221268027993E-2</v>
      </c>
      <c r="O26" s="22">
        <f t="shared" si="3"/>
        <v>-0.11759904598128026</v>
      </c>
      <c r="P26" s="22">
        <f t="shared" si="4"/>
        <v>-0.17324271883437284</v>
      </c>
      <c r="Q26" s="22">
        <f t="shared" si="5"/>
        <v>0.25712818313583674</v>
      </c>
      <c r="R26" s="20"/>
      <c r="S26" s="10" t="s">
        <v>42</v>
      </c>
      <c r="T26">
        <v>220.5</v>
      </c>
      <c r="U26">
        <v>201</v>
      </c>
      <c r="V26">
        <v>195</v>
      </c>
      <c r="W26">
        <v>260</v>
      </c>
      <c r="Y26">
        <f t="shared" si="11"/>
        <v>11.581368214285618</v>
      </c>
      <c r="Z26">
        <f t="shared" si="11"/>
        <v>-7.918631785714382</v>
      </c>
      <c r="AA26">
        <f t="shared" si="11"/>
        <v>-13.918631785714382</v>
      </c>
      <c r="AB26">
        <f t="shared" si="11"/>
        <v>51.081368214285618</v>
      </c>
      <c r="AE26" s="22">
        <f t="shared" si="6"/>
        <v>5.5434827019949583E-2</v>
      </c>
      <c r="AF26" s="22">
        <f t="shared" si="6"/>
        <v>-3.7902946798141192E-2</v>
      </c>
      <c r="AG26" s="22">
        <f t="shared" si="6"/>
        <v>-6.6622261819092199E-2</v>
      </c>
      <c r="AH26" s="22">
        <f t="shared" si="6"/>
        <v>0.24450365090787707</v>
      </c>
      <c r="AJ26" s="26">
        <f t="shared" si="7"/>
        <v>-0.13773304828797758</v>
      </c>
      <c r="AK26" s="26">
        <f t="shared" si="7"/>
        <v>-7.969609918313908E-2</v>
      </c>
      <c r="AL26" s="26">
        <f t="shared" si="7"/>
        <v>-0.10662045701528064</v>
      </c>
      <c r="AM26" s="26">
        <f t="shared" si="7"/>
        <v>1.2624532227959673E-2</v>
      </c>
    </row>
    <row r="27" spans="1:39" x14ac:dyDescent="0.3">
      <c r="A27" s="10" t="s">
        <v>43</v>
      </c>
      <c r="B27">
        <v>222.0625</v>
      </c>
      <c r="C27">
        <v>211.48750000000001</v>
      </c>
      <c r="D27">
        <v>203.46250000000001</v>
      </c>
      <c r="E27">
        <v>260.96249999999998</v>
      </c>
      <c r="F27">
        <v>241.09160799999995</v>
      </c>
      <c r="G27" s="10" t="s">
        <v>43</v>
      </c>
      <c r="H27">
        <f t="shared" si="13"/>
        <v>-19.029107999999951</v>
      </c>
      <c r="I27">
        <f t="shared" si="12"/>
        <v>-29.60410799999994</v>
      </c>
      <c r="J27">
        <f t="shared" si="8"/>
        <v>-37.629107999999945</v>
      </c>
      <c r="K27">
        <f t="shared" si="9"/>
        <v>19.870892000000026</v>
      </c>
      <c r="N27" s="22">
        <f t="shared" si="10"/>
        <v>-7.8928952184847329E-2</v>
      </c>
      <c r="O27" s="22">
        <f t="shared" si="3"/>
        <v>-0.12279194720041829</v>
      </c>
      <c r="P27" s="22">
        <f t="shared" si="4"/>
        <v>-0.1560780498008871</v>
      </c>
      <c r="Q27" s="22">
        <f t="shared" si="5"/>
        <v>8.2420504657300345E-2</v>
      </c>
      <c r="R27" s="20"/>
      <c r="S27" s="10" t="s">
        <v>43</v>
      </c>
      <c r="T27">
        <v>239</v>
      </c>
      <c r="U27">
        <v>222</v>
      </c>
      <c r="V27">
        <v>221</v>
      </c>
      <c r="W27">
        <v>255</v>
      </c>
      <c r="Y27">
        <f t="shared" si="11"/>
        <v>-2.0916079999999511</v>
      </c>
      <c r="Z27">
        <f t="shared" si="11"/>
        <v>-19.091607999999951</v>
      </c>
      <c r="AA27">
        <f t="shared" si="11"/>
        <v>-20.091607999999951</v>
      </c>
      <c r="AB27">
        <f t="shared" si="11"/>
        <v>13.908392000000049</v>
      </c>
      <c r="AE27" s="22">
        <f t="shared" si="6"/>
        <v>-8.6755736433594636E-3</v>
      </c>
      <c r="AF27" s="22">
        <f t="shared" si="6"/>
        <v>-7.9188189744041002E-2</v>
      </c>
      <c r="AG27" s="22">
        <f t="shared" si="6"/>
        <v>-8.3335990691139922E-2</v>
      </c>
      <c r="AH27" s="22">
        <f t="shared" si="6"/>
        <v>5.7689241510223165E-2</v>
      </c>
      <c r="AJ27" s="26">
        <f t="shared" si="7"/>
        <v>-7.025337854148786E-2</v>
      </c>
      <c r="AK27" s="26">
        <f t="shared" si="7"/>
        <v>-4.360375745637729E-2</v>
      </c>
      <c r="AL27" s="26">
        <f t="shared" si="7"/>
        <v>-7.2742059109747181E-2</v>
      </c>
      <c r="AM27" s="26">
        <f t="shared" si="7"/>
        <v>2.473126314707718E-2</v>
      </c>
    </row>
    <row r="28" spans="1:39" x14ac:dyDescent="0.3">
      <c r="A28" s="10" t="s">
        <v>44</v>
      </c>
      <c r="B28">
        <v>252.0952380952381</v>
      </c>
      <c r="C28">
        <v>249.64285714285714</v>
      </c>
      <c r="D28">
        <v>232.72619047619048</v>
      </c>
      <c r="E28">
        <v>304.25</v>
      </c>
      <c r="F28">
        <v>251.20864119999999</v>
      </c>
      <c r="G28" s="10" t="s">
        <v>44</v>
      </c>
      <c r="H28">
        <f t="shared" si="13"/>
        <v>0.8865968952381138</v>
      </c>
      <c r="I28">
        <f t="shared" si="12"/>
        <v>-1.5657840571428494</v>
      </c>
      <c r="J28">
        <f t="shared" si="8"/>
        <v>-18.482450723809507</v>
      </c>
      <c r="K28">
        <f t="shared" si="9"/>
        <v>53.041358800000012</v>
      </c>
      <c r="N28" s="22">
        <f t="shared" si="10"/>
        <v>3.5293248313550203E-3</v>
      </c>
      <c r="O28" s="22">
        <f t="shared" si="3"/>
        <v>-6.2330023746923939E-3</v>
      </c>
      <c r="P28" s="22">
        <f t="shared" si="4"/>
        <v>-7.3574104121261849E-2</v>
      </c>
      <c r="Q28" s="22">
        <f t="shared" si="5"/>
        <v>0.21114464274248865</v>
      </c>
      <c r="R28" s="20"/>
      <c r="S28" s="10" t="s">
        <v>44</v>
      </c>
      <c r="T28">
        <v>249</v>
      </c>
      <c r="U28">
        <v>234</v>
      </c>
      <c r="V28">
        <v>238</v>
      </c>
      <c r="W28">
        <v>323</v>
      </c>
      <c r="Y28">
        <f t="shared" si="11"/>
        <v>-2.2086411999999882</v>
      </c>
      <c r="Z28">
        <f t="shared" si="11"/>
        <v>-17.208641199999988</v>
      </c>
      <c r="AA28">
        <f t="shared" si="11"/>
        <v>-13.208641199999988</v>
      </c>
      <c r="AB28">
        <f t="shared" si="11"/>
        <v>71.791358800000012</v>
      </c>
      <c r="AE28" s="22">
        <f t="shared" si="6"/>
        <v>-8.7920590209378049E-3</v>
      </c>
      <c r="AF28" s="22">
        <f t="shared" si="6"/>
        <v>-6.8503380766664443E-2</v>
      </c>
      <c r="AG28" s="22">
        <f t="shared" si="6"/>
        <v>-5.258036163447067E-2</v>
      </c>
      <c r="AH28" s="22">
        <f t="shared" si="6"/>
        <v>0.28578379492464695</v>
      </c>
      <c r="AJ28" s="26">
        <f t="shared" si="7"/>
        <v>1.2321383852292825E-2</v>
      </c>
      <c r="AK28" s="26">
        <f t="shared" si="7"/>
        <v>6.2270378391972046E-2</v>
      </c>
      <c r="AL28" s="26">
        <f t="shared" si="7"/>
        <v>-2.099374248679118E-2</v>
      </c>
      <c r="AM28" s="26">
        <f t="shared" si="7"/>
        <v>-7.4639152182158303E-2</v>
      </c>
    </row>
    <row r="29" spans="1:39" x14ac:dyDescent="0.3">
      <c r="A29" s="10" t="s">
        <v>45</v>
      </c>
      <c r="B29">
        <v>247.78947368421052</v>
      </c>
      <c r="C29">
        <v>236.90789473684211</v>
      </c>
      <c r="D29">
        <v>255.35526315789474</v>
      </c>
      <c r="E29">
        <v>314.98684210526318</v>
      </c>
      <c r="F29">
        <v>249.56511977419351</v>
      </c>
      <c r="G29" s="10" t="s">
        <v>45</v>
      </c>
      <c r="H29">
        <f t="shared" si="13"/>
        <v>-1.7756460899829847</v>
      </c>
      <c r="I29">
        <f t="shared" si="12"/>
        <v>-12.657225037351395</v>
      </c>
      <c r="J29">
        <f t="shared" si="8"/>
        <v>5.7901433837012348</v>
      </c>
      <c r="K29">
        <f t="shared" si="9"/>
        <v>65.421722331069674</v>
      </c>
      <c r="N29" s="22">
        <f t="shared" si="10"/>
        <v>-7.1149609832880057E-3</v>
      </c>
      <c r="O29" s="22">
        <f t="shared" si="3"/>
        <v>-5.0717123646139541E-2</v>
      </c>
      <c r="P29" s="22">
        <f t="shared" si="4"/>
        <v>2.3200932041064697E-2</v>
      </c>
      <c r="Q29" s="22">
        <f t="shared" si="5"/>
        <v>0.26214289236518007</v>
      </c>
      <c r="R29" s="20"/>
      <c r="S29" s="10" t="s">
        <v>45</v>
      </c>
      <c r="T29">
        <v>236</v>
      </c>
      <c r="U29">
        <v>245.75</v>
      </c>
      <c r="V29">
        <v>250.25</v>
      </c>
      <c r="W29">
        <v>328</v>
      </c>
      <c r="Y29">
        <f t="shared" si="11"/>
        <v>-13.565119774193505</v>
      </c>
      <c r="Z29">
        <f t="shared" si="11"/>
        <v>-3.815119774193505</v>
      </c>
      <c r="AA29">
        <f t="shared" si="11"/>
        <v>0.68488022580649499</v>
      </c>
      <c r="AB29">
        <f t="shared" si="11"/>
        <v>78.434880225806495</v>
      </c>
      <c r="AE29" s="22">
        <f t="shared" si="6"/>
        <v>-5.4355030809061879E-2</v>
      </c>
      <c r="AF29" s="22">
        <f t="shared" si="6"/>
        <v>-1.5287071276809136E-2</v>
      </c>
      <c r="AG29" s="22">
        <f t="shared" si="6"/>
        <v>2.7442946611536683E-3</v>
      </c>
      <c r="AH29" s="22">
        <f t="shared" si="6"/>
        <v>0.31428622836706654</v>
      </c>
      <c r="AJ29" s="26">
        <f t="shared" si="7"/>
        <v>4.7240069825773875E-2</v>
      </c>
      <c r="AK29" s="26">
        <f t="shared" si="7"/>
        <v>-3.5430052369330403E-2</v>
      </c>
      <c r="AL29" s="26">
        <f t="shared" si="7"/>
        <v>2.0456637379911029E-2</v>
      </c>
      <c r="AM29" s="26">
        <f t="shared" si="7"/>
        <v>-5.2143336001886476E-2</v>
      </c>
    </row>
    <row r="30" spans="1:39" x14ac:dyDescent="0.3">
      <c r="A30" s="10" t="s">
        <v>46</v>
      </c>
      <c r="B30">
        <v>205.76190476190476</v>
      </c>
      <c r="C30">
        <v>239.71428571428572</v>
      </c>
      <c r="D30">
        <v>256.91666666666669</v>
      </c>
      <c r="E30">
        <v>229.25952380952381</v>
      </c>
      <c r="F30">
        <v>207.30963586666675</v>
      </c>
      <c r="G30" s="10" t="s">
        <v>46</v>
      </c>
      <c r="H30">
        <f t="shared" si="13"/>
        <v>-1.5477311047619935</v>
      </c>
      <c r="I30">
        <f t="shared" si="12"/>
        <v>32.40464984761897</v>
      </c>
      <c r="J30">
        <f t="shared" si="8"/>
        <v>49.607030799999933</v>
      </c>
      <c r="K30">
        <f t="shared" si="9"/>
        <v>21.94988794285706</v>
      </c>
      <c r="N30" s="22">
        <f t="shared" si="10"/>
        <v>-7.4657943336383656E-3</v>
      </c>
      <c r="O30" s="22">
        <f t="shared" si="3"/>
        <v>0.15631038910540723</v>
      </c>
      <c r="P30" s="22">
        <f t="shared" si="4"/>
        <v>0.23928955638080029</v>
      </c>
      <c r="Q30" s="22">
        <f t="shared" si="5"/>
        <v>0.10587972841250055</v>
      </c>
      <c r="R30" s="20"/>
      <c r="S30" s="10" t="s">
        <v>46</v>
      </c>
      <c r="T30">
        <v>215</v>
      </c>
      <c r="U30">
        <v>278</v>
      </c>
      <c r="V30">
        <v>273</v>
      </c>
      <c r="W30">
        <v>333.48770000000002</v>
      </c>
      <c r="Y30">
        <f t="shared" si="11"/>
        <v>7.6903641333332473</v>
      </c>
      <c r="Z30">
        <f t="shared" si="11"/>
        <v>70.690364133333247</v>
      </c>
      <c r="AA30">
        <f t="shared" si="11"/>
        <v>65.690364133333247</v>
      </c>
      <c r="AB30">
        <f t="shared" si="11"/>
        <v>126.17806413333327</v>
      </c>
      <c r="AE30" s="22">
        <f t="shared" si="6"/>
        <v>3.7096028369271658E-2</v>
      </c>
      <c r="AF30" s="22">
        <f t="shared" si="6"/>
        <v>0.34098928319375593</v>
      </c>
      <c r="AG30" s="22">
        <f t="shared" si="6"/>
        <v>0.31687077090609844</v>
      </c>
      <c r="AH30" s="22">
        <f t="shared" si="6"/>
        <v>0.60864543804652638</v>
      </c>
      <c r="AJ30" s="26">
        <f t="shared" si="7"/>
        <v>-4.4561822702910023E-2</v>
      </c>
      <c r="AK30" s="26">
        <f t="shared" si="7"/>
        <v>-0.1846788940883487</v>
      </c>
      <c r="AL30" s="26">
        <f t="shared" si="7"/>
        <v>-7.7581214525298148E-2</v>
      </c>
      <c r="AM30" s="26">
        <f t="shared" si="7"/>
        <v>-0.50276570963402578</v>
      </c>
    </row>
    <row r="31" spans="1:39" x14ac:dyDescent="0.3">
      <c r="A31" s="10" t="s">
        <v>47</v>
      </c>
      <c r="B31">
        <v>264.79761904761904</v>
      </c>
      <c r="C31">
        <v>283.27380952380952</v>
      </c>
      <c r="D31">
        <v>294.04761904761904</v>
      </c>
      <c r="E31">
        <v>322.12902857142859</v>
      </c>
      <c r="F31">
        <v>228.3795870967742</v>
      </c>
      <c r="G31" s="10" t="s">
        <v>47</v>
      </c>
      <c r="H31">
        <f t="shared" si="13"/>
        <v>36.418031950844835</v>
      </c>
      <c r="I31">
        <f t="shared" si="12"/>
        <v>54.894222427035317</v>
      </c>
      <c r="J31">
        <f t="shared" si="8"/>
        <v>65.668031950844835</v>
      </c>
      <c r="K31">
        <f t="shared" si="9"/>
        <v>93.74944147465439</v>
      </c>
      <c r="N31" s="22">
        <f t="shared" si="10"/>
        <v>0.15946272788124868</v>
      </c>
      <c r="O31" s="22">
        <f t="shared" si="3"/>
        <v>0.24036396214244088</v>
      </c>
      <c r="P31" s="22">
        <f t="shared" si="4"/>
        <v>0.28753897310015925</v>
      </c>
      <c r="Q31" s="22">
        <f t="shared" si="5"/>
        <v>0.41049834035705102</v>
      </c>
      <c r="R31" s="20"/>
      <c r="S31" s="10" t="s">
        <v>47</v>
      </c>
      <c r="T31">
        <v>255.5</v>
      </c>
      <c r="U31">
        <v>287.75</v>
      </c>
      <c r="V31">
        <v>290</v>
      </c>
      <c r="W31">
        <v>334.62</v>
      </c>
      <c r="Y31">
        <f t="shared" si="11"/>
        <v>27.120412903225798</v>
      </c>
      <c r="Z31">
        <f t="shared" si="11"/>
        <v>59.370412903225798</v>
      </c>
      <c r="AA31">
        <f t="shared" si="11"/>
        <v>61.620412903225798</v>
      </c>
      <c r="AB31">
        <f t="shared" si="11"/>
        <v>106.2404129032258</v>
      </c>
      <c r="AE31" s="22">
        <f t="shared" si="6"/>
        <v>0.11875147533099673</v>
      </c>
      <c r="AF31" s="22">
        <f t="shared" si="6"/>
        <v>0.2599637457005648</v>
      </c>
      <c r="AG31" s="22">
        <f t="shared" si="6"/>
        <v>0.26981576456355794</v>
      </c>
      <c r="AH31" s="22">
        <f t="shared" si="6"/>
        <v>0.46519224530433712</v>
      </c>
      <c r="AJ31" s="26">
        <f t="shared" si="7"/>
        <v>4.0711252550251958E-2</v>
      </c>
      <c r="AK31" s="26">
        <f t="shared" si="7"/>
        <v>-1.9599783558123918E-2</v>
      </c>
      <c r="AL31" s="26">
        <f t="shared" si="7"/>
        <v>1.7723208536601309E-2</v>
      </c>
      <c r="AM31" s="26">
        <f t="shared" si="7"/>
        <v>-5.4693904947286098E-2</v>
      </c>
    </row>
    <row r="32" spans="1:39" x14ac:dyDescent="0.3">
      <c r="A32" s="10" t="s">
        <v>48</v>
      </c>
      <c r="B32">
        <v>268.13043478260869</v>
      </c>
      <c r="C32">
        <v>281.72826086956519</v>
      </c>
      <c r="D32">
        <v>307.63043478260869</v>
      </c>
      <c r="E32">
        <v>314.35733108695661</v>
      </c>
      <c r="F32">
        <v>245.50343354838705</v>
      </c>
      <c r="G32" s="10" t="s">
        <v>48</v>
      </c>
      <c r="H32">
        <f t="shared" si="13"/>
        <v>22.627001234221638</v>
      </c>
      <c r="I32">
        <f t="shared" si="12"/>
        <v>36.22482732117814</v>
      </c>
      <c r="J32">
        <f t="shared" si="8"/>
        <v>62.127001234221638</v>
      </c>
      <c r="K32">
        <f t="shared" si="9"/>
        <v>68.853897538569555</v>
      </c>
      <c r="N32" s="22">
        <f t="shared" si="10"/>
        <v>9.2165722113055543E-2</v>
      </c>
      <c r="O32" s="22">
        <f t="shared" si="3"/>
        <v>0.14755324109973589</v>
      </c>
      <c r="P32" s="22">
        <f t="shared" si="4"/>
        <v>0.25305960220705764</v>
      </c>
      <c r="Q32" s="22">
        <f t="shared" si="5"/>
        <v>0.28046001859684344</v>
      </c>
      <c r="R32" s="20"/>
      <c r="S32" s="10" t="s">
        <v>48</v>
      </c>
      <c r="T32">
        <v>260.5</v>
      </c>
      <c r="U32">
        <v>305</v>
      </c>
      <c r="V32">
        <v>307.75</v>
      </c>
      <c r="W32">
        <v>289.7439</v>
      </c>
      <c r="Y32">
        <f t="shared" si="11"/>
        <v>14.996566451612949</v>
      </c>
      <c r="Z32">
        <f t="shared" si="11"/>
        <v>59.496566451612949</v>
      </c>
      <c r="AA32">
        <f t="shared" si="11"/>
        <v>62.246566451612949</v>
      </c>
      <c r="AB32">
        <f t="shared" si="11"/>
        <v>44.240466451612946</v>
      </c>
      <c r="AE32" s="22">
        <f t="shared" si="6"/>
        <v>6.1084956062975912E-2</v>
      </c>
      <c r="AF32" s="22">
        <f t="shared" si="6"/>
        <v>0.24234515009292765</v>
      </c>
      <c r="AG32" s="22">
        <f t="shared" si="6"/>
        <v>0.25354662275769996</v>
      </c>
      <c r="AH32" s="22">
        <f t="shared" si="6"/>
        <v>0.18020304568527939</v>
      </c>
      <c r="AJ32" s="26">
        <f t="shared" si="7"/>
        <v>3.1080766050079631E-2</v>
      </c>
      <c r="AK32" s="26">
        <f t="shared" si="7"/>
        <v>-9.4791908993191759E-2</v>
      </c>
      <c r="AL32" s="26">
        <f t="shared" si="7"/>
        <v>-4.870205506423142E-4</v>
      </c>
      <c r="AM32" s="26">
        <f t="shared" si="7"/>
        <v>0.10025697291156405</v>
      </c>
    </row>
    <row r="33" spans="1:39" x14ac:dyDescent="0.3">
      <c r="A33" s="10" t="s">
        <v>49</v>
      </c>
      <c r="B33">
        <v>255.65909090909091</v>
      </c>
      <c r="C33">
        <v>286.71590909090907</v>
      </c>
      <c r="D33">
        <v>309.03409090909093</v>
      </c>
      <c r="E33">
        <v>285.4931708181818</v>
      </c>
      <c r="F33">
        <v>229.37015090000006</v>
      </c>
      <c r="G33" s="10" t="s">
        <v>49</v>
      </c>
      <c r="H33">
        <f t="shared" si="13"/>
        <v>26.288940009090851</v>
      </c>
      <c r="I33">
        <f t="shared" si="12"/>
        <v>57.345758190909009</v>
      </c>
      <c r="J33">
        <f t="shared" si="8"/>
        <v>79.663940009090879</v>
      </c>
      <c r="K33">
        <f t="shared" si="9"/>
        <v>56.12301991818174</v>
      </c>
      <c r="N33" s="22">
        <f t="shared" si="10"/>
        <v>0.11461360558877691</v>
      </c>
      <c r="O33" s="22">
        <f t="shared" si="3"/>
        <v>0.25001404047517239</v>
      </c>
      <c r="P33" s="22">
        <f t="shared" si="4"/>
        <v>0.34731607271698778</v>
      </c>
      <c r="Q33" s="22">
        <f t="shared" si="5"/>
        <v>0.24468318871469044</v>
      </c>
      <c r="R33" s="20"/>
      <c r="S33" s="10" t="s">
        <v>49</v>
      </c>
      <c r="T33">
        <v>250.5</v>
      </c>
      <c r="U33">
        <v>299.5</v>
      </c>
      <c r="V33">
        <v>308</v>
      </c>
      <c r="W33">
        <v>288.14103</v>
      </c>
      <c r="Y33">
        <f t="shared" si="11"/>
        <v>21.129849099999944</v>
      </c>
      <c r="Z33">
        <f t="shared" si="11"/>
        <v>70.129849099999944</v>
      </c>
      <c r="AA33">
        <f t="shared" si="11"/>
        <v>78.629849099999944</v>
      </c>
      <c r="AB33">
        <f t="shared" si="11"/>
        <v>58.770879099999945</v>
      </c>
      <c r="AE33" s="22">
        <f t="shared" si="6"/>
        <v>9.2121180620455087E-2</v>
      </c>
      <c r="AF33" s="22">
        <f t="shared" si="6"/>
        <v>0.30574967503323874</v>
      </c>
      <c r="AG33" s="22">
        <f t="shared" si="6"/>
        <v>0.34280767916606852</v>
      </c>
      <c r="AH33" s="22">
        <f t="shared" si="6"/>
        <v>0.25622723300915756</v>
      </c>
      <c r="AJ33" s="26">
        <f t="shared" si="7"/>
        <v>2.2492424968321822E-2</v>
      </c>
      <c r="AK33" s="26">
        <f t="shared" si="7"/>
        <v>-5.5735634558066349E-2</v>
      </c>
      <c r="AL33" s="26">
        <f t="shared" si="7"/>
        <v>4.5083935509192541E-3</v>
      </c>
      <c r="AM33" s="26">
        <f t="shared" si="7"/>
        <v>-1.1544044294467121E-2</v>
      </c>
    </row>
    <row r="34" spans="1:39" x14ac:dyDescent="0.3">
      <c r="A34" s="10" t="s">
        <v>50</v>
      </c>
      <c r="B34">
        <v>286.82142857142856</v>
      </c>
      <c r="C34">
        <v>297.16666666666669</v>
      </c>
      <c r="D34">
        <v>326.40852523809519</v>
      </c>
      <c r="E34">
        <v>292.99912595238101</v>
      </c>
      <c r="F34">
        <v>251.78703941935484</v>
      </c>
      <c r="G34" s="10" t="s">
        <v>50</v>
      </c>
      <c r="H34">
        <f t="shared" si="13"/>
        <v>35.034389152073715</v>
      </c>
      <c r="I34">
        <f t="shared" si="12"/>
        <v>45.379627247311845</v>
      </c>
      <c r="J34">
        <f t="shared" si="8"/>
        <v>74.621485818740354</v>
      </c>
      <c r="K34">
        <f t="shared" si="9"/>
        <v>41.212086533026167</v>
      </c>
      <c r="N34" s="22">
        <f t="shared" si="10"/>
        <v>0.1391429409268499</v>
      </c>
      <c r="O34" s="22">
        <f t="shared" si="3"/>
        <v>0.18023019513618188</v>
      </c>
      <c r="P34" s="22">
        <f t="shared" si="4"/>
        <v>0.29636746192665314</v>
      </c>
      <c r="Q34" s="22">
        <f t="shared" si="5"/>
        <v>0.16367834749582508</v>
      </c>
      <c r="R34" s="20"/>
      <c r="S34" s="10" t="s">
        <v>50</v>
      </c>
      <c r="T34">
        <v>267.5</v>
      </c>
      <c r="U34">
        <v>317.30534999999998</v>
      </c>
      <c r="V34">
        <v>319.65575999999999</v>
      </c>
      <c r="W34">
        <v>297.71859999999998</v>
      </c>
      <c r="Y34">
        <f t="shared" si="11"/>
        <v>15.712960580645159</v>
      </c>
      <c r="Z34">
        <f t="shared" si="11"/>
        <v>65.518310580645135</v>
      </c>
      <c r="AA34">
        <f t="shared" si="11"/>
        <v>67.868720580645146</v>
      </c>
      <c r="AB34">
        <f t="shared" si="11"/>
        <v>45.93156058064514</v>
      </c>
      <c r="AE34" s="22">
        <f t="shared" si="6"/>
        <v>6.2405756137729564E-2</v>
      </c>
      <c r="AF34" s="22">
        <f t="shared" si="6"/>
        <v>0.26021319735811926</v>
      </c>
      <c r="AG34" s="22">
        <f t="shared" si="6"/>
        <v>0.26954810993114242</v>
      </c>
      <c r="AH34" s="22">
        <f t="shared" si="6"/>
        <v>0.1824222592495934</v>
      </c>
      <c r="AJ34" s="26">
        <f t="shared" si="7"/>
        <v>7.6737184789120338E-2</v>
      </c>
      <c r="AK34" s="26">
        <f t="shared" si="7"/>
        <v>-7.9983002221937383E-2</v>
      </c>
      <c r="AL34" s="26">
        <f t="shared" si="7"/>
        <v>2.6819351995510721E-2</v>
      </c>
      <c r="AM34" s="26">
        <f t="shared" si="7"/>
        <v>-1.8743911753768328E-2</v>
      </c>
    </row>
    <row r="35" spans="1:39" x14ac:dyDescent="0.3">
      <c r="A35" s="10" t="s">
        <v>51</v>
      </c>
      <c r="B35">
        <v>289.13636363636363</v>
      </c>
      <c r="C35">
        <v>313.58571045454551</v>
      </c>
      <c r="D35">
        <v>314.19427613636367</v>
      </c>
      <c r="E35">
        <v>313.84906636363644</v>
      </c>
      <c r="F35">
        <v>238.83367783333333</v>
      </c>
      <c r="G35" s="10" t="s">
        <v>51</v>
      </c>
      <c r="H35">
        <f t="shared" si="13"/>
        <v>50.3026858030303</v>
      </c>
      <c r="I35">
        <f t="shared" si="12"/>
        <v>74.75203262121218</v>
      </c>
      <c r="J35">
        <f t="shared" si="8"/>
        <v>75.360598303030343</v>
      </c>
      <c r="K35">
        <f t="shared" si="9"/>
        <v>75.015388530303113</v>
      </c>
      <c r="N35" s="22">
        <f t="shared" si="10"/>
        <v>0.21061805964455863</v>
      </c>
      <c r="O35" s="22">
        <f t="shared" si="3"/>
        <v>0.31298782189912439</v>
      </c>
      <c r="P35" s="22">
        <f t="shared" si="4"/>
        <v>0.31553589504918844</v>
      </c>
      <c r="Q35" s="22">
        <f t="shared" si="5"/>
        <v>0.31409049682956158</v>
      </c>
      <c r="R35" s="20"/>
      <c r="S35" s="10" t="s">
        <v>51</v>
      </c>
      <c r="T35">
        <v>297</v>
      </c>
      <c r="U35">
        <v>317.09475000000003</v>
      </c>
      <c r="V35">
        <v>319.05212499999999</v>
      </c>
      <c r="W35">
        <v>308.87377500000002</v>
      </c>
      <c r="Y35">
        <f t="shared" si="11"/>
        <v>58.166322166666674</v>
      </c>
      <c r="Z35">
        <f t="shared" si="11"/>
        <v>78.261072166666708</v>
      </c>
      <c r="AA35">
        <f t="shared" si="11"/>
        <v>80.218447166666664</v>
      </c>
      <c r="AB35">
        <f t="shared" si="11"/>
        <v>70.040097166666698</v>
      </c>
      <c r="AE35" s="22">
        <f t="shared" si="6"/>
        <v>0.24354321674540896</v>
      </c>
      <c r="AF35" s="22">
        <f t="shared" si="6"/>
        <v>0.32768022029657007</v>
      </c>
      <c r="AG35" s="22">
        <f t="shared" si="6"/>
        <v>0.33587577721198081</v>
      </c>
      <c r="AH35" s="22">
        <f t="shared" si="6"/>
        <v>0.29325888125184413</v>
      </c>
      <c r="AJ35" s="26">
        <f t="shared" si="7"/>
        <v>-3.2925157100850339E-2</v>
      </c>
      <c r="AK35" s="26">
        <f t="shared" si="7"/>
        <v>-1.4692398397445683E-2</v>
      </c>
      <c r="AL35" s="26">
        <f t="shared" si="7"/>
        <v>-2.0339882162792366E-2</v>
      </c>
      <c r="AM35" s="26">
        <f t="shared" si="7"/>
        <v>2.0831615577717455E-2</v>
      </c>
    </row>
    <row r="36" spans="1:39" x14ac:dyDescent="0.3">
      <c r="A36" s="10" t="s">
        <v>52</v>
      </c>
      <c r="B36">
        <v>317.37224499999996</v>
      </c>
      <c r="C36">
        <v>320.46679999999998</v>
      </c>
      <c r="D36">
        <v>298.52013999999997</v>
      </c>
      <c r="E36">
        <v>346.86734100000001</v>
      </c>
      <c r="F36">
        <v>273.15066822580638</v>
      </c>
      <c r="G36" s="10" t="s">
        <v>52</v>
      </c>
      <c r="H36">
        <f t="shared" si="13"/>
        <v>44.221576774193579</v>
      </c>
      <c r="I36">
        <f t="shared" si="12"/>
        <v>47.316131774193593</v>
      </c>
      <c r="J36">
        <f t="shared" si="8"/>
        <v>25.369471774193585</v>
      </c>
      <c r="K36">
        <f t="shared" si="9"/>
        <v>73.716672774193626</v>
      </c>
      <c r="N36" s="22">
        <f t="shared" si="10"/>
        <v>0.1618944484427795</v>
      </c>
      <c r="O36" s="22">
        <f t="shared" si="3"/>
        <v>0.17322356222492785</v>
      </c>
      <c r="P36" s="22">
        <f t="shared" si="4"/>
        <v>9.2877209266869959E-2</v>
      </c>
      <c r="Q36" s="22">
        <f t="shared" si="5"/>
        <v>0.26987549857741522</v>
      </c>
      <c r="R36" s="20"/>
      <c r="S36" s="10" t="s">
        <v>52</v>
      </c>
      <c r="T36">
        <v>310.97430000000003</v>
      </c>
      <c r="U36">
        <v>326.92169999999999</v>
      </c>
      <c r="V36">
        <v>309.37955999999997</v>
      </c>
      <c r="W36">
        <v>391.50867</v>
      </c>
      <c r="Y36">
        <f t="shared" si="11"/>
        <v>37.823631774193643</v>
      </c>
      <c r="Z36">
        <f t="shared" si="11"/>
        <v>53.771031774193602</v>
      </c>
      <c r="AA36">
        <f t="shared" si="11"/>
        <v>36.228891774193585</v>
      </c>
      <c r="AB36">
        <f t="shared" si="11"/>
        <v>118.35800177419361</v>
      </c>
      <c r="AE36" s="22">
        <f t="shared" si="6"/>
        <v>0.13847167945760197</v>
      </c>
      <c r="AF36" s="22">
        <f t="shared" si="6"/>
        <v>0.19685484250670959</v>
      </c>
      <c r="AG36" s="22">
        <f t="shared" si="6"/>
        <v>0.13263336315269098</v>
      </c>
      <c r="AH36" s="22">
        <f t="shared" si="6"/>
        <v>0.43330665285559616</v>
      </c>
      <c r="AJ36" s="26">
        <f t="shared" si="7"/>
        <v>2.3422768985177533E-2</v>
      </c>
      <c r="AK36" s="26">
        <f t="shared" si="7"/>
        <v>-2.3631280281781741E-2</v>
      </c>
      <c r="AL36" s="26">
        <f t="shared" si="7"/>
        <v>-3.9756153885821016E-2</v>
      </c>
      <c r="AM36" s="26">
        <f t="shared" si="7"/>
        <v>-0.16343115427818095</v>
      </c>
    </row>
    <row r="37" spans="1:39" x14ac:dyDescent="0.3">
      <c r="A37" s="10" t="s">
        <v>53</v>
      </c>
      <c r="B37">
        <v>344.64228500000002</v>
      </c>
      <c r="C37">
        <v>335.37097100000005</v>
      </c>
      <c r="D37">
        <v>325.44577000000004</v>
      </c>
      <c r="E37">
        <v>409.13965299999995</v>
      </c>
      <c r="F37">
        <v>324.04867425806447</v>
      </c>
      <c r="G37" s="10" t="s">
        <v>53</v>
      </c>
      <c r="H37">
        <f t="shared" si="13"/>
        <v>20.593610741935549</v>
      </c>
      <c r="I37">
        <f t="shared" si="12"/>
        <v>11.322296741935588</v>
      </c>
      <c r="J37">
        <f t="shared" si="8"/>
        <v>1.3970957419355727</v>
      </c>
      <c r="K37">
        <f t="shared" si="9"/>
        <v>85.090978741935487</v>
      </c>
      <c r="N37" s="22">
        <f t="shared" si="10"/>
        <v>6.3550979768969215E-2</v>
      </c>
      <c r="O37" s="22">
        <f t="shared" si="3"/>
        <v>3.4940111289944016E-2</v>
      </c>
      <c r="P37" s="22">
        <f t="shared" si="4"/>
        <v>4.3113762003018094E-3</v>
      </c>
      <c r="Q37" s="22">
        <f t="shared" si="5"/>
        <v>0.26258702936143202</v>
      </c>
      <c r="R37" s="20"/>
      <c r="S37" s="10" t="s">
        <v>53</v>
      </c>
      <c r="T37">
        <v>347.18112000000002</v>
      </c>
      <c r="U37">
        <v>338.34086000000002</v>
      </c>
      <c r="V37">
        <v>335.52805000000001</v>
      </c>
      <c r="W37">
        <v>425.93979999999999</v>
      </c>
      <c r="Y37">
        <f t="shared" si="11"/>
        <v>23.132445741935555</v>
      </c>
      <c r="Z37">
        <f t="shared" si="11"/>
        <v>14.292185741935555</v>
      </c>
      <c r="AA37">
        <f t="shared" si="11"/>
        <v>11.479375741935542</v>
      </c>
      <c r="AB37">
        <f t="shared" si="11"/>
        <v>101.89112574193553</v>
      </c>
      <c r="AE37" s="22">
        <f t="shared" si="6"/>
        <v>7.1385713257118399E-2</v>
      </c>
      <c r="AF37" s="22">
        <f t="shared" si="6"/>
        <v>4.4105058521404741E-2</v>
      </c>
      <c r="AG37" s="22">
        <f t="shared" si="6"/>
        <v>3.54248501964049E-2</v>
      </c>
      <c r="AH37" s="22">
        <f t="shared" si="6"/>
        <v>0.31443154635711273</v>
      </c>
      <c r="AJ37" s="26">
        <f t="shared" si="7"/>
        <v>-7.8347334881491842E-3</v>
      </c>
      <c r="AK37" s="26">
        <f t="shared" si="7"/>
        <v>-9.1649472314607253E-3</v>
      </c>
      <c r="AL37" s="26">
        <f t="shared" si="7"/>
        <v>-3.1113473996103092E-2</v>
      </c>
      <c r="AM37" s="26">
        <f t="shared" si="7"/>
        <v>-5.1844516995680712E-2</v>
      </c>
    </row>
    <row r="38" spans="1:39" x14ac:dyDescent="0.3">
      <c r="A38" s="10" t="s">
        <v>54</v>
      </c>
      <c r="B38">
        <v>358.84839180000012</v>
      </c>
      <c r="C38">
        <v>347.91998100000001</v>
      </c>
      <c r="D38">
        <v>335.02510099999995</v>
      </c>
      <c r="E38">
        <v>382.49034834999998</v>
      </c>
      <c r="F38">
        <v>349.5404759642858</v>
      </c>
      <c r="G38" s="10" t="s">
        <v>54</v>
      </c>
      <c r="H38">
        <f t="shared" si="13"/>
        <v>9.3079158357143115</v>
      </c>
      <c r="I38">
        <f t="shared" si="12"/>
        <v>-1.6204949642857969</v>
      </c>
      <c r="J38">
        <f t="shared" si="8"/>
        <v>-14.515374964285854</v>
      </c>
      <c r="K38">
        <f t="shared" si="9"/>
        <v>32.949872385714173</v>
      </c>
      <c r="N38" s="22">
        <f t="shared" si="10"/>
        <v>2.6629007155856095E-2</v>
      </c>
      <c r="O38" s="22">
        <f t="shared" si="3"/>
        <v>-4.6360724314267127E-3</v>
      </c>
      <c r="P38" s="22">
        <f t="shared" si="4"/>
        <v>-4.1527021796951946E-2</v>
      </c>
      <c r="Q38" s="22">
        <f t="shared" si="5"/>
        <v>9.426625713321056E-2</v>
      </c>
      <c r="R38" s="20"/>
      <c r="S38" s="10" t="s">
        <v>54</v>
      </c>
      <c r="T38">
        <v>377.17523999999997</v>
      </c>
      <c r="U38">
        <v>360.65367500000002</v>
      </c>
      <c r="V38">
        <v>353.80327</v>
      </c>
      <c r="W38">
        <v>370.7278</v>
      </c>
      <c r="Y38">
        <f t="shared" si="11"/>
        <v>27.63476403571417</v>
      </c>
      <c r="Z38">
        <f t="shared" si="11"/>
        <v>11.113199035714217</v>
      </c>
      <c r="AA38">
        <f t="shared" si="11"/>
        <v>4.2627940357141938</v>
      </c>
      <c r="AB38">
        <f t="shared" si="11"/>
        <v>21.187324035714198</v>
      </c>
      <c r="AE38" s="22">
        <f t="shared" si="6"/>
        <v>7.9060268941608197E-2</v>
      </c>
      <c r="AF38" s="22">
        <f t="shared" si="6"/>
        <v>3.1793740067029334E-2</v>
      </c>
      <c r="AG38" s="22">
        <f t="shared" si="6"/>
        <v>1.2195423216594073E-2</v>
      </c>
      <c r="AH38" s="22">
        <f t="shared" si="6"/>
        <v>6.0614794258845736E-2</v>
      </c>
      <c r="AJ38" s="26">
        <f t="shared" si="7"/>
        <v>-5.2431261785752102E-2</v>
      </c>
      <c r="AK38" s="26">
        <f t="shared" si="7"/>
        <v>-3.6429812498456046E-2</v>
      </c>
      <c r="AL38" s="26">
        <f t="shared" si="7"/>
        <v>-5.3722445013546019E-2</v>
      </c>
      <c r="AM38" s="26">
        <f t="shared" si="7"/>
        <v>3.3651462874364824E-2</v>
      </c>
    </row>
    <row r="39" spans="1:39" x14ac:dyDescent="0.3">
      <c r="A39" s="10" t="s">
        <v>55</v>
      </c>
      <c r="B39">
        <v>411.44823369565222</v>
      </c>
      <c r="C39">
        <v>396.38463260869565</v>
      </c>
      <c r="D39">
        <v>394.36597826086955</v>
      </c>
      <c r="E39">
        <v>387.35618369565225</v>
      </c>
      <c r="F39">
        <v>418.00298629032267</v>
      </c>
      <c r="G39" s="10" t="s">
        <v>55</v>
      </c>
      <c r="H39">
        <f t="shared" si="13"/>
        <v>-6.5547525946704468</v>
      </c>
      <c r="I39">
        <f t="shared" si="12"/>
        <v>-21.618353681627013</v>
      </c>
      <c r="J39">
        <f t="shared" si="8"/>
        <v>-23.637008029453114</v>
      </c>
      <c r="K39">
        <f t="shared" si="9"/>
        <v>-30.646802594670419</v>
      </c>
      <c r="N39" s="22">
        <f t="shared" si="10"/>
        <v>-1.568111427347044E-2</v>
      </c>
      <c r="O39" s="22">
        <f t="shared" si="3"/>
        <v>-5.1718179990733498E-2</v>
      </c>
      <c r="P39" s="22">
        <f t="shared" si="4"/>
        <v>-5.6547462110799619E-2</v>
      </c>
      <c r="Q39" s="22">
        <f t="shared" si="5"/>
        <v>-7.3317185761406931E-2</v>
      </c>
      <c r="R39" s="20"/>
      <c r="S39" s="10" t="s">
        <v>55</v>
      </c>
      <c r="T39">
        <v>406.05475000000001</v>
      </c>
      <c r="U39">
        <v>395.68400000000003</v>
      </c>
      <c r="V39">
        <v>394.48737500000004</v>
      </c>
      <c r="W39">
        <v>396.48175000000003</v>
      </c>
      <c r="Y39">
        <f t="shared" si="11"/>
        <v>-11.948236290322654</v>
      </c>
      <c r="Z39">
        <f t="shared" si="11"/>
        <v>-22.318986290322641</v>
      </c>
      <c r="AA39">
        <f t="shared" si="11"/>
        <v>-23.515611290322624</v>
      </c>
      <c r="AB39">
        <f t="shared" si="11"/>
        <v>-21.521236290322634</v>
      </c>
      <c r="AE39" s="22">
        <f t="shared" si="6"/>
        <v>-2.8584093133784561E-2</v>
      </c>
      <c r="AF39" s="22">
        <f t="shared" si="6"/>
        <v>-5.339432258223404E-2</v>
      </c>
      <c r="AG39" s="22">
        <f t="shared" si="6"/>
        <v>-5.6257041364747407E-2</v>
      </c>
      <c r="AH39" s="22">
        <f t="shared" si="6"/>
        <v>-5.1485843393891749E-2</v>
      </c>
      <c r="AJ39" s="26">
        <f t="shared" si="7"/>
        <v>1.2902978860314121E-2</v>
      </c>
      <c r="AK39" s="26">
        <f t="shared" si="7"/>
        <v>1.6761425915005415E-3</v>
      </c>
      <c r="AL39" s="26">
        <f t="shared" si="7"/>
        <v>-2.9042074605221263E-4</v>
      </c>
      <c r="AM39" s="26">
        <f t="shared" si="7"/>
        <v>-2.1831342367515182E-2</v>
      </c>
    </row>
    <row r="40" spans="1:39" x14ac:dyDescent="0.3">
      <c r="A40" s="10" t="s">
        <v>56</v>
      </c>
      <c r="B40">
        <v>394.6530494117647</v>
      </c>
      <c r="C40">
        <v>394.03035000000006</v>
      </c>
      <c r="D40">
        <v>389.88363317647065</v>
      </c>
      <c r="E40">
        <v>428.16811552941181</v>
      </c>
      <c r="F40">
        <v>405.65653240000006</v>
      </c>
      <c r="G40" s="10" t="s">
        <v>56</v>
      </c>
      <c r="H40">
        <f t="shared" si="13"/>
        <v>-11.003482988235362</v>
      </c>
      <c r="I40">
        <f t="shared" si="12"/>
        <v>-11.626182400000005</v>
      </c>
      <c r="J40">
        <f t="shared" si="8"/>
        <v>-15.772899223529407</v>
      </c>
      <c r="K40">
        <f t="shared" si="9"/>
        <v>22.511583129411747</v>
      </c>
      <c r="N40" s="22">
        <f t="shared" si="10"/>
        <v>-2.7125122139991353E-2</v>
      </c>
      <c r="O40" s="22">
        <f t="shared" si="3"/>
        <v>-2.8660163146432306E-2</v>
      </c>
      <c r="P40" s="22">
        <f t="shared" si="4"/>
        <v>-3.8882399181917882E-2</v>
      </c>
      <c r="Q40" s="22">
        <f t="shared" si="5"/>
        <v>5.5494196028905721E-2</v>
      </c>
      <c r="R40" s="20"/>
      <c r="S40" s="10" t="s">
        <v>56</v>
      </c>
      <c r="T40">
        <v>315.61635000000001</v>
      </c>
      <c r="U40">
        <v>292.09215</v>
      </c>
      <c r="V40">
        <v>305.81459999999998</v>
      </c>
      <c r="W40">
        <v>460.68225000000001</v>
      </c>
      <c r="Y40">
        <f t="shared" si="11"/>
        <v>-90.040182400000049</v>
      </c>
      <c r="Z40">
        <f t="shared" si="11"/>
        <v>-113.56438240000006</v>
      </c>
      <c r="AA40">
        <f t="shared" si="11"/>
        <v>-99.841932400000076</v>
      </c>
      <c r="AB40">
        <f t="shared" si="11"/>
        <v>55.02571759999995</v>
      </c>
      <c r="AE40" s="22">
        <f t="shared" si="6"/>
        <v>-0.22196162321679411</v>
      </c>
      <c r="AF40" s="22">
        <f t="shared" si="6"/>
        <v>-0.27995206123790267</v>
      </c>
      <c r="AG40" s="22">
        <f t="shared" si="6"/>
        <v>-0.24612430572558941</v>
      </c>
      <c r="AH40" s="22">
        <f t="shared" si="6"/>
        <v>0.13564607791337502</v>
      </c>
      <c r="AJ40" s="26">
        <f t="shared" si="7"/>
        <v>0.19483650107680275</v>
      </c>
      <c r="AK40" s="26">
        <f t="shared" si="7"/>
        <v>0.25129189809147034</v>
      </c>
      <c r="AL40" s="26">
        <f t="shared" si="7"/>
        <v>0.20724190654367153</v>
      </c>
      <c r="AM40" s="26">
        <f t="shared" si="7"/>
        <v>-8.0151881884469298E-2</v>
      </c>
    </row>
    <row r="41" spans="1:39" x14ac:dyDescent="0.3">
      <c r="A41" s="10" t="s">
        <v>57</v>
      </c>
      <c r="B41">
        <v>327.12254079999997</v>
      </c>
      <c r="C41">
        <v>325.92963040000006</v>
      </c>
      <c r="D41">
        <v>347.76067040000004</v>
      </c>
      <c r="E41">
        <v>498.16873920000006</v>
      </c>
      <c r="F41">
        <v>293.30807070967751</v>
      </c>
      <c r="G41" s="10" t="s">
        <v>57</v>
      </c>
      <c r="H41">
        <f t="shared" si="13"/>
        <v>33.814470090322459</v>
      </c>
      <c r="I41">
        <f t="shared" si="12"/>
        <v>32.621559690322556</v>
      </c>
      <c r="J41">
        <f t="shared" si="8"/>
        <v>54.452599690322529</v>
      </c>
      <c r="K41">
        <f t="shared" si="9"/>
        <v>204.86066849032255</v>
      </c>
      <c r="N41" s="22">
        <f t="shared" si="10"/>
        <v>0.11528653135423857</v>
      </c>
      <c r="O41" s="22">
        <f t="shared" si="3"/>
        <v>0.11121944108592928</v>
      </c>
      <c r="P41" s="22">
        <f t="shared" si="4"/>
        <v>0.1856498512249288</v>
      </c>
      <c r="Q41" s="22">
        <f t="shared" si="5"/>
        <v>0.69844879479330091</v>
      </c>
      <c r="R41" s="20"/>
      <c r="S41" s="10" t="s">
        <v>57</v>
      </c>
      <c r="T41">
        <v>330.58431999999999</v>
      </c>
      <c r="U41">
        <v>363.33088000000004</v>
      </c>
      <c r="V41">
        <v>353.97471999999999</v>
      </c>
      <c r="W41">
        <v>537.19952000000001</v>
      </c>
      <c r="Y41">
        <f t="shared" si="11"/>
        <v>37.276249290322482</v>
      </c>
      <c r="Z41">
        <f t="shared" si="11"/>
        <v>70.022809290322527</v>
      </c>
      <c r="AA41">
        <f t="shared" si="11"/>
        <v>60.666649290322482</v>
      </c>
      <c r="AB41">
        <f t="shared" si="11"/>
        <v>243.8914492903225</v>
      </c>
      <c r="AE41" s="22">
        <f t="shared" si="6"/>
        <v>0.12708906781913715</v>
      </c>
      <c r="AF41" s="22">
        <f t="shared" si="6"/>
        <v>0.23873468302763676</v>
      </c>
      <c r="AG41" s="22">
        <f t="shared" si="6"/>
        <v>0.20683593582520818</v>
      </c>
      <c r="AH41" s="22">
        <f t="shared" si="6"/>
        <v>0.83151973520609801</v>
      </c>
      <c r="AJ41" s="26">
        <f t="shared" si="7"/>
        <v>-1.180253646489858E-2</v>
      </c>
      <c r="AK41" s="26">
        <f t="shared" si="7"/>
        <v>-0.12751524194170749</v>
      </c>
      <c r="AL41" s="26">
        <f t="shared" si="7"/>
        <v>-2.1186084600279376E-2</v>
      </c>
      <c r="AM41" s="26">
        <f t="shared" si="7"/>
        <v>-0.1330709404127971</v>
      </c>
    </row>
    <row r="42" spans="1:39" x14ac:dyDescent="0.3">
      <c r="A42" s="10" t="s">
        <v>58</v>
      </c>
      <c r="B42">
        <v>358.14976838095248</v>
      </c>
      <c r="C42">
        <v>385.50021733333335</v>
      </c>
      <c r="D42">
        <v>392.20401561904765</v>
      </c>
      <c r="E42">
        <v>594.6954057142857</v>
      </c>
      <c r="F42">
        <v>346.37114613333341</v>
      </c>
      <c r="G42" s="10" t="s">
        <v>58</v>
      </c>
      <c r="H42">
        <f t="shared" si="13"/>
        <v>11.778622247619069</v>
      </c>
      <c r="I42">
        <f t="shared" si="12"/>
        <v>39.129071199999942</v>
      </c>
      <c r="J42">
        <f t="shared" si="8"/>
        <v>45.832869485714241</v>
      </c>
      <c r="K42">
        <f t="shared" si="9"/>
        <v>248.32425958095229</v>
      </c>
      <c r="N42" s="22">
        <f t="shared" si="10"/>
        <v>3.4005783619992881E-2</v>
      </c>
      <c r="O42" s="22">
        <f t="shared" si="3"/>
        <v>0.11296862234863365</v>
      </c>
      <c r="P42" s="22">
        <f t="shared" si="4"/>
        <v>0.13232300091206547</v>
      </c>
      <c r="Q42" s="22">
        <f t="shared" si="5"/>
        <v>0.71693113688332866</v>
      </c>
      <c r="R42" s="20"/>
      <c r="S42" s="10" t="s">
        <v>58</v>
      </c>
      <c r="T42">
        <v>374.15504000000004</v>
      </c>
      <c r="U42">
        <v>408.34778000000006</v>
      </c>
      <c r="V42">
        <v>411.09891999999996</v>
      </c>
      <c r="W42">
        <v>577.73940000000005</v>
      </c>
      <c r="Y42">
        <f t="shared" si="11"/>
        <v>27.783893866666631</v>
      </c>
      <c r="Z42">
        <f t="shared" si="11"/>
        <v>61.976633866666646</v>
      </c>
      <c r="AA42">
        <f t="shared" si="11"/>
        <v>64.727773866666553</v>
      </c>
      <c r="AB42">
        <f t="shared" si="11"/>
        <v>231.36825386666663</v>
      </c>
      <c r="AE42" s="22">
        <f t="shared" si="6"/>
        <v>8.0214227359375348E-2</v>
      </c>
      <c r="AF42" s="22">
        <f t="shared" si="6"/>
        <v>0.17893128385125107</v>
      </c>
      <c r="AG42" s="22">
        <f t="shared" si="6"/>
        <v>0.18687403552301091</v>
      </c>
      <c r="AH42" s="22">
        <f t="shared" si="6"/>
        <v>0.6679778510696236</v>
      </c>
      <c r="AJ42" s="26">
        <f t="shared" si="7"/>
        <v>-4.6208443739382467E-2</v>
      </c>
      <c r="AK42" s="26">
        <f t="shared" si="7"/>
        <v>-6.5962661502617412E-2</v>
      </c>
      <c r="AL42" s="26">
        <f t="shared" si="7"/>
        <v>-5.4551034610945431E-2</v>
      </c>
      <c r="AM42" s="26">
        <f t="shared" si="7"/>
        <v>4.8953285813705061E-2</v>
      </c>
    </row>
    <row r="43" spans="1:39" x14ac:dyDescent="0.3">
      <c r="A43" s="10" t="s">
        <v>59</v>
      </c>
      <c r="B43">
        <v>432.72552542857142</v>
      </c>
      <c r="C43">
        <v>444.05126142857148</v>
      </c>
      <c r="D43">
        <v>442.45220057142859</v>
      </c>
      <c r="E43">
        <v>588.07258657142847</v>
      </c>
      <c r="F43">
        <v>393.10922864516135</v>
      </c>
      <c r="G43" s="10" t="s">
        <v>59</v>
      </c>
      <c r="H43">
        <f t="shared" si="13"/>
        <v>39.616296783410064</v>
      </c>
      <c r="I43">
        <f t="shared" si="12"/>
        <v>50.942032783410127</v>
      </c>
      <c r="J43">
        <f t="shared" si="8"/>
        <v>49.342971926267239</v>
      </c>
      <c r="K43">
        <f t="shared" si="9"/>
        <v>194.96335792626712</v>
      </c>
      <c r="N43" s="22">
        <f t="shared" si="10"/>
        <v>0.10077681696750389</v>
      </c>
      <c r="O43" s="22">
        <f t="shared" si="3"/>
        <v>0.12958747612967583</v>
      </c>
      <c r="P43" s="22">
        <f t="shared" si="4"/>
        <v>0.12551974955237313</v>
      </c>
      <c r="Q43" s="22">
        <f t="shared" si="5"/>
        <v>0.49595212658375443</v>
      </c>
      <c r="S43" s="10" t="s">
        <v>59</v>
      </c>
      <c r="T43">
        <v>468.37740000000002</v>
      </c>
      <c r="U43">
        <v>492.59012999999999</v>
      </c>
      <c r="V43">
        <v>476.31600000000003</v>
      </c>
      <c r="W43">
        <v>573.96078</v>
      </c>
      <c r="Y43">
        <f t="shared" si="11"/>
        <v>75.268171354838671</v>
      </c>
      <c r="Z43">
        <f t="shared" si="11"/>
        <v>99.480901354838636</v>
      </c>
      <c r="AA43">
        <f t="shared" si="11"/>
        <v>83.206771354838679</v>
      </c>
      <c r="AB43">
        <f t="shared" si="11"/>
        <v>180.85155135483865</v>
      </c>
      <c r="AE43" s="22">
        <f t="shared" si="6"/>
        <v>0.19146884852906676</v>
      </c>
      <c r="AF43" s="22">
        <f t="shared" si="6"/>
        <v>0.25306172968184049</v>
      </c>
      <c r="AG43" s="22">
        <f t="shared" si="6"/>
        <v>0.21166323579227131</v>
      </c>
      <c r="AH43" s="22">
        <f t="shared" si="6"/>
        <v>0.46005419912968681</v>
      </c>
      <c r="AJ43" s="26">
        <f t="shared" si="7"/>
        <v>-9.0692031561562872E-2</v>
      </c>
      <c r="AK43" s="26">
        <f t="shared" si="7"/>
        <v>-0.12347425355216465</v>
      </c>
      <c r="AL43" s="26">
        <f t="shared" si="7"/>
        <v>-8.6143486239898176E-2</v>
      </c>
      <c r="AM43" s="26">
        <f t="shared" si="7"/>
        <v>3.5897927454067613E-2</v>
      </c>
    </row>
    <row r="44" spans="1:39" x14ac:dyDescent="0.3">
      <c r="A44" s="10" t="s">
        <v>60</v>
      </c>
      <c r="B44">
        <v>553.91162086956524</v>
      </c>
      <c r="C44">
        <v>550.29437217391308</v>
      </c>
      <c r="D44">
        <v>564.87108521739128</v>
      </c>
      <c r="E44">
        <v>507.89507478260873</v>
      </c>
      <c r="F44">
        <v>531.29269161290335</v>
      </c>
      <c r="G44" s="10" t="s">
        <v>60</v>
      </c>
      <c r="H44">
        <f t="shared" si="13"/>
        <v>22.618929256661886</v>
      </c>
      <c r="I44">
        <f t="shared" si="12"/>
        <v>19.001680561009721</v>
      </c>
      <c r="J44">
        <f t="shared" si="8"/>
        <v>33.578393604487928</v>
      </c>
      <c r="K44">
        <f t="shared" si="9"/>
        <v>-23.397616830294623</v>
      </c>
      <c r="N44" s="22">
        <f t="shared" si="10"/>
        <v>4.2573386786095492E-2</v>
      </c>
      <c r="O44" s="22">
        <f t="shared" si="3"/>
        <v>3.5764995191867294E-2</v>
      </c>
      <c r="P44" s="22">
        <f t="shared" si="4"/>
        <v>6.3201309061019312E-2</v>
      </c>
      <c r="Q44" s="22">
        <f t="shared" si="5"/>
        <v>-4.4039033850181375E-2</v>
      </c>
      <c r="S44" s="10" t="s">
        <v>60</v>
      </c>
      <c r="T44">
        <v>555.44399999999996</v>
      </c>
      <c r="U44">
        <v>535.46400000000006</v>
      </c>
      <c r="V44">
        <v>557.44200000000001</v>
      </c>
      <c r="W44">
        <v>421.9776</v>
      </c>
      <c r="Y44">
        <f t="shared" si="11"/>
        <v>24.151308387096606</v>
      </c>
      <c r="Z44">
        <f t="shared" si="11"/>
        <v>4.1713083870967012</v>
      </c>
      <c r="AA44">
        <f t="shared" si="11"/>
        <v>26.149308387096653</v>
      </c>
      <c r="AB44">
        <f t="shared" si="11"/>
        <v>-109.31509161290336</v>
      </c>
      <c r="AE44" s="22">
        <f t="shared" si="6"/>
        <v>4.5457633369241045E-2</v>
      </c>
      <c r="AF44" s="22">
        <f t="shared" si="6"/>
        <v>7.8512436797001737E-3</v>
      </c>
      <c r="AG44" s="22">
        <f t="shared" si="6"/>
        <v>4.9218272338195236E-2</v>
      </c>
      <c r="AH44" s="22">
        <f t="shared" si="6"/>
        <v>-0.2057530497568931</v>
      </c>
      <c r="AJ44" s="26">
        <f t="shared" si="7"/>
        <v>-2.8842465831455527E-3</v>
      </c>
      <c r="AK44" s="26">
        <f t="shared" si="7"/>
        <v>2.7913751512167122E-2</v>
      </c>
      <c r="AL44" s="26">
        <f t="shared" si="7"/>
        <v>1.3983036722824076E-2</v>
      </c>
      <c r="AM44" s="26">
        <f t="shared" si="7"/>
        <v>0.16171401590671172</v>
      </c>
    </row>
    <row r="45" spans="1:39" x14ac:dyDescent="0.3">
      <c r="A45" s="10" t="s">
        <v>61</v>
      </c>
      <c r="B45">
        <v>545.68689199999983</v>
      </c>
      <c r="C45">
        <v>575.68411999999989</v>
      </c>
      <c r="D45">
        <v>613.7262199999999</v>
      </c>
      <c r="E45">
        <v>360.01391999999998</v>
      </c>
      <c r="F45">
        <v>525.39187399999992</v>
      </c>
      <c r="G45" s="10" t="s">
        <v>61</v>
      </c>
      <c r="H45">
        <f t="shared" si="13"/>
        <v>20.295017999999914</v>
      </c>
      <c r="I45">
        <f t="shared" si="12"/>
        <v>50.292245999999977</v>
      </c>
      <c r="J45">
        <f t="shared" si="8"/>
        <v>88.334345999999982</v>
      </c>
      <c r="K45">
        <f t="shared" si="9"/>
        <v>-165.37795399999993</v>
      </c>
      <c r="N45" s="22">
        <f t="shared" si="10"/>
        <v>3.8628343916868264E-2</v>
      </c>
      <c r="O45" s="22">
        <f t="shared" si="3"/>
        <v>9.572330385909239E-2</v>
      </c>
      <c r="P45" s="22">
        <f t="shared" si="4"/>
        <v>0.16813040012872371</v>
      </c>
      <c r="Q45" s="22">
        <f t="shared" si="5"/>
        <v>-0.31477067344212478</v>
      </c>
      <c r="S45" s="10" t="s">
        <v>61</v>
      </c>
      <c r="T45">
        <v>507.81779999999998</v>
      </c>
      <c r="U45">
        <v>573.8753999999999</v>
      </c>
      <c r="V45">
        <v>606.49133999999992</v>
      </c>
      <c r="W45">
        <v>301.38779999999997</v>
      </c>
      <c r="Y45">
        <f t="shared" si="11"/>
        <v>-17.574073999999939</v>
      </c>
      <c r="Z45">
        <f t="shared" si="11"/>
        <v>48.483525999999983</v>
      </c>
      <c r="AA45">
        <f t="shared" si="11"/>
        <v>81.099466000000007</v>
      </c>
      <c r="AB45">
        <f t="shared" si="11"/>
        <v>-224.00407399999995</v>
      </c>
      <c r="AE45" s="22">
        <f t="shared" si="6"/>
        <v>-3.3449459098409927E-2</v>
      </c>
      <c r="AF45" s="22">
        <f t="shared" si="6"/>
        <v>9.2280692563585384E-2</v>
      </c>
      <c r="AG45" s="22">
        <f t="shared" si="6"/>
        <v>0.15435995494669569</v>
      </c>
      <c r="AH45" s="22">
        <f t="shared" si="6"/>
        <v>-0.42635618304214579</v>
      </c>
      <c r="AJ45" s="26">
        <f t="shared" si="7"/>
        <v>7.2077803015278191E-2</v>
      </c>
      <c r="AK45" s="26">
        <f t="shared" si="7"/>
        <v>3.442611295507006E-3</v>
      </c>
      <c r="AL45" s="26">
        <f t="shared" si="7"/>
        <v>1.3770445182028024E-2</v>
      </c>
      <c r="AM45" s="26">
        <f t="shared" si="7"/>
        <v>0.111585509600021</v>
      </c>
    </row>
    <row r="46" spans="1:39" x14ac:dyDescent="0.3">
      <c r="A46" s="10" t="s">
        <v>62</v>
      </c>
      <c r="B46">
        <v>510.17530727272725</v>
      </c>
      <c r="C46">
        <v>554.34590000000014</v>
      </c>
      <c r="D46">
        <v>579.91553636363631</v>
      </c>
      <c r="E46">
        <v>266.2638745454546</v>
      </c>
      <c r="F46">
        <v>450.73248903225812</v>
      </c>
      <c r="G46" s="10" t="s">
        <v>62</v>
      </c>
      <c r="H46">
        <f t="shared" si="13"/>
        <v>59.442818240469137</v>
      </c>
      <c r="I46">
        <f t="shared" si="12"/>
        <v>103.61341096774203</v>
      </c>
      <c r="J46">
        <f t="shared" si="8"/>
        <v>129.18304733137819</v>
      </c>
      <c r="K46">
        <f t="shared" si="9"/>
        <v>-184.46861448680352</v>
      </c>
      <c r="N46" s="22">
        <f t="shared" si="10"/>
        <v>0.13188048274065045</v>
      </c>
      <c r="O46" s="22">
        <f t="shared" si="3"/>
        <v>0.22987783993606595</v>
      </c>
      <c r="P46" s="22">
        <f t="shared" si="4"/>
        <v>0.28660691313541586</v>
      </c>
      <c r="Q46" s="22">
        <f t="shared" si="5"/>
        <v>-0.40926407342604815</v>
      </c>
      <c r="S46" s="10" t="s">
        <v>62</v>
      </c>
      <c r="T46">
        <v>454.22360000000003</v>
      </c>
      <c r="U46">
        <v>528.94800000000009</v>
      </c>
      <c r="V46">
        <v>535.245</v>
      </c>
      <c r="W46">
        <v>231.72960000000003</v>
      </c>
      <c r="Y46">
        <f t="shared" si="11"/>
        <v>3.4911109677419176</v>
      </c>
      <c r="Z46">
        <f t="shared" si="11"/>
        <v>78.215510967741977</v>
      </c>
      <c r="AA46">
        <f t="shared" si="11"/>
        <v>84.512510967741889</v>
      </c>
      <c r="AB46">
        <f t="shared" si="11"/>
        <v>-219.00288903225808</v>
      </c>
      <c r="AE46" s="22">
        <f t="shared" si="6"/>
        <v>7.7454167442810298E-3</v>
      </c>
      <c r="AF46" s="22">
        <f t="shared" si="6"/>
        <v>0.17352978289999466</v>
      </c>
      <c r="AG46" s="22">
        <f t="shared" si="6"/>
        <v>0.18750037555356583</v>
      </c>
      <c r="AH46" s="22">
        <f t="shared" si="6"/>
        <v>-0.48588219034857377</v>
      </c>
      <c r="AJ46" s="26">
        <f t="shared" si="7"/>
        <v>0.12413506599636942</v>
      </c>
      <c r="AK46" s="26">
        <f t="shared" si="7"/>
        <v>5.6348057036071292E-2</v>
      </c>
      <c r="AL46" s="26">
        <f t="shared" si="7"/>
        <v>9.9106537581850035E-2</v>
      </c>
      <c r="AM46" s="26">
        <f t="shared" si="7"/>
        <v>7.6618116922525625E-2</v>
      </c>
    </row>
    <row r="47" spans="1:39" x14ac:dyDescent="0.3">
      <c r="A47" s="10" t="s">
        <v>63</v>
      </c>
      <c r="B47">
        <v>416.46472636363643</v>
      </c>
      <c r="C47">
        <v>442.17288818181822</v>
      </c>
      <c r="D47">
        <v>451.42183036363633</v>
      </c>
      <c r="E47">
        <v>221.22510327272724</v>
      </c>
      <c r="F47">
        <v>385.41031620000007</v>
      </c>
      <c r="G47" s="10" t="s">
        <v>63</v>
      </c>
      <c r="H47">
        <f t="shared" si="13"/>
        <v>31.054410163636362</v>
      </c>
      <c r="I47">
        <f t="shared" si="12"/>
        <v>56.762571981818155</v>
      </c>
      <c r="J47">
        <f t="shared" si="8"/>
        <v>66.011514163636264</v>
      </c>
      <c r="K47">
        <f t="shared" si="9"/>
        <v>-164.18521292727283</v>
      </c>
      <c r="N47" s="22">
        <f t="shared" si="10"/>
        <v>8.0574932372908692E-2</v>
      </c>
      <c r="O47" s="22">
        <f t="shared" si="3"/>
        <v>0.14727828912696381</v>
      </c>
      <c r="P47" s="22">
        <f t="shared" si="4"/>
        <v>0.17127593992419513</v>
      </c>
      <c r="Q47" s="22">
        <f t="shared" si="5"/>
        <v>-0.42600108514498763</v>
      </c>
      <c r="S47" s="10" t="s">
        <v>63</v>
      </c>
      <c r="T47">
        <v>315.35595000000001</v>
      </c>
      <c r="U47">
        <v>373.06815</v>
      </c>
      <c r="V47">
        <v>375.1293</v>
      </c>
      <c r="W47">
        <v>214.3596</v>
      </c>
      <c r="Y47">
        <f t="shared" si="11"/>
        <v>-70.054366200000061</v>
      </c>
      <c r="Z47">
        <f t="shared" si="11"/>
        <v>-12.342166200000065</v>
      </c>
      <c r="AA47">
        <f t="shared" si="11"/>
        <v>-10.281016200000067</v>
      </c>
      <c r="AB47">
        <f t="shared" si="11"/>
        <v>-171.05071620000007</v>
      </c>
      <c r="AE47" s="22">
        <f t="shared" si="6"/>
        <v>-0.18176567480266126</v>
      </c>
      <c r="AF47" s="22">
        <f t="shared" si="6"/>
        <v>-3.2023445354782291E-2</v>
      </c>
      <c r="AG47" s="22">
        <f t="shared" si="6"/>
        <v>-2.6675508588786617E-2</v>
      </c>
      <c r="AH47" s="22">
        <f t="shared" si="6"/>
        <v>-0.4438145763364495</v>
      </c>
      <c r="AJ47" s="26">
        <f t="shared" si="7"/>
        <v>0.26234060717556995</v>
      </c>
      <c r="AK47" s="26">
        <f t="shared" si="7"/>
        <v>0.17930173448174611</v>
      </c>
      <c r="AL47" s="26">
        <f t="shared" si="7"/>
        <v>0.19795144851298174</v>
      </c>
      <c r="AM47" s="26">
        <f t="shared" si="7"/>
        <v>1.7813491191461861E-2</v>
      </c>
    </row>
    <row r="48" spans="1:39" x14ac:dyDescent="0.3">
      <c r="A48" s="10" t="s">
        <v>64</v>
      </c>
      <c r="B48">
        <v>323.94338888888888</v>
      </c>
      <c r="C48">
        <v>334.00430555555556</v>
      </c>
      <c r="D48">
        <v>319.31174166666671</v>
      </c>
      <c r="E48">
        <v>199.32851250000002</v>
      </c>
      <c r="F48">
        <v>272.70785645161294</v>
      </c>
      <c r="G48" s="10" t="s">
        <v>64</v>
      </c>
      <c r="H48">
        <f t="shared" si="13"/>
        <v>51.235532437275936</v>
      </c>
      <c r="I48">
        <f t="shared" si="12"/>
        <v>61.296449103942621</v>
      </c>
      <c r="J48">
        <f t="shared" si="8"/>
        <v>46.603885215053765</v>
      </c>
      <c r="K48">
        <f t="shared" si="9"/>
        <v>-73.379343951612924</v>
      </c>
      <c r="N48" s="22">
        <f t="shared" si="10"/>
        <v>0.18787699446556558</v>
      </c>
      <c r="O48" s="22">
        <f t="shared" si="3"/>
        <v>0.22476964874247604</v>
      </c>
      <c r="P48" s="22">
        <f t="shared" si="4"/>
        <v>0.17089307884799709</v>
      </c>
      <c r="Q48" s="22">
        <f t="shared" si="5"/>
        <v>-0.26907675087326555</v>
      </c>
      <c r="S48" s="10" t="s">
        <v>64</v>
      </c>
      <c r="T48">
        <v>302.64325000000002</v>
      </c>
      <c r="U48">
        <v>273.27625</v>
      </c>
      <c r="V48">
        <v>303.86687500000005</v>
      </c>
      <c r="W48">
        <v>187.6225</v>
      </c>
      <c r="Y48">
        <f t="shared" si="11"/>
        <v>29.935393548387083</v>
      </c>
      <c r="Z48">
        <f t="shared" si="11"/>
        <v>0.56839354838706413</v>
      </c>
      <c r="AA48">
        <f t="shared" si="11"/>
        <v>31.15901854838711</v>
      </c>
      <c r="AB48">
        <f t="shared" si="11"/>
        <v>-85.085356451612938</v>
      </c>
      <c r="AE48" s="22">
        <f t="shared" si="6"/>
        <v>0.10977092460003467</v>
      </c>
      <c r="AF48" s="22">
        <f t="shared" si="6"/>
        <v>2.0842580620258561E-3</v>
      </c>
      <c r="AG48" s="22">
        <f t="shared" si="6"/>
        <v>0.11425786903911847</v>
      </c>
      <c r="AH48" s="22">
        <f t="shared" si="6"/>
        <v>-0.31200185267383301</v>
      </c>
      <c r="AJ48" s="26">
        <f t="shared" si="7"/>
        <v>7.8106069865530911E-2</v>
      </c>
      <c r="AK48" s="26">
        <f t="shared" si="7"/>
        <v>0.22268539068045018</v>
      </c>
      <c r="AL48" s="26">
        <f t="shared" si="7"/>
        <v>5.6635209808878623E-2</v>
      </c>
      <c r="AM48" s="26">
        <f t="shared" si="7"/>
        <v>4.2925101800567467E-2</v>
      </c>
    </row>
    <row r="49" spans="1:39" x14ac:dyDescent="0.3">
      <c r="A49" s="10" t="s">
        <v>65</v>
      </c>
      <c r="B49">
        <v>254.98497636363643</v>
      </c>
      <c r="C49">
        <v>243.80591363636364</v>
      </c>
      <c r="D49">
        <v>233.87231363636363</v>
      </c>
      <c r="E49">
        <v>200.15451454545453</v>
      </c>
      <c r="F49">
        <v>228.24582258064521</v>
      </c>
      <c r="G49" s="10" t="s">
        <v>65</v>
      </c>
      <c r="H49">
        <f t="shared" si="13"/>
        <v>26.739153782991224</v>
      </c>
      <c r="I49">
        <f t="shared" si="12"/>
        <v>15.560091055718431</v>
      </c>
      <c r="J49">
        <f t="shared" si="8"/>
        <v>5.626491055718418</v>
      </c>
      <c r="K49">
        <f t="shared" si="9"/>
        <v>-28.091308035190679</v>
      </c>
      <c r="N49" s="22">
        <f t="shared" si="10"/>
        <v>0.11715068201760225</v>
      </c>
      <c r="O49" s="22">
        <f t="shared" si="3"/>
        <v>6.8172511898747429E-2</v>
      </c>
      <c r="P49" s="22">
        <f t="shared" si="4"/>
        <v>2.4651014384854435E-2</v>
      </c>
      <c r="Q49" s="22">
        <f t="shared" si="5"/>
        <v>-0.12307479592650721</v>
      </c>
      <c r="S49" s="10" t="s">
        <v>65</v>
      </c>
      <c r="T49">
        <v>261.99869999999999</v>
      </c>
      <c r="U49">
        <v>225.57550000000001</v>
      </c>
      <c r="V49">
        <v>235.09520000000001</v>
      </c>
      <c r="W49">
        <v>217.29750000000001</v>
      </c>
      <c r="Y49">
        <f t="shared" si="11"/>
        <v>33.752877419354775</v>
      </c>
      <c r="Z49">
        <f t="shared" si="11"/>
        <v>-2.6703225806452053</v>
      </c>
      <c r="AA49">
        <f t="shared" si="11"/>
        <v>6.8493774193547949</v>
      </c>
      <c r="AB49">
        <f t="shared" si="11"/>
        <v>-10.948322580645197</v>
      </c>
      <c r="AE49" s="22">
        <f t="shared" si="6"/>
        <v>0.14787949692892627</v>
      </c>
      <c r="AF49" s="22">
        <f t="shared" si="6"/>
        <v>-1.1699327288681092E-2</v>
      </c>
      <c r="AG49" s="22">
        <f t="shared" si="6"/>
        <v>3.0008774495466312E-2</v>
      </c>
      <c r="AH49" s="22">
        <f t="shared" si="6"/>
        <v>-4.7967241883591839E-2</v>
      </c>
      <c r="AJ49" s="26">
        <f t="shared" si="7"/>
        <v>-3.0728814911324023E-2</v>
      </c>
      <c r="AK49" s="26">
        <f t="shared" si="7"/>
        <v>7.9871839187428517E-2</v>
      </c>
      <c r="AL49" s="26">
        <f t="shared" si="7"/>
        <v>-5.3577601106118769E-3</v>
      </c>
      <c r="AM49" s="26">
        <f t="shared" si="7"/>
        <v>-7.5107554042915359E-2</v>
      </c>
    </row>
    <row r="50" spans="1:39" x14ac:dyDescent="0.3">
      <c r="A50" s="10" t="s">
        <v>66</v>
      </c>
      <c r="B50">
        <v>227.16046499999996</v>
      </c>
      <c r="C50">
        <v>218.26814880000001</v>
      </c>
      <c r="D50">
        <v>214.26074299999999</v>
      </c>
      <c r="E50">
        <v>220.45988839999998</v>
      </c>
      <c r="F50">
        <v>233.11640471428572</v>
      </c>
      <c r="G50" s="10" t="s">
        <v>66</v>
      </c>
      <c r="H50">
        <f t="shared" si="13"/>
        <v>-5.955939714285762</v>
      </c>
      <c r="I50">
        <f t="shared" si="12"/>
        <v>-14.848255914285716</v>
      </c>
      <c r="J50">
        <f t="shared" si="8"/>
        <v>-18.855661714285731</v>
      </c>
      <c r="K50">
        <f t="shared" si="9"/>
        <v>-12.656516314285739</v>
      </c>
      <c r="N50" s="22">
        <f t="shared" si="10"/>
        <v>-2.5549208866641263E-2</v>
      </c>
      <c r="O50" s="22">
        <f t="shared" si="3"/>
        <v>-6.3694598981500983E-2</v>
      </c>
      <c r="P50" s="22">
        <f t="shared" si="4"/>
        <v>-8.0885177246087764E-2</v>
      </c>
      <c r="Q50" s="22">
        <f t="shared" si="5"/>
        <v>-5.4292688366560621E-2</v>
      </c>
      <c r="S50" s="10" t="s">
        <v>66</v>
      </c>
      <c r="T50">
        <v>211.08636000000001</v>
      </c>
      <c r="U50">
        <v>207.85131999999999</v>
      </c>
      <c r="V50">
        <v>206.2338</v>
      </c>
      <c r="W50">
        <v>228.87908000000002</v>
      </c>
      <c r="Y50">
        <f t="shared" si="11"/>
        <v>-22.030044714285708</v>
      </c>
      <c r="Z50">
        <f t="shared" si="11"/>
        <v>-25.265084714285734</v>
      </c>
      <c r="AA50">
        <f t="shared" si="11"/>
        <v>-26.882604714285719</v>
      </c>
      <c r="AB50">
        <f t="shared" si="11"/>
        <v>-4.2373247142857053</v>
      </c>
      <c r="AE50" s="22">
        <f t="shared" si="6"/>
        <v>-9.4502335609054952E-2</v>
      </c>
      <c r="AF50" s="22">
        <f t="shared" si="6"/>
        <v>-0.10837969445029559</v>
      </c>
      <c r="AG50" s="22">
        <f t="shared" si="6"/>
        <v>-0.1153183738709158</v>
      </c>
      <c r="AH50" s="22">
        <f t="shared" si="6"/>
        <v>-1.8176861982231986E-2</v>
      </c>
      <c r="AJ50" s="26">
        <f t="shared" si="7"/>
        <v>6.895312674241369E-2</v>
      </c>
      <c r="AK50" s="26">
        <f t="shared" si="7"/>
        <v>4.4685095468794608E-2</v>
      </c>
      <c r="AL50" s="26">
        <f t="shared" si="7"/>
        <v>3.4433196624828036E-2</v>
      </c>
      <c r="AM50" s="26">
        <f t="shared" si="7"/>
        <v>-3.6115826384328635E-2</v>
      </c>
    </row>
    <row r="51" spans="1:39" x14ac:dyDescent="0.3">
      <c r="A51" s="10" t="s">
        <v>67</v>
      </c>
      <c r="B51">
        <v>194.34714090909097</v>
      </c>
      <c r="C51">
        <v>193.81103636363639</v>
      </c>
      <c r="D51">
        <v>197.32344545454549</v>
      </c>
      <c r="E51">
        <v>244.09394545454543</v>
      </c>
      <c r="F51">
        <v>193.71776967741931</v>
      </c>
      <c r="G51" s="10" t="s">
        <v>67</v>
      </c>
      <c r="H51">
        <f t="shared" si="13"/>
        <v>0.6293712316716551</v>
      </c>
      <c r="I51">
        <f t="shared" si="12"/>
        <v>9.3266686217077677E-2</v>
      </c>
      <c r="J51">
        <f t="shared" si="8"/>
        <v>3.60567577712618</v>
      </c>
      <c r="K51">
        <f t="shared" si="9"/>
        <v>50.376175777126122</v>
      </c>
      <c r="N51" s="22">
        <f t="shared" si="10"/>
        <v>3.2489081033696089E-3</v>
      </c>
      <c r="O51" s="22">
        <f t="shared" si="3"/>
        <v>4.8145653531106751E-4</v>
      </c>
      <c r="P51" s="22">
        <f t="shared" si="4"/>
        <v>1.8613035774314283E-2</v>
      </c>
      <c r="Q51" s="22">
        <f t="shared" si="5"/>
        <v>0.26004932774630335</v>
      </c>
      <c r="S51" s="10" t="s">
        <v>67</v>
      </c>
      <c r="T51">
        <v>189.1155</v>
      </c>
      <c r="U51">
        <v>188.3021</v>
      </c>
      <c r="V51">
        <v>195.21600000000001</v>
      </c>
      <c r="W51">
        <v>264.35500000000002</v>
      </c>
      <c r="Y51">
        <f t="shared" si="11"/>
        <v>-4.602269677419315</v>
      </c>
      <c r="Z51">
        <f t="shared" si="11"/>
        <v>-5.4156696774193165</v>
      </c>
      <c r="AA51">
        <f t="shared" si="11"/>
        <v>1.4982303225806959</v>
      </c>
      <c r="AB51">
        <f t="shared" si="11"/>
        <v>70.637230322580706</v>
      </c>
      <c r="AE51" s="22">
        <f t="shared" si="6"/>
        <v>-2.3757602026303826E-2</v>
      </c>
      <c r="AF51" s="22">
        <f t="shared" si="6"/>
        <v>-2.7956494060599302E-2</v>
      </c>
      <c r="AG51" s="22">
        <f t="shared" si="6"/>
        <v>7.7340882309122356E-3</v>
      </c>
      <c r="AH51" s="22">
        <f t="shared" si="6"/>
        <v>0.36463991114602701</v>
      </c>
      <c r="AJ51" s="26">
        <f t="shared" si="7"/>
        <v>2.7006510129673436E-2</v>
      </c>
      <c r="AK51" s="26">
        <f t="shared" si="7"/>
        <v>2.843795059591037E-2</v>
      </c>
      <c r="AL51" s="26">
        <f t="shared" si="7"/>
        <v>1.0878947543402047E-2</v>
      </c>
      <c r="AM51" s="26">
        <f t="shared" si="7"/>
        <v>-0.10459058339972366</v>
      </c>
    </row>
    <row r="52" spans="1:39" x14ac:dyDescent="0.3">
      <c r="A52" s="10" t="s">
        <v>68</v>
      </c>
      <c r="B52">
        <v>183.38115333333329</v>
      </c>
      <c r="C52">
        <v>189.01497599999999</v>
      </c>
      <c r="D52">
        <v>182.3797853333333</v>
      </c>
      <c r="E52">
        <v>300.20290933333337</v>
      </c>
      <c r="F52">
        <v>182.07305999999997</v>
      </c>
      <c r="G52" s="10" t="s">
        <v>68</v>
      </c>
      <c r="H52">
        <f t="shared" si="13"/>
        <v>1.3080933333333178</v>
      </c>
      <c r="I52">
        <f t="shared" si="12"/>
        <v>6.9419160000000204</v>
      </c>
      <c r="J52">
        <f t="shared" si="8"/>
        <v>0.30672533333333263</v>
      </c>
      <c r="K52">
        <f t="shared" si="9"/>
        <v>118.1298493333334</v>
      </c>
      <c r="N52" s="22">
        <f t="shared" si="10"/>
        <v>7.1844419670505782E-3</v>
      </c>
      <c r="O52" s="22">
        <f t="shared" si="3"/>
        <v>3.8127090301003461E-2</v>
      </c>
      <c r="P52" s="22">
        <f t="shared" si="4"/>
        <v>1.6846277715842897E-3</v>
      </c>
      <c r="Q52" s="22">
        <f t="shared" si="5"/>
        <v>0.64880465750031013</v>
      </c>
      <c r="S52" s="10" t="s">
        <v>68</v>
      </c>
      <c r="T52">
        <v>177.81047999999998</v>
      </c>
      <c r="U52">
        <v>179.84027999999998</v>
      </c>
      <c r="V52">
        <v>182.27603999999997</v>
      </c>
      <c r="W52">
        <v>290.91093599999994</v>
      </c>
      <c r="Y52">
        <f t="shared" si="11"/>
        <v>-4.2625799999999856</v>
      </c>
      <c r="Z52">
        <f t="shared" si="11"/>
        <v>-2.2327799999999911</v>
      </c>
      <c r="AA52">
        <f t="shared" si="11"/>
        <v>0.20297999999999661</v>
      </c>
      <c r="AB52">
        <f t="shared" si="11"/>
        <v>108.83787599999997</v>
      </c>
      <c r="AE52" s="22">
        <f t="shared" si="6"/>
        <v>-2.3411371237458119E-2</v>
      </c>
      <c r="AF52" s="22">
        <f t="shared" si="6"/>
        <v>-1.2263099219620911E-2</v>
      </c>
      <c r="AG52" s="22">
        <f t="shared" si="6"/>
        <v>1.1148272017837051E-3</v>
      </c>
      <c r="AH52" s="22">
        <f t="shared" si="6"/>
        <v>0.5977703455964325</v>
      </c>
      <c r="AJ52" s="26">
        <f t="shared" si="7"/>
        <v>3.0595813204508698E-2</v>
      </c>
      <c r="AK52" s="26">
        <f t="shared" si="7"/>
        <v>5.0390189520624372E-2</v>
      </c>
      <c r="AL52" s="26">
        <f t="shared" si="7"/>
        <v>5.6980056980058462E-4</v>
      </c>
      <c r="AM52" s="26">
        <f t="shared" si="7"/>
        <v>5.1034311903877638E-2</v>
      </c>
    </row>
    <row r="53" spans="1:39" x14ac:dyDescent="0.3">
      <c r="A53" s="10" t="s">
        <v>69</v>
      </c>
      <c r="B53">
        <v>174.46462000000005</v>
      </c>
      <c r="C53">
        <v>173.34129999999999</v>
      </c>
      <c r="D53">
        <v>201.04986</v>
      </c>
      <c r="E53">
        <v>324.29353000000009</v>
      </c>
      <c r="F53">
        <v>174.01744516129031</v>
      </c>
      <c r="G53" s="10" t="s">
        <v>69</v>
      </c>
      <c r="H53">
        <f t="shared" si="13"/>
        <v>0.44717483870974206</v>
      </c>
      <c r="I53">
        <f t="shared" si="12"/>
        <v>-0.67614516129032154</v>
      </c>
      <c r="J53">
        <f t="shared" si="8"/>
        <v>27.032414838709684</v>
      </c>
      <c r="K53">
        <f t="shared" si="9"/>
        <v>150.27608483870978</v>
      </c>
      <c r="N53" s="22">
        <f t="shared" si="10"/>
        <v>2.5697126991795121E-3</v>
      </c>
      <c r="O53" s="22">
        <f t="shared" si="3"/>
        <v>-3.8855021728633455E-3</v>
      </c>
      <c r="P53" s="22">
        <f t="shared" si="4"/>
        <v>0.15534313133751815</v>
      </c>
      <c r="Q53" s="22">
        <f t="shared" si="5"/>
        <v>0.86356907894736901</v>
      </c>
      <c r="S53" s="10" t="s">
        <v>69</v>
      </c>
      <c r="T53">
        <v>175.01000000000002</v>
      </c>
      <c r="U53">
        <v>202.27900000000002</v>
      </c>
      <c r="V53">
        <v>201.465</v>
      </c>
      <c r="W53">
        <v>347.57800000000003</v>
      </c>
      <c r="Y53">
        <f t="shared" si="11"/>
        <v>0.99255483870970806</v>
      </c>
      <c r="Z53">
        <f t="shared" si="11"/>
        <v>28.261554838709714</v>
      </c>
      <c r="AA53">
        <f t="shared" si="11"/>
        <v>27.447554838709692</v>
      </c>
      <c r="AB53">
        <f t="shared" si="11"/>
        <v>173.56055483870972</v>
      </c>
      <c r="AE53" s="22">
        <f t="shared" si="6"/>
        <v>5.7037662964753095E-3</v>
      </c>
      <c r="AF53" s="22">
        <f t="shared" si="6"/>
        <v>0.16240644616127498</v>
      </c>
      <c r="AG53" s="22">
        <f t="shared" si="6"/>
        <v>0.15772875422501217</v>
      </c>
      <c r="AH53" s="22">
        <f t="shared" si="6"/>
        <v>0.99737445678416259</v>
      </c>
      <c r="AJ53" s="26">
        <f t="shared" si="7"/>
        <v>-3.1340535972957974E-3</v>
      </c>
      <c r="AK53" s="26">
        <f t="shared" si="7"/>
        <v>-0.16629194833413832</v>
      </c>
      <c r="AL53" s="26">
        <f t="shared" si="7"/>
        <v>-2.3856228874940266E-3</v>
      </c>
      <c r="AM53" s="26">
        <f t="shared" si="7"/>
        <v>-0.13380537783679358</v>
      </c>
    </row>
    <row r="54" spans="1:39" x14ac:dyDescent="0.3">
      <c r="A54" s="10" t="s">
        <v>70</v>
      </c>
      <c r="B54">
        <v>196.77391666666665</v>
      </c>
      <c r="C54">
        <v>231.2549238095238</v>
      </c>
      <c r="D54">
        <v>251.57127904761899</v>
      </c>
      <c r="E54">
        <v>351.73313619047627</v>
      </c>
      <c r="F54">
        <v>190.86129699999998</v>
      </c>
      <c r="G54" s="10" t="s">
        <v>70</v>
      </c>
      <c r="H54">
        <f t="shared" si="13"/>
        <v>5.9126196666666715</v>
      </c>
      <c r="I54">
        <f t="shared" si="12"/>
        <v>40.393626809523823</v>
      </c>
      <c r="J54">
        <f t="shared" si="8"/>
        <v>60.709982047619008</v>
      </c>
      <c r="K54">
        <f t="shared" si="9"/>
        <v>160.87183919047629</v>
      </c>
      <c r="N54" s="22">
        <f t="shared" si="10"/>
        <v>3.0978620388745822E-2</v>
      </c>
      <c r="O54" s="22">
        <f t="shared" si="3"/>
        <v>0.21163864777427258</v>
      </c>
      <c r="P54" s="22">
        <f t="shared" si="4"/>
        <v>0.31808429997004062</v>
      </c>
      <c r="Q54" s="22">
        <f t="shared" si="5"/>
        <v>0.84287302726689695</v>
      </c>
      <c r="S54" s="10" t="s">
        <v>70</v>
      </c>
      <c r="T54">
        <v>198.25139999999999</v>
      </c>
      <c r="U54">
        <v>251.84374999999997</v>
      </c>
      <c r="V54">
        <v>259.90274999999997</v>
      </c>
      <c r="W54">
        <v>386.42904999999996</v>
      </c>
      <c r="Y54">
        <f t="shared" si="11"/>
        <v>7.3901030000000105</v>
      </c>
      <c r="Z54">
        <f t="shared" si="11"/>
        <v>60.982452999999992</v>
      </c>
      <c r="AA54">
        <f t="shared" si="11"/>
        <v>69.04145299999999</v>
      </c>
      <c r="AB54">
        <f t="shared" si="11"/>
        <v>195.56775299999998</v>
      </c>
      <c r="AE54" s="22">
        <f t="shared" si="6"/>
        <v>3.8719756787569198E-2</v>
      </c>
      <c r="AF54" s="22">
        <f t="shared" si="6"/>
        <v>0.31951188616307058</v>
      </c>
      <c r="AG54" s="22">
        <f t="shared" si="6"/>
        <v>0.36173626652028879</v>
      </c>
      <c r="AH54" s="22">
        <f t="shared" si="6"/>
        <v>1.0246590381286156</v>
      </c>
      <c r="AJ54" s="26">
        <f t="shared" si="7"/>
        <v>-7.7411363988233763E-3</v>
      </c>
      <c r="AK54" s="26">
        <f t="shared" si="7"/>
        <v>-0.107873238388798</v>
      </c>
      <c r="AL54" s="26">
        <f t="shared" si="7"/>
        <v>-4.3651966550248167E-2</v>
      </c>
      <c r="AM54" s="26">
        <f t="shared" si="7"/>
        <v>-0.18178601086171864</v>
      </c>
    </row>
    <row r="55" spans="1:39" x14ac:dyDescent="0.3">
      <c r="A55" s="10" t="s">
        <v>71</v>
      </c>
      <c r="B55">
        <v>183.05749636363637</v>
      </c>
      <c r="C55">
        <v>215.85586909090904</v>
      </c>
      <c r="D55">
        <v>235.62148909090908</v>
      </c>
      <c r="E55">
        <v>395.47837636363636</v>
      </c>
      <c r="F55">
        <v>140.06216903225805</v>
      </c>
      <c r="G55" s="10" t="s">
        <v>71</v>
      </c>
      <c r="H55">
        <f t="shared" si="13"/>
        <v>42.99532733137832</v>
      </c>
      <c r="I55">
        <f t="shared" si="12"/>
        <v>75.793700058650984</v>
      </c>
      <c r="J55">
        <f t="shared" si="8"/>
        <v>95.559320058651025</v>
      </c>
      <c r="K55">
        <f t="shared" si="9"/>
        <v>255.4162073313783</v>
      </c>
      <c r="N55" s="22">
        <f t="shared" si="10"/>
        <v>0.30697316504841476</v>
      </c>
      <c r="O55" s="22">
        <f t="shared" si="3"/>
        <v>0.54114326932345846</v>
      </c>
      <c r="P55" s="22">
        <f t="shared" si="4"/>
        <v>0.68226360279086162</v>
      </c>
      <c r="Q55" s="22">
        <f t="shared" si="5"/>
        <v>1.8235916885776113</v>
      </c>
      <c r="S55" s="10" t="s">
        <v>71</v>
      </c>
      <c r="T55">
        <v>168.6825</v>
      </c>
      <c r="U55">
        <v>232.9803</v>
      </c>
      <c r="V55">
        <v>240.5214</v>
      </c>
      <c r="W55">
        <v>416.745</v>
      </c>
      <c r="Y55">
        <f t="shared" si="11"/>
        <v>28.62033096774195</v>
      </c>
      <c r="Z55">
        <f t="shared" si="11"/>
        <v>92.918130967741945</v>
      </c>
      <c r="AA55">
        <f t="shared" si="11"/>
        <v>100.45923096774195</v>
      </c>
      <c r="AB55">
        <f t="shared" si="11"/>
        <v>276.68283096774195</v>
      </c>
      <c r="AE55" s="22">
        <f t="shared" si="6"/>
        <v>0.20434019525393993</v>
      </c>
      <c r="AF55" s="22">
        <f t="shared" si="6"/>
        <v>0.66340634026838285</v>
      </c>
      <c r="AG55" s="22">
        <f t="shared" si="6"/>
        <v>0.71724743135032376</v>
      </c>
      <c r="AH55" s="22">
        <f t="shared" si="6"/>
        <v>1.9754287176862044</v>
      </c>
      <c r="AJ55" s="26">
        <f t="shared" si="7"/>
        <v>0.10263296979447484</v>
      </c>
      <c r="AK55" s="26">
        <f t="shared" si="7"/>
        <v>-0.12226307094492439</v>
      </c>
      <c r="AL55" s="26">
        <f t="shared" si="7"/>
        <v>-3.4983828559462138E-2</v>
      </c>
      <c r="AM55" s="26">
        <f t="shared" si="7"/>
        <v>-0.15183702910859309</v>
      </c>
    </row>
    <row r="56" spans="1:39" x14ac:dyDescent="0.3">
      <c r="A56" s="10" t="s">
        <v>72</v>
      </c>
      <c r="B56">
        <v>192.23068478260865</v>
      </c>
      <c r="C56">
        <v>227.41808695652165</v>
      </c>
      <c r="D56">
        <v>294.30881847826083</v>
      </c>
      <c r="E56">
        <v>449.19578934782601</v>
      </c>
      <c r="F56">
        <v>131.80967129032254</v>
      </c>
      <c r="G56" s="10" t="s">
        <v>72</v>
      </c>
      <c r="H56">
        <f t="shared" si="13"/>
        <v>60.421013492286107</v>
      </c>
      <c r="I56">
        <f t="shared" si="12"/>
        <v>95.608415666199107</v>
      </c>
      <c r="J56">
        <f t="shared" si="8"/>
        <v>162.49914718793829</v>
      </c>
      <c r="K56">
        <f t="shared" si="9"/>
        <v>317.3861180575035</v>
      </c>
      <c r="N56" s="22">
        <f t="shared" si="10"/>
        <v>0.45839590449477297</v>
      </c>
      <c r="O56" s="22">
        <f t="shared" si="3"/>
        <v>0.72535205292799076</v>
      </c>
      <c r="P56" s="22">
        <f t="shared" si="4"/>
        <v>1.232831745934784</v>
      </c>
      <c r="Q56" s="22">
        <f t="shared" si="5"/>
        <v>2.4079122188115645</v>
      </c>
      <c r="S56" s="10" t="s">
        <v>72</v>
      </c>
      <c r="T56">
        <v>204.52027499999997</v>
      </c>
      <c r="U56">
        <v>302.99299999999999</v>
      </c>
      <c r="V56">
        <v>295.01949999999999</v>
      </c>
      <c r="W56">
        <v>425.38622499999997</v>
      </c>
      <c r="Y56">
        <f t="shared" si="11"/>
        <v>72.710603709677429</v>
      </c>
      <c r="Z56">
        <f t="shared" si="11"/>
        <v>171.18332870967745</v>
      </c>
      <c r="AA56">
        <f t="shared" si="11"/>
        <v>163.20982870967745</v>
      </c>
      <c r="AB56">
        <f t="shared" si="11"/>
        <v>293.57655370967746</v>
      </c>
      <c r="AE56" s="22">
        <f t="shared" si="6"/>
        <v>0.55163329820864093</v>
      </c>
      <c r="AF56" s="22">
        <f t="shared" si="6"/>
        <v>1.2987159973461351</v>
      </c>
      <c r="AG56" s="22">
        <f t="shared" si="6"/>
        <v>1.238223471100184</v>
      </c>
      <c r="AH56" s="22">
        <f t="shared" si="6"/>
        <v>2.2272762752214819</v>
      </c>
      <c r="AJ56" s="26">
        <f t="shared" si="7"/>
        <v>-9.3237393713867966E-2</v>
      </c>
      <c r="AK56" s="26">
        <f t="shared" si="7"/>
        <v>-0.57336394441814431</v>
      </c>
      <c r="AL56" s="26">
        <f t="shared" si="7"/>
        <v>-5.3917251654000964E-3</v>
      </c>
      <c r="AM56" s="26">
        <f t="shared" si="7"/>
        <v>0.18063594359008261</v>
      </c>
    </row>
    <row r="57" spans="1:39" x14ac:dyDescent="0.3">
      <c r="A57" s="10" t="s">
        <v>73</v>
      </c>
      <c r="B57">
        <v>228.26198999999997</v>
      </c>
      <c r="C57">
        <v>290.11981470000001</v>
      </c>
      <c r="D57">
        <v>326.53602000000001</v>
      </c>
      <c r="E57">
        <v>407.4456945</v>
      </c>
      <c r="F57">
        <v>197.3885444</v>
      </c>
      <c r="G57" s="10" t="s">
        <v>73</v>
      </c>
      <c r="H57">
        <f t="shared" si="13"/>
        <v>30.873445599999968</v>
      </c>
      <c r="I57">
        <f t="shared" si="12"/>
        <v>92.731270300000006</v>
      </c>
      <c r="J57">
        <f t="shared" si="8"/>
        <v>129.14747560000001</v>
      </c>
      <c r="K57">
        <f t="shared" si="9"/>
        <v>210.0571501</v>
      </c>
      <c r="N57" s="22">
        <f t="shared" si="10"/>
        <v>0.15640951045991891</v>
      </c>
      <c r="O57" s="22">
        <f t="shared" si="3"/>
        <v>0.46979053714527519</v>
      </c>
      <c r="P57" s="22">
        <f t="shared" si="4"/>
        <v>0.65428050038348629</v>
      </c>
      <c r="Q57" s="22">
        <f t="shared" si="5"/>
        <v>1.0641810584221523</v>
      </c>
      <c r="S57" s="10" t="s">
        <v>73</v>
      </c>
      <c r="T57">
        <v>235.70105999999998</v>
      </c>
      <c r="U57">
        <v>344.15487000000002</v>
      </c>
      <c r="V57">
        <v>337.89038999999997</v>
      </c>
      <c r="W57">
        <v>395.52360599999997</v>
      </c>
      <c r="Y57">
        <f t="shared" si="11"/>
        <v>38.312515599999983</v>
      </c>
      <c r="Z57">
        <f t="shared" si="11"/>
        <v>146.76632560000002</v>
      </c>
      <c r="AA57">
        <f t="shared" si="11"/>
        <v>140.50184559999997</v>
      </c>
      <c r="AB57">
        <f t="shared" si="11"/>
        <v>198.13506159999997</v>
      </c>
      <c r="AE57" s="22">
        <f t="shared" si="6"/>
        <v>0.19409695591230056</v>
      </c>
      <c r="AF57" s="22">
        <f t="shared" si="6"/>
        <v>0.74354023961281113</v>
      </c>
      <c r="AG57" s="22">
        <f t="shared" si="6"/>
        <v>0.71180344344238433</v>
      </c>
      <c r="AH57" s="22">
        <f t="shared" si="6"/>
        <v>1.0037819682103091</v>
      </c>
      <c r="AJ57" s="26">
        <f t="shared" si="7"/>
        <v>-3.7687445452381646E-2</v>
      </c>
      <c r="AK57" s="26">
        <f t="shared" si="7"/>
        <v>-0.27374970246753594</v>
      </c>
      <c r="AL57" s="26">
        <f t="shared" si="7"/>
        <v>-5.7522943058898046E-2</v>
      </c>
      <c r="AM57" s="26">
        <f t="shared" si="7"/>
        <v>6.0399090211843198E-2</v>
      </c>
    </row>
    <row r="58" spans="1:39" x14ac:dyDescent="0.3">
      <c r="A58" s="10" t="s">
        <v>74</v>
      </c>
      <c r="B58">
        <v>339.92549369565216</v>
      </c>
      <c r="C58">
        <v>377.43659065217395</v>
      </c>
      <c r="D58">
        <v>418.34409826086949</v>
      </c>
      <c r="E58">
        <v>377.52359230434786</v>
      </c>
      <c r="F58">
        <v>281.64237448387104</v>
      </c>
      <c r="G58" s="10" t="s">
        <v>74</v>
      </c>
      <c r="H58">
        <f t="shared" si="13"/>
        <v>58.283119211781127</v>
      </c>
      <c r="I58">
        <f t="shared" si="12"/>
        <v>95.79421616830291</v>
      </c>
      <c r="J58">
        <f t="shared" si="8"/>
        <v>136.70172377699845</v>
      </c>
      <c r="K58">
        <f t="shared" si="9"/>
        <v>95.88121782047682</v>
      </c>
      <c r="N58" s="22">
        <f t="shared" si="10"/>
        <v>0.20694016416595315</v>
      </c>
      <c r="O58" s="22">
        <f t="shared" si="3"/>
        <v>0.3401271429551479</v>
      </c>
      <c r="P58" s="22">
        <f t="shared" si="4"/>
        <v>0.48537342446254306</v>
      </c>
      <c r="Q58" s="22">
        <f t="shared" si="5"/>
        <v>0.34043605120211662</v>
      </c>
      <c r="S58" s="10" t="s">
        <v>74</v>
      </c>
      <c r="T58">
        <v>351.72091</v>
      </c>
      <c r="U58">
        <v>433.30168999999995</v>
      </c>
      <c r="V58">
        <v>440.22836000000001</v>
      </c>
      <c r="W58">
        <v>355.56906000000004</v>
      </c>
      <c r="Y58">
        <f t="shared" si="11"/>
        <v>70.078535516128966</v>
      </c>
      <c r="Z58">
        <f t="shared" si="11"/>
        <v>151.65931551612891</v>
      </c>
      <c r="AA58">
        <f t="shared" si="11"/>
        <v>158.58598551612897</v>
      </c>
      <c r="AB58">
        <f t="shared" si="11"/>
        <v>73.926685516128998</v>
      </c>
      <c r="AE58" s="22">
        <f t="shared" si="6"/>
        <v>0.24882099380305497</v>
      </c>
      <c r="AF58" s="22">
        <f t="shared" si="6"/>
        <v>0.53848188076831482</v>
      </c>
      <c r="AG58" s="22">
        <f t="shared" si="6"/>
        <v>0.56307572966159181</v>
      </c>
      <c r="AH58" s="22">
        <f t="shared" si="6"/>
        <v>0.26248424318820884</v>
      </c>
      <c r="AJ58" s="26">
        <f t="shared" si="7"/>
        <v>-4.1880829637101824E-2</v>
      </c>
      <c r="AK58" s="26">
        <f t="shared" si="7"/>
        <v>-0.19835473781316693</v>
      </c>
      <c r="AL58" s="26">
        <f t="shared" si="7"/>
        <v>-7.7702305199048749E-2</v>
      </c>
      <c r="AM58" s="26">
        <f t="shared" si="7"/>
        <v>7.7951808013907775E-2</v>
      </c>
    </row>
    <row r="59" spans="1:39" x14ac:dyDescent="0.3">
      <c r="A59" s="10" t="s">
        <v>75</v>
      </c>
      <c r="B59">
        <v>397.95645000000002</v>
      </c>
      <c r="C59">
        <v>442.41479999999996</v>
      </c>
      <c r="D59">
        <v>455.35470999999995</v>
      </c>
      <c r="E59">
        <v>328.77853450000003</v>
      </c>
      <c r="F59">
        <v>363.58472369999987</v>
      </c>
      <c r="G59" s="10" t="s">
        <v>75</v>
      </c>
      <c r="H59">
        <f t="shared" si="13"/>
        <v>34.371726300000148</v>
      </c>
      <c r="I59">
        <f t="shared" si="12"/>
        <v>78.830076300000087</v>
      </c>
      <c r="J59">
        <f t="shared" si="8"/>
        <v>91.769986300000085</v>
      </c>
      <c r="K59">
        <f t="shared" si="9"/>
        <v>-34.806189199999835</v>
      </c>
      <c r="N59" s="22">
        <f t="shared" si="10"/>
        <v>9.4535672319282754E-2</v>
      </c>
      <c r="O59" s="22">
        <f t="shared" si="3"/>
        <v>0.21681349947211798</v>
      </c>
      <c r="P59" s="22">
        <f t="shared" si="4"/>
        <v>0.25240330607432537</v>
      </c>
      <c r="Q59" s="22">
        <f t="shared" si="5"/>
        <v>-9.5730614987881157E-2</v>
      </c>
      <c r="S59" s="10" t="s">
        <v>75</v>
      </c>
      <c r="T59">
        <v>371.35373000000004</v>
      </c>
      <c r="U59">
        <v>421.84829500000001</v>
      </c>
      <c r="V59">
        <v>420.65550999999999</v>
      </c>
      <c r="W59">
        <v>330.79903999999999</v>
      </c>
      <c r="Y59">
        <f t="shared" si="11"/>
        <v>7.7690063000001714</v>
      </c>
      <c r="Z59">
        <f t="shared" si="11"/>
        <v>58.263571300000137</v>
      </c>
      <c r="AA59">
        <f t="shared" si="11"/>
        <v>57.070786300000123</v>
      </c>
      <c r="AB59">
        <f t="shared" si="11"/>
        <v>-32.785683699999879</v>
      </c>
      <c r="AE59" s="22">
        <f t="shared" si="6"/>
        <v>2.1367801762789448E-2</v>
      </c>
      <c r="AF59" s="22">
        <f t="shared" si="6"/>
        <v>0.16024757780548127</v>
      </c>
      <c r="AG59" s="22">
        <f t="shared" si="6"/>
        <v>0.1569669531745515</v>
      </c>
      <c r="AH59" s="22">
        <f t="shared" si="6"/>
        <v>-9.0173435688821524E-2</v>
      </c>
      <c r="AJ59" s="26">
        <f t="shared" si="7"/>
        <v>7.3167870556493306E-2</v>
      </c>
      <c r="AK59" s="26">
        <f t="shared" si="7"/>
        <v>5.6565921666636709E-2</v>
      </c>
      <c r="AL59" s="26">
        <f t="shared" si="7"/>
        <v>9.5436352899773869E-2</v>
      </c>
      <c r="AM59" s="26">
        <f t="shared" si="7"/>
        <v>-5.5571792990596336E-3</v>
      </c>
    </row>
    <row r="60" spans="1:39" x14ac:dyDescent="0.3">
      <c r="A60" s="10" t="s">
        <v>76</v>
      </c>
      <c r="B60">
        <v>417.99578823529419</v>
      </c>
      <c r="C60">
        <v>428.48810470588234</v>
      </c>
      <c r="D60">
        <v>406.60790117647059</v>
      </c>
      <c r="E60">
        <v>275.08157647058823</v>
      </c>
      <c r="F60">
        <v>368.35761000000002</v>
      </c>
      <c r="G60" s="10" t="s">
        <v>76</v>
      </c>
      <c r="H60">
        <f t="shared" si="13"/>
        <v>49.638178235294163</v>
      </c>
      <c r="I60">
        <f t="shared" si="12"/>
        <v>60.130494705882313</v>
      </c>
      <c r="J60">
        <f t="shared" si="8"/>
        <v>38.250291176470569</v>
      </c>
      <c r="K60">
        <f t="shared" si="9"/>
        <v>-93.276033529411791</v>
      </c>
      <c r="N60" s="22">
        <f t="shared" si="10"/>
        <v>0.13475540314015547</v>
      </c>
      <c r="O60" s="22">
        <f t="shared" si="3"/>
        <v>0.1632394528400874</v>
      </c>
      <c r="P60" s="22">
        <f t="shared" si="4"/>
        <v>0.10384010032118127</v>
      </c>
      <c r="Q60" s="22">
        <f t="shared" si="5"/>
        <v>-0.25322141038273049</v>
      </c>
      <c r="S60" s="10" t="s">
        <v>76</v>
      </c>
      <c r="T60">
        <v>407.46105</v>
      </c>
      <c r="U60">
        <v>401.05064999999996</v>
      </c>
      <c r="V60">
        <v>399.84870000000001</v>
      </c>
      <c r="W60">
        <v>260.82315</v>
      </c>
      <c r="Y60">
        <f t="shared" si="11"/>
        <v>39.103439999999978</v>
      </c>
      <c r="Z60">
        <f t="shared" si="11"/>
        <v>32.693039999999939</v>
      </c>
      <c r="AA60">
        <f t="shared" si="11"/>
        <v>31.491089999999986</v>
      </c>
      <c r="AB60">
        <f t="shared" si="11"/>
        <v>-107.53446000000002</v>
      </c>
      <c r="AE60" s="22">
        <f t="shared" si="6"/>
        <v>0.10615618881879479</v>
      </c>
      <c r="AF60" s="22">
        <f t="shared" si="6"/>
        <v>8.8753534914074228E-2</v>
      </c>
      <c r="AG60" s="22">
        <f t="shared" si="6"/>
        <v>8.5490537306939257E-2</v>
      </c>
      <c r="AH60" s="22">
        <f t="shared" si="6"/>
        <v>-0.29192951925168592</v>
      </c>
      <c r="AJ60" s="26">
        <f t="shared" si="7"/>
        <v>2.8599214321360672E-2</v>
      </c>
      <c r="AK60" s="26">
        <f t="shared" si="7"/>
        <v>7.4485917926013168E-2</v>
      </c>
      <c r="AL60" s="26">
        <f t="shared" si="7"/>
        <v>1.834956301424201E-2</v>
      </c>
      <c r="AM60" s="26">
        <f t="shared" si="7"/>
        <v>3.8708108868955426E-2</v>
      </c>
    </row>
    <row r="61" spans="1:39" x14ac:dyDescent="0.3">
      <c r="A61" s="10" t="s">
        <v>77</v>
      </c>
      <c r="B61">
        <v>383.12837318181818</v>
      </c>
      <c r="C61">
        <v>369.83723454545458</v>
      </c>
      <c r="D61">
        <v>371.19347318181815</v>
      </c>
      <c r="E61">
        <v>283.67087318181814</v>
      </c>
      <c r="F61">
        <v>364.73054400000001</v>
      </c>
      <c r="G61" s="10" t="s">
        <v>77</v>
      </c>
      <c r="H61">
        <f t="shared" si="13"/>
        <v>18.397829181818167</v>
      </c>
      <c r="I61">
        <f t="shared" si="12"/>
        <v>5.106690545454569</v>
      </c>
      <c r="J61">
        <f t="shared" si="8"/>
        <v>6.46292918181814</v>
      </c>
      <c r="K61">
        <f t="shared" si="9"/>
        <v>-81.059670818181871</v>
      </c>
      <c r="N61" s="22">
        <f t="shared" si="10"/>
        <v>5.0442249722354393E-2</v>
      </c>
      <c r="O61" s="22">
        <f t="shared" si="3"/>
        <v>1.4001269236871396E-2</v>
      </c>
      <c r="P61" s="22">
        <f t="shared" si="4"/>
        <v>1.7719736633349085E-2</v>
      </c>
      <c r="Q61" s="22">
        <f t="shared" si="5"/>
        <v>-0.22224535935268933</v>
      </c>
      <c r="S61" s="10" t="s">
        <v>77</v>
      </c>
      <c r="T61">
        <v>323.03796</v>
      </c>
      <c r="U61">
        <v>329.80107000000004</v>
      </c>
      <c r="V61">
        <v>320.65097999999995</v>
      </c>
      <c r="W61">
        <v>346.1121</v>
      </c>
      <c r="Y61">
        <f t="shared" si="11"/>
        <v>-41.692584000000011</v>
      </c>
      <c r="Z61">
        <f t="shared" si="11"/>
        <v>-34.929473999999971</v>
      </c>
      <c r="AA61">
        <f t="shared" si="11"/>
        <v>-44.079564000000062</v>
      </c>
      <c r="AB61">
        <f t="shared" si="11"/>
        <v>-18.618444000000011</v>
      </c>
      <c r="AE61" s="22">
        <f t="shared" si="6"/>
        <v>-0.11431064572425832</v>
      </c>
      <c r="AF61" s="22">
        <f t="shared" si="6"/>
        <v>-9.5767888307155241E-2</v>
      </c>
      <c r="AG61" s="22">
        <f t="shared" si="6"/>
        <v>-0.1208551483420595</v>
      </c>
      <c r="AH61" s="22">
        <f t="shared" si="6"/>
        <v>-5.1047120418848194E-2</v>
      </c>
      <c r="AJ61" s="26">
        <f t="shared" si="7"/>
        <v>0.1647528954466127</v>
      </c>
      <c r="AK61" s="26">
        <f t="shared" si="7"/>
        <v>0.10976915754402664</v>
      </c>
      <c r="AL61" s="26">
        <f t="shared" si="7"/>
        <v>0.1385748849754086</v>
      </c>
      <c r="AM61" s="26">
        <f t="shared" si="7"/>
        <v>-0.17119823893384112</v>
      </c>
    </row>
    <row r="62" spans="1:39" x14ac:dyDescent="0.3">
      <c r="A62" s="10" t="s">
        <v>78</v>
      </c>
      <c r="B62">
        <v>301.30489523809524</v>
      </c>
      <c r="C62">
        <v>300.39655238095241</v>
      </c>
      <c r="D62">
        <v>303.66280190476192</v>
      </c>
      <c r="E62">
        <v>361.27066285714284</v>
      </c>
      <c r="F62">
        <v>306.31866068965519</v>
      </c>
      <c r="G62" s="10" t="s">
        <v>78</v>
      </c>
      <c r="H62">
        <f t="shared" si="13"/>
        <v>-5.0137654515599479</v>
      </c>
      <c r="I62">
        <f t="shared" si="12"/>
        <v>-5.922108308702775</v>
      </c>
      <c r="J62">
        <f t="shared" si="8"/>
        <v>-2.6558587848932689</v>
      </c>
      <c r="K62">
        <f t="shared" si="9"/>
        <v>54.952002167487649</v>
      </c>
      <c r="N62" s="22">
        <f t="shared" si="10"/>
        <v>-1.6367809392584191E-2</v>
      </c>
      <c r="O62" s="22">
        <f t="shared" si="3"/>
        <v>-1.9333162058653427E-2</v>
      </c>
      <c r="P62" s="22">
        <f t="shared" si="4"/>
        <v>-8.6702480969125008E-3</v>
      </c>
      <c r="Q62" s="22">
        <f t="shared" si="5"/>
        <v>0.17939488911242638</v>
      </c>
      <c r="S62" s="10" t="s">
        <v>78</v>
      </c>
      <c r="T62">
        <v>245.19580000000002</v>
      </c>
      <c r="U62">
        <v>223.33880000000002</v>
      </c>
      <c r="V62">
        <v>251.95160000000001</v>
      </c>
      <c r="W62">
        <v>453.036</v>
      </c>
      <c r="Y62">
        <f t="shared" si="11"/>
        <v>-61.12286068965517</v>
      </c>
      <c r="Z62">
        <f t="shared" si="11"/>
        <v>-82.979860689655169</v>
      </c>
      <c r="AA62">
        <f t="shared" si="11"/>
        <v>-54.367060689655176</v>
      </c>
      <c r="AB62">
        <f t="shared" si="11"/>
        <v>146.71733931034481</v>
      </c>
      <c r="AE62" s="22">
        <f t="shared" si="6"/>
        <v>-0.19954011470290872</v>
      </c>
      <c r="AF62" s="22">
        <f t="shared" si="6"/>
        <v>-0.27089391323020207</v>
      </c>
      <c r="AG62" s="22">
        <f t="shared" si="6"/>
        <v>-0.17748530424901804</v>
      </c>
      <c r="AH62" s="22">
        <f t="shared" si="6"/>
        <v>0.47896964220208105</v>
      </c>
      <c r="AJ62" s="26">
        <f t="shared" si="7"/>
        <v>0.18317230531032452</v>
      </c>
      <c r="AK62" s="26">
        <f t="shared" si="7"/>
        <v>0.25156075117154864</v>
      </c>
      <c r="AL62" s="26">
        <f t="shared" si="7"/>
        <v>0.16881505615210554</v>
      </c>
      <c r="AM62" s="26">
        <f t="shared" si="7"/>
        <v>-0.29957475308965464</v>
      </c>
    </row>
    <row r="63" spans="1:39" x14ac:dyDescent="0.3">
      <c r="A63" s="10" t="s">
        <v>79</v>
      </c>
      <c r="B63">
        <v>236.87415583333336</v>
      </c>
      <c r="C63">
        <v>238.82949016666669</v>
      </c>
      <c r="D63">
        <v>250.30049</v>
      </c>
      <c r="E63">
        <v>464.16186483333337</v>
      </c>
      <c r="F63">
        <v>235.6812905806452</v>
      </c>
      <c r="G63" s="10" t="s">
        <v>79</v>
      </c>
      <c r="H63">
        <f t="shared" si="13"/>
        <v>1.1928652526881649</v>
      </c>
      <c r="I63">
        <f t="shared" si="12"/>
        <v>3.1481995860214909</v>
      </c>
      <c r="J63">
        <f t="shared" si="8"/>
        <v>14.6191994193548</v>
      </c>
      <c r="K63">
        <f t="shared" si="9"/>
        <v>228.48057425268817</v>
      </c>
      <c r="N63" s="22">
        <f t="shared" si="10"/>
        <v>5.0613489503104677E-3</v>
      </c>
      <c r="O63" s="22">
        <f t="shared" si="3"/>
        <v>1.3357868069481922E-2</v>
      </c>
      <c r="P63" s="22">
        <f t="shared" si="4"/>
        <v>6.2029528874938067E-2</v>
      </c>
      <c r="Q63" s="22">
        <f t="shared" si="5"/>
        <v>0.96944722973038422</v>
      </c>
      <c r="S63" s="10" t="s">
        <v>79</v>
      </c>
      <c r="T63">
        <v>273.92376000000002</v>
      </c>
      <c r="U63">
        <v>264.76642500000003</v>
      </c>
      <c r="V63">
        <v>273.12746999999996</v>
      </c>
      <c r="W63">
        <v>488.92205999999999</v>
      </c>
      <c r="Y63">
        <f t="shared" si="11"/>
        <v>38.242469419354819</v>
      </c>
      <c r="Z63">
        <f t="shared" si="11"/>
        <v>29.08513441935483</v>
      </c>
      <c r="AA63">
        <f t="shared" si="11"/>
        <v>37.446179419354763</v>
      </c>
      <c r="AB63">
        <f t="shared" si="11"/>
        <v>253.24076941935479</v>
      </c>
      <c r="AE63" s="22">
        <f t="shared" si="6"/>
        <v>0.16226349289388775</v>
      </c>
      <c r="AF63" s="22">
        <f t="shared" si="6"/>
        <v>0.12340875403260959</v>
      </c>
      <c r="AG63" s="22">
        <f t="shared" si="6"/>
        <v>0.15888481994942855</v>
      </c>
      <c r="AH63" s="22">
        <f t="shared" si="6"/>
        <v>1.0745051878978111</v>
      </c>
      <c r="AJ63" s="26">
        <f t="shared" si="7"/>
        <v>-0.15720214394357729</v>
      </c>
      <c r="AK63" s="26">
        <f t="shared" si="7"/>
        <v>-0.11005088596312768</v>
      </c>
      <c r="AL63" s="26">
        <f t="shared" si="7"/>
        <v>-9.6855291074490479E-2</v>
      </c>
      <c r="AM63" s="26">
        <f t="shared" si="7"/>
        <v>-0.10505795816742691</v>
      </c>
    </row>
    <row r="64" spans="1:39" x14ac:dyDescent="0.3">
      <c r="A64" s="10" t="s">
        <v>80</v>
      </c>
      <c r="B64">
        <v>280.13482199999999</v>
      </c>
      <c r="C64">
        <v>276.00497250000001</v>
      </c>
      <c r="D64">
        <v>259.21049250000004</v>
      </c>
      <c r="E64">
        <v>527.67242699999997</v>
      </c>
      <c r="F64">
        <v>301.48070259999997</v>
      </c>
      <c r="G64" s="10" t="s">
        <v>80</v>
      </c>
      <c r="H64">
        <f t="shared" si="13"/>
        <v>-21.345880599999987</v>
      </c>
      <c r="I64">
        <f t="shared" si="12"/>
        <v>-25.475730099999964</v>
      </c>
      <c r="J64">
        <f t="shared" si="8"/>
        <v>-42.270210099999929</v>
      </c>
      <c r="K64">
        <f t="shared" si="9"/>
        <v>226.1917244</v>
      </c>
      <c r="N64" s="22">
        <f t="shared" si="10"/>
        <v>-7.0803472381187116E-2</v>
      </c>
      <c r="O64" s="22">
        <f t="shared" si="3"/>
        <v>-8.4502025769127839E-2</v>
      </c>
      <c r="P64" s="22">
        <f t="shared" si="4"/>
        <v>-0.1402086758305171</v>
      </c>
      <c r="Q64" s="22">
        <f t="shared" si="5"/>
        <v>0.75026932884692044</v>
      </c>
      <c r="S64" s="10" t="s">
        <v>80</v>
      </c>
      <c r="T64">
        <v>221.76676500000002</v>
      </c>
      <c r="U64">
        <v>254.81280000000001</v>
      </c>
      <c r="V64">
        <v>248.44248000000002</v>
      </c>
      <c r="W64">
        <v>524.75511000000006</v>
      </c>
      <c r="Y64">
        <f t="shared" si="11"/>
        <v>-79.713937599999952</v>
      </c>
      <c r="Z64">
        <f t="shared" si="11"/>
        <v>-46.667902599999962</v>
      </c>
      <c r="AA64">
        <f t="shared" si="11"/>
        <v>-53.038222599999955</v>
      </c>
      <c r="AB64">
        <f t="shared" si="11"/>
        <v>223.27440740000009</v>
      </c>
      <c r="AE64" s="22">
        <f t="shared" si="6"/>
        <v>-0.26440809283161049</v>
      </c>
      <c r="AF64" s="22">
        <f t="shared" si="6"/>
        <v>-0.15479565424098879</v>
      </c>
      <c r="AG64" s="22">
        <f t="shared" si="6"/>
        <v>-0.17592576288496403</v>
      </c>
      <c r="AH64" s="22">
        <f t="shared" si="6"/>
        <v>0.74059269954746387</v>
      </c>
      <c r="AJ64" s="26">
        <f t="shared" si="7"/>
        <v>0.19360462045042337</v>
      </c>
      <c r="AK64" s="26">
        <f t="shared" si="7"/>
        <v>7.029362847186095E-2</v>
      </c>
      <c r="AL64" s="26">
        <f t="shared" si="7"/>
        <v>3.5717087054446928E-2</v>
      </c>
      <c r="AM64" s="26">
        <f t="shared" si="7"/>
        <v>9.6766292994565628E-3</v>
      </c>
    </row>
    <row r="65" spans="1:39" x14ac:dyDescent="0.3">
      <c r="A65" s="10" t="s">
        <v>81</v>
      </c>
      <c r="B65">
        <v>284.55255</v>
      </c>
      <c r="C65">
        <v>302.50669499999998</v>
      </c>
      <c r="D65">
        <v>364.59303299999993</v>
      </c>
      <c r="E65">
        <v>520.57188000000008</v>
      </c>
      <c r="F65">
        <v>202.94280000000001</v>
      </c>
      <c r="G65" s="10" t="s">
        <v>81</v>
      </c>
      <c r="H65">
        <f t="shared" si="13"/>
        <v>81.609749999999991</v>
      </c>
      <c r="I65">
        <f t="shared" si="12"/>
        <v>99.563894999999974</v>
      </c>
      <c r="J65">
        <f t="shared" si="8"/>
        <v>161.65023299999993</v>
      </c>
      <c r="K65">
        <f t="shared" si="9"/>
        <v>317.62908000000004</v>
      </c>
      <c r="N65" s="22">
        <f t="shared" si="10"/>
        <v>0.40213178294573637</v>
      </c>
      <c r="O65" s="22">
        <f t="shared" si="3"/>
        <v>0.4906007751937983</v>
      </c>
      <c r="P65" s="22">
        <f t="shared" si="4"/>
        <v>0.79653100775193764</v>
      </c>
      <c r="Q65" s="22">
        <f t="shared" si="5"/>
        <v>1.5651162790697677</v>
      </c>
      <c r="S65" s="10" t="s">
        <v>81</v>
      </c>
      <c r="T65">
        <v>282.38939999999997</v>
      </c>
      <c r="U65">
        <v>429.87689999999998</v>
      </c>
      <c r="V65">
        <v>401.95260000000002</v>
      </c>
      <c r="W65">
        <v>519.15599999999995</v>
      </c>
      <c r="Y65">
        <f t="shared" si="11"/>
        <v>79.446599999999961</v>
      </c>
      <c r="Z65">
        <f t="shared" si="11"/>
        <v>226.93409999999997</v>
      </c>
      <c r="AA65">
        <f t="shared" si="11"/>
        <v>199.00980000000001</v>
      </c>
      <c r="AB65">
        <f t="shared" si="11"/>
        <v>316.21319999999992</v>
      </c>
      <c r="AE65" s="22">
        <f t="shared" si="6"/>
        <v>0.39147286821705407</v>
      </c>
      <c r="AF65" s="22">
        <f t="shared" si="6"/>
        <v>1.1182170542635657</v>
      </c>
      <c r="AG65" s="22">
        <f t="shared" si="6"/>
        <v>0.98062015503875977</v>
      </c>
      <c r="AH65" s="22">
        <f t="shared" si="6"/>
        <v>1.5581395348837204</v>
      </c>
      <c r="AJ65" s="26">
        <f t="shared" si="7"/>
        <v>1.06589147286823E-2</v>
      </c>
      <c r="AK65" s="26">
        <f t="shared" si="7"/>
        <v>-0.62761627906976736</v>
      </c>
      <c r="AL65" s="26">
        <f t="shared" si="7"/>
        <v>-0.18408914728682213</v>
      </c>
      <c r="AM65" s="26">
        <f t="shared" si="7"/>
        <v>6.9767441860473234E-3</v>
      </c>
    </row>
    <row r="66" spans="1:39" x14ac:dyDescent="0.3">
      <c r="A66" s="10" t="s">
        <v>82</v>
      </c>
      <c r="B66">
        <v>356.90800095238097</v>
      </c>
      <c r="C66">
        <v>428.99133095238091</v>
      </c>
      <c r="D66">
        <v>471.28919880952384</v>
      </c>
      <c r="E66">
        <v>598.46821309523818</v>
      </c>
      <c r="F66">
        <v>323.30678783333332</v>
      </c>
      <c r="G66" s="10" t="s">
        <v>82</v>
      </c>
      <c r="H66">
        <f t="shared" si="13"/>
        <v>33.601213119047657</v>
      </c>
      <c r="I66">
        <f t="shared" si="12"/>
        <v>105.68454311904759</v>
      </c>
      <c r="J66">
        <f t="shared" si="8"/>
        <v>147.98241097619052</v>
      </c>
      <c r="K66">
        <f t="shared" si="9"/>
        <v>275.16142526190487</v>
      </c>
      <c r="N66" s="22">
        <f t="shared" si="10"/>
        <v>0.1039298102716275</v>
      </c>
      <c r="O66" s="22">
        <f t="shared" si="3"/>
        <v>0.32688624890093132</v>
      </c>
      <c r="P66" s="22">
        <f t="shared" si="4"/>
        <v>0.45771513789706259</v>
      </c>
      <c r="Q66" s="22">
        <f t="shared" si="5"/>
        <v>0.8510845909110708</v>
      </c>
      <c r="S66" s="10" t="s">
        <v>82</v>
      </c>
      <c r="T66">
        <v>342.03620000000001</v>
      </c>
      <c r="U66">
        <v>535.43050000000005</v>
      </c>
      <c r="V66">
        <v>504.26365000000004</v>
      </c>
      <c r="W66">
        <v>595.36675000000002</v>
      </c>
      <c r="Y66">
        <f t="shared" si="11"/>
        <v>18.729412166666691</v>
      </c>
      <c r="Z66">
        <f t="shared" si="11"/>
        <v>212.12371216666673</v>
      </c>
      <c r="AA66">
        <f t="shared" si="11"/>
        <v>180.95686216666672</v>
      </c>
      <c r="AB66">
        <f t="shared" si="11"/>
        <v>272.05996216666671</v>
      </c>
      <c r="AE66" s="22">
        <f t="shared" si="6"/>
        <v>5.7930773096919394E-2</v>
      </c>
      <c r="AF66" s="22">
        <f t="shared" si="6"/>
        <v>0.6561065840535889</v>
      </c>
      <c r="AG66" s="22">
        <f t="shared" si="6"/>
        <v>0.55970635005643965</v>
      </c>
      <c r="AH66" s="22">
        <f t="shared" si="6"/>
        <v>0.84149164943272192</v>
      </c>
      <c r="AJ66" s="26">
        <f t="shared" si="7"/>
        <v>4.5999037174708102E-2</v>
      </c>
      <c r="AK66" s="26">
        <f t="shared" si="7"/>
        <v>-0.32922033515265758</v>
      </c>
      <c r="AL66" s="26">
        <f t="shared" si="7"/>
        <v>-0.10199121215937706</v>
      </c>
      <c r="AM66" s="26">
        <f t="shared" si="7"/>
        <v>9.592941478348882E-3</v>
      </c>
    </row>
    <row r="67" spans="1:39" x14ac:dyDescent="0.3">
      <c r="A67" s="10" t="s">
        <v>83</v>
      </c>
      <c r="B67">
        <v>445.19809304347831</v>
      </c>
      <c r="C67">
        <v>485.70055121739136</v>
      </c>
      <c r="D67">
        <v>505.54234643478253</v>
      </c>
      <c r="E67">
        <v>576.26942282608707</v>
      </c>
      <c r="F67">
        <v>357.64008996774203</v>
      </c>
      <c r="G67" s="10" t="s">
        <v>83</v>
      </c>
      <c r="H67">
        <f t="shared" si="13"/>
        <v>87.558003075736281</v>
      </c>
      <c r="I67">
        <f t="shared" si="12"/>
        <v>128.06046124964934</v>
      </c>
      <c r="J67">
        <f t="shared" si="8"/>
        <v>147.9022564670405</v>
      </c>
      <c r="K67">
        <f t="shared" si="9"/>
        <v>218.62933285834504</v>
      </c>
      <c r="N67" s="22">
        <f t="shared" si="10"/>
        <v>0.2448215553341174</v>
      </c>
      <c r="O67" s="22">
        <f t="shared" si="3"/>
        <v>0.35807076679015482</v>
      </c>
      <c r="P67" s="22">
        <f t="shared" si="4"/>
        <v>0.41355055156255216</v>
      </c>
      <c r="Q67" s="22">
        <f t="shared" si="5"/>
        <v>0.61131103305019496</v>
      </c>
      <c r="S67" s="10" t="s">
        <v>83</v>
      </c>
      <c r="T67">
        <v>429.80058000000002</v>
      </c>
      <c r="U67">
        <v>472.70015100000001</v>
      </c>
      <c r="V67">
        <v>482.92200000000003</v>
      </c>
      <c r="W67">
        <v>516.32410500000003</v>
      </c>
      <c r="Y67">
        <f t="shared" si="11"/>
        <v>72.160490032257997</v>
      </c>
      <c r="Z67">
        <f t="shared" si="11"/>
        <v>115.06006103225798</v>
      </c>
      <c r="AA67">
        <f t="shared" si="11"/>
        <v>125.281910032258</v>
      </c>
      <c r="AB67">
        <f t="shared" si="11"/>
        <v>158.684015032258</v>
      </c>
      <c r="AE67" s="22">
        <f t="shared" si="6"/>
        <v>0.20176845956717726</v>
      </c>
      <c r="AF67" s="22">
        <f t="shared" si="6"/>
        <v>0.32172025525056774</v>
      </c>
      <c r="AG67" s="22">
        <f t="shared" si="6"/>
        <v>0.35030163996312053</v>
      </c>
      <c r="AH67" s="22">
        <f t="shared" si="6"/>
        <v>0.44369750339390301</v>
      </c>
      <c r="AJ67" s="26">
        <f t="shared" si="7"/>
        <v>4.3053095766940136E-2</v>
      </c>
      <c r="AK67" s="26">
        <f t="shared" si="7"/>
        <v>3.6350511539587071E-2</v>
      </c>
      <c r="AL67" s="26">
        <f t="shared" si="7"/>
        <v>6.3248911599431634E-2</v>
      </c>
      <c r="AM67" s="26">
        <f t="shared" si="7"/>
        <v>0.16761352965629195</v>
      </c>
    </row>
    <row r="68" spans="1:39" x14ac:dyDescent="0.3">
      <c r="A68" s="10" t="s">
        <v>84</v>
      </c>
      <c r="B68">
        <v>483.61490333333336</v>
      </c>
      <c r="C68">
        <v>507.62671166666672</v>
      </c>
      <c r="D68">
        <v>538.5022906666668</v>
      </c>
      <c r="E68">
        <v>451.9762613333333</v>
      </c>
      <c r="F68">
        <v>435.42388061290308</v>
      </c>
      <c r="G68" s="10" t="s">
        <v>84</v>
      </c>
      <c r="H68">
        <f t="shared" si="13"/>
        <v>48.191022720430283</v>
      </c>
      <c r="I68">
        <f t="shared" si="12"/>
        <v>72.202831053763646</v>
      </c>
      <c r="J68">
        <f t="shared" si="8"/>
        <v>103.07841005376372</v>
      </c>
      <c r="K68">
        <f t="shared" si="9"/>
        <v>16.552380720430222</v>
      </c>
      <c r="N68" s="22">
        <f t="shared" si="10"/>
        <v>0.11067611324531983</v>
      </c>
      <c r="O68" s="22">
        <f t="shared" si="3"/>
        <v>0.16582193643612489</v>
      </c>
      <c r="P68" s="22">
        <f t="shared" si="4"/>
        <v>0.23673118228763762</v>
      </c>
      <c r="Q68" s="22">
        <f t="shared" si="5"/>
        <v>3.8014407241814742E-2</v>
      </c>
      <c r="S68" s="10" t="s">
        <v>84</v>
      </c>
      <c r="T68">
        <v>544.50808999999992</v>
      </c>
      <c r="U68">
        <v>576.79590499999995</v>
      </c>
      <c r="V68">
        <v>589.9502</v>
      </c>
      <c r="W68">
        <v>430.50419999999997</v>
      </c>
      <c r="Y68">
        <f t="shared" si="11"/>
        <v>109.08420938709685</v>
      </c>
      <c r="Z68">
        <f t="shared" si="11"/>
        <v>141.37202438709687</v>
      </c>
      <c r="AA68">
        <f t="shared" si="11"/>
        <v>154.52631938709692</v>
      </c>
      <c r="AB68">
        <f t="shared" si="11"/>
        <v>-4.9196806129031074</v>
      </c>
      <c r="AE68" s="22">
        <f t="shared" si="6"/>
        <v>0.25052417711575631</v>
      </c>
      <c r="AF68" s="22">
        <f t="shared" si="6"/>
        <v>0.32467678205453837</v>
      </c>
      <c r="AG68" s="22">
        <f t="shared" si="6"/>
        <v>0.35488710258515338</v>
      </c>
      <c r="AH68" s="22">
        <f t="shared" si="6"/>
        <v>-1.1298600816239478E-2</v>
      </c>
      <c r="AJ68" s="26">
        <f t="shared" si="7"/>
        <v>-0.13984806387043647</v>
      </c>
      <c r="AK68" s="26">
        <f t="shared" si="7"/>
        <v>-0.15885484561841348</v>
      </c>
      <c r="AL68" s="26">
        <f t="shared" si="7"/>
        <v>-0.11815592029751576</v>
      </c>
      <c r="AM68" s="26">
        <f t="shared" si="7"/>
        <v>4.931300805805422E-2</v>
      </c>
    </row>
    <row r="69" spans="1:39" x14ac:dyDescent="0.3">
      <c r="A69" s="10" t="s">
        <v>85</v>
      </c>
      <c r="B69">
        <v>555.77960136363629</v>
      </c>
      <c r="C69">
        <v>574.15048909090899</v>
      </c>
      <c r="D69">
        <v>588.9435954545454</v>
      </c>
      <c r="E69">
        <v>354.70087363636361</v>
      </c>
      <c r="F69">
        <v>550.30133219999993</v>
      </c>
      <c r="G69" s="10" t="s">
        <v>85</v>
      </c>
      <c r="H69">
        <f t="shared" si="13"/>
        <v>5.4782691636363552</v>
      </c>
      <c r="I69">
        <f t="shared" si="12"/>
        <v>23.849156890909057</v>
      </c>
      <c r="J69">
        <f t="shared" si="8"/>
        <v>38.642263254545469</v>
      </c>
      <c r="K69">
        <f t="shared" si="9"/>
        <v>-195.60045856363632</v>
      </c>
      <c r="N69" s="22">
        <f t="shared" si="10"/>
        <v>9.9550352562936349E-3</v>
      </c>
      <c r="O69" s="22">
        <f t="shared" ref="O69:O132" si="14">(C69-F69)/F69</f>
        <v>4.3338359359525208E-2</v>
      </c>
      <c r="P69" s="22">
        <f t="shared" ref="P69:P132" si="15">(D69-F69)/F69</f>
        <v>7.0220188455770327E-2</v>
      </c>
      <c r="Q69" s="22">
        <f t="shared" ref="Q69:Q132" si="16">(E69-F69)/F69</f>
        <v>-0.35544245873740288</v>
      </c>
      <c r="S69" s="10" t="s">
        <v>85</v>
      </c>
      <c r="T69">
        <v>513.86579999999992</v>
      </c>
      <c r="U69">
        <v>554.24096999999995</v>
      </c>
      <c r="V69">
        <v>544.86087999999995</v>
      </c>
      <c r="W69">
        <v>332.38144999999997</v>
      </c>
      <c r="Y69">
        <f t="shared" si="11"/>
        <v>-36.435532200000011</v>
      </c>
      <c r="Z69">
        <f t="shared" si="11"/>
        <v>3.9396378000000141</v>
      </c>
      <c r="AA69">
        <f t="shared" si="11"/>
        <v>-5.4404521999999815</v>
      </c>
      <c r="AB69">
        <f t="shared" si="11"/>
        <v>-217.91988219999996</v>
      </c>
      <c r="AE69" s="22">
        <f t="shared" ref="AE69:AH132" si="17">Y69/$F69</f>
        <v>-6.6210147183067308E-2</v>
      </c>
      <c r="AF69" s="22">
        <f t="shared" si="17"/>
        <v>7.1590555382631772E-3</v>
      </c>
      <c r="AG69" s="22">
        <f t="shared" si="17"/>
        <v>-9.8863147909347953E-3</v>
      </c>
      <c r="AH69" s="22">
        <f t="shared" si="17"/>
        <v>-0.39600100790015857</v>
      </c>
      <c r="AJ69" s="26">
        <f t="shared" ref="AJ69:AM132" si="18">N69-AE69</f>
        <v>7.6165182439360948E-2</v>
      </c>
      <c r="AK69" s="26">
        <f t="shared" si="18"/>
        <v>3.6179303821262034E-2</v>
      </c>
      <c r="AL69" s="26">
        <f t="shared" si="18"/>
        <v>8.0106503246705124E-2</v>
      </c>
      <c r="AM69" s="26">
        <f t="shared" si="18"/>
        <v>4.0558549162755697E-2</v>
      </c>
    </row>
    <row r="70" spans="1:39" x14ac:dyDescent="0.3">
      <c r="A70" s="10" t="s">
        <v>86</v>
      </c>
      <c r="B70">
        <v>501.35252000000003</v>
      </c>
      <c r="C70">
        <v>508.00260000000009</v>
      </c>
      <c r="D70">
        <v>527.90053599999999</v>
      </c>
      <c r="E70">
        <v>318.08677600000004</v>
      </c>
      <c r="F70">
        <v>485.4377625806452</v>
      </c>
      <c r="G70" s="10" t="s">
        <v>86</v>
      </c>
      <c r="H70">
        <f t="shared" si="13"/>
        <v>15.914757419354828</v>
      </c>
      <c r="I70">
        <f t="shared" si="12"/>
        <v>22.564837419354888</v>
      </c>
      <c r="J70">
        <f t="shared" ref="J70:J133" si="19">D70-F70</f>
        <v>42.462773419354789</v>
      </c>
      <c r="K70">
        <f t="shared" ref="K70:K133" si="20">E70-F70</f>
        <v>-167.35098658064516</v>
      </c>
      <c r="N70" s="22">
        <f t="shared" ref="N70:N133" si="21">(B70-F70)/F70</f>
        <v>3.2784341569864844E-2</v>
      </c>
      <c r="O70" s="22">
        <f t="shared" si="14"/>
        <v>4.6483481835853713E-2</v>
      </c>
      <c r="P70" s="22">
        <f t="shared" si="15"/>
        <v>8.7473156586783868E-2</v>
      </c>
      <c r="Q70" s="22">
        <f t="shared" si="16"/>
        <v>-0.3447424149513777</v>
      </c>
      <c r="S70" s="10" t="s">
        <v>86</v>
      </c>
      <c r="T70">
        <v>487.21176000000003</v>
      </c>
      <c r="U70">
        <v>494.08600000000001</v>
      </c>
      <c r="V70">
        <v>493.22672</v>
      </c>
      <c r="W70">
        <v>283.56240000000003</v>
      </c>
      <c r="Y70">
        <f t="shared" ref="Y70:AB133" si="22">T70-$F70</f>
        <v>1.7739974193548278</v>
      </c>
      <c r="Z70">
        <f t="shared" si="22"/>
        <v>8.6482374193548139</v>
      </c>
      <c r="AA70">
        <f t="shared" si="22"/>
        <v>7.7889574193548015</v>
      </c>
      <c r="AB70">
        <f t="shared" si="22"/>
        <v>-201.87536258064517</v>
      </c>
      <c r="AE70" s="22">
        <f t="shared" si="17"/>
        <v>3.6544281390966482E-3</v>
      </c>
      <c r="AF70" s="22">
        <f t="shared" si="17"/>
        <v>1.7815337178096219E-2</v>
      </c>
      <c r="AG70" s="22">
        <f t="shared" si="17"/>
        <v>1.6045223548221244E-2</v>
      </c>
      <c r="AH70" s="22">
        <f t="shared" si="17"/>
        <v>-0.41586250214126647</v>
      </c>
      <c r="AJ70" s="26">
        <f t="shared" si="18"/>
        <v>2.9129913430768196E-2</v>
      </c>
      <c r="AK70" s="26">
        <f t="shared" si="18"/>
        <v>2.8668144657757494E-2</v>
      </c>
      <c r="AL70" s="26">
        <f t="shared" si="18"/>
        <v>7.1427933038562624E-2</v>
      </c>
      <c r="AM70" s="26">
        <f t="shared" si="18"/>
        <v>7.112008718988877E-2</v>
      </c>
    </row>
    <row r="71" spans="1:39" x14ac:dyDescent="0.3">
      <c r="A71" s="10" t="s">
        <v>87</v>
      </c>
      <c r="B71">
        <v>467.27259950000007</v>
      </c>
      <c r="C71">
        <v>461.76672449999995</v>
      </c>
      <c r="D71">
        <v>461.53768009999993</v>
      </c>
      <c r="E71">
        <v>303.5058535</v>
      </c>
      <c r="F71">
        <v>451.64325566666668</v>
      </c>
      <c r="G71" s="10" t="s">
        <v>87</v>
      </c>
      <c r="H71">
        <f t="shared" si="13"/>
        <v>15.629343833333394</v>
      </c>
      <c r="I71">
        <f t="shared" ref="I71:I134" si="23">C71-F71</f>
        <v>10.123468833333277</v>
      </c>
      <c r="J71">
        <f t="shared" si="19"/>
        <v>9.8944244333332563</v>
      </c>
      <c r="K71">
        <f t="shared" si="20"/>
        <v>-148.13740216666667</v>
      </c>
      <c r="N71" s="22">
        <f t="shared" si="21"/>
        <v>3.4605506973115444E-2</v>
      </c>
      <c r="O71" s="22">
        <f t="shared" si="14"/>
        <v>2.241474594454004E-2</v>
      </c>
      <c r="P71" s="22">
        <f t="shared" si="15"/>
        <v>2.1907610285751267E-2</v>
      </c>
      <c r="Q71" s="22">
        <f t="shared" si="16"/>
        <v>-0.32799648906082379</v>
      </c>
      <c r="S71" s="10" t="s">
        <v>87</v>
      </c>
      <c r="T71">
        <v>443.55329</v>
      </c>
      <c r="U71">
        <v>405.23239999999998</v>
      </c>
      <c r="V71">
        <v>433.86295000000001</v>
      </c>
      <c r="W71">
        <v>283.22221000000002</v>
      </c>
      <c r="Y71">
        <f t="shared" si="22"/>
        <v>-8.0899656666666715</v>
      </c>
      <c r="Z71">
        <f t="shared" si="22"/>
        <v>-46.410855666666691</v>
      </c>
      <c r="AA71">
        <f t="shared" si="22"/>
        <v>-17.780305666666663</v>
      </c>
      <c r="AB71">
        <f t="shared" si="22"/>
        <v>-168.42104566666666</v>
      </c>
      <c r="AE71" s="22">
        <f t="shared" si="17"/>
        <v>-1.7912291537986423E-2</v>
      </c>
      <c r="AF71" s="22">
        <f t="shared" si="17"/>
        <v>-0.10275998829686947</v>
      </c>
      <c r="AG71" s="22">
        <f t="shared" si="17"/>
        <v>-3.9368030948278655E-2</v>
      </c>
      <c r="AH71" s="22">
        <f t="shared" si="17"/>
        <v>-0.37290725269009456</v>
      </c>
      <c r="AJ71" s="26">
        <f t="shared" si="18"/>
        <v>5.2517798511101867E-2</v>
      </c>
      <c r="AK71" s="26">
        <f t="shared" si="18"/>
        <v>0.12517473424140951</v>
      </c>
      <c r="AL71" s="26">
        <f t="shared" si="18"/>
        <v>6.1275641234029926E-2</v>
      </c>
      <c r="AM71" s="26">
        <f t="shared" si="18"/>
        <v>4.4910763629270767E-2</v>
      </c>
    </row>
    <row r="72" spans="1:39" x14ac:dyDescent="0.3">
      <c r="A72" s="10" t="s">
        <v>88</v>
      </c>
      <c r="B72">
        <v>419.99797168421048</v>
      </c>
      <c r="C72">
        <v>411.61860184210525</v>
      </c>
      <c r="D72">
        <v>391.00921257894737</v>
      </c>
      <c r="E72">
        <v>263.04193126315789</v>
      </c>
      <c r="F72">
        <v>418.65252745161297</v>
      </c>
      <c r="G72" s="10" t="s">
        <v>88</v>
      </c>
      <c r="H72">
        <f t="shared" ref="H72:H135" si="24">B72-F72</f>
        <v>1.3454442325975151</v>
      </c>
      <c r="I72">
        <f t="shared" si="23"/>
        <v>-7.0339256095077189</v>
      </c>
      <c r="J72">
        <f t="shared" si="19"/>
        <v>-27.643314872665599</v>
      </c>
      <c r="K72">
        <f t="shared" si="20"/>
        <v>-155.61059618845508</v>
      </c>
      <c r="N72" s="22">
        <f t="shared" si="21"/>
        <v>3.2137492177281048E-3</v>
      </c>
      <c r="O72" s="22">
        <f t="shared" si="14"/>
        <v>-1.6801345144920179E-2</v>
      </c>
      <c r="P72" s="22">
        <f t="shared" si="15"/>
        <v>-6.6029255910465171E-2</v>
      </c>
      <c r="Q72" s="22">
        <f t="shared" si="16"/>
        <v>-0.37169391317347356</v>
      </c>
      <c r="S72" s="10" t="s">
        <v>88</v>
      </c>
      <c r="T72">
        <v>422.23511000000002</v>
      </c>
      <c r="U72">
        <v>380.85795000000002</v>
      </c>
      <c r="V72">
        <v>390.26184999999998</v>
      </c>
      <c r="W72">
        <v>263.30920000000003</v>
      </c>
      <c r="Y72">
        <f t="shared" si="22"/>
        <v>3.5825825483870517</v>
      </c>
      <c r="Z72">
        <f t="shared" si="22"/>
        <v>-37.794577451612952</v>
      </c>
      <c r="AA72">
        <f t="shared" si="22"/>
        <v>-28.390677451612987</v>
      </c>
      <c r="AB72">
        <f t="shared" si="22"/>
        <v>-155.34332745161294</v>
      </c>
      <c r="AE72" s="22">
        <f t="shared" si="17"/>
        <v>8.5574129223455354E-3</v>
      </c>
      <c r="AF72" s="22">
        <f t="shared" si="17"/>
        <v>-9.0276721083407702E-2</v>
      </c>
      <c r="AG72" s="22">
        <f t="shared" si="17"/>
        <v>-6.7814417900282059E-2</v>
      </c>
      <c r="AH72" s="22">
        <f t="shared" si="17"/>
        <v>-0.37105551087247934</v>
      </c>
      <c r="AJ72" s="26">
        <f t="shared" si="18"/>
        <v>-5.3436637046174306E-3</v>
      </c>
      <c r="AK72" s="26">
        <f t="shared" si="18"/>
        <v>7.3475375938487519E-2</v>
      </c>
      <c r="AL72" s="26">
        <f t="shared" si="18"/>
        <v>1.7851619898168886E-3</v>
      </c>
      <c r="AM72" s="26">
        <f t="shared" si="18"/>
        <v>-6.3840230099421191E-4</v>
      </c>
    </row>
    <row r="73" spans="1:39" x14ac:dyDescent="0.3">
      <c r="A73" s="10" t="s">
        <v>89</v>
      </c>
      <c r="B73">
        <v>381.33952190476191</v>
      </c>
      <c r="C73">
        <v>370.49928000000006</v>
      </c>
      <c r="D73">
        <v>355.92859047619049</v>
      </c>
      <c r="E73">
        <v>294.11726780952381</v>
      </c>
      <c r="F73">
        <v>381.64517793548379</v>
      </c>
      <c r="G73" s="10" t="s">
        <v>89</v>
      </c>
      <c r="H73">
        <f t="shared" si="24"/>
        <v>-0.30565603072187741</v>
      </c>
      <c r="I73">
        <f t="shared" si="23"/>
        <v>-11.145897935483731</v>
      </c>
      <c r="J73">
        <f t="shared" si="19"/>
        <v>-25.716587459293294</v>
      </c>
      <c r="K73">
        <f t="shared" si="20"/>
        <v>-87.527910125959977</v>
      </c>
      <c r="N73" s="22">
        <f t="shared" si="21"/>
        <v>-8.0089058736528267E-4</v>
      </c>
      <c r="O73" s="22">
        <f t="shared" si="14"/>
        <v>-2.9204870334737777E-2</v>
      </c>
      <c r="P73" s="22">
        <f t="shared" si="15"/>
        <v>-6.7383498983028214E-2</v>
      </c>
      <c r="Q73" s="22">
        <f t="shared" si="16"/>
        <v>-0.22934368147776352</v>
      </c>
      <c r="S73" s="10" t="s">
        <v>89</v>
      </c>
      <c r="T73">
        <v>405.52160000000003</v>
      </c>
      <c r="U73">
        <v>364.0478</v>
      </c>
      <c r="V73">
        <v>381.55896000000001</v>
      </c>
      <c r="W73">
        <v>329.48630000000003</v>
      </c>
      <c r="Y73">
        <f t="shared" si="22"/>
        <v>23.876422064516248</v>
      </c>
      <c r="Z73">
        <f t="shared" si="22"/>
        <v>-17.597377935483792</v>
      </c>
      <c r="AA73">
        <f t="shared" si="22"/>
        <v>-8.6217935483773545E-2</v>
      </c>
      <c r="AB73">
        <f t="shared" si="22"/>
        <v>-52.158877935483758</v>
      </c>
      <c r="AE73" s="22">
        <f t="shared" si="17"/>
        <v>6.2561833464466046E-2</v>
      </c>
      <c r="AF73" s="22">
        <f t="shared" si="17"/>
        <v>-4.6109263139854438E-2</v>
      </c>
      <c r="AG73" s="22">
        <f t="shared" si="17"/>
        <v>-2.2591124025245375E-4</v>
      </c>
      <c r="AH73" s="22">
        <f t="shared" si="17"/>
        <v>-0.13666851031012134</v>
      </c>
      <c r="AJ73" s="26">
        <f t="shared" si="18"/>
        <v>-6.3362724051831326E-2</v>
      </c>
      <c r="AK73" s="26">
        <f t="shared" si="18"/>
        <v>1.6904392805116662E-2</v>
      </c>
      <c r="AL73" s="26">
        <f t="shared" si="18"/>
        <v>-6.7157587742775762E-2</v>
      </c>
      <c r="AM73" s="26">
        <f t="shared" si="18"/>
        <v>-9.2675171167642179E-2</v>
      </c>
    </row>
    <row r="74" spans="1:39" x14ac:dyDescent="0.3">
      <c r="A74" s="10" t="s">
        <v>90</v>
      </c>
      <c r="B74">
        <v>330.09520400000002</v>
      </c>
      <c r="C74">
        <v>314.91679759999994</v>
      </c>
      <c r="D74">
        <v>286.04444700000005</v>
      </c>
      <c r="E74">
        <v>322.57627120000001</v>
      </c>
      <c r="F74">
        <v>335.61017557142856</v>
      </c>
      <c r="G74" s="10" t="s">
        <v>90</v>
      </c>
      <c r="H74">
        <f t="shared" si="24"/>
        <v>-5.5149715714285321</v>
      </c>
      <c r="I74">
        <f t="shared" si="23"/>
        <v>-20.693377971428617</v>
      </c>
      <c r="J74">
        <f t="shared" si="19"/>
        <v>-49.565728571428508</v>
      </c>
      <c r="K74">
        <f t="shared" si="20"/>
        <v>-13.033904371428548</v>
      </c>
      <c r="N74" s="22">
        <f t="shared" si="21"/>
        <v>-1.6432670916602676E-2</v>
      </c>
      <c r="O74" s="22">
        <f t="shared" si="14"/>
        <v>-6.1658970667962977E-2</v>
      </c>
      <c r="P74" s="22">
        <f t="shared" si="15"/>
        <v>-0.14768839617879626</v>
      </c>
      <c r="Q74" s="22">
        <f t="shared" si="16"/>
        <v>-3.8836439774915341E-2</v>
      </c>
      <c r="S74" s="10" t="s">
        <v>90</v>
      </c>
      <c r="T74">
        <v>281.08159999999998</v>
      </c>
      <c r="U74">
        <v>228.37879999999998</v>
      </c>
      <c r="V74">
        <v>232.77069999999998</v>
      </c>
      <c r="W74">
        <v>335.54115999999999</v>
      </c>
      <c r="Y74">
        <f t="shared" si="22"/>
        <v>-54.528575571428576</v>
      </c>
      <c r="Z74">
        <f t="shared" si="22"/>
        <v>-107.23137557142857</v>
      </c>
      <c r="AA74">
        <f t="shared" si="22"/>
        <v>-102.83947557142858</v>
      </c>
      <c r="AB74">
        <f t="shared" si="22"/>
        <v>-6.9015571428565181E-2</v>
      </c>
      <c r="AE74" s="22">
        <f t="shared" si="17"/>
        <v>-0.16247593053036963</v>
      </c>
      <c r="AF74" s="22">
        <f t="shared" si="17"/>
        <v>-0.31951169355592529</v>
      </c>
      <c r="AG74" s="22">
        <f t="shared" si="17"/>
        <v>-0.30642537997046237</v>
      </c>
      <c r="AH74" s="22">
        <f t="shared" si="17"/>
        <v>-2.0564207062868529E-4</v>
      </c>
      <c r="AJ74" s="26">
        <f t="shared" si="18"/>
        <v>0.14604325961376696</v>
      </c>
      <c r="AK74" s="26">
        <f t="shared" si="18"/>
        <v>0.25785272288796229</v>
      </c>
      <c r="AL74" s="26">
        <f t="shared" si="18"/>
        <v>0.15873698379166612</v>
      </c>
      <c r="AM74" s="26">
        <f t="shared" si="18"/>
        <v>-3.8630797704286658E-2</v>
      </c>
    </row>
    <row r="75" spans="1:39" x14ac:dyDescent="0.3">
      <c r="A75" s="10" t="s">
        <v>91</v>
      </c>
      <c r="B75">
        <v>301.8851963636364</v>
      </c>
      <c r="C75">
        <v>275.67011909090911</v>
      </c>
      <c r="D75">
        <v>270.44719181818186</v>
      </c>
      <c r="E75">
        <v>339.41795527272728</v>
      </c>
      <c r="F75">
        <v>309.86551819354838</v>
      </c>
      <c r="G75" s="10" t="s">
        <v>91</v>
      </c>
      <c r="H75">
        <f t="shared" si="24"/>
        <v>-7.9803218299119862</v>
      </c>
      <c r="I75">
        <f t="shared" si="23"/>
        <v>-34.195399102639271</v>
      </c>
      <c r="J75">
        <f t="shared" si="19"/>
        <v>-39.418326375366519</v>
      </c>
      <c r="K75">
        <f t="shared" si="20"/>
        <v>29.552437079178901</v>
      </c>
      <c r="N75" s="22">
        <f t="shared" si="21"/>
        <v>-2.575414610969173E-2</v>
      </c>
      <c r="O75" s="22">
        <f t="shared" si="14"/>
        <v>-0.11035561266058691</v>
      </c>
      <c r="P75" s="22">
        <f t="shared" si="15"/>
        <v>-0.12721107726076517</v>
      </c>
      <c r="Q75" s="22">
        <f t="shared" si="16"/>
        <v>9.5371815655589789E-2</v>
      </c>
      <c r="S75" s="10" t="s">
        <v>91</v>
      </c>
      <c r="T75">
        <v>316.42903999999999</v>
      </c>
      <c r="U75">
        <v>283.72548000000006</v>
      </c>
      <c r="V75">
        <v>278.42220000000003</v>
      </c>
      <c r="W75">
        <v>335.69762400000002</v>
      </c>
      <c r="Y75">
        <f t="shared" si="22"/>
        <v>6.5635218064516039</v>
      </c>
      <c r="Z75">
        <f t="shared" si="22"/>
        <v>-26.140038193548321</v>
      </c>
      <c r="AA75">
        <f t="shared" si="22"/>
        <v>-31.44331819354835</v>
      </c>
      <c r="AB75">
        <f t="shared" si="22"/>
        <v>25.832105806451636</v>
      </c>
      <c r="AE75" s="22">
        <f t="shared" si="17"/>
        <v>2.1181839930804733E-2</v>
      </c>
      <c r="AF75" s="22">
        <f t="shared" si="17"/>
        <v>-8.4359299950311717E-2</v>
      </c>
      <c r="AG75" s="22">
        <f t="shared" si="17"/>
        <v>-0.1014740793904929</v>
      </c>
      <c r="AH75" s="22">
        <f t="shared" si="17"/>
        <v>8.3365538563462779E-2</v>
      </c>
      <c r="AJ75" s="26">
        <f t="shared" si="18"/>
        <v>-4.6935986040496466E-2</v>
      </c>
      <c r="AK75" s="26">
        <f t="shared" si="18"/>
        <v>-2.5996312710275193E-2</v>
      </c>
      <c r="AL75" s="26">
        <f t="shared" si="18"/>
        <v>-2.5736997870272268E-2</v>
      </c>
      <c r="AM75" s="26">
        <f t="shared" si="18"/>
        <v>1.200627709212701E-2</v>
      </c>
    </row>
    <row r="76" spans="1:39" x14ac:dyDescent="0.3">
      <c r="A76" s="10" t="s">
        <v>92</v>
      </c>
      <c r="B76">
        <v>285.18439736842106</v>
      </c>
      <c r="C76">
        <v>293.00020263157904</v>
      </c>
      <c r="D76">
        <v>282.68703947368425</v>
      </c>
      <c r="E76">
        <v>342.97048421052631</v>
      </c>
      <c r="F76">
        <v>299.07433199999997</v>
      </c>
      <c r="G76" s="10" t="s">
        <v>92</v>
      </c>
      <c r="H76">
        <f t="shared" si="24"/>
        <v>-13.88993463157891</v>
      </c>
      <c r="I76">
        <f t="shared" si="23"/>
        <v>-6.0741293684209268</v>
      </c>
      <c r="J76">
        <f t="shared" si="19"/>
        <v>-16.387292526315719</v>
      </c>
      <c r="K76">
        <f t="shared" si="20"/>
        <v>43.896152210526338</v>
      </c>
      <c r="N76" s="22">
        <f t="shared" si="21"/>
        <v>-4.6443085030710395E-2</v>
      </c>
      <c r="O76" s="22">
        <f t="shared" si="14"/>
        <v>-2.030976489289936E-2</v>
      </c>
      <c r="P76" s="22">
        <f t="shared" si="15"/>
        <v>-5.4793376672377624E-2</v>
      </c>
      <c r="Q76" s="22">
        <f t="shared" si="16"/>
        <v>0.14677338545564766</v>
      </c>
      <c r="S76" s="10" t="s">
        <v>92</v>
      </c>
      <c r="T76">
        <v>276.79050000000001</v>
      </c>
      <c r="U76">
        <v>281.62335000000002</v>
      </c>
      <c r="V76">
        <v>285.13815000000005</v>
      </c>
      <c r="W76">
        <v>342.69300000000004</v>
      </c>
      <c r="Y76">
        <f t="shared" si="22"/>
        <v>-22.283831999999961</v>
      </c>
      <c r="Z76">
        <f t="shared" si="22"/>
        <v>-17.450981999999954</v>
      </c>
      <c r="AA76">
        <f t="shared" si="22"/>
        <v>-13.936181999999917</v>
      </c>
      <c r="AB76">
        <f t="shared" si="22"/>
        <v>43.618668000000071</v>
      </c>
      <c r="AE76" s="22">
        <f t="shared" si="17"/>
        <v>-7.4509343048536722E-2</v>
      </c>
      <c r="AF76" s="22">
        <f t="shared" si="17"/>
        <v>-5.8349982371606386E-2</v>
      </c>
      <c r="AG76" s="22">
        <f t="shared" si="17"/>
        <v>-4.6597720061111493E-2</v>
      </c>
      <c r="AH76" s="22">
        <f t="shared" si="17"/>
        <v>0.14584557527324035</v>
      </c>
      <c r="AJ76" s="26">
        <f t="shared" si="18"/>
        <v>2.8066258017826327E-2</v>
      </c>
      <c r="AK76" s="26">
        <f t="shared" si="18"/>
        <v>3.8040217478707027E-2</v>
      </c>
      <c r="AL76" s="26">
        <f t="shared" si="18"/>
        <v>-8.1956566112661305E-3</v>
      </c>
      <c r="AM76" s="26">
        <f t="shared" si="18"/>
        <v>9.2781018240731261E-4</v>
      </c>
    </row>
    <row r="77" spans="1:39" x14ac:dyDescent="0.3">
      <c r="A77" s="10" t="s">
        <v>93</v>
      </c>
      <c r="B77">
        <v>305.37546666666657</v>
      </c>
      <c r="C77">
        <v>301.46791111111111</v>
      </c>
      <c r="D77">
        <v>325.68498666666665</v>
      </c>
      <c r="E77">
        <v>328.24932000000007</v>
      </c>
      <c r="F77">
        <v>287.26300129032256</v>
      </c>
      <c r="G77" s="10" t="s">
        <v>93</v>
      </c>
      <c r="H77">
        <f t="shared" si="24"/>
        <v>18.112465376344005</v>
      </c>
      <c r="I77">
        <f t="shared" si="23"/>
        <v>14.204909820788544</v>
      </c>
      <c r="J77">
        <f t="shared" si="19"/>
        <v>38.421985376344082</v>
      </c>
      <c r="K77">
        <f t="shared" si="20"/>
        <v>40.986318709677505</v>
      </c>
      <c r="N77" s="22">
        <f t="shared" si="21"/>
        <v>6.3051855947291416E-2</v>
      </c>
      <c r="O77" s="22">
        <f t="shared" si="14"/>
        <v>4.9449145058650772E-2</v>
      </c>
      <c r="P77" s="22">
        <f t="shared" si="15"/>
        <v>0.13375194579100311</v>
      </c>
      <c r="Q77" s="22">
        <f t="shared" si="16"/>
        <v>0.14267872481167407</v>
      </c>
      <c r="S77" s="10" t="s">
        <v>93</v>
      </c>
      <c r="T77">
        <v>304.64279999999997</v>
      </c>
      <c r="U77">
        <v>327.50200000000001</v>
      </c>
      <c r="V77">
        <v>326.1832</v>
      </c>
      <c r="W77">
        <v>331.45840000000004</v>
      </c>
      <c r="Y77">
        <f t="shared" si="22"/>
        <v>17.379798709677402</v>
      </c>
      <c r="Z77">
        <f t="shared" si="22"/>
        <v>40.238998709677446</v>
      </c>
      <c r="AA77">
        <f t="shared" si="22"/>
        <v>38.920198709677436</v>
      </c>
      <c r="AB77">
        <f t="shared" si="22"/>
        <v>44.195398709677477</v>
      </c>
      <c r="AE77" s="22">
        <f t="shared" si="17"/>
        <v>6.0501347655671452E-2</v>
      </c>
      <c r="AF77" s="22">
        <f t="shared" si="17"/>
        <v>0.14007720635422127</v>
      </c>
      <c r="AG77" s="22">
        <f t="shared" si="17"/>
        <v>0.13548629142930491</v>
      </c>
      <c r="AH77" s="22">
        <f t="shared" si="17"/>
        <v>0.15384995112897037</v>
      </c>
      <c r="AJ77" s="26">
        <f t="shared" si="18"/>
        <v>2.5505082916199642E-3</v>
      </c>
      <c r="AK77" s="26">
        <f t="shared" si="18"/>
        <v>-9.0628061295570495E-2</v>
      </c>
      <c r="AL77" s="26">
        <f t="shared" si="18"/>
        <v>-1.7343456383017986E-3</v>
      </c>
      <c r="AM77" s="26">
        <f t="shared" si="18"/>
        <v>-1.1171226317296307E-2</v>
      </c>
    </row>
    <row r="78" spans="1:39" x14ac:dyDescent="0.3">
      <c r="A78" s="10" t="s">
        <v>94</v>
      </c>
      <c r="B78">
        <v>302.34100000000001</v>
      </c>
      <c r="C78">
        <v>325.0655595238095</v>
      </c>
      <c r="D78">
        <v>342.90018571428573</v>
      </c>
      <c r="E78">
        <v>330.55182619047622</v>
      </c>
      <c r="F78">
        <v>316.39061333333331</v>
      </c>
      <c r="G78" s="10" t="s">
        <v>94</v>
      </c>
      <c r="H78">
        <f t="shared" si="24"/>
        <v>-14.049613333333298</v>
      </c>
      <c r="I78">
        <f t="shared" si="23"/>
        <v>8.6749461904761915</v>
      </c>
      <c r="J78">
        <f t="shared" si="19"/>
        <v>26.50957238095242</v>
      </c>
      <c r="K78">
        <f t="shared" si="20"/>
        <v>14.161212857142914</v>
      </c>
      <c r="N78" s="22">
        <f t="shared" si="21"/>
        <v>-4.4405910735826191E-2</v>
      </c>
      <c r="O78" s="22">
        <f t="shared" si="14"/>
        <v>2.7418468895398937E-2</v>
      </c>
      <c r="P78" s="22">
        <f t="shared" si="15"/>
        <v>8.378748061347592E-2</v>
      </c>
      <c r="Q78" s="22">
        <f t="shared" si="16"/>
        <v>4.4758637773565584E-2</v>
      </c>
      <c r="S78" s="10" t="s">
        <v>94</v>
      </c>
      <c r="T78">
        <v>330.07049999999998</v>
      </c>
      <c r="U78">
        <v>356.45825000000002</v>
      </c>
      <c r="V78">
        <v>360.48349999999999</v>
      </c>
      <c r="W78">
        <v>326.49250000000001</v>
      </c>
      <c r="Y78">
        <f t="shared" si="22"/>
        <v>13.679886666666675</v>
      </c>
      <c r="Z78">
        <f t="shared" si="22"/>
        <v>40.067636666666715</v>
      </c>
      <c r="AA78">
        <f t="shared" si="22"/>
        <v>44.092886666666686</v>
      </c>
      <c r="AB78">
        <f t="shared" si="22"/>
        <v>10.101886666666701</v>
      </c>
      <c r="AE78" s="22">
        <f t="shared" si="17"/>
        <v>4.3237334137515113E-2</v>
      </c>
      <c r="AF78" s="22">
        <f t="shared" si="17"/>
        <v>0.1266397768395659</v>
      </c>
      <c r="AG78" s="22">
        <f t="shared" si="17"/>
        <v>0.13936218335343795</v>
      </c>
      <c r="AH78" s="22">
        <f t="shared" si="17"/>
        <v>3.1928528347406622E-2</v>
      </c>
      <c r="AJ78" s="26">
        <f t="shared" si="18"/>
        <v>-8.7643244873341297E-2</v>
      </c>
      <c r="AK78" s="26">
        <f t="shared" si="18"/>
        <v>-9.9221307944166962E-2</v>
      </c>
      <c r="AL78" s="26">
        <f t="shared" si="18"/>
        <v>-5.5574702739962026E-2</v>
      </c>
      <c r="AM78" s="26">
        <f t="shared" si="18"/>
        <v>1.2830109426158962E-2</v>
      </c>
    </row>
    <row r="79" spans="1:39" x14ac:dyDescent="0.3">
      <c r="A79" s="10" t="s">
        <v>95</v>
      </c>
      <c r="B79">
        <v>312.79857647619059</v>
      </c>
      <c r="C79">
        <v>325.41296885714286</v>
      </c>
      <c r="D79">
        <v>329.61918685714278</v>
      </c>
      <c r="E79">
        <v>310.33536066666665</v>
      </c>
      <c r="F79">
        <v>293.59228425806452</v>
      </c>
      <c r="G79" s="10" t="s">
        <v>95</v>
      </c>
      <c r="H79">
        <f t="shared" si="24"/>
        <v>19.206292218126066</v>
      </c>
      <c r="I79">
        <f t="shared" si="23"/>
        <v>31.820684599078334</v>
      </c>
      <c r="J79">
        <f t="shared" si="19"/>
        <v>36.026902599078255</v>
      </c>
      <c r="K79">
        <f t="shared" si="20"/>
        <v>16.743076408602121</v>
      </c>
      <c r="N79" s="22">
        <f t="shared" si="21"/>
        <v>6.541824580527443E-2</v>
      </c>
      <c r="O79" s="22">
        <f t="shared" si="14"/>
        <v>0.10838392663993951</v>
      </c>
      <c r="P79" s="22">
        <f t="shared" si="15"/>
        <v>0.12271065872906588</v>
      </c>
      <c r="Q79" s="22">
        <f t="shared" si="16"/>
        <v>5.7028325696342669E-2</v>
      </c>
      <c r="S79" s="10" t="s">
        <v>95</v>
      </c>
      <c r="T79">
        <v>297.12008000000003</v>
      </c>
      <c r="U79">
        <v>315.46635000000003</v>
      </c>
      <c r="V79">
        <v>315.91381999999999</v>
      </c>
      <c r="W79">
        <v>330.23286000000002</v>
      </c>
      <c r="Y79">
        <f t="shared" si="22"/>
        <v>3.5277957419355062</v>
      </c>
      <c r="Z79">
        <f t="shared" si="22"/>
        <v>21.87406574193551</v>
      </c>
      <c r="AA79">
        <f t="shared" si="22"/>
        <v>22.321535741935463</v>
      </c>
      <c r="AB79">
        <f t="shared" si="22"/>
        <v>36.640575741935493</v>
      </c>
      <c r="AE79" s="22">
        <f t="shared" si="17"/>
        <v>1.2015968848944991E-2</v>
      </c>
      <c r="AF79" s="22">
        <f t="shared" si="17"/>
        <v>7.450490668449733E-2</v>
      </c>
      <c r="AG79" s="22">
        <f t="shared" si="17"/>
        <v>7.6029027119510637E-2</v>
      </c>
      <c r="AH79" s="22">
        <f t="shared" si="17"/>
        <v>0.12480088103994182</v>
      </c>
      <c r="AJ79" s="26">
        <f t="shared" si="18"/>
        <v>5.3402276956329438E-2</v>
      </c>
      <c r="AK79" s="26">
        <f t="shared" si="18"/>
        <v>3.387901995544218E-2</v>
      </c>
      <c r="AL79" s="26">
        <f t="shared" si="18"/>
        <v>4.6681631609555241E-2</v>
      </c>
      <c r="AM79" s="26">
        <f t="shared" si="18"/>
        <v>-6.7772555343599147E-2</v>
      </c>
    </row>
    <row r="80" spans="1:39" x14ac:dyDescent="0.3">
      <c r="A80" s="10" t="s">
        <v>96</v>
      </c>
      <c r="B80">
        <v>294.95816419047617</v>
      </c>
      <c r="C80">
        <v>297.560348095238</v>
      </c>
      <c r="D80">
        <v>311.14861428571425</v>
      </c>
      <c r="E80">
        <v>327.89579152380946</v>
      </c>
      <c r="F80">
        <v>280.70501812903228</v>
      </c>
      <c r="G80" s="10" t="s">
        <v>96</v>
      </c>
      <c r="H80">
        <f t="shared" si="24"/>
        <v>14.253146061443886</v>
      </c>
      <c r="I80">
        <f t="shared" si="23"/>
        <v>16.855329966205716</v>
      </c>
      <c r="J80">
        <f t="shared" si="19"/>
        <v>30.443596156681963</v>
      </c>
      <c r="K80">
        <f t="shared" si="20"/>
        <v>47.190773394777182</v>
      </c>
      <c r="N80" s="22">
        <f t="shared" si="21"/>
        <v>5.0776242464223104E-2</v>
      </c>
      <c r="O80" s="22">
        <f t="shared" si="14"/>
        <v>6.0046414839857939E-2</v>
      </c>
      <c r="P80" s="22">
        <f t="shared" si="15"/>
        <v>0.10845405030375299</v>
      </c>
      <c r="Q80" s="22">
        <f t="shared" si="16"/>
        <v>0.16811517552951225</v>
      </c>
      <c r="S80" s="10" t="s">
        <v>96</v>
      </c>
      <c r="T80">
        <v>256.34192000000002</v>
      </c>
      <c r="U80">
        <v>284.05455999999998</v>
      </c>
      <c r="V80">
        <v>284.92057999999997</v>
      </c>
      <c r="W80">
        <v>308.99593599999997</v>
      </c>
      <c r="Y80">
        <f t="shared" si="22"/>
        <v>-24.363098129032267</v>
      </c>
      <c r="Z80">
        <f t="shared" si="22"/>
        <v>3.3495418709676983</v>
      </c>
      <c r="AA80">
        <f t="shared" si="22"/>
        <v>4.2155618709676901</v>
      </c>
      <c r="AB80">
        <f t="shared" si="22"/>
        <v>28.290917870967689</v>
      </c>
      <c r="AE80" s="22">
        <f t="shared" si="17"/>
        <v>-8.6792527940605713E-2</v>
      </c>
      <c r="AF80" s="22">
        <f t="shared" si="17"/>
        <v>1.1932604173923271E-2</v>
      </c>
      <c r="AG80" s="22">
        <f t="shared" si="17"/>
        <v>1.5017764552502278E-2</v>
      </c>
      <c r="AH80" s="22">
        <f t="shared" si="17"/>
        <v>0.10078522307699944</v>
      </c>
      <c r="AJ80" s="26">
        <f t="shared" si="18"/>
        <v>0.13756877040482882</v>
      </c>
      <c r="AK80" s="26">
        <f t="shared" si="18"/>
        <v>4.8113810665934668E-2</v>
      </c>
      <c r="AL80" s="26">
        <f t="shared" si="18"/>
        <v>9.3436285751250708E-2</v>
      </c>
      <c r="AM80" s="26">
        <f t="shared" si="18"/>
        <v>6.7329952452512803E-2</v>
      </c>
    </row>
    <row r="81" spans="1:39" x14ac:dyDescent="0.3">
      <c r="A81" s="10" t="s">
        <v>97</v>
      </c>
      <c r="B81">
        <v>261.58454454545455</v>
      </c>
      <c r="C81">
        <v>283.7163670909091</v>
      </c>
      <c r="D81">
        <v>293.19585181818189</v>
      </c>
      <c r="E81">
        <v>298.49826763636355</v>
      </c>
      <c r="F81">
        <v>245.94873493333327</v>
      </c>
      <c r="G81" s="10" t="s">
        <v>97</v>
      </c>
      <c r="H81">
        <f t="shared" si="24"/>
        <v>15.635809612121278</v>
      </c>
      <c r="I81">
        <f t="shared" si="23"/>
        <v>37.767632157575832</v>
      </c>
      <c r="J81">
        <f t="shared" si="19"/>
        <v>47.247116884848623</v>
      </c>
      <c r="K81">
        <f t="shared" si="20"/>
        <v>52.54953270303028</v>
      </c>
      <c r="N81" s="22">
        <f t="shared" si="21"/>
        <v>6.3573450037706078E-2</v>
      </c>
      <c r="O81" s="22">
        <f t="shared" si="14"/>
        <v>0.15355896084528797</v>
      </c>
      <c r="P81" s="22">
        <f t="shared" si="15"/>
        <v>0.19210148365941138</v>
      </c>
      <c r="Q81" s="22">
        <f t="shared" si="16"/>
        <v>0.21366051229039387</v>
      </c>
      <c r="S81" s="10" t="s">
        <v>97</v>
      </c>
      <c r="T81">
        <v>331.82103999999998</v>
      </c>
      <c r="U81">
        <v>343.42617999999999</v>
      </c>
      <c r="V81">
        <v>336.97888</v>
      </c>
      <c r="W81">
        <v>352.45239999999995</v>
      </c>
      <c r="Y81">
        <f t="shared" si="22"/>
        <v>85.872305066666712</v>
      </c>
      <c r="Z81">
        <f t="shared" si="22"/>
        <v>97.477445066666718</v>
      </c>
      <c r="AA81">
        <f t="shared" si="22"/>
        <v>91.030145066666734</v>
      </c>
      <c r="AB81">
        <f t="shared" si="22"/>
        <v>106.50366506666668</v>
      </c>
      <c r="AE81" s="22">
        <f t="shared" si="17"/>
        <v>0.34914717121819394</v>
      </c>
      <c r="AF81" s="22">
        <f t="shared" si="17"/>
        <v>0.39633237021157641</v>
      </c>
      <c r="AG81" s="22">
        <f t="shared" si="17"/>
        <v>0.37011837077080845</v>
      </c>
      <c r="AH81" s="22">
        <f t="shared" si="17"/>
        <v>0.43303196942865152</v>
      </c>
      <c r="AJ81" s="26">
        <f t="shared" si="18"/>
        <v>-0.28557372118048785</v>
      </c>
      <c r="AK81" s="26">
        <f t="shared" si="18"/>
        <v>-0.24277340936628844</v>
      </c>
      <c r="AL81" s="26">
        <f t="shared" si="18"/>
        <v>-0.17801688711139707</v>
      </c>
      <c r="AM81" s="26">
        <f t="shared" si="18"/>
        <v>-0.21937145713825765</v>
      </c>
    </row>
    <row r="82" spans="1:39" x14ac:dyDescent="0.3">
      <c r="A82" s="10" t="s">
        <v>98</v>
      </c>
      <c r="B82">
        <v>294.3529154545455</v>
      </c>
      <c r="C82">
        <v>300.29203127272729</v>
      </c>
      <c r="D82">
        <v>305.53578036363638</v>
      </c>
      <c r="E82">
        <v>333.54424018181822</v>
      </c>
      <c r="F82">
        <v>282.2362758709678</v>
      </c>
      <c r="G82" s="10" t="s">
        <v>98</v>
      </c>
      <c r="H82">
        <f t="shared" si="24"/>
        <v>12.116639583577694</v>
      </c>
      <c r="I82">
        <f t="shared" si="23"/>
        <v>18.055755401759484</v>
      </c>
      <c r="J82">
        <f t="shared" si="19"/>
        <v>23.299504492668575</v>
      </c>
      <c r="K82">
        <f t="shared" si="20"/>
        <v>51.307964310850423</v>
      </c>
      <c r="N82" s="22">
        <f t="shared" si="21"/>
        <v>4.2930837101596231E-2</v>
      </c>
      <c r="O82" s="22">
        <f t="shared" si="14"/>
        <v>6.3973900399728126E-2</v>
      </c>
      <c r="P82" s="22">
        <f t="shared" si="15"/>
        <v>8.2553188532435831E-2</v>
      </c>
      <c r="Q82" s="22">
        <f t="shared" si="16"/>
        <v>0.18179082101518124</v>
      </c>
      <c r="S82" s="10" t="s">
        <v>98</v>
      </c>
      <c r="T82">
        <v>290.07812000000001</v>
      </c>
      <c r="U82">
        <v>316.41086000000001</v>
      </c>
      <c r="V82">
        <v>300.94560000000001</v>
      </c>
      <c r="W82">
        <v>374.09210000000002</v>
      </c>
      <c r="Y82">
        <f t="shared" si="22"/>
        <v>7.8418441290322107</v>
      </c>
      <c r="Z82">
        <f t="shared" si="22"/>
        <v>34.174584129032212</v>
      </c>
      <c r="AA82">
        <f t="shared" si="22"/>
        <v>18.709324129032211</v>
      </c>
      <c r="AB82">
        <f t="shared" si="22"/>
        <v>91.855824129032214</v>
      </c>
      <c r="AE82" s="22">
        <f t="shared" si="17"/>
        <v>2.7784678297758325E-2</v>
      </c>
      <c r="AF82" s="22">
        <f t="shared" si="17"/>
        <v>0.12108501652939921</v>
      </c>
      <c r="AG82" s="22">
        <f t="shared" si="17"/>
        <v>6.6289579790181546E-2</v>
      </c>
      <c r="AH82" s="22">
        <f t="shared" si="17"/>
        <v>0.32545718598918399</v>
      </c>
      <c r="AJ82" s="26">
        <f t="shared" si="18"/>
        <v>1.5146158803837906E-2</v>
      </c>
      <c r="AK82" s="26">
        <f t="shared" si="18"/>
        <v>-5.7111116129671083E-2</v>
      </c>
      <c r="AL82" s="26">
        <f t="shared" si="18"/>
        <v>1.6263608742254285E-2</v>
      </c>
      <c r="AM82" s="26">
        <f t="shared" si="18"/>
        <v>-0.14366636497400276</v>
      </c>
    </row>
    <row r="83" spans="1:39" x14ac:dyDescent="0.3">
      <c r="A83" s="10" t="s">
        <v>99</v>
      </c>
      <c r="B83">
        <v>308.4241630952381</v>
      </c>
      <c r="C83">
        <v>310.82424200000008</v>
      </c>
      <c r="D83">
        <v>313.06404852380956</v>
      </c>
      <c r="E83">
        <v>367.01974557142859</v>
      </c>
      <c r="F83">
        <v>306.14308643333345</v>
      </c>
      <c r="G83" s="10" t="s">
        <v>99</v>
      </c>
      <c r="H83">
        <f t="shared" si="24"/>
        <v>2.281076661904649</v>
      </c>
      <c r="I83">
        <f t="shared" si="23"/>
        <v>4.6811555666666322</v>
      </c>
      <c r="J83">
        <f t="shared" si="19"/>
        <v>6.9209620904761096</v>
      </c>
      <c r="K83">
        <f t="shared" si="20"/>
        <v>60.876659138095135</v>
      </c>
      <c r="N83" s="22">
        <f t="shared" si="21"/>
        <v>7.4510147803105217E-3</v>
      </c>
      <c r="O83" s="22">
        <f t="shared" si="14"/>
        <v>1.5290744015171524E-2</v>
      </c>
      <c r="P83" s="22">
        <f t="shared" si="15"/>
        <v>2.2606952099123223E-2</v>
      </c>
      <c r="Q83" s="22">
        <f t="shared" si="16"/>
        <v>0.19885034755260364</v>
      </c>
      <c r="S83" s="10" t="s">
        <v>99</v>
      </c>
      <c r="T83">
        <v>377.38135500000004</v>
      </c>
      <c r="U83">
        <v>370.22920000000005</v>
      </c>
      <c r="V83">
        <v>346.66916000000003</v>
      </c>
      <c r="W83">
        <v>361.81490000000002</v>
      </c>
      <c r="Y83">
        <f t="shared" si="22"/>
        <v>71.238268566666591</v>
      </c>
      <c r="Z83">
        <f t="shared" si="22"/>
        <v>64.086113566666597</v>
      </c>
      <c r="AA83">
        <f t="shared" si="22"/>
        <v>40.526073566666582</v>
      </c>
      <c r="AB83">
        <f t="shared" si="22"/>
        <v>55.671813566666572</v>
      </c>
      <c r="AE83" s="22">
        <f t="shared" si="17"/>
        <v>0.23269598995886398</v>
      </c>
      <c r="AF83" s="22">
        <f t="shared" si="17"/>
        <v>0.20933385859955445</v>
      </c>
      <c r="AG83" s="22">
        <f t="shared" si="17"/>
        <v>0.13237624941594639</v>
      </c>
      <c r="AH83" s="22">
        <f t="shared" si="17"/>
        <v>0.18184899817683722</v>
      </c>
      <c r="AJ83" s="26">
        <f t="shared" si="18"/>
        <v>-0.22524497517855346</v>
      </c>
      <c r="AK83" s="26">
        <f t="shared" si="18"/>
        <v>-0.19404311458438292</v>
      </c>
      <c r="AL83" s="26">
        <f t="shared" si="18"/>
        <v>-0.10976929731682317</v>
      </c>
      <c r="AM83" s="26">
        <f t="shared" si="18"/>
        <v>1.7001349375766417E-2</v>
      </c>
    </row>
    <row r="84" spans="1:39" x14ac:dyDescent="0.3">
      <c r="A84" s="10" t="s">
        <v>100</v>
      </c>
      <c r="B84">
        <v>338.69888899999995</v>
      </c>
      <c r="C84">
        <v>332.74831874999995</v>
      </c>
      <c r="D84">
        <v>314.08077010000005</v>
      </c>
      <c r="E84">
        <v>382.03502075</v>
      </c>
      <c r="F84">
        <v>333.07457251612897</v>
      </c>
      <c r="G84" s="10" t="s">
        <v>100</v>
      </c>
      <c r="H84">
        <f t="shared" si="24"/>
        <v>5.6243164838709845</v>
      </c>
      <c r="I84">
        <f t="shared" si="23"/>
        <v>-0.32625376612901391</v>
      </c>
      <c r="J84">
        <f t="shared" si="19"/>
        <v>-18.993802416128915</v>
      </c>
      <c r="K84">
        <f t="shared" si="20"/>
        <v>48.960448233871034</v>
      </c>
      <c r="N84" s="22">
        <f t="shared" si="21"/>
        <v>1.6886057801961542E-2</v>
      </c>
      <c r="O84" s="22">
        <f t="shared" si="14"/>
        <v>-9.7952168388121329E-4</v>
      </c>
      <c r="P84" s="22">
        <f t="shared" si="15"/>
        <v>-5.7025675279397531E-2</v>
      </c>
      <c r="Q84" s="22">
        <f t="shared" si="16"/>
        <v>0.1469954546935586</v>
      </c>
      <c r="S84" s="10" t="s">
        <v>100</v>
      </c>
      <c r="T84">
        <v>528.19195999999999</v>
      </c>
      <c r="U84">
        <v>447.028705</v>
      </c>
      <c r="V84">
        <v>443.66442499999999</v>
      </c>
      <c r="W84">
        <v>363.76277500000003</v>
      </c>
      <c r="Y84">
        <f t="shared" si="22"/>
        <v>195.11738748387103</v>
      </c>
      <c r="Z84">
        <f t="shared" si="22"/>
        <v>113.95413248387104</v>
      </c>
      <c r="AA84">
        <f t="shared" si="22"/>
        <v>110.58985248387103</v>
      </c>
      <c r="AB84">
        <f t="shared" si="22"/>
        <v>30.688202483871066</v>
      </c>
      <c r="AE84" s="22">
        <f t="shared" si="17"/>
        <v>0.58580691407904628</v>
      </c>
      <c r="AF84" s="22">
        <f t="shared" si="17"/>
        <v>0.34212798540288714</v>
      </c>
      <c r="AG84" s="22">
        <f t="shared" si="17"/>
        <v>0.33202730442149186</v>
      </c>
      <c r="AH84" s="22">
        <f t="shared" si="17"/>
        <v>9.2136131113356015E-2</v>
      </c>
      <c r="AJ84" s="26">
        <f t="shared" si="18"/>
        <v>-0.56892085627708477</v>
      </c>
      <c r="AK84" s="26">
        <f t="shared" si="18"/>
        <v>-0.34310750708676835</v>
      </c>
      <c r="AL84" s="26">
        <f t="shared" si="18"/>
        <v>-0.38905297970088937</v>
      </c>
      <c r="AM84" s="26">
        <f t="shared" si="18"/>
        <v>5.4859323580202582E-2</v>
      </c>
    </row>
    <row r="85" spans="1:39" x14ac:dyDescent="0.3">
      <c r="A85" s="10" t="s">
        <v>101</v>
      </c>
      <c r="B85">
        <v>413.73220559999999</v>
      </c>
      <c r="C85">
        <v>395.8715545</v>
      </c>
      <c r="D85">
        <v>381.75812199999996</v>
      </c>
      <c r="E85">
        <v>340.98871089999994</v>
      </c>
      <c r="F85">
        <v>436.75762080645137</v>
      </c>
      <c r="G85" s="10" t="s">
        <v>101</v>
      </c>
      <c r="H85">
        <f t="shared" si="24"/>
        <v>-23.025415206451385</v>
      </c>
      <c r="I85">
        <f t="shared" si="23"/>
        <v>-40.886066306451369</v>
      </c>
      <c r="J85">
        <f t="shared" si="19"/>
        <v>-54.999498806451413</v>
      </c>
      <c r="K85">
        <f t="shared" si="20"/>
        <v>-95.768909906451427</v>
      </c>
      <c r="N85" s="22">
        <f t="shared" si="21"/>
        <v>-5.2718977550834926E-2</v>
      </c>
      <c r="O85" s="22">
        <f t="shared" si="14"/>
        <v>-9.3612714143275322E-2</v>
      </c>
      <c r="P85" s="22">
        <f t="shared" si="15"/>
        <v>-0.12592682116203846</v>
      </c>
      <c r="Q85" s="22">
        <f t="shared" si="16"/>
        <v>-0.21927244161102183</v>
      </c>
      <c r="S85" s="10" t="s">
        <v>101</v>
      </c>
      <c r="T85">
        <v>654.53599999999994</v>
      </c>
      <c r="U85">
        <v>384.13081499999998</v>
      </c>
      <c r="V85">
        <v>409.08499999999998</v>
      </c>
      <c r="W85">
        <v>385.35807</v>
      </c>
      <c r="Y85">
        <f t="shared" si="22"/>
        <v>217.77837919354857</v>
      </c>
      <c r="Z85">
        <f t="shared" si="22"/>
        <v>-52.626805806451387</v>
      </c>
      <c r="AA85">
        <f t="shared" si="22"/>
        <v>-27.672620806451391</v>
      </c>
      <c r="AB85">
        <f t="shared" si="22"/>
        <v>-51.399550806451373</v>
      </c>
      <c r="AE85" s="22">
        <f t="shared" si="17"/>
        <v>0.49862525304408323</v>
      </c>
      <c r="AF85" s="22">
        <f t="shared" si="17"/>
        <v>-0.12049430461975361</v>
      </c>
      <c r="AG85" s="22">
        <f t="shared" si="17"/>
        <v>-6.3359216847447941E-2</v>
      </c>
      <c r="AH85" s="22">
        <f t="shared" si="17"/>
        <v>-0.11768438227029591</v>
      </c>
      <c r="AJ85" s="26">
        <f t="shared" si="18"/>
        <v>-0.55134423059491811</v>
      </c>
      <c r="AK85" s="26">
        <f t="shared" si="18"/>
        <v>2.6881590476478284E-2</v>
      </c>
      <c r="AL85" s="26">
        <f t="shared" si="18"/>
        <v>-6.2567604314590519E-2</v>
      </c>
      <c r="AM85" s="26">
        <f t="shared" si="18"/>
        <v>-0.10158805934072591</v>
      </c>
    </row>
    <row r="86" spans="1:39" x14ac:dyDescent="0.3">
      <c r="A86" s="10" t="s">
        <v>102</v>
      </c>
      <c r="B86">
        <v>522.16173624999988</v>
      </c>
      <c r="C86">
        <v>470.05689774999991</v>
      </c>
      <c r="D86">
        <v>379.51107699999994</v>
      </c>
      <c r="E86">
        <v>385.82681499999995</v>
      </c>
      <c r="F86">
        <v>558.08683385714278</v>
      </c>
      <c r="G86" s="10" t="s">
        <v>102</v>
      </c>
      <c r="H86">
        <f t="shared" si="24"/>
        <v>-35.925097607142902</v>
      </c>
      <c r="I86">
        <f t="shared" si="23"/>
        <v>-88.029936107142873</v>
      </c>
      <c r="J86">
        <f t="shared" si="19"/>
        <v>-178.57575685714284</v>
      </c>
      <c r="K86">
        <f t="shared" si="20"/>
        <v>-172.26001885714282</v>
      </c>
      <c r="N86" s="22">
        <f t="shared" si="21"/>
        <v>-6.4371878044230821E-2</v>
      </c>
      <c r="O86" s="22">
        <f t="shared" si="14"/>
        <v>-0.15773519597073399</v>
      </c>
      <c r="P86" s="22">
        <f t="shared" si="15"/>
        <v>-0.3199784442556014</v>
      </c>
      <c r="Q86" s="22">
        <f t="shared" si="16"/>
        <v>-0.30866167844632825</v>
      </c>
      <c r="S86" s="10" t="s">
        <v>102</v>
      </c>
      <c r="T86">
        <v>363.55978999999996</v>
      </c>
      <c r="U86">
        <v>366.39377499999995</v>
      </c>
      <c r="V86">
        <v>336.83936</v>
      </c>
      <c r="W86">
        <v>417.81036</v>
      </c>
      <c r="Y86">
        <f t="shared" si="22"/>
        <v>-194.52704385714281</v>
      </c>
      <c r="Z86">
        <f t="shared" si="22"/>
        <v>-191.69305885714283</v>
      </c>
      <c r="AA86">
        <f t="shared" si="22"/>
        <v>-221.24747385714278</v>
      </c>
      <c r="AB86">
        <f t="shared" si="22"/>
        <v>-140.27647385714278</v>
      </c>
      <c r="AE86" s="22">
        <f t="shared" si="17"/>
        <v>-0.3485605322610732</v>
      </c>
      <c r="AF86" s="22">
        <f t="shared" si="17"/>
        <v>-0.3434824963210148</v>
      </c>
      <c r="AG86" s="22">
        <f t="shared" si="17"/>
        <v>-0.39643915683876707</v>
      </c>
      <c r="AH86" s="22">
        <f t="shared" si="17"/>
        <v>-0.25135241569423994</v>
      </c>
      <c r="AJ86" s="26">
        <f t="shared" si="18"/>
        <v>0.28418865421684236</v>
      </c>
      <c r="AK86" s="26">
        <f t="shared" si="18"/>
        <v>0.18574730035028081</v>
      </c>
      <c r="AL86" s="26">
        <f t="shared" si="18"/>
        <v>7.6460712583165669E-2</v>
      </c>
      <c r="AM86" s="26">
        <f t="shared" si="18"/>
        <v>-5.7309262752088308E-2</v>
      </c>
    </row>
    <row r="87" spans="1:39" x14ac:dyDescent="0.3">
      <c r="A87" s="10" t="s">
        <v>103</v>
      </c>
      <c r="B87">
        <v>401.22850434782606</v>
      </c>
      <c r="C87">
        <v>347.71040486956525</v>
      </c>
      <c r="D87">
        <v>346.59573565217397</v>
      </c>
      <c r="E87">
        <v>411.92094260869567</v>
      </c>
      <c r="F87">
        <v>458.26092851612896</v>
      </c>
      <c r="G87" s="10" t="s">
        <v>103</v>
      </c>
      <c r="H87">
        <f t="shared" si="24"/>
        <v>-57.032424168302896</v>
      </c>
      <c r="I87">
        <f t="shared" si="23"/>
        <v>-110.5505236465637</v>
      </c>
      <c r="J87">
        <f t="shared" si="19"/>
        <v>-111.66519286395499</v>
      </c>
      <c r="K87">
        <f t="shared" si="20"/>
        <v>-46.339985907433288</v>
      </c>
      <c r="N87" s="22">
        <f t="shared" si="21"/>
        <v>-0.12445404052441618</v>
      </c>
      <c r="O87" s="22">
        <f t="shared" si="14"/>
        <v>-0.24123925206657187</v>
      </c>
      <c r="P87" s="22">
        <f t="shared" si="15"/>
        <v>-0.24367164188649526</v>
      </c>
      <c r="Q87" s="22">
        <f t="shared" si="16"/>
        <v>-0.10112139836464873</v>
      </c>
      <c r="S87" s="10" t="s">
        <v>103</v>
      </c>
      <c r="T87">
        <v>370.89831999999996</v>
      </c>
      <c r="U87">
        <v>389.78479999999996</v>
      </c>
      <c r="V87">
        <v>377.32776000000001</v>
      </c>
      <c r="W87">
        <v>383.35536000000002</v>
      </c>
      <c r="Y87">
        <f t="shared" si="22"/>
        <v>-87.362608516129001</v>
      </c>
      <c r="Z87">
        <f t="shared" si="22"/>
        <v>-68.476128516128995</v>
      </c>
      <c r="AA87">
        <f t="shared" si="22"/>
        <v>-80.933168516128944</v>
      </c>
      <c r="AB87">
        <f t="shared" si="22"/>
        <v>-74.905568516128938</v>
      </c>
      <c r="AE87" s="22">
        <f t="shared" si="17"/>
        <v>-0.19063944377499811</v>
      </c>
      <c r="AF87" s="22">
        <f t="shared" si="17"/>
        <v>-0.14942606767253322</v>
      </c>
      <c r="AG87" s="22">
        <f t="shared" si="17"/>
        <v>-0.17660935829330782</v>
      </c>
      <c r="AH87" s="22">
        <f t="shared" si="17"/>
        <v>-0.16345615315422327</v>
      </c>
      <c r="AJ87" s="26">
        <f t="shared" si="18"/>
        <v>6.6185403250581934E-2</v>
      </c>
      <c r="AK87" s="26">
        <f t="shared" si="18"/>
        <v>-9.1813184394038655E-2</v>
      </c>
      <c r="AL87" s="26">
        <f t="shared" si="18"/>
        <v>-6.7062283593187444E-2</v>
      </c>
      <c r="AM87" s="26">
        <f t="shared" si="18"/>
        <v>6.2334754789574537E-2</v>
      </c>
    </row>
    <row r="88" spans="1:39" x14ac:dyDescent="0.3">
      <c r="A88" s="10" t="s">
        <v>104</v>
      </c>
      <c r="B88">
        <v>343.81616842105262</v>
      </c>
      <c r="C88">
        <v>354.18489631578956</v>
      </c>
      <c r="D88">
        <v>343.19028947368423</v>
      </c>
      <c r="E88">
        <v>387.94897926315798</v>
      </c>
      <c r="F88">
        <v>371.54691740000004</v>
      </c>
      <c r="G88" s="10" t="s">
        <v>104</v>
      </c>
      <c r="H88">
        <f t="shared" si="24"/>
        <v>-27.730748978947418</v>
      </c>
      <c r="I88">
        <f t="shared" si="23"/>
        <v>-17.362021084210483</v>
      </c>
      <c r="J88">
        <f t="shared" si="19"/>
        <v>-28.356627926315809</v>
      </c>
      <c r="K88">
        <f t="shared" si="20"/>
        <v>16.40206186315794</v>
      </c>
      <c r="N88" s="22">
        <f t="shared" si="21"/>
        <v>-7.4635928008771613E-2</v>
      </c>
      <c r="O88" s="22">
        <f t="shared" si="14"/>
        <v>-4.6729013944472791E-2</v>
      </c>
      <c r="P88" s="22">
        <f t="shared" si="15"/>
        <v>-7.6320449984483729E-2</v>
      </c>
      <c r="Q88" s="22">
        <f t="shared" si="16"/>
        <v>4.414533157194736E-2</v>
      </c>
      <c r="S88" s="10" t="s">
        <v>104</v>
      </c>
      <c r="T88">
        <v>346.44486000000006</v>
      </c>
      <c r="U88">
        <v>377.36328000000003</v>
      </c>
      <c r="V88">
        <v>375.77771999999999</v>
      </c>
      <c r="W88">
        <v>378.15606000000002</v>
      </c>
      <c r="Y88">
        <f t="shared" si="22"/>
        <v>-25.102057399999978</v>
      </c>
      <c r="Z88">
        <f t="shared" si="22"/>
        <v>5.8163625999999908</v>
      </c>
      <c r="AA88">
        <f t="shared" si="22"/>
        <v>4.2308025999999472</v>
      </c>
      <c r="AB88">
        <f t="shared" si="22"/>
        <v>6.6091425999999842</v>
      </c>
      <c r="AE88" s="22">
        <f t="shared" si="17"/>
        <v>-6.7560935710780243E-2</v>
      </c>
      <c r="AF88" s="22">
        <f t="shared" si="17"/>
        <v>1.5654449889401748E-2</v>
      </c>
      <c r="AG88" s="22">
        <f t="shared" si="17"/>
        <v>1.1386994217597422E-2</v>
      </c>
      <c r="AH88" s="22">
        <f t="shared" si="17"/>
        <v>1.7788177725303833E-2</v>
      </c>
      <c r="AJ88" s="26">
        <f t="shared" si="18"/>
        <v>-7.0749922979913699E-3</v>
      </c>
      <c r="AK88" s="26">
        <f t="shared" si="18"/>
        <v>-6.2383463833874539E-2</v>
      </c>
      <c r="AL88" s="26">
        <f t="shared" si="18"/>
        <v>-8.7707444202081153E-2</v>
      </c>
      <c r="AM88" s="26">
        <f t="shared" si="18"/>
        <v>2.6357153846643527E-2</v>
      </c>
    </row>
    <row r="89" spans="1:39" x14ac:dyDescent="0.3">
      <c r="A89" s="10" t="s">
        <v>105</v>
      </c>
      <c r="B89">
        <v>361.64788666666669</v>
      </c>
      <c r="C89">
        <v>363.90736333333331</v>
      </c>
      <c r="D89">
        <v>380.34670133333333</v>
      </c>
      <c r="E89">
        <v>364.2144766666666</v>
      </c>
      <c r="F89">
        <v>339.40891858064526</v>
      </c>
      <c r="G89" s="10" t="s">
        <v>105</v>
      </c>
      <c r="H89">
        <f t="shared" si="24"/>
        <v>22.23896808602143</v>
      </c>
      <c r="I89">
        <f t="shared" si="23"/>
        <v>24.498444752688044</v>
      </c>
      <c r="J89">
        <f t="shared" si="19"/>
        <v>40.937782752688065</v>
      </c>
      <c r="K89">
        <f t="shared" si="20"/>
        <v>24.805558086021335</v>
      </c>
      <c r="N89" s="22">
        <f t="shared" si="21"/>
        <v>6.5522639119270337E-2</v>
      </c>
      <c r="O89" s="22">
        <f t="shared" si="14"/>
        <v>7.2179731914932252E-2</v>
      </c>
      <c r="P89" s="22">
        <f t="shared" si="15"/>
        <v>0.1206149294010406</v>
      </c>
      <c r="Q89" s="22">
        <f t="shared" si="16"/>
        <v>7.3084579479391051E-2</v>
      </c>
      <c r="S89" s="10" t="s">
        <v>105</v>
      </c>
      <c r="T89">
        <v>360.90204</v>
      </c>
      <c r="U89">
        <v>376.69644</v>
      </c>
      <c r="V89">
        <v>384.59363999999999</v>
      </c>
      <c r="W89">
        <v>414.52402799999999</v>
      </c>
      <c r="Y89">
        <f t="shared" si="22"/>
        <v>21.493121419354736</v>
      </c>
      <c r="Z89">
        <f t="shared" si="22"/>
        <v>37.287521419354732</v>
      </c>
      <c r="AA89">
        <f t="shared" si="22"/>
        <v>45.18472141935473</v>
      </c>
      <c r="AB89">
        <f t="shared" si="22"/>
        <v>75.115109419354724</v>
      </c>
      <c r="AE89" s="22">
        <f t="shared" si="17"/>
        <v>6.3325152177012886E-2</v>
      </c>
      <c r="AF89" s="22">
        <f t="shared" si="17"/>
        <v>0.10986016977775742</v>
      </c>
      <c r="AG89" s="22">
        <f t="shared" si="17"/>
        <v>0.13312767857812968</v>
      </c>
      <c r="AH89" s="22">
        <f t="shared" si="17"/>
        <v>0.22131153693154057</v>
      </c>
      <c r="AJ89" s="26">
        <f t="shared" si="18"/>
        <v>2.1974869422574511E-3</v>
      </c>
      <c r="AK89" s="26">
        <f t="shared" si="18"/>
        <v>-3.768043786282517E-2</v>
      </c>
      <c r="AL89" s="26">
        <f t="shared" si="18"/>
        <v>-1.2512749177089083E-2</v>
      </c>
      <c r="AM89" s="26">
        <f t="shared" si="18"/>
        <v>-0.14822695745214953</v>
      </c>
    </row>
    <row r="90" spans="1:39" x14ac:dyDescent="0.3">
      <c r="A90" s="10" t="s">
        <v>106</v>
      </c>
      <c r="B90">
        <v>360.32506500000011</v>
      </c>
      <c r="C90">
        <v>378.85432281818186</v>
      </c>
      <c r="D90">
        <v>402.32854936363645</v>
      </c>
      <c r="E90">
        <v>394.35766227272728</v>
      </c>
      <c r="F90">
        <v>353.88678279999993</v>
      </c>
      <c r="G90" s="10" t="s">
        <v>106</v>
      </c>
      <c r="H90">
        <f t="shared" si="24"/>
        <v>6.4382822000001738</v>
      </c>
      <c r="I90">
        <f t="shared" si="23"/>
        <v>24.967540018181921</v>
      </c>
      <c r="J90">
        <f t="shared" si="19"/>
        <v>48.44176656363652</v>
      </c>
      <c r="K90">
        <f t="shared" si="20"/>
        <v>40.470879472727347</v>
      </c>
      <c r="N90" s="22">
        <f t="shared" si="21"/>
        <v>1.8193056403688256E-2</v>
      </c>
      <c r="O90" s="22">
        <f t="shared" si="14"/>
        <v>7.0552338294850622E-2</v>
      </c>
      <c r="P90" s="22">
        <f t="shared" si="15"/>
        <v>0.13688492737806915</v>
      </c>
      <c r="Q90" s="22">
        <f t="shared" si="16"/>
        <v>0.11436109354668827</v>
      </c>
      <c r="S90" s="10" t="s">
        <v>106</v>
      </c>
      <c r="T90">
        <v>327.31668000000002</v>
      </c>
      <c r="U90">
        <v>355.38369</v>
      </c>
      <c r="V90">
        <v>350.63997000000001</v>
      </c>
      <c r="W90">
        <v>417.84267</v>
      </c>
      <c r="Y90">
        <f t="shared" si="22"/>
        <v>-26.570102799999916</v>
      </c>
      <c r="Z90">
        <f t="shared" si="22"/>
        <v>1.4969072000000665</v>
      </c>
      <c r="AA90">
        <f t="shared" si="22"/>
        <v>-3.2468127999999297</v>
      </c>
      <c r="AB90">
        <f t="shared" si="22"/>
        <v>63.955887200000063</v>
      </c>
      <c r="AE90" s="22">
        <f t="shared" si="17"/>
        <v>-7.5080800107236778E-2</v>
      </c>
      <c r="AF90" s="22">
        <f t="shared" si="17"/>
        <v>4.229904231393823E-3</v>
      </c>
      <c r="AG90" s="22">
        <f t="shared" si="17"/>
        <v>-9.1747218540085308E-3</v>
      </c>
      <c r="AH90" s="22">
        <f t="shared" si="17"/>
        <v>0.18072414768919162</v>
      </c>
      <c r="AJ90" s="26">
        <f t="shared" si="18"/>
        <v>9.3273856510925041E-2</v>
      </c>
      <c r="AK90" s="26">
        <f t="shared" si="18"/>
        <v>6.6322434063456795E-2</v>
      </c>
      <c r="AL90" s="26">
        <f t="shared" si="18"/>
        <v>0.14605964923207768</v>
      </c>
      <c r="AM90" s="26">
        <f t="shared" si="18"/>
        <v>-6.6363054142503347E-2</v>
      </c>
    </row>
    <row r="91" spans="1:39" x14ac:dyDescent="0.3">
      <c r="A91" s="10" t="s">
        <v>107</v>
      </c>
      <c r="B91">
        <v>355.91381049999995</v>
      </c>
      <c r="C91">
        <v>365.04214249999995</v>
      </c>
      <c r="D91">
        <v>371.62591549999991</v>
      </c>
      <c r="E91">
        <v>414.47876799999989</v>
      </c>
      <c r="F91">
        <v>364.33503309677411</v>
      </c>
      <c r="G91" s="10" t="s">
        <v>107</v>
      </c>
      <c r="H91">
        <f t="shared" si="24"/>
        <v>-8.4212225967741574</v>
      </c>
      <c r="I91">
        <f t="shared" si="23"/>
        <v>0.70710940322584293</v>
      </c>
      <c r="J91">
        <f t="shared" si="19"/>
        <v>7.290882403225794</v>
      </c>
      <c r="K91">
        <f t="shared" si="20"/>
        <v>50.143734903225777</v>
      </c>
      <c r="N91" s="22">
        <f t="shared" si="21"/>
        <v>-2.3113952356421694E-2</v>
      </c>
      <c r="O91" s="22">
        <f t="shared" si="14"/>
        <v>1.9408218781914986E-3</v>
      </c>
      <c r="P91" s="22">
        <f t="shared" si="15"/>
        <v>2.0011477735903595E-2</v>
      </c>
      <c r="Q91" s="22">
        <f t="shared" si="16"/>
        <v>0.13763083521508807</v>
      </c>
      <c r="S91" s="10" t="s">
        <v>107</v>
      </c>
      <c r="T91">
        <v>403.01002499999998</v>
      </c>
      <c r="U91">
        <v>409.42610499999995</v>
      </c>
      <c r="V91">
        <v>412.63414499999999</v>
      </c>
      <c r="W91">
        <v>405.01504999999997</v>
      </c>
      <c r="Y91">
        <f t="shared" si="22"/>
        <v>38.674991903225873</v>
      </c>
      <c r="Z91">
        <f t="shared" si="22"/>
        <v>45.091071903225838</v>
      </c>
      <c r="AA91">
        <f t="shared" si="22"/>
        <v>48.299111903225878</v>
      </c>
      <c r="AB91">
        <f t="shared" si="22"/>
        <v>40.680016903225862</v>
      </c>
      <c r="AE91" s="22">
        <f t="shared" si="17"/>
        <v>0.10615227301776681</v>
      </c>
      <c r="AF91" s="22">
        <f t="shared" si="17"/>
        <v>0.12376265746382072</v>
      </c>
      <c r="AG91" s="22">
        <f t="shared" si="17"/>
        <v>0.13256784968684782</v>
      </c>
      <c r="AH91" s="22">
        <f t="shared" si="17"/>
        <v>0.11165551815715866</v>
      </c>
      <c r="AJ91" s="26">
        <f t="shared" si="18"/>
        <v>-0.1292662253741885</v>
      </c>
      <c r="AK91" s="26">
        <f t="shared" si="18"/>
        <v>-0.12182183558562922</v>
      </c>
      <c r="AL91" s="26">
        <f t="shared" si="18"/>
        <v>-0.11255637195094423</v>
      </c>
      <c r="AM91" s="26">
        <f t="shared" si="18"/>
        <v>2.5975317057929409E-2</v>
      </c>
    </row>
    <row r="92" spans="1:39" x14ac:dyDescent="0.3">
      <c r="A92" s="10" t="s">
        <v>108</v>
      </c>
      <c r="B92">
        <v>368.04997159090902</v>
      </c>
      <c r="C92">
        <v>376.89831477272719</v>
      </c>
      <c r="D92">
        <v>378.84538295454541</v>
      </c>
      <c r="E92">
        <v>400.98787499999997</v>
      </c>
      <c r="F92">
        <v>340.23260161290341</v>
      </c>
      <c r="G92" s="10" t="s">
        <v>108</v>
      </c>
      <c r="H92">
        <f t="shared" si="24"/>
        <v>27.817369978005615</v>
      </c>
      <c r="I92">
        <f t="shared" si="23"/>
        <v>36.665713159823781</v>
      </c>
      <c r="J92">
        <f t="shared" si="19"/>
        <v>38.612781341642005</v>
      </c>
      <c r="K92">
        <f t="shared" si="20"/>
        <v>60.755273387096565</v>
      </c>
      <c r="N92" s="22">
        <f t="shared" si="21"/>
        <v>8.1759860301848966E-2</v>
      </c>
      <c r="O92" s="22">
        <f t="shared" si="14"/>
        <v>0.10776660727398449</v>
      </c>
      <c r="P92" s="22">
        <f t="shared" si="15"/>
        <v>0.11348936333142275</v>
      </c>
      <c r="Q92" s="22">
        <f t="shared" si="16"/>
        <v>0.17856981694017768</v>
      </c>
      <c r="S92" s="10" t="s">
        <v>108</v>
      </c>
      <c r="T92">
        <v>398.2115</v>
      </c>
      <c r="U92">
        <v>399.798</v>
      </c>
      <c r="V92">
        <v>397.81487499999997</v>
      </c>
      <c r="W92">
        <v>531.47749999999996</v>
      </c>
      <c r="Y92">
        <f t="shared" si="22"/>
        <v>57.978898387096592</v>
      </c>
      <c r="Z92">
        <f t="shared" si="22"/>
        <v>59.565398387096593</v>
      </c>
      <c r="AA92">
        <f t="shared" si="22"/>
        <v>57.582273387096564</v>
      </c>
      <c r="AB92">
        <f t="shared" si="22"/>
        <v>191.24489838709655</v>
      </c>
      <c r="AE92" s="22">
        <f t="shared" si="17"/>
        <v>0.17040959071012707</v>
      </c>
      <c r="AF92" s="22">
        <f t="shared" si="17"/>
        <v>0.1750725771272989</v>
      </c>
      <c r="AG92" s="22">
        <f t="shared" si="17"/>
        <v>0.16924384410583404</v>
      </c>
      <c r="AH92" s="22">
        <f t="shared" si="17"/>
        <v>0.56210044975255991</v>
      </c>
      <c r="AJ92" s="26">
        <f t="shared" si="18"/>
        <v>-8.8649730408278102E-2</v>
      </c>
      <c r="AK92" s="26">
        <f t="shared" si="18"/>
        <v>-6.7305969853314412E-2</v>
      </c>
      <c r="AL92" s="26">
        <f t="shared" si="18"/>
        <v>-5.5754480774411294E-2</v>
      </c>
      <c r="AM92" s="26">
        <f t="shared" si="18"/>
        <v>-0.3835306328123822</v>
      </c>
    </row>
    <row r="93" spans="1:39" x14ac:dyDescent="0.3">
      <c r="A93" s="10" t="s">
        <v>109</v>
      </c>
      <c r="B93">
        <v>402.70255200000003</v>
      </c>
      <c r="C93">
        <v>404.21731000000011</v>
      </c>
      <c r="D93">
        <v>397.58979399999993</v>
      </c>
      <c r="E93">
        <v>484.18286000000006</v>
      </c>
      <c r="F93">
        <v>390.78261786666667</v>
      </c>
      <c r="G93" s="10" t="s">
        <v>109</v>
      </c>
      <c r="H93">
        <f t="shared" si="24"/>
        <v>11.919934133333356</v>
      </c>
      <c r="I93">
        <f t="shared" si="23"/>
        <v>13.434692133333442</v>
      </c>
      <c r="J93">
        <f t="shared" si="19"/>
        <v>6.8071761333332574</v>
      </c>
      <c r="K93">
        <f t="shared" si="20"/>
        <v>93.400242133333393</v>
      </c>
      <c r="N93" s="22">
        <f t="shared" si="21"/>
        <v>3.0502723479375396E-2</v>
      </c>
      <c r="O93" s="22">
        <f t="shared" si="14"/>
        <v>3.437893989931072E-2</v>
      </c>
      <c r="P93" s="22">
        <f t="shared" si="15"/>
        <v>1.7419342166482533E-2</v>
      </c>
      <c r="Q93" s="22">
        <f t="shared" si="16"/>
        <v>0.23900817964529106</v>
      </c>
      <c r="S93" s="10" t="s">
        <v>109</v>
      </c>
      <c r="T93">
        <v>380.74036000000001</v>
      </c>
      <c r="U93">
        <v>394.19688000000002</v>
      </c>
      <c r="V93">
        <v>388.26017999999999</v>
      </c>
      <c r="W93">
        <v>415.56900000000002</v>
      </c>
      <c r="Y93">
        <f t="shared" si="22"/>
        <v>-10.04225786666666</v>
      </c>
      <c r="Z93">
        <f t="shared" si="22"/>
        <v>3.4142621333333523</v>
      </c>
      <c r="AA93">
        <f t="shared" si="22"/>
        <v>-2.522437866666678</v>
      </c>
      <c r="AB93">
        <f t="shared" si="22"/>
        <v>24.786382133333348</v>
      </c>
      <c r="AE93" s="22">
        <f t="shared" si="17"/>
        <v>-2.5697811027237231E-2</v>
      </c>
      <c r="AF93" s="22">
        <f t="shared" si="17"/>
        <v>8.7369856724238536E-3</v>
      </c>
      <c r="AG93" s="22">
        <f t="shared" si="17"/>
        <v>-6.454836400956101E-3</v>
      </c>
      <c r="AH93" s="22">
        <f t="shared" si="17"/>
        <v>6.3427545136591393E-2</v>
      </c>
      <c r="AJ93" s="26">
        <f t="shared" si="18"/>
        <v>5.6200534506612623E-2</v>
      </c>
      <c r="AK93" s="26">
        <f t="shared" si="18"/>
        <v>2.5641954226886865E-2</v>
      </c>
      <c r="AL93" s="26">
        <f t="shared" si="18"/>
        <v>2.3874178567438634E-2</v>
      </c>
      <c r="AM93" s="26">
        <f t="shared" si="18"/>
        <v>0.17558063450869965</v>
      </c>
    </row>
    <row r="94" spans="1:39" x14ac:dyDescent="0.3">
      <c r="A94" s="10" t="s">
        <v>110</v>
      </c>
      <c r="B94">
        <v>411.03458095238096</v>
      </c>
      <c r="C94">
        <v>406.01348571428571</v>
      </c>
      <c r="D94">
        <v>414.60342095238093</v>
      </c>
      <c r="E94">
        <v>497.68323523809522</v>
      </c>
      <c r="F94">
        <v>402.7844106451613</v>
      </c>
      <c r="G94" s="10" t="s">
        <v>110</v>
      </c>
      <c r="H94">
        <f t="shared" si="24"/>
        <v>8.2501703072196619</v>
      </c>
      <c r="I94">
        <f t="shared" si="23"/>
        <v>3.2290750691244057</v>
      </c>
      <c r="J94">
        <f t="shared" si="19"/>
        <v>11.819010307219628</v>
      </c>
      <c r="K94">
        <f t="shared" si="20"/>
        <v>94.89882459293392</v>
      </c>
      <c r="N94" s="22">
        <f t="shared" si="21"/>
        <v>2.0482844144848911E-2</v>
      </c>
      <c r="O94" s="22">
        <f t="shared" si="14"/>
        <v>8.0168819442446235E-3</v>
      </c>
      <c r="P94" s="22">
        <f t="shared" si="15"/>
        <v>2.9343266508970612E-2</v>
      </c>
      <c r="Q94" s="22">
        <f t="shared" si="16"/>
        <v>0.23560699492050699</v>
      </c>
      <c r="S94" s="10" t="s">
        <v>110</v>
      </c>
      <c r="T94">
        <v>502.07090000000005</v>
      </c>
      <c r="U94">
        <v>526.40390000000014</v>
      </c>
      <c r="V94">
        <v>510.18190000000004</v>
      </c>
      <c r="W94">
        <v>407.98329999999999</v>
      </c>
      <c r="Y94">
        <f t="shared" si="22"/>
        <v>99.28648935483875</v>
      </c>
      <c r="Z94">
        <f t="shared" si="22"/>
        <v>123.61948935483883</v>
      </c>
      <c r="AA94">
        <f t="shared" si="22"/>
        <v>107.39748935483874</v>
      </c>
      <c r="AB94">
        <f t="shared" si="22"/>
        <v>5.1988893548386841</v>
      </c>
      <c r="AE94" s="22">
        <f t="shared" si="17"/>
        <v>0.24650032804349672</v>
      </c>
      <c r="AF94" s="22">
        <f t="shared" si="17"/>
        <v>0.30691229870796366</v>
      </c>
      <c r="AG94" s="22">
        <f t="shared" si="17"/>
        <v>0.26663765159831893</v>
      </c>
      <c r="AH94" s="22">
        <f t="shared" si="17"/>
        <v>1.2907374807558578E-2</v>
      </c>
      <c r="AJ94" s="26">
        <f t="shared" si="18"/>
        <v>-0.22601748389864781</v>
      </c>
      <c r="AK94" s="26">
        <f t="shared" si="18"/>
        <v>-0.29889541676371906</v>
      </c>
      <c r="AL94" s="26">
        <f t="shared" si="18"/>
        <v>-0.2372943850893483</v>
      </c>
      <c r="AM94" s="26">
        <f t="shared" si="18"/>
        <v>0.22269962011294842</v>
      </c>
    </row>
    <row r="95" spans="1:39" x14ac:dyDescent="0.3">
      <c r="A95" s="10" t="s">
        <v>111</v>
      </c>
      <c r="B95">
        <v>463.15788649999996</v>
      </c>
      <c r="C95">
        <v>478.095238409091</v>
      </c>
      <c r="D95">
        <v>475.76243431818182</v>
      </c>
      <c r="E95">
        <v>407.29278281818176</v>
      </c>
      <c r="F95">
        <v>446.24345226666668</v>
      </c>
      <c r="G95" s="10" t="s">
        <v>111</v>
      </c>
      <c r="H95">
        <f t="shared" si="24"/>
        <v>16.914434233333282</v>
      </c>
      <c r="I95">
        <f t="shared" si="23"/>
        <v>31.851786142424316</v>
      </c>
      <c r="J95">
        <f t="shared" si="19"/>
        <v>29.518982051515138</v>
      </c>
      <c r="K95">
        <f t="shared" si="20"/>
        <v>-38.950669448484916</v>
      </c>
      <c r="N95" s="22">
        <f t="shared" si="21"/>
        <v>3.7904050238535568E-2</v>
      </c>
      <c r="O95" s="22">
        <f t="shared" si="14"/>
        <v>7.1377598888308816E-2</v>
      </c>
      <c r="P95" s="22">
        <f t="shared" si="15"/>
        <v>6.6149949991591475E-2</v>
      </c>
      <c r="Q95" s="22">
        <f t="shared" si="16"/>
        <v>-8.7285694054752713E-2</v>
      </c>
      <c r="S95" s="10" t="s">
        <v>111</v>
      </c>
      <c r="T95">
        <v>733.16700000000003</v>
      </c>
      <c r="U95">
        <v>577.16535499999998</v>
      </c>
      <c r="V95">
        <v>635.818715</v>
      </c>
      <c r="W95">
        <v>435.01242000000002</v>
      </c>
      <c r="Y95">
        <f t="shared" si="22"/>
        <v>286.92354773333335</v>
      </c>
      <c r="Z95">
        <f t="shared" si="22"/>
        <v>130.9219027333333</v>
      </c>
      <c r="AA95">
        <f t="shared" si="22"/>
        <v>189.57526273333332</v>
      </c>
      <c r="AB95">
        <f t="shared" si="22"/>
        <v>-11.231032266666659</v>
      </c>
      <c r="AE95" s="22">
        <f t="shared" si="17"/>
        <v>0.64297536753967488</v>
      </c>
      <c r="AF95" s="22">
        <f t="shared" si="17"/>
        <v>0.29338671989095505</v>
      </c>
      <c r="AG95" s="22">
        <f t="shared" si="17"/>
        <v>0.42482474929412906</v>
      </c>
      <c r="AH95" s="22">
        <f t="shared" si="17"/>
        <v>-2.5167948593126262E-2</v>
      </c>
      <c r="AJ95" s="26">
        <f t="shared" si="18"/>
        <v>-0.60507131730113928</v>
      </c>
      <c r="AK95" s="26">
        <f t="shared" si="18"/>
        <v>-0.22200912100264625</v>
      </c>
      <c r="AL95" s="26">
        <f t="shared" si="18"/>
        <v>-0.35867479930253759</v>
      </c>
      <c r="AM95" s="26">
        <f t="shared" si="18"/>
        <v>-6.2117745461626447E-2</v>
      </c>
    </row>
    <row r="96" spans="1:39" x14ac:dyDescent="0.3">
      <c r="A96" s="10" t="s">
        <v>112</v>
      </c>
      <c r="B96">
        <v>609.25141904761892</v>
      </c>
      <c r="C96">
        <v>580.73711238095223</v>
      </c>
      <c r="D96">
        <v>542.79207714285712</v>
      </c>
      <c r="E96">
        <v>396.03789333333333</v>
      </c>
      <c r="F96">
        <v>645.52745032258053</v>
      </c>
      <c r="G96" s="10" t="s">
        <v>112</v>
      </c>
      <c r="H96">
        <f t="shared" si="24"/>
        <v>-36.276031274961611</v>
      </c>
      <c r="I96">
        <f t="shared" si="23"/>
        <v>-64.790337941628309</v>
      </c>
      <c r="J96">
        <f t="shared" si="19"/>
        <v>-102.73537317972341</v>
      </c>
      <c r="K96">
        <f t="shared" si="20"/>
        <v>-249.48955698924721</v>
      </c>
      <c r="N96" s="22">
        <f t="shared" si="21"/>
        <v>-5.6195954574563618E-2</v>
      </c>
      <c r="O96" s="22">
        <f t="shared" si="14"/>
        <v>-0.10036806011774019</v>
      </c>
      <c r="P96" s="22">
        <f t="shared" si="15"/>
        <v>-0.15914950344618944</v>
      </c>
      <c r="Q96" s="22">
        <f t="shared" si="16"/>
        <v>-0.38648946201214718</v>
      </c>
      <c r="S96" s="10" t="s">
        <v>112</v>
      </c>
      <c r="T96">
        <v>453.01379999999995</v>
      </c>
      <c r="U96">
        <v>434.43470000000002</v>
      </c>
      <c r="V96">
        <v>437.59710000000001</v>
      </c>
      <c r="W96">
        <v>434.83</v>
      </c>
      <c r="Y96">
        <f t="shared" si="22"/>
        <v>-192.51365032258059</v>
      </c>
      <c r="Z96">
        <f t="shared" si="22"/>
        <v>-211.09275032258051</v>
      </c>
      <c r="AA96">
        <f t="shared" si="22"/>
        <v>-207.93035032258052</v>
      </c>
      <c r="AB96">
        <f t="shared" si="22"/>
        <v>-210.69745032258055</v>
      </c>
      <c r="AE96" s="22">
        <f t="shared" si="17"/>
        <v>-0.29822689991940449</v>
      </c>
      <c r="AF96" s="22">
        <f t="shared" si="17"/>
        <v>-0.32700817016703787</v>
      </c>
      <c r="AG96" s="22">
        <f t="shared" si="17"/>
        <v>-0.32210923055041946</v>
      </c>
      <c r="AH96" s="22">
        <f t="shared" si="17"/>
        <v>-0.32639580271496066</v>
      </c>
      <c r="AJ96" s="26">
        <f t="shared" si="18"/>
        <v>0.24203094534484088</v>
      </c>
      <c r="AK96" s="26">
        <f t="shared" si="18"/>
        <v>0.22664011004929768</v>
      </c>
      <c r="AL96" s="26">
        <f t="shared" si="18"/>
        <v>0.16295972710423001</v>
      </c>
      <c r="AM96" s="26">
        <f t="shared" si="18"/>
        <v>-6.0093659297186519E-2</v>
      </c>
    </row>
    <row r="97" spans="1:39" x14ac:dyDescent="0.3">
      <c r="A97" s="10" t="s">
        <v>113</v>
      </c>
      <c r="B97">
        <v>513.41367261904759</v>
      </c>
      <c r="C97">
        <v>490.21835971428567</v>
      </c>
      <c r="D97">
        <v>473.84870238095237</v>
      </c>
      <c r="E97">
        <v>417.10229471428573</v>
      </c>
      <c r="F97">
        <v>544.40378016129046</v>
      </c>
      <c r="G97" s="10" t="s">
        <v>113</v>
      </c>
      <c r="H97">
        <f t="shared" si="24"/>
        <v>-30.990107542242868</v>
      </c>
      <c r="I97">
        <f t="shared" si="23"/>
        <v>-54.185420447004788</v>
      </c>
      <c r="J97">
        <f t="shared" si="19"/>
        <v>-70.555077780338081</v>
      </c>
      <c r="K97">
        <f t="shared" si="20"/>
        <v>-127.30148544700472</v>
      </c>
      <c r="N97" s="22">
        <f t="shared" si="21"/>
        <v>-5.692485737895029E-2</v>
      </c>
      <c r="O97" s="22">
        <f t="shared" si="14"/>
        <v>-9.9531675608408296E-2</v>
      </c>
      <c r="P97" s="22">
        <f t="shared" si="15"/>
        <v>-0.12960063899525961</v>
      </c>
      <c r="Q97" s="22">
        <f t="shared" si="16"/>
        <v>-0.23383652003534788</v>
      </c>
      <c r="S97" s="10" t="s">
        <v>113</v>
      </c>
      <c r="T97">
        <v>494.60867499999995</v>
      </c>
      <c r="U97">
        <v>400.37887999999998</v>
      </c>
      <c r="V97">
        <v>403.50684000000001</v>
      </c>
      <c r="W97">
        <v>469.19399999999996</v>
      </c>
      <c r="Y97">
        <f t="shared" si="22"/>
        <v>-49.795105161290508</v>
      </c>
      <c r="Z97">
        <f t="shared" si="22"/>
        <v>-144.02490016129047</v>
      </c>
      <c r="AA97">
        <f t="shared" si="22"/>
        <v>-140.89694016129044</v>
      </c>
      <c r="AB97">
        <f t="shared" si="22"/>
        <v>-75.209780161290496</v>
      </c>
      <c r="AE97" s="22">
        <f t="shared" si="17"/>
        <v>-9.1467228876584428E-2</v>
      </c>
      <c r="AF97" s="22">
        <f t="shared" si="17"/>
        <v>-0.2645552904107687</v>
      </c>
      <c r="AG97" s="22">
        <f t="shared" si="17"/>
        <v>-0.25880962861710277</v>
      </c>
      <c r="AH97" s="22">
        <f t="shared" si="17"/>
        <v>-0.13815073095011959</v>
      </c>
      <c r="AJ97" s="26">
        <f t="shared" si="18"/>
        <v>3.4542371497634138E-2</v>
      </c>
      <c r="AK97" s="26">
        <f t="shared" si="18"/>
        <v>0.16502361480236039</v>
      </c>
      <c r="AL97" s="26">
        <f t="shared" si="18"/>
        <v>0.12920898962184316</v>
      </c>
      <c r="AM97" s="26">
        <f t="shared" si="18"/>
        <v>-9.568578908522829E-2</v>
      </c>
    </row>
    <row r="98" spans="1:39" x14ac:dyDescent="0.3">
      <c r="A98" s="10" t="s">
        <v>114</v>
      </c>
      <c r="B98">
        <v>501.89482559999999</v>
      </c>
      <c r="C98">
        <v>482.88685730000003</v>
      </c>
      <c r="D98">
        <v>405.54503359999995</v>
      </c>
      <c r="E98">
        <v>447.74108090000004</v>
      </c>
      <c r="F98">
        <v>504.1493928571428</v>
      </c>
      <c r="G98" s="10" t="s">
        <v>114</v>
      </c>
      <c r="H98">
        <f t="shared" si="24"/>
        <v>-2.2545672571428099</v>
      </c>
      <c r="I98">
        <f t="shared" si="23"/>
        <v>-21.262535557142769</v>
      </c>
      <c r="J98">
        <f t="shared" si="19"/>
        <v>-98.604359257142846</v>
      </c>
      <c r="K98">
        <f t="shared" si="20"/>
        <v>-56.408311957142757</v>
      </c>
      <c r="N98" s="22">
        <f t="shared" si="21"/>
        <v>-4.4720221606647272E-3</v>
      </c>
      <c r="O98" s="22">
        <f t="shared" si="14"/>
        <v>-4.2175069252077389E-2</v>
      </c>
      <c r="P98" s="22">
        <f t="shared" si="15"/>
        <v>-0.19558559556786703</v>
      </c>
      <c r="Q98" s="22">
        <f t="shared" si="16"/>
        <v>-0.11188808864265909</v>
      </c>
      <c r="S98" s="10" t="s">
        <v>114</v>
      </c>
      <c r="T98">
        <v>468.45393999999999</v>
      </c>
      <c r="U98">
        <v>428.56887999999998</v>
      </c>
      <c r="V98">
        <v>421.92137000000002</v>
      </c>
      <c r="W98">
        <v>402.76089999999999</v>
      </c>
      <c r="Y98">
        <f t="shared" si="22"/>
        <v>-35.695452857142811</v>
      </c>
      <c r="Z98">
        <f t="shared" si="22"/>
        <v>-75.580512857142821</v>
      </c>
      <c r="AA98">
        <f t="shared" si="22"/>
        <v>-82.228022857142776</v>
      </c>
      <c r="AB98">
        <f t="shared" si="22"/>
        <v>-101.38849285714281</v>
      </c>
      <c r="AE98" s="22">
        <f t="shared" si="17"/>
        <v>-7.0803324099722911E-2</v>
      </c>
      <c r="AF98" s="22">
        <f t="shared" si="17"/>
        <v>-0.14991689750692516</v>
      </c>
      <c r="AG98" s="22">
        <f t="shared" si="17"/>
        <v>-0.1631024930747921</v>
      </c>
      <c r="AH98" s="22">
        <f t="shared" si="17"/>
        <v>-0.20110803324099716</v>
      </c>
      <c r="AJ98" s="26">
        <f t="shared" si="18"/>
        <v>6.6331301939058188E-2</v>
      </c>
      <c r="AK98" s="26">
        <f t="shared" si="18"/>
        <v>0.10774182825484777</v>
      </c>
      <c r="AL98" s="26">
        <f t="shared" si="18"/>
        <v>-3.2483102493074928E-2</v>
      </c>
      <c r="AM98" s="26">
        <f t="shared" si="18"/>
        <v>8.9219944598338069E-2</v>
      </c>
    </row>
    <row r="99" spans="1:39" x14ac:dyDescent="0.3">
      <c r="A99" s="10" t="s">
        <v>115</v>
      </c>
      <c r="B99">
        <v>494.79035869565229</v>
      </c>
      <c r="C99">
        <v>429.79529630434791</v>
      </c>
      <c r="D99">
        <v>417.48596065217396</v>
      </c>
      <c r="E99">
        <v>433.69642978260867</v>
      </c>
      <c r="F99">
        <v>502.79028483870962</v>
      </c>
      <c r="G99" s="10" t="s">
        <v>115</v>
      </c>
      <c r="H99">
        <f t="shared" si="24"/>
        <v>-7.999926143057337</v>
      </c>
      <c r="I99">
        <f t="shared" si="23"/>
        <v>-72.99498853436171</v>
      </c>
      <c r="J99">
        <f t="shared" si="19"/>
        <v>-85.304324186535666</v>
      </c>
      <c r="K99">
        <f t="shared" si="20"/>
        <v>-69.093855056100949</v>
      </c>
      <c r="N99" s="22">
        <f t="shared" si="21"/>
        <v>-1.5911059509878235E-2</v>
      </c>
      <c r="O99" s="22">
        <f t="shared" si="14"/>
        <v>-0.14517979112857723</v>
      </c>
      <c r="P99" s="22">
        <f t="shared" si="15"/>
        <v>-0.16966183866082554</v>
      </c>
      <c r="Q99" s="22">
        <f t="shared" si="16"/>
        <v>-0.13742082363080188</v>
      </c>
      <c r="S99" s="10" t="s">
        <v>115</v>
      </c>
      <c r="T99">
        <v>422.79300000000001</v>
      </c>
      <c r="U99">
        <v>439.62642499999998</v>
      </c>
      <c r="V99">
        <v>426.31627500000002</v>
      </c>
      <c r="W99">
        <v>391.47500000000002</v>
      </c>
      <c r="Y99">
        <f t="shared" si="22"/>
        <v>-79.997284838709618</v>
      </c>
      <c r="Z99">
        <f t="shared" si="22"/>
        <v>-63.163859838709641</v>
      </c>
      <c r="AA99">
        <f t="shared" si="22"/>
        <v>-76.474009838709605</v>
      </c>
      <c r="AB99">
        <f t="shared" si="22"/>
        <v>-111.3152848387096</v>
      </c>
      <c r="AE99" s="22">
        <f t="shared" si="17"/>
        <v>-0.15910666385364225</v>
      </c>
      <c r="AF99" s="22">
        <f t="shared" si="17"/>
        <v>-0.12562665139596324</v>
      </c>
      <c r="AG99" s="22">
        <f t="shared" si="17"/>
        <v>-0.15209921938575593</v>
      </c>
      <c r="AH99" s="22">
        <f t="shared" si="17"/>
        <v>-0.2213950591237428</v>
      </c>
      <c r="AJ99" s="26">
        <f t="shared" si="18"/>
        <v>0.14319560434376402</v>
      </c>
      <c r="AK99" s="26">
        <f t="shared" si="18"/>
        <v>-1.9553139732613994E-2</v>
      </c>
      <c r="AL99" s="26">
        <f t="shared" si="18"/>
        <v>-1.7562619275069608E-2</v>
      </c>
      <c r="AM99" s="26">
        <f t="shared" si="18"/>
        <v>8.3974235492940918E-2</v>
      </c>
    </row>
    <row r="100" spans="1:39" x14ac:dyDescent="0.3">
      <c r="A100" s="10" t="s">
        <v>116</v>
      </c>
      <c r="B100">
        <v>422.41834749999992</v>
      </c>
      <c r="C100">
        <v>425.90976666666666</v>
      </c>
      <c r="D100">
        <v>415.58731000000012</v>
      </c>
      <c r="E100">
        <v>391.40760583333332</v>
      </c>
      <c r="F100">
        <v>420.35472359999989</v>
      </c>
      <c r="G100" s="10" t="s">
        <v>116</v>
      </c>
      <c r="H100">
        <f t="shared" si="24"/>
        <v>2.0636239000000387</v>
      </c>
      <c r="I100">
        <f t="shared" si="23"/>
        <v>5.5550430666667694</v>
      </c>
      <c r="J100">
        <f t="shared" si="19"/>
        <v>-4.7674135999997702</v>
      </c>
      <c r="K100">
        <f t="shared" si="20"/>
        <v>-28.947117766666565</v>
      </c>
      <c r="N100" s="22">
        <f t="shared" si="21"/>
        <v>4.909243988807265E-3</v>
      </c>
      <c r="O100" s="22">
        <f t="shared" si="14"/>
        <v>1.3215131779874618E-2</v>
      </c>
      <c r="P100" s="22">
        <f t="shared" si="15"/>
        <v>-1.1341406037193325E-2</v>
      </c>
      <c r="Q100" s="22">
        <f t="shared" si="16"/>
        <v>-6.8863548192721141E-2</v>
      </c>
      <c r="S100" s="10" t="s">
        <v>116</v>
      </c>
      <c r="T100">
        <v>416.10776999999996</v>
      </c>
      <c r="U100">
        <v>417.66915</v>
      </c>
      <c r="V100">
        <v>423.91466999999994</v>
      </c>
      <c r="W100">
        <v>392.68706999999995</v>
      </c>
      <c r="Y100">
        <f t="shared" si="22"/>
        <v>-4.2469535999999266</v>
      </c>
      <c r="Z100">
        <f t="shared" si="22"/>
        <v>-2.6855735999998842</v>
      </c>
      <c r="AA100">
        <f t="shared" si="22"/>
        <v>3.559946400000058</v>
      </c>
      <c r="AB100">
        <f t="shared" si="22"/>
        <v>-27.667653599999937</v>
      </c>
      <c r="AE100" s="22">
        <f t="shared" si="17"/>
        <v>-1.0103261273307903E-2</v>
      </c>
      <c r="AF100" s="22">
        <f t="shared" si="17"/>
        <v>-6.3888269816504209E-3</v>
      </c>
      <c r="AG100" s="22">
        <f t="shared" si="17"/>
        <v>8.4689101849789675E-3</v>
      </c>
      <c r="AH100" s="22">
        <f t="shared" si="17"/>
        <v>-6.5819775648168655E-2</v>
      </c>
      <c r="AJ100" s="26">
        <f t="shared" si="18"/>
        <v>1.5012505262115169E-2</v>
      </c>
      <c r="AK100" s="26">
        <f t="shared" si="18"/>
        <v>1.9603958761525039E-2</v>
      </c>
      <c r="AL100" s="26">
        <f t="shared" si="18"/>
        <v>-1.9810316222172292E-2</v>
      </c>
      <c r="AM100" s="26">
        <f t="shared" si="18"/>
        <v>-3.0437725445524866E-3</v>
      </c>
    </row>
    <row r="101" spans="1:39" x14ac:dyDescent="0.3">
      <c r="A101" s="10" t="s">
        <v>117</v>
      </c>
      <c r="B101">
        <v>428.15473371428578</v>
      </c>
      <c r="C101">
        <v>417.91882971428566</v>
      </c>
      <c r="D101">
        <v>431.44484571428575</v>
      </c>
      <c r="E101">
        <v>392.53050514285712</v>
      </c>
      <c r="F101">
        <v>426.88318761290321</v>
      </c>
      <c r="G101" s="10" t="s">
        <v>117</v>
      </c>
      <c r="H101">
        <f t="shared" si="24"/>
        <v>1.2715461013825688</v>
      </c>
      <c r="I101">
        <f t="shared" si="23"/>
        <v>-8.9643578986175498</v>
      </c>
      <c r="J101">
        <f t="shared" si="19"/>
        <v>4.5616581013825339</v>
      </c>
      <c r="K101">
        <f t="shared" si="20"/>
        <v>-34.352682470046091</v>
      </c>
      <c r="N101" s="22">
        <f t="shared" si="21"/>
        <v>2.9786745842415425E-3</v>
      </c>
      <c r="O101" s="22">
        <f t="shared" si="14"/>
        <v>-2.0999557159291107E-2</v>
      </c>
      <c r="P101" s="22">
        <f t="shared" si="15"/>
        <v>1.0685963358948294E-2</v>
      </c>
      <c r="Q101" s="22">
        <f t="shared" si="16"/>
        <v>-8.0473261695180723E-2</v>
      </c>
      <c r="S101" s="10" t="s">
        <v>117</v>
      </c>
      <c r="T101">
        <v>307.86047999999994</v>
      </c>
      <c r="U101">
        <v>368.96256</v>
      </c>
      <c r="V101">
        <v>376.79615999999999</v>
      </c>
      <c r="W101">
        <v>391.68</v>
      </c>
      <c r="Y101">
        <f t="shared" si="22"/>
        <v>-119.02270761290328</v>
      </c>
      <c r="Z101">
        <f t="shared" si="22"/>
        <v>-57.920627612903218</v>
      </c>
      <c r="AA101">
        <f t="shared" si="22"/>
        <v>-50.087027612903228</v>
      </c>
      <c r="AB101">
        <f t="shared" si="22"/>
        <v>-35.203187612903207</v>
      </c>
      <c r="AE101" s="22">
        <f t="shared" si="17"/>
        <v>-0.27881797893814647</v>
      </c>
      <c r="AF101" s="22">
        <f t="shared" si="17"/>
        <v>-0.13568261597930514</v>
      </c>
      <c r="AG101" s="22">
        <f t="shared" si="17"/>
        <v>-0.11733192842047938</v>
      </c>
      <c r="AH101" s="22">
        <f t="shared" si="17"/>
        <v>-8.2465622058710317E-2</v>
      </c>
      <c r="AJ101" s="26">
        <f t="shared" si="18"/>
        <v>0.28179665352238803</v>
      </c>
      <c r="AK101" s="26">
        <f t="shared" si="18"/>
        <v>0.11468305882001403</v>
      </c>
      <c r="AL101" s="26">
        <f t="shared" si="18"/>
        <v>0.12801789177942768</v>
      </c>
      <c r="AM101" s="26">
        <f t="shared" si="18"/>
        <v>1.9923603635295939E-3</v>
      </c>
    </row>
    <row r="102" spans="1:39" x14ac:dyDescent="0.3">
      <c r="A102" s="10" t="s">
        <v>118</v>
      </c>
      <c r="B102">
        <v>360.88681199999985</v>
      </c>
      <c r="C102">
        <v>373.69213199999996</v>
      </c>
      <c r="D102">
        <v>400.78301999999996</v>
      </c>
      <c r="E102">
        <v>397.47399999999999</v>
      </c>
      <c r="F102">
        <v>379.08707466666658</v>
      </c>
      <c r="G102" s="10" t="s">
        <v>118</v>
      </c>
      <c r="H102">
        <f t="shared" si="24"/>
        <v>-18.200262666666731</v>
      </c>
      <c r="I102">
        <f t="shared" si="23"/>
        <v>-5.3949426666666227</v>
      </c>
      <c r="J102">
        <f t="shared" si="19"/>
        <v>21.695945333333384</v>
      </c>
      <c r="K102">
        <f t="shared" si="20"/>
        <v>18.386925333333409</v>
      </c>
      <c r="N102" s="22">
        <f t="shared" si="21"/>
        <v>-4.8010770830607521E-2</v>
      </c>
      <c r="O102" s="22">
        <f t="shared" si="14"/>
        <v>-1.4231407576769602E-2</v>
      </c>
      <c r="P102" s="22">
        <f t="shared" si="15"/>
        <v>5.7232089362083245E-2</v>
      </c>
      <c r="Q102" s="22">
        <f t="shared" si="16"/>
        <v>4.8503171334715475E-2</v>
      </c>
      <c r="S102" s="10" t="s">
        <v>118</v>
      </c>
      <c r="T102">
        <v>317.58759999999995</v>
      </c>
      <c r="U102">
        <v>384.55119999999999</v>
      </c>
      <c r="V102">
        <v>386.9008</v>
      </c>
      <c r="W102">
        <v>379.06879999999995</v>
      </c>
      <c r="Y102">
        <f t="shared" si="22"/>
        <v>-61.499474666666629</v>
      </c>
      <c r="Z102">
        <f t="shared" si="22"/>
        <v>5.4641253333334134</v>
      </c>
      <c r="AA102">
        <f t="shared" si="22"/>
        <v>7.8137253333334229</v>
      </c>
      <c r="AB102">
        <f t="shared" si="22"/>
        <v>-1.8274666666627581E-2</v>
      </c>
      <c r="AE102" s="22">
        <f t="shared" si="17"/>
        <v>-0.1622304709828038</v>
      </c>
      <c r="AF102" s="22">
        <f t="shared" si="17"/>
        <v>1.4413905665705036E-2</v>
      </c>
      <c r="AG102" s="22">
        <f t="shared" si="17"/>
        <v>2.0611953969161507E-2</v>
      </c>
      <c r="AH102" s="22">
        <f t="shared" si="17"/>
        <v>-4.8207042360113702E-5</v>
      </c>
      <c r="AJ102" s="26">
        <f t="shared" si="18"/>
        <v>0.11421970015219628</v>
      </c>
      <c r="AK102" s="26">
        <f t="shared" si="18"/>
        <v>-2.8645313242474636E-2</v>
      </c>
      <c r="AL102" s="26">
        <f t="shared" si="18"/>
        <v>3.6620135392921735E-2</v>
      </c>
      <c r="AM102" s="26">
        <f t="shared" si="18"/>
        <v>4.8551378377075592E-2</v>
      </c>
    </row>
    <row r="103" spans="1:39" x14ac:dyDescent="0.3">
      <c r="A103" s="10" t="s">
        <v>119</v>
      </c>
      <c r="B103">
        <v>340.89102000000003</v>
      </c>
      <c r="C103">
        <v>372.98621714285707</v>
      </c>
      <c r="D103">
        <v>384.83104971428571</v>
      </c>
      <c r="E103">
        <v>377.03703128571425</v>
      </c>
      <c r="F103">
        <v>301.82839383870959</v>
      </c>
      <c r="G103" s="10" t="s">
        <v>119</v>
      </c>
      <c r="H103">
        <f t="shared" si="24"/>
        <v>39.062626161290439</v>
      </c>
      <c r="I103">
        <f t="shared" si="23"/>
        <v>71.157823304147485</v>
      </c>
      <c r="J103">
        <f t="shared" si="19"/>
        <v>83.002655875576124</v>
      </c>
      <c r="K103">
        <f t="shared" si="20"/>
        <v>75.208637447004662</v>
      </c>
      <c r="N103" s="22">
        <f t="shared" si="21"/>
        <v>0.12941998486121437</v>
      </c>
      <c r="O103" s="22">
        <f t="shared" si="14"/>
        <v>0.23575589559069995</v>
      </c>
      <c r="P103" s="22">
        <f t="shared" si="15"/>
        <v>0.27499949497770215</v>
      </c>
      <c r="Q103" s="22">
        <f t="shared" si="16"/>
        <v>0.24917681365390193</v>
      </c>
      <c r="S103" s="10" t="s">
        <v>119</v>
      </c>
      <c r="T103">
        <v>362.29399499999994</v>
      </c>
      <c r="U103">
        <v>403.54336499999999</v>
      </c>
      <c r="V103">
        <v>401.986785</v>
      </c>
      <c r="W103">
        <v>366.18544499999996</v>
      </c>
      <c r="Y103">
        <f t="shared" si="22"/>
        <v>60.465601161290351</v>
      </c>
      <c r="Z103">
        <f t="shared" si="22"/>
        <v>101.71497116129041</v>
      </c>
      <c r="AA103">
        <f t="shared" si="22"/>
        <v>100.15839116129041</v>
      </c>
      <c r="AB103">
        <f t="shared" si="22"/>
        <v>64.357051161290372</v>
      </c>
      <c r="AE103" s="22">
        <f t="shared" si="17"/>
        <v>0.20033105697008025</v>
      </c>
      <c r="AF103" s="22">
        <f t="shared" si="17"/>
        <v>0.33699603230716801</v>
      </c>
      <c r="AG103" s="22">
        <f t="shared" si="17"/>
        <v>0.33183886342652319</v>
      </c>
      <c r="AH103" s="22">
        <f t="shared" si="17"/>
        <v>0.21322397917169236</v>
      </c>
      <c r="AJ103" s="26">
        <f t="shared" si="18"/>
        <v>-7.091107210886588E-2</v>
      </c>
      <c r="AK103" s="26">
        <f t="shared" si="18"/>
        <v>-0.10124013671646806</v>
      </c>
      <c r="AL103" s="26">
        <f t="shared" si="18"/>
        <v>-5.6839368448821037E-2</v>
      </c>
      <c r="AM103" s="26">
        <f t="shared" si="18"/>
        <v>3.5952834482209567E-2</v>
      </c>
    </row>
    <row r="104" spans="1:39" x14ac:dyDescent="0.3">
      <c r="A104" s="10" t="s">
        <v>120</v>
      </c>
      <c r="B104">
        <v>352.8054600000001</v>
      </c>
      <c r="C104">
        <v>376.06847478260869</v>
      </c>
      <c r="D104">
        <v>385.46510739130429</v>
      </c>
      <c r="E104">
        <v>370.27811739130425</v>
      </c>
      <c r="F104">
        <v>312.61081103225808</v>
      </c>
      <c r="G104" s="10" t="s">
        <v>120</v>
      </c>
      <c r="H104">
        <f t="shared" si="24"/>
        <v>40.194648967742012</v>
      </c>
      <c r="I104">
        <f t="shared" si="23"/>
        <v>63.457663750350605</v>
      </c>
      <c r="J104">
        <f t="shared" si="19"/>
        <v>72.854296359046202</v>
      </c>
      <c r="K104">
        <f t="shared" si="20"/>
        <v>57.667306359046165</v>
      </c>
      <c r="N104" s="22">
        <f t="shared" si="21"/>
        <v>0.12857728379583888</v>
      </c>
      <c r="O104" s="22">
        <f t="shared" si="14"/>
        <v>0.20299254379850112</v>
      </c>
      <c r="P104" s="22">
        <f t="shared" si="15"/>
        <v>0.23305110952010044</v>
      </c>
      <c r="Q104" s="22">
        <f t="shared" si="16"/>
        <v>0.18446996816465031</v>
      </c>
      <c r="S104" s="10" t="s">
        <v>120</v>
      </c>
      <c r="T104">
        <v>249.61180999999996</v>
      </c>
      <c r="U104">
        <v>350.85840999999999</v>
      </c>
      <c r="V104">
        <v>366.43480999999997</v>
      </c>
      <c r="W104">
        <v>295.17277999999999</v>
      </c>
      <c r="Y104">
        <f t="shared" si="22"/>
        <v>-62.999001032258121</v>
      </c>
      <c r="Z104">
        <f t="shared" si="22"/>
        <v>38.247598967741908</v>
      </c>
      <c r="AA104">
        <f t="shared" si="22"/>
        <v>53.823998967741886</v>
      </c>
      <c r="AB104">
        <f t="shared" si="22"/>
        <v>-17.438031032258095</v>
      </c>
      <c r="AE104" s="22">
        <f t="shared" si="17"/>
        <v>-0.2015253433629885</v>
      </c>
      <c r="AF104" s="22">
        <f t="shared" si="17"/>
        <v>0.12234893234001164</v>
      </c>
      <c r="AG104" s="22">
        <f t="shared" si="17"/>
        <v>0.17217574398662697</v>
      </c>
      <c r="AH104" s="22">
        <f t="shared" si="17"/>
        <v>-5.5781919296638394E-2</v>
      </c>
      <c r="AJ104" s="26">
        <f t="shared" si="18"/>
        <v>0.33010262715882738</v>
      </c>
      <c r="AK104" s="26">
        <f t="shared" si="18"/>
        <v>8.0643611458489486E-2</v>
      </c>
      <c r="AL104" s="26">
        <f t="shared" si="18"/>
        <v>6.0875365533473474E-2</v>
      </c>
      <c r="AM104" s="26">
        <f t="shared" si="18"/>
        <v>0.2402518874612887</v>
      </c>
    </row>
    <row r="105" spans="1:39" x14ac:dyDescent="0.3">
      <c r="A105" s="10" t="s">
        <v>121</v>
      </c>
      <c r="B105">
        <v>320.89199931818189</v>
      </c>
      <c r="C105">
        <v>366.57772277272727</v>
      </c>
      <c r="D105">
        <v>376.79135400000001</v>
      </c>
      <c r="E105">
        <v>324.46975463636369</v>
      </c>
      <c r="F105">
        <v>223.5283681666667</v>
      </c>
      <c r="G105" s="10" t="s">
        <v>121</v>
      </c>
      <c r="H105">
        <f t="shared" si="24"/>
        <v>97.363631151515193</v>
      </c>
      <c r="I105">
        <f t="shared" si="23"/>
        <v>143.04935460606058</v>
      </c>
      <c r="J105">
        <f t="shared" si="19"/>
        <v>153.26298583333332</v>
      </c>
      <c r="K105">
        <f t="shared" si="20"/>
        <v>100.94138646969699</v>
      </c>
      <c r="N105" s="22">
        <f t="shared" si="21"/>
        <v>0.43557617294874695</v>
      </c>
      <c r="O105" s="22">
        <f t="shared" si="14"/>
        <v>0.63996062682925525</v>
      </c>
      <c r="P105" s="22">
        <f t="shared" si="15"/>
        <v>0.68565340090998084</v>
      </c>
      <c r="Q105" s="22">
        <f t="shared" si="16"/>
        <v>0.45158199515165481</v>
      </c>
      <c r="S105" s="10" t="s">
        <v>121</v>
      </c>
      <c r="T105">
        <v>351.45564999999999</v>
      </c>
      <c r="U105">
        <v>368.06289500000003</v>
      </c>
      <c r="V105">
        <v>376.17341000000005</v>
      </c>
      <c r="W105">
        <v>249.49489</v>
      </c>
      <c r="Y105">
        <f t="shared" si="22"/>
        <v>127.9272818333333</v>
      </c>
      <c r="Z105">
        <f t="shared" si="22"/>
        <v>144.53452683333333</v>
      </c>
      <c r="AA105">
        <f t="shared" si="22"/>
        <v>152.64504183333335</v>
      </c>
      <c r="AB105">
        <f t="shared" si="22"/>
        <v>25.966521833333303</v>
      </c>
      <c r="AE105" s="22">
        <f t="shared" si="17"/>
        <v>0.57230893278811246</v>
      </c>
      <c r="AF105" s="22">
        <f t="shared" si="17"/>
        <v>0.64660484939238605</v>
      </c>
      <c r="AG105" s="22">
        <f t="shared" si="17"/>
        <v>0.68288890168749639</v>
      </c>
      <c r="AH105" s="22">
        <f t="shared" si="17"/>
        <v>0.11616656107815454</v>
      </c>
      <c r="AJ105" s="26">
        <f t="shared" si="18"/>
        <v>-0.1367327598393655</v>
      </c>
      <c r="AK105" s="26">
        <f t="shared" si="18"/>
        <v>-6.6442225631307972E-3</v>
      </c>
      <c r="AL105" s="26">
        <f t="shared" si="18"/>
        <v>2.7644992224844511E-3</v>
      </c>
      <c r="AM105" s="26">
        <f t="shared" si="18"/>
        <v>0.33541543407350027</v>
      </c>
    </row>
    <row r="106" spans="1:39" x14ac:dyDescent="0.3">
      <c r="A106" s="10" t="s">
        <v>122</v>
      </c>
      <c r="B106">
        <v>343.68942095238094</v>
      </c>
      <c r="C106">
        <v>362.30162714285717</v>
      </c>
      <c r="D106">
        <v>368.38887</v>
      </c>
      <c r="E106">
        <v>263.17548876190472</v>
      </c>
      <c r="F106">
        <v>216.52233587096768</v>
      </c>
      <c r="G106" s="10" t="s">
        <v>122</v>
      </c>
      <c r="H106">
        <f t="shared" si="24"/>
        <v>127.16708508141326</v>
      </c>
      <c r="I106">
        <f t="shared" si="23"/>
        <v>145.77929127188949</v>
      </c>
      <c r="J106">
        <f t="shared" si="19"/>
        <v>151.86653412903232</v>
      </c>
      <c r="K106">
        <f t="shared" si="20"/>
        <v>46.653152890937037</v>
      </c>
      <c r="N106" s="22">
        <f t="shared" si="21"/>
        <v>0.58731624416427897</v>
      </c>
      <c r="O106" s="22">
        <f t="shared" si="14"/>
        <v>0.67327599568648588</v>
      </c>
      <c r="P106" s="22">
        <f t="shared" si="15"/>
        <v>0.7013896904360678</v>
      </c>
      <c r="Q106" s="22">
        <f t="shared" si="16"/>
        <v>0.21546577494314068</v>
      </c>
      <c r="S106" s="10" t="s">
        <v>122</v>
      </c>
      <c r="T106">
        <v>311.05811</v>
      </c>
      <c r="U106">
        <v>334.68768</v>
      </c>
      <c r="V106">
        <v>340.88560000000001</v>
      </c>
      <c r="W106">
        <v>275.88491399999998</v>
      </c>
      <c r="Y106">
        <f t="shared" si="22"/>
        <v>94.535774129032319</v>
      </c>
      <c r="Z106">
        <f t="shared" si="22"/>
        <v>118.16534412903232</v>
      </c>
      <c r="AA106">
        <f t="shared" si="22"/>
        <v>124.36326412903233</v>
      </c>
      <c r="AB106">
        <f t="shared" si="22"/>
        <v>59.3625781290323</v>
      </c>
      <c r="AE106" s="22">
        <f t="shared" si="17"/>
        <v>0.43660980170364083</v>
      </c>
      <c r="AF106" s="22">
        <f t="shared" si="17"/>
        <v>0.5457420531406546</v>
      </c>
      <c r="AG106" s="22">
        <f t="shared" si="17"/>
        <v>0.57436690597659279</v>
      </c>
      <c r="AH106" s="22">
        <f t="shared" si="17"/>
        <v>0.27416376185969232</v>
      </c>
      <c r="AJ106" s="26">
        <f t="shared" si="18"/>
        <v>0.15070644246063813</v>
      </c>
      <c r="AK106" s="26">
        <f t="shared" si="18"/>
        <v>0.12753394254583128</v>
      </c>
      <c r="AL106" s="26">
        <f t="shared" si="18"/>
        <v>0.12702278445947501</v>
      </c>
      <c r="AM106" s="26">
        <f t="shared" si="18"/>
        <v>-5.8697986916551648E-2</v>
      </c>
    </row>
    <row r="107" spans="1:39" x14ac:dyDescent="0.3">
      <c r="A107" s="10" t="s">
        <v>123</v>
      </c>
      <c r="B107">
        <v>348.24693272727274</v>
      </c>
      <c r="C107">
        <v>359.70768654545458</v>
      </c>
      <c r="D107">
        <v>364.28066181818184</v>
      </c>
      <c r="E107">
        <v>268.98438763636364</v>
      </c>
      <c r="F107">
        <v>320.63446800000003</v>
      </c>
      <c r="G107" s="10" t="s">
        <v>123</v>
      </c>
      <c r="H107">
        <f t="shared" si="24"/>
        <v>27.612464727272709</v>
      </c>
      <c r="I107">
        <f t="shared" si="23"/>
        <v>39.073218545454552</v>
      </c>
      <c r="J107">
        <f t="shared" si="19"/>
        <v>43.646193818181814</v>
      </c>
      <c r="K107">
        <f t="shared" si="20"/>
        <v>-51.650080363636391</v>
      </c>
      <c r="N107" s="22">
        <f t="shared" si="21"/>
        <v>8.6118204631925932E-2</v>
      </c>
      <c r="O107" s="22">
        <f t="shared" si="14"/>
        <v>0.12186219026662644</v>
      </c>
      <c r="P107" s="22">
        <f t="shared" si="15"/>
        <v>0.13612446001339384</v>
      </c>
      <c r="Q107" s="22">
        <f t="shared" si="16"/>
        <v>-0.16108711170639453</v>
      </c>
      <c r="S107" s="10" t="s">
        <v>123</v>
      </c>
      <c r="T107">
        <v>279.39038400000004</v>
      </c>
      <c r="U107">
        <v>260.8578</v>
      </c>
      <c r="V107">
        <v>279.54612000000003</v>
      </c>
      <c r="W107">
        <v>229.94420400000001</v>
      </c>
      <c r="Y107">
        <f t="shared" si="22"/>
        <v>-41.244083999999987</v>
      </c>
      <c r="Z107">
        <f t="shared" si="22"/>
        <v>-59.776668000000029</v>
      </c>
      <c r="AA107">
        <f t="shared" si="22"/>
        <v>-41.088347999999996</v>
      </c>
      <c r="AB107">
        <f t="shared" si="22"/>
        <v>-90.690264000000013</v>
      </c>
      <c r="AE107" s="22">
        <f t="shared" si="17"/>
        <v>-0.1286327207965676</v>
      </c>
      <c r="AF107" s="22">
        <f t="shared" si="17"/>
        <v>-0.18643244555978311</v>
      </c>
      <c r="AG107" s="22">
        <f t="shared" si="17"/>
        <v>-0.12814700882376748</v>
      </c>
      <c r="AH107" s="22">
        <f t="shared" si="17"/>
        <v>-0.28284627216060876</v>
      </c>
      <c r="AJ107" s="26">
        <f t="shared" si="18"/>
        <v>0.21475092542849353</v>
      </c>
      <c r="AK107" s="26">
        <f t="shared" si="18"/>
        <v>0.30829463582640954</v>
      </c>
      <c r="AL107" s="26">
        <f t="shared" si="18"/>
        <v>0.26427146883716135</v>
      </c>
      <c r="AM107" s="26">
        <f t="shared" si="18"/>
        <v>0.12175916045421423</v>
      </c>
    </row>
    <row r="108" spans="1:39" x14ac:dyDescent="0.3">
      <c r="A108" s="10" t="s">
        <v>124</v>
      </c>
      <c r="B108">
        <v>296.62995371428565</v>
      </c>
      <c r="C108">
        <v>306.09004014285716</v>
      </c>
      <c r="D108">
        <v>295.76324014285711</v>
      </c>
      <c r="E108">
        <v>256.37387442857141</v>
      </c>
      <c r="F108">
        <v>261.28719454838711</v>
      </c>
      <c r="G108" s="10" t="s">
        <v>124</v>
      </c>
      <c r="H108">
        <f t="shared" si="24"/>
        <v>35.342759165898542</v>
      </c>
      <c r="I108">
        <f t="shared" si="23"/>
        <v>44.802845594470057</v>
      </c>
      <c r="J108">
        <f t="shared" si="19"/>
        <v>34.476045594470008</v>
      </c>
      <c r="K108">
        <f t="shared" si="20"/>
        <v>-4.9133201198156939</v>
      </c>
      <c r="N108" s="22">
        <f t="shared" si="21"/>
        <v>0.1352640309334161</v>
      </c>
      <c r="O108" s="22">
        <f t="shared" si="14"/>
        <v>0.17146973341693228</v>
      </c>
      <c r="P108" s="22">
        <f t="shared" si="15"/>
        <v>0.1319469392828797</v>
      </c>
      <c r="Q108" s="22">
        <f t="shared" si="16"/>
        <v>-1.8804289771291522E-2</v>
      </c>
      <c r="S108" s="10" t="s">
        <v>124</v>
      </c>
      <c r="T108">
        <v>375.63734999999997</v>
      </c>
      <c r="U108">
        <v>295.08830999999998</v>
      </c>
      <c r="V108">
        <v>299.34811500000001</v>
      </c>
      <c r="W108">
        <v>243.583395</v>
      </c>
      <c r="Y108">
        <f t="shared" si="22"/>
        <v>114.35015545161286</v>
      </c>
      <c r="Z108">
        <f t="shared" si="22"/>
        <v>33.801115451612873</v>
      </c>
      <c r="AA108">
        <f t="shared" si="22"/>
        <v>38.060920451612901</v>
      </c>
      <c r="AB108">
        <f t="shared" si="22"/>
        <v>-17.70379954838711</v>
      </c>
      <c r="AE108" s="22">
        <f t="shared" si="17"/>
        <v>0.43764163662615563</v>
      </c>
      <c r="AF108" s="22">
        <f t="shared" si="17"/>
        <v>0.12936384238054702</v>
      </c>
      <c r="AG108" s="22">
        <f t="shared" si="17"/>
        <v>0.14566699496084373</v>
      </c>
      <c r="AH108" s="22">
        <f t="shared" si="17"/>
        <v>-6.7756093363039227E-2</v>
      </c>
      <c r="AJ108" s="26">
        <f t="shared" si="18"/>
        <v>-0.30237760569273953</v>
      </c>
      <c r="AK108" s="26">
        <f t="shared" si="18"/>
        <v>4.2105891036385262E-2</v>
      </c>
      <c r="AL108" s="26">
        <f t="shared" si="18"/>
        <v>-1.3720055677964027E-2</v>
      </c>
      <c r="AM108" s="26">
        <f t="shared" si="18"/>
        <v>4.8951803591747708E-2</v>
      </c>
    </row>
    <row r="109" spans="1:39" x14ac:dyDescent="0.3">
      <c r="A109" s="10" t="s">
        <v>125</v>
      </c>
      <c r="B109">
        <v>312.34575272727272</v>
      </c>
      <c r="C109">
        <v>288.88755054545464</v>
      </c>
      <c r="D109">
        <v>270.97293599999989</v>
      </c>
      <c r="E109">
        <v>223.7774334545455</v>
      </c>
      <c r="F109">
        <v>285.35155664516128</v>
      </c>
      <c r="G109" s="10" t="s">
        <v>125</v>
      </c>
      <c r="H109">
        <f t="shared" si="24"/>
        <v>26.994196082111444</v>
      </c>
      <c r="I109">
        <f t="shared" si="23"/>
        <v>3.5359939002933629</v>
      </c>
      <c r="J109">
        <f t="shared" si="19"/>
        <v>-14.378620645161391</v>
      </c>
      <c r="K109">
        <f t="shared" si="20"/>
        <v>-61.574123190615779</v>
      </c>
      <c r="N109" s="22">
        <f t="shared" si="21"/>
        <v>9.4599785609997947E-2</v>
      </c>
      <c r="O109" s="22">
        <f t="shared" si="14"/>
        <v>1.2391710568764907E-2</v>
      </c>
      <c r="P109" s="22">
        <f t="shared" si="15"/>
        <v>-5.038914388345675E-2</v>
      </c>
      <c r="Q109" s="22">
        <f t="shared" si="16"/>
        <v>-0.21578337933226724</v>
      </c>
      <c r="S109" s="10" t="s">
        <v>125</v>
      </c>
      <c r="T109">
        <v>273.62088</v>
      </c>
      <c r="U109">
        <v>252.51408000000001</v>
      </c>
      <c r="V109">
        <v>255.2004</v>
      </c>
      <c r="W109">
        <v>253.66535999999999</v>
      </c>
      <c r="Y109">
        <f t="shared" si="22"/>
        <v>-11.730676645161282</v>
      </c>
      <c r="Z109">
        <f t="shared" si="22"/>
        <v>-32.837476645161274</v>
      </c>
      <c r="AA109">
        <f t="shared" si="22"/>
        <v>-30.151156645161279</v>
      </c>
      <c r="AB109">
        <f t="shared" si="22"/>
        <v>-31.686196645161289</v>
      </c>
      <c r="AE109" s="22">
        <f t="shared" si="17"/>
        <v>-4.1109558970265386E-2</v>
      </c>
      <c r="AF109" s="22">
        <f t="shared" si="17"/>
        <v>-0.11507726480004854</v>
      </c>
      <c r="AG109" s="22">
        <f t="shared" si="17"/>
        <v>-0.10566319314898524</v>
      </c>
      <c r="AH109" s="22">
        <f t="shared" si="17"/>
        <v>-0.11104266266387859</v>
      </c>
      <c r="AJ109" s="26">
        <f t="shared" si="18"/>
        <v>0.13570934458026335</v>
      </c>
      <c r="AK109" s="26">
        <f t="shared" si="18"/>
        <v>0.12746897536881344</v>
      </c>
      <c r="AL109" s="26">
        <f t="shared" si="18"/>
        <v>5.5274049265528494E-2</v>
      </c>
      <c r="AM109" s="26">
        <f t="shared" si="18"/>
        <v>-0.10474071666838865</v>
      </c>
    </row>
    <row r="110" spans="1:39" x14ac:dyDescent="0.3">
      <c r="A110" s="10" t="s">
        <v>126</v>
      </c>
      <c r="B110">
        <v>290.61944485714281</v>
      </c>
      <c r="C110">
        <v>270.87223999999998</v>
      </c>
      <c r="D110">
        <v>256.56981171428566</v>
      </c>
      <c r="E110">
        <v>244.78118714285711</v>
      </c>
      <c r="F110">
        <v>370.52916144827583</v>
      </c>
      <c r="G110" s="10" t="s">
        <v>126</v>
      </c>
      <c r="H110">
        <f t="shared" si="24"/>
        <v>-79.909716591133019</v>
      </c>
      <c r="I110">
        <f t="shared" si="23"/>
        <v>-99.656921448275853</v>
      </c>
      <c r="J110">
        <f t="shared" si="19"/>
        <v>-113.95934973399017</v>
      </c>
      <c r="K110">
        <f t="shared" si="20"/>
        <v>-125.74797430541872</v>
      </c>
      <c r="N110" s="22">
        <f t="shared" si="21"/>
        <v>-0.2156637719924456</v>
      </c>
      <c r="O110" s="22">
        <f t="shared" si="14"/>
        <v>-0.26895837579625298</v>
      </c>
      <c r="P110" s="22">
        <f t="shared" si="15"/>
        <v>-0.3075583829584716</v>
      </c>
      <c r="Q110" s="22">
        <f t="shared" si="16"/>
        <v>-0.33937402879144929</v>
      </c>
      <c r="S110" s="10" t="s">
        <v>126</v>
      </c>
      <c r="T110">
        <v>410.08445999999998</v>
      </c>
      <c r="U110">
        <v>411.97251</v>
      </c>
      <c r="V110">
        <v>407.44119000000001</v>
      </c>
      <c r="W110">
        <v>393.84722999999997</v>
      </c>
      <c r="Y110">
        <f t="shared" si="22"/>
        <v>39.55529855172415</v>
      </c>
      <c r="Z110">
        <f t="shared" si="22"/>
        <v>41.443348551724171</v>
      </c>
      <c r="AA110">
        <f t="shared" si="22"/>
        <v>36.912028551724177</v>
      </c>
      <c r="AB110">
        <f t="shared" si="22"/>
        <v>23.318068551724139</v>
      </c>
      <c r="AE110" s="22">
        <f t="shared" si="17"/>
        <v>0.10675353701478064</v>
      </c>
      <c r="AF110" s="22">
        <f t="shared" si="17"/>
        <v>0.11184908736936074</v>
      </c>
      <c r="AG110" s="22">
        <f t="shared" si="17"/>
        <v>9.9619766518368694E-2</v>
      </c>
      <c r="AH110" s="22">
        <f t="shared" si="17"/>
        <v>6.2931803965392441E-2</v>
      </c>
      <c r="AJ110" s="26">
        <f t="shared" si="18"/>
        <v>-0.32241730900722626</v>
      </c>
      <c r="AK110" s="26">
        <f t="shared" si="18"/>
        <v>-0.3808074631656137</v>
      </c>
      <c r="AL110" s="26">
        <f t="shared" si="18"/>
        <v>-0.40717814947684028</v>
      </c>
      <c r="AM110" s="26">
        <f t="shared" si="18"/>
        <v>-0.40230583275684173</v>
      </c>
    </row>
    <row r="111" spans="1:39" x14ac:dyDescent="0.3">
      <c r="A111" s="10" t="s">
        <v>127</v>
      </c>
      <c r="B111">
        <v>215.21261250000001</v>
      </c>
      <c r="C111">
        <v>213.25784590909089</v>
      </c>
      <c r="D111">
        <v>234.45901840909096</v>
      </c>
      <c r="E111">
        <v>254.30794431818188</v>
      </c>
      <c r="F111">
        <v>219.8979343548387</v>
      </c>
      <c r="G111" s="10" t="s">
        <v>127</v>
      </c>
      <c r="H111">
        <f t="shared" si="24"/>
        <v>-4.6853218548386906</v>
      </c>
      <c r="I111">
        <f t="shared" si="23"/>
        <v>-6.6400884457478071</v>
      </c>
      <c r="J111">
        <f t="shared" si="19"/>
        <v>14.561084054252262</v>
      </c>
      <c r="K111">
        <f t="shared" si="20"/>
        <v>34.410009963343185</v>
      </c>
      <c r="N111" s="22">
        <f t="shared" si="21"/>
        <v>-2.1306802488095283E-2</v>
      </c>
      <c r="O111" s="22">
        <f t="shared" si="14"/>
        <v>-3.0196229288052413E-2</v>
      </c>
      <c r="P111" s="22">
        <f t="shared" si="15"/>
        <v>6.6217466284861692E-2</v>
      </c>
      <c r="Q111" s="22">
        <f t="shared" si="16"/>
        <v>0.15648173351104522</v>
      </c>
      <c r="S111" s="10" t="s">
        <v>127</v>
      </c>
      <c r="T111">
        <v>201.467625</v>
      </c>
      <c r="U111">
        <v>215.40090000000001</v>
      </c>
      <c r="V111">
        <v>218.036925</v>
      </c>
      <c r="W111">
        <v>254.79064499999998</v>
      </c>
      <c r="Y111">
        <f t="shared" si="22"/>
        <v>-18.430309354838698</v>
      </c>
      <c r="Z111">
        <f t="shared" si="22"/>
        <v>-4.4970343548386893</v>
      </c>
      <c r="AA111">
        <f t="shared" si="22"/>
        <v>-1.8610093548386999</v>
      </c>
      <c r="AB111">
        <f t="shared" si="22"/>
        <v>34.892710645161287</v>
      </c>
      <c r="AE111" s="22">
        <f t="shared" si="17"/>
        <v>-8.3813017202328949E-2</v>
      </c>
      <c r="AF111" s="22">
        <f t="shared" si="17"/>
        <v>-2.0450552971461942E-2</v>
      </c>
      <c r="AG111" s="22">
        <f t="shared" si="17"/>
        <v>-8.463059738595265E-3</v>
      </c>
      <c r="AH111" s="22">
        <f t="shared" si="17"/>
        <v>0.15867684590823214</v>
      </c>
      <c r="AJ111" s="26">
        <f t="shared" si="18"/>
        <v>6.2506214714233663E-2</v>
      </c>
      <c r="AK111" s="26">
        <f t="shared" si="18"/>
        <v>-9.7456763165904708E-3</v>
      </c>
      <c r="AL111" s="26">
        <f t="shared" si="18"/>
        <v>7.4680526023456956E-2</v>
      </c>
      <c r="AM111" s="26">
        <f t="shared" si="18"/>
        <v>-2.1951123971869213E-3</v>
      </c>
    </row>
    <row r="112" spans="1:39" x14ac:dyDescent="0.3">
      <c r="A112" s="10" t="s">
        <v>128</v>
      </c>
      <c r="B112">
        <v>206.31910444444443</v>
      </c>
      <c r="C112">
        <v>218.41396266666669</v>
      </c>
      <c r="D112">
        <v>207.41252</v>
      </c>
      <c r="E112">
        <v>275.37250222222218</v>
      </c>
      <c r="F112">
        <v>240.04845106666667</v>
      </c>
      <c r="G112" s="10" t="s">
        <v>128</v>
      </c>
      <c r="H112">
        <f t="shared" si="24"/>
        <v>-33.729346622222238</v>
      </c>
      <c r="I112">
        <f t="shared" si="23"/>
        <v>-21.634488399999981</v>
      </c>
      <c r="J112">
        <f t="shared" si="19"/>
        <v>-32.635931066666672</v>
      </c>
      <c r="K112">
        <f t="shared" si="20"/>
        <v>35.324051155555509</v>
      </c>
      <c r="N112" s="22">
        <f t="shared" si="21"/>
        <v>-0.14051057806182163</v>
      </c>
      <c r="O112" s="22">
        <f t="shared" si="14"/>
        <v>-9.0125507179346948E-2</v>
      </c>
      <c r="P112" s="22">
        <f t="shared" si="15"/>
        <v>-0.13595559947022096</v>
      </c>
      <c r="Q112" s="22">
        <f t="shared" si="16"/>
        <v>0.14715383914618657</v>
      </c>
      <c r="S112" s="10" t="s">
        <v>128</v>
      </c>
      <c r="T112">
        <v>210.06195</v>
      </c>
      <c r="U112">
        <v>195.67932999999999</v>
      </c>
      <c r="V112">
        <v>204.76309000000001</v>
      </c>
      <c r="W112">
        <v>286.13843999999995</v>
      </c>
      <c r="Y112">
        <f t="shared" si="22"/>
        <v>-29.986501066666676</v>
      </c>
      <c r="Z112">
        <f t="shared" si="22"/>
        <v>-44.369121066666679</v>
      </c>
      <c r="AA112">
        <f t="shared" si="22"/>
        <v>-35.285361066666667</v>
      </c>
      <c r="AB112">
        <f t="shared" si="22"/>
        <v>46.089988933333274</v>
      </c>
      <c r="AE112" s="22">
        <f t="shared" si="17"/>
        <v>-0.12491853595980411</v>
      </c>
      <c r="AF112" s="22">
        <f t="shared" si="17"/>
        <v>-0.1848340235877815</v>
      </c>
      <c r="AG112" s="22">
        <f t="shared" si="17"/>
        <v>-0.14699266298063784</v>
      </c>
      <c r="AH112" s="22">
        <f t="shared" si="17"/>
        <v>0.19200285912502341</v>
      </c>
      <c r="AJ112" s="26">
        <f t="shared" si="18"/>
        <v>-1.559204210201752E-2</v>
      </c>
      <c r="AK112" s="26">
        <f t="shared" si="18"/>
        <v>9.4708516408434557E-2</v>
      </c>
      <c r="AL112" s="26">
        <f t="shared" si="18"/>
        <v>1.1037063510416889E-2</v>
      </c>
      <c r="AM112" s="26">
        <f t="shared" si="18"/>
        <v>-4.4849019978836835E-2</v>
      </c>
    </row>
    <row r="113" spans="1:39" x14ac:dyDescent="0.3">
      <c r="A113" s="10" t="s">
        <v>129</v>
      </c>
      <c r="B113">
        <v>195.34295025000003</v>
      </c>
      <c r="C113">
        <v>190.80317025000002</v>
      </c>
      <c r="D113">
        <v>223.01669249999995</v>
      </c>
      <c r="E113">
        <v>306.33300495000003</v>
      </c>
      <c r="F113">
        <v>215.63954999999996</v>
      </c>
      <c r="G113" s="10" t="s">
        <v>129</v>
      </c>
      <c r="H113">
        <f t="shared" si="24"/>
        <v>-20.296599749999928</v>
      </c>
      <c r="I113">
        <f t="shared" si="23"/>
        <v>-24.836379749999935</v>
      </c>
      <c r="J113">
        <f t="shared" si="19"/>
        <v>7.3771424999999908</v>
      </c>
      <c r="K113">
        <f t="shared" si="20"/>
        <v>90.693454950000074</v>
      </c>
      <c r="N113" s="22">
        <f t="shared" si="21"/>
        <v>-9.4122807017543539E-2</v>
      </c>
      <c r="O113" s="22">
        <f t="shared" si="14"/>
        <v>-0.11517543859649094</v>
      </c>
      <c r="P113" s="22">
        <f t="shared" si="15"/>
        <v>3.4210526315789441E-2</v>
      </c>
      <c r="Q113" s="22">
        <f t="shared" si="16"/>
        <v>0.4205789473684215</v>
      </c>
      <c r="S113" s="10" t="s">
        <v>129</v>
      </c>
      <c r="T113">
        <v>194.45391000000001</v>
      </c>
      <c r="U113">
        <v>213.747975</v>
      </c>
      <c r="V113">
        <v>216.39618000000002</v>
      </c>
      <c r="W113">
        <v>323.08101000000005</v>
      </c>
      <c r="Y113">
        <f t="shared" si="22"/>
        <v>-21.18563999999995</v>
      </c>
      <c r="Z113">
        <f t="shared" si="22"/>
        <v>-1.8915749999999605</v>
      </c>
      <c r="AA113">
        <f t="shared" si="22"/>
        <v>0.75663000000005809</v>
      </c>
      <c r="AB113">
        <f t="shared" si="22"/>
        <v>107.44146000000009</v>
      </c>
      <c r="AE113" s="22">
        <f t="shared" si="17"/>
        <v>-9.8245614035087511E-2</v>
      </c>
      <c r="AF113" s="22">
        <f t="shared" si="17"/>
        <v>-8.7719298245612226E-3</v>
      </c>
      <c r="AG113" s="22">
        <f t="shared" si="17"/>
        <v>3.5087719298248317E-3</v>
      </c>
      <c r="AH113" s="22">
        <f t="shared" si="17"/>
        <v>0.49824561403508827</v>
      </c>
      <c r="AJ113" s="26">
        <f t="shared" si="18"/>
        <v>4.1228070175439724E-3</v>
      </c>
      <c r="AK113" s="26">
        <f t="shared" si="18"/>
        <v>-0.10640350877192972</v>
      </c>
      <c r="AL113" s="26">
        <f t="shared" si="18"/>
        <v>3.0701754385964609E-2</v>
      </c>
      <c r="AM113" s="26">
        <f t="shared" si="18"/>
        <v>-7.7666666666666773E-2</v>
      </c>
    </row>
    <row r="114" spans="1:39" x14ac:dyDescent="0.3">
      <c r="A114" s="10" t="s">
        <v>130</v>
      </c>
      <c r="B114">
        <v>177.69861385714282</v>
      </c>
      <c r="C114">
        <v>205.36000928571426</v>
      </c>
      <c r="D114">
        <v>239.3263645238095</v>
      </c>
      <c r="E114">
        <v>326.24935542857139</v>
      </c>
      <c r="F114">
        <v>188.83426439999997</v>
      </c>
      <c r="G114" s="10" t="s">
        <v>130</v>
      </c>
      <c r="H114">
        <f t="shared" si="24"/>
        <v>-11.13565054285715</v>
      </c>
      <c r="I114">
        <f t="shared" si="23"/>
        <v>16.525744885714289</v>
      </c>
      <c r="J114">
        <f t="shared" si="19"/>
        <v>50.492100123809536</v>
      </c>
      <c r="K114">
        <f t="shared" si="20"/>
        <v>137.41509102857142</v>
      </c>
      <c r="N114" s="22">
        <f t="shared" si="21"/>
        <v>-5.8970497638442101E-2</v>
      </c>
      <c r="O114" s="22">
        <f t="shared" si="14"/>
        <v>8.7514545827914333E-2</v>
      </c>
      <c r="P114" s="22">
        <f t="shared" si="15"/>
        <v>0.26738844395768219</v>
      </c>
      <c r="Q114" s="22">
        <f t="shared" si="16"/>
        <v>0.72770210144431524</v>
      </c>
      <c r="S114" s="10" t="s">
        <v>130</v>
      </c>
      <c r="T114">
        <v>178.323365</v>
      </c>
      <c r="U114">
        <v>243.54522999999998</v>
      </c>
      <c r="V114">
        <v>244.29923999999997</v>
      </c>
      <c r="W114">
        <v>332.51841000000002</v>
      </c>
      <c r="Y114">
        <f t="shared" si="22"/>
        <v>-10.510899399999971</v>
      </c>
      <c r="Z114">
        <f t="shared" si="22"/>
        <v>54.710965600000009</v>
      </c>
      <c r="AA114">
        <f t="shared" si="22"/>
        <v>55.464975600000002</v>
      </c>
      <c r="AB114">
        <f t="shared" si="22"/>
        <v>143.68414560000005</v>
      </c>
      <c r="AE114" s="22">
        <f t="shared" si="17"/>
        <v>-5.5662034818718911E-2</v>
      </c>
      <c r="AF114" s="22">
        <f t="shared" si="17"/>
        <v>0.28973007506788062</v>
      </c>
      <c r="AG114" s="22">
        <f t="shared" si="17"/>
        <v>0.29372304743651179</v>
      </c>
      <c r="AH114" s="22">
        <f t="shared" si="17"/>
        <v>0.7609008145663636</v>
      </c>
      <c r="AJ114" s="26">
        <f t="shared" si="18"/>
        <v>-3.3084628197231902E-3</v>
      </c>
      <c r="AK114" s="26">
        <f t="shared" si="18"/>
        <v>-0.20221552923996627</v>
      </c>
      <c r="AL114" s="26">
        <f t="shared" si="18"/>
        <v>-2.6334603478829599E-2</v>
      </c>
      <c r="AM114" s="26">
        <f t="shared" si="18"/>
        <v>-3.3198713122048362E-2</v>
      </c>
    </row>
    <row r="115" spans="1:39" x14ac:dyDescent="0.3">
      <c r="A115" s="10" t="s">
        <v>131</v>
      </c>
      <c r="B115">
        <v>154.93787250000003</v>
      </c>
      <c r="C115">
        <v>206.24144459090914</v>
      </c>
      <c r="D115">
        <v>235.85269754545453</v>
      </c>
      <c r="E115">
        <v>320.7269895</v>
      </c>
      <c r="F115">
        <v>102.1780415483871</v>
      </c>
      <c r="G115" s="10" t="s">
        <v>131</v>
      </c>
      <c r="H115">
        <f t="shared" si="24"/>
        <v>52.759830951612926</v>
      </c>
      <c r="I115">
        <f t="shared" si="23"/>
        <v>104.06340304252204</v>
      </c>
      <c r="J115">
        <f t="shared" si="19"/>
        <v>133.67465599706742</v>
      </c>
      <c r="K115">
        <f t="shared" si="20"/>
        <v>218.54894795161289</v>
      </c>
      <c r="N115" s="22">
        <f t="shared" si="21"/>
        <v>0.51635194951968377</v>
      </c>
      <c r="O115" s="22">
        <f t="shared" si="14"/>
        <v>1.0184517286254906</v>
      </c>
      <c r="P115" s="22">
        <f t="shared" si="15"/>
        <v>1.3082522817171525</v>
      </c>
      <c r="Q115" s="22">
        <f t="shared" si="16"/>
        <v>2.1389032774533807</v>
      </c>
      <c r="S115" s="10" t="s">
        <v>131</v>
      </c>
      <c r="T115">
        <v>125.29272000000002</v>
      </c>
      <c r="U115">
        <v>416.89661000000001</v>
      </c>
      <c r="V115">
        <v>409.81160500000004</v>
      </c>
      <c r="W115">
        <v>375.50526500000001</v>
      </c>
      <c r="Y115">
        <f t="shared" si="22"/>
        <v>23.114678451612917</v>
      </c>
      <c r="Z115">
        <f t="shared" si="22"/>
        <v>314.7185684516129</v>
      </c>
      <c r="AA115">
        <f t="shared" si="22"/>
        <v>307.63356345161293</v>
      </c>
      <c r="AB115">
        <f t="shared" si="22"/>
        <v>273.32722345161289</v>
      </c>
      <c r="AE115" s="22">
        <f t="shared" si="17"/>
        <v>0.22621962704840851</v>
      </c>
      <c r="AF115" s="22">
        <f t="shared" si="17"/>
        <v>3.080099830476549</v>
      </c>
      <c r="AG115" s="22">
        <f t="shared" si="17"/>
        <v>3.0107600301375026</v>
      </c>
      <c r="AH115" s="22">
        <f t="shared" si="17"/>
        <v>2.6750094179694854</v>
      </c>
      <c r="AJ115" s="26">
        <f t="shared" si="18"/>
        <v>0.29013232247127529</v>
      </c>
      <c r="AK115" s="26">
        <f t="shared" si="18"/>
        <v>-2.0616481018510582</v>
      </c>
      <c r="AL115" s="26">
        <f t="shared" si="18"/>
        <v>-1.7025077484203501</v>
      </c>
      <c r="AM115" s="26">
        <f t="shared" si="18"/>
        <v>-0.53610614051610472</v>
      </c>
    </row>
    <row r="116" spans="1:39" x14ac:dyDescent="0.3">
      <c r="A116" s="10" t="s">
        <v>132</v>
      </c>
      <c r="B116">
        <v>212.78795373913042</v>
      </c>
      <c r="C116">
        <v>248.40758217391303</v>
      </c>
      <c r="D116">
        <v>300.01560273913043</v>
      </c>
      <c r="E116">
        <v>304.29212347826092</v>
      </c>
      <c r="F116">
        <v>172.65503612903223</v>
      </c>
      <c r="G116" s="10" t="s">
        <v>132</v>
      </c>
      <c r="H116">
        <f t="shared" si="24"/>
        <v>40.13291761009819</v>
      </c>
      <c r="I116">
        <f t="shared" si="23"/>
        <v>75.752546044880802</v>
      </c>
      <c r="J116">
        <f t="shared" si="19"/>
        <v>127.3605666100982</v>
      </c>
      <c r="K116">
        <f t="shared" si="20"/>
        <v>131.63708734922869</v>
      </c>
      <c r="N116" s="22">
        <f t="shared" si="21"/>
        <v>0.23244568192094442</v>
      </c>
      <c r="O116" s="22">
        <f t="shared" si="14"/>
        <v>0.43875086266390634</v>
      </c>
      <c r="P116" s="22">
        <f t="shared" si="15"/>
        <v>0.73765914661716792</v>
      </c>
      <c r="Q116" s="22">
        <f t="shared" si="16"/>
        <v>0.7624283096546971</v>
      </c>
      <c r="S116" s="10" t="s">
        <v>132</v>
      </c>
      <c r="T116">
        <v>197.01291000000001</v>
      </c>
      <c r="U116">
        <v>286.36448999999999</v>
      </c>
      <c r="V116">
        <v>291.49122</v>
      </c>
      <c r="W116">
        <v>285.92505599999998</v>
      </c>
      <c r="Y116">
        <f t="shared" si="22"/>
        <v>24.357873870967779</v>
      </c>
      <c r="Z116">
        <f t="shared" si="22"/>
        <v>113.70945387096776</v>
      </c>
      <c r="AA116">
        <f t="shared" si="22"/>
        <v>118.83618387096777</v>
      </c>
      <c r="AB116">
        <f t="shared" si="22"/>
        <v>113.27001987096776</v>
      </c>
      <c r="AE116" s="22">
        <f t="shared" si="17"/>
        <v>0.14107827038861545</v>
      </c>
      <c r="AF116" s="22">
        <f t="shared" si="17"/>
        <v>0.65859332238642609</v>
      </c>
      <c r="AG116" s="22">
        <f t="shared" si="17"/>
        <v>0.68828680897646444</v>
      </c>
      <c r="AH116" s="22">
        <f t="shared" si="17"/>
        <v>0.65604816639299424</v>
      </c>
      <c r="AJ116" s="26">
        <f t="shared" si="18"/>
        <v>9.1367411532328968E-2</v>
      </c>
      <c r="AK116" s="26">
        <f t="shared" si="18"/>
        <v>-0.21984245972251976</v>
      </c>
      <c r="AL116" s="26">
        <f t="shared" si="18"/>
        <v>4.9372337640703479E-2</v>
      </c>
      <c r="AM116" s="26">
        <f t="shared" si="18"/>
        <v>0.10638014326170286</v>
      </c>
    </row>
    <row r="117" spans="1:39" x14ac:dyDescent="0.3">
      <c r="A117" s="10" t="s">
        <v>133</v>
      </c>
      <c r="B117">
        <v>228.00571025000002</v>
      </c>
      <c r="C117">
        <v>284.90269050000001</v>
      </c>
      <c r="D117">
        <v>304.8678405</v>
      </c>
      <c r="E117">
        <v>283.74175400000001</v>
      </c>
      <c r="F117">
        <v>187.68473416666666</v>
      </c>
      <c r="G117" s="10" t="s">
        <v>133</v>
      </c>
      <c r="H117">
        <f t="shared" si="24"/>
        <v>40.320976083333363</v>
      </c>
      <c r="I117">
        <f t="shared" si="23"/>
        <v>97.217956333333348</v>
      </c>
      <c r="J117">
        <f t="shared" si="19"/>
        <v>117.18310633333334</v>
      </c>
      <c r="K117">
        <f t="shared" si="20"/>
        <v>96.057019833333356</v>
      </c>
      <c r="N117" s="22">
        <f t="shared" si="21"/>
        <v>0.21483354126994567</v>
      </c>
      <c r="O117" s="22">
        <f t="shared" si="14"/>
        <v>0.51798542254908408</v>
      </c>
      <c r="P117" s="22">
        <f t="shared" si="15"/>
        <v>0.62436141572000792</v>
      </c>
      <c r="Q117" s="22">
        <f t="shared" si="16"/>
        <v>0.51179985553877483</v>
      </c>
      <c r="S117" s="10" t="s">
        <v>133</v>
      </c>
      <c r="T117">
        <v>239.58179999999999</v>
      </c>
      <c r="U117">
        <v>301.69559999999996</v>
      </c>
      <c r="V117">
        <v>300.2167</v>
      </c>
      <c r="W117">
        <v>280.62127500000003</v>
      </c>
      <c r="Y117">
        <f t="shared" si="22"/>
        <v>51.897065833333329</v>
      </c>
      <c r="Z117">
        <f t="shared" si="22"/>
        <v>114.0108658333333</v>
      </c>
      <c r="AA117">
        <f t="shared" si="22"/>
        <v>112.53196583333335</v>
      </c>
      <c r="AB117">
        <f t="shared" si="22"/>
        <v>92.936540833333368</v>
      </c>
      <c r="AE117" s="22">
        <f t="shared" si="17"/>
        <v>0.27651191805108671</v>
      </c>
      <c r="AF117" s="22">
        <f t="shared" si="17"/>
        <v>0.60745945236062759</v>
      </c>
      <c r="AG117" s="22">
        <f t="shared" si="17"/>
        <v>0.59957974916278167</v>
      </c>
      <c r="AH117" s="22">
        <f t="shared" si="17"/>
        <v>0.49517368179131938</v>
      </c>
      <c r="AJ117" s="26">
        <f t="shared" si="18"/>
        <v>-6.1678376781141048E-2</v>
      </c>
      <c r="AK117" s="26">
        <f t="shared" si="18"/>
        <v>-8.947402981154351E-2</v>
      </c>
      <c r="AL117" s="26">
        <f t="shared" si="18"/>
        <v>2.4781666557226245E-2</v>
      </c>
      <c r="AM117" s="26">
        <f t="shared" si="18"/>
        <v>1.6626173747455453E-2</v>
      </c>
    </row>
    <row r="118" spans="1:39" x14ac:dyDescent="0.3">
      <c r="A118" s="10" t="s">
        <v>134</v>
      </c>
      <c r="B118">
        <v>290.89001060869566</v>
      </c>
      <c r="C118">
        <v>304.49744973913045</v>
      </c>
      <c r="D118">
        <v>317.9825024347827</v>
      </c>
      <c r="E118">
        <v>272.19709304347828</v>
      </c>
      <c r="F118">
        <v>257.44755367741936</v>
      </c>
      <c r="G118" s="10" t="s">
        <v>134</v>
      </c>
      <c r="H118">
        <f t="shared" si="24"/>
        <v>33.442456931276297</v>
      </c>
      <c r="I118">
        <f t="shared" si="23"/>
        <v>47.049896061711081</v>
      </c>
      <c r="J118">
        <f t="shared" si="19"/>
        <v>60.534948757363338</v>
      </c>
      <c r="K118">
        <f t="shared" si="20"/>
        <v>14.749539366058912</v>
      </c>
      <c r="N118" s="22">
        <f t="shared" si="21"/>
        <v>0.12990007655376498</v>
      </c>
      <c r="O118" s="22">
        <f t="shared" si="14"/>
        <v>0.18275526564398584</v>
      </c>
      <c r="P118" s="22">
        <f t="shared" si="15"/>
        <v>0.23513507078499321</v>
      </c>
      <c r="Q118" s="22">
        <f t="shared" si="16"/>
        <v>5.7291433363317247E-2</v>
      </c>
      <c r="S118" s="10" t="s">
        <v>134</v>
      </c>
      <c r="T118">
        <v>280.74804</v>
      </c>
      <c r="U118">
        <v>305.93387999999999</v>
      </c>
      <c r="V118">
        <v>307.85985600000004</v>
      </c>
      <c r="W118">
        <v>271.11816000000005</v>
      </c>
      <c r="Y118">
        <f t="shared" si="22"/>
        <v>23.300486322580639</v>
      </c>
      <c r="Z118">
        <f t="shared" si="22"/>
        <v>48.486326322580624</v>
      </c>
      <c r="AA118">
        <f t="shared" si="22"/>
        <v>50.412302322580672</v>
      </c>
      <c r="AB118">
        <f t="shared" si="22"/>
        <v>13.670606322580682</v>
      </c>
      <c r="AE118" s="22">
        <f t="shared" si="17"/>
        <v>9.0505759288651247E-2</v>
      </c>
      <c r="AF118" s="22">
        <f t="shared" si="17"/>
        <v>0.18833477199528481</v>
      </c>
      <c r="AG118" s="22">
        <f t="shared" si="17"/>
        <v>0.19581581414343932</v>
      </c>
      <c r="AH118" s="22">
        <f t="shared" si="17"/>
        <v>5.3100548547879739E-2</v>
      </c>
      <c r="AJ118" s="26">
        <f t="shared" si="18"/>
        <v>3.9394317265113735E-2</v>
      </c>
      <c r="AK118" s="26">
        <f t="shared" si="18"/>
        <v>-5.579506351298974E-3</v>
      </c>
      <c r="AL118" s="26">
        <f t="shared" si="18"/>
        <v>3.931925664155389E-2</v>
      </c>
      <c r="AM118" s="26">
        <f t="shared" si="18"/>
        <v>4.1908848154375081E-3</v>
      </c>
    </row>
    <row r="119" spans="1:39" x14ac:dyDescent="0.3">
      <c r="A119" s="10" t="s">
        <v>135</v>
      </c>
      <c r="B119">
        <v>289.95218686363643</v>
      </c>
      <c r="C119">
        <v>304.09277959090912</v>
      </c>
      <c r="D119">
        <v>309.80571245454541</v>
      </c>
      <c r="E119">
        <v>259.55991763636365</v>
      </c>
      <c r="F119">
        <v>251.00708239999997</v>
      </c>
      <c r="G119" s="10" t="s">
        <v>135</v>
      </c>
      <c r="H119">
        <f t="shared" si="24"/>
        <v>38.945104463636454</v>
      </c>
      <c r="I119">
        <f t="shared" si="23"/>
        <v>53.085697190909144</v>
      </c>
      <c r="J119">
        <f t="shared" si="19"/>
        <v>58.798630054545441</v>
      </c>
      <c r="K119">
        <f t="shared" si="20"/>
        <v>8.552835236363677</v>
      </c>
      <c r="N119" s="22">
        <f t="shared" si="21"/>
        <v>0.15515540076106019</v>
      </c>
      <c r="O119" s="22">
        <f t="shared" si="14"/>
        <v>0.21149083397699836</v>
      </c>
      <c r="P119" s="22">
        <f t="shared" si="15"/>
        <v>0.2342508804625883</v>
      </c>
      <c r="Q119" s="22">
        <f t="shared" si="16"/>
        <v>3.4074079323124618E-2</v>
      </c>
      <c r="S119" s="10" t="s">
        <v>135</v>
      </c>
      <c r="T119">
        <v>297.15255000000002</v>
      </c>
      <c r="U119">
        <v>319.89756000000006</v>
      </c>
      <c r="V119">
        <v>311.82675</v>
      </c>
      <c r="W119">
        <v>262.66818000000001</v>
      </c>
      <c r="Y119">
        <f t="shared" si="22"/>
        <v>46.145467600000046</v>
      </c>
      <c r="Z119">
        <f t="shared" si="22"/>
        <v>68.890477600000082</v>
      </c>
      <c r="AA119">
        <f t="shared" si="22"/>
        <v>60.819667600000031</v>
      </c>
      <c r="AB119">
        <f t="shared" si="22"/>
        <v>11.661097600000033</v>
      </c>
      <c r="AE119" s="22">
        <f t="shared" si="17"/>
        <v>0.18384129706134558</v>
      </c>
      <c r="AF119" s="22">
        <f t="shared" si="17"/>
        <v>0.27445630992283143</v>
      </c>
      <c r="AG119" s="22">
        <f t="shared" si="17"/>
        <v>0.24230259568165888</v>
      </c>
      <c r="AH119" s="22">
        <f t="shared" si="17"/>
        <v>4.6457245303609146E-2</v>
      </c>
      <c r="AJ119" s="26">
        <f t="shared" si="18"/>
        <v>-2.8685896300285396E-2</v>
      </c>
      <c r="AK119" s="26">
        <f t="shared" si="18"/>
        <v>-6.2965475945833072E-2</v>
      </c>
      <c r="AL119" s="26">
        <f t="shared" si="18"/>
        <v>-8.0517152190705821E-3</v>
      </c>
      <c r="AM119" s="26">
        <f t="shared" si="18"/>
        <v>-1.2383165980484528E-2</v>
      </c>
    </row>
    <row r="120" spans="1:39" x14ac:dyDescent="0.3">
      <c r="A120" s="10" t="s">
        <v>136</v>
      </c>
      <c r="B120">
        <v>313.43058500000001</v>
      </c>
      <c r="C120">
        <v>314.79661582352941</v>
      </c>
      <c r="D120">
        <v>283.77128917647059</v>
      </c>
      <c r="E120">
        <v>258.55591641176477</v>
      </c>
      <c r="F120">
        <v>315.57124845161292</v>
      </c>
      <c r="G120" s="10" t="s">
        <v>136</v>
      </c>
      <c r="H120">
        <f t="shared" si="24"/>
        <v>-2.1406634516129088</v>
      </c>
      <c r="I120">
        <f t="shared" si="23"/>
        <v>-0.77463262808350919</v>
      </c>
      <c r="J120">
        <f t="shared" si="19"/>
        <v>-31.799959275142328</v>
      </c>
      <c r="K120">
        <f t="shared" si="20"/>
        <v>-57.015332039848147</v>
      </c>
      <c r="N120" s="22">
        <f t="shared" si="21"/>
        <v>-6.7834552802776655E-3</v>
      </c>
      <c r="O120" s="22">
        <f t="shared" si="14"/>
        <v>-2.4546996340266561E-3</v>
      </c>
      <c r="P120" s="22">
        <f t="shared" si="15"/>
        <v>-0.10076950746043098</v>
      </c>
      <c r="Q120" s="22">
        <f t="shared" si="16"/>
        <v>-0.18067340519645092</v>
      </c>
      <c r="S120" s="10" t="s">
        <v>136</v>
      </c>
      <c r="T120">
        <v>296.89555999999999</v>
      </c>
      <c r="U120">
        <v>282.93265000000002</v>
      </c>
      <c r="V120">
        <v>283.300095</v>
      </c>
      <c r="W120">
        <v>254.27194000000003</v>
      </c>
      <c r="Y120">
        <f t="shared" si="22"/>
        <v>-18.675688451612928</v>
      </c>
      <c r="Z120">
        <f t="shared" si="22"/>
        <v>-32.638598451612893</v>
      </c>
      <c r="AA120">
        <f t="shared" si="22"/>
        <v>-32.271153451612918</v>
      </c>
      <c r="AB120">
        <f t="shared" si="22"/>
        <v>-61.299308451612887</v>
      </c>
      <c r="AE120" s="22">
        <f t="shared" si="17"/>
        <v>-5.9180576631259557E-2</v>
      </c>
      <c r="AF120" s="22">
        <f t="shared" si="17"/>
        <v>-0.10342703466097744</v>
      </c>
      <c r="AG120" s="22">
        <f t="shared" si="17"/>
        <v>-0.10226265418651126</v>
      </c>
      <c r="AH120" s="22">
        <f t="shared" si="17"/>
        <v>-0.19424871166934593</v>
      </c>
      <c r="AJ120" s="26">
        <f t="shared" si="18"/>
        <v>5.2397121350981894E-2</v>
      </c>
      <c r="AK120" s="26">
        <f t="shared" si="18"/>
        <v>0.10097233502695079</v>
      </c>
      <c r="AL120" s="26">
        <f t="shared" si="18"/>
        <v>1.49314672608028E-3</v>
      </c>
      <c r="AM120" s="26">
        <f t="shared" si="18"/>
        <v>1.357530647289501E-2</v>
      </c>
    </row>
    <row r="121" spans="1:39" x14ac:dyDescent="0.3">
      <c r="A121" s="10" t="s">
        <v>137</v>
      </c>
      <c r="B121">
        <v>324.31578600000006</v>
      </c>
      <c r="C121">
        <v>292.53920100000005</v>
      </c>
      <c r="D121">
        <v>284.82155099999994</v>
      </c>
      <c r="E121">
        <v>275.07717900000006</v>
      </c>
      <c r="F121">
        <v>305.53797503225809</v>
      </c>
      <c r="G121" s="10" t="s">
        <v>137</v>
      </c>
      <c r="H121">
        <f t="shared" si="24"/>
        <v>18.777810967741971</v>
      </c>
      <c r="I121">
        <f t="shared" si="23"/>
        <v>-12.998774032258041</v>
      </c>
      <c r="J121">
        <f t="shared" si="19"/>
        <v>-20.716424032258146</v>
      </c>
      <c r="K121">
        <f t="shared" si="20"/>
        <v>-30.460796032258031</v>
      </c>
      <c r="N121" s="22">
        <f t="shared" si="21"/>
        <v>6.1458190150535122E-2</v>
      </c>
      <c r="O121" s="22">
        <f t="shared" si="14"/>
        <v>-4.2543890103630022E-2</v>
      </c>
      <c r="P121" s="22">
        <f t="shared" si="15"/>
        <v>-6.7803107060819351E-2</v>
      </c>
      <c r="Q121" s="22">
        <f t="shared" si="16"/>
        <v>-9.9695614036330649E-2</v>
      </c>
      <c r="S121" s="10" t="s">
        <v>137</v>
      </c>
      <c r="T121">
        <v>300.82057500000002</v>
      </c>
      <c r="U121">
        <v>271.66127999999998</v>
      </c>
      <c r="V121">
        <v>268.70844</v>
      </c>
      <c r="W121">
        <v>260.21902499999999</v>
      </c>
      <c r="Y121">
        <f t="shared" si="22"/>
        <v>-4.7174000322580696</v>
      </c>
      <c r="Z121">
        <f t="shared" si="22"/>
        <v>-33.876695032258112</v>
      </c>
      <c r="AA121">
        <f t="shared" si="22"/>
        <v>-36.829535032258093</v>
      </c>
      <c r="AB121">
        <f t="shared" si="22"/>
        <v>-45.318950032258101</v>
      </c>
      <c r="AE121" s="22">
        <f t="shared" si="17"/>
        <v>-1.5439652081742101E-2</v>
      </c>
      <c r="AF121" s="22">
        <f t="shared" si="17"/>
        <v>-0.1108755631069476</v>
      </c>
      <c r="AG121" s="22">
        <f t="shared" si="17"/>
        <v>-0.1205399591601329</v>
      </c>
      <c r="AH121" s="22">
        <f t="shared" si="17"/>
        <v>-0.14832509781304082</v>
      </c>
      <c r="AJ121" s="26">
        <f t="shared" si="18"/>
        <v>7.6897842232277219E-2</v>
      </c>
      <c r="AK121" s="26">
        <f t="shared" si="18"/>
        <v>6.8331673003317578E-2</v>
      </c>
      <c r="AL121" s="26">
        <f t="shared" si="18"/>
        <v>5.2736852099313544E-2</v>
      </c>
      <c r="AM121" s="26">
        <f t="shared" si="18"/>
        <v>4.862948377671017E-2</v>
      </c>
    </row>
    <row r="122" spans="1:39" x14ac:dyDescent="0.3">
      <c r="A122" s="10" t="s">
        <v>138</v>
      </c>
      <c r="B122">
        <v>283.02805800000004</v>
      </c>
      <c r="C122">
        <v>279.06035760000003</v>
      </c>
      <c r="D122">
        <v>264.06178199999999</v>
      </c>
      <c r="E122">
        <v>279.90289080000002</v>
      </c>
      <c r="F122">
        <v>294.48894857142858</v>
      </c>
      <c r="G122" s="10" t="s">
        <v>138</v>
      </c>
      <c r="H122">
        <f t="shared" si="24"/>
        <v>-11.460890571428536</v>
      </c>
      <c r="I122">
        <f t="shared" si="23"/>
        <v>-15.428590971428548</v>
      </c>
      <c r="J122">
        <f t="shared" si="19"/>
        <v>-30.427166571428586</v>
      </c>
      <c r="K122">
        <f t="shared" si="20"/>
        <v>-14.586057771428557</v>
      </c>
      <c r="N122" s="22">
        <f t="shared" si="21"/>
        <v>-3.8917897011163001E-2</v>
      </c>
      <c r="O122" s="22">
        <f t="shared" si="14"/>
        <v>-5.2391069499459771E-2</v>
      </c>
      <c r="P122" s="22">
        <f t="shared" si="15"/>
        <v>-0.10332193014043937</v>
      </c>
      <c r="Q122" s="22">
        <f t="shared" si="16"/>
        <v>-4.9530068419157317E-2</v>
      </c>
      <c r="S122" s="10" t="s">
        <v>138</v>
      </c>
      <c r="T122">
        <v>295.44335999999998</v>
      </c>
      <c r="U122">
        <v>268.71984000000003</v>
      </c>
      <c r="V122">
        <v>269.09100000000001</v>
      </c>
      <c r="W122">
        <v>281.71044000000001</v>
      </c>
      <c r="Y122">
        <f t="shared" si="22"/>
        <v>0.95441142857140449</v>
      </c>
      <c r="Z122">
        <f t="shared" si="22"/>
        <v>-25.769108571428546</v>
      </c>
      <c r="AA122">
        <f t="shared" si="22"/>
        <v>-25.397948571428572</v>
      </c>
      <c r="AB122">
        <f t="shared" si="22"/>
        <v>-12.778508571428574</v>
      </c>
      <c r="AE122" s="22">
        <f t="shared" si="17"/>
        <v>3.2409074540870626E-3</v>
      </c>
      <c r="AF122" s="22">
        <f t="shared" si="17"/>
        <v>-8.7504501260352807E-2</v>
      </c>
      <c r="AG122" s="22">
        <f t="shared" si="17"/>
        <v>-8.6244148361541234E-2</v>
      </c>
      <c r="AH122" s="22">
        <f t="shared" si="17"/>
        <v>-4.339214980194455E-2</v>
      </c>
      <c r="AJ122" s="26">
        <f t="shared" si="18"/>
        <v>-4.2158804465250062E-2</v>
      </c>
      <c r="AK122" s="26">
        <f t="shared" si="18"/>
        <v>3.5113431760893037E-2</v>
      </c>
      <c r="AL122" s="26">
        <f t="shared" si="18"/>
        <v>-1.7077781778898141E-2</v>
      </c>
      <c r="AM122" s="26">
        <f t="shared" si="18"/>
        <v>-6.1379186172127662E-3</v>
      </c>
    </row>
    <row r="123" spans="1:39" x14ac:dyDescent="0.3">
      <c r="A123" s="10" t="s">
        <v>139</v>
      </c>
      <c r="B123">
        <v>304.53326326315789</v>
      </c>
      <c r="C123">
        <v>280.16335347368425</v>
      </c>
      <c r="D123">
        <v>277.267801631579</v>
      </c>
      <c r="E123">
        <v>281.39248568421044</v>
      </c>
      <c r="F123">
        <v>335.61498216129036</v>
      </c>
      <c r="G123" s="10" t="s">
        <v>139</v>
      </c>
      <c r="H123">
        <f t="shared" si="24"/>
        <v>-31.081718898132465</v>
      </c>
      <c r="I123">
        <f t="shared" si="23"/>
        <v>-55.451628687606103</v>
      </c>
      <c r="J123">
        <f t="shared" si="19"/>
        <v>-58.347180529711352</v>
      </c>
      <c r="K123">
        <f t="shared" si="20"/>
        <v>-54.222496477079915</v>
      </c>
      <c r="N123" s="22">
        <f t="shared" si="21"/>
        <v>-9.261123772834183E-2</v>
      </c>
      <c r="O123" s="22">
        <f t="shared" si="14"/>
        <v>-0.16522393705581676</v>
      </c>
      <c r="P123" s="22">
        <f t="shared" si="15"/>
        <v>-0.17385153712139936</v>
      </c>
      <c r="Q123" s="22">
        <f t="shared" si="16"/>
        <v>-0.16156160886471269</v>
      </c>
      <c r="S123" s="10" t="s">
        <v>139</v>
      </c>
      <c r="T123">
        <v>345.437365</v>
      </c>
      <c r="U123">
        <v>280.31699500000002</v>
      </c>
      <c r="V123">
        <v>296.40996000000001</v>
      </c>
      <c r="W123">
        <v>264.22402999999997</v>
      </c>
      <c r="Y123">
        <f t="shared" si="22"/>
        <v>9.8223828387096432</v>
      </c>
      <c r="Z123">
        <f t="shared" si="22"/>
        <v>-55.297987161290337</v>
      </c>
      <c r="AA123">
        <f t="shared" si="22"/>
        <v>-39.205022161290344</v>
      </c>
      <c r="AB123">
        <f t="shared" si="22"/>
        <v>-71.390952161290386</v>
      </c>
      <c r="AE123" s="22">
        <f t="shared" si="17"/>
        <v>2.9266818708317342E-2</v>
      </c>
      <c r="AF123" s="22">
        <f t="shared" si="17"/>
        <v>-0.16476614603192877</v>
      </c>
      <c r="AG123" s="22">
        <f t="shared" si="17"/>
        <v>-0.11681547083750014</v>
      </c>
      <c r="AH123" s="22">
        <f t="shared" si="17"/>
        <v>-0.21271682122635757</v>
      </c>
      <c r="AJ123" s="26">
        <f t="shared" si="18"/>
        <v>-0.12187805643665917</v>
      </c>
      <c r="AK123" s="26">
        <f t="shared" si="18"/>
        <v>-4.5779102388798787E-4</v>
      </c>
      <c r="AL123" s="26">
        <f t="shared" si="18"/>
        <v>-5.703606628389922E-2</v>
      </c>
      <c r="AM123" s="26">
        <f t="shared" si="18"/>
        <v>5.1155212361644886E-2</v>
      </c>
    </row>
    <row r="124" spans="1:39" x14ac:dyDescent="0.3">
      <c r="A124" s="10" t="s">
        <v>140</v>
      </c>
      <c r="B124">
        <v>287.10753085714282</v>
      </c>
      <c r="C124">
        <v>281.09715885714286</v>
      </c>
      <c r="D124">
        <v>268.48364057142862</v>
      </c>
      <c r="E124">
        <v>276.57770400000004</v>
      </c>
      <c r="F124">
        <v>346.32819680000011</v>
      </c>
      <c r="G124" s="10" t="s">
        <v>140</v>
      </c>
      <c r="H124">
        <f t="shared" si="24"/>
        <v>-59.220665942857295</v>
      </c>
      <c r="I124">
        <f t="shared" si="23"/>
        <v>-65.231037942857256</v>
      </c>
      <c r="J124">
        <f t="shared" si="19"/>
        <v>-77.844556228571491</v>
      </c>
      <c r="K124">
        <f t="shared" si="20"/>
        <v>-69.750492800000075</v>
      </c>
      <c r="N124" s="22">
        <f t="shared" si="21"/>
        <v>-0.17099579673282114</v>
      </c>
      <c r="O124" s="22">
        <f t="shared" si="14"/>
        <v>-0.18835035248523904</v>
      </c>
      <c r="P124" s="22">
        <f t="shared" si="15"/>
        <v>-0.22477106094115021</v>
      </c>
      <c r="Q124" s="22">
        <f t="shared" si="16"/>
        <v>-0.2013999825728312</v>
      </c>
      <c r="S124" s="10" t="s">
        <v>140</v>
      </c>
      <c r="T124">
        <v>281.02890000000002</v>
      </c>
      <c r="U124">
        <v>263.29955999999999</v>
      </c>
      <c r="V124">
        <v>267.82620000000003</v>
      </c>
      <c r="W124">
        <v>295.74048000000005</v>
      </c>
      <c r="Y124">
        <f t="shared" si="22"/>
        <v>-65.299296800000093</v>
      </c>
      <c r="Z124">
        <f t="shared" si="22"/>
        <v>-83.028636800000129</v>
      </c>
      <c r="AA124">
        <f t="shared" si="22"/>
        <v>-78.501996800000086</v>
      </c>
      <c r="AB124">
        <f t="shared" si="22"/>
        <v>-50.587716800000067</v>
      </c>
      <c r="AE124" s="22">
        <f t="shared" si="17"/>
        <v>-0.188547445467484</v>
      </c>
      <c r="AF124" s="22">
        <f t="shared" si="17"/>
        <v>-0.23973975427691802</v>
      </c>
      <c r="AG124" s="22">
        <f t="shared" si="17"/>
        <v>-0.22666937755961561</v>
      </c>
      <c r="AH124" s="22">
        <f t="shared" si="17"/>
        <v>-0.14606872113625155</v>
      </c>
      <c r="AJ124" s="26">
        <f t="shared" si="18"/>
        <v>1.7551648734662861E-2</v>
      </c>
      <c r="AK124" s="26">
        <f t="shared" si="18"/>
        <v>5.1389401791678974E-2</v>
      </c>
      <c r="AL124" s="26">
        <f t="shared" si="18"/>
        <v>1.898316618465401E-3</v>
      </c>
      <c r="AM124" s="26">
        <f t="shared" si="18"/>
        <v>-5.5331261436579654E-2</v>
      </c>
    </row>
    <row r="125" spans="1:39" x14ac:dyDescent="0.3">
      <c r="A125" s="10" t="s">
        <v>141</v>
      </c>
      <c r="B125">
        <v>264.62237199999998</v>
      </c>
      <c r="C125">
        <v>251.27602021052638</v>
      </c>
      <c r="D125">
        <v>269.8327431578947</v>
      </c>
      <c r="E125">
        <v>292.33406336842108</v>
      </c>
      <c r="F125">
        <v>278.8599529032258</v>
      </c>
      <c r="G125" s="10" t="s">
        <v>141</v>
      </c>
      <c r="H125">
        <f t="shared" si="24"/>
        <v>-14.237580903225819</v>
      </c>
      <c r="I125">
        <f t="shared" si="23"/>
        <v>-27.58393269269942</v>
      </c>
      <c r="J125">
        <f t="shared" si="19"/>
        <v>-9.0272097453311062</v>
      </c>
      <c r="K125">
        <f t="shared" si="20"/>
        <v>13.474110465195281</v>
      </c>
      <c r="N125" s="22">
        <f t="shared" si="21"/>
        <v>-5.105638423516036E-2</v>
      </c>
      <c r="O125" s="22">
        <f t="shared" si="14"/>
        <v>-9.8916794633010688E-2</v>
      </c>
      <c r="P125" s="22">
        <f t="shared" si="15"/>
        <v>-3.2371839883598721E-2</v>
      </c>
      <c r="Q125" s="22">
        <f t="shared" si="16"/>
        <v>4.8318556769861E-2</v>
      </c>
      <c r="S125" s="10" t="s">
        <v>141</v>
      </c>
      <c r="T125">
        <v>259.10152799999997</v>
      </c>
      <c r="U125">
        <v>266.43744399999997</v>
      </c>
      <c r="V125">
        <v>267.19372399999997</v>
      </c>
      <c r="W125">
        <v>291.77282400000001</v>
      </c>
      <c r="Y125">
        <f t="shared" si="22"/>
        <v>-19.75842490322583</v>
      </c>
      <c r="Z125">
        <f t="shared" si="22"/>
        <v>-12.422508903225832</v>
      </c>
      <c r="AA125">
        <f t="shared" si="22"/>
        <v>-11.666228903225829</v>
      </c>
      <c r="AB125">
        <f t="shared" si="22"/>
        <v>12.912871096774211</v>
      </c>
      <c r="AE125" s="22">
        <f t="shared" si="17"/>
        <v>-7.0854293337999294E-2</v>
      </c>
      <c r="AF125" s="22">
        <f t="shared" si="17"/>
        <v>-4.4547482612309265E-2</v>
      </c>
      <c r="AG125" s="22">
        <f t="shared" si="17"/>
        <v>-4.1835440269454613E-2</v>
      </c>
      <c r="AH125" s="22">
        <f t="shared" si="17"/>
        <v>4.6305935873321442E-2</v>
      </c>
      <c r="AJ125" s="26">
        <f t="shared" si="18"/>
        <v>1.9797909102838934E-2</v>
      </c>
      <c r="AK125" s="26">
        <f t="shared" si="18"/>
        <v>-5.4369312020701423E-2</v>
      </c>
      <c r="AL125" s="26">
        <f t="shared" si="18"/>
        <v>9.4636003858558915E-3</v>
      </c>
      <c r="AM125" s="26">
        <f t="shared" si="18"/>
        <v>2.0126208965395576E-3</v>
      </c>
    </row>
    <row r="126" spans="1:39" x14ac:dyDescent="0.3">
      <c r="A126" s="10" t="s">
        <v>142</v>
      </c>
      <c r="B126">
        <v>230.83147469999997</v>
      </c>
      <c r="C126">
        <v>249.5530833</v>
      </c>
      <c r="D126">
        <v>273.45235049999997</v>
      </c>
      <c r="E126">
        <v>311.35606200000001</v>
      </c>
      <c r="F126">
        <v>258.98612199999997</v>
      </c>
      <c r="G126" s="10" t="s">
        <v>142</v>
      </c>
      <c r="H126">
        <f t="shared" si="24"/>
        <v>-28.154647299999993</v>
      </c>
      <c r="I126">
        <f t="shared" si="23"/>
        <v>-9.4330386999999689</v>
      </c>
      <c r="J126">
        <f t="shared" si="19"/>
        <v>14.4662285</v>
      </c>
      <c r="K126">
        <f t="shared" si="20"/>
        <v>52.369940000000042</v>
      </c>
      <c r="N126" s="22">
        <f t="shared" si="21"/>
        <v>-0.10871102699472057</v>
      </c>
      <c r="O126" s="22">
        <f t="shared" si="14"/>
        <v>-3.6422950493076887E-2</v>
      </c>
      <c r="P126" s="22">
        <f t="shared" si="15"/>
        <v>5.5857157087359305E-2</v>
      </c>
      <c r="Q126" s="22">
        <f t="shared" si="16"/>
        <v>0.20221137563502359</v>
      </c>
      <c r="S126" s="10" t="s">
        <v>142</v>
      </c>
      <c r="T126">
        <v>230.24715</v>
      </c>
      <c r="U126">
        <v>275.13566999999995</v>
      </c>
      <c r="V126">
        <v>263.91354000000001</v>
      </c>
      <c r="W126">
        <v>332.02026000000001</v>
      </c>
      <c r="Y126">
        <f t="shared" si="22"/>
        <v>-28.738971999999961</v>
      </c>
      <c r="Z126">
        <f t="shared" si="22"/>
        <v>16.149547999999982</v>
      </c>
      <c r="AA126">
        <f t="shared" si="22"/>
        <v>4.9274180000000456</v>
      </c>
      <c r="AB126">
        <f t="shared" si="22"/>
        <v>73.034138000000041</v>
      </c>
      <c r="AE126" s="22">
        <f t="shared" si="17"/>
        <v>-0.11096722781153488</v>
      </c>
      <c r="AF126" s="22">
        <f t="shared" si="17"/>
        <v>6.2356808447056419E-2</v>
      </c>
      <c r="AG126" s="22">
        <f t="shared" si="17"/>
        <v>1.9025799382408785E-2</v>
      </c>
      <c r="AH126" s="22">
        <f t="shared" si="17"/>
        <v>0.28200019922303038</v>
      </c>
      <c r="AJ126" s="26">
        <f t="shared" si="18"/>
        <v>2.2562008168143105E-3</v>
      </c>
      <c r="AK126" s="26">
        <f t="shared" si="18"/>
        <v>-9.87797589401333E-2</v>
      </c>
      <c r="AL126" s="26">
        <f t="shared" si="18"/>
        <v>3.6831357704950524E-2</v>
      </c>
      <c r="AM126" s="26">
        <f t="shared" si="18"/>
        <v>-7.9788823588006791E-2</v>
      </c>
    </row>
    <row r="127" spans="1:39" x14ac:dyDescent="0.3">
      <c r="A127" s="10" t="s">
        <v>143</v>
      </c>
      <c r="B127">
        <v>273.24904200000003</v>
      </c>
      <c r="C127">
        <v>284.39933595652167</v>
      </c>
      <c r="D127">
        <v>288.26920434782613</v>
      </c>
      <c r="E127">
        <v>348.44925691304348</v>
      </c>
      <c r="F127">
        <v>266.52755196774194</v>
      </c>
      <c r="G127" s="10" t="s">
        <v>143</v>
      </c>
      <c r="H127">
        <f t="shared" si="24"/>
        <v>6.7214900322580888</v>
      </c>
      <c r="I127">
        <f t="shared" si="23"/>
        <v>17.871783988779725</v>
      </c>
      <c r="J127">
        <f t="shared" si="19"/>
        <v>21.74165238008419</v>
      </c>
      <c r="K127">
        <f t="shared" si="20"/>
        <v>81.921704945301542</v>
      </c>
      <c r="N127" s="22">
        <f t="shared" si="21"/>
        <v>2.5218743738251857E-2</v>
      </c>
      <c r="O127" s="22">
        <f t="shared" si="14"/>
        <v>6.7054170785850922E-2</v>
      </c>
      <c r="P127" s="22">
        <f t="shared" si="15"/>
        <v>8.1573751830038191E-2</v>
      </c>
      <c r="Q127" s="22">
        <f t="shared" si="16"/>
        <v>0.30736674066333147</v>
      </c>
      <c r="S127" s="10" t="s">
        <v>143</v>
      </c>
      <c r="T127">
        <v>277.90042499999998</v>
      </c>
      <c r="U127">
        <v>283.02483000000001</v>
      </c>
      <c r="V127">
        <v>289.17411600000003</v>
      </c>
      <c r="W127">
        <v>357.13160999999997</v>
      </c>
      <c r="Y127">
        <f t="shared" si="22"/>
        <v>11.372873032258042</v>
      </c>
      <c r="Z127">
        <f t="shared" si="22"/>
        <v>16.497278032258066</v>
      </c>
      <c r="AA127">
        <f t="shared" si="22"/>
        <v>22.646564032258084</v>
      </c>
      <c r="AB127">
        <f t="shared" si="22"/>
        <v>90.604058032258024</v>
      </c>
      <c r="AE127" s="22">
        <f t="shared" si="17"/>
        <v>4.2670534240431962E-2</v>
      </c>
      <c r="AF127" s="22">
        <f t="shared" si="17"/>
        <v>6.1897083098766258E-2</v>
      </c>
      <c r="AG127" s="22">
        <f t="shared" si="17"/>
        <v>8.4968941728767372E-2</v>
      </c>
      <c r="AH127" s="22">
        <f t="shared" si="17"/>
        <v>0.33994255889621466</v>
      </c>
      <c r="AJ127" s="26">
        <f t="shared" si="18"/>
        <v>-1.7451790502180105E-2</v>
      </c>
      <c r="AK127" s="26">
        <f t="shared" si="18"/>
        <v>5.1570876870846646E-3</v>
      </c>
      <c r="AL127" s="26">
        <f t="shared" si="18"/>
        <v>-3.3951898987291812E-3</v>
      </c>
      <c r="AM127" s="26">
        <f t="shared" si="18"/>
        <v>-3.2575818232883191E-2</v>
      </c>
    </row>
    <row r="128" spans="1:39" x14ac:dyDescent="0.3">
      <c r="A128" s="10" t="s">
        <v>144</v>
      </c>
      <c r="B128">
        <v>283.14821127272728</v>
      </c>
      <c r="C128">
        <v>290.78009263636369</v>
      </c>
      <c r="D128">
        <v>299.93474181818181</v>
      </c>
      <c r="E128">
        <v>328.20698318181826</v>
      </c>
      <c r="F128">
        <v>281.02900083870969</v>
      </c>
      <c r="G128" s="10" t="s">
        <v>144</v>
      </c>
      <c r="H128">
        <f t="shared" si="24"/>
        <v>2.1192104340175888</v>
      </c>
      <c r="I128">
        <f t="shared" si="23"/>
        <v>9.7510917976539986</v>
      </c>
      <c r="J128">
        <f t="shared" si="19"/>
        <v>18.905740979472114</v>
      </c>
      <c r="K128">
        <f t="shared" si="20"/>
        <v>47.177982343108567</v>
      </c>
      <c r="N128" s="22">
        <f t="shared" si="21"/>
        <v>7.5408958779804441E-3</v>
      </c>
      <c r="O128" s="22">
        <f t="shared" si="14"/>
        <v>3.4697813281022977E-2</v>
      </c>
      <c r="P128" s="22">
        <f t="shared" si="15"/>
        <v>6.7273274014601217E-2</v>
      </c>
      <c r="Q128" s="22">
        <f t="shared" si="16"/>
        <v>0.16787584983154574</v>
      </c>
      <c r="S128" s="10" t="s">
        <v>144</v>
      </c>
      <c r="T128">
        <v>286.18653</v>
      </c>
      <c r="U128">
        <v>315.95627999999999</v>
      </c>
      <c r="V128">
        <v>301.66680000000002</v>
      </c>
      <c r="W128">
        <v>311.59005000000002</v>
      </c>
      <c r="Y128">
        <f t="shared" si="22"/>
        <v>5.1575291612903129</v>
      </c>
      <c r="Z128">
        <f t="shared" si="22"/>
        <v>34.927279161290301</v>
      </c>
      <c r="AA128">
        <f t="shared" si="22"/>
        <v>20.637799161290332</v>
      </c>
      <c r="AB128">
        <f t="shared" si="22"/>
        <v>30.561049161290327</v>
      </c>
      <c r="AE128" s="22">
        <f t="shared" si="17"/>
        <v>1.8352302238907939E-2</v>
      </c>
      <c r="AF128" s="22">
        <f t="shared" si="17"/>
        <v>0.12428354033588167</v>
      </c>
      <c r="AG128" s="22">
        <f t="shared" si="17"/>
        <v>7.3436546049334375E-2</v>
      </c>
      <c r="AH128" s="22">
        <f t="shared" si="17"/>
        <v>0.10874695874832561</v>
      </c>
      <c r="AJ128" s="26">
        <f t="shared" si="18"/>
        <v>-1.0811406360927495E-2</v>
      </c>
      <c r="AK128" s="26">
        <f t="shared" si="18"/>
        <v>-8.9585727054858691E-2</v>
      </c>
      <c r="AL128" s="26">
        <f t="shared" si="18"/>
        <v>-6.1632720347331582E-3</v>
      </c>
      <c r="AM128" s="26">
        <f t="shared" si="18"/>
        <v>5.9128891083220128E-2</v>
      </c>
    </row>
    <row r="129" spans="1:39" x14ac:dyDescent="0.3">
      <c r="A129" s="10" t="s">
        <v>145</v>
      </c>
      <c r="B129">
        <v>313.88491785714285</v>
      </c>
      <c r="C129">
        <v>323.18996428571427</v>
      </c>
      <c r="D129">
        <v>329.83371428571428</v>
      </c>
      <c r="E129">
        <v>302.13497142857142</v>
      </c>
      <c r="F129">
        <v>306.30876500000011</v>
      </c>
      <c r="G129" s="10" t="s">
        <v>145</v>
      </c>
      <c r="H129">
        <f t="shared" si="24"/>
        <v>7.5761528571427448</v>
      </c>
      <c r="I129">
        <f t="shared" si="23"/>
        <v>16.88119928571416</v>
      </c>
      <c r="J129">
        <f t="shared" si="19"/>
        <v>23.524949285714172</v>
      </c>
      <c r="K129">
        <f t="shared" si="20"/>
        <v>-4.1737935714286891</v>
      </c>
      <c r="N129" s="22">
        <f t="shared" si="21"/>
        <v>2.4733712262993004E-2</v>
      </c>
      <c r="O129" s="22">
        <f t="shared" si="14"/>
        <v>5.5111708232424082E-2</v>
      </c>
      <c r="P129" s="22">
        <f t="shared" si="15"/>
        <v>7.6801423836873106E-2</v>
      </c>
      <c r="Q129" s="22">
        <f t="shared" si="16"/>
        <v>-1.3626099048875365E-2</v>
      </c>
      <c r="S129" s="10" t="s">
        <v>145</v>
      </c>
      <c r="T129">
        <v>318.89999999999998</v>
      </c>
      <c r="U129">
        <v>338.83125000000001</v>
      </c>
      <c r="V129">
        <v>341.22299999999996</v>
      </c>
      <c r="W129">
        <v>275.37015000000002</v>
      </c>
      <c r="Y129">
        <f t="shared" si="22"/>
        <v>12.59123499999987</v>
      </c>
      <c r="Z129">
        <f t="shared" si="22"/>
        <v>32.522484999999904</v>
      </c>
      <c r="AA129">
        <f t="shared" si="22"/>
        <v>34.914234999999849</v>
      </c>
      <c r="AB129">
        <f t="shared" si="22"/>
        <v>-30.938615000000084</v>
      </c>
      <c r="AE129" s="22">
        <f t="shared" si="17"/>
        <v>4.1106349013551292E-2</v>
      </c>
      <c r="AF129" s="22">
        <f t="shared" si="17"/>
        <v>0.10617549582689836</v>
      </c>
      <c r="AG129" s="22">
        <f t="shared" si="17"/>
        <v>0.11398379344449983</v>
      </c>
      <c r="AH129" s="22">
        <f t="shared" si="17"/>
        <v>-0.10100466762679831</v>
      </c>
      <c r="AJ129" s="26">
        <f t="shared" si="18"/>
        <v>-1.6372636750558289E-2</v>
      </c>
      <c r="AK129" s="26">
        <f t="shared" si="18"/>
        <v>-5.1063787594474282E-2</v>
      </c>
      <c r="AL129" s="26">
        <f t="shared" si="18"/>
        <v>-3.718236960762672E-2</v>
      </c>
      <c r="AM129" s="26">
        <f t="shared" si="18"/>
        <v>8.7378568577922949E-2</v>
      </c>
    </row>
    <row r="130" spans="1:39" x14ac:dyDescent="0.3">
      <c r="A130" s="10" t="s">
        <v>146</v>
      </c>
      <c r="B130">
        <v>328.20036660869562</v>
      </c>
      <c r="C130">
        <v>336.9249304347826</v>
      </c>
      <c r="D130">
        <v>351.53177808695642</v>
      </c>
      <c r="E130">
        <v>251.70949217391305</v>
      </c>
      <c r="F130">
        <v>311.33575432258061</v>
      </c>
      <c r="G130" s="10" t="s">
        <v>146</v>
      </c>
      <c r="H130">
        <f t="shared" si="24"/>
        <v>16.864612286115005</v>
      </c>
      <c r="I130">
        <f t="shared" si="23"/>
        <v>25.589176112201983</v>
      </c>
      <c r="J130">
        <f t="shared" si="19"/>
        <v>40.196023764375809</v>
      </c>
      <c r="K130">
        <f t="shared" si="20"/>
        <v>-59.626262148667564</v>
      </c>
      <c r="N130" s="22">
        <f t="shared" si="21"/>
        <v>5.4168568986912038E-2</v>
      </c>
      <c r="O130" s="22">
        <f t="shared" si="14"/>
        <v>8.2191575355294963E-2</v>
      </c>
      <c r="P130" s="22">
        <f t="shared" si="15"/>
        <v>0.12910828006836625</v>
      </c>
      <c r="Q130" s="22">
        <f t="shared" si="16"/>
        <v>-0.19151755402589488</v>
      </c>
      <c r="S130" s="10" t="s">
        <v>146</v>
      </c>
      <c r="T130">
        <v>294.37899999999996</v>
      </c>
      <c r="U130">
        <v>325.23803999999996</v>
      </c>
      <c r="V130">
        <v>321.58367999999996</v>
      </c>
      <c r="W130">
        <v>251.74479999999997</v>
      </c>
      <c r="Y130">
        <f t="shared" si="22"/>
        <v>-16.95675432258065</v>
      </c>
      <c r="Z130">
        <f t="shared" si="22"/>
        <v>13.902285677419343</v>
      </c>
      <c r="AA130">
        <f t="shared" si="22"/>
        <v>10.247925677419346</v>
      </c>
      <c r="AB130">
        <f t="shared" si="22"/>
        <v>-59.590954322580643</v>
      </c>
      <c r="AE130" s="22">
        <f t="shared" si="17"/>
        <v>-5.446452611739367E-2</v>
      </c>
      <c r="AF130" s="22">
        <f t="shared" si="17"/>
        <v>4.4653675282714023E-2</v>
      </c>
      <c r="AG130" s="22">
        <f t="shared" si="17"/>
        <v>3.2915993537964434E-2</v>
      </c>
      <c r="AH130" s="22">
        <f t="shared" si="17"/>
        <v>-0.19140414647280563</v>
      </c>
      <c r="AJ130" s="26">
        <f t="shared" si="18"/>
        <v>0.10863309510430572</v>
      </c>
      <c r="AK130" s="26">
        <f t="shared" si="18"/>
        <v>3.753790007258094E-2</v>
      </c>
      <c r="AL130" s="26">
        <f t="shared" si="18"/>
        <v>9.6192286530401822E-2</v>
      </c>
      <c r="AM130" s="26">
        <f t="shared" si="18"/>
        <v>-1.1340755308925088E-4</v>
      </c>
    </row>
    <row r="131" spans="1:39" x14ac:dyDescent="0.3">
      <c r="A131" s="10" t="s">
        <v>147</v>
      </c>
      <c r="B131">
        <v>324.29698952380954</v>
      </c>
      <c r="C131">
        <v>337.33201238095234</v>
      </c>
      <c r="D131">
        <v>342.17716476190486</v>
      </c>
      <c r="E131">
        <v>240.39379833333342</v>
      </c>
      <c r="F131">
        <v>301.14184999999998</v>
      </c>
      <c r="G131" s="10" t="s">
        <v>147</v>
      </c>
      <c r="H131">
        <f t="shared" si="24"/>
        <v>23.155139523809567</v>
      </c>
      <c r="I131">
        <f t="shared" si="23"/>
        <v>36.190162380952358</v>
      </c>
      <c r="J131">
        <f t="shared" si="19"/>
        <v>41.035314761904885</v>
      </c>
      <c r="K131">
        <f t="shared" si="20"/>
        <v>-60.748051666666555</v>
      </c>
      <c r="N131" s="22">
        <f t="shared" si="21"/>
        <v>7.6891137926560424E-2</v>
      </c>
      <c r="O131" s="22">
        <f t="shared" si="14"/>
        <v>0.12017646295575445</v>
      </c>
      <c r="P131" s="22">
        <f t="shared" si="15"/>
        <v>0.13626573245101897</v>
      </c>
      <c r="Q131" s="22">
        <f t="shared" si="16"/>
        <v>-0.20172570390554007</v>
      </c>
      <c r="S131" s="10" t="s">
        <v>147</v>
      </c>
      <c r="T131">
        <v>311.39872500000007</v>
      </c>
      <c r="U131">
        <v>330.27137500000003</v>
      </c>
      <c r="V131">
        <v>328.22</v>
      </c>
      <c r="W131">
        <v>227.53851500000002</v>
      </c>
      <c r="Y131">
        <f t="shared" si="22"/>
        <v>10.256875000000093</v>
      </c>
      <c r="Z131">
        <f t="shared" si="22"/>
        <v>29.129525000000058</v>
      </c>
      <c r="AA131">
        <f t="shared" si="22"/>
        <v>27.078150000000051</v>
      </c>
      <c r="AB131">
        <f t="shared" si="22"/>
        <v>-73.603334999999959</v>
      </c>
      <c r="AE131" s="22">
        <f t="shared" si="17"/>
        <v>3.4059945504087509E-2</v>
      </c>
      <c r="AF131" s="22">
        <f t="shared" si="17"/>
        <v>9.6730245231607823E-2</v>
      </c>
      <c r="AG131" s="22">
        <f t="shared" si="17"/>
        <v>8.9918256130790367E-2</v>
      </c>
      <c r="AH131" s="22">
        <f t="shared" si="17"/>
        <v>-0.24441416893732959</v>
      </c>
      <c r="AJ131" s="26">
        <f t="shared" si="18"/>
        <v>4.2831192422472915E-2</v>
      </c>
      <c r="AK131" s="26">
        <f t="shared" si="18"/>
        <v>2.3446217724146623E-2</v>
      </c>
      <c r="AL131" s="26">
        <f t="shared" si="18"/>
        <v>4.6347476320228606E-2</v>
      </c>
      <c r="AM131" s="26">
        <f t="shared" si="18"/>
        <v>4.2688465031789524E-2</v>
      </c>
    </row>
    <row r="132" spans="1:39" x14ac:dyDescent="0.3">
      <c r="A132" s="10" t="s">
        <v>148</v>
      </c>
      <c r="B132">
        <v>306.72850666666665</v>
      </c>
      <c r="C132">
        <v>313.93328799999995</v>
      </c>
      <c r="D132">
        <v>294.59757866666672</v>
      </c>
      <c r="E132">
        <v>211.79162133333327</v>
      </c>
      <c r="F132">
        <v>274.52516903225808</v>
      </c>
      <c r="G132" s="10" t="s">
        <v>148</v>
      </c>
      <c r="H132">
        <f t="shared" si="24"/>
        <v>32.20333763440857</v>
      </c>
      <c r="I132">
        <f t="shared" si="23"/>
        <v>39.408118967741871</v>
      </c>
      <c r="J132">
        <f t="shared" si="19"/>
        <v>20.072409634408643</v>
      </c>
      <c r="K132">
        <f t="shared" si="20"/>
        <v>-62.733547698924809</v>
      </c>
      <c r="N132" s="22">
        <f t="shared" si="21"/>
        <v>0.11730559259076356</v>
      </c>
      <c r="O132" s="22">
        <f t="shared" si="14"/>
        <v>0.14355011275163343</v>
      </c>
      <c r="P132" s="22">
        <f t="shared" si="15"/>
        <v>7.3116828249908242E-2</v>
      </c>
      <c r="Q132" s="22">
        <f t="shared" si="16"/>
        <v>-0.22851656159640979</v>
      </c>
      <c r="S132" s="10" t="s">
        <v>148</v>
      </c>
      <c r="T132">
        <v>282.82151999999996</v>
      </c>
      <c r="U132">
        <v>270.63456000000002</v>
      </c>
      <c r="V132">
        <v>274.83696000000003</v>
      </c>
      <c r="W132">
        <v>184.90559999999999</v>
      </c>
      <c r="Y132">
        <f t="shared" si="22"/>
        <v>8.296350967741887</v>
      </c>
      <c r="Z132">
        <f t="shared" si="22"/>
        <v>-3.8906090322580553</v>
      </c>
      <c r="AA132">
        <f t="shared" si="22"/>
        <v>0.31179096774195614</v>
      </c>
      <c r="AB132">
        <f t="shared" si="22"/>
        <v>-89.619569032258084</v>
      </c>
      <c r="AE132" s="22">
        <f t="shared" si="17"/>
        <v>3.0220729840501524E-2</v>
      </c>
      <c r="AF132" s="22">
        <f t="shared" si="17"/>
        <v>-1.4172139647424784E-2</v>
      </c>
      <c r="AG132" s="22">
        <f t="shared" si="17"/>
        <v>1.1357463828947471E-3</v>
      </c>
      <c r="AH132" s="22">
        <f t="shared" ref="AH132:AH195" si="25">AB132/$F132</f>
        <v>-0.32645301466594245</v>
      </c>
      <c r="AJ132" s="26">
        <f t="shared" si="18"/>
        <v>8.7084862750262032E-2</v>
      </c>
      <c r="AK132" s="26">
        <f t="shared" si="18"/>
        <v>0.15772225239905821</v>
      </c>
      <c r="AL132" s="26">
        <f t="shared" si="18"/>
        <v>7.1981081867013491E-2</v>
      </c>
      <c r="AM132" s="26">
        <f t="shared" ref="AM132:AM195" si="26">Q132-AH132</f>
        <v>9.7936453069532664E-2</v>
      </c>
    </row>
    <row r="133" spans="1:39" x14ac:dyDescent="0.3">
      <c r="A133" s="10" t="s">
        <v>149</v>
      </c>
      <c r="B133">
        <v>295.88463849999994</v>
      </c>
      <c r="C133">
        <v>276.36398127272724</v>
      </c>
      <c r="D133">
        <v>268.05520827272727</v>
      </c>
      <c r="E133">
        <v>195.55372486363632</v>
      </c>
      <c r="F133">
        <v>281.98930535483868</v>
      </c>
      <c r="G133" s="10" t="s">
        <v>149</v>
      </c>
      <c r="H133">
        <f t="shared" si="24"/>
        <v>13.89533314516126</v>
      </c>
      <c r="I133">
        <f t="shared" si="23"/>
        <v>-5.6253240821114332</v>
      </c>
      <c r="J133">
        <f t="shared" si="19"/>
        <v>-13.934097082111407</v>
      </c>
      <c r="K133">
        <f t="shared" si="20"/>
        <v>-86.435580491202359</v>
      </c>
      <c r="N133" s="22">
        <f t="shared" si="21"/>
        <v>4.9276099771500888E-2</v>
      </c>
      <c r="O133" s="22">
        <f t="shared" ref="O133:O196" si="27">(C133-F133)/F133</f>
        <v>-1.9948714278482504E-2</v>
      </c>
      <c r="P133" s="22">
        <f t="shared" ref="P133:P196" si="28">(D133-F133)/F133</f>
        <v>-4.9413565754125185E-2</v>
      </c>
      <c r="Q133" s="22">
        <f t="shared" ref="Q133:Q196" si="29">(E133-F133)/F133</f>
        <v>-0.30652077525577409</v>
      </c>
      <c r="S133" s="10" t="s">
        <v>149</v>
      </c>
      <c r="T133">
        <v>266.46822499999996</v>
      </c>
      <c r="U133">
        <v>252.62027</v>
      </c>
      <c r="V133">
        <v>251.78099999999998</v>
      </c>
      <c r="W133">
        <v>201.4248</v>
      </c>
      <c r="Y133">
        <f t="shared" si="22"/>
        <v>-15.521080354838716</v>
      </c>
      <c r="Z133">
        <f t="shared" si="22"/>
        <v>-29.369035354838672</v>
      </c>
      <c r="AA133">
        <f t="shared" si="22"/>
        <v>-30.2083053548387</v>
      </c>
      <c r="AB133">
        <f t="shared" ref="AB133:AB196" si="30">W133-$F133</f>
        <v>-80.564505354838673</v>
      </c>
      <c r="AE133" s="22">
        <f t="shared" ref="AE133:AH196" si="31">Y133/$F133</f>
        <v>-5.504137944276967E-2</v>
      </c>
      <c r="AF133" s="22">
        <f t="shared" si="31"/>
        <v>-0.10414946523550747</v>
      </c>
      <c r="AG133" s="22">
        <f t="shared" si="31"/>
        <v>-0.10712571285930987</v>
      </c>
      <c r="AH133" s="22">
        <f t="shared" si="25"/>
        <v>-0.28570057028744783</v>
      </c>
      <c r="AJ133" s="26">
        <f t="shared" ref="AJ133:AM196" si="32">N133-AE133</f>
        <v>0.10431747921427056</v>
      </c>
      <c r="AK133" s="26">
        <f t="shared" si="32"/>
        <v>8.4200750957024964E-2</v>
      </c>
      <c r="AL133" s="26">
        <f t="shared" si="32"/>
        <v>5.7712147105184686E-2</v>
      </c>
      <c r="AM133" s="26">
        <f t="shared" si="26"/>
        <v>-2.0820204968326261E-2</v>
      </c>
    </row>
    <row r="134" spans="1:39" x14ac:dyDescent="0.3">
      <c r="A134" s="10" t="s">
        <v>150</v>
      </c>
      <c r="B134">
        <v>248.07468750000004</v>
      </c>
      <c r="C134">
        <v>240.67945049999997</v>
      </c>
      <c r="D134">
        <v>237.87176730000002</v>
      </c>
      <c r="E134">
        <v>227.92788930000003</v>
      </c>
      <c r="F134">
        <v>252.61687907142849</v>
      </c>
      <c r="G134" s="10" t="s">
        <v>150</v>
      </c>
      <c r="H134">
        <f t="shared" si="24"/>
        <v>-4.5421915714284467</v>
      </c>
      <c r="I134">
        <f t="shared" si="23"/>
        <v>-11.937428571428512</v>
      </c>
      <c r="J134">
        <f t="shared" ref="J134:J197" si="33">D134-F134</f>
        <v>-14.745111771428469</v>
      </c>
      <c r="K134">
        <f t="shared" ref="K134:K197" si="34">E134-F134</f>
        <v>-24.688989771428453</v>
      </c>
      <c r="N134" s="22">
        <f t="shared" ref="N134:N197" si="35">(B134-F134)/F134</f>
        <v>-1.7980554538258399E-2</v>
      </c>
      <c r="O134" s="22">
        <f t="shared" si="27"/>
        <v>-4.7255071059812886E-2</v>
      </c>
      <c r="P134" s="22">
        <f t="shared" si="28"/>
        <v>-5.8369463773080763E-2</v>
      </c>
      <c r="Q134" s="22">
        <f t="shared" si="29"/>
        <v>-9.7732937965905028E-2</v>
      </c>
      <c r="S134" s="10" t="s">
        <v>150</v>
      </c>
      <c r="T134">
        <v>232.30235999999999</v>
      </c>
      <c r="U134">
        <v>224.36396999999999</v>
      </c>
      <c r="V134">
        <v>225.19958999999997</v>
      </c>
      <c r="W134">
        <v>241.07637</v>
      </c>
      <c r="Y134">
        <f t="shared" ref="Y134:AB197" si="36">T134-$F134</f>
        <v>-20.314519071428492</v>
      </c>
      <c r="Z134">
        <f t="shared" si="36"/>
        <v>-28.252909071428491</v>
      </c>
      <c r="AA134">
        <f t="shared" si="36"/>
        <v>-27.417289071428513</v>
      </c>
      <c r="AB134">
        <f t="shared" si="30"/>
        <v>-11.540509071428488</v>
      </c>
      <c r="AE134" s="22">
        <f t="shared" si="31"/>
        <v>-8.0416317176036672E-2</v>
      </c>
      <c r="AF134" s="22">
        <f t="shared" si="31"/>
        <v>-0.11184093943081239</v>
      </c>
      <c r="AG134" s="22">
        <f t="shared" si="31"/>
        <v>-0.10853308445662556</v>
      </c>
      <c r="AH134" s="22">
        <f t="shared" si="25"/>
        <v>-4.5683839947074006E-2</v>
      </c>
      <c r="AJ134" s="26">
        <f t="shared" si="32"/>
        <v>6.2435762637778273E-2</v>
      </c>
      <c r="AK134" s="26">
        <f t="shared" si="32"/>
        <v>6.45858683709995E-2</v>
      </c>
      <c r="AL134" s="26">
        <f t="shared" si="32"/>
        <v>5.0163620683544796E-2</v>
      </c>
      <c r="AM134" s="26">
        <f t="shared" si="26"/>
        <v>-5.2049098018831022E-2</v>
      </c>
    </row>
    <row r="135" spans="1:39" x14ac:dyDescent="0.3">
      <c r="A135" s="10" t="s">
        <v>151</v>
      </c>
      <c r="B135">
        <v>218.16121714285714</v>
      </c>
      <c r="C135">
        <v>213.41978352380949</v>
      </c>
      <c r="D135">
        <v>212.78811876190471</v>
      </c>
      <c r="E135">
        <v>247.47441000000001</v>
      </c>
      <c r="F135">
        <v>221.66657451612909</v>
      </c>
      <c r="G135" s="10" t="s">
        <v>151</v>
      </c>
      <c r="H135">
        <f t="shared" si="24"/>
        <v>-3.5053573732719485</v>
      </c>
      <c r="I135">
        <f t="shared" ref="I135:I198" si="37">C135-F135</f>
        <v>-8.2467909923196032</v>
      </c>
      <c r="J135">
        <f t="shared" si="33"/>
        <v>-8.8784557542243761</v>
      </c>
      <c r="K135">
        <f t="shared" si="34"/>
        <v>25.807835483870917</v>
      </c>
      <c r="N135" s="22">
        <f t="shared" si="35"/>
        <v>-1.5813648859435453E-2</v>
      </c>
      <c r="O135" s="22">
        <f t="shared" si="27"/>
        <v>-3.720358385255574E-2</v>
      </c>
      <c r="P135" s="22">
        <f t="shared" si="28"/>
        <v>-4.0053200504428572E-2</v>
      </c>
      <c r="Q135" s="22">
        <f t="shared" si="29"/>
        <v>0.11642637389153621</v>
      </c>
      <c r="S135" s="10" t="s">
        <v>151</v>
      </c>
      <c r="T135">
        <v>221.35901999999999</v>
      </c>
      <c r="U135">
        <v>207.67953</v>
      </c>
      <c r="V135">
        <v>207.67953</v>
      </c>
      <c r="W135">
        <v>252.86329999999998</v>
      </c>
      <c r="Y135">
        <f t="shared" si="36"/>
        <v>-0.30755451612910178</v>
      </c>
      <c r="Z135">
        <f t="shared" si="36"/>
        <v>-13.987044516129089</v>
      </c>
      <c r="AA135">
        <f t="shared" si="36"/>
        <v>-13.987044516129089</v>
      </c>
      <c r="AB135">
        <f t="shared" si="30"/>
        <v>31.196725483870893</v>
      </c>
      <c r="AE135" s="22">
        <f t="shared" si="31"/>
        <v>-1.3874645593295043E-3</v>
      </c>
      <c r="AF135" s="22">
        <f t="shared" si="31"/>
        <v>-6.3099475176449538E-2</v>
      </c>
      <c r="AG135" s="22">
        <f t="shared" si="31"/>
        <v>-6.3099475176449538E-2</v>
      </c>
      <c r="AH135" s="22">
        <f t="shared" si="25"/>
        <v>0.14073716595282584</v>
      </c>
      <c r="AJ135" s="26">
        <f t="shared" si="32"/>
        <v>-1.4426184300105949E-2</v>
      </c>
      <c r="AK135" s="26">
        <f t="shared" si="32"/>
        <v>2.5895891323893798E-2</v>
      </c>
      <c r="AL135" s="26">
        <f t="shared" si="32"/>
        <v>2.3046274672020965E-2</v>
      </c>
      <c r="AM135" s="26">
        <f t="shared" si="26"/>
        <v>-2.4310792061289638E-2</v>
      </c>
    </row>
    <row r="136" spans="1:39" x14ac:dyDescent="0.3">
      <c r="A136" s="10" t="s">
        <v>152</v>
      </c>
      <c r="B136">
        <v>206.92630842105262</v>
      </c>
      <c r="C136">
        <v>200.89195263157887</v>
      </c>
      <c r="D136">
        <v>177.73131368421056</v>
      </c>
      <c r="E136">
        <v>264.87783031578954</v>
      </c>
      <c r="F136">
        <v>210.52666266666665</v>
      </c>
      <c r="G136" s="10" t="s">
        <v>152</v>
      </c>
      <c r="H136">
        <f t="shared" ref="H136:H199" si="38">B136-F136</f>
        <v>-3.6003542456140281</v>
      </c>
      <c r="I136">
        <f t="shared" si="37"/>
        <v>-9.6347100350877781</v>
      </c>
      <c r="J136">
        <f t="shared" si="33"/>
        <v>-32.79534898245609</v>
      </c>
      <c r="K136">
        <f t="shared" si="34"/>
        <v>54.351167649122885</v>
      </c>
      <c r="N136" s="22">
        <f t="shared" si="35"/>
        <v>-1.7101654488840587E-2</v>
      </c>
      <c r="O136" s="22">
        <f t="shared" si="27"/>
        <v>-4.5764797261535997E-2</v>
      </c>
      <c r="P136" s="22">
        <f t="shared" si="28"/>
        <v>-0.15577765099702348</v>
      </c>
      <c r="Q136" s="22">
        <f t="shared" si="29"/>
        <v>0.25816762095915025</v>
      </c>
      <c r="S136" s="10" t="s">
        <v>152</v>
      </c>
      <c r="T136">
        <v>220.6447</v>
      </c>
      <c r="U136">
        <v>191.36287999999999</v>
      </c>
      <c r="V136">
        <v>192.18772000000001</v>
      </c>
      <c r="W136">
        <v>283.33253999999999</v>
      </c>
      <c r="Y136">
        <f t="shared" si="36"/>
        <v>10.118037333333348</v>
      </c>
      <c r="Z136">
        <f t="shared" si="36"/>
        <v>-19.163782666666663</v>
      </c>
      <c r="AA136">
        <f t="shared" si="36"/>
        <v>-18.33894266666664</v>
      </c>
      <c r="AB136">
        <f t="shared" si="30"/>
        <v>72.805877333333342</v>
      </c>
      <c r="AE136" s="22">
        <f t="shared" si="31"/>
        <v>4.8060598145487861E-2</v>
      </c>
      <c r="AF136" s="22">
        <f t="shared" si="31"/>
        <v>-9.1027817683165715E-2</v>
      </c>
      <c r="AG136" s="22">
        <f t="shared" si="31"/>
        <v>-8.7109834138696496E-2</v>
      </c>
      <c r="AH136" s="22">
        <f t="shared" si="25"/>
        <v>0.34582734752514044</v>
      </c>
      <c r="AJ136" s="26">
        <f t="shared" si="32"/>
        <v>-6.5162252634328455E-2</v>
      </c>
      <c r="AK136" s="26">
        <f t="shared" si="32"/>
        <v>4.5263020421629718E-2</v>
      </c>
      <c r="AL136" s="26">
        <f t="shared" si="32"/>
        <v>-6.8667816858326985E-2</v>
      </c>
      <c r="AM136" s="26">
        <f t="shared" si="26"/>
        <v>-8.7659726565990193E-2</v>
      </c>
    </row>
    <row r="137" spans="1:39" x14ac:dyDescent="0.3">
      <c r="A137" s="10" t="s">
        <v>153</v>
      </c>
      <c r="B137">
        <v>212.18963249999999</v>
      </c>
      <c r="C137">
        <v>190.42032149999997</v>
      </c>
      <c r="D137">
        <v>216.32743224999999</v>
      </c>
      <c r="E137">
        <v>284.77030910000002</v>
      </c>
      <c r="F137">
        <v>214.46861135483869</v>
      </c>
      <c r="G137" s="10" t="s">
        <v>153</v>
      </c>
      <c r="H137">
        <f t="shared" si="38"/>
        <v>-2.278978854838698</v>
      </c>
      <c r="I137">
        <f t="shared" si="37"/>
        <v>-24.048289854838714</v>
      </c>
      <c r="J137">
        <f t="shared" si="33"/>
        <v>1.8588208951613012</v>
      </c>
      <c r="K137">
        <f t="shared" si="34"/>
        <v>70.301697745161334</v>
      </c>
      <c r="N137" s="22">
        <f t="shared" si="35"/>
        <v>-1.0626165015206461E-2</v>
      </c>
      <c r="O137" s="22">
        <f t="shared" si="27"/>
        <v>-0.11212964779750813</v>
      </c>
      <c r="P137" s="22">
        <f t="shared" si="28"/>
        <v>8.6670999705680887E-3</v>
      </c>
      <c r="Q137" s="22">
        <f t="shared" si="29"/>
        <v>0.32779481016383816</v>
      </c>
      <c r="S137" s="10" t="s">
        <v>153</v>
      </c>
      <c r="T137">
        <v>214.83945500000002</v>
      </c>
      <c r="U137">
        <v>224.21574999999999</v>
      </c>
      <c r="V137">
        <v>222.99275500000002</v>
      </c>
      <c r="W137">
        <v>288.62681999999995</v>
      </c>
      <c r="Y137">
        <f t="shared" si="36"/>
        <v>0.3708436451613295</v>
      </c>
      <c r="Z137">
        <f t="shared" si="36"/>
        <v>9.7471386451613</v>
      </c>
      <c r="AA137">
        <f t="shared" si="36"/>
        <v>8.5241436451613311</v>
      </c>
      <c r="AB137">
        <f t="shared" si="30"/>
        <v>74.158208645161267</v>
      </c>
      <c r="AE137" s="22">
        <f t="shared" si="31"/>
        <v>1.7291278328266323E-3</v>
      </c>
      <c r="AF137" s="22">
        <f t="shared" si="31"/>
        <v>4.5447856372020062E-2</v>
      </c>
      <c r="AG137" s="22">
        <f t="shared" si="31"/>
        <v>3.9745413519081917E-2</v>
      </c>
      <c r="AH137" s="22">
        <f t="shared" si="25"/>
        <v>0.34577651329343662</v>
      </c>
      <c r="AJ137" s="26">
        <f t="shared" si="32"/>
        <v>-1.2355292848033094E-2</v>
      </c>
      <c r="AK137" s="26">
        <f t="shared" si="32"/>
        <v>-0.1575775041695282</v>
      </c>
      <c r="AL137" s="26">
        <f t="shared" si="32"/>
        <v>-3.1078313548513828E-2</v>
      </c>
      <c r="AM137" s="26">
        <f t="shared" si="26"/>
        <v>-1.7981703129598459E-2</v>
      </c>
    </row>
    <row r="138" spans="1:39" x14ac:dyDescent="0.3">
      <c r="A138" s="10" t="s">
        <v>154</v>
      </c>
      <c r="B138">
        <v>190.35030850000001</v>
      </c>
      <c r="C138">
        <v>225.48558030000004</v>
      </c>
      <c r="D138">
        <v>241.70502140000005</v>
      </c>
      <c r="E138">
        <v>300.26106749999997</v>
      </c>
      <c r="F138">
        <v>207.08765370000006</v>
      </c>
      <c r="G138" s="10" t="s">
        <v>154</v>
      </c>
      <c r="H138">
        <f t="shared" si="38"/>
        <v>-16.73734520000005</v>
      </c>
      <c r="I138">
        <f t="shared" si="37"/>
        <v>18.397926599999977</v>
      </c>
      <c r="J138">
        <f t="shared" si="33"/>
        <v>34.617367699999988</v>
      </c>
      <c r="K138">
        <f t="shared" si="34"/>
        <v>93.173413799999906</v>
      </c>
      <c r="N138" s="22">
        <f t="shared" si="35"/>
        <v>-8.0822515977928847E-2</v>
      </c>
      <c r="O138" s="22">
        <f t="shared" si="27"/>
        <v>8.8841252828390949E-2</v>
      </c>
      <c r="P138" s="22">
        <f t="shared" si="28"/>
        <v>0.16716287563018528</v>
      </c>
      <c r="Q138" s="22">
        <f t="shared" si="29"/>
        <v>0.4499225914016905</v>
      </c>
      <c r="S138" s="10" t="s">
        <v>154</v>
      </c>
      <c r="T138">
        <v>211.27199000000002</v>
      </c>
      <c r="U138">
        <v>246.20996500000001</v>
      </c>
      <c r="V138">
        <v>243.74375500000002</v>
      </c>
      <c r="W138">
        <v>318.55212500000005</v>
      </c>
      <c r="Y138">
        <f t="shared" si="36"/>
        <v>4.1843362999999556</v>
      </c>
      <c r="Z138">
        <f t="shared" si="36"/>
        <v>39.12231129999995</v>
      </c>
      <c r="AA138">
        <f t="shared" si="36"/>
        <v>36.65610129999996</v>
      </c>
      <c r="AB138">
        <f t="shared" si="30"/>
        <v>111.46447129999999</v>
      </c>
      <c r="AE138" s="22">
        <f t="shared" si="31"/>
        <v>2.0205628994481938E-2</v>
      </c>
      <c r="AF138" s="22">
        <f t="shared" si="31"/>
        <v>0.18891667659084563</v>
      </c>
      <c r="AG138" s="22">
        <f t="shared" si="31"/>
        <v>0.17700766146639649</v>
      </c>
      <c r="AH138" s="22">
        <f t="shared" si="25"/>
        <v>0.53824778690802244</v>
      </c>
      <c r="AJ138" s="26">
        <f t="shared" si="32"/>
        <v>-0.10102814497241078</v>
      </c>
      <c r="AK138" s="26">
        <f t="shared" si="32"/>
        <v>-0.10007542376245468</v>
      </c>
      <c r="AL138" s="26">
        <f t="shared" si="32"/>
        <v>-9.8447858362112062E-3</v>
      </c>
      <c r="AM138" s="26">
        <f t="shared" si="26"/>
        <v>-8.8325195506331944E-2</v>
      </c>
    </row>
    <row r="139" spans="1:39" x14ac:dyDescent="0.3">
      <c r="A139" s="10" t="s">
        <v>155</v>
      </c>
      <c r="B139">
        <v>253.48171304347824</v>
      </c>
      <c r="C139">
        <v>268.4415286956521</v>
      </c>
      <c r="D139">
        <v>269.6049078260869</v>
      </c>
      <c r="E139">
        <v>316.51935652173916</v>
      </c>
      <c r="F139">
        <v>239.25822967741934</v>
      </c>
      <c r="G139" s="10" t="s">
        <v>155</v>
      </c>
      <c r="H139">
        <f t="shared" si="38"/>
        <v>14.2234833660589</v>
      </c>
      <c r="I139">
        <f t="shared" si="37"/>
        <v>29.183299018232759</v>
      </c>
      <c r="J139">
        <f t="shared" si="33"/>
        <v>30.346678148667564</v>
      </c>
      <c r="K139">
        <f t="shared" si="34"/>
        <v>77.261126844319818</v>
      </c>
      <c r="N139" s="22">
        <f t="shared" si="35"/>
        <v>5.9448251310877609E-2</v>
      </c>
      <c r="O139" s="22">
        <f t="shared" si="27"/>
        <v>0.12197406566779014</v>
      </c>
      <c r="P139" s="22">
        <f t="shared" si="28"/>
        <v>0.12683650710607769</v>
      </c>
      <c r="Q139" s="22">
        <f t="shared" si="29"/>
        <v>0.32291941200303698</v>
      </c>
      <c r="S139" s="10" t="s">
        <v>155</v>
      </c>
      <c r="T139">
        <v>263.80259999999998</v>
      </c>
      <c r="U139">
        <v>282.25619999999998</v>
      </c>
      <c r="V139">
        <v>279.32039999999995</v>
      </c>
      <c r="W139">
        <v>312.45299999999997</v>
      </c>
      <c r="Y139">
        <f t="shared" si="36"/>
        <v>24.544370322580647</v>
      </c>
      <c r="Z139">
        <f t="shared" si="36"/>
        <v>42.997970322580642</v>
      </c>
      <c r="AA139">
        <f t="shared" si="36"/>
        <v>40.062170322580613</v>
      </c>
      <c r="AB139">
        <f t="shared" si="30"/>
        <v>73.194770322580638</v>
      </c>
      <c r="AE139" s="22">
        <f t="shared" si="31"/>
        <v>0.10258527096715825</v>
      </c>
      <c r="AF139" s="22">
        <f t="shared" si="31"/>
        <v>0.1797136524020628</v>
      </c>
      <c r="AG139" s="22">
        <f t="shared" si="31"/>
        <v>0.16744322808287332</v>
      </c>
      <c r="AH139" s="22">
        <f t="shared" si="25"/>
        <v>0.30592373111372478</v>
      </c>
      <c r="AJ139" s="26">
        <f t="shared" si="32"/>
        <v>-4.313701965628064E-2</v>
      </c>
      <c r="AK139" s="26">
        <f t="shared" si="32"/>
        <v>-5.7739586734272666E-2</v>
      </c>
      <c r="AL139" s="26">
        <f t="shared" si="32"/>
        <v>-4.0606720976795629E-2</v>
      </c>
      <c r="AM139" s="26">
        <f t="shared" si="26"/>
        <v>1.6995680889312192E-2</v>
      </c>
    </row>
    <row r="140" spans="1:39" x14ac:dyDescent="0.3">
      <c r="A140" s="10" t="s">
        <v>156</v>
      </c>
      <c r="B140">
        <v>269.24963790476193</v>
      </c>
      <c r="C140">
        <v>270.01198399999998</v>
      </c>
      <c r="D140">
        <v>282.73609047619044</v>
      </c>
      <c r="E140">
        <v>278.79468257142861</v>
      </c>
      <c r="F140">
        <v>264.65870200000006</v>
      </c>
      <c r="G140" s="10" t="s">
        <v>156</v>
      </c>
      <c r="H140">
        <f t="shared" si="38"/>
        <v>4.5909359047618636</v>
      </c>
      <c r="I140">
        <f t="shared" si="37"/>
        <v>5.3532819999999219</v>
      </c>
      <c r="J140">
        <f t="shared" si="33"/>
        <v>18.077388476190379</v>
      </c>
      <c r="K140">
        <f t="shared" si="34"/>
        <v>14.135980571428547</v>
      </c>
      <c r="N140" s="22">
        <f t="shared" si="35"/>
        <v>1.7346627449120727E-2</v>
      </c>
      <c r="O140" s="22">
        <f t="shared" si="27"/>
        <v>2.0227114995825531E-2</v>
      </c>
      <c r="P140" s="22">
        <f t="shared" si="28"/>
        <v>6.8304530852684273E-2</v>
      </c>
      <c r="Q140" s="22">
        <f t="shared" si="29"/>
        <v>5.3412113278740951E-2</v>
      </c>
      <c r="S140" s="10" t="s">
        <v>156</v>
      </c>
      <c r="T140">
        <v>280.98741000000001</v>
      </c>
      <c r="U140">
        <v>296.25398000000001</v>
      </c>
      <c r="V140">
        <v>292.12788</v>
      </c>
      <c r="W140">
        <v>273.56043</v>
      </c>
      <c r="Y140">
        <f t="shared" si="36"/>
        <v>16.328707999999949</v>
      </c>
      <c r="Z140">
        <f t="shared" si="36"/>
        <v>31.595277999999951</v>
      </c>
      <c r="AA140">
        <f t="shared" si="36"/>
        <v>27.469177999999943</v>
      </c>
      <c r="AB140">
        <f t="shared" si="30"/>
        <v>8.9017279999999346</v>
      </c>
      <c r="AE140" s="22">
        <f t="shared" si="31"/>
        <v>6.169722694400559E-2</v>
      </c>
      <c r="AF140" s="22">
        <f t="shared" si="31"/>
        <v>0.11938121724786492</v>
      </c>
      <c r="AG140" s="22">
        <f t="shared" si="31"/>
        <v>0.10379094959817318</v>
      </c>
      <c r="AH140" s="22">
        <f t="shared" si="25"/>
        <v>3.363474517456045E-2</v>
      </c>
      <c r="AJ140" s="26">
        <f t="shared" si="32"/>
        <v>-4.435059949488486E-2</v>
      </c>
      <c r="AK140" s="26">
        <f t="shared" si="32"/>
        <v>-9.9154102252039383E-2</v>
      </c>
      <c r="AL140" s="26">
        <f t="shared" si="32"/>
        <v>-3.5486418745488912E-2</v>
      </c>
      <c r="AM140" s="26">
        <f t="shared" si="26"/>
        <v>1.9777368104180501E-2</v>
      </c>
    </row>
    <row r="141" spans="1:39" x14ac:dyDescent="0.3">
      <c r="A141" s="10" t="s">
        <v>157</v>
      </c>
      <c r="B141">
        <v>282.03578590909098</v>
      </c>
      <c r="C141">
        <v>291.79577454545461</v>
      </c>
      <c r="D141">
        <v>299.08323272727273</v>
      </c>
      <c r="E141">
        <v>266.75443227272723</v>
      </c>
      <c r="F141">
        <v>285.55954460000009</v>
      </c>
      <c r="G141" s="10" t="s">
        <v>157</v>
      </c>
      <c r="H141">
        <f t="shared" si="38"/>
        <v>-3.5237586909091192</v>
      </c>
      <c r="I141">
        <f t="shared" si="37"/>
        <v>6.2362299454545109</v>
      </c>
      <c r="J141">
        <f t="shared" si="33"/>
        <v>13.523688127272635</v>
      </c>
      <c r="K141">
        <f t="shared" si="34"/>
        <v>-18.805112327272866</v>
      </c>
      <c r="N141" s="22">
        <f t="shared" si="35"/>
        <v>-1.2339838599494383E-2</v>
      </c>
      <c r="O141" s="22">
        <f t="shared" si="27"/>
        <v>2.1838632479225871E-2</v>
      </c>
      <c r="P141" s="22">
        <f t="shared" si="28"/>
        <v>4.7358557551336812E-2</v>
      </c>
      <c r="Q141" s="22">
        <f t="shared" si="29"/>
        <v>-6.5853559031319661E-2</v>
      </c>
      <c r="S141" s="10" t="s">
        <v>157</v>
      </c>
      <c r="T141">
        <v>271.16037</v>
      </c>
      <c r="U141">
        <v>295.20898200000005</v>
      </c>
      <c r="V141">
        <v>291.20088000000004</v>
      </c>
      <c r="W141">
        <v>253.57380000000001</v>
      </c>
      <c r="Y141">
        <f t="shared" si="36"/>
        <v>-14.399174600000094</v>
      </c>
      <c r="Z141">
        <f t="shared" si="36"/>
        <v>9.6494373999999539</v>
      </c>
      <c r="AA141">
        <f t="shared" si="36"/>
        <v>5.6413353999999458</v>
      </c>
      <c r="AB141">
        <f t="shared" si="30"/>
        <v>-31.985744600000089</v>
      </c>
      <c r="AE141" s="22">
        <f t="shared" si="31"/>
        <v>-5.0424420658640071E-2</v>
      </c>
      <c r="AF141" s="22">
        <f t="shared" si="31"/>
        <v>3.3791332079326865E-2</v>
      </c>
      <c r="AG141" s="22">
        <f t="shared" si="31"/>
        <v>1.9755373289665711E-2</v>
      </c>
      <c r="AH141" s="22">
        <f t="shared" si="25"/>
        <v>-0.1120107704500103</v>
      </c>
      <c r="AJ141" s="26">
        <f t="shared" si="32"/>
        <v>3.8084582059145687E-2</v>
      </c>
      <c r="AK141" s="26">
        <f t="shared" si="32"/>
        <v>-1.1952699600100994E-2</v>
      </c>
      <c r="AL141" s="26">
        <f t="shared" si="32"/>
        <v>2.7603184261671101E-2</v>
      </c>
      <c r="AM141" s="26">
        <f t="shared" si="26"/>
        <v>4.6157211418690641E-2</v>
      </c>
    </row>
    <row r="142" spans="1:39" x14ac:dyDescent="0.3">
      <c r="A142" s="10" t="s">
        <v>158</v>
      </c>
      <c r="B142">
        <v>264.41224069565214</v>
      </c>
      <c r="C142">
        <v>278.43692243478262</v>
      </c>
      <c r="D142">
        <v>291.32661704347822</v>
      </c>
      <c r="E142">
        <v>237.57738573913042</v>
      </c>
      <c r="F142">
        <v>254.60534090322571</v>
      </c>
      <c r="G142" s="10" t="s">
        <v>158</v>
      </c>
      <c r="H142">
        <f t="shared" si="38"/>
        <v>9.8068997924264352</v>
      </c>
      <c r="I142">
        <f t="shared" si="37"/>
        <v>23.831581531556907</v>
      </c>
      <c r="J142">
        <f t="shared" si="33"/>
        <v>36.721276140252513</v>
      </c>
      <c r="K142">
        <f t="shared" si="34"/>
        <v>-17.027955164095289</v>
      </c>
      <c r="N142" s="22">
        <f t="shared" si="35"/>
        <v>3.851804427054023E-2</v>
      </c>
      <c r="O142" s="22">
        <f t="shared" si="27"/>
        <v>9.3602048751267861E-2</v>
      </c>
      <c r="P142" s="22">
        <f t="shared" si="28"/>
        <v>0.14422822400340021</v>
      </c>
      <c r="Q142" s="22">
        <f t="shared" si="29"/>
        <v>-6.687980347815066E-2</v>
      </c>
      <c r="S142" s="10" t="s">
        <v>158</v>
      </c>
      <c r="T142">
        <v>233.61215999999999</v>
      </c>
      <c r="U142">
        <v>282.66239999999999</v>
      </c>
      <c r="V142">
        <v>274.34879999999998</v>
      </c>
      <c r="W142">
        <v>213.65951999999999</v>
      </c>
      <c r="Y142">
        <f t="shared" si="36"/>
        <v>-20.993180903225721</v>
      </c>
      <c r="Z142">
        <f t="shared" si="36"/>
        <v>28.057059096774282</v>
      </c>
      <c r="AA142">
        <f t="shared" si="36"/>
        <v>19.743459096774274</v>
      </c>
      <c r="AB142">
        <f t="shared" si="30"/>
        <v>-40.945820903225723</v>
      </c>
      <c r="AE142" s="22">
        <f t="shared" si="31"/>
        <v>-8.2453811961490348E-2</v>
      </c>
      <c r="AF142" s="22">
        <f t="shared" si="31"/>
        <v>0.11019823463734266</v>
      </c>
      <c r="AG142" s="22">
        <f t="shared" si="31"/>
        <v>7.7545345383303127E-2</v>
      </c>
      <c r="AH142" s="22">
        <f t="shared" si="25"/>
        <v>-0.16082074617118514</v>
      </c>
      <c r="AJ142" s="26">
        <f t="shared" si="32"/>
        <v>0.12097185623203058</v>
      </c>
      <c r="AK142" s="26">
        <f t="shared" si="32"/>
        <v>-1.6596185886074796E-2</v>
      </c>
      <c r="AL142" s="26">
        <f t="shared" si="32"/>
        <v>6.6682878620097086E-2</v>
      </c>
      <c r="AM142" s="26">
        <f t="shared" si="26"/>
        <v>9.3940942693034477E-2</v>
      </c>
    </row>
    <row r="143" spans="1:39" x14ac:dyDescent="0.3">
      <c r="A143" s="10" t="s">
        <v>159</v>
      </c>
      <c r="B143">
        <v>278.4986232</v>
      </c>
      <c r="C143">
        <v>292.88271599999996</v>
      </c>
      <c r="D143">
        <v>297.85006799999996</v>
      </c>
      <c r="E143">
        <v>215.14577999999995</v>
      </c>
      <c r="F143">
        <v>253.61233119999997</v>
      </c>
      <c r="G143" s="10" t="s">
        <v>159</v>
      </c>
      <c r="H143">
        <f t="shared" si="38"/>
        <v>24.886292000000026</v>
      </c>
      <c r="I143">
        <f t="shared" si="37"/>
        <v>39.270384799999988</v>
      </c>
      <c r="J143">
        <f t="shared" si="33"/>
        <v>44.237736799999993</v>
      </c>
      <c r="K143">
        <f t="shared" si="34"/>
        <v>-38.466551200000026</v>
      </c>
      <c r="N143" s="22">
        <f t="shared" si="35"/>
        <v>9.8127294845038779E-2</v>
      </c>
      <c r="O143" s="22">
        <f t="shared" si="27"/>
        <v>0.15484414584333112</v>
      </c>
      <c r="P143" s="22">
        <f t="shared" si="28"/>
        <v>0.17443054362019128</v>
      </c>
      <c r="Q143" s="22">
        <f t="shared" si="29"/>
        <v>-0.15167460910907013</v>
      </c>
      <c r="S143" s="10" t="s">
        <v>159</v>
      </c>
      <c r="T143">
        <v>277.66224</v>
      </c>
      <c r="U143">
        <v>295.91831999999999</v>
      </c>
      <c r="V143">
        <v>300.58847999999995</v>
      </c>
      <c r="W143">
        <v>210.15719999999999</v>
      </c>
      <c r="Y143">
        <f t="shared" si="36"/>
        <v>24.049908800000026</v>
      </c>
      <c r="Z143">
        <f t="shared" si="36"/>
        <v>42.305988800000023</v>
      </c>
      <c r="AA143">
        <f t="shared" si="36"/>
        <v>46.976148799999976</v>
      </c>
      <c r="AB143">
        <f t="shared" si="30"/>
        <v>-43.455131199999983</v>
      </c>
      <c r="AE143" s="22">
        <f t="shared" si="31"/>
        <v>9.4829414193721304E-2</v>
      </c>
      <c r="AF143" s="22">
        <f t="shared" si="31"/>
        <v>0.16681361115141244</v>
      </c>
      <c r="AG143" s="22">
        <f t="shared" si="31"/>
        <v>0.18522817316384488</v>
      </c>
      <c r="AH143" s="22">
        <f t="shared" si="25"/>
        <v>-0.17134470944053207</v>
      </c>
      <c r="AJ143" s="26">
        <f t="shared" si="32"/>
        <v>3.2978806513174752E-3</v>
      </c>
      <c r="AK143" s="26">
        <f t="shared" si="32"/>
        <v>-1.1969465308081323E-2</v>
      </c>
      <c r="AL143" s="26">
        <f t="shared" si="32"/>
        <v>-1.0797629543653597E-2</v>
      </c>
      <c r="AM143" s="26">
        <f t="shared" si="26"/>
        <v>1.9670100331461937E-2</v>
      </c>
    </row>
    <row r="144" spans="1:39" x14ac:dyDescent="0.3">
      <c r="A144" s="10" t="s">
        <v>160</v>
      </c>
      <c r="B144">
        <v>300.7779894736841</v>
      </c>
      <c r="C144">
        <v>306.49135473684214</v>
      </c>
      <c r="D144">
        <v>288.76575705263156</v>
      </c>
      <c r="E144">
        <v>212.12167031578946</v>
      </c>
      <c r="F144">
        <v>284.12713199999996</v>
      </c>
      <c r="G144" s="10" t="s">
        <v>160</v>
      </c>
      <c r="H144">
        <f t="shared" si="38"/>
        <v>16.650857473684141</v>
      </c>
      <c r="I144">
        <f t="shared" si="37"/>
        <v>22.36422273684218</v>
      </c>
      <c r="J144">
        <f t="shared" si="33"/>
        <v>4.6386250526315962</v>
      </c>
      <c r="K144">
        <f t="shared" si="34"/>
        <v>-72.005461684210502</v>
      </c>
      <c r="N144" s="22">
        <f t="shared" si="35"/>
        <v>5.8603546083322106E-2</v>
      </c>
      <c r="O144" s="22">
        <f t="shared" si="27"/>
        <v>7.8712027884905347E-2</v>
      </c>
      <c r="P144" s="22">
        <f t="shared" si="28"/>
        <v>1.6325878559994744E-2</v>
      </c>
      <c r="Q144" s="22">
        <f t="shared" si="29"/>
        <v>-0.2534269120212374</v>
      </c>
      <c r="S144" s="10" t="s">
        <v>160</v>
      </c>
      <c r="T144">
        <v>276.31912</v>
      </c>
      <c r="U144">
        <v>259.27345999999994</v>
      </c>
      <c r="V144">
        <v>266.89914999999996</v>
      </c>
      <c r="W144">
        <v>203.65077999999997</v>
      </c>
      <c r="Y144">
        <f t="shared" si="36"/>
        <v>-7.8080119999999624</v>
      </c>
      <c r="Z144">
        <f t="shared" si="36"/>
        <v>-24.853672000000017</v>
      </c>
      <c r="AA144">
        <f t="shared" si="36"/>
        <v>-17.227981999999997</v>
      </c>
      <c r="AB144">
        <f t="shared" si="30"/>
        <v>-80.476351999999991</v>
      </c>
      <c r="AE144" s="22">
        <f t="shared" si="31"/>
        <v>-2.7480698323453193E-2</v>
      </c>
      <c r="AF144" s="22">
        <f t="shared" si="31"/>
        <v>-8.7473772128175434E-2</v>
      </c>
      <c r="AG144" s="22">
        <f t="shared" si="31"/>
        <v>-6.0634765426062866E-2</v>
      </c>
      <c r="AH144" s="22">
        <f t="shared" si="25"/>
        <v>-0.28324064454358411</v>
      </c>
      <c r="AJ144" s="26">
        <f t="shared" si="32"/>
        <v>8.6084244406775298E-2</v>
      </c>
      <c r="AK144" s="26">
        <f t="shared" si="32"/>
        <v>0.16618580001308078</v>
      </c>
      <c r="AL144" s="26">
        <f t="shared" si="32"/>
        <v>7.6960643986057606E-2</v>
      </c>
      <c r="AM144" s="26">
        <f t="shared" si="26"/>
        <v>2.9813732522346703E-2</v>
      </c>
    </row>
    <row r="145" spans="1:39" x14ac:dyDescent="0.3">
      <c r="A145" s="10" t="s">
        <v>161</v>
      </c>
      <c r="B145">
        <v>281.46433333333334</v>
      </c>
      <c r="C145">
        <v>252.72456</v>
      </c>
      <c r="D145">
        <v>245.21742666666671</v>
      </c>
      <c r="E145">
        <v>201.71858666666668</v>
      </c>
      <c r="F145">
        <v>268.68608516129035</v>
      </c>
      <c r="G145" s="10" t="s">
        <v>161</v>
      </c>
      <c r="H145">
        <f t="shared" si="38"/>
        <v>12.778248172042993</v>
      </c>
      <c r="I145">
        <f t="shared" si="37"/>
        <v>-15.961525161290353</v>
      </c>
      <c r="J145">
        <f t="shared" si="33"/>
        <v>-23.468658494623639</v>
      </c>
      <c r="K145">
        <f t="shared" si="34"/>
        <v>-66.967498494623669</v>
      </c>
      <c r="N145" s="22">
        <f t="shared" si="35"/>
        <v>4.7558280379024098E-2</v>
      </c>
      <c r="O145" s="22">
        <f t="shared" si="27"/>
        <v>-5.9405849587293523E-2</v>
      </c>
      <c r="P145" s="22">
        <f t="shared" si="28"/>
        <v>-8.73460137711842E-2</v>
      </c>
      <c r="Q145" s="22">
        <f t="shared" si="29"/>
        <v>-0.24924066482424481</v>
      </c>
      <c r="S145" s="10" t="s">
        <v>161</v>
      </c>
      <c r="T145">
        <v>288.05700000000002</v>
      </c>
      <c r="U145">
        <v>235.00092000000001</v>
      </c>
      <c r="V145">
        <v>242.05720000000002</v>
      </c>
      <c r="W145">
        <v>208.56220000000002</v>
      </c>
      <c r="Y145">
        <f t="shared" si="36"/>
        <v>19.370914838709666</v>
      </c>
      <c r="Z145">
        <f t="shared" si="36"/>
        <v>-33.685165161290342</v>
      </c>
      <c r="AA145">
        <f t="shared" si="36"/>
        <v>-26.628885161290327</v>
      </c>
      <c r="AB145">
        <f t="shared" si="30"/>
        <v>-60.123885161290332</v>
      </c>
      <c r="AE145" s="22">
        <f t="shared" si="31"/>
        <v>7.2094968472526014E-2</v>
      </c>
      <c r="AF145" s="22">
        <f t="shared" si="31"/>
        <v>-0.12536996525543695</v>
      </c>
      <c r="AG145" s="22">
        <f t="shared" si="31"/>
        <v>-9.9107793934714541E-2</v>
      </c>
      <c r="AH145" s="22">
        <f t="shared" si="25"/>
        <v>-0.22376999957105478</v>
      </c>
      <c r="AJ145" s="26">
        <f t="shared" si="32"/>
        <v>-2.4536688093501915E-2</v>
      </c>
      <c r="AK145" s="26">
        <f t="shared" si="32"/>
        <v>6.5964115668143419E-2</v>
      </c>
      <c r="AL145" s="26">
        <f t="shared" si="32"/>
        <v>1.1761780163530342E-2</v>
      </c>
      <c r="AM145" s="26">
        <f t="shared" si="26"/>
        <v>-2.5470665253190028E-2</v>
      </c>
    </row>
    <row r="146" spans="1:39" x14ac:dyDescent="0.3">
      <c r="A146" s="10" t="s">
        <v>162</v>
      </c>
      <c r="B146">
        <v>227.41134739999998</v>
      </c>
      <c r="C146">
        <v>219.99486999999999</v>
      </c>
      <c r="D146">
        <v>214.52193200000005</v>
      </c>
      <c r="E146">
        <v>205.93329779999996</v>
      </c>
      <c r="F146">
        <v>250.36690557142856</v>
      </c>
      <c r="G146" s="10" t="s">
        <v>162</v>
      </c>
      <c r="H146">
        <f t="shared" si="38"/>
        <v>-22.955558171428578</v>
      </c>
      <c r="I146">
        <f t="shared" si="37"/>
        <v>-30.372035571428569</v>
      </c>
      <c r="J146">
        <f t="shared" si="33"/>
        <v>-35.844973571428511</v>
      </c>
      <c r="K146">
        <f t="shared" si="34"/>
        <v>-44.433607771428598</v>
      </c>
      <c r="N146" s="22">
        <f t="shared" si="35"/>
        <v>-9.1687669818163967E-2</v>
      </c>
      <c r="O146" s="22">
        <f t="shared" si="27"/>
        <v>-0.12131010487232133</v>
      </c>
      <c r="P146" s="22">
        <f t="shared" si="28"/>
        <v>-0.14316977513308804</v>
      </c>
      <c r="Q146" s="22">
        <f t="shared" si="29"/>
        <v>-0.17747396633758325</v>
      </c>
      <c r="S146" s="10" t="s">
        <v>162</v>
      </c>
      <c r="T146">
        <v>217.36613599999998</v>
      </c>
      <c r="U146">
        <v>214.60811999999999</v>
      </c>
      <c r="V146">
        <v>215.47</v>
      </c>
      <c r="W146">
        <v>193.923</v>
      </c>
      <c r="Y146">
        <f t="shared" si="36"/>
        <v>-33.000769571428577</v>
      </c>
      <c r="Z146">
        <f t="shared" si="36"/>
        <v>-35.758785571428575</v>
      </c>
      <c r="AA146">
        <f t="shared" si="36"/>
        <v>-34.896905571428562</v>
      </c>
      <c r="AB146">
        <f t="shared" si="30"/>
        <v>-56.443905571428559</v>
      </c>
      <c r="AE146" s="22">
        <f t="shared" si="31"/>
        <v>-0.13180963153300468</v>
      </c>
      <c r="AF146" s="22">
        <f t="shared" si="31"/>
        <v>-0.14282552835732817</v>
      </c>
      <c r="AG146" s="22">
        <f t="shared" si="31"/>
        <v>-0.13938306059972702</v>
      </c>
      <c r="AH146" s="22">
        <f t="shared" si="25"/>
        <v>-0.22544475453975432</v>
      </c>
      <c r="AJ146" s="26">
        <f t="shared" si="32"/>
        <v>4.0121961714840712E-2</v>
      </c>
      <c r="AK146" s="26">
        <f t="shared" si="32"/>
        <v>2.1515423485006846E-2</v>
      </c>
      <c r="AL146" s="26">
        <f t="shared" si="32"/>
        <v>-3.7867145333610186E-3</v>
      </c>
      <c r="AM146" s="26">
        <f t="shared" si="26"/>
        <v>4.7970788202171072E-2</v>
      </c>
    </row>
    <row r="147" spans="1:39" x14ac:dyDescent="0.3">
      <c r="A147" s="10" t="s">
        <v>163</v>
      </c>
      <c r="B147">
        <v>213.78664136363639</v>
      </c>
      <c r="C147">
        <v>211.57864554545458</v>
      </c>
      <c r="D147">
        <v>210.35285427272726</v>
      </c>
      <c r="E147">
        <v>215.56246718181819</v>
      </c>
      <c r="F147">
        <v>219.01260322580643</v>
      </c>
      <c r="G147" s="10" t="s">
        <v>163</v>
      </c>
      <c r="H147">
        <f t="shared" si="38"/>
        <v>-5.2259618621700383</v>
      </c>
      <c r="I147">
        <f t="shared" si="37"/>
        <v>-7.4339576803518526</v>
      </c>
      <c r="J147">
        <f t="shared" si="33"/>
        <v>-8.6597489530791734</v>
      </c>
      <c r="K147">
        <f t="shared" si="34"/>
        <v>-3.4501360439882376</v>
      </c>
      <c r="N147" s="22">
        <f t="shared" si="35"/>
        <v>-2.3861466350326724E-2</v>
      </c>
      <c r="O147" s="22">
        <f t="shared" si="27"/>
        <v>-3.394305885076071E-2</v>
      </c>
      <c r="P147" s="22">
        <f t="shared" si="28"/>
        <v>-3.9539957178404007E-2</v>
      </c>
      <c r="Q147" s="22">
        <f t="shared" si="29"/>
        <v>-1.5753139285920807E-2</v>
      </c>
      <c r="S147" s="10" t="s">
        <v>163</v>
      </c>
      <c r="T147">
        <v>221.27104</v>
      </c>
      <c r="U147">
        <v>209.17027999999999</v>
      </c>
      <c r="V147">
        <v>210.46679</v>
      </c>
      <c r="W147">
        <v>221.27104</v>
      </c>
      <c r="Y147">
        <f t="shared" si="36"/>
        <v>2.2584367741935694</v>
      </c>
      <c r="Z147">
        <f t="shared" si="36"/>
        <v>-9.8423232258064388</v>
      </c>
      <c r="AA147">
        <f t="shared" si="36"/>
        <v>-8.5458132258064268</v>
      </c>
      <c r="AB147">
        <f t="shared" si="30"/>
        <v>2.2584367741935694</v>
      </c>
      <c r="AE147" s="22">
        <f t="shared" si="31"/>
        <v>1.0311903246340008E-2</v>
      </c>
      <c r="AF147" s="22">
        <f t="shared" si="31"/>
        <v>-4.4939528962444249E-2</v>
      </c>
      <c r="AG147" s="22">
        <f t="shared" si="31"/>
        <v>-3.9019732654360172E-2</v>
      </c>
      <c r="AH147" s="22">
        <f t="shared" si="25"/>
        <v>1.0311903246340008E-2</v>
      </c>
      <c r="AJ147" s="26">
        <f t="shared" si="32"/>
        <v>-3.4173369596666732E-2</v>
      </c>
      <c r="AK147" s="26">
        <f t="shared" si="32"/>
        <v>1.0996470111683539E-2</v>
      </c>
      <c r="AL147" s="26">
        <f t="shared" si="32"/>
        <v>-5.2022452404383579E-4</v>
      </c>
      <c r="AM147" s="26">
        <f t="shared" si="26"/>
        <v>-2.6065042532260815E-2</v>
      </c>
    </row>
    <row r="148" spans="1:39" x14ac:dyDescent="0.3">
      <c r="A148" s="10" t="s">
        <v>164</v>
      </c>
      <c r="B148">
        <v>198.55880631578941</v>
      </c>
      <c r="C148">
        <v>189.32195263157897</v>
      </c>
      <c r="D148">
        <v>173.67521452631578</v>
      </c>
      <c r="E148">
        <v>234.24929326315785</v>
      </c>
      <c r="F148">
        <v>215.06213399999996</v>
      </c>
      <c r="G148" s="10" t="s">
        <v>164</v>
      </c>
      <c r="H148">
        <f t="shared" si="38"/>
        <v>-16.503327684210547</v>
      </c>
      <c r="I148">
        <f t="shared" si="37"/>
        <v>-25.740181368420991</v>
      </c>
      <c r="J148">
        <f t="shared" si="33"/>
        <v>-41.386919473684173</v>
      </c>
      <c r="K148">
        <f t="shared" si="34"/>
        <v>19.187159263157895</v>
      </c>
      <c r="N148" s="22">
        <f t="shared" si="35"/>
        <v>-7.6737486870703836E-2</v>
      </c>
      <c r="O148" s="22">
        <f t="shared" si="27"/>
        <v>-0.11968718476689623</v>
      </c>
      <c r="P148" s="22">
        <f t="shared" si="28"/>
        <v>-0.19244168512567714</v>
      </c>
      <c r="Q148" s="22">
        <f t="shared" si="29"/>
        <v>8.9216817978556365E-2</v>
      </c>
      <c r="S148" s="10" t="s">
        <v>164</v>
      </c>
      <c r="T148">
        <v>206.09589999999997</v>
      </c>
      <c r="U148">
        <v>162.32708</v>
      </c>
      <c r="V148">
        <v>172.10069999999999</v>
      </c>
      <c r="W148">
        <v>235.24678399999996</v>
      </c>
      <c r="Y148">
        <f t="shared" si="36"/>
        <v>-8.9662339999999858</v>
      </c>
      <c r="Z148">
        <f t="shared" si="36"/>
        <v>-52.735053999999963</v>
      </c>
      <c r="AA148">
        <f t="shared" si="36"/>
        <v>-42.961433999999969</v>
      </c>
      <c r="AB148">
        <f t="shared" si="30"/>
        <v>20.184650000000005</v>
      </c>
      <c r="AE148" s="22">
        <f t="shared" si="31"/>
        <v>-4.1691365342817567E-2</v>
      </c>
      <c r="AF148" s="22">
        <f t="shared" si="31"/>
        <v>-0.24520845682671397</v>
      </c>
      <c r="AG148" s="22">
        <f t="shared" si="31"/>
        <v>-0.1997628927089507</v>
      </c>
      <c r="AH148" s="22">
        <f t="shared" si="25"/>
        <v>9.3854969373641614E-2</v>
      </c>
      <c r="AJ148" s="26">
        <f t="shared" si="32"/>
        <v>-3.5046121527886269E-2</v>
      </c>
      <c r="AK148" s="26">
        <f t="shared" si="32"/>
        <v>0.12552127205981772</v>
      </c>
      <c r="AL148" s="26">
        <f t="shared" si="32"/>
        <v>7.3212075832735646E-3</v>
      </c>
      <c r="AM148" s="26">
        <f t="shared" si="26"/>
        <v>-4.6381513950852493E-3</v>
      </c>
    </row>
    <row r="149" spans="1:39" x14ac:dyDescent="0.3">
      <c r="A149" s="10" t="s">
        <v>165</v>
      </c>
      <c r="B149">
        <v>156.56988999999999</v>
      </c>
      <c r="C149">
        <v>135.55840699999999</v>
      </c>
      <c r="D149">
        <v>169.72250833333334</v>
      </c>
      <c r="E149">
        <v>238.23293200000001</v>
      </c>
      <c r="F149">
        <v>187.81061787096772</v>
      </c>
      <c r="G149" s="10" t="s">
        <v>165</v>
      </c>
      <c r="H149">
        <f t="shared" si="38"/>
        <v>-31.240727870967731</v>
      </c>
      <c r="I149">
        <f t="shared" si="37"/>
        <v>-52.25221087096773</v>
      </c>
      <c r="J149">
        <f t="shared" si="33"/>
        <v>-18.088109537634381</v>
      </c>
      <c r="K149">
        <f t="shared" si="34"/>
        <v>50.422314129032287</v>
      </c>
      <c r="N149" s="22">
        <f t="shared" si="35"/>
        <v>-0.16634164897125878</v>
      </c>
      <c r="O149" s="22">
        <f t="shared" si="27"/>
        <v>-0.27821755480761357</v>
      </c>
      <c r="P149" s="22">
        <f t="shared" si="28"/>
        <v>-9.6310367021216703E-2</v>
      </c>
      <c r="Q149" s="22">
        <f t="shared" si="29"/>
        <v>0.26847424656083146</v>
      </c>
      <c r="S149" s="10" t="s">
        <v>165</v>
      </c>
      <c r="T149">
        <v>132.46064999999999</v>
      </c>
      <c r="U149">
        <v>141.29136</v>
      </c>
      <c r="V149">
        <v>164.41941</v>
      </c>
      <c r="W149">
        <v>243.89579999999998</v>
      </c>
      <c r="Y149">
        <f t="shared" si="36"/>
        <v>-55.349967870967731</v>
      </c>
      <c r="Z149">
        <f t="shared" si="36"/>
        <v>-46.519257870967721</v>
      </c>
      <c r="AA149">
        <f t="shared" si="36"/>
        <v>-23.391207870967719</v>
      </c>
      <c r="AB149">
        <f t="shared" si="30"/>
        <v>56.085182129032262</v>
      </c>
      <c r="AE149" s="22">
        <f t="shared" si="31"/>
        <v>-0.29471160096494142</v>
      </c>
      <c r="AF149" s="22">
        <f t="shared" si="31"/>
        <v>-0.24769237436260411</v>
      </c>
      <c r="AG149" s="22">
        <f t="shared" si="31"/>
        <v>-0.12454678088029227</v>
      </c>
      <c r="AH149" s="22">
        <f t="shared" si="25"/>
        <v>0.29862625854074282</v>
      </c>
      <c r="AJ149" s="26">
        <f t="shared" si="32"/>
        <v>0.12836995199368265</v>
      </c>
      <c r="AK149" s="26">
        <f t="shared" si="32"/>
        <v>-3.0525180445009459E-2</v>
      </c>
      <c r="AL149" s="26">
        <f t="shared" si="32"/>
        <v>2.8236413859075563E-2</v>
      </c>
      <c r="AM149" s="26">
        <f t="shared" si="26"/>
        <v>-3.0152011979911353E-2</v>
      </c>
    </row>
    <row r="150" spans="1:39" x14ac:dyDescent="0.3">
      <c r="A150" s="10" t="s">
        <v>166</v>
      </c>
      <c r="B150">
        <v>101.95595454545455</v>
      </c>
      <c r="C150">
        <v>140.67693181818183</v>
      </c>
      <c r="D150">
        <v>184.66682727272726</v>
      </c>
      <c r="E150">
        <v>255.22018863636364</v>
      </c>
      <c r="F150">
        <v>126.35799666666668</v>
      </c>
      <c r="G150" s="10" t="s">
        <v>166</v>
      </c>
      <c r="H150">
        <f t="shared" si="38"/>
        <v>-24.402042121212133</v>
      </c>
      <c r="I150">
        <f t="shared" si="37"/>
        <v>14.318935151515149</v>
      </c>
      <c r="J150">
        <f t="shared" si="33"/>
        <v>58.308830606060582</v>
      </c>
      <c r="K150">
        <f t="shared" si="34"/>
        <v>128.86219196969697</v>
      </c>
      <c r="N150" s="22">
        <f t="shared" si="35"/>
        <v>-0.19311830485556764</v>
      </c>
      <c r="O150" s="22">
        <f t="shared" si="27"/>
        <v>0.11332037171567863</v>
      </c>
      <c r="P150" s="22">
        <f t="shared" si="28"/>
        <v>0.46145738413279613</v>
      </c>
      <c r="Q150" s="22">
        <f t="shared" si="29"/>
        <v>1.0198182574042889</v>
      </c>
      <c r="S150" s="10" t="s">
        <v>166</v>
      </c>
      <c r="T150">
        <v>117.31700000000001</v>
      </c>
      <c r="U150">
        <v>200.92725000000002</v>
      </c>
      <c r="V150">
        <v>202.67825000000002</v>
      </c>
      <c r="W150">
        <v>251.26850000000002</v>
      </c>
      <c r="Y150">
        <f t="shared" si="36"/>
        <v>-9.0409966666666719</v>
      </c>
      <c r="Z150">
        <f t="shared" si="36"/>
        <v>74.569253333333336</v>
      </c>
      <c r="AA150">
        <f t="shared" si="36"/>
        <v>76.320253333333341</v>
      </c>
      <c r="AB150">
        <f t="shared" si="30"/>
        <v>124.91050333333334</v>
      </c>
      <c r="AE150" s="22">
        <f t="shared" si="31"/>
        <v>-7.1550648990715546E-2</v>
      </c>
      <c r="AF150" s="22">
        <f t="shared" si="31"/>
        <v>0.59014273176590137</v>
      </c>
      <c r="AG150" s="22">
        <f t="shared" si="31"/>
        <v>0.60400018476604</v>
      </c>
      <c r="AH150" s="22">
        <f t="shared" si="25"/>
        <v>0.98854450551988537</v>
      </c>
      <c r="AJ150" s="26">
        <f t="shared" si="32"/>
        <v>-0.12156765586485209</v>
      </c>
      <c r="AK150" s="26">
        <f t="shared" si="32"/>
        <v>-0.47682236005022272</v>
      </c>
      <c r="AL150" s="26">
        <f t="shared" si="32"/>
        <v>-0.14254280063324387</v>
      </c>
      <c r="AM150" s="26">
        <f t="shared" si="26"/>
        <v>3.1273751884403511E-2</v>
      </c>
    </row>
    <row r="151" spans="1:39" x14ac:dyDescent="0.3">
      <c r="A151" s="10" t="s">
        <v>167</v>
      </c>
      <c r="B151">
        <v>131.47134260869564</v>
      </c>
      <c r="C151">
        <v>182.53692556521742</v>
      </c>
      <c r="D151">
        <v>231.69493082608693</v>
      </c>
      <c r="E151">
        <v>251.17864191304349</v>
      </c>
      <c r="F151">
        <v>85.318640096774203</v>
      </c>
      <c r="G151" s="10" t="s">
        <v>167</v>
      </c>
      <c r="H151">
        <f t="shared" si="38"/>
        <v>46.152702511921433</v>
      </c>
      <c r="I151">
        <f t="shared" si="37"/>
        <v>97.218285468443213</v>
      </c>
      <c r="J151">
        <f t="shared" si="33"/>
        <v>146.37629072931273</v>
      </c>
      <c r="K151">
        <f t="shared" si="34"/>
        <v>165.86000181626929</v>
      </c>
      <c r="N151" s="22">
        <f t="shared" si="35"/>
        <v>0.54094512593698052</v>
      </c>
      <c r="O151" s="22">
        <f t="shared" si="27"/>
        <v>1.1394729845456002</v>
      </c>
      <c r="P151" s="22">
        <f t="shared" si="28"/>
        <v>1.7156425672430173</v>
      </c>
      <c r="Q151" s="22">
        <f t="shared" si="29"/>
        <v>1.9440066277209715</v>
      </c>
      <c r="S151" s="10" t="s">
        <v>167</v>
      </c>
      <c r="T151">
        <v>101.86698000000001</v>
      </c>
      <c r="U151">
        <v>223.39250000000001</v>
      </c>
      <c r="V151">
        <v>220.265005</v>
      </c>
      <c r="W151">
        <v>255.47166300000001</v>
      </c>
      <c r="Y151">
        <f t="shared" si="36"/>
        <v>16.548339903225809</v>
      </c>
      <c r="Z151">
        <f t="shared" si="36"/>
        <v>138.07385990322581</v>
      </c>
      <c r="AA151">
        <f t="shared" si="36"/>
        <v>134.9463649032258</v>
      </c>
      <c r="AB151">
        <f t="shared" si="30"/>
        <v>170.1530229032258</v>
      </c>
      <c r="AE151" s="22">
        <f t="shared" si="31"/>
        <v>0.19395925538024933</v>
      </c>
      <c r="AF151" s="22">
        <f t="shared" si="31"/>
        <v>1.6183317003952835</v>
      </c>
      <c r="AG151" s="22">
        <f t="shared" si="31"/>
        <v>1.5816750565897495</v>
      </c>
      <c r="AH151" s="22">
        <f t="shared" si="25"/>
        <v>1.994324132572046</v>
      </c>
      <c r="AJ151" s="26">
        <f t="shared" si="32"/>
        <v>0.34698587055673119</v>
      </c>
      <c r="AK151" s="26">
        <f t="shared" si="32"/>
        <v>-0.47885871584968331</v>
      </c>
      <c r="AL151" s="26">
        <f t="shared" si="32"/>
        <v>0.13396751065326784</v>
      </c>
      <c r="AM151" s="26">
        <f t="shared" si="26"/>
        <v>-5.0317504851074446E-2</v>
      </c>
    </row>
    <row r="152" spans="1:39" x14ac:dyDescent="0.3">
      <c r="A152" s="10" t="s">
        <v>168</v>
      </c>
      <c r="B152">
        <v>186.20956428571426</v>
      </c>
      <c r="C152">
        <v>231.29947357142854</v>
      </c>
      <c r="D152">
        <v>250.02536142857144</v>
      </c>
      <c r="E152">
        <v>242.21671428571426</v>
      </c>
      <c r="F152">
        <v>119.85707806451612</v>
      </c>
      <c r="G152" s="10" t="s">
        <v>168</v>
      </c>
      <c r="H152">
        <f t="shared" si="38"/>
        <v>66.352486221198149</v>
      </c>
      <c r="I152">
        <f t="shared" si="37"/>
        <v>111.44239550691242</v>
      </c>
      <c r="J152">
        <f t="shared" si="33"/>
        <v>130.16828336405533</v>
      </c>
      <c r="K152">
        <f t="shared" si="34"/>
        <v>122.35963622119814</v>
      </c>
      <c r="N152" s="22">
        <f t="shared" si="35"/>
        <v>0.55359672780845059</v>
      </c>
      <c r="O152" s="22">
        <f t="shared" si="27"/>
        <v>0.92979402890937923</v>
      </c>
      <c r="P152" s="22">
        <f t="shared" si="28"/>
        <v>1.0860291729620586</v>
      </c>
      <c r="Q152" s="22">
        <f t="shared" si="29"/>
        <v>1.0208795191497573</v>
      </c>
      <c r="S152" s="10" t="s">
        <v>168</v>
      </c>
      <c r="T152">
        <v>171.23497499999999</v>
      </c>
      <c r="U152">
        <v>243.30975000000001</v>
      </c>
      <c r="V152">
        <v>244.22790000000001</v>
      </c>
      <c r="W152">
        <v>206.124675</v>
      </c>
      <c r="Y152">
        <f t="shared" si="36"/>
        <v>51.377896935483875</v>
      </c>
      <c r="Z152">
        <f t="shared" si="36"/>
        <v>123.45267193548389</v>
      </c>
      <c r="AA152">
        <f t="shared" si="36"/>
        <v>124.37082193548389</v>
      </c>
      <c r="AB152">
        <f t="shared" si="30"/>
        <v>86.26759693548388</v>
      </c>
      <c r="AE152" s="22">
        <f t="shared" si="31"/>
        <v>0.42865968172383123</v>
      </c>
      <c r="AF152" s="22">
        <f t="shared" si="31"/>
        <v>1.0299990115646933</v>
      </c>
      <c r="AG152" s="22">
        <f t="shared" si="31"/>
        <v>1.0376593851932394</v>
      </c>
      <c r="AH152" s="22">
        <f t="shared" si="25"/>
        <v>0.71975387960857973</v>
      </c>
      <c r="AJ152" s="26">
        <f t="shared" si="32"/>
        <v>0.12493704608461936</v>
      </c>
      <c r="AK152" s="26">
        <f t="shared" si="32"/>
        <v>-0.10020498265531408</v>
      </c>
      <c r="AL152" s="26">
        <f t="shared" si="32"/>
        <v>4.8369787768819172E-2</v>
      </c>
      <c r="AM152" s="26">
        <f t="shared" si="26"/>
        <v>0.30112563954117755</v>
      </c>
    </row>
    <row r="153" spans="1:39" x14ac:dyDescent="0.3">
      <c r="A153" s="10" t="s">
        <v>169</v>
      </c>
      <c r="B153">
        <v>221.58196022727273</v>
      </c>
      <c r="C153">
        <v>238.50468749999999</v>
      </c>
      <c r="D153">
        <v>258.31697045454536</v>
      </c>
      <c r="E153">
        <v>192.14064545454542</v>
      </c>
      <c r="F153">
        <v>162.44379749999996</v>
      </c>
      <c r="G153" s="10" t="s">
        <v>169</v>
      </c>
      <c r="H153">
        <f t="shared" si="38"/>
        <v>59.138162727272771</v>
      </c>
      <c r="I153">
        <f t="shared" si="37"/>
        <v>76.060890000000029</v>
      </c>
      <c r="J153">
        <f t="shared" si="33"/>
        <v>95.873172954545396</v>
      </c>
      <c r="K153">
        <f t="shared" si="34"/>
        <v>29.696847954545461</v>
      </c>
      <c r="N153" s="22">
        <f t="shared" si="35"/>
        <v>0.3640530671986586</v>
      </c>
      <c r="O153" s="22">
        <f t="shared" si="27"/>
        <v>0.46822895777230306</v>
      </c>
      <c r="P153" s="22">
        <f t="shared" si="28"/>
        <v>0.59019288166139694</v>
      </c>
      <c r="Q153" s="22">
        <f t="shared" si="29"/>
        <v>0.18281306157316021</v>
      </c>
      <c r="S153" s="10" t="s">
        <v>169</v>
      </c>
      <c r="T153">
        <v>208.48799999999997</v>
      </c>
      <c r="U153">
        <v>228.03374999999997</v>
      </c>
      <c r="V153">
        <v>248.97562499999998</v>
      </c>
      <c r="W153">
        <v>166.13887500000001</v>
      </c>
      <c r="Y153">
        <f t="shared" si="36"/>
        <v>46.044202500000011</v>
      </c>
      <c r="Z153">
        <f t="shared" si="36"/>
        <v>65.58995250000001</v>
      </c>
      <c r="AA153">
        <f t="shared" si="36"/>
        <v>86.53182750000002</v>
      </c>
      <c r="AB153">
        <f t="shared" si="30"/>
        <v>3.6950775000000533</v>
      </c>
      <c r="AE153" s="22">
        <f t="shared" si="31"/>
        <v>0.28344697186730089</v>
      </c>
      <c r="AF153" s="22">
        <f t="shared" si="31"/>
        <v>0.40377012547986035</v>
      </c>
      <c r="AG153" s="22">
        <f t="shared" si="31"/>
        <v>0.53268779006474554</v>
      </c>
      <c r="AH153" s="22">
        <f t="shared" si="25"/>
        <v>2.2746805706755618E-2</v>
      </c>
      <c r="AJ153" s="26">
        <f t="shared" si="32"/>
        <v>8.0606095331357708E-2</v>
      </c>
      <c r="AK153" s="26">
        <f t="shared" si="32"/>
        <v>6.4458832292442703E-2</v>
      </c>
      <c r="AL153" s="26">
        <f t="shared" si="32"/>
        <v>5.7505091596651403E-2</v>
      </c>
      <c r="AM153" s="26">
        <f t="shared" si="26"/>
        <v>0.16006625586640461</v>
      </c>
    </row>
    <row r="154" spans="1:39" x14ac:dyDescent="0.3">
      <c r="A154" s="10" t="s">
        <v>170</v>
      </c>
      <c r="B154">
        <v>230.47771909090912</v>
      </c>
      <c r="C154">
        <v>241.8781009090909</v>
      </c>
      <c r="D154">
        <v>256.30169509090905</v>
      </c>
      <c r="E154">
        <v>158.39352709090906</v>
      </c>
      <c r="F154">
        <v>205.59996116129028</v>
      </c>
      <c r="G154" s="10" t="s">
        <v>170</v>
      </c>
      <c r="H154">
        <f t="shared" si="38"/>
        <v>24.877757929618838</v>
      </c>
      <c r="I154">
        <f t="shared" si="37"/>
        <v>36.278139747800623</v>
      </c>
      <c r="J154">
        <f t="shared" si="33"/>
        <v>50.701733929618769</v>
      </c>
      <c r="K154">
        <f t="shared" si="34"/>
        <v>-47.206434070381221</v>
      </c>
      <c r="N154" s="22">
        <f t="shared" si="35"/>
        <v>0.12100079099773071</v>
      </c>
      <c r="O154" s="22">
        <f t="shared" si="27"/>
        <v>0.17645012938178978</v>
      </c>
      <c r="P154" s="22">
        <f t="shared" si="28"/>
        <v>0.24660381083362157</v>
      </c>
      <c r="Q154" s="22">
        <f t="shared" si="29"/>
        <v>-0.22960332192547661</v>
      </c>
      <c r="S154" s="10" t="s">
        <v>170</v>
      </c>
      <c r="T154">
        <v>244.30596</v>
      </c>
      <c r="U154">
        <v>248.95056</v>
      </c>
      <c r="V154">
        <v>257.31083999999998</v>
      </c>
      <c r="W154">
        <v>150.02057999999997</v>
      </c>
      <c r="Y154">
        <f t="shared" si="36"/>
        <v>38.705998838709718</v>
      </c>
      <c r="Z154">
        <f t="shared" si="36"/>
        <v>43.350598838709715</v>
      </c>
      <c r="AA154">
        <f t="shared" si="36"/>
        <v>51.710878838709704</v>
      </c>
      <c r="AB154">
        <f t="shared" si="30"/>
        <v>-55.579381161290314</v>
      </c>
      <c r="AE154" s="22">
        <f t="shared" si="31"/>
        <v>0.188258784778395</v>
      </c>
      <c r="AF154" s="22">
        <f t="shared" si="31"/>
        <v>0.2108492559719006</v>
      </c>
      <c r="AG154" s="22">
        <f t="shared" si="31"/>
        <v>0.25151210412021063</v>
      </c>
      <c r="AH154" s="22">
        <f t="shared" si="25"/>
        <v>-0.27032778044976902</v>
      </c>
      <c r="AJ154" s="26">
        <f t="shared" si="32"/>
        <v>-6.7257993780664285E-2</v>
      </c>
      <c r="AK154" s="26">
        <f t="shared" si="32"/>
        <v>-3.4399126590110823E-2</v>
      </c>
      <c r="AL154" s="26">
        <f t="shared" si="32"/>
        <v>-4.9082932865890661E-3</v>
      </c>
      <c r="AM154" s="26">
        <f t="shared" si="26"/>
        <v>4.0724458524292406E-2</v>
      </c>
    </row>
    <row r="155" spans="1:39" x14ac:dyDescent="0.3">
      <c r="A155" s="10" t="s">
        <v>171</v>
      </c>
      <c r="B155">
        <v>228.10181619047611</v>
      </c>
      <c r="C155">
        <v>234.75377561904759</v>
      </c>
      <c r="D155">
        <v>241.56442990476191</v>
      </c>
      <c r="E155">
        <v>146.59878247619045</v>
      </c>
      <c r="F155">
        <v>230.26667853333331</v>
      </c>
      <c r="G155" s="10" t="s">
        <v>171</v>
      </c>
      <c r="H155">
        <f t="shared" si="38"/>
        <v>-2.1648623428571909</v>
      </c>
      <c r="I155">
        <f t="shared" si="37"/>
        <v>4.4870970857142822</v>
      </c>
      <c r="J155">
        <f t="shared" si="33"/>
        <v>11.297751371428603</v>
      </c>
      <c r="K155">
        <f t="shared" si="34"/>
        <v>-83.667896057142855</v>
      </c>
      <c r="N155" s="22">
        <f t="shared" si="35"/>
        <v>-9.4015441428439515E-3</v>
      </c>
      <c r="O155" s="22">
        <f t="shared" si="27"/>
        <v>1.9486523687641293E-2</v>
      </c>
      <c r="P155" s="22">
        <f t="shared" si="28"/>
        <v>4.9063770074718585E-2</v>
      </c>
      <c r="Q155" s="22">
        <f t="shared" si="29"/>
        <v>-0.36335216449926394</v>
      </c>
      <c r="S155" s="10" t="s">
        <v>171</v>
      </c>
      <c r="T155">
        <v>212.45273999999998</v>
      </c>
      <c r="U155">
        <v>229.02312799999996</v>
      </c>
      <c r="V155">
        <v>227.72711999999999</v>
      </c>
      <c r="W155">
        <v>130.06366</v>
      </c>
      <c r="Y155">
        <f t="shared" si="36"/>
        <v>-17.813938533333328</v>
      </c>
      <c r="Z155">
        <f t="shared" si="36"/>
        <v>-1.2435505333333481</v>
      </c>
      <c r="AA155">
        <f t="shared" si="36"/>
        <v>-2.5395585333333202</v>
      </c>
      <c r="AB155">
        <f t="shared" si="30"/>
        <v>-100.20301853333331</v>
      </c>
      <c r="AE155" s="22">
        <f t="shared" si="31"/>
        <v>-7.7362207362341354E-2</v>
      </c>
      <c r="AF155" s="22">
        <f t="shared" si="31"/>
        <v>-5.4004797448508482E-3</v>
      </c>
      <c r="AG155" s="22">
        <f t="shared" si="31"/>
        <v>-1.1028771290352785E-2</v>
      </c>
      <c r="AH155" s="22">
        <f t="shared" si="25"/>
        <v>-0.43516074132640065</v>
      </c>
      <c r="AJ155" s="26">
        <f t="shared" si="32"/>
        <v>6.7960663219497397E-2</v>
      </c>
      <c r="AK155" s="26">
        <f t="shared" si="32"/>
        <v>2.4887003432492141E-2</v>
      </c>
      <c r="AL155" s="26">
        <f t="shared" si="32"/>
        <v>6.0092541365071368E-2</v>
      </c>
      <c r="AM155" s="26">
        <f t="shared" si="26"/>
        <v>7.1808576827136705E-2</v>
      </c>
    </row>
    <row r="156" spans="1:39" x14ac:dyDescent="0.3">
      <c r="A156" s="10" t="s">
        <v>172</v>
      </c>
      <c r="B156">
        <v>206.09542800000003</v>
      </c>
      <c r="C156">
        <v>214.3326213</v>
      </c>
      <c r="D156">
        <v>174.63701429999998</v>
      </c>
      <c r="E156">
        <v>146.43846630000002</v>
      </c>
      <c r="F156">
        <v>178.38527225806456</v>
      </c>
      <c r="G156" s="10" t="s">
        <v>172</v>
      </c>
      <c r="H156">
        <f t="shared" si="38"/>
        <v>27.710155741935466</v>
      </c>
      <c r="I156">
        <f t="shared" si="37"/>
        <v>35.947349041935439</v>
      </c>
      <c r="J156">
        <f t="shared" si="33"/>
        <v>-3.7482579580645847</v>
      </c>
      <c r="K156">
        <f t="shared" si="34"/>
        <v>-31.946805958064544</v>
      </c>
      <c r="N156" s="22">
        <f t="shared" si="35"/>
        <v>0.15533880903490746</v>
      </c>
      <c r="O156" s="22">
        <f t="shared" si="27"/>
        <v>0.20151522929500312</v>
      </c>
      <c r="P156" s="22">
        <f t="shared" si="28"/>
        <v>-2.1012149212868279E-2</v>
      </c>
      <c r="Q156" s="22">
        <f t="shared" si="29"/>
        <v>-0.1790888090349077</v>
      </c>
      <c r="S156" s="10" t="s">
        <v>172</v>
      </c>
      <c r="T156">
        <v>228.52178999999998</v>
      </c>
      <c r="U156">
        <v>179.7894</v>
      </c>
      <c r="V156">
        <v>170.32679999999999</v>
      </c>
      <c r="W156">
        <v>148.56281999999999</v>
      </c>
      <c r="Y156">
        <f t="shared" si="36"/>
        <v>50.136517741935421</v>
      </c>
      <c r="Z156">
        <f t="shared" si="36"/>
        <v>1.4041277419354401</v>
      </c>
      <c r="AA156">
        <f t="shared" si="36"/>
        <v>-8.0584722580645689</v>
      </c>
      <c r="AB156">
        <f t="shared" si="30"/>
        <v>-29.822452258064573</v>
      </c>
      <c r="AE156" s="22">
        <f t="shared" si="31"/>
        <v>0.28105749486652937</v>
      </c>
      <c r="AF156" s="22">
        <f t="shared" si="31"/>
        <v>7.8713210130045442E-3</v>
      </c>
      <c r="AG156" s="22">
        <f t="shared" si="31"/>
        <v>-4.5174537987679959E-2</v>
      </c>
      <c r="AH156" s="22">
        <f t="shared" si="25"/>
        <v>-0.1671800136892542</v>
      </c>
      <c r="AJ156" s="26">
        <f t="shared" si="32"/>
        <v>-0.12571868583162191</v>
      </c>
      <c r="AK156" s="26">
        <f t="shared" si="32"/>
        <v>0.19364390828199857</v>
      </c>
      <c r="AL156" s="26">
        <f t="shared" si="32"/>
        <v>2.416238877481168E-2</v>
      </c>
      <c r="AM156" s="26">
        <f t="shared" si="26"/>
        <v>-1.1908795345653506E-2</v>
      </c>
    </row>
    <row r="157" spans="1:39" x14ac:dyDescent="0.3">
      <c r="A157" s="10" t="s">
        <v>173</v>
      </c>
      <c r="B157">
        <v>225.56883284999998</v>
      </c>
      <c r="C157">
        <v>187.24759245000001</v>
      </c>
      <c r="D157">
        <v>178.23308645000003</v>
      </c>
      <c r="E157">
        <v>162.64470400000002</v>
      </c>
      <c r="F157">
        <v>286.24304741935481</v>
      </c>
      <c r="G157" s="10" t="s">
        <v>173</v>
      </c>
      <c r="H157">
        <f t="shared" si="38"/>
        <v>-60.674214569354831</v>
      </c>
      <c r="I157">
        <f t="shared" si="37"/>
        <v>-98.995454969354796</v>
      </c>
      <c r="J157">
        <f t="shared" si="33"/>
        <v>-108.00996096935478</v>
      </c>
      <c r="K157">
        <f t="shared" si="34"/>
        <v>-123.59834341935479</v>
      </c>
      <c r="N157" s="22">
        <f t="shared" si="35"/>
        <v>-0.21196747000972657</v>
      </c>
      <c r="O157" s="22">
        <f t="shared" si="27"/>
        <v>-0.34584405057819073</v>
      </c>
      <c r="P157" s="22">
        <f t="shared" si="28"/>
        <v>-0.37733653950070228</v>
      </c>
      <c r="Q157" s="22">
        <f t="shared" si="29"/>
        <v>-0.4317950934831945</v>
      </c>
      <c r="S157" s="10" t="s">
        <v>173</v>
      </c>
      <c r="T157">
        <v>211.45729500000002</v>
      </c>
      <c r="U157">
        <v>179.81062500000002</v>
      </c>
      <c r="V157">
        <v>184.12608</v>
      </c>
      <c r="W157">
        <v>173.86488699999998</v>
      </c>
      <c r="Y157">
        <f t="shared" si="36"/>
        <v>-74.785752419354793</v>
      </c>
      <c r="Z157">
        <f t="shared" si="36"/>
        <v>-106.43242241935479</v>
      </c>
      <c r="AA157">
        <f t="shared" si="36"/>
        <v>-102.11696741935481</v>
      </c>
      <c r="AB157">
        <f t="shared" si="30"/>
        <v>-112.37816041935483</v>
      </c>
      <c r="AE157" s="22">
        <f t="shared" si="31"/>
        <v>-0.26126661623257308</v>
      </c>
      <c r="AF157" s="22">
        <f t="shared" si="31"/>
        <v>-0.3718253539392628</v>
      </c>
      <c r="AG157" s="22">
        <f t="shared" si="31"/>
        <v>-0.35674916243380517</v>
      </c>
      <c r="AH157" s="22">
        <f t="shared" si="25"/>
        <v>-0.39259699556900463</v>
      </c>
      <c r="AJ157" s="26">
        <f t="shared" si="32"/>
        <v>4.9299146222846507E-2</v>
      </c>
      <c r="AK157" s="26">
        <f t="shared" si="32"/>
        <v>2.5981303361072072E-2</v>
      </c>
      <c r="AL157" s="26">
        <f t="shared" si="32"/>
        <v>-2.0587377066897117E-2</v>
      </c>
      <c r="AM157" s="26">
        <f t="shared" si="26"/>
        <v>-3.9198097914189878E-2</v>
      </c>
    </row>
    <row r="158" spans="1:39" x14ac:dyDescent="0.3">
      <c r="A158" s="10" t="s">
        <v>174</v>
      </c>
      <c r="B158">
        <v>178.15951771428576</v>
      </c>
      <c r="C158">
        <v>166.05574514285712</v>
      </c>
      <c r="D158">
        <v>151.72520628571425</v>
      </c>
      <c r="E158">
        <v>192.7997091428571</v>
      </c>
      <c r="F158">
        <v>190.66574441379302</v>
      </c>
      <c r="G158" s="10" t="s">
        <v>174</v>
      </c>
      <c r="H158">
        <f t="shared" si="38"/>
        <v>-12.506226699507266</v>
      </c>
      <c r="I158">
        <f t="shared" si="37"/>
        <v>-24.609999270935901</v>
      </c>
      <c r="J158">
        <f t="shared" si="33"/>
        <v>-38.940538128078771</v>
      </c>
      <c r="K158">
        <f t="shared" si="34"/>
        <v>2.1339647290640755</v>
      </c>
      <c r="N158" s="22">
        <f t="shared" si="35"/>
        <v>-6.5592415344235003E-2</v>
      </c>
      <c r="O158" s="22">
        <f t="shared" si="27"/>
        <v>-0.12907404707961573</v>
      </c>
      <c r="P158" s="22">
        <f t="shared" si="28"/>
        <v>-0.20423457946157295</v>
      </c>
      <c r="Q158" s="22">
        <f t="shared" si="29"/>
        <v>1.1192176841335645E-2</v>
      </c>
      <c r="S158" s="10" t="s">
        <v>174</v>
      </c>
      <c r="T158">
        <v>186.95274000000001</v>
      </c>
      <c r="U158">
        <v>160.17689999999999</v>
      </c>
      <c r="V158">
        <v>157.78619999999998</v>
      </c>
      <c r="W158">
        <v>216.11928</v>
      </c>
      <c r="Y158">
        <f t="shared" si="36"/>
        <v>-3.7130044137930156</v>
      </c>
      <c r="Z158">
        <f t="shared" si="36"/>
        <v>-30.488844413793032</v>
      </c>
      <c r="AA158">
        <f t="shared" si="36"/>
        <v>-32.879544413793042</v>
      </c>
      <c r="AB158">
        <f t="shared" si="30"/>
        <v>25.453535586206982</v>
      </c>
      <c r="AE158" s="22">
        <f t="shared" si="31"/>
        <v>-1.9473893568080349E-2</v>
      </c>
      <c r="AF158" s="22">
        <f t="shared" si="31"/>
        <v>-0.15990730011587456</v>
      </c>
      <c r="AG158" s="22">
        <f t="shared" si="31"/>
        <v>-0.17244599712907049</v>
      </c>
      <c r="AH158" s="22">
        <f t="shared" si="25"/>
        <v>0.13349820999290965</v>
      </c>
      <c r="AJ158" s="26">
        <f t="shared" si="32"/>
        <v>-4.611852177615465E-2</v>
      </c>
      <c r="AK158" s="26">
        <f t="shared" si="32"/>
        <v>3.0833253036258834E-2</v>
      </c>
      <c r="AL158" s="26">
        <f t="shared" si="32"/>
        <v>-3.1788582332502452E-2</v>
      </c>
      <c r="AM158" s="26">
        <f t="shared" si="26"/>
        <v>-0.12230603315157401</v>
      </c>
    </row>
    <row r="159" spans="1:39" x14ac:dyDescent="0.3">
      <c r="A159" s="10" t="s">
        <v>175</v>
      </c>
      <c r="B159">
        <v>191.11203879999999</v>
      </c>
      <c r="C159">
        <v>168.13486399999996</v>
      </c>
      <c r="D159">
        <v>162.87122490000002</v>
      </c>
      <c r="E159">
        <v>225.41758279999999</v>
      </c>
      <c r="F159">
        <v>206.53858890322573</v>
      </c>
      <c r="G159" s="10" t="s">
        <v>175</v>
      </c>
      <c r="H159">
        <f t="shared" si="38"/>
        <v>-15.426550103225736</v>
      </c>
      <c r="I159">
        <f t="shared" si="37"/>
        <v>-38.403724903225765</v>
      </c>
      <c r="J159">
        <f t="shared" si="33"/>
        <v>-43.667364003225714</v>
      </c>
      <c r="K159">
        <f t="shared" si="34"/>
        <v>18.878993896774261</v>
      </c>
      <c r="N159" s="22">
        <f t="shared" si="35"/>
        <v>-7.4690885539330829E-2</v>
      </c>
      <c r="O159" s="22">
        <f t="shared" si="27"/>
        <v>-0.18593970796043321</v>
      </c>
      <c r="P159" s="22">
        <f t="shared" si="28"/>
        <v>-0.21142472326895864</v>
      </c>
      <c r="Q159" s="22">
        <f t="shared" si="29"/>
        <v>9.1406617993405923E-2</v>
      </c>
      <c r="S159" s="10" t="s">
        <v>175</v>
      </c>
      <c r="T159">
        <v>201.59219400000001</v>
      </c>
      <c r="U159">
        <v>175.391806</v>
      </c>
      <c r="V159">
        <v>175.29756</v>
      </c>
      <c r="W159">
        <v>242.68344999999999</v>
      </c>
      <c r="Y159">
        <f t="shared" si="36"/>
        <v>-4.9463949032257233</v>
      </c>
      <c r="Z159">
        <f t="shared" si="36"/>
        <v>-31.146782903225727</v>
      </c>
      <c r="AA159">
        <f t="shared" si="36"/>
        <v>-31.241028903225725</v>
      </c>
      <c r="AB159">
        <f t="shared" si="30"/>
        <v>36.144861096774264</v>
      </c>
      <c r="AE159" s="22">
        <f t="shared" si="31"/>
        <v>-2.3949010833725467E-2</v>
      </c>
      <c r="AF159" s="22">
        <f t="shared" si="31"/>
        <v>-0.15080369759773873</v>
      </c>
      <c r="AG159" s="22">
        <f t="shared" si="31"/>
        <v>-0.15126000942063084</v>
      </c>
      <c r="AH159" s="22">
        <f t="shared" si="25"/>
        <v>0.17500294394724486</v>
      </c>
      <c r="AJ159" s="26">
        <f t="shared" si="32"/>
        <v>-5.0741874705605358E-2</v>
      </c>
      <c r="AK159" s="26">
        <f t="shared" si="32"/>
        <v>-3.5136010362694481E-2</v>
      </c>
      <c r="AL159" s="26">
        <f t="shared" si="32"/>
        <v>-6.0164713848327805E-2</v>
      </c>
      <c r="AM159" s="26">
        <f t="shared" si="26"/>
        <v>-8.3596325953838937E-2</v>
      </c>
    </row>
    <row r="160" spans="1:39" x14ac:dyDescent="0.3">
      <c r="A160" s="10" t="s">
        <v>176</v>
      </c>
      <c r="B160">
        <v>188.52556342857145</v>
      </c>
      <c r="C160">
        <v>179.58049866666664</v>
      </c>
      <c r="D160">
        <v>159.96350552380952</v>
      </c>
      <c r="E160">
        <v>238.20063771428568</v>
      </c>
      <c r="F160">
        <v>206.23324026666668</v>
      </c>
      <c r="G160" s="10" t="s">
        <v>176</v>
      </c>
      <c r="H160">
        <f t="shared" si="38"/>
        <v>-17.707676838095239</v>
      </c>
      <c r="I160">
        <f t="shared" si="37"/>
        <v>-26.652741600000041</v>
      </c>
      <c r="J160">
        <f t="shared" si="33"/>
        <v>-46.269734742857167</v>
      </c>
      <c r="K160">
        <f t="shared" si="34"/>
        <v>31.967397447618993</v>
      </c>
      <c r="N160" s="22">
        <f t="shared" si="35"/>
        <v>-8.5862379969390987E-2</v>
      </c>
      <c r="O160" s="22">
        <f t="shared" si="27"/>
        <v>-0.12923591543990254</v>
      </c>
      <c r="P160" s="22">
        <f t="shared" si="28"/>
        <v>-0.2243563388861505</v>
      </c>
      <c r="Q160" s="22">
        <f t="shared" si="29"/>
        <v>0.15500603785444114</v>
      </c>
      <c r="S160" s="10" t="s">
        <v>176</v>
      </c>
      <c r="T160">
        <v>194.83815999999999</v>
      </c>
      <c r="U160">
        <v>170.59992</v>
      </c>
      <c r="V160">
        <v>168.176096</v>
      </c>
      <c r="W160">
        <v>253.66250400000001</v>
      </c>
      <c r="Y160">
        <f t="shared" si="36"/>
        <v>-11.395080266666696</v>
      </c>
      <c r="Z160">
        <f t="shared" si="36"/>
        <v>-35.633320266666686</v>
      </c>
      <c r="AA160">
        <f t="shared" si="36"/>
        <v>-38.057144266666683</v>
      </c>
      <c r="AB160">
        <f t="shared" si="30"/>
        <v>47.429263733333329</v>
      </c>
      <c r="AE160" s="22">
        <f t="shared" si="31"/>
        <v>-5.5253363870598475E-2</v>
      </c>
      <c r="AF160" s="22">
        <f t="shared" si="31"/>
        <v>-0.17278165353262925</v>
      </c>
      <c r="AG160" s="22">
        <f t="shared" si="31"/>
        <v>-0.18453448249883231</v>
      </c>
      <c r="AH160" s="22">
        <f t="shared" si="25"/>
        <v>0.22997875450148414</v>
      </c>
      <c r="AJ160" s="26">
        <f t="shared" si="32"/>
        <v>-3.0609016098792512E-2</v>
      </c>
      <c r="AK160" s="26">
        <f t="shared" si="32"/>
        <v>4.3545738092726716E-2</v>
      </c>
      <c r="AL160" s="26">
        <f t="shared" si="32"/>
        <v>-3.9821856387318194E-2</v>
      </c>
      <c r="AM160" s="26">
        <f t="shared" si="26"/>
        <v>-7.4972716647042997E-2</v>
      </c>
    </row>
    <row r="161" spans="1:39" x14ac:dyDescent="0.3">
      <c r="A161" s="10" t="s">
        <v>177</v>
      </c>
      <c r="B161">
        <v>211.03093326315792</v>
      </c>
      <c r="C161">
        <v>190.67655189473686</v>
      </c>
      <c r="D161">
        <v>198.28127021052637</v>
      </c>
      <c r="E161">
        <v>257.00713942105267</v>
      </c>
      <c r="F161">
        <v>216.03773109677419</v>
      </c>
      <c r="G161" s="10" t="s">
        <v>177</v>
      </c>
      <c r="H161">
        <f t="shared" si="38"/>
        <v>-5.0067978336162753</v>
      </c>
      <c r="I161">
        <f t="shared" si="37"/>
        <v>-25.361179202037334</v>
      </c>
      <c r="J161">
        <f t="shared" si="33"/>
        <v>-17.756460886247822</v>
      </c>
      <c r="K161">
        <f t="shared" si="34"/>
        <v>40.969408324278476</v>
      </c>
      <c r="N161" s="22">
        <f t="shared" si="35"/>
        <v>-2.3175571268027613E-2</v>
      </c>
      <c r="O161" s="22">
        <f t="shared" si="27"/>
        <v>-0.11739236046076036</v>
      </c>
      <c r="P161" s="22">
        <f t="shared" si="28"/>
        <v>-8.2191480146094523E-2</v>
      </c>
      <c r="Q161" s="22">
        <f t="shared" si="29"/>
        <v>0.18964006017044407</v>
      </c>
      <c r="S161" s="10" t="s">
        <v>177</v>
      </c>
      <c r="T161">
        <v>215.52418500000002</v>
      </c>
      <c r="U161">
        <v>199.23186000000001</v>
      </c>
      <c r="V161">
        <v>203.42131500000002</v>
      </c>
      <c r="W161">
        <v>263.47017000000005</v>
      </c>
      <c r="Y161">
        <f t="shared" si="36"/>
        <v>-0.51354609677417784</v>
      </c>
      <c r="Z161">
        <f t="shared" si="36"/>
        <v>-16.805871096774183</v>
      </c>
      <c r="AA161">
        <f t="shared" si="36"/>
        <v>-12.616416096774174</v>
      </c>
      <c r="AB161">
        <f t="shared" si="30"/>
        <v>47.432438903225858</v>
      </c>
      <c r="AE161" s="22">
        <f t="shared" si="31"/>
        <v>-2.3771129893237707E-3</v>
      </c>
      <c r="AF161" s="22">
        <f t="shared" si="31"/>
        <v>-7.7791370106761515E-2</v>
      </c>
      <c r="AG161" s="22">
        <f t="shared" si="31"/>
        <v>-5.8399132562277488E-2</v>
      </c>
      <c r="AH161" s="22">
        <f t="shared" si="25"/>
        <v>0.21955627224199312</v>
      </c>
      <c r="AJ161" s="26">
        <f t="shared" si="32"/>
        <v>-2.0798458278703844E-2</v>
      </c>
      <c r="AK161" s="26">
        <f t="shared" si="32"/>
        <v>-3.9600990353998847E-2</v>
      </c>
      <c r="AL161" s="26">
        <f t="shared" si="32"/>
        <v>-2.3792347583817035E-2</v>
      </c>
      <c r="AM161" s="26">
        <f t="shared" si="26"/>
        <v>-2.9916212071549042E-2</v>
      </c>
    </row>
    <row r="162" spans="1:39" x14ac:dyDescent="0.3">
      <c r="A162" s="10" t="s">
        <v>178</v>
      </c>
      <c r="B162">
        <v>212.02513390909087</v>
      </c>
      <c r="C162">
        <v>217.39709872727275</v>
      </c>
      <c r="D162">
        <v>223.90535918181814</v>
      </c>
      <c r="E162">
        <v>259.77922999999998</v>
      </c>
      <c r="F162">
        <v>247.47275253333331</v>
      </c>
      <c r="G162" s="10" t="s">
        <v>178</v>
      </c>
      <c r="H162">
        <f t="shared" si="38"/>
        <v>-35.447618624242438</v>
      </c>
      <c r="I162">
        <f t="shared" si="37"/>
        <v>-30.075653806060558</v>
      </c>
      <c r="J162">
        <f t="shared" si="33"/>
        <v>-23.567393351515165</v>
      </c>
      <c r="K162">
        <f t="shared" si="34"/>
        <v>12.306477466666678</v>
      </c>
      <c r="N162" s="22">
        <f t="shared" si="35"/>
        <v>-0.14323847074626053</v>
      </c>
      <c r="O162" s="22">
        <f t="shared" si="27"/>
        <v>-0.12153117261670866</v>
      </c>
      <c r="P162" s="22">
        <f t="shared" si="28"/>
        <v>-9.5232275514213455E-2</v>
      </c>
      <c r="Q162" s="22">
        <f t="shared" si="29"/>
        <v>4.9728615941300687E-2</v>
      </c>
      <c r="S162" s="10" t="s">
        <v>178</v>
      </c>
      <c r="T162">
        <v>215.75201399999997</v>
      </c>
      <c r="U162">
        <v>227.87815399999999</v>
      </c>
      <c r="V162">
        <v>219.20329999999998</v>
      </c>
      <c r="W162">
        <v>263.04395999999997</v>
      </c>
      <c r="Y162">
        <f t="shared" si="36"/>
        <v>-31.720738533333332</v>
      </c>
      <c r="Z162">
        <f t="shared" si="36"/>
        <v>-19.594598533333311</v>
      </c>
      <c r="AA162">
        <f t="shared" si="36"/>
        <v>-28.269452533333322</v>
      </c>
      <c r="AB162">
        <f t="shared" si="30"/>
        <v>15.571207466666664</v>
      </c>
      <c r="AE162" s="22">
        <f t="shared" si="31"/>
        <v>-0.12817871142828427</v>
      </c>
      <c r="AF162" s="22">
        <f t="shared" si="31"/>
        <v>-7.91788119408985E-2</v>
      </c>
      <c r="AG162" s="22">
        <f t="shared" si="31"/>
        <v>-0.11423258618956676</v>
      </c>
      <c r="AH162" s="22">
        <f t="shared" si="25"/>
        <v>6.2920896572519841E-2</v>
      </c>
      <c r="AJ162" s="26">
        <f t="shared" si="32"/>
        <v>-1.5059759317976262E-2</v>
      </c>
      <c r="AK162" s="26">
        <f t="shared" si="32"/>
        <v>-4.2352360675810163E-2</v>
      </c>
      <c r="AL162" s="26">
        <f t="shared" si="32"/>
        <v>1.9000310675353307E-2</v>
      </c>
      <c r="AM162" s="26">
        <f t="shared" si="26"/>
        <v>-1.3192280631219154E-2</v>
      </c>
    </row>
    <row r="163" spans="1:39" x14ac:dyDescent="0.3">
      <c r="A163" s="10" t="s">
        <v>179</v>
      </c>
      <c r="B163">
        <v>233.35948285714281</v>
      </c>
      <c r="C163">
        <v>239.52517714285713</v>
      </c>
      <c r="D163">
        <v>240.89929714285716</v>
      </c>
      <c r="E163">
        <v>292.62063857142857</v>
      </c>
      <c r="F163">
        <v>237.19890193548389</v>
      </c>
      <c r="G163" s="10" t="s">
        <v>179</v>
      </c>
      <c r="H163">
        <f t="shared" si="38"/>
        <v>-3.8394190783410806</v>
      </c>
      <c r="I163">
        <f t="shared" si="37"/>
        <v>2.3262752073732429</v>
      </c>
      <c r="J163">
        <f t="shared" si="33"/>
        <v>3.7003952073732762</v>
      </c>
      <c r="K163">
        <f t="shared" si="34"/>
        <v>55.421736635944683</v>
      </c>
      <c r="N163" s="22">
        <f t="shared" si="35"/>
        <v>-1.6186496004038712E-2</v>
      </c>
      <c r="O163" s="22">
        <f t="shared" si="27"/>
        <v>9.8072764603521229E-3</v>
      </c>
      <c r="P163" s="22">
        <f t="shared" si="28"/>
        <v>1.5600389281649174E-2</v>
      </c>
      <c r="Q163" s="22">
        <f t="shared" si="29"/>
        <v>0.23365089881832138</v>
      </c>
      <c r="S163" s="10" t="s">
        <v>179</v>
      </c>
      <c r="T163">
        <v>234.69345000000001</v>
      </c>
      <c r="U163">
        <v>241.53282000000002</v>
      </c>
      <c r="V163">
        <v>237.78521999999998</v>
      </c>
      <c r="W163">
        <v>341.96850000000001</v>
      </c>
      <c r="Y163">
        <f t="shared" si="36"/>
        <v>-2.505451935483876</v>
      </c>
      <c r="Z163">
        <f t="shared" si="36"/>
        <v>4.3339180645161264</v>
      </c>
      <c r="AA163">
        <f t="shared" si="36"/>
        <v>0.58631806451609236</v>
      </c>
      <c r="AB163">
        <f t="shared" si="30"/>
        <v>104.76959806451612</v>
      </c>
      <c r="AE163" s="22">
        <f t="shared" si="31"/>
        <v>-1.0562662453493726E-2</v>
      </c>
      <c r="AF163" s="22">
        <f t="shared" si="31"/>
        <v>1.8271239997961354E-2</v>
      </c>
      <c r="AG163" s="22">
        <f t="shared" si="31"/>
        <v>2.4718413944241867E-3</v>
      </c>
      <c r="AH163" s="22">
        <f t="shared" si="25"/>
        <v>0.44169512257275362</v>
      </c>
      <c r="AJ163" s="26">
        <f t="shared" si="32"/>
        <v>-5.6238335505449863E-3</v>
      </c>
      <c r="AK163" s="26">
        <f t="shared" si="32"/>
        <v>-8.4639635376092311E-3</v>
      </c>
      <c r="AL163" s="26">
        <f t="shared" si="32"/>
        <v>1.3128547887224987E-2</v>
      </c>
      <c r="AM163" s="26">
        <f t="shared" si="26"/>
        <v>-0.20804422375443224</v>
      </c>
    </row>
    <row r="164" spans="1:39" x14ac:dyDescent="0.3">
      <c r="A164" s="10" t="s">
        <v>180</v>
      </c>
      <c r="B164">
        <v>237.51772434782612</v>
      </c>
      <c r="C164">
        <v>240.18728086956526</v>
      </c>
      <c r="D164">
        <v>250.14553565217395</v>
      </c>
      <c r="E164">
        <v>366.95076782608703</v>
      </c>
      <c r="F164">
        <v>234.21052741935486</v>
      </c>
      <c r="G164" s="10" t="s">
        <v>180</v>
      </c>
      <c r="H164">
        <f t="shared" si="38"/>
        <v>3.3071969284712566</v>
      </c>
      <c r="I164">
        <f t="shared" si="37"/>
        <v>5.9767534502103956</v>
      </c>
      <c r="J164">
        <f t="shared" si="33"/>
        <v>15.935008232819087</v>
      </c>
      <c r="K164">
        <f t="shared" si="34"/>
        <v>132.74024040673217</v>
      </c>
      <c r="N164" s="22">
        <f t="shared" si="35"/>
        <v>1.4120616032556502E-2</v>
      </c>
      <c r="O164" s="22">
        <f t="shared" si="27"/>
        <v>2.5518722476163488E-2</v>
      </c>
      <c r="P164" s="22">
        <f t="shared" si="28"/>
        <v>6.8037113482466965E-2</v>
      </c>
      <c r="Q164" s="22">
        <f t="shared" si="29"/>
        <v>0.56675607996501476</v>
      </c>
      <c r="S164" s="10" t="s">
        <v>180</v>
      </c>
      <c r="T164">
        <v>228.38865000000004</v>
      </c>
      <c r="U164">
        <v>248.39010000000002</v>
      </c>
      <c r="V164">
        <v>241.87800000000001</v>
      </c>
      <c r="W164">
        <v>343.74585000000008</v>
      </c>
      <c r="Y164">
        <f t="shared" si="36"/>
        <v>-5.8218774193548199</v>
      </c>
      <c r="Z164">
        <f t="shared" si="36"/>
        <v>14.179572580645157</v>
      </c>
      <c r="AA164">
        <f t="shared" si="36"/>
        <v>7.6674725806451534</v>
      </c>
      <c r="AB164">
        <f t="shared" si="30"/>
        <v>109.53532258064521</v>
      </c>
      <c r="AE164" s="22">
        <f t="shared" si="31"/>
        <v>-2.4857454032929639E-2</v>
      </c>
      <c r="AF164" s="22">
        <f t="shared" si="31"/>
        <v>6.0541995002882931E-2</v>
      </c>
      <c r="AG164" s="22">
        <f t="shared" si="31"/>
        <v>3.2737523223781116E-2</v>
      </c>
      <c r="AH164" s="22">
        <f t="shared" si="25"/>
        <v>0.46767890319687377</v>
      </c>
      <c r="AJ164" s="26">
        <f t="shared" si="32"/>
        <v>3.8978070065486141E-2</v>
      </c>
      <c r="AK164" s="26">
        <f t="shared" si="32"/>
        <v>-3.502327252671944E-2</v>
      </c>
      <c r="AL164" s="26">
        <f t="shared" si="32"/>
        <v>3.5299590258685849E-2</v>
      </c>
      <c r="AM164" s="26">
        <f t="shared" si="26"/>
        <v>9.9077176768140984E-2</v>
      </c>
    </row>
    <row r="165" spans="1:39" x14ac:dyDescent="0.3">
      <c r="A165" s="10" t="s">
        <v>181</v>
      </c>
      <c r="B165">
        <v>234.92319749999999</v>
      </c>
      <c r="C165">
        <v>250.26981300000006</v>
      </c>
      <c r="D165">
        <v>254.81401650000006</v>
      </c>
      <c r="E165">
        <v>277.34691149999998</v>
      </c>
      <c r="F165">
        <v>231.70254030000001</v>
      </c>
      <c r="G165" s="10" t="s">
        <v>181</v>
      </c>
      <c r="H165">
        <f t="shared" si="38"/>
        <v>3.2206571999999767</v>
      </c>
      <c r="I165">
        <f t="shared" si="37"/>
        <v>18.567272700000046</v>
      </c>
      <c r="J165">
        <f t="shared" si="33"/>
        <v>23.111476200000055</v>
      </c>
      <c r="K165">
        <f t="shared" si="34"/>
        <v>45.644371199999966</v>
      </c>
      <c r="N165" s="22">
        <f t="shared" si="35"/>
        <v>1.3899964997491987E-2</v>
      </c>
      <c r="O165" s="22">
        <f t="shared" si="27"/>
        <v>8.013409208185554E-2</v>
      </c>
      <c r="P165" s="22">
        <f t="shared" si="28"/>
        <v>9.9746322030290033E-2</v>
      </c>
      <c r="Q165" s="22">
        <f t="shared" si="29"/>
        <v>0.19699555792915044</v>
      </c>
      <c r="S165" s="10" t="s">
        <v>181</v>
      </c>
      <c r="T165">
        <v>260.27793000000003</v>
      </c>
      <c r="U165">
        <v>296.14662000000004</v>
      </c>
      <c r="V165">
        <v>283.73053500000003</v>
      </c>
      <c r="W165">
        <v>254.299815</v>
      </c>
      <c r="Y165">
        <f t="shared" si="36"/>
        <v>28.575389700000017</v>
      </c>
      <c r="Z165">
        <f t="shared" si="36"/>
        <v>64.444079700000032</v>
      </c>
      <c r="AA165">
        <f t="shared" si="36"/>
        <v>52.027994700000022</v>
      </c>
      <c r="AB165">
        <f t="shared" si="30"/>
        <v>22.597274699999986</v>
      </c>
      <c r="AE165" s="22">
        <f t="shared" si="31"/>
        <v>0.12332790854602475</v>
      </c>
      <c r="AF165" s="22">
        <f t="shared" si="31"/>
        <v>0.27813281467074202</v>
      </c>
      <c r="AG165" s="22">
        <f t="shared" si="31"/>
        <v>0.22454650101218601</v>
      </c>
      <c r="AH165" s="22">
        <f t="shared" si="25"/>
        <v>9.7527090858571766E-2</v>
      </c>
      <c r="AJ165" s="26">
        <f t="shared" si="32"/>
        <v>-0.10942794354853276</v>
      </c>
      <c r="AK165" s="26">
        <f t="shared" si="32"/>
        <v>-0.19799872258888648</v>
      </c>
      <c r="AL165" s="26">
        <f t="shared" si="32"/>
        <v>-0.12480017898189598</v>
      </c>
      <c r="AM165" s="26">
        <f t="shared" si="26"/>
        <v>9.9468467070578673E-2</v>
      </c>
    </row>
    <row r="166" spans="1:39" x14ac:dyDescent="0.3">
      <c r="A166" s="10" t="s">
        <v>182</v>
      </c>
      <c r="B166">
        <v>326.2954834285714</v>
      </c>
      <c r="C166">
        <v>344.21156057142855</v>
      </c>
      <c r="D166">
        <v>348.07337528571423</v>
      </c>
      <c r="E166">
        <v>231.78174728571432</v>
      </c>
      <c r="F166">
        <v>295.03208090322585</v>
      </c>
      <c r="G166" s="10" t="s">
        <v>182</v>
      </c>
      <c r="H166">
        <f t="shared" si="38"/>
        <v>31.263402525345555</v>
      </c>
      <c r="I166">
        <f t="shared" si="37"/>
        <v>49.179479668202703</v>
      </c>
      <c r="J166">
        <f t="shared" si="33"/>
        <v>53.041294382488388</v>
      </c>
      <c r="K166">
        <f t="shared" si="34"/>
        <v>-63.250333617511529</v>
      </c>
      <c r="N166" s="22">
        <f t="shared" si="35"/>
        <v>0.10596611198902242</v>
      </c>
      <c r="O166" s="22">
        <f t="shared" si="27"/>
        <v>0.16669197301406072</v>
      </c>
      <c r="P166" s="22">
        <f t="shared" si="28"/>
        <v>0.17978144688572559</v>
      </c>
      <c r="Q166" s="22">
        <f t="shared" si="29"/>
        <v>-0.21438459649497715</v>
      </c>
      <c r="S166" s="10" t="s">
        <v>182</v>
      </c>
      <c r="T166">
        <v>372.907287</v>
      </c>
      <c r="U166">
        <v>412.06120199999998</v>
      </c>
      <c r="V166">
        <v>398.73986999999994</v>
      </c>
      <c r="W166">
        <v>208.82087999999999</v>
      </c>
      <c r="Y166">
        <f t="shared" si="36"/>
        <v>77.87520609677415</v>
      </c>
      <c r="Z166">
        <f t="shared" si="36"/>
        <v>117.02912109677413</v>
      </c>
      <c r="AA166">
        <f t="shared" si="36"/>
        <v>103.70778909677409</v>
      </c>
      <c r="AB166">
        <f t="shared" si="30"/>
        <v>-86.211200903225858</v>
      </c>
      <c r="AE166" s="22">
        <f t="shared" si="31"/>
        <v>0.26395504467976205</v>
      </c>
      <c r="AF166" s="22">
        <f t="shared" si="31"/>
        <v>0.39666574813998323</v>
      </c>
      <c r="AG166" s="22">
        <f t="shared" si="31"/>
        <v>0.35151360075581584</v>
      </c>
      <c r="AH166" s="22">
        <f t="shared" si="25"/>
        <v>-0.29220958154548687</v>
      </c>
      <c r="AJ166" s="26">
        <f t="shared" si="32"/>
        <v>-0.15798893269073963</v>
      </c>
      <c r="AK166" s="26">
        <f t="shared" si="32"/>
        <v>-0.22997377512592251</v>
      </c>
      <c r="AL166" s="26">
        <f t="shared" si="32"/>
        <v>-0.17173215387009025</v>
      </c>
      <c r="AM166" s="26">
        <f t="shared" si="26"/>
        <v>7.7824985050509721E-2</v>
      </c>
    </row>
    <row r="167" spans="1:39" x14ac:dyDescent="0.3">
      <c r="A167" s="10" t="s">
        <v>183</v>
      </c>
      <c r="B167">
        <v>374.04228818181815</v>
      </c>
      <c r="C167">
        <v>380.20890900000006</v>
      </c>
      <c r="D167">
        <v>365.09779868181823</v>
      </c>
      <c r="E167">
        <v>205.09999227272732</v>
      </c>
      <c r="F167">
        <v>352.56423129999996</v>
      </c>
      <c r="G167" s="10" t="s">
        <v>183</v>
      </c>
      <c r="H167">
        <f t="shared" si="38"/>
        <v>21.478056881818191</v>
      </c>
      <c r="I167">
        <f t="shared" si="37"/>
        <v>27.644677700000102</v>
      </c>
      <c r="J167">
        <f t="shared" si="33"/>
        <v>12.533567381818273</v>
      </c>
      <c r="K167">
        <f t="shared" si="34"/>
        <v>-147.46423902727264</v>
      </c>
      <c r="N167" s="22">
        <f t="shared" si="35"/>
        <v>6.0919557275060966E-2</v>
      </c>
      <c r="O167" s="22">
        <f t="shared" si="27"/>
        <v>7.8410329936382583E-2</v>
      </c>
      <c r="P167" s="22">
        <f t="shared" si="28"/>
        <v>3.5549741775005396E-2</v>
      </c>
      <c r="Q167" s="22">
        <f t="shared" si="29"/>
        <v>-0.41826205251602522</v>
      </c>
      <c r="S167" s="10" t="s">
        <v>183</v>
      </c>
      <c r="T167">
        <v>322.36484999999999</v>
      </c>
      <c r="U167">
        <v>301.47924000000006</v>
      </c>
      <c r="V167">
        <v>306.01959000000005</v>
      </c>
      <c r="W167">
        <v>204.31575000000001</v>
      </c>
      <c r="Y167">
        <f t="shared" si="36"/>
        <v>-30.19938129999997</v>
      </c>
      <c r="Z167">
        <f t="shared" si="36"/>
        <v>-51.084991299999899</v>
      </c>
      <c r="AA167">
        <f t="shared" si="36"/>
        <v>-46.54464129999991</v>
      </c>
      <c r="AB167">
        <f t="shared" si="30"/>
        <v>-148.24848129999995</v>
      </c>
      <c r="AE167" s="22">
        <f t="shared" si="31"/>
        <v>-8.5656395683267869E-2</v>
      </c>
      <c r="AF167" s="22">
        <f t="shared" si="31"/>
        <v>-0.14489555877984467</v>
      </c>
      <c r="AG167" s="22">
        <f t="shared" si="31"/>
        <v>-0.13201747984580622</v>
      </c>
      <c r="AH167" s="22">
        <f t="shared" si="25"/>
        <v>-0.42048644796826834</v>
      </c>
      <c r="AJ167" s="26">
        <f t="shared" si="32"/>
        <v>0.14657595295832884</v>
      </c>
      <c r="AK167" s="26">
        <f t="shared" si="32"/>
        <v>0.22330588871622725</v>
      </c>
      <c r="AL167" s="26">
        <f t="shared" si="32"/>
        <v>0.16756722162081161</v>
      </c>
      <c r="AM167" s="26">
        <f t="shared" si="26"/>
        <v>2.224395452243122E-3</v>
      </c>
    </row>
    <row r="168" spans="1:39" x14ac:dyDescent="0.3">
      <c r="A168" s="10" t="s">
        <v>184</v>
      </c>
      <c r="B168">
        <v>300.79702285714285</v>
      </c>
      <c r="C168">
        <v>297.8530885714286</v>
      </c>
      <c r="D168">
        <v>255.02206800000005</v>
      </c>
      <c r="E168">
        <v>214.06914857142857</v>
      </c>
      <c r="F168">
        <v>286.95186696774186</v>
      </c>
      <c r="G168" s="10" t="s">
        <v>184</v>
      </c>
      <c r="H168">
        <f t="shared" si="38"/>
        <v>13.845155889400985</v>
      </c>
      <c r="I168">
        <f t="shared" si="37"/>
        <v>10.901221603686736</v>
      </c>
      <c r="J168">
        <f t="shared" si="33"/>
        <v>-31.929798967741817</v>
      </c>
      <c r="K168">
        <f t="shared" si="34"/>
        <v>-72.882718396313294</v>
      </c>
      <c r="N168" s="22">
        <f t="shared" si="35"/>
        <v>4.8249053179909816E-2</v>
      </c>
      <c r="O168" s="22">
        <f t="shared" si="27"/>
        <v>3.7989721826456047E-2</v>
      </c>
      <c r="P168" s="22">
        <f t="shared" si="28"/>
        <v>-0.11127231652175051</v>
      </c>
      <c r="Q168" s="22">
        <f t="shared" si="29"/>
        <v>-0.2539893507802356</v>
      </c>
      <c r="S168" s="10" t="s">
        <v>184</v>
      </c>
      <c r="T168">
        <v>350.17775999999998</v>
      </c>
      <c r="U168">
        <v>259.02323999999999</v>
      </c>
      <c r="V168">
        <v>288.8064</v>
      </c>
      <c r="W168">
        <v>198.55439999999999</v>
      </c>
      <c r="Y168">
        <f t="shared" si="36"/>
        <v>63.225893032258114</v>
      </c>
      <c r="Z168">
        <f t="shared" si="36"/>
        <v>-27.928626967741877</v>
      </c>
      <c r="AA168">
        <f t="shared" si="36"/>
        <v>1.8545330322581322</v>
      </c>
      <c r="AB168">
        <f t="shared" si="30"/>
        <v>-88.397466967741877</v>
      </c>
      <c r="AE168" s="22">
        <f t="shared" si="31"/>
        <v>0.22033623164879337</v>
      </c>
      <c r="AF168" s="22">
        <f t="shared" si="31"/>
        <v>-9.7328612156691474E-2</v>
      </c>
      <c r="AG168" s="22">
        <f t="shared" si="31"/>
        <v>6.4628714629224289E-3</v>
      </c>
      <c r="AH168" s="22">
        <f t="shared" si="25"/>
        <v>-0.30805677586924085</v>
      </c>
      <c r="AJ168" s="26">
        <f t="shared" si="32"/>
        <v>-0.17208717846888355</v>
      </c>
      <c r="AK168" s="26">
        <f t="shared" si="32"/>
        <v>0.13531833398314752</v>
      </c>
      <c r="AL168" s="26">
        <f t="shared" si="32"/>
        <v>-0.11773518798467295</v>
      </c>
      <c r="AM168" s="26">
        <f t="shared" si="26"/>
        <v>5.406742508900525E-2</v>
      </c>
    </row>
    <row r="169" spans="1:39" x14ac:dyDescent="0.3">
      <c r="A169" s="10" t="s">
        <v>185</v>
      </c>
      <c r="B169">
        <v>273.16873545454553</v>
      </c>
      <c r="C169">
        <v>249.90632045454549</v>
      </c>
      <c r="D169">
        <v>229.29042954545454</v>
      </c>
      <c r="E169">
        <v>201.48761000000005</v>
      </c>
      <c r="F169">
        <v>277.29692774193558</v>
      </c>
      <c r="G169" s="10" t="s">
        <v>185</v>
      </c>
      <c r="H169">
        <f t="shared" si="38"/>
        <v>-4.1281922873900498</v>
      </c>
      <c r="I169">
        <f t="shared" si="37"/>
        <v>-27.390607287390083</v>
      </c>
      <c r="J169">
        <f t="shared" si="33"/>
        <v>-48.006498196481033</v>
      </c>
      <c r="K169">
        <f t="shared" si="34"/>
        <v>-75.80931774193553</v>
      </c>
      <c r="N169" s="22">
        <f t="shared" si="35"/>
        <v>-1.4887262981982702E-2</v>
      </c>
      <c r="O169" s="22">
        <f t="shared" si="27"/>
        <v>-9.8777175464709641E-2</v>
      </c>
      <c r="P169" s="22">
        <f t="shared" si="28"/>
        <v>-0.17312307996848036</v>
      </c>
      <c r="Q169" s="22">
        <f t="shared" si="29"/>
        <v>-0.27338679284787076</v>
      </c>
      <c r="S169" s="10" t="s">
        <v>185</v>
      </c>
      <c r="T169">
        <v>276.71925000000005</v>
      </c>
      <c r="U169">
        <v>252.87190000000004</v>
      </c>
      <c r="V169">
        <v>240.72325000000001</v>
      </c>
      <c r="W169">
        <v>216.42595000000003</v>
      </c>
      <c r="Y169">
        <f t="shared" si="36"/>
        <v>-0.57767774193553123</v>
      </c>
      <c r="Z169">
        <f t="shared" si="36"/>
        <v>-24.425027741935537</v>
      </c>
      <c r="AA169">
        <f t="shared" si="36"/>
        <v>-36.573677741935569</v>
      </c>
      <c r="AB169">
        <f t="shared" si="30"/>
        <v>-60.870977741935548</v>
      </c>
      <c r="AE169" s="22">
        <f t="shared" si="31"/>
        <v>-2.0832460952223131E-3</v>
      </c>
      <c r="AF169" s="22">
        <f t="shared" si="31"/>
        <v>-8.8082576106528365E-2</v>
      </c>
      <c r="AG169" s="22">
        <f t="shared" si="31"/>
        <v>-0.13189355554625043</v>
      </c>
      <c r="AH169" s="22">
        <f t="shared" si="25"/>
        <v>-0.21951551442569422</v>
      </c>
      <c r="AJ169" s="26">
        <f t="shared" si="32"/>
        <v>-1.2804016886760389E-2</v>
      </c>
      <c r="AK169" s="26">
        <f t="shared" si="32"/>
        <v>-1.0694599358181275E-2</v>
      </c>
      <c r="AL169" s="26">
        <f t="shared" si="32"/>
        <v>-4.1229524422229935E-2</v>
      </c>
      <c r="AM169" s="26">
        <f t="shared" si="26"/>
        <v>-5.3871278422176538E-2</v>
      </c>
    </row>
    <row r="170" spans="1:39" x14ac:dyDescent="0.3">
      <c r="A170" s="10" t="s">
        <v>186</v>
      </c>
      <c r="B170">
        <v>264.54640724999996</v>
      </c>
      <c r="C170">
        <v>243.11777170000005</v>
      </c>
      <c r="D170">
        <v>214.14016054999996</v>
      </c>
      <c r="E170">
        <v>220.1961756</v>
      </c>
      <c r="F170">
        <v>285.99149764285715</v>
      </c>
      <c r="G170" s="10" t="s">
        <v>186</v>
      </c>
      <c r="H170">
        <f t="shared" si="38"/>
        <v>-21.445090392857196</v>
      </c>
      <c r="I170">
        <f t="shared" si="37"/>
        <v>-42.873725942857106</v>
      </c>
      <c r="J170">
        <f t="shared" si="33"/>
        <v>-71.851337092857193</v>
      </c>
      <c r="K170">
        <f t="shared" si="34"/>
        <v>-65.795322042857151</v>
      </c>
      <c r="N170" s="22">
        <f t="shared" si="35"/>
        <v>-7.4985062736506861E-2</v>
      </c>
      <c r="O170" s="22">
        <f t="shared" si="27"/>
        <v>-0.14991258934696483</v>
      </c>
      <c r="P170" s="22">
        <f t="shared" si="28"/>
        <v>-0.25123592024607777</v>
      </c>
      <c r="Q170" s="22">
        <f t="shared" si="29"/>
        <v>-0.2300604129323508</v>
      </c>
      <c r="S170" s="10" t="s">
        <v>186</v>
      </c>
      <c r="T170">
        <v>268.46709000000004</v>
      </c>
      <c r="U170">
        <v>219.29242500000001</v>
      </c>
      <c r="V170">
        <v>217.96338000000003</v>
      </c>
      <c r="W170">
        <v>220.17845500000001</v>
      </c>
      <c r="Y170">
        <f t="shared" si="36"/>
        <v>-17.524407642857113</v>
      </c>
      <c r="Z170">
        <f t="shared" si="36"/>
        <v>-66.699072642857146</v>
      </c>
      <c r="AA170">
        <f t="shared" si="36"/>
        <v>-68.028117642857126</v>
      </c>
      <c r="AB170">
        <f t="shared" si="30"/>
        <v>-65.813042642857141</v>
      </c>
      <c r="AE170" s="22">
        <f t="shared" si="31"/>
        <v>-6.127597424151885E-2</v>
      </c>
      <c r="AF170" s="22">
        <f t="shared" si="31"/>
        <v>-0.23322047400916152</v>
      </c>
      <c r="AG170" s="22">
        <f t="shared" si="31"/>
        <v>-0.23786762265153016</v>
      </c>
      <c r="AH170" s="22">
        <f t="shared" si="25"/>
        <v>-0.23012237491424903</v>
      </c>
      <c r="AJ170" s="26">
        <f t="shared" si="32"/>
        <v>-1.370908849498801E-2</v>
      </c>
      <c r="AK170" s="26">
        <f t="shared" si="32"/>
        <v>8.3307884662196685E-2</v>
      </c>
      <c r="AL170" s="26">
        <f t="shared" si="32"/>
        <v>-1.3368297594547607E-2</v>
      </c>
      <c r="AM170" s="26">
        <f t="shared" si="26"/>
        <v>6.1961981898228657E-5</v>
      </c>
    </row>
    <row r="171" spans="1:39" x14ac:dyDescent="0.3">
      <c r="A171" s="10" t="s">
        <v>187</v>
      </c>
      <c r="B171">
        <v>245.29155599999993</v>
      </c>
      <c r="C171">
        <v>218.40325000000007</v>
      </c>
      <c r="D171">
        <v>215.36734600000003</v>
      </c>
      <c r="E171">
        <v>237.78480900000002</v>
      </c>
      <c r="F171">
        <v>276.38202851612903</v>
      </c>
      <c r="G171" s="10" t="s">
        <v>187</v>
      </c>
      <c r="H171">
        <f t="shared" si="38"/>
        <v>-31.090472516129097</v>
      </c>
      <c r="I171">
        <f t="shared" si="37"/>
        <v>-57.978778516128955</v>
      </c>
      <c r="J171">
        <f t="shared" si="33"/>
        <v>-61.014682516129</v>
      </c>
      <c r="K171">
        <f t="shared" si="34"/>
        <v>-38.597219516129002</v>
      </c>
      <c r="N171" s="22">
        <f t="shared" si="35"/>
        <v>-0.11249093395489977</v>
      </c>
      <c r="O171" s="22">
        <f t="shared" si="27"/>
        <v>-0.20977767196880331</v>
      </c>
      <c r="P171" s="22">
        <f t="shared" si="28"/>
        <v>-0.22076211989510136</v>
      </c>
      <c r="Q171" s="22">
        <f t="shared" si="29"/>
        <v>-0.13965169777265946</v>
      </c>
      <c r="S171" s="10" t="s">
        <v>187</v>
      </c>
      <c r="T171">
        <v>239.11697000000004</v>
      </c>
      <c r="U171">
        <v>213.65965000000003</v>
      </c>
      <c r="V171">
        <v>210.02289000000002</v>
      </c>
      <c r="W171">
        <v>230.93425999999999</v>
      </c>
      <c r="Y171">
        <f t="shared" si="36"/>
        <v>-37.265058516128988</v>
      </c>
      <c r="Z171">
        <f t="shared" si="36"/>
        <v>-62.722378516128998</v>
      </c>
      <c r="AA171">
        <f t="shared" si="36"/>
        <v>-66.359138516129008</v>
      </c>
      <c r="AB171">
        <f t="shared" si="30"/>
        <v>-45.447768516129031</v>
      </c>
      <c r="AE171" s="22">
        <f t="shared" si="31"/>
        <v>-0.1348316991383334</v>
      </c>
      <c r="AF171" s="22">
        <f t="shared" si="31"/>
        <v>-0.22694087185364392</v>
      </c>
      <c r="AG171" s="22">
        <f t="shared" si="31"/>
        <v>-0.24009932509868831</v>
      </c>
      <c r="AH171" s="22">
        <f t="shared" si="25"/>
        <v>-0.16443821893968336</v>
      </c>
      <c r="AJ171" s="26">
        <f t="shared" si="32"/>
        <v>2.2340765183433628E-2</v>
      </c>
      <c r="AK171" s="26">
        <f t="shared" si="32"/>
        <v>1.7163199884840608E-2</v>
      </c>
      <c r="AL171" s="26">
        <f t="shared" si="32"/>
        <v>1.9337205203586949E-2</v>
      </c>
      <c r="AM171" s="26">
        <f t="shared" si="26"/>
        <v>2.4786521167023901E-2</v>
      </c>
    </row>
    <row r="172" spans="1:39" x14ac:dyDescent="0.3">
      <c r="A172" s="10" t="s">
        <v>188</v>
      </c>
      <c r="B172">
        <v>240.54569558823528</v>
      </c>
      <c r="C172">
        <v>219.80759735294114</v>
      </c>
      <c r="D172">
        <v>201.15413823529414</v>
      </c>
      <c r="E172">
        <v>265.45307205882358</v>
      </c>
      <c r="F172">
        <v>269.08684170000004</v>
      </c>
      <c r="G172" s="10" t="s">
        <v>188</v>
      </c>
      <c r="H172">
        <f t="shared" si="38"/>
        <v>-28.54114611176476</v>
      </c>
      <c r="I172">
        <f t="shared" si="37"/>
        <v>-49.279244347058892</v>
      </c>
      <c r="J172">
        <f t="shared" si="33"/>
        <v>-67.932703464705895</v>
      </c>
      <c r="K172">
        <f t="shared" si="34"/>
        <v>-3.6337696411764568</v>
      </c>
      <c r="N172" s="22">
        <f t="shared" si="35"/>
        <v>-0.10606667323995261</v>
      </c>
      <c r="O172" s="22">
        <f t="shared" si="27"/>
        <v>-0.18313509510806705</v>
      </c>
      <c r="P172" s="22">
        <f t="shared" si="28"/>
        <v>-0.25245643018265018</v>
      </c>
      <c r="Q172" s="22">
        <f t="shared" si="29"/>
        <v>-1.3504077784775815E-2</v>
      </c>
      <c r="S172" s="10" t="s">
        <v>188</v>
      </c>
      <c r="T172">
        <v>254.97573</v>
      </c>
      <c r="U172">
        <v>202.5078</v>
      </c>
      <c r="V172">
        <v>201.67935900000001</v>
      </c>
      <c r="W172">
        <v>279.82896</v>
      </c>
      <c r="Y172">
        <f t="shared" si="36"/>
        <v>-14.111111700000038</v>
      </c>
      <c r="Z172">
        <f t="shared" si="36"/>
        <v>-66.579041700000033</v>
      </c>
      <c r="AA172">
        <f t="shared" si="36"/>
        <v>-67.407482700000031</v>
      </c>
      <c r="AB172">
        <f t="shared" si="30"/>
        <v>10.742118299999959</v>
      </c>
      <c r="AE172" s="22">
        <f t="shared" si="31"/>
        <v>-5.2440734786029619E-2</v>
      </c>
      <c r="AF172" s="22">
        <f t="shared" si="31"/>
        <v>-0.24742585434269498</v>
      </c>
      <c r="AG172" s="22">
        <f t="shared" si="31"/>
        <v>-0.25050456675674759</v>
      </c>
      <c r="AH172" s="22">
        <f t="shared" si="25"/>
        <v>3.9920637635548706E-2</v>
      </c>
      <c r="AJ172" s="26">
        <f t="shared" si="32"/>
        <v>-5.3625938453922994E-2</v>
      </c>
      <c r="AK172" s="26">
        <f t="shared" si="32"/>
        <v>6.4290759234627931E-2</v>
      </c>
      <c r="AL172" s="26">
        <f t="shared" si="32"/>
        <v>-1.9518634259025891E-3</v>
      </c>
      <c r="AM172" s="26">
        <f t="shared" si="26"/>
        <v>-5.3424715420324523E-2</v>
      </c>
    </row>
    <row r="173" spans="1:39" x14ac:dyDescent="0.3">
      <c r="A173" s="10" t="s">
        <v>189</v>
      </c>
      <c r="B173">
        <v>227.05080749999999</v>
      </c>
      <c r="C173">
        <v>207.76115249999998</v>
      </c>
      <c r="D173">
        <v>222.00972750000003</v>
      </c>
      <c r="E173">
        <v>290.57217750000001</v>
      </c>
      <c r="F173">
        <v>267.68450322580645</v>
      </c>
      <c r="G173" s="10" t="s">
        <v>189</v>
      </c>
      <c r="H173">
        <f t="shared" si="38"/>
        <v>-40.633695725806461</v>
      </c>
      <c r="I173">
        <f t="shared" si="37"/>
        <v>-59.923350725806472</v>
      </c>
      <c r="J173">
        <f t="shared" si="33"/>
        <v>-45.674775725806427</v>
      </c>
      <c r="K173">
        <f t="shared" si="34"/>
        <v>22.887674274193557</v>
      </c>
      <c r="N173" s="22">
        <f t="shared" si="35"/>
        <v>-0.15179696708677129</v>
      </c>
      <c r="O173" s="22">
        <f t="shared" si="27"/>
        <v>-0.22385812403663077</v>
      </c>
      <c r="P173" s="22">
        <f t="shared" si="28"/>
        <v>-0.17062913682110789</v>
      </c>
      <c r="Q173" s="22">
        <f t="shared" si="29"/>
        <v>8.5502425423882519E-2</v>
      </c>
      <c r="S173" s="10" t="s">
        <v>189</v>
      </c>
      <c r="T173">
        <v>241.70849999999999</v>
      </c>
      <c r="U173">
        <v>229.95224999999996</v>
      </c>
      <c r="V173">
        <v>230.89274999999998</v>
      </c>
      <c r="W173">
        <v>290.14425</v>
      </c>
      <c r="Y173">
        <f t="shared" si="36"/>
        <v>-25.976003225806465</v>
      </c>
      <c r="Z173">
        <f t="shared" si="36"/>
        <v>-37.732253225806488</v>
      </c>
      <c r="AA173">
        <f t="shared" si="36"/>
        <v>-36.791753225806474</v>
      </c>
      <c r="AB173">
        <f t="shared" si="30"/>
        <v>22.459746774193547</v>
      </c>
      <c r="AE173" s="22">
        <f t="shared" si="31"/>
        <v>-9.7039622812585061E-2</v>
      </c>
      <c r="AF173" s="22">
        <f t="shared" si="31"/>
        <v>-0.14095792909601973</v>
      </c>
      <c r="AG173" s="22">
        <f t="shared" si="31"/>
        <v>-0.13744446459334489</v>
      </c>
      <c r="AH173" s="22">
        <f t="shared" si="25"/>
        <v>8.3903799075165472E-2</v>
      </c>
      <c r="AJ173" s="26">
        <f t="shared" si="32"/>
        <v>-5.4757344274186229E-2</v>
      </c>
      <c r="AK173" s="26">
        <f t="shared" si="32"/>
        <v>-8.2900194940611044E-2</v>
      </c>
      <c r="AL173" s="26">
        <f t="shared" si="32"/>
        <v>-3.3184672227763001E-2</v>
      </c>
      <c r="AM173" s="26">
        <f t="shared" si="26"/>
        <v>1.5986263487170471E-3</v>
      </c>
    </row>
    <row r="174" spans="1:39" x14ac:dyDescent="0.3">
      <c r="A174" s="10" t="s">
        <v>190</v>
      </c>
      <c r="B174">
        <v>213.254694</v>
      </c>
      <c r="C174">
        <v>227.69423799999998</v>
      </c>
      <c r="D174">
        <v>250.78755633333338</v>
      </c>
      <c r="E174">
        <v>310.12449200000009</v>
      </c>
      <c r="F174">
        <v>233.7939501333334</v>
      </c>
      <c r="G174" s="10" t="s">
        <v>190</v>
      </c>
      <c r="H174">
        <f t="shared" si="38"/>
        <v>-20.539256133333396</v>
      </c>
      <c r="I174">
        <f t="shared" si="37"/>
        <v>-6.0997121333334121</v>
      </c>
      <c r="J174">
        <f t="shared" si="33"/>
        <v>16.993606199999988</v>
      </c>
      <c r="K174">
        <f t="shared" si="34"/>
        <v>76.330541866666692</v>
      </c>
      <c r="N174" s="22">
        <f t="shared" si="35"/>
        <v>-8.7851957339442691E-2</v>
      </c>
      <c r="O174" s="22">
        <f t="shared" si="27"/>
        <v>-2.6090119653886374E-2</v>
      </c>
      <c r="P174" s="22">
        <f t="shared" si="28"/>
        <v>7.2686252960388761E-2</v>
      </c>
      <c r="Q174" s="22">
        <f t="shared" si="29"/>
        <v>0.32648638608114178</v>
      </c>
      <c r="S174" s="10" t="s">
        <v>190</v>
      </c>
      <c r="T174">
        <v>222.29298</v>
      </c>
      <c r="U174">
        <v>262.19172000000003</v>
      </c>
      <c r="V174">
        <v>256.01691500000004</v>
      </c>
      <c r="W174">
        <v>331.06454500000001</v>
      </c>
      <c r="Y174">
        <f t="shared" si="36"/>
        <v>-11.500970133333396</v>
      </c>
      <c r="Z174">
        <f t="shared" si="36"/>
        <v>28.397769866666636</v>
      </c>
      <c r="AA174">
        <f t="shared" si="36"/>
        <v>22.222964866666644</v>
      </c>
      <c r="AB174">
        <f t="shared" si="30"/>
        <v>97.270594866666613</v>
      </c>
      <c r="AE174" s="22">
        <f t="shared" si="31"/>
        <v>-4.9192761946039915E-2</v>
      </c>
      <c r="AF174" s="22">
        <f t="shared" si="31"/>
        <v>0.12146494744826075</v>
      </c>
      <c r="AG174" s="22">
        <f t="shared" si="31"/>
        <v>9.5053635280095222E-2</v>
      </c>
      <c r="AH174" s="22">
        <f t="shared" si="25"/>
        <v>0.4160526600931842</v>
      </c>
      <c r="AJ174" s="26">
        <f t="shared" si="32"/>
        <v>-3.8659195393402776E-2</v>
      </c>
      <c r="AK174" s="26">
        <f t="shared" si="32"/>
        <v>-0.14755506710214714</v>
      </c>
      <c r="AL174" s="26">
        <f t="shared" si="32"/>
        <v>-2.2367382319706461E-2</v>
      </c>
      <c r="AM174" s="26">
        <f t="shared" si="26"/>
        <v>-8.9566274012042424E-2</v>
      </c>
    </row>
    <row r="175" spans="1:39" x14ac:dyDescent="0.3">
      <c r="A175" s="10" t="s">
        <v>191</v>
      </c>
      <c r="B175">
        <v>251.1225091428571</v>
      </c>
      <c r="C175">
        <v>268.96232666666663</v>
      </c>
      <c r="D175">
        <v>267.06466419047621</v>
      </c>
      <c r="E175">
        <v>326.64410495238093</v>
      </c>
      <c r="F175">
        <v>247.82513290322572</v>
      </c>
      <c r="G175" s="10" t="s">
        <v>191</v>
      </c>
      <c r="H175">
        <f t="shared" si="38"/>
        <v>3.2973762396313759</v>
      </c>
      <c r="I175">
        <f t="shared" si="37"/>
        <v>21.137193763440905</v>
      </c>
      <c r="J175">
        <f t="shared" si="33"/>
        <v>19.239531287250486</v>
      </c>
      <c r="K175">
        <f t="shared" si="34"/>
        <v>78.818972049155207</v>
      </c>
      <c r="N175" s="22">
        <f t="shared" si="35"/>
        <v>1.3305253591527306E-2</v>
      </c>
      <c r="O175" s="22">
        <f t="shared" si="27"/>
        <v>8.5290759318163489E-2</v>
      </c>
      <c r="P175" s="22">
        <f t="shared" si="28"/>
        <v>7.7633495287031326E-2</v>
      </c>
      <c r="Q175" s="22">
        <f t="shared" si="29"/>
        <v>0.31804269052862189</v>
      </c>
      <c r="S175" s="10" t="s">
        <v>191</v>
      </c>
      <c r="T175">
        <v>249.53814</v>
      </c>
      <c r="U175">
        <v>259.40688</v>
      </c>
      <c r="V175">
        <v>261.28663999999998</v>
      </c>
      <c r="W175">
        <v>311.94617199999999</v>
      </c>
      <c r="Y175">
        <f t="shared" si="36"/>
        <v>1.7130070967742768</v>
      </c>
      <c r="Z175">
        <f t="shared" si="36"/>
        <v>11.581747096774279</v>
      </c>
      <c r="AA175">
        <f t="shared" si="36"/>
        <v>13.461507096774255</v>
      </c>
      <c r="AB175">
        <f t="shared" si="30"/>
        <v>64.121039096774268</v>
      </c>
      <c r="AE175" s="22">
        <f t="shared" si="31"/>
        <v>6.912160508931094E-3</v>
      </c>
      <c r="AF175" s="22">
        <f t="shared" si="31"/>
        <v>4.6733545387815385E-2</v>
      </c>
      <c r="AG175" s="22">
        <f t="shared" si="31"/>
        <v>5.431857107903134E-2</v>
      </c>
      <c r="AH175" s="22">
        <f t="shared" si="25"/>
        <v>0.25873501345730404</v>
      </c>
      <c r="AJ175" s="26">
        <f t="shared" si="32"/>
        <v>6.3930930825962119E-3</v>
      </c>
      <c r="AK175" s="26">
        <f t="shared" si="32"/>
        <v>3.8557213930348104E-2</v>
      </c>
      <c r="AL175" s="26">
        <f t="shared" si="32"/>
        <v>2.3314924207999986E-2</v>
      </c>
      <c r="AM175" s="26">
        <f t="shared" si="26"/>
        <v>5.9307677071317844E-2</v>
      </c>
    </row>
    <row r="176" spans="1:39" x14ac:dyDescent="0.3">
      <c r="A176" s="10" t="s">
        <v>192</v>
      </c>
      <c r="B176">
        <v>266.8952462608695</v>
      </c>
      <c r="C176">
        <v>264.53685573913043</v>
      </c>
      <c r="D176">
        <v>284.51833969565217</v>
      </c>
      <c r="E176">
        <v>299.53990956521739</v>
      </c>
      <c r="F176">
        <v>257.03933854838704</v>
      </c>
      <c r="G176" s="10" t="s">
        <v>192</v>
      </c>
      <c r="H176">
        <f t="shared" si="38"/>
        <v>9.8559077124824626</v>
      </c>
      <c r="I176">
        <f t="shared" si="37"/>
        <v>7.4975171907433946</v>
      </c>
      <c r="J176">
        <f t="shared" si="33"/>
        <v>27.479001147265137</v>
      </c>
      <c r="K176">
        <f t="shared" si="34"/>
        <v>42.500571016830349</v>
      </c>
      <c r="N176" s="22">
        <f t="shared" si="35"/>
        <v>3.8343966212110024E-2</v>
      </c>
      <c r="O176" s="22">
        <f t="shared" si="27"/>
        <v>2.9168753829997913E-2</v>
      </c>
      <c r="P176" s="22">
        <f t="shared" si="28"/>
        <v>0.1069058195622935</v>
      </c>
      <c r="Q176" s="22">
        <f t="shared" si="29"/>
        <v>0.16534656234664141</v>
      </c>
      <c r="S176" s="10" t="s">
        <v>192</v>
      </c>
      <c r="T176">
        <v>293.58314999999999</v>
      </c>
      <c r="U176">
        <v>289.38910500000003</v>
      </c>
      <c r="V176">
        <v>294.98116499999998</v>
      </c>
      <c r="W176">
        <v>279.13699500000001</v>
      </c>
      <c r="Y176">
        <f t="shared" si="36"/>
        <v>36.543811451612953</v>
      </c>
      <c r="Z176">
        <f t="shared" si="36"/>
        <v>32.349766451612993</v>
      </c>
      <c r="AA176">
        <f t="shared" si="36"/>
        <v>37.94182645161294</v>
      </c>
      <c r="AB176">
        <f t="shared" si="30"/>
        <v>22.097656451612977</v>
      </c>
      <c r="AE176" s="22">
        <f t="shared" si="31"/>
        <v>0.14217205684542977</v>
      </c>
      <c r="AF176" s="22">
        <f t="shared" si="31"/>
        <v>0.12585531317620952</v>
      </c>
      <c r="AG176" s="22">
        <f t="shared" si="31"/>
        <v>0.14761097140183654</v>
      </c>
      <c r="AH176" s="22">
        <f t="shared" si="25"/>
        <v>8.5969939762559525E-2</v>
      </c>
      <c r="AJ176" s="26">
        <f t="shared" si="32"/>
        <v>-0.10382809063331974</v>
      </c>
      <c r="AK176" s="26">
        <f t="shared" si="32"/>
        <v>-9.6686559346211606E-2</v>
      </c>
      <c r="AL176" s="26">
        <f t="shared" si="32"/>
        <v>-4.0705151839543041E-2</v>
      </c>
      <c r="AM176" s="26">
        <f t="shared" si="26"/>
        <v>7.9376622584081888E-2</v>
      </c>
    </row>
    <row r="177" spans="1:39" x14ac:dyDescent="0.3">
      <c r="A177" s="10" t="s">
        <v>193</v>
      </c>
      <c r="B177">
        <v>283.14736666666664</v>
      </c>
      <c r="C177">
        <v>297.53836666666666</v>
      </c>
      <c r="D177">
        <v>308.32273333333336</v>
      </c>
      <c r="E177">
        <v>263.59514999999999</v>
      </c>
      <c r="F177">
        <v>294.62774250000001</v>
      </c>
      <c r="G177" s="10" t="s">
        <v>193</v>
      </c>
      <c r="H177">
        <f t="shared" si="38"/>
        <v>-11.480375833333369</v>
      </c>
      <c r="I177">
        <f t="shared" si="37"/>
        <v>2.9106241666666506</v>
      </c>
      <c r="J177">
        <f t="shared" si="33"/>
        <v>13.69499083333335</v>
      </c>
      <c r="K177">
        <f t="shared" si="34"/>
        <v>-31.032592500000021</v>
      </c>
      <c r="N177" s="22">
        <f t="shared" si="35"/>
        <v>-3.8965698667474832E-2</v>
      </c>
      <c r="O177" s="22">
        <f t="shared" si="27"/>
        <v>9.8789887943653183E-3</v>
      </c>
      <c r="P177" s="22">
        <f t="shared" si="28"/>
        <v>4.6482353349102383E-2</v>
      </c>
      <c r="Q177" s="22">
        <f t="shared" si="29"/>
        <v>-0.10532814132396245</v>
      </c>
      <c r="S177" s="10" t="s">
        <v>193</v>
      </c>
      <c r="T177">
        <v>254.64075000000003</v>
      </c>
      <c r="U177">
        <v>288.12647500000003</v>
      </c>
      <c r="V177">
        <v>286.72735</v>
      </c>
      <c r="W177">
        <v>249.97700000000003</v>
      </c>
      <c r="Y177">
        <f t="shared" si="36"/>
        <v>-39.986992499999985</v>
      </c>
      <c r="Z177">
        <f t="shared" si="36"/>
        <v>-6.5012674999999831</v>
      </c>
      <c r="AA177">
        <f t="shared" si="36"/>
        <v>-7.9003925000000095</v>
      </c>
      <c r="AB177">
        <f t="shared" si="30"/>
        <v>-44.650742499999978</v>
      </c>
      <c r="AE177" s="22">
        <f t="shared" si="31"/>
        <v>-0.1357203913002184</v>
      </c>
      <c r="AF177" s="22">
        <f t="shared" si="31"/>
        <v>-2.2066039826510848E-2</v>
      </c>
      <c r="AG177" s="22">
        <f t="shared" si="31"/>
        <v>-2.6814828885300946E-2</v>
      </c>
      <c r="AH177" s="22">
        <f t="shared" si="25"/>
        <v>-0.15154968816285172</v>
      </c>
      <c r="AJ177" s="26">
        <f t="shared" si="32"/>
        <v>9.6754692632743569E-2</v>
      </c>
      <c r="AK177" s="26">
        <f t="shared" si="32"/>
        <v>3.194502862087617E-2</v>
      </c>
      <c r="AL177" s="26">
        <f t="shared" si="32"/>
        <v>7.3297182234403332E-2</v>
      </c>
      <c r="AM177" s="26">
        <f t="shared" si="26"/>
        <v>4.6221546838889266E-2</v>
      </c>
    </row>
    <row r="178" spans="1:39" x14ac:dyDescent="0.3">
      <c r="A178" s="10" t="s">
        <v>194</v>
      </c>
      <c r="B178">
        <v>279.97159054545455</v>
      </c>
      <c r="C178">
        <v>295.42637090909091</v>
      </c>
      <c r="D178">
        <v>311.50053854545445</v>
      </c>
      <c r="E178">
        <v>236.50341890909098</v>
      </c>
      <c r="F178">
        <v>269.335216</v>
      </c>
      <c r="G178" s="10" t="s">
        <v>194</v>
      </c>
      <c r="H178">
        <f t="shared" si="38"/>
        <v>10.636374545454544</v>
      </c>
      <c r="I178">
        <f t="shared" si="37"/>
        <v>26.091154909090903</v>
      </c>
      <c r="J178">
        <f t="shared" si="33"/>
        <v>42.165322545454444</v>
      </c>
      <c r="K178">
        <f t="shared" si="34"/>
        <v>-32.831797090909021</v>
      </c>
      <c r="N178" s="22">
        <f t="shared" si="35"/>
        <v>3.9491213601471793E-2</v>
      </c>
      <c r="O178" s="22">
        <f t="shared" si="27"/>
        <v>9.687242276216454E-2</v>
      </c>
      <c r="P178" s="22">
        <f t="shared" si="28"/>
        <v>0.15655332106832417</v>
      </c>
      <c r="Q178" s="22">
        <f t="shared" si="29"/>
        <v>-0.12189938463490427</v>
      </c>
      <c r="S178" s="10" t="s">
        <v>194</v>
      </c>
      <c r="T178">
        <v>281.928</v>
      </c>
      <c r="U178">
        <v>315.75936000000002</v>
      </c>
      <c r="V178">
        <v>310.12080000000003</v>
      </c>
      <c r="W178">
        <v>232.12072000000001</v>
      </c>
      <c r="Y178">
        <f t="shared" si="36"/>
        <v>12.592783999999995</v>
      </c>
      <c r="Z178">
        <f t="shared" si="36"/>
        <v>46.424144000000013</v>
      </c>
      <c r="AA178">
        <f t="shared" si="36"/>
        <v>40.785584000000028</v>
      </c>
      <c r="AB178">
        <f t="shared" si="30"/>
        <v>-37.214495999999997</v>
      </c>
      <c r="AE178" s="22">
        <f t="shared" si="31"/>
        <v>4.6755059316120007E-2</v>
      </c>
      <c r="AF178" s="22">
        <f t="shared" si="31"/>
        <v>0.17236566643405449</v>
      </c>
      <c r="AG178" s="22">
        <f t="shared" si="31"/>
        <v>0.15143056524773213</v>
      </c>
      <c r="AH178" s="22">
        <f t="shared" si="25"/>
        <v>-0.13817166782972784</v>
      </c>
      <c r="AJ178" s="26">
        <f t="shared" si="32"/>
        <v>-7.2638457146482135E-3</v>
      </c>
      <c r="AK178" s="26">
        <f t="shared" si="32"/>
        <v>-7.5493243671889948E-2</v>
      </c>
      <c r="AL178" s="26">
        <f t="shared" si="32"/>
        <v>5.1227558205920454E-3</v>
      </c>
      <c r="AM178" s="26">
        <f t="shared" si="26"/>
        <v>1.6272283194823572E-2</v>
      </c>
    </row>
    <row r="179" spans="1:39" x14ac:dyDescent="0.3">
      <c r="A179" s="10" t="s">
        <v>195</v>
      </c>
      <c r="B179">
        <v>316.24080090909086</v>
      </c>
      <c r="C179">
        <v>331.35187909090894</v>
      </c>
      <c r="D179">
        <v>331.98514681818182</v>
      </c>
      <c r="E179">
        <v>232.25203081818182</v>
      </c>
      <c r="F179">
        <v>310.09184406666662</v>
      </c>
      <c r="G179" s="10" t="s">
        <v>195</v>
      </c>
      <c r="H179">
        <f t="shared" si="38"/>
        <v>6.1489568424242407</v>
      </c>
      <c r="I179">
        <f t="shared" si="37"/>
        <v>21.260035024242313</v>
      </c>
      <c r="J179">
        <f t="shared" si="33"/>
        <v>21.893302751515193</v>
      </c>
      <c r="K179">
        <f t="shared" si="34"/>
        <v>-77.839813248484802</v>
      </c>
      <c r="N179" s="22">
        <f t="shared" si="35"/>
        <v>1.9829469752523633E-2</v>
      </c>
      <c r="O179" s="22">
        <f t="shared" si="27"/>
        <v>6.8560445658388938E-2</v>
      </c>
      <c r="P179" s="22">
        <f t="shared" si="28"/>
        <v>7.0602639735369344E-2</v>
      </c>
      <c r="Q179" s="22">
        <f t="shared" si="29"/>
        <v>-0.251021801243344</v>
      </c>
      <c r="S179" s="10" t="s">
        <v>195</v>
      </c>
      <c r="T179">
        <v>318.51182999999997</v>
      </c>
      <c r="U179">
        <v>331.96330999999998</v>
      </c>
      <c r="V179">
        <v>327.15920999999997</v>
      </c>
      <c r="W179">
        <v>242.12664000000001</v>
      </c>
      <c r="Y179">
        <f t="shared" si="36"/>
        <v>8.4199859333333507</v>
      </c>
      <c r="Z179">
        <f t="shared" si="36"/>
        <v>21.871465933333354</v>
      </c>
      <c r="AA179">
        <f t="shared" si="36"/>
        <v>17.067365933333349</v>
      </c>
      <c r="AB179">
        <f t="shared" si="30"/>
        <v>-67.965204066666615</v>
      </c>
      <c r="AE179" s="22">
        <f t="shared" si="31"/>
        <v>2.7153200235486164E-2</v>
      </c>
      <c r="AF179" s="22">
        <f t="shared" si="31"/>
        <v>7.0532219249956188E-2</v>
      </c>
      <c r="AG179" s="22">
        <f t="shared" si="31"/>
        <v>5.5039712459074019E-2</v>
      </c>
      <c r="AH179" s="22">
        <f t="shared" si="25"/>
        <v>-0.21917765773953984</v>
      </c>
      <c r="AJ179" s="26">
        <f t="shared" si="32"/>
        <v>-7.3237304829625316E-3</v>
      </c>
      <c r="AK179" s="26">
        <f t="shared" si="32"/>
        <v>-1.9717735915672496E-3</v>
      </c>
      <c r="AL179" s="26">
        <f t="shared" si="32"/>
        <v>1.5562927276295324E-2</v>
      </c>
      <c r="AM179" s="26">
        <f t="shared" si="26"/>
        <v>-3.1844143503804156E-2</v>
      </c>
    </row>
    <row r="180" spans="1:39" x14ac:dyDescent="0.3">
      <c r="A180" s="10" t="s">
        <v>196</v>
      </c>
      <c r="B180">
        <v>332.01101052631583</v>
      </c>
      <c r="C180">
        <v>327.11630842105262</v>
      </c>
      <c r="D180">
        <v>275.86955431578951</v>
      </c>
      <c r="E180">
        <v>247.41294757894741</v>
      </c>
      <c r="F180">
        <v>304.28038025806444</v>
      </c>
      <c r="G180" s="10" t="s">
        <v>196</v>
      </c>
      <c r="H180">
        <f t="shared" si="38"/>
        <v>27.730630268251389</v>
      </c>
      <c r="I180">
        <f t="shared" si="37"/>
        <v>22.835928162988182</v>
      </c>
      <c r="J180">
        <f t="shared" si="33"/>
        <v>-28.410825942274926</v>
      </c>
      <c r="K180">
        <f t="shared" si="34"/>
        <v>-56.86743267911703</v>
      </c>
      <c r="N180" s="22">
        <f t="shared" si="35"/>
        <v>9.1135124271675527E-2</v>
      </c>
      <c r="O180" s="22">
        <f t="shared" si="27"/>
        <v>7.5048966823364399E-2</v>
      </c>
      <c r="P180" s="22">
        <f t="shared" si="28"/>
        <v>-9.3370548302126169E-2</v>
      </c>
      <c r="Q180" s="22">
        <f t="shared" si="29"/>
        <v>-0.1868915525571743</v>
      </c>
      <c r="S180" s="10" t="s">
        <v>196</v>
      </c>
      <c r="T180">
        <v>333.61668000000003</v>
      </c>
      <c r="U180">
        <v>283.42656000000005</v>
      </c>
      <c r="V180">
        <v>278.50596000000002</v>
      </c>
      <c r="W180">
        <v>246.03000000000003</v>
      </c>
      <c r="Y180">
        <f t="shared" si="36"/>
        <v>29.336299741935591</v>
      </c>
      <c r="Z180">
        <f t="shared" si="36"/>
        <v>-20.853820258064388</v>
      </c>
      <c r="AA180">
        <f t="shared" si="36"/>
        <v>-25.774420258064424</v>
      </c>
      <c r="AB180">
        <f t="shared" si="30"/>
        <v>-58.250380258064411</v>
      </c>
      <c r="AE180" s="22">
        <f t="shared" si="31"/>
        <v>9.6412064810274867E-2</v>
      </c>
      <c r="AF180" s="22">
        <f t="shared" si="31"/>
        <v>-6.8534882993040738E-2</v>
      </c>
      <c r="AG180" s="22">
        <f t="shared" si="31"/>
        <v>-8.4706152385522787E-2</v>
      </c>
      <c r="AH180" s="22">
        <f t="shared" si="25"/>
        <v>-0.19143653037590347</v>
      </c>
      <c r="AJ180" s="26">
        <f t="shared" si="32"/>
        <v>-5.2769405385993395E-3</v>
      </c>
      <c r="AK180" s="26">
        <f t="shared" si="32"/>
        <v>0.14358384981640515</v>
      </c>
      <c r="AL180" s="26">
        <f t="shared" si="32"/>
        <v>-8.6643959166033818E-3</v>
      </c>
      <c r="AM180" s="26">
        <f t="shared" si="26"/>
        <v>4.5449778187291734E-3</v>
      </c>
    </row>
    <row r="181" spans="1:39" x14ac:dyDescent="0.3">
      <c r="A181" s="10" t="s">
        <v>197</v>
      </c>
      <c r="B181">
        <v>331.97208654545449</v>
      </c>
      <c r="C181">
        <v>290.76003490909085</v>
      </c>
      <c r="D181">
        <v>273.27374254545452</v>
      </c>
      <c r="E181">
        <v>273.4140538181818</v>
      </c>
      <c r="F181">
        <v>317.67462245161295</v>
      </c>
      <c r="G181" s="10" t="s">
        <v>197</v>
      </c>
      <c r="H181">
        <f t="shared" si="38"/>
        <v>14.29746409384154</v>
      </c>
      <c r="I181">
        <f t="shared" si="37"/>
        <v>-26.914587542522099</v>
      </c>
      <c r="J181">
        <f t="shared" si="33"/>
        <v>-44.400879906158423</v>
      </c>
      <c r="K181">
        <f t="shared" si="34"/>
        <v>-44.260568633431149</v>
      </c>
      <c r="N181" s="22">
        <f t="shared" si="35"/>
        <v>4.5006629687642984E-2</v>
      </c>
      <c r="O181" s="22">
        <f t="shared" si="27"/>
        <v>-8.4723757078271594E-2</v>
      </c>
      <c r="P181" s="22">
        <f t="shared" si="28"/>
        <v>-0.13976841953411437</v>
      </c>
      <c r="Q181" s="22">
        <f t="shared" si="29"/>
        <v>-0.13932673718742755</v>
      </c>
      <c r="S181" s="10" t="s">
        <v>197</v>
      </c>
      <c r="T181">
        <v>350.16431999999998</v>
      </c>
      <c r="U181">
        <v>291.32128</v>
      </c>
      <c r="V181">
        <v>277.81632000000002</v>
      </c>
      <c r="W181">
        <v>293.25056000000001</v>
      </c>
      <c r="Y181">
        <f t="shared" si="36"/>
        <v>32.489697548387028</v>
      </c>
      <c r="Z181">
        <f t="shared" si="36"/>
        <v>-26.353342451612946</v>
      </c>
      <c r="AA181">
        <f t="shared" si="36"/>
        <v>-39.858302451612929</v>
      </c>
      <c r="AB181">
        <f t="shared" si="30"/>
        <v>-24.42406245161294</v>
      </c>
      <c r="AE181" s="22">
        <f t="shared" si="31"/>
        <v>0.10227350645025396</v>
      </c>
      <c r="AF181" s="22">
        <f t="shared" si="31"/>
        <v>-8.2957027691524188E-2</v>
      </c>
      <c r="AG181" s="22">
        <f t="shared" si="31"/>
        <v>-0.12546895356012897</v>
      </c>
      <c r="AH181" s="22">
        <f t="shared" si="25"/>
        <v>-7.6883895424580614E-2</v>
      </c>
      <c r="AJ181" s="26">
        <f t="shared" si="32"/>
        <v>-5.7266876762610976E-2</v>
      </c>
      <c r="AK181" s="26">
        <f t="shared" si="32"/>
        <v>-1.7667293867474065E-3</v>
      </c>
      <c r="AL181" s="26">
        <f t="shared" si="32"/>
        <v>-1.4299465973985404E-2</v>
      </c>
      <c r="AM181" s="26">
        <f t="shared" si="26"/>
        <v>-6.2442841762846937E-2</v>
      </c>
    </row>
    <row r="182" spans="1:39" x14ac:dyDescent="0.3">
      <c r="A182" s="10" t="s">
        <v>198</v>
      </c>
      <c r="B182">
        <v>345.09259400000008</v>
      </c>
      <c r="C182">
        <v>309.95228880000002</v>
      </c>
      <c r="D182">
        <v>256.41252559999998</v>
      </c>
      <c r="E182">
        <v>335.28599720000005</v>
      </c>
      <c r="F182">
        <v>382.80681999999996</v>
      </c>
      <c r="G182" s="10" t="s">
        <v>198</v>
      </c>
      <c r="H182">
        <f t="shared" si="38"/>
        <v>-37.714225999999883</v>
      </c>
      <c r="I182">
        <f t="shared" si="37"/>
        <v>-72.85453119999994</v>
      </c>
      <c r="J182">
        <f t="shared" si="33"/>
        <v>-126.39429439999998</v>
      </c>
      <c r="K182">
        <f t="shared" si="34"/>
        <v>-47.520822799999905</v>
      </c>
      <c r="N182" s="22">
        <f t="shared" si="35"/>
        <v>-9.852025624830793E-2</v>
      </c>
      <c r="O182" s="22">
        <f t="shared" si="27"/>
        <v>-0.19031670125417291</v>
      </c>
      <c r="P182" s="22">
        <f t="shared" si="28"/>
        <v>-0.33017774970675806</v>
      </c>
      <c r="Q182" s="22">
        <f t="shared" si="29"/>
        <v>-0.12413786880808422</v>
      </c>
      <c r="S182" s="10" t="s">
        <v>198</v>
      </c>
      <c r="T182">
        <v>379.11104000000006</v>
      </c>
      <c r="U182">
        <v>257.25392000000005</v>
      </c>
      <c r="V182">
        <v>264.02376000000004</v>
      </c>
      <c r="W182">
        <v>382.01240000000001</v>
      </c>
      <c r="Y182">
        <f t="shared" si="36"/>
        <v>-3.6957799999998997</v>
      </c>
      <c r="Z182">
        <f t="shared" si="36"/>
        <v>-125.55289999999991</v>
      </c>
      <c r="AA182">
        <f t="shared" si="36"/>
        <v>-118.78305999999992</v>
      </c>
      <c r="AB182">
        <f t="shared" si="30"/>
        <v>-0.7944199999999455</v>
      </c>
      <c r="AE182" s="22">
        <f t="shared" si="31"/>
        <v>-9.6544256970131827E-3</v>
      </c>
      <c r="AF182" s="22">
        <f t="shared" si="31"/>
        <v>-0.32797978886583035</v>
      </c>
      <c r="AG182" s="22">
        <f t="shared" si="31"/>
        <v>-0.31029504646756279</v>
      </c>
      <c r="AH182" s="22">
        <f t="shared" si="25"/>
        <v>-2.0752503834700372E-3</v>
      </c>
      <c r="AJ182" s="26">
        <f t="shared" si="32"/>
        <v>-8.8865830551294753E-2</v>
      </c>
      <c r="AK182" s="26">
        <f t="shared" si="32"/>
        <v>0.13766308761165744</v>
      </c>
      <c r="AL182" s="26">
        <f t="shared" si="32"/>
        <v>-1.9882703239195276E-2</v>
      </c>
      <c r="AM182" s="26">
        <f t="shared" si="26"/>
        <v>-0.12206261842461419</v>
      </c>
    </row>
    <row r="183" spans="1:39" x14ac:dyDescent="0.3">
      <c r="A183" s="10" t="s">
        <v>199</v>
      </c>
      <c r="B183">
        <v>346.31582495000004</v>
      </c>
      <c r="C183">
        <v>272.52031465000005</v>
      </c>
      <c r="D183">
        <v>258.16453479999996</v>
      </c>
      <c r="E183">
        <v>403.51860205000008</v>
      </c>
      <c r="F183">
        <v>415.98957448387108</v>
      </c>
      <c r="G183" s="10" t="s">
        <v>199</v>
      </c>
      <c r="H183">
        <f t="shared" si="38"/>
        <v>-69.673749533871046</v>
      </c>
      <c r="I183">
        <f t="shared" si="37"/>
        <v>-143.46925983387104</v>
      </c>
      <c r="J183">
        <f t="shared" si="33"/>
        <v>-157.82503968387113</v>
      </c>
      <c r="K183">
        <f t="shared" si="34"/>
        <v>-12.470972433870998</v>
      </c>
      <c r="N183" s="22">
        <f t="shared" si="35"/>
        <v>-0.16748917234360272</v>
      </c>
      <c r="O183" s="22">
        <f t="shared" si="27"/>
        <v>-0.34488667176786109</v>
      </c>
      <c r="P183" s="22">
        <f t="shared" si="28"/>
        <v>-0.37939662281125364</v>
      </c>
      <c r="Q183" s="22">
        <f t="shared" si="29"/>
        <v>-2.9979050434963551E-2</v>
      </c>
      <c r="S183" s="10" t="s">
        <v>199</v>
      </c>
      <c r="T183">
        <v>369.79185999999999</v>
      </c>
      <c r="U183">
        <v>280.69693000000001</v>
      </c>
      <c r="V183">
        <v>271.11682999999999</v>
      </c>
      <c r="W183">
        <v>403.80121499999996</v>
      </c>
      <c r="Y183">
        <f t="shared" si="36"/>
        <v>-46.197714483871096</v>
      </c>
      <c r="Z183">
        <f t="shared" si="36"/>
        <v>-135.29264448387107</v>
      </c>
      <c r="AA183">
        <f t="shared" si="36"/>
        <v>-144.87274448387109</v>
      </c>
      <c r="AB183">
        <f t="shared" si="30"/>
        <v>-12.188359483871125</v>
      </c>
      <c r="AE183" s="22">
        <f t="shared" si="31"/>
        <v>-0.11105498146483547</v>
      </c>
      <c r="AF183" s="22">
        <f t="shared" si="31"/>
        <v>-0.32523085380620925</v>
      </c>
      <c r="AG183" s="22">
        <f t="shared" si="31"/>
        <v>-0.34826051749883014</v>
      </c>
      <c r="AH183" s="22">
        <f t="shared" si="25"/>
        <v>-2.9299675356031542E-2</v>
      </c>
      <c r="AJ183" s="26">
        <f t="shared" si="32"/>
        <v>-5.6434190878767249E-2</v>
      </c>
      <c r="AK183" s="26">
        <f t="shared" si="32"/>
        <v>-1.9655817961651834E-2</v>
      </c>
      <c r="AL183" s="26">
        <f t="shared" si="32"/>
        <v>-3.1136105312423501E-2</v>
      </c>
      <c r="AM183" s="26">
        <f t="shared" si="26"/>
        <v>-6.7937507893200966E-4</v>
      </c>
    </row>
    <row r="184" spans="1:39" x14ac:dyDescent="0.3">
      <c r="A184" s="10" t="s">
        <v>200</v>
      </c>
      <c r="B184">
        <v>310.54005599999994</v>
      </c>
      <c r="C184">
        <v>298.659109</v>
      </c>
      <c r="D184">
        <v>277.14353170000004</v>
      </c>
      <c r="E184">
        <v>467.07995040000003</v>
      </c>
      <c r="F184">
        <v>375.1813865333333</v>
      </c>
      <c r="G184" s="10" t="s">
        <v>200</v>
      </c>
      <c r="H184">
        <f t="shared" si="38"/>
        <v>-64.64133053333336</v>
      </c>
      <c r="I184">
        <f t="shared" si="37"/>
        <v>-76.522277533333295</v>
      </c>
      <c r="J184">
        <f t="shared" si="33"/>
        <v>-98.037854833333256</v>
      </c>
      <c r="K184">
        <f t="shared" si="34"/>
        <v>91.898563866666734</v>
      </c>
      <c r="N184" s="22">
        <f t="shared" si="35"/>
        <v>-0.17229354347937581</v>
      </c>
      <c r="O184" s="22">
        <f t="shared" si="27"/>
        <v>-0.20396075146583695</v>
      </c>
      <c r="P184" s="22">
        <f t="shared" si="28"/>
        <v>-0.26130788560488194</v>
      </c>
      <c r="Q184" s="22">
        <f t="shared" si="29"/>
        <v>0.24494435802321426</v>
      </c>
      <c r="S184" s="10" t="s">
        <v>200</v>
      </c>
      <c r="T184">
        <v>310.73246</v>
      </c>
      <c r="U184">
        <v>291.01105000000001</v>
      </c>
      <c r="V184">
        <v>290.53003999999999</v>
      </c>
      <c r="W184">
        <v>517.56676000000004</v>
      </c>
      <c r="Y184">
        <f t="shared" si="36"/>
        <v>-64.448926533333292</v>
      </c>
      <c r="Z184">
        <f t="shared" si="36"/>
        <v>-84.170336533333284</v>
      </c>
      <c r="AA184">
        <f t="shared" si="36"/>
        <v>-84.65134653333331</v>
      </c>
      <c r="AB184">
        <f t="shared" si="30"/>
        <v>142.38537346666675</v>
      </c>
      <c r="AE184" s="22">
        <f t="shared" si="31"/>
        <v>-0.17178071420024266</v>
      </c>
      <c r="AF184" s="22">
        <f t="shared" si="31"/>
        <v>-0.22434571531137273</v>
      </c>
      <c r="AG184" s="22">
        <f t="shared" si="31"/>
        <v>-0.22562778850920526</v>
      </c>
      <c r="AH184" s="22">
        <f t="shared" si="25"/>
        <v>0.37951076086770741</v>
      </c>
      <c r="AJ184" s="26">
        <f t="shared" si="32"/>
        <v>-5.1282927913315346E-4</v>
      </c>
      <c r="AK184" s="26">
        <f t="shared" si="32"/>
        <v>2.0384963845535786E-2</v>
      </c>
      <c r="AL184" s="26">
        <f t="shared" si="32"/>
        <v>-3.5680097095676683E-2</v>
      </c>
      <c r="AM184" s="26">
        <f t="shared" si="26"/>
        <v>-0.13456640284449314</v>
      </c>
    </row>
    <row r="185" spans="1:39" x14ac:dyDescent="0.3">
      <c r="A185" s="10" t="s">
        <v>201</v>
      </c>
      <c r="B185">
        <v>353.86791315789469</v>
      </c>
      <c r="C185">
        <v>347.07002368421058</v>
      </c>
      <c r="D185">
        <v>358.732180736842</v>
      </c>
      <c r="E185">
        <v>488.43087642105252</v>
      </c>
      <c r="F185">
        <v>320.08199638709675</v>
      </c>
      <c r="G185" s="10" t="s">
        <v>201</v>
      </c>
      <c r="H185">
        <f t="shared" si="38"/>
        <v>33.78591677079794</v>
      </c>
      <c r="I185">
        <f t="shared" si="37"/>
        <v>26.988027297113831</v>
      </c>
      <c r="J185">
        <f t="shared" si="33"/>
        <v>38.650184349745246</v>
      </c>
      <c r="K185">
        <f t="shared" si="34"/>
        <v>168.34888003395577</v>
      </c>
      <c r="N185" s="22">
        <f t="shared" si="35"/>
        <v>0.10555394290261284</v>
      </c>
      <c r="O185" s="22">
        <f t="shared" si="27"/>
        <v>8.4315980285487188E-2</v>
      </c>
      <c r="P185" s="22">
        <f t="shared" si="28"/>
        <v>0.12075088504197834</v>
      </c>
      <c r="Q185" s="22">
        <f t="shared" si="29"/>
        <v>0.52595547995258096</v>
      </c>
      <c r="S185" s="10" t="s">
        <v>201</v>
      </c>
      <c r="T185">
        <v>404.22264999999999</v>
      </c>
      <c r="U185">
        <v>397.04709999999994</v>
      </c>
      <c r="V185">
        <v>399.43894999999998</v>
      </c>
      <c r="W185">
        <v>454.92986999999994</v>
      </c>
      <c r="Y185">
        <f t="shared" si="36"/>
        <v>84.140653612903236</v>
      </c>
      <c r="Z185">
        <f t="shared" si="36"/>
        <v>76.965103612903192</v>
      </c>
      <c r="AA185">
        <f t="shared" si="36"/>
        <v>79.356953612903226</v>
      </c>
      <c r="AB185">
        <f t="shared" si="30"/>
        <v>134.84787361290319</v>
      </c>
      <c r="AE185" s="22">
        <f t="shared" si="31"/>
        <v>0.26287218451095345</v>
      </c>
      <c r="AF185" s="22">
        <f t="shared" si="31"/>
        <v>0.24045433508176481</v>
      </c>
      <c r="AG185" s="22">
        <f t="shared" si="31"/>
        <v>0.24792695155816108</v>
      </c>
      <c r="AH185" s="22">
        <f t="shared" si="25"/>
        <v>0.42129165381055222</v>
      </c>
      <c r="AJ185" s="26">
        <f t="shared" si="32"/>
        <v>-0.15731824160834063</v>
      </c>
      <c r="AK185" s="26">
        <f t="shared" si="32"/>
        <v>-0.15613835479627763</v>
      </c>
      <c r="AL185" s="26">
        <f t="shared" si="32"/>
        <v>-0.12717606651618274</v>
      </c>
      <c r="AM185" s="26">
        <f t="shared" si="26"/>
        <v>0.10466382614202874</v>
      </c>
    </row>
    <row r="186" spans="1:39" x14ac:dyDescent="0.3">
      <c r="A186" s="10" t="s">
        <v>202</v>
      </c>
      <c r="B186">
        <v>404.23155314285708</v>
      </c>
      <c r="C186">
        <v>406.24828942857147</v>
      </c>
      <c r="D186">
        <v>413.2369348571429</v>
      </c>
      <c r="E186">
        <v>513.45564428571436</v>
      </c>
      <c r="F186">
        <v>424.47787099999999</v>
      </c>
      <c r="G186" s="10" t="s">
        <v>202</v>
      </c>
      <c r="H186">
        <f t="shared" si="38"/>
        <v>-20.246317857142913</v>
      </c>
      <c r="I186">
        <f t="shared" si="37"/>
        <v>-18.229581571428525</v>
      </c>
      <c r="J186">
        <f t="shared" si="33"/>
        <v>-11.240936142857095</v>
      </c>
      <c r="K186">
        <f t="shared" si="34"/>
        <v>88.977773285714363</v>
      </c>
      <c r="N186" s="22">
        <f t="shared" si="35"/>
        <v>-4.7696992565115164E-2</v>
      </c>
      <c r="O186" s="22">
        <f t="shared" si="27"/>
        <v>-4.2945893807096777E-2</v>
      </c>
      <c r="P186" s="22">
        <f t="shared" si="28"/>
        <v>-2.648179542640303E-2</v>
      </c>
      <c r="Q186" s="22">
        <f t="shared" si="29"/>
        <v>0.20961698916388122</v>
      </c>
      <c r="S186" s="10" t="s">
        <v>202</v>
      </c>
      <c r="T186">
        <v>445.77992999999998</v>
      </c>
      <c r="U186">
        <v>468.51897000000008</v>
      </c>
      <c r="V186">
        <v>459.04437000000007</v>
      </c>
      <c r="W186">
        <v>521.10300000000007</v>
      </c>
      <c r="Y186">
        <f t="shared" si="36"/>
        <v>21.302058999999986</v>
      </c>
      <c r="Z186">
        <f t="shared" si="36"/>
        <v>44.041099000000088</v>
      </c>
      <c r="AA186">
        <f t="shared" si="36"/>
        <v>34.566499000000078</v>
      </c>
      <c r="AB186">
        <f t="shared" si="30"/>
        <v>96.625129000000072</v>
      </c>
      <c r="AE186" s="22">
        <f t="shared" si="31"/>
        <v>5.0184144935084225E-2</v>
      </c>
      <c r="AF186" s="22">
        <f t="shared" si="31"/>
        <v>0.10375358059596018</v>
      </c>
      <c r="AG186" s="22">
        <f t="shared" si="31"/>
        <v>8.1432982403928614E-2</v>
      </c>
      <c r="AH186" s="22">
        <f t="shared" si="25"/>
        <v>0.22763290056173524</v>
      </c>
      <c r="AJ186" s="26">
        <f t="shared" si="32"/>
        <v>-9.7881137500199389E-2</v>
      </c>
      <c r="AK186" s="26">
        <f t="shared" si="32"/>
        <v>-0.14669947440305697</v>
      </c>
      <c r="AL186" s="26">
        <f t="shared" si="32"/>
        <v>-0.10791477783033164</v>
      </c>
      <c r="AM186" s="26">
        <f t="shared" si="26"/>
        <v>-1.8015911397854023E-2</v>
      </c>
    </row>
    <row r="187" spans="1:39" x14ac:dyDescent="0.3">
      <c r="A187" s="10" t="s">
        <v>203</v>
      </c>
      <c r="B187">
        <v>494.66001931818181</v>
      </c>
      <c r="C187">
        <v>499.15838068181819</v>
      </c>
      <c r="D187">
        <v>479.83096818181821</v>
      </c>
      <c r="E187">
        <v>471.36092500000007</v>
      </c>
      <c r="F187">
        <v>491.05138709677419</v>
      </c>
      <c r="G187" s="10" t="s">
        <v>203</v>
      </c>
      <c r="H187">
        <f t="shared" si="38"/>
        <v>3.6086322214076176</v>
      </c>
      <c r="I187">
        <f t="shared" si="37"/>
        <v>8.1069935850439947</v>
      </c>
      <c r="J187">
        <f t="shared" si="33"/>
        <v>-11.220418914955985</v>
      </c>
      <c r="K187">
        <f t="shared" si="34"/>
        <v>-19.690462096774127</v>
      </c>
      <c r="N187" s="22">
        <f t="shared" si="35"/>
        <v>7.3487873494112437E-3</v>
      </c>
      <c r="O187" s="22">
        <f t="shared" si="27"/>
        <v>1.6509460716473457E-2</v>
      </c>
      <c r="P187" s="22">
        <f t="shared" si="28"/>
        <v>-2.2849785602468354E-2</v>
      </c>
      <c r="Q187" s="22">
        <f t="shared" si="29"/>
        <v>-4.0098577489393425E-2</v>
      </c>
      <c r="S187" s="10" t="s">
        <v>203</v>
      </c>
      <c r="T187">
        <v>499.09362499999997</v>
      </c>
      <c r="U187">
        <v>457.77950000000004</v>
      </c>
      <c r="V187">
        <v>477.24937500000004</v>
      </c>
      <c r="W187">
        <v>458.25437500000004</v>
      </c>
      <c r="Y187">
        <f t="shared" si="36"/>
        <v>8.0422379032257822</v>
      </c>
      <c r="Z187">
        <f t="shared" si="36"/>
        <v>-33.271887096774151</v>
      </c>
      <c r="AA187">
        <f t="shared" si="36"/>
        <v>-13.802012096774149</v>
      </c>
      <c r="AB187">
        <f t="shared" si="30"/>
        <v>-32.797012096774154</v>
      </c>
      <c r="AE187" s="22">
        <f t="shared" si="31"/>
        <v>1.6377589218866933E-2</v>
      </c>
      <c r="AF187" s="22">
        <f t="shared" si="31"/>
        <v>-6.7756426254055313E-2</v>
      </c>
      <c r="AG187" s="22">
        <f t="shared" si="31"/>
        <v>-2.8107062640379245E-2</v>
      </c>
      <c r="AH187" s="22">
        <f t="shared" si="25"/>
        <v>-6.6789368604941265E-2</v>
      </c>
      <c r="AJ187" s="26">
        <f t="shared" si="32"/>
        <v>-9.0288018694556892E-3</v>
      </c>
      <c r="AK187" s="26">
        <f t="shared" si="32"/>
        <v>8.4265886970528767E-2</v>
      </c>
      <c r="AL187" s="26">
        <f t="shared" si="32"/>
        <v>5.2572770379108909E-3</v>
      </c>
      <c r="AM187" s="26">
        <f t="shared" si="26"/>
        <v>2.6690791115547841E-2</v>
      </c>
    </row>
    <row r="188" spans="1:39" x14ac:dyDescent="0.3">
      <c r="A188" s="10" t="s">
        <v>204</v>
      </c>
      <c r="B188">
        <v>499.99539086956514</v>
      </c>
      <c r="C188">
        <v>490.38765269565209</v>
      </c>
      <c r="D188">
        <v>496.67574591304356</v>
      </c>
      <c r="E188">
        <v>453.41583865217387</v>
      </c>
      <c r="F188">
        <v>497.40983332258054</v>
      </c>
      <c r="G188" s="10" t="s">
        <v>204</v>
      </c>
      <c r="H188">
        <f t="shared" si="38"/>
        <v>2.5855575469846031</v>
      </c>
      <c r="I188">
        <f t="shared" si="37"/>
        <v>-7.0221806269284457</v>
      </c>
      <c r="J188">
        <f t="shared" si="33"/>
        <v>-0.7340874095369827</v>
      </c>
      <c r="K188">
        <f t="shared" si="34"/>
        <v>-43.993994670406664</v>
      </c>
      <c r="N188" s="22">
        <f t="shared" si="35"/>
        <v>5.1980426878851342E-3</v>
      </c>
      <c r="O188" s="22">
        <f t="shared" si="27"/>
        <v>-1.4117494581926402E-2</v>
      </c>
      <c r="P188" s="22">
        <f t="shared" si="28"/>
        <v>-1.4758200589510902E-3</v>
      </c>
      <c r="Q188" s="22">
        <f t="shared" si="29"/>
        <v>-8.8446169985295905E-2</v>
      </c>
      <c r="S188" s="10" t="s">
        <v>204</v>
      </c>
      <c r="T188">
        <v>563.98426499999994</v>
      </c>
      <c r="U188">
        <v>537.53998999999999</v>
      </c>
      <c r="V188">
        <v>567.83070499999997</v>
      </c>
      <c r="W188">
        <v>447.14864999999998</v>
      </c>
      <c r="Y188">
        <f t="shared" si="36"/>
        <v>66.574431677419398</v>
      </c>
      <c r="Z188">
        <f t="shared" si="36"/>
        <v>40.13015667741945</v>
      </c>
      <c r="AA188">
        <f t="shared" si="36"/>
        <v>70.420871677419427</v>
      </c>
      <c r="AB188">
        <f t="shared" si="30"/>
        <v>-50.261183322580564</v>
      </c>
      <c r="AE188" s="22">
        <f t="shared" si="31"/>
        <v>0.13384221062281354</v>
      </c>
      <c r="AF188" s="22">
        <f t="shared" si="31"/>
        <v>8.0678253602988609E-2</v>
      </c>
      <c r="AG188" s="22">
        <f t="shared" si="31"/>
        <v>0.14157514982569724</v>
      </c>
      <c r="AH188" s="22">
        <f t="shared" si="25"/>
        <v>-0.10104581766477694</v>
      </c>
      <c r="AJ188" s="26">
        <f t="shared" si="32"/>
        <v>-0.12864416793492842</v>
      </c>
      <c r="AK188" s="26">
        <f t="shared" si="32"/>
        <v>-9.4795748184915013E-2</v>
      </c>
      <c r="AL188" s="26">
        <f t="shared" si="32"/>
        <v>-0.14305096988464833</v>
      </c>
      <c r="AM188" s="26">
        <f t="shared" si="26"/>
        <v>1.2599647679481032E-2</v>
      </c>
    </row>
    <row r="189" spans="1:39" x14ac:dyDescent="0.3">
      <c r="A189" s="10" t="s">
        <v>205</v>
      </c>
      <c r="B189">
        <v>463.68404875000004</v>
      </c>
      <c r="C189">
        <v>480.56802625000006</v>
      </c>
      <c r="D189">
        <v>482.18908049999993</v>
      </c>
      <c r="E189">
        <v>444.54406399999999</v>
      </c>
      <c r="F189">
        <v>461.56593533333341</v>
      </c>
      <c r="G189" s="10" t="s">
        <v>205</v>
      </c>
      <c r="H189">
        <f t="shared" si="38"/>
        <v>2.1181134166666311</v>
      </c>
      <c r="I189">
        <f t="shared" si="37"/>
        <v>19.002090916666646</v>
      </c>
      <c r="J189">
        <f t="shared" si="33"/>
        <v>20.623145166666518</v>
      </c>
      <c r="K189">
        <f t="shared" si="34"/>
        <v>-17.021871333333422</v>
      </c>
      <c r="N189" s="22">
        <f t="shared" si="35"/>
        <v>4.5889725703803794E-3</v>
      </c>
      <c r="O189" s="22">
        <f t="shared" si="27"/>
        <v>4.1168746352444156E-2</v>
      </c>
      <c r="P189" s="22">
        <f t="shared" si="28"/>
        <v>4.4680821499040881E-2</v>
      </c>
      <c r="Q189" s="22">
        <f t="shared" si="29"/>
        <v>-3.687852597059741E-2</v>
      </c>
      <c r="S189" s="10" t="s">
        <v>205</v>
      </c>
      <c r="T189">
        <v>413.20047500000004</v>
      </c>
      <c r="U189">
        <v>468.03732499999995</v>
      </c>
      <c r="V189">
        <v>441.09992499999998</v>
      </c>
      <c r="W189">
        <v>437.73275000000001</v>
      </c>
      <c r="Y189">
        <f t="shared" si="36"/>
        <v>-48.365460333333374</v>
      </c>
      <c r="Z189">
        <f t="shared" si="36"/>
        <v>6.4713896666665391</v>
      </c>
      <c r="AA189">
        <f t="shared" si="36"/>
        <v>-20.466010333333429</v>
      </c>
      <c r="AB189">
        <f t="shared" si="30"/>
        <v>-23.833185333333404</v>
      </c>
      <c r="AE189" s="22">
        <f t="shared" si="31"/>
        <v>-0.10478559319678744</v>
      </c>
      <c r="AF189" s="22">
        <f t="shared" si="31"/>
        <v>1.402050968512881E-2</v>
      </c>
      <c r="AG189" s="22">
        <f t="shared" si="31"/>
        <v>-4.4340382958619549E-2</v>
      </c>
      <c r="AH189" s="22">
        <f t="shared" si="25"/>
        <v>-5.1635494539088049E-2</v>
      </c>
      <c r="AJ189" s="26">
        <f t="shared" si="32"/>
        <v>0.10937456576716782</v>
      </c>
      <c r="AK189" s="26">
        <f t="shared" si="32"/>
        <v>2.7148236667315348E-2</v>
      </c>
      <c r="AL189" s="26">
        <f t="shared" si="32"/>
        <v>8.902120445766043E-2</v>
      </c>
      <c r="AM189" s="26">
        <f t="shared" si="26"/>
        <v>1.4756968568490639E-2</v>
      </c>
    </row>
    <row r="190" spans="1:39" x14ac:dyDescent="0.3">
      <c r="A190" s="10" t="s">
        <v>206</v>
      </c>
      <c r="B190">
        <v>449.07565534782606</v>
      </c>
      <c r="C190">
        <v>445.99694356521735</v>
      </c>
      <c r="D190">
        <v>467.79521213043489</v>
      </c>
      <c r="E190">
        <v>457.00529586956515</v>
      </c>
      <c r="F190">
        <v>407.94320441935486</v>
      </c>
      <c r="G190" s="10" t="s">
        <v>206</v>
      </c>
      <c r="H190">
        <f t="shared" si="38"/>
        <v>41.132450928471201</v>
      </c>
      <c r="I190">
        <f t="shared" si="37"/>
        <v>38.053739145862494</v>
      </c>
      <c r="J190">
        <f t="shared" si="33"/>
        <v>59.852007711080034</v>
      </c>
      <c r="K190">
        <f t="shared" si="34"/>
        <v>49.062091450210289</v>
      </c>
      <c r="N190" s="22">
        <f t="shared" si="35"/>
        <v>0.10082886657474045</v>
      </c>
      <c r="O190" s="22">
        <f t="shared" si="27"/>
        <v>9.3281953795568695E-2</v>
      </c>
      <c r="P190" s="22">
        <f t="shared" si="28"/>
        <v>0.146716520983038</v>
      </c>
      <c r="Q190" s="22">
        <f t="shared" si="29"/>
        <v>0.12026696588816259</v>
      </c>
      <c r="S190" s="10" t="s">
        <v>206</v>
      </c>
      <c r="T190">
        <v>442.68331000000006</v>
      </c>
      <c r="U190">
        <v>461.16794499999997</v>
      </c>
      <c r="V190">
        <v>469.22534999999999</v>
      </c>
      <c r="W190">
        <v>457.85019</v>
      </c>
      <c r="Y190">
        <f t="shared" si="36"/>
        <v>34.740105580645206</v>
      </c>
      <c r="Z190">
        <f t="shared" si="36"/>
        <v>53.224740580645118</v>
      </c>
      <c r="AA190">
        <f t="shared" si="36"/>
        <v>61.282145580645135</v>
      </c>
      <c r="AB190">
        <f t="shared" si="30"/>
        <v>49.906985580645141</v>
      </c>
      <c r="AE190" s="22">
        <f t="shared" si="31"/>
        <v>8.5159172169793754E-2</v>
      </c>
      <c r="AF190" s="22">
        <f t="shared" si="31"/>
        <v>0.13047095773148726</v>
      </c>
      <c r="AG190" s="22">
        <f t="shared" si="31"/>
        <v>0.15022224887376406</v>
      </c>
      <c r="AH190" s="22">
        <f t="shared" si="25"/>
        <v>0.12233807314349102</v>
      </c>
      <c r="AJ190" s="26">
        <f t="shared" si="32"/>
        <v>1.5669694404946699E-2</v>
      </c>
      <c r="AK190" s="26">
        <f t="shared" si="32"/>
        <v>-3.7189003935918563E-2</v>
      </c>
      <c r="AL190" s="26">
        <f t="shared" si="32"/>
        <v>-3.5057278907260625E-3</v>
      </c>
      <c r="AM190" s="26">
        <f t="shared" si="26"/>
        <v>-2.0711072553284277E-3</v>
      </c>
    </row>
    <row r="191" spans="1:39" x14ac:dyDescent="0.3">
      <c r="A191" s="10" t="s">
        <v>207</v>
      </c>
      <c r="B191">
        <v>479.5877200000001</v>
      </c>
      <c r="C191">
        <v>502.86803999999995</v>
      </c>
      <c r="D191">
        <v>499.69981599999994</v>
      </c>
      <c r="E191">
        <v>414.33718400000009</v>
      </c>
      <c r="F191">
        <v>465.69654560000015</v>
      </c>
      <c r="G191" s="10" t="s">
        <v>207</v>
      </c>
      <c r="H191">
        <f t="shared" si="38"/>
        <v>13.891174399999954</v>
      </c>
      <c r="I191">
        <f t="shared" si="37"/>
        <v>37.171494399999801</v>
      </c>
      <c r="J191">
        <f t="shared" si="33"/>
        <v>34.003270399999792</v>
      </c>
      <c r="K191">
        <f t="shared" si="34"/>
        <v>-51.359361600000057</v>
      </c>
      <c r="N191" s="22">
        <f t="shared" si="35"/>
        <v>2.9828811339157914E-2</v>
      </c>
      <c r="O191" s="22">
        <f t="shared" si="27"/>
        <v>7.9819132761889636E-2</v>
      </c>
      <c r="P191" s="22">
        <f t="shared" si="28"/>
        <v>7.3015938643457651E-2</v>
      </c>
      <c r="Q191" s="22">
        <f t="shared" si="29"/>
        <v>-0.11028503879887926</v>
      </c>
      <c r="S191" s="10" t="s">
        <v>207</v>
      </c>
      <c r="T191">
        <v>473.17687999999998</v>
      </c>
      <c r="U191">
        <v>503.02120000000002</v>
      </c>
      <c r="V191">
        <v>496.76352000000003</v>
      </c>
      <c r="W191">
        <v>340.51406399999996</v>
      </c>
      <c r="Y191">
        <f t="shared" si="36"/>
        <v>7.4803343999998333</v>
      </c>
      <c r="Z191">
        <f t="shared" si="36"/>
        <v>37.324654399999872</v>
      </c>
      <c r="AA191">
        <f t="shared" si="36"/>
        <v>31.066974399999879</v>
      </c>
      <c r="AB191">
        <f t="shared" si="30"/>
        <v>-125.18248160000019</v>
      </c>
      <c r="AE191" s="22">
        <f t="shared" si="31"/>
        <v>1.6062679593988018E-2</v>
      </c>
      <c r="AF191" s="22">
        <f t="shared" si="31"/>
        <v>8.0148016455460394E-2</v>
      </c>
      <c r="AG191" s="22">
        <f t="shared" si="31"/>
        <v>6.6710768403861379E-2</v>
      </c>
      <c r="AH191" s="22">
        <f t="shared" si="25"/>
        <v>-0.26880697909991141</v>
      </c>
      <c r="AJ191" s="26">
        <f t="shared" si="32"/>
        <v>1.3766131745169895E-2</v>
      </c>
      <c r="AK191" s="26">
        <f t="shared" si="32"/>
        <v>-3.2888369357075842E-4</v>
      </c>
      <c r="AL191" s="26">
        <f t="shared" si="32"/>
        <v>6.3051702395962722E-3</v>
      </c>
      <c r="AM191" s="26">
        <f t="shared" si="26"/>
        <v>0.15852194030103217</v>
      </c>
    </row>
    <row r="192" spans="1:39" x14ac:dyDescent="0.3">
      <c r="A192" s="10" t="s">
        <v>208</v>
      </c>
      <c r="B192">
        <v>538.91041505882356</v>
      </c>
      <c r="C192">
        <v>538.58776941176461</v>
      </c>
      <c r="D192">
        <v>489.29788529411758</v>
      </c>
      <c r="E192">
        <v>365.07354964705888</v>
      </c>
      <c r="F192">
        <v>505.01589509677427</v>
      </c>
      <c r="G192" s="10" t="s">
        <v>208</v>
      </c>
      <c r="H192">
        <f t="shared" si="38"/>
        <v>33.894519962049287</v>
      </c>
      <c r="I192">
        <f t="shared" si="37"/>
        <v>33.571874314990339</v>
      </c>
      <c r="J192">
        <f t="shared" si="33"/>
        <v>-15.718009802656695</v>
      </c>
      <c r="K192">
        <f t="shared" si="34"/>
        <v>-139.94234544971539</v>
      </c>
      <c r="N192" s="22">
        <f t="shared" si="35"/>
        <v>6.7115748813320442E-2</v>
      </c>
      <c r="O192" s="22">
        <f t="shared" si="27"/>
        <v>6.6476866651013211E-2</v>
      </c>
      <c r="P192" s="22">
        <f t="shared" si="28"/>
        <v>-3.1123792251419556E-2</v>
      </c>
      <c r="Q192" s="22">
        <f t="shared" si="29"/>
        <v>-0.27710483334964886</v>
      </c>
      <c r="S192" s="10" t="s">
        <v>208</v>
      </c>
      <c r="T192">
        <v>556.33328000000006</v>
      </c>
      <c r="U192">
        <v>544.09003000000007</v>
      </c>
      <c r="V192">
        <v>532.82623999999998</v>
      </c>
      <c r="W192">
        <v>349.17749000000003</v>
      </c>
      <c r="Y192">
        <f t="shared" si="36"/>
        <v>51.317384903225786</v>
      </c>
      <c r="Z192">
        <f t="shared" si="36"/>
        <v>39.074134903225797</v>
      </c>
      <c r="AA192">
        <f t="shared" si="36"/>
        <v>27.810344903225712</v>
      </c>
      <c r="AB192">
        <f t="shared" si="30"/>
        <v>-155.83840509677424</v>
      </c>
      <c r="AE192" s="22">
        <f t="shared" si="31"/>
        <v>0.10161538557789757</v>
      </c>
      <c r="AF192" s="22">
        <f t="shared" si="31"/>
        <v>7.7372089240355824E-2</v>
      </c>
      <c r="AG192" s="22">
        <f t="shared" si="31"/>
        <v>5.5068256609817241E-2</v>
      </c>
      <c r="AH192" s="22">
        <f t="shared" si="25"/>
        <v>-0.30858118845330901</v>
      </c>
      <c r="AJ192" s="26">
        <f t="shared" si="32"/>
        <v>-3.4499636764577124E-2</v>
      </c>
      <c r="AK192" s="26">
        <f t="shared" si="32"/>
        <v>-1.0895222589342612E-2</v>
      </c>
      <c r="AL192" s="26">
        <f t="shared" si="32"/>
        <v>-8.6192048861236797E-2</v>
      </c>
      <c r="AM192" s="26">
        <f t="shared" si="26"/>
        <v>3.1476355103660147E-2</v>
      </c>
    </row>
    <row r="193" spans="1:39" x14ac:dyDescent="0.3">
      <c r="A193" s="10" t="s">
        <v>209</v>
      </c>
      <c r="B193">
        <v>571.84695586363648</v>
      </c>
      <c r="C193">
        <v>530.45141186363639</v>
      </c>
      <c r="D193">
        <v>515.42511340909095</v>
      </c>
      <c r="E193">
        <v>356.49959650000005</v>
      </c>
      <c r="F193">
        <v>525.04692045161289</v>
      </c>
      <c r="G193" s="10" t="s">
        <v>209</v>
      </c>
      <c r="H193">
        <f t="shared" si="38"/>
        <v>46.80003541202359</v>
      </c>
      <c r="I193">
        <f t="shared" si="37"/>
        <v>5.4044914120235035</v>
      </c>
      <c r="J193">
        <f t="shared" si="33"/>
        <v>-9.6218070425219366</v>
      </c>
      <c r="K193">
        <f t="shared" si="34"/>
        <v>-168.54732395161284</v>
      </c>
      <c r="N193" s="22">
        <f t="shared" si="35"/>
        <v>8.9134958399087638E-2</v>
      </c>
      <c r="O193" s="22">
        <f t="shared" si="27"/>
        <v>1.0293349416038655E-2</v>
      </c>
      <c r="P193" s="22">
        <f t="shared" si="28"/>
        <v>-1.8325613707525137E-2</v>
      </c>
      <c r="Q193" s="22">
        <f t="shared" si="29"/>
        <v>-0.32101383207169154</v>
      </c>
      <c r="S193" s="10" t="s">
        <v>209</v>
      </c>
      <c r="T193">
        <v>529.16002000000003</v>
      </c>
      <c r="U193">
        <v>480.34451999999999</v>
      </c>
      <c r="V193">
        <v>486.20237999999995</v>
      </c>
      <c r="W193">
        <v>412.00281999999999</v>
      </c>
      <c r="Y193">
        <f t="shared" si="36"/>
        <v>4.1130995483871402</v>
      </c>
      <c r="Z193">
        <f t="shared" si="36"/>
        <v>-44.702400451612903</v>
      </c>
      <c r="AA193">
        <f t="shared" si="36"/>
        <v>-38.844540451612943</v>
      </c>
      <c r="AB193">
        <f t="shared" si="30"/>
        <v>-113.04410045161291</v>
      </c>
      <c r="AE193" s="22">
        <f t="shared" si="31"/>
        <v>7.8337752078410563E-3</v>
      </c>
      <c r="AF193" s="22">
        <f t="shared" si="31"/>
        <v>-8.5139820291037352E-2</v>
      </c>
      <c r="AG193" s="22">
        <f t="shared" si="31"/>
        <v>-7.398298883117202E-2</v>
      </c>
      <c r="AH193" s="22">
        <f t="shared" si="25"/>
        <v>-0.215302853989467</v>
      </c>
      <c r="AJ193" s="26">
        <f t="shared" si="32"/>
        <v>8.1301183191246587E-2</v>
      </c>
      <c r="AK193" s="26">
        <f t="shared" si="32"/>
        <v>9.5433169707076007E-2</v>
      </c>
      <c r="AL193" s="26">
        <f t="shared" si="32"/>
        <v>5.5657375123646879E-2</v>
      </c>
      <c r="AM193" s="26">
        <f t="shared" si="26"/>
        <v>-0.10571097808222454</v>
      </c>
    </row>
    <row r="194" spans="1:39" x14ac:dyDescent="0.3">
      <c r="A194" s="10" t="s">
        <v>210</v>
      </c>
      <c r="B194">
        <v>427.87173180000002</v>
      </c>
      <c r="C194">
        <v>410.48284999999998</v>
      </c>
      <c r="D194">
        <v>383.39829020000002</v>
      </c>
      <c r="E194">
        <v>414.98476280000006</v>
      </c>
      <c r="F194">
        <v>446.88514428571449</v>
      </c>
      <c r="G194" s="10" t="s">
        <v>210</v>
      </c>
      <c r="H194">
        <f t="shared" si="38"/>
        <v>-19.013412485714468</v>
      </c>
      <c r="I194">
        <f t="shared" si="37"/>
        <v>-36.402294285714504</v>
      </c>
      <c r="J194">
        <f t="shared" si="33"/>
        <v>-63.486854085714469</v>
      </c>
      <c r="K194">
        <f t="shared" si="34"/>
        <v>-31.900381485714433</v>
      </c>
      <c r="N194" s="22">
        <f t="shared" si="35"/>
        <v>-4.254653064403123E-2</v>
      </c>
      <c r="O194" s="22">
        <f t="shared" si="27"/>
        <v>-8.1457830387041963E-2</v>
      </c>
      <c r="P194" s="22">
        <f t="shared" si="28"/>
        <v>-0.14206525971497583</v>
      </c>
      <c r="Q194" s="22">
        <f t="shared" si="29"/>
        <v>-7.1383848609921641E-2</v>
      </c>
      <c r="S194" s="10" t="s">
        <v>210</v>
      </c>
      <c r="T194">
        <v>419.49642</v>
      </c>
      <c r="U194">
        <v>383.92936000000003</v>
      </c>
      <c r="V194">
        <v>386.85268000000008</v>
      </c>
      <c r="W194">
        <v>399.52040000000005</v>
      </c>
      <c r="Y194">
        <f t="shared" si="36"/>
        <v>-27.388724285714488</v>
      </c>
      <c r="Z194">
        <f t="shared" si="36"/>
        <v>-62.955784285714458</v>
      </c>
      <c r="AA194">
        <f t="shared" si="36"/>
        <v>-60.032464285714411</v>
      </c>
      <c r="AB194">
        <f t="shared" si="30"/>
        <v>-47.364744285714437</v>
      </c>
      <c r="AE194" s="22">
        <f t="shared" si="31"/>
        <v>-6.128806167743988E-2</v>
      </c>
      <c r="AF194" s="22">
        <f t="shared" si="31"/>
        <v>-0.14087687874776139</v>
      </c>
      <c r="AG194" s="22">
        <f t="shared" si="31"/>
        <v>-0.1343353321392417</v>
      </c>
      <c r="AH194" s="22">
        <f t="shared" si="25"/>
        <v>-0.10598863016899024</v>
      </c>
      <c r="AJ194" s="26">
        <f t="shared" si="32"/>
        <v>1.874153103340865E-2</v>
      </c>
      <c r="AK194" s="26">
        <f t="shared" si="32"/>
        <v>5.9419048360719429E-2</v>
      </c>
      <c r="AL194" s="26">
        <f t="shared" si="32"/>
        <v>-7.7299275757341246E-3</v>
      </c>
      <c r="AM194" s="26">
        <f t="shared" si="26"/>
        <v>3.4604781559068598E-2</v>
      </c>
    </row>
    <row r="195" spans="1:39" x14ac:dyDescent="0.3">
      <c r="A195" s="10" t="s">
        <v>211</v>
      </c>
      <c r="B195">
        <v>387.63649833333335</v>
      </c>
      <c r="C195">
        <v>364.47502666666674</v>
      </c>
      <c r="D195">
        <v>359.36145499999998</v>
      </c>
      <c r="E195">
        <v>356.61724866666663</v>
      </c>
      <c r="F195">
        <v>396.97811525806446</v>
      </c>
      <c r="G195" s="10" t="s">
        <v>211</v>
      </c>
      <c r="H195">
        <f t="shared" si="38"/>
        <v>-9.3416169247311132</v>
      </c>
      <c r="I195">
        <f t="shared" si="37"/>
        <v>-32.503088591397727</v>
      </c>
      <c r="J195">
        <f t="shared" si="33"/>
        <v>-37.616660258064485</v>
      </c>
      <c r="K195">
        <f t="shared" si="34"/>
        <v>-40.360866591397837</v>
      </c>
      <c r="N195" s="22">
        <f t="shared" si="35"/>
        <v>-2.353181841940679E-2</v>
      </c>
      <c r="O195" s="22">
        <f t="shared" si="27"/>
        <v>-8.1876273129737567E-2</v>
      </c>
      <c r="P195" s="22">
        <f t="shared" si="28"/>
        <v>-9.4757516377473192E-2</v>
      </c>
      <c r="Q195" s="22">
        <f t="shared" si="29"/>
        <v>-0.10167025596652943</v>
      </c>
      <c r="S195" s="10" t="s">
        <v>211</v>
      </c>
      <c r="T195">
        <v>365.40055999999998</v>
      </c>
      <c r="U195">
        <v>354.22474500000004</v>
      </c>
      <c r="V195">
        <v>345.96436</v>
      </c>
      <c r="W195">
        <v>324.098635</v>
      </c>
      <c r="Y195">
        <f t="shared" si="36"/>
        <v>-31.577555258064478</v>
      </c>
      <c r="Z195">
        <f t="shared" si="36"/>
        <v>-42.753370258064422</v>
      </c>
      <c r="AA195">
        <f t="shared" si="36"/>
        <v>-51.013755258064464</v>
      </c>
      <c r="AB195">
        <f t="shared" si="30"/>
        <v>-72.879480258064461</v>
      </c>
      <c r="AE195" s="22">
        <f t="shared" si="31"/>
        <v>-7.9544826388066217E-2</v>
      </c>
      <c r="AF195" s="22">
        <f t="shared" si="31"/>
        <v>-0.10769704579375022</v>
      </c>
      <c r="AG195" s="22">
        <f t="shared" si="31"/>
        <v>-0.12850520796316905</v>
      </c>
      <c r="AH195" s="22">
        <f t="shared" si="25"/>
        <v>-0.18358563723515975</v>
      </c>
      <c r="AJ195" s="26">
        <f t="shared" si="32"/>
        <v>5.6013007968659427E-2</v>
      </c>
      <c r="AK195" s="26">
        <f t="shared" si="32"/>
        <v>2.5820772664012656E-2</v>
      </c>
      <c r="AL195" s="26">
        <f t="shared" si="32"/>
        <v>3.3747691585695863E-2</v>
      </c>
      <c r="AM195" s="26">
        <f t="shared" si="26"/>
        <v>8.1915381268630322E-2</v>
      </c>
    </row>
    <row r="196" spans="1:39" x14ac:dyDescent="0.3">
      <c r="A196" s="10" t="s">
        <v>212</v>
      </c>
      <c r="B196">
        <v>387.31819052631579</v>
      </c>
      <c r="C196">
        <v>391.23392373684209</v>
      </c>
      <c r="D196">
        <v>382.01953989473691</v>
      </c>
      <c r="E196">
        <v>371.91867052631579</v>
      </c>
      <c r="F196">
        <v>392.8642128333334</v>
      </c>
      <c r="G196" s="10" t="s">
        <v>212</v>
      </c>
      <c r="H196">
        <f t="shared" si="38"/>
        <v>-5.5460223070176085</v>
      </c>
      <c r="I196">
        <f t="shared" si="37"/>
        <v>-1.6302890964913104</v>
      </c>
      <c r="J196">
        <f t="shared" si="33"/>
        <v>-10.844672938596489</v>
      </c>
      <c r="K196">
        <f t="shared" si="34"/>
        <v>-20.945542307017604</v>
      </c>
      <c r="N196" s="22">
        <f t="shared" si="35"/>
        <v>-1.4116893638694505E-2</v>
      </c>
      <c r="O196" s="22">
        <f t="shared" si="27"/>
        <v>-4.1497521108723014E-3</v>
      </c>
      <c r="P196" s="22">
        <f t="shared" si="28"/>
        <v>-2.7604125253315386E-2</v>
      </c>
      <c r="Q196" s="22">
        <f t="shared" si="29"/>
        <v>-5.3314966400117049E-2</v>
      </c>
      <c r="S196" s="10" t="s">
        <v>212</v>
      </c>
      <c r="T196">
        <v>392.68776000000003</v>
      </c>
      <c r="U196">
        <v>381.61935500000004</v>
      </c>
      <c r="V196">
        <v>396.53764000000007</v>
      </c>
      <c r="W196">
        <v>421.56186000000002</v>
      </c>
      <c r="Y196">
        <f t="shared" si="36"/>
        <v>-0.17645283333337147</v>
      </c>
      <c r="Z196">
        <f t="shared" si="36"/>
        <v>-11.244857833333356</v>
      </c>
      <c r="AA196">
        <f t="shared" si="36"/>
        <v>3.67342716666667</v>
      </c>
      <c r="AB196">
        <f t="shared" si="30"/>
        <v>28.697647166666627</v>
      </c>
      <c r="AE196" s="22">
        <f t="shared" si="31"/>
        <v>-4.4914458372473056E-4</v>
      </c>
      <c r="AF196" s="22">
        <f t="shared" si="31"/>
        <v>-2.8622759380997155E-2</v>
      </c>
      <c r="AG196" s="22">
        <f t="shared" si="31"/>
        <v>9.3503736066310149E-3</v>
      </c>
      <c r="AH196" s="22">
        <f t="shared" si="31"/>
        <v>7.3047241843942554E-2</v>
      </c>
      <c r="AJ196" s="26">
        <f t="shared" si="32"/>
        <v>-1.3667749054969775E-2</v>
      </c>
      <c r="AK196" s="26">
        <f t="shared" si="32"/>
        <v>2.4473007270124855E-2</v>
      </c>
      <c r="AL196" s="26">
        <f t="shared" si="32"/>
        <v>-3.6954498859946401E-2</v>
      </c>
      <c r="AM196" s="26">
        <f t="shared" si="32"/>
        <v>-0.12636220824405961</v>
      </c>
    </row>
    <row r="197" spans="1:39" x14ac:dyDescent="0.3">
      <c r="A197" s="10" t="s">
        <v>213</v>
      </c>
      <c r="B197">
        <v>375.34909259999995</v>
      </c>
      <c r="C197">
        <v>367.69190070000002</v>
      </c>
      <c r="D197">
        <v>379.42706069999991</v>
      </c>
      <c r="E197">
        <v>417.34140679999996</v>
      </c>
      <c r="F197">
        <v>372.32003329032256</v>
      </c>
      <c r="G197" s="10" t="s">
        <v>213</v>
      </c>
      <c r="H197">
        <f t="shared" si="38"/>
        <v>3.0290593096773932</v>
      </c>
      <c r="I197">
        <f t="shared" si="37"/>
        <v>-4.6281325903225365</v>
      </c>
      <c r="J197">
        <f t="shared" si="33"/>
        <v>7.1070274096773574</v>
      </c>
      <c r="K197">
        <f t="shared" si="34"/>
        <v>45.021373509677403</v>
      </c>
      <c r="N197" s="22">
        <f t="shared" si="35"/>
        <v>8.1356334304886445E-3</v>
      </c>
      <c r="O197" s="22">
        <f t="shared" ref="O197:O240" si="39">(C197-F197)/F197</f>
        <v>-1.243052260557163E-2</v>
      </c>
      <c r="P197" s="22">
        <f t="shared" ref="P197:P240" si="40">(D197-F197)/F197</f>
        <v>1.9088490476513086E-2</v>
      </c>
      <c r="Q197" s="22">
        <f t="shared" ref="Q197:Q240" si="41">(E197-F197)/F197</f>
        <v>0.12092116857588284</v>
      </c>
      <c r="S197" s="10" t="s">
        <v>213</v>
      </c>
      <c r="T197">
        <v>336.40791999999993</v>
      </c>
      <c r="U197">
        <v>324.67275999999998</v>
      </c>
      <c r="V197">
        <v>345.20928999999995</v>
      </c>
      <c r="W197">
        <v>400.462335</v>
      </c>
      <c r="Y197">
        <f t="shared" si="36"/>
        <v>-35.912113290322623</v>
      </c>
      <c r="Z197">
        <f t="shared" si="36"/>
        <v>-47.647273290322573</v>
      </c>
      <c r="AA197">
        <f t="shared" si="36"/>
        <v>-27.110743290322603</v>
      </c>
      <c r="AB197">
        <f t="shared" si="36"/>
        <v>28.14230170967744</v>
      </c>
      <c r="AE197" s="22">
        <f t="shared" ref="AE197:AH240" si="42">Y197/$F197</f>
        <v>-9.645495831356346E-2</v>
      </c>
      <c r="AF197" s="22">
        <f t="shared" si="42"/>
        <v>-0.12797397139564834</v>
      </c>
      <c r="AG197" s="22">
        <f t="shared" si="42"/>
        <v>-7.2815698501999662E-2</v>
      </c>
      <c r="AH197" s="22">
        <f t="shared" si="42"/>
        <v>7.5586321426150668E-2</v>
      </c>
      <c r="AJ197" s="26">
        <f t="shared" ref="AJ197:AM240" si="43">N197-AE197</f>
        <v>0.10459059174405211</v>
      </c>
      <c r="AK197" s="26">
        <f t="shared" si="43"/>
        <v>0.11554344879007671</v>
      </c>
      <c r="AL197" s="26">
        <f t="shared" si="43"/>
        <v>9.1904188978512741E-2</v>
      </c>
      <c r="AM197" s="26">
        <f t="shared" si="43"/>
        <v>4.5334847149732169E-2</v>
      </c>
    </row>
    <row r="198" spans="1:39" x14ac:dyDescent="0.3">
      <c r="A198" s="10" t="s">
        <v>214</v>
      </c>
      <c r="B198">
        <v>289.19705205263159</v>
      </c>
      <c r="C198">
        <v>314.087067368421</v>
      </c>
      <c r="D198">
        <v>342.91086421052631</v>
      </c>
      <c r="E198">
        <v>398.39410873684216</v>
      </c>
      <c r="F198">
        <v>272.48454963333336</v>
      </c>
      <c r="G198" s="10" t="s">
        <v>214</v>
      </c>
      <c r="H198">
        <f t="shared" si="38"/>
        <v>16.712502419298232</v>
      </c>
      <c r="I198">
        <f t="shared" si="37"/>
        <v>41.602517735087645</v>
      </c>
      <c r="J198">
        <f t="shared" ref="J198:J240" si="44">D198-F198</f>
        <v>70.426314577192954</v>
      </c>
      <c r="K198">
        <f t="shared" ref="K198:K240" si="45">E198-F198</f>
        <v>125.9095591035088</v>
      </c>
      <c r="N198" s="22">
        <f t="shared" ref="N198:N240" si="46">(B198-F198)/F198</f>
        <v>6.1333761645521838E-2</v>
      </c>
      <c r="O198" s="22">
        <f t="shared" si="39"/>
        <v>0.15267844650667253</v>
      </c>
      <c r="P198" s="22">
        <f t="shared" si="40"/>
        <v>0.25845984541861755</v>
      </c>
      <c r="Q198" s="22">
        <f t="shared" si="41"/>
        <v>0.46207962716762468</v>
      </c>
      <c r="S198" s="10" t="s">
        <v>214</v>
      </c>
      <c r="T198">
        <v>266.03030999999999</v>
      </c>
      <c r="U198">
        <v>327.42192</v>
      </c>
      <c r="V198">
        <v>327.42192</v>
      </c>
      <c r="W198">
        <v>409.2774</v>
      </c>
      <c r="Y198">
        <f t="shared" ref="Y198:AB240" si="47">T198-$F198</f>
        <v>-6.4542396333333727</v>
      </c>
      <c r="Z198">
        <f t="shared" si="47"/>
        <v>54.937370366666642</v>
      </c>
      <c r="AA198">
        <f t="shared" si="47"/>
        <v>54.937370366666642</v>
      </c>
      <c r="AB198">
        <f t="shared" si="47"/>
        <v>136.79285036666664</v>
      </c>
      <c r="AE198" s="22">
        <f t="shared" si="42"/>
        <v>-2.3686626056480885E-2</v>
      </c>
      <c r="AF198" s="22">
        <f t="shared" si="42"/>
        <v>0.20161646023817745</v>
      </c>
      <c r="AG198" s="22">
        <f t="shared" si="42"/>
        <v>0.20161646023817745</v>
      </c>
      <c r="AH198" s="22">
        <f t="shared" si="42"/>
        <v>0.50202057529772182</v>
      </c>
      <c r="AJ198" s="26">
        <f t="shared" si="43"/>
        <v>8.5020387702002723E-2</v>
      </c>
      <c r="AK198" s="26">
        <f t="shared" si="43"/>
        <v>-4.8938013731504915E-2</v>
      </c>
      <c r="AL198" s="26">
        <f t="shared" si="43"/>
        <v>5.6843385180440104E-2</v>
      </c>
      <c r="AM198" s="26">
        <f t="shared" si="43"/>
        <v>-3.9940948130097131E-2</v>
      </c>
    </row>
    <row r="199" spans="1:39" x14ac:dyDescent="0.3">
      <c r="A199" s="10" t="s">
        <v>215</v>
      </c>
      <c r="B199">
        <v>354.42809621739133</v>
      </c>
      <c r="C199">
        <v>375.68563508695649</v>
      </c>
      <c r="D199">
        <v>371.85575056521736</v>
      </c>
      <c r="E199">
        <v>418.93561391304354</v>
      </c>
      <c r="F199">
        <v>339.52823067741946</v>
      </c>
      <c r="G199" s="10" t="s">
        <v>215</v>
      </c>
      <c r="H199">
        <f t="shared" si="38"/>
        <v>14.89986553997187</v>
      </c>
      <c r="I199">
        <f t="shared" ref="I199:I240" si="48">C199-F199</f>
        <v>36.157404409537037</v>
      </c>
      <c r="J199">
        <f t="shared" si="44"/>
        <v>32.327519887797905</v>
      </c>
      <c r="K199">
        <f t="shared" si="45"/>
        <v>79.407383235624081</v>
      </c>
      <c r="N199" s="22">
        <f t="shared" si="46"/>
        <v>4.3884025520481693E-2</v>
      </c>
      <c r="O199" s="22">
        <f t="shared" si="39"/>
        <v>0.10649307227677815</v>
      </c>
      <c r="P199" s="22">
        <f t="shared" si="40"/>
        <v>9.5213054370467898E-2</v>
      </c>
      <c r="Q199" s="22">
        <f t="shared" si="41"/>
        <v>0.23387564290955179</v>
      </c>
      <c r="S199" s="10" t="s">
        <v>215</v>
      </c>
      <c r="T199">
        <v>375.72342999999995</v>
      </c>
      <c r="U199">
        <v>387.79680499999995</v>
      </c>
      <c r="V199">
        <v>389.24560999999994</v>
      </c>
      <c r="W199">
        <v>400.353115</v>
      </c>
      <c r="Y199">
        <f t="shared" si="47"/>
        <v>36.195199322580493</v>
      </c>
      <c r="Z199">
        <f t="shared" si="47"/>
        <v>48.268574322580491</v>
      </c>
      <c r="AA199">
        <f t="shared" si="47"/>
        <v>49.717379322580484</v>
      </c>
      <c r="AB199">
        <f t="shared" si="47"/>
        <v>60.824884322580544</v>
      </c>
      <c r="AE199" s="22">
        <f t="shared" si="42"/>
        <v>0.10660438824295879</v>
      </c>
      <c r="AF199" s="22">
        <f t="shared" si="42"/>
        <v>0.14216365521734692</v>
      </c>
      <c r="AG199" s="22">
        <f t="shared" si="42"/>
        <v>0.14643076725427348</v>
      </c>
      <c r="AH199" s="22">
        <f t="shared" si="42"/>
        <v>0.17914529287071074</v>
      </c>
      <c r="AJ199" s="26">
        <f t="shared" si="43"/>
        <v>-6.2720362722477094E-2</v>
      </c>
      <c r="AK199" s="26">
        <f t="shared" si="43"/>
        <v>-3.5670582940568768E-2</v>
      </c>
      <c r="AL199" s="26">
        <f t="shared" si="43"/>
        <v>-5.1217712883805583E-2</v>
      </c>
      <c r="AM199" s="26">
        <f t="shared" si="43"/>
        <v>5.4730350038841052E-2</v>
      </c>
    </row>
    <row r="200" spans="1:39" x14ac:dyDescent="0.3">
      <c r="A200" s="10" t="s">
        <v>216</v>
      </c>
      <c r="B200">
        <v>361.96825172727279</v>
      </c>
      <c r="C200">
        <v>358.43647818181819</v>
      </c>
      <c r="D200">
        <v>385.99247254545458</v>
      </c>
      <c r="E200">
        <v>428.25587818181828</v>
      </c>
      <c r="F200">
        <v>360.13618716129031</v>
      </c>
      <c r="G200" s="10" t="s">
        <v>216</v>
      </c>
      <c r="H200">
        <f t="shared" ref="H200:H240" si="49">B200-F200</f>
        <v>1.8320645659824777</v>
      </c>
      <c r="I200">
        <f t="shared" si="48"/>
        <v>-1.6997089794721205</v>
      </c>
      <c r="J200">
        <f t="shared" si="44"/>
        <v>25.856285384164266</v>
      </c>
      <c r="K200">
        <f t="shared" si="45"/>
        <v>68.119691020527966</v>
      </c>
      <c r="N200" s="22">
        <f t="shared" si="46"/>
        <v>5.087143784198422E-3</v>
      </c>
      <c r="O200" s="22">
        <f t="shared" si="39"/>
        <v>-4.719628407436019E-3</v>
      </c>
      <c r="P200" s="22">
        <f t="shared" si="40"/>
        <v>7.1795854751425719E-2</v>
      </c>
      <c r="Q200" s="22">
        <f t="shared" si="41"/>
        <v>0.18914980901383269</v>
      </c>
      <c r="S200" s="10" t="s">
        <v>216</v>
      </c>
      <c r="T200">
        <v>346.10473999999999</v>
      </c>
      <c r="U200">
        <v>366.55185</v>
      </c>
      <c r="V200">
        <v>382.51057000000003</v>
      </c>
      <c r="W200">
        <v>422.40737000000001</v>
      </c>
      <c r="Y200">
        <f t="shared" si="47"/>
        <v>-14.031447161290316</v>
      </c>
      <c r="Z200">
        <f t="shared" si="47"/>
        <v>6.415662838709693</v>
      </c>
      <c r="AA200">
        <f t="shared" si="47"/>
        <v>22.374382838709721</v>
      </c>
      <c r="AB200">
        <f t="shared" si="47"/>
        <v>62.271182838709706</v>
      </c>
      <c r="AE200" s="22">
        <f t="shared" si="42"/>
        <v>-3.8961503068854902E-2</v>
      </c>
      <c r="AF200" s="22">
        <f t="shared" si="42"/>
        <v>1.7814546461659458E-2</v>
      </c>
      <c r="AG200" s="22">
        <f t="shared" si="42"/>
        <v>6.2127560729378042E-2</v>
      </c>
      <c r="AH200" s="22">
        <f t="shared" si="42"/>
        <v>0.17291009639867427</v>
      </c>
      <c r="AJ200" s="26">
        <f t="shared" si="43"/>
        <v>4.4048646853053326E-2</v>
      </c>
      <c r="AK200" s="26">
        <f t="shared" si="43"/>
        <v>-2.2534174869095477E-2</v>
      </c>
      <c r="AL200" s="26">
        <f t="shared" si="43"/>
        <v>9.6682940220476771E-3</v>
      </c>
      <c r="AM200" s="26">
        <f t="shared" si="43"/>
        <v>1.6239712615158414E-2</v>
      </c>
    </row>
    <row r="201" spans="1:39" x14ac:dyDescent="0.3">
      <c r="A201" s="10" t="s">
        <v>217</v>
      </c>
      <c r="B201">
        <v>344.56508666666667</v>
      </c>
      <c r="C201">
        <v>378.84680909523792</v>
      </c>
      <c r="D201">
        <v>398.04022761904764</v>
      </c>
      <c r="E201">
        <v>399.25900733333322</v>
      </c>
      <c r="F201">
        <v>326.59280983333332</v>
      </c>
      <c r="G201" s="10" t="s">
        <v>217</v>
      </c>
      <c r="H201">
        <f t="shared" si="49"/>
        <v>17.972276833333353</v>
      </c>
      <c r="I201">
        <f t="shared" si="48"/>
        <v>52.253999261904596</v>
      </c>
      <c r="J201">
        <f t="shared" si="44"/>
        <v>71.447417785714322</v>
      </c>
      <c r="K201">
        <f t="shared" si="45"/>
        <v>72.666197499999896</v>
      </c>
      <c r="N201" s="22">
        <f t="shared" si="46"/>
        <v>5.5029615754568988E-2</v>
      </c>
      <c r="O201" s="22">
        <f t="shared" si="39"/>
        <v>0.15999739641718025</v>
      </c>
      <c r="P201" s="22">
        <f t="shared" si="40"/>
        <v>0.21876604638716735</v>
      </c>
      <c r="Q201" s="22">
        <f t="shared" si="41"/>
        <v>0.22249784842808656</v>
      </c>
      <c r="S201" s="10" t="s">
        <v>217</v>
      </c>
      <c r="T201">
        <v>363.08297999999996</v>
      </c>
      <c r="U201">
        <v>409.70838999999995</v>
      </c>
      <c r="V201">
        <v>409.21237499999995</v>
      </c>
      <c r="W201">
        <v>367.05109999999996</v>
      </c>
      <c r="Y201">
        <f t="shared" si="47"/>
        <v>36.490170166666644</v>
      </c>
      <c r="Z201">
        <f t="shared" si="47"/>
        <v>83.115580166666632</v>
      </c>
      <c r="AA201">
        <f t="shared" si="47"/>
        <v>82.619565166666632</v>
      </c>
      <c r="AB201">
        <f t="shared" si="47"/>
        <v>40.458290166666643</v>
      </c>
      <c r="AE201" s="22">
        <f t="shared" si="42"/>
        <v>0.11172986381815414</v>
      </c>
      <c r="AF201" s="22">
        <f t="shared" si="42"/>
        <v>0.25449298840682416</v>
      </c>
      <c r="AG201" s="22">
        <f t="shared" si="42"/>
        <v>0.25297423176226386</v>
      </c>
      <c r="AH201" s="22">
        <f t="shared" si="42"/>
        <v>0.1238799169746367</v>
      </c>
      <c r="AJ201" s="26">
        <f t="shared" si="43"/>
        <v>-5.6700248063585153E-2</v>
      </c>
      <c r="AK201" s="26">
        <f t="shared" si="43"/>
        <v>-9.4495591989643912E-2</v>
      </c>
      <c r="AL201" s="26">
        <f t="shared" si="43"/>
        <v>-3.4208185375096511E-2</v>
      </c>
      <c r="AM201" s="26">
        <f t="shared" si="43"/>
        <v>9.8617931453449867E-2</v>
      </c>
    </row>
    <row r="202" spans="1:39" x14ac:dyDescent="0.3">
      <c r="A202" s="10" t="s">
        <v>218</v>
      </c>
      <c r="B202">
        <v>396.42165021739135</v>
      </c>
      <c r="C202">
        <v>406.14668565217403</v>
      </c>
      <c r="D202">
        <v>434.2221723913043</v>
      </c>
      <c r="E202">
        <v>309.7276436956522</v>
      </c>
      <c r="F202">
        <v>375.380890967742</v>
      </c>
      <c r="G202" s="10" t="s">
        <v>218</v>
      </c>
      <c r="H202">
        <f t="shared" si="49"/>
        <v>21.040759249649341</v>
      </c>
      <c r="I202">
        <f t="shared" si="48"/>
        <v>30.765794684432024</v>
      </c>
      <c r="J202">
        <f t="shared" si="44"/>
        <v>58.841281423562293</v>
      </c>
      <c r="K202">
        <f t="shared" si="45"/>
        <v>-65.6532472720898</v>
      </c>
      <c r="N202" s="22">
        <f t="shared" si="46"/>
        <v>5.6051759042410762E-2</v>
      </c>
      <c r="O202" s="22">
        <f t="shared" si="39"/>
        <v>8.1958872773510077E-2</v>
      </c>
      <c r="P202" s="22">
        <f t="shared" si="40"/>
        <v>0.15675087048748776</v>
      </c>
      <c r="Q202" s="22">
        <f t="shared" si="41"/>
        <v>-0.17489768086711599</v>
      </c>
      <c r="S202" s="10" t="s">
        <v>218</v>
      </c>
      <c r="T202">
        <v>404.15417500000007</v>
      </c>
      <c r="U202">
        <v>443.60852500000004</v>
      </c>
      <c r="V202">
        <v>440.06774999999999</v>
      </c>
      <c r="W202">
        <v>232.67950000000002</v>
      </c>
      <c r="Y202">
        <f t="shared" si="47"/>
        <v>28.773284032258061</v>
      </c>
      <c r="Z202">
        <f t="shared" si="47"/>
        <v>68.227634032258038</v>
      </c>
      <c r="AA202">
        <f t="shared" si="47"/>
        <v>64.686859032257985</v>
      </c>
      <c r="AB202">
        <f t="shared" si="47"/>
        <v>-142.70139096774199</v>
      </c>
      <c r="AE202" s="22">
        <f t="shared" si="42"/>
        <v>7.6650902388983533E-2</v>
      </c>
      <c r="AF202" s="22">
        <f t="shared" si="42"/>
        <v>0.1817557464269568</v>
      </c>
      <c r="AG202" s="22">
        <f t="shared" si="42"/>
        <v>0.17232326042354881</v>
      </c>
      <c r="AH202" s="22">
        <f t="shared" si="42"/>
        <v>-0.38015091977605459</v>
      </c>
      <c r="AJ202" s="26">
        <f t="shared" si="43"/>
        <v>-2.0599143346572771E-2</v>
      </c>
      <c r="AK202" s="26">
        <f t="shared" si="43"/>
        <v>-9.9796873653446722E-2</v>
      </c>
      <c r="AL202" s="26">
        <f t="shared" si="43"/>
        <v>-1.5572389936061054E-2</v>
      </c>
      <c r="AM202" s="26">
        <f t="shared" si="43"/>
        <v>0.2052532389089386</v>
      </c>
    </row>
    <row r="203" spans="1:39" x14ac:dyDescent="0.3">
      <c r="A203" s="10" t="s">
        <v>219</v>
      </c>
      <c r="B203">
        <v>415.26539600000007</v>
      </c>
      <c r="C203">
        <v>445.70221033333337</v>
      </c>
      <c r="D203">
        <v>451.68078433333329</v>
      </c>
      <c r="E203">
        <v>168.19914066666669</v>
      </c>
      <c r="F203">
        <v>426.05137890000003</v>
      </c>
      <c r="G203" s="10" t="s">
        <v>219</v>
      </c>
      <c r="H203">
        <f t="shared" si="49"/>
        <v>-10.785982899999965</v>
      </c>
      <c r="I203">
        <f t="shared" si="48"/>
        <v>19.650831433333337</v>
      </c>
      <c r="J203">
        <f t="shared" si="44"/>
        <v>25.629405433333261</v>
      </c>
      <c r="K203">
        <f t="shared" si="45"/>
        <v>-257.85223823333331</v>
      </c>
      <c r="N203" s="22">
        <f t="shared" si="46"/>
        <v>-2.5316155360998325E-2</v>
      </c>
      <c r="O203" s="22">
        <f t="shared" si="39"/>
        <v>4.6123149475701265E-2</v>
      </c>
      <c r="P203" s="22">
        <f t="shared" si="40"/>
        <v>6.0155668312832353E-2</v>
      </c>
      <c r="Q203" s="22">
        <f t="shared" si="41"/>
        <v>-0.60521395071896877</v>
      </c>
      <c r="S203" s="10" t="s">
        <v>219</v>
      </c>
      <c r="T203">
        <v>416.47844000000003</v>
      </c>
      <c r="U203">
        <v>448.82628</v>
      </c>
      <c r="V203">
        <v>454.89150000000001</v>
      </c>
      <c r="W203">
        <v>119.28266000000002</v>
      </c>
      <c r="Y203">
        <f t="shared" si="47"/>
        <v>-9.5729388999999969</v>
      </c>
      <c r="Z203">
        <f t="shared" si="47"/>
        <v>22.774901099999965</v>
      </c>
      <c r="AA203">
        <f t="shared" si="47"/>
        <v>28.840121099999976</v>
      </c>
      <c r="AB203">
        <f t="shared" si="47"/>
        <v>-306.76871890000001</v>
      </c>
      <c r="AE203" s="22">
        <f t="shared" si="42"/>
        <v>-2.2468977625928289E-2</v>
      </c>
      <c r="AF203" s="22">
        <f t="shared" si="42"/>
        <v>5.3455761975941263E-2</v>
      </c>
      <c r="AG203" s="22">
        <f t="shared" si="42"/>
        <v>6.7691650651291846E-2</v>
      </c>
      <c r="AH203" s="22">
        <f t="shared" si="42"/>
        <v>-0.72002752271810566</v>
      </c>
      <c r="AJ203" s="26">
        <f t="shared" si="43"/>
        <v>-2.8471777350700354E-3</v>
      </c>
      <c r="AK203" s="26">
        <f t="shared" si="43"/>
        <v>-7.3326125002399975E-3</v>
      </c>
      <c r="AL203" s="26">
        <f t="shared" si="43"/>
        <v>-7.5359823384594932E-3</v>
      </c>
      <c r="AM203" s="26">
        <f t="shared" si="43"/>
        <v>0.11481357199913689</v>
      </c>
    </row>
    <row r="204" spans="1:39" x14ac:dyDescent="0.3">
      <c r="A204" s="10" t="s">
        <v>220</v>
      </c>
      <c r="B204">
        <v>413.68885055555563</v>
      </c>
      <c r="C204">
        <v>417.93209944444448</v>
      </c>
      <c r="D204">
        <v>397.46958999999987</v>
      </c>
      <c r="E204">
        <v>105.79089466666667</v>
      </c>
      <c r="F204">
        <v>369.76780258064508</v>
      </c>
      <c r="G204" s="10" t="s">
        <v>220</v>
      </c>
      <c r="H204">
        <f t="shared" si="49"/>
        <v>43.92104797491055</v>
      </c>
      <c r="I204">
        <f t="shared" si="48"/>
        <v>48.164296863799393</v>
      </c>
      <c r="J204">
        <f t="shared" si="44"/>
        <v>27.701787419354787</v>
      </c>
      <c r="K204">
        <f t="shared" si="45"/>
        <v>-263.97690791397838</v>
      </c>
      <c r="N204" s="22">
        <f t="shared" si="46"/>
        <v>0.11878007676271793</v>
      </c>
      <c r="O204" s="22">
        <f t="shared" si="39"/>
        <v>0.13025551853800177</v>
      </c>
      <c r="P204" s="22">
        <f t="shared" si="40"/>
        <v>7.4916710503243777E-2</v>
      </c>
      <c r="Q204" s="22">
        <f t="shared" si="41"/>
        <v>-0.71389911742357803</v>
      </c>
      <c r="S204" s="10" t="s">
        <v>220</v>
      </c>
      <c r="T204">
        <v>346.21561000000003</v>
      </c>
      <c r="U204">
        <v>323.70405799999997</v>
      </c>
      <c r="V204">
        <v>344.70813999999996</v>
      </c>
      <c r="W204">
        <v>91.955669999999998</v>
      </c>
      <c r="Y204">
        <f t="shared" si="47"/>
        <v>-23.552192580645055</v>
      </c>
      <c r="Z204">
        <f t="shared" si="47"/>
        <v>-46.063744580645107</v>
      </c>
      <c r="AA204">
        <f t="shared" si="47"/>
        <v>-25.059662580645124</v>
      </c>
      <c r="AB204">
        <f t="shared" si="47"/>
        <v>-277.81213258064508</v>
      </c>
      <c r="AE204" s="22">
        <f t="shared" si="42"/>
        <v>-6.3694546729791066E-2</v>
      </c>
      <c r="AF204" s="22">
        <f t="shared" si="42"/>
        <v>-0.12457478520077141</v>
      </c>
      <c r="AG204" s="22">
        <f t="shared" si="42"/>
        <v>-6.7771348413115814E-2</v>
      </c>
      <c r="AH204" s="22">
        <f t="shared" si="42"/>
        <v>-0.75131509731720147</v>
      </c>
      <c r="AJ204" s="26">
        <f t="shared" si="43"/>
        <v>0.18247462349250898</v>
      </c>
      <c r="AK204" s="26">
        <f t="shared" si="43"/>
        <v>0.25483030373877319</v>
      </c>
      <c r="AL204" s="26">
        <f t="shared" si="43"/>
        <v>0.14268805891635961</v>
      </c>
      <c r="AM204" s="26">
        <f t="shared" si="43"/>
        <v>3.7415979893623441E-2</v>
      </c>
    </row>
    <row r="205" spans="1:39" x14ac:dyDescent="0.3">
      <c r="A205" s="10" t="s">
        <v>221</v>
      </c>
      <c r="B205">
        <v>268.21482872727267</v>
      </c>
      <c r="C205">
        <v>253.00004181818184</v>
      </c>
      <c r="D205">
        <v>247.15897309090911</v>
      </c>
      <c r="E205">
        <v>72.749088000000015</v>
      </c>
      <c r="F205">
        <v>239.51864593548387</v>
      </c>
      <c r="G205" s="10" t="s">
        <v>221</v>
      </c>
      <c r="H205">
        <f t="shared" si="49"/>
        <v>28.6961827917888</v>
      </c>
      <c r="I205">
        <f t="shared" si="48"/>
        <v>13.481395882697967</v>
      </c>
      <c r="J205">
        <f t="shared" si="44"/>
        <v>7.6403271554252399</v>
      </c>
      <c r="K205">
        <f t="shared" si="45"/>
        <v>-166.76955793548387</v>
      </c>
      <c r="N205" s="22">
        <f t="shared" si="46"/>
        <v>0.11980771968591677</v>
      </c>
      <c r="O205" s="22">
        <f t="shared" si="39"/>
        <v>5.6285371145298149E-2</v>
      </c>
      <c r="P205" s="22">
        <f t="shared" si="40"/>
        <v>3.1898673798795685E-2</v>
      </c>
      <c r="Q205" s="22">
        <f t="shared" si="41"/>
        <v>-0.69626962562407146</v>
      </c>
      <c r="S205" s="10" t="s">
        <v>221</v>
      </c>
      <c r="T205">
        <v>179.38812000000001</v>
      </c>
      <c r="U205">
        <v>173.922</v>
      </c>
      <c r="V205">
        <v>178.39427999999998</v>
      </c>
      <c r="W205">
        <v>95.209872000000004</v>
      </c>
      <c r="Y205">
        <f t="shared" si="47"/>
        <v>-60.13052593548386</v>
      </c>
      <c r="Z205">
        <f t="shared" si="47"/>
        <v>-65.596645935483878</v>
      </c>
      <c r="AA205">
        <f t="shared" si="47"/>
        <v>-61.124365935483894</v>
      </c>
      <c r="AB205">
        <f t="shared" si="47"/>
        <v>-144.30877393548388</v>
      </c>
      <c r="AE205" s="22">
        <f t="shared" si="42"/>
        <v>-0.25104736919596843</v>
      </c>
      <c r="AF205" s="22">
        <f t="shared" si="42"/>
        <v>-0.27386864049470627</v>
      </c>
      <c r="AG205" s="22">
        <f t="shared" si="42"/>
        <v>-0.25519669125028455</v>
      </c>
      <c r="AH205" s="22">
        <f t="shared" si="42"/>
        <v>-0.60249494719653063</v>
      </c>
      <c r="AJ205" s="26">
        <f t="shared" si="43"/>
        <v>0.37085508888188523</v>
      </c>
      <c r="AK205" s="26">
        <f t="shared" si="43"/>
        <v>0.33015401164000441</v>
      </c>
      <c r="AL205" s="26">
        <f t="shared" si="43"/>
        <v>0.28709536504908023</v>
      </c>
      <c r="AM205" s="26">
        <f t="shared" si="43"/>
        <v>-9.3774678427540836E-2</v>
      </c>
    </row>
    <row r="206" spans="1:39" x14ac:dyDescent="0.3">
      <c r="A206" s="10" t="s">
        <v>222</v>
      </c>
      <c r="B206">
        <v>143.64622155000001</v>
      </c>
      <c r="C206">
        <v>143.30170974999999</v>
      </c>
      <c r="D206">
        <v>140.27203245000001</v>
      </c>
      <c r="E206">
        <v>113.84595085000002</v>
      </c>
      <c r="F206">
        <v>132.51125775862067</v>
      </c>
      <c r="G206" s="10" t="s">
        <v>222</v>
      </c>
      <c r="H206">
        <f t="shared" si="49"/>
        <v>11.134963791379334</v>
      </c>
      <c r="I206">
        <f t="shared" si="48"/>
        <v>10.790451991379314</v>
      </c>
      <c r="J206">
        <f t="shared" si="44"/>
        <v>7.7607746913793392</v>
      </c>
      <c r="K206">
        <f t="shared" si="45"/>
        <v>-18.66530690862065</v>
      </c>
      <c r="N206" s="22">
        <f t="shared" si="46"/>
        <v>8.4030323005932953E-2</v>
      </c>
      <c r="O206" s="22">
        <f t="shared" si="39"/>
        <v>8.1430454845089026E-2</v>
      </c>
      <c r="P206" s="22">
        <f t="shared" si="40"/>
        <v>5.8566908371786644E-2</v>
      </c>
      <c r="Q206" s="22">
        <f t="shared" si="41"/>
        <v>-0.14085827290705311</v>
      </c>
      <c r="S206" s="10" t="s">
        <v>222</v>
      </c>
      <c r="T206">
        <v>137.80472</v>
      </c>
      <c r="U206">
        <v>123.61893999999999</v>
      </c>
      <c r="V206">
        <v>134.258275</v>
      </c>
      <c r="W206">
        <v>165.16301000000001</v>
      </c>
      <c r="Y206">
        <f t="shared" si="47"/>
        <v>5.2934622413793306</v>
      </c>
      <c r="Z206">
        <f t="shared" si="47"/>
        <v>-8.8923177586206776</v>
      </c>
      <c r="AA206">
        <f t="shared" si="47"/>
        <v>1.747017241379325</v>
      </c>
      <c r="AB206">
        <f t="shared" si="47"/>
        <v>32.651752241379342</v>
      </c>
      <c r="AE206" s="22">
        <f t="shared" si="42"/>
        <v>3.9947264337508399E-2</v>
      </c>
      <c r="AF206" s="22">
        <f t="shared" si="42"/>
        <v>-6.7106130520764584E-2</v>
      </c>
      <c r="AG206" s="22">
        <f t="shared" si="42"/>
        <v>1.3183915622940126E-2</v>
      </c>
      <c r="AH206" s="22">
        <f t="shared" si="42"/>
        <v>0.24640738299274911</v>
      </c>
      <c r="AJ206" s="26">
        <f t="shared" si="43"/>
        <v>4.4083058668424553E-2</v>
      </c>
      <c r="AK206" s="26">
        <f t="shared" si="43"/>
        <v>0.14853658536585362</v>
      </c>
      <c r="AL206" s="26">
        <f t="shared" si="43"/>
        <v>4.5382992748846517E-2</v>
      </c>
      <c r="AM206" s="26">
        <f t="shared" si="43"/>
        <v>-0.38726565589980222</v>
      </c>
    </row>
    <row r="207" spans="1:39" x14ac:dyDescent="0.3">
      <c r="A207" s="10" t="s">
        <v>223</v>
      </c>
      <c r="B207">
        <v>112.69657890909089</v>
      </c>
      <c r="C207">
        <v>109.88840522727274</v>
      </c>
      <c r="D207">
        <v>107.31125131818186</v>
      </c>
      <c r="E207">
        <v>193.74858272727269</v>
      </c>
      <c r="F207">
        <v>101.65234332258063</v>
      </c>
      <c r="G207" s="10" t="s">
        <v>223</v>
      </c>
      <c r="H207">
        <f t="shared" si="49"/>
        <v>11.044235586510254</v>
      </c>
      <c r="I207">
        <f t="shared" si="48"/>
        <v>8.2360619046921073</v>
      </c>
      <c r="J207">
        <f t="shared" si="44"/>
        <v>5.6589079956012256</v>
      </c>
      <c r="K207">
        <f t="shared" si="45"/>
        <v>92.096239404692056</v>
      </c>
      <c r="N207" s="22">
        <f t="shared" si="46"/>
        <v>0.10864713223051625</v>
      </c>
      <c r="O207" s="22">
        <f t="shared" si="39"/>
        <v>8.1021859757389209E-2</v>
      </c>
      <c r="P207" s="22">
        <f t="shared" si="40"/>
        <v>5.5669233100150081E-2</v>
      </c>
      <c r="Q207" s="22">
        <f t="shared" si="41"/>
        <v>0.90599229092473044</v>
      </c>
      <c r="S207" s="10" t="s">
        <v>223</v>
      </c>
      <c r="T207">
        <v>64.377510000000001</v>
      </c>
      <c r="U207">
        <v>64.377510000000001</v>
      </c>
      <c r="V207">
        <v>68.330514999999991</v>
      </c>
      <c r="W207">
        <v>199.90911</v>
      </c>
      <c r="Y207">
        <f t="shared" si="47"/>
        <v>-37.274833322580633</v>
      </c>
      <c r="Z207">
        <f t="shared" si="47"/>
        <v>-37.274833322580633</v>
      </c>
      <c r="AA207">
        <f t="shared" si="47"/>
        <v>-33.321828322580643</v>
      </c>
      <c r="AB207">
        <f t="shared" si="47"/>
        <v>98.256766677419364</v>
      </c>
      <c r="AE207" s="22">
        <f t="shared" si="42"/>
        <v>-0.3666893659725457</v>
      </c>
      <c r="AF207" s="22">
        <f t="shared" si="42"/>
        <v>-0.3666893659725457</v>
      </c>
      <c r="AG207" s="22">
        <f t="shared" si="42"/>
        <v>-0.32780187090068458</v>
      </c>
      <c r="AH207" s="22">
        <f t="shared" si="42"/>
        <v>0.96659617934841069</v>
      </c>
      <c r="AJ207" s="26">
        <f t="shared" si="43"/>
        <v>0.47533649820306195</v>
      </c>
      <c r="AK207" s="26">
        <f t="shared" si="43"/>
        <v>0.44771122572993494</v>
      </c>
      <c r="AL207" s="26">
        <f t="shared" si="43"/>
        <v>0.38347110400083467</v>
      </c>
      <c r="AM207" s="26">
        <f t="shared" si="43"/>
        <v>-6.0603888423680252E-2</v>
      </c>
    </row>
    <row r="208" spans="1:39" x14ac:dyDescent="0.3">
      <c r="A208" s="10" t="s">
        <v>224</v>
      </c>
      <c r="B208">
        <v>70.743876315789464</v>
      </c>
      <c r="C208">
        <v>63.609789210526323</v>
      </c>
      <c r="D208">
        <v>58.541303894736842</v>
      </c>
      <c r="E208">
        <v>222.39247936842114</v>
      </c>
      <c r="F208">
        <v>59.625844333333326</v>
      </c>
      <c r="G208" s="10" t="s">
        <v>224</v>
      </c>
      <c r="H208">
        <f t="shared" si="49"/>
        <v>11.118031982456138</v>
      </c>
      <c r="I208">
        <f t="shared" si="48"/>
        <v>3.9839448771929966</v>
      </c>
      <c r="J208">
        <f t="shared" si="44"/>
        <v>-1.0845404385964841</v>
      </c>
      <c r="K208">
        <f t="shared" si="45"/>
        <v>162.7666350350878</v>
      </c>
      <c r="N208" s="22">
        <f t="shared" si="46"/>
        <v>0.18646330474251574</v>
      </c>
      <c r="O208" s="22">
        <f t="shared" si="39"/>
        <v>6.6815739411941646E-2</v>
      </c>
      <c r="P208" s="22">
        <f t="shared" si="40"/>
        <v>-1.8189099889864047E-2</v>
      </c>
      <c r="Q208" s="22">
        <f t="shared" si="41"/>
        <v>2.7298000867736891</v>
      </c>
      <c r="S208" s="10" t="s">
        <v>224</v>
      </c>
      <c r="T208">
        <v>79.400300000000001</v>
      </c>
      <c r="U208">
        <v>56.147355000000005</v>
      </c>
      <c r="V208">
        <v>57.281644999999997</v>
      </c>
      <c r="W208">
        <v>229.693725</v>
      </c>
      <c r="Y208">
        <f t="shared" si="47"/>
        <v>19.774455666666675</v>
      </c>
      <c r="Z208">
        <f t="shared" si="47"/>
        <v>-3.4784893333333216</v>
      </c>
      <c r="AA208">
        <f t="shared" si="47"/>
        <v>-2.3441993333333286</v>
      </c>
      <c r="AB208">
        <f t="shared" si="47"/>
        <v>170.06788066666667</v>
      </c>
      <c r="AE208" s="22">
        <f t="shared" si="42"/>
        <v>0.3316423589093217</v>
      </c>
      <c r="AF208" s="22">
        <f t="shared" si="42"/>
        <v>-5.8338617628408182E-2</v>
      </c>
      <c r="AG208" s="22">
        <f t="shared" si="42"/>
        <v>-3.9315155358275129E-2</v>
      </c>
      <c r="AH208" s="22">
        <f t="shared" si="42"/>
        <v>2.852251109701966</v>
      </c>
      <c r="AJ208" s="26">
        <f t="shared" si="43"/>
        <v>-0.14517905416680596</v>
      </c>
      <c r="AK208" s="26">
        <f t="shared" si="43"/>
        <v>0.12515435704034983</v>
      </c>
      <c r="AL208" s="26">
        <f t="shared" si="43"/>
        <v>2.1126055468411082E-2</v>
      </c>
      <c r="AM208" s="26">
        <f t="shared" si="43"/>
        <v>-0.12245102292827692</v>
      </c>
    </row>
    <row r="209" spans="1:39" x14ac:dyDescent="0.3">
      <c r="A209" s="10" t="s">
        <v>225</v>
      </c>
      <c r="B209">
        <v>62.507591368421053</v>
      </c>
      <c r="C209">
        <v>56.202457684210536</v>
      </c>
      <c r="D209">
        <v>94.958784000000009</v>
      </c>
      <c r="E209">
        <v>223.75126242105267</v>
      </c>
      <c r="F209">
        <v>91.707693612903242</v>
      </c>
      <c r="G209" s="10" t="s">
        <v>225</v>
      </c>
      <c r="H209">
        <f t="shared" si="49"/>
        <v>-29.200102244482188</v>
      </c>
      <c r="I209">
        <f t="shared" si="48"/>
        <v>-35.505235928692706</v>
      </c>
      <c r="J209">
        <f t="shared" si="44"/>
        <v>3.2510903870967667</v>
      </c>
      <c r="K209">
        <f t="shared" si="45"/>
        <v>132.04356880814942</v>
      </c>
      <c r="N209" s="22">
        <f t="shared" si="46"/>
        <v>-0.31840406288850059</v>
      </c>
      <c r="O209" s="22">
        <f t="shared" si="39"/>
        <v>-0.38715656811259214</v>
      </c>
      <c r="P209" s="22">
        <f t="shared" si="40"/>
        <v>3.5450574090539984E-2</v>
      </c>
      <c r="Q209" s="22">
        <f t="shared" si="41"/>
        <v>1.4398308757551279</v>
      </c>
      <c r="S209" s="10" t="s">
        <v>225</v>
      </c>
      <c r="T209">
        <v>42.863340000000001</v>
      </c>
      <c r="U209">
        <v>95.838032000000013</v>
      </c>
      <c r="V209">
        <v>94.629065999999995</v>
      </c>
      <c r="W209">
        <v>250.58568000000002</v>
      </c>
      <c r="Y209">
        <f t="shared" si="47"/>
        <v>-48.844353612903241</v>
      </c>
      <c r="Z209">
        <f t="shared" si="47"/>
        <v>4.1303383870967707</v>
      </c>
      <c r="AA209">
        <f t="shared" si="47"/>
        <v>2.9213723870967527</v>
      </c>
      <c r="AB209">
        <f t="shared" si="47"/>
        <v>158.87798638709677</v>
      </c>
      <c r="AE209" s="22">
        <f t="shared" si="42"/>
        <v>-0.53260911586190907</v>
      </c>
      <c r="AF209" s="22">
        <f t="shared" si="42"/>
        <v>4.5038079406193171E-2</v>
      </c>
      <c r="AG209" s="22">
        <f t="shared" si="42"/>
        <v>3.1855259597169901E-2</v>
      </c>
      <c r="AH209" s="22">
        <f t="shared" si="42"/>
        <v>1.7324390149611471</v>
      </c>
      <c r="AJ209" s="26">
        <f t="shared" si="43"/>
        <v>0.21420505297340847</v>
      </c>
      <c r="AK209" s="26">
        <f t="shared" si="43"/>
        <v>-0.43219464751878534</v>
      </c>
      <c r="AL209" s="26">
        <f t="shared" si="43"/>
        <v>3.5953144933700831E-3</v>
      </c>
      <c r="AM209" s="26">
        <f t="shared" si="43"/>
        <v>-0.29260813920601914</v>
      </c>
    </row>
    <row r="210" spans="1:39" x14ac:dyDescent="0.3">
      <c r="A210" s="10" t="s">
        <v>226</v>
      </c>
      <c r="B210">
        <v>67.687370000000001</v>
      </c>
      <c r="C210">
        <v>133.67885238095241</v>
      </c>
      <c r="D210">
        <v>185.69969428571429</v>
      </c>
      <c r="E210">
        <v>286.63054809523811</v>
      </c>
      <c r="F210">
        <v>33.765020333333339</v>
      </c>
      <c r="G210" s="10" t="s">
        <v>226</v>
      </c>
      <c r="H210">
        <f t="shared" si="49"/>
        <v>33.922349666666662</v>
      </c>
      <c r="I210">
        <f t="shared" si="48"/>
        <v>99.913832047619067</v>
      </c>
      <c r="J210">
        <f t="shared" si="44"/>
        <v>151.93467395238093</v>
      </c>
      <c r="K210">
        <f t="shared" si="45"/>
        <v>252.86552776190479</v>
      </c>
      <c r="N210" s="22">
        <f t="shared" si="46"/>
        <v>1.0046595361643542</v>
      </c>
      <c r="O210" s="22">
        <f t="shared" si="39"/>
        <v>2.9590929032843678</v>
      </c>
      <c r="P210" s="22">
        <f t="shared" si="40"/>
        <v>4.4997655103553642</v>
      </c>
      <c r="Q210" s="22">
        <f t="shared" si="41"/>
        <v>7.4889789867021674</v>
      </c>
      <c r="S210" s="10" t="s">
        <v>226</v>
      </c>
      <c r="T210">
        <v>47.735150000000004</v>
      </c>
      <c r="U210">
        <v>142.13275000000002</v>
      </c>
      <c r="V210">
        <v>146.9599</v>
      </c>
      <c r="W210">
        <v>328.78255000000001</v>
      </c>
      <c r="Y210">
        <f t="shared" si="47"/>
        <v>13.970129666666665</v>
      </c>
      <c r="Z210">
        <f t="shared" si="47"/>
        <v>108.36772966666668</v>
      </c>
      <c r="AA210">
        <f t="shared" si="47"/>
        <v>113.19487966666667</v>
      </c>
      <c r="AB210">
        <f t="shared" si="47"/>
        <v>295.01752966666669</v>
      </c>
      <c r="AE210" s="22">
        <f t="shared" si="42"/>
        <v>0.41374563168484579</v>
      </c>
      <c r="AF210" s="22">
        <f t="shared" si="42"/>
        <v>3.2094673302975747</v>
      </c>
      <c r="AG210" s="22">
        <f t="shared" si="42"/>
        <v>3.3524303717039072</v>
      </c>
      <c r="AH210" s="22">
        <f t="shared" si="42"/>
        <v>8.7373715980091067</v>
      </c>
      <c r="AJ210" s="26">
        <f t="shared" si="43"/>
        <v>0.59091390447950842</v>
      </c>
      <c r="AK210" s="26">
        <f t="shared" si="43"/>
        <v>-0.25037442701320689</v>
      </c>
      <c r="AL210" s="26">
        <f t="shared" si="43"/>
        <v>1.147335138651457</v>
      </c>
      <c r="AM210" s="26">
        <f t="shared" si="43"/>
        <v>-1.2483926113069392</v>
      </c>
    </row>
    <row r="211" spans="1:39" x14ac:dyDescent="0.3">
      <c r="A211" s="10" t="s">
        <v>227</v>
      </c>
      <c r="B211">
        <v>74.886534956521743</v>
      </c>
      <c r="C211">
        <v>117.50413495652174</v>
      </c>
      <c r="D211">
        <v>137.66874504347828</v>
      </c>
      <c r="E211">
        <v>319.20119165217397</v>
      </c>
      <c r="F211">
        <v>25.041276903225796</v>
      </c>
      <c r="G211" s="10" t="s">
        <v>227</v>
      </c>
      <c r="H211">
        <f t="shared" si="49"/>
        <v>49.84525805329595</v>
      </c>
      <c r="I211">
        <f t="shared" si="48"/>
        <v>92.462858053295946</v>
      </c>
      <c r="J211">
        <f t="shared" si="44"/>
        <v>112.62746814025249</v>
      </c>
      <c r="K211">
        <f t="shared" si="45"/>
        <v>294.15991474894815</v>
      </c>
      <c r="N211" s="22">
        <f t="shared" si="46"/>
        <v>1.990523815775342</v>
      </c>
      <c r="O211" s="22">
        <f t="shared" si="39"/>
        <v>3.6924178591461905</v>
      </c>
      <c r="P211" s="22">
        <f t="shared" si="40"/>
        <v>4.4976727255367681</v>
      </c>
      <c r="Q211" s="22">
        <f t="shared" si="41"/>
        <v>11.747001396364684</v>
      </c>
      <c r="S211" s="10" t="s">
        <v>227</v>
      </c>
      <c r="T211">
        <v>60.730080000000008</v>
      </c>
      <c r="U211">
        <v>143.30168</v>
      </c>
      <c r="V211">
        <v>133.18</v>
      </c>
      <c r="W211">
        <v>322.29560000000004</v>
      </c>
      <c r="Y211">
        <f t="shared" si="47"/>
        <v>35.688803096774208</v>
      </c>
      <c r="Z211">
        <f t="shared" si="47"/>
        <v>118.26040309677421</v>
      </c>
      <c r="AA211">
        <f t="shared" si="47"/>
        <v>108.13872309677421</v>
      </c>
      <c r="AB211">
        <f t="shared" si="47"/>
        <v>297.25432309677421</v>
      </c>
      <c r="AE211" s="22">
        <f t="shared" si="42"/>
        <v>1.4251990118034599</v>
      </c>
      <c r="AF211" s="22">
        <f t="shared" si="42"/>
        <v>4.7226187208344799</v>
      </c>
      <c r="AG211" s="22">
        <f t="shared" si="42"/>
        <v>4.3184188855339034</v>
      </c>
      <c r="AH211" s="22">
        <f t="shared" si="42"/>
        <v>11.870573702992045</v>
      </c>
      <c r="AJ211" s="26">
        <f t="shared" si="43"/>
        <v>0.56532480397188212</v>
      </c>
      <c r="AK211" s="26">
        <f t="shared" si="43"/>
        <v>-1.0302008616882894</v>
      </c>
      <c r="AL211" s="26">
        <f t="shared" si="43"/>
        <v>0.17925384000286471</v>
      </c>
      <c r="AM211" s="26">
        <f t="shared" si="43"/>
        <v>-0.12357230662736107</v>
      </c>
    </row>
    <row r="212" spans="1:39" x14ac:dyDescent="0.3">
      <c r="A212" s="10" t="s">
        <v>228</v>
      </c>
      <c r="B212">
        <v>139.95431714285712</v>
      </c>
      <c r="C212">
        <v>176.02605619047623</v>
      </c>
      <c r="D212">
        <v>230.65257385714293</v>
      </c>
      <c r="E212">
        <v>247.88237100000001</v>
      </c>
      <c r="F212">
        <v>92.968260548387107</v>
      </c>
      <c r="G212" s="10" t="s">
        <v>228</v>
      </c>
      <c r="H212">
        <f t="shared" si="49"/>
        <v>46.986056594470014</v>
      </c>
      <c r="I212">
        <f t="shared" si="48"/>
        <v>83.057795642089118</v>
      </c>
      <c r="J212">
        <f t="shared" si="44"/>
        <v>137.6843133087558</v>
      </c>
      <c r="K212">
        <f t="shared" si="45"/>
        <v>154.91411045161288</v>
      </c>
      <c r="N212" s="22">
        <f t="shared" si="46"/>
        <v>0.50539889976768171</v>
      </c>
      <c r="O212" s="22">
        <f t="shared" si="39"/>
        <v>0.8933994801253714</v>
      </c>
      <c r="P212" s="22">
        <f t="shared" si="40"/>
        <v>1.4809819232564363</v>
      </c>
      <c r="Q212" s="22">
        <f t="shared" si="41"/>
        <v>1.6663118094049407</v>
      </c>
      <c r="S212" s="10" t="s">
        <v>228</v>
      </c>
      <c r="T212">
        <v>240.68817500000003</v>
      </c>
      <c r="U212">
        <v>286.70987000000002</v>
      </c>
      <c r="V212">
        <v>297.28957000000003</v>
      </c>
      <c r="W212">
        <v>165.04331999999999</v>
      </c>
      <c r="Y212">
        <f t="shared" si="47"/>
        <v>147.71991445161291</v>
      </c>
      <c r="Z212">
        <f t="shared" si="47"/>
        <v>193.74160945161293</v>
      </c>
      <c r="AA212">
        <f t="shared" si="47"/>
        <v>204.32130945161293</v>
      </c>
      <c r="AB212">
        <f t="shared" si="47"/>
        <v>72.075059451612887</v>
      </c>
      <c r="AE212" s="22">
        <f t="shared" si="42"/>
        <v>1.5889284534341617</v>
      </c>
      <c r="AF212" s="22">
        <f t="shared" si="42"/>
        <v>2.0839543335413531</v>
      </c>
      <c r="AG212" s="22">
        <f t="shared" si="42"/>
        <v>2.1977533864395582</v>
      </c>
      <c r="AH212" s="22">
        <f t="shared" si="42"/>
        <v>0.77526522521199637</v>
      </c>
      <c r="AJ212" s="26">
        <f t="shared" si="43"/>
        <v>-1.08352955366648</v>
      </c>
      <c r="AK212" s="26">
        <f t="shared" si="43"/>
        <v>-1.1905548534159816</v>
      </c>
      <c r="AL212" s="26">
        <f t="shared" si="43"/>
        <v>-0.7167714631831219</v>
      </c>
      <c r="AM212" s="26">
        <f t="shared" si="43"/>
        <v>0.89104658419294436</v>
      </c>
    </row>
    <row r="213" spans="1:39" x14ac:dyDescent="0.3">
      <c r="A213" s="10" t="s">
        <v>229</v>
      </c>
      <c r="B213">
        <v>211.01170199999999</v>
      </c>
      <c r="C213">
        <v>261.26634613636367</v>
      </c>
      <c r="D213">
        <v>281.07134918181816</v>
      </c>
      <c r="E213">
        <v>157.61216249999998</v>
      </c>
      <c r="F213">
        <v>169.54219080000001</v>
      </c>
      <c r="G213" s="10" t="s">
        <v>229</v>
      </c>
      <c r="H213">
        <f t="shared" si="49"/>
        <v>41.469511199999971</v>
      </c>
      <c r="I213">
        <f t="shared" si="48"/>
        <v>91.724155336363651</v>
      </c>
      <c r="J213">
        <f t="shared" si="44"/>
        <v>111.52915838181815</v>
      </c>
      <c r="K213">
        <f t="shared" si="45"/>
        <v>-11.930028300000032</v>
      </c>
      <c r="N213" s="22">
        <f t="shared" si="46"/>
        <v>0.24459699974574098</v>
      </c>
      <c r="O213" s="22">
        <f t="shared" si="39"/>
        <v>0.54101079444328881</v>
      </c>
      <c r="P213" s="22">
        <f t="shared" si="40"/>
        <v>0.6578253935233338</v>
      </c>
      <c r="Q213" s="22">
        <f t="shared" si="41"/>
        <v>-7.0366132723112304E-2</v>
      </c>
      <c r="S213" s="10" t="s">
        <v>229</v>
      </c>
      <c r="T213">
        <v>169.19732999999999</v>
      </c>
      <c r="U213">
        <v>279.66055499999999</v>
      </c>
      <c r="V213">
        <v>280.73824500000001</v>
      </c>
      <c r="W213">
        <v>172.43039999999999</v>
      </c>
      <c r="Y213">
        <f t="shared" si="47"/>
        <v>-0.34486080000002062</v>
      </c>
      <c r="Z213">
        <f t="shared" si="47"/>
        <v>110.11836419999997</v>
      </c>
      <c r="AA213">
        <f t="shared" si="47"/>
        <v>111.19605419999999</v>
      </c>
      <c r="AB213">
        <f t="shared" si="47"/>
        <v>2.8882091999999773</v>
      </c>
      <c r="AE213" s="22">
        <f t="shared" si="42"/>
        <v>-2.0340706839563887E-3</v>
      </c>
      <c r="AF213" s="22">
        <f t="shared" si="42"/>
        <v>0.6495041952707854</v>
      </c>
      <c r="AG213" s="22">
        <f t="shared" si="42"/>
        <v>0.65586066615814886</v>
      </c>
      <c r="AH213" s="22">
        <f t="shared" si="42"/>
        <v>1.7035341978133604E-2</v>
      </c>
      <c r="AJ213" s="26">
        <f t="shared" si="43"/>
        <v>0.24663107042969737</v>
      </c>
      <c r="AK213" s="26">
        <f t="shared" si="43"/>
        <v>-0.10849340082749659</v>
      </c>
      <c r="AL213" s="26">
        <f t="shared" si="43"/>
        <v>1.9647273651849373E-3</v>
      </c>
      <c r="AM213" s="26">
        <f t="shared" si="43"/>
        <v>-8.7401474701245901E-2</v>
      </c>
    </row>
    <row r="214" spans="1:39" x14ac:dyDescent="0.3">
      <c r="A214" s="10" t="s">
        <v>230</v>
      </c>
      <c r="B214">
        <v>226.30880454545459</v>
      </c>
      <c r="C214">
        <v>255.52515454545451</v>
      </c>
      <c r="D214">
        <v>303.37344363636367</v>
      </c>
      <c r="E214">
        <v>234.63931181818185</v>
      </c>
      <c r="F214">
        <v>159.86637096774197</v>
      </c>
      <c r="G214" s="10" t="s">
        <v>230</v>
      </c>
      <c r="H214">
        <f t="shared" si="49"/>
        <v>66.44243357771262</v>
      </c>
      <c r="I214">
        <f t="shared" si="48"/>
        <v>95.658783577712541</v>
      </c>
      <c r="J214">
        <f t="shared" si="44"/>
        <v>143.5070726686217</v>
      </c>
      <c r="K214">
        <f t="shared" si="45"/>
        <v>74.77294085043988</v>
      </c>
      <c r="N214" s="22">
        <f t="shared" si="46"/>
        <v>0.41561232156273475</v>
      </c>
      <c r="O214" s="22">
        <f t="shared" si="39"/>
        <v>0.59836714249937328</v>
      </c>
      <c r="P214" s="22">
        <f t="shared" si="40"/>
        <v>0.89766892061106918</v>
      </c>
      <c r="Q214" s="22">
        <f t="shared" si="41"/>
        <v>0.46772151264713235</v>
      </c>
      <c r="S214" s="10" t="s">
        <v>230</v>
      </c>
      <c r="T214">
        <v>154.00020000000001</v>
      </c>
      <c r="U214">
        <v>238.09960000000001</v>
      </c>
      <c r="V214">
        <v>246.83720000000002</v>
      </c>
      <c r="W214">
        <v>278.51100000000002</v>
      </c>
      <c r="Y214">
        <f t="shared" si="47"/>
        <v>-5.8661709677419651</v>
      </c>
      <c r="Z214">
        <f t="shared" si="47"/>
        <v>78.233229032258038</v>
      </c>
      <c r="AA214">
        <f t="shared" si="47"/>
        <v>86.970829032258052</v>
      </c>
      <c r="AB214">
        <f t="shared" si="47"/>
        <v>118.64462903225805</v>
      </c>
      <c r="AE214" s="22">
        <f t="shared" si="42"/>
        <v>-3.6694214876033235E-2</v>
      </c>
      <c r="AF214" s="22">
        <f t="shared" si="42"/>
        <v>0.4893663911845727</v>
      </c>
      <c r="AG214" s="22">
        <f t="shared" si="42"/>
        <v>0.54402203856749287</v>
      </c>
      <c r="AH214" s="22">
        <f t="shared" si="42"/>
        <v>0.74214876033057831</v>
      </c>
      <c r="AJ214" s="26">
        <f t="shared" si="43"/>
        <v>0.452306536438768</v>
      </c>
      <c r="AK214" s="26">
        <f t="shared" si="43"/>
        <v>0.10900075131480058</v>
      </c>
      <c r="AL214" s="26">
        <f t="shared" si="43"/>
        <v>0.3536468820435763</v>
      </c>
      <c r="AM214" s="26">
        <f t="shared" si="43"/>
        <v>-0.27442724768344595</v>
      </c>
    </row>
    <row r="215" spans="1:39" x14ac:dyDescent="0.3">
      <c r="A215" s="10" t="s">
        <v>231</v>
      </c>
      <c r="B215">
        <v>140.20058095238096</v>
      </c>
      <c r="C215">
        <v>198.20473371428571</v>
      </c>
      <c r="D215">
        <v>208.82723028571428</v>
      </c>
      <c r="E215">
        <v>293.82255328571438</v>
      </c>
      <c r="F215">
        <v>67.874478333333329</v>
      </c>
      <c r="G215" s="10" t="s">
        <v>231</v>
      </c>
      <c r="H215">
        <f t="shared" si="49"/>
        <v>72.326102619047631</v>
      </c>
      <c r="I215">
        <f t="shared" si="48"/>
        <v>130.33025538095239</v>
      </c>
      <c r="J215">
        <f t="shared" si="44"/>
        <v>140.95275195238094</v>
      </c>
      <c r="K215">
        <f t="shared" si="45"/>
        <v>225.94807495238103</v>
      </c>
      <c r="N215" s="22">
        <f t="shared" si="46"/>
        <v>1.0655861289106674</v>
      </c>
      <c r="O215" s="22">
        <f t="shared" si="39"/>
        <v>1.9201658499811538</v>
      </c>
      <c r="P215" s="22">
        <f t="shared" si="40"/>
        <v>2.0766679231059175</v>
      </c>
      <c r="Q215" s="22">
        <f t="shared" si="41"/>
        <v>3.3289106671692439</v>
      </c>
      <c r="S215" s="10" t="s">
        <v>231</v>
      </c>
      <c r="T215">
        <v>203.08616999999998</v>
      </c>
      <c r="U215">
        <v>277.22874000000002</v>
      </c>
      <c r="V215">
        <v>249.076054</v>
      </c>
      <c r="W215">
        <v>268.63249999999999</v>
      </c>
      <c r="Y215">
        <f t="shared" si="47"/>
        <v>135.21169166666664</v>
      </c>
      <c r="Z215">
        <f t="shared" si="47"/>
        <v>209.35426166666667</v>
      </c>
      <c r="AA215">
        <f t="shared" si="47"/>
        <v>181.20157566666666</v>
      </c>
      <c r="AB215">
        <f t="shared" si="47"/>
        <v>200.75802166666665</v>
      </c>
      <c r="AE215" s="22">
        <f t="shared" si="42"/>
        <v>1.9920844327176779</v>
      </c>
      <c r="AF215" s="22">
        <f t="shared" si="42"/>
        <v>3.0844327176781006</v>
      </c>
      <c r="AG215" s="22">
        <f t="shared" si="42"/>
        <v>2.6696569920844326</v>
      </c>
      <c r="AH215" s="22">
        <f t="shared" si="42"/>
        <v>2.9577836411609497</v>
      </c>
      <c r="AJ215" s="26">
        <f t="shared" si="43"/>
        <v>-0.92649830380701048</v>
      </c>
      <c r="AK215" s="26">
        <f t="shared" si="43"/>
        <v>-1.1642668676969468</v>
      </c>
      <c r="AL215" s="26">
        <f t="shared" si="43"/>
        <v>-0.59298906897851511</v>
      </c>
      <c r="AM215" s="26">
        <f t="shared" si="43"/>
        <v>0.37112702600829417</v>
      </c>
    </row>
    <row r="216" spans="1:39" x14ac:dyDescent="0.3">
      <c r="A216" s="10" t="s">
        <v>232</v>
      </c>
      <c r="B216">
        <v>255.15629999999999</v>
      </c>
      <c r="C216">
        <v>254.42455500000008</v>
      </c>
      <c r="D216">
        <v>190.64078250000003</v>
      </c>
      <c r="E216">
        <v>241.57129500000005</v>
      </c>
      <c r="F216">
        <v>213.09550161290321</v>
      </c>
      <c r="G216" s="10" t="s">
        <v>232</v>
      </c>
      <c r="H216">
        <f t="shared" si="49"/>
        <v>42.060798387096781</v>
      </c>
      <c r="I216">
        <f t="shared" si="48"/>
        <v>41.329053387096877</v>
      </c>
      <c r="J216">
        <f t="shared" si="44"/>
        <v>-22.454719112903177</v>
      </c>
      <c r="K216">
        <f t="shared" si="45"/>
        <v>28.475793387096843</v>
      </c>
      <c r="N216" s="22">
        <f t="shared" si="46"/>
        <v>0.19738003884991417</v>
      </c>
      <c r="O216" s="22">
        <f t="shared" si="39"/>
        <v>0.1939461559454822</v>
      </c>
      <c r="P216" s="22">
        <f t="shared" si="40"/>
        <v>-0.10537397055754422</v>
      </c>
      <c r="Q216" s="22">
        <f t="shared" si="41"/>
        <v>0.13362925623284297</v>
      </c>
      <c r="S216" s="10" t="s">
        <v>232</v>
      </c>
      <c r="T216">
        <v>344.66250000000002</v>
      </c>
      <c r="U216">
        <v>303.30300000000005</v>
      </c>
      <c r="V216">
        <v>254.52</v>
      </c>
      <c r="W216">
        <v>260.35275000000001</v>
      </c>
      <c r="Y216">
        <f t="shared" si="47"/>
        <v>131.56699838709682</v>
      </c>
      <c r="Z216">
        <f t="shared" si="47"/>
        <v>90.207498387096848</v>
      </c>
      <c r="AA216">
        <f t="shared" si="47"/>
        <v>41.424498387096804</v>
      </c>
      <c r="AB216">
        <f t="shared" si="47"/>
        <v>47.257248387096809</v>
      </c>
      <c r="AE216" s="22">
        <f t="shared" si="42"/>
        <v>0.6174086144065758</v>
      </c>
      <c r="AF216" s="22">
        <f t="shared" si="42"/>
        <v>0.42331958067778691</v>
      </c>
      <c r="AG216" s="22">
        <f t="shared" si="42"/>
        <v>0.19439405371562521</v>
      </c>
      <c r="AH216" s="22">
        <f t="shared" si="42"/>
        <v>0.22176558411327496</v>
      </c>
      <c r="AJ216" s="26">
        <f t="shared" si="43"/>
        <v>-0.42002857555666162</v>
      </c>
      <c r="AK216" s="26">
        <f t="shared" si="43"/>
        <v>-0.22937342473230471</v>
      </c>
      <c r="AL216" s="26">
        <f t="shared" si="43"/>
        <v>-0.2997680242731694</v>
      </c>
      <c r="AM216" s="26">
        <f t="shared" si="43"/>
        <v>-8.8136327880431992E-2</v>
      </c>
    </row>
    <row r="217" spans="1:39" x14ac:dyDescent="0.3">
      <c r="A217" s="10" t="s">
        <v>233</v>
      </c>
      <c r="B217">
        <v>439.47080949999992</v>
      </c>
      <c r="C217">
        <v>375.14915899999994</v>
      </c>
      <c r="D217">
        <v>334.7265520499999</v>
      </c>
      <c r="E217">
        <v>269.85549825000004</v>
      </c>
      <c r="F217">
        <v>474.91451174193554</v>
      </c>
      <c r="G217" s="10" t="s">
        <v>233</v>
      </c>
      <c r="H217">
        <f t="shared" si="49"/>
        <v>-35.443702241935625</v>
      </c>
      <c r="I217">
        <f t="shared" si="48"/>
        <v>-99.765352741935601</v>
      </c>
      <c r="J217">
        <f t="shared" si="44"/>
        <v>-140.18795969193565</v>
      </c>
      <c r="K217">
        <f t="shared" si="45"/>
        <v>-205.0590134919355</v>
      </c>
      <c r="N217" s="22">
        <f t="shared" si="46"/>
        <v>-7.4631752379879748E-2</v>
      </c>
      <c r="O217" s="22">
        <f t="shared" si="39"/>
        <v>-0.21007012899228322</v>
      </c>
      <c r="P217" s="22">
        <f t="shared" si="40"/>
        <v>-0.29518567284402669</v>
      </c>
      <c r="Q217" s="22">
        <f t="shared" si="41"/>
        <v>-0.43178089618656001</v>
      </c>
      <c r="S217" s="10" t="s">
        <v>233</v>
      </c>
      <c r="T217">
        <v>530.74432000000002</v>
      </c>
      <c r="U217">
        <v>364.36841499999997</v>
      </c>
      <c r="V217">
        <v>386.65552999999994</v>
      </c>
      <c r="W217">
        <v>328.60536999999999</v>
      </c>
      <c r="Y217">
        <f t="shared" si="47"/>
        <v>55.829808258064475</v>
      </c>
      <c r="Z217">
        <f t="shared" si="47"/>
        <v>-110.54609674193557</v>
      </c>
      <c r="AA217">
        <f t="shared" si="47"/>
        <v>-88.2589817419356</v>
      </c>
      <c r="AB217">
        <f t="shared" si="47"/>
        <v>-146.30914174193555</v>
      </c>
      <c r="AE217" s="22">
        <f t="shared" si="42"/>
        <v>0.11755759589928452</v>
      </c>
      <c r="AF217" s="22">
        <f t="shared" si="42"/>
        <v>-0.23277051765898737</v>
      </c>
      <c r="AG217" s="22">
        <f t="shared" si="42"/>
        <v>-0.18584182954993544</v>
      </c>
      <c r="AH217" s="22">
        <f t="shared" si="42"/>
        <v>-0.30807469160141959</v>
      </c>
      <c r="AJ217" s="26">
        <f t="shared" si="43"/>
        <v>-0.19218934827916428</v>
      </c>
      <c r="AK217" s="26">
        <f t="shared" si="43"/>
        <v>2.2700388666704152E-2</v>
      </c>
      <c r="AL217" s="26">
        <f t="shared" si="43"/>
        <v>-0.10934384329409125</v>
      </c>
      <c r="AM217" s="26">
        <f t="shared" si="43"/>
        <v>-0.12370620458514042</v>
      </c>
    </row>
    <row r="218" spans="1:39" x14ac:dyDescent="0.3">
      <c r="A218" s="10" t="s">
        <v>234</v>
      </c>
      <c r="B218">
        <v>365.29351624999993</v>
      </c>
      <c r="C218">
        <v>324.41867509999997</v>
      </c>
      <c r="D218">
        <v>281.53940944999999</v>
      </c>
      <c r="E218">
        <v>335.72568509999991</v>
      </c>
      <c r="F218">
        <v>481.47671510714275</v>
      </c>
      <c r="G218" s="10" t="s">
        <v>234</v>
      </c>
      <c r="H218">
        <f t="shared" si="49"/>
        <v>-116.18319885714283</v>
      </c>
      <c r="I218">
        <f t="shared" si="48"/>
        <v>-157.05804000714278</v>
      </c>
      <c r="J218">
        <f t="shared" si="44"/>
        <v>-199.93730565714276</v>
      </c>
      <c r="K218">
        <f t="shared" si="45"/>
        <v>-145.75103000714284</v>
      </c>
      <c r="N218" s="22">
        <f t="shared" si="46"/>
        <v>-0.2413059556395965</v>
      </c>
      <c r="O218" s="22">
        <f t="shared" si="39"/>
        <v>-0.32620069689599163</v>
      </c>
      <c r="P218" s="22">
        <f t="shared" si="40"/>
        <v>-0.41525851486431864</v>
      </c>
      <c r="Q218" s="22">
        <f t="shared" si="41"/>
        <v>-0.30271667441842737</v>
      </c>
      <c r="S218" s="10" t="s">
        <v>234</v>
      </c>
      <c r="T218">
        <v>315.05441499999995</v>
      </c>
      <c r="U218">
        <v>260.57518500000003</v>
      </c>
      <c r="V218">
        <v>237.96116499999997</v>
      </c>
      <c r="W218">
        <v>371.58946499999996</v>
      </c>
      <c r="Y218">
        <f t="shared" si="47"/>
        <v>-166.4223001071428</v>
      </c>
      <c r="Z218">
        <f t="shared" si="47"/>
        <v>-220.90153010714272</v>
      </c>
      <c r="AA218">
        <f t="shared" si="47"/>
        <v>-243.51555010714279</v>
      </c>
      <c r="AB218">
        <f t="shared" si="47"/>
        <v>-109.88725010714279</v>
      </c>
      <c r="AE218" s="22">
        <f t="shared" si="42"/>
        <v>-0.34564973732968363</v>
      </c>
      <c r="AF218" s="22">
        <f t="shared" si="42"/>
        <v>-0.45880002744885723</v>
      </c>
      <c r="AG218" s="22">
        <f t="shared" si="42"/>
        <v>-0.50576807240398614</v>
      </c>
      <c r="AH218" s="22">
        <f t="shared" si="42"/>
        <v>-0.22822962494186172</v>
      </c>
      <c r="AJ218" s="26">
        <f t="shared" si="43"/>
        <v>0.10434378169008712</v>
      </c>
      <c r="AK218" s="26">
        <f t="shared" si="43"/>
        <v>0.1325993305528656</v>
      </c>
      <c r="AL218" s="26">
        <f t="shared" si="43"/>
        <v>9.0509557539667496E-2</v>
      </c>
      <c r="AM218" s="26">
        <f t="shared" si="43"/>
        <v>-7.4487049476565648E-2</v>
      </c>
    </row>
    <row r="219" spans="1:39" x14ac:dyDescent="0.3">
      <c r="A219" s="10" t="s">
        <v>235</v>
      </c>
      <c r="B219">
        <v>317.68620391304347</v>
      </c>
      <c r="C219">
        <v>285.64847008695654</v>
      </c>
      <c r="D219">
        <v>266.13995191304349</v>
      </c>
      <c r="E219">
        <v>389.36743486956527</v>
      </c>
      <c r="F219">
        <v>346.97160890322584</v>
      </c>
      <c r="G219" s="10" t="s">
        <v>235</v>
      </c>
      <c r="H219">
        <f t="shared" si="49"/>
        <v>-29.285404990182371</v>
      </c>
      <c r="I219">
        <f t="shared" si="48"/>
        <v>-61.323138816269307</v>
      </c>
      <c r="J219">
        <f t="shared" si="44"/>
        <v>-80.831656990182353</v>
      </c>
      <c r="K219">
        <f t="shared" si="45"/>
        <v>42.39582596633943</v>
      </c>
      <c r="N219" s="22">
        <f t="shared" si="46"/>
        <v>-8.4402885535082461E-2</v>
      </c>
      <c r="O219" s="22">
        <f t="shared" si="39"/>
        <v>-0.17673820348042654</v>
      </c>
      <c r="P219" s="22">
        <f t="shared" si="40"/>
        <v>-0.23296331721690572</v>
      </c>
      <c r="Q219" s="22">
        <f t="shared" si="41"/>
        <v>0.12218817009366345</v>
      </c>
      <c r="S219" s="10" t="s">
        <v>235</v>
      </c>
      <c r="T219">
        <v>326.22283499999998</v>
      </c>
      <c r="U219">
        <v>266.35612500000002</v>
      </c>
      <c r="V219">
        <v>273.96629999999999</v>
      </c>
      <c r="W219">
        <v>339.92115000000001</v>
      </c>
      <c r="Y219">
        <f t="shared" si="47"/>
        <v>-20.748773903225867</v>
      </c>
      <c r="Z219">
        <f t="shared" si="47"/>
        <v>-80.615483903225822</v>
      </c>
      <c r="AA219">
        <f t="shared" si="47"/>
        <v>-73.005308903225853</v>
      </c>
      <c r="AB219">
        <f t="shared" si="47"/>
        <v>-7.0504589032258309</v>
      </c>
      <c r="AE219" s="22">
        <f t="shared" si="42"/>
        <v>-5.9799630202634034E-2</v>
      </c>
      <c r="AF219" s="22">
        <f t="shared" si="42"/>
        <v>-0.23234028904569642</v>
      </c>
      <c r="AG219" s="22">
        <f t="shared" si="42"/>
        <v>-0.21040715444700211</v>
      </c>
      <c r="AH219" s="22">
        <f t="shared" si="42"/>
        <v>-2.0319987924984032E-2</v>
      </c>
      <c r="AJ219" s="26">
        <f t="shared" si="43"/>
        <v>-2.4603255332448427E-2</v>
      </c>
      <c r="AK219" s="26">
        <f t="shared" si="43"/>
        <v>5.5602085565269882E-2</v>
      </c>
      <c r="AL219" s="26">
        <f t="shared" si="43"/>
        <v>-2.2556162769903604E-2</v>
      </c>
      <c r="AM219" s="26">
        <f t="shared" si="43"/>
        <v>0.14250815801864747</v>
      </c>
    </row>
    <row r="220" spans="1:39" x14ac:dyDescent="0.3">
      <c r="A220" s="10" t="s">
        <v>236</v>
      </c>
      <c r="B220">
        <v>336.78453947368416</v>
      </c>
      <c r="C220">
        <v>304.05700657894727</v>
      </c>
      <c r="D220">
        <v>276.10521052631577</v>
      </c>
      <c r="E220">
        <v>444.41823684210527</v>
      </c>
      <c r="F220">
        <v>379.98963750000007</v>
      </c>
      <c r="G220" s="10" t="s">
        <v>236</v>
      </c>
      <c r="H220">
        <f t="shared" si="49"/>
        <v>-43.205098026315909</v>
      </c>
      <c r="I220">
        <f t="shared" si="48"/>
        <v>-75.932630921052805</v>
      </c>
      <c r="J220">
        <f t="shared" si="44"/>
        <v>-103.8844269736843</v>
      </c>
      <c r="K220">
        <f t="shared" si="45"/>
        <v>64.428599342105201</v>
      </c>
      <c r="N220" s="22">
        <f t="shared" si="46"/>
        <v>-0.11370072697394518</v>
      </c>
      <c r="O220" s="22">
        <f t="shared" si="39"/>
        <v>-0.19982816221153607</v>
      </c>
      <c r="P220" s="22">
        <f t="shared" si="40"/>
        <v>-0.27338752618927475</v>
      </c>
      <c r="Q220" s="22">
        <f t="shared" si="41"/>
        <v>0.16955356931833487</v>
      </c>
      <c r="S220" s="10" t="s">
        <v>236</v>
      </c>
      <c r="T220">
        <v>379.41749999999996</v>
      </c>
      <c r="U220">
        <v>299.11750000000001</v>
      </c>
      <c r="V220">
        <v>274.02375000000001</v>
      </c>
      <c r="W220">
        <v>504.18362499999995</v>
      </c>
      <c r="Y220">
        <f t="shared" si="47"/>
        <v>-0.57213750000011032</v>
      </c>
      <c r="Z220">
        <f t="shared" si="47"/>
        <v>-80.872137500000065</v>
      </c>
      <c r="AA220">
        <f t="shared" si="47"/>
        <v>-105.96588750000006</v>
      </c>
      <c r="AB220">
        <f t="shared" si="47"/>
        <v>124.19398749999988</v>
      </c>
      <c r="AE220" s="22">
        <f t="shared" si="42"/>
        <v>-1.5056660591174942E-3</v>
      </c>
      <c r="AF220" s="22">
        <f t="shared" si="42"/>
        <v>-0.21282721821591793</v>
      </c>
      <c r="AG220" s="22">
        <f t="shared" si="42"/>
        <v>-0.27886520326491809</v>
      </c>
      <c r="AH220" s="22">
        <f t="shared" si="42"/>
        <v>0.32683519560451135</v>
      </c>
      <c r="AJ220" s="26">
        <f t="shared" si="43"/>
        <v>-0.11219506091482769</v>
      </c>
      <c r="AK220" s="26">
        <f t="shared" si="43"/>
        <v>1.2999056004381865E-2</v>
      </c>
      <c r="AL220" s="26">
        <f t="shared" si="43"/>
        <v>5.4776770756433391E-3</v>
      </c>
      <c r="AM220" s="26">
        <f t="shared" si="43"/>
        <v>-0.15728162628617648</v>
      </c>
    </row>
    <row r="221" spans="1:39" x14ac:dyDescent="0.3">
      <c r="A221" s="10" t="s">
        <v>237</v>
      </c>
      <c r="B221">
        <v>369.1305625</v>
      </c>
      <c r="C221">
        <v>347.59631200000001</v>
      </c>
      <c r="D221">
        <v>356.44423849999993</v>
      </c>
      <c r="E221">
        <v>529.25617850000003</v>
      </c>
      <c r="F221">
        <v>446.57255932258073</v>
      </c>
      <c r="G221" s="10" t="s">
        <v>237</v>
      </c>
      <c r="H221">
        <f t="shared" si="49"/>
        <v>-77.441996822580734</v>
      </c>
      <c r="I221">
        <f t="shared" si="48"/>
        <v>-98.976247322580718</v>
      </c>
      <c r="J221">
        <f t="shared" si="44"/>
        <v>-90.128320822580804</v>
      </c>
      <c r="K221">
        <f t="shared" si="45"/>
        <v>82.683619177419303</v>
      </c>
      <c r="N221" s="22">
        <f t="shared" si="46"/>
        <v>-0.17341414111976522</v>
      </c>
      <c r="O221" s="22">
        <f t="shared" si="39"/>
        <v>-0.22163530932738176</v>
      </c>
      <c r="P221" s="22">
        <f t="shared" si="40"/>
        <v>-0.20182234430010468</v>
      </c>
      <c r="Q221" s="22">
        <f t="shared" si="41"/>
        <v>0.18515158948154933</v>
      </c>
      <c r="S221" s="10" t="s">
        <v>237</v>
      </c>
      <c r="T221">
        <v>439.25836499999997</v>
      </c>
      <c r="U221">
        <v>433.71089999999998</v>
      </c>
      <c r="V221">
        <v>418.58144999999996</v>
      </c>
      <c r="W221">
        <v>621.82039499999996</v>
      </c>
      <c r="Y221">
        <f t="shared" si="47"/>
        <v>-7.3141943225807609</v>
      </c>
      <c r="Z221">
        <f t="shared" si="47"/>
        <v>-12.861659322580749</v>
      </c>
      <c r="AA221">
        <f t="shared" si="47"/>
        <v>-27.991109322580769</v>
      </c>
      <c r="AB221">
        <f t="shared" si="47"/>
        <v>175.24783567741923</v>
      </c>
      <c r="AE221" s="22">
        <f t="shared" si="42"/>
        <v>-1.6378512673675877E-2</v>
      </c>
      <c r="AF221" s="22">
        <f t="shared" si="42"/>
        <v>-2.8800827668612208E-2</v>
      </c>
      <c r="AG221" s="22">
        <f t="shared" si="42"/>
        <v>-6.2679868563893223E-2</v>
      </c>
      <c r="AH221" s="22">
        <f t="shared" si="42"/>
        <v>0.39242858079604781</v>
      </c>
      <c r="AJ221" s="26">
        <f t="shared" si="43"/>
        <v>-0.15703562844608934</v>
      </c>
      <c r="AK221" s="26">
        <f t="shared" si="43"/>
        <v>-0.19283448165876954</v>
      </c>
      <c r="AL221" s="26">
        <f t="shared" si="43"/>
        <v>-0.13914247573621147</v>
      </c>
      <c r="AM221" s="26">
        <f t="shared" si="43"/>
        <v>-0.20727699131449848</v>
      </c>
    </row>
    <row r="222" spans="1:39" x14ac:dyDescent="0.3">
      <c r="A222" s="10" t="s">
        <v>238</v>
      </c>
      <c r="B222">
        <v>401.97646109090903</v>
      </c>
      <c r="C222">
        <v>399.53258290909088</v>
      </c>
      <c r="D222">
        <v>389.9645692727272</v>
      </c>
      <c r="E222">
        <v>668.37301618181812</v>
      </c>
      <c r="F222">
        <v>441.7311350666667</v>
      </c>
      <c r="G222" s="10" t="s">
        <v>238</v>
      </c>
      <c r="H222">
        <f t="shared" si="49"/>
        <v>-39.754673975757669</v>
      </c>
      <c r="I222">
        <f t="shared" si="48"/>
        <v>-42.198552157575818</v>
      </c>
      <c r="J222">
        <f t="shared" si="44"/>
        <v>-51.766565793939492</v>
      </c>
      <c r="K222">
        <f t="shared" si="45"/>
        <v>226.64188111515142</v>
      </c>
      <c r="N222" s="22">
        <f t="shared" si="46"/>
        <v>-8.9997446002437295E-2</v>
      </c>
      <c r="O222" s="22">
        <f t="shared" si="39"/>
        <v>-9.5529947535183707E-2</v>
      </c>
      <c r="P222" s="22">
        <f t="shared" si="40"/>
        <v>-0.11719021296999318</v>
      </c>
      <c r="Q222" s="22">
        <f t="shared" si="41"/>
        <v>0.51307653711334222</v>
      </c>
      <c r="S222" s="10" t="s">
        <v>238</v>
      </c>
      <c r="T222">
        <v>446.35359999999997</v>
      </c>
      <c r="U222">
        <v>417.94927999999999</v>
      </c>
      <c r="V222">
        <v>405.77599999999995</v>
      </c>
      <c r="W222">
        <v>798.87149999999997</v>
      </c>
      <c r="Y222">
        <f t="shared" si="47"/>
        <v>4.6224649333332763</v>
      </c>
      <c r="Z222">
        <f t="shared" si="47"/>
        <v>-23.781855066666708</v>
      </c>
      <c r="AA222">
        <f t="shared" si="47"/>
        <v>-35.955135066666742</v>
      </c>
      <c r="AB222">
        <f t="shared" si="47"/>
        <v>357.14036493333327</v>
      </c>
      <c r="AE222" s="22">
        <f t="shared" si="42"/>
        <v>1.0464430886529309E-2</v>
      </c>
      <c r="AF222" s="22">
        <f t="shared" si="42"/>
        <v>-5.3837851078977074E-2</v>
      </c>
      <c r="AG222" s="22">
        <f t="shared" si="42"/>
        <v>-8.1395971921337046E-2</v>
      </c>
      <c r="AH222" s="22">
        <f t="shared" si="42"/>
        <v>0.8085016802798678</v>
      </c>
      <c r="AJ222" s="26">
        <f t="shared" si="43"/>
        <v>-0.1004618768889666</v>
      </c>
      <c r="AK222" s="26">
        <f t="shared" si="43"/>
        <v>-4.1692096456206633E-2</v>
      </c>
      <c r="AL222" s="26">
        <f t="shared" si="43"/>
        <v>-3.5794241048656139E-2</v>
      </c>
      <c r="AM222" s="26">
        <f t="shared" si="43"/>
        <v>-0.29542514316652557</v>
      </c>
    </row>
    <row r="223" spans="1:39" x14ac:dyDescent="0.3">
      <c r="A223" s="10" t="s">
        <v>239</v>
      </c>
      <c r="B223">
        <v>524.0563667727273</v>
      </c>
      <c r="C223">
        <v>506.27447631818188</v>
      </c>
      <c r="D223">
        <v>471.95589940909093</v>
      </c>
      <c r="E223">
        <v>831.39535404545438</v>
      </c>
      <c r="F223">
        <v>560.28154819354847</v>
      </c>
      <c r="G223" s="10" t="s">
        <v>239</v>
      </c>
      <c r="H223">
        <f t="shared" si="49"/>
        <v>-36.225181420821173</v>
      </c>
      <c r="I223">
        <f t="shared" si="48"/>
        <v>-54.007071875366591</v>
      </c>
      <c r="J223">
        <f t="shared" si="44"/>
        <v>-88.325648784457542</v>
      </c>
      <c r="K223">
        <f t="shared" si="45"/>
        <v>271.11380585190591</v>
      </c>
      <c r="N223" s="22">
        <f t="shared" si="46"/>
        <v>-6.4655317558855674E-2</v>
      </c>
      <c r="O223" s="22">
        <f t="shared" si="39"/>
        <v>-9.6392736918599939E-2</v>
      </c>
      <c r="P223" s="22">
        <f t="shared" si="40"/>
        <v>-0.15764511444154425</v>
      </c>
      <c r="Q223" s="22">
        <f t="shared" si="41"/>
        <v>0.48388851413370126</v>
      </c>
      <c r="S223" s="10" t="s">
        <v>239</v>
      </c>
      <c r="T223">
        <v>543.73907999999994</v>
      </c>
      <c r="U223">
        <v>546.33325500000001</v>
      </c>
      <c r="V223">
        <v>509.49597</v>
      </c>
      <c r="W223">
        <v>739.85870999999997</v>
      </c>
      <c r="Y223">
        <f t="shared" si="47"/>
        <v>-16.54246819354853</v>
      </c>
      <c r="Z223">
        <f t="shared" si="47"/>
        <v>-13.948293193548466</v>
      </c>
      <c r="AA223">
        <f t="shared" si="47"/>
        <v>-50.785578193548474</v>
      </c>
      <c r="AB223">
        <f t="shared" si="47"/>
        <v>179.5771618064515</v>
      </c>
      <c r="AE223" s="22">
        <f t="shared" si="42"/>
        <v>-2.9525277508931917E-2</v>
      </c>
      <c r="AF223" s="22">
        <f t="shared" si="42"/>
        <v>-2.4895150016130903E-2</v>
      </c>
      <c r="AG223" s="22">
        <f t="shared" si="42"/>
        <v>-9.064296041390367E-2</v>
      </c>
      <c r="AH223" s="22">
        <f t="shared" si="42"/>
        <v>0.32051236094681601</v>
      </c>
      <c r="AJ223" s="26">
        <f t="shared" si="43"/>
        <v>-3.5130040049923761E-2</v>
      </c>
      <c r="AK223" s="26">
        <f t="shared" si="43"/>
        <v>-7.1497586902469032E-2</v>
      </c>
      <c r="AL223" s="26">
        <f t="shared" si="43"/>
        <v>-6.7002154027640579E-2</v>
      </c>
      <c r="AM223" s="26">
        <f t="shared" si="43"/>
        <v>0.16337615318688525</v>
      </c>
    </row>
    <row r="224" spans="1:39" x14ac:dyDescent="0.3">
      <c r="A224" s="10" t="s">
        <v>240</v>
      </c>
      <c r="B224">
        <v>660.95151022727282</v>
      </c>
      <c r="C224">
        <v>635.37163772727263</v>
      </c>
      <c r="D224">
        <v>627.05024613636363</v>
      </c>
      <c r="E224">
        <v>625.07054113636343</v>
      </c>
      <c r="F224">
        <v>681.32102161290334</v>
      </c>
      <c r="G224" s="10" t="s">
        <v>240</v>
      </c>
      <c r="H224">
        <f t="shared" si="49"/>
        <v>-20.369511385630517</v>
      </c>
      <c r="I224">
        <f t="shared" si="48"/>
        <v>-45.949383885630709</v>
      </c>
      <c r="J224">
        <f t="shared" si="44"/>
        <v>-54.270775476539711</v>
      </c>
      <c r="K224">
        <f t="shared" si="45"/>
        <v>-56.250480476539906</v>
      </c>
      <c r="N224" s="22">
        <f t="shared" si="46"/>
        <v>-2.9897083371080217E-2</v>
      </c>
      <c r="O224" s="22">
        <f t="shared" si="39"/>
        <v>-6.7441605980179384E-2</v>
      </c>
      <c r="P224" s="22">
        <f t="shared" si="40"/>
        <v>-7.9655219426612647E-2</v>
      </c>
      <c r="Q224" s="22">
        <f t="shared" si="41"/>
        <v>-8.2560905494119569E-2</v>
      </c>
      <c r="S224" s="10" t="s">
        <v>240</v>
      </c>
      <c r="T224">
        <v>743.95230000000004</v>
      </c>
      <c r="U224">
        <v>692.89675</v>
      </c>
      <c r="V224">
        <v>676.22555</v>
      </c>
      <c r="W224">
        <v>489.7165</v>
      </c>
      <c r="Y224">
        <f t="shared" si="47"/>
        <v>62.6312783870967</v>
      </c>
      <c r="Z224">
        <f t="shared" si="47"/>
        <v>11.57572838709666</v>
      </c>
      <c r="AA224">
        <f t="shared" si="47"/>
        <v>-5.0954716129033386</v>
      </c>
      <c r="AB224">
        <f t="shared" si="47"/>
        <v>-191.60452161290334</v>
      </c>
      <c r="AE224" s="22">
        <f t="shared" si="42"/>
        <v>9.1926237999861743E-2</v>
      </c>
      <c r="AF224" s="22">
        <f t="shared" si="42"/>
        <v>1.6990123627322159E-2</v>
      </c>
      <c r="AG224" s="22">
        <f t="shared" si="42"/>
        <v>-7.4788116779968689E-3</v>
      </c>
      <c r="AH224" s="22">
        <f t="shared" si="42"/>
        <v>-0.28122502540625349</v>
      </c>
      <c r="AJ224" s="26">
        <f t="shared" si="43"/>
        <v>-0.12182332137094196</v>
      </c>
      <c r="AK224" s="26">
        <f t="shared" si="43"/>
        <v>-8.4431729607501546E-2</v>
      </c>
      <c r="AL224" s="26">
        <f t="shared" si="43"/>
        <v>-7.2176407748615778E-2</v>
      </c>
      <c r="AM224" s="26">
        <f t="shared" si="43"/>
        <v>0.19866411991213392</v>
      </c>
    </row>
    <row r="225" spans="1:39" x14ac:dyDescent="0.3">
      <c r="A225" s="10" t="s">
        <v>241</v>
      </c>
      <c r="B225">
        <v>748.21534545454529</v>
      </c>
      <c r="C225">
        <v>738.6589316363636</v>
      </c>
      <c r="D225">
        <v>739.64050127272719</v>
      </c>
      <c r="E225">
        <v>642.58085840909087</v>
      </c>
      <c r="F225">
        <v>876.1166470999998</v>
      </c>
      <c r="G225" s="10" t="s">
        <v>241</v>
      </c>
      <c r="H225">
        <f t="shared" si="49"/>
        <v>-127.90130164545451</v>
      </c>
      <c r="I225">
        <f t="shared" si="48"/>
        <v>-137.45771546363619</v>
      </c>
      <c r="J225">
        <f t="shared" si="44"/>
        <v>-136.4761458272726</v>
      </c>
      <c r="K225">
        <f t="shared" si="45"/>
        <v>-233.53578869090893</v>
      </c>
      <c r="N225" s="22">
        <f t="shared" si="46"/>
        <v>-0.14598661270598581</v>
      </c>
      <c r="O225" s="22">
        <f t="shared" si="39"/>
        <v>-0.15689430844469138</v>
      </c>
      <c r="P225" s="22">
        <f t="shared" si="40"/>
        <v>-0.15577394434749878</v>
      </c>
      <c r="Q225" s="22">
        <f t="shared" si="41"/>
        <v>-0.26655787156188254</v>
      </c>
      <c r="S225" s="10" t="s">
        <v>241</v>
      </c>
      <c r="T225">
        <v>604.54503499999998</v>
      </c>
      <c r="U225">
        <v>667.18954999999994</v>
      </c>
      <c r="V225">
        <v>607.09155999999996</v>
      </c>
      <c r="W225">
        <v>720.66657499999997</v>
      </c>
      <c r="Y225">
        <f t="shared" si="47"/>
        <v>-271.57161209999981</v>
      </c>
      <c r="Z225">
        <f t="shared" si="47"/>
        <v>-208.92709709999986</v>
      </c>
      <c r="AA225">
        <f t="shared" si="47"/>
        <v>-269.02508709999984</v>
      </c>
      <c r="AB225">
        <f t="shared" si="47"/>
        <v>-155.45007209999983</v>
      </c>
      <c r="AE225" s="22">
        <f t="shared" si="42"/>
        <v>-0.30997198032809742</v>
      </c>
      <c r="AF225" s="22">
        <f t="shared" si="42"/>
        <v>-0.23846949808745382</v>
      </c>
      <c r="AG225" s="22">
        <f t="shared" si="42"/>
        <v>-0.30706537535896561</v>
      </c>
      <c r="AH225" s="22">
        <f t="shared" si="42"/>
        <v>-0.17743079373568482</v>
      </c>
      <c r="AJ225" s="26">
        <f t="shared" si="43"/>
        <v>0.16398536762211161</v>
      </c>
      <c r="AK225" s="26">
        <f t="shared" si="43"/>
        <v>8.1575189642762447E-2</v>
      </c>
      <c r="AL225" s="26">
        <f t="shared" si="43"/>
        <v>0.15129143101146683</v>
      </c>
      <c r="AM225" s="26">
        <f t="shared" si="43"/>
        <v>-8.912707782619772E-2</v>
      </c>
    </row>
    <row r="226" spans="1:39" x14ac:dyDescent="0.3">
      <c r="A226" s="10" t="s">
        <v>242</v>
      </c>
      <c r="B226">
        <v>671.84491671428566</v>
      </c>
      <c r="C226">
        <v>674.13492004761895</v>
      </c>
      <c r="D226">
        <v>704.69010738095221</v>
      </c>
      <c r="E226">
        <v>682.98648395238092</v>
      </c>
      <c r="F226">
        <v>560.88724499999989</v>
      </c>
      <c r="G226" s="10" t="s">
        <v>242</v>
      </c>
      <c r="H226">
        <f t="shared" si="49"/>
        <v>110.95767171428577</v>
      </c>
      <c r="I226">
        <f t="shared" si="48"/>
        <v>113.24767504761905</v>
      </c>
      <c r="J226">
        <f t="shared" si="44"/>
        <v>143.80286238095232</v>
      </c>
      <c r="K226">
        <f t="shared" si="45"/>
        <v>122.09923895238103</v>
      </c>
      <c r="N226" s="22">
        <f t="shared" si="46"/>
        <v>0.19782527184102</v>
      </c>
      <c r="O226" s="22">
        <f t="shared" si="39"/>
        <v>0.2019080948214807</v>
      </c>
      <c r="P226" s="22">
        <f t="shared" si="40"/>
        <v>0.25638461858934292</v>
      </c>
      <c r="Q226" s="22">
        <f t="shared" si="41"/>
        <v>0.21768945548473126</v>
      </c>
      <c r="S226" s="10" t="s">
        <v>242</v>
      </c>
      <c r="T226">
        <v>471.08639999999997</v>
      </c>
      <c r="U226">
        <v>539.78649999999993</v>
      </c>
      <c r="V226">
        <v>608.48659999999995</v>
      </c>
      <c r="W226">
        <v>404.83987499999995</v>
      </c>
      <c r="Y226">
        <f t="shared" si="47"/>
        <v>-89.800844999999924</v>
      </c>
      <c r="Z226">
        <f t="shared" si="47"/>
        <v>-21.100744999999961</v>
      </c>
      <c r="AA226">
        <f t="shared" si="47"/>
        <v>47.59935500000006</v>
      </c>
      <c r="AB226">
        <f t="shared" si="47"/>
        <v>-156.04736999999994</v>
      </c>
      <c r="AE226" s="22">
        <f t="shared" si="42"/>
        <v>-0.16010498687664032</v>
      </c>
      <c r="AF226" s="22">
        <f t="shared" si="42"/>
        <v>-3.7620297462817087E-2</v>
      </c>
      <c r="AG226" s="22">
        <f t="shared" si="42"/>
        <v>8.4864391951006243E-2</v>
      </c>
      <c r="AH226" s="22">
        <f t="shared" si="42"/>
        <v>-0.27821522309711283</v>
      </c>
      <c r="AJ226" s="26">
        <f t="shared" si="43"/>
        <v>0.35793025871766032</v>
      </c>
      <c r="AK226" s="26">
        <f t="shared" si="43"/>
        <v>0.23952839228429779</v>
      </c>
      <c r="AL226" s="26">
        <f t="shared" si="43"/>
        <v>0.17152022663833666</v>
      </c>
      <c r="AM226" s="26">
        <f t="shared" si="43"/>
        <v>0.49590467858184406</v>
      </c>
    </row>
    <row r="227" spans="1:39" x14ac:dyDescent="0.3">
      <c r="A227" s="10" t="s">
        <v>243</v>
      </c>
      <c r="B227">
        <v>775.56643204545469</v>
      </c>
      <c r="C227">
        <v>813.50103268181829</v>
      </c>
      <c r="D227">
        <v>773.91296545454543</v>
      </c>
      <c r="E227">
        <v>433.16294636363637</v>
      </c>
      <c r="F227">
        <v>837.68060330000014</v>
      </c>
      <c r="G227" s="10" t="s">
        <v>243</v>
      </c>
      <c r="H227">
        <f t="shared" si="49"/>
        <v>-62.114171254545454</v>
      </c>
      <c r="I227">
        <f t="shared" si="48"/>
        <v>-24.179570618181856</v>
      </c>
      <c r="J227">
        <f t="shared" si="44"/>
        <v>-63.767637845454715</v>
      </c>
      <c r="K227">
        <f t="shared" si="45"/>
        <v>-404.51765693636378</v>
      </c>
      <c r="N227" s="22">
        <f t="shared" si="46"/>
        <v>-7.4150184461535623E-2</v>
      </c>
      <c r="O227" s="22">
        <f t="shared" si="39"/>
        <v>-2.8864904502894858E-2</v>
      </c>
      <c r="P227" s="22">
        <f t="shared" si="40"/>
        <v>-7.6124047273203349E-2</v>
      </c>
      <c r="Q227" s="22">
        <f t="shared" si="41"/>
        <v>-0.48290202177630359</v>
      </c>
      <c r="S227" s="10" t="s">
        <v>243</v>
      </c>
      <c r="T227">
        <v>1290.60995</v>
      </c>
      <c r="U227">
        <v>956.74560000000008</v>
      </c>
      <c r="V227">
        <v>1006.5761000000001</v>
      </c>
      <c r="W227">
        <v>316.423675</v>
      </c>
      <c r="Y227">
        <f t="shared" si="47"/>
        <v>452.92934669999988</v>
      </c>
      <c r="Z227">
        <f t="shared" si="47"/>
        <v>119.06499669999994</v>
      </c>
      <c r="AA227">
        <f t="shared" si="47"/>
        <v>168.89549669999997</v>
      </c>
      <c r="AB227">
        <f t="shared" si="47"/>
        <v>-521.25692830000014</v>
      </c>
      <c r="AE227" s="22">
        <f t="shared" si="42"/>
        <v>0.54069456176460062</v>
      </c>
      <c r="AF227" s="22">
        <f t="shared" si="42"/>
        <v>0.14213650910734885</v>
      </c>
      <c r="AG227" s="22">
        <f t="shared" si="42"/>
        <v>0.20162278562335662</v>
      </c>
      <c r="AH227" s="22">
        <f t="shared" si="42"/>
        <v>-0.62226214412335079</v>
      </c>
      <c r="AJ227" s="26">
        <f t="shared" si="43"/>
        <v>-0.61484474622613627</v>
      </c>
      <c r="AK227" s="26">
        <f t="shared" si="43"/>
        <v>-0.17100141361024371</v>
      </c>
      <c r="AL227" s="26">
        <f t="shared" si="43"/>
        <v>-0.27774683289655999</v>
      </c>
      <c r="AM227" s="26">
        <f t="shared" si="43"/>
        <v>0.1393601223470472</v>
      </c>
    </row>
    <row r="228" spans="1:39" x14ac:dyDescent="0.3">
      <c r="A228" s="10" t="s">
        <v>244</v>
      </c>
      <c r="B228">
        <v>1345.1268199999997</v>
      </c>
      <c r="C228">
        <v>1173.9099920952378</v>
      </c>
      <c r="D228">
        <v>873.87628599999994</v>
      </c>
      <c r="E228">
        <v>471.9697499047619</v>
      </c>
      <c r="F228">
        <v>1491.9244072258059</v>
      </c>
      <c r="G228" s="10" t="s">
        <v>244</v>
      </c>
      <c r="H228">
        <f t="shared" si="49"/>
        <v>-146.79758722580618</v>
      </c>
      <c r="I228">
        <f t="shared" si="48"/>
        <v>-318.01441513056807</v>
      </c>
      <c r="J228">
        <f t="shared" si="44"/>
        <v>-618.04812122580597</v>
      </c>
      <c r="K228">
        <f t="shared" si="45"/>
        <v>-1019.954657321044</v>
      </c>
      <c r="N228" s="22">
        <f t="shared" si="46"/>
        <v>-9.8394788981817402E-2</v>
      </c>
      <c r="O228" s="22">
        <f t="shared" si="39"/>
        <v>-0.21315719053213125</v>
      </c>
      <c r="P228" s="22">
        <f t="shared" si="40"/>
        <v>-0.41426235688110374</v>
      </c>
      <c r="Q228" s="22">
        <f t="shared" si="41"/>
        <v>-0.6836503594827722</v>
      </c>
      <c r="S228" s="10" t="s">
        <v>244</v>
      </c>
      <c r="T228">
        <v>1185.9821999999999</v>
      </c>
      <c r="U228">
        <v>689.28879999999992</v>
      </c>
      <c r="V228">
        <v>760.245</v>
      </c>
      <c r="W228">
        <v>511.89830000000001</v>
      </c>
      <c r="Y228">
        <f t="shared" si="47"/>
        <v>-305.94220722580599</v>
      </c>
      <c r="Z228">
        <f t="shared" si="47"/>
        <v>-802.63560722580598</v>
      </c>
      <c r="AA228">
        <f t="shared" si="47"/>
        <v>-731.6794072258059</v>
      </c>
      <c r="AB228">
        <f t="shared" si="47"/>
        <v>-980.02610722580584</v>
      </c>
      <c r="AE228" s="22">
        <f t="shared" si="42"/>
        <v>-0.20506548840145156</v>
      </c>
      <c r="AF228" s="22">
        <f t="shared" si="42"/>
        <v>-0.53798677958374963</v>
      </c>
      <c r="AG228" s="22">
        <f t="shared" si="42"/>
        <v>-0.49042659512913556</v>
      </c>
      <c r="AH228" s="22">
        <f t="shared" si="42"/>
        <v>-0.65688724072028459</v>
      </c>
      <c r="AJ228" s="26">
        <f t="shared" si="43"/>
        <v>0.10667069941963415</v>
      </c>
      <c r="AK228" s="26">
        <f t="shared" si="43"/>
        <v>0.32482958905161841</v>
      </c>
      <c r="AL228" s="26">
        <f t="shared" si="43"/>
        <v>7.6164238248031813E-2</v>
      </c>
      <c r="AM228" s="26">
        <f t="shared" si="43"/>
        <v>-2.6763118762487603E-2</v>
      </c>
    </row>
    <row r="229" spans="1:39" x14ac:dyDescent="0.3">
      <c r="A229" s="10" t="s">
        <v>245</v>
      </c>
      <c r="B229">
        <v>934.33929428571423</v>
      </c>
      <c r="C229">
        <v>701.49069999999995</v>
      </c>
      <c r="D229">
        <v>614.28684285714291</v>
      </c>
      <c r="E229">
        <v>614.24872095238095</v>
      </c>
      <c r="F229">
        <v>933.12046935483875</v>
      </c>
      <c r="G229" s="10" t="s">
        <v>245</v>
      </c>
      <c r="H229">
        <f t="shared" si="49"/>
        <v>1.2188249308754848</v>
      </c>
      <c r="I229">
        <f t="shared" si="48"/>
        <v>-231.6297693548388</v>
      </c>
      <c r="J229">
        <f t="shared" si="44"/>
        <v>-318.83362649769583</v>
      </c>
      <c r="K229">
        <f t="shared" si="45"/>
        <v>-318.8717484024578</v>
      </c>
      <c r="N229" s="22">
        <f t="shared" si="46"/>
        <v>1.3061817534858952E-3</v>
      </c>
      <c r="O229" s="22">
        <f t="shared" si="39"/>
        <v>-0.2482313666476399</v>
      </c>
      <c r="P229" s="22">
        <f t="shared" si="40"/>
        <v>-0.3416853846514995</v>
      </c>
      <c r="Q229" s="22">
        <f t="shared" si="41"/>
        <v>-0.34172623886702036</v>
      </c>
      <c r="S229" s="10" t="s">
        <v>245</v>
      </c>
      <c r="T229">
        <v>885.61950000000002</v>
      </c>
      <c r="U229">
        <v>666.46619999999996</v>
      </c>
      <c r="V229">
        <v>679.47530000000006</v>
      </c>
      <c r="W229">
        <v>836.88540999999998</v>
      </c>
      <c r="Y229">
        <f t="shared" si="47"/>
        <v>-47.50096935483873</v>
      </c>
      <c r="Z229">
        <f t="shared" si="47"/>
        <v>-266.65426935483879</v>
      </c>
      <c r="AA229">
        <f t="shared" si="47"/>
        <v>-253.64516935483869</v>
      </c>
      <c r="AB229">
        <f t="shared" si="47"/>
        <v>-96.235059354838768</v>
      </c>
      <c r="AE229" s="22">
        <f t="shared" si="42"/>
        <v>-5.0905505682113036E-2</v>
      </c>
      <c r="AF229" s="22">
        <f t="shared" si="42"/>
        <v>-0.28576617715738684</v>
      </c>
      <c r="AG229" s="22">
        <f t="shared" si="42"/>
        <v>-0.27182467611090927</v>
      </c>
      <c r="AH229" s="22">
        <f t="shared" si="42"/>
        <v>-0.1031325134485324</v>
      </c>
      <c r="AJ229" s="26">
        <f t="shared" si="43"/>
        <v>5.2211687435598932E-2</v>
      </c>
      <c r="AK229" s="26">
        <f t="shared" si="43"/>
        <v>3.7534810509746941E-2</v>
      </c>
      <c r="AL229" s="26">
        <f t="shared" si="43"/>
        <v>-6.9860708540590233E-2</v>
      </c>
      <c r="AM229" s="26">
        <f t="shared" si="43"/>
        <v>-0.23859372541848795</v>
      </c>
    </row>
    <row r="230" spans="1:39" x14ac:dyDescent="0.3">
      <c r="A230" s="10" t="s">
        <v>246</v>
      </c>
      <c r="B230">
        <v>757.6493119999999</v>
      </c>
      <c r="C230">
        <v>694.45740799999987</v>
      </c>
      <c r="D230">
        <v>491.9517376</v>
      </c>
      <c r="E230">
        <v>963.52823360000002</v>
      </c>
      <c r="F230">
        <v>907.37010057142868</v>
      </c>
      <c r="G230" s="10" t="s">
        <v>246</v>
      </c>
      <c r="H230">
        <f t="shared" si="49"/>
        <v>-149.72078857142878</v>
      </c>
      <c r="I230">
        <f t="shared" si="48"/>
        <v>-212.91269257142881</v>
      </c>
      <c r="J230">
        <f t="shared" si="44"/>
        <v>-415.41836297142868</v>
      </c>
      <c r="K230">
        <f t="shared" si="45"/>
        <v>56.158133028571342</v>
      </c>
      <c r="N230" s="22">
        <f t="shared" si="46"/>
        <v>-0.16500520402550192</v>
      </c>
      <c r="O230" s="22">
        <f t="shared" si="39"/>
        <v>-0.23464812476997438</v>
      </c>
      <c r="P230" s="22">
        <f t="shared" si="40"/>
        <v>-0.45782681478022397</v>
      </c>
      <c r="Q230" s="22">
        <f t="shared" si="41"/>
        <v>6.1891099335546755E-2</v>
      </c>
      <c r="S230" s="10" t="s">
        <v>246</v>
      </c>
      <c r="T230">
        <v>1116.0383999999999</v>
      </c>
      <c r="U230">
        <v>778.71327999999994</v>
      </c>
      <c r="V230">
        <v>703.80799999999999</v>
      </c>
      <c r="W230">
        <v>1018.0079999999999</v>
      </c>
      <c r="Y230">
        <f t="shared" si="47"/>
        <v>208.66829942857123</v>
      </c>
      <c r="Z230">
        <f t="shared" si="47"/>
        <v>-128.65682057142874</v>
      </c>
      <c r="AA230">
        <f t="shared" si="47"/>
        <v>-203.56210057142869</v>
      </c>
      <c r="AB230">
        <f t="shared" si="47"/>
        <v>110.63789942857125</v>
      </c>
      <c r="AE230" s="22">
        <f t="shared" si="42"/>
        <v>0.229970437969203</v>
      </c>
      <c r="AF230" s="22">
        <f t="shared" si="42"/>
        <v>-0.14179089711067772</v>
      </c>
      <c r="AG230" s="22">
        <f t="shared" si="42"/>
        <v>-0.22434296704644849</v>
      </c>
      <c r="AH230" s="22">
        <f t="shared" si="42"/>
        <v>0.12193249409352977</v>
      </c>
      <c r="AJ230" s="26">
        <f t="shared" si="43"/>
        <v>-0.39497564199470492</v>
      </c>
      <c r="AK230" s="26">
        <f t="shared" si="43"/>
        <v>-9.2857227659296659E-2</v>
      </c>
      <c r="AL230" s="26">
        <f t="shared" si="43"/>
        <v>-0.23348384773377548</v>
      </c>
      <c r="AM230" s="26">
        <f t="shared" si="43"/>
        <v>-6.0041394757983015E-2</v>
      </c>
    </row>
    <row r="231" spans="1:39" x14ac:dyDescent="0.3">
      <c r="A231" s="10" t="s">
        <v>247</v>
      </c>
      <c r="B231">
        <v>1277.8318079565217</v>
      </c>
      <c r="C231">
        <v>908.22244260869604</v>
      </c>
      <c r="D231">
        <v>643.03283473913041</v>
      </c>
      <c r="E231">
        <v>1062.4433039130436</v>
      </c>
      <c r="F231">
        <v>1409.4438606774193</v>
      </c>
      <c r="G231" s="10" t="s">
        <v>247</v>
      </c>
      <c r="H231">
        <f t="shared" si="49"/>
        <v>-131.61205272089751</v>
      </c>
      <c r="I231">
        <f t="shared" si="48"/>
        <v>-501.22141806872321</v>
      </c>
      <c r="J231">
        <f t="shared" si="44"/>
        <v>-766.41102593828884</v>
      </c>
      <c r="K231">
        <f t="shared" si="45"/>
        <v>-347.00055676437569</v>
      </c>
      <c r="N231" s="22">
        <f t="shared" si="46"/>
        <v>-9.3378712265730801E-2</v>
      </c>
      <c r="O231" s="22">
        <f t="shared" si="39"/>
        <v>-0.35561644706290169</v>
      </c>
      <c r="P231" s="22">
        <f t="shared" si="40"/>
        <v>-0.54376839498235119</v>
      </c>
      <c r="Q231" s="22">
        <f t="shared" si="41"/>
        <v>-0.24619679183078441</v>
      </c>
      <c r="S231" s="10" t="s">
        <v>247</v>
      </c>
      <c r="T231">
        <v>1382.6114</v>
      </c>
      <c r="U231">
        <v>710.77910000000008</v>
      </c>
      <c r="V231">
        <v>686.43735000000004</v>
      </c>
      <c r="W231">
        <v>1285.2444</v>
      </c>
      <c r="Y231">
        <f t="shared" si="47"/>
        <v>-26.832460677419249</v>
      </c>
      <c r="Z231">
        <f t="shared" si="47"/>
        <v>-698.66476067741917</v>
      </c>
      <c r="AA231">
        <f t="shared" si="47"/>
        <v>-723.00651067741921</v>
      </c>
      <c r="AB231">
        <f t="shared" si="47"/>
        <v>-124.19946067741921</v>
      </c>
      <c r="AE231" s="22">
        <f t="shared" si="42"/>
        <v>-1.9037622870997358E-2</v>
      </c>
      <c r="AF231" s="22">
        <f t="shared" si="42"/>
        <v>-0.49570243992663943</v>
      </c>
      <c r="AG231" s="22">
        <f t="shared" si="42"/>
        <v>-0.51297290431271347</v>
      </c>
      <c r="AH231" s="22">
        <f t="shared" si="42"/>
        <v>-8.8119480415293286E-2</v>
      </c>
      <c r="AJ231" s="26">
        <f t="shared" si="43"/>
        <v>-7.4341089394733439E-2</v>
      </c>
      <c r="AK231" s="26">
        <f t="shared" si="43"/>
        <v>0.14008599286373774</v>
      </c>
      <c r="AL231" s="26">
        <f t="shared" si="43"/>
        <v>-3.0795490669637715E-2</v>
      </c>
      <c r="AM231" s="26">
        <f t="shared" si="43"/>
        <v>-0.15807731141549114</v>
      </c>
    </row>
    <row r="232" spans="1:39" x14ac:dyDescent="0.3">
      <c r="A232" s="10" t="s">
        <v>248</v>
      </c>
      <c r="B232">
        <v>1014.1986616666668</v>
      </c>
      <c r="C232">
        <v>789.0261347222222</v>
      </c>
      <c r="D232">
        <v>684.8634570555555</v>
      </c>
      <c r="E232">
        <v>1702.3075116666666</v>
      </c>
      <c r="F232">
        <v>1287.6457403333336</v>
      </c>
      <c r="G232" s="10" t="s">
        <v>248</v>
      </c>
      <c r="H232">
        <f t="shared" si="49"/>
        <v>-273.44707866666681</v>
      </c>
      <c r="I232">
        <f t="shared" si="48"/>
        <v>-498.61960561111141</v>
      </c>
      <c r="J232">
        <f t="shared" si="44"/>
        <v>-602.78228327777811</v>
      </c>
      <c r="K232">
        <f t="shared" si="45"/>
        <v>414.66177133333304</v>
      </c>
      <c r="N232" s="22">
        <f t="shared" si="46"/>
        <v>-0.21236204190438235</v>
      </c>
      <c r="O232" s="22">
        <f t="shared" si="39"/>
        <v>-0.38723353014939765</v>
      </c>
      <c r="P232" s="22">
        <f t="shared" si="40"/>
        <v>-0.46812742386872302</v>
      </c>
      <c r="Q232" s="22">
        <f t="shared" si="41"/>
        <v>0.32203094247489944</v>
      </c>
      <c r="S232" s="10" t="s">
        <v>248</v>
      </c>
      <c r="T232">
        <v>1020.1334000000001</v>
      </c>
      <c r="U232">
        <v>659.23715000000004</v>
      </c>
      <c r="V232">
        <v>673.673</v>
      </c>
      <c r="W232">
        <v>2261.6165000000001</v>
      </c>
      <c r="Y232">
        <f t="shared" si="47"/>
        <v>-267.51234033333355</v>
      </c>
      <c r="Z232">
        <f t="shared" si="47"/>
        <v>-628.40859033333356</v>
      </c>
      <c r="AA232">
        <f t="shared" si="47"/>
        <v>-613.9727403333336</v>
      </c>
      <c r="AB232">
        <f t="shared" si="47"/>
        <v>973.97075966666648</v>
      </c>
      <c r="AE232" s="22">
        <f t="shared" si="42"/>
        <v>-0.20775305812302264</v>
      </c>
      <c r="AF232" s="22">
        <f t="shared" si="42"/>
        <v>-0.48802909888138724</v>
      </c>
      <c r="AG232" s="22">
        <f t="shared" si="42"/>
        <v>-0.4768180572510527</v>
      </c>
      <c r="AH232" s="22">
        <f t="shared" si="42"/>
        <v>0.7563965220857517</v>
      </c>
      <c r="AJ232" s="26">
        <f t="shared" si="43"/>
        <v>-4.6089837813597101E-3</v>
      </c>
      <c r="AK232" s="26">
        <f t="shared" si="43"/>
        <v>0.10079556873198958</v>
      </c>
      <c r="AL232" s="26">
        <f t="shared" si="43"/>
        <v>8.6906333823296711E-3</v>
      </c>
      <c r="AM232" s="26">
        <f t="shared" si="43"/>
        <v>-0.43436557961085226</v>
      </c>
    </row>
    <row r="233" spans="1:39" x14ac:dyDescent="0.3">
      <c r="A233" s="10" t="s">
        <v>249</v>
      </c>
      <c r="B233">
        <v>854.90385225000011</v>
      </c>
      <c r="C233">
        <v>774.36807240000007</v>
      </c>
      <c r="D233">
        <v>884.02324649999991</v>
      </c>
      <c r="E233">
        <v>2874.2438749499997</v>
      </c>
      <c r="F233">
        <v>1151.7182735806455</v>
      </c>
      <c r="G233" s="10" t="s">
        <v>249</v>
      </c>
      <c r="H233">
        <f t="shared" si="49"/>
        <v>-296.81442133064536</v>
      </c>
      <c r="I233">
        <f t="shared" si="48"/>
        <v>-377.3502011806454</v>
      </c>
      <c r="J233">
        <f t="shared" si="44"/>
        <v>-267.69502708064556</v>
      </c>
      <c r="K233">
        <f t="shared" si="45"/>
        <v>1722.5256013693543</v>
      </c>
      <c r="N233" s="22">
        <f t="shared" si="46"/>
        <v>-0.25771443254769361</v>
      </c>
      <c r="O233" s="22">
        <f t="shared" si="39"/>
        <v>-0.3276410645178694</v>
      </c>
      <c r="P233" s="22">
        <f t="shared" si="40"/>
        <v>-0.232430997424737</v>
      </c>
      <c r="Q233" s="22">
        <f t="shared" si="41"/>
        <v>1.495613676436766</v>
      </c>
      <c r="S233" s="10" t="s">
        <v>249</v>
      </c>
      <c r="T233">
        <v>1092.294075</v>
      </c>
      <c r="U233">
        <v>1135.3776</v>
      </c>
      <c r="V233">
        <v>1120.17165</v>
      </c>
      <c r="W233">
        <v>3294.6224999999999</v>
      </c>
      <c r="Y233">
        <f t="shared" si="47"/>
        <v>-59.424198580645452</v>
      </c>
      <c r="Z233">
        <f t="shared" si="47"/>
        <v>-16.340673580645444</v>
      </c>
      <c r="AA233">
        <f t="shared" si="47"/>
        <v>-31.546623580645473</v>
      </c>
      <c r="AB233">
        <f t="shared" si="47"/>
        <v>2142.9042264193545</v>
      </c>
      <c r="AE233" s="22">
        <f t="shared" si="42"/>
        <v>-5.159612376028213E-2</v>
      </c>
      <c r="AF233" s="22">
        <f t="shared" si="42"/>
        <v>-1.4188082238065869E-2</v>
      </c>
      <c r="AG233" s="22">
        <f t="shared" si="42"/>
        <v>-2.7390920422377514E-2</v>
      </c>
      <c r="AH233" s="22">
        <f t="shared" si="42"/>
        <v>1.8606149399341838</v>
      </c>
      <c r="AJ233" s="26">
        <f t="shared" si="43"/>
        <v>-0.20611830878741147</v>
      </c>
      <c r="AK233" s="26">
        <f t="shared" si="43"/>
        <v>-0.3134529822798035</v>
      </c>
      <c r="AL233" s="26">
        <f t="shared" si="43"/>
        <v>-0.20504007700235949</v>
      </c>
      <c r="AM233" s="26">
        <f t="shared" si="43"/>
        <v>-0.36500126349741779</v>
      </c>
    </row>
    <row r="234" spans="1:39" x14ac:dyDescent="0.3">
      <c r="A234" s="10" t="s">
        <v>250</v>
      </c>
      <c r="B234">
        <v>971.42905904761915</v>
      </c>
      <c r="C234">
        <v>1152.7768807619047</v>
      </c>
      <c r="D234">
        <v>1279.1382445714285</v>
      </c>
      <c r="E234">
        <v>4127.248289523809</v>
      </c>
      <c r="F234">
        <v>1196.8239637333334</v>
      </c>
      <c r="G234" s="10" t="s">
        <v>250</v>
      </c>
      <c r="H234">
        <f t="shared" si="49"/>
        <v>-225.39490468571421</v>
      </c>
      <c r="I234">
        <f t="shared" si="48"/>
        <v>-44.047082971428608</v>
      </c>
      <c r="J234">
        <f t="shared" si="44"/>
        <v>82.314280838095101</v>
      </c>
      <c r="K234">
        <f t="shared" si="45"/>
        <v>2930.4243257904755</v>
      </c>
      <c r="N234" s="22">
        <f t="shared" si="46"/>
        <v>-0.18832753313413339</v>
      </c>
      <c r="O234" s="22">
        <f t="shared" si="39"/>
        <v>-3.6803309681425152E-2</v>
      </c>
      <c r="P234" s="22">
        <f t="shared" si="40"/>
        <v>6.8777266609307053E-2</v>
      </c>
      <c r="Q234" s="22">
        <f t="shared" si="41"/>
        <v>2.4485007107055292</v>
      </c>
      <c r="S234" s="10" t="s">
        <v>250</v>
      </c>
      <c r="T234">
        <v>1154.4064000000001</v>
      </c>
      <c r="U234">
        <v>1597.616</v>
      </c>
      <c r="V234">
        <v>1649.152</v>
      </c>
      <c r="W234">
        <v>4122.88</v>
      </c>
      <c r="Y234">
        <f t="shared" si="47"/>
        <v>-42.417563733333282</v>
      </c>
      <c r="Z234">
        <f t="shared" si="47"/>
        <v>400.79203626666663</v>
      </c>
      <c r="AA234">
        <f t="shared" si="47"/>
        <v>452.32803626666669</v>
      </c>
      <c r="AB234">
        <f t="shared" si="47"/>
        <v>2926.0560362666665</v>
      </c>
      <c r="AE234" s="22">
        <f t="shared" si="42"/>
        <v>-3.5441773409196561E-2</v>
      </c>
      <c r="AF234" s="22">
        <f t="shared" si="42"/>
        <v>0.33487968858548678</v>
      </c>
      <c r="AG234" s="22">
        <f t="shared" si="42"/>
        <v>0.37794032370114772</v>
      </c>
      <c r="AH234" s="22">
        <f t="shared" si="42"/>
        <v>2.4448508092528689</v>
      </c>
      <c r="AJ234" s="26">
        <f t="shared" si="43"/>
        <v>-0.15288575972493684</v>
      </c>
      <c r="AK234" s="26">
        <f t="shared" si="43"/>
        <v>-0.37168299826691192</v>
      </c>
      <c r="AL234" s="26">
        <f t="shared" si="43"/>
        <v>-0.30916305709184067</v>
      </c>
      <c r="AM234" s="26">
        <f t="shared" si="43"/>
        <v>3.6499014526603091E-3</v>
      </c>
    </row>
    <row r="235" spans="1:39" x14ac:dyDescent="0.3">
      <c r="A235" s="10" t="s">
        <v>251</v>
      </c>
      <c r="B235">
        <v>1366.7313392857143</v>
      </c>
      <c r="C235">
        <v>1678.0915271428571</v>
      </c>
      <c r="D235">
        <v>1682.1789932857141</v>
      </c>
      <c r="E235">
        <v>4300.5089511428578</v>
      </c>
      <c r="F235">
        <v>957.30699987096784</v>
      </c>
      <c r="G235" s="10" t="s">
        <v>251</v>
      </c>
      <c r="H235">
        <f t="shared" si="49"/>
        <v>409.42433941474644</v>
      </c>
      <c r="I235">
        <f t="shared" si="48"/>
        <v>720.78452727188926</v>
      </c>
      <c r="J235">
        <f t="shared" si="44"/>
        <v>724.87199341474627</v>
      </c>
      <c r="K235">
        <f t="shared" si="45"/>
        <v>3343.2019512718898</v>
      </c>
      <c r="N235" s="22">
        <f t="shared" si="46"/>
        <v>0.42768342806427967</v>
      </c>
      <c r="O235" s="22">
        <f t="shared" si="39"/>
        <v>0.75292933966746445</v>
      </c>
      <c r="P235" s="22">
        <f t="shared" si="40"/>
        <v>0.7571990944518836</v>
      </c>
      <c r="Q235" s="22">
        <f t="shared" si="41"/>
        <v>3.4922986583431528</v>
      </c>
      <c r="S235" s="10" t="s">
        <v>251</v>
      </c>
      <c r="T235">
        <v>1425.5219999999999</v>
      </c>
      <c r="U235">
        <v>1955.0016000000001</v>
      </c>
      <c r="V235">
        <v>1883.7255</v>
      </c>
      <c r="W235">
        <v>3726.7217999999998</v>
      </c>
      <c r="Y235">
        <f t="shared" si="47"/>
        <v>468.21500012903209</v>
      </c>
      <c r="Z235">
        <f t="shared" si="47"/>
        <v>997.69460012903221</v>
      </c>
      <c r="AA235">
        <f t="shared" si="47"/>
        <v>926.41850012903217</v>
      </c>
      <c r="AB235">
        <f t="shared" si="47"/>
        <v>2769.4148001290318</v>
      </c>
      <c r="AE235" s="22">
        <f t="shared" si="42"/>
        <v>0.48909597463733284</v>
      </c>
      <c r="AF235" s="22">
        <f t="shared" si="42"/>
        <v>1.0421887652169137</v>
      </c>
      <c r="AG235" s="22">
        <f t="shared" si="42"/>
        <v>0.96773396648504706</v>
      </c>
      <c r="AH235" s="22">
        <f t="shared" si="42"/>
        <v>2.8929223336947416</v>
      </c>
      <c r="AJ235" s="26">
        <f t="shared" si="43"/>
        <v>-6.1412546573053173E-2</v>
      </c>
      <c r="AK235" s="26">
        <f t="shared" si="43"/>
        <v>-0.28925942554944928</v>
      </c>
      <c r="AL235" s="26">
        <f t="shared" si="43"/>
        <v>-0.21053487203316346</v>
      </c>
      <c r="AM235" s="26">
        <f t="shared" si="43"/>
        <v>0.59937632464841117</v>
      </c>
    </row>
    <row r="236" spans="1:39" x14ac:dyDescent="0.3">
      <c r="A236" s="10" t="s">
        <v>252</v>
      </c>
      <c r="B236">
        <v>2199.5570173913043</v>
      </c>
      <c r="C236">
        <v>2151.0864060869567</v>
      </c>
      <c r="D236">
        <v>2979.7244184782608</v>
      </c>
      <c r="E236">
        <v>2475.3052137826085</v>
      </c>
      <c r="F236">
        <v>2190.9334015483873</v>
      </c>
      <c r="G236" s="10" t="s">
        <v>252</v>
      </c>
      <c r="H236">
        <f t="shared" si="49"/>
        <v>8.6236158429169336</v>
      </c>
      <c r="I236">
        <f t="shared" si="48"/>
        <v>-39.846995461430652</v>
      </c>
      <c r="J236">
        <f t="shared" si="44"/>
        <v>788.79101692987342</v>
      </c>
      <c r="K236">
        <f t="shared" si="45"/>
        <v>284.37181223422112</v>
      </c>
      <c r="N236" s="22">
        <f t="shared" si="46"/>
        <v>3.9360465438257547E-3</v>
      </c>
      <c r="O236" s="22">
        <f t="shared" si="39"/>
        <v>-1.8187223506323735E-2</v>
      </c>
      <c r="P236" s="22">
        <f t="shared" si="40"/>
        <v>0.36002509997447441</v>
      </c>
      <c r="Q236" s="22">
        <f t="shared" si="41"/>
        <v>0.12979482262365824</v>
      </c>
      <c r="S236" s="10" t="s">
        <v>252</v>
      </c>
      <c r="T236">
        <v>2998.4245000000001</v>
      </c>
      <c r="U236">
        <v>2506.8795</v>
      </c>
      <c r="V236">
        <v>2968.9317999999998</v>
      </c>
      <c r="W236">
        <v>1650.411492</v>
      </c>
      <c r="Y236">
        <f t="shared" si="47"/>
        <v>807.49109845161274</v>
      </c>
      <c r="Z236">
        <f t="shared" si="47"/>
        <v>315.94609845161267</v>
      </c>
      <c r="AA236">
        <f t="shared" si="47"/>
        <v>777.9983984516125</v>
      </c>
      <c r="AB236">
        <f t="shared" si="47"/>
        <v>-540.52190954838738</v>
      </c>
      <c r="AE236" s="22">
        <f t="shared" si="42"/>
        <v>0.36856031218518037</v>
      </c>
      <c r="AF236" s="22">
        <f t="shared" si="42"/>
        <v>0.14420616264662617</v>
      </c>
      <c r="AG236" s="22">
        <f t="shared" si="42"/>
        <v>0.35509906321286699</v>
      </c>
      <c r="AH236" s="22">
        <f t="shared" si="42"/>
        <v>-0.24670850750935061</v>
      </c>
      <c r="AJ236" s="26">
        <f t="shared" si="43"/>
        <v>-0.36462426564135464</v>
      </c>
      <c r="AK236" s="26">
        <f t="shared" si="43"/>
        <v>-0.1623933861529499</v>
      </c>
      <c r="AL236" s="26">
        <f t="shared" si="43"/>
        <v>4.9260367616074108E-3</v>
      </c>
      <c r="AM236" s="26">
        <f t="shared" si="43"/>
        <v>0.37650333013300885</v>
      </c>
    </row>
    <row r="237" spans="1:39" x14ac:dyDescent="0.3">
      <c r="A237" s="10" t="s">
        <v>253</v>
      </c>
      <c r="B237">
        <v>2062.9190224090912</v>
      </c>
      <c r="C237">
        <v>2714.7089631818185</v>
      </c>
      <c r="D237">
        <v>3588.2861931818184</v>
      </c>
      <c r="E237">
        <v>2348.7523086818182</v>
      </c>
      <c r="F237">
        <v>2158.7188290999998</v>
      </c>
      <c r="G237" s="10" t="s">
        <v>253</v>
      </c>
      <c r="H237">
        <f t="shared" si="49"/>
        <v>-95.799806690908554</v>
      </c>
      <c r="I237">
        <f t="shared" si="48"/>
        <v>555.99013408181872</v>
      </c>
      <c r="J237">
        <f t="shared" si="44"/>
        <v>1429.5673640818186</v>
      </c>
      <c r="K237">
        <f t="shared" si="45"/>
        <v>190.03347958181848</v>
      </c>
      <c r="N237" s="22">
        <f t="shared" si="46"/>
        <v>-4.437808453769259E-2</v>
      </c>
      <c r="O237" s="22">
        <f t="shared" si="39"/>
        <v>0.25755560501300617</v>
      </c>
      <c r="P237" s="22">
        <f t="shared" si="40"/>
        <v>0.66222953393046802</v>
      </c>
      <c r="Q237" s="22">
        <f t="shared" si="41"/>
        <v>8.8030676816325412E-2</v>
      </c>
      <c r="S237" s="10" t="s">
        <v>253</v>
      </c>
      <c r="T237">
        <v>1759.3581000000001</v>
      </c>
      <c r="U237">
        <v>3233.9646000000002</v>
      </c>
      <c r="V237">
        <v>3813.6375000000003</v>
      </c>
      <c r="W237">
        <v>2440.7280000000001</v>
      </c>
      <c r="Y237">
        <f t="shared" si="47"/>
        <v>-399.36072909999962</v>
      </c>
      <c r="Z237">
        <f t="shared" si="47"/>
        <v>1075.2457709000005</v>
      </c>
      <c r="AA237">
        <f t="shared" si="47"/>
        <v>1654.9186709000005</v>
      </c>
      <c r="AB237">
        <f t="shared" si="47"/>
        <v>282.0091709000003</v>
      </c>
      <c r="AE237" s="22">
        <f t="shared" si="42"/>
        <v>-0.18499895573083908</v>
      </c>
      <c r="AF237" s="22">
        <f t="shared" si="42"/>
        <v>0.4980944050727929</v>
      </c>
      <c r="AG237" s="22">
        <f t="shared" si="42"/>
        <v>0.76662076069904828</v>
      </c>
      <c r="AH237" s="22">
        <f t="shared" si="42"/>
        <v>0.13063728684739082</v>
      </c>
      <c r="AJ237" s="26">
        <f t="shared" si="43"/>
        <v>0.14062087119314648</v>
      </c>
      <c r="AK237" s="26">
        <f t="shared" si="43"/>
        <v>-0.24053880005978673</v>
      </c>
      <c r="AL237" s="26">
        <f t="shared" si="43"/>
        <v>-0.10439122676858026</v>
      </c>
      <c r="AM237" s="26">
        <f t="shared" si="43"/>
        <v>-4.2606610031065403E-2</v>
      </c>
    </row>
    <row r="238" spans="1:39" x14ac:dyDescent="0.3">
      <c r="A238" s="10" t="s">
        <v>254</v>
      </c>
      <c r="B238">
        <v>1907.2847892857142</v>
      </c>
      <c r="C238">
        <v>2569.2240766666664</v>
      </c>
      <c r="D238">
        <v>3399.0420342857142</v>
      </c>
      <c r="E238">
        <v>1486.3188173333335</v>
      </c>
      <c r="F238">
        <v>764.28737051612916</v>
      </c>
      <c r="G238" s="10" t="s">
        <v>254</v>
      </c>
      <c r="H238">
        <f t="shared" si="49"/>
        <v>1142.997418769585</v>
      </c>
      <c r="I238">
        <f t="shared" si="48"/>
        <v>1804.9367061505372</v>
      </c>
      <c r="J238">
        <f t="shared" si="44"/>
        <v>2634.754663769585</v>
      </c>
      <c r="K238">
        <f t="shared" si="45"/>
        <v>722.03144681720437</v>
      </c>
      <c r="N238" s="22">
        <f t="shared" si="46"/>
        <v>1.4955074005706912</v>
      </c>
      <c r="O238" s="22">
        <f t="shared" si="39"/>
        <v>2.3615943109613986</v>
      </c>
      <c r="P238" s="22">
        <f t="shared" si="40"/>
        <v>3.447335080246472</v>
      </c>
      <c r="Q238" s="22">
        <f t="shared" si="41"/>
        <v>0.94471199534490669</v>
      </c>
      <c r="S238" s="10" t="s">
        <v>254</v>
      </c>
      <c r="T238">
        <v>1236.6360999999999</v>
      </c>
      <c r="U238">
        <v>2961.6914999999999</v>
      </c>
      <c r="V238">
        <v>2857.7725</v>
      </c>
      <c r="W238">
        <v>767.75357199999996</v>
      </c>
      <c r="Y238">
        <f t="shared" si="47"/>
        <v>472.34872948387078</v>
      </c>
      <c r="Z238">
        <f t="shared" si="47"/>
        <v>2197.4041294838707</v>
      </c>
      <c r="AA238">
        <f t="shared" si="47"/>
        <v>2093.4851294838709</v>
      </c>
      <c r="AB238">
        <f t="shared" si="47"/>
        <v>3.4662014838708046</v>
      </c>
      <c r="AE238" s="22">
        <f t="shared" si="42"/>
        <v>0.61802503574655443</v>
      </c>
      <c r="AF238" s="22">
        <f t="shared" si="42"/>
        <v>2.8751019763677985</v>
      </c>
      <c r="AG238" s="22">
        <f t="shared" si="42"/>
        <v>2.7391334859689285</v>
      </c>
      <c r="AH238" s="22">
        <f t="shared" si="42"/>
        <v>4.5352070668524223E-3</v>
      </c>
      <c r="AJ238" s="26">
        <f t="shared" si="43"/>
        <v>0.87748236482413677</v>
      </c>
      <c r="AK238" s="26">
        <f t="shared" si="43"/>
        <v>-0.51350766540639992</v>
      </c>
      <c r="AL238" s="26">
        <f t="shared" si="43"/>
        <v>0.70820159427754348</v>
      </c>
      <c r="AM238" s="26">
        <f t="shared" si="43"/>
        <v>0.94017678827805429</v>
      </c>
    </row>
    <row r="239" spans="1:39" x14ac:dyDescent="0.3">
      <c r="A239" s="10" t="s">
        <v>255</v>
      </c>
      <c r="B239">
        <v>2041.3007499999999</v>
      </c>
      <c r="C239">
        <v>2801.6794068181816</v>
      </c>
      <c r="D239">
        <v>2778.1140108181817</v>
      </c>
      <c r="E239">
        <v>730.37224049999998</v>
      </c>
      <c r="F239">
        <v>1129.2441296666664</v>
      </c>
      <c r="G239" s="10" t="s">
        <v>255</v>
      </c>
      <c r="H239">
        <f t="shared" si="49"/>
        <v>912.05662033333351</v>
      </c>
      <c r="I239">
        <f t="shared" si="48"/>
        <v>1672.4352771515153</v>
      </c>
      <c r="J239">
        <f t="shared" si="44"/>
        <v>1648.8698811515153</v>
      </c>
      <c r="K239">
        <f t="shared" si="45"/>
        <v>-398.87188916666639</v>
      </c>
      <c r="N239" s="22">
        <f t="shared" si="46"/>
        <v>0.8076700125087718</v>
      </c>
      <c r="O239" s="22">
        <f t="shared" si="39"/>
        <v>1.4810218917367228</v>
      </c>
      <c r="P239" s="22">
        <f t="shared" si="40"/>
        <v>1.4601535999467481</v>
      </c>
      <c r="Q239" s="22">
        <f t="shared" si="41"/>
        <v>-0.35322024590413997</v>
      </c>
      <c r="S239" s="10" t="s">
        <v>255</v>
      </c>
      <c r="T239">
        <v>3431.4523999999997</v>
      </c>
      <c r="U239">
        <v>3462.4594999999999</v>
      </c>
      <c r="V239">
        <v>3514.1379999999999</v>
      </c>
      <c r="W239">
        <v>763.60151599999995</v>
      </c>
      <c r="Y239">
        <f t="shared" si="47"/>
        <v>2302.2082703333335</v>
      </c>
      <c r="Z239">
        <f t="shared" si="47"/>
        <v>2333.2153703333333</v>
      </c>
      <c r="AA239">
        <f t="shared" si="47"/>
        <v>2384.8938703333333</v>
      </c>
      <c r="AB239">
        <f t="shared" si="47"/>
        <v>-365.64261366666642</v>
      </c>
      <c r="AE239" s="22">
        <f t="shared" si="42"/>
        <v>2.0387161729261378</v>
      </c>
      <c r="AF239" s="22">
        <f t="shared" si="42"/>
        <v>2.0661744515971572</v>
      </c>
      <c r="AG239" s="22">
        <f t="shared" si="42"/>
        <v>2.1119382493821894</v>
      </c>
      <c r="AH239" s="22">
        <f t="shared" si="42"/>
        <v>-0.32379412392836426</v>
      </c>
      <c r="AJ239" s="26">
        <f t="shared" si="43"/>
        <v>-1.2310461604173661</v>
      </c>
      <c r="AK239" s="26">
        <f t="shared" si="43"/>
        <v>-0.58515255986043435</v>
      </c>
      <c r="AL239" s="26">
        <f t="shared" si="43"/>
        <v>-0.65178464943544134</v>
      </c>
      <c r="AM239" s="26">
        <f t="shared" si="43"/>
        <v>-2.942612197577571E-2</v>
      </c>
    </row>
    <row r="240" spans="1:39" x14ac:dyDescent="0.3">
      <c r="A240" s="10" t="s">
        <v>256</v>
      </c>
      <c r="B240">
        <v>2725.7637942857145</v>
      </c>
      <c r="C240">
        <v>2666.6629409523812</v>
      </c>
      <c r="D240">
        <v>2369.6113752380957</v>
      </c>
      <c r="E240">
        <v>707.85199999999998</v>
      </c>
      <c r="F240">
        <v>2331.7037522580649</v>
      </c>
      <c r="G240" s="10" t="s">
        <v>256</v>
      </c>
      <c r="H240">
        <f t="shared" si="49"/>
        <v>394.06004202764962</v>
      </c>
      <c r="I240">
        <f t="shared" si="48"/>
        <v>334.95918869431625</v>
      </c>
      <c r="J240">
        <f t="shared" si="44"/>
        <v>37.907622980030737</v>
      </c>
      <c r="K240">
        <f t="shared" si="45"/>
        <v>-1623.8517522580651</v>
      </c>
      <c r="N240" s="22">
        <f t="shared" si="46"/>
        <v>0.16900090401537271</v>
      </c>
      <c r="O240" s="22">
        <f t="shared" si="39"/>
        <v>0.14365426498539344</v>
      </c>
      <c r="P240" s="22">
        <f t="shared" si="40"/>
        <v>1.6257478225233501E-2</v>
      </c>
      <c r="Q240" s="22">
        <f t="shared" si="41"/>
        <v>-0.69642284131742593</v>
      </c>
      <c r="S240" s="10" t="s">
        <v>256</v>
      </c>
      <c r="T240">
        <v>1671.68</v>
      </c>
      <c r="U240">
        <v>1535.856</v>
      </c>
      <c r="V240">
        <v>1546.3040000000001</v>
      </c>
      <c r="W240">
        <v>605.98400000000004</v>
      </c>
      <c r="Y240">
        <f t="shared" si="47"/>
        <v>-660.02375225806486</v>
      </c>
      <c r="Z240">
        <f t="shared" si="47"/>
        <v>-795.84775225806493</v>
      </c>
      <c r="AA240">
        <f t="shared" si="47"/>
        <v>-785.39975225806484</v>
      </c>
      <c r="AB240">
        <f t="shared" si="47"/>
        <v>-1725.719752258065</v>
      </c>
      <c r="AE240" s="22">
        <f t="shared" si="42"/>
        <v>-0.28306501270536005</v>
      </c>
      <c r="AF240" s="22">
        <f t="shared" si="42"/>
        <v>-0.34131598042304956</v>
      </c>
      <c r="AG240" s="22">
        <f t="shared" si="42"/>
        <v>-0.33683513675245802</v>
      </c>
      <c r="AH240" s="22">
        <f t="shared" si="42"/>
        <v>-0.74011106710569308</v>
      </c>
      <c r="AJ240" s="26">
        <f t="shared" si="43"/>
        <v>0.45206591672073276</v>
      </c>
      <c r="AK240" s="26">
        <f t="shared" si="43"/>
        <v>0.48497024540844302</v>
      </c>
      <c r="AL240" s="26">
        <f t="shared" si="43"/>
        <v>0.35309261497769151</v>
      </c>
      <c r="AM240" s="26">
        <f t="shared" si="43"/>
        <v>4.3688225788267143E-2</v>
      </c>
    </row>
    <row r="241" spans="1:34" x14ac:dyDescent="0.3">
      <c r="A241" s="10" t="s">
        <v>266</v>
      </c>
      <c r="S241" s="10" t="s">
        <v>266</v>
      </c>
    </row>
    <row r="246" spans="1:34" ht="16.2" thickBot="1" x14ac:dyDescent="0.35"/>
    <row r="247" spans="1:34" x14ac:dyDescent="0.3">
      <c r="AG247" s="33"/>
      <c r="AH247" s="33"/>
    </row>
    <row r="255" spans="1:34" ht="16.2" thickBot="1" x14ac:dyDescent="0.35"/>
    <row r="256" spans="1:34" ht="16.2" thickBot="1" x14ac:dyDescent="0.35">
      <c r="I256" s="32" t="s">
        <v>370</v>
      </c>
      <c r="J256" s="32"/>
      <c r="K256" s="32" t="s">
        <v>371</v>
      </c>
      <c r="L256" s="32"/>
      <c r="M256" s="32" t="s">
        <v>372</v>
      </c>
      <c r="N256" s="32"/>
      <c r="O256" s="32" t="s">
        <v>373</v>
      </c>
      <c r="P256" s="32"/>
      <c r="U256" t="s">
        <v>382</v>
      </c>
    </row>
    <row r="257" spans="1:26" ht="31.2" x14ac:dyDescent="0.3">
      <c r="A257" s="32" t="s">
        <v>383</v>
      </c>
      <c r="B257" s="32"/>
      <c r="C257" s="32" t="s">
        <v>384</v>
      </c>
      <c r="D257" s="32"/>
      <c r="E257" s="32" t="s">
        <v>385</v>
      </c>
      <c r="F257" s="32"/>
      <c r="G257" s="32" t="s">
        <v>386</v>
      </c>
      <c r="H257" s="32"/>
      <c r="R257" s="106" t="s">
        <v>387</v>
      </c>
      <c r="S257" s="107" t="s">
        <v>388</v>
      </c>
      <c r="T257" s="108" t="s">
        <v>389</v>
      </c>
      <c r="U257" s="107" t="s">
        <v>390</v>
      </c>
      <c r="V257" s="107" t="s">
        <v>391</v>
      </c>
      <c r="W257" s="107" t="s">
        <v>392</v>
      </c>
      <c r="X257" s="107" t="s">
        <v>393</v>
      </c>
      <c r="Y257" s="107" t="s">
        <v>394</v>
      </c>
      <c r="Z257" s="109" t="s">
        <v>395</v>
      </c>
    </row>
    <row r="258" spans="1:26" x14ac:dyDescent="0.3">
      <c r="I258" t="s">
        <v>388</v>
      </c>
      <c r="J258">
        <v>10.233885380090085</v>
      </c>
      <c r="K258" t="s">
        <v>388</v>
      </c>
      <c r="L258">
        <v>15.289212934686113</v>
      </c>
      <c r="M258" t="s">
        <v>388</v>
      </c>
      <c r="N258">
        <v>18.697074274340697</v>
      </c>
      <c r="O258" t="s">
        <v>388</v>
      </c>
      <c r="P258">
        <v>20.256048094805216</v>
      </c>
      <c r="R258" s="103" t="s">
        <v>396</v>
      </c>
      <c r="S258" s="27">
        <v>10.233885380090085</v>
      </c>
      <c r="T258" s="27">
        <v>29.350773733811696</v>
      </c>
      <c r="U258" s="27">
        <f>T258/S258</f>
        <v>2.8679990681655783</v>
      </c>
      <c r="V258" s="27">
        <v>1.4295817832574507</v>
      </c>
      <c r="W258" s="27">
        <v>0.19842323538878054</v>
      </c>
      <c r="X258" s="27">
        <v>-79.909716591133019</v>
      </c>
      <c r="Y258" s="27">
        <v>127.16708508141326</v>
      </c>
      <c r="Z258" s="104">
        <f>(213-93)/213</f>
        <v>0.56338028169014087</v>
      </c>
    </row>
    <row r="259" spans="1:26" x14ac:dyDescent="0.3">
      <c r="A259" t="s">
        <v>388</v>
      </c>
      <c r="B259">
        <v>8.7373891371938885</v>
      </c>
      <c r="C259" t="s">
        <v>388</v>
      </c>
      <c r="D259">
        <v>12.652161416427703</v>
      </c>
      <c r="E259" t="s">
        <v>388</v>
      </c>
      <c r="F259">
        <v>15.129447442134502</v>
      </c>
      <c r="G259" t="s">
        <v>388</v>
      </c>
      <c r="H259">
        <v>17.155918989365212</v>
      </c>
      <c r="I259" t="s">
        <v>397</v>
      </c>
      <c r="J259">
        <v>2.0110818787110243</v>
      </c>
      <c r="K259" t="s">
        <v>397</v>
      </c>
      <c r="L259">
        <v>3.155869873462497</v>
      </c>
      <c r="M259" t="s">
        <v>397</v>
      </c>
      <c r="N259">
        <v>4.1038257886328937</v>
      </c>
      <c r="O259" t="s">
        <v>397</v>
      </c>
      <c r="P259">
        <v>7.0254844783885755</v>
      </c>
      <c r="R259" s="103" t="s">
        <v>398</v>
      </c>
      <c r="S259" s="27">
        <v>15.289212934686113</v>
      </c>
      <c r="T259" s="27">
        <v>46.058404468702626</v>
      </c>
      <c r="U259" s="27">
        <f>T259/S259</f>
        <v>3.0124771409397737</v>
      </c>
      <c r="V259" s="27">
        <v>0.90369695585987975</v>
      </c>
      <c r="W259" s="27">
        <v>3.7699590799696633E-2</v>
      </c>
      <c r="X259" s="27">
        <v>-143.46925983387104</v>
      </c>
      <c r="Y259" s="27">
        <v>145.77929127188949</v>
      </c>
      <c r="Z259" s="104">
        <f>(213-89)/213</f>
        <v>0.5821596244131455</v>
      </c>
    </row>
    <row r="260" spans="1:26" x14ac:dyDescent="0.3">
      <c r="A260" t="s">
        <v>397</v>
      </c>
      <c r="B260">
        <v>2.1477806955591321</v>
      </c>
      <c r="C260" t="s">
        <v>397</v>
      </c>
      <c r="D260">
        <v>3.3705902791103624</v>
      </c>
      <c r="E260" t="s">
        <v>397</v>
      </c>
      <c r="F260">
        <v>4.3884766028297806</v>
      </c>
      <c r="G260" t="s">
        <v>397</v>
      </c>
      <c r="H260">
        <v>7.229451963539141</v>
      </c>
      <c r="I260" t="s">
        <v>285</v>
      </c>
      <c r="J260">
        <v>9.3079158357143115</v>
      </c>
      <c r="K260" t="s">
        <v>285</v>
      </c>
      <c r="L260">
        <v>13.481395882697967</v>
      </c>
      <c r="M260" t="s">
        <v>285</v>
      </c>
      <c r="N260">
        <v>18.077388476190379</v>
      </c>
      <c r="O260" t="s">
        <v>285</v>
      </c>
      <c r="P260">
        <v>21.94988794285706</v>
      </c>
      <c r="R260" s="103" t="s">
        <v>399</v>
      </c>
      <c r="S260" s="27">
        <v>18.697074274340697</v>
      </c>
      <c r="T260" s="27">
        <v>59.893365576117915</v>
      </c>
      <c r="U260" s="27">
        <f>T260/S260</f>
        <v>3.2033549579633309</v>
      </c>
      <c r="V260" s="27">
        <v>0.74298340508251792</v>
      </c>
      <c r="W260" s="27">
        <v>4.3363338012362626E-2</v>
      </c>
      <c r="X260" s="27">
        <v>-178.57575685714284</v>
      </c>
      <c r="Y260" s="27">
        <v>162.49914718793829</v>
      </c>
      <c r="Z260" s="104">
        <f>(213-83)/213</f>
        <v>0.61032863849765262</v>
      </c>
    </row>
    <row r="261" spans="1:26" x14ac:dyDescent="0.3">
      <c r="A261" t="s">
        <v>285</v>
      </c>
      <c r="B261">
        <v>7.8722647350230233</v>
      </c>
      <c r="C261" t="s">
        <v>285</v>
      </c>
      <c r="D261">
        <v>10.845836797533025</v>
      </c>
      <c r="E261" t="s">
        <v>285</v>
      </c>
      <c r="F261">
        <v>14.080609666666675</v>
      </c>
      <c r="G261" t="s">
        <v>285</v>
      </c>
      <c r="H261">
        <v>19.033076579966078</v>
      </c>
      <c r="I261" t="s">
        <v>400</v>
      </c>
      <c r="J261" t="e">
        <v>#N/A</v>
      </c>
      <c r="K261" t="s">
        <v>400</v>
      </c>
      <c r="L261" t="e">
        <v>#N/A</v>
      </c>
      <c r="M261" t="s">
        <v>400</v>
      </c>
      <c r="N261" t="e">
        <v>#N/A</v>
      </c>
      <c r="O261" t="s">
        <v>400</v>
      </c>
      <c r="P261" t="e">
        <v>#N/A</v>
      </c>
      <c r="R261" s="105" t="s">
        <v>401</v>
      </c>
      <c r="S261" s="98">
        <v>20.256048094805216</v>
      </c>
      <c r="T261" s="98">
        <v>102.53357035256688</v>
      </c>
      <c r="U261" s="98">
        <f>T261/S261</f>
        <v>5.0618743534116231</v>
      </c>
      <c r="V261" s="98">
        <v>0.76354120937555647</v>
      </c>
      <c r="W261" s="98">
        <v>0.20817457353587424</v>
      </c>
      <c r="X261" s="98">
        <v>-263.97690791397838</v>
      </c>
      <c r="Y261" s="98">
        <v>317.62908000000004</v>
      </c>
      <c r="Z261" s="110">
        <f>(213-88)/213</f>
        <v>0.58685446009389675</v>
      </c>
    </row>
    <row r="262" spans="1:26" x14ac:dyDescent="0.3">
      <c r="A262" t="s">
        <v>400</v>
      </c>
      <c r="B262" t="e">
        <v>#N/A</v>
      </c>
      <c r="C262" t="s">
        <v>400</v>
      </c>
      <c r="D262" t="e">
        <v>#N/A</v>
      </c>
      <c r="E262" t="s">
        <v>400</v>
      </c>
      <c r="F262" t="e">
        <v>#N/A</v>
      </c>
      <c r="G262" t="s">
        <v>400</v>
      </c>
      <c r="H262" t="e">
        <v>#N/A</v>
      </c>
      <c r="I262" t="s">
        <v>402</v>
      </c>
      <c r="J262">
        <v>29.350773733811696</v>
      </c>
      <c r="K262" t="s">
        <v>402</v>
      </c>
      <c r="L262">
        <v>46.058404468702626</v>
      </c>
      <c r="M262" t="s">
        <v>402</v>
      </c>
      <c r="N262">
        <v>59.893365576117915</v>
      </c>
      <c r="O262" t="s">
        <v>402</v>
      </c>
      <c r="P262">
        <v>102.53357035256688</v>
      </c>
    </row>
    <row r="263" spans="1:26" x14ac:dyDescent="0.3">
      <c r="A263" t="s">
        <v>402</v>
      </c>
      <c r="B263">
        <v>30.97573370516065</v>
      </c>
      <c r="C263" t="s">
        <v>402</v>
      </c>
      <c r="D263">
        <v>48.611344319651558</v>
      </c>
      <c r="E263" t="s">
        <v>402</v>
      </c>
      <c r="F263">
        <v>63.291509650707155</v>
      </c>
      <c r="G263" t="s">
        <v>402</v>
      </c>
      <c r="H263">
        <v>104.26463899217676</v>
      </c>
      <c r="I263" t="s">
        <v>403</v>
      </c>
      <c r="J263">
        <v>861.46791877341059</v>
      </c>
      <c r="K263" t="s">
        <v>403</v>
      </c>
      <c r="L263">
        <v>2121.3766222026061</v>
      </c>
      <c r="M263" t="s">
        <v>403</v>
      </c>
      <c r="N263">
        <v>3587.2152400345067</v>
      </c>
      <c r="O263" t="s">
        <v>403</v>
      </c>
      <c r="P263">
        <v>10513.133049244781</v>
      </c>
    </row>
    <row r="264" spans="1:26" x14ac:dyDescent="0.3">
      <c r="A264" t="s">
        <v>403</v>
      </c>
      <c r="B264">
        <v>959.49607857302556</v>
      </c>
      <c r="C264" t="s">
        <v>403</v>
      </c>
      <c r="D264">
        <v>2363.0627965637195</v>
      </c>
      <c r="E264" t="s">
        <v>403</v>
      </c>
      <c r="F264">
        <v>4005.8151938655574</v>
      </c>
      <c r="G264" t="s">
        <v>403</v>
      </c>
      <c r="H264">
        <v>10871.114944168945</v>
      </c>
      <c r="I264" t="s">
        <v>391</v>
      </c>
      <c r="J264">
        <v>1.4295817832574507</v>
      </c>
      <c r="K264" t="s">
        <v>391</v>
      </c>
      <c r="L264">
        <v>0.90369695585987975</v>
      </c>
      <c r="M264" t="s">
        <v>391</v>
      </c>
      <c r="N264">
        <v>0.74298340508251792</v>
      </c>
      <c r="O264" t="s">
        <v>391</v>
      </c>
      <c r="P264">
        <v>0.76354120937555647</v>
      </c>
      <c r="R264" s="111"/>
      <c r="S264" s="107"/>
      <c r="T264" s="107"/>
      <c r="U264" s="107" t="s">
        <v>404</v>
      </c>
      <c r="V264" s="107"/>
      <c r="W264" s="107"/>
      <c r="X264" s="107"/>
      <c r="Y264" s="107"/>
      <c r="Z264" s="112"/>
    </row>
    <row r="265" spans="1:26" ht="31.2" x14ac:dyDescent="0.3">
      <c r="A265" t="s">
        <v>391</v>
      </c>
      <c r="B265">
        <v>2.0241545708858792</v>
      </c>
      <c r="C265" t="s">
        <v>391</v>
      </c>
      <c r="D265">
        <v>1.1204494131266474</v>
      </c>
      <c r="E265" t="s">
        <v>391</v>
      </c>
      <c r="F265">
        <v>0.95079612796951629</v>
      </c>
      <c r="G265" t="s">
        <v>391</v>
      </c>
      <c r="H265">
        <v>0.74289189741411921</v>
      </c>
      <c r="I265" t="s">
        <v>392</v>
      </c>
      <c r="J265">
        <v>0.19842323538878054</v>
      </c>
      <c r="K265" t="s">
        <v>392</v>
      </c>
      <c r="L265">
        <v>3.7699590799696633E-2</v>
      </c>
      <c r="M265" t="s">
        <v>392</v>
      </c>
      <c r="N265">
        <v>4.3363338012362626E-2</v>
      </c>
      <c r="O265" t="s">
        <v>392</v>
      </c>
      <c r="P265">
        <v>0.20817457353587424</v>
      </c>
      <c r="R265" s="106" t="s">
        <v>387</v>
      </c>
      <c r="S265" s="107" t="s">
        <v>388</v>
      </c>
      <c r="T265" s="108" t="s">
        <v>389</v>
      </c>
      <c r="U265" s="107" t="s">
        <v>390</v>
      </c>
      <c r="V265" s="107" t="s">
        <v>391</v>
      </c>
      <c r="W265" s="107" t="s">
        <v>392</v>
      </c>
      <c r="X265" s="107" t="s">
        <v>393</v>
      </c>
      <c r="Y265" s="107" t="s">
        <v>394</v>
      </c>
      <c r="Z265" s="109" t="s">
        <v>395</v>
      </c>
    </row>
    <row r="266" spans="1:26" x14ac:dyDescent="0.3">
      <c r="A266" t="s">
        <v>392</v>
      </c>
      <c r="B266">
        <v>-5.3892784630805581E-2</v>
      </c>
      <c r="C266" t="s">
        <v>392</v>
      </c>
      <c r="D266">
        <v>-0.12180894402136332</v>
      </c>
      <c r="E266" t="s">
        <v>392</v>
      </c>
      <c r="F266">
        <v>-9.9979500554028489E-2</v>
      </c>
      <c r="G266" t="s">
        <v>392</v>
      </c>
      <c r="H266">
        <v>0.21444993846691182</v>
      </c>
      <c r="I266" t="s">
        <v>405</v>
      </c>
      <c r="J266">
        <v>207.07680167254628</v>
      </c>
      <c r="K266" t="s">
        <v>405</v>
      </c>
      <c r="L266">
        <v>289.2485511057605</v>
      </c>
      <c r="M266" t="s">
        <v>405</v>
      </c>
      <c r="N266">
        <v>341.0749040450811</v>
      </c>
      <c r="O266" t="s">
        <v>405</v>
      </c>
      <c r="P266">
        <v>581.60598791397842</v>
      </c>
      <c r="R266" s="103" t="s">
        <v>396</v>
      </c>
      <c r="S266" s="27">
        <v>5.9179674724300177E-2</v>
      </c>
      <c r="T266" s="27">
        <v>0.25964333838787257</v>
      </c>
      <c r="U266" s="27">
        <f>T266/S266</f>
        <v>4.3873735298051342</v>
      </c>
      <c r="V266" s="27">
        <v>22.384462976798371</v>
      </c>
      <c r="W266" s="27">
        <v>3.7404067672062187</v>
      </c>
      <c r="X266" s="27">
        <v>-0.53260911586190907</v>
      </c>
      <c r="Y266" s="27">
        <v>1.9920844327176779</v>
      </c>
      <c r="Z266" s="104">
        <f>(213-93)/213</f>
        <v>0.56338028169014087</v>
      </c>
    </row>
    <row r="267" spans="1:26" x14ac:dyDescent="0.3">
      <c r="A267" t="s">
        <v>405</v>
      </c>
      <c r="B267">
        <v>243.35028393855609</v>
      </c>
      <c r="C267" t="s">
        <v>405</v>
      </c>
      <c r="D267">
        <v>302.83733127903224</v>
      </c>
      <c r="E267" t="s">
        <v>405</v>
      </c>
      <c r="F267">
        <v>362.43645284508102</v>
      </c>
      <c r="G267" t="s">
        <v>405</v>
      </c>
      <c r="H267">
        <v>581.60598791397842</v>
      </c>
      <c r="I267" t="s">
        <v>356</v>
      </c>
      <c r="J267">
        <v>-79.909716591133019</v>
      </c>
      <c r="K267" t="s">
        <v>356</v>
      </c>
      <c r="L267">
        <v>-143.46925983387104</v>
      </c>
      <c r="M267" t="s">
        <v>356</v>
      </c>
      <c r="N267">
        <v>-178.57575685714284</v>
      </c>
      <c r="O267" t="s">
        <v>356</v>
      </c>
      <c r="P267">
        <v>-263.97690791397838</v>
      </c>
      <c r="R267" s="103" t="s">
        <v>398</v>
      </c>
      <c r="S267" s="27">
        <v>0.15487176550070877</v>
      </c>
      <c r="T267" s="27">
        <v>0.56533534367351068</v>
      </c>
      <c r="U267" s="27">
        <f>T267/S267</f>
        <v>3.6503447987807913</v>
      </c>
      <c r="V267" s="27">
        <v>29.85294307676843</v>
      </c>
      <c r="W267" s="27">
        <v>4.8989812591493944</v>
      </c>
      <c r="X267" s="27">
        <v>-0.3718253539392628</v>
      </c>
      <c r="Y267" s="27">
        <v>4.7226187208344799</v>
      </c>
      <c r="Z267" s="104">
        <f>(213-89)/213</f>
        <v>0.5821596244131455</v>
      </c>
    </row>
    <row r="268" spans="1:26" x14ac:dyDescent="0.3">
      <c r="A268" t="s">
        <v>356</v>
      </c>
      <c r="B268">
        <v>-116.18319885714283</v>
      </c>
      <c r="C268" t="s">
        <v>356</v>
      </c>
      <c r="D268">
        <v>-157.05804000714278</v>
      </c>
      <c r="E268" t="s">
        <v>356</v>
      </c>
      <c r="F268">
        <v>-199.93730565714276</v>
      </c>
      <c r="G268" t="s">
        <v>356</v>
      </c>
      <c r="H268">
        <v>-263.97690791397838</v>
      </c>
      <c r="I268" t="s">
        <v>406</v>
      </c>
      <c r="J268">
        <v>127.16708508141326</v>
      </c>
      <c r="K268" t="s">
        <v>406</v>
      </c>
      <c r="L268">
        <v>145.77929127188949</v>
      </c>
      <c r="M268" t="s">
        <v>406</v>
      </c>
      <c r="N268">
        <v>162.49914718793829</v>
      </c>
      <c r="O268" t="s">
        <v>406</v>
      </c>
      <c r="P268">
        <v>317.62908000000004</v>
      </c>
      <c r="R268" s="103" t="s">
        <v>399</v>
      </c>
      <c r="S268" s="27">
        <v>0.15677286358373532</v>
      </c>
      <c r="T268" s="27">
        <v>0.5409506506191365</v>
      </c>
      <c r="U268" s="27">
        <f>T268/S268</f>
        <v>3.4505375372581915</v>
      </c>
      <c r="V268" s="27">
        <v>27.328685863117638</v>
      </c>
      <c r="W268" s="27">
        <v>4.7088384541956803</v>
      </c>
      <c r="X268" s="27">
        <v>-0.39643915683876707</v>
      </c>
      <c r="Y268" s="27">
        <v>4.3184188855339034</v>
      </c>
      <c r="Z268" s="104">
        <f>(213-83)/213</f>
        <v>0.61032863849765262</v>
      </c>
    </row>
    <row r="269" spans="1:26" x14ac:dyDescent="0.3">
      <c r="A269" t="s">
        <v>406</v>
      </c>
      <c r="B269">
        <v>127.16708508141326</v>
      </c>
      <c r="C269" t="s">
        <v>406</v>
      </c>
      <c r="D269">
        <v>145.77929127188949</v>
      </c>
      <c r="E269" t="s">
        <v>406</v>
      </c>
      <c r="F269">
        <v>162.49914718793829</v>
      </c>
      <c r="G269" t="s">
        <v>406</v>
      </c>
      <c r="H269">
        <v>317.62908000000004</v>
      </c>
      <c r="I269" t="s">
        <v>358</v>
      </c>
      <c r="J269">
        <v>2179.8175859591879</v>
      </c>
      <c r="K269" t="s">
        <v>358</v>
      </c>
      <c r="L269">
        <v>3256.6023550881418</v>
      </c>
      <c r="M269" t="s">
        <v>358</v>
      </c>
      <c r="N269">
        <v>3982.4768204345687</v>
      </c>
      <c r="O269" t="s">
        <v>358</v>
      </c>
      <c r="P269">
        <v>4314.5382441935108</v>
      </c>
      <c r="R269" s="105" t="s">
        <v>401</v>
      </c>
      <c r="S269" s="98">
        <v>0.26566551950011552</v>
      </c>
      <c r="T269" s="98">
        <v>1.1284200959512942</v>
      </c>
      <c r="U269" s="98">
        <f>T269/S269</f>
        <v>4.247521839019849</v>
      </c>
      <c r="V269" s="98">
        <v>67.195343059627064</v>
      </c>
      <c r="W269" s="98">
        <v>7.408731546720122</v>
      </c>
      <c r="X269" s="98">
        <v>-0.75131509731720147</v>
      </c>
      <c r="Y269" s="98">
        <v>11.870573702992045</v>
      </c>
      <c r="Z269" s="110">
        <f>(213-88)/213</f>
        <v>0.58685446009389675</v>
      </c>
    </row>
    <row r="270" spans="1:26" ht="16.2" thickBot="1" x14ac:dyDescent="0.35">
      <c r="A270" t="s">
        <v>358</v>
      </c>
      <c r="B270">
        <v>1817.3769405363287</v>
      </c>
      <c r="C270" t="s">
        <v>358</v>
      </c>
      <c r="D270">
        <v>2631.6495746169621</v>
      </c>
      <c r="E270" t="s">
        <v>358</v>
      </c>
      <c r="F270">
        <v>3146.9250679639763</v>
      </c>
      <c r="G270" t="s">
        <v>358</v>
      </c>
      <c r="H270">
        <v>3568.4311497879644</v>
      </c>
      <c r="I270" s="31" t="s">
        <v>407</v>
      </c>
      <c r="J270" s="31">
        <v>213</v>
      </c>
      <c r="K270" s="31" t="s">
        <v>407</v>
      </c>
      <c r="L270" s="31">
        <v>213</v>
      </c>
      <c r="M270" s="31" t="s">
        <v>407</v>
      </c>
      <c r="N270" s="31">
        <v>213</v>
      </c>
      <c r="O270" s="31" t="s">
        <v>407</v>
      </c>
      <c r="P270" s="31">
        <v>213</v>
      </c>
    </row>
    <row r="271" spans="1:26" ht="16.2" thickBot="1" x14ac:dyDescent="0.35">
      <c r="A271" s="31" t="s">
        <v>407</v>
      </c>
      <c r="B271" s="31">
        <v>208</v>
      </c>
      <c r="C271" s="31" t="s">
        <v>407</v>
      </c>
      <c r="D271" s="31">
        <v>208</v>
      </c>
      <c r="E271" s="31" t="s">
        <v>407</v>
      </c>
      <c r="F271" s="31">
        <v>208</v>
      </c>
      <c r="G271" s="31" t="s">
        <v>407</v>
      </c>
      <c r="H271" s="31">
        <v>208</v>
      </c>
    </row>
    <row r="272" spans="1:26" x14ac:dyDescent="0.3">
      <c r="R272" s="32" t="s">
        <v>374</v>
      </c>
      <c r="S272" s="32"/>
      <c r="T272" s="32" t="s">
        <v>375</v>
      </c>
      <c r="U272" s="32"/>
      <c r="V272" s="32" t="s">
        <v>376</v>
      </c>
      <c r="W272" s="32"/>
      <c r="X272" s="32" t="s">
        <v>377</v>
      </c>
      <c r="Y272" s="32"/>
    </row>
    <row r="274" spans="18:25" x14ac:dyDescent="0.3">
      <c r="R274" t="s">
        <v>388</v>
      </c>
      <c r="S274">
        <v>5.9179674724300177E-2</v>
      </c>
      <c r="T274" t="s">
        <v>388</v>
      </c>
      <c r="U274">
        <v>0.15487176550070877</v>
      </c>
      <c r="V274" t="s">
        <v>388</v>
      </c>
      <c r="W274">
        <v>0.15677286358373532</v>
      </c>
      <c r="X274" t="s">
        <v>388</v>
      </c>
      <c r="Y274">
        <v>0.26566551950011552</v>
      </c>
    </row>
    <row r="275" spans="18:25" x14ac:dyDescent="0.3">
      <c r="R275" t="s">
        <v>397</v>
      </c>
      <c r="S275">
        <v>1.7790468404529962E-2</v>
      </c>
      <c r="T275" t="s">
        <v>397</v>
      </c>
      <c r="U275">
        <v>3.8736139475155702E-2</v>
      </c>
      <c r="V275" t="s">
        <v>397</v>
      </c>
      <c r="W275">
        <v>3.7065327837808998E-2</v>
      </c>
      <c r="X275" t="s">
        <v>397</v>
      </c>
      <c r="Y275">
        <v>7.7318070968832683E-2</v>
      </c>
    </row>
    <row r="276" spans="18:25" x14ac:dyDescent="0.3">
      <c r="R276" t="s">
        <v>285</v>
      </c>
      <c r="S276">
        <v>1.2015968848944991E-2</v>
      </c>
      <c r="T276" t="s">
        <v>285</v>
      </c>
      <c r="U276">
        <v>4.4653675282714023E-2</v>
      </c>
      <c r="V276" t="s">
        <v>285</v>
      </c>
      <c r="W276">
        <v>3.54248501964049E-2</v>
      </c>
      <c r="X276" t="s">
        <v>285</v>
      </c>
      <c r="Y276">
        <v>7.5586321426150668E-2</v>
      </c>
    </row>
    <row r="277" spans="18:25" x14ac:dyDescent="0.3">
      <c r="R277" t="s">
        <v>400</v>
      </c>
      <c r="S277" t="e">
        <v>#N/A</v>
      </c>
      <c r="T277" t="s">
        <v>400</v>
      </c>
      <c r="U277" t="e">
        <v>#N/A</v>
      </c>
      <c r="V277" t="s">
        <v>400</v>
      </c>
      <c r="W277" t="e">
        <v>#N/A</v>
      </c>
      <c r="X277" t="s">
        <v>400</v>
      </c>
      <c r="Y277" t="e">
        <v>#N/A</v>
      </c>
    </row>
    <row r="278" spans="18:25" x14ac:dyDescent="0.3">
      <c r="R278" t="s">
        <v>402</v>
      </c>
      <c r="S278">
        <v>0.25964333838787257</v>
      </c>
      <c r="T278" t="s">
        <v>402</v>
      </c>
      <c r="U278">
        <v>0.56533534367351068</v>
      </c>
      <c r="V278" t="s">
        <v>402</v>
      </c>
      <c r="W278">
        <v>0.5409506506191365</v>
      </c>
      <c r="X278" t="s">
        <v>402</v>
      </c>
      <c r="Y278">
        <v>1.1284200959512942</v>
      </c>
    </row>
    <row r="279" spans="18:25" x14ac:dyDescent="0.3">
      <c r="R279" t="s">
        <v>403</v>
      </c>
      <c r="S279">
        <v>6.7414663169199307E-2</v>
      </c>
      <c r="T279" t="s">
        <v>403</v>
      </c>
      <c r="U279">
        <v>0.31960405080644638</v>
      </c>
      <c r="V279" t="s">
        <v>403</v>
      </c>
      <c r="W279">
        <v>0.29262760640526714</v>
      </c>
      <c r="X279" t="s">
        <v>403</v>
      </c>
      <c r="Y279">
        <v>1.2733319129467282</v>
      </c>
    </row>
    <row r="280" spans="18:25" x14ac:dyDescent="0.3">
      <c r="R280" t="s">
        <v>391</v>
      </c>
      <c r="S280">
        <v>22.384462976798371</v>
      </c>
      <c r="T280" t="s">
        <v>391</v>
      </c>
      <c r="U280">
        <v>29.85294307676843</v>
      </c>
      <c r="V280" t="s">
        <v>391</v>
      </c>
      <c r="W280">
        <v>27.328685863117638</v>
      </c>
      <c r="X280" t="s">
        <v>391</v>
      </c>
      <c r="Y280">
        <v>67.195343059627064</v>
      </c>
    </row>
    <row r="281" spans="18:25" x14ac:dyDescent="0.3">
      <c r="R281" t="s">
        <v>392</v>
      </c>
      <c r="S281">
        <v>3.7404067672062187</v>
      </c>
      <c r="T281" t="s">
        <v>392</v>
      </c>
      <c r="U281">
        <v>4.8989812591493944</v>
      </c>
      <c r="V281" t="s">
        <v>392</v>
      </c>
      <c r="W281">
        <v>4.7088384541956803</v>
      </c>
      <c r="X281" t="s">
        <v>392</v>
      </c>
      <c r="Y281">
        <v>7.408731546720122</v>
      </c>
    </row>
    <row r="282" spans="18:25" x14ac:dyDescent="0.3">
      <c r="R282" t="s">
        <v>405</v>
      </c>
      <c r="S282">
        <v>2.5246935485795872</v>
      </c>
      <c r="T282" t="s">
        <v>405</v>
      </c>
      <c r="U282">
        <v>5.0944440747737429</v>
      </c>
      <c r="V282" t="s">
        <v>405</v>
      </c>
      <c r="W282">
        <v>4.7148580423726703</v>
      </c>
      <c r="X282" t="s">
        <v>405</v>
      </c>
      <c r="Y282">
        <v>12.621888800309247</v>
      </c>
    </row>
    <row r="283" spans="18:25" x14ac:dyDescent="0.3">
      <c r="R283" t="s">
        <v>356</v>
      </c>
      <c r="S283">
        <v>-0.53260911586190907</v>
      </c>
      <c r="T283" t="s">
        <v>356</v>
      </c>
      <c r="U283">
        <v>-0.3718253539392628</v>
      </c>
      <c r="V283" t="s">
        <v>356</v>
      </c>
      <c r="W283">
        <v>-0.39643915683876707</v>
      </c>
      <c r="X283" t="s">
        <v>356</v>
      </c>
      <c r="Y283">
        <v>-0.75131509731720147</v>
      </c>
    </row>
    <row r="284" spans="18:25" x14ac:dyDescent="0.3">
      <c r="R284" t="s">
        <v>406</v>
      </c>
      <c r="S284">
        <v>1.9920844327176779</v>
      </c>
      <c r="T284" t="s">
        <v>406</v>
      </c>
      <c r="U284">
        <v>4.7226187208344799</v>
      </c>
      <c r="V284" t="s">
        <v>406</v>
      </c>
      <c r="W284">
        <v>4.3184188855339034</v>
      </c>
      <c r="X284" t="s">
        <v>406</v>
      </c>
      <c r="Y284">
        <v>11.870573702992045</v>
      </c>
    </row>
    <row r="285" spans="18:25" x14ac:dyDescent="0.3">
      <c r="R285" t="s">
        <v>358</v>
      </c>
      <c r="S285">
        <v>12.605270716275937</v>
      </c>
      <c r="T285" t="s">
        <v>358</v>
      </c>
      <c r="U285">
        <v>32.987686051650968</v>
      </c>
      <c r="V285" t="s">
        <v>358</v>
      </c>
      <c r="W285">
        <v>33.392619943335625</v>
      </c>
      <c r="X285" t="s">
        <v>358</v>
      </c>
      <c r="Y285">
        <v>56.586755653524605</v>
      </c>
    </row>
    <row r="286" spans="18:25" ht="16.2" thickBot="1" x14ac:dyDescent="0.35">
      <c r="R286" s="31" t="s">
        <v>407</v>
      </c>
      <c r="S286" s="31">
        <v>213</v>
      </c>
      <c r="T286" s="31" t="s">
        <v>407</v>
      </c>
      <c r="U286" s="31">
        <v>213</v>
      </c>
      <c r="V286" s="31" t="s">
        <v>407</v>
      </c>
      <c r="W286" s="31">
        <v>213</v>
      </c>
      <c r="X286" s="31" t="s">
        <v>407</v>
      </c>
      <c r="Y286" s="31">
        <v>213</v>
      </c>
    </row>
  </sheetData>
  <mergeCells count="6">
    <mergeCell ref="AJ2:AM2"/>
    <mergeCell ref="A1:F1"/>
    <mergeCell ref="H2:K2"/>
    <mergeCell ref="N2:Q2"/>
    <mergeCell ref="S1:Y1"/>
    <mergeCell ref="S2:X2"/>
  </mergeCells>
  <conditionalFormatting sqref="Y4:Y14">
    <cfRule type="cellIs" dxfId="1" priority="2" operator="lessThan">
      <formula>0</formula>
    </cfRule>
  </conditionalFormatting>
  <conditionalFormatting sqref="Y4:AB240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19086-E59C-400D-8DA5-7C562520A2FA}">
  <sheetPr>
    <tabColor theme="4"/>
  </sheetPr>
  <dimension ref="A2:IS7241"/>
  <sheetViews>
    <sheetView zoomScale="90" zoomScaleNormal="90" workbookViewId="0">
      <selection activeCell="L41" sqref="L41"/>
    </sheetView>
  </sheetViews>
  <sheetFormatPr baseColWidth="10" defaultColWidth="7.69921875" defaultRowHeight="14.4" x14ac:dyDescent="0.3"/>
  <cols>
    <col min="1" max="1" width="17.69921875" style="3" customWidth="1"/>
    <col min="2" max="5" width="11.69921875" style="3" bestFit="1" customWidth="1"/>
    <col min="6" max="6" width="8.19921875" style="3" customWidth="1"/>
    <col min="7" max="7" width="9.19921875" style="3" bestFit="1" customWidth="1"/>
    <col min="8" max="8" width="7.69921875" style="3"/>
    <col min="9" max="9" width="10" style="3" bestFit="1" customWidth="1"/>
    <col min="10" max="10" width="13.19921875" style="3" bestFit="1" customWidth="1"/>
    <col min="11" max="11" width="13.69921875" style="3" customWidth="1"/>
    <col min="12" max="13" width="11.19921875" style="3" bestFit="1" customWidth="1"/>
    <col min="14" max="14" width="10.19921875" style="3" bestFit="1" customWidth="1"/>
    <col min="15" max="15" width="12.69921875" style="3" customWidth="1"/>
    <col min="16" max="16" width="13.296875" style="3" customWidth="1"/>
    <col min="17" max="17" width="13.19921875" style="3" customWidth="1"/>
    <col min="18" max="18" width="7.69921875" style="3"/>
    <col min="19" max="19" width="9.19921875" style="3" customWidth="1"/>
    <col min="20" max="20" width="10.19921875" style="3" customWidth="1"/>
    <col min="21" max="21" width="7.69921875" style="3"/>
    <col min="22" max="22" width="9.69921875" style="3" bestFit="1" customWidth="1"/>
    <col min="23" max="24" width="7.69921875" style="3"/>
    <col min="25" max="25" width="9.19921875" style="3" bestFit="1" customWidth="1"/>
    <col min="26" max="16384" width="7.69921875" style="3"/>
  </cols>
  <sheetData>
    <row r="2" spans="1:253" x14ac:dyDescent="0.3">
      <c r="A2" s="185" t="s">
        <v>500</v>
      </c>
      <c r="B2" s="185"/>
      <c r="C2" s="185"/>
      <c r="D2" s="185"/>
      <c r="E2" s="185"/>
      <c r="F2" s="185"/>
      <c r="H2" s="184"/>
      <c r="I2" s="184"/>
      <c r="J2" s="184"/>
      <c r="K2" s="184"/>
      <c r="L2" s="184"/>
      <c r="M2" s="184"/>
    </row>
    <row r="3" spans="1:253" ht="15.6" x14ac:dyDescent="0.3">
      <c r="H3" s="180"/>
      <c r="I3" s="180"/>
      <c r="J3" s="180"/>
      <c r="K3" s="180"/>
      <c r="L3" s="180"/>
      <c r="M3" s="180"/>
      <c r="AD3" s="14"/>
    </row>
    <row r="4" spans="1:253" x14ac:dyDescent="0.3">
      <c r="A4" s="7" t="s">
        <v>0</v>
      </c>
      <c r="B4" s="7" t="s">
        <v>501</v>
      </c>
      <c r="C4" s="7" t="s">
        <v>502</v>
      </c>
      <c r="D4" s="7" t="s">
        <v>503</v>
      </c>
      <c r="E4" s="7" t="s">
        <v>504</v>
      </c>
      <c r="G4" s="186" t="s">
        <v>505</v>
      </c>
      <c r="H4" s="186"/>
      <c r="I4" s="186"/>
      <c r="J4" s="186"/>
      <c r="K4" s="186"/>
      <c r="L4" s="186"/>
      <c r="O4" s="184"/>
      <c r="P4" s="184"/>
      <c r="Q4" s="184"/>
      <c r="R4" s="184"/>
      <c r="S4" s="184"/>
      <c r="T4" s="184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</row>
    <row r="5" spans="1:253" ht="15.6" x14ac:dyDescent="0.3">
      <c r="A5" s="6">
        <v>37988</v>
      </c>
      <c r="B5" s="3">
        <v>272.5</v>
      </c>
      <c r="C5" s="3">
        <v>253</v>
      </c>
      <c r="D5" s="3">
        <v>240.5</v>
      </c>
      <c r="E5" s="3">
        <v>217.5</v>
      </c>
      <c r="G5" s="180" t="s">
        <v>366</v>
      </c>
      <c r="H5" s="180"/>
      <c r="I5" s="180"/>
      <c r="J5" s="180"/>
      <c r="K5" s="180"/>
      <c r="L5" s="180"/>
      <c r="O5" s="180"/>
      <c r="P5" s="180"/>
      <c r="Q5" s="180"/>
      <c r="R5" s="180"/>
      <c r="S5" s="180"/>
      <c r="T5" s="180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</row>
    <row r="6" spans="1:253" x14ac:dyDescent="0.3">
      <c r="A6" s="6">
        <v>37991</v>
      </c>
      <c r="B6" s="3">
        <v>265</v>
      </c>
      <c r="C6" s="3">
        <v>240</v>
      </c>
      <c r="D6" s="3">
        <v>235</v>
      </c>
      <c r="E6" s="3">
        <v>214.5</v>
      </c>
      <c r="G6" s="7" t="s">
        <v>260</v>
      </c>
      <c r="H6" s="3" t="s">
        <v>265</v>
      </c>
      <c r="I6" s="3" t="s">
        <v>378</v>
      </c>
      <c r="J6" s="3" t="s">
        <v>379</v>
      </c>
      <c r="K6" s="3" t="s">
        <v>380</v>
      </c>
      <c r="L6" s="3" t="s">
        <v>381</v>
      </c>
      <c r="M6" s="12"/>
      <c r="N6" s="12"/>
      <c r="O6" s="7"/>
    </row>
    <row r="7" spans="1:253" x14ac:dyDescent="0.3">
      <c r="A7" s="6">
        <v>37993</v>
      </c>
      <c r="B7" s="3">
        <v>252.13</v>
      </c>
      <c r="C7" s="3">
        <v>241</v>
      </c>
      <c r="D7" s="3">
        <v>226.5</v>
      </c>
      <c r="E7" s="3">
        <v>209</v>
      </c>
      <c r="G7" s="10" t="s">
        <v>29</v>
      </c>
      <c r="H7" s="13">
        <v>8.5924999999999994</v>
      </c>
      <c r="I7" s="165">
        <v>247.04</v>
      </c>
      <c r="J7" s="165">
        <v>232</v>
      </c>
      <c r="K7" s="165">
        <v>235</v>
      </c>
      <c r="L7" s="165">
        <f>E24</f>
        <v>218</v>
      </c>
      <c r="M7" s="9"/>
      <c r="N7" s="9"/>
      <c r="O7" s="12"/>
      <c r="P7" s="9"/>
      <c r="Q7" s="9"/>
      <c r="R7" s="9"/>
      <c r="S7" s="9"/>
      <c r="T7" s="9"/>
      <c r="V7" s="6"/>
    </row>
    <row r="8" spans="1:253" x14ac:dyDescent="0.3">
      <c r="A8" s="6">
        <v>37994</v>
      </c>
      <c r="B8" s="3">
        <v>252</v>
      </c>
      <c r="C8" s="3">
        <v>248</v>
      </c>
      <c r="D8" s="3">
        <v>229</v>
      </c>
      <c r="E8" s="3">
        <v>211</v>
      </c>
      <c r="G8" s="10" t="s">
        <v>30</v>
      </c>
      <c r="H8" s="13">
        <v>8.7751000000000001</v>
      </c>
      <c r="I8" s="165">
        <v>244.53</v>
      </c>
      <c r="J8" s="165">
        <v>222.5</v>
      </c>
      <c r="K8" s="165">
        <v>222.5</v>
      </c>
      <c r="L8" s="165">
        <f>E44</f>
        <v>220</v>
      </c>
      <c r="O8" s="12"/>
      <c r="P8" s="9"/>
      <c r="V8" s="6"/>
    </row>
    <row r="9" spans="1:253" x14ac:dyDescent="0.3">
      <c r="A9" s="6">
        <v>37995</v>
      </c>
      <c r="B9" s="3">
        <v>258</v>
      </c>
      <c r="C9" s="3">
        <v>241</v>
      </c>
      <c r="D9" s="3">
        <v>235</v>
      </c>
      <c r="E9" s="3">
        <v>217.5</v>
      </c>
      <c r="G9" s="10" t="s">
        <v>31</v>
      </c>
      <c r="H9" s="13">
        <v>8.5406999999999993</v>
      </c>
      <c r="I9" s="165">
        <v>248.99</v>
      </c>
      <c r="J9" s="165">
        <v>237.75</v>
      </c>
      <c r="K9" s="165">
        <v>236.5</v>
      </c>
      <c r="L9" s="165">
        <f>E67</f>
        <v>229.13</v>
      </c>
      <c r="O9" s="12"/>
      <c r="P9" s="9"/>
      <c r="V9" s="6"/>
    </row>
    <row r="10" spans="1:253" x14ac:dyDescent="0.3">
      <c r="A10" s="6">
        <v>37998</v>
      </c>
      <c r="B10" s="3">
        <v>251.63</v>
      </c>
      <c r="C10" s="3">
        <v>237</v>
      </c>
      <c r="D10" s="3">
        <v>231</v>
      </c>
      <c r="E10" s="3">
        <v>213.5</v>
      </c>
      <c r="G10" s="10" t="s">
        <v>32</v>
      </c>
      <c r="H10" s="13">
        <v>8.2937999999999992</v>
      </c>
      <c r="I10" s="165">
        <v>226.36</v>
      </c>
      <c r="J10" s="165">
        <v>226.5</v>
      </c>
      <c r="K10" s="165">
        <v>232.5</v>
      </c>
      <c r="L10" s="165">
        <f>E86</f>
        <v>250.5</v>
      </c>
      <c r="O10" s="12"/>
      <c r="P10" s="9"/>
      <c r="V10" s="6"/>
    </row>
    <row r="11" spans="1:253" x14ac:dyDescent="0.3">
      <c r="A11" s="6">
        <v>37999</v>
      </c>
      <c r="B11" s="3">
        <v>246</v>
      </c>
      <c r="C11" s="3">
        <v>247.5</v>
      </c>
      <c r="D11" s="3">
        <v>227</v>
      </c>
      <c r="E11" s="3">
        <v>209.25</v>
      </c>
      <c r="G11" s="10" t="s">
        <v>33</v>
      </c>
      <c r="H11" s="13">
        <v>8.2005999999999997</v>
      </c>
      <c r="I11" s="165">
        <v>257.27999999999997</v>
      </c>
      <c r="J11" s="165">
        <v>277</v>
      </c>
      <c r="K11" s="165">
        <v>269.75</v>
      </c>
      <c r="L11" s="165">
        <f>E104</f>
        <v>270.63</v>
      </c>
      <c r="O11" s="12"/>
      <c r="P11" s="9"/>
      <c r="V11" s="6"/>
    </row>
    <row r="12" spans="1:253" x14ac:dyDescent="0.3">
      <c r="A12" s="6">
        <v>38000</v>
      </c>
      <c r="B12" s="3">
        <v>259.5</v>
      </c>
      <c r="C12" s="3">
        <v>240.25</v>
      </c>
      <c r="D12" s="3">
        <v>237.5</v>
      </c>
      <c r="E12" s="3">
        <v>218.25</v>
      </c>
      <c r="G12" s="10" t="s">
        <v>34</v>
      </c>
      <c r="H12" s="13">
        <v>8.2856000000000005</v>
      </c>
      <c r="I12" s="165">
        <v>259.08999999999997</v>
      </c>
      <c r="J12" s="165">
        <v>287.5</v>
      </c>
      <c r="K12" s="165">
        <v>285.38</v>
      </c>
      <c r="L12" s="165">
        <f>E125</f>
        <v>287.5</v>
      </c>
      <c r="O12" s="12"/>
      <c r="P12" s="9"/>
      <c r="V12" s="6"/>
    </row>
    <row r="13" spans="1:253" x14ac:dyDescent="0.3">
      <c r="A13" s="6">
        <v>38001</v>
      </c>
      <c r="B13" s="3">
        <v>255</v>
      </c>
      <c r="C13" s="3">
        <v>247</v>
      </c>
      <c r="D13" s="3">
        <v>232</v>
      </c>
      <c r="E13" s="3">
        <v>214.25</v>
      </c>
      <c r="G13" s="10" t="s">
        <v>35</v>
      </c>
      <c r="H13" s="13">
        <v>8.4750999999999994</v>
      </c>
      <c r="I13" s="165">
        <v>271.39999999999998</v>
      </c>
      <c r="J13" s="165">
        <v>278.5</v>
      </c>
      <c r="K13" s="165">
        <v>282.5</v>
      </c>
      <c r="L13" s="165">
        <f>E147</f>
        <v>297</v>
      </c>
      <c r="O13" s="12"/>
      <c r="P13" s="9"/>
      <c r="V13" s="6"/>
    </row>
    <row r="14" spans="1:253" x14ac:dyDescent="0.3">
      <c r="A14" s="6">
        <v>38002</v>
      </c>
      <c r="B14" s="3">
        <v>261</v>
      </c>
      <c r="C14" s="3">
        <v>262.75</v>
      </c>
      <c r="D14" s="3">
        <v>237</v>
      </c>
      <c r="E14" s="3">
        <v>221.25</v>
      </c>
      <c r="G14" s="10" t="s">
        <v>36</v>
      </c>
      <c r="H14" s="13">
        <v>8.3315000000000001</v>
      </c>
      <c r="I14" s="165">
        <v>274.55</v>
      </c>
      <c r="J14" s="165">
        <v>294.5</v>
      </c>
      <c r="K14" s="165">
        <v>291.75</v>
      </c>
      <c r="L14" s="165">
        <f>E169</f>
        <v>302</v>
      </c>
      <c r="O14" s="12"/>
      <c r="P14" s="9"/>
      <c r="V14" s="6"/>
    </row>
    <row r="15" spans="1:253" x14ac:dyDescent="0.3">
      <c r="A15" s="6">
        <v>38005</v>
      </c>
      <c r="B15" s="3">
        <v>280</v>
      </c>
      <c r="C15" s="3">
        <v>254.75</v>
      </c>
      <c r="D15" s="3">
        <v>250</v>
      </c>
      <c r="E15" s="3">
        <v>238.88</v>
      </c>
      <c r="G15" s="10" t="s">
        <v>37</v>
      </c>
      <c r="H15" s="13">
        <v>8.3604000000000003</v>
      </c>
      <c r="I15" s="165">
        <v>233.85</v>
      </c>
      <c r="J15" s="165">
        <v>270</v>
      </c>
      <c r="K15" s="165">
        <v>268.88</v>
      </c>
      <c r="L15" s="165">
        <f>E191</f>
        <v>283.25</v>
      </c>
      <c r="O15" s="12"/>
      <c r="P15" s="9"/>
      <c r="V15" s="6"/>
    </row>
    <row r="16" spans="1:253" x14ac:dyDescent="0.3">
      <c r="A16" s="6">
        <v>38006</v>
      </c>
      <c r="B16" s="3">
        <v>269.63</v>
      </c>
      <c r="C16" s="3">
        <v>254.5</v>
      </c>
      <c r="D16" s="3">
        <v>241</v>
      </c>
      <c r="E16" s="3">
        <v>234.5</v>
      </c>
      <c r="G16" s="10" t="s">
        <v>38</v>
      </c>
      <c r="H16" s="13">
        <v>8.2348999999999997</v>
      </c>
      <c r="I16" s="165">
        <v>251.04</v>
      </c>
      <c r="J16" s="165">
        <v>279</v>
      </c>
      <c r="K16" s="165">
        <v>282</v>
      </c>
      <c r="L16" s="165">
        <f>E212</f>
        <v>283.75</v>
      </c>
      <c r="O16" s="12"/>
      <c r="P16" s="9"/>
      <c r="V16" s="6"/>
    </row>
    <row r="17" spans="1:22" x14ac:dyDescent="0.3">
      <c r="A17" s="6">
        <v>38007</v>
      </c>
      <c r="B17" s="3">
        <v>267</v>
      </c>
      <c r="C17" s="3">
        <v>244.75</v>
      </c>
      <c r="D17" s="3">
        <v>241</v>
      </c>
      <c r="E17" s="3">
        <v>233</v>
      </c>
      <c r="G17" s="10" t="s">
        <v>39</v>
      </c>
      <c r="H17" s="13">
        <v>8.1411999999999995</v>
      </c>
      <c r="I17" s="165">
        <v>240.85</v>
      </c>
      <c r="J17" s="165">
        <v>250.25</v>
      </c>
      <c r="K17" s="165">
        <v>254.75</v>
      </c>
      <c r="L17" s="165">
        <f>E234</f>
        <v>244.13</v>
      </c>
      <c r="O17" s="12"/>
      <c r="P17" s="9"/>
      <c r="V17" s="6"/>
    </row>
    <row r="18" spans="1:22" x14ac:dyDescent="0.3">
      <c r="A18" s="6">
        <v>38008</v>
      </c>
      <c r="B18" s="3">
        <v>257</v>
      </c>
      <c r="C18" s="3">
        <v>243.88</v>
      </c>
      <c r="D18" s="3">
        <v>234</v>
      </c>
      <c r="E18" s="3">
        <v>225.25</v>
      </c>
      <c r="G18" s="10" t="s">
        <v>40</v>
      </c>
      <c r="H18" s="13">
        <v>8.2180999999999997</v>
      </c>
      <c r="I18" s="165">
        <v>214.69</v>
      </c>
      <c r="J18" s="165">
        <v>188</v>
      </c>
      <c r="K18" s="165">
        <v>208.25</v>
      </c>
      <c r="L18" s="165">
        <f>E255</f>
        <v>199</v>
      </c>
      <c r="O18" s="12"/>
      <c r="P18" s="9"/>
      <c r="V18" s="6"/>
    </row>
    <row r="19" spans="1:22" x14ac:dyDescent="0.3">
      <c r="A19" s="6">
        <v>38009</v>
      </c>
      <c r="B19" s="3">
        <v>255.63</v>
      </c>
      <c r="C19" s="3">
        <v>246</v>
      </c>
      <c r="D19" s="3">
        <v>234</v>
      </c>
      <c r="E19" s="3">
        <v>222</v>
      </c>
      <c r="G19" s="10" t="s">
        <v>41</v>
      </c>
      <c r="H19" s="13">
        <v>8.2125000000000004</v>
      </c>
      <c r="I19" s="165">
        <v>200</v>
      </c>
      <c r="J19" s="165">
        <v>170.5</v>
      </c>
      <c r="K19" s="165">
        <v>175</v>
      </c>
      <c r="L19" s="165">
        <f>E275</f>
        <v>165</v>
      </c>
      <c r="O19" s="12"/>
      <c r="P19" s="9"/>
      <c r="V19" s="6"/>
    </row>
    <row r="20" spans="1:22" x14ac:dyDescent="0.3">
      <c r="A20" s="6">
        <v>38012</v>
      </c>
      <c r="B20" s="3">
        <v>256</v>
      </c>
      <c r="C20" s="3">
        <v>242.38</v>
      </c>
      <c r="D20" s="3">
        <v>235</v>
      </c>
      <c r="E20" s="3">
        <v>224</v>
      </c>
      <c r="G20" s="10" t="s">
        <v>42</v>
      </c>
      <c r="H20" s="13">
        <v>8.3199000000000005</v>
      </c>
      <c r="I20" s="165">
        <v>220.5</v>
      </c>
      <c r="J20" s="165">
        <v>201</v>
      </c>
      <c r="K20" s="165">
        <v>195</v>
      </c>
      <c r="L20" s="165">
        <f>E295</f>
        <v>185.5</v>
      </c>
      <c r="O20" s="12"/>
      <c r="P20" s="9"/>
      <c r="V20" s="6"/>
    </row>
    <row r="21" spans="1:22" x14ac:dyDescent="0.3">
      <c r="A21" s="6">
        <v>38013</v>
      </c>
      <c r="B21" s="3">
        <v>250</v>
      </c>
      <c r="C21" s="3">
        <v>242.5</v>
      </c>
      <c r="D21" s="3">
        <v>231.5</v>
      </c>
      <c r="E21" s="3">
        <v>218</v>
      </c>
      <c r="G21" s="10" t="s">
        <v>43</v>
      </c>
      <c r="H21" s="13">
        <v>8.1870999999999992</v>
      </c>
      <c r="I21" s="165">
        <v>239</v>
      </c>
      <c r="J21" s="165">
        <v>222</v>
      </c>
      <c r="K21" s="165">
        <v>221</v>
      </c>
      <c r="L21" s="165">
        <f>E315</f>
        <v>207.75</v>
      </c>
      <c r="O21" s="12"/>
      <c r="P21" s="9"/>
      <c r="V21" s="6"/>
    </row>
    <row r="22" spans="1:22" x14ac:dyDescent="0.3">
      <c r="A22" s="6">
        <v>38014</v>
      </c>
      <c r="B22" s="3">
        <v>249</v>
      </c>
      <c r="C22" s="3">
        <v>245</v>
      </c>
      <c r="D22" s="3">
        <v>232.25</v>
      </c>
      <c r="E22" s="3">
        <v>216.5</v>
      </c>
      <c r="G22" s="10" t="s">
        <v>44</v>
      </c>
      <c r="H22" s="13">
        <v>8.1762999999999995</v>
      </c>
      <c r="I22" s="165">
        <v>249</v>
      </c>
      <c r="J22" s="165">
        <v>234</v>
      </c>
      <c r="K22" s="165">
        <v>238</v>
      </c>
      <c r="L22" s="165">
        <f>E336</f>
        <v>255</v>
      </c>
      <c r="O22" s="12"/>
      <c r="P22" s="9"/>
      <c r="V22" s="6"/>
    </row>
    <row r="23" spans="1:22" ht="15" thickBot="1" x14ac:dyDescent="0.35">
      <c r="A23" s="6">
        <v>38015</v>
      </c>
      <c r="B23" s="3">
        <v>249</v>
      </c>
      <c r="C23" s="3">
        <v>244</v>
      </c>
      <c r="D23" s="3">
        <v>236</v>
      </c>
      <c r="E23" s="3">
        <v>220</v>
      </c>
      <c r="G23" s="10" t="s">
        <v>45</v>
      </c>
      <c r="H23" s="13">
        <v>8.0772999999999993</v>
      </c>
      <c r="I23" s="165">
        <v>236</v>
      </c>
      <c r="J23" s="165">
        <v>245.75</v>
      </c>
      <c r="K23" s="165">
        <v>250.25</v>
      </c>
      <c r="L23" s="165">
        <f>E355</f>
        <v>264</v>
      </c>
      <c r="O23" s="12"/>
      <c r="P23" s="9"/>
      <c r="V23" s="6"/>
    </row>
    <row r="24" spans="1:22" ht="15.6" x14ac:dyDescent="0.3">
      <c r="A24" s="6">
        <v>38016</v>
      </c>
      <c r="B24" s="3">
        <v>247.04</v>
      </c>
      <c r="C24" s="3">
        <v>232</v>
      </c>
      <c r="D24" s="3">
        <v>235</v>
      </c>
      <c r="E24" s="3">
        <v>218</v>
      </c>
      <c r="G24" s="10" t="s">
        <v>46</v>
      </c>
      <c r="H24" s="13">
        <v>7.8932000000000002</v>
      </c>
      <c r="I24" s="165">
        <v>215</v>
      </c>
      <c r="J24" s="165">
        <v>278</v>
      </c>
      <c r="K24" s="165">
        <v>273</v>
      </c>
      <c r="L24" s="165">
        <f>285</f>
        <v>285</v>
      </c>
      <c r="O24" s="32" t="s">
        <v>378</v>
      </c>
      <c r="P24" s="32"/>
      <c r="Q24" s="32" t="s">
        <v>379</v>
      </c>
      <c r="R24" s="32"/>
      <c r="S24" s="32" t="s">
        <v>380</v>
      </c>
      <c r="T24" s="32"/>
      <c r="U24" s="32" t="s">
        <v>381</v>
      </c>
      <c r="V24" s="32"/>
    </row>
    <row r="25" spans="1:22" ht="15.6" x14ac:dyDescent="0.3">
      <c r="A25" s="6">
        <v>38019</v>
      </c>
      <c r="B25" s="3">
        <v>242</v>
      </c>
      <c r="C25" s="3">
        <v>229.25</v>
      </c>
      <c r="D25" s="3">
        <v>215</v>
      </c>
      <c r="E25" s="3">
        <v>205</v>
      </c>
      <c r="G25" s="10" t="s">
        <v>47</v>
      </c>
      <c r="H25" s="13">
        <v>7.92</v>
      </c>
      <c r="I25" s="165">
        <v>255.5</v>
      </c>
      <c r="J25" s="165">
        <v>287.75</v>
      </c>
      <c r="K25" s="165">
        <v>290</v>
      </c>
      <c r="L25" s="165">
        <f>E397</f>
        <v>318</v>
      </c>
      <c r="O25"/>
      <c r="P25"/>
      <c r="Q25"/>
      <c r="R25"/>
      <c r="S25"/>
      <c r="T25"/>
      <c r="U25"/>
      <c r="V25"/>
    </row>
    <row r="26" spans="1:22" ht="15.6" x14ac:dyDescent="0.3">
      <c r="A26" s="6">
        <v>38020</v>
      </c>
      <c r="B26" s="3">
        <v>238</v>
      </c>
      <c r="C26" s="3">
        <v>231.75</v>
      </c>
      <c r="D26" s="3">
        <v>213.5</v>
      </c>
      <c r="E26" s="3">
        <v>204</v>
      </c>
      <c r="G26" s="10" t="s">
        <v>48</v>
      </c>
      <c r="H26" s="13">
        <v>7.9165000000000001</v>
      </c>
      <c r="I26" s="165">
        <v>260.5</v>
      </c>
      <c r="J26" s="165">
        <v>305</v>
      </c>
      <c r="K26" s="165">
        <v>307.75</v>
      </c>
      <c r="L26" s="165">
        <f>E420</f>
        <v>325</v>
      </c>
      <c r="O26" t="s">
        <v>347</v>
      </c>
      <c r="P26">
        <v>299.20389419248818</v>
      </c>
      <c r="Q26" t="s">
        <v>347</v>
      </c>
      <c r="R26">
        <v>309.19624430516438</v>
      </c>
      <c r="S26" t="s">
        <v>347</v>
      </c>
      <c r="T26">
        <v>310.49939838497681</v>
      </c>
      <c r="U26" t="s">
        <v>347</v>
      </c>
      <c r="V26">
        <v>311.73798410328641</v>
      </c>
    </row>
    <row r="27" spans="1:22" ht="15.6" x14ac:dyDescent="0.3">
      <c r="A27" s="6">
        <v>38021</v>
      </c>
      <c r="B27" s="3">
        <v>241.75</v>
      </c>
      <c r="C27" s="3">
        <v>225</v>
      </c>
      <c r="D27" s="3">
        <v>217.25</v>
      </c>
      <c r="E27" s="3">
        <v>206</v>
      </c>
      <c r="G27" s="10" t="s">
        <v>49</v>
      </c>
      <c r="H27" s="13">
        <v>7.8087</v>
      </c>
      <c r="I27" s="165">
        <v>250.5</v>
      </c>
      <c r="J27" s="165">
        <v>299.5</v>
      </c>
      <c r="K27" s="165">
        <v>308</v>
      </c>
      <c r="L27" s="165">
        <f>41.3*H27</f>
        <v>322.49930999999998</v>
      </c>
      <c r="O27" t="s">
        <v>349</v>
      </c>
      <c r="P27">
        <v>7.298299229249702</v>
      </c>
      <c r="Q27" t="s">
        <v>349</v>
      </c>
      <c r="R27">
        <v>6.8320132247025711</v>
      </c>
      <c r="S27" t="s">
        <v>349</v>
      </c>
      <c r="T27">
        <v>6.8605414171822572</v>
      </c>
      <c r="U27" t="s">
        <v>349</v>
      </c>
      <c r="V27">
        <v>6.5271906355790001</v>
      </c>
    </row>
    <row r="28" spans="1:22" ht="15.6" x14ac:dyDescent="0.3">
      <c r="A28" s="6">
        <v>38022</v>
      </c>
      <c r="B28" s="3">
        <v>234.5</v>
      </c>
      <c r="C28" s="3">
        <v>221</v>
      </c>
      <c r="D28" s="3">
        <v>212</v>
      </c>
      <c r="E28" s="3">
        <v>204</v>
      </c>
      <c r="G28" s="10" t="s">
        <v>50</v>
      </c>
      <c r="H28" s="13">
        <v>7.8346999999999998</v>
      </c>
      <c r="I28" s="165">
        <v>267.5</v>
      </c>
      <c r="J28" s="165">
        <f>40.5*H28</f>
        <v>317.30534999999998</v>
      </c>
      <c r="K28" s="165">
        <f>40.8*H28</f>
        <v>319.65575999999999</v>
      </c>
      <c r="L28" s="165">
        <f>40.55*H28</f>
        <v>317.69708499999996</v>
      </c>
      <c r="O28" t="s">
        <v>285</v>
      </c>
      <c r="P28">
        <v>280.98741000000001</v>
      </c>
      <c r="Q28" t="s">
        <v>285</v>
      </c>
      <c r="R28">
        <v>289.38910500000003</v>
      </c>
      <c r="S28" t="s">
        <v>285</v>
      </c>
      <c r="T28">
        <v>291.20088000000004</v>
      </c>
      <c r="U28" t="s">
        <v>285</v>
      </c>
      <c r="V28">
        <v>295.17277999999999</v>
      </c>
    </row>
    <row r="29" spans="1:22" ht="15.6" x14ac:dyDescent="0.3">
      <c r="A29" s="6">
        <v>38023</v>
      </c>
      <c r="B29" s="3">
        <v>229.5</v>
      </c>
      <c r="C29" s="3">
        <v>226.25</v>
      </c>
      <c r="D29" s="3">
        <v>207</v>
      </c>
      <c r="E29" s="3">
        <v>200</v>
      </c>
      <c r="G29" s="10" t="s">
        <v>51</v>
      </c>
      <c r="H29" s="13">
        <v>7.8295000000000003</v>
      </c>
      <c r="I29" s="165">
        <v>297</v>
      </c>
      <c r="J29" s="165">
        <f>40.5*H29</f>
        <v>317.09475000000003</v>
      </c>
      <c r="K29" s="165">
        <f>40.75*H29</f>
        <v>319.05212499999999</v>
      </c>
      <c r="L29" s="165">
        <f>36.8*H29</f>
        <v>288.12559999999996</v>
      </c>
      <c r="O29" t="s">
        <v>350</v>
      </c>
      <c r="P29" t="e">
        <v>#N/A</v>
      </c>
      <c r="Q29" t="s">
        <v>350</v>
      </c>
      <c r="R29">
        <v>277</v>
      </c>
      <c r="S29" t="s">
        <v>350</v>
      </c>
      <c r="T29">
        <v>290</v>
      </c>
      <c r="U29" t="s">
        <v>350</v>
      </c>
      <c r="V29">
        <v>305.5</v>
      </c>
    </row>
    <row r="30" spans="1:22" ht="15.6" x14ac:dyDescent="0.3">
      <c r="A30" s="6">
        <v>38026</v>
      </c>
      <c r="B30" s="3">
        <v>236</v>
      </c>
      <c r="C30" s="3">
        <v>228.25</v>
      </c>
      <c r="D30" s="3">
        <v>215.25</v>
      </c>
      <c r="E30" s="3">
        <v>208</v>
      </c>
      <c r="G30" s="10" t="s">
        <v>52</v>
      </c>
      <c r="H30" s="13">
        <v>7.9737</v>
      </c>
      <c r="I30" s="165">
        <f>39*H30</f>
        <v>310.97430000000003</v>
      </c>
      <c r="J30" s="165">
        <f>41*$H$30</f>
        <v>326.92169999999999</v>
      </c>
      <c r="K30" s="165">
        <f>38.8*H30</f>
        <v>309.37955999999997</v>
      </c>
      <c r="L30" s="165">
        <f>37.7*H30</f>
        <v>300.60849000000002</v>
      </c>
      <c r="O30" t="s">
        <v>351</v>
      </c>
      <c r="P30">
        <v>106.51517055916977</v>
      </c>
      <c r="Q30" t="s">
        <v>351</v>
      </c>
      <c r="R30">
        <v>99.709950364217931</v>
      </c>
      <c r="S30" t="s">
        <v>351</v>
      </c>
      <c r="T30">
        <v>100.12630562621382</v>
      </c>
      <c r="U30" t="s">
        <v>351</v>
      </c>
      <c r="V30">
        <v>95.261211137322363</v>
      </c>
    </row>
    <row r="31" spans="1:22" ht="15.6" x14ac:dyDescent="0.3">
      <c r="A31" s="6">
        <v>38027</v>
      </c>
      <c r="B31" s="3">
        <v>238.75</v>
      </c>
      <c r="C31" s="3">
        <v>225.5</v>
      </c>
      <c r="D31" s="3">
        <v>218.5</v>
      </c>
      <c r="E31" s="3">
        <v>210.25</v>
      </c>
      <c r="G31" s="10" t="s">
        <v>53</v>
      </c>
      <c r="H31" s="13">
        <v>8.0366</v>
      </c>
      <c r="I31" s="165">
        <f>B528*$H$31</f>
        <v>347.18112000000002</v>
      </c>
      <c r="J31" s="165">
        <f>C528*$H$31</f>
        <v>338.34086000000002</v>
      </c>
      <c r="K31" s="165">
        <f>D528*$H$31</f>
        <v>335.52805000000001</v>
      </c>
      <c r="L31" s="165">
        <f>E528*$H$31</f>
        <v>327.49144999999999</v>
      </c>
      <c r="O31" t="s">
        <v>352</v>
      </c>
      <c r="P31">
        <v>11345.481559249029</v>
      </c>
      <c r="Q31" t="s">
        <v>352</v>
      </c>
      <c r="R31">
        <v>9942.0742016348031</v>
      </c>
      <c r="S31" t="s">
        <v>352</v>
      </c>
      <c r="T31">
        <v>10025.277078353976</v>
      </c>
      <c r="U31" t="s">
        <v>352</v>
      </c>
      <c r="V31">
        <v>9074.6983473495111</v>
      </c>
    </row>
    <row r="32" spans="1:22" ht="15.6" x14ac:dyDescent="0.3">
      <c r="A32" s="6">
        <v>38028</v>
      </c>
      <c r="B32" s="3">
        <v>235</v>
      </c>
      <c r="C32" s="3">
        <v>224</v>
      </c>
      <c r="D32" s="3">
        <v>216</v>
      </c>
      <c r="E32" s="3">
        <v>209.75</v>
      </c>
      <c r="G32" s="10" t="s">
        <v>54</v>
      </c>
      <c r="H32" s="13">
        <v>8.0593000000000004</v>
      </c>
      <c r="I32" s="165">
        <f>B548*$H$32</f>
        <v>377.17523999999997</v>
      </c>
      <c r="J32" s="165">
        <f>C548*$H$32</f>
        <v>360.65367500000002</v>
      </c>
      <c r="K32" s="165">
        <f>D548*$H$32</f>
        <v>353.80327</v>
      </c>
      <c r="L32" s="165">
        <f>E548*$H$32</f>
        <v>350.57955000000004</v>
      </c>
      <c r="O32" t="s">
        <v>353</v>
      </c>
      <c r="P32">
        <v>1.4417990113624972</v>
      </c>
      <c r="Q32" t="s">
        <v>353</v>
      </c>
      <c r="R32">
        <v>0.19497248227632769</v>
      </c>
      <c r="S32" t="s">
        <v>353</v>
      </c>
      <c r="T32">
        <v>0.55005321928568041</v>
      </c>
      <c r="U32" t="s">
        <v>353</v>
      </c>
      <c r="V32">
        <v>0.12125631553674765</v>
      </c>
    </row>
    <row r="33" spans="1:22" ht="15.6" x14ac:dyDescent="0.3">
      <c r="A33" s="6">
        <v>38029</v>
      </c>
      <c r="B33" s="3">
        <v>232.5</v>
      </c>
      <c r="C33" s="3">
        <v>227.5</v>
      </c>
      <c r="D33" s="3">
        <v>215.5</v>
      </c>
      <c r="E33" s="3">
        <v>209.5</v>
      </c>
      <c r="G33" s="10" t="s">
        <v>55</v>
      </c>
      <c r="H33" s="13">
        <v>7.9775</v>
      </c>
      <c r="I33" s="165">
        <f>B571*$H$33</f>
        <v>406.05475000000001</v>
      </c>
      <c r="J33" s="165">
        <f>C571*$H$33</f>
        <v>395.68400000000003</v>
      </c>
      <c r="K33" s="165">
        <f>D571*$H$33</f>
        <v>394.48737500000004</v>
      </c>
      <c r="L33" s="165">
        <f>E571*$H$33</f>
        <v>386.90875</v>
      </c>
      <c r="O33" t="s">
        <v>354</v>
      </c>
      <c r="P33">
        <v>0.72565834572943566</v>
      </c>
      <c r="Q33" t="s">
        <v>354</v>
      </c>
      <c r="R33">
        <v>0.5009977903000481</v>
      </c>
      <c r="S33" t="s">
        <v>354</v>
      </c>
      <c r="T33">
        <v>0.6050277475372966</v>
      </c>
      <c r="U33" t="s">
        <v>354</v>
      </c>
      <c r="V33">
        <v>0.46550509161690945</v>
      </c>
    </row>
    <row r="34" spans="1:22" ht="15.6" x14ac:dyDescent="0.3">
      <c r="A34" s="6">
        <v>38030</v>
      </c>
      <c r="B34" s="3">
        <v>237</v>
      </c>
      <c r="C34" s="3">
        <v>225.63</v>
      </c>
      <c r="D34" s="3">
        <v>218.5</v>
      </c>
      <c r="E34" s="3">
        <v>214</v>
      </c>
      <c r="G34" s="10" t="s">
        <v>56</v>
      </c>
      <c r="H34" s="13">
        <v>7.8414000000000001</v>
      </c>
      <c r="I34" s="165">
        <f>B588*$H$34</f>
        <v>315.61635000000001</v>
      </c>
      <c r="J34" s="165">
        <f>C588*$H$34</f>
        <v>292.09215</v>
      </c>
      <c r="K34" s="165">
        <f>D588*$H$34</f>
        <v>305.81459999999998</v>
      </c>
      <c r="L34" s="165">
        <f>E588*$H$34</f>
        <v>329.33879999999999</v>
      </c>
      <c r="O34" t="s">
        <v>355</v>
      </c>
      <c r="P34">
        <v>690.30366000000004</v>
      </c>
      <c r="Q34" t="s">
        <v>355</v>
      </c>
      <c r="R34">
        <v>521.01800000000003</v>
      </c>
      <c r="S34" t="s">
        <v>355</v>
      </c>
      <c r="T34">
        <v>578.53706999999997</v>
      </c>
      <c r="U34" t="s">
        <v>355</v>
      </c>
      <c r="V34">
        <v>503.41108000000003</v>
      </c>
    </row>
    <row r="35" spans="1:22" ht="15.6" x14ac:dyDescent="0.3">
      <c r="A35" s="6">
        <v>38033</v>
      </c>
      <c r="B35" s="3">
        <v>236.5</v>
      </c>
      <c r="C35" s="3">
        <v>224.5</v>
      </c>
      <c r="D35" s="3">
        <v>217</v>
      </c>
      <c r="E35" s="3">
        <v>212.75</v>
      </c>
      <c r="G35" s="10" t="s">
        <v>57</v>
      </c>
      <c r="H35" s="13">
        <v>7.7968000000000002</v>
      </c>
      <c r="I35" s="165">
        <f>B608*$H$35</f>
        <v>330.58431999999999</v>
      </c>
      <c r="J35" s="165">
        <f>C608*$H$35</f>
        <v>363.33088000000004</v>
      </c>
      <c r="K35" s="165">
        <f>D608*$H$35</f>
        <v>353.97471999999999</v>
      </c>
      <c r="L35" s="165">
        <f>E608*$H$35</f>
        <v>362.94103999999999</v>
      </c>
      <c r="O35" t="s">
        <v>356</v>
      </c>
      <c r="P35">
        <v>42.863340000000001</v>
      </c>
      <c r="Q35" t="s">
        <v>356</v>
      </c>
      <c r="R35">
        <v>56.147355000000005</v>
      </c>
      <c r="S35" t="s">
        <v>356</v>
      </c>
      <c r="T35">
        <v>57.281644999999997</v>
      </c>
      <c r="U35" t="s">
        <v>356</v>
      </c>
      <c r="V35">
        <v>91.955669999999998</v>
      </c>
    </row>
    <row r="36" spans="1:22" ht="15.6" x14ac:dyDescent="0.3">
      <c r="A36" s="6">
        <v>38034</v>
      </c>
      <c r="B36" s="3">
        <v>236.25</v>
      </c>
      <c r="C36" s="3">
        <v>225</v>
      </c>
      <c r="D36" s="3">
        <v>215.88</v>
      </c>
      <c r="E36" s="3">
        <v>210.25</v>
      </c>
      <c r="G36" s="10" t="s">
        <v>58</v>
      </c>
      <c r="H36" s="13">
        <v>7.8604000000000003</v>
      </c>
      <c r="I36" s="165">
        <f>B629*$H$36</f>
        <v>374.15504000000004</v>
      </c>
      <c r="J36" s="165">
        <f>C629*$H$36</f>
        <v>408.34778000000006</v>
      </c>
      <c r="K36" s="165">
        <f>D629*$H$36</f>
        <v>411.09891999999996</v>
      </c>
      <c r="L36" s="165">
        <f>E629*$H$36</f>
        <v>413.85005999999998</v>
      </c>
      <c r="O36" t="s">
        <v>357</v>
      </c>
      <c r="P36">
        <v>733.16700000000003</v>
      </c>
      <c r="Q36" t="s">
        <v>357</v>
      </c>
      <c r="R36">
        <v>577.16535499999998</v>
      </c>
      <c r="S36" t="s">
        <v>357</v>
      </c>
      <c r="T36">
        <v>635.818715</v>
      </c>
      <c r="U36" t="s">
        <v>357</v>
      </c>
      <c r="V36">
        <v>595.36675000000002</v>
      </c>
    </row>
    <row r="37" spans="1:22" ht="15.6" x14ac:dyDescent="0.3">
      <c r="A37" s="6">
        <v>38035</v>
      </c>
      <c r="B37" s="3">
        <v>236</v>
      </c>
      <c r="C37" s="3">
        <v>227.25</v>
      </c>
      <c r="D37" s="3">
        <v>215</v>
      </c>
      <c r="E37" s="3">
        <v>210</v>
      </c>
      <c r="G37" s="10" t="s">
        <v>59</v>
      </c>
      <c r="H37" s="13">
        <v>7.9386000000000001</v>
      </c>
      <c r="I37" s="165">
        <f>B650*$H$37</f>
        <v>468.37740000000002</v>
      </c>
      <c r="J37" s="165">
        <f>C650*$H$37</f>
        <v>492.59012999999999</v>
      </c>
      <c r="K37" s="165">
        <f>D650*$H$37</f>
        <v>476.31600000000003</v>
      </c>
      <c r="L37" s="165">
        <f>E650*$H$37</f>
        <v>496.16250000000002</v>
      </c>
      <c r="O37" t="s">
        <v>358</v>
      </c>
      <c r="P37">
        <v>63730.429462999979</v>
      </c>
      <c r="Q37" t="s">
        <v>358</v>
      </c>
      <c r="R37">
        <v>65858.800037000008</v>
      </c>
      <c r="S37" t="s">
        <v>358</v>
      </c>
      <c r="T37">
        <v>66136.371856000056</v>
      </c>
      <c r="U37" t="s">
        <v>358</v>
      </c>
      <c r="V37">
        <v>66400.190614000006</v>
      </c>
    </row>
    <row r="38" spans="1:22" ht="16.2" thickBot="1" x14ac:dyDescent="0.35">
      <c r="A38" s="6">
        <v>38036</v>
      </c>
      <c r="B38" s="3">
        <v>238.5</v>
      </c>
      <c r="C38" s="3">
        <v>228.75</v>
      </c>
      <c r="D38" s="3">
        <v>218.75</v>
      </c>
      <c r="E38" s="3">
        <v>212</v>
      </c>
      <c r="G38" s="10" t="s">
        <v>60</v>
      </c>
      <c r="H38" s="13">
        <v>7.992</v>
      </c>
      <c r="I38" s="165">
        <f>B673*$H$38</f>
        <v>555.44399999999996</v>
      </c>
      <c r="J38" s="165">
        <f>C673*$H$38</f>
        <v>535.46400000000006</v>
      </c>
      <c r="K38" s="165">
        <f>D673*$H$38</f>
        <v>557.44200000000001</v>
      </c>
      <c r="L38" s="165">
        <f>E673*$H$38</f>
        <v>571.428</v>
      </c>
      <c r="O38" s="31" t="s">
        <v>359</v>
      </c>
      <c r="P38" s="31">
        <v>213</v>
      </c>
      <c r="Q38" s="31" t="s">
        <v>359</v>
      </c>
      <c r="R38" s="31">
        <v>213</v>
      </c>
      <c r="S38" s="31" t="s">
        <v>359</v>
      </c>
      <c r="T38" s="31">
        <v>213</v>
      </c>
      <c r="U38" s="31" t="s">
        <v>359</v>
      </c>
      <c r="V38" s="31">
        <v>213</v>
      </c>
    </row>
    <row r="39" spans="1:22" x14ac:dyDescent="0.3">
      <c r="A39" s="6">
        <v>38037</v>
      </c>
      <c r="B39" s="3">
        <v>240.5</v>
      </c>
      <c r="C39" s="3">
        <v>230.5</v>
      </c>
      <c r="D39" s="3">
        <v>219</v>
      </c>
      <c r="E39" s="3">
        <v>213</v>
      </c>
      <c r="G39" s="10" t="s">
        <v>61</v>
      </c>
      <c r="H39" s="13">
        <v>8.2571999999999992</v>
      </c>
      <c r="I39" s="165">
        <f>B694*$H$39</f>
        <v>507.81779999999998</v>
      </c>
      <c r="J39" s="165">
        <f>C694*$H$39</f>
        <v>573.8753999999999</v>
      </c>
      <c r="K39" s="165">
        <f>D694*$H$39</f>
        <v>606.49133999999992</v>
      </c>
      <c r="L39" s="165">
        <f>E694*$H$39</f>
        <v>615.16139999999996</v>
      </c>
      <c r="O39" s="12"/>
      <c r="P39" s="9"/>
      <c r="V39" s="6"/>
    </row>
    <row r="40" spans="1:22" x14ac:dyDescent="0.3">
      <c r="A40" s="6">
        <v>38040</v>
      </c>
      <c r="B40" s="3">
        <v>241</v>
      </c>
      <c r="C40" s="3">
        <v>235</v>
      </c>
      <c r="D40" s="3">
        <v>220.5</v>
      </c>
      <c r="E40" s="3">
        <v>215.75</v>
      </c>
      <c r="G40" s="10" t="s">
        <v>62</v>
      </c>
      <c r="H40" s="13">
        <v>8.3960000000000008</v>
      </c>
      <c r="I40" s="165">
        <f>B716*$H$40</f>
        <v>454.22360000000003</v>
      </c>
      <c r="J40" s="165">
        <f>C716*$H$40</f>
        <v>528.94800000000009</v>
      </c>
      <c r="K40" s="165">
        <f>D716*$H$40</f>
        <v>535.245</v>
      </c>
      <c r="L40" s="165">
        <f>E716*$H$40</f>
        <v>537.34400000000005</v>
      </c>
      <c r="O40" s="12"/>
      <c r="P40" s="9"/>
      <c r="V40" s="6"/>
    </row>
    <row r="41" spans="1:22" x14ac:dyDescent="0.3">
      <c r="A41" s="6">
        <v>38041</v>
      </c>
      <c r="B41" s="3">
        <v>246.25</v>
      </c>
      <c r="C41" s="3">
        <v>230</v>
      </c>
      <c r="D41" s="3">
        <v>225</v>
      </c>
      <c r="E41" s="3">
        <v>221.13</v>
      </c>
      <c r="G41" s="10" t="s">
        <v>63</v>
      </c>
      <c r="H41" s="13">
        <v>8.2446000000000002</v>
      </c>
      <c r="I41" s="165">
        <f>B738*$H41</f>
        <v>315.35595000000001</v>
      </c>
      <c r="J41" s="165">
        <f>C738*$H41</f>
        <v>373.06815</v>
      </c>
      <c r="K41" s="165">
        <f>D738*$H41</f>
        <v>375.1293</v>
      </c>
      <c r="L41" s="165">
        <f>E738*$H41</f>
        <v>351.21996000000001</v>
      </c>
      <c r="O41" s="12"/>
      <c r="P41" s="9"/>
      <c r="V41" s="6"/>
    </row>
    <row r="42" spans="1:22" ht="15.6" x14ac:dyDescent="0.3">
      <c r="A42" s="6">
        <v>38042</v>
      </c>
      <c r="B42" s="3">
        <v>241.5</v>
      </c>
      <c r="C42" s="3">
        <v>231.5</v>
      </c>
      <c r="D42" s="3">
        <v>219.5</v>
      </c>
      <c r="E42" s="3">
        <v>216</v>
      </c>
      <c r="G42" s="10" t="s">
        <v>64</v>
      </c>
      <c r="H42" s="13">
        <v>8.1575000000000006</v>
      </c>
      <c r="I42" s="165">
        <f>B756*$H42</f>
        <v>302.64325000000002</v>
      </c>
      <c r="J42" s="165">
        <f>C756*$H42</f>
        <v>273.27625</v>
      </c>
      <c r="K42" s="165">
        <f>D756*$H42</f>
        <v>303.86687500000005</v>
      </c>
      <c r="L42" s="165">
        <f>E756*$H42</f>
        <v>282.24950000000001</v>
      </c>
      <c r="O42" s="12"/>
      <c r="P42" s="181" t="s">
        <v>506</v>
      </c>
      <c r="Q42" s="181"/>
      <c r="R42" s="181"/>
      <c r="S42" s="181"/>
      <c r="T42" s="181"/>
      <c r="U42" s="181"/>
      <c r="V42" s="181"/>
    </row>
    <row r="43" spans="1:22" ht="62.4" x14ac:dyDescent="0.3">
      <c r="A43" s="6">
        <v>38043</v>
      </c>
      <c r="B43" s="3">
        <v>243.5</v>
      </c>
      <c r="C43" s="3">
        <v>232.5</v>
      </c>
      <c r="D43" s="3">
        <v>221.25</v>
      </c>
      <c r="E43" s="3">
        <v>218.88</v>
      </c>
      <c r="G43" s="10" t="s">
        <v>65</v>
      </c>
      <c r="H43" s="13">
        <v>8.2780000000000005</v>
      </c>
      <c r="I43" s="165">
        <f>B778*$H43</f>
        <v>261.99869999999999</v>
      </c>
      <c r="J43" s="165">
        <f>C778*$H43</f>
        <v>225.57550000000001</v>
      </c>
      <c r="K43" s="165">
        <f>D778*$H43</f>
        <v>235.09520000000001</v>
      </c>
      <c r="L43" s="165">
        <f>E778*$H43</f>
        <v>231.78400000000002</v>
      </c>
      <c r="O43" s="12"/>
      <c r="P43" s="91" t="s">
        <v>489</v>
      </c>
      <c r="Q43" s="92" t="s">
        <v>490</v>
      </c>
      <c r="R43" s="92" t="s">
        <v>388</v>
      </c>
      <c r="S43" s="92" t="s">
        <v>402</v>
      </c>
      <c r="T43" s="93" t="s">
        <v>491</v>
      </c>
      <c r="U43" s="92" t="s">
        <v>393</v>
      </c>
      <c r="V43" s="94" t="s">
        <v>394</v>
      </c>
    </row>
    <row r="44" spans="1:22" ht="15.6" x14ac:dyDescent="0.3">
      <c r="A44" s="6">
        <v>38044</v>
      </c>
      <c r="B44" s="3">
        <v>244.53</v>
      </c>
      <c r="C44" s="3">
        <v>222.5</v>
      </c>
      <c r="D44" s="3">
        <v>222.5</v>
      </c>
      <c r="E44" s="3">
        <v>220</v>
      </c>
      <c r="G44" s="10" t="s">
        <v>66</v>
      </c>
      <c r="H44" s="13">
        <v>8.0876000000000001</v>
      </c>
      <c r="I44" s="165">
        <f>B798*$H44</f>
        <v>211.08636000000001</v>
      </c>
      <c r="J44" s="165">
        <f>C798*$H44</f>
        <v>207.85131999999999</v>
      </c>
      <c r="K44" s="165">
        <f>D798*$H44</f>
        <v>206.2338</v>
      </c>
      <c r="L44" s="165">
        <f>E798*$H44</f>
        <v>204.61628000000002</v>
      </c>
      <c r="O44" s="12"/>
      <c r="P44" s="182" t="s">
        <v>492</v>
      </c>
      <c r="Q44" s="95" t="s">
        <v>493</v>
      </c>
      <c r="R44" s="27">
        <v>299.20389419248818</v>
      </c>
      <c r="S44" s="27">
        <v>106.51517055916977</v>
      </c>
      <c r="T44" s="97">
        <f>S44/R44</f>
        <v>0.35599526819876515</v>
      </c>
      <c r="U44" s="27">
        <v>42.863340000000001</v>
      </c>
      <c r="V44" s="74">
        <v>733.16700000000003</v>
      </c>
    </row>
    <row r="45" spans="1:22" ht="15.6" x14ac:dyDescent="0.3">
      <c r="A45" s="6">
        <v>38047</v>
      </c>
      <c r="B45" s="3">
        <v>233</v>
      </c>
      <c r="C45" s="3">
        <v>223.5</v>
      </c>
      <c r="D45" s="3">
        <v>220.5</v>
      </c>
      <c r="E45" s="3">
        <v>209.25</v>
      </c>
      <c r="G45" s="10" t="s">
        <v>67</v>
      </c>
      <c r="H45" s="13">
        <v>8.1340000000000003</v>
      </c>
      <c r="I45" s="165">
        <f>B820*$H45</f>
        <v>189.1155</v>
      </c>
      <c r="J45" s="165">
        <f>C820*$H45</f>
        <v>188.3021</v>
      </c>
      <c r="K45" s="165">
        <f>D820*$H45</f>
        <v>195.21600000000001</v>
      </c>
      <c r="L45" s="165">
        <f>E820*$H45</f>
        <v>185.86190000000002</v>
      </c>
      <c r="O45" s="12"/>
      <c r="P45" s="182"/>
      <c r="Q45" s="95" t="s">
        <v>494</v>
      </c>
      <c r="R45" s="27">
        <v>309.19624430516438</v>
      </c>
      <c r="S45" s="27">
        <v>99.709950364217931</v>
      </c>
      <c r="T45" s="97">
        <f>S45/R45</f>
        <v>0.32248111741554075</v>
      </c>
      <c r="U45" s="27">
        <v>56.147355000000005</v>
      </c>
      <c r="V45" s="74">
        <v>577.16535499999998</v>
      </c>
    </row>
    <row r="46" spans="1:22" ht="15.6" x14ac:dyDescent="0.3">
      <c r="A46" s="6">
        <v>38048</v>
      </c>
      <c r="B46" s="3">
        <v>233</v>
      </c>
      <c r="C46" s="3">
        <v>225.5</v>
      </c>
      <c r="D46" s="3">
        <v>220</v>
      </c>
      <c r="E46" s="3">
        <v>209.5</v>
      </c>
      <c r="G46" s="10" t="s">
        <v>68</v>
      </c>
      <c r="H46" s="13">
        <v>8.1191999999999993</v>
      </c>
      <c r="I46" s="165">
        <f>B838*$H46</f>
        <v>177.81047999999998</v>
      </c>
      <c r="J46" s="165">
        <f>C838*$H46</f>
        <v>179.84027999999998</v>
      </c>
      <c r="K46" s="165">
        <f>D838*$H46</f>
        <v>182.27603999999997</v>
      </c>
      <c r="L46" s="165">
        <f>E838*$H46</f>
        <v>208.66343999999998</v>
      </c>
      <c r="O46" s="12"/>
      <c r="P46" s="182"/>
      <c r="Q46" s="95" t="s">
        <v>495</v>
      </c>
      <c r="R46" s="27">
        <v>310.49939838497681</v>
      </c>
      <c r="S46" s="27">
        <v>100.12630562621382</v>
      </c>
      <c r="T46" s="97">
        <f>S46/R46</f>
        <v>0.32246859783628595</v>
      </c>
      <c r="U46" s="27">
        <v>57.281644999999997</v>
      </c>
      <c r="V46" s="74">
        <v>635.818715</v>
      </c>
    </row>
    <row r="47" spans="1:22" ht="15.6" x14ac:dyDescent="0.3">
      <c r="A47" s="6">
        <v>38049</v>
      </c>
      <c r="B47" s="3">
        <v>236</v>
      </c>
      <c r="C47" s="3">
        <v>233.5</v>
      </c>
      <c r="D47" s="3">
        <v>223.38</v>
      </c>
      <c r="E47" s="3">
        <v>211.5</v>
      </c>
      <c r="G47" s="10" t="s">
        <v>69</v>
      </c>
      <c r="H47" s="13">
        <v>8.14</v>
      </c>
      <c r="I47" s="165">
        <f>B858*$H47</f>
        <v>175.01000000000002</v>
      </c>
      <c r="J47" s="165">
        <f>C858*$H47</f>
        <v>202.27900000000002</v>
      </c>
      <c r="K47" s="165">
        <f>D858*$H47</f>
        <v>201.465</v>
      </c>
      <c r="L47" s="165">
        <f>E858*$H47</f>
        <v>225.88500000000002</v>
      </c>
      <c r="O47" s="12"/>
      <c r="P47" s="183"/>
      <c r="Q47" s="96" t="s">
        <v>496</v>
      </c>
      <c r="R47" s="98">
        <v>311.73798410328641</v>
      </c>
      <c r="S47" s="98">
        <v>95.261211137322363</v>
      </c>
      <c r="T47" s="99">
        <f>S47/R47</f>
        <v>0.30558101994320974</v>
      </c>
      <c r="U47" s="98">
        <v>91.955669999999998</v>
      </c>
      <c r="V47" s="100">
        <v>595.36675000000002</v>
      </c>
    </row>
    <row r="48" spans="1:22" x14ac:dyDescent="0.3">
      <c r="A48" s="6">
        <v>38050</v>
      </c>
      <c r="B48" s="3">
        <v>242</v>
      </c>
      <c r="C48" s="3">
        <v>232</v>
      </c>
      <c r="D48" s="3">
        <v>229</v>
      </c>
      <c r="E48" s="3">
        <v>218.5</v>
      </c>
      <c r="G48" s="10" t="s">
        <v>70</v>
      </c>
      <c r="H48" s="13">
        <v>8.0589999999999993</v>
      </c>
      <c r="I48" s="165">
        <f>B879*$H48</f>
        <v>198.25139999999999</v>
      </c>
      <c r="J48" s="165">
        <f>C879*$H48</f>
        <v>251.84374999999997</v>
      </c>
      <c r="K48" s="165">
        <f>D879*$H48</f>
        <v>259.90274999999997</v>
      </c>
      <c r="L48" s="165">
        <f>E879*$H48</f>
        <v>282.065</v>
      </c>
      <c r="O48" s="12"/>
      <c r="P48" s="9"/>
      <c r="V48" s="6"/>
    </row>
    <row r="49" spans="1:22" x14ac:dyDescent="0.3">
      <c r="A49" s="6">
        <v>38051</v>
      </c>
      <c r="B49" s="3">
        <v>241.13</v>
      </c>
      <c r="C49" s="3">
        <v>240.25</v>
      </c>
      <c r="D49" s="3">
        <v>229</v>
      </c>
      <c r="E49" s="3">
        <v>218.5</v>
      </c>
      <c r="G49" s="10" t="s">
        <v>71</v>
      </c>
      <c r="H49" s="13">
        <v>7.9379999999999997</v>
      </c>
      <c r="I49" s="165">
        <f>B901*$H49</f>
        <v>168.6825</v>
      </c>
      <c r="J49" s="165">
        <f>C901*$H49</f>
        <v>232.9803</v>
      </c>
      <c r="K49" s="165">
        <f>D901*$H49</f>
        <v>240.5214</v>
      </c>
      <c r="L49" s="165">
        <f>E901*$H49</f>
        <v>313.94789999999995</v>
      </c>
      <c r="O49" s="12"/>
      <c r="P49" s="9"/>
      <c r="V49" s="6"/>
    </row>
    <row r="50" spans="1:22" x14ac:dyDescent="0.3">
      <c r="A50" s="6">
        <v>38054</v>
      </c>
      <c r="B50" s="3">
        <v>250</v>
      </c>
      <c r="C50" s="3">
        <v>232.5</v>
      </c>
      <c r="D50" s="3">
        <v>236</v>
      </c>
      <c r="E50" s="3">
        <v>226</v>
      </c>
      <c r="G50" s="10" t="s">
        <v>72</v>
      </c>
      <c r="H50" s="13">
        <v>7.9734999999999996</v>
      </c>
      <c r="I50" s="165">
        <f>B924*$H50</f>
        <v>204.52027499999997</v>
      </c>
      <c r="J50" s="165">
        <f>C924*$H50</f>
        <v>302.99299999999999</v>
      </c>
      <c r="K50" s="165">
        <f>D924*$H50</f>
        <v>295.01949999999999</v>
      </c>
      <c r="L50" s="165">
        <f>E924*$H50</f>
        <v>334.48832500000003</v>
      </c>
      <c r="O50" s="12"/>
      <c r="P50" s="9"/>
      <c r="V50" s="6"/>
    </row>
    <row r="51" spans="1:22" x14ac:dyDescent="0.3">
      <c r="A51" s="6">
        <v>38055</v>
      </c>
      <c r="B51" s="3">
        <v>244</v>
      </c>
      <c r="C51" s="3">
        <v>231.5</v>
      </c>
      <c r="D51" s="3">
        <v>229.75</v>
      </c>
      <c r="E51" s="3">
        <v>218.5</v>
      </c>
      <c r="G51" s="10" t="s">
        <v>73</v>
      </c>
      <c r="H51" s="13">
        <v>7.8305999999999996</v>
      </c>
      <c r="I51" s="165">
        <f>B944*$H51</f>
        <v>235.70105999999998</v>
      </c>
      <c r="J51" s="165">
        <f>C944*$H51</f>
        <v>344.15487000000002</v>
      </c>
      <c r="K51" s="165">
        <f>D944*$H51</f>
        <v>337.89038999999997</v>
      </c>
      <c r="L51" s="165">
        <f>E944*$H51</f>
        <v>393.48764999999997</v>
      </c>
      <c r="O51" s="12"/>
      <c r="P51" s="9"/>
      <c r="V51" s="6"/>
    </row>
    <row r="52" spans="1:22" x14ac:dyDescent="0.3">
      <c r="A52" s="6">
        <v>38056</v>
      </c>
      <c r="B52" s="3">
        <v>244.75</v>
      </c>
      <c r="C52" s="3">
        <v>226.5</v>
      </c>
      <c r="D52" s="3">
        <v>226</v>
      </c>
      <c r="E52" s="3">
        <v>215</v>
      </c>
      <c r="G52" s="10" t="s">
        <v>74</v>
      </c>
      <c r="H52" s="13">
        <v>7.6962999999999999</v>
      </c>
      <c r="I52" s="165">
        <f>B967*$H52</f>
        <v>351.72091</v>
      </c>
      <c r="J52" s="165">
        <f>C967*$H52</f>
        <v>433.30168999999995</v>
      </c>
      <c r="K52" s="165">
        <f>D967*$H52</f>
        <v>440.22836000000001</v>
      </c>
      <c r="L52" s="165">
        <f>E967*$H52</f>
        <v>450.23354999999998</v>
      </c>
      <c r="O52" s="12"/>
      <c r="P52" s="9"/>
      <c r="V52" s="6"/>
    </row>
    <row r="53" spans="1:22" x14ac:dyDescent="0.3">
      <c r="A53" s="6">
        <v>38057</v>
      </c>
      <c r="B53" s="3">
        <v>240</v>
      </c>
      <c r="C53" s="3">
        <v>225.75</v>
      </c>
      <c r="D53" s="3">
        <v>221.38</v>
      </c>
      <c r="E53" s="3">
        <v>210</v>
      </c>
      <c r="G53" s="10" t="s">
        <v>75</v>
      </c>
      <c r="H53" s="13">
        <v>7.9519000000000002</v>
      </c>
      <c r="I53" s="165">
        <f>B989*$H53</f>
        <v>371.35373000000004</v>
      </c>
      <c r="J53" s="165">
        <f>C989*$H53</f>
        <v>421.84829500000001</v>
      </c>
      <c r="K53" s="165">
        <f>D989*$H53</f>
        <v>420.65550999999999</v>
      </c>
      <c r="L53" s="165">
        <f>E989*$H53</f>
        <v>395.60702500000002</v>
      </c>
      <c r="O53" s="12"/>
      <c r="P53" s="9"/>
      <c r="V53" s="6"/>
    </row>
    <row r="54" spans="1:22" x14ac:dyDescent="0.3">
      <c r="A54" s="6">
        <v>38058</v>
      </c>
      <c r="B54" s="3">
        <v>239.75</v>
      </c>
      <c r="C54" s="3">
        <v>224.5</v>
      </c>
      <c r="D54" s="3">
        <v>221.75</v>
      </c>
      <c r="E54" s="3">
        <v>209</v>
      </c>
      <c r="G54" s="10" t="s">
        <v>76</v>
      </c>
      <c r="H54" s="13">
        <v>8.0129999999999999</v>
      </c>
      <c r="I54" s="165">
        <f>B1006*$H54</f>
        <v>407.46105</v>
      </c>
      <c r="J54" s="165">
        <f>C1006*$H54</f>
        <v>401.05064999999996</v>
      </c>
      <c r="K54" s="165">
        <f>D1006*$H54</f>
        <v>399.84870000000001</v>
      </c>
      <c r="L54" s="165">
        <f>E1006*$H54</f>
        <v>397.44479999999999</v>
      </c>
      <c r="O54" s="12"/>
      <c r="P54" s="9"/>
      <c r="V54" s="6"/>
    </row>
    <row r="55" spans="1:22" x14ac:dyDescent="0.3">
      <c r="A55" s="6">
        <v>38061</v>
      </c>
      <c r="B55" s="3">
        <v>238.5</v>
      </c>
      <c r="C55" s="3">
        <v>228</v>
      </c>
      <c r="D55" s="3">
        <v>220</v>
      </c>
      <c r="E55" s="3">
        <v>207.5</v>
      </c>
      <c r="G55" s="10" t="s">
        <v>77</v>
      </c>
      <c r="H55" s="13">
        <v>7.9565999999999999</v>
      </c>
      <c r="I55" s="165">
        <f>B1028*$H55</f>
        <v>323.03796</v>
      </c>
      <c r="J55" s="165">
        <f>C1028*$H55</f>
        <v>329.80107000000004</v>
      </c>
      <c r="K55" s="165">
        <f>D1028*$H55</f>
        <v>320.65097999999995</v>
      </c>
      <c r="L55" s="165">
        <f>E1028*$H55</f>
        <v>316.27485000000001</v>
      </c>
      <c r="O55" s="12"/>
      <c r="P55" s="9"/>
      <c r="V55" s="6"/>
    </row>
    <row r="56" spans="1:22" x14ac:dyDescent="0.3">
      <c r="A56" s="6">
        <v>38062</v>
      </c>
      <c r="B56" s="3">
        <v>241</v>
      </c>
      <c r="C56" s="3">
        <v>226</v>
      </c>
      <c r="D56" s="3">
        <v>224</v>
      </c>
      <c r="E56" s="3">
        <v>211.5</v>
      </c>
      <c r="G56" s="10" t="s">
        <v>78</v>
      </c>
      <c r="H56" s="13">
        <v>7.9480000000000004</v>
      </c>
      <c r="I56" s="165">
        <f>B1049*$H56</f>
        <v>245.19580000000002</v>
      </c>
      <c r="J56" s="165">
        <f>C1049*$H56</f>
        <v>223.33880000000002</v>
      </c>
      <c r="K56" s="165">
        <f>D1049*$H56</f>
        <v>251.95160000000001</v>
      </c>
      <c r="L56" s="165">
        <f>E1049*$H56</f>
        <v>271.02680000000004</v>
      </c>
      <c r="O56" s="12"/>
      <c r="P56" s="9"/>
      <c r="V56" s="6"/>
    </row>
    <row r="57" spans="1:22" x14ac:dyDescent="0.3">
      <c r="A57" s="6">
        <v>38063</v>
      </c>
      <c r="B57" s="3">
        <v>238.5</v>
      </c>
      <c r="C57" s="3">
        <v>227.5</v>
      </c>
      <c r="D57" s="3">
        <v>221</v>
      </c>
      <c r="E57" s="3">
        <v>211</v>
      </c>
      <c r="G57" s="10" t="s">
        <v>79</v>
      </c>
      <c r="H57" s="13">
        <v>7.9629000000000003</v>
      </c>
      <c r="I57" s="165">
        <f>B1067*$H57</f>
        <v>273.92376000000002</v>
      </c>
      <c r="J57" s="165">
        <f>C1067*$H57</f>
        <v>264.76642500000003</v>
      </c>
      <c r="K57" s="165">
        <f>D1067*$H57</f>
        <v>273.12746999999996</v>
      </c>
      <c r="L57" s="165">
        <f>E1067*$H57</f>
        <v>250.83135000000001</v>
      </c>
      <c r="O57" s="12"/>
      <c r="P57" s="9"/>
      <c r="V57" s="6"/>
    </row>
    <row r="58" spans="1:22" x14ac:dyDescent="0.3">
      <c r="A58" s="6">
        <v>38064</v>
      </c>
      <c r="B58" s="3">
        <v>240</v>
      </c>
      <c r="C58" s="3">
        <v>235</v>
      </c>
      <c r="D58" s="3">
        <v>222.25</v>
      </c>
      <c r="E58" s="3">
        <v>212</v>
      </c>
      <c r="G58" s="10" t="s">
        <v>80</v>
      </c>
      <c r="H58" s="13">
        <v>7.9629000000000003</v>
      </c>
      <c r="I58" s="165">
        <f>B1089*$H58</f>
        <v>221.76676500000002</v>
      </c>
      <c r="J58" s="165">
        <f>C1089*$H58</f>
        <v>254.81280000000001</v>
      </c>
      <c r="K58" s="165">
        <f>D1089*$H58</f>
        <v>248.44248000000002</v>
      </c>
      <c r="L58" s="165">
        <f>E1089*$H58</f>
        <v>310.15495500000003</v>
      </c>
      <c r="O58" s="12"/>
      <c r="P58" s="9"/>
      <c r="V58" s="6"/>
    </row>
    <row r="59" spans="1:22" x14ac:dyDescent="0.3">
      <c r="A59" s="6">
        <v>38065</v>
      </c>
      <c r="B59" s="3">
        <v>244</v>
      </c>
      <c r="C59" s="3">
        <v>237</v>
      </c>
      <c r="D59" s="3">
        <v>228.5</v>
      </c>
      <c r="E59" s="3">
        <v>218.25</v>
      </c>
      <c r="G59" s="10" t="s">
        <v>81</v>
      </c>
      <c r="H59" s="13">
        <v>7.8659999999999997</v>
      </c>
      <c r="I59" s="165">
        <f>B1109*$H59</f>
        <v>282.38939999999997</v>
      </c>
      <c r="J59" s="165">
        <f>C1109*$H59</f>
        <v>429.87689999999998</v>
      </c>
      <c r="K59" s="165">
        <f>D1109*$H59</f>
        <v>401.95260000000002</v>
      </c>
      <c r="L59" s="165">
        <f>E1109*$H59</f>
        <v>448.75529999999998</v>
      </c>
      <c r="O59" s="12"/>
      <c r="P59" s="9"/>
      <c r="V59" s="6"/>
    </row>
    <row r="60" spans="1:22" x14ac:dyDescent="0.3">
      <c r="A60" s="6">
        <v>38068</v>
      </c>
      <c r="B60" s="3">
        <v>246</v>
      </c>
      <c r="C60" s="3">
        <v>234</v>
      </c>
      <c r="D60" s="3">
        <v>232</v>
      </c>
      <c r="E60" s="3">
        <v>220.5</v>
      </c>
      <c r="G60" s="10" t="s">
        <v>82</v>
      </c>
      <c r="H60" s="13">
        <v>7.9915000000000003</v>
      </c>
      <c r="I60" s="165">
        <f>B1130*$H60</f>
        <v>342.03620000000001</v>
      </c>
      <c r="J60" s="165">
        <f>C1130*$H60</f>
        <v>535.43050000000005</v>
      </c>
      <c r="K60" s="165">
        <f>D1130*$H60</f>
        <v>504.26365000000004</v>
      </c>
      <c r="L60" s="165">
        <f>E1130*$H60</f>
        <v>553.41137500000002</v>
      </c>
      <c r="O60" s="12"/>
      <c r="P60" s="9"/>
      <c r="V60" s="6"/>
    </row>
    <row r="61" spans="1:22" x14ac:dyDescent="0.3">
      <c r="A61" s="6">
        <v>38069</v>
      </c>
      <c r="B61" s="3">
        <v>244</v>
      </c>
      <c r="C61" s="3">
        <v>238</v>
      </c>
      <c r="D61" s="3">
        <v>229.25</v>
      </c>
      <c r="E61" s="3">
        <v>219.5</v>
      </c>
      <c r="G61" s="10" t="s">
        <v>83</v>
      </c>
      <c r="H61" s="13">
        <v>8.0487000000000002</v>
      </c>
      <c r="I61" s="165">
        <f>B1153*$H61</f>
        <v>429.80058000000002</v>
      </c>
      <c r="J61" s="165">
        <f>C1153*$H61</f>
        <v>472.70015100000001</v>
      </c>
      <c r="K61" s="165">
        <f>D1153*$H61</f>
        <v>482.92200000000003</v>
      </c>
      <c r="L61" s="165">
        <f>E1153*$H61</f>
        <v>523.97037</v>
      </c>
      <c r="O61" s="12"/>
      <c r="P61" s="9"/>
      <c r="V61" s="6"/>
    </row>
    <row r="62" spans="1:22" x14ac:dyDescent="0.3">
      <c r="A62" s="6">
        <v>38070</v>
      </c>
      <c r="B62" s="3">
        <v>246.75</v>
      </c>
      <c r="C62" s="3">
        <v>242</v>
      </c>
      <c r="D62" s="3">
        <v>232</v>
      </c>
      <c r="E62" s="3">
        <v>223.5</v>
      </c>
      <c r="G62" s="10" t="s">
        <v>84</v>
      </c>
      <c r="H62" s="13">
        <v>7.9722999999999997</v>
      </c>
      <c r="I62" s="165">
        <f>B1174*$H62</f>
        <v>544.50808999999992</v>
      </c>
      <c r="J62" s="165">
        <f>C1174*$H62</f>
        <v>576.79590499999995</v>
      </c>
      <c r="K62" s="165">
        <f>D1174*$H62</f>
        <v>589.9502</v>
      </c>
      <c r="L62" s="165">
        <f>E1174*$H62</f>
        <v>609.88094999999998</v>
      </c>
      <c r="O62" s="12"/>
      <c r="P62" s="9"/>
      <c r="V62" s="6"/>
    </row>
    <row r="63" spans="1:22" x14ac:dyDescent="0.3">
      <c r="A63" s="6">
        <v>38071</v>
      </c>
      <c r="B63" s="3">
        <v>249.5</v>
      </c>
      <c r="C63" s="3">
        <v>241.75</v>
      </c>
      <c r="D63" s="3">
        <v>234</v>
      </c>
      <c r="E63" s="3">
        <v>226</v>
      </c>
      <c r="G63" s="10" t="s">
        <v>85</v>
      </c>
      <c r="H63" s="13">
        <v>8.1565999999999992</v>
      </c>
      <c r="I63" s="165">
        <f>B1196*$H63</f>
        <v>513.86579999999992</v>
      </c>
      <c r="J63" s="165">
        <f>C1196*$H63</f>
        <v>554.24096999999995</v>
      </c>
      <c r="K63" s="165">
        <f>D1196*$H63</f>
        <v>544.86087999999995</v>
      </c>
      <c r="L63" s="165">
        <f>E1196*$H63</f>
        <v>557.50360999999987</v>
      </c>
      <c r="O63" s="12"/>
      <c r="P63" s="9"/>
      <c r="V63" s="6"/>
    </row>
    <row r="64" spans="1:22" x14ac:dyDescent="0.3">
      <c r="A64" s="6">
        <v>38072</v>
      </c>
      <c r="B64" s="3">
        <v>249</v>
      </c>
      <c r="C64" s="3">
        <v>244.75</v>
      </c>
      <c r="D64" s="3">
        <v>234.5</v>
      </c>
      <c r="E64" s="3">
        <v>227.5</v>
      </c>
      <c r="G64" s="10" t="s">
        <v>86</v>
      </c>
      <c r="H64" s="13">
        <v>8.5928000000000004</v>
      </c>
      <c r="I64" s="165">
        <f>B1219*$H64</f>
        <v>487.21176000000003</v>
      </c>
      <c r="J64" s="165">
        <f>C1219*$H64</f>
        <v>494.08600000000001</v>
      </c>
      <c r="K64" s="165">
        <f>D1219*$H64</f>
        <v>493.22672</v>
      </c>
      <c r="L64" s="165">
        <f>E1219*$H64</f>
        <v>496.23420000000004</v>
      </c>
      <c r="O64" s="12"/>
      <c r="P64" s="9"/>
      <c r="V64" s="6"/>
    </row>
    <row r="65" spans="1:22" x14ac:dyDescent="0.3">
      <c r="A65" s="6">
        <v>38075</v>
      </c>
      <c r="B65" s="3">
        <v>252.13</v>
      </c>
      <c r="C65" s="3">
        <v>239.38</v>
      </c>
      <c r="D65" s="3">
        <v>236.5</v>
      </c>
      <c r="E65" s="3">
        <v>231</v>
      </c>
      <c r="G65" s="10" t="s">
        <v>87</v>
      </c>
      <c r="H65" s="13">
        <v>8.8094000000000001</v>
      </c>
      <c r="I65" s="165">
        <f>B1239*$H65</f>
        <v>443.55329</v>
      </c>
      <c r="J65" s="165">
        <f>C1239*$H65</f>
        <v>405.23239999999998</v>
      </c>
      <c r="K65" s="165">
        <f>D1239*$H65</f>
        <v>433.86295000000001</v>
      </c>
      <c r="L65" s="165">
        <f>E1239*$H65</f>
        <v>400.82769999999999</v>
      </c>
      <c r="O65" s="12"/>
      <c r="P65" s="9"/>
      <c r="V65" s="6"/>
    </row>
    <row r="66" spans="1:22" x14ac:dyDescent="0.3">
      <c r="A66" s="6">
        <v>38076</v>
      </c>
      <c r="B66" s="3">
        <v>247</v>
      </c>
      <c r="C66" s="3">
        <v>243.5</v>
      </c>
      <c r="D66" s="3">
        <v>232.75</v>
      </c>
      <c r="E66" s="3">
        <v>226.25</v>
      </c>
      <c r="G66" s="10" t="s">
        <v>88</v>
      </c>
      <c r="H66" s="13">
        <v>9.4039000000000001</v>
      </c>
      <c r="I66" s="165">
        <f>B1258*$H66</f>
        <v>422.23511000000002</v>
      </c>
      <c r="J66" s="165">
        <f>C1258*$H66</f>
        <v>380.85795000000002</v>
      </c>
      <c r="K66" s="165">
        <f>D1258*$H66</f>
        <v>390.26184999999998</v>
      </c>
      <c r="L66" s="165">
        <f>E1258*$H66</f>
        <v>377.848702</v>
      </c>
      <c r="O66" s="12"/>
      <c r="P66" s="9"/>
      <c r="V66" s="6"/>
    </row>
    <row r="67" spans="1:22" x14ac:dyDescent="0.3">
      <c r="A67" s="6">
        <v>38077</v>
      </c>
      <c r="B67" s="3">
        <v>248.99</v>
      </c>
      <c r="C67" s="3">
        <v>237.75</v>
      </c>
      <c r="D67" s="3">
        <v>236.5</v>
      </c>
      <c r="E67" s="3">
        <v>229.13</v>
      </c>
      <c r="G67" s="10" t="s">
        <v>89</v>
      </c>
      <c r="H67" s="13">
        <v>9.2164000000000001</v>
      </c>
      <c r="I67" s="165">
        <f>B1279*$H67</f>
        <v>405.52160000000003</v>
      </c>
      <c r="J67" s="165">
        <f>C1279*$H67</f>
        <v>364.0478</v>
      </c>
      <c r="K67" s="165">
        <f>D1279*$H67</f>
        <v>381.55896000000001</v>
      </c>
      <c r="L67" s="165">
        <f>E1279*$H67</f>
        <v>336.85942</v>
      </c>
      <c r="O67" s="12"/>
      <c r="P67" s="9"/>
      <c r="V67" s="6"/>
    </row>
    <row r="68" spans="1:22" x14ac:dyDescent="0.3">
      <c r="A68" s="6">
        <v>38078</v>
      </c>
      <c r="B68" s="3">
        <v>245.25</v>
      </c>
      <c r="C68" s="3">
        <v>238.75</v>
      </c>
      <c r="D68" s="3">
        <v>229</v>
      </c>
      <c r="E68" s="3">
        <v>245</v>
      </c>
      <c r="G68" s="10" t="s">
        <v>90</v>
      </c>
      <c r="H68" s="13">
        <v>8.7837999999999994</v>
      </c>
      <c r="I68" s="165">
        <f>B1299*$H68</f>
        <v>281.08159999999998</v>
      </c>
      <c r="J68" s="165">
        <f>C1299*$H68</f>
        <v>228.37879999999998</v>
      </c>
      <c r="K68" s="165">
        <f>D1299*$H68</f>
        <v>232.77069999999998</v>
      </c>
      <c r="L68" s="165">
        <f>E1299*$H68</f>
        <v>228.81798999999998</v>
      </c>
      <c r="O68" s="12"/>
      <c r="P68" s="9"/>
      <c r="V68" s="6"/>
    </row>
    <row r="69" spans="1:22" x14ac:dyDescent="0.3">
      <c r="A69" s="6">
        <v>38079</v>
      </c>
      <c r="B69" s="3">
        <v>247.25</v>
      </c>
      <c r="C69" s="3">
        <v>240.25</v>
      </c>
      <c r="D69" s="3">
        <v>230.5</v>
      </c>
      <c r="E69" s="3">
        <v>246</v>
      </c>
      <c r="G69" s="10" t="s">
        <v>91</v>
      </c>
      <c r="H69" s="13">
        <v>8.8388000000000009</v>
      </c>
      <c r="I69" s="165">
        <f>B1321*$H69</f>
        <v>316.42903999999999</v>
      </c>
      <c r="J69" s="165">
        <f>C1321*$H69</f>
        <v>283.72548000000006</v>
      </c>
      <c r="K69" s="165">
        <f>D1321*$H69</f>
        <v>278.42220000000003</v>
      </c>
      <c r="L69" s="165">
        <f>E1321*$H69</f>
        <v>262.95430000000005</v>
      </c>
      <c r="O69" s="12"/>
      <c r="P69" s="9"/>
      <c r="V69" s="6"/>
    </row>
    <row r="70" spans="1:22" x14ac:dyDescent="0.3">
      <c r="A70" s="6">
        <v>38082</v>
      </c>
      <c r="B70" s="3">
        <v>248</v>
      </c>
      <c r="C70" s="3">
        <v>238.5</v>
      </c>
      <c r="D70" s="3">
        <v>232.5</v>
      </c>
      <c r="E70" s="3">
        <v>247.5</v>
      </c>
      <c r="G70" s="10" t="s">
        <v>92</v>
      </c>
      <c r="H70" s="13">
        <v>8.7870000000000008</v>
      </c>
      <c r="I70" s="165">
        <f>B1340*$H70</f>
        <v>276.79050000000001</v>
      </c>
      <c r="J70" s="165">
        <f>C1340*$H70</f>
        <v>281.62335000000002</v>
      </c>
      <c r="K70" s="165">
        <f>D1340*$H70</f>
        <v>285.13815000000005</v>
      </c>
      <c r="L70" s="165">
        <f>E1340*$H70</f>
        <v>308.42370000000005</v>
      </c>
      <c r="O70" s="12"/>
      <c r="P70" s="9"/>
      <c r="V70" s="6"/>
    </row>
    <row r="71" spans="1:22" x14ac:dyDescent="0.3">
      <c r="A71" s="6">
        <v>38083</v>
      </c>
      <c r="B71" s="3">
        <v>247</v>
      </c>
      <c r="C71" s="3">
        <v>238.75</v>
      </c>
      <c r="D71" s="3">
        <v>230</v>
      </c>
      <c r="E71" s="3">
        <v>245</v>
      </c>
      <c r="G71" s="10" t="s">
        <v>93</v>
      </c>
      <c r="H71" s="13">
        <v>8.7919999999999998</v>
      </c>
      <c r="I71" s="165">
        <f>B1358*$H71</f>
        <v>304.64279999999997</v>
      </c>
      <c r="J71" s="165">
        <f>C1358*$H71</f>
        <v>327.50200000000001</v>
      </c>
      <c r="K71" s="165">
        <f>D1358*$H71</f>
        <v>326.1832</v>
      </c>
      <c r="L71" s="165">
        <f>E1358*$H71</f>
        <v>338.49200000000002</v>
      </c>
      <c r="O71" s="12"/>
      <c r="P71" s="9"/>
      <c r="V71" s="6"/>
    </row>
    <row r="72" spans="1:22" x14ac:dyDescent="0.3">
      <c r="A72" s="6">
        <v>38084</v>
      </c>
      <c r="B72" s="3">
        <v>249.63</v>
      </c>
      <c r="C72" s="3">
        <v>234.88</v>
      </c>
      <c r="D72" s="3">
        <v>234</v>
      </c>
      <c r="E72" s="3">
        <v>249.5</v>
      </c>
      <c r="G72" s="10" t="s">
        <v>94</v>
      </c>
      <c r="H72" s="13">
        <v>8.9450000000000003</v>
      </c>
      <c r="I72" s="165">
        <f>B1379*$H72</f>
        <v>330.07049999999998</v>
      </c>
      <c r="J72" s="165">
        <f>C1379*$H72</f>
        <v>356.45825000000002</v>
      </c>
      <c r="K72" s="165">
        <f>D1379*$H72</f>
        <v>360.48349999999999</v>
      </c>
      <c r="L72" s="165">
        <f>E1379*$H72</f>
        <v>363.61425000000003</v>
      </c>
      <c r="O72" s="12"/>
      <c r="P72" s="9"/>
      <c r="V72" s="6"/>
    </row>
    <row r="73" spans="1:22" x14ac:dyDescent="0.3">
      <c r="A73" s="6">
        <v>38090</v>
      </c>
      <c r="B73" s="3">
        <v>243.5</v>
      </c>
      <c r="C73" s="3">
        <v>232.5</v>
      </c>
      <c r="D73" s="3">
        <v>228</v>
      </c>
      <c r="E73" s="3">
        <v>245.5</v>
      </c>
      <c r="G73" s="10" t="s">
        <v>95</v>
      </c>
      <c r="H73" s="13">
        <v>8.9494000000000007</v>
      </c>
      <c r="I73" s="165">
        <f>B1400*$H73</f>
        <v>297.12008000000003</v>
      </c>
      <c r="J73" s="165">
        <f>C1400*$H73</f>
        <v>315.46635000000003</v>
      </c>
      <c r="K73" s="165">
        <f>D1400*$H73</f>
        <v>315.91381999999999</v>
      </c>
      <c r="L73" s="165">
        <f>E1400*$H73</f>
        <v>324.86322000000001</v>
      </c>
      <c r="O73" s="12"/>
      <c r="P73" s="9"/>
      <c r="V73" s="6"/>
    </row>
    <row r="74" spans="1:22" x14ac:dyDescent="0.3">
      <c r="A74" s="6">
        <v>38091</v>
      </c>
      <c r="B74" s="3">
        <v>240</v>
      </c>
      <c r="C74" s="3">
        <v>234</v>
      </c>
      <c r="D74" s="3">
        <v>227</v>
      </c>
      <c r="E74" s="3">
        <v>242</v>
      </c>
      <c r="G74" s="10" t="s">
        <v>96</v>
      </c>
      <c r="H74" s="13">
        <v>8.6601999999999997</v>
      </c>
      <c r="I74" s="165">
        <f>B1443*$H74</f>
        <v>256.34192000000002</v>
      </c>
      <c r="J74" s="165">
        <f>C1443*$H74</f>
        <v>284.05455999999998</v>
      </c>
      <c r="K74" s="165">
        <f>D1443*$H74</f>
        <v>284.92057999999997</v>
      </c>
      <c r="L74" s="165">
        <f>E1443*$H74</f>
        <v>294.70660600000002</v>
      </c>
      <c r="O74" s="12"/>
      <c r="P74" s="9"/>
      <c r="V74" s="6"/>
    </row>
    <row r="75" spans="1:22" x14ac:dyDescent="0.3">
      <c r="A75" s="6">
        <v>38092</v>
      </c>
      <c r="B75" s="3">
        <v>241.25</v>
      </c>
      <c r="C75" s="3">
        <v>234.5</v>
      </c>
      <c r="D75" s="3">
        <v>227</v>
      </c>
      <c r="E75" s="3">
        <v>242.25</v>
      </c>
      <c r="G75" s="10" t="s">
        <v>97</v>
      </c>
      <c r="H75" s="13">
        <v>8.5963999999999992</v>
      </c>
      <c r="I75" s="165">
        <f>B1465*$H75</f>
        <v>331.82103999999998</v>
      </c>
      <c r="J75" s="165">
        <f>C1465*$H75</f>
        <v>343.42617999999999</v>
      </c>
      <c r="K75" s="165">
        <f>D1465*$H75</f>
        <v>336.97888</v>
      </c>
      <c r="L75" s="165">
        <f>E1465*$H75</f>
        <v>338.69815999999997</v>
      </c>
      <c r="O75" s="12"/>
      <c r="P75" s="9"/>
      <c r="V75" s="6"/>
    </row>
    <row r="76" spans="1:22" x14ac:dyDescent="0.3">
      <c r="A76" s="6">
        <v>38093</v>
      </c>
      <c r="B76" s="3">
        <v>241.75</v>
      </c>
      <c r="C76" s="3">
        <v>233</v>
      </c>
      <c r="D76" s="3">
        <v>227.25</v>
      </c>
      <c r="E76" s="3">
        <v>242</v>
      </c>
      <c r="G76" s="10" t="s">
        <v>98</v>
      </c>
      <c r="H76" s="13">
        <v>8.3596000000000004</v>
      </c>
      <c r="I76" s="165">
        <f>B1486*$H76</f>
        <v>290.07812000000001</v>
      </c>
      <c r="J76" s="165">
        <f>C1486*$H76</f>
        <v>316.41086000000001</v>
      </c>
      <c r="K76" s="165">
        <f>D1486*$H76</f>
        <v>300.94560000000001</v>
      </c>
      <c r="L76" s="165">
        <f>E1486*$H76</f>
        <v>285.89832000000001</v>
      </c>
      <c r="O76" s="12"/>
      <c r="P76" s="9"/>
      <c r="V76" s="6"/>
    </row>
    <row r="77" spans="1:22" x14ac:dyDescent="0.3">
      <c r="A77" s="6">
        <v>38096</v>
      </c>
      <c r="B77" s="3">
        <v>238.75</v>
      </c>
      <c r="C77" s="3">
        <v>231</v>
      </c>
      <c r="D77" s="3">
        <v>225.25</v>
      </c>
      <c r="E77" s="3">
        <v>240.5</v>
      </c>
      <c r="G77" s="10" t="s">
        <v>99</v>
      </c>
      <c r="H77" s="13">
        <v>8.4143000000000008</v>
      </c>
      <c r="I77" s="165">
        <f>B1506*$H77</f>
        <v>377.38135500000004</v>
      </c>
      <c r="J77" s="165">
        <f>C1506*$H77</f>
        <v>370.22920000000005</v>
      </c>
      <c r="K77" s="165">
        <f>D1506*$H77</f>
        <v>346.66916000000003</v>
      </c>
      <c r="L77" s="165">
        <f>E1506*$H77</f>
        <v>339.51700500000004</v>
      </c>
      <c r="O77" s="12"/>
      <c r="P77" s="9"/>
      <c r="V77" s="6"/>
    </row>
    <row r="78" spans="1:22" x14ac:dyDescent="0.3">
      <c r="A78" s="6">
        <v>38097</v>
      </c>
      <c r="B78" s="3">
        <v>235</v>
      </c>
      <c r="C78" s="3">
        <v>237.88</v>
      </c>
      <c r="D78" s="3">
        <v>223</v>
      </c>
      <c r="E78" s="3">
        <v>240</v>
      </c>
      <c r="G78" s="10" t="s">
        <v>100</v>
      </c>
      <c r="H78" s="13">
        <v>8.4107000000000003</v>
      </c>
      <c r="I78" s="165">
        <f>B1526*$H78</f>
        <v>528.19195999999999</v>
      </c>
      <c r="J78" s="165">
        <f>C1526*$H78</f>
        <v>447.028705</v>
      </c>
      <c r="K78" s="165">
        <f>D1526*$H78</f>
        <v>443.66442499999999</v>
      </c>
      <c r="L78" s="165">
        <f>E1526*$H78</f>
        <v>386.8922</v>
      </c>
      <c r="O78" s="12"/>
      <c r="P78" s="9"/>
      <c r="V78" s="6"/>
    </row>
    <row r="79" spans="1:22" x14ac:dyDescent="0.3">
      <c r="A79" s="6">
        <v>38098</v>
      </c>
      <c r="B79" s="3">
        <v>238.5</v>
      </c>
      <c r="C79" s="3">
        <v>239.88</v>
      </c>
      <c r="D79" s="3">
        <v>228.25</v>
      </c>
      <c r="E79" s="3">
        <v>245.5</v>
      </c>
      <c r="G79" s="10" t="s">
        <v>101</v>
      </c>
      <c r="H79" s="13">
        <v>8.1816999999999993</v>
      </c>
      <c r="I79" s="165">
        <f>B1546*$H79</f>
        <v>654.53599999999994</v>
      </c>
      <c r="J79" s="165">
        <f>C1546*$H79</f>
        <v>384.13081499999998</v>
      </c>
      <c r="K79" s="165">
        <f>D1546*$H79</f>
        <v>409.08499999999998</v>
      </c>
      <c r="L79" s="165">
        <f>E1546*$H79</f>
        <v>386.99440999999996</v>
      </c>
      <c r="O79" s="12"/>
      <c r="P79" s="9"/>
      <c r="V79" s="6"/>
    </row>
    <row r="80" spans="1:22" x14ac:dyDescent="0.3">
      <c r="A80" s="6">
        <v>38099</v>
      </c>
      <c r="B80" s="3">
        <v>240.5</v>
      </c>
      <c r="C80" s="3">
        <v>241.5</v>
      </c>
      <c r="D80" s="3">
        <v>232</v>
      </c>
      <c r="E80" s="3">
        <v>248.25</v>
      </c>
      <c r="G80" s="10" t="s">
        <v>102</v>
      </c>
      <c r="H80" s="13">
        <v>8.0970999999999993</v>
      </c>
      <c r="I80" s="165">
        <f>B1569*$H80</f>
        <v>363.55978999999996</v>
      </c>
      <c r="J80" s="165">
        <f>C1569*$H80</f>
        <v>366.39377499999995</v>
      </c>
      <c r="K80" s="165">
        <f>D1569*$H80</f>
        <v>336.83936</v>
      </c>
      <c r="L80" s="165">
        <f>E1569*$H80</f>
        <v>322.66943499999996</v>
      </c>
      <c r="O80" s="12"/>
      <c r="P80" s="9"/>
      <c r="V80" s="6"/>
    </row>
    <row r="81" spans="1:22" x14ac:dyDescent="0.3">
      <c r="A81" s="6">
        <v>38100</v>
      </c>
      <c r="B81" s="3">
        <v>241.5</v>
      </c>
      <c r="C81" s="3">
        <v>239.25</v>
      </c>
      <c r="D81" s="3">
        <v>233</v>
      </c>
      <c r="E81" s="3">
        <v>249.5</v>
      </c>
      <c r="G81" s="10" t="s">
        <v>103</v>
      </c>
      <c r="H81" s="13">
        <v>8.0367999999999995</v>
      </c>
      <c r="I81" s="165">
        <f>B1588*$H81</f>
        <v>370.89831999999996</v>
      </c>
      <c r="J81" s="165">
        <f>C1588*$H81</f>
        <v>389.78479999999996</v>
      </c>
      <c r="K81" s="165">
        <f>D1588*$H81</f>
        <v>377.32776000000001</v>
      </c>
      <c r="L81" s="165">
        <f>E1588*$H81</f>
        <v>393.80319999999995</v>
      </c>
      <c r="O81" s="12"/>
      <c r="P81" s="9"/>
      <c r="V81" s="6"/>
    </row>
    <row r="82" spans="1:22" x14ac:dyDescent="0.3">
      <c r="A82" s="6">
        <v>38103</v>
      </c>
      <c r="B82" s="3">
        <v>239</v>
      </c>
      <c r="C82" s="3">
        <v>235</v>
      </c>
      <c r="D82" s="3">
        <v>231</v>
      </c>
      <c r="E82" s="3">
        <v>248</v>
      </c>
      <c r="G82" s="10" t="s">
        <v>104</v>
      </c>
      <c r="H82" s="13">
        <v>7.9278000000000004</v>
      </c>
      <c r="I82" s="165">
        <f>B1606*$H82</f>
        <v>346.44486000000006</v>
      </c>
      <c r="J82" s="165">
        <f>C1606*$H82</f>
        <v>377.36328000000003</v>
      </c>
      <c r="K82" s="165">
        <f>D1606*$H82</f>
        <v>375.77771999999999</v>
      </c>
      <c r="L82" s="165">
        <f>E1606*$H82</f>
        <v>392.42610000000002</v>
      </c>
      <c r="O82" s="12"/>
      <c r="P82" s="9"/>
      <c r="V82" s="6"/>
    </row>
    <row r="83" spans="1:22" x14ac:dyDescent="0.3">
      <c r="A83" s="6">
        <v>38104</v>
      </c>
      <c r="B83" s="3">
        <v>233.75</v>
      </c>
      <c r="C83" s="3">
        <v>232</v>
      </c>
      <c r="D83" s="3">
        <v>229</v>
      </c>
      <c r="E83" s="3">
        <v>246</v>
      </c>
      <c r="G83" s="10" t="s">
        <v>105</v>
      </c>
      <c r="H83" s="13">
        <v>7.8971999999999998</v>
      </c>
      <c r="I83" s="165">
        <f>B1628*$H83</f>
        <v>360.90204</v>
      </c>
      <c r="J83" s="165">
        <f>C1628*$H83</f>
        <v>376.69644</v>
      </c>
      <c r="K83" s="165">
        <f>D1628*$H83</f>
        <v>384.59363999999999</v>
      </c>
      <c r="L83" s="165">
        <f>E1628*$H83</f>
        <v>387.75252</v>
      </c>
      <c r="O83" s="12"/>
      <c r="P83" s="9"/>
      <c r="V83" s="6"/>
    </row>
    <row r="84" spans="1:22" x14ac:dyDescent="0.3">
      <c r="A84" s="6">
        <v>38105</v>
      </c>
      <c r="B84" s="3">
        <v>229</v>
      </c>
      <c r="C84" s="3">
        <v>233</v>
      </c>
      <c r="D84" s="3">
        <v>228.5</v>
      </c>
      <c r="E84" s="3">
        <v>245</v>
      </c>
      <c r="G84" s="10" t="s">
        <v>106</v>
      </c>
      <c r="H84" s="13">
        <v>7.9062000000000001</v>
      </c>
      <c r="I84" s="165">
        <f>B1650*$H84</f>
        <v>327.31668000000002</v>
      </c>
      <c r="J84" s="165">
        <f>C1650*$H84</f>
        <v>355.38369</v>
      </c>
      <c r="K84" s="165">
        <f>D1650*$H84</f>
        <v>350.63997000000001</v>
      </c>
      <c r="L84" s="165">
        <f>E1650*$H84</f>
        <v>355.779</v>
      </c>
      <c r="O84" s="12"/>
      <c r="P84" s="9"/>
      <c r="V84" s="6"/>
    </row>
    <row r="85" spans="1:22" x14ac:dyDescent="0.3">
      <c r="A85" s="6">
        <v>38106</v>
      </c>
      <c r="B85" s="3">
        <v>226</v>
      </c>
      <c r="C85" s="3">
        <v>235</v>
      </c>
      <c r="D85" s="3">
        <v>229</v>
      </c>
      <c r="E85" s="3">
        <v>246.25</v>
      </c>
      <c r="G85" s="10" t="s">
        <v>107</v>
      </c>
      <c r="H85" s="13">
        <v>8.0200999999999993</v>
      </c>
      <c r="I85" s="165">
        <f>B1672*$H85</f>
        <v>403.01002499999998</v>
      </c>
      <c r="J85" s="165">
        <f>C1672*$H85</f>
        <v>409.42610499999995</v>
      </c>
      <c r="K85" s="165">
        <f>D1672*$H85</f>
        <v>412.63414499999999</v>
      </c>
      <c r="L85" s="165">
        <f>E1672*$H85</f>
        <v>412.23313999999993</v>
      </c>
      <c r="O85" s="12"/>
      <c r="P85" s="9"/>
      <c r="V85" s="6"/>
    </row>
    <row r="86" spans="1:22" x14ac:dyDescent="0.3">
      <c r="A86" s="6">
        <v>38107</v>
      </c>
      <c r="B86" s="3">
        <v>226.36</v>
      </c>
      <c r="C86" s="3">
        <v>226.5</v>
      </c>
      <c r="D86" s="3">
        <v>232.5</v>
      </c>
      <c r="E86" s="3">
        <v>250.5</v>
      </c>
      <c r="G86" s="10" t="s">
        <v>108</v>
      </c>
      <c r="H86" s="13">
        <v>7.9325000000000001</v>
      </c>
      <c r="I86" s="165">
        <f>B1694*$H86</f>
        <v>398.2115</v>
      </c>
      <c r="J86" s="165">
        <f>C1694*$H86</f>
        <v>399.798</v>
      </c>
      <c r="K86" s="165">
        <f>D1694*$H86</f>
        <v>397.81487499999997</v>
      </c>
      <c r="L86" s="165">
        <f>E1694*$H86</f>
        <v>404.5575</v>
      </c>
      <c r="O86" s="12"/>
      <c r="P86" s="9"/>
      <c r="V86" s="6"/>
    </row>
    <row r="87" spans="1:22" x14ac:dyDescent="0.3">
      <c r="A87" s="6">
        <v>38110</v>
      </c>
      <c r="B87" s="3">
        <v>230</v>
      </c>
      <c r="C87" s="3">
        <v>225</v>
      </c>
      <c r="D87" s="3">
        <v>246</v>
      </c>
      <c r="E87" s="3">
        <v>253.5</v>
      </c>
      <c r="G87" s="10" t="s">
        <v>109</v>
      </c>
      <c r="H87" s="13">
        <v>7.9156000000000004</v>
      </c>
      <c r="I87" s="165">
        <f>B1715*$H87</f>
        <v>380.74036000000001</v>
      </c>
      <c r="J87" s="165">
        <f>C1715*$H87</f>
        <v>394.19688000000002</v>
      </c>
      <c r="K87" s="165">
        <f>D1715*$H87</f>
        <v>388.26017999999999</v>
      </c>
      <c r="L87" s="165">
        <f>E1715*$H87</f>
        <v>392.61376000000001</v>
      </c>
      <c r="O87" s="12"/>
      <c r="P87" s="9"/>
      <c r="V87" s="6"/>
    </row>
    <row r="88" spans="1:22" x14ac:dyDescent="0.3">
      <c r="A88" s="6">
        <v>38111</v>
      </c>
      <c r="B88" s="3">
        <v>228</v>
      </c>
      <c r="C88" s="3">
        <v>229</v>
      </c>
      <c r="D88" s="3">
        <v>244</v>
      </c>
      <c r="E88" s="3">
        <v>250.75</v>
      </c>
      <c r="G88" s="10" t="s">
        <v>110</v>
      </c>
      <c r="H88" s="13">
        <v>8.1110000000000007</v>
      </c>
      <c r="I88" s="165">
        <f>B1737*$H88</f>
        <v>502.07090000000005</v>
      </c>
      <c r="J88" s="165">
        <f>C1737*$H88</f>
        <v>526.40390000000014</v>
      </c>
      <c r="K88" s="165">
        <f>D1737*$H88</f>
        <v>510.18190000000004</v>
      </c>
      <c r="L88" s="165">
        <f>E1737*$H88</f>
        <v>486.66</v>
      </c>
      <c r="O88" s="12"/>
      <c r="P88" s="9"/>
      <c r="V88" s="6"/>
    </row>
    <row r="89" spans="1:22" x14ac:dyDescent="0.3">
      <c r="A89" s="6">
        <v>38112</v>
      </c>
      <c r="B89" s="3">
        <v>232</v>
      </c>
      <c r="C89" s="3">
        <v>228</v>
      </c>
      <c r="D89" s="3">
        <v>248</v>
      </c>
      <c r="E89" s="3">
        <v>256</v>
      </c>
      <c r="G89" s="10" t="s">
        <v>111</v>
      </c>
      <c r="H89" s="13">
        <v>8.1463000000000001</v>
      </c>
      <c r="I89" s="165">
        <f>B1758*$H89</f>
        <v>733.16700000000003</v>
      </c>
      <c r="J89" s="165">
        <f>C1758*$H89</f>
        <v>577.16535499999998</v>
      </c>
      <c r="K89" s="165">
        <f>D1758*$H89</f>
        <v>635.818715</v>
      </c>
      <c r="L89" s="165">
        <f>E1758*$H89</f>
        <v>609.34324000000004</v>
      </c>
      <c r="O89" s="12"/>
      <c r="P89" s="9"/>
      <c r="V89" s="6"/>
    </row>
    <row r="90" spans="1:22" x14ac:dyDescent="0.3">
      <c r="A90" s="6">
        <v>38113</v>
      </c>
      <c r="B90" s="3">
        <v>231</v>
      </c>
      <c r="C90" s="3">
        <v>228</v>
      </c>
      <c r="D90" s="3">
        <v>247.5</v>
      </c>
      <c r="E90" s="3">
        <v>254</v>
      </c>
      <c r="G90" s="10" t="s">
        <v>112</v>
      </c>
      <c r="H90" s="13">
        <v>7.9059999999999997</v>
      </c>
      <c r="I90" s="165">
        <f>B1779*$H90</f>
        <v>453.01379999999995</v>
      </c>
      <c r="J90" s="165">
        <f>C1779*$H90</f>
        <v>434.43470000000002</v>
      </c>
      <c r="K90" s="165">
        <f>D1779*$H90</f>
        <v>437.59710000000001</v>
      </c>
      <c r="L90" s="165">
        <f>E1779*$H90</f>
        <v>384.23160000000001</v>
      </c>
      <c r="O90" s="12"/>
      <c r="P90" s="9"/>
      <c r="V90" s="6"/>
    </row>
    <row r="91" spans="1:22" x14ac:dyDescent="0.3">
      <c r="A91" s="6">
        <v>38114</v>
      </c>
      <c r="B91" s="3">
        <v>232</v>
      </c>
      <c r="C91" s="3">
        <v>240.5</v>
      </c>
      <c r="D91" s="3">
        <v>248</v>
      </c>
      <c r="E91" s="3">
        <v>255.5</v>
      </c>
      <c r="G91" s="10" t="s">
        <v>113</v>
      </c>
      <c r="H91" s="13">
        <v>7.8198999999999996</v>
      </c>
      <c r="I91" s="165">
        <f>B1799*$H91</f>
        <v>494.60867499999995</v>
      </c>
      <c r="J91" s="165">
        <f>C1799*$H91</f>
        <v>400.37887999999998</v>
      </c>
      <c r="K91" s="165">
        <f>D1799*$H91</f>
        <v>403.50684000000001</v>
      </c>
      <c r="L91" s="165">
        <f>E1799*$H91</f>
        <v>392.16798499999999</v>
      </c>
      <c r="O91" s="12"/>
      <c r="P91" s="9"/>
      <c r="V91" s="6"/>
    </row>
    <row r="92" spans="1:22" x14ac:dyDescent="0.3">
      <c r="A92" s="6">
        <v>38117</v>
      </c>
      <c r="B92" s="3">
        <v>245</v>
      </c>
      <c r="C92" s="3">
        <v>240.88</v>
      </c>
      <c r="D92" s="3">
        <v>260</v>
      </c>
      <c r="E92" s="3">
        <v>270</v>
      </c>
      <c r="G92" s="10" t="s">
        <v>114</v>
      </c>
      <c r="H92" s="13">
        <v>7.8205999999999998</v>
      </c>
      <c r="I92" s="165">
        <f>B1822*$H92</f>
        <v>468.45393999999999</v>
      </c>
      <c r="J92" s="165">
        <f>C1822*$H92</f>
        <v>428.56887999999998</v>
      </c>
      <c r="K92" s="165">
        <f>D1822*$H92</f>
        <v>421.92137000000002</v>
      </c>
      <c r="L92" s="165">
        <f>E1822*$H92</f>
        <v>412.53665000000001</v>
      </c>
      <c r="O92" s="12"/>
      <c r="P92" s="9"/>
      <c r="U92" s="3">
        <v>278.75</v>
      </c>
      <c r="V92" s="6"/>
    </row>
    <row r="93" spans="1:22" x14ac:dyDescent="0.3">
      <c r="A93" s="6">
        <v>38118</v>
      </c>
      <c r="B93" s="3">
        <v>246</v>
      </c>
      <c r="C93" s="3">
        <v>240.25</v>
      </c>
      <c r="D93" s="3">
        <v>257.88</v>
      </c>
      <c r="E93" s="3">
        <v>268.75</v>
      </c>
      <c r="G93" s="10" t="s">
        <v>115</v>
      </c>
      <c r="H93" s="13">
        <v>7.8295000000000003</v>
      </c>
      <c r="I93" s="165">
        <f>B1840*$H93</f>
        <v>422.79300000000001</v>
      </c>
      <c r="J93" s="165">
        <f>C1840*$H93</f>
        <v>439.62642499999998</v>
      </c>
      <c r="K93" s="165">
        <f>D1840*$H93</f>
        <v>426.31627500000002</v>
      </c>
      <c r="L93" s="165">
        <f>E1840*$H93</f>
        <v>439.23495000000003</v>
      </c>
      <c r="O93" s="12"/>
      <c r="P93" s="9"/>
      <c r="V93" s="6"/>
    </row>
    <row r="94" spans="1:22" x14ac:dyDescent="0.3">
      <c r="A94" s="6">
        <v>38119</v>
      </c>
      <c r="B94" s="3">
        <v>246.25</v>
      </c>
      <c r="C94" s="3">
        <v>239.5</v>
      </c>
      <c r="D94" s="3">
        <v>257</v>
      </c>
      <c r="E94" s="3">
        <v>266.5</v>
      </c>
      <c r="G94" s="10" t="s">
        <v>116</v>
      </c>
      <c r="H94" s="13">
        <v>7.8068999999999997</v>
      </c>
      <c r="I94" s="165">
        <f>B1861*$H94</f>
        <v>416.10776999999996</v>
      </c>
      <c r="J94" s="165">
        <f>C1861*$H94</f>
        <v>417.66915</v>
      </c>
      <c r="K94" s="165">
        <f>D1861*$H94</f>
        <v>423.91466999999994</v>
      </c>
      <c r="L94" s="165">
        <f>E1861*$H94</f>
        <v>446.94502499999999</v>
      </c>
      <c r="O94" s="12"/>
      <c r="P94" s="9"/>
      <c r="V94" s="6"/>
    </row>
    <row r="95" spans="1:22" x14ac:dyDescent="0.3">
      <c r="A95" s="6">
        <v>38120</v>
      </c>
      <c r="B95" s="3">
        <v>246</v>
      </c>
      <c r="C95" s="3">
        <v>240.5</v>
      </c>
      <c r="D95" s="3">
        <v>256</v>
      </c>
      <c r="E95" s="3">
        <v>263.38</v>
      </c>
      <c r="G95" s="10" t="s">
        <v>117</v>
      </c>
      <c r="H95" s="13">
        <v>7.8335999999999997</v>
      </c>
      <c r="I95" s="165">
        <f>B1881*$H95</f>
        <v>307.86047999999994</v>
      </c>
      <c r="J95" s="165">
        <f>C1881*$H95</f>
        <v>368.96256</v>
      </c>
      <c r="K95" s="165">
        <f>D1881*$H95</f>
        <v>376.79615999999999</v>
      </c>
      <c r="L95" s="165">
        <f>E1881*$H95</f>
        <v>383.84639999999996</v>
      </c>
      <c r="O95" s="12"/>
      <c r="P95" s="9"/>
      <c r="V95" s="6"/>
    </row>
    <row r="96" spans="1:22" x14ac:dyDescent="0.3">
      <c r="A96" s="6">
        <v>38121</v>
      </c>
      <c r="B96" s="3">
        <v>246.5</v>
      </c>
      <c r="C96" s="3">
        <v>241.75</v>
      </c>
      <c r="D96" s="3">
        <v>258.5</v>
      </c>
      <c r="E96" s="3">
        <v>264.5</v>
      </c>
      <c r="G96" s="10" t="s">
        <v>118</v>
      </c>
      <c r="H96" s="13">
        <v>7.8319999999999999</v>
      </c>
      <c r="I96" s="165">
        <f>B1902*$H96</f>
        <v>317.58759999999995</v>
      </c>
      <c r="J96" s="165">
        <f>C1902*$H96</f>
        <v>384.55119999999999</v>
      </c>
      <c r="K96" s="165">
        <f>D1902*$H96</f>
        <v>386.9008</v>
      </c>
      <c r="L96" s="165">
        <f>E1902*$H96</f>
        <v>397.08240000000001</v>
      </c>
      <c r="O96" s="12"/>
      <c r="P96" s="9"/>
      <c r="V96" s="6"/>
    </row>
    <row r="97" spans="1:22" x14ac:dyDescent="0.3">
      <c r="A97" s="6">
        <v>38125</v>
      </c>
      <c r="B97" s="3">
        <v>247</v>
      </c>
      <c r="C97" s="3">
        <v>239.5</v>
      </c>
      <c r="D97" s="3">
        <v>262</v>
      </c>
      <c r="E97" s="3">
        <v>267.25</v>
      </c>
      <c r="G97" s="10" t="s">
        <v>119</v>
      </c>
      <c r="H97" s="13">
        <v>7.7828999999999997</v>
      </c>
      <c r="I97" s="165">
        <f>B1925*$H97</f>
        <v>362.29399499999994</v>
      </c>
      <c r="J97" s="165">
        <f>C1925*$H97</f>
        <v>403.54336499999999</v>
      </c>
      <c r="K97" s="165">
        <f>D1925*$H97</f>
        <v>401.986785</v>
      </c>
      <c r="L97" s="165">
        <f>E1925*$H97</f>
        <v>405.48908999999998</v>
      </c>
      <c r="O97" s="12"/>
      <c r="P97" s="9"/>
      <c r="V97" s="6"/>
    </row>
    <row r="98" spans="1:22" x14ac:dyDescent="0.3">
      <c r="A98" s="6">
        <v>38126</v>
      </c>
      <c r="B98" s="3">
        <v>244.5</v>
      </c>
      <c r="C98" s="3">
        <v>245.5</v>
      </c>
      <c r="D98" s="3">
        <v>261</v>
      </c>
      <c r="E98" s="3">
        <v>264.5</v>
      </c>
      <c r="G98" s="10" t="s">
        <v>120</v>
      </c>
      <c r="H98" s="13">
        <v>7.7881999999999998</v>
      </c>
      <c r="I98" s="165">
        <f>B1947*$H98</f>
        <v>249.61180999999996</v>
      </c>
      <c r="J98" s="165">
        <f>C1947*$H98</f>
        <v>350.85840999999999</v>
      </c>
      <c r="K98" s="165">
        <f>D1947*$H98</f>
        <v>366.43480999999997</v>
      </c>
      <c r="L98" s="165">
        <f>E1947*$H98</f>
        <v>375.00182999999998</v>
      </c>
      <c r="O98" s="12"/>
      <c r="P98" s="9"/>
      <c r="V98" s="6"/>
    </row>
    <row r="99" spans="1:22" x14ac:dyDescent="0.3">
      <c r="A99" s="6">
        <v>38128</v>
      </c>
      <c r="B99" s="3">
        <v>248.5</v>
      </c>
      <c r="C99" s="3">
        <v>246.5</v>
      </c>
      <c r="D99" s="3">
        <v>265.63</v>
      </c>
      <c r="E99" s="3">
        <v>271</v>
      </c>
      <c r="G99" s="10" t="s">
        <v>121</v>
      </c>
      <c r="H99" s="13">
        <v>7.7243000000000004</v>
      </c>
      <c r="I99" s="165">
        <f>B1968*$H99</f>
        <v>351.45564999999999</v>
      </c>
      <c r="J99" s="165">
        <f>C1968*$H99</f>
        <v>368.06289500000003</v>
      </c>
      <c r="K99" s="165">
        <f>D1968*$H99</f>
        <v>376.17341000000005</v>
      </c>
      <c r="L99" s="165">
        <f>E1968*$H99</f>
        <v>376.94583999999998</v>
      </c>
      <c r="O99" s="12"/>
      <c r="P99" s="9"/>
      <c r="V99" s="6"/>
    </row>
    <row r="100" spans="1:22" x14ac:dyDescent="0.3">
      <c r="A100" s="6">
        <v>38131</v>
      </c>
      <c r="B100" s="3">
        <v>253</v>
      </c>
      <c r="C100" s="3">
        <v>243.75</v>
      </c>
      <c r="D100" s="3">
        <v>269.5</v>
      </c>
      <c r="E100" s="3">
        <v>273.5</v>
      </c>
      <c r="G100" s="10" t="s">
        <v>122</v>
      </c>
      <c r="H100" s="13">
        <v>7.7473999999999998</v>
      </c>
      <c r="I100" s="165">
        <f>B1990*$H100</f>
        <v>311.05811</v>
      </c>
      <c r="J100" s="165">
        <f>C1990*$H100</f>
        <v>334.68768</v>
      </c>
      <c r="K100" s="165">
        <f>D1990*$H100</f>
        <v>340.88560000000001</v>
      </c>
      <c r="L100" s="165">
        <f>E1990*$H100</f>
        <v>330.42660999999998</v>
      </c>
      <c r="O100" s="12"/>
      <c r="P100" s="9"/>
      <c r="V100" s="6"/>
    </row>
    <row r="101" spans="1:22" x14ac:dyDescent="0.3">
      <c r="A101" s="6">
        <v>38132</v>
      </c>
      <c r="B101" s="3">
        <v>251.25</v>
      </c>
      <c r="C101" s="3">
        <v>246.75</v>
      </c>
      <c r="D101" s="3">
        <v>266.5</v>
      </c>
      <c r="E101" s="3">
        <v>270</v>
      </c>
      <c r="G101" s="10" t="s">
        <v>123</v>
      </c>
      <c r="H101" s="13">
        <v>7.7868000000000004</v>
      </c>
      <c r="I101" s="165">
        <f>B2011*$H101</f>
        <v>279.39038400000004</v>
      </c>
      <c r="J101" s="165">
        <f>C2011*$H101</f>
        <v>260.8578</v>
      </c>
      <c r="K101" s="165">
        <f>D2011*$H101</f>
        <v>279.54612000000003</v>
      </c>
      <c r="L101" s="165">
        <f>E2011*$H101</f>
        <v>267.08724000000001</v>
      </c>
      <c r="O101" s="12"/>
      <c r="P101" s="9"/>
      <c r="U101" s="3">
        <v>290</v>
      </c>
      <c r="V101" s="6"/>
    </row>
    <row r="102" spans="1:22" x14ac:dyDescent="0.3">
      <c r="A102" s="6">
        <v>38133</v>
      </c>
      <c r="B102" s="3">
        <v>254.5</v>
      </c>
      <c r="C102" s="3">
        <v>249.75</v>
      </c>
      <c r="D102" s="3">
        <v>269.63</v>
      </c>
      <c r="E102" s="3">
        <v>273.25</v>
      </c>
      <c r="G102" s="10" t="s">
        <v>124</v>
      </c>
      <c r="H102" s="13">
        <v>7.7450999999999999</v>
      </c>
      <c r="I102" s="165">
        <f>B2033*$H102</f>
        <v>375.63734999999997</v>
      </c>
      <c r="J102" s="165">
        <f>C2033*$H102</f>
        <v>295.08830999999998</v>
      </c>
      <c r="K102" s="165">
        <f>D2033*$H102</f>
        <v>299.34811500000001</v>
      </c>
      <c r="L102" s="165">
        <f>E2033*$H102</f>
        <v>278.04908999999998</v>
      </c>
      <c r="O102" s="12"/>
      <c r="P102" s="9"/>
      <c r="V102" s="6"/>
    </row>
    <row r="103" spans="1:22" x14ac:dyDescent="0.3">
      <c r="A103" s="6">
        <v>38134</v>
      </c>
      <c r="B103" s="3">
        <v>257.25</v>
      </c>
      <c r="C103" s="3">
        <v>248</v>
      </c>
      <c r="D103" s="3">
        <v>271</v>
      </c>
      <c r="E103" s="3">
        <v>275.75</v>
      </c>
      <c r="G103" s="10" t="s">
        <v>125</v>
      </c>
      <c r="H103" s="13">
        <v>7.6752000000000002</v>
      </c>
      <c r="I103" s="165">
        <f>B2054*$H103</f>
        <v>273.62088</v>
      </c>
      <c r="J103" s="165">
        <f>C2054*$H103</f>
        <v>252.51408000000001</v>
      </c>
      <c r="K103" s="165">
        <f>D2054*$H103</f>
        <v>255.2004</v>
      </c>
      <c r="L103" s="165">
        <f>E2054*$H103</f>
        <v>269.32276800000005</v>
      </c>
      <c r="O103" s="12"/>
      <c r="P103" s="9"/>
      <c r="V103" s="6"/>
    </row>
    <row r="104" spans="1:22" x14ac:dyDescent="0.3">
      <c r="A104" s="6">
        <v>38135</v>
      </c>
      <c r="B104" s="3">
        <v>257.27999999999997</v>
      </c>
      <c r="C104" s="3">
        <v>277</v>
      </c>
      <c r="D104" s="3">
        <v>269.75</v>
      </c>
      <c r="E104" s="3">
        <v>270.63</v>
      </c>
      <c r="G104" s="10" t="s">
        <v>126</v>
      </c>
      <c r="H104" s="13">
        <v>7.5522</v>
      </c>
      <c r="I104" s="165">
        <f>B1834*$H104</f>
        <v>410.08445999999998</v>
      </c>
      <c r="J104" s="165">
        <f>C1834*$H104</f>
        <v>411.97251</v>
      </c>
      <c r="K104" s="165">
        <f>D1834*$H104</f>
        <v>407.44119000000001</v>
      </c>
      <c r="L104" s="165">
        <f>E1834*$H104</f>
        <v>419.14710000000002</v>
      </c>
      <c r="O104" s="12"/>
      <c r="P104" s="9"/>
      <c r="V104" s="6"/>
    </row>
    <row r="105" spans="1:22" x14ac:dyDescent="0.3">
      <c r="A105" s="6">
        <v>38139</v>
      </c>
      <c r="B105" s="3">
        <v>257</v>
      </c>
      <c r="C105" s="3">
        <v>279</v>
      </c>
      <c r="D105" s="3">
        <v>279</v>
      </c>
      <c r="E105" s="3">
        <v>280.5</v>
      </c>
      <c r="G105" s="10" t="s">
        <v>127</v>
      </c>
      <c r="H105" s="13">
        <v>7.5315000000000003</v>
      </c>
      <c r="I105" s="165">
        <f>B2076*$H105</f>
        <v>201.467625</v>
      </c>
      <c r="J105" s="165">
        <f>C2076*$H105</f>
        <v>215.40090000000001</v>
      </c>
      <c r="K105" s="165">
        <f>D2076*$H105</f>
        <v>218.036925</v>
      </c>
      <c r="L105" s="165">
        <f>E2076*$H105</f>
        <v>205.60995000000003</v>
      </c>
      <c r="O105" s="12"/>
      <c r="P105" s="9"/>
      <c r="V105" s="6"/>
    </row>
    <row r="106" spans="1:22" x14ac:dyDescent="0.3">
      <c r="A106" s="6">
        <v>38140</v>
      </c>
      <c r="B106" s="3">
        <v>259.5</v>
      </c>
      <c r="C106" s="3">
        <v>280.75</v>
      </c>
      <c r="D106" s="3">
        <v>282.25</v>
      </c>
      <c r="E106" s="3">
        <v>283</v>
      </c>
      <c r="G106" s="10" t="s">
        <v>128</v>
      </c>
      <c r="H106" s="13">
        <v>7.5697999999999999</v>
      </c>
      <c r="I106" s="165">
        <f>B2094*$H106</f>
        <v>210.06195</v>
      </c>
      <c r="J106" s="165">
        <f>C2094*$H106</f>
        <v>195.67932999999999</v>
      </c>
      <c r="K106" s="165">
        <f>D2094*$H106</f>
        <v>204.76309000000001</v>
      </c>
      <c r="L106" s="165">
        <f>E2094*$H106</f>
        <v>238.07021</v>
      </c>
      <c r="O106" s="12"/>
      <c r="P106" s="9"/>
      <c r="V106" s="6"/>
    </row>
    <row r="107" spans="1:22" x14ac:dyDescent="0.3">
      <c r="A107" s="6">
        <v>38141</v>
      </c>
      <c r="B107" s="3">
        <v>260.5</v>
      </c>
      <c r="C107" s="3">
        <v>285</v>
      </c>
      <c r="D107" s="3">
        <v>285</v>
      </c>
      <c r="E107" s="3">
        <v>287</v>
      </c>
      <c r="G107" s="10" t="s">
        <v>129</v>
      </c>
      <c r="H107" s="13">
        <v>7.5663</v>
      </c>
      <c r="I107" s="165">
        <f>B2114*$H107</f>
        <v>194.45391000000001</v>
      </c>
      <c r="J107" s="165">
        <f>C2114*$H107</f>
        <v>213.747975</v>
      </c>
      <c r="K107" s="165">
        <f>D2114*$H107</f>
        <v>216.39618000000002</v>
      </c>
      <c r="L107" s="165">
        <f>E2114*$H107</f>
        <v>247.03969499999999</v>
      </c>
      <c r="O107" s="12"/>
      <c r="P107" s="9"/>
      <c r="V107" s="6"/>
    </row>
    <row r="108" spans="1:22" x14ac:dyDescent="0.3">
      <c r="A108" s="6">
        <v>38142</v>
      </c>
      <c r="B108" s="3">
        <v>265</v>
      </c>
      <c r="C108" s="3">
        <v>283.5</v>
      </c>
      <c r="D108" s="3">
        <v>288</v>
      </c>
      <c r="E108" s="3">
        <v>290.63</v>
      </c>
      <c r="G108" s="10" t="s">
        <v>130</v>
      </c>
      <c r="H108" s="13">
        <v>7.5400999999999998</v>
      </c>
      <c r="I108" s="165">
        <f>B2135*$H108</f>
        <v>178.323365</v>
      </c>
      <c r="J108" s="165">
        <f>C2135*$H108</f>
        <v>243.54522999999998</v>
      </c>
      <c r="K108" s="165">
        <f>D2135*$H108</f>
        <v>244.29923999999997</v>
      </c>
      <c r="L108" s="165">
        <f>E2135*$H108</f>
        <v>263.14948999999996</v>
      </c>
      <c r="O108" s="12"/>
      <c r="P108" s="9"/>
      <c r="V108" s="6"/>
    </row>
    <row r="109" spans="1:22" x14ac:dyDescent="0.3">
      <c r="A109" s="6">
        <v>38145</v>
      </c>
      <c r="B109" s="3">
        <v>264</v>
      </c>
      <c r="C109" s="3">
        <v>277</v>
      </c>
      <c r="D109" s="3">
        <v>286.5</v>
      </c>
      <c r="E109" s="3">
        <v>287.63</v>
      </c>
      <c r="G109" s="10" t="s">
        <v>131</v>
      </c>
      <c r="H109" s="13">
        <v>7.4579000000000004</v>
      </c>
      <c r="I109" s="165">
        <f>B2157*$H109</f>
        <v>125.29272000000002</v>
      </c>
      <c r="J109" s="165">
        <f>C1839*$H109</f>
        <v>416.89661000000001</v>
      </c>
      <c r="K109" s="165">
        <f>D1839*$H109</f>
        <v>409.81160500000004</v>
      </c>
      <c r="L109" s="165">
        <f>E1839*$H109</f>
        <v>422.11714000000001</v>
      </c>
      <c r="O109" s="12"/>
      <c r="P109" s="9"/>
      <c r="V109" s="6"/>
    </row>
    <row r="110" spans="1:22" x14ac:dyDescent="0.3">
      <c r="A110" s="6">
        <v>38146</v>
      </c>
      <c r="B110" s="3">
        <v>255.5</v>
      </c>
      <c r="C110" s="3">
        <v>274</v>
      </c>
      <c r="D110" s="3">
        <v>280.5</v>
      </c>
      <c r="E110" s="3">
        <v>282</v>
      </c>
      <c r="G110" s="10" t="s">
        <v>132</v>
      </c>
      <c r="H110" s="13">
        <v>7.3239000000000001</v>
      </c>
      <c r="I110" s="165">
        <f>B2180*$H110</f>
        <v>197.01291000000001</v>
      </c>
      <c r="J110" s="165">
        <f>C2180*$H110</f>
        <v>286.36448999999999</v>
      </c>
      <c r="K110" s="165">
        <f>D2180*$H110</f>
        <v>291.49122</v>
      </c>
      <c r="L110" s="165">
        <f>E2180*$H110</f>
        <v>306.87140999999997</v>
      </c>
      <c r="O110" s="12"/>
      <c r="P110" s="9"/>
      <c r="V110" s="6"/>
    </row>
    <row r="111" spans="1:22" x14ac:dyDescent="0.3">
      <c r="A111" s="6">
        <v>38147</v>
      </c>
      <c r="B111" s="3">
        <v>253</v>
      </c>
      <c r="C111" s="3">
        <v>279</v>
      </c>
      <c r="D111" s="3">
        <v>277</v>
      </c>
      <c r="E111" s="3">
        <v>279</v>
      </c>
      <c r="G111" s="10" t="s">
        <v>133</v>
      </c>
      <c r="H111" s="13">
        <v>7.3944999999999999</v>
      </c>
      <c r="I111" s="165">
        <f>B2200*$H111</f>
        <v>239.58179999999999</v>
      </c>
      <c r="J111" s="165">
        <f>C2200*$H111</f>
        <v>301.69559999999996</v>
      </c>
      <c r="K111" s="165">
        <f>D2200*$H111</f>
        <v>300.2167</v>
      </c>
      <c r="L111" s="165">
        <f>E2200*$H111</f>
        <v>313.52679999999998</v>
      </c>
      <c r="O111" s="12"/>
      <c r="P111" s="9"/>
      <c r="V111" s="6"/>
    </row>
    <row r="112" spans="1:22" x14ac:dyDescent="0.3">
      <c r="A112" s="6">
        <v>38148</v>
      </c>
      <c r="B112" s="3">
        <v>258</v>
      </c>
      <c r="C112" s="3">
        <v>283</v>
      </c>
      <c r="D112" s="3">
        <v>281</v>
      </c>
      <c r="E112" s="3">
        <v>282</v>
      </c>
      <c r="G112" s="10" t="s">
        <v>134</v>
      </c>
      <c r="H112" s="13">
        <v>7.4076000000000004</v>
      </c>
      <c r="I112" s="165">
        <f>B2223*$H112</f>
        <v>280.74804</v>
      </c>
      <c r="J112" s="165">
        <f>C2223*$H112</f>
        <v>305.93387999999999</v>
      </c>
      <c r="K112" s="165">
        <f>D2223*$H112</f>
        <v>307.85985600000004</v>
      </c>
      <c r="L112" s="165">
        <f>E2223*$H112</f>
        <v>314.82300000000004</v>
      </c>
      <c r="O112" s="12"/>
      <c r="P112" s="9"/>
      <c r="V112" s="6"/>
    </row>
    <row r="113" spans="1:22" x14ac:dyDescent="0.3">
      <c r="A113" s="6">
        <v>38149</v>
      </c>
      <c r="B113" s="3">
        <v>262.75</v>
      </c>
      <c r="C113" s="3">
        <v>287.75</v>
      </c>
      <c r="D113" s="3">
        <v>286</v>
      </c>
      <c r="E113" s="3">
        <v>288</v>
      </c>
      <c r="G113" s="10" t="s">
        <v>135</v>
      </c>
      <c r="H113" s="13">
        <v>7.3371000000000004</v>
      </c>
      <c r="I113" s="165">
        <f>B2245*$H113</f>
        <v>297.15255000000002</v>
      </c>
      <c r="J113" s="165">
        <f>C2245*$H113</f>
        <v>319.89756000000006</v>
      </c>
      <c r="K113" s="165">
        <f>D2245*$H113</f>
        <v>311.82675</v>
      </c>
      <c r="L113" s="165">
        <f>E2245*$H113</f>
        <v>278.8098</v>
      </c>
      <c r="O113" s="12"/>
      <c r="P113" s="9"/>
      <c r="V113" s="6"/>
    </row>
    <row r="114" spans="1:22" x14ac:dyDescent="0.3">
      <c r="A114" s="6">
        <v>38152</v>
      </c>
      <c r="B114" s="3">
        <v>263.5</v>
      </c>
      <c r="C114" s="3">
        <v>284</v>
      </c>
      <c r="D114" s="3">
        <v>291.13</v>
      </c>
      <c r="E114" s="3">
        <v>293.13</v>
      </c>
      <c r="G114" s="10" t="s">
        <v>136</v>
      </c>
      <c r="H114" s="13">
        <v>7.3489000000000004</v>
      </c>
      <c r="I114" s="165">
        <f>B2262*$H114</f>
        <v>296.89555999999999</v>
      </c>
      <c r="J114" s="165">
        <f>C2262*$H114</f>
        <v>282.93265000000002</v>
      </c>
      <c r="K114" s="165">
        <f>D2262*$H114</f>
        <v>283.300095</v>
      </c>
      <c r="L114" s="165">
        <f>E2262*$H114</f>
        <v>274.48141500000003</v>
      </c>
      <c r="O114" s="12"/>
      <c r="P114" s="9"/>
      <c r="V114" s="6"/>
    </row>
    <row r="115" spans="1:22" x14ac:dyDescent="0.3">
      <c r="A115" s="6">
        <v>38153</v>
      </c>
      <c r="B115" s="3">
        <v>261</v>
      </c>
      <c r="C115" s="3">
        <v>282</v>
      </c>
      <c r="D115" s="3">
        <v>286.88</v>
      </c>
      <c r="E115" s="3">
        <v>290</v>
      </c>
      <c r="G115" s="10" t="s">
        <v>137</v>
      </c>
      <c r="H115" s="13">
        <v>7.3821000000000003</v>
      </c>
      <c r="I115" s="165">
        <f>B2284*$H115</f>
        <v>300.82057500000002</v>
      </c>
      <c r="J115" s="165">
        <f>C2284*$H115</f>
        <v>271.66127999999998</v>
      </c>
      <c r="K115" s="165">
        <f>D2284*$H115</f>
        <v>268.70844</v>
      </c>
      <c r="L115" s="165">
        <f>E2284*$H115</f>
        <v>253.57513500000002</v>
      </c>
      <c r="O115" s="12"/>
      <c r="P115" s="9"/>
      <c r="V115" s="6"/>
    </row>
    <row r="116" spans="1:22" x14ac:dyDescent="0.3">
      <c r="A116" s="6">
        <v>38154</v>
      </c>
      <c r="B116" s="3">
        <v>261.25</v>
      </c>
      <c r="C116" s="3">
        <v>285</v>
      </c>
      <c r="D116" s="3">
        <v>288.5</v>
      </c>
      <c r="E116" s="3">
        <v>288.88</v>
      </c>
      <c r="G116" s="10" t="s">
        <v>138</v>
      </c>
      <c r="H116" s="13">
        <v>7.4231999999999996</v>
      </c>
      <c r="I116" s="165">
        <f>B2304*$H116</f>
        <v>295.44335999999998</v>
      </c>
      <c r="J116" s="165">
        <f>C2304*$H116</f>
        <v>268.71984000000003</v>
      </c>
      <c r="K116" s="165">
        <f>D2304*$H116</f>
        <v>269.09100000000001</v>
      </c>
      <c r="L116" s="165">
        <f>E2304*$H116</f>
        <v>269.83332000000001</v>
      </c>
      <c r="O116" s="12"/>
      <c r="P116" s="9"/>
      <c r="V116" s="6"/>
    </row>
    <row r="117" spans="1:22" x14ac:dyDescent="0.3">
      <c r="A117" s="6">
        <v>38155</v>
      </c>
      <c r="B117" s="3">
        <v>261.5</v>
      </c>
      <c r="C117" s="3">
        <v>286.25</v>
      </c>
      <c r="D117" s="3">
        <v>289.75</v>
      </c>
      <c r="E117" s="3">
        <v>291</v>
      </c>
      <c r="G117" s="10" t="s">
        <v>139</v>
      </c>
      <c r="H117" s="13">
        <v>7.4851000000000001</v>
      </c>
      <c r="I117" s="165">
        <f>B2323*$H117</f>
        <v>345.437365</v>
      </c>
      <c r="J117" s="165">
        <f>C2323*$H117</f>
        <v>280.31699500000002</v>
      </c>
      <c r="K117" s="165">
        <f>D2323*$H117</f>
        <v>296.40996000000001</v>
      </c>
      <c r="L117" s="165">
        <f>E2323*$H117</f>
        <v>286.67932999999999</v>
      </c>
      <c r="O117" s="12"/>
      <c r="P117" s="9"/>
      <c r="V117" s="6"/>
    </row>
    <row r="118" spans="1:22" x14ac:dyDescent="0.3">
      <c r="A118" s="6">
        <v>38156</v>
      </c>
      <c r="B118" s="3">
        <v>260.5</v>
      </c>
      <c r="C118" s="3">
        <v>289.5</v>
      </c>
      <c r="D118" s="3">
        <v>290</v>
      </c>
      <c r="E118" s="3">
        <v>292</v>
      </c>
      <c r="G118" s="10" t="s">
        <v>140</v>
      </c>
      <c r="H118" s="13">
        <v>7.5444000000000004</v>
      </c>
      <c r="I118" s="165">
        <f>B2344*$H118</f>
        <v>281.02890000000002</v>
      </c>
      <c r="J118" s="165">
        <f>C2344*$H118</f>
        <v>263.29955999999999</v>
      </c>
      <c r="K118" s="165">
        <f>D2344*$H118</f>
        <v>267.82620000000003</v>
      </c>
      <c r="L118" s="165">
        <f>E2344*$H118</f>
        <v>284.42388000000005</v>
      </c>
      <c r="O118" s="12"/>
      <c r="P118" s="9"/>
      <c r="V118" s="6"/>
    </row>
    <row r="119" spans="1:22" x14ac:dyDescent="0.3">
      <c r="A119" s="6">
        <v>38159</v>
      </c>
      <c r="B119" s="3">
        <v>262.5</v>
      </c>
      <c r="C119" s="3">
        <v>290</v>
      </c>
      <c r="D119" s="3">
        <v>294</v>
      </c>
      <c r="E119" s="3">
        <v>296</v>
      </c>
      <c r="G119" s="10" t="s">
        <v>141</v>
      </c>
      <c r="H119" s="13">
        <v>7.5628000000000002</v>
      </c>
      <c r="I119" s="165">
        <f>B2363*$H119</f>
        <v>259.10152799999997</v>
      </c>
      <c r="J119" s="165">
        <f>C2363*$H119</f>
        <v>266.43744399999997</v>
      </c>
      <c r="K119" s="165">
        <f>D2363*$H119</f>
        <v>267.19372399999997</v>
      </c>
      <c r="L119" s="165">
        <f>E2363*$H119</f>
        <v>291.54593999999997</v>
      </c>
      <c r="O119" s="12"/>
      <c r="P119" s="9"/>
      <c r="V119" s="6"/>
    </row>
    <row r="120" spans="1:22" x14ac:dyDescent="0.3">
      <c r="A120" s="6">
        <v>38160</v>
      </c>
      <c r="B120" s="3">
        <v>262.5</v>
      </c>
      <c r="C120" s="3">
        <v>289</v>
      </c>
      <c r="D120" s="3">
        <v>295.25</v>
      </c>
      <c r="E120" s="3">
        <v>296</v>
      </c>
      <c r="G120" s="10" t="s">
        <v>142</v>
      </c>
      <c r="H120" s="13">
        <v>7.7393999999999998</v>
      </c>
      <c r="I120" s="165">
        <f>B2383*$H120</f>
        <v>230.24715</v>
      </c>
      <c r="J120" s="165">
        <f>C2383*$H120</f>
        <v>275.13566999999995</v>
      </c>
      <c r="K120" s="165">
        <f>D2383*$H120</f>
        <v>263.91354000000001</v>
      </c>
      <c r="L120" s="165">
        <f>E2383*$H120</f>
        <v>268.55718000000002</v>
      </c>
      <c r="O120" s="12"/>
      <c r="P120" s="9"/>
      <c r="V120" s="6"/>
    </row>
    <row r="121" spans="1:22" x14ac:dyDescent="0.3">
      <c r="A121" s="6">
        <v>38161</v>
      </c>
      <c r="B121" s="3">
        <v>262.25</v>
      </c>
      <c r="C121" s="3">
        <v>283.75</v>
      </c>
      <c r="D121" s="3">
        <v>295</v>
      </c>
      <c r="E121" s="3">
        <v>297</v>
      </c>
      <c r="G121" s="10" t="s">
        <v>143</v>
      </c>
      <c r="H121" s="13">
        <v>7.8837000000000002</v>
      </c>
      <c r="I121" s="165">
        <f>B2406*$H121</f>
        <v>277.90042499999998</v>
      </c>
      <c r="J121" s="165">
        <f>C2406*$H121</f>
        <v>283.02483000000001</v>
      </c>
      <c r="K121" s="165">
        <f>D2406*$H121</f>
        <v>289.17411600000003</v>
      </c>
      <c r="L121" s="165">
        <f>E2406*$H121</f>
        <v>299.5806</v>
      </c>
      <c r="O121" s="12"/>
      <c r="P121" s="9"/>
      <c r="V121" s="6"/>
    </row>
    <row r="122" spans="1:22" x14ac:dyDescent="0.3">
      <c r="A122" s="6">
        <v>38162</v>
      </c>
      <c r="B122" s="3">
        <v>260.5</v>
      </c>
      <c r="C122" s="3">
        <v>289</v>
      </c>
      <c r="D122" s="3">
        <v>291</v>
      </c>
      <c r="E122" s="3">
        <v>293</v>
      </c>
      <c r="G122" s="10" t="s">
        <v>144</v>
      </c>
      <c r="H122" s="13">
        <v>7.9386000000000001</v>
      </c>
      <c r="I122" s="165">
        <f>B2428*$H122</f>
        <v>286.18653</v>
      </c>
      <c r="J122" s="165">
        <f>C2428*$H122</f>
        <v>315.95627999999999</v>
      </c>
      <c r="K122" s="165">
        <f>D2428*$H122</f>
        <v>301.66680000000002</v>
      </c>
      <c r="L122" s="165">
        <f>E2428*$H122</f>
        <v>311.19312000000002</v>
      </c>
      <c r="O122" s="12"/>
      <c r="P122" s="9"/>
      <c r="V122" s="6"/>
    </row>
    <row r="123" spans="1:22" x14ac:dyDescent="0.3">
      <c r="A123" s="6">
        <v>38166</v>
      </c>
      <c r="B123" s="3">
        <v>265.5</v>
      </c>
      <c r="C123" s="3">
        <v>286.5</v>
      </c>
      <c r="D123" s="3">
        <v>296</v>
      </c>
      <c r="E123" s="3">
        <v>297.5</v>
      </c>
      <c r="G123" s="10" t="s">
        <v>145</v>
      </c>
      <c r="H123" s="13">
        <v>7.9725000000000001</v>
      </c>
      <c r="I123" s="165">
        <f>B2449*$H123</f>
        <v>318.89999999999998</v>
      </c>
      <c r="J123" s="165">
        <f>C2449*$H123</f>
        <v>338.83125000000001</v>
      </c>
      <c r="K123" s="165">
        <f>D2449*$H123</f>
        <v>341.22299999999996</v>
      </c>
      <c r="L123" s="165">
        <f>E2449*$H123</f>
        <v>355.97212500000001</v>
      </c>
      <c r="O123" s="12"/>
      <c r="P123" s="9"/>
      <c r="V123" s="6"/>
    </row>
    <row r="124" spans="1:22" x14ac:dyDescent="0.3">
      <c r="A124" s="6">
        <v>38167</v>
      </c>
      <c r="B124" s="3">
        <v>263.5</v>
      </c>
      <c r="C124" s="3">
        <v>278.25</v>
      </c>
      <c r="D124" s="3">
        <v>294</v>
      </c>
      <c r="E124" s="3">
        <v>296</v>
      </c>
      <c r="G124" s="10" t="s">
        <v>146</v>
      </c>
      <c r="H124" s="13">
        <v>8.1207999999999991</v>
      </c>
      <c r="I124" s="165">
        <f>B2472*$H124</f>
        <v>294.37899999999996</v>
      </c>
      <c r="J124" s="165">
        <f>C2472*$H124</f>
        <v>325.23803999999996</v>
      </c>
      <c r="K124" s="165">
        <f>D2472*$H124</f>
        <v>321.58367999999996</v>
      </c>
      <c r="L124" s="165">
        <f>E2472*$H124</f>
        <v>326.86219999999997</v>
      </c>
      <c r="O124" s="12"/>
      <c r="P124" s="9"/>
      <c r="V124" s="6"/>
    </row>
    <row r="125" spans="1:22" x14ac:dyDescent="0.3">
      <c r="A125" s="6">
        <v>38168</v>
      </c>
      <c r="B125" s="3">
        <v>259.08999999999997</v>
      </c>
      <c r="C125" s="3">
        <v>287.5</v>
      </c>
      <c r="D125" s="3">
        <v>285.38</v>
      </c>
      <c r="E125" s="3">
        <v>287.5</v>
      </c>
      <c r="G125" s="10" t="s">
        <v>147</v>
      </c>
      <c r="H125" s="13">
        <v>8.2055000000000007</v>
      </c>
      <c r="I125" s="165">
        <f>B2493*$H125</f>
        <v>311.39872500000007</v>
      </c>
      <c r="J125" s="165">
        <f>C2493*$H125</f>
        <v>330.27137500000003</v>
      </c>
      <c r="K125" s="165">
        <f>D2493*$H125</f>
        <v>328.22</v>
      </c>
      <c r="L125" s="165">
        <f>E2493*$H125</f>
        <v>306.88569999999999</v>
      </c>
      <c r="O125" s="12"/>
      <c r="P125" s="9"/>
      <c r="V125" s="6"/>
    </row>
    <row r="126" spans="1:22" x14ac:dyDescent="0.3">
      <c r="A126" s="6">
        <v>38169</v>
      </c>
      <c r="B126" s="3">
        <v>279.63</v>
      </c>
      <c r="C126" s="3">
        <v>289</v>
      </c>
      <c r="D126" s="3">
        <v>288.5</v>
      </c>
      <c r="E126" s="3">
        <v>299.75</v>
      </c>
      <c r="G126" s="10" t="s">
        <v>148</v>
      </c>
      <c r="H126" s="13">
        <v>8.4047999999999998</v>
      </c>
      <c r="I126" s="165">
        <f>B2511*$H126</f>
        <v>282.82151999999996</v>
      </c>
      <c r="J126" s="165">
        <f>C2511*$H126</f>
        <v>270.63456000000002</v>
      </c>
      <c r="K126" s="165">
        <f>D2511*$H126</f>
        <v>274.83696000000003</v>
      </c>
      <c r="L126" s="165">
        <f>E2511*$H126</f>
        <v>263.07024000000001</v>
      </c>
      <c r="O126" s="12"/>
      <c r="P126" s="9"/>
      <c r="V126" s="6"/>
    </row>
    <row r="127" spans="1:22" x14ac:dyDescent="0.3">
      <c r="A127" s="6">
        <v>38170</v>
      </c>
      <c r="B127" s="3">
        <v>281</v>
      </c>
      <c r="C127" s="3">
        <v>282.5</v>
      </c>
      <c r="D127" s="3">
        <v>291.5</v>
      </c>
      <c r="E127" s="3">
        <v>301.75</v>
      </c>
      <c r="G127" s="10" t="s">
        <v>149</v>
      </c>
      <c r="H127" s="13">
        <v>8.3926999999999996</v>
      </c>
      <c r="I127" s="165">
        <f>B2533*$H127</f>
        <v>266.46822499999996</v>
      </c>
      <c r="J127" s="165">
        <f>C2533*$H127</f>
        <v>252.62027</v>
      </c>
      <c r="K127" s="165">
        <f>D2533*$H127</f>
        <v>251.78099999999998</v>
      </c>
      <c r="L127" s="165">
        <f>E2533*$H127</f>
        <v>240.03121999999999</v>
      </c>
      <c r="O127" s="12"/>
      <c r="P127" s="9"/>
      <c r="V127" s="6"/>
    </row>
    <row r="128" spans="1:22" x14ac:dyDescent="0.3">
      <c r="A128" s="6">
        <v>38173</v>
      </c>
      <c r="B128" s="3">
        <v>275</v>
      </c>
      <c r="C128" s="3">
        <v>278</v>
      </c>
      <c r="D128" s="3">
        <v>286.38</v>
      </c>
      <c r="E128" s="3">
        <v>303</v>
      </c>
      <c r="G128" s="10" t="s">
        <v>150</v>
      </c>
      <c r="H128" s="13">
        <v>8.3561999999999994</v>
      </c>
      <c r="I128" s="165">
        <f>B2553*$H128</f>
        <v>232.30235999999999</v>
      </c>
      <c r="J128" s="165">
        <f>C2553*$H128</f>
        <v>224.36396999999999</v>
      </c>
      <c r="K128" s="165">
        <f>D2553*$H128</f>
        <v>225.19958999999997</v>
      </c>
      <c r="L128" s="165">
        <f>E2553*$H128</f>
        <v>223.11053999999999</v>
      </c>
      <c r="O128" s="12"/>
      <c r="P128" s="9"/>
      <c r="V128" s="6"/>
    </row>
    <row r="129" spans="1:22" x14ac:dyDescent="0.3">
      <c r="A129" s="6">
        <v>38174</v>
      </c>
      <c r="B129" s="3">
        <v>269</v>
      </c>
      <c r="C129" s="3">
        <v>276.88</v>
      </c>
      <c r="D129" s="3">
        <v>280.75</v>
      </c>
      <c r="E129" s="3">
        <v>292</v>
      </c>
      <c r="G129" s="10" t="s">
        <v>151</v>
      </c>
      <c r="H129" s="13">
        <v>8.2905999999999995</v>
      </c>
      <c r="I129" s="165">
        <f>B2574*$H129</f>
        <v>221.35901999999999</v>
      </c>
      <c r="J129" s="165">
        <f>C2574*$H129</f>
        <v>207.67953</v>
      </c>
      <c r="K129" s="165">
        <f>D2574*$H129</f>
        <v>207.67953</v>
      </c>
      <c r="L129" s="165">
        <f>E2574*$H129</f>
        <v>184.46584999999999</v>
      </c>
      <c r="O129" s="12"/>
      <c r="P129" s="9"/>
      <c r="V129" s="6"/>
    </row>
    <row r="130" spans="1:22" x14ac:dyDescent="0.3">
      <c r="A130" s="6">
        <v>38175</v>
      </c>
      <c r="B130" s="3">
        <v>267.25</v>
      </c>
      <c r="C130" s="3">
        <v>276</v>
      </c>
      <c r="D130" s="3">
        <v>280</v>
      </c>
      <c r="E130" s="3">
        <v>292.5</v>
      </c>
      <c r="G130" s="10" t="s">
        <v>152</v>
      </c>
      <c r="H130" s="13">
        <v>8.2484000000000002</v>
      </c>
      <c r="I130" s="165">
        <f>B2593*$H130</f>
        <v>220.6447</v>
      </c>
      <c r="J130" s="165">
        <f>C2593*$H130</f>
        <v>191.36287999999999</v>
      </c>
      <c r="K130" s="165">
        <f>D2593*$H130</f>
        <v>192.18772000000001</v>
      </c>
      <c r="L130" s="165">
        <f>E2593*$H130</f>
        <v>221.88195999999999</v>
      </c>
      <c r="O130" s="12"/>
      <c r="P130" s="9"/>
      <c r="V130" s="6"/>
    </row>
    <row r="131" spans="1:22" x14ac:dyDescent="0.3">
      <c r="A131" s="6">
        <v>38176</v>
      </c>
      <c r="B131" s="3">
        <v>265.5</v>
      </c>
      <c r="C131" s="3">
        <v>268</v>
      </c>
      <c r="D131" s="3">
        <v>280</v>
      </c>
      <c r="E131" s="3">
        <v>289.5</v>
      </c>
      <c r="G131" s="10" t="s">
        <v>153</v>
      </c>
      <c r="H131" s="13">
        <v>8.1532999999999998</v>
      </c>
      <c r="I131" s="165">
        <f>B2613*$H131</f>
        <v>214.83945500000002</v>
      </c>
      <c r="J131" s="165">
        <f>C2613*$H131</f>
        <v>224.21574999999999</v>
      </c>
      <c r="K131" s="165">
        <f>D2613*$H131</f>
        <v>222.99275500000002</v>
      </c>
      <c r="L131" s="165">
        <f>E2613*$H131</f>
        <v>240.52234999999999</v>
      </c>
      <c r="O131" s="12"/>
      <c r="P131" s="9"/>
      <c r="V131" s="6"/>
    </row>
    <row r="132" spans="1:22" x14ac:dyDescent="0.3">
      <c r="A132" s="6">
        <v>38177</v>
      </c>
      <c r="B132" s="3">
        <v>259</v>
      </c>
      <c r="C132" s="3">
        <v>280</v>
      </c>
      <c r="D132" s="3">
        <v>270.5</v>
      </c>
      <c r="E132" s="3">
        <v>283.25</v>
      </c>
      <c r="G132" s="10" t="s">
        <v>154</v>
      </c>
      <c r="H132" s="13">
        <v>8.2207000000000008</v>
      </c>
      <c r="I132" s="165">
        <f>B2633*$H132</f>
        <v>211.27199000000002</v>
      </c>
      <c r="J132" s="165">
        <f>C2633*$H132</f>
        <v>246.20996500000001</v>
      </c>
      <c r="K132" s="165">
        <f>D2633*$H132</f>
        <v>243.74375500000002</v>
      </c>
      <c r="L132" s="165">
        <f>E2633*$H132</f>
        <v>246.62100000000004</v>
      </c>
      <c r="O132" s="12"/>
      <c r="P132" s="9"/>
      <c r="V132" s="6"/>
    </row>
    <row r="133" spans="1:22" x14ac:dyDescent="0.3">
      <c r="A133" s="6">
        <v>38180</v>
      </c>
      <c r="B133" s="3">
        <v>271</v>
      </c>
      <c r="C133" s="3">
        <v>277</v>
      </c>
      <c r="D133" s="3">
        <v>284</v>
      </c>
      <c r="E133" s="3">
        <v>294</v>
      </c>
      <c r="G133" s="10" t="s">
        <v>155</v>
      </c>
      <c r="H133" s="13">
        <v>8.3879999999999999</v>
      </c>
      <c r="I133" s="165">
        <f>B2656*$H133</f>
        <v>263.80259999999998</v>
      </c>
      <c r="J133" s="165">
        <f>C2656*$H133</f>
        <v>282.25619999999998</v>
      </c>
      <c r="K133" s="165">
        <f>D2656*$H133</f>
        <v>279.32039999999995</v>
      </c>
      <c r="L133" s="165">
        <f>E2656*$H133</f>
        <v>293.91552000000001</v>
      </c>
      <c r="O133" s="12"/>
      <c r="P133" s="9"/>
      <c r="V133" s="6"/>
    </row>
    <row r="134" spans="1:22" x14ac:dyDescent="0.3">
      <c r="A134" s="6">
        <v>38181</v>
      </c>
      <c r="B134" s="3">
        <v>266.5</v>
      </c>
      <c r="C134" s="3">
        <v>275.13</v>
      </c>
      <c r="D134" s="3">
        <v>278.25</v>
      </c>
      <c r="E134" s="3">
        <v>290.75</v>
      </c>
      <c r="G134" s="10" t="s">
        <v>156</v>
      </c>
      <c r="H134" s="13">
        <v>8.2522000000000002</v>
      </c>
      <c r="I134" s="165">
        <f>B2677*$H134</f>
        <v>280.98741000000001</v>
      </c>
      <c r="J134" s="165">
        <f>C2677*$H134</f>
        <v>296.25398000000001</v>
      </c>
      <c r="K134" s="165">
        <f>D2677*$H134</f>
        <v>292.12788</v>
      </c>
      <c r="L134" s="165">
        <f>E2677*$H134</f>
        <v>301.20530000000002</v>
      </c>
      <c r="O134" s="12"/>
      <c r="P134" s="9"/>
      <c r="V134" s="6"/>
    </row>
    <row r="135" spans="1:22" x14ac:dyDescent="0.3">
      <c r="A135" s="6">
        <v>38182</v>
      </c>
      <c r="B135" s="3">
        <v>267</v>
      </c>
      <c r="C135" s="3">
        <v>279.5</v>
      </c>
      <c r="D135" s="3">
        <v>278.75</v>
      </c>
      <c r="E135" s="3">
        <v>291.5</v>
      </c>
      <c r="G135" s="10" t="s">
        <v>157</v>
      </c>
      <c r="H135" s="13">
        <v>8.1798000000000002</v>
      </c>
      <c r="I135" s="165">
        <f>B2699*$H135</f>
        <v>271.16037</v>
      </c>
      <c r="J135" s="165">
        <f>C2699*$H135</f>
        <v>295.20898200000005</v>
      </c>
      <c r="K135" s="165">
        <f>D2699*$H135</f>
        <v>291.20088000000004</v>
      </c>
      <c r="L135" s="165">
        <f>E2699*$H135</f>
        <v>305.10654</v>
      </c>
      <c r="O135" s="12"/>
      <c r="P135" s="9"/>
      <c r="V135" s="6"/>
    </row>
    <row r="136" spans="1:22" x14ac:dyDescent="0.3">
      <c r="A136" s="6">
        <v>38183</v>
      </c>
      <c r="B136" s="3">
        <v>272</v>
      </c>
      <c r="C136" s="3">
        <v>276.5</v>
      </c>
      <c r="D136" s="3">
        <v>282</v>
      </c>
      <c r="E136" s="3">
        <v>296</v>
      </c>
      <c r="G136" s="10" t="s">
        <v>158</v>
      </c>
      <c r="H136" s="13">
        <v>8.3135999999999992</v>
      </c>
      <c r="I136" s="165">
        <f>B2722*$H136</f>
        <v>233.61215999999999</v>
      </c>
      <c r="J136" s="165">
        <f>C2722*$H136</f>
        <v>282.66239999999999</v>
      </c>
      <c r="K136" s="165">
        <f>D2722*$H136</f>
        <v>274.34879999999998</v>
      </c>
      <c r="L136" s="165">
        <f>E2722*$H136</f>
        <v>278.50559999999996</v>
      </c>
      <c r="O136" s="12"/>
      <c r="P136" s="9"/>
      <c r="V136" s="6"/>
    </row>
    <row r="137" spans="1:22" x14ac:dyDescent="0.3">
      <c r="A137" s="6">
        <v>38184</v>
      </c>
      <c r="B137" s="3">
        <v>267</v>
      </c>
      <c r="C137" s="3">
        <v>274</v>
      </c>
      <c r="D137" s="3">
        <v>279</v>
      </c>
      <c r="E137" s="3">
        <v>292</v>
      </c>
      <c r="G137" s="10" t="s">
        <v>159</v>
      </c>
      <c r="H137" s="13">
        <v>8.4911999999999992</v>
      </c>
      <c r="I137" s="165">
        <f>B2742*$H137</f>
        <v>277.66224</v>
      </c>
      <c r="J137" s="165">
        <f>C2742*$H137</f>
        <v>295.91831999999999</v>
      </c>
      <c r="K137" s="165">
        <f>D2742*$H137</f>
        <v>300.58847999999995</v>
      </c>
      <c r="L137" s="165">
        <f>E2742*$H137</f>
        <v>280.20959999999997</v>
      </c>
      <c r="O137" s="12"/>
      <c r="P137" s="9"/>
      <c r="V137" s="6"/>
    </row>
    <row r="138" spans="1:22" x14ac:dyDescent="0.3">
      <c r="A138" s="6">
        <v>38187</v>
      </c>
      <c r="B138" s="3">
        <v>263</v>
      </c>
      <c r="C138" s="3">
        <v>272.5</v>
      </c>
      <c r="D138" s="3">
        <v>276.25</v>
      </c>
      <c r="E138" s="3">
        <v>288.5</v>
      </c>
      <c r="G138" s="10" t="s">
        <v>160</v>
      </c>
      <c r="H138" s="13">
        <v>8.9713999999999992</v>
      </c>
      <c r="I138" s="165">
        <f>B2761*$H138</f>
        <v>276.31912</v>
      </c>
      <c r="J138" s="165">
        <f>C2761*$H138</f>
        <v>259.27345999999994</v>
      </c>
      <c r="K138" s="165">
        <f>D2761*$H138</f>
        <v>266.89914999999996</v>
      </c>
      <c r="L138" s="165">
        <f>E2761*$H138</f>
        <v>261.06774000000001</v>
      </c>
      <c r="O138" s="12"/>
      <c r="P138" s="9"/>
      <c r="V138" s="6"/>
    </row>
    <row r="139" spans="1:22" x14ac:dyDescent="0.3">
      <c r="A139" s="6">
        <v>38188</v>
      </c>
      <c r="B139" s="3">
        <v>261.63</v>
      </c>
      <c r="C139" s="3">
        <v>276</v>
      </c>
      <c r="D139" s="3">
        <v>277</v>
      </c>
      <c r="E139" s="3">
        <v>288.25</v>
      </c>
      <c r="G139" s="10" t="s">
        <v>161</v>
      </c>
      <c r="H139" s="13">
        <v>8.9320000000000004</v>
      </c>
      <c r="I139" s="165">
        <f>B2782*$H139</f>
        <v>288.05700000000002</v>
      </c>
      <c r="J139" s="165">
        <f>C2782*$H139</f>
        <v>235.00092000000001</v>
      </c>
      <c r="K139" s="165">
        <f>D2782*$H139</f>
        <v>242.05720000000002</v>
      </c>
      <c r="L139" s="165">
        <f>E2782*$H139</f>
        <v>231.33879999999999</v>
      </c>
      <c r="O139" s="12"/>
      <c r="P139" s="9"/>
      <c r="V139" s="6"/>
    </row>
    <row r="140" spans="1:22" x14ac:dyDescent="0.3">
      <c r="A140" s="6">
        <v>38189</v>
      </c>
      <c r="B140" s="3">
        <v>264</v>
      </c>
      <c r="C140" s="3">
        <v>274</v>
      </c>
      <c r="D140" s="3">
        <v>277.75</v>
      </c>
      <c r="E140" s="3">
        <v>290</v>
      </c>
      <c r="G140" s="10" t="s">
        <v>162</v>
      </c>
      <c r="H140" s="13">
        <v>8.6188000000000002</v>
      </c>
      <c r="I140" s="165">
        <f>B2802*$H140</f>
        <v>217.36613599999998</v>
      </c>
      <c r="J140" s="165">
        <f>C2802*$H140</f>
        <v>214.60811999999999</v>
      </c>
      <c r="K140" s="165">
        <f>D2802*$H140</f>
        <v>215.47</v>
      </c>
      <c r="L140" s="165">
        <f>E2802*$H140</f>
        <v>213.31530000000001</v>
      </c>
      <c r="O140" s="12"/>
      <c r="P140" s="9"/>
      <c r="V140" s="6"/>
    </row>
    <row r="141" spans="1:22" x14ac:dyDescent="0.3">
      <c r="A141" s="6">
        <v>38190</v>
      </c>
      <c r="B141" s="3">
        <v>261.75</v>
      </c>
      <c r="C141" s="3">
        <v>273</v>
      </c>
      <c r="D141" s="3">
        <v>277</v>
      </c>
      <c r="E141" s="3">
        <v>289.5</v>
      </c>
      <c r="G141" s="10" t="s">
        <v>163</v>
      </c>
      <c r="H141" s="13">
        <v>8.6433999999999997</v>
      </c>
      <c r="I141" s="165">
        <f>B2824*$H141</f>
        <v>221.27104</v>
      </c>
      <c r="J141" s="165">
        <f>C2824*$H141</f>
        <v>209.17027999999999</v>
      </c>
      <c r="K141" s="165">
        <f>D2824*$H141</f>
        <v>210.46679</v>
      </c>
      <c r="L141" s="165">
        <f>E2824*$H141</f>
        <v>191.45130999999998</v>
      </c>
      <c r="O141" s="12"/>
      <c r="P141" s="9"/>
      <c r="V141" s="6"/>
    </row>
    <row r="142" spans="1:22" x14ac:dyDescent="0.3">
      <c r="A142" s="6">
        <v>38191</v>
      </c>
      <c r="B142" s="3">
        <v>262.25</v>
      </c>
      <c r="C142" s="3">
        <v>278</v>
      </c>
      <c r="D142" s="3">
        <v>276</v>
      </c>
      <c r="E142" s="2">
        <v>289</v>
      </c>
      <c r="G142" s="10" t="s">
        <v>164</v>
      </c>
      <c r="H142" s="13">
        <v>8.4987999999999992</v>
      </c>
      <c r="I142" s="165">
        <f>B2843*$H142</f>
        <v>206.09589999999997</v>
      </c>
      <c r="J142" s="165">
        <f>C2843*$H142</f>
        <v>162.32708</v>
      </c>
      <c r="K142" s="165">
        <f>D2843*$H142</f>
        <v>172.10069999999999</v>
      </c>
      <c r="L142" s="165">
        <f>E2843*$H142</f>
        <v>203.54625999999999</v>
      </c>
      <c r="O142" s="12"/>
      <c r="P142" s="9"/>
      <c r="V142" s="6"/>
    </row>
    <row r="143" spans="1:22" x14ac:dyDescent="0.3">
      <c r="A143" s="6">
        <v>38194</v>
      </c>
      <c r="B143" s="3">
        <v>268.75</v>
      </c>
      <c r="C143" s="3">
        <v>278.5</v>
      </c>
      <c r="D143" s="3">
        <v>282.5</v>
      </c>
      <c r="E143" s="2">
        <v>296</v>
      </c>
      <c r="G143" s="10" t="s">
        <v>165</v>
      </c>
      <c r="H143" s="13">
        <v>8.4101999999999997</v>
      </c>
      <c r="I143" s="165">
        <f>B2861*$H143</f>
        <v>132.46064999999999</v>
      </c>
      <c r="J143" s="165">
        <f>C2861*$H143</f>
        <v>141.29136</v>
      </c>
      <c r="K143" s="165">
        <f>D2861*$H143</f>
        <v>164.41941</v>
      </c>
      <c r="L143" s="165">
        <f>E2861*$H143</f>
        <v>189.65001000000001</v>
      </c>
      <c r="O143" s="12"/>
      <c r="P143" s="9"/>
      <c r="V143" s="6"/>
    </row>
    <row r="144" spans="1:22" x14ac:dyDescent="0.3">
      <c r="A144" s="6">
        <v>38195</v>
      </c>
      <c r="B144" s="3">
        <v>267.5</v>
      </c>
      <c r="C144" s="3">
        <v>277.5</v>
      </c>
      <c r="D144" s="3">
        <v>280.5</v>
      </c>
      <c r="E144" s="2">
        <v>294.5</v>
      </c>
      <c r="G144" s="10" t="s">
        <v>166</v>
      </c>
      <c r="H144" s="13">
        <v>8.7550000000000008</v>
      </c>
      <c r="I144" s="165">
        <f>B2883*$H144</f>
        <v>117.31700000000001</v>
      </c>
      <c r="J144" s="165">
        <f>C2883*$H144</f>
        <v>200.92725000000002</v>
      </c>
      <c r="K144" s="165">
        <f>D2883*$H144</f>
        <v>202.67825000000002</v>
      </c>
      <c r="L144" s="165">
        <f>E2883*$H144</f>
        <v>239.01150000000004</v>
      </c>
      <c r="O144" s="12"/>
      <c r="P144" s="9"/>
      <c r="V144" s="6"/>
    </row>
    <row r="145" spans="1:22" x14ac:dyDescent="0.3">
      <c r="A145" s="6">
        <v>38196</v>
      </c>
      <c r="B145" s="3">
        <v>268</v>
      </c>
      <c r="C145" s="3">
        <v>279.75</v>
      </c>
      <c r="D145" s="3">
        <v>281</v>
      </c>
      <c r="E145" s="2">
        <v>294</v>
      </c>
      <c r="G145" s="10" t="s">
        <v>167</v>
      </c>
      <c r="H145" s="13">
        <v>8.9357000000000006</v>
      </c>
      <c r="I145" s="165">
        <f>B2906*$H145</f>
        <v>101.86698000000001</v>
      </c>
      <c r="J145" s="165">
        <f>C2906*$H145</f>
        <v>223.39250000000001</v>
      </c>
      <c r="K145" s="165">
        <f>D2906*$H145</f>
        <v>220.265005</v>
      </c>
      <c r="L145" s="165">
        <f>E2906*$H145</f>
        <v>239.02997500000001</v>
      </c>
      <c r="O145" s="12"/>
      <c r="P145" s="9"/>
      <c r="V145" s="6"/>
    </row>
    <row r="146" spans="1:22" x14ac:dyDescent="0.3">
      <c r="A146" s="6">
        <v>38197</v>
      </c>
      <c r="B146" s="3">
        <v>269</v>
      </c>
      <c r="C146" s="3">
        <v>280</v>
      </c>
      <c r="D146" s="3">
        <v>282</v>
      </c>
      <c r="E146" s="2">
        <v>295.5</v>
      </c>
      <c r="G146" s="10" t="s">
        <v>168</v>
      </c>
      <c r="H146" s="13">
        <v>9.1814999999999998</v>
      </c>
      <c r="I146" s="165">
        <f>B2927*$H146</f>
        <v>171.23497499999999</v>
      </c>
      <c r="J146" s="165">
        <f>C2927*$H146</f>
        <v>243.30975000000001</v>
      </c>
      <c r="K146" s="165">
        <f>D2927*$H146</f>
        <v>244.22790000000001</v>
      </c>
      <c r="L146" s="165">
        <f>E2927*$H146</f>
        <v>261.21367499999997</v>
      </c>
      <c r="O146" s="12"/>
      <c r="P146" s="9"/>
      <c r="V146" s="6"/>
    </row>
    <row r="147" spans="1:22" x14ac:dyDescent="0.3">
      <c r="A147" s="6">
        <v>38198</v>
      </c>
      <c r="B147" s="3">
        <v>271.39999999999998</v>
      </c>
      <c r="C147" s="3">
        <v>278.5</v>
      </c>
      <c r="D147" s="3">
        <v>282.5</v>
      </c>
      <c r="E147" s="2">
        <v>297</v>
      </c>
      <c r="G147" s="10" t="s">
        <v>169</v>
      </c>
      <c r="H147" s="13">
        <v>9.3074999999999992</v>
      </c>
      <c r="I147" s="165">
        <f>B2949*$H147</f>
        <v>208.48799999999997</v>
      </c>
      <c r="J147" s="165">
        <f>C2949*$H147</f>
        <v>228.03374999999997</v>
      </c>
      <c r="K147" s="165">
        <f>D2949*$H147</f>
        <v>248.97562499999998</v>
      </c>
      <c r="L147" s="165">
        <f>E2949*$H147</f>
        <v>255.02549999999997</v>
      </c>
      <c r="O147" s="12"/>
      <c r="P147" s="9"/>
      <c r="V147" s="6"/>
    </row>
    <row r="148" spans="1:22" x14ac:dyDescent="0.3">
      <c r="A148" s="6">
        <v>38201</v>
      </c>
      <c r="B148" s="3">
        <v>276.5</v>
      </c>
      <c r="C148" s="3">
        <v>285</v>
      </c>
      <c r="D148" s="3">
        <v>293</v>
      </c>
      <c r="E148" s="2">
        <v>304</v>
      </c>
      <c r="G148" s="10" t="s">
        <v>170</v>
      </c>
      <c r="H148" s="13">
        <v>9.2891999999999992</v>
      </c>
      <c r="I148" s="165">
        <f>B2971*$H148</f>
        <v>244.30596</v>
      </c>
      <c r="J148" s="165">
        <f>C2971*$H148</f>
        <v>248.95056</v>
      </c>
      <c r="K148" s="165">
        <f>D2971*$H148</f>
        <v>257.31083999999998</v>
      </c>
      <c r="L148" s="165">
        <f>E2971*$H148</f>
        <v>261.49097999999998</v>
      </c>
      <c r="O148" s="12"/>
      <c r="P148" s="9"/>
      <c r="V148" s="6"/>
    </row>
    <row r="149" spans="1:22" x14ac:dyDescent="0.3">
      <c r="A149" s="6">
        <v>38202</v>
      </c>
      <c r="B149" s="3">
        <v>282</v>
      </c>
      <c r="C149" s="3">
        <v>288</v>
      </c>
      <c r="D149" s="3">
        <v>298.75</v>
      </c>
      <c r="E149" s="2">
        <v>310.5</v>
      </c>
      <c r="G149" s="10" t="s">
        <v>171</v>
      </c>
      <c r="H149" s="13">
        <v>9.2571999999999992</v>
      </c>
      <c r="I149" s="165">
        <f>B2992*$H149</f>
        <v>212.45273999999998</v>
      </c>
      <c r="J149" s="165">
        <f>C2992*$H149</f>
        <v>229.02312799999996</v>
      </c>
      <c r="K149" s="165">
        <f>D2992*$H149</f>
        <v>227.72711999999999</v>
      </c>
      <c r="L149" s="165">
        <f>E2992*$H149</f>
        <v>190.14288799999997</v>
      </c>
      <c r="O149" s="12"/>
      <c r="P149" s="9"/>
      <c r="V149" s="6"/>
    </row>
    <row r="150" spans="1:22" x14ac:dyDescent="0.3">
      <c r="A150" s="6">
        <v>38203</v>
      </c>
      <c r="B150" s="3">
        <v>285</v>
      </c>
      <c r="C150" s="3">
        <v>289.5</v>
      </c>
      <c r="D150" s="3">
        <v>303.5</v>
      </c>
      <c r="E150" s="2">
        <v>311.88</v>
      </c>
      <c r="G150" s="10" t="s">
        <v>172</v>
      </c>
      <c r="H150" s="13">
        <v>9.4626000000000001</v>
      </c>
      <c r="I150" s="165">
        <f>B3012*$H150</f>
        <v>228.52178999999998</v>
      </c>
      <c r="J150" s="165">
        <f>C3012*$H150</f>
        <v>179.7894</v>
      </c>
      <c r="K150" s="165">
        <f>D3012*$H150</f>
        <v>170.32679999999999</v>
      </c>
      <c r="L150" s="165">
        <f>E3012*$H150</f>
        <v>169.38054</v>
      </c>
      <c r="O150" s="12"/>
      <c r="P150" s="9"/>
      <c r="V150" s="6"/>
    </row>
    <row r="151" spans="1:22" x14ac:dyDescent="0.3">
      <c r="A151" s="6">
        <v>38204</v>
      </c>
      <c r="B151" s="3">
        <v>287.13</v>
      </c>
      <c r="C151" s="3">
        <v>293.5</v>
      </c>
      <c r="D151" s="3">
        <v>305</v>
      </c>
      <c r="E151" s="2">
        <v>314</v>
      </c>
      <c r="G151" s="10" t="s">
        <v>173</v>
      </c>
      <c r="H151" s="13">
        <v>9.5899000000000001</v>
      </c>
      <c r="I151" s="165">
        <f>B3032*$H151</f>
        <v>211.45729500000002</v>
      </c>
      <c r="J151" s="165">
        <f>C3032*$H151</f>
        <v>179.81062500000002</v>
      </c>
      <c r="K151" s="165">
        <f>D3032*$H151</f>
        <v>184.12608</v>
      </c>
      <c r="L151" s="165">
        <f>E3032*$H151</f>
        <v>163.41189599999998</v>
      </c>
      <c r="O151" s="12"/>
      <c r="P151" s="9"/>
      <c r="V151" s="6"/>
    </row>
    <row r="152" spans="1:22" x14ac:dyDescent="0.3">
      <c r="A152" s="6">
        <v>38205</v>
      </c>
      <c r="B152" s="3">
        <v>290.75</v>
      </c>
      <c r="C152" s="3">
        <v>292</v>
      </c>
      <c r="D152" s="3">
        <v>309</v>
      </c>
      <c r="E152" s="2">
        <v>317.5</v>
      </c>
      <c r="G152" s="10" t="s">
        <v>174</v>
      </c>
      <c r="H152" s="13">
        <v>9.5627999999999993</v>
      </c>
      <c r="I152" s="165">
        <f>B3053*$H152</f>
        <v>186.95274000000001</v>
      </c>
      <c r="J152" s="165">
        <f>C3053*$H152</f>
        <v>160.17689999999999</v>
      </c>
      <c r="K152" s="165">
        <f>D3053*$H152</f>
        <v>157.78619999999998</v>
      </c>
      <c r="L152" s="165">
        <f>E3053*$H152</f>
        <v>153.48293999999999</v>
      </c>
      <c r="O152" s="12"/>
      <c r="P152" s="9"/>
      <c r="V152" s="6"/>
    </row>
    <row r="153" spans="1:22" x14ac:dyDescent="0.3">
      <c r="A153" s="6">
        <v>38208</v>
      </c>
      <c r="B153" s="3">
        <v>289</v>
      </c>
      <c r="C153" s="3">
        <v>292.5</v>
      </c>
      <c r="D153" s="3">
        <v>305</v>
      </c>
      <c r="E153" s="2">
        <v>314</v>
      </c>
      <c r="G153" s="10" t="s">
        <v>175</v>
      </c>
      <c r="H153" s="13">
        <v>9.4245999999999999</v>
      </c>
      <c r="I153" s="165">
        <f>B3073*$H153</f>
        <v>201.59219400000001</v>
      </c>
      <c r="J153" s="165">
        <f>C3073*$H153</f>
        <v>175.391806</v>
      </c>
      <c r="K153" s="165">
        <f>D3073*$H153</f>
        <v>175.29756</v>
      </c>
      <c r="L153" s="165">
        <f>E3073*$H153</f>
        <v>160.2182</v>
      </c>
      <c r="O153" s="12"/>
      <c r="P153" s="9"/>
      <c r="V153" s="6"/>
    </row>
    <row r="154" spans="1:22" x14ac:dyDescent="0.3">
      <c r="A154" s="6">
        <v>38209</v>
      </c>
      <c r="B154" s="3">
        <v>289.25</v>
      </c>
      <c r="C154" s="3">
        <v>296</v>
      </c>
      <c r="D154" s="3">
        <v>305.5</v>
      </c>
      <c r="E154" s="2">
        <v>317</v>
      </c>
      <c r="G154" s="10" t="s">
        <v>176</v>
      </c>
      <c r="H154" s="13">
        <v>9.3224</v>
      </c>
      <c r="I154" s="165">
        <f>B3094*$H154</f>
        <v>194.83815999999999</v>
      </c>
      <c r="J154" s="165">
        <f>C3094*$H154</f>
        <v>170.59992</v>
      </c>
      <c r="K154" s="165">
        <f>D3094*$H154</f>
        <v>168.176096</v>
      </c>
      <c r="L154" s="165">
        <f>E3094*$H154</f>
        <v>180.38844</v>
      </c>
      <c r="O154" s="12"/>
      <c r="P154" s="9"/>
      <c r="V154" s="6"/>
    </row>
    <row r="155" spans="1:22" x14ac:dyDescent="0.3">
      <c r="A155" s="6">
        <v>38210</v>
      </c>
      <c r="B155" s="3">
        <v>295</v>
      </c>
      <c r="C155" s="3">
        <v>294</v>
      </c>
      <c r="D155" s="3">
        <v>309.75</v>
      </c>
      <c r="E155" s="2">
        <v>322</v>
      </c>
      <c r="G155" s="10" t="s">
        <v>177</v>
      </c>
      <c r="H155" s="13">
        <v>9.3099000000000007</v>
      </c>
      <c r="I155" s="165">
        <f>B3113*$H155</f>
        <v>215.52418500000002</v>
      </c>
      <c r="J155" s="165">
        <f>C3113*$H155</f>
        <v>199.23186000000001</v>
      </c>
      <c r="K155" s="165">
        <f>D3113*$H155</f>
        <v>203.42131500000002</v>
      </c>
      <c r="L155" s="165">
        <f>E3113*$H155</f>
        <v>212.73121500000002</v>
      </c>
      <c r="O155" s="12"/>
      <c r="P155" s="9"/>
      <c r="V155" s="6"/>
    </row>
    <row r="156" spans="1:22" x14ac:dyDescent="0.3">
      <c r="A156" s="6">
        <v>38211</v>
      </c>
      <c r="B156" s="3">
        <v>290.75</v>
      </c>
      <c r="C156" s="3">
        <v>289.5</v>
      </c>
      <c r="D156" s="3">
        <v>308</v>
      </c>
      <c r="E156" s="2">
        <v>318</v>
      </c>
      <c r="G156" s="10" t="s">
        <v>178</v>
      </c>
      <c r="H156" s="13">
        <v>9.3277999999999999</v>
      </c>
      <c r="I156" s="165">
        <f>B3135*$H156</f>
        <v>215.75201399999997</v>
      </c>
      <c r="J156" s="165">
        <f>C3135*$H156</f>
        <v>227.87815399999999</v>
      </c>
      <c r="K156" s="165">
        <f>D3135*$H156</f>
        <v>219.20329999999998</v>
      </c>
      <c r="L156" s="165">
        <f>E3135*$H156</f>
        <v>220.13608000000002</v>
      </c>
      <c r="O156" s="12"/>
      <c r="P156" s="9"/>
      <c r="V156" s="6"/>
    </row>
    <row r="157" spans="1:22" x14ac:dyDescent="0.3">
      <c r="A157" s="6">
        <v>38212</v>
      </c>
      <c r="B157" s="3">
        <v>287</v>
      </c>
      <c r="C157" s="3">
        <v>281.5</v>
      </c>
      <c r="D157" s="3">
        <v>303.63</v>
      </c>
      <c r="E157" s="2">
        <v>313.5</v>
      </c>
      <c r="G157" s="10" t="s">
        <v>179</v>
      </c>
      <c r="H157" s="13">
        <v>9.3689999999999998</v>
      </c>
      <c r="I157" s="165">
        <f>B3156*$H157</f>
        <v>234.69345000000001</v>
      </c>
      <c r="J157" s="165">
        <f>C3156*$H157</f>
        <v>241.53282000000002</v>
      </c>
      <c r="K157" s="165">
        <f>D3156*$H157</f>
        <v>237.78521999999998</v>
      </c>
      <c r="L157" s="165">
        <f>E3156*$H157</f>
        <v>245.46779999999998</v>
      </c>
      <c r="O157" s="12"/>
      <c r="P157" s="9"/>
      <c r="V157" s="6"/>
    </row>
    <row r="158" spans="1:22" x14ac:dyDescent="0.3">
      <c r="A158" s="6">
        <v>38215</v>
      </c>
      <c r="B158" s="3">
        <v>279</v>
      </c>
      <c r="C158" s="3">
        <v>277</v>
      </c>
      <c r="D158" s="3">
        <v>294.5</v>
      </c>
      <c r="E158" s="2">
        <v>305.5</v>
      </c>
      <c r="G158" s="10" t="s">
        <v>180</v>
      </c>
      <c r="H158" s="13">
        <v>9.3030000000000008</v>
      </c>
      <c r="I158" s="165">
        <f>B3179*$H158</f>
        <v>228.38865000000004</v>
      </c>
      <c r="J158" s="165">
        <f>C3179*$H158</f>
        <v>248.39010000000002</v>
      </c>
      <c r="K158" s="165">
        <f>D3179*$H158</f>
        <v>241.87800000000001</v>
      </c>
      <c r="L158" s="165">
        <f>E3179*$H158</f>
        <v>246.06435000000002</v>
      </c>
      <c r="O158" s="12"/>
      <c r="P158" s="9"/>
      <c r="V158" s="6"/>
    </row>
    <row r="159" spans="1:22" x14ac:dyDescent="0.3">
      <c r="A159" s="6">
        <v>38216</v>
      </c>
      <c r="B159" s="3">
        <v>274.5</v>
      </c>
      <c r="C159" s="3">
        <v>271</v>
      </c>
      <c r="D159" s="3">
        <v>291.75</v>
      </c>
      <c r="E159" s="2">
        <v>303</v>
      </c>
      <c r="G159" s="10" t="s">
        <v>181</v>
      </c>
      <c r="H159" s="13">
        <v>9.1971000000000007</v>
      </c>
      <c r="I159" s="165">
        <f>B3201*$H159</f>
        <v>260.27793000000003</v>
      </c>
      <c r="J159" s="165">
        <f>C3201*$H159</f>
        <v>296.14662000000004</v>
      </c>
      <c r="K159" s="165">
        <f>D3201*$H159</f>
        <v>283.73053500000003</v>
      </c>
      <c r="L159" s="165">
        <f>E3201*$H159</f>
        <v>300.10137300000002</v>
      </c>
      <c r="O159" s="12"/>
      <c r="P159" s="9"/>
      <c r="V159" s="6"/>
    </row>
    <row r="160" spans="1:22" x14ac:dyDescent="0.3">
      <c r="A160" s="6">
        <v>38217</v>
      </c>
      <c r="B160" s="3">
        <v>268.75</v>
      </c>
      <c r="C160" s="3">
        <v>276.25</v>
      </c>
      <c r="D160" s="3">
        <v>286</v>
      </c>
      <c r="E160" s="2">
        <v>296</v>
      </c>
      <c r="G160" s="10" t="s">
        <v>182</v>
      </c>
      <c r="H160" s="13">
        <v>9.0008999999999997</v>
      </c>
      <c r="I160" s="165">
        <f>B3222*$H160</f>
        <v>372.907287</v>
      </c>
      <c r="J160" s="165">
        <f>C3222*$H160</f>
        <v>412.06120199999998</v>
      </c>
      <c r="K160" s="165">
        <f>D3222*$H160</f>
        <v>398.73986999999994</v>
      </c>
      <c r="L160" s="165">
        <f>E3222*$H160</f>
        <v>393.51934799999998</v>
      </c>
      <c r="O160" s="12"/>
      <c r="P160" s="9"/>
      <c r="V160" s="6"/>
    </row>
    <row r="161" spans="1:22" x14ac:dyDescent="0.3">
      <c r="A161" s="6">
        <v>38218</v>
      </c>
      <c r="B161" s="3">
        <v>272.5</v>
      </c>
      <c r="C161" s="3">
        <v>281</v>
      </c>
      <c r="D161" s="3">
        <v>290.5</v>
      </c>
      <c r="E161" s="2">
        <v>300</v>
      </c>
      <c r="G161" s="10" t="s">
        <v>183</v>
      </c>
      <c r="H161" s="13">
        <v>9.0807000000000002</v>
      </c>
      <c r="I161" s="165">
        <f>B3244*$H161</f>
        <v>322.36484999999999</v>
      </c>
      <c r="J161" s="165">
        <f>C3244*$H161</f>
        <v>301.47924000000006</v>
      </c>
      <c r="K161" s="165">
        <f>D3244*$H161</f>
        <v>306.01959000000005</v>
      </c>
      <c r="L161" s="165">
        <f>E3244*$H161</f>
        <v>258.79995000000002</v>
      </c>
      <c r="O161" s="12"/>
      <c r="P161" s="9"/>
      <c r="V161" s="6"/>
    </row>
    <row r="162" spans="1:22" x14ac:dyDescent="0.3">
      <c r="A162" s="6">
        <v>38219</v>
      </c>
      <c r="B162" s="3">
        <v>277</v>
      </c>
      <c r="C162" s="3">
        <v>279.5</v>
      </c>
      <c r="D162" s="3">
        <v>294.5</v>
      </c>
      <c r="E162" s="2">
        <v>305</v>
      </c>
      <c r="G162" s="10" t="s">
        <v>184</v>
      </c>
      <c r="H162" s="13">
        <v>9.0251999999999999</v>
      </c>
      <c r="I162" s="165">
        <f>B3265*$H162</f>
        <v>350.17775999999998</v>
      </c>
      <c r="J162" s="165">
        <f>C3265*$H162</f>
        <v>259.02323999999999</v>
      </c>
      <c r="K162" s="165">
        <f>D3265*$H162</f>
        <v>288.8064</v>
      </c>
      <c r="L162" s="165">
        <f>E3265*$H162</f>
        <v>277.5249</v>
      </c>
      <c r="O162" s="12"/>
      <c r="P162" s="9"/>
      <c r="V162" s="6"/>
    </row>
    <row r="163" spans="1:22" x14ac:dyDescent="0.3">
      <c r="A163" s="6">
        <v>38222</v>
      </c>
      <c r="B163" s="3">
        <v>276</v>
      </c>
      <c r="C163" s="3">
        <v>277</v>
      </c>
      <c r="D163" s="3">
        <v>293</v>
      </c>
      <c r="E163" s="2">
        <v>304.5</v>
      </c>
      <c r="G163" s="10" t="s">
        <v>185</v>
      </c>
      <c r="H163" s="13">
        <v>8.9990000000000006</v>
      </c>
      <c r="I163" s="165">
        <f>B3287*$H163</f>
        <v>276.71925000000005</v>
      </c>
      <c r="J163" s="165">
        <f>C3287*$H163</f>
        <v>252.87190000000004</v>
      </c>
      <c r="K163" s="165">
        <f>D3287*$H163</f>
        <v>240.72325000000001</v>
      </c>
      <c r="L163" s="165">
        <f>E3287*$H163</f>
        <v>209.22675000000001</v>
      </c>
      <c r="O163" s="12"/>
      <c r="P163" s="9"/>
      <c r="V163" s="6"/>
    </row>
    <row r="164" spans="1:22" x14ac:dyDescent="0.3">
      <c r="A164" s="6">
        <v>38223</v>
      </c>
      <c r="B164" s="3">
        <v>275.5</v>
      </c>
      <c r="C164" s="3">
        <v>279</v>
      </c>
      <c r="D164" s="3">
        <v>289</v>
      </c>
      <c r="E164" s="2">
        <v>299</v>
      </c>
      <c r="G164" s="10" t="s">
        <v>186</v>
      </c>
      <c r="H164" s="13">
        <v>8.8603000000000005</v>
      </c>
      <c r="I164" s="165">
        <f>B3307*$H164</f>
        <v>268.46709000000004</v>
      </c>
      <c r="J164" s="165">
        <f>C3307*$H164</f>
        <v>219.29242500000001</v>
      </c>
      <c r="K164" s="165">
        <f>D3307*$H164</f>
        <v>217.96338000000003</v>
      </c>
      <c r="L164" s="165">
        <f>E3307*$H164</f>
        <v>216.19131999999999</v>
      </c>
      <c r="O164" s="12"/>
      <c r="P164" s="9"/>
      <c r="V164" s="6"/>
    </row>
    <row r="165" spans="1:22" x14ac:dyDescent="0.3">
      <c r="A165" s="6">
        <v>38224</v>
      </c>
      <c r="B165" s="3">
        <v>277.5</v>
      </c>
      <c r="C165" s="3">
        <v>279.5</v>
      </c>
      <c r="D165" s="3">
        <v>290</v>
      </c>
      <c r="E165" s="2">
        <v>300</v>
      </c>
      <c r="G165" s="10" t="s">
        <v>187</v>
      </c>
      <c r="H165" s="13">
        <v>9.0919000000000008</v>
      </c>
      <c r="I165" s="165">
        <f>B3330*$H165</f>
        <v>239.11697000000004</v>
      </c>
      <c r="J165" s="165">
        <f>C3330*$H165</f>
        <v>213.65965000000003</v>
      </c>
      <c r="K165" s="165">
        <f>D3330*$H165</f>
        <v>210.02289000000002</v>
      </c>
      <c r="L165" s="165">
        <f>E3330*$H165</f>
        <v>191.83909000000003</v>
      </c>
      <c r="O165" s="12"/>
      <c r="P165" s="9"/>
      <c r="V165" s="6"/>
    </row>
    <row r="166" spans="1:22" x14ac:dyDescent="0.3">
      <c r="A166" s="6">
        <v>38225</v>
      </c>
      <c r="B166" s="3">
        <v>277</v>
      </c>
      <c r="C166" s="3">
        <v>278.25</v>
      </c>
      <c r="D166" s="3">
        <v>291.25</v>
      </c>
      <c r="E166" s="2">
        <v>301.25</v>
      </c>
      <c r="G166" s="10" t="s">
        <v>188</v>
      </c>
      <c r="H166" s="13">
        <v>9.2049000000000003</v>
      </c>
      <c r="I166" s="165">
        <f>B3347*$H166</f>
        <v>254.97573</v>
      </c>
      <c r="J166" s="165">
        <f>C3347*$H166</f>
        <v>202.5078</v>
      </c>
      <c r="K166" s="165">
        <f>D3347*$H166</f>
        <v>201.67935900000001</v>
      </c>
      <c r="L166" s="165">
        <f>E3347*$H166</f>
        <v>219.53686500000003</v>
      </c>
      <c r="O166" s="12"/>
      <c r="P166" s="9"/>
      <c r="V166" s="6"/>
    </row>
    <row r="167" spans="1:22" x14ac:dyDescent="0.3">
      <c r="A167" s="6">
        <v>38226</v>
      </c>
      <c r="B167" s="3">
        <v>276.25</v>
      </c>
      <c r="C167" s="3">
        <v>273.38</v>
      </c>
      <c r="D167" s="3">
        <v>291.5</v>
      </c>
      <c r="E167" s="2">
        <v>301.75</v>
      </c>
      <c r="G167" s="10" t="s">
        <v>189</v>
      </c>
      <c r="H167" s="13">
        <v>9.4049999999999994</v>
      </c>
      <c r="I167" s="165">
        <f>B3367*$H167</f>
        <v>241.70849999999999</v>
      </c>
      <c r="J167" s="165">
        <f>C3367*$H167</f>
        <v>229.95224999999996</v>
      </c>
      <c r="K167" s="165">
        <f>D3367*$H167</f>
        <v>230.89274999999998</v>
      </c>
      <c r="L167" s="165">
        <f>E3367*$H167</f>
        <v>250.173</v>
      </c>
      <c r="O167" s="12"/>
      <c r="P167" s="9"/>
      <c r="V167" s="6"/>
    </row>
    <row r="168" spans="1:22" x14ac:dyDescent="0.3">
      <c r="A168" s="6">
        <v>38229</v>
      </c>
      <c r="B168" s="3">
        <v>271</v>
      </c>
      <c r="C168" s="3">
        <v>278.25</v>
      </c>
      <c r="D168" s="3">
        <v>286.5</v>
      </c>
      <c r="E168" s="2">
        <v>298</v>
      </c>
      <c r="G168" s="10" t="s">
        <v>190</v>
      </c>
      <c r="H168" s="13">
        <v>9.4997000000000007</v>
      </c>
      <c r="I168" s="165">
        <f>B3388*$H168</f>
        <v>222.29298</v>
      </c>
      <c r="J168" s="165">
        <f>C3388*$H168</f>
        <v>262.19172000000003</v>
      </c>
      <c r="K168" s="165">
        <f>D3388*$H168</f>
        <v>256.01691500000004</v>
      </c>
      <c r="L168" s="165">
        <f>E3388*$H168</f>
        <v>251.74205000000001</v>
      </c>
      <c r="O168" s="12"/>
      <c r="P168" s="9"/>
      <c r="V168" s="6"/>
    </row>
    <row r="169" spans="1:22" x14ac:dyDescent="0.3">
      <c r="A169" s="6">
        <v>38230</v>
      </c>
      <c r="B169" s="3">
        <v>274.55</v>
      </c>
      <c r="C169" s="3">
        <v>294.5</v>
      </c>
      <c r="D169" s="3">
        <v>291.75</v>
      </c>
      <c r="E169" s="2">
        <v>302</v>
      </c>
      <c r="G169" s="10" t="s">
        <v>191</v>
      </c>
      <c r="H169" s="13">
        <v>9.3987999999999996</v>
      </c>
      <c r="I169" s="165">
        <f>B3409*$H169</f>
        <v>249.53814</v>
      </c>
      <c r="J169" s="165">
        <f>C3409*$H169</f>
        <v>259.40688</v>
      </c>
      <c r="K169" s="165">
        <f>D3409*$H169</f>
        <v>261.28663999999998</v>
      </c>
      <c r="L169" s="165">
        <f>E3409*$H169</f>
        <v>287.13333999999998</v>
      </c>
      <c r="O169" s="12"/>
      <c r="P169" s="9"/>
      <c r="V169" s="6"/>
    </row>
    <row r="170" spans="1:22" x14ac:dyDescent="0.3">
      <c r="A170" s="6">
        <v>38231</v>
      </c>
      <c r="B170" s="3">
        <v>279.5</v>
      </c>
      <c r="C170" s="3">
        <v>293</v>
      </c>
      <c r="D170" s="3">
        <v>304.5</v>
      </c>
      <c r="E170" s="2">
        <v>312.5</v>
      </c>
      <c r="G170" s="10" t="s">
        <v>192</v>
      </c>
      <c r="H170" s="13">
        <v>9.3201000000000001</v>
      </c>
      <c r="I170" s="165">
        <f>B3432*$H170</f>
        <v>293.58314999999999</v>
      </c>
      <c r="J170" s="165">
        <f>C3432*$H170</f>
        <v>289.38910500000003</v>
      </c>
      <c r="K170" s="165">
        <f>D3432*$H170</f>
        <v>294.98116499999998</v>
      </c>
      <c r="L170" s="165">
        <f>E3432*$H170</f>
        <v>301.03922999999998</v>
      </c>
      <c r="O170" s="12"/>
      <c r="P170" s="9"/>
      <c r="V170" s="6"/>
    </row>
    <row r="171" spans="1:22" x14ac:dyDescent="0.3">
      <c r="A171" s="6">
        <v>38232</v>
      </c>
      <c r="B171" s="3">
        <v>278.63</v>
      </c>
      <c r="C171" s="3">
        <v>294.5</v>
      </c>
      <c r="D171" s="3">
        <v>303.5</v>
      </c>
      <c r="E171" s="2">
        <v>310.5</v>
      </c>
      <c r="G171" s="10" t="s">
        <v>193</v>
      </c>
      <c r="H171" s="13">
        <v>9.3275000000000006</v>
      </c>
      <c r="I171" s="165">
        <f>B3453*$H171</f>
        <v>254.64075000000003</v>
      </c>
      <c r="J171" s="165">
        <f>C3453*$H171</f>
        <v>288.12647500000003</v>
      </c>
      <c r="K171" s="165">
        <f>D3453*$H171</f>
        <v>286.72735</v>
      </c>
      <c r="L171" s="165">
        <f>E3453*$H171</f>
        <v>307.8075</v>
      </c>
      <c r="O171" s="12"/>
      <c r="P171" s="9"/>
      <c r="V171" s="6"/>
    </row>
    <row r="172" spans="1:22" x14ac:dyDescent="0.3">
      <c r="A172" s="6">
        <v>38233</v>
      </c>
      <c r="B172" s="3">
        <v>279.75</v>
      </c>
      <c r="C172" s="3">
        <v>289.5</v>
      </c>
      <c r="D172" s="3">
        <v>305</v>
      </c>
      <c r="E172" s="2">
        <v>313.5</v>
      </c>
      <c r="G172" s="10" t="s">
        <v>194</v>
      </c>
      <c r="H172" s="13">
        <v>9.3976000000000006</v>
      </c>
      <c r="I172" s="165">
        <f>B3475*$H172</f>
        <v>281.928</v>
      </c>
      <c r="J172" s="165">
        <f>C3475*$H172</f>
        <v>315.75936000000002</v>
      </c>
      <c r="K172" s="165">
        <f>D3475*$H172</f>
        <v>310.12080000000003</v>
      </c>
      <c r="L172" s="165">
        <f>E3475*$H172</f>
        <v>310.59068000000002</v>
      </c>
      <c r="O172" s="12"/>
      <c r="P172" s="9"/>
      <c r="V172" s="6"/>
    </row>
    <row r="173" spans="1:22" x14ac:dyDescent="0.3">
      <c r="A173" s="6">
        <v>38236</v>
      </c>
      <c r="B173" s="3">
        <v>276</v>
      </c>
      <c r="C173" s="3">
        <v>286.5</v>
      </c>
      <c r="D173" s="3">
        <v>300</v>
      </c>
      <c r="E173" s="2">
        <v>308.75</v>
      </c>
      <c r="G173" s="10" t="s">
        <v>195</v>
      </c>
      <c r="H173" s="13">
        <v>9.6082000000000001</v>
      </c>
      <c r="I173" s="165">
        <f>B3497*$H173</f>
        <v>318.51182999999997</v>
      </c>
      <c r="J173" s="165">
        <f>C3497*$H173</f>
        <v>331.96330999999998</v>
      </c>
      <c r="K173" s="165">
        <f>D3497*$H173</f>
        <v>327.15920999999997</v>
      </c>
      <c r="L173" s="165">
        <f>E3497*$H173</f>
        <v>275.75533999999999</v>
      </c>
      <c r="O173" s="12"/>
      <c r="P173" s="9"/>
      <c r="V173" s="6"/>
    </row>
    <row r="174" spans="1:22" x14ac:dyDescent="0.3">
      <c r="A174" s="6">
        <v>38237</v>
      </c>
      <c r="B174" s="3">
        <v>274</v>
      </c>
      <c r="C174" s="3">
        <v>287</v>
      </c>
      <c r="D174" s="3">
        <v>297.75</v>
      </c>
      <c r="E174" s="2">
        <v>306.5</v>
      </c>
      <c r="G174" s="10" t="s">
        <v>196</v>
      </c>
      <c r="H174" s="13">
        <v>9.8412000000000006</v>
      </c>
      <c r="I174" s="165">
        <f>B3516*$H174</f>
        <v>333.61668000000003</v>
      </c>
      <c r="J174" s="165">
        <f>C3516*$H174</f>
        <v>283.42656000000005</v>
      </c>
      <c r="K174" s="165">
        <f>D3516*$H174</f>
        <v>278.50596000000002</v>
      </c>
      <c r="L174" s="165">
        <f>E3516*$H174</f>
        <v>270.63300000000004</v>
      </c>
      <c r="O174" s="12"/>
      <c r="P174" s="9"/>
      <c r="V174" s="6"/>
    </row>
    <row r="175" spans="1:22" x14ac:dyDescent="0.3">
      <c r="A175" s="6">
        <v>38238</v>
      </c>
      <c r="B175" s="3">
        <v>275</v>
      </c>
      <c r="C175" s="3">
        <v>286</v>
      </c>
      <c r="D175" s="3">
        <v>298.5</v>
      </c>
      <c r="E175" s="2">
        <v>306.5</v>
      </c>
      <c r="G175" s="10" t="s">
        <v>197</v>
      </c>
      <c r="H175" s="13">
        <v>9.6463999999999999</v>
      </c>
      <c r="I175" s="165">
        <f>B3538*$H175</f>
        <v>350.16431999999998</v>
      </c>
      <c r="J175" s="165">
        <f>C3538*$H175</f>
        <v>291.32128</v>
      </c>
      <c r="K175" s="165">
        <f>D3538*$H175</f>
        <v>277.81632000000002</v>
      </c>
      <c r="L175" s="165">
        <f>E3538*$H175</f>
        <v>231.5136</v>
      </c>
      <c r="O175" s="12"/>
      <c r="P175" s="9"/>
      <c r="V175" s="6"/>
    </row>
    <row r="176" spans="1:22" x14ac:dyDescent="0.3">
      <c r="A176" s="6">
        <v>38239</v>
      </c>
      <c r="B176" s="3">
        <v>274.25</v>
      </c>
      <c r="C176" s="3">
        <v>285</v>
      </c>
      <c r="D176" s="3">
        <v>297</v>
      </c>
      <c r="E176" s="2">
        <v>305.5</v>
      </c>
      <c r="G176" s="10" t="s">
        <v>198</v>
      </c>
      <c r="H176" s="13">
        <v>9.6712000000000007</v>
      </c>
      <c r="I176" s="165">
        <f>B3558*$H176</f>
        <v>379.11104000000006</v>
      </c>
      <c r="J176" s="165">
        <f>C3558*$H176</f>
        <v>257.25392000000005</v>
      </c>
      <c r="K176" s="165">
        <f>D3558*$H176</f>
        <v>264.02376000000004</v>
      </c>
      <c r="L176" s="165">
        <f>E3558*$H176</f>
        <v>254.83612000000002</v>
      </c>
      <c r="O176" s="12"/>
      <c r="P176" s="9"/>
      <c r="V176" s="6"/>
    </row>
    <row r="177" spans="1:22" x14ac:dyDescent="0.3">
      <c r="A177" s="6">
        <v>38240</v>
      </c>
      <c r="B177" s="3">
        <v>271.5</v>
      </c>
      <c r="C177" s="3">
        <v>278.5</v>
      </c>
      <c r="D177" s="3">
        <v>295.25</v>
      </c>
      <c r="E177" s="2">
        <v>304.5</v>
      </c>
      <c r="G177" s="10" t="s">
        <v>199</v>
      </c>
      <c r="H177" s="13">
        <v>9.5800999999999998</v>
      </c>
      <c r="I177" s="165">
        <f>B3578*$H177</f>
        <v>369.79185999999999</v>
      </c>
      <c r="J177" s="165">
        <f>C3578*$H177</f>
        <v>280.69693000000001</v>
      </c>
      <c r="K177" s="165">
        <f>D3578*$H177</f>
        <v>271.11682999999999</v>
      </c>
      <c r="L177" s="165">
        <f>E3578*$H177</f>
        <v>251.95662999999999</v>
      </c>
      <c r="O177" s="12"/>
      <c r="P177" s="9"/>
      <c r="V177" s="6"/>
    </row>
    <row r="178" spans="1:22" x14ac:dyDescent="0.3">
      <c r="A178" s="6">
        <v>38243</v>
      </c>
      <c r="B178" s="3">
        <v>266.25</v>
      </c>
      <c r="C178" s="3">
        <v>275</v>
      </c>
      <c r="D178" s="3">
        <v>290</v>
      </c>
      <c r="E178" s="2">
        <v>298</v>
      </c>
      <c r="G178" s="10" t="s">
        <v>200</v>
      </c>
      <c r="H178" s="13">
        <v>9.6202000000000005</v>
      </c>
      <c r="I178" s="165">
        <f>B3598*$H178</f>
        <v>310.73246</v>
      </c>
      <c r="J178" s="165">
        <f>C3598*$H178</f>
        <v>291.01105000000001</v>
      </c>
      <c r="K178" s="165">
        <f>D3598*$H178</f>
        <v>290.53003999999999</v>
      </c>
      <c r="L178" s="165">
        <f>E3598*$H178</f>
        <v>315.54255999999998</v>
      </c>
      <c r="O178" s="12"/>
      <c r="P178" s="9"/>
      <c r="V178" s="6"/>
    </row>
    <row r="179" spans="1:22" x14ac:dyDescent="0.3">
      <c r="A179" s="6">
        <v>38244</v>
      </c>
      <c r="B179" s="3">
        <v>261</v>
      </c>
      <c r="C179" s="3">
        <v>273</v>
      </c>
      <c r="D179" s="3">
        <v>287</v>
      </c>
      <c r="E179" s="2">
        <v>295</v>
      </c>
      <c r="G179" s="10" t="s">
        <v>201</v>
      </c>
      <c r="H179" s="13">
        <v>9.5673999999999992</v>
      </c>
      <c r="I179" s="165">
        <f>B3617*$H179</f>
        <v>404.22264999999999</v>
      </c>
      <c r="J179" s="165">
        <f>C3617*$H179</f>
        <v>397.04709999999994</v>
      </c>
      <c r="K179" s="165">
        <f>D3617*$H179</f>
        <v>399.43894999999998</v>
      </c>
      <c r="L179" s="165">
        <f>E3617*$H179</f>
        <v>411.68522199999995</v>
      </c>
      <c r="O179" s="12"/>
      <c r="P179" s="9"/>
      <c r="V179" s="6"/>
    </row>
    <row r="180" spans="1:22" x14ac:dyDescent="0.3">
      <c r="A180" s="6">
        <v>38245</v>
      </c>
      <c r="B180" s="3">
        <v>257</v>
      </c>
      <c r="C180" s="3">
        <v>268.75</v>
      </c>
      <c r="D180" s="3">
        <v>285.5</v>
      </c>
      <c r="E180" s="2">
        <v>293.25</v>
      </c>
      <c r="G180" s="10" t="s">
        <v>202</v>
      </c>
      <c r="H180" s="13">
        <v>9.4746000000000006</v>
      </c>
      <c r="I180" s="165">
        <f>B3638*$H180</f>
        <v>445.77992999999998</v>
      </c>
      <c r="J180" s="165">
        <f>C3638*$H180</f>
        <v>468.51897000000008</v>
      </c>
      <c r="K180" s="165">
        <f>D3638*$H180</f>
        <v>459.04437000000007</v>
      </c>
      <c r="L180" s="165">
        <f>E3638*$H180</f>
        <v>459.04437000000007</v>
      </c>
      <c r="O180" s="12"/>
      <c r="P180" s="9"/>
      <c r="V180" s="6"/>
    </row>
    <row r="181" spans="1:22" x14ac:dyDescent="0.3">
      <c r="A181" s="6">
        <v>38246</v>
      </c>
      <c r="B181" s="3">
        <v>252.5</v>
      </c>
      <c r="C181" s="3">
        <v>265.5</v>
      </c>
      <c r="D181" s="3">
        <v>282</v>
      </c>
      <c r="E181" s="2">
        <v>290</v>
      </c>
      <c r="G181" s="10" t="s">
        <v>203</v>
      </c>
      <c r="H181" s="13">
        <v>9.4975000000000005</v>
      </c>
      <c r="I181" s="165">
        <f>B3660*$H181</f>
        <v>499.09362499999997</v>
      </c>
      <c r="J181" s="165">
        <f>C3660*$H181</f>
        <v>457.77950000000004</v>
      </c>
      <c r="K181" s="165">
        <f>D3660*$H181</f>
        <v>477.24937500000004</v>
      </c>
      <c r="L181" s="165">
        <f>E3660*$H181</f>
        <v>489.59612499999997</v>
      </c>
      <c r="O181" s="12"/>
      <c r="P181" s="9"/>
      <c r="V181" s="6"/>
    </row>
    <row r="182" spans="1:22" x14ac:dyDescent="0.3">
      <c r="A182" s="6">
        <v>38247</v>
      </c>
      <c r="B182" s="3">
        <v>246</v>
      </c>
      <c r="C182" s="3">
        <v>266.25</v>
      </c>
      <c r="D182" s="3">
        <v>278.25</v>
      </c>
      <c r="E182" s="2">
        <v>286.25</v>
      </c>
      <c r="G182" s="10" t="s">
        <v>204</v>
      </c>
      <c r="H182" s="13">
        <v>9.6160999999999994</v>
      </c>
      <c r="I182" s="165">
        <f>B3683*$H182</f>
        <v>563.98426499999994</v>
      </c>
      <c r="J182" s="165">
        <f>C3683*$H182</f>
        <v>537.53998999999999</v>
      </c>
      <c r="K182" s="165">
        <f>D3683*$H182</f>
        <v>567.83070499999997</v>
      </c>
      <c r="L182" s="165">
        <f>E3683*$H182</f>
        <v>566.38828999999998</v>
      </c>
      <c r="O182" s="12"/>
      <c r="P182" s="9"/>
      <c r="V182" s="6"/>
    </row>
    <row r="183" spans="1:22" x14ac:dyDescent="0.3">
      <c r="A183" s="6">
        <v>38250</v>
      </c>
      <c r="B183" s="3">
        <v>244</v>
      </c>
      <c r="C183" s="3">
        <v>265</v>
      </c>
      <c r="D183" s="3">
        <v>280</v>
      </c>
      <c r="E183" s="2">
        <v>288</v>
      </c>
      <c r="G183" s="10" t="s">
        <v>205</v>
      </c>
      <c r="H183" s="13">
        <v>9.6204999999999998</v>
      </c>
      <c r="I183" s="165">
        <f>B3703*$H183</f>
        <v>413.20047500000004</v>
      </c>
      <c r="J183" s="165">
        <f>C3703*$H183</f>
        <v>468.03732499999995</v>
      </c>
      <c r="K183" s="165">
        <f>D3703*$H183</f>
        <v>441.09992499999998</v>
      </c>
      <c r="L183" s="165">
        <f>E3703*$H183</f>
        <v>456.97375</v>
      </c>
      <c r="O183" s="12"/>
      <c r="P183" s="9"/>
      <c r="V183" s="6"/>
    </row>
    <row r="184" spans="1:22" x14ac:dyDescent="0.3">
      <c r="A184" s="6">
        <v>38251</v>
      </c>
      <c r="B184" s="3">
        <v>240.5</v>
      </c>
      <c r="C184" s="3">
        <v>269</v>
      </c>
      <c r="D184" s="3">
        <v>278.75</v>
      </c>
      <c r="E184" s="2">
        <v>286.5</v>
      </c>
      <c r="G184" s="10" t="s">
        <v>206</v>
      </c>
      <c r="H184" s="13">
        <v>9.4793000000000003</v>
      </c>
      <c r="I184" s="165">
        <f>B3726*$H184</f>
        <v>442.68331000000006</v>
      </c>
      <c r="J184" s="165">
        <f>C3726*$H184</f>
        <v>461.16794499999997</v>
      </c>
      <c r="K184" s="165">
        <f>D3726*$H184</f>
        <v>469.22534999999999</v>
      </c>
      <c r="L184" s="165">
        <f>E3726*$H184</f>
        <v>469.22534999999999</v>
      </c>
      <c r="O184" s="12"/>
      <c r="P184" s="9"/>
      <c r="V184" s="6"/>
    </row>
    <row r="185" spans="1:22" x14ac:dyDescent="0.3">
      <c r="A185" s="6">
        <v>38252</v>
      </c>
      <c r="B185" s="3">
        <v>244</v>
      </c>
      <c r="C185" s="3">
        <v>262</v>
      </c>
      <c r="D185" s="3">
        <v>283.25</v>
      </c>
      <c r="E185" s="2">
        <v>291</v>
      </c>
      <c r="G185" s="10" t="s">
        <v>207</v>
      </c>
      <c r="H185" s="13">
        <v>9.6272000000000002</v>
      </c>
      <c r="I185" s="165">
        <f>B3748*$H185</f>
        <v>473.17687999999998</v>
      </c>
      <c r="J185" s="165">
        <f>C3748*$H185</f>
        <v>503.02120000000002</v>
      </c>
      <c r="K185" s="165">
        <f>D3748*$H185</f>
        <v>496.76352000000003</v>
      </c>
      <c r="L185" s="165">
        <f>E3748*$H185</f>
        <v>449.205152</v>
      </c>
      <c r="O185" s="12"/>
      <c r="P185" s="9"/>
      <c r="V185" s="6"/>
    </row>
    <row r="186" spans="1:22" x14ac:dyDescent="0.3">
      <c r="A186" s="6">
        <v>38253</v>
      </c>
      <c r="B186" s="3">
        <v>236.5</v>
      </c>
      <c r="C186" s="3">
        <v>263</v>
      </c>
      <c r="D186" s="3">
        <v>276</v>
      </c>
      <c r="E186" s="2">
        <v>284.25</v>
      </c>
      <c r="G186" s="10" t="s">
        <v>208</v>
      </c>
      <c r="H186" s="13">
        <v>9.7946000000000009</v>
      </c>
      <c r="I186" s="165">
        <f>B3765*$H186</f>
        <v>556.33328000000006</v>
      </c>
      <c r="J186" s="165">
        <f>C3765*$H186</f>
        <v>544.09003000000007</v>
      </c>
      <c r="K186" s="165">
        <f>D3765*$H186</f>
        <v>532.82623999999998</v>
      </c>
      <c r="L186" s="165">
        <f>E3765*$H186</f>
        <v>516.17542000000003</v>
      </c>
      <c r="O186" s="12"/>
      <c r="P186" s="9"/>
      <c r="V186" s="6"/>
    </row>
    <row r="187" spans="1:22" x14ac:dyDescent="0.3">
      <c r="A187" s="6">
        <v>38254</v>
      </c>
      <c r="B187" s="3">
        <v>234.75</v>
      </c>
      <c r="C187" s="3">
        <v>265.75</v>
      </c>
      <c r="D187" s="3">
        <v>275.5</v>
      </c>
      <c r="E187" s="2">
        <v>283</v>
      </c>
      <c r="G187" s="10" t="s">
        <v>209</v>
      </c>
      <c r="H187" s="13">
        <v>9.7630999999999997</v>
      </c>
      <c r="I187" s="165">
        <f>B3787*$H187</f>
        <v>529.16002000000003</v>
      </c>
      <c r="J187" s="165">
        <f>C3787*$H187</f>
        <v>480.34451999999999</v>
      </c>
      <c r="K187" s="165">
        <f>D3787*$H187</f>
        <v>486.20237999999995</v>
      </c>
      <c r="L187" s="165">
        <f>E3787*$H187</f>
        <v>440.80396499999995</v>
      </c>
      <c r="O187" s="12"/>
      <c r="P187" s="9"/>
      <c r="V187" s="6"/>
    </row>
    <row r="188" spans="1:22" x14ac:dyDescent="0.3">
      <c r="A188" s="6">
        <v>38257</v>
      </c>
      <c r="B188" s="3">
        <v>238.5</v>
      </c>
      <c r="C188" s="3">
        <v>262.5</v>
      </c>
      <c r="D188" s="3">
        <v>278</v>
      </c>
      <c r="E188" s="2">
        <v>287</v>
      </c>
      <c r="G188" s="10" t="s">
        <v>210</v>
      </c>
      <c r="H188" s="13">
        <v>9.7444000000000006</v>
      </c>
      <c r="I188" s="165">
        <f>B3807*$H188</f>
        <v>419.49642</v>
      </c>
      <c r="J188" s="165">
        <f>C3807*$H188</f>
        <v>383.92936000000003</v>
      </c>
      <c r="K188" s="165">
        <f>D3807*$H188</f>
        <v>386.85268000000008</v>
      </c>
      <c r="L188" s="165">
        <f>E3807*$H188</f>
        <v>380.51882000000001</v>
      </c>
      <c r="O188" s="12"/>
      <c r="P188" s="9"/>
      <c r="V188" s="6"/>
    </row>
    <row r="189" spans="1:22" x14ac:dyDescent="0.3">
      <c r="A189" s="6">
        <v>38258</v>
      </c>
      <c r="B189" s="3">
        <v>237.75</v>
      </c>
      <c r="C189" s="3">
        <v>259.5</v>
      </c>
      <c r="D189" s="3">
        <v>275</v>
      </c>
      <c r="E189" s="2">
        <v>285.5</v>
      </c>
      <c r="G189" s="10" t="s">
        <v>211</v>
      </c>
      <c r="H189" s="13">
        <v>9.7180999999999997</v>
      </c>
      <c r="I189" s="165">
        <f>B3828*$H189</f>
        <v>365.40055999999998</v>
      </c>
      <c r="J189" s="165">
        <f>C3828*$H189</f>
        <v>354.22474500000004</v>
      </c>
      <c r="K189" s="165">
        <f>D3828*$H189</f>
        <v>345.96436</v>
      </c>
      <c r="L189" s="165">
        <f>E3828*$H189</f>
        <v>333.81673499999999</v>
      </c>
      <c r="O189" s="12"/>
      <c r="P189" s="9"/>
      <c r="V189" s="6"/>
    </row>
    <row r="190" spans="1:22" x14ac:dyDescent="0.3">
      <c r="A190" s="6">
        <v>38259</v>
      </c>
      <c r="B190" s="3">
        <v>236.5</v>
      </c>
      <c r="C190" s="3">
        <v>254.63</v>
      </c>
      <c r="D190" s="3">
        <v>272</v>
      </c>
      <c r="E190" s="2">
        <v>284</v>
      </c>
      <c r="G190" s="10" t="s">
        <v>212</v>
      </c>
      <c r="H190" s="13">
        <v>9.6247000000000007</v>
      </c>
      <c r="I190" s="165">
        <f>B3847*$H190</f>
        <v>392.68776000000003</v>
      </c>
      <c r="J190" s="165">
        <f>C3847*$H190</f>
        <v>381.61935500000004</v>
      </c>
      <c r="K190" s="165">
        <f>D3847*$H190</f>
        <v>396.53764000000007</v>
      </c>
      <c r="L190" s="165">
        <f>E3847*$H190</f>
        <v>406.16234000000003</v>
      </c>
      <c r="O190" s="12"/>
      <c r="P190" s="9"/>
      <c r="V190" s="6"/>
    </row>
    <row r="191" spans="1:22" x14ac:dyDescent="0.3">
      <c r="A191" s="6">
        <v>38260</v>
      </c>
      <c r="B191" s="3">
        <v>233.85</v>
      </c>
      <c r="C191" s="3">
        <v>270</v>
      </c>
      <c r="D191" s="3">
        <v>268.88</v>
      </c>
      <c r="E191" s="2">
        <v>283.25</v>
      </c>
      <c r="G191" s="10" t="s">
        <v>213</v>
      </c>
      <c r="H191" s="13">
        <v>9.7792999999999992</v>
      </c>
      <c r="I191" s="165">
        <f>B3867*$H191</f>
        <v>336.40791999999993</v>
      </c>
      <c r="J191" s="165">
        <f>C3867*$H191</f>
        <v>324.67275999999998</v>
      </c>
      <c r="K191" s="165">
        <f>D3867*$H191</f>
        <v>345.20928999999995</v>
      </c>
      <c r="L191" s="165">
        <f>E3867*$H191</f>
        <v>372.10236499999996</v>
      </c>
      <c r="O191" s="12"/>
      <c r="P191" s="9"/>
      <c r="V191" s="6"/>
    </row>
    <row r="192" spans="1:22" x14ac:dyDescent="0.3">
      <c r="A192" s="6">
        <v>38261</v>
      </c>
      <c r="B192" s="3">
        <v>256.5</v>
      </c>
      <c r="C192" s="3">
        <v>263</v>
      </c>
      <c r="D192" s="3">
        <v>286.5</v>
      </c>
      <c r="E192" s="2">
        <v>286</v>
      </c>
      <c r="G192" s="10" t="s">
        <v>214</v>
      </c>
      <c r="H192" s="13">
        <v>9.7446999999999999</v>
      </c>
      <c r="I192" s="165">
        <f>B3886*$H192</f>
        <v>266.03030999999999</v>
      </c>
      <c r="J192" s="165">
        <f>C3886*$H192</f>
        <v>327.42192</v>
      </c>
      <c r="K192" s="165">
        <f>D3886*$H192</f>
        <v>327.42192</v>
      </c>
      <c r="L192" s="165">
        <f>E3886*$H192</f>
        <v>321.57510000000002</v>
      </c>
      <c r="O192" s="12"/>
      <c r="P192" s="9"/>
      <c r="V192" s="6"/>
    </row>
    <row r="193" spans="1:22" x14ac:dyDescent="0.3">
      <c r="A193" s="6">
        <v>38264</v>
      </c>
      <c r="B193" s="3">
        <v>247.5</v>
      </c>
      <c r="C193" s="3">
        <v>264.25</v>
      </c>
      <c r="D193" s="3">
        <v>280</v>
      </c>
      <c r="E193" s="2">
        <v>279.5</v>
      </c>
      <c r="G193" s="10" t="s">
        <v>215</v>
      </c>
      <c r="H193" s="13">
        <v>9.6586999999999996</v>
      </c>
      <c r="I193" s="165">
        <f>B3909*$H193</f>
        <v>375.72342999999995</v>
      </c>
      <c r="J193" s="165">
        <f>C3909*$H193</f>
        <v>387.79680499999995</v>
      </c>
      <c r="K193" s="165">
        <f>D3909*$H193</f>
        <v>389.24560999999994</v>
      </c>
      <c r="L193" s="165">
        <f>E3909*$H193</f>
        <v>413.87529499999999</v>
      </c>
      <c r="O193" s="12"/>
      <c r="P193" s="9"/>
      <c r="V193" s="6"/>
    </row>
    <row r="194" spans="1:22" x14ac:dyDescent="0.3">
      <c r="A194" s="6">
        <v>38265</v>
      </c>
      <c r="B194" s="3">
        <v>249</v>
      </c>
      <c r="C194" s="3">
        <v>265</v>
      </c>
      <c r="D194" s="3">
        <v>281</v>
      </c>
      <c r="E194" s="2">
        <v>281</v>
      </c>
      <c r="G194" s="10" t="s">
        <v>216</v>
      </c>
      <c r="H194" s="13">
        <v>9.9741999999999997</v>
      </c>
      <c r="I194" s="165">
        <f>B3931*$H194</f>
        <v>346.10473999999999</v>
      </c>
      <c r="J194" s="165">
        <f>C3931*$H194</f>
        <v>366.55185</v>
      </c>
      <c r="K194" s="165">
        <f>D3931*$H194</f>
        <v>382.51057000000003</v>
      </c>
      <c r="L194" s="165">
        <f>E3931*$H194</f>
        <v>404.95251999999999</v>
      </c>
      <c r="O194" s="12"/>
      <c r="P194" s="9"/>
      <c r="V194" s="6"/>
    </row>
    <row r="195" spans="1:22" x14ac:dyDescent="0.3">
      <c r="A195" s="6">
        <v>38266</v>
      </c>
      <c r="B195" s="3">
        <v>249.75</v>
      </c>
      <c r="C195" s="3">
        <v>267</v>
      </c>
      <c r="D195" s="3">
        <v>280</v>
      </c>
      <c r="E195" s="2">
        <v>280</v>
      </c>
      <c r="G195" s="10" t="s">
        <v>217</v>
      </c>
      <c r="H195" s="13">
        <v>9.9202999999999992</v>
      </c>
      <c r="I195" s="165">
        <f>B3952*$H195</f>
        <v>363.08297999999996</v>
      </c>
      <c r="J195" s="165">
        <f>C3952*$H195</f>
        <v>409.70838999999995</v>
      </c>
      <c r="K195" s="165">
        <f>D3952*$H195</f>
        <v>409.21237499999995</v>
      </c>
      <c r="L195" s="165">
        <f>E3952*$H195</f>
        <v>435.005155</v>
      </c>
      <c r="O195" s="12"/>
      <c r="P195" s="9"/>
      <c r="V195" s="6"/>
    </row>
    <row r="196" spans="1:22" x14ac:dyDescent="0.3">
      <c r="A196" s="6">
        <v>38267</v>
      </c>
      <c r="B196" s="3">
        <v>251</v>
      </c>
      <c r="C196" s="3">
        <v>268.5</v>
      </c>
      <c r="D196" s="3">
        <v>282</v>
      </c>
      <c r="E196" s="2">
        <v>282</v>
      </c>
      <c r="G196" s="10" t="s">
        <v>218</v>
      </c>
      <c r="H196" s="13">
        <v>10.1165</v>
      </c>
      <c r="I196" s="165">
        <f>B3975*$H196</f>
        <v>404.15417500000007</v>
      </c>
      <c r="J196" s="165">
        <f>C3975*$H196</f>
        <v>443.60852500000004</v>
      </c>
      <c r="K196" s="165">
        <f>D3975*$H196</f>
        <v>440.06774999999999</v>
      </c>
      <c r="L196" s="165">
        <f>E3975*$H196</f>
        <v>441.58522499999998</v>
      </c>
      <c r="O196" s="12"/>
      <c r="P196" s="9"/>
      <c r="V196" s="6"/>
    </row>
    <row r="197" spans="1:22" x14ac:dyDescent="0.3">
      <c r="A197" s="6">
        <v>38268</v>
      </c>
      <c r="B197" s="3">
        <v>252.5</v>
      </c>
      <c r="C197" s="3">
        <v>277</v>
      </c>
      <c r="D197" s="3">
        <v>284</v>
      </c>
      <c r="E197" s="2">
        <v>284</v>
      </c>
      <c r="G197" s="10" t="s">
        <v>219</v>
      </c>
      <c r="H197" s="13">
        <v>10.108700000000001</v>
      </c>
      <c r="I197" s="165">
        <f>B3996*$H197</f>
        <v>416.47844000000003</v>
      </c>
      <c r="J197" s="165">
        <f>C3996*$H197</f>
        <v>448.82628</v>
      </c>
      <c r="K197" s="165">
        <f>D3996*$H197</f>
        <v>454.89150000000001</v>
      </c>
      <c r="L197" s="165">
        <f>E3996*$H197</f>
        <v>422.03822500000001</v>
      </c>
      <c r="O197" s="12"/>
      <c r="P197" s="9"/>
      <c r="V197" s="6"/>
    </row>
    <row r="198" spans="1:22" x14ac:dyDescent="0.3">
      <c r="A198" s="6">
        <v>38271</v>
      </c>
      <c r="B198" s="3">
        <v>258</v>
      </c>
      <c r="C198" s="3">
        <v>275</v>
      </c>
      <c r="D198" s="3">
        <v>291.75</v>
      </c>
      <c r="E198" s="2">
        <v>291.75</v>
      </c>
      <c r="G198" s="10" t="s">
        <v>220</v>
      </c>
      <c r="H198" s="13">
        <v>10.049799999999999</v>
      </c>
      <c r="I198" s="165">
        <f>B4014*$H198</f>
        <v>346.21561000000003</v>
      </c>
      <c r="J198" s="165">
        <f>C4014*$H198</f>
        <v>323.70405799999997</v>
      </c>
      <c r="K198" s="165">
        <f>D4014*$H198</f>
        <v>344.70813999999996</v>
      </c>
      <c r="L198" s="165">
        <f>E4014*$H198</f>
        <v>324.10604999999998</v>
      </c>
      <c r="O198" s="12"/>
      <c r="P198" s="9"/>
      <c r="V198" s="6"/>
    </row>
    <row r="199" spans="1:22" x14ac:dyDescent="0.3">
      <c r="A199" s="6">
        <v>38272</v>
      </c>
      <c r="B199" s="3">
        <v>256.63</v>
      </c>
      <c r="C199" s="3">
        <v>267.63</v>
      </c>
      <c r="D199" s="3">
        <v>290</v>
      </c>
      <c r="E199" s="2">
        <v>289.5</v>
      </c>
      <c r="G199" s="10" t="s">
        <v>221</v>
      </c>
      <c r="H199" s="13">
        <v>9.9383999999999997</v>
      </c>
      <c r="I199" s="165">
        <f>B4036*$H199</f>
        <v>179.38812000000001</v>
      </c>
      <c r="J199" s="165">
        <f>C4036*$H199</f>
        <v>173.922</v>
      </c>
      <c r="K199" s="165">
        <f>D4036*$H199</f>
        <v>178.39427999999998</v>
      </c>
      <c r="L199" s="165">
        <f>E4036*$H199</f>
        <v>167.76019199999999</v>
      </c>
      <c r="O199" s="12"/>
      <c r="P199" s="9"/>
      <c r="V199" s="6"/>
    </row>
    <row r="200" spans="1:22" x14ac:dyDescent="0.3">
      <c r="A200" s="6">
        <v>38273</v>
      </c>
      <c r="B200" s="3">
        <v>251</v>
      </c>
      <c r="C200" s="3">
        <v>269.5</v>
      </c>
      <c r="D200" s="3">
        <v>282</v>
      </c>
      <c r="E200" s="2">
        <v>282.5</v>
      </c>
      <c r="G200" s="10" t="s">
        <v>222</v>
      </c>
      <c r="H200" s="13">
        <v>10.1327</v>
      </c>
      <c r="I200" s="165">
        <f>B4056*$H200</f>
        <v>137.80472</v>
      </c>
      <c r="J200" s="165">
        <f>C4056*$H200</f>
        <v>123.61893999999999</v>
      </c>
      <c r="K200" s="165">
        <f>D4056*$H200</f>
        <v>134.258275</v>
      </c>
      <c r="L200" s="165">
        <f>E4056*$H200</f>
        <v>124.63221</v>
      </c>
      <c r="O200" s="12"/>
      <c r="P200" s="9"/>
      <c r="V200" s="6"/>
    </row>
    <row r="201" spans="1:22" x14ac:dyDescent="0.3">
      <c r="A201" s="6">
        <v>38274</v>
      </c>
      <c r="B201" s="3">
        <v>253.5</v>
      </c>
      <c r="C201" s="3">
        <v>272</v>
      </c>
      <c r="D201" s="3">
        <v>283.5</v>
      </c>
      <c r="E201" s="2">
        <v>283.5</v>
      </c>
      <c r="G201" s="10" t="s">
        <v>223</v>
      </c>
      <c r="H201" s="13">
        <v>11.2943</v>
      </c>
      <c r="I201" s="165">
        <f>B4078*$H201</f>
        <v>64.377510000000001</v>
      </c>
      <c r="J201" s="165">
        <f>C4078*$H201</f>
        <v>64.377510000000001</v>
      </c>
      <c r="K201" s="165">
        <f>D4078*$H201</f>
        <v>68.330514999999991</v>
      </c>
      <c r="L201" s="165">
        <f>E4078*$H201</f>
        <v>56.245614000000003</v>
      </c>
      <c r="O201" s="12"/>
      <c r="P201" s="9"/>
      <c r="V201" s="6"/>
    </row>
    <row r="202" spans="1:22" x14ac:dyDescent="0.3">
      <c r="A202" s="6">
        <v>38275</v>
      </c>
      <c r="B202" s="3">
        <v>257.5</v>
      </c>
      <c r="C202" s="3">
        <v>270.5</v>
      </c>
      <c r="D202" s="3">
        <v>286.5</v>
      </c>
      <c r="E202" s="2">
        <v>286.5</v>
      </c>
      <c r="G202" s="10" t="s">
        <v>224</v>
      </c>
      <c r="H202" s="13">
        <v>11.3429</v>
      </c>
      <c r="I202" s="165">
        <f>B4097*$H202</f>
        <v>79.400300000000001</v>
      </c>
      <c r="J202" s="165">
        <f>C4097*$H202</f>
        <v>56.147355000000005</v>
      </c>
      <c r="K202" s="165">
        <f>D4097*$H202</f>
        <v>57.281644999999997</v>
      </c>
      <c r="L202" s="165">
        <f>E4097*$H202</f>
        <v>89.041764999999998</v>
      </c>
      <c r="O202" s="12"/>
      <c r="P202" s="9"/>
      <c r="V202" s="6"/>
    </row>
    <row r="203" spans="1:22" x14ac:dyDescent="0.3">
      <c r="A203" s="6">
        <v>38278</v>
      </c>
      <c r="B203" s="3">
        <v>256.5</v>
      </c>
      <c r="C203" s="3">
        <v>267.13</v>
      </c>
      <c r="D203" s="3">
        <v>284</v>
      </c>
      <c r="E203" s="2">
        <v>284.5</v>
      </c>
      <c r="G203" s="10" t="s">
        <v>225</v>
      </c>
      <c r="H203" s="13">
        <v>10.990600000000001</v>
      </c>
      <c r="I203" s="165">
        <f>B4116*$H203</f>
        <v>42.863340000000001</v>
      </c>
      <c r="J203" s="165">
        <f>C4116*$H203</f>
        <v>95.838032000000013</v>
      </c>
      <c r="K203" s="165">
        <f>D4116*$H203</f>
        <v>94.629065999999995</v>
      </c>
      <c r="L203" s="165">
        <f>E4116*$H203</f>
        <v>161.01229000000001</v>
      </c>
      <c r="O203" s="12"/>
      <c r="P203" s="9"/>
      <c r="V203" s="6"/>
    </row>
    <row r="204" spans="1:22" x14ac:dyDescent="0.3">
      <c r="A204" s="6">
        <v>38279</v>
      </c>
      <c r="B204" s="3">
        <v>253</v>
      </c>
      <c r="C204" s="3">
        <v>262.5</v>
      </c>
      <c r="D204" s="3">
        <v>281</v>
      </c>
      <c r="E204" s="2">
        <v>281.5</v>
      </c>
      <c r="G204" s="10" t="s">
        <v>226</v>
      </c>
      <c r="H204" s="13">
        <v>10.727</v>
      </c>
      <c r="I204" s="165">
        <f>B4137*$H204</f>
        <v>47.735150000000004</v>
      </c>
      <c r="J204" s="165">
        <f>C4137*$H204</f>
        <v>142.13275000000002</v>
      </c>
      <c r="K204" s="165">
        <f>D4137*$H204</f>
        <v>146.9599</v>
      </c>
      <c r="L204" s="165">
        <f>E4137*$H204</f>
        <v>159.29595</v>
      </c>
      <c r="O204" s="12"/>
      <c r="P204" s="9"/>
      <c r="V204" s="6"/>
    </row>
    <row r="205" spans="1:22" x14ac:dyDescent="0.3">
      <c r="A205" s="6">
        <v>38280</v>
      </c>
      <c r="B205" s="3">
        <v>246.75</v>
      </c>
      <c r="C205" s="3">
        <v>262</v>
      </c>
      <c r="D205" s="3">
        <v>277.25</v>
      </c>
      <c r="E205" s="2">
        <v>277.75</v>
      </c>
      <c r="G205" s="10" t="s">
        <v>227</v>
      </c>
      <c r="H205" s="13">
        <v>10.654400000000001</v>
      </c>
      <c r="I205" s="165">
        <f>B4160*$H205</f>
        <v>60.730080000000008</v>
      </c>
      <c r="J205" s="165">
        <f>C4160*$H205</f>
        <v>143.30168</v>
      </c>
      <c r="K205" s="165">
        <f>D4160*$H205</f>
        <v>133.18</v>
      </c>
      <c r="L205" s="165">
        <f>E4160*$H205</f>
        <v>212.02256</v>
      </c>
      <c r="O205" s="12"/>
      <c r="P205" s="9"/>
      <c r="V205" s="6"/>
    </row>
    <row r="206" spans="1:22" x14ac:dyDescent="0.3">
      <c r="A206" s="6">
        <v>38281</v>
      </c>
      <c r="B206" s="3">
        <v>244.75</v>
      </c>
      <c r="C206" s="3">
        <v>265</v>
      </c>
      <c r="D206" s="3">
        <v>276.25</v>
      </c>
      <c r="E206" s="2">
        <v>276.63</v>
      </c>
      <c r="G206" s="10" t="s">
        <v>228</v>
      </c>
      <c r="H206" s="13">
        <v>10.579700000000001</v>
      </c>
      <c r="I206" s="165">
        <f>B4181*$H206</f>
        <v>240.68817500000003</v>
      </c>
      <c r="J206" s="165">
        <f>C4181*$H206</f>
        <v>286.70987000000002</v>
      </c>
      <c r="K206" s="165">
        <f>D4181*$H206</f>
        <v>297.28957000000003</v>
      </c>
      <c r="L206" s="165">
        <f>E4181*$H206</f>
        <v>306.81130000000002</v>
      </c>
      <c r="O206" s="12"/>
      <c r="P206" s="9"/>
      <c r="V206" s="6"/>
    </row>
    <row r="207" spans="1:22" x14ac:dyDescent="0.3">
      <c r="A207" s="6">
        <v>38282</v>
      </c>
      <c r="B207" s="3">
        <v>248</v>
      </c>
      <c r="C207" s="3">
        <v>271</v>
      </c>
      <c r="D207" s="3">
        <v>279</v>
      </c>
      <c r="E207" s="2">
        <v>280</v>
      </c>
      <c r="G207" s="10" t="s">
        <v>229</v>
      </c>
      <c r="H207" s="13">
        <v>10.776899999999999</v>
      </c>
      <c r="I207" s="165">
        <f>B4203*$H207</f>
        <v>169.19732999999999</v>
      </c>
      <c r="J207" s="165">
        <f>C4203*$H207</f>
        <v>279.66055499999999</v>
      </c>
      <c r="K207" s="165">
        <f>D4203*$H207</f>
        <v>280.73824500000001</v>
      </c>
      <c r="L207" s="165">
        <f>E4203*$H207</f>
        <v>322.76815499999998</v>
      </c>
      <c r="O207" s="12"/>
      <c r="P207" s="9"/>
      <c r="V207" s="6"/>
    </row>
    <row r="208" spans="1:22" x14ac:dyDescent="0.3">
      <c r="A208" s="6">
        <v>38285</v>
      </c>
      <c r="B208" s="3">
        <v>256</v>
      </c>
      <c r="C208" s="3">
        <v>268</v>
      </c>
      <c r="D208" s="3">
        <v>286.5</v>
      </c>
      <c r="E208" s="2">
        <v>287</v>
      </c>
      <c r="G208" s="10" t="s">
        <v>230</v>
      </c>
      <c r="H208" s="13">
        <v>10.922000000000001</v>
      </c>
      <c r="I208" s="165">
        <f>B4225*$H208</f>
        <v>154.00020000000001</v>
      </c>
      <c r="J208" s="165">
        <f>C4225*$H208</f>
        <v>238.09960000000001</v>
      </c>
      <c r="K208" s="165">
        <f>D4225*$H208</f>
        <v>246.83720000000002</v>
      </c>
      <c r="L208" s="165">
        <f>E4225*$H208</f>
        <v>251.20600000000002</v>
      </c>
      <c r="O208" s="12"/>
      <c r="P208" s="9"/>
      <c r="V208" s="6"/>
    </row>
    <row r="209" spans="1:22" x14ac:dyDescent="0.3">
      <c r="A209" s="6">
        <v>38286</v>
      </c>
      <c r="B209" s="3">
        <v>253</v>
      </c>
      <c r="C209" s="3">
        <v>267.5</v>
      </c>
      <c r="D209" s="3">
        <v>283</v>
      </c>
      <c r="E209" s="2">
        <v>284</v>
      </c>
      <c r="G209" s="10" t="s">
        <v>231</v>
      </c>
      <c r="H209" s="13">
        <v>10.7453</v>
      </c>
      <c r="I209" s="165">
        <f>B4246*$H209</f>
        <v>203.08616999999998</v>
      </c>
      <c r="J209" s="165">
        <f>C4246*$H209</f>
        <v>277.22874000000002</v>
      </c>
      <c r="K209" s="165">
        <f>D4246*$H209</f>
        <v>249.076054</v>
      </c>
      <c r="L209" s="165">
        <f>E4246*$H209</f>
        <v>188.04275000000001</v>
      </c>
      <c r="O209" s="12"/>
      <c r="P209" s="9"/>
      <c r="V209" s="6"/>
    </row>
    <row r="210" spans="1:22" x14ac:dyDescent="0.3">
      <c r="A210" s="6">
        <v>38287</v>
      </c>
      <c r="B210" s="3">
        <v>253</v>
      </c>
      <c r="C210" s="3">
        <v>266.5</v>
      </c>
      <c r="D210" s="3">
        <v>282.75</v>
      </c>
      <c r="E210" s="2">
        <v>283.75</v>
      </c>
      <c r="G210" s="10" t="s">
        <v>232</v>
      </c>
      <c r="H210" s="13">
        <v>10.605</v>
      </c>
      <c r="I210" s="165">
        <f>B4266*$H210</f>
        <v>344.66250000000002</v>
      </c>
      <c r="J210" s="165">
        <f>C4266*$H210</f>
        <v>303.30300000000005</v>
      </c>
      <c r="K210" s="165">
        <f>D4266*$H210</f>
        <v>254.52</v>
      </c>
      <c r="L210" s="165">
        <f>E4266*$H210</f>
        <v>243.38475</v>
      </c>
      <c r="O210" s="12"/>
      <c r="P210" s="9"/>
      <c r="V210" s="6"/>
    </row>
    <row r="211" spans="1:22" x14ac:dyDescent="0.3">
      <c r="A211" s="6">
        <v>38288</v>
      </c>
      <c r="B211" s="3">
        <v>251.63</v>
      </c>
      <c r="C211" s="3">
        <v>266.38</v>
      </c>
      <c r="D211" s="3">
        <v>281</v>
      </c>
      <c r="E211" s="2">
        <v>282.5</v>
      </c>
      <c r="G211" s="10" t="s">
        <v>233</v>
      </c>
      <c r="H211" s="13">
        <v>10.366099999999999</v>
      </c>
      <c r="I211" s="165">
        <f>B4286*$H211</f>
        <v>530.74432000000002</v>
      </c>
      <c r="J211" s="165">
        <f>C4286*$H211</f>
        <v>364.36841499999997</v>
      </c>
      <c r="K211" s="165">
        <f>D4286*$H211</f>
        <v>386.65552999999994</v>
      </c>
      <c r="L211" s="165">
        <f>E4286*$H211</f>
        <v>328.60536999999999</v>
      </c>
      <c r="O211" s="12"/>
      <c r="P211" s="9"/>
      <c r="V211" s="6"/>
    </row>
    <row r="212" spans="1:22" x14ac:dyDescent="0.3">
      <c r="A212" s="6">
        <v>38289</v>
      </c>
      <c r="B212" s="3">
        <v>251.04</v>
      </c>
      <c r="C212" s="3">
        <v>279</v>
      </c>
      <c r="D212" s="3">
        <v>282</v>
      </c>
      <c r="E212" s="2">
        <v>283.75</v>
      </c>
      <c r="G212" s="10" t="s">
        <v>234</v>
      </c>
      <c r="H212" s="13">
        <v>10.2791</v>
      </c>
      <c r="I212" s="165">
        <f>B4306*$H212</f>
        <v>315.05441499999995</v>
      </c>
      <c r="J212" s="165">
        <f>C4306*$H212</f>
        <v>260.57518500000003</v>
      </c>
      <c r="K212" s="165">
        <f>D4306*$H212</f>
        <v>237.96116499999997</v>
      </c>
      <c r="L212" s="165">
        <f>E4306*$H212</f>
        <v>371.58946499999996</v>
      </c>
      <c r="O212" s="12"/>
      <c r="P212" s="9"/>
      <c r="V212" s="6"/>
    </row>
    <row r="213" spans="1:22" x14ac:dyDescent="0.3">
      <c r="A213" s="6">
        <v>38292</v>
      </c>
      <c r="B213" s="3">
        <v>264.25</v>
      </c>
      <c r="C213" s="3">
        <v>276.5</v>
      </c>
      <c r="D213" s="3">
        <v>280</v>
      </c>
      <c r="E213" s="2">
        <v>261</v>
      </c>
      <c r="G213" s="10" t="s">
        <v>235</v>
      </c>
      <c r="H213" s="13">
        <v>10.1469</v>
      </c>
      <c r="I213" s="165">
        <f>B4329*$H213</f>
        <v>326.22283499999998</v>
      </c>
      <c r="J213" s="165">
        <f>C4329*$H213</f>
        <v>266.35612500000002</v>
      </c>
      <c r="K213" s="165">
        <f>D4329*$H213</f>
        <v>273.96629999999999</v>
      </c>
      <c r="L213" s="165">
        <f>E4329*$H213</f>
        <v>339.92115000000001</v>
      </c>
      <c r="O213" s="12"/>
      <c r="P213" s="9"/>
      <c r="V213" s="6"/>
    </row>
    <row r="214" spans="1:22" x14ac:dyDescent="0.3">
      <c r="A214" s="6">
        <v>38293</v>
      </c>
      <c r="B214" s="3">
        <v>261</v>
      </c>
      <c r="C214" s="3">
        <v>278</v>
      </c>
      <c r="D214" s="3">
        <v>277.25</v>
      </c>
      <c r="E214" s="2">
        <v>259</v>
      </c>
      <c r="G214" s="10" t="s">
        <v>236</v>
      </c>
      <c r="H214" s="13">
        <v>10.0375</v>
      </c>
      <c r="I214" s="165">
        <f>B4348*$H214</f>
        <v>379.41749999999996</v>
      </c>
      <c r="J214" s="165">
        <f>C4348*$H214</f>
        <v>299.11750000000001</v>
      </c>
      <c r="K214" s="165">
        <f>D4348*$H214</f>
        <v>274.02375000000001</v>
      </c>
      <c r="L214" s="165">
        <f>E4348*$H214</f>
        <v>504.18362499999995</v>
      </c>
      <c r="O214" s="12"/>
      <c r="P214" s="9"/>
      <c r="V214" s="6"/>
    </row>
    <row r="215" spans="1:22" x14ac:dyDescent="0.3">
      <c r="A215" s="6">
        <v>38294</v>
      </c>
      <c r="B215" s="3">
        <v>262</v>
      </c>
      <c r="C215" s="3">
        <v>277.5</v>
      </c>
      <c r="D215" s="3">
        <v>279</v>
      </c>
      <c r="E215" s="2">
        <v>260.5</v>
      </c>
      <c r="G215" s="10" t="s">
        <v>237</v>
      </c>
      <c r="H215" s="13">
        <v>10.0863</v>
      </c>
      <c r="I215" s="165">
        <f>B4366*$H215</f>
        <v>439.25836499999997</v>
      </c>
      <c r="J215" s="165">
        <f>C4366*$H215</f>
        <v>433.71089999999998</v>
      </c>
      <c r="K215" s="165">
        <f>D4366*$H215</f>
        <v>418.58144999999996</v>
      </c>
      <c r="L215" s="165">
        <f>E4366*$H215</f>
        <v>621.82039499999996</v>
      </c>
      <c r="O215" s="12"/>
      <c r="P215" s="9"/>
      <c r="V215" s="6"/>
    </row>
    <row r="216" spans="1:22" x14ac:dyDescent="0.3">
      <c r="A216" s="6">
        <v>38295</v>
      </c>
      <c r="B216" s="3">
        <v>262</v>
      </c>
      <c r="C216" s="3">
        <v>276.5</v>
      </c>
      <c r="D216" s="3">
        <v>278.5</v>
      </c>
      <c r="E216" s="2">
        <v>260.5</v>
      </c>
      <c r="G216" s="10" t="s">
        <v>238</v>
      </c>
      <c r="H216" s="13">
        <v>10.144399999999999</v>
      </c>
      <c r="I216" s="165">
        <f>B4388*$H216</f>
        <v>446.35359999999997</v>
      </c>
      <c r="J216" s="165">
        <f>C4388*$H216</f>
        <v>417.94927999999999</v>
      </c>
      <c r="K216" s="165">
        <f>D4388*$H216</f>
        <v>405.77599999999995</v>
      </c>
      <c r="L216" s="165">
        <f>E4388*$H216</f>
        <v>798.87149999999997</v>
      </c>
      <c r="O216" s="12"/>
      <c r="P216" s="9"/>
      <c r="V216" s="6"/>
    </row>
    <row r="217" spans="1:22" x14ac:dyDescent="0.3">
      <c r="A217" s="6">
        <v>38296</v>
      </c>
      <c r="B217" s="3">
        <v>260.25</v>
      </c>
      <c r="C217" s="3">
        <v>275.5</v>
      </c>
      <c r="D217" s="3">
        <v>277.75</v>
      </c>
      <c r="E217" s="2">
        <v>259.5</v>
      </c>
      <c r="G217" s="10" t="s">
        <v>239</v>
      </c>
      <c r="H217" s="13">
        <v>10.3767</v>
      </c>
      <c r="I217" s="165">
        <f>B4410*$H217</f>
        <v>543.73907999999994</v>
      </c>
      <c r="J217" s="165">
        <f>C4410*$H217</f>
        <v>546.33325500000001</v>
      </c>
      <c r="K217" s="165">
        <f>D4410*$H217</f>
        <v>509.49597</v>
      </c>
      <c r="L217" s="165">
        <f>E4410*$H217</f>
        <v>739.85870999999997</v>
      </c>
      <c r="O217" s="12"/>
      <c r="P217" s="9"/>
      <c r="V217" s="6"/>
    </row>
    <row r="218" spans="1:22" x14ac:dyDescent="0.3">
      <c r="A218" s="6">
        <v>38299</v>
      </c>
      <c r="B218" s="3">
        <v>259</v>
      </c>
      <c r="C218" s="3">
        <v>274.25</v>
      </c>
      <c r="D218" s="3">
        <v>276.75</v>
      </c>
      <c r="E218" s="2">
        <v>259</v>
      </c>
      <c r="G218" s="10" t="s">
        <v>240</v>
      </c>
      <c r="H218" s="13">
        <v>10.419499999999999</v>
      </c>
      <c r="I218" s="165">
        <f>B4432*$H218</f>
        <v>743.95230000000004</v>
      </c>
      <c r="J218" s="165">
        <f>C4432*$H218</f>
        <v>692.89675</v>
      </c>
      <c r="K218" s="165">
        <f>D4432*$H218</f>
        <v>676.22555</v>
      </c>
      <c r="L218" s="165">
        <f>E4432*$H218</f>
        <v>489.7165</v>
      </c>
      <c r="O218" s="12"/>
      <c r="P218" s="9"/>
      <c r="V218" s="6"/>
    </row>
    <row r="219" spans="1:22" x14ac:dyDescent="0.3">
      <c r="A219" s="6">
        <v>38300</v>
      </c>
      <c r="B219" s="3">
        <v>257.25</v>
      </c>
      <c r="C219" s="3">
        <v>268</v>
      </c>
      <c r="D219" s="3">
        <v>275.5</v>
      </c>
      <c r="E219" s="2">
        <v>257.5</v>
      </c>
      <c r="G219" s="10" t="s">
        <v>241</v>
      </c>
      <c r="H219" s="13">
        <v>10.1861</v>
      </c>
      <c r="I219" s="165">
        <f>B4454*$H219</f>
        <v>604.54503499999998</v>
      </c>
      <c r="J219" s="165">
        <f>C4454*$H219</f>
        <v>667.18954999999994</v>
      </c>
      <c r="K219" s="165">
        <f>D4454*$H219</f>
        <v>607.09155999999996</v>
      </c>
      <c r="L219" s="165">
        <f>E4454*$H219</f>
        <v>720.66657499999997</v>
      </c>
      <c r="O219" s="12"/>
      <c r="P219" s="9"/>
      <c r="V219" s="6"/>
    </row>
    <row r="220" spans="1:22" x14ac:dyDescent="0.3">
      <c r="A220" s="6">
        <v>38301</v>
      </c>
      <c r="B220" s="3">
        <v>252.25</v>
      </c>
      <c r="C220" s="3">
        <v>265.5</v>
      </c>
      <c r="D220" s="3">
        <v>269.25</v>
      </c>
      <c r="E220" s="2">
        <v>252.38</v>
      </c>
      <c r="G220" s="10" t="s">
        <v>242</v>
      </c>
      <c r="H220" s="13">
        <v>9.8142999999999994</v>
      </c>
      <c r="I220" s="165">
        <f>B4475*$H220</f>
        <v>471.08639999999997</v>
      </c>
      <c r="J220" s="165">
        <f>C4475*$H220</f>
        <v>539.78649999999993</v>
      </c>
      <c r="K220" s="165">
        <f>D4475*$H220</f>
        <v>608.48659999999995</v>
      </c>
      <c r="L220" s="165">
        <f>E4475*$H220</f>
        <v>404.83987499999995</v>
      </c>
      <c r="O220" s="12"/>
      <c r="P220" s="9"/>
      <c r="V220" s="6"/>
    </row>
    <row r="221" spans="1:22" x14ac:dyDescent="0.3">
      <c r="A221" s="6">
        <v>38302</v>
      </c>
      <c r="B221" s="3">
        <v>250.5</v>
      </c>
      <c r="C221" s="3">
        <v>264.75</v>
      </c>
      <c r="D221" s="3">
        <v>268</v>
      </c>
      <c r="E221" s="2">
        <v>251.5</v>
      </c>
      <c r="G221" s="10" t="s">
        <v>243</v>
      </c>
      <c r="H221" s="13">
        <v>9.9661000000000008</v>
      </c>
      <c r="I221" s="165">
        <f>B4497*$H221</f>
        <v>1290.60995</v>
      </c>
      <c r="J221" s="165">
        <f>C4497*$H221</f>
        <v>956.74560000000008</v>
      </c>
      <c r="K221" s="165">
        <f>D4497*$H221</f>
        <v>1006.5761000000001</v>
      </c>
      <c r="L221" s="165">
        <f>E4497*$H221</f>
        <v>316.423675</v>
      </c>
      <c r="O221" s="12"/>
      <c r="P221" s="9"/>
      <c r="V221" s="6"/>
    </row>
    <row r="222" spans="1:22" x14ac:dyDescent="0.3">
      <c r="A222" s="6">
        <v>38303</v>
      </c>
      <c r="B222" s="3">
        <v>249.5</v>
      </c>
      <c r="C222" s="3">
        <v>266.5</v>
      </c>
      <c r="D222" s="3">
        <v>266.25</v>
      </c>
      <c r="E222" s="2">
        <v>251.75</v>
      </c>
      <c r="G222" s="10" t="s">
        <v>244</v>
      </c>
      <c r="H222" s="13">
        <v>10.1366</v>
      </c>
      <c r="I222" s="165">
        <f>B4518*$H222</f>
        <v>1185.9821999999999</v>
      </c>
      <c r="J222" s="165">
        <f>C4518*$H222</f>
        <v>689.28879999999992</v>
      </c>
      <c r="K222" s="165">
        <f>D4518*$H222</f>
        <v>760.245</v>
      </c>
      <c r="L222" s="165">
        <f>E4518*$H222</f>
        <v>511.89830000000001</v>
      </c>
      <c r="O222" s="12"/>
      <c r="P222" s="9"/>
      <c r="V222" s="6"/>
    </row>
    <row r="223" spans="1:22" x14ac:dyDescent="0.3">
      <c r="A223" s="6">
        <v>38306</v>
      </c>
      <c r="B223" s="3">
        <v>251</v>
      </c>
      <c r="C223" s="3">
        <v>268.5</v>
      </c>
      <c r="D223" s="3">
        <v>268</v>
      </c>
      <c r="E223" s="2">
        <v>252.75</v>
      </c>
      <c r="G223" s="10" t="s">
        <v>245</v>
      </c>
      <c r="H223" s="13">
        <v>10.007</v>
      </c>
      <c r="I223" s="165">
        <f>B4539*$H223</f>
        <v>885.61950000000002</v>
      </c>
      <c r="J223" s="165">
        <f>C4539*$H223</f>
        <v>666.46619999999996</v>
      </c>
      <c r="K223" s="165">
        <f>D4539*$H223</f>
        <v>679.47530000000006</v>
      </c>
      <c r="L223" s="165">
        <f>E4539*$H223</f>
        <v>836.88540999999998</v>
      </c>
      <c r="O223" s="12"/>
      <c r="P223" s="9"/>
      <c r="V223" s="6"/>
    </row>
    <row r="224" spans="1:22" x14ac:dyDescent="0.3">
      <c r="A224" s="6">
        <v>38307</v>
      </c>
      <c r="B224" s="3">
        <v>253.5</v>
      </c>
      <c r="C224" s="3">
        <v>258</v>
      </c>
      <c r="D224" s="3">
        <v>269.5</v>
      </c>
      <c r="E224" s="2">
        <v>254.25</v>
      </c>
      <c r="G224" s="10" t="s">
        <v>246</v>
      </c>
      <c r="H224" s="13">
        <v>10.054399999999999</v>
      </c>
      <c r="I224" s="165">
        <f>B4559*$H224</f>
        <v>1116.0383999999999</v>
      </c>
      <c r="J224" s="165">
        <f>C4559*$H224</f>
        <v>778.71327999999994</v>
      </c>
      <c r="K224" s="165">
        <f>D4559*$H224</f>
        <v>703.80799999999999</v>
      </c>
      <c r="L224" s="165">
        <f>E4559*$H224</f>
        <v>1018.0079999999999</v>
      </c>
      <c r="O224" s="12"/>
      <c r="P224" s="9"/>
      <c r="V224" s="6"/>
    </row>
    <row r="225" spans="1:22" x14ac:dyDescent="0.3">
      <c r="A225" s="6">
        <v>38308</v>
      </c>
      <c r="B225" s="3">
        <v>245.5</v>
      </c>
      <c r="C225" s="3">
        <v>256.75</v>
      </c>
      <c r="D225" s="3">
        <v>259.63</v>
      </c>
      <c r="E225" s="2">
        <v>246</v>
      </c>
      <c r="G225" s="10" t="s">
        <v>247</v>
      </c>
      <c r="H225" s="13">
        <v>9.7367000000000008</v>
      </c>
      <c r="I225" s="165">
        <f>B4582*$H225</f>
        <v>1382.6114</v>
      </c>
      <c r="J225" s="165">
        <f>C4582*$H225</f>
        <v>710.77910000000008</v>
      </c>
      <c r="K225" s="165">
        <f>D4582*$H225</f>
        <v>686.43735000000004</v>
      </c>
      <c r="L225" s="165">
        <f>E4582*$H225</f>
        <v>1285.2444</v>
      </c>
      <c r="O225" s="12"/>
      <c r="P225" s="9"/>
      <c r="V225" s="6"/>
    </row>
    <row r="226" spans="1:22" x14ac:dyDescent="0.3">
      <c r="A226" s="6">
        <v>38309</v>
      </c>
      <c r="B226" s="3">
        <v>245.5</v>
      </c>
      <c r="C226" s="3">
        <v>255.25</v>
      </c>
      <c r="D226" s="3">
        <v>258.13</v>
      </c>
      <c r="E226" s="2">
        <v>244</v>
      </c>
      <c r="G226" s="10" t="s">
        <v>248</v>
      </c>
      <c r="H226" s="13">
        <v>9.6239000000000008</v>
      </c>
      <c r="I226" s="165">
        <f>B4600*$H226</f>
        <v>1020.1334000000001</v>
      </c>
      <c r="J226" s="165">
        <f>C4600*$H226</f>
        <v>659.23715000000004</v>
      </c>
      <c r="K226" s="165">
        <f>D4600*$H226</f>
        <v>673.673</v>
      </c>
      <c r="L226" s="165">
        <f>E4600*$H226</f>
        <v>2261.6165000000001</v>
      </c>
      <c r="O226" s="12"/>
      <c r="P226" s="9"/>
      <c r="V226" s="6"/>
    </row>
    <row r="227" spans="1:22" x14ac:dyDescent="0.3">
      <c r="A227" s="6">
        <v>38310</v>
      </c>
      <c r="B227" s="3">
        <v>244.75</v>
      </c>
      <c r="C227" s="3">
        <v>259</v>
      </c>
      <c r="D227" s="3">
        <v>257.25</v>
      </c>
      <c r="E227" s="2">
        <v>244</v>
      </c>
      <c r="G227" s="10" t="s">
        <v>249</v>
      </c>
      <c r="H227" s="13">
        <v>10.1373</v>
      </c>
      <c r="I227" s="165">
        <f>B4620*$H227</f>
        <v>1092.294075</v>
      </c>
      <c r="J227" s="165">
        <f>C4620*$H227</f>
        <v>1135.3776</v>
      </c>
      <c r="K227" s="165">
        <f>D4620*$H227</f>
        <v>1120.17165</v>
      </c>
      <c r="L227" s="165">
        <f>E4620*$H227</f>
        <v>3294.6224999999999</v>
      </c>
      <c r="O227" s="12"/>
      <c r="P227" s="9"/>
      <c r="V227" s="6"/>
    </row>
    <row r="228" spans="1:22" x14ac:dyDescent="0.3">
      <c r="A228" s="6">
        <v>38313</v>
      </c>
      <c r="B228" s="3">
        <v>246.25</v>
      </c>
      <c r="C228" s="3">
        <v>255</v>
      </c>
      <c r="D228" s="3">
        <v>260</v>
      </c>
      <c r="E228" s="2">
        <v>248</v>
      </c>
      <c r="G228" s="10" t="s">
        <v>250</v>
      </c>
      <c r="H228" s="13">
        <v>10.3072</v>
      </c>
      <c r="I228" s="165">
        <f>B4641*$H228</f>
        <v>1154.4064000000001</v>
      </c>
      <c r="J228" s="165">
        <f>C4641*$H228</f>
        <v>1597.616</v>
      </c>
      <c r="K228" s="165">
        <f>D4641*$H228</f>
        <v>1649.152</v>
      </c>
      <c r="L228" s="165">
        <f>E4641*$H228</f>
        <v>4122.88</v>
      </c>
      <c r="O228" s="12"/>
      <c r="P228" s="9"/>
      <c r="V228" s="6"/>
    </row>
    <row r="229" spans="1:22" x14ac:dyDescent="0.3">
      <c r="A229" s="6">
        <v>38314</v>
      </c>
      <c r="B229" s="3">
        <v>244</v>
      </c>
      <c r="C229" s="3">
        <v>256.5</v>
      </c>
      <c r="D229" s="3">
        <v>257</v>
      </c>
      <c r="E229" s="2">
        <v>244.5</v>
      </c>
      <c r="G229" s="10" t="s">
        <v>251</v>
      </c>
      <c r="H229" s="13">
        <v>10.1823</v>
      </c>
      <c r="I229" s="165">
        <f>B4662*$H229</f>
        <v>1425.5219999999999</v>
      </c>
      <c r="J229" s="165">
        <f>C4662*$H229</f>
        <v>1955.0016000000001</v>
      </c>
      <c r="K229" s="165">
        <f>D4662*$H229</f>
        <v>1883.7255</v>
      </c>
      <c r="L229" s="165">
        <f>E4662*$H229</f>
        <v>3726.7217999999998</v>
      </c>
      <c r="O229" s="12"/>
      <c r="P229" s="9"/>
      <c r="V229" s="6"/>
    </row>
    <row r="230" spans="1:22" x14ac:dyDescent="0.3">
      <c r="A230" s="6">
        <v>38315</v>
      </c>
      <c r="B230" s="3">
        <v>244.5</v>
      </c>
      <c r="C230" s="3">
        <v>260</v>
      </c>
      <c r="D230" s="3">
        <v>258.38</v>
      </c>
      <c r="E230" s="2">
        <v>245.75</v>
      </c>
      <c r="G230" s="10" t="s">
        <v>252</v>
      </c>
      <c r="H230" s="13">
        <v>9.8308999999999997</v>
      </c>
      <c r="I230" s="165">
        <f>B4685*$H230</f>
        <v>2998.4245000000001</v>
      </c>
      <c r="J230" s="165">
        <f>C4685*$H230</f>
        <v>2506.8795</v>
      </c>
      <c r="K230" s="165">
        <f>D4685*$H230</f>
        <v>2968.9317999999998</v>
      </c>
      <c r="L230" s="165">
        <f>E4685*$H230</f>
        <v>1650.411492</v>
      </c>
      <c r="O230" s="12"/>
      <c r="P230" s="9"/>
      <c r="V230" s="6"/>
    </row>
    <row r="231" spans="1:22" x14ac:dyDescent="0.3">
      <c r="A231" s="6">
        <v>38316</v>
      </c>
      <c r="B231" s="3">
        <v>246.5</v>
      </c>
      <c r="C231" s="3">
        <v>255</v>
      </c>
      <c r="D231" s="3">
        <v>262.5</v>
      </c>
      <c r="E231" s="2">
        <v>250</v>
      </c>
      <c r="G231" s="10" t="s">
        <v>253</v>
      </c>
      <c r="H231" s="13">
        <v>10.169700000000001</v>
      </c>
      <c r="I231" s="165">
        <f>B4707*$H231</f>
        <v>1759.3581000000001</v>
      </c>
      <c r="J231" s="165">
        <f>C4707*$H231</f>
        <v>3233.9646000000002</v>
      </c>
      <c r="K231" s="165">
        <f>D4707*$H231</f>
        <v>3813.6375000000003</v>
      </c>
      <c r="L231" s="165">
        <f>E4707*$H231</f>
        <v>2440.7280000000001</v>
      </c>
      <c r="O231" s="12"/>
      <c r="P231" s="9"/>
      <c r="V231" s="6"/>
    </row>
    <row r="232" spans="1:22" x14ac:dyDescent="0.3">
      <c r="A232" s="6">
        <v>38317</v>
      </c>
      <c r="B232" s="3">
        <v>243</v>
      </c>
      <c r="C232" s="3">
        <v>257</v>
      </c>
      <c r="D232" s="3">
        <v>257</v>
      </c>
      <c r="E232" s="2">
        <v>245.5</v>
      </c>
      <c r="G232" s="10" t="s">
        <v>254</v>
      </c>
      <c r="H232" s="13">
        <v>10.3919</v>
      </c>
      <c r="I232" s="165">
        <f>B4728*$H232</f>
        <v>1236.6360999999999</v>
      </c>
      <c r="J232" s="165">
        <f>C4728*$H232</f>
        <v>2961.6914999999999</v>
      </c>
      <c r="K232" s="165">
        <f>D4728*$H232</f>
        <v>2857.7725</v>
      </c>
      <c r="L232" s="165">
        <f>E4728*$H232</f>
        <v>767.75357199999996</v>
      </c>
      <c r="O232" s="12"/>
      <c r="P232" s="9"/>
      <c r="V232" s="6"/>
    </row>
    <row r="233" spans="1:22" x14ac:dyDescent="0.3">
      <c r="A233" s="6">
        <v>38320</v>
      </c>
      <c r="B233" s="3">
        <v>243.5</v>
      </c>
      <c r="C233" s="3">
        <v>253</v>
      </c>
      <c r="D233" s="3">
        <v>258.75</v>
      </c>
      <c r="E233" s="2">
        <v>247.5</v>
      </c>
      <c r="G233" s="10" t="s">
        <v>255</v>
      </c>
      <c r="H233" s="13">
        <v>10.335699999999999</v>
      </c>
      <c r="I233" s="165">
        <f>B4750*$H233</f>
        <v>3431.4523999999997</v>
      </c>
      <c r="J233" s="165">
        <f>C4750*$H233</f>
        <v>3462.4594999999999</v>
      </c>
      <c r="K233" s="165">
        <f>D4750*$H233</f>
        <v>3514.1379999999999</v>
      </c>
      <c r="L233" s="165">
        <f>E4750*$H233</f>
        <v>763.60151599999995</v>
      </c>
      <c r="O233" s="12"/>
      <c r="P233" s="9"/>
      <c r="V233" s="6"/>
    </row>
    <row r="234" spans="1:22" x14ac:dyDescent="0.3">
      <c r="A234" s="6">
        <v>38321</v>
      </c>
      <c r="B234" s="3">
        <v>240.85</v>
      </c>
      <c r="C234" s="3">
        <v>250.25</v>
      </c>
      <c r="D234" s="3">
        <v>254.75</v>
      </c>
      <c r="E234" s="2">
        <v>244.13</v>
      </c>
      <c r="G234" s="10" t="s">
        <v>256</v>
      </c>
      <c r="H234" s="13">
        <v>10.448</v>
      </c>
      <c r="I234" s="165">
        <f>B4771*$H234</f>
        <v>1671.68</v>
      </c>
      <c r="J234" s="165">
        <f>C4771*$H234</f>
        <v>1535.856</v>
      </c>
      <c r="K234" s="165">
        <f>D4771*$H234</f>
        <v>1546.3040000000001</v>
      </c>
      <c r="L234" s="165">
        <f>E4767*$H234</f>
        <v>605.98400000000004</v>
      </c>
      <c r="O234" s="12"/>
      <c r="P234" s="9"/>
      <c r="V234" s="6"/>
    </row>
    <row r="235" spans="1:22" x14ac:dyDescent="0.3">
      <c r="A235" s="6">
        <v>38322</v>
      </c>
      <c r="B235" s="3">
        <v>249</v>
      </c>
      <c r="C235" s="3">
        <v>247</v>
      </c>
      <c r="D235" s="3">
        <v>240</v>
      </c>
      <c r="E235" s="2">
        <v>231.5</v>
      </c>
      <c r="G235" s="10" t="s">
        <v>266</v>
      </c>
      <c r="H235" s="13">
        <v>10.7149</v>
      </c>
      <c r="O235" s="12"/>
      <c r="P235" s="9"/>
      <c r="V235" s="6"/>
    </row>
    <row r="236" spans="1:22" x14ac:dyDescent="0.3">
      <c r="A236" s="6">
        <v>38323</v>
      </c>
      <c r="B236" s="3">
        <v>245.75</v>
      </c>
      <c r="C236" s="3">
        <v>240.75</v>
      </c>
      <c r="D236" s="3">
        <v>236</v>
      </c>
      <c r="E236" s="2">
        <v>228.25</v>
      </c>
      <c r="O236" s="12"/>
      <c r="P236" s="9"/>
      <c r="V236" s="6"/>
    </row>
    <row r="237" spans="1:22" x14ac:dyDescent="0.3">
      <c r="A237" s="6">
        <v>38324</v>
      </c>
      <c r="B237" s="3">
        <v>239.75</v>
      </c>
      <c r="C237" s="3">
        <v>239</v>
      </c>
      <c r="D237" s="3">
        <v>231.25</v>
      </c>
      <c r="E237" s="2">
        <v>223.5</v>
      </c>
      <c r="O237" s="12"/>
      <c r="P237" s="9"/>
      <c r="V237" s="6"/>
    </row>
    <row r="238" spans="1:22" x14ac:dyDescent="0.3">
      <c r="A238" s="6">
        <v>38327</v>
      </c>
      <c r="B238" s="3">
        <v>238</v>
      </c>
      <c r="C238" s="3">
        <v>241.5</v>
      </c>
      <c r="D238" s="3">
        <v>230</v>
      </c>
      <c r="E238" s="2">
        <v>222.5</v>
      </c>
      <c r="O238" s="12"/>
      <c r="P238" s="9"/>
      <c r="V238" s="6"/>
    </row>
    <row r="239" spans="1:22" x14ac:dyDescent="0.3">
      <c r="A239" s="6">
        <v>38328</v>
      </c>
      <c r="B239" s="3">
        <v>240.5</v>
      </c>
      <c r="C239" s="3">
        <v>236.5</v>
      </c>
      <c r="D239" s="3">
        <v>232.5</v>
      </c>
      <c r="E239" s="2">
        <v>224.5</v>
      </c>
      <c r="O239" s="12"/>
      <c r="P239" s="9"/>
      <c r="V239" s="6"/>
    </row>
    <row r="240" spans="1:22" x14ac:dyDescent="0.3">
      <c r="A240" s="6">
        <v>38329</v>
      </c>
      <c r="B240" s="3">
        <v>235</v>
      </c>
      <c r="C240" s="3">
        <v>234</v>
      </c>
      <c r="D240" s="3">
        <v>228</v>
      </c>
      <c r="E240" s="2">
        <v>221</v>
      </c>
      <c r="O240" s="12"/>
      <c r="P240" s="9"/>
      <c r="V240" s="6"/>
    </row>
    <row r="241" spans="1:22" x14ac:dyDescent="0.3">
      <c r="A241" s="6">
        <v>38330</v>
      </c>
      <c r="B241" s="3">
        <v>231</v>
      </c>
      <c r="C241" s="3">
        <v>235.88</v>
      </c>
      <c r="D241" s="3">
        <v>225.5</v>
      </c>
      <c r="E241" s="2">
        <v>218</v>
      </c>
      <c r="O241" s="12"/>
      <c r="P241" s="9"/>
      <c r="V241" s="6"/>
    </row>
    <row r="242" spans="1:22" x14ac:dyDescent="0.3">
      <c r="A242" s="6">
        <v>38331</v>
      </c>
      <c r="B242" s="3">
        <v>233</v>
      </c>
      <c r="C242" s="3">
        <v>234</v>
      </c>
      <c r="D242" s="3">
        <v>227.88</v>
      </c>
      <c r="E242" s="2">
        <v>220</v>
      </c>
      <c r="O242" s="12"/>
      <c r="P242" s="9"/>
      <c r="V242" s="6"/>
    </row>
    <row r="243" spans="1:22" x14ac:dyDescent="0.3">
      <c r="A243" s="6">
        <v>38334</v>
      </c>
      <c r="B243" s="3">
        <v>231.5</v>
      </c>
      <c r="C243" s="3">
        <v>237.5</v>
      </c>
      <c r="D243" s="3">
        <v>227</v>
      </c>
      <c r="E243" s="2">
        <v>219</v>
      </c>
      <c r="O243" s="12"/>
      <c r="P243" s="9"/>
      <c r="V243" s="6"/>
    </row>
    <row r="244" spans="1:22" x14ac:dyDescent="0.3">
      <c r="A244" s="6">
        <v>38335</v>
      </c>
      <c r="B244" s="3">
        <v>234.5</v>
      </c>
      <c r="C244" s="3">
        <v>235</v>
      </c>
      <c r="D244" s="3">
        <v>229.75</v>
      </c>
      <c r="E244" s="2">
        <v>223</v>
      </c>
      <c r="O244" s="12"/>
      <c r="P244" s="9"/>
      <c r="V244" s="6"/>
    </row>
    <row r="245" spans="1:22" x14ac:dyDescent="0.3">
      <c r="A245" s="6">
        <v>38336</v>
      </c>
      <c r="B245" s="3">
        <v>231.5</v>
      </c>
      <c r="C245" s="3">
        <v>233</v>
      </c>
      <c r="D245" s="3">
        <v>227</v>
      </c>
      <c r="E245" s="2">
        <v>219.75</v>
      </c>
      <c r="V245" s="6"/>
    </row>
    <row r="246" spans="1:22" ht="15.6" x14ac:dyDescent="0.3">
      <c r="A246" s="6">
        <v>38337</v>
      </c>
      <c r="B246" s="3">
        <v>229.5</v>
      </c>
      <c r="C246" s="3">
        <v>229</v>
      </c>
      <c r="D246" s="3">
        <v>224.75</v>
      </c>
      <c r="E246" s="2">
        <v>217.75</v>
      </c>
      <c r="I246"/>
      <c r="J246"/>
      <c r="K246"/>
      <c r="L246"/>
      <c r="V246" s="6"/>
    </row>
    <row r="247" spans="1:22" ht="15.6" x14ac:dyDescent="0.3">
      <c r="A247" s="6">
        <v>38338</v>
      </c>
      <c r="B247" s="3">
        <v>226.5</v>
      </c>
      <c r="C247" s="3">
        <v>229.5</v>
      </c>
      <c r="D247" s="3">
        <v>222</v>
      </c>
      <c r="E247" s="2">
        <v>214</v>
      </c>
      <c r="I247"/>
      <c r="J247"/>
      <c r="K247"/>
      <c r="L247"/>
      <c r="V247" s="6"/>
    </row>
    <row r="248" spans="1:22" ht="15.6" x14ac:dyDescent="0.3">
      <c r="A248" s="6">
        <v>38341</v>
      </c>
      <c r="B248" s="3">
        <v>226.25</v>
      </c>
      <c r="C248" s="3">
        <v>231.75</v>
      </c>
      <c r="D248" s="3">
        <v>221</v>
      </c>
      <c r="E248" s="2">
        <v>212.75</v>
      </c>
      <c r="I248"/>
      <c r="J248"/>
      <c r="K248"/>
      <c r="L248"/>
      <c r="V248" s="6"/>
    </row>
    <row r="249" spans="1:22" ht="15.6" x14ac:dyDescent="0.3">
      <c r="A249" s="6">
        <v>38342</v>
      </c>
      <c r="B249" s="3">
        <v>227.5</v>
      </c>
      <c r="C249" s="3">
        <v>230.5</v>
      </c>
      <c r="D249" s="3">
        <v>222.88</v>
      </c>
      <c r="E249" s="2">
        <v>213.75</v>
      </c>
      <c r="I249"/>
      <c r="J249"/>
      <c r="K249"/>
      <c r="L249"/>
      <c r="V249" s="6"/>
    </row>
    <row r="250" spans="1:22" ht="15.6" x14ac:dyDescent="0.3">
      <c r="A250" s="6">
        <v>38343</v>
      </c>
      <c r="B250" s="3">
        <v>225</v>
      </c>
      <c r="C250" s="3">
        <v>228</v>
      </c>
      <c r="D250" s="3">
        <v>221.5</v>
      </c>
      <c r="E250" s="2">
        <v>213</v>
      </c>
      <c r="I250"/>
      <c r="J250"/>
      <c r="K250"/>
      <c r="L250"/>
      <c r="V250" s="6"/>
    </row>
    <row r="251" spans="1:22" ht="15.6" x14ac:dyDescent="0.3">
      <c r="A251" s="6">
        <v>38344</v>
      </c>
      <c r="B251" s="3">
        <v>221</v>
      </c>
      <c r="C251" s="3">
        <v>225</v>
      </c>
      <c r="D251" s="3">
        <v>218.5</v>
      </c>
      <c r="E251" s="2">
        <v>211</v>
      </c>
      <c r="I251"/>
      <c r="J251"/>
      <c r="K251"/>
      <c r="L251"/>
      <c r="V251" s="6"/>
    </row>
    <row r="252" spans="1:22" ht="15.6" x14ac:dyDescent="0.3">
      <c r="A252" s="6">
        <v>38348</v>
      </c>
      <c r="B252" s="3">
        <v>217.75</v>
      </c>
      <c r="C252" s="3">
        <v>220.5</v>
      </c>
      <c r="D252" s="3">
        <v>214</v>
      </c>
      <c r="E252" s="2">
        <v>206</v>
      </c>
      <c r="I252"/>
      <c r="J252"/>
      <c r="K252"/>
      <c r="L252"/>
      <c r="V252" s="6"/>
    </row>
    <row r="253" spans="1:22" ht="15.6" x14ac:dyDescent="0.3">
      <c r="A253" s="6">
        <v>38349</v>
      </c>
      <c r="B253" s="3">
        <v>214</v>
      </c>
      <c r="C253" s="3">
        <v>218</v>
      </c>
      <c r="D253" s="3">
        <v>208</v>
      </c>
      <c r="E253" s="2">
        <v>200.75</v>
      </c>
      <c r="I253"/>
      <c r="J253"/>
      <c r="K253"/>
      <c r="L253"/>
      <c r="V253" s="6"/>
    </row>
    <row r="254" spans="1:22" ht="15.6" x14ac:dyDescent="0.3">
      <c r="A254" s="6">
        <v>38350</v>
      </c>
      <c r="B254" s="3">
        <v>212.75</v>
      </c>
      <c r="C254" s="3">
        <v>222</v>
      </c>
      <c r="D254" s="3">
        <v>205</v>
      </c>
      <c r="E254" s="2">
        <v>197</v>
      </c>
      <c r="I254"/>
      <c r="J254"/>
      <c r="K254"/>
      <c r="L254"/>
      <c r="V254" s="6"/>
    </row>
    <row r="255" spans="1:22" ht="15.6" x14ac:dyDescent="0.3">
      <c r="A255" s="6">
        <v>38351</v>
      </c>
      <c r="B255" s="3">
        <v>214.69</v>
      </c>
      <c r="C255" s="3">
        <v>188</v>
      </c>
      <c r="D255" s="3">
        <v>208.25</v>
      </c>
      <c r="E255" s="2">
        <v>199</v>
      </c>
      <c r="I255"/>
      <c r="J255"/>
      <c r="K255"/>
      <c r="L255"/>
      <c r="V255" s="6"/>
    </row>
    <row r="256" spans="1:22" ht="15.6" x14ac:dyDescent="0.3">
      <c r="A256" s="6">
        <v>38355</v>
      </c>
      <c r="B256" s="3">
        <v>200.5</v>
      </c>
      <c r="C256" s="3">
        <v>187.5</v>
      </c>
      <c r="D256" s="3">
        <v>181</v>
      </c>
      <c r="E256" s="2">
        <v>166</v>
      </c>
      <c r="I256"/>
      <c r="J256"/>
      <c r="K256"/>
      <c r="L256"/>
      <c r="V256" s="6"/>
    </row>
    <row r="257" spans="1:22" ht="15.6" x14ac:dyDescent="0.3">
      <c r="A257" s="6">
        <v>38356</v>
      </c>
      <c r="B257" s="3">
        <v>200</v>
      </c>
      <c r="C257" s="3">
        <v>188</v>
      </c>
      <c r="D257" s="3">
        <v>181.5</v>
      </c>
      <c r="E257" s="2">
        <v>167.5</v>
      </c>
      <c r="I257"/>
      <c r="J257"/>
      <c r="K257"/>
      <c r="L257"/>
      <c r="V257" s="6"/>
    </row>
    <row r="258" spans="1:22" ht="15.6" x14ac:dyDescent="0.3">
      <c r="A258" s="6">
        <v>38357</v>
      </c>
      <c r="B258" s="3">
        <v>200.5</v>
      </c>
      <c r="C258" s="3">
        <v>177</v>
      </c>
      <c r="D258" s="3">
        <v>185</v>
      </c>
      <c r="E258" s="2">
        <v>171</v>
      </c>
      <c r="I258"/>
      <c r="J258"/>
      <c r="K258"/>
      <c r="L258"/>
      <c r="V258" s="6"/>
    </row>
    <row r="259" spans="1:22" ht="15.6" x14ac:dyDescent="0.3">
      <c r="A259" s="6">
        <v>38359</v>
      </c>
      <c r="B259" s="3">
        <v>189</v>
      </c>
      <c r="C259" s="3">
        <v>174.75</v>
      </c>
      <c r="D259" s="3">
        <v>172</v>
      </c>
      <c r="E259" s="2">
        <v>160</v>
      </c>
      <c r="I259"/>
      <c r="J259"/>
      <c r="K259"/>
      <c r="L259"/>
      <c r="V259" s="6"/>
    </row>
    <row r="260" spans="1:22" ht="15.6" x14ac:dyDescent="0.3">
      <c r="A260" s="6">
        <v>38362</v>
      </c>
      <c r="B260" s="3">
        <v>188.75</v>
      </c>
      <c r="C260" s="3">
        <v>170.5</v>
      </c>
      <c r="D260" s="3">
        <v>170.25</v>
      </c>
      <c r="E260" s="2">
        <v>158.5</v>
      </c>
      <c r="I260"/>
      <c r="J260"/>
      <c r="K260"/>
      <c r="L260"/>
      <c r="V260" s="6"/>
    </row>
    <row r="261" spans="1:22" ht="15.6" x14ac:dyDescent="0.3">
      <c r="A261" s="6">
        <v>38363</v>
      </c>
      <c r="B261" s="3">
        <v>184.75</v>
      </c>
      <c r="C261" s="3">
        <v>164.25</v>
      </c>
      <c r="D261" s="3">
        <v>166</v>
      </c>
      <c r="E261" s="2">
        <v>155</v>
      </c>
      <c r="I261"/>
      <c r="J261"/>
      <c r="K261"/>
      <c r="L261"/>
      <c r="V261" s="6"/>
    </row>
    <row r="262" spans="1:22" ht="15.6" x14ac:dyDescent="0.3">
      <c r="A262" s="6">
        <v>38364</v>
      </c>
      <c r="B262" s="3">
        <v>178.25</v>
      </c>
      <c r="C262" s="3">
        <v>172.5</v>
      </c>
      <c r="D262" s="3">
        <v>159.5</v>
      </c>
      <c r="E262" s="2">
        <v>148</v>
      </c>
      <c r="I262"/>
      <c r="J262"/>
      <c r="K262"/>
      <c r="L262"/>
      <c r="V262" s="6"/>
    </row>
    <row r="263" spans="1:22" ht="15.6" x14ac:dyDescent="0.3">
      <c r="A263" s="6">
        <v>38365</v>
      </c>
      <c r="B263" s="3">
        <v>186.5</v>
      </c>
      <c r="C263" s="3">
        <v>175.5</v>
      </c>
      <c r="D263" s="3">
        <v>166.5</v>
      </c>
      <c r="E263" s="2">
        <v>156</v>
      </c>
      <c r="I263"/>
      <c r="J263"/>
      <c r="K263"/>
      <c r="L263"/>
      <c r="V263" s="6"/>
    </row>
    <row r="264" spans="1:22" ht="15.6" x14ac:dyDescent="0.3">
      <c r="A264" s="6">
        <v>38366</v>
      </c>
      <c r="B264" s="3">
        <v>190.25</v>
      </c>
      <c r="C264" s="3">
        <v>177</v>
      </c>
      <c r="D264" s="3">
        <v>169.25</v>
      </c>
      <c r="E264" s="2">
        <v>159</v>
      </c>
      <c r="I264"/>
      <c r="J264"/>
      <c r="K264"/>
      <c r="L264"/>
      <c r="V264" s="6"/>
    </row>
    <row r="265" spans="1:22" ht="15.6" x14ac:dyDescent="0.3">
      <c r="A265" s="6">
        <v>38369</v>
      </c>
      <c r="B265" s="3">
        <v>194.5</v>
      </c>
      <c r="C265" s="3">
        <v>180</v>
      </c>
      <c r="D265" s="3">
        <v>172.5</v>
      </c>
      <c r="E265" s="2">
        <v>164</v>
      </c>
      <c r="I265"/>
      <c r="J265"/>
      <c r="K265"/>
      <c r="L265"/>
      <c r="V265" s="6"/>
    </row>
    <row r="266" spans="1:22" ht="15.6" x14ac:dyDescent="0.3">
      <c r="A266" s="6">
        <v>38370</v>
      </c>
      <c r="B266" s="3">
        <v>195.75</v>
      </c>
      <c r="C266" s="3">
        <v>176.5</v>
      </c>
      <c r="D266" s="3">
        <v>175</v>
      </c>
      <c r="E266" s="2">
        <v>166</v>
      </c>
      <c r="I266"/>
      <c r="J266"/>
      <c r="K266"/>
      <c r="L266"/>
      <c r="V266" s="6"/>
    </row>
    <row r="267" spans="1:22" ht="15.6" x14ac:dyDescent="0.3">
      <c r="A267" s="6">
        <v>38371</v>
      </c>
      <c r="B267" s="3">
        <v>193</v>
      </c>
      <c r="C267" s="3">
        <v>173.5</v>
      </c>
      <c r="D267" s="3">
        <v>172.5</v>
      </c>
      <c r="E267" s="2">
        <v>166.5</v>
      </c>
      <c r="I267"/>
      <c r="J267"/>
      <c r="K267"/>
      <c r="L267"/>
      <c r="V267" s="6"/>
    </row>
    <row r="268" spans="1:22" ht="15.6" x14ac:dyDescent="0.3">
      <c r="A268" s="6">
        <v>38372</v>
      </c>
      <c r="B268" s="3">
        <v>189</v>
      </c>
      <c r="C268" s="3">
        <v>182</v>
      </c>
      <c r="D268" s="3">
        <v>169</v>
      </c>
      <c r="E268" s="2">
        <v>161</v>
      </c>
      <c r="I268"/>
      <c r="J268"/>
      <c r="K268"/>
      <c r="L268"/>
      <c r="V268" s="6"/>
    </row>
    <row r="269" spans="1:22" ht="15.6" x14ac:dyDescent="0.3">
      <c r="A269" s="6">
        <v>38373</v>
      </c>
      <c r="B269" s="3">
        <v>197</v>
      </c>
      <c r="C269" s="3">
        <v>187</v>
      </c>
      <c r="D269" s="3">
        <v>179.25</v>
      </c>
      <c r="E269" s="2">
        <v>170.5</v>
      </c>
      <c r="I269"/>
      <c r="J269"/>
      <c r="K269"/>
      <c r="L269"/>
      <c r="V269" s="6"/>
    </row>
    <row r="270" spans="1:22" ht="15.6" x14ac:dyDescent="0.3">
      <c r="A270" s="6">
        <v>38376</v>
      </c>
      <c r="B270" s="3">
        <v>205</v>
      </c>
      <c r="C270" s="3">
        <v>177</v>
      </c>
      <c r="D270" s="3">
        <v>184.5</v>
      </c>
      <c r="E270" s="2">
        <v>177</v>
      </c>
      <c r="I270"/>
      <c r="J270"/>
      <c r="K270"/>
      <c r="L270"/>
      <c r="V270" s="6"/>
    </row>
    <row r="271" spans="1:22" ht="15.6" x14ac:dyDescent="0.3">
      <c r="A271" s="6">
        <v>38377</v>
      </c>
      <c r="B271" s="3">
        <v>196.5</v>
      </c>
      <c r="C271" s="3">
        <v>181.75</v>
      </c>
      <c r="D271" s="3">
        <v>175</v>
      </c>
      <c r="E271" s="2">
        <v>168.5</v>
      </c>
      <c r="I271"/>
      <c r="J271"/>
      <c r="K271"/>
      <c r="L271"/>
      <c r="V271" s="6"/>
    </row>
    <row r="272" spans="1:22" ht="15.6" x14ac:dyDescent="0.3">
      <c r="A272" s="6">
        <v>38378</v>
      </c>
      <c r="B272" s="3">
        <v>204</v>
      </c>
      <c r="C272" s="3">
        <v>183</v>
      </c>
      <c r="D272" s="3">
        <v>179</v>
      </c>
      <c r="E272" s="2">
        <v>170</v>
      </c>
      <c r="I272"/>
      <c r="J272"/>
      <c r="K272"/>
      <c r="L272"/>
      <c r="V272" s="6"/>
    </row>
    <row r="273" spans="1:22" ht="15.6" x14ac:dyDescent="0.3">
      <c r="A273" s="6">
        <v>38379</v>
      </c>
      <c r="B273" s="3">
        <v>204</v>
      </c>
      <c r="C273" s="3">
        <v>179.5</v>
      </c>
      <c r="D273" s="3">
        <v>178.5</v>
      </c>
      <c r="E273" s="2">
        <v>171</v>
      </c>
      <c r="I273"/>
      <c r="J273"/>
      <c r="K273"/>
      <c r="L273"/>
      <c r="V273" s="6"/>
    </row>
    <row r="274" spans="1:22" ht="15.6" x14ac:dyDescent="0.3">
      <c r="A274" s="6">
        <v>38380</v>
      </c>
      <c r="B274" s="3">
        <v>199.5</v>
      </c>
      <c r="C274" s="3">
        <v>180</v>
      </c>
      <c r="D274" s="3">
        <v>175</v>
      </c>
      <c r="E274" s="2">
        <v>167.75</v>
      </c>
      <c r="I274"/>
      <c r="J274"/>
      <c r="K274"/>
      <c r="L274"/>
      <c r="V274" s="6"/>
    </row>
    <row r="275" spans="1:22" ht="15.6" x14ac:dyDescent="0.3">
      <c r="A275" s="6">
        <v>38383</v>
      </c>
      <c r="B275" s="3">
        <v>200</v>
      </c>
      <c r="C275" s="3">
        <v>170.5</v>
      </c>
      <c r="D275" s="3">
        <v>175</v>
      </c>
      <c r="E275" s="2">
        <v>165</v>
      </c>
      <c r="I275"/>
      <c r="J275"/>
      <c r="K275"/>
      <c r="L275"/>
      <c r="V275" s="6"/>
    </row>
    <row r="276" spans="1:22" ht="15.6" x14ac:dyDescent="0.3">
      <c r="A276" s="6">
        <v>38384</v>
      </c>
      <c r="B276" s="3">
        <v>175.25</v>
      </c>
      <c r="C276" s="3">
        <v>173.75</v>
      </c>
      <c r="D276" s="3">
        <v>160.5</v>
      </c>
      <c r="E276" s="2">
        <v>154.5</v>
      </c>
      <c r="I276"/>
      <c r="J276"/>
      <c r="K276"/>
      <c r="L276"/>
      <c r="V276" s="6"/>
    </row>
    <row r="277" spans="1:22" ht="15.6" x14ac:dyDescent="0.3">
      <c r="A277" s="6">
        <v>38385</v>
      </c>
      <c r="B277" s="3">
        <v>179.5</v>
      </c>
      <c r="C277" s="3">
        <v>170</v>
      </c>
      <c r="D277" s="3">
        <v>164</v>
      </c>
      <c r="E277" s="2">
        <v>157</v>
      </c>
      <c r="I277"/>
      <c r="J277"/>
      <c r="K277"/>
      <c r="L277"/>
      <c r="V277" s="6"/>
    </row>
    <row r="278" spans="1:22" ht="15.6" x14ac:dyDescent="0.3">
      <c r="A278" s="6">
        <v>38386</v>
      </c>
      <c r="B278" s="3">
        <v>176.75</v>
      </c>
      <c r="C278" s="3">
        <v>166.75</v>
      </c>
      <c r="D278" s="3">
        <v>160.25</v>
      </c>
      <c r="E278" s="2">
        <v>154</v>
      </c>
      <c r="I278"/>
      <c r="J278"/>
      <c r="K278"/>
      <c r="L278"/>
      <c r="V278" s="6"/>
    </row>
    <row r="279" spans="1:22" ht="15.6" x14ac:dyDescent="0.3">
      <c r="A279" s="6">
        <v>38387</v>
      </c>
      <c r="B279" s="3">
        <v>174</v>
      </c>
      <c r="C279" s="3">
        <v>167.5</v>
      </c>
      <c r="D279" s="3">
        <v>157.25</v>
      </c>
      <c r="E279" s="2">
        <v>151.25</v>
      </c>
      <c r="I279"/>
      <c r="J279"/>
      <c r="K279"/>
      <c r="L279"/>
      <c r="V279" s="6"/>
    </row>
    <row r="280" spans="1:22" ht="15.6" x14ac:dyDescent="0.3">
      <c r="A280" s="6">
        <v>38390</v>
      </c>
      <c r="B280" s="3">
        <v>175</v>
      </c>
      <c r="C280" s="3">
        <v>167</v>
      </c>
      <c r="D280" s="3">
        <v>156</v>
      </c>
      <c r="E280" s="2">
        <v>150</v>
      </c>
      <c r="I280"/>
      <c r="J280"/>
      <c r="K280"/>
      <c r="L280"/>
      <c r="V280" s="6"/>
    </row>
    <row r="281" spans="1:22" ht="15.6" x14ac:dyDescent="0.3">
      <c r="A281" s="6">
        <v>38391</v>
      </c>
      <c r="B281" s="3">
        <v>174.75</v>
      </c>
      <c r="C281" s="3">
        <v>169</v>
      </c>
      <c r="D281" s="3">
        <v>156</v>
      </c>
      <c r="E281" s="2">
        <v>149.5</v>
      </c>
      <c r="I281"/>
      <c r="J281"/>
      <c r="K281"/>
      <c r="L281"/>
      <c r="V281" s="6"/>
    </row>
    <row r="282" spans="1:22" ht="15.6" x14ac:dyDescent="0.3">
      <c r="A282" s="6">
        <v>38392</v>
      </c>
      <c r="B282" s="3">
        <v>177</v>
      </c>
      <c r="C282" s="3">
        <v>173.25</v>
      </c>
      <c r="D282" s="3">
        <v>158</v>
      </c>
      <c r="E282" s="2">
        <v>152.25</v>
      </c>
      <c r="I282"/>
      <c r="J282"/>
      <c r="K282"/>
      <c r="L282"/>
      <c r="V282" s="6"/>
    </row>
    <row r="283" spans="1:22" ht="15.6" x14ac:dyDescent="0.3">
      <c r="A283" s="6">
        <v>38393</v>
      </c>
      <c r="B283" s="3">
        <v>181.25</v>
      </c>
      <c r="C283" s="3">
        <v>176.75</v>
      </c>
      <c r="D283" s="3">
        <v>163.75</v>
      </c>
      <c r="E283" s="2">
        <v>156.75</v>
      </c>
      <c r="I283"/>
      <c r="J283"/>
      <c r="K283"/>
      <c r="L283"/>
      <c r="V283" s="6"/>
    </row>
    <row r="284" spans="1:22" ht="15.6" x14ac:dyDescent="0.3">
      <c r="A284" s="6">
        <v>38394</v>
      </c>
      <c r="B284" s="3">
        <v>184</v>
      </c>
      <c r="C284" s="3">
        <v>174.5</v>
      </c>
      <c r="D284" s="3">
        <v>168.5</v>
      </c>
      <c r="E284" s="2">
        <v>162</v>
      </c>
      <c r="I284"/>
      <c r="J284"/>
      <c r="K284"/>
      <c r="L284"/>
      <c r="V284" s="6"/>
    </row>
    <row r="285" spans="1:22" ht="15.6" x14ac:dyDescent="0.3">
      <c r="A285" s="6">
        <v>38397</v>
      </c>
      <c r="B285" s="3">
        <v>183</v>
      </c>
      <c r="C285" s="3">
        <v>182</v>
      </c>
      <c r="D285" s="3">
        <v>165.75</v>
      </c>
      <c r="E285" s="2">
        <v>158.75</v>
      </c>
      <c r="I285"/>
      <c r="J285"/>
      <c r="K285"/>
      <c r="L285"/>
      <c r="V285" s="6"/>
    </row>
    <row r="286" spans="1:22" ht="15.6" x14ac:dyDescent="0.3">
      <c r="A286" s="6">
        <v>38398</v>
      </c>
      <c r="B286" s="3">
        <v>191</v>
      </c>
      <c r="C286" s="3">
        <v>182</v>
      </c>
      <c r="D286" s="3">
        <v>172</v>
      </c>
      <c r="E286" s="2">
        <v>168</v>
      </c>
      <c r="I286"/>
      <c r="J286"/>
      <c r="K286"/>
      <c r="L286"/>
      <c r="V286" s="6"/>
    </row>
    <row r="287" spans="1:22" ht="15.6" x14ac:dyDescent="0.3">
      <c r="A287" s="6">
        <v>38399</v>
      </c>
      <c r="B287" s="3">
        <v>193</v>
      </c>
      <c r="C287" s="3">
        <v>182.5</v>
      </c>
      <c r="D287" s="3">
        <v>174</v>
      </c>
      <c r="E287" s="2">
        <v>167.38</v>
      </c>
      <c r="I287"/>
      <c r="J287"/>
      <c r="K287"/>
      <c r="L287"/>
      <c r="V287" s="6"/>
    </row>
    <row r="288" spans="1:22" ht="15.6" x14ac:dyDescent="0.3">
      <c r="A288" s="6">
        <v>38400</v>
      </c>
      <c r="B288" s="3">
        <v>192.5</v>
      </c>
      <c r="C288" s="3">
        <v>190</v>
      </c>
      <c r="D288" s="3">
        <v>174</v>
      </c>
      <c r="E288" s="2">
        <v>167</v>
      </c>
      <c r="I288"/>
      <c r="J288"/>
      <c r="K288"/>
      <c r="L288"/>
      <c r="V288" s="6"/>
    </row>
    <row r="289" spans="1:22" ht="15.6" x14ac:dyDescent="0.3">
      <c r="A289" s="6">
        <v>38401</v>
      </c>
      <c r="B289" s="3">
        <v>200</v>
      </c>
      <c r="C289" s="3">
        <v>190.75</v>
      </c>
      <c r="D289" s="3">
        <v>181.25</v>
      </c>
      <c r="E289" s="2">
        <v>172</v>
      </c>
      <c r="I289"/>
      <c r="J289"/>
      <c r="K289"/>
      <c r="L289"/>
      <c r="V289" s="6"/>
    </row>
    <row r="290" spans="1:22" ht="15.6" x14ac:dyDescent="0.3">
      <c r="A290" s="6">
        <v>38404</v>
      </c>
      <c r="B290" s="3">
        <v>201</v>
      </c>
      <c r="C290" s="3">
        <v>197.5</v>
      </c>
      <c r="D290" s="3">
        <v>182.75</v>
      </c>
      <c r="E290" s="2">
        <v>175</v>
      </c>
      <c r="I290"/>
      <c r="J290"/>
      <c r="K290"/>
      <c r="L290"/>
      <c r="V290" s="6"/>
    </row>
    <row r="291" spans="1:22" ht="15.6" x14ac:dyDescent="0.3">
      <c r="A291" s="6">
        <v>38405</v>
      </c>
      <c r="B291" s="3">
        <v>207</v>
      </c>
      <c r="C291" s="3">
        <v>194</v>
      </c>
      <c r="D291" s="3">
        <v>186.5</v>
      </c>
      <c r="E291" s="2">
        <v>181</v>
      </c>
      <c r="I291"/>
      <c r="J291"/>
      <c r="K291"/>
      <c r="L291"/>
      <c r="V291" s="6"/>
    </row>
    <row r="292" spans="1:22" ht="15.6" x14ac:dyDescent="0.3">
      <c r="A292" s="6">
        <v>38406</v>
      </c>
      <c r="B292" s="3">
        <v>203.5</v>
      </c>
      <c r="C292" s="3">
        <v>206.25</v>
      </c>
      <c r="D292" s="3">
        <v>184.5</v>
      </c>
      <c r="E292" s="2">
        <v>177</v>
      </c>
      <c r="I292"/>
      <c r="J292"/>
      <c r="K292"/>
      <c r="L292"/>
      <c r="V292" s="6"/>
    </row>
    <row r="293" spans="1:22" ht="15.6" x14ac:dyDescent="0.3">
      <c r="A293" s="6">
        <v>38407</v>
      </c>
      <c r="B293" s="3">
        <v>217</v>
      </c>
      <c r="C293" s="3">
        <v>215.5</v>
      </c>
      <c r="D293" s="3">
        <v>191.5</v>
      </c>
      <c r="E293" s="2">
        <v>185.5</v>
      </c>
      <c r="I293"/>
      <c r="J293"/>
      <c r="K293"/>
      <c r="L293"/>
      <c r="V293" s="6"/>
    </row>
    <row r="294" spans="1:22" x14ac:dyDescent="0.3">
      <c r="A294" s="6">
        <v>38408</v>
      </c>
      <c r="B294" s="3">
        <v>228.5</v>
      </c>
      <c r="C294" s="3">
        <v>207</v>
      </c>
      <c r="D294" s="3">
        <v>203</v>
      </c>
      <c r="E294" s="2">
        <v>192.25</v>
      </c>
      <c r="V294" s="6"/>
    </row>
    <row r="295" spans="1:22" x14ac:dyDescent="0.3">
      <c r="A295" s="6">
        <v>38411</v>
      </c>
      <c r="B295" s="3">
        <v>220.5</v>
      </c>
      <c r="C295" s="3">
        <v>201</v>
      </c>
      <c r="D295" s="3">
        <v>195</v>
      </c>
      <c r="E295" s="2">
        <v>185.5</v>
      </c>
      <c r="V295" s="6"/>
    </row>
    <row r="296" spans="1:22" x14ac:dyDescent="0.3">
      <c r="A296" s="6">
        <v>38412</v>
      </c>
      <c r="B296" s="3">
        <v>211.5</v>
      </c>
      <c r="C296" s="3">
        <v>203.25</v>
      </c>
      <c r="D296" s="3">
        <v>191</v>
      </c>
      <c r="E296" s="2">
        <v>182.5</v>
      </c>
      <c r="V296" s="6"/>
    </row>
    <row r="297" spans="1:22" x14ac:dyDescent="0.3">
      <c r="A297" s="6">
        <v>38413</v>
      </c>
      <c r="B297" s="3">
        <v>213.25</v>
      </c>
      <c r="C297" s="3">
        <v>212</v>
      </c>
      <c r="D297" s="3">
        <v>195</v>
      </c>
      <c r="E297" s="2">
        <v>181</v>
      </c>
      <c r="V297" s="6"/>
    </row>
    <row r="298" spans="1:22" x14ac:dyDescent="0.3">
      <c r="A298" s="6">
        <v>38414</v>
      </c>
      <c r="B298" s="3">
        <v>221</v>
      </c>
      <c r="C298" s="3">
        <v>202</v>
      </c>
      <c r="D298" s="3">
        <v>203</v>
      </c>
      <c r="E298" s="2">
        <v>188.25</v>
      </c>
      <c r="V298" s="6"/>
    </row>
    <row r="299" spans="1:22" x14ac:dyDescent="0.3">
      <c r="A299" s="6">
        <v>38415</v>
      </c>
      <c r="B299" s="3">
        <v>213.5</v>
      </c>
      <c r="C299" s="3">
        <v>199</v>
      </c>
      <c r="D299" s="3">
        <v>196</v>
      </c>
      <c r="E299" s="2">
        <v>181.5</v>
      </c>
      <c r="V299" s="6"/>
    </row>
    <row r="300" spans="1:22" x14ac:dyDescent="0.3">
      <c r="A300" s="6">
        <v>38418</v>
      </c>
      <c r="B300" s="3">
        <v>210.75</v>
      </c>
      <c r="C300" s="3">
        <v>194</v>
      </c>
      <c r="D300" s="3">
        <v>192.5</v>
      </c>
      <c r="E300" s="2">
        <v>177</v>
      </c>
      <c r="V300" s="6"/>
    </row>
    <row r="301" spans="1:22" x14ac:dyDescent="0.3">
      <c r="A301" s="6">
        <v>38419</v>
      </c>
      <c r="B301" s="3">
        <v>207.25</v>
      </c>
      <c r="C301" s="3">
        <v>198</v>
      </c>
      <c r="D301" s="3">
        <v>189</v>
      </c>
      <c r="E301" s="2">
        <v>174</v>
      </c>
      <c r="V301" s="6"/>
    </row>
    <row r="302" spans="1:22" x14ac:dyDescent="0.3">
      <c r="A302" s="6">
        <v>38420</v>
      </c>
      <c r="B302" s="3">
        <v>210.5</v>
      </c>
      <c r="C302" s="3">
        <v>200</v>
      </c>
      <c r="D302" s="3">
        <v>192.75</v>
      </c>
      <c r="E302" s="2">
        <v>177.63</v>
      </c>
      <c r="V302" s="6"/>
    </row>
    <row r="303" spans="1:22" x14ac:dyDescent="0.3">
      <c r="A303" s="6">
        <v>38421</v>
      </c>
      <c r="B303" s="3">
        <v>212.5</v>
      </c>
      <c r="C303" s="3">
        <v>197</v>
      </c>
      <c r="D303" s="3">
        <v>196</v>
      </c>
      <c r="E303" s="2">
        <v>179.5</v>
      </c>
      <c r="V303" s="6"/>
    </row>
    <row r="304" spans="1:22" x14ac:dyDescent="0.3">
      <c r="A304" s="6">
        <v>38422</v>
      </c>
      <c r="B304" s="3">
        <v>210.5</v>
      </c>
      <c r="C304" s="3">
        <v>208</v>
      </c>
      <c r="D304" s="3">
        <v>193</v>
      </c>
      <c r="E304" s="2">
        <v>176</v>
      </c>
      <c r="V304" s="6"/>
    </row>
    <row r="305" spans="1:22" x14ac:dyDescent="0.3">
      <c r="A305" s="6">
        <v>38425</v>
      </c>
      <c r="B305" s="3">
        <v>222</v>
      </c>
      <c r="C305" s="3">
        <v>209</v>
      </c>
      <c r="D305" s="3">
        <v>199</v>
      </c>
      <c r="E305" s="2">
        <v>185.5</v>
      </c>
      <c r="V305" s="6"/>
    </row>
    <row r="306" spans="1:22" x14ac:dyDescent="0.3">
      <c r="A306" s="6">
        <v>38426</v>
      </c>
      <c r="B306" s="3">
        <v>221.5</v>
      </c>
      <c r="C306" s="3">
        <v>209</v>
      </c>
      <c r="D306" s="3">
        <v>202.5</v>
      </c>
      <c r="E306" s="2">
        <v>185</v>
      </c>
      <c r="V306" s="6"/>
    </row>
    <row r="307" spans="1:22" x14ac:dyDescent="0.3">
      <c r="A307" s="6">
        <v>38427</v>
      </c>
      <c r="B307" s="3">
        <v>221</v>
      </c>
      <c r="C307" s="3">
        <v>214.5</v>
      </c>
      <c r="D307" s="3">
        <v>204</v>
      </c>
      <c r="E307" s="2">
        <v>186.5</v>
      </c>
      <c r="V307" s="6"/>
    </row>
    <row r="308" spans="1:22" x14ac:dyDescent="0.3">
      <c r="A308" s="6">
        <v>38428</v>
      </c>
      <c r="B308" s="3">
        <v>226.5</v>
      </c>
      <c r="C308" s="3">
        <v>212</v>
      </c>
      <c r="D308" s="3">
        <v>207</v>
      </c>
      <c r="E308" s="2">
        <v>190.5</v>
      </c>
      <c r="V308" s="6"/>
    </row>
    <row r="309" spans="1:22" x14ac:dyDescent="0.3">
      <c r="A309" s="6">
        <v>38429</v>
      </c>
      <c r="B309" s="3">
        <v>225.5</v>
      </c>
      <c r="C309" s="3">
        <v>218.5</v>
      </c>
      <c r="D309" s="3">
        <v>207</v>
      </c>
      <c r="E309" s="2">
        <v>189</v>
      </c>
      <c r="V309" s="6"/>
    </row>
    <row r="310" spans="1:22" x14ac:dyDescent="0.3">
      <c r="A310" s="6">
        <v>38432</v>
      </c>
      <c r="B310" s="3">
        <v>232</v>
      </c>
      <c r="C310" s="3">
        <v>224</v>
      </c>
      <c r="D310" s="3">
        <v>214.5</v>
      </c>
      <c r="E310" s="2">
        <v>196.5</v>
      </c>
      <c r="V310" s="6"/>
    </row>
    <row r="311" spans="1:22" x14ac:dyDescent="0.3">
      <c r="A311" s="6">
        <v>38433</v>
      </c>
      <c r="B311" s="3">
        <v>236</v>
      </c>
      <c r="C311" s="3">
        <v>226.75</v>
      </c>
      <c r="D311" s="3">
        <v>216.25</v>
      </c>
      <c r="E311" s="2">
        <v>200.5</v>
      </c>
      <c r="V311" s="6"/>
    </row>
    <row r="312" spans="1:22" x14ac:dyDescent="0.3">
      <c r="A312" s="6">
        <v>38434</v>
      </c>
      <c r="B312" s="3">
        <v>238</v>
      </c>
      <c r="C312" s="3">
        <v>223</v>
      </c>
      <c r="D312" s="3">
        <v>218</v>
      </c>
      <c r="E312" s="2">
        <v>205.5</v>
      </c>
      <c r="V312" s="6"/>
    </row>
    <row r="313" spans="1:22" x14ac:dyDescent="0.3">
      <c r="A313" s="6">
        <v>38440</v>
      </c>
      <c r="B313" s="3">
        <v>234</v>
      </c>
      <c r="C313" s="3">
        <v>225</v>
      </c>
      <c r="D313" s="3">
        <v>215</v>
      </c>
      <c r="E313" s="2">
        <v>199.5</v>
      </c>
      <c r="V313" s="6"/>
    </row>
    <row r="314" spans="1:22" x14ac:dyDescent="0.3">
      <c r="A314" s="6">
        <v>38441</v>
      </c>
      <c r="B314" s="3">
        <v>235</v>
      </c>
      <c r="C314" s="3">
        <v>232.75</v>
      </c>
      <c r="D314" s="3">
        <v>216.75</v>
      </c>
      <c r="E314" s="2">
        <v>201.5</v>
      </c>
      <c r="V314" s="6"/>
    </row>
    <row r="315" spans="1:22" x14ac:dyDescent="0.3">
      <c r="A315" s="6">
        <v>38442</v>
      </c>
      <c r="B315" s="3">
        <v>239</v>
      </c>
      <c r="C315" s="3">
        <v>222</v>
      </c>
      <c r="D315" s="3">
        <v>221</v>
      </c>
      <c r="E315" s="2">
        <v>207.75</v>
      </c>
      <c r="V315" s="6"/>
    </row>
    <row r="316" spans="1:22" x14ac:dyDescent="0.3">
      <c r="A316" s="6">
        <v>38443</v>
      </c>
      <c r="B316" s="3">
        <v>234.25</v>
      </c>
      <c r="C316" s="3">
        <v>235</v>
      </c>
      <c r="D316" s="3">
        <v>209</v>
      </c>
      <c r="E316" s="2">
        <v>229</v>
      </c>
      <c r="V316" s="6"/>
    </row>
    <row r="317" spans="1:22" x14ac:dyDescent="0.3">
      <c r="A317" s="6">
        <v>38446</v>
      </c>
      <c r="B317" s="3">
        <v>240</v>
      </c>
      <c r="C317" s="3">
        <v>235</v>
      </c>
      <c r="D317" s="3">
        <v>218.5</v>
      </c>
      <c r="E317" s="2">
        <v>238</v>
      </c>
      <c r="V317" s="6"/>
    </row>
    <row r="318" spans="1:22" x14ac:dyDescent="0.3">
      <c r="A318" s="6">
        <v>38447</v>
      </c>
      <c r="B318" s="3">
        <v>240</v>
      </c>
      <c r="C318" s="3">
        <v>235.25</v>
      </c>
      <c r="D318" s="3">
        <v>219</v>
      </c>
      <c r="E318" s="2">
        <v>239</v>
      </c>
      <c r="V318" s="6"/>
    </row>
    <row r="319" spans="1:22" x14ac:dyDescent="0.3">
      <c r="A319" s="6">
        <v>38448</v>
      </c>
      <c r="B319" s="3">
        <v>240.5</v>
      </c>
      <c r="C319" s="3">
        <v>238.25</v>
      </c>
      <c r="D319" s="3">
        <v>219</v>
      </c>
      <c r="E319" s="2">
        <v>238</v>
      </c>
      <c r="V319" s="6"/>
    </row>
    <row r="320" spans="1:22" x14ac:dyDescent="0.3">
      <c r="A320" s="6">
        <v>38449</v>
      </c>
      <c r="B320" s="3">
        <v>244.5</v>
      </c>
      <c r="C320" s="3">
        <v>237.5</v>
      </c>
      <c r="D320" s="3">
        <v>221.75</v>
      </c>
      <c r="E320" s="2">
        <v>240</v>
      </c>
      <c r="V320" s="6"/>
    </row>
    <row r="321" spans="1:22" x14ac:dyDescent="0.3">
      <c r="A321" s="6">
        <v>38450</v>
      </c>
      <c r="B321" s="3">
        <v>243</v>
      </c>
      <c r="C321" s="3">
        <v>238</v>
      </c>
      <c r="D321" s="3">
        <v>221</v>
      </c>
      <c r="E321" s="2">
        <v>240</v>
      </c>
      <c r="V321" s="6"/>
    </row>
    <row r="322" spans="1:22" x14ac:dyDescent="0.3">
      <c r="A322" s="6">
        <v>38453</v>
      </c>
      <c r="B322" s="3">
        <v>243</v>
      </c>
      <c r="C322" s="3">
        <v>246</v>
      </c>
      <c r="D322" s="3">
        <v>220.5</v>
      </c>
      <c r="E322" s="2">
        <v>236</v>
      </c>
      <c r="V322" s="6"/>
    </row>
    <row r="323" spans="1:22" x14ac:dyDescent="0.3">
      <c r="A323" s="6">
        <v>38454</v>
      </c>
      <c r="B323" s="3">
        <v>252</v>
      </c>
      <c r="C323" s="3">
        <v>251.25</v>
      </c>
      <c r="D323" s="3">
        <v>230</v>
      </c>
      <c r="E323" s="2">
        <v>245</v>
      </c>
      <c r="V323" s="6"/>
    </row>
    <row r="324" spans="1:22" x14ac:dyDescent="0.3">
      <c r="A324" s="6">
        <v>38455</v>
      </c>
      <c r="B324" s="3">
        <v>257.5</v>
      </c>
      <c r="C324" s="3">
        <v>251</v>
      </c>
      <c r="D324" s="3">
        <v>234</v>
      </c>
      <c r="E324" s="2">
        <v>249</v>
      </c>
      <c r="V324" s="6"/>
    </row>
    <row r="325" spans="1:22" x14ac:dyDescent="0.3">
      <c r="A325" s="6">
        <v>38456</v>
      </c>
      <c r="B325" s="3">
        <v>256</v>
      </c>
      <c r="C325" s="3">
        <v>252</v>
      </c>
      <c r="D325" s="3">
        <v>234</v>
      </c>
      <c r="E325" s="2">
        <v>249</v>
      </c>
      <c r="V325" s="6"/>
    </row>
    <row r="326" spans="1:22" x14ac:dyDescent="0.3">
      <c r="A326" s="6">
        <v>38457</v>
      </c>
      <c r="B326" s="3">
        <v>257.5</v>
      </c>
      <c r="C326" s="3">
        <v>257</v>
      </c>
      <c r="D326" s="3">
        <v>233.5</v>
      </c>
      <c r="E326" s="2">
        <v>250.75</v>
      </c>
      <c r="V326" s="6"/>
    </row>
    <row r="327" spans="1:22" x14ac:dyDescent="0.3">
      <c r="A327" s="6">
        <v>38460</v>
      </c>
      <c r="B327" s="3">
        <v>260.75</v>
      </c>
      <c r="C327" s="3">
        <v>264</v>
      </c>
      <c r="D327" s="3">
        <v>240</v>
      </c>
      <c r="E327" s="2">
        <v>254.5</v>
      </c>
      <c r="V327" s="6"/>
    </row>
    <row r="328" spans="1:22" x14ac:dyDescent="0.3">
      <c r="A328" s="6">
        <v>38461</v>
      </c>
      <c r="B328" s="3">
        <v>266.5</v>
      </c>
      <c r="C328" s="3">
        <v>262</v>
      </c>
      <c r="D328" s="3">
        <v>248</v>
      </c>
      <c r="E328" s="2">
        <v>262</v>
      </c>
      <c r="V328" s="6"/>
    </row>
    <row r="329" spans="1:22" x14ac:dyDescent="0.3">
      <c r="A329" s="6">
        <v>38462</v>
      </c>
      <c r="B329" s="3">
        <v>262</v>
      </c>
      <c r="C329" s="3">
        <v>262.5</v>
      </c>
      <c r="D329" s="3">
        <v>246.5</v>
      </c>
      <c r="E329" s="2">
        <v>262.25</v>
      </c>
      <c r="V329" s="6"/>
    </row>
    <row r="330" spans="1:22" x14ac:dyDescent="0.3">
      <c r="A330" s="6">
        <v>38463</v>
      </c>
      <c r="B330" s="3">
        <v>261.75</v>
      </c>
      <c r="C330" s="3">
        <v>259</v>
      </c>
      <c r="D330" s="3">
        <v>246.5</v>
      </c>
      <c r="E330" s="2">
        <v>264</v>
      </c>
      <c r="V330" s="6"/>
    </row>
    <row r="331" spans="1:22" x14ac:dyDescent="0.3">
      <c r="A331" s="6">
        <v>38464</v>
      </c>
      <c r="B331" s="3">
        <v>258.5</v>
      </c>
      <c r="C331" s="3">
        <v>267</v>
      </c>
      <c r="D331" s="3">
        <v>241</v>
      </c>
      <c r="E331" s="2">
        <v>257</v>
      </c>
      <c r="V331" s="6"/>
    </row>
    <row r="332" spans="1:22" x14ac:dyDescent="0.3">
      <c r="A332" s="6">
        <v>38467</v>
      </c>
      <c r="B332" s="3">
        <v>266</v>
      </c>
      <c r="C332" s="3">
        <v>261</v>
      </c>
      <c r="D332" s="3">
        <v>249.5</v>
      </c>
      <c r="E332" s="2">
        <v>268</v>
      </c>
      <c r="V332" s="6"/>
    </row>
    <row r="333" spans="1:22" x14ac:dyDescent="0.3">
      <c r="A333" s="6">
        <v>38468</v>
      </c>
      <c r="B333" s="3">
        <v>260</v>
      </c>
      <c r="C333" s="3">
        <v>250.25</v>
      </c>
      <c r="D333" s="3">
        <v>245.5</v>
      </c>
      <c r="E333" s="2">
        <v>265.5</v>
      </c>
      <c r="V333" s="6"/>
    </row>
    <row r="334" spans="1:22" x14ac:dyDescent="0.3">
      <c r="A334" s="6">
        <v>38469</v>
      </c>
      <c r="B334" s="3">
        <v>250.25</v>
      </c>
      <c r="C334" s="3">
        <v>253</v>
      </c>
      <c r="D334" s="3">
        <v>236</v>
      </c>
      <c r="E334" s="2">
        <v>253</v>
      </c>
      <c r="V334" s="6"/>
    </row>
    <row r="335" spans="1:22" x14ac:dyDescent="0.3">
      <c r="A335" s="6">
        <v>38470</v>
      </c>
      <c r="B335" s="3">
        <v>251</v>
      </c>
      <c r="C335" s="3">
        <v>253.5</v>
      </c>
      <c r="D335" s="3">
        <v>236</v>
      </c>
      <c r="E335" s="2">
        <v>250</v>
      </c>
      <c r="V335" s="6"/>
    </row>
    <row r="336" spans="1:22" x14ac:dyDescent="0.3">
      <c r="A336" s="6">
        <v>38471</v>
      </c>
      <c r="B336" s="3">
        <v>249</v>
      </c>
      <c r="C336" s="3">
        <v>234</v>
      </c>
      <c r="D336" s="3">
        <v>238</v>
      </c>
      <c r="E336" s="2">
        <v>255</v>
      </c>
      <c r="V336" s="6"/>
    </row>
    <row r="337" spans="1:22" x14ac:dyDescent="0.3">
      <c r="A337" s="6">
        <v>38474</v>
      </c>
      <c r="B337" s="3">
        <v>249</v>
      </c>
      <c r="C337" s="3">
        <v>238</v>
      </c>
      <c r="D337" s="3">
        <v>251.5</v>
      </c>
      <c r="E337" s="2">
        <v>258</v>
      </c>
      <c r="V337" s="6"/>
    </row>
    <row r="338" spans="1:22" x14ac:dyDescent="0.3">
      <c r="A338" s="6">
        <v>38475</v>
      </c>
      <c r="B338" s="3">
        <v>256.5</v>
      </c>
      <c r="C338" s="3">
        <v>236.25</v>
      </c>
      <c r="D338" s="3">
        <v>257</v>
      </c>
      <c r="E338" s="2">
        <v>263</v>
      </c>
      <c r="V338" s="6"/>
    </row>
    <row r="339" spans="1:22" x14ac:dyDescent="0.3">
      <c r="A339" s="6">
        <v>38476</v>
      </c>
      <c r="B339" s="3">
        <v>253</v>
      </c>
      <c r="C339" s="3">
        <v>240</v>
      </c>
      <c r="D339" s="3">
        <v>256.75</v>
      </c>
      <c r="E339" s="2">
        <v>262</v>
      </c>
      <c r="V339" s="6"/>
    </row>
    <row r="340" spans="1:22" x14ac:dyDescent="0.3">
      <c r="A340" s="6">
        <v>38478</v>
      </c>
      <c r="B340" s="3">
        <v>256</v>
      </c>
      <c r="C340" s="3">
        <v>252</v>
      </c>
      <c r="D340" s="3">
        <v>259</v>
      </c>
      <c r="E340" s="2">
        <v>267</v>
      </c>
      <c r="V340" s="6"/>
    </row>
    <row r="341" spans="1:22" x14ac:dyDescent="0.3">
      <c r="A341" s="6">
        <v>38481</v>
      </c>
      <c r="B341" s="3">
        <v>267</v>
      </c>
      <c r="C341" s="3">
        <v>250</v>
      </c>
      <c r="D341" s="3">
        <v>267.5</v>
      </c>
      <c r="E341" s="2">
        <v>277.5</v>
      </c>
      <c r="V341" s="6"/>
    </row>
    <row r="342" spans="1:22" x14ac:dyDescent="0.3">
      <c r="A342" s="6">
        <v>38482</v>
      </c>
      <c r="B342" s="3">
        <v>265.5</v>
      </c>
      <c r="C342" s="3">
        <v>248</v>
      </c>
      <c r="D342" s="3">
        <v>264</v>
      </c>
      <c r="E342" s="2">
        <v>275</v>
      </c>
      <c r="V342" s="6"/>
    </row>
    <row r="343" spans="1:22" x14ac:dyDescent="0.3">
      <c r="A343" s="6">
        <v>38483</v>
      </c>
      <c r="B343" s="3">
        <v>262</v>
      </c>
      <c r="C343" s="3">
        <v>245.5</v>
      </c>
      <c r="D343" s="3">
        <v>263</v>
      </c>
      <c r="E343" s="2">
        <v>270</v>
      </c>
      <c r="V343" s="6"/>
    </row>
    <row r="344" spans="1:22" x14ac:dyDescent="0.3">
      <c r="A344" s="6">
        <v>38484</v>
      </c>
      <c r="B344" s="3">
        <v>257</v>
      </c>
      <c r="C344" s="3">
        <v>245</v>
      </c>
      <c r="D344" s="3">
        <v>261.5</v>
      </c>
      <c r="E344" s="2">
        <v>264</v>
      </c>
      <c r="V344" s="6"/>
    </row>
    <row r="345" spans="1:22" x14ac:dyDescent="0.3">
      <c r="A345" s="6">
        <v>38485</v>
      </c>
      <c r="B345" s="3">
        <v>257.25</v>
      </c>
      <c r="C345" s="3">
        <v>239.5</v>
      </c>
      <c r="D345" s="3">
        <v>262.25</v>
      </c>
      <c r="E345" s="2">
        <v>265</v>
      </c>
      <c r="V345" s="6"/>
    </row>
    <row r="346" spans="1:22" x14ac:dyDescent="0.3">
      <c r="A346" s="6">
        <v>38490</v>
      </c>
      <c r="B346" s="3">
        <v>250.75</v>
      </c>
      <c r="C346" s="3">
        <v>232</v>
      </c>
      <c r="D346" s="3">
        <v>256</v>
      </c>
      <c r="E346" s="2">
        <v>260</v>
      </c>
      <c r="V346" s="6"/>
    </row>
    <row r="347" spans="1:22" x14ac:dyDescent="0.3">
      <c r="A347" s="6">
        <v>38491</v>
      </c>
      <c r="B347" s="3">
        <v>242</v>
      </c>
      <c r="C347" s="3">
        <v>233.75</v>
      </c>
      <c r="D347" s="3">
        <v>252</v>
      </c>
      <c r="E347" s="2">
        <v>255.25</v>
      </c>
      <c r="V347" s="6"/>
    </row>
    <row r="348" spans="1:22" x14ac:dyDescent="0.3">
      <c r="A348" s="6">
        <v>38492</v>
      </c>
      <c r="B348" s="3">
        <v>241.5</v>
      </c>
      <c r="C348" s="3">
        <v>230</v>
      </c>
      <c r="D348" s="3">
        <v>252.5</v>
      </c>
      <c r="E348" s="2">
        <v>261</v>
      </c>
      <c r="V348" s="6"/>
    </row>
    <row r="349" spans="1:22" x14ac:dyDescent="0.3">
      <c r="A349" s="6">
        <v>38495</v>
      </c>
      <c r="B349" s="3">
        <v>238</v>
      </c>
      <c r="C349" s="3">
        <v>227</v>
      </c>
      <c r="D349" s="3">
        <v>249</v>
      </c>
      <c r="E349" s="2">
        <v>258</v>
      </c>
      <c r="V349" s="6"/>
    </row>
    <row r="350" spans="1:22" x14ac:dyDescent="0.3">
      <c r="A350" s="6">
        <v>38496</v>
      </c>
      <c r="B350" s="3">
        <v>234.5</v>
      </c>
      <c r="C350" s="3">
        <v>228</v>
      </c>
      <c r="D350" s="3">
        <v>247</v>
      </c>
      <c r="E350" s="2">
        <v>256.5</v>
      </c>
      <c r="V350" s="6"/>
    </row>
    <row r="351" spans="1:22" x14ac:dyDescent="0.3">
      <c r="A351" s="6">
        <v>38497</v>
      </c>
      <c r="B351" s="3">
        <v>237</v>
      </c>
      <c r="C351" s="3">
        <v>227.5</v>
      </c>
      <c r="D351" s="3">
        <v>251</v>
      </c>
      <c r="E351" s="2">
        <v>260.5</v>
      </c>
      <c r="V351" s="6"/>
    </row>
    <row r="352" spans="1:22" x14ac:dyDescent="0.3">
      <c r="A352" s="6">
        <v>38498</v>
      </c>
      <c r="B352" s="3">
        <v>236</v>
      </c>
      <c r="C352" s="3">
        <v>227</v>
      </c>
      <c r="D352" s="3">
        <v>252</v>
      </c>
      <c r="E352" s="2">
        <v>262</v>
      </c>
      <c r="V352" s="6"/>
    </row>
    <row r="353" spans="1:22" x14ac:dyDescent="0.3">
      <c r="A353" s="6">
        <v>38499</v>
      </c>
      <c r="B353" s="3">
        <v>235</v>
      </c>
      <c r="C353" s="3">
        <v>228</v>
      </c>
      <c r="D353" s="3">
        <v>251</v>
      </c>
      <c r="E353" s="2">
        <v>263.5</v>
      </c>
      <c r="V353" s="6"/>
    </row>
    <row r="354" spans="1:22" x14ac:dyDescent="0.3">
      <c r="A354" s="6">
        <v>38502</v>
      </c>
      <c r="B354" s="3">
        <v>234</v>
      </c>
      <c r="C354" s="3">
        <v>228</v>
      </c>
      <c r="D354" s="3">
        <v>248.5</v>
      </c>
      <c r="E354" s="2">
        <v>263</v>
      </c>
      <c r="V354" s="6"/>
    </row>
    <row r="355" spans="1:22" x14ac:dyDescent="0.3">
      <c r="A355" s="6">
        <v>38503</v>
      </c>
      <c r="B355" s="3">
        <v>236</v>
      </c>
      <c r="C355" s="3">
        <v>245.75</v>
      </c>
      <c r="D355" s="3">
        <v>250.25</v>
      </c>
      <c r="E355" s="2">
        <v>264</v>
      </c>
      <c r="V355" s="6"/>
    </row>
    <row r="356" spans="1:22" x14ac:dyDescent="0.3">
      <c r="A356" s="6">
        <v>38504</v>
      </c>
      <c r="B356" s="3">
        <v>224.5</v>
      </c>
      <c r="C356" s="3">
        <v>247.25</v>
      </c>
      <c r="D356" s="3">
        <v>258.5</v>
      </c>
      <c r="E356" s="2">
        <v>265</v>
      </c>
      <c r="V356" s="6"/>
    </row>
    <row r="357" spans="1:22" x14ac:dyDescent="0.3">
      <c r="A357" s="6">
        <v>38505</v>
      </c>
      <c r="B357" s="3">
        <v>225.5</v>
      </c>
      <c r="C357" s="3">
        <v>246.5</v>
      </c>
      <c r="D357" s="3">
        <v>258</v>
      </c>
      <c r="E357" s="2">
        <v>261.5</v>
      </c>
      <c r="V357" s="6"/>
    </row>
    <row r="358" spans="1:22" x14ac:dyDescent="0.3">
      <c r="A358" s="6">
        <v>38506</v>
      </c>
      <c r="B358" s="3">
        <v>223</v>
      </c>
      <c r="C358" s="3">
        <v>243</v>
      </c>
      <c r="D358" s="3">
        <v>257</v>
      </c>
      <c r="E358" s="2">
        <v>261</v>
      </c>
      <c r="V358" s="6"/>
    </row>
    <row r="359" spans="1:22" x14ac:dyDescent="0.3">
      <c r="A359" s="6">
        <v>38509</v>
      </c>
      <c r="B359" s="3">
        <v>218.25</v>
      </c>
      <c r="C359" s="3">
        <v>240</v>
      </c>
      <c r="D359" s="3">
        <v>258</v>
      </c>
      <c r="E359" s="2">
        <v>263</v>
      </c>
      <c r="V359" s="6"/>
    </row>
    <row r="360" spans="1:22" x14ac:dyDescent="0.3">
      <c r="A360" s="6">
        <v>38510</v>
      </c>
      <c r="B360" s="3">
        <v>216</v>
      </c>
      <c r="C360" s="3">
        <v>240.5</v>
      </c>
      <c r="D360" s="3">
        <v>261</v>
      </c>
      <c r="E360" s="2">
        <v>266</v>
      </c>
      <c r="V360" s="6"/>
    </row>
    <row r="361" spans="1:22" x14ac:dyDescent="0.3">
      <c r="A361" s="6">
        <v>38511</v>
      </c>
      <c r="B361" s="3">
        <v>216</v>
      </c>
      <c r="C361" s="3">
        <v>235.5</v>
      </c>
      <c r="D361" s="3">
        <v>260.5</v>
      </c>
      <c r="E361" s="2">
        <v>267</v>
      </c>
      <c r="V361" s="6"/>
    </row>
    <row r="362" spans="1:22" x14ac:dyDescent="0.3">
      <c r="A362" s="6">
        <v>38512</v>
      </c>
      <c r="B362" s="3">
        <v>209</v>
      </c>
      <c r="C362" s="3">
        <v>234.5</v>
      </c>
      <c r="D362" s="3">
        <v>256</v>
      </c>
      <c r="E362" s="2">
        <v>263.5</v>
      </c>
      <c r="V362" s="6"/>
    </row>
    <row r="363" spans="1:22" x14ac:dyDescent="0.3">
      <c r="A363" s="6">
        <v>38513</v>
      </c>
      <c r="B363" s="3">
        <v>205.75</v>
      </c>
      <c r="C363" s="3">
        <v>231</v>
      </c>
      <c r="D363" s="3">
        <v>255.75</v>
      </c>
      <c r="E363" s="2">
        <v>263.5</v>
      </c>
      <c r="V363" s="6"/>
    </row>
    <row r="364" spans="1:22" x14ac:dyDescent="0.3">
      <c r="A364" s="6">
        <v>38516</v>
      </c>
      <c r="B364" s="3">
        <v>198.5</v>
      </c>
      <c r="C364" s="3">
        <v>220</v>
      </c>
      <c r="D364" s="3">
        <v>250.5</v>
      </c>
      <c r="E364" s="2">
        <v>258.5</v>
      </c>
      <c r="V364" s="6"/>
    </row>
    <row r="365" spans="1:22" x14ac:dyDescent="0.3">
      <c r="A365" s="6">
        <v>38517</v>
      </c>
      <c r="B365" s="3">
        <v>189</v>
      </c>
      <c r="C365" s="3">
        <v>220</v>
      </c>
      <c r="D365" s="3">
        <v>242</v>
      </c>
      <c r="E365" s="2">
        <v>251.5</v>
      </c>
      <c r="V365" s="6"/>
    </row>
    <row r="366" spans="1:22" x14ac:dyDescent="0.3">
      <c r="A366" s="6">
        <v>38518</v>
      </c>
      <c r="B366" s="3">
        <v>188</v>
      </c>
      <c r="C366" s="3">
        <v>218.5</v>
      </c>
      <c r="D366" s="3">
        <v>243</v>
      </c>
      <c r="E366" s="2">
        <v>255</v>
      </c>
      <c r="V366" s="6"/>
    </row>
    <row r="367" spans="1:22" x14ac:dyDescent="0.3">
      <c r="A367" s="6">
        <v>38519</v>
      </c>
      <c r="B367" s="3">
        <v>184</v>
      </c>
      <c r="C367" s="3">
        <v>221.5</v>
      </c>
      <c r="D367" s="3">
        <v>241.75</v>
      </c>
      <c r="E367" s="2">
        <v>256</v>
      </c>
      <c r="V367" s="6"/>
    </row>
    <row r="368" spans="1:22" x14ac:dyDescent="0.3">
      <c r="A368" s="6">
        <v>38520</v>
      </c>
      <c r="B368" s="3">
        <v>183</v>
      </c>
      <c r="C368" s="3">
        <v>231</v>
      </c>
      <c r="D368" s="3">
        <v>241</v>
      </c>
      <c r="E368" s="2">
        <v>258.5</v>
      </c>
      <c r="V368" s="6"/>
    </row>
    <row r="369" spans="1:22" x14ac:dyDescent="0.3">
      <c r="A369" s="6">
        <v>38523</v>
      </c>
      <c r="B369" s="3">
        <v>192.5</v>
      </c>
      <c r="C369" s="3">
        <v>235</v>
      </c>
      <c r="D369" s="3">
        <v>252</v>
      </c>
      <c r="E369" s="2">
        <v>266.25</v>
      </c>
      <c r="V369" s="6"/>
    </row>
    <row r="370" spans="1:22" x14ac:dyDescent="0.3">
      <c r="A370" s="6">
        <v>38524</v>
      </c>
      <c r="B370" s="3">
        <v>195.5</v>
      </c>
      <c r="C370" s="3">
        <v>242</v>
      </c>
      <c r="D370" s="3">
        <v>254</v>
      </c>
      <c r="E370" s="2">
        <v>267</v>
      </c>
      <c r="V370" s="6"/>
    </row>
    <row r="371" spans="1:22" x14ac:dyDescent="0.3">
      <c r="A371" s="6">
        <v>38525</v>
      </c>
      <c r="B371" s="3">
        <v>205.5</v>
      </c>
      <c r="C371" s="3">
        <v>246.75</v>
      </c>
      <c r="D371" s="3">
        <v>259.5</v>
      </c>
      <c r="E371" s="2">
        <v>274</v>
      </c>
      <c r="V371" s="6"/>
    </row>
    <row r="372" spans="1:22" x14ac:dyDescent="0.3">
      <c r="A372" s="6">
        <v>38526</v>
      </c>
      <c r="B372" s="3">
        <v>208.5</v>
      </c>
      <c r="C372" s="3">
        <v>244.5</v>
      </c>
      <c r="D372" s="3">
        <v>266</v>
      </c>
      <c r="E372" s="2">
        <v>279</v>
      </c>
      <c r="V372" s="6"/>
    </row>
    <row r="373" spans="1:22" x14ac:dyDescent="0.3">
      <c r="A373" s="6">
        <v>38530</v>
      </c>
      <c r="B373" s="3">
        <v>203.5</v>
      </c>
      <c r="C373" s="3">
        <v>247.5</v>
      </c>
      <c r="D373" s="3">
        <v>267.5</v>
      </c>
      <c r="E373" s="2">
        <v>274</v>
      </c>
      <c r="V373" s="6"/>
    </row>
    <row r="374" spans="1:22" x14ac:dyDescent="0.3">
      <c r="A374" s="6">
        <v>38531</v>
      </c>
      <c r="B374" s="3">
        <v>205</v>
      </c>
      <c r="C374" s="3">
        <v>254</v>
      </c>
      <c r="D374" s="3">
        <v>267.75</v>
      </c>
      <c r="E374" s="2">
        <v>280.5</v>
      </c>
      <c r="V374" s="6"/>
    </row>
    <row r="375" spans="1:22" x14ac:dyDescent="0.3">
      <c r="A375" s="6">
        <v>38532</v>
      </c>
      <c r="B375" s="3">
        <v>215</v>
      </c>
      <c r="C375" s="3">
        <v>257</v>
      </c>
      <c r="D375" s="3">
        <v>272.5</v>
      </c>
      <c r="E375" s="2">
        <v>283</v>
      </c>
      <c r="V375" s="6"/>
    </row>
    <row r="376" spans="1:22" x14ac:dyDescent="0.3">
      <c r="A376" s="6">
        <v>38533</v>
      </c>
      <c r="B376" s="3">
        <v>215</v>
      </c>
      <c r="C376" s="3">
        <v>278</v>
      </c>
      <c r="D376" s="3">
        <v>273</v>
      </c>
      <c r="E376" s="2">
        <v>285</v>
      </c>
      <c r="V376" s="6"/>
    </row>
    <row r="377" spans="1:22" x14ac:dyDescent="0.3">
      <c r="A377" s="6">
        <v>38534</v>
      </c>
      <c r="B377" s="3">
        <v>261</v>
      </c>
      <c r="C377" s="3">
        <v>293</v>
      </c>
      <c r="D377" s="3">
        <v>290</v>
      </c>
      <c r="E377" s="2">
        <v>318</v>
      </c>
      <c r="V377" s="6"/>
    </row>
    <row r="378" spans="1:22" x14ac:dyDescent="0.3">
      <c r="A378" s="6">
        <v>38537</v>
      </c>
      <c r="B378" s="3">
        <v>277</v>
      </c>
      <c r="C378" s="3">
        <v>289.75</v>
      </c>
      <c r="D378" s="3">
        <v>305</v>
      </c>
      <c r="E378" s="2">
        <v>336</v>
      </c>
      <c r="V378" s="6"/>
    </row>
    <row r="379" spans="1:22" x14ac:dyDescent="0.3">
      <c r="A379" s="6">
        <v>38538</v>
      </c>
      <c r="B379" s="3">
        <v>275</v>
      </c>
      <c r="C379" s="3">
        <v>290</v>
      </c>
      <c r="D379" s="3">
        <v>300.5</v>
      </c>
      <c r="E379" s="2">
        <v>330</v>
      </c>
      <c r="V379" s="6"/>
    </row>
    <row r="380" spans="1:22" x14ac:dyDescent="0.3">
      <c r="A380" s="6">
        <v>38539</v>
      </c>
      <c r="B380" s="3">
        <v>276</v>
      </c>
      <c r="C380" s="3">
        <v>290</v>
      </c>
      <c r="D380" s="3">
        <v>300.5</v>
      </c>
      <c r="E380" s="2">
        <v>331</v>
      </c>
      <c r="V380" s="6"/>
    </row>
    <row r="381" spans="1:22" x14ac:dyDescent="0.3">
      <c r="A381" s="6">
        <v>38540</v>
      </c>
      <c r="B381" s="3">
        <v>271</v>
      </c>
      <c r="C381" s="3">
        <v>295.5</v>
      </c>
      <c r="D381" s="3">
        <v>300</v>
      </c>
      <c r="E381" s="2">
        <v>329</v>
      </c>
      <c r="V381" s="6"/>
    </row>
    <row r="382" spans="1:22" x14ac:dyDescent="0.3">
      <c r="A382" s="6">
        <v>38541</v>
      </c>
      <c r="B382" s="3">
        <v>277</v>
      </c>
      <c r="C382" s="3">
        <v>303</v>
      </c>
      <c r="D382" s="3">
        <v>307</v>
      </c>
      <c r="E382" s="2">
        <v>338</v>
      </c>
      <c r="V382" s="6"/>
    </row>
    <row r="383" spans="1:22" x14ac:dyDescent="0.3">
      <c r="A383" s="6">
        <v>38544</v>
      </c>
      <c r="B383" s="3">
        <v>283</v>
      </c>
      <c r="C383" s="3">
        <v>307.75</v>
      </c>
      <c r="D383" s="3">
        <v>315</v>
      </c>
      <c r="E383" s="2">
        <v>344</v>
      </c>
      <c r="V383" s="6"/>
    </row>
    <row r="384" spans="1:22" x14ac:dyDescent="0.3">
      <c r="A384" s="6">
        <v>38545</v>
      </c>
      <c r="B384" s="3">
        <v>288.25</v>
      </c>
      <c r="C384" s="3">
        <v>299</v>
      </c>
      <c r="D384" s="3">
        <v>323</v>
      </c>
      <c r="E384" s="2">
        <v>354</v>
      </c>
      <c r="V384" s="6"/>
    </row>
    <row r="385" spans="1:22" x14ac:dyDescent="0.3">
      <c r="A385" s="6">
        <v>38546</v>
      </c>
      <c r="B385" s="3">
        <v>280</v>
      </c>
      <c r="C385" s="3">
        <v>284.5</v>
      </c>
      <c r="D385" s="3">
        <v>316</v>
      </c>
      <c r="E385" s="2">
        <v>345</v>
      </c>
      <c r="V385" s="6"/>
    </row>
    <row r="386" spans="1:22" x14ac:dyDescent="0.3">
      <c r="A386" s="6">
        <v>38547</v>
      </c>
      <c r="B386" s="3">
        <v>273</v>
      </c>
      <c r="C386" s="3">
        <v>286.5</v>
      </c>
      <c r="D386" s="3">
        <v>298</v>
      </c>
      <c r="E386" s="2">
        <v>318</v>
      </c>
      <c r="V386" s="6"/>
    </row>
    <row r="387" spans="1:22" x14ac:dyDescent="0.3">
      <c r="A387" s="6">
        <v>38548</v>
      </c>
      <c r="B387" s="3">
        <v>274</v>
      </c>
      <c r="C387" s="3">
        <v>276.5</v>
      </c>
      <c r="D387" s="3">
        <v>295</v>
      </c>
      <c r="E387" s="2">
        <v>323</v>
      </c>
      <c r="V387" s="6"/>
    </row>
    <row r="388" spans="1:22" x14ac:dyDescent="0.3">
      <c r="A388" s="6">
        <v>38551</v>
      </c>
      <c r="B388" s="3">
        <v>262</v>
      </c>
      <c r="C388" s="3">
        <v>278</v>
      </c>
      <c r="D388" s="3">
        <v>287</v>
      </c>
      <c r="E388" s="2">
        <v>316</v>
      </c>
      <c r="V388" s="6"/>
    </row>
    <row r="389" spans="1:22" x14ac:dyDescent="0.3">
      <c r="A389" s="6">
        <v>38552</v>
      </c>
      <c r="B389" s="3">
        <v>262.75</v>
      </c>
      <c r="C389" s="3">
        <v>272</v>
      </c>
      <c r="D389" s="3">
        <v>290</v>
      </c>
      <c r="E389" s="2">
        <v>322</v>
      </c>
      <c r="V389" s="6"/>
    </row>
    <row r="390" spans="1:22" x14ac:dyDescent="0.3">
      <c r="A390" s="6">
        <v>38553</v>
      </c>
      <c r="B390" s="3">
        <v>252</v>
      </c>
      <c r="C390" s="3">
        <v>265.5</v>
      </c>
      <c r="D390" s="3">
        <v>282.5</v>
      </c>
      <c r="E390" s="2">
        <v>310</v>
      </c>
      <c r="V390" s="6"/>
    </row>
    <row r="391" spans="1:22" x14ac:dyDescent="0.3">
      <c r="A391" s="6">
        <v>38554</v>
      </c>
      <c r="B391" s="3">
        <v>246</v>
      </c>
      <c r="C391" s="3">
        <v>262</v>
      </c>
      <c r="D391" s="3">
        <v>274</v>
      </c>
      <c r="E391" s="2">
        <v>303</v>
      </c>
      <c r="V391" s="6"/>
    </row>
    <row r="392" spans="1:22" x14ac:dyDescent="0.3">
      <c r="A392" s="6">
        <v>38555</v>
      </c>
      <c r="B392" s="3">
        <v>244</v>
      </c>
      <c r="C392" s="3">
        <v>270</v>
      </c>
      <c r="D392" s="3">
        <v>271.5</v>
      </c>
      <c r="E392" s="2">
        <v>294</v>
      </c>
      <c r="V392" s="6"/>
    </row>
    <row r="393" spans="1:22" x14ac:dyDescent="0.3">
      <c r="A393" s="6">
        <v>38558</v>
      </c>
      <c r="B393" s="3">
        <v>252</v>
      </c>
      <c r="C393" s="3">
        <v>275.5</v>
      </c>
      <c r="D393" s="3">
        <v>284</v>
      </c>
      <c r="E393" s="2">
        <v>304</v>
      </c>
      <c r="V393" s="6"/>
    </row>
    <row r="394" spans="1:22" x14ac:dyDescent="0.3">
      <c r="A394" s="6">
        <v>38559</v>
      </c>
      <c r="B394" s="3">
        <v>254</v>
      </c>
      <c r="C394" s="3">
        <v>273</v>
      </c>
      <c r="D394" s="3">
        <v>284</v>
      </c>
      <c r="E394" s="2">
        <v>311</v>
      </c>
      <c r="V394" s="6"/>
    </row>
    <row r="395" spans="1:22" x14ac:dyDescent="0.3">
      <c r="A395" s="6">
        <v>38560</v>
      </c>
      <c r="B395" s="3">
        <v>250</v>
      </c>
      <c r="C395" s="3">
        <v>271</v>
      </c>
      <c r="D395" s="3">
        <v>282</v>
      </c>
      <c r="E395" s="2">
        <v>313</v>
      </c>
      <c r="V395" s="6"/>
    </row>
    <row r="396" spans="1:22" x14ac:dyDescent="0.3">
      <c r="A396" s="6">
        <v>38561</v>
      </c>
      <c r="B396" s="3">
        <v>247.25</v>
      </c>
      <c r="C396" s="3">
        <v>278.5</v>
      </c>
      <c r="D396" s="3">
        <v>280</v>
      </c>
      <c r="E396" s="2">
        <v>308.5</v>
      </c>
      <c r="V396" s="6"/>
    </row>
    <row r="397" spans="1:22" x14ac:dyDescent="0.3">
      <c r="A397" s="6">
        <v>38562</v>
      </c>
      <c r="B397" s="3">
        <v>255.5</v>
      </c>
      <c r="C397" s="3">
        <v>287.75</v>
      </c>
      <c r="D397" s="3">
        <v>290</v>
      </c>
      <c r="E397" s="2">
        <v>318</v>
      </c>
      <c r="V397" s="6"/>
    </row>
    <row r="398" spans="1:22" x14ac:dyDescent="0.3">
      <c r="A398" s="6">
        <v>38565</v>
      </c>
      <c r="B398" s="3">
        <v>272</v>
      </c>
      <c r="C398" s="3">
        <v>273.5</v>
      </c>
      <c r="D398" s="3">
        <v>313</v>
      </c>
      <c r="E398" s="2">
        <v>322</v>
      </c>
      <c r="V398" s="6"/>
    </row>
    <row r="399" spans="1:22" x14ac:dyDescent="0.3">
      <c r="A399" s="6">
        <v>38566</v>
      </c>
      <c r="B399" s="3">
        <v>265.5</v>
      </c>
      <c r="C399" s="3">
        <v>276</v>
      </c>
      <c r="D399" s="3">
        <v>299</v>
      </c>
      <c r="E399" s="2">
        <v>310.5</v>
      </c>
      <c r="V399" s="6"/>
    </row>
    <row r="400" spans="1:22" x14ac:dyDescent="0.3">
      <c r="A400" s="6">
        <v>38567</v>
      </c>
      <c r="B400" s="3">
        <v>268.5</v>
      </c>
      <c r="C400" s="3">
        <v>277.5</v>
      </c>
      <c r="D400" s="3">
        <v>304</v>
      </c>
      <c r="E400" s="2">
        <v>317</v>
      </c>
      <c r="V400" s="6"/>
    </row>
    <row r="401" spans="1:22" x14ac:dyDescent="0.3">
      <c r="A401" s="6">
        <v>38568</v>
      </c>
      <c r="B401" s="3">
        <v>267.5</v>
      </c>
      <c r="C401" s="3">
        <v>281</v>
      </c>
      <c r="D401" s="3">
        <v>302</v>
      </c>
      <c r="E401" s="2">
        <v>317.5</v>
      </c>
      <c r="V401" s="6"/>
    </row>
    <row r="402" spans="1:22" x14ac:dyDescent="0.3">
      <c r="A402" s="6">
        <v>38569</v>
      </c>
      <c r="B402" s="3">
        <v>271</v>
      </c>
      <c r="C402" s="3">
        <v>276.5</v>
      </c>
      <c r="D402" s="3">
        <v>309</v>
      </c>
      <c r="E402" s="2">
        <v>320.75</v>
      </c>
      <c r="V402" s="6"/>
    </row>
    <row r="403" spans="1:22" x14ac:dyDescent="0.3">
      <c r="A403" s="6">
        <v>38572</v>
      </c>
      <c r="B403" s="3">
        <v>266.5</v>
      </c>
      <c r="C403" s="3">
        <v>281</v>
      </c>
      <c r="D403" s="3">
        <v>306</v>
      </c>
      <c r="E403" s="2">
        <v>318.5</v>
      </c>
      <c r="V403" s="6"/>
    </row>
    <row r="404" spans="1:22" x14ac:dyDescent="0.3">
      <c r="A404" s="6">
        <v>38573</v>
      </c>
      <c r="B404" s="3">
        <v>268.25</v>
      </c>
      <c r="C404" s="3">
        <v>287</v>
      </c>
      <c r="D404" s="3">
        <v>308.5</v>
      </c>
      <c r="E404" s="2">
        <v>323</v>
      </c>
      <c r="V404" s="6"/>
    </row>
    <row r="405" spans="1:22" x14ac:dyDescent="0.3">
      <c r="A405" s="6">
        <v>38574</v>
      </c>
      <c r="B405" s="3">
        <v>273</v>
      </c>
      <c r="C405" s="3">
        <v>286.5</v>
      </c>
      <c r="D405" s="3">
        <v>314</v>
      </c>
      <c r="E405" s="2">
        <v>328</v>
      </c>
      <c r="V405" s="6"/>
    </row>
    <row r="406" spans="1:22" x14ac:dyDescent="0.3">
      <c r="A406" s="6">
        <v>38575</v>
      </c>
      <c r="B406" s="3">
        <v>271.5</v>
      </c>
      <c r="C406" s="3">
        <v>288</v>
      </c>
      <c r="D406" s="3">
        <v>313.5</v>
      </c>
      <c r="E406" s="2">
        <v>328</v>
      </c>
      <c r="V406" s="6"/>
    </row>
    <row r="407" spans="1:22" x14ac:dyDescent="0.3">
      <c r="A407" s="6">
        <v>38576</v>
      </c>
      <c r="B407" s="3">
        <v>274</v>
      </c>
      <c r="C407" s="3">
        <v>286</v>
      </c>
      <c r="D407" s="3">
        <v>315</v>
      </c>
      <c r="E407" s="2">
        <v>329</v>
      </c>
      <c r="V407" s="6"/>
    </row>
    <row r="408" spans="1:22" x14ac:dyDescent="0.3">
      <c r="A408" s="6">
        <v>38579</v>
      </c>
      <c r="B408" s="3">
        <v>273</v>
      </c>
      <c r="C408" s="3">
        <v>279</v>
      </c>
      <c r="D408" s="3">
        <v>312</v>
      </c>
      <c r="E408" s="2">
        <v>324.75</v>
      </c>
      <c r="V408" s="6"/>
    </row>
    <row r="409" spans="1:22" x14ac:dyDescent="0.3">
      <c r="A409" s="6">
        <v>38580</v>
      </c>
      <c r="B409" s="3">
        <v>268.75</v>
      </c>
      <c r="C409" s="3">
        <v>281.75</v>
      </c>
      <c r="D409" s="3">
        <v>306</v>
      </c>
      <c r="E409" s="2">
        <v>319</v>
      </c>
      <c r="V409" s="6"/>
    </row>
    <row r="410" spans="1:22" x14ac:dyDescent="0.3">
      <c r="A410" s="6">
        <v>38581</v>
      </c>
      <c r="B410" s="3">
        <v>269.25</v>
      </c>
      <c r="C410" s="3">
        <v>277.5</v>
      </c>
      <c r="D410" s="3">
        <v>307</v>
      </c>
      <c r="E410" s="2">
        <v>321.5</v>
      </c>
      <c r="V410" s="6"/>
    </row>
    <row r="411" spans="1:22" x14ac:dyDescent="0.3">
      <c r="A411" s="6">
        <v>38582</v>
      </c>
      <c r="B411" s="3">
        <v>266.5</v>
      </c>
      <c r="C411" s="3">
        <v>284.25</v>
      </c>
      <c r="D411" s="3">
        <v>303.5</v>
      </c>
      <c r="E411" s="2">
        <v>317</v>
      </c>
      <c r="V411" s="6"/>
    </row>
    <row r="412" spans="1:22" x14ac:dyDescent="0.3">
      <c r="A412" s="6">
        <v>38583</v>
      </c>
      <c r="B412" s="3">
        <v>272</v>
      </c>
      <c r="C412" s="3">
        <v>279</v>
      </c>
      <c r="D412" s="3">
        <v>309.5</v>
      </c>
      <c r="E412" s="2">
        <v>323</v>
      </c>
      <c r="V412" s="6"/>
    </row>
    <row r="413" spans="1:22" x14ac:dyDescent="0.3">
      <c r="A413" s="6">
        <v>38586</v>
      </c>
      <c r="B413" s="3">
        <v>266</v>
      </c>
      <c r="C413" s="3">
        <v>278.5</v>
      </c>
      <c r="D413" s="3">
        <v>309</v>
      </c>
      <c r="E413" s="2">
        <v>322</v>
      </c>
      <c r="V413" s="6"/>
    </row>
    <row r="414" spans="1:22" x14ac:dyDescent="0.3">
      <c r="A414" s="6">
        <v>38587</v>
      </c>
      <c r="B414" s="3">
        <v>266</v>
      </c>
      <c r="C414" s="3">
        <v>273</v>
      </c>
      <c r="D414" s="3">
        <v>304</v>
      </c>
      <c r="E414" s="2">
        <v>319.5</v>
      </c>
      <c r="V414" s="6"/>
    </row>
    <row r="415" spans="1:22" x14ac:dyDescent="0.3">
      <c r="A415" s="6">
        <v>38588</v>
      </c>
      <c r="B415" s="3">
        <v>261.5</v>
      </c>
      <c r="C415" s="3">
        <v>282.5</v>
      </c>
      <c r="D415" s="3">
        <v>299.25</v>
      </c>
      <c r="E415" s="2">
        <v>316.5</v>
      </c>
      <c r="V415" s="6"/>
    </row>
    <row r="416" spans="1:22" x14ac:dyDescent="0.3">
      <c r="A416" s="6">
        <v>38589</v>
      </c>
      <c r="B416" s="3">
        <v>268.5</v>
      </c>
      <c r="C416" s="3">
        <v>282</v>
      </c>
      <c r="D416" s="3">
        <v>309.5</v>
      </c>
      <c r="E416" s="2">
        <v>325</v>
      </c>
      <c r="V416" s="6"/>
    </row>
    <row r="417" spans="1:22" x14ac:dyDescent="0.3">
      <c r="A417" s="6">
        <v>38590</v>
      </c>
      <c r="B417" s="3">
        <v>267.25</v>
      </c>
      <c r="C417" s="3">
        <v>276</v>
      </c>
      <c r="D417" s="3">
        <v>307</v>
      </c>
      <c r="E417" s="2">
        <v>324</v>
      </c>
      <c r="V417" s="6"/>
    </row>
    <row r="418" spans="1:22" x14ac:dyDescent="0.3">
      <c r="A418" s="6">
        <v>38593</v>
      </c>
      <c r="B418" s="3">
        <v>263.5</v>
      </c>
      <c r="C418" s="3">
        <v>285.75</v>
      </c>
      <c r="D418" s="3">
        <v>305</v>
      </c>
      <c r="E418" s="2">
        <v>321.5</v>
      </c>
      <c r="V418" s="6"/>
    </row>
    <row r="419" spans="1:22" x14ac:dyDescent="0.3">
      <c r="A419" s="6">
        <v>38594</v>
      </c>
      <c r="B419" s="3">
        <v>266.5</v>
      </c>
      <c r="C419" s="3">
        <v>282.5</v>
      </c>
      <c r="D419" s="3">
        <v>312</v>
      </c>
      <c r="E419" s="2">
        <v>328.5</v>
      </c>
      <c r="V419" s="6"/>
    </row>
    <row r="420" spans="1:22" x14ac:dyDescent="0.3">
      <c r="A420" s="6">
        <v>38595</v>
      </c>
      <c r="B420" s="3">
        <v>260.5</v>
      </c>
      <c r="C420" s="3">
        <v>305</v>
      </c>
      <c r="D420" s="3">
        <v>307.75</v>
      </c>
      <c r="E420" s="2">
        <v>325</v>
      </c>
      <c r="V420" s="6"/>
    </row>
    <row r="421" spans="1:22" x14ac:dyDescent="0.3">
      <c r="A421" s="6">
        <v>38596</v>
      </c>
      <c r="B421" s="3">
        <v>278</v>
      </c>
      <c r="C421" s="3">
        <v>303</v>
      </c>
      <c r="D421" s="3">
        <v>322.75</v>
      </c>
      <c r="E421" s="2">
        <v>42.6</v>
      </c>
      <c r="V421" s="6"/>
    </row>
    <row r="422" spans="1:22" x14ac:dyDescent="0.3">
      <c r="A422" s="6">
        <v>38597</v>
      </c>
      <c r="B422" s="3">
        <v>274</v>
      </c>
      <c r="C422" s="3">
        <v>300</v>
      </c>
      <c r="D422" s="3">
        <v>322.25</v>
      </c>
      <c r="E422" s="2">
        <v>42.9</v>
      </c>
      <c r="V422" s="6"/>
    </row>
    <row r="423" spans="1:22" x14ac:dyDescent="0.3">
      <c r="A423" s="6">
        <v>38600</v>
      </c>
      <c r="B423" s="3">
        <v>271.5</v>
      </c>
      <c r="C423" s="3">
        <v>300</v>
      </c>
      <c r="D423" s="3">
        <v>321.5</v>
      </c>
      <c r="E423" s="2">
        <v>42.75</v>
      </c>
      <c r="V423" s="6"/>
    </row>
    <row r="424" spans="1:22" x14ac:dyDescent="0.3">
      <c r="A424" s="6">
        <v>38601</v>
      </c>
      <c r="B424" s="3">
        <v>270</v>
      </c>
      <c r="C424" s="3">
        <v>298.5</v>
      </c>
      <c r="D424" s="3">
        <v>321</v>
      </c>
      <c r="E424" s="2">
        <v>42.5</v>
      </c>
      <c r="V424" s="6"/>
    </row>
    <row r="425" spans="1:22" x14ac:dyDescent="0.3">
      <c r="A425" s="6">
        <v>38602</v>
      </c>
      <c r="B425" s="3">
        <v>268.25</v>
      </c>
      <c r="C425" s="3">
        <v>296.75</v>
      </c>
      <c r="D425" s="3">
        <v>321</v>
      </c>
      <c r="E425" s="2">
        <v>42.7</v>
      </c>
      <c r="V425" s="6"/>
    </row>
    <row r="426" spans="1:22" x14ac:dyDescent="0.3">
      <c r="A426" s="6">
        <v>38603</v>
      </c>
      <c r="B426" s="3">
        <v>266</v>
      </c>
      <c r="C426" s="3">
        <v>294.5</v>
      </c>
      <c r="D426" s="3">
        <v>320</v>
      </c>
      <c r="E426" s="2">
        <v>42.5</v>
      </c>
      <c r="V426" s="6"/>
    </row>
    <row r="427" spans="1:22" x14ac:dyDescent="0.3">
      <c r="A427" s="6">
        <v>38604</v>
      </c>
      <c r="B427" s="3">
        <v>265.25</v>
      </c>
      <c r="C427" s="3">
        <v>284</v>
      </c>
      <c r="D427" s="3">
        <v>318.5</v>
      </c>
      <c r="E427" s="2">
        <v>42.25</v>
      </c>
      <c r="V427" s="6"/>
    </row>
    <row r="428" spans="1:22" x14ac:dyDescent="0.3">
      <c r="A428" s="6">
        <v>38607</v>
      </c>
      <c r="B428" s="3">
        <v>257.5</v>
      </c>
      <c r="C428" s="3">
        <v>281.5</v>
      </c>
      <c r="D428" s="3">
        <v>308.5</v>
      </c>
      <c r="E428" s="2">
        <v>40.950000000000003</v>
      </c>
      <c r="V428" s="6"/>
    </row>
    <row r="429" spans="1:22" x14ac:dyDescent="0.3">
      <c r="A429" s="6">
        <v>38608</v>
      </c>
      <c r="B429" s="3">
        <v>254</v>
      </c>
      <c r="C429" s="3">
        <v>279.75</v>
      </c>
      <c r="D429" s="3">
        <v>304.75</v>
      </c>
      <c r="E429" s="2">
        <v>40.6</v>
      </c>
      <c r="V429" s="6"/>
    </row>
    <row r="430" spans="1:22" x14ac:dyDescent="0.3">
      <c r="A430" s="6">
        <v>38609</v>
      </c>
      <c r="B430" s="3">
        <v>249</v>
      </c>
      <c r="C430" s="3">
        <v>283.5</v>
      </c>
      <c r="D430" s="3">
        <v>305</v>
      </c>
      <c r="E430" s="2">
        <v>40.5</v>
      </c>
      <c r="V430" s="6"/>
    </row>
    <row r="431" spans="1:22" x14ac:dyDescent="0.3">
      <c r="A431" s="6">
        <v>38610</v>
      </c>
      <c r="B431" s="3">
        <v>253</v>
      </c>
      <c r="C431" s="3">
        <v>281</v>
      </c>
      <c r="D431" s="3">
        <v>308</v>
      </c>
      <c r="E431" s="2">
        <v>41.25</v>
      </c>
      <c r="V431" s="6"/>
    </row>
    <row r="432" spans="1:22" x14ac:dyDescent="0.3">
      <c r="A432" s="6">
        <v>38611</v>
      </c>
      <c r="B432" s="3">
        <v>252.5</v>
      </c>
      <c r="C432" s="3">
        <v>275</v>
      </c>
      <c r="D432" s="3">
        <v>305.5</v>
      </c>
      <c r="E432" s="2">
        <v>40.950000000000003</v>
      </c>
      <c r="V432" s="6"/>
    </row>
    <row r="433" spans="1:22" x14ac:dyDescent="0.3">
      <c r="A433" s="6">
        <v>38614</v>
      </c>
      <c r="B433" s="3">
        <v>244.75</v>
      </c>
      <c r="C433" s="3">
        <v>276</v>
      </c>
      <c r="D433" s="3">
        <v>298</v>
      </c>
      <c r="E433" s="2">
        <v>40.049999999999997</v>
      </c>
      <c r="V433" s="6"/>
    </row>
    <row r="434" spans="1:22" x14ac:dyDescent="0.3">
      <c r="A434" s="6">
        <v>38615</v>
      </c>
      <c r="B434" s="3">
        <v>244.25</v>
      </c>
      <c r="C434" s="3">
        <v>278.5</v>
      </c>
      <c r="D434" s="3">
        <v>299.5</v>
      </c>
      <c r="E434" s="2">
        <v>40.049999999999997</v>
      </c>
      <c r="V434" s="6"/>
    </row>
    <row r="435" spans="1:22" x14ac:dyDescent="0.3">
      <c r="A435" s="6">
        <v>38616</v>
      </c>
      <c r="B435" s="3">
        <v>245.75</v>
      </c>
      <c r="C435" s="3">
        <v>283.75</v>
      </c>
      <c r="D435" s="3">
        <v>301</v>
      </c>
      <c r="E435" s="2">
        <v>40.049999999999997</v>
      </c>
      <c r="V435" s="6"/>
    </row>
    <row r="436" spans="1:22" x14ac:dyDescent="0.3">
      <c r="A436" s="6">
        <v>38617</v>
      </c>
      <c r="B436" s="3">
        <v>249</v>
      </c>
      <c r="C436" s="3">
        <v>280</v>
      </c>
      <c r="D436" s="3">
        <v>305.5</v>
      </c>
      <c r="E436" s="2">
        <v>40.6</v>
      </c>
      <c r="V436" s="6"/>
    </row>
    <row r="437" spans="1:22" x14ac:dyDescent="0.3">
      <c r="A437" s="6">
        <v>38618</v>
      </c>
      <c r="B437" s="3">
        <v>244</v>
      </c>
      <c r="C437" s="3">
        <v>275.5</v>
      </c>
      <c r="D437" s="3">
        <v>303</v>
      </c>
      <c r="E437" s="2">
        <v>40.1</v>
      </c>
      <c r="V437" s="6"/>
    </row>
    <row r="438" spans="1:22" x14ac:dyDescent="0.3">
      <c r="A438" s="6">
        <v>38621</v>
      </c>
      <c r="B438" s="3">
        <v>241.5</v>
      </c>
      <c r="C438" s="3">
        <v>281.5</v>
      </c>
      <c r="D438" s="3">
        <v>295</v>
      </c>
      <c r="E438" s="2">
        <v>39.6</v>
      </c>
      <c r="V438" s="6"/>
    </row>
    <row r="439" spans="1:22" x14ac:dyDescent="0.3">
      <c r="A439" s="6">
        <v>38622</v>
      </c>
      <c r="B439" s="3">
        <v>247.75</v>
      </c>
      <c r="C439" s="3">
        <v>283</v>
      </c>
      <c r="D439" s="3">
        <v>301</v>
      </c>
      <c r="E439" s="2">
        <v>40.049999999999997</v>
      </c>
      <c r="V439" s="6"/>
    </row>
    <row r="440" spans="1:22" x14ac:dyDescent="0.3">
      <c r="A440" s="6">
        <v>38623</v>
      </c>
      <c r="B440" s="3">
        <v>250</v>
      </c>
      <c r="C440" s="3">
        <v>285</v>
      </c>
      <c r="D440" s="3">
        <v>303</v>
      </c>
      <c r="E440" s="2">
        <v>40.5</v>
      </c>
      <c r="V440" s="6"/>
    </row>
    <row r="441" spans="1:22" x14ac:dyDescent="0.3">
      <c r="A441" s="6">
        <v>38624</v>
      </c>
      <c r="B441" s="3">
        <v>248</v>
      </c>
      <c r="C441" s="3">
        <v>287.5</v>
      </c>
      <c r="D441" s="3">
        <v>306</v>
      </c>
      <c r="E441" s="2">
        <v>41</v>
      </c>
      <c r="V441" s="6"/>
    </row>
    <row r="442" spans="1:22" x14ac:dyDescent="0.3">
      <c r="A442" s="6">
        <v>38625</v>
      </c>
      <c r="B442" s="3">
        <v>250.5</v>
      </c>
      <c r="C442" s="3">
        <v>299.5</v>
      </c>
      <c r="D442" s="3">
        <v>308</v>
      </c>
      <c r="E442" s="2">
        <v>41.3</v>
      </c>
      <c r="V442" s="6"/>
    </row>
    <row r="443" spans="1:22" x14ac:dyDescent="0.3">
      <c r="A443" s="6">
        <v>38628</v>
      </c>
      <c r="B443" s="3">
        <v>275</v>
      </c>
      <c r="C443" s="3">
        <v>301.5</v>
      </c>
      <c r="D443" s="3">
        <v>40.799999999999997</v>
      </c>
      <c r="E443" s="2">
        <v>40.6</v>
      </c>
      <c r="V443" s="6"/>
    </row>
    <row r="444" spans="1:22" x14ac:dyDescent="0.3">
      <c r="A444" s="6">
        <v>38629</v>
      </c>
      <c r="B444" s="3">
        <v>278.5</v>
      </c>
      <c r="C444" s="3">
        <v>298.25</v>
      </c>
      <c r="D444" s="3">
        <v>40.950000000000003</v>
      </c>
      <c r="E444" s="2">
        <v>41</v>
      </c>
      <c r="V444" s="6"/>
    </row>
    <row r="445" spans="1:22" x14ac:dyDescent="0.3">
      <c r="A445" s="6">
        <v>38630</v>
      </c>
      <c r="B445" s="3">
        <v>276</v>
      </c>
      <c r="C445" s="3">
        <v>302.75</v>
      </c>
      <c r="D445" s="3">
        <v>40.950000000000003</v>
      </c>
      <c r="E445" s="2">
        <v>40.549999999999997</v>
      </c>
      <c r="V445" s="6"/>
    </row>
    <row r="446" spans="1:22" x14ac:dyDescent="0.3">
      <c r="A446" s="6">
        <v>38631</v>
      </c>
      <c r="B446" s="3">
        <v>281</v>
      </c>
      <c r="C446" s="3">
        <v>306</v>
      </c>
      <c r="D446" s="3">
        <v>40.9</v>
      </c>
      <c r="E446" s="2">
        <v>40.98</v>
      </c>
      <c r="V446" s="6"/>
    </row>
    <row r="447" spans="1:22" x14ac:dyDescent="0.3">
      <c r="A447" s="6">
        <v>38632</v>
      </c>
      <c r="B447" s="3">
        <v>284.5</v>
      </c>
      <c r="C447" s="3">
        <v>317.75</v>
      </c>
      <c r="D447" s="3">
        <v>41.1</v>
      </c>
      <c r="E447" s="2">
        <v>41.2</v>
      </c>
      <c r="V447" s="6"/>
    </row>
    <row r="448" spans="1:22" x14ac:dyDescent="0.3">
      <c r="A448" s="6">
        <v>38635</v>
      </c>
      <c r="B448" s="3">
        <v>296.5</v>
      </c>
      <c r="C448" s="3">
        <v>321.25</v>
      </c>
      <c r="D448" s="3">
        <v>42.35</v>
      </c>
      <c r="E448" s="2">
        <v>42.25</v>
      </c>
      <c r="V448" s="6"/>
    </row>
    <row r="449" spans="1:22" x14ac:dyDescent="0.3">
      <c r="A449" s="6">
        <v>38636</v>
      </c>
      <c r="B449" s="3">
        <v>302</v>
      </c>
      <c r="C449" s="3">
        <v>324.75</v>
      </c>
      <c r="D449" s="3">
        <v>42.95</v>
      </c>
      <c r="E449" s="2">
        <v>42.85</v>
      </c>
      <c r="V449" s="6"/>
    </row>
    <row r="450" spans="1:22" x14ac:dyDescent="0.3">
      <c r="A450" s="6">
        <v>38637</v>
      </c>
      <c r="B450" s="3">
        <v>306</v>
      </c>
      <c r="C450" s="3">
        <v>321.25</v>
      </c>
      <c r="D450" s="3">
        <v>43.3</v>
      </c>
      <c r="E450" s="2">
        <v>43.05</v>
      </c>
      <c r="V450" s="6"/>
    </row>
    <row r="451" spans="1:22" x14ac:dyDescent="0.3">
      <c r="A451" s="6">
        <v>38638</v>
      </c>
      <c r="B451" s="3">
        <v>302</v>
      </c>
      <c r="C451" s="3">
        <v>320</v>
      </c>
      <c r="D451" s="3">
        <v>43.25</v>
      </c>
      <c r="E451" s="2">
        <v>43.15</v>
      </c>
      <c r="V451" s="6"/>
    </row>
    <row r="452" spans="1:22" x14ac:dyDescent="0.3">
      <c r="A452" s="6">
        <v>38639</v>
      </c>
      <c r="B452" s="3">
        <v>301.75</v>
      </c>
      <c r="C452" s="3">
        <v>320.5</v>
      </c>
      <c r="D452" s="3">
        <v>43.1</v>
      </c>
      <c r="E452" s="2">
        <v>43</v>
      </c>
      <c r="V452" s="6"/>
    </row>
    <row r="453" spans="1:22" x14ac:dyDescent="0.3">
      <c r="A453" s="6">
        <v>38642</v>
      </c>
      <c r="B453" s="3">
        <v>301.75</v>
      </c>
      <c r="C453" s="3">
        <v>320</v>
      </c>
      <c r="D453" s="3">
        <v>43</v>
      </c>
      <c r="E453" s="2">
        <v>42.8</v>
      </c>
      <c r="V453" s="6"/>
    </row>
    <row r="454" spans="1:22" x14ac:dyDescent="0.3">
      <c r="A454" s="6">
        <v>38643</v>
      </c>
      <c r="B454" s="3">
        <v>302</v>
      </c>
      <c r="C454" s="3">
        <v>318</v>
      </c>
      <c r="D454" s="3">
        <v>42.8</v>
      </c>
      <c r="E454" s="2">
        <v>42.73</v>
      </c>
      <c r="V454" s="6"/>
    </row>
    <row r="455" spans="1:22" x14ac:dyDescent="0.3">
      <c r="A455" s="6">
        <v>38644</v>
      </c>
      <c r="B455" s="3">
        <v>301</v>
      </c>
      <c r="C455" s="3">
        <v>305</v>
      </c>
      <c r="D455" s="3">
        <v>42.65</v>
      </c>
      <c r="E455" s="2">
        <v>42.55</v>
      </c>
      <c r="V455" s="6"/>
    </row>
    <row r="456" spans="1:22" x14ac:dyDescent="0.3">
      <c r="A456" s="6">
        <v>38645</v>
      </c>
      <c r="B456" s="3">
        <v>285.5</v>
      </c>
      <c r="C456" s="3">
        <v>307.5</v>
      </c>
      <c r="D456" s="3">
        <v>40.9</v>
      </c>
      <c r="E456" s="2">
        <v>41</v>
      </c>
      <c r="V456" s="6"/>
    </row>
    <row r="457" spans="1:22" x14ac:dyDescent="0.3">
      <c r="A457" s="6">
        <v>38646</v>
      </c>
      <c r="B457" s="3">
        <v>287</v>
      </c>
      <c r="C457" s="3">
        <v>295.5</v>
      </c>
      <c r="D457" s="3">
        <v>41.15</v>
      </c>
      <c r="E457" s="2">
        <v>41.1</v>
      </c>
      <c r="V457" s="6"/>
    </row>
    <row r="458" spans="1:22" x14ac:dyDescent="0.3">
      <c r="A458" s="6">
        <v>38649</v>
      </c>
      <c r="B458" s="3">
        <v>273.5</v>
      </c>
      <c r="C458" s="3">
        <v>301</v>
      </c>
      <c r="D458" s="3">
        <v>39.950000000000003</v>
      </c>
      <c r="E458" s="2">
        <v>40</v>
      </c>
      <c r="V458" s="6"/>
    </row>
    <row r="459" spans="1:22" x14ac:dyDescent="0.3">
      <c r="A459" s="6">
        <v>38650</v>
      </c>
      <c r="B459" s="3">
        <v>275</v>
      </c>
      <c r="C459" s="3">
        <v>305</v>
      </c>
      <c r="D459" s="3">
        <v>40.4</v>
      </c>
      <c r="E459" s="2">
        <v>40.450000000000003</v>
      </c>
      <c r="V459" s="6"/>
    </row>
    <row r="460" spans="1:22" x14ac:dyDescent="0.3">
      <c r="A460" s="6">
        <v>38651</v>
      </c>
      <c r="B460" s="3">
        <v>275</v>
      </c>
      <c r="C460" s="3">
        <v>302</v>
      </c>
      <c r="D460" s="3">
        <v>41.05</v>
      </c>
      <c r="E460" s="2">
        <v>40.950000000000003</v>
      </c>
      <c r="V460" s="6"/>
    </row>
    <row r="461" spans="1:22" x14ac:dyDescent="0.3">
      <c r="A461" s="6">
        <v>38652</v>
      </c>
      <c r="B461" s="3">
        <v>272</v>
      </c>
      <c r="C461" s="3">
        <v>309.5</v>
      </c>
      <c r="D461" s="3">
        <v>40.799999999999997</v>
      </c>
      <c r="E461" s="2">
        <v>40.5</v>
      </c>
      <c r="V461" s="6"/>
    </row>
    <row r="462" spans="1:22" x14ac:dyDescent="0.3">
      <c r="A462" s="6">
        <v>38653</v>
      </c>
      <c r="B462" s="3">
        <v>279.75</v>
      </c>
      <c r="C462" s="3">
        <v>302.5</v>
      </c>
      <c r="D462" s="3">
        <v>41.75</v>
      </c>
      <c r="E462" s="2">
        <v>41.6</v>
      </c>
      <c r="V462" s="6"/>
    </row>
    <row r="463" spans="1:22" x14ac:dyDescent="0.3">
      <c r="A463" s="6">
        <v>38656</v>
      </c>
      <c r="B463" s="3">
        <v>267.5</v>
      </c>
      <c r="C463" s="3">
        <v>40.5</v>
      </c>
      <c r="D463" s="3">
        <v>40.799999999999997</v>
      </c>
      <c r="E463" s="2">
        <v>40.549999999999997</v>
      </c>
      <c r="V463" s="6"/>
    </row>
    <row r="464" spans="1:22" x14ac:dyDescent="0.3">
      <c r="A464" s="6">
        <v>38657</v>
      </c>
      <c r="B464" s="3">
        <v>296</v>
      </c>
      <c r="C464" s="3">
        <v>40</v>
      </c>
      <c r="D464" s="3">
        <v>40.450000000000003</v>
      </c>
      <c r="E464" s="2">
        <v>36.25</v>
      </c>
      <c r="V464" s="6"/>
    </row>
    <row r="465" spans="1:22" x14ac:dyDescent="0.3">
      <c r="A465" s="6">
        <v>38658</v>
      </c>
      <c r="B465" s="3">
        <v>291.25</v>
      </c>
      <c r="C465" s="3">
        <v>39.9</v>
      </c>
      <c r="D465" s="3">
        <v>40.1</v>
      </c>
      <c r="E465" s="2">
        <v>36</v>
      </c>
      <c r="V465" s="6"/>
    </row>
    <row r="466" spans="1:22" x14ac:dyDescent="0.3">
      <c r="A466" s="6">
        <v>38659</v>
      </c>
      <c r="B466" s="3">
        <v>287</v>
      </c>
      <c r="C466" s="3">
        <v>39.35</v>
      </c>
      <c r="D466" s="3">
        <v>39.85</v>
      </c>
      <c r="E466" s="2">
        <v>35.729999999999997</v>
      </c>
      <c r="V466" s="6"/>
    </row>
    <row r="467" spans="1:22" x14ac:dyDescent="0.3">
      <c r="A467" s="6">
        <v>38660</v>
      </c>
      <c r="B467" s="3">
        <v>279</v>
      </c>
      <c r="C467" s="3">
        <v>38</v>
      </c>
      <c r="D467" s="3">
        <v>39.4</v>
      </c>
      <c r="E467" s="2">
        <v>35.5</v>
      </c>
      <c r="V467" s="6"/>
    </row>
    <row r="468" spans="1:22" x14ac:dyDescent="0.3">
      <c r="A468" s="6">
        <v>38663</v>
      </c>
      <c r="B468" s="3">
        <v>269.75</v>
      </c>
      <c r="C468" s="3">
        <v>39.01</v>
      </c>
      <c r="D468" s="3">
        <v>38.299999999999997</v>
      </c>
      <c r="E468" s="2">
        <v>34.4</v>
      </c>
      <c r="V468" s="6"/>
    </row>
    <row r="469" spans="1:22" x14ac:dyDescent="0.3">
      <c r="A469" s="6">
        <v>38664</v>
      </c>
      <c r="B469" s="3">
        <v>280</v>
      </c>
      <c r="C469" s="3">
        <v>40.4</v>
      </c>
      <c r="D469" s="3">
        <v>39.1</v>
      </c>
      <c r="E469" s="2">
        <v>35.950000000000003</v>
      </c>
      <c r="V469" s="6"/>
    </row>
    <row r="470" spans="1:22" x14ac:dyDescent="0.3">
      <c r="A470" s="6">
        <v>38665</v>
      </c>
      <c r="B470" s="3">
        <v>290</v>
      </c>
      <c r="C470" s="3">
        <v>40</v>
      </c>
      <c r="D470" s="3">
        <v>39.950000000000003</v>
      </c>
      <c r="E470" s="2">
        <v>36.6</v>
      </c>
      <c r="V470" s="6"/>
    </row>
    <row r="471" spans="1:22" x14ac:dyDescent="0.3">
      <c r="A471" s="6">
        <v>38666</v>
      </c>
      <c r="B471" s="3">
        <v>285.5</v>
      </c>
      <c r="C471" s="3">
        <v>40.1</v>
      </c>
      <c r="D471" s="3">
        <v>40.15</v>
      </c>
      <c r="E471" s="2">
        <v>36.6</v>
      </c>
      <c r="V471" s="6"/>
    </row>
    <row r="472" spans="1:22" x14ac:dyDescent="0.3">
      <c r="A472" s="6">
        <v>38667</v>
      </c>
      <c r="B472" s="3">
        <v>282.5</v>
      </c>
      <c r="C472" s="3">
        <v>41</v>
      </c>
      <c r="D472" s="3">
        <v>40.200000000000003</v>
      </c>
      <c r="E472" s="2">
        <v>36.53</v>
      </c>
      <c r="V472" s="6"/>
    </row>
    <row r="473" spans="1:22" x14ac:dyDescent="0.3">
      <c r="A473" s="6">
        <v>38670</v>
      </c>
      <c r="B473" s="3">
        <v>287</v>
      </c>
      <c r="C473" s="3">
        <v>40.299999999999997</v>
      </c>
      <c r="D473" s="3">
        <v>41.1</v>
      </c>
      <c r="E473" s="2">
        <v>37.6</v>
      </c>
      <c r="V473" s="6"/>
    </row>
    <row r="474" spans="1:22" x14ac:dyDescent="0.3">
      <c r="A474" s="6">
        <v>38671</v>
      </c>
      <c r="B474" s="3">
        <v>280</v>
      </c>
      <c r="C474" s="3">
        <v>40.549999999999997</v>
      </c>
      <c r="D474" s="3">
        <v>40.4</v>
      </c>
      <c r="E474" s="2">
        <v>37</v>
      </c>
      <c r="V474" s="6"/>
    </row>
    <row r="475" spans="1:22" x14ac:dyDescent="0.3">
      <c r="A475" s="6">
        <v>38672</v>
      </c>
      <c r="B475" s="3">
        <v>288</v>
      </c>
      <c r="C475" s="3">
        <v>40.799999999999997</v>
      </c>
      <c r="D475" s="3">
        <v>40.85</v>
      </c>
      <c r="E475" s="2">
        <v>37.35</v>
      </c>
      <c r="V475" s="6"/>
    </row>
    <row r="476" spans="1:22" x14ac:dyDescent="0.3">
      <c r="A476" s="6">
        <v>38673</v>
      </c>
      <c r="B476" s="3">
        <v>293</v>
      </c>
      <c r="C476" s="3">
        <v>39.950000000000003</v>
      </c>
      <c r="D476" s="3">
        <v>41</v>
      </c>
      <c r="E476" s="2">
        <v>37.299999999999997</v>
      </c>
      <c r="V476" s="6"/>
    </row>
    <row r="477" spans="1:22" x14ac:dyDescent="0.3">
      <c r="A477" s="6">
        <v>38674</v>
      </c>
      <c r="B477" s="3">
        <v>290</v>
      </c>
      <c r="C477" s="3">
        <v>40.200000000000003</v>
      </c>
      <c r="D477" s="3">
        <v>39.9</v>
      </c>
      <c r="E477" s="2">
        <v>36.75</v>
      </c>
      <c r="V477" s="6"/>
    </row>
    <row r="478" spans="1:22" x14ac:dyDescent="0.3">
      <c r="A478" s="6">
        <v>38677</v>
      </c>
      <c r="B478" s="3">
        <v>293</v>
      </c>
      <c r="C478" s="3">
        <v>39.979999999999997</v>
      </c>
      <c r="D478" s="3">
        <v>40.4</v>
      </c>
      <c r="E478" s="2">
        <v>36.950000000000003</v>
      </c>
      <c r="V478" s="6"/>
    </row>
    <row r="479" spans="1:22" x14ac:dyDescent="0.3">
      <c r="A479" s="6">
        <v>38678</v>
      </c>
      <c r="B479" s="3">
        <v>293</v>
      </c>
      <c r="C479" s="3">
        <v>39.9</v>
      </c>
      <c r="D479" s="3">
        <v>40.200000000000003</v>
      </c>
      <c r="E479" s="2">
        <v>36.799999999999997</v>
      </c>
      <c r="V479" s="6"/>
    </row>
    <row r="480" spans="1:22" x14ac:dyDescent="0.3">
      <c r="A480" s="6">
        <v>38679</v>
      </c>
      <c r="B480" s="3">
        <v>295</v>
      </c>
      <c r="C480" s="3">
        <v>39.299999999999997</v>
      </c>
      <c r="D480" s="3">
        <v>39.950000000000003</v>
      </c>
      <c r="E480" s="2">
        <v>36.68</v>
      </c>
      <c r="V480" s="6"/>
    </row>
    <row r="481" spans="1:22" x14ac:dyDescent="0.3">
      <c r="A481" s="6">
        <v>38680</v>
      </c>
      <c r="B481" s="3">
        <v>289.5</v>
      </c>
      <c r="C481" s="3">
        <v>39.25</v>
      </c>
      <c r="D481" s="3">
        <v>39.35</v>
      </c>
      <c r="E481" s="2">
        <v>36</v>
      </c>
      <c r="V481" s="6"/>
    </row>
    <row r="482" spans="1:22" x14ac:dyDescent="0.3">
      <c r="A482" s="6">
        <v>38681</v>
      </c>
      <c r="B482" s="3">
        <v>291.5</v>
      </c>
      <c r="C482" s="3">
        <v>40.700000000000003</v>
      </c>
      <c r="D482" s="3">
        <v>39.25</v>
      </c>
      <c r="E482" s="2">
        <v>35.549999999999997</v>
      </c>
      <c r="V482" s="6"/>
    </row>
    <row r="483" spans="1:22" x14ac:dyDescent="0.3">
      <c r="A483" s="6">
        <v>38684</v>
      </c>
      <c r="B483" s="3">
        <v>296</v>
      </c>
      <c r="C483" s="3">
        <v>41.4</v>
      </c>
      <c r="D483" s="3">
        <v>40.6</v>
      </c>
      <c r="E483" s="2">
        <v>36.6</v>
      </c>
      <c r="V483" s="6"/>
    </row>
    <row r="484" spans="1:22" x14ac:dyDescent="0.3">
      <c r="A484" s="6">
        <v>38685</v>
      </c>
      <c r="B484" s="3">
        <v>307</v>
      </c>
      <c r="C484" s="3">
        <v>40.549999999999997</v>
      </c>
      <c r="D484" s="3">
        <v>41.6</v>
      </c>
      <c r="E484" s="2">
        <v>37.5</v>
      </c>
      <c r="V484" s="6"/>
    </row>
    <row r="485" spans="1:22" x14ac:dyDescent="0.3">
      <c r="A485" s="6">
        <v>38686</v>
      </c>
      <c r="B485" s="3">
        <v>297</v>
      </c>
      <c r="C485" s="11">
        <v>40.5</v>
      </c>
      <c r="D485" s="3">
        <v>40.75</v>
      </c>
      <c r="E485" s="2">
        <v>36.799999999999997</v>
      </c>
      <c r="V485" s="6"/>
    </row>
    <row r="486" spans="1:22" x14ac:dyDescent="0.3">
      <c r="A486" s="6">
        <v>38687</v>
      </c>
      <c r="B486" s="11">
        <v>40.700000000000003</v>
      </c>
      <c r="C486" s="3">
        <v>41.05</v>
      </c>
      <c r="D486" s="3">
        <v>36.700000000000003</v>
      </c>
      <c r="E486" s="2">
        <v>35.65</v>
      </c>
      <c r="V486" s="6"/>
    </row>
    <row r="487" spans="1:22" x14ac:dyDescent="0.3">
      <c r="A487" s="6">
        <v>38688</v>
      </c>
      <c r="B487" s="3">
        <v>41.15</v>
      </c>
      <c r="C487" s="3">
        <v>41.8</v>
      </c>
      <c r="D487" s="3">
        <v>36.9</v>
      </c>
      <c r="E487" s="2">
        <v>35.9</v>
      </c>
      <c r="V487" s="6"/>
    </row>
    <row r="488" spans="1:22" x14ac:dyDescent="0.3">
      <c r="A488" s="6">
        <v>38691</v>
      </c>
      <c r="B488" s="3">
        <v>41.8</v>
      </c>
      <c r="C488" s="3">
        <v>41.65</v>
      </c>
      <c r="D488" s="3">
        <v>37.75</v>
      </c>
      <c r="E488" s="2">
        <v>36.299999999999997</v>
      </c>
      <c r="V488" s="6"/>
    </row>
    <row r="489" spans="1:22" x14ac:dyDescent="0.3">
      <c r="A489" s="6">
        <v>38692</v>
      </c>
      <c r="B489" s="3">
        <v>41.5</v>
      </c>
      <c r="C489" s="3">
        <v>41.65</v>
      </c>
      <c r="D489" s="3">
        <v>37.6</v>
      </c>
      <c r="E489" s="2">
        <v>36.1</v>
      </c>
      <c r="V489" s="6"/>
    </row>
    <row r="490" spans="1:22" x14ac:dyDescent="0.3">
      <c r="A490" s="6">
        <v>38693</v>
      </c>
      <c r="B490" s="3">
        <v>41.5</v>
      </c>
      <c r="C490" s="3">
        <v>41.55</v>
      </c>
      <c r="D490" s="3">
        <v>37.75</v>
      </c>
      <c r="E490" s="2">
        <v>36.08</v>
      </c>
      <c r="V490" s="6"/>
    </row>
    <row r="491" spans="1:22" x14ac:dyDescent="0.3">
      <c r="A491" s="6">
        <v>38694</v>
      </c>
      <c r="B491" s="3">
        <v>41.5</v>
      </c>
      <c r="C491" s="3">
        <v>41.4</v>
      </c>
      <c r="D491" s="3">
        <v>37.299999999999997</v>
      </c>
      <c r="E491" s="2">
        <v>36.1</v>
      </c>
      <c r="V491" s="6"/>
    </row>
    <row r="492" spans="1:22" x14ac:dyDescent="0.3">
      <c r="A492" s="6">
        <v>38695</v>
      </c>
      <c r="B492" s="3">
        <v>41</v>
      </c>
      <c r="C492" s="3">
        <v>42.3</v>
      </c>
      <c r="D492" s="3">
        <v>36.950000000000003</v>
      </c>
      <c r="E492" s="2">
        <v>35.9</v>
      </c>
      <c r="V492" s="6"/>
    </row>
    <row r="493" spans="1:22" x14ac:dyDescent="0.3">
      <c r="A493" s="6">
        <v>38698</v>
      </c>
      <c r="B493" s="3">
        <v>42.3</v>
      </c>
      <c r="C493" s="3">
        <v>42.6</v>
      </c>
      <c r="D493" s="3">
        <v>38</v>
      </c>
      <c r="E493" s="2">
        <v>36.9</v>
      </c>
      <c r="V493" s="6"/>
    </row>
    <row r="494" spans="1:22" x14ac:dyDescent="0.3">
      <c r="A494" s="6">
        <v>38699</v>
      </c>
      <c r="B494" s="3">
        <v>42.35</v>
      </c>
      <c r="C494" s="3">
        <v>41.5</v>
      </c>
      <c r="D494" s="3">
        <v>38.4</v>
      </c>
      <c r="E494" s="2">
        <v>36.75</v>
      </c>
      <c r="V494" s="6"/>
    </row>
    <row r="495" spans="1:22" x14ac:dyDescent="0.3">
      <c r="A495" s="6">
        <v>38700</v>
      </c>
      <c r="B495" s="3">
        <v>41.3</v>
      </c>
      <c r="C495" s="3">
        <v>40.25</v>
      </c>
      <c r="D495" s="3">
        <v>38</v>
      </c>
      <c r="E495" s="2">
        <v>36.4</v>
      </c>
      <c r="V495" s="6"/>
    </row>
    <row r="496" spans="1:22" x14ac:dyDescent="0.3">
      <c r="A496" s="6">
        <v>38701</v>
      </c>
      <c r="B496" s="3">
        <v>40.15</v>
      </c>
      <c r="C496" s="3">
        <v>39.85</v>
      </c>
      <c r="D496" s="3">
        <v>37.1</v>
      </c>
      <c r="E496" s="2">
        <v>36.4</v>
      </c>
      <c r="V496" s="6"/>
    </row>
    <row r="497" spans="1:22" x14ac:dyDescent="0.3">
      <c r="A497" s="6">
        <v>38702</v>
      </c>
      <c r="B497" s="3">
        <v>39.5</v>
      </c>
      <c r="C497" s="3">
        <v>37.5</v>
      </c>
      <c r="D497" s="3">
        <v>36.700000000000003</v>
      </c>
      <c r="E497" s="2">
        <v>36.299999999999997</v>
      </c>
      <c r="V497" s="6"/>
    </row>
    <row r="498" spans="1:22" x14ac:dyDescent="0.3">
      <c r="A498" s="6">
        <v>38705</v>
      </c>
      <c r="B498" s="3">
        <v>37.450000000000003</v>
      </c>
      <c r="C498" s="3">
        <v>38.25</v>
      </c>
      <c r="D498" s="3">
        <v>36.15</v>
      </c>
      <c r="E498" s="2">
        <v>35.5</v>
      </c>
      <c r="V498" s="6"/>
    </row>
    <row r="499" spans="1:22" x14ac:dyDescent="0.3">
      <c r="A499" s="6">
        <v>38706</v>
      </c>
      <c r="B499" s="3">
        <v>38</v>
      </c>
      <c r="C499" s="3">
        <v>38</v>
      </c>
      <c r="D499" s="3">
        <v>36.65</v>
      </c>
      <c r="E499" s="2">
        <v>35.9</v>
      </c>
      <c r="V499" s="6"/>
    </row>
    <row r="500" spans="1:22" x14ac:dyDescent="0.3">
      <c r="A500" s="6">
        <v>38707</v>
      </c>
      <c r="B500" s="3">
        <v>37.450000000000003</v>
      </c>
      <c r="C500" s="3">
        <v>38.15</v>
      </c>
      <c r="D500" s="3">
        <v>36.35</v>
      </c>
      <c r="E500" s="2">
        <v>35.75</v>
      </c>
      <c r="V500" s="6"/>
    </row>
    <row r="501" spans="1:22" x14ac:dyDescent="0.3">
      <c r="A501" s="6">
        <v>38708</v>
      </c>
      <c r="B501" s="3">
        <v>37.450000000000003</v>
      </c>
      <c r="C501" s="3">
        <v>38.299999999999997</v>
      </c>
      <c r="D501" s="3">
        <v>36.6</v>
      </c>
      <c r="E501" s="2">
        <v>35.9</v>
      </c>
      <c r="V501" s="6"/>
    </row>
    <row r="502" spans="1:22" x14ac:dyDescent="0.3">
      <c r="A502" s="6">
        <v>38709</v>
      </c>
      <c r="B502" s="3">
        <v>37.049999999999997</v>
      </c>
      <c r="C502" s="3">
        <v>39</v>
      </c>
      <c r="D502" s="3">
        <v>37.25</v>
      </c>
      <c r="E502" s="2">
        <v>35.9</v>
      </c>
      <c r="V502" s="6"/>
    </row>
    <row r="503" spans="1:22" x14ac:dyDescent="0.3">
      <c r="A503" s="6">
        <v>38713</v>
      </c>
      <c r="B503" s="3">
        <v>38</v>
      </c>
      <c r="C503" s="3">
        <v>38.950000000000003</v>
      </c>
      <c r="D503" s="3">
        <v>38.200000000000003</v>
      </c>
      <c r="E503" s="2">
        <v>37.5</v>
      </c>
      <c r="V503" s="6"/>
    </row>
    <row r="504" spans="1:22" x14ac:dyDescent="0.3">
      <c r="A504" s="6">
        <v>38714</v>
      </c>
      <c r="B504" s="3">
        <v>38.049999999999997</v>
      </c>
      <c r="C504" s="3">
        <v>39.450000000000003</v>
      </c>
      <c r="D504" s="3">
        <v>38.299999999999997</v>
      </c>
      <c r="E504" s="2">
        <v>37.450000000000003</v>
      </c>
      <c r="V504" s="6"/>
    </row>
    <row r="505" spans="1:22" x14ac:dyDescent="0.3">
      <c r="A505" s="6">
        <v>38715</v>
      </c>
      <c r="B505" s="3">
        <v>38.65</v>
      </c>
      <c r="C505" s="3">
        <v>39.799999999999997</v>
      </c>
      <c r="D505" s="3">
        <v>38.75</v>
      </c>
      <c r="E505" s="2">
        <v>37.700000000000003</v>
      </c>
      <c r="V505" s="6"/>
    </row>
    <row r="506" spans="1:22" x14ac:dyDescent="0.3">
      <c r="A506" s="6">
        <v>38716</v>
      </c>
      <c r="B506" s="3">
        <v>39</v>
      </c>
      <c r="C506" s="3">
        <v>41</v>
      </c>
      <c r="D506" s="3">
        <v>38.799999999999997</v>
      </c>
      <c r="E506" s="2">
        <v>37.700000000000003</v>
      </c>
      <c r="V506" s="6"/>
    </row>
    <row r="507" spans="1:22" x14ac:dyDescent="0.3">
      <c r="A507" s="6">
        <v>38719</v>
      </c>
      <c r="B507" s="3">
        <v>42.3</v>
      </c>
      <c r="C507" s="3">
        <v>39.85</v>
      </c>
      <c r="D507" s="3">
        <v>39.6</v>
      </c>
      <c r="E507" s="2">
        <v>39.450000000000003</v>
      </c>
      <c r="V507" s="6"/>
    </row>
    <row r="508" spans="1:22" x14ac:dyDescent="0.3">
      <c r="A508" s="6">
        <v>38720</v>
      </c>
      <c r="B508" s="3">
        <v>40.9</v>
      </c>
      <c r="C508" s="3">
        <v>40.299999999999997</v>
      </c>
      <c r="D508" s="3">
        <v>38.6</v>
      </c>
      <c r="E508" s="2">
        <v>38</v>
      </c>
      <c r="V508" s="6"/>
    </row>
    <row r="509" spans="1:22" x14ac:dyDescent="0.3">
      <c r="A509" s="6">
        <v>38721</v>
      </c>
      <c r="B509" s="3">
        <v>41.3</v>
      </c>
      <c r="C509" s="3">
        <v>40</v>
      </c>
      <c r="D509" s="3">
        <v>39.5</v>
      </c>
      <c r="E509" s="2">
        <v>39.200000000000003</v>
      </c>
      <c r="V509" s="6"/>
    </row>
    <row r="510" spans="1:22" x14ac:dyDescent="0.3">
      <c r="A510" s="6">
        <v>38722</v>
      </c>
      <c r="B510" s="3">
        <v>40.950000000000003</v>
      </c>
      <c r="C510" s="3">
        <v>41</v>
      </c>
      <c r="D510" s="3">
        <v>39.299999999999997</v>
      </c>
      <c r="E510" s="2">
        <v>38.9</v>
      </c>
      <c r="V510" s="6"/>
    </row>
    <row r="511" spans="1:22" x14ac:dyDescent="0.3">
      <c r="A511" s="6">
        <v>38723</v>
      </c>
      <c r="B511" s="3">
        <v>41.85</v>
      </c>
      <c r="C511" s="3">
        <v>40.299999999999997</v>
      </c>
      <c r="D511" s="3">
        <v>39.950000000000003</v>
      </c>
      <c r="E511" s="2">
        <v>39.6</v>
      </c>
      <c r="V511" s="6"/>
    </row>
    <row r="512" spans="1:22" x14ac:dyDescent="0.3">
      <c r="A512" s="6">
        <v>38726</v>
      </c>
      <c r="B512" s="3">
        <v>41.35</v>
      </c>
      <c r="C512" s="3">
        <v>40.4</v>
      </c>
      <c r="D512" s="3">
        <v>39.049999999999997</v>
      </c>
      <c r="E512" s="2">
        <v>38.450000000000003</v>
      </c>
      <c r="V512" s="6"/>
    </row>
    <row r="513" spans="1:22" x14ac:dyDescent="0.3">
      <c r="A513" s="6">
        <v>38727</v>
      </c>
      <c r="B513" s="3">
        <v>41.3</v>
      </c>
      <c r="C513" s="3">
        <v>39.5</v>
      </c>
      <c r="D513" s="3">
        <v>39.299999999999997</v>
      </c>
      <c r="E513" s="2">
        <v>38.6</v>
      </c>
      <c r="V513" s="6"/>
    </row>
    <row r="514" spans="1:22" x14ac:dyDescent="0.3">
      <c r="A514" s="6">
        <v>38728</v>
      </c>
      <c r="B514" s="3">
        <v>40</v>
      </c>
      <c r="C514" s="3">
        <v>38.770000000000003</v>
      </c>
      <c r="D514" s="3">
        <v>38.5</v>
      </c>
      <c r="E514" s="2">
        <v>38</v>
      </c>
      <c r="V514" s="6"/>
    </row>
    <row r="515" spans="1:22" x14ac:dyDescent="0.3">
      <c r="A515" s="6">
        <v>38729</v>
      </c>
      <c r="B515" s="3">
        <v>38.9</v>
      </c>
      <c r="C515" s="3">
        <v>39.4</v>
      </c>
      <c r="D515" s="3">
        <v>37.9</v>
      </c>
      <c r="E515" s="2">
        <v>37.5</v>
      </c>
      <c r="V515" s="6"/>
    </row>
    <row r="516" spans="1:22" x14ac:dyDescent="0.3">
      <c r="A516" s="6">
        <v>38730</v>
      </c>
      <c r="B516" s="3">
        <v>39.5</v>
      </c>
      <c r="C516" s="3">
        <v>39.799999999999997</v>
      </c>
      <c r="D516" s="3">
        <v>38.4</v>
      </c>
      <c r="E516" s="2">
        <v>37.75</v>
      </c>
      <c r="V516" s="6"/>
    </row>
    <row r="517" spans="1:22" x14ac:dyDescent="0.3">
      <c r="A517" s="6">
        <v>38733</v>
      </c>
      <c r="B517" s="3">
        <v>40.35</v>
      </c>
      <c r="C517" s="3">
        <v>40.9</v>
      </c>
      <c r="D517" s="3">
        <v>38.85</v>
      </c>
      <c r="E517" s="2">
        <v>38.5</v>
      </c>
      <c r="V517" s="6"/>
    </row>
    <row r="518" spans="1:22" x14ac:dyDescent="0.3">
      <c r="A518" s="6">
        <v>38734</v>
      </c>
      <c r="B518" s="3">
        <v>42.15</v>
      </c>
      <c r="C518" s="3">
        <v>44</v>
      </c>
      <c r="D518" s="3">
        <v>39.75</v>
      </c>
      <c r="E518" s="2">
        <v>39.200000000000003</v>
      </c>
      <c r="V518" s="6"/>
    </row>
    <row r="519" spans="1:22" x14ac:dyDescent="0.3">
      <c r="A519" s="6">
        <v>38735</v>
      </c>
      <c r="B519" s="3">
        <v>47.1</v>
      </c>
      <c r="C519" s="3">
        <v>43.75</v>
      </c>
      <c r="D519" s="3">
        <v>42.3</v>
      </c>
      <c r="E519" s="2">
        <v>41.05</v>
      </c>
      <c r="V519" s="6"/>
    </row>
    <row r="520" spans="1:22" x14ac:dyDescent="0.3">
      <c r="A520" s="6">
        <v>38736</v>
      </c>
      <c r="B520" s="3">
        <v>46.4</v>
      </c>
      <c r="C520" s="3">
        <v>45.25</v>
      </c>
      <c r="D520" s="3">
        <v>42.1</v>
      </c>
      <c r="E520" s="2">
        <v>40.85</v>
      </c>
      <c r="V520" s="6"/>
    </row>
    <row r="521" spans="1:22" x14ac:dyDescent="0.3">
      <c r="A521" s="6">
        <v>38737</v>
      </c>
      <c r="B521" s="3">
        <v>48.8</v>
      </c>
      <c r="C521" s="3">
        <v>44</v>
      </c>
      <c r="D521" s="3">
        <v>43.35</v>
      </c>
      <c r="E521" s="2">
        <v>42</v>
      </c>
      <c r="V521" s="6"/>
    </row>
    <row r="522" spans="1:22" x14ac:dyDescent="0.3">
      <c r="A522" s="6">
        <v>38740</v>
      </c>
      <c r="B522" s="3">
        <v>45.75</v>
      </c>
      <c r="C522" s="3">
        <v>43</v>
      </c>
      <c r="D522" s="3">
        <v>42.5</v>
      </c>
      <c r="E522" s="2">
        <v>41.15</v>
      </c>
      <c r="V522" s="6"/>
    </row>
    <row r="523" spans="1:22" x14ac:dyDescent="0.3">
      <c r="A523" s="6">
        <v>38741</v>
      </c>
      <c r="B523" s="3">
        <v>44.8</v>
      </c>
      <c r="C523" s="3">
        <v>43.75</v>
      </c>
      <c r="D523" s="3">
        <v>41.7</v>
      </c>
      <c r="E523" s="2">
        <v>40.200000000000003</v>
      </c>
      <c r="V523" s="6"/>
    </row>
    <row r="524" spans="1:22" x14ac:dyDescent="0.3">
      <c r="A524" s="6">
        <v>38742</v>
      </c>
      <c r="B524" s="3">
        <v>45.25</v>
      </c>
      <c r="C524" s="3">
        <v>43</v>
      </c>
      <c r="D524" s="3">
        <v>42.6</v>
      </c>
      <c r="E524" s="2">
        <v>41.25</v>
      </c>
      <c r="V524" s="6"/>
    </row>
    <row r="525" spans="1:22" x14ac:dyDescent="0.3">
      <c r="A525" s="6">
        <v>38743</v>
      </c>
      <c r="B525" s="3">
        <v>44.25</v>
      </c>
      <c r="C525" s="3">
        <v>43</v>
      </c>
      <c r="D525" s="3">
        <v>41.9</v>
      </c>
      <c r="E525" s="2">
        <v>40.78</v>
      </c>
      <c r="V525" s="6"/>
    </row>
    <row r="526" spans="1:22" x14ac:dyDescent="0.3">
      <c r="A526" s="6">
        <v>38744</v>
      </c>
      <c r="B526" s="3">
        <v>43.6</v>
      </c>
      <c r="C526" s="3">
        <v>43.15</v>
      </c>
      <c r="D526" s="3">
        <v>42.1</v>
      </c>
      <c r="E526" s="2">
        <v>40.85</v>
      </c>
      <c r="V526" s="6"/>
    </row>
    <row r="527" spans="1:22" x14ac:dyDescent="0.3">
      <c r="A527" s="6">
        <v>38747</v>
      </c>
      <c r="B527" s="3">
        <v>43.45</v>
      </c>
      <c r="C527" s="3">
        <v>42.85</v>
      </c>
      <c r="D527" s="3">
        <v>41.9</v>
      </c>
      <c r="E527" s="2">
        <v>41</v>
      </c>
      <c r="V527" s="6"/>
    </row>
    <row r="528" spans="1:22" x14ac:dyDescent="0.3">
      <c r="A528" s="6">
        <v>38748</v>
      </c>
      <c r="B528" s="3">
        <v>43.2</v>
      </c>
      <c r="C528" s="3">
        <v>42.1</v>
      </c>
      <c r="D528" s="3">
        <v>41.75</v>
      </c>
      <c r="E528" s="2">
        <v>40.75</v>
      </c>
      <c r="V528" s="6"/>
    </row>
    <row r="529" spans="1:22" x14ac:dyDescent="0.3">
      <c r="A529" s="6">
        <v>38749</v>
      </c>
      <c r="B529" s="3">
        <v>43.45</v>
      </c>
      <c r="C529" s="3">
        <v>43</v>
      </c>
      <c r="D529" s="3">
        <v>40.950000000000003</v>
      </c>
      <c r="E529" s="2">
        <v>40</v>
      </c>
      <c r="V529" s="6"/>
    </row>
    <row r="530" spans="1:22" x14ac:dyDescent="0.3">
      <c r="A530" s="6">
        <v>38750</v>
      </c>
      <c r="B530" s="3">
        <v>44.5</v>
      </c>
      <c r="C530" s="3">
        <v>42.8</v>
      </c>
      <c r="D530" s="3">
        <v>41.4</v>
      </c>
      <c r="E530" s="2">
        <v>40.5</v>
      </c>
      <c r="V530" s="6"/>
    </row>
    <row r="531" spans="1:22" x14ac:dyDescent="0.3">
      <c r="A531" s="6">
        <v>38751</v>
      </c>
      <c r="B531" s="3">
        <v>44.15</v>
      </c>
      <c r="C531" s="3">
        <v>42</v>
      </c>
      <c r="D531" s="3">
        <v>41.35</v>
      </c>
      <c r="E531" s="2">
        <v>40.4</v>
      </c>
      <c r="V531" s="6"/>
    </row>
    <row r="532" spans="1:22" x14ac:dyDescent="0.3">
      <c r="A532" s="6">
        <v>38754</v>
      </c>
      <c r="B532" s="3">
        <v>42.95</v>
      </c>
      <c r="C532" s="3">
        <v>41.5</v>
      </c>
      <c r="D532" s="3">
        <v>40.700000000000003</v>
      </c>
      <c r="E532" s="2">
        <v>40</v>
      </c>
      <c r="V532" s="6"/>
    </row>
    <row r="533" spans="1:22" x14ac:dyDescent="0.3">
      <c r="A533" s="6">
        <v>38755</v>
      </c>
      <c r="B533" s="3">
        <v>42.5</v>
      </c>
      <c r="C533" s="3">
        <v>40.950000000000003</v>
      </c>
      <c r="D533" s="3">
        <v>40.25</v>
      </c>
      <c r="E533" s="2">
        <v>39.6</v>
      </c>
      <c r="V533" s="6"/>
    </row>
    <row r="534" spans="1:22" x14ac:dyDescent="0.3">
      <c r="A534" s="6">
        <v>38756</v>
      </c>
      <c r="B534" s="3">
        <v>41.95</v>
      </c>
      <c r="C534" s="3">
        <v>41</v>
      </c>
      <c r="D534" s="3">
        <v>39.799999999999997</v>
      </c>
      <c r="E534" s="2">
        <v>39.5</v>
      </c>
      <c r="V534" s="6"/>
    </row>
    <row r="535" spans="1:22" x14ac:dyDescent="0.3">
      <c r="A535" s="6">
        <v>38757</v>
      </c>
      <c r="B535" s="3">
        <v>42.05</v>
      </c>
      <c r="C535" s="3">
        <v>40.9</v>
      </c>
      <c r="D535" s="3">
        <v>39.799999999999997</v>
      </c>
      <c r="E535" s="2">
        <v>39.6</v>
      </c>
      <c r="V535" s="6"/>
    </row>
    <row r="536" spans="1:22" x14ac:dyDescent="0.3">
      <c r="A536" s="6">
        <v>38758</v>
      </c>
      <c r="B536" s="3">
        <v>42</v>
      </c>
      <c r="C536" s="3">
        <v>40.6</v>
      </c>
      <c r="D536" s="3">
        <v>39.65</v>
      </c>
      <c r="E536" s="2">
        <v>39.450000000000003</v>
      </c>
      <c r="V536" s="6"/>
    </row>
    <row r="537" spans="1:22" x14ac:dyDescent="0.3">
      <c r="A537" s="6">
        <v>38761</v>
      </c>
      <c r="B537" s="3">
        <v>41.78</v>
      </c>
      <c r="C537" s="3">
        <v>41.45</v>
      </c>
      <c r="D537" s="3">
        <v>39.6</v>
      </c>
      <c r="E537" s="2">
        <v>39.200000000000003</v>
      </c>
      <c r="V537" s="6"/>
    </row>
    <row r="538" spans="1:22" x14ac:dyDescent="0.3">
      <c r="A538" s="6">
        <v>38762</v>
      </c>
      <c r="B538" s="3">
        <v>42.6</v>
      </c>
      <c r="C538" s="3">
        <v>42</v>
      </c>
      <c r="D538" s="3">
        <v>40.15</v>
      </c>
      <c r="E538" s="2">
        <v>40.1</v>
      </c>
      <c r="V538" s="6"/>
    </row>
    <row r="539" spans="1:22" x14ac:dyDescent="0.3">
      <c r="A539" s="6">
        <v>38763</v>
      </c>
      <c r="B539" s="3">
        <v>42.99</v>
      </c>
      <c r="C539" s="3">
        <v>42.25</v>
      </c>
      <c r="D539" s="3">
        <v>40.5</v>
      </c>
      <c r="E539" s="2">
        <v>40.5</v>
      </c>
      <c r="V539" s="6"/>
    </row>
    <row r="540" spans="1:22" x14ac:dyDescent="0.3">
      <c r="A540" s="6">
        <v>38764</v>
      </c>
      <c r="B540" s="3">
        <v>43.45</v>
      </c>
      <c r="C540" s="3">
        <v>43.3</v>
      </c>
      <c r="D540" s="3">
        <v>41</v>
      </c>
      <c r="E540" s="2">
        <v>40.799999999999997</v>
      </c>
      <c r="V540" s="6"/>
    </row>
    <row r="541" spans="1:22" x14ac:dyDescent="0.3">
      <c r="A541" s="6">
        <v>38765</v>
      </c>
      <c r="B541" s="3">
        <v>44.85</v>
      </c>
      <c r="C541" s="3">
        <v>44.6</v>
      </c>
      <c r="D541" s="3">
        <v>41.8</v>
      </c>
      <c r="E541" s="2">
        <v>41.4</v>
      </c>
      <c r="V541" s="6"/>
    </row>
    <row r="542" spans="1:22" x14ac:dyDescent="0.3">
      <c r="A542" s="6">
        <v>38768</v>
      </c>
      <c r="B542" s="3">
        <v>46.2</v>
      </c>
      <c r="C542" s="3">
        <v>45.1</v>
      </c>
      <c r="D542" s="3">
        <v>43.1</v>
      </c>
      <c r="E542" s="2">
        <v>42.95</v>
      </c>
      <c r="V542" s="6"/>
    </row>
    <row r="543" spans="1:22" x14ac:dyDescent="0.3">
      <c r="A543" s="6">
        <v>38769</v>
      </c>
      <c r="B543" s="3">
        <v>47.2</v>
      </c>
      <c r="C543" s="3">
        <v>45.75</v>
      </c>
      <c r="D543" s="3">
        <v>43.3</v>
      </c>
      <c r="E543" s="2">
        <v>43.2</v>
      </c>
      <c r="V543" s="6"/>
    </row>
    <row r="544" spans="1:22" x14ac:dyDescent="0.3">
      <c r="A544" s="6">
        <v>38770</v>
      </c>
      <c r="B544" s="3">
        <v>48.1</v>
      </c>
      <c r="C544" s="3">
        <v>45.4</v>
      </c>
      <c r="D544" s="3">
        <v>43.85</v>
      </c>
      <c r="E544" s="2">
        <v>43.75</v>
      </c>
      <c r="V544" s="6"/>
    </row>
    <row r="545" spans="1:22" x14ac:dyDescent="0.3">
      <c r="A545" s="6">
        <v>38771</v>
      </c>
      <c r="B545" s="3">
        <v>47.8</v>
      </c>
      <c r="C545" s="3">
        <v>46</v>
      </c>
      <c r="D545" s="3">
        <v>43.3</v>
      </c>
      <c r="E545" s="2">
        <v>43.2</v>
      </c>
      <c r="V545" s="6"/>
    </row>
    <row r="546" spans="1:22" x14ac:dyDescent="0.3">
      <c r="A546" s="6">
        <v>38772</v>
      </c>
      <c r="B546" s="3">
        <v>49</v>
      </c>
      <c r="C546" s="3">
        <v>44.65</v>
      </c>
      <c r="D546" s="3">
        <v>43.75</v>
      </c>
      <c r="E546" s="2">
        <v>43.65</v>
      </c>
      <c r="V546" s="6"/>
    </row>
    <row r="547" spans="1:22" x14ac:dyDescent="0.3">
      <c r="A547" s="6">
        <v>38775</v>
      </c>
      <c r="B547" s="3">
        <v>46.2</v>
      </c>
      <c r="C547" s="3">
        <v>45.4</v>
      </c>
      <c r="D547" s="3">
        <v>43.25</v>
      </c>
      <c r="E547" s="2">
        <v>42.9</v>
      </c>
      <c r="V547" s="6"/>
    </row>
    <row r="548" spans="1:22" x14ac:dyDescent="0.3">
      <c r="A548" s="6">
        <v>38776</v>
      </c>
      <c r="B548" s="3">
        <v>46.8</v>
      </c>
      <c r="C548" s="3">
        <v>44.75</v>
      </c>
      <c r="D548" s="3">
        <v>43.9</v>
      </c>
      <c r="E548" s="2">
        <v>43.5</v>
      </c>
      <c r="V548" s="6"/>
    </row>
    <row r="549" spans="1:22" x14ac:dyDescent="0.3">
      <c r="A549" s="6">
        <v>38777</v>
      </c>
      <c r="B549" s="3">
        <v>46.6</v>
      </c>
      <c r="C549" s="3">
        <v>44.75</v>
      </c>
      <c r="D549" s="3">
        <v>44.55</v>
      </c>
      <c r="E549" s="2">
        <v>42.85</v>
      </c>
      <c r="V549" s="6"/>
    </row>
    <row r="550" spans="1:22" x14ac:dyDescent="0.3">
      <c r="A550" s="6">
        <v>38778</v>
      </c>
      <c r="B550" s="3">
        <v>46.75</v>
      </c>
      <c r="C550" s="3">
        <v>45.4</v>
      </c>
      <c r="D550" s="3">
        <v>44.7</v>
      </c>
      <c r="E550" s="2">
        <v>43.4</v>
      </c>
      <c r="V550" s="6"/>
    </row>
    <row r="551" spans="1:22" x14ac:dyDescent="0.3">
      <c r="A551" s="6">
        <v>38779</v>
      </c>
      <c r="B551" s="3">
        <v>47.75</v>
      </c>
      <c r="C551" s="3">
        <v>46.4</v>
      </c>
      <c r="D551" s="3">
        <v>45.4</v>
      </c>
      <c r="E551" s="2">
        <v>44</v>
      </c>
      <c r="V551" s="6"/>
    </row>
    <row r="552" spans="1:22" x14ac:dyDescent="0.3">
      <c r="A552" s="6">
        <v>38782</v>
      </c>
      <c r="B552" s="3">
        <v>47.8</v>
      </c>
      <c r="C552" s="3">
        <v>46.1</v>
      </c>
      <c r="D552" s="3">
        <v>46.5</v>
      </c>
      <c r="E552" s="2">
        <v>45.3</v>
      </c>
      <c r="V552" s="6"/>
    </row>
    <row r="553" spans="1:22" x14ac:dyDescent="0.3">
      <c r="A553" s="6">
        <v>38783</v>
      </c>
      <c r="B553" s="3">
        <v>47.9</v>
      </c>
      <c r="C553" s="3">
        <v>46.4</v>
      </c>
      <c r="D553" s="3">
        <v>46.15</v>
      </c>
      <c r="E553" s="2">
        <v>45.25</v>
      </c>
      <c r="V553" s="6"/>
    </row>
    <row r="554" spans="1:22" x14ac:dyDescent="0.3">
      <c r="A554" s="6">
        <v>38784</v>
      </c>
      <c r="B554" s="3">
        <v>48.25</v>
      </c>
      <c r="C554" s="3">
        <v>46.77</v>
      </c>
      <c r="D554" s="3">
        <v>46.95</v>
      </c>
      <c r="E554" s="2">
        <v>45.63</v>
      </c>
      <c r="V554" s="6"/>
    </row>
    <row r="555" spans="1:22" x14ac:dyDescent="0.3">
      <c r="A555" s="6">
        <v>38785</v>
      </c>
      <c r="B555" s="3">
        <v>48.6</v>
      </c>
      <c r="C555" s="3">
        <v>48.2</v>
      </c>
      <c r="D555" s="3">
        <v>46.8</v>
      </c>
      <c r="E555" s="2">
        <v>45.75</v>
      </c>
      <c r="V555" s="6"/>
    </row>
    <row r="556" spans="1:22" x14ac:dyDescent="0.3">
      <c r="A556" s="6">
        <v>38786</v>
      </c>
      <c r="B556" s="3">
        <v>49.75</v>
      </c>
      <c r="C556" s="3">
        <v>50</v>
      </c>
      <c r="D556" s="3">
        <v>48.15</v>
      </c>
      <c r="E556" s="2">
        <v>47.1</v>
      </c>
      <c r="V556" s="6"/>
    </row>
    <row r="557" spans="1:22" x14ac:dyDescent="0.3">
      <c r="A557" s="6">
        <v>38789</v>
      </c>
      <c r="B557" s="3">
        <v>51.6</v>
      </c>
      <c r="C557" s="3">
        <v>51.1</v>
      </c>
      <c r="D557" s="3">
        <v>49.9</v>
      </c>
      <c r="E557" s="2">
        <v>49.1</v>
      </c>
      <c r="V557" s="6"/>
    </row>
    <row r="558" spans="1:22" x14ac:dyDescent="0.3">
      <c r="A558" s="6">
        <v>38790</v>
      </c>
      <c r="B558" s="3">
        <v>52.95</v>
      </c>
      <c r="C558" s="3">
        <v>52.85</v>
      </c>
      <c r="D558" s="3">
        <v>50.8</v>
      </c>
      <c r="E558" s="2">
        <v>49.75</v>
      </c>
      <c r="V558" s="6"/>
    </row>
    <row r="559" spans="1:22" x14ac:dyDescent="0.3">
      <c r="A559" s="6">
        <v>38791</v>
      </c>
      <c r="B559" s="3">
        <v>55</v>
      </c>
      <c r="C559" s="3">
        <v>53</v>
      </c>
      <c r="D559" s="3">
        <v>52.75</v>
      </c>
      <c r="E559" s="2">
        <v>51.15</v>
      </c>
      <c r="V559" s="6"/>
    </row>
    <row r="560" spans="1:22" x14ac:dyDescent="0.3">
      <c r="A560" s="6">
        <v>38792</v>
      </c>
      <c r="B560" s="3">
        <v>55.8</v>
      </c>
      <c r="C560" s="3">
        <v>52</v>
      </c>
      <c r="D560" s="3">
        <v>53.05</v>
      </c>
      <c r="E560" s="2">
        <v>51</v>
      </c>
      <c r="V560" s="6"/>
    </row>
    <row r="561" spans="1:22" x14ac:dyDescent="0.3">
      <c r="A561" s="6">
        <v>38793</v>
      </c>
      <c r="B561" s="3">
        <v>55.1</v>
      </c>
      <c r="C561" s="3">
        <v>55</v>
      </c>
      <c r="D561" s="3">
        <v>52.1</v>
      </c>
      <c r="E561" s="2">
        <v>50.23</v>
      </c>
      <c r="V561" s="6"/>
    </row>
    <row r="562" spans="1:22" x14ac:dyDescent="0.3">
      <c r="A562" s="6">
        <v>38796</v>
      </c>
      <c r="B562" s="3">
        <v>58.25</v>
      </c>
      <c r="C562" s="3">
        <v>53.8</v>
      </c>
      <c r="D562" s="3">
        <v>54.7</v>
      </c>
      <c r="E562" s="2">
        <v>52.75</v>
      </c>
      <c r="V562" s="6"/>
    </row>
    <row r="563" spans="1:22" x14ac:dyDescent="0.3">
      <c r="A563" s="6">
        <v>38797</v>
      </c>
      <c r="B563" s="3">
        <v>56.35</v>
      </c>
      <c r="C563" s="3">
        <v>52</v>
      </c>
      <c r="D563" s="3">
        <v>53.6</v>
      </c>
      <c r="E563" s="2">
        <v>52</v>
      </c>
      <c r="V563" s="6"/>
    </row>
    <row r="564" spans="1:22" x14ac:dyDescent="0.3">
      <c r="A564" s="6">
        <v>38798</v>
      </c>
      <c r="B564" s="3">
        <v>54.3</v>
      </c>
      <c r="C564" s="3">
        <v>51.4</v>
      </c>
      <c r="D564" s="3">
        <v>51.8</v>
      </c>
      <c r="E564" s="2">
        <v>50.5</v>
      </c>
      <c r="V564" s="6"/>
    </row>
    <row r="565" spans="1:22" x14ac:dyDescent="0.3">
      <c r="A565" s="6">
        <v>38799</v>
      </c>
      <c r="B565" s="3">
        <v>54.2</v>
      </c>
      <c r="C565" s="3">
        <v>50.3</v>
      </c>
      <c r="D565" s="3">
        <v>51</v>
      </c>
      <c r="E565" s="2">
        <v>49.75</v>
      </c>
      <c r="V565" s="6"/>
    </row>
    <row r="566" spans="1:22" x14ac:dyDescent="0.3">
      <c r="A566" s="6">
        <v>38800</v>
      </c>
      <c r="B566" s="3">
        <v>53.25</v>
      </c>
      <c r="C566" s="3">
        <v>48.9</v>
      </c>
      <c r="D566" s="3">
        <v>49.5</v>
      </c>
      <c r="E566" s="2">
        <v>48.5</v>
      </c>
      <c r="V566" s="6"/>
    </row>
    <row r="567" spans="1:22" x14ac:dyDescent="0.3">
      <c r="A567" s="6">
        <v>38803</v>
      </c>
      <c r="B567" s="3">
        <v>50.8</v>
      </c>
      <c r="C567" s="3">
        <v>49.5</v>
      </c>
      <c r="D567" s="3">
        <v>48.9</v>
      </c>
      <c r="E567" s="2">
        <v>48.3</v>
      </c>
      <c r="V567" s="6"/>
    </row>
    <row r="568" spans="1:22" x14ac:dyDescent="0.3">
      <c r="A568" s="6">
        <v>38804</v>
      </c>
      <c r="B568" s="3">
        <v>51.3</v>
      </c>
      <c r="C568" s="3">
        <v>50.25</v>
      </c>
      <c r="D568" s="3">
        <v>49.75</v>
      </c>
      <c r="E568" s="2">
        <v>49.28</v>
      </c>
      <c r="V568" s="6"/>
    </row>
    <row r="569" spans="1:22" x14ac:dyDescent="0.3">
      <c r="A569" s="6">
        <v>38805</v>
      </c>
      <c r="B569" s="3">
        <v>51.75</v>
      </c>
      <c r="C569" s="3">
        <v>49.9</v>
      </c>
      <c r="D569" s="3">
        <v>50.25</v>
      </c>
      <c r="E569" s="2">
        <v>49.85</v>
      </c>
      <c r="V569" s="6"/>
    </row>
    <row r="570" spans="1:22" x14ac:dyDescent="0.3">
      <c r="A570" s="6">
        <v>38806</v>
      </c>
      <c r="B570" s="3">
        <v>51.3</v>
      </c>
      <c r="C570" s="3">
        <v>49.2</v>
      </c>
      <c r="D570" s="3">
        <v>50.25</v>
      </c>
      <c r="E570" s="2">
        <v>49.5</v>
      </c>
      <c r="V570" s="6"/>
    </row>
    <row r="571" spans="1:22" x14ac:dyDescent="0.3">
      <c r="A571" s="6">
        <v>38807</v>
      </c>
      <c r="B571" s="3">
        <v>50.9</v>
      </c>
      <c r="C571" s="3">
        <v>49.6</v>
      </c>
      <c r="D571" s="3">
        <v>49.45</v>
      </c>
      <c r="E571" s="2">
        <v>48.5</v>
      </c>
      <c r="V571" s="6"/>
    </row>
    <row r="572" spans="1:22" x14ac:dyDescent="0.3">
      <c r="A572" s="6">
        <v>38810</v>
      </c>
      <c r="B572" s="3">
        <v>49.35</v>
      </c>
      <c r="C572" s="3">
        <v>51.6</v>
      </c>
      <c r="D572" s="3">
        <v>48.5</v>
      </c>
      <c r="E572" s="2">
        <v>51</v>
      </c>
      <c r="V572" s="6"/>
    </row>
    <row r="573" spans="1:22" x14ac:dyDescent="0.3">
      <c r="A573" s="6">
        <v>38811</v>
      </c>
      <c r="B573" s="3">
        <v>51.5</v>
      </c>
      <c r="C573" s="3">
        <v>51.7</v>
      </c>
      <c r="D573" s="3">
        <v>50.13</v>
      </c>
      <c r="E573" s="2">
        <v>52.3</v>
      </c>
      <c r="V573" s="6"/>
    </row>
    <row r="574" spans="1:22" x14ac:dyDescent="0.3">
      <c r="A574" s="6">
        <v>38812</v>
      </c>
      <c r="B574" s="3">
        <v>51.3</v>
      </c>
      <c r="C574" s="3">
        <v>51.8</v>
      </c>
      <c r="D574" s="3">
        <v>50.5</v>
      </c>
      <c r="E574" s="2">
        <v>52.4</v>
      </c>
      <c r="V574" s="6"/>
    </row>
    <row r="575" spans="1:22" x14ac:dyDescent="0.3">
      <c r="A575" s="6">
        <v>38813</v>
      </c>
      <c r="B575" s="3">
        <v>51.3</v>
      </c>
      <c r="C575" s="3">
        <v>50.5</v>
      </c>
      <c r="D575" s="3">
        <v>50.4</v>
      </c>
      <c r="E575" s="2">
        <v>53</v>
      </c>
      <c r="V575" s="6"/>
    </row>
    <row r="576" spans="1:22" x14ac:dyDescent="0.3">
      <c r="A576" s="6">
        <v>38814</v>
      </c>
      <c r="B576" s="3">
        <v>50</v>
      </c>
      <c r="C576" s="3">
        <v>51.25</v>
      </c>
      <c r="D576" s="3">
        <v>49.25</v>
      </c>
      <c r="E576" s="2">
        <v>52.4</v>
      </c>
      <c r="V576" s="6"/>
    </row>
    <row r="577" spans="1:22" x14ac:dyDescent="0.3">
      <c r="A577" s="6">
        <v>38817</v>
      </c>
      <c r="B577" s="3">
        <v>50.7</v>
      </c>
      <c r="C577" s="3">
        <v>51.6</v>
      </c>
      <c r="D577" s="3">
        <v>49.75</v>
      </c>
      <c r="E577" s="2">
        <v>52.1</v>
      </c>
      <c r="V577" s="6"/>
    </row>
    <row r="578" spans="1:22" x14ac:dyDescent="0.3">
      <c r="A578" s="6">
        <v>38818</v>
      </c>
      <c r="B578" s="3">
        <v>51</v>
      </c>
      <c r="C578" s="3">
        <v>52</v>
      </c>
      <c r="D578" s="3">
        <v>50.3</v>
      </c>
      <c r="E578" s="2">
        <v>52.75</v>
      </c>
      <c r="V578" s="6"/>
    </row>
    <row r="579" spans="1:22" x14ac:dyDescent="0.3">
      <c r="A579" s="6">
        <v>38819</v>
      </c>
      <c r="B579" s="3">
        <v>51.25</v>
      </c>
      <c r="C579" s="3">
        <v>53.5</v>
      </c>
      <c r="D579" s="3">
        <v>51</v>
      </c>
      <c r="E579" s="2">
        <v>53</v>
      </c>
      <c r="V579" s="6"/>
    </row>
    <row r="580" spans="1:22" x14ac:dyDescent="0.3">
      <c r="A580" s="6">
        <v>38825</v>
      </c>
      <c r="B580" s="3">
        <v>52.45</v>
      </c>
      <c r="C580" s="3">
        <v>53.9</v>
      </c>
      <c r="D580" s="3">
        <v>52.63</v>
      </c>
      <c r="E580" s="2">
        <v>54.05</v>
      </c>
      <c r="V580" s="6"/>
    </row>
    <row r="581" spans="1:22" x14ac:dyDescent="0.3">
      <c r="A581" s="6">
        <v>38826</v>
      </c>
      <c r="B581" s="3">
        <v>53.1</v>
      </c>
      <c r="C581" s="3">
        <v>53.2</v>
      </c>
      <c r="D581" s="3">
        <v>52.8</v>
      </c>
      <c r="E581" s="2">
        <v>55</v>
      </c>
      <c r="V581" s="6"/>
    </row>
    <row r="582" spans="1:22" x14ac:dyDescent="0.3">
      <c r="A582" s="6">
        <v>38827</v>
      </c>
      <c r="B582" s="3">
        <v>51.85</v>
      </c>
      <c r="C582" s="3">
        <v>53.65</v>
      </c>
      <c r="D582" s="3">
        <v>51.35</v>
      </c>
      <c r="E582" s="2">
        <v>53.9</v>
      </c>
      <c r="V582" s="6"/>
    </row>
    <row r="583" spans="1:22" x14ac:dyDescent="0.3">
      <c r="A583" s="6">
        <v>38828</v>
      </c>
      <c r="B583" s="3">
        <v>52.15</v>
      </c>
      <c r="C583" s="3">
        <v>54.4</v>
      </c>
      <c r="D583" s="3">
        <v>52.2</v>
      </c>
      <c r="E583" s="2">
        <v>54.75</v>
      </c>
      <c r="V583" s="6"/>
    </row>
    <row r="584" spans="1:22" x14ac:dyDescent="0.3">
      <c r="A584" s="6">
        <v>38831</v>
      </c>
      <c r="B584" s="3">
        <v>52.5</v>
      </c>
      <c r="C584" s="3">
        <v>53.35</v>
      </c>
      <c r="D584" s="3">
        <v>52.7</v>
      </c>
      <c r="E584" s="2">
        <v>55.5</v>
      </c>
      <c r="V584" s="6"/>
    </row>
    <row r="585" spans="1:22" x14ac:dyDescent="0.3">
      <c r="A585" s="6">
        <v>38832</v>
      </c>
      <c r="B585" s="3">
        <v>52.2</v>
      </c>
      <c r="C585" s="3">
        <v>50.7</v>
      </c>
      <c r="D585" s="3">
        <v>52</v>
      </c>
      <c r="E585" s="2">
        <v>54.2</v>
      </c>
      <c r="V585" s="6"/>
    </row>
    <row r="586" spans="1:22" x14ac:dyDescent="0.3">
      <c r="A586" s="6">
        <v>38833</v>
      </c>
      <c r="B586" s="3">
        <v>49.95</v>
      </c>
      <c r="C586" s="3">
        <v>43.5</v>
      </c>
      <c r="D586" s="3">
        <v>49.75</v>
      </c>
      <c r="E586" s="2">
        <v>51.5</v>
      </c>
      <c r="V586" s="6"/>
    </row>
    <row r="587" spans="1:22" x14ac:dyDescent="0.3">
      <c r="A587" s="6">
        <v>38834</v>
      </c>
      <c r="B587" s="3">
        <v>44.75</v>
      </c>
      <c r="C587" s="3">
        <v>40.35</v>
      </c>
      <c r="D587" s="3">
        <v>43</v>
      </c>
      <c r="E587" s="2">
        <v>45.25</v>
      </c>
      <c r="V587" s="6"/>
    </row>
    <row r="588" spans="1:22" x14ac:dyDescent="0.3">
      <c r="A588" s="6">
        <v>38835</v>
      </c>
      <c r="B588" s="3">
        <v>40.25</v>
      </c>
      <c r="C588" s="3">
        <v>37.25</v>
      </c>
      <c r="D588" s="3">
        <v>39</v>
      </c>
      <c r="E588" s="2">
        <v>42</v>
      </c>
      <c r="V588" s="6"/>
    </row>
    <row r="589" spans="1:22" x14ac:dyDescent="0.3">
      <c r="A589" s="6">
        <v>38839</v>
      </c>
      <c r="B589" s="3">
        <v>39</v>
      </c>
      <c r="C589" s="3">
        <v>39.5</v>
      </c>
      <c r="D589" s="3">
        <v>39.700000000000003</v>
      </c>
      <c r="E589" s="2">
        <v>40.799999999999997</v>
      </c>
      <c r="V589" s="6"/>
    </row>
    <row r="590" spans="1:22" x14ac:dyDescent="0.3">
      <c r="A590" s="6">
        <v>38840</v>
      </c>
      <c r="B590" s="3">
        <v>41</v>
      </c>
      <c r="C590" s="3">
        <v>40.1</v>
      </c>
      <c r="D590" s="3">
        <v>42.1</v>
      </c>
      <c r="E590" s="2">
        <v>43.72</v>
      </c>
      <c r="V590" s="6"/>
    </row>
    <row r="591" spans="1:22" x14ac:dyDescent="0.3">
      <c r="A591" s="6">
        <v>38841</v>
      </c>
      <c r="B591" s="3">
        <v>41</v>
      </c>
      <c r="C591" s="3">
        <v>38.5</v>
      </c>
      <c r="D591" s="3">
        <v>42.55</v>
      </c>
      <c r="E591" s="2">
        <v>43.6</v>
      </c>
      <c r="V591" s="6"/>
    </row>
    <row r="592" spans="1:22" x14ac:dyDescent="0.3">
      <c r="A592" s="6">
        <v>38842</v>
      </c>
      <c r="B592" s="3">
        <v>40.450000000000003</v>
      </c>
      <c r="C592" s="3">
        <v>39.880000000000003</v>
      </c>
      <c r="D592" s="3">
        <v>41.5</v>
      </c>
      <c r="E592" s="2">
        <v>42.5</v>
      </c>
      <c r="V592" s="6"/>
    </row>
    <row r="593" spans="1:22" x14ac:dyDescent="0.3">
      <c r="A593" s="6">
        <v>38845</v>
      </c>
      <c r="B593" s="3">
        <v>40.5</v>
      </c>
      <c r="C593" s="3">
        <v>41.1</v>
      </c>
      <c r="D593" s="3">
        <v>42.5</v>
      </c>
      <c r="E593" s="2">
        <v>43.65</v>
      </c>
      <c r="V593" s="6"/>
    </row>
    <row r="594" spans="1:22" x14ac:dyDescent="0.3">
      <c r="A594" s="6">
        <v>38846</v>
      </c>
      <c r="B594" s="3">
        <v>42.2</v>
      </c>
      <c r="C594" s="3">
        <v>41.7</v>
      </c>
      <c r="D594" s="3">
        <v>43.75</v>
      </c>
      <c r="E594" s="2">
        <v>43.55</v>
      </c>
      <c r="V594" s="6"/>
    </row>
    <row r="595" spans="1:22" x14ac:dyDescent="0.3">
      <c r="A595" s="6">
        <v>38847</v>
      </c>
      <c r="B595" s="3">
        <v>42.8</v>
      </c>
      <c r="C595" s="3">
        <v>41.28</v>
      </c>
      <c r="D595" s="3">
        <v>44.25</v>
      </c>
      <c r="E595" s="2">
        <v>45.4</v>
      </c>
      <c r="V595" s="6"/>
    </row>
    <row r="596" spans="1:22" x14ac:dyDescent="0.3">
      <c r="A596" s="6">
        <v>38848</v>
      </c>
      <c r="B596" s="3">
        <v>42.3</v>
      </c>
      <c r="C596" s="3">
        <v>41</v>
      </c>
      <c r="D596" s="3">
        <v>43.8</v>
      </c>
      <c r="E596" s="2">
        <v>44.12</v>
      </c>
      <c r="V596" s="6"/>
    </row>
    <row r="597" spans="1:22" x14ac:dyDescent="0.3">
      <c r="A597" s="6">
        <v>38849</v>
      </c>
      <c r="B597" s="3">
        <v>42.15</v>
      </c>
      <c r="C597" s="3">
        <v>42.55</v>
      </c>
      <c r="D597" s="3">
        <v>43.28</v>
      </c>
      <c r="E597" s="2">
        <v>43.5</v>
      </c>
      <c r="V597" s="6"/>
    </row>
    <row r="598" spans="1:22" x14ac:dyDescent="0.3">
      <c r="A598" s="6">
        <v>38852</v>
      </c>
      <c r="B598" s="3">
        <v>42.9</v>
      </c>
      <c r="C598" s="3">
        <v>41.5</v>
      </c>
      <c r="D598" s="3">
        <v>46</v>
      </c>
      <c r="E598" s="2">
        <v>46.2</v>
      </c>
      <c r="V598" s="6"/>
    </row>
    <row r="599" spans="1:22" x14ac:dyDescent="0.3">
      <c r="A599" s="6">
        <v>38853</v>
      </c>
      <c r="B599" s="3">
        <v>42.75</v>
      </c>
      <c r="C599" s="3">
        <v>42</v>
      </c>
      <c r="D599" s="3">
        <v>45</v>
      </c>
      <c r="E599" s="2">
        <v>46</v>
      </c>
      <c r="V599" s="6"/>
    </row>
    <row r="600" spans="1:22" x14ac:dyDescent="0.3">
      <c r="A600" s="6">
        <v>38855</v>
      </c>
      <c r="B600" s="3">
        <v>41.75</v>
      </c>
      <c r="C600" s="3">
        <v>41.65</v>
      </c>
      <c r="D600" s="3">
        <v>45.28</v>
      </c>
      <c r="E600" s="2">
        <v>46</v>
      </c>
      <c r="V600" s="6"/>
    </row>
    <row r="601" spans="1:22" x14ac:dyDescent="0.3">
      <c r="A601" s="6">
        <v>38856</v>
      </c>
      <c r="B601" s="3">
        <v>41.17</v>
      </c>
      <c r="C601" s="3">
        <v>41.5</v>
      </c>
      <c r="D601" s="3">
        <v>45</v>
      </c>
      <c r="E601" s="2">
        <v>45.7</v>
      </c>
      <c r="V601" s="6"/>
    </row>
    <row r="602" spans="1:22" x14ac:dyDescent="0.3">
      <c r="A602" s="6">
        <v>38859</v>
      </c>
      <c r="B602" s="3">
        <v>41.25</v>
      </c>
      <c r="C602" s="3">
        <v>43</v>
      </c>
      <c r="D602" s="3">
        <v>45.5</v>
      </c>
      <c r="E602" s="2">
        <v>46.1</v>
      </c>
      <c r="V602" s="6"/>
    </row>
    <row r="603" spans="1:22" x14ac:dyDescent="0.3">
      <c r="A603" s="6">
        <v>38860</v>
      </c>
      <c r="B603" s="3">
        <v>43</v>
      </c>
      <c r="C603" s="3">
        <v>43.35</v>
      </c>
      <c r="D603" s="3">
        <v>47</v>
      </c>
      <c r="E603" s="2">
        <v>47.77</v>
      </c>
      <c r="V603" s="6"/>
    </row>
    <row r="604" spans="1:22" x14ac:dyDescent="0.3">
      <c r="A604" s="6">
        <v>38861</v>
      </c>
      <c r="B604" s="3">
        <v>43.2</v>
      </c>
      <c r="C604" s="3">
        <v>43.75</v>
      </c>
      <c r="D604" s="3">
        <v>47.95</v>
      </c>
      <c r="E604" s="2">
        <v>48.16</v>
      </c>
      <c r="V604" s="6"/>
    </row>
    <row r="605" spans="1:22" x14ac:dyDescent="0.3">
      <c r="A605" s="6">
        <v>38863</v>
      </c>
      <c r="B605" s="3">
        <v>43.5</v>
      </c>
      <c r="C605" s="3">
        <v>43.35</v>
      </c>
      <c r="D605" s="3">
        <v>47.75</v>
      </c>
      <c r="E605" s="2">
        <v>48.25</v>
      </c>
      <c r="V605" s="6"/>
    </row>
    <row r="606" spans="1:22" x14ac:dyDescent="0.3">
      <c r="A606" s="6">
        <v>38866</v>
      </c>
      <c r="B606" s="3">
        <v>43.5</v>
      </c>
      <c r="C606" s="3">
        <v>42.05</v>
      </c>
      <c r="D606" s="3">
        <v>47.85</v>
      </c>
      <c r="E606" s="2">
        <v>48.1</v>
      </c>
      <c r="V606" s="6"/>
    </row>
    <row r="607" spans="1:22" x14ac:dyDescent="0.3">
      <c r="A607" s="6">
        <v>38867</v>
      </c>
      <c r="B607" s="3">
        <v>42.3</v>
      </c>
      <c r="C607" s="3">
        <v>41.7</v>
      </c>
      <c r="D607" s="3">
        <v>45.9</v>
      </c>
      <c r="E607" s="2">
        <v>47</v>
      </c>
      <c r="V607" s="6"/>
    </row>
    <row r="608" spans="1:22" x14ac:dyDescent="0.3">
      <c r="A608" s="6">
        <v>38868</v>
      </c>
      <c r="B608" s="3">
        <v>42.4</v>
      </c>
      <c r="C608" s="3">
        <v>46.6</v>
      </c>
      <c r="D608" s="3">
        <v>45.4</v>
      </c>
      <c r="E608" s="2">
        <v>46.55</v>
      </c>
      <c r="V608" s="6"/>
    </row>
    <row r="609" spans="1:22" x14ac:dyDescent="0.3">
      <c r="A609" s="6">
        <v>38869</v>
      </c>
      <c r="B609" s="3">
        <v>42.7</v>
      </c>
      <c r="C609" s="3">
        <v>45.4</v>
      </c>
      <c r="D609" s="3">
        <v>46.83</v>
      </c>
      <c r="E609" s="2">
        <v>47.1</v>
      </c>
      <c r="V609" s="6"/>
    </row>
    <row r="610" spans="1:22" x14ac:dyDescent="0.3">
      <c r="A610" s="6">
        <v>38870</v>
      </c>
      <c r="B610" s="3">
        <v>43</v>
      </c>
      <c r="C610" s="3">
        <v>47.58</v>
      </c>
      <c r="D610" s="3">
        <v>47.05</v>
      </c>
      <c r="E610" s="2">
        <v>47.3</v>
      </c>
      <c r="V610" s="6"/>
    </row>
    <row r="611" spans="1:22" x14ac:dyDescent="0.3">
      <c r="A611" s="6">
        <v>38874</v>
      </c>
      <c r="B611" s="3">
        <v>44.7</v>
      </c>
      <c r="C611" s="3">
        <v>47.25</v>
      </c>
      <c r="D611" s="3">
        <v>48.97</v>
      </c>
      <c r="E611" s="2">
        <v>49.2</v>
      </c>
      <c r="V611" s="6"/>
    </row>
    <row r="612" spans="1:22" x14ac:dyDescent="0.3">
      <c r="A612" s="6">
        <v>38875</v>
      </c>
      <c r="B612" s="3">
        <v>44</v>
      </c>
      <c r="C612" s="3">
        <v>47</v>
      </c>
      <c r="D612" s="3">
        <v>48.2</v>
      </c>
      <c r="E612" s="2">
        <v>48.52</v>
      </c>
      <c r="V612" s="6"/>
    </row>
    <row r="613" spans="1:22" x14ac:dyDescent="0.3">
      <c r="A613" s="6">
        <v>38876</v>
      </c>
      <c r="B613" s="3">
        <v>43.85</v>
      </c>
      <c r="C613" s="3">
        <v>47.1</v>
      </c>
      <c r="D613" s="3">
        <v>48.1</v>
      </c>
      <c r="E613" s="2">
        <v>48.29</v>
      </c>
      <c r="V613" s="6"/>
    </row>
    <row r="614" spans="1:22" x14ac:dyDescent="0.3">
      <c r="A614" s="6">
        <v>38877</v>
      </c>
      <c r="B614" s="3">
        <v>44.25</v>
      </c>
      <c r="C614" s="3">
        <v>49.95</v>
      </c>
      <c r="D614" s="3">
        <v>48.75</v>
      </c>
      <c r="E614" s="2">
        <v>49.34</v>
      </c>
      <c r="V614" s="6"/>
    </row>
    <row r="615" spans="1:22" x14ac:dyDescent="0.3">
      <c r="A615" s="6">
        <v>38880</v>
      </c>
      <c r="B615" s="3">
        <v>46.75</v>
      </c>
      <c r="C615" s="3">
        <v>49.25</v>
      </c>
      <c r="D615" s="3">
        <v>51.05</v>
      </c>
      <c r="E615" s="2">
        <v>51.25</v>
      </c>
      <c r="V615" s="6"/>
    </row>
    <row r="616" spans="1:22" x14ac:dyDescent="0.3">
      <c r="A616" s="6">
        <v>38881</v>
      </c>
      <c r="B616" s="3">
        <v>46.25</v>
      </c>
      <c r="C616" s="3">
        <v>50</v>
      </c>
      <c r="D616" s="3">
        <v>50.6</v>
      </c>
      <c r="E616" s="2">
        <v>50.85</v>
      </c>
      <c r="V616" s="6"/>
    </row>
    <row r="617" spans="1:22" x14ac:dyDescent="0.3">
      <c r="A617" s="6">
        <v>38882</v>
      </c>
      <c r="B617" s="3">
        <v>45.95</v>
      </c>
      <c r="C617" s="3">
        <v>49.03</v>
      </c>
      <c r="D617" s="3">
        <v>50.75</v>
      </c>
      <c r="E617" s="2">
        <v>50.85</v>
      </c>
      <c r="V617" s="6"/>
    </row>
    <row r="618" spans="1:22" x14ac:dyDescent="0.3">
      <c r="A618" s="6">
        <v>38883</v>
      </c>
      <c r="B618" s="3">
        <v>45.9</v>
      </c>
      <c r="C618" s="3">
        <v>48.45</v>
      </c>
      <c r="D618" s="3">
        <v>50.7</v>
      </c>
      <c r="E618" s="2">
        <v>51</v>
      </c>
      <c r="V618" s="6"/>
    </row>
    <row r="619" spans="1:22" x14ac:dyDescent="0.3">
      <c r="A619" s="6">
        <v>38884</v>
      </c>
      <c r="B619" s="3">
        <v>45.35</v>
      </c>
      <c r="C619" s="3">
        <v>48.7</v>
      </c>
      <c r="D619" s="3">
        <v>49.9</v>
      </c>
      <c r="E619" s="2">
        <v>50.25</v>
      </c>
      <c r="V619" s="6"/>
    </row>
    <row r="620" spans="1:22" x14ac:dyDescent="0.3">
      <c r="A620" s="6">
        <v>38887</v>
      </c>
      <c r="B620" s="3">
        <v>44.25</v>
      </c>
      <c r="C620" s="3">
        <v>49.45</v>
      </c>
      <c r="D620" s="3">
        <v>49.42</v>
      </c>
      <c r="E620" s="2">
        <v>50.25</v>
      </c>
      <c r="V620" s="6"/>
    </row>
    <row r="621" spans="1:22" x14ac:dyDescent="0.3">
      <c r="A621" s="6">
        <v>38888</v>
      </c>
      <c r="B621" s="3">
        <v>45.6</v>
      </c>
      <c r="C621" s="3">
        <v>47.3</v>
      </c>
      <c r="D621" s="3">
        <v>50.25</v>
      </c>
      <c r="E621" s="2">
        <v>49.26</v>
      </c>
      <c r="V621" s="6"/>
    </row>
    <row r="622" spans="1:22" x14ac:dyDescent="0.3">
      <c r="A622" s="6">
        <v>38889</v>
      </c>
      <c r="B622" s="3">
        <v>44.9</v>
      </c>
      <c r="C622" s="3">
        <v>48</v>
      </c>
      <c r="D622" s="3">
        <v>49</v>
      </c>
      <c r="E622" s="2">
        <v>49.7</v>
      </c>
      <c r="V622" s="6"/>
    </row>
    <row r="623" spans="1:22" x14ac:dyDescent="0.3">
      <c r="A623" s="6">
        <v>38890</v>
      </c>
      <c r="B623" s="3">
        <v>45.5</v>
      </c>
      <c r="C623" s="3">
        <v>49.2</v>
      </c>
      <c r="D623" s="3">
        <v>49.15</v>
      </c>
      <c r="E623" s="2">
        <v>49.7</v>
      </c>
      <c r="V623" s="6"/>
    </row>
    <row r="624" spans="1:22" x14ac:dyDescent="0.3">
      <c r="A624" s="6">
        <v>38891</v>
      </c>
      <c r="B624" s="3">
        <v>46.05</v>
      </c>
      <c r="C624" s="3">
        <v>49.95</v>
      </c>
      <c r="D624" s="3">
        <v>49.8</v>
      </c>
      <c r="E624" s="2">
        <v>50.08</v>
      </c>
      <c r="V624" s="6"/>
    </row>
    <row r="625" spans="1:22" x14ac:dyDescent="0.3">
      <c r="A625" s="6">
        <v>38894</v>
      </c>
      <c r="B625" s="3">
        <v>46.69</v>
      </c>
      <c r="C625" s="3">
        <v>51.1</v>
      </c>
      <c r="D625" s="3">
        <v>51</v>
      </c>
      <c r="E625" s="2">
        <v>51</v>
      </c>
      <c r="V625" s="6"/>
    </row>
    <row r="626" spans="1:22" x14ac:dyDescent="0.3">
      <c r="A626" s="6">
        <v>38895</v>
      </c>
      <c r="B626" s="3">
        <v>47.85</v>
      </c>
      <c r="C626" s="3">
        <v>51.05</v>
      </c>
      <c r="D626" s="3">
        <v>52</v>
      </c>
      <c r="E626" s="2">
        <v>52.4</v>
      </c>
      <c r="V626" s="6"/>
    </row>
    <row r="627" spans="1:22" x14ac:dyDescent="0.3">
      <c r="A627" s="6">
        <v>38896</v>
      </c>
      <c r="B627" s="3">
        <v>47.7</v>
      </c>
      <c r="C627" s="3">
        <v>51</v>
      </c>
      <c r="D627" s="3">
        <v>52</v>
      </c>
      <c r="E627" s="2">
        <v>52.95</v>
      </c>
      <c r="V627" s="6"/>
    </row>
    <row r="628" spans="1:22" x14ac:dyDescent="0.3">
      <c r="A628" s="6">
        <v>38897</v>
      </c>
      <c r="B628" s="3">
        <v>48</v>
      </c>
      <c r="C628" s="3">
        <v>51.2</v>
      </c>
      <c r="D628" s="3">
        <v>52</v>
      </c>
      <c r="E628" s="2">
        <v>52.3</v>
      </c>
      <c r="V628" s="6"/>
    </row>
    <row r="629" spans="1:22" x14ac:dyDescent="0.3">
      <c r="A629" s="6">
        <v>38898</v>
      </c>
      <c r="B629" s="3">
        <v>47.6</v>
      </c>
      <c r="C629" s="3">
        <v>51.95</v>
      </c>
      <c r="D629" s="3">
        <v>52.3</v>
      </c>
      <c r="E629" s="2">
        <v>52.65</v>
      </c>
      <c r="V629" s="6"/>
    </row>
    <row r="630" spans="1:22" x14ac:dyDescent="0.3">
      <c r="A630" s="6">
        <v>38901</v>
      </c>
      <c r="B630" s="3">
        <v>50.75</v>
      </c>
      <c r="C630" s="3">
        <v>51.95</v>
      </c>
      <c r="D630" s="3">
        <v>52.2</v>
      </c>
      <c r="E630" s="2">
        <v>55</v>
      </c>
      <c r="V630" s="6"/>
    </row>
    <row r="631" spans="1:22" x14ac:dyDescent="0.3">
      <c r="A631" s="6">
        <v>38902</v>
      </c>
      <c r="B631" s="3">
        <v>50.69</v>
      </c>
      <c r="C631" s="3">
        <v>52.15</v>
      </c>
      <c r="D631" s="3">
        <v>52.6</v>
      </c>
      <c r="E631" s="2">
        <v>55.1</v>
      </c>
      <c r="V631" s="6"/>
    </row>
    <row r="632" spans="1:22" x14ac:dyDescent="0.3">
      <c r="A632" s="6">
        <v>38903</v>
      </c>
      <c r="B632" s="3">
        <v>51.25</v>
      </c>
      <c r="C632" s="3">
        <v>52.75</v>
      </c>
      <c r="D632" s="3">
        <v>52.3</v>
      </c>
      <c r="E632" s="2">
        <v>55.2</v>
      </c>
      <c r="V632" s="6"/>
    </row>
    <row r="633" spans="1:22" x14ac:dyDescent="0.3">
      <c r="A633" s="6">
        <v>38904</v>
      </c>
      <c r="B633" s="3">
        <v>52.15</v>
      </c>
      <c r="C633" s="3">
        <v>52.9</v>
      </c>
      <c r="D633" s="3">
        <v>53.25</v>
      </c>
      <c r="E633" s="2">
        <v>56.2</v>
      </c>
      <c r="V633" s="6"/>
    </row>
    <row r="634" spans="1:22" x14ac:dyDescent="0.3">
      <c r="A634" s="6">
        <v>38905</v>
      </c>
      <c r="B634" s="3">
        <v>52.35</v>
      </c>
      <c r="C634" s="3">
        <v>53</v>
      </c>
      <c r="D634" s="3">
        <v>53.5</v>
      </c>
      <c r="E634" s="2">
        <v>56.88</v>
      </c>
      <c r="V634" s="6"/>
    </row>
    <row r="635" spans="1:22" x14ac:dyDescent="0.3">
      <c r="A635" s="6">
        <v>38908</v>
      </c>
      <c r="B635" s="3">
        <v>52.05</v>
      </c>
      <c r="C635" s="3">
        <v>53.5</v>
      </c>
      <c r="D635" s="3">
        <v>53.55</v>
      </c>
      <c r="E635" s="2">
        <v>57.08</v>
      </c>
      <c r="V635" s="6"/>
    </row>
    <row r="636" spans="1:22" x14ac:dyDescent="0.3">
      <c r="A636" s="6">
        <v>38909</v>
      </c>
      <c r="B636" s="3">
        <v>52.4</v>
      </c>
      <c r="C636" s="3">
        <v>53.1</v>
      </c>
      <c r="D636" s="3">
        <v>54.82</v>
      </c>
      <c r="E636" s="2">
        <v>58.37</v>
      </c>
      <c r="V636" s="6"/>
    </row>
    <row r="637" spans="1:22" x14ac:dyDescent="0.3">
      <c r="A637" s="6">
        <v>38910</v>
      </c>
      <c r="B637" s="3">
        <v>52.2</v>
      </c>
      <c r="C637" s="3">
        <v>53.6</v>
      </c>
      <c r="D637" s="3">
        <v>53.6</v>
      </c>
      <c r="E637" s="2">
        <v>57</v>
      </c>
      <c r="V637" s="6"/>
    </row>
    <row r="638" spans="1:22" x14ac:dyDescent="0.3">
      <c r="A638" s="6">
        <v>38911</v>
      </c>
      <c r="B638" s="3">
        <v>52.75</v>
      </c>
      <c r="C638" s="3">
        <v>54.9</v>
      </c>
      <c r="D638" s="3">
        <v>53.9</v>
      </c>
      <c r="E638" s="2">
        <v>57.6</v>
      </c>
      <c r="V638" s="6"/>
    </row>
    <row r="639" spans="1:22" x14ac:dyDescent="0.3">
      <c r="A639" s="6">
        <v>38912</v>
      </c>
      <c r="B639" s="3">
        <v>54.05</v>
      </c>
      <c r="C639" s="3">
        <v>57.35</v>
      </c>
      <c r="D639" s="3">
        <v>54.95</v>
      </c>
      <c r="E639" s="2">
        <v>58.75</v>
      </c>
      <c r="V639" s="6"/>
    </row>
    <row r="640" spans="1:22" x14ac:dyDescent="0.3">
      <c r="A640" s="6">
        <v>38915</v>
      </c>
      <c r="B640" s="3">
        <v>56.4</v>
      </c>
      <c r="C640" s="3">
        <v>56.5</v>
      </c>
      <c r="D640" s="3">
        <v>57.6</v>
      </c>
      <c r="E640" s="2">
        <v>61.05</v>
      </c>
      <c r="V640" s="6"/>
    </row>
    <row r="641" spans="1:22" x14ac:dyDescent="0.3">
      <c r="A641" s="6">
        <v>38916</v>
      </c>
      <c r="B641" s="3">
        <v>55.55</v>
      </c>
      <c r="C641" s="3">
        <v>56.5</v>
      </c>
      <c r="D641" s="3">
        <v>56.6</v>
      </c>
      <c r="E641" s="2">
        <v>60</v>
      </c>
      <c r="V641" s="6"/>
    </row>
    <row r="642" spans="1:22" x14ac:dyDescent="0.3">
      <c r="A642" s="6">
        <v>38917</v>
      </c>
      <c r="B642" s="3">
        <v>55.4</v>
      </c>
      <c r="C642" s="3">
        <v>57.75</v>
      </c>
      <c r="D642" s="3">
        <v>56.75</v>
      </c>
      <c r="E642" s="2">
        <v>59.25</v>
      </c>
      <c r="V642" s="6"/>
    </row>
    <row r="643" spans="1:22" x14ac:dyDescent="0.3">
      <c r="A643" s="6">
        <v>38918</v>
      </c>
      <c r="B643" s="3">
        <v>56.3</v>
      </c>
      <c r="C643" s="3">
        <v>58.6</v>
      </c>
      <c r="D643" s="3">
        <v>57.6</v>
      </c>
      <c r="E643" s="2">
        <v>61.25</v>
      </c>
      <c r="V643" s="6"/>
    </row>
    <row r="644" spans="1:22" x14ac:dyDescent="0.3">
      <c r="A644" s="6">
        <v>38919</v>
      </c>
      <c r="B644" s="3">
        <v>57.75</v>
      </c>
      <c r="C644" s="3">
        <v>57.4</v>
      </c>
      <c r="D644" s="3">
        <v>58.55</v>
      </c>
      <c r="E644" s="2">
        <v>61.8</v>
      </c>
      <c r="V644" s="6"/>
    </row>
    <row r="645" spans="1:22" x14ac:dyDescent="0.3">
      <c r="A645" s="6">
        <v>38922</v>
      </c>
      <c r="B645" s="3">
        <v>56.5</v>
      </c>
      <c r="C645" s="3">
        <v>56.5</v>
      </c>
      <c r="D645" s="3">
        <v>57.3</v>
      </c>
      <c r="E645" s="2">
        <v>60.1</v>
      </c>
      <c r="V645" s="6"/>
    </row>
    <row r="646" spans="1:22" x14ac:dyDescent="0.3">
      <c r="A646" s="6">
        <v>38923</v>
      </c>
      <c r="B646" s="3">
        <v>55.5</v>
      </c>
      <c r="C646" s="3">
        <v>57.95</v>
      </c>
      <c r="D646" s="3">
        <v>56.6</v>
      </c>
      <c r="E646" s="2">
        <v>59.7</v>
      </c>
      <c r="V646" s="6"/>
    </row>
    <row r="647" spans="1:22" x14ac:dyDescent="0.3">
      <c r="A647" s="6">
        <v>38924</v>
      </c>
      <c r="B647" s="3">
        <v>56.9</v>
      </c>
      <c r="C647" s="3">
        <v>57.9</v>
      </c>
      <c r="D647" s="3">
        <v>58</v>
      </c>
      <c r="E647" s="2">
        <v>60.9</v>
      </c>
      <c r="V647" s="6"/>
    </row>
    <row r="648" spans="1:22" x14ac:dyDescent="0.3">
      <c r="A648" s="6">
        <v>38925</v>
      </c>
      <c r="B648" s="3">
        <v>56.95</v>
      </c>
      <c r="C648" s="3">
        <v>58.5</v>
      </c>
      <c r="D648" s="3">
        <v>57.9</v>
      </c>
      <c r="E648" s="2">
        <v>60.5</v>
      </c>
      <c r="V648" s="6"/>
    </row>
    <row r="649" spans="1:22" x14ac:dyDescent="0.3">
      <c r="A649" s="6">
        <v>38926</v>
      </c>
      <c r="B649" s="3">
        <v>57.8</v>
      </c>
      <c r="C649" s="3">
        <v>59.8</v>
      </c>
      <c r="D649" s="3">
        <v>58.85</v>
      </c>
      <c r="E649" s="2">
        <v>61.55</v>
      </c>
      <c r="V649" s="6"/>
    </row>
    <row r="650" spans="1:22" x14ac:dyDescent="0.3">
      <c r="A650" s="6">
        <v>38929</v>
      </c>
      <c r="B650" s="3">
        <v>59</v>
      </c>
      <c r="C650" s="3">
        <v>62.05</v>
      </c>
      <c r="D650" s="3">
        <v>60</v>
      </c>
      <c r="E650" s="2">
        <v>62.5</v>
      </c>
      <c r="V650" s="6"/>
    </row>
    <row r="651" spans="1:22" x14ac:dyDescent="0.3">
      <c r="A651" s="6">
        <v>38930</v>
      </c>
      <c r="B651" s="3">
        <v>62</v>
      </c>
      <c r="C651" s="3">
        <v>62.5</v>
      </c>
      <c r="D651" s="3">
        <v>64.599999999999994</v>
      </c>
      <c r="E651" s="2">
        <v>66</v>
      </c>
      <c r="V651" s="6"/>
    </row>
    <row r="652" spans="1:22" x14ac:dyDescent="0.3">
      <c r="A652" s="6">
        <v>38931</v>
      </c>
      <c r="B652" s="3">
        <v>62.3</v>
      </c>
      <c r="C652" s="3">
        <v>63.65</v>
      </c>
      <c r="D652" s="3">
        <v>65.5</v>
      </c>
      <c r="E652" s="2">
        <v>67.25</v>
      </c>
      <c r="V652" s="6"/>
    </row>
    <row r="653" spans="1:22" x14ac:dyDescent="0.3">
      <c r="A653" s="6">
        <v>38932</v>
      </c>
      <c r="B653" s="3">
        <v>63.45</v>
      </c>
      <c r="C653" s="3">
        <v>63.2</v>
      </c>
      <c r="D653" s="3">
        <v>65.98</v>
      </c>
      <c r="E653" s="2">
        <v>67.33</v>
      </c>
      <c r="V653" s="6"/>
    </row>
    <row r="654" spans="1:22" x14ac:dyDescent="0.3">
      <c r="A654" s="6">
        <v>38933</v>
      </c>
      <c r="B654" s="3">
        <v>63.05</v>
      </c>
      <c r="C654" s="3">
        <v>64</v>
      </c>
      <c r="D654" s="3">
        <v>65.099999999999994</v>
      </c>
      <c r="E654" s="2">
        <v>66.849999999999994</v>
      </c>
      <c r="V654" s="6"/>
    </row>
    <row r="655" spans="1:22" x14ac:dyDescent="0.3">
      <c r="A655" s="6">
        <v>38936</v>
      </c>
      <c r="B655" s="3">
        <v>63.95</v>
      </c>
      <c r="C655" s="3">
        <v>64.099999999999994</v>
      </c>
      <c r="D655" s="3">
        <v>66</v>
      </c>
      <c r="E655" s="2">
        <v>67.599999999999994</v>
      </c>
      <c r="V655" s="6"/>
    </row>
    <row r="656" spans="1:22" x14ac:dyDescent="0.3">
      <c r="A656" s="6">
        <v>38937</v>
      </c>
      <c r="B656" s="3">
        <v>64.05</v>
      </c>
      <c r="C656" s="3">
        <v>64.25</v>
      </c>
      <c r="D656" s="3">
        <v>66.349999999999994</v>
      </c>
      <c r="E656" s="2">
        <v>68.099999999999994</v>
      </c>
      <c r="V656" s="6"/>
    </row>
    <row r="657" spans="1:22" x14ac:dyDescent="0.3">
      <c r="A657" s="6">
        <v>38938</v>
      </c>
      <c r="B657" s="3">
        <v>64.25</v>
      </c>
      <c r="C657" s="3">
        <v>64.75</v>
      </c>
      <c r="D657" s="3">
        <v>66.2</v>
      </c>
      <c r="E657" s="2">
        <v>68.25</v>
      </c>
      <c r="V657" s="6"/>
    </row>
    <row r="658" spans="1:22" x14ac:dyDescent="0.3">
      <c r="A658" s="6">
        <v>38939</v>
      </c>
      <c r="B658" s="3">
        <v>64.75</v>
      </c>
      <c r="C658" s="3">
        <v>64.8</v>
      </c>
      <c r="D658" s="3">
        <v>67.2</v>
      </c>
      <c r="E658" s="2">
        <v>69</v>
      </c>
      <c r="V658" s="6"/>
    </row>
    <row r="659" spans="1:22" x14ac:dyDescent="0.3">
      <c r="A659" s="6">
        <v>38940</v>
      </c>
      <c r="B659" s="3">
        <v>64.7</v>
      </c>
      <c r="C659" s="3">
        <v>64.25</v>
      </c>
      <c r="D659" s="3">
        <v>67</v>
      </c>
      <c r="E659" s="2">
        <v>68.900000000000006</v>
      </c>
      <c r="V659" s="6"/>
    </row>
    <row r="660" spans="1:22" x14ac:dyDescent="0.3">
      <c r="A660" s="6">
        <v>38943</v>
      </c>
      <c r="B660" s="3">
        <v>64.150000000000006</v>
      </c>
      <c r="C660" s="3">
        <v>65.53</v>
      </c>
      <c r="D660" s="3">
        <v>66.599999999999994</v>
      </c>
      <c r="E660" s="2">
        <v>68.349999999999994</v>
      </c>
      <c r="V660" s="6"/>
    </row>
    <row r="661" spans="1:22" x14ac:dyDescent="0.3">
      <c r="A661" s="6">
        <v>38944</v>
      </c>
      <c r="B661" s="3">
        <v>65.349999999999994</v>
      </c>
      <c r="C661" s="3">
        <v>68.099999999999994</v>
      </c>
      <c r="D661" s="3">
        <v>67.5</v>
      </c>
      <c r="E661" s="2">
        <v>69.75</v>
      </c>
      <c r="V661" s="6"/>
    </row>
    <row r="662" spans="1:22" x14ac:dyDescent="0.3">
      <c r="A662" s="6">
        <v>38945</v>
      </c>
      <c r="B662" s="3">
        <v>68</v>
      </c>
      <c r="C662" s="3">
        <v>71.900000000000006</v>
      </c>
      <c r="D662" s="3">
        <v>70.400000000000006</v>
      </c>
      <c r="E662" s="2">
        <v>72.599999999999994</v>
      </c>
      <c r="V662" s="6"/>
    </row>
    <row r="663" spans="1:22" x14ac:dyDescent="0.3">
      <c r="A663" s="6">
        <v>38946</v>
      </c>
      <c r="B663" s="3">
        <v>71.55</v>
      </c>
      <c r="C663" s="3">
        <v>73.05</v>
      </c>
      <c r="D663" s="3">
        <v>74.5</v>
      </c>
      <c r="E663" s="2">
        <v>76</v>
      </c>
      <c r="V663" s="6"/>
    </row>
    <row r="664" spans="1:22" x14ac:dyDescent="0.3">
      <c r="A664" s="6">
        <v>38947</v>
      </c>
      <c r="B664" s="3">
        <v>72.739999999999995</v>
      </c>
      <c r="C664" s="3">
        <v>81.099999999999994</v>
      </c>
      <c r="D664" s="3">
        <v>75.099999999999994</v>
      </c>
      <c r="E664" s="2">
        <v>77.25</v>
      </c>
      <c r="V664" s="6"/>
    </row>
    <row r="665" spans="1:22" x14ac:dyDescent="0.3">
      <c r="A665" s="6">
        <v>38950</v>
      </c>
      <c r="B665" s="3">
        <v>81.75</v>
      </c>
      <c r="C665" s="3">
        <v>81.75</v>
      </c>
      <c r="D665" s="3">
        <v>83.25</v>
      </c>
      <c r="E665" s="2">
        <v>84.95</v>
      </c>
      <c r="V665" s="6"/>
    </row>
    <row r="666" spans="1:22" x14ac:dyDescent="0.3">
      <c r="A666" s="6">
        <v>38951</v>
      </c>
      <c r="B666" s="3">
        <v>82</v>
      </c>
      <c r="C666" s="3">
        <v>80.5</v>
      </c>
      <c r="D666" s="3">
        <v>85</v>
      </c>
      <c r="E666" s="2">
        <v>86.5</v>
      </c>
      <c r="V666" s="6"/>
    </row>
    <row r="667" spans="1:22" x14ac:dyDescent="0.3">
      <c r="A667" s="6">
        <v>38952</v>
      </c>
      <c r="B667" s="3">
        <v>81</v>
      </c>
      <c r="C667" s="3">
        <v>78</v>
      </c>
      <c r="D667" s="3">
        <v>82</v>
      </c>
      <c r="E667" s="2">
        <v>83.75</v>
      </c>
      <c r="V667" s="6"/>
    </row>
    <row r="668" spans="1:22" x14ac:dyDescent="0.3">
      <c r="A668" s="6">
        <v>38953</v>
      </c>
      <c r="B668" s="3">
        <v>79.05</v>
      </c>
      <c r="C668" s="3">
        <v>77.25</v>
      </c>
      <c r="D668" s="3">
        <v>79</v>
      </c>
      <c r="E668" s="2">
        <v>81</v>
      </c>
      <c r="V668" s="6"/>
    </row>
    <row r="669" spans="1:22" x14ac:dyDescent="0.3">
      <c r="A669" s="6">
        <v>38954</v>
      </c>
      <c r="B669" s="3">
        <v>78.5</v>
      </c>
      <c r="C669" s="3">
        <v>65.75</v>
      </c>
      <c r="D669" s="3">
        <v>78.599999999999994</v>
      </c>
      <c r="E669" s="2">
        <v>80.599999999999994</v>
      </c>
      <c r="V669" s="6"/>
    </row>
    <row r="670" spans="1:22" x14ac:dyDescent="0.3">
      <c r="A670" s="6">
        <v>38957</v>
      </c>
      <c r="B670" s="3">
        <v>69.75</v>
      </c>
      <c r="C670" s="3">
        <v>66.5</v>
      </c>
      <c r="D670" s="3">
        <v>67</v>
      </c>
      <c r="E670" s="2">
        <v>70.5</v>
      </c>
      <c r="V670" s="6"/>
    </row>
    <row r="671" spans="1:22" x14ac:dyDescent="0.3">
      <c r="A671" s="6">
        <v>38958</v>
      </c>
      <c r="B671" s="3">
        <v>70.25</v>
      </c>
      <c r="C671" s="3">
        <v>63.5</v>
      </c>
      <c r="D671" s="3">
        <v>67.75</v>
      </c>
      <c r="E671" s="2">
        <v>69.25</v>
      </c>
      <c r="V671" s="6"/>
    </row>
    <row r="672" spans="1:22" x14ac:dyDescent="0.3">
      <c r="A672" s="6">
        <v>38959</v>
      </c>
      <c r="B672" s="3">
        <v>68</v>
      </c>
      <c r="C672" s="3">
        <v>68.25</v>
      </c>
      <c r="D672" s="3">
        <v>65.25</v>
      </c>
      <c r="E672" s="2">
        <v>67.25</v>
      </c>
      <c r="V672" s="6"/>
    </row>
    <row r="673" spans="1:22" x14ac:dyDescent="0.3">
      <c r="A673" s="6">
        <v>38960</v>
      </c>
      <c r="B673" s="3">
        <v>69.5</v>
      </c>
      <c r="C673" s="3">
        <v>67</v>
      </c>
      <c r="D673" s="3">
        <v>69.75</v>
      </c>
      <c r="E673" s="2">
        <v>71.5</v>
      </c>
      <c r="V673" s="6"/>
    </row>
    <row r="674" spans="1:22" x14ac:dyDescent="0.3">
      <c r="A674" s="6">
        <v>38961</v>
      </c>
      <c r="B674" s="3">
        <v>66.5</v>
      </c>
      <c r="C674" s="3">
        <v>73.25</v>
      </c>
      <c r="D674" s="3">
        <v>71.349999999999994</v>
      </c>
      <c r="E674" s="2">
        <v>73.25</v>
      </c>
      <c r="V674" s="6"/>
    </row>
    <row r="675" spans="1:22" x14ac:dyDescent="0.3">
      <c r="A675" s="6">
        <v>38964</v>
      </c>
      <c r="B675" s="3">
        <v>70</v>
      </c>
      <c r="C675" s="3">
        <v>74.5</v>
      </c>
      <c r="D675" s="3">
        <v>77</v>
      </c>
      <c r="E675" s="2">
        <v>78</v>
      </c>
      <c r="V675" s="6"/>
    </row>
    <row r="676" spans="1:22" x14ac:dyDescent="0.3">
      <c r="A676" s="6">
        <v>38965</v>
      </c>
      <c r="B676" s="3">
        <v>72.5</v>
      </c>
      <c r="C676" s="3">
        <v>71.5</v>
      </c>
      <c r="D676" s="3">
        <v>79.5</v>
      </c>
      <c r="E676" s="2">
        <v>78</v>
      </c>
      <c r="V676" s="6"/>
    </row>
    <row r="677" spans="1:22" x14ac:dyDescent="0.3">
      <c r="A677" s="6">
        <v>38966</v>
      </c>
      <c r="B677" s="3">
        <v>68</v>
      </c>
      <c r="C677" s="3">
        <v>71</v>
      </c>
      <c r="D677" s="3">
        <v>72</v>
      </c>
      <c r="E677" s="2">
        <v>76</v>
      </c>
      <c r="V677" s="6"/>
    </row>
    <row r="678" spans="1:22" x14ac:dyDescent="0.3">
      <c r="A678" s="6">
        <v>38967</v>
      </c>
      <c r="B678" s="3">
        <v>67.75</v>
      </c>
      <c r="C678" s="3">
        <v>68</v>
      </c>
      <c r="D678" s="3">
        <v>75.75</v>
      </c>
      <c r="E678" s="2">
        <v>76.3</v>
      </c>
      <c r="V678" s="6"/>
    </row>
    <row r="679" spans="1:22" x14ac:dyDescent="0.3">
      <c r="A679" s="6">
        <v>38968</v>
      </c>
      <c r="B679" s="3">
        <v>64.5</v>
      </c>
      <c r="C679" s="3">
        <v>66.5</v>
      </c>
      <c r="D679" s="3">
        <v>72.5</v>
      </c>
      <c r="E679" s="2">
        <v>74.5</v>
      </c>
      <c r="V679" s="6"/>
    </row>
    <row r="680" spans="1:22" x14ac:dyDescent="0.3">
      <c r="A680" s="6">
        <v>38971</v>
      </c>
      <c r="B680" s="3">
        <v>63.26</v>
      </c>
      <c r="C680" s="3">
        <v>69</v>
      </c>
      <c r="D680" s="3">
        <v>70</v>
      </c>
      <c r="E680" s="2">
        <v>73.5</v>
      </c>
      <c r="V680" s="6"/>
    </row>
    <row r="681" spans="1:22" x14ac:dyDescent="0.3">
      <c r="A681" s="6">
        <v>38972</v>
      </c>
      <c r="B681" s="3">
        <v>66.5</v>
      </c>
      <c r="C681" s="3">
        <v>68</v>
      </c>
      <c r="D681" s="3">
        <v>73</v>
      </c>
      <c r="E681" s="2">
        <v>75.7</v>
      </c>
      <c r="V681" s="6"/>
    </row>
    <row r="682" spans="1:22" x14ac:dyDescent="0.3">
      <c r="A682" s="6">
        <v>38973</v>
      </c>
      <c r="B682" s="3">
        <v>65.5</v>
      </c>
      <c r="C682" s="3">
        <v>75</v>
      </c>
      <c r="D682" s="3">
        <v>72</v>
      </c>
      <c r="E682" s="2">
        <v>74.38</v>
      </c>
      <c r="V682" s="6"/>
    </row>
    <row r="683" spans="1:22" x14ac:dyDescent="0.3">
      <c r="A683" s="6">
        <v>38974</v>
      </c>
      <c r="B683" s="3">
        <v>71</v>
      </c>
      <c r="C683" s="3">
        <v>75.349999999999994</v>
      </c>
      <c r="D683" s="3">
        <v>80.75</v>
      </c>
      <c r="E683" s="2">
        <v>79.5</v>
      </c>
      <c r="V683" s="6"/>
    </row>
    <row r="684" spans="1:22" x14ac:dyDescent="0.3">
      <c r="A684" s="6">
        <v>38975</v>
      </c>
      <c r="B684" s="3">
        <v>72</v>
      </c>
      <c r="C684" s="3">
        <v>74.5</v>
      </c>
      <c r="D684" s="3">
        <v>80.25</v>
      </c>
      <c r="E684" s="2">
        <v>81</v>
      </c>
      <c r="V684" s="6"/>
    </row>
    <row r="685" spans="1:22" x14ac:dyDescent="0.3">
      <c r="A685" s="6">
        <v>38978</v>
      </c>
      <c r="B685" s="3">
        <v>69.25</v>
      </c>
      <c r="C685" s="3">
        <v>71.5</v>
      </c>
      <c r="D685" s="3">
        <v>79</v>
      </c>
      <c r="E685" s="2">
        <v>81.25</v>
      </c>
      <c r="V685" s="6"/>
    </row>
    <row r="686" spans="1:22" x14ac:dyDescent="0.3">
      <c r="A686" s="6">
        <v>38979</v>
      </c>
      <c r="B686" s="3">
        <v>67.3</v>
      </c>
      <c r="C686" s="3">
        <v>69</v>
      </c>
      <c r="D686" s="3">
        <v>77.55</v>
      </c>
      <c r="E686" s="2">
        <v>80</v>
      </c>
      <c r="V686" s="6"/>
    </row>
    <row r="687" spans="1:22" x14ac:dyDescent="0.3">
      <c r="A687" s="6">
        <v>38980</v>
      </c>
      <c r="B687" s="3">
        <v>65</v>
      </c>
      <c r="C687" s="3">
        <v>69</v>
      </c>
      <c r="D687" s="3">
        <v>74.5</v>
      </c>
      <c r="E687" s="2">
        <v>76</v>
      </c>
      <c r="V687" s="6"/>
    </row>
    <row r="688" spans="1:22" x14ac:dyDescent="0.3">
      <c r="A688" s="6">
        <v>38981</v>
      </c>
      <c r="B688" s="3">
        <v>64.599999999999994</v>
      </c>
      <c r="C688" s="3">
        <v>68</v>
      </c>
      <c r="D688" s="3">
        <v>74.25</v>
      </c>
      <c r="E688" s="2">
        <v>75.5</v>
      </c>
      <c r="V688" s="6"/>
    </row>
    <row r="689" spans="1:22" x14ac:dyDescent="0.3">
      <c r="A689" s="6">
        <v>38982</v>
      </c>
      <c r="B689" s="3">
        <v>64.5</v>
      </c>
      <c r="C689" s="3">
        <v>65</v>
      </c>
      <c r="D689" s="3">
        <v>74.25</v>
      </c>
      <c r="E689" s="2">
        <v>75.25</v>
      </c>
      <c r="V689" s="6"/>
    </row>
    <row r="690" spans="1:22" x14ac:dyDescent="0.3">
      <c r="A690" s="6">
        <v>38985</v>
      </c>
      <c r="B690" s="3">
        <v>61.6</v>
      </c>
      <c r="C690" s="3">
        <v>64.5</v>
      </c>
      <c r="D690" s="3">
        <v>70</v>
      </c>
      <c r="E690" s="2">
        <v>72.75</v>
      </c>
      <c r="V690" s="6"/>
    </row>
    <row r="691" spans="1:22" x14ac:dyDescent="0.3">
      <c r="A691" s="6">
        <v>38986</v>
      </c>
      <c r="B691" s="3">
        <v>61.5</v>
      </c>
      <c r="C691" s="3">
        <v>66.25</v>
      </c>
      <c r="D691" s="3">
        <v>69.5</v>
      </c>
      <c r="E691" s="2">
        <v>71</v>
      </c>
      <c r="V691" s="6"/>
    </row>
    <row r="692" spans="1:22" x14ac:dyDescent="0.3">
      <c r="A692" s="6">
        <v>38987</v>
      </c>
      <c r="B692" s="3">
        <v>63</v>
      </c>
      <c r="C692" s="3">
        <v>67</v>
      </c>
      <c r="D692" s="3">
        <v>71.75</v>
      </c>
      <c r="E692" s="2">
        <v>70.25</v>
      </c>
      <c r="V692" s="6"/>
    </row>
    <row r="693" spans="1:22" x14ac:dyDescent="0.3">
      <c r="A693" s="6">
        <v>38988</v>
      </c>
      <c r="B693" s="3">
        <v>62.05</v>
      </c>
      <c r="C693" s="3">
        <v>67.75</v>
      </c>
      <c r="D693" s="3">
        <v>72.5</v>
      </c>
      <c r="E693" s="2">
        <v>75</v>
      </c>
      <c r="V693" s="6"/>
    </row>
    <row r="694" spans="1:22" x14ac:dyDescent="0.3">
      <c r="A694" s="6">
        <v>38989</v>
      </c>
      <c r="B694" s="3">
        <v>61.5</v>
      </c>
      <c r="C694" s="3">
        <v>69.5</v>
      </c>
      <c r="D694" s="3">
        <v>73.45</v>
      </c>
      <c r="E694" s="2">
        <v>74.5</v>
      </c>
      <c r="V694" s="6"/>
    </row>
    <row r="695" spans="1:22" x14ac:dyDescent="0.3">
      <c r="A695" s="6">
        <v>38992</v>
      </c>
      <c r="B695" s="3">
        <v>63.29</v>
      </c>
      <c r="C695" s="3">
        <v>68</v>
      </c>
      <c r="D695" s="3">
        <v>71</v>
      </c>
      <c r="E695" s="2">
        <v>70.5</v>
      </c>
      <c r="V695" s="6"/>
    </row>
    <row r="696" spans="1:22" x14ac:dyDescent="0.3">
      <c r="A696" s="6">
        <v>38993</v>
      </c>
      <c r="B696" s="3">
        <v>62.2</v>
      </c>
      <c r="C696" s="3">
        <v>66.099999999999994</v>
      </c>
      <c r="D696" s="3">
        <v>70</v>
      </c>
      <c r="E696" s="2">
        <v>70</v>
      </c>
      <c r="V696" s="6"/>
    </row>
    <row r="697" spans="1:22" x14ac:dyDescent="0.3">
      <c r="A697" s="6">
        <v>38994</v>
      </c>
      <c r="B697" s="3">
        <v>60</v>
      </c>
      <c r="C697" s="3">
        <v>66.150000000000006</v>
      </c>
      <c r="D697" s="3">
        <v>67.900000000000006</v>
      </c>
      <c r="E697" s="2">
        <v>67</v>
      </c>
      <c r="V697" s="6"/>
    </row>
    <row r="698" spans="1:22" x14ac:dyDescent="0.3">
      <c r="A698" s="6">
        <v>38995</v>
      </c>
      <c r="B698" s="3">
        <v>59.75</v>
      </c>
      <c r="C698" s="3">
        <v>69.25</v>
      </c>
      <c r="D698" s="3">
        <v>69</v>
      </c>
      <c r="E698" s="2">
        <v>68.5</v>
      </c>
      <c r="V698" s="6"/>
    </row>
    <row r="699" spans="1:22" x14ac:dyDescent="0.3">
      <c r="A699" s="6">
        <v>38996</v>
      </c>
      <c r="B699" s="3">
        <v>62.75</v>
      </c>
      <c r="C699" s="3">
        <v>72.5</v>
      </c>
      <c r="D699" s="3">
        <v>71.75</v>
      </c>
      <c r="E699" s="2">
        <v>71.25</v>
      </c>
      <c r="V699" s="6"/>
    </row>
    <row r="700" spans="1:22" x14ac:dyDescent="0.3">
      <c r="A700" s="6">
        <v>38999</v>
      </c>
      <c r="B700" s="3">
        <v>64.900000000000006</v>
      </c>
      <c r="C700" s="3">
        <v>70.5</v>
      </c>
      <c r="D700" s="3">
        <v>74.25</v>
      </c>
      <c r="E700" s="2">
        <v>74</v>
      </c>
      <c r="V700" s="6"/>
    </row>
    <row r="701" spans="1:22" x14ac:dyDescent="0.3">
      <c r="A701" s="6">
        <v>39000</v>
      </c>
      <c r="B701" s="3">
        <v>64</v>
      </c>
      <c r="C701" s="3">
        <v>70</v>
      </c>
      <c r="D701" s="3">
        <v>72.7</v>
      </c>
      <c r="E701" s="2">
        <v>72.3</v>
      </c>
      <c r="V701" s="6"/>
    </row>
    <row r="702" spans="1:22" x14ac:dyDescent="0.3">
      <c r="A702" s="6">
        <v>39001</v>
      </c>
      <c r="B702" s="3">
        <v>64.599999999999994</v>
      </c>
      <c r="C702" s="3">
        <v>72.2</v>
      </c>
      <c r="D702" s="3">
        <v>72.3</v>
      </c>
      <c r="E702" s="2">
        <v>72.25</v>
      </c>
      <c r="V702" s="6"/>
    </row>
    <row r="703" spans="1:22" x14ac:dyDescent="0.3">
      <c r="A703" s="6">
        <v>39002</v>
      </c>
      <c r="B703" s="3">
        <v>67.3</v>
      </c>
      <c r="C703" s="3">
        <v>71.2</v>
      </c>
      <c r="D703" s="3">
        <v>74</v>
      </c>
      <c r="E703" s="2">
        <v>73.88</v>
      </c>
      <c r="V703" s="6"/>
    </row>
    <row r="704" spans="1:22" x14ac:dyDescent="0.3">
      <c r="A704" s="6">
        <v>39003</v>
      </c>
      <c r="B704" s="3">
        <v>67</v>
      </c>
      <c r="C704" s="3">
        <v>66.150000000000006</v>
      </c>
      <c r="D704" s="3">
        <v>73.150000000000006</v>
      </c>
      <c r="E704" s="2">
        <v>73.099999999999994</v>
      </c>
      <c r="V704" s="6"/>
    </row>
    <row r="705" spans="1:22" x14ac:dyDescent="0.3">
      <c r="A705" s="6">
        <v>39006</v>
      </c>
      <c r="B705" s="3">
        <v>61.5</v>
      </c>
      <c r="C705" s="3">
        <v>65.25</v>
      </c>
      <c r="D705" s="3">
        <v>68.400000000000006</v>
      </c>
      <c r="E705" s="2">
        <v>68.05</v>
      </c>
      <c r="V705" s="6"/>
    </row>
    <row r="706" spans="1:22" x14ac:dyDescent="0.3">
      <c r="A706" s="6">
        <v>39007</v>
      </c>
      <c r="B706" s="3">
        <v>60.15</v>
      </c>
      <c r="C706" s="3">
        <v>62.75</v>
      </c>
      <c r="D706" s="3">
        <v>68</v>
      </c>
      <c r="E706" s="2">
        <v>68.75</v>
      </c>
      <c r="V706" s="6"/>
    </row>
    <row r="707" spans="1:22" x14ac:dyDescent="0.3">
      <c r="A707" s="6">
        <v>39008</v>
      </c>
      <c r="B707" s="3">
        <v>57.5</v>
      </c>
      <c r="C707" s="3">
        <v>63.5</v>
      </c>
      <c r="D707" s="3">
        <v>65.75</v>
      </c>
      <c r="E707" s="2">
        <v>65.3</v>
      </c>
      <c r="V707" s="6"/>
    </row>
    <row r="708" spans="1:22" x14ac:dyDescent="0.3">
      <c r="A708" s="6">
        <v>39009</v>
      </c>
      <c r="B708" s="3">
        <v>58.6</v>
      </c>
      <c r="C708" s="3">
        <v>62.85</v>
      </c>
      <c r="D708" s="3">
        <v>66.75</v>
      </c>
      <c r="E708" s="2">
        <v>66.7</v>
      </c>
      <c r="V708" s="6"/>
    </row>
    <row r="709" spans="1:22" x14ac:dyDescent="0.3">
      <c r="A709" s="6">
        <v>39010</v>
      </c>
      <c r="B709" s="3">
        <v>57.75</v>
      </c>
      <c r="C709" s="3">
        <v>62</v>
      </c>
      <c r="D709" s="3">
        <v>66.25</v>
      </c>
      <c r="E709" s="2">
        <v>66.400000000000006</v>
      </c>
      <c r="V709" s="6"/>
    </row>
    <row r="710" spans="1:22" x14ac:dyDescent="0.3">
      <c r="A710" s="6">
        <v>39013</v>
      </c>
      <c r="B710" s="3">
        <v>56.75</v>
      </c>
      <c r="C710" s="3">
        <v>63.95</v>
      </c>
      <c r="D710" s="3">
        <v>65.25</v>
      </c>
      <c r="E710" s="2">
        <v>65.25</v>
      </c>
      <c r="V710" s="6"/>
    </row>
    <row r="711" spans="1:22" x14ac:dyDescent="0.3">
      <c r="A711" s="6">
        <v>39014</v>
      </c>
      <c r="B711" s="3">
        <v>58.9</v>
      </c>
      <c r="C711" s="3">
        <v>62.8</v>
      </c>
      <c r="D711" s="3">
        <v>67.349999999999994</v>
      </c>
      <c r="E711" s="2">
        <v>67.7</v>
      </c>
      <c r="V711" s="6"/>
    </row>
    <row r="712" spans="1:22" x14ac:dyDescent="0.3">
      <c r="A712" s="6">
        <v>39015</v>
      </c>
      <c r="B712" s="3">
        <v>57.5</v>
      </c>
      <c r="C712" s="3">
        <v>66</v>
      </c>
      <c r="D712" s="3">
        <v>66.75</v>
      </c>
      <c r="E712" s="2">
        <v>67</v>
      </c>
      <c r="V712" s="6"/>
    </row>
    <row r="713" spans="1:22" x14ac:dyDescent="0.3">
      <c r="A713" s="6">
        <v>39016</v>
      </c>
      <c r="B713" s="3">
        <v>59.77</v>
      </c>
      <c r="C713" s="3">
        <v>65.900000000000006</v>
      </c>
      <c r="D713" s="3">
        <v>69.25</v>
      </c>
      <c r="E713" s="2">
        <v>69.25</v>
      </c>
      <c r="V713" s="6"/>
    </row>
    <row r="714" spans="1:22" x14ac:dyDescent="0.3">
      <c r="A714" s="6">
        <v>39017</v>
      </c>
      <c r="B714" s="3">
        <v>61.5</v>
      </c>
      <c r="C714" s="3">
        <v>62.5</v>
      </c>
      <c r="D714" s="3">
        <v>70</v>
      </c>
      <c r="E714" s="2">
        <v>71.25</v>
      </c>
      <c r="V714" s="6"/>
    </row>
    <row r="715" spans="1:22" x14ac:dyDescent="0.3">
      <c r="A715" s="6">
        <v>39020</v>
      </c>
      <c r="B715" s="3">
        <v>57</v>
      </c>
      <c r="C715" s="3">
        <v>60</v>
      </c>
      <c r="D715" s="3">
        <v>66</v>
      </c>
      <c r="E715" s="2">
        <v>66.58</v>
      </c>
      <c r="V715" s="6"/>
    </row>
    <row r="716" spans="1:22" x14ac:dyDescent="0.3">
      <c r="A716" s="6">
        <v>39021</v>
      </c>
      <c r="B716" s="3">
        <v>54.1</v>
      </c>
      <c r="C716" s="3">
        <v>63</v>
      </c>
      <c r="D716" s="3">
        <v>63.75</v>
      </c>
      <c r="E716" s="2">
        <v>64</v>
      </c>
      <c r="V716" s="6"/>
    </row>
    <row r="717" spans="1:22" x14ac:dyDescent="0.3">
      <c r="A717" s="6">
        <v>39022</v>
      </c>
      <c r="B717" s="3">
        <v>59.1</v>
      </c>
      <c r="C717" s="3">
        <v>62</v>
      </c>
      <c r="D717" s="3">
        <v>63.5</v>
      </c>
      <c r="E717" s="2">
        <v>57.25</v>
      </c>
      <c r="V717" s="6"/>
    </row>
    <row r="718" spans="1:22" x14ac:dyDescent="0.3">
      <c r="A718" s="6">
        <v>39023</v>
      </c>
      <c r="B718" s="3">
        <v>58.6</v>
      </c>
      <c r="C718" s="3">
        <v>60.5</v>
      </c>
      <c r="D718" s="3">
        <v>62.5</v>
      </c>
      <c r="E718" s="2">
        <v>56</v>
      </c>
      <c r="V718" s="6"/>
    </row>
    <row r="719" spans="1:22" x14ac:dyDescent="0.3">
      <c r="A719" s="6">
        <v>39024</v>
      </c>
      <c r="B719" s="3">
        <v>56.95</v>
      </c>
      <c r="C719" s="3">
        <v>59.7</v>
      </c>
      <c r="D719" s="3">
        <v>61</v>
      </c>
      <c r="E719" s="2">
        <v>54.45</v>
      </c>
      <c r="V719" s="6"/>
    </row>
    <row r="720" spans="1:22" x14ac:dyDescent="0.3">
      <c r="A720" s="6">
        <v>39027</v>
      </c>
      <c r="B720" s="3">
        <v>56.7</v>
      </c>
      <c r="C720" s="3">
        <v>59.25</v>
      </c>
      <c r="D720" s="3">
        <v>60.38</v>
      </c>
      <c r="E720" s="2">
        <v>53.9</v>
      </c>
      <c r="V720" s="6"/>
    </row>
    <row r="721" spans="1:22" x14ac:dyDescent="0.3">
      <c r="A721" s="6">
        <v>39028</v>
      </c>
      <c r="B721" s="3">
        <v>56</v>
      </c>
      <c r="C721" s="3">
        <v>60.5</v>
      </c>
      <c r="D721" s="3">
        <v>59.5</v>
      </c>
      <c r="E721" s="2">
        <v>53</v>
      </c>
      <c r="V721" s="6"/>
    </row>
    <row r="722" spans="1:22" x14ac:dyDescent="0.3">
      <c r="A722" s="6">
        <v>39029</v>
      </c>
      <c r="B722" s="3">
        <v>57.25</v>
      </c>
      <c r="C722" s="3">
        <v>60.75</v>
      </c>
      <c r="D722" s="3">
        <v>61</v>
      </c>
      <c r="E722" s="2">
        <v>54</v>
      </c>
      <c r="V722" s="6"/>
    </row>
    <row r="723" spans="1:22" x14ac:dyDescent="0.3">
      <c r="A723" s="6">
        <v>39030</v>
      </c>
      <c r="B723" s="3">
        <v>57.9</v>
      </c>
      <c r="C723" s="3">
        <v>59.7</v>
      </c>
      <c r="D723" s="3">
        <v>61.4</v>
      </c>
      <c r="E723" s="2">
        <v>54.8</v>
      </c>
      <c r="V723" s="6"/>
    </row>
    <row r="724" spans="1:22" x14ac:dyDescent="0.3">
      <c r="A724" s="6">
        <v>39031</v>
      </c>
      <c r="B724" s="3">
        <v>56.6</v>
      </c>
      <c r="C724" s="3">
        <v>57</v>
      </c>
      <c r="D724" s="3">
        <v>60</v>
      </c>
      <c r="E724" s="2">
        <v>52.8</v>
      </c>
      <c r="V724" s="6"/>
    </row>
    <row r="725" spans="1:22" x14ac:dyDescent="0.3">
      <c r="A725" s="6">
        <v>39034</v>
      </c>
      <c r="B725" s="3">
        <v>53.25</v>
      </c>
      <c r="C725" s="3">
        <v>56.95</v>
      </c>
      <c r="D725" s="3">
        <v>57.25</v>
      </c>
      <c r="E725" s="2">
        <v>50.5</v>
      </c>
      <c r="V725" s="6"/>
    </row>
    <row r="726" spans="1:22" x14ac:dyDescent="0.3">
      <c r="A726" s="6">
        <v>39035</v>
      </c>
      <c r="B726" s="3">
        <v>53.75</v>
      </c>
      <c r="C726" s="3">
        <v>56.3</v>
      </c>
      <c r="D726" s="3">
        <v>57.15</v>
      </c>
      <c r="E726" s="2">
        <v>50.25</v>
      </c>
      <c r="V726" s="6"/>
    </row>
    <row r="727" spans="1:22" x14ac:dyDescent="0.3">
      <c r="A727" s="6">
        <v>39036</v>
      </c>
      <c r="B727" s="3">
        <v>53.25</v>
      </c>
      <c r="C727" s="3">
        <v>53.25</v>
      </c>
      <c r="D727" s="3">
        <v>56.5</v>
      </c>
      <c r="E727" s="2">
        <v>49.9</v>
      </c>
      <c r="V727" s="6"/>
    </row>
    <row r="728" spans="1:22" x14ac:dyDescent="0.3">
      <c r="A728" s="6">
        <v>39037</v>
      </c>
      <c r="B728" s="3">
        <v>50</v>
      </c>
      <c r="C728" s="3">
        <v>51.8</v>
      </c>
      <c r="D728" s="3">
        <v>53.5</v>
      </c>
      <c r="E728" s="2">
        <v>47.5</v>
      </c>
      <c r="V728" s="6"/>
    </row>
    <row r="729" spans="1:22" x14ac:dyDescent="0.3">
      <c r="A729" s="6">
        <v>39038</v>
      </c>
      <c r="B729" s="3">
        <v>48.25</v>
      </c>
      <c r="C729" s="3">
        <v>52.5</v>
      </c>
      <c r="D729" s="3">
        <v>51.85</v>
      </c>
      <c r="E729" s="2">
        <v>46</v>
      </c>
      <c r="V729" s="6"/>
    </row>
    <row r="730" spans="1:22" x14ac:dyDescent="0.3">
      <c r="A730" s="6">
        <v>39041</v>
      </c>
      <c r="B730" s="3">
        <v>48.3</v>
      </c>
      <c r="C730" s="3">
        <v>51</v>
      </c>
      <c r="D730" s="3">
        <v>52.75</v>
      </c>
      <c r="E730" s="2">
        <v>47</v>
      </c>
      <c r="V730" s="6"/>
    </row>
    <row r="731" spans="1:22" x14ac:dyDescent="0.3">
      <c r="A731" s="6">
        <v>39042</v>
      </c>
      <c r="B731" s="3">
        <v>47.25</v>
      </c>
      <c r="C731" s="3">
        <v>50.75</v>
      </c>
      <c r="D731" s="3">
        <v>51.1</v>
      </c>
      <c r="E731" s="2">
        <v>45.75</v>
      </c>
      <c r="V731" s="6"/>
    </row>
    <row r="732" spans="1:22" x14ac:dyDescent="0.3">
      <c r="A732" s="6">
        <v>39043</v>
      </c>
      <c r="B732" s="3">
        <v>46.45</v>
      </c>
      <c r="C732" s="3">
        <v>51.7</v>
      </c>
      <c r="D732" s="3">
        <v>50.8</v>
      </c>
      <c r="E732" s="2">
        <v>46</v>
      </c>
      <c r="V732" s="6"/>
    </row>
    <row r="733" spans="1:22" x14ac:dyDescent="0.3">
      <c r="A733" s="6">
        <v>39044</v>
      </c>
      <c r="B733" s="3">
        <v>47.25</v>
      </c>
      <c r="C733" s="3">
        <v>50.25</v>
      </c>
      <c r="D733" s="3">
        <v>51.8</v>
      </c>
      <c r="E733" s="2">
        <v>48.5</v>
      </c>
      <c r="V733" s="6"/>
    </row>
    <row r="734" spans="1:22" x14ac:dyDescent="0.3">
      <c r="A734" s="6">
        <v>39045</v>
      </c>
      <c r="B734" s="3">
        <v>45.35</v>
      </c>
      <c r="C734" s="3">
        <v>45</v>
      </c>
      <c r="D734" s="3">
        <v>50.5</v>
      </c>
      <c r="E734" s="2">
        <v>48.25</v>
      </c>
      <c r="V734" s="6"/>
    </row>
    <row r="735" spans="1:22" x14ac:dyDescent="0.3">
      <c r="A735" s="6">
        <v>39048</v>
      </c>
      <c r="B735" s="3">
        <v>40.450000000000003</v>
      </c>
      <c r="C735" s="3">
        <v>46</v>
      </c>
      <c r="D735" s="3">
        <v>45.1</v>
      </c>
      <c r="E735" s="2">
        <v>43</v>
      </c>
      <c r="V735" s="6"/>
    </row>
    <row r="736" spans="1:22" x14ac:dyDescent="0.3">
      <c r="A736" s="6">
        <v>39049</v>
      </c>
      <c r="B736" s="3">
        <v>40.65</v>
      </c>
      <c r="C736" s="3">
        <v>45</v>
      </c>
      <c r="D736" s="3">
        <v>46</v>
      </c>
      <c r="E736" s="2">
        <v>43.9</v>
      </c>
      <c r="V736" s="6"/>
    </row>
    <row r="737" spans="1:22" x14ac:dyDescent="0.3">
      <c r="A737" s="6">
        <v>39050</v>
      </c>
      <c r="B737" s="3">
        <v>39.75</v>
      </c>
      <c r="C737" s="3">
        <v>44.75</v>
      </c>
      <c r="D737" s="3">
        <v>45.5</v>
      </c>
      <c r="E737" s="2">
        <v>42.9</v>
      </c>
      <c r="V737" s="6"/>
    </row>
    <row r="738" spans="1:22" x14ac:dyDescent="0.3">
      <c r="A738" s="6">
        <v>39051</v>
      </c>
      <c r="B738" s="3">
        <v>38.25</v>
      </c>
      <c r="C738" s="3">
        <v>45.25</v>
      </c>
      <c r="D738" s="3">
        <v>45.5</v>
      </c>
      <c r="E738" s="2">
        <v>42.6</v>
      </c>
      <c r="V738" s="6"/>
    </row>
    <row r="739" spans="1:22" x14ac:dyDescent="0.3">
      <c r="A739" s="6">
        <v>39052</v>
      </c>
      <c r="B739" s="3">
        <v>44.15</v>
      </c>
      <c r="C739" s="3">
        <v>43.25</v>
      </c>
      <c r="D739" s="3">
        <v>42.65</v>
      </c>
      <c r="E739" s="2">
        <v>40.1</v>
      </c>
      <c r="V739" s="6"/>
    </row>
    <row r="740" spans="1:22" x14ac:dyDescent="0.3">
      <c r="A740" s="6">
        <v>39055</v>
      </c>
      <c r="B740" s="3">
        <v>42.25</v>
      </c>
      <c r="C740" s="3">
        <v>40.9</v>
      </c>
      <c r="D740" s="3">
        <v>40.5</v>
      </c>
      <c r="E740" s="2">
        <v>38.5</v>
      </c>
      <c r="V740" s="6"/>
    </row>
    <row r="741" spans="1:22" x14ac:dyDescent="0.3">
      <c r="A741" s="6">
        <v>39056</v>
      </c>
      <c r="B741" s="3">
        <v>39.5</v>
      </c>
      <c r="C741" s="3">
        <v>41.5</v>
      </c>
      <c r="D741" s="3">
        <v>38.75</v>
      </c>
      <c r="E741" s="2">
        <v>36.75</v>
      </c>
      <c r="V741" s="6"/>
    </row>
    <row r="742" spans="1:22" x14ac:dyDescent="0.3">
      <c r="A742" s="6">
        <v>39057</v>
      </c>
      <c r="B742" s="3">
        <v>40.1</v>
      </c>
      <c r="C742" s="3">
        <v>42</v>
      </c>
      <c r="D742" s="3">
        <v>39.049999999999997</v>
      </c>
      <c r="E742" s="2">
        <v>37</v>
      </c>
      <c r="V742" s="6"/>
    </row>
    <row r="743" spans="1:22" x14ac:dyDescent="0.3">
      <c r="A743" s="6">
        <v>39058</v>
      </c>
      <c r="B743" s="3">
        <v>40.799999999999997</v>
      </c>
      <c r="C743" s="3">
        <v>42</v>
      </c>
      <c r="D743" s="3">
        <v>39.5</v>
      </c>
      <c r="E743" s="2">
        <v>37.5</v>
      </c>
      <c r="V743" s="6"/>
    </row>
    <row r="744" spans="1:22" x14ac:dyDescent="0.3">
      <c r="A744" s="6">
        <v>39059</v>
      </c>
      <c r="B744" s="3">
        <v>40.25</v>
      </c>
      <c r="C744" s="3">
        <v>40.9</v>
      </c>
      <c r="D744" s="3">
        <v>39.5</v>
      </c>
      <c r="E744" s="2">
        <v>37.200000000000003</v>
      </c>
      <c r="V744" s="6"/>
    </row>
    <row r="745" spans="1:22" x14ac:dyDescent="0.3">
      <c r="A745" s="6">
        <v>39062</v>
      </c>
      <c r="B745" s="3">
        <v>39.200000000000003</v>
      </c>
      <c r="C745" s="3">
        <v>42.1</v>
      </c>
      <c r="D745" s="3">
        <v>38.85</v>
      </c>
      <c r="E745" s="2">
        <v>36.5</v>
      </c>
      <c r="V745" s="6"/>
    </row>
    <row r="746" spans="1:22" x14ac:dyDescent="0.3">
      <c r="A746" s="6">
        <v>39063</v>
      </c>
      <c r="B746" s="3">
        <v>40.25</v>
      </c>
      <c r="C746" s="3">
        <v>42.15</v>
      </c>
      <c r="D746" s="3">
        <v>39.200000000000003</v>
      </c>
      <c r="E746" s="2">
        <v>37.4</v>
      </c>
      <c r="V746" s="6"/>
    </row>
    <row r="747" spans="1:22" x14ac:dyDescent="0.3">
      <c r="A747" s="6">
        <v>39064</v>
      </c>
      <c r="B747" s="3">
        <v>40.85</v>
      </c>
      <c r="C747" s="3">
        <v>42</v>
      </c>
      <c r="D747" s="3">
        <v>40</v>
      </c>
      <c r="E747" s="2">
        <v>37.6</v>
      </c>
      <c r="V747" s="6"/>
    </row>
    <row r="748" spans="1:22" x14ac:dyDescent="0.3">
      <c r="A748" s="6">
        <v>39065</v>
      </c>
      <c r="B748" s="3">
        <v>39.9</v>
      </c>
      <c r="C748" s="3">
        <v>43</v>
      </c>
      <c r="D748" s="3">
        <v>39.700000000000003</v>
      </c>
      <c r="E748" s="2">
        <v>37.200000000000003</v>
      </c>
      <c r="V748" s="6"/>
    </row>
    <row r="749" spans="1:22" x14ac:dyDescent="0.3">
      <c r="A749" s="6">
        <v>39066</v>
      </c>
      <c r="B749" s="3">
        <v>40.799999999999997</v>
      </c>
      <c r="C749" s="3">
        <v>40.9</v>
      </c>
      <c r="D749" s="3">
        <v>40.799999999999997</v>
      </c>
      <c r="E749" s="2">
        <v>37.9</v>
      </c>
      <c r="V749" s="6"/>
    </row>
    <row r="750" spans="1:22" x14ac:dyDescent="0.3">
      <c r="A750" s="6">
        <v>39069</v>
      </c>
      <c r="B750" s="3">
        <v>39</v>
      </c>
      <c r="C750" s="3">
        <v>41</v>
      </c>
      <c r="D750" s="3">
        <v>38.75</v>
      </c>
      <c r="E750" s="2">
        <v>36.5</v>
      </c>
      <c r="V750" s="6"/>
    </row>
    <row r="751" spans="1:22" x14ac:dyDescent="0.3">
      <c r="A751" s="6">
        <v>39070</v>
      </c>
      <c r="B751" s="3">
        <v>38.5</v>
      </c>
      <c r="C751" s="3">
        <v>41.2</v>
      </c>
      <c r="D751" s="3">
        <v>38.4</v>
      </c>
      <c r="E751" s="2">
        <v>36.25</v>
      </c>
      <c r="V751" s="6"/>
    </row>
    <row r="752" spans="1:22" x14ac:dyDescent="0.3">
      <c r="A752" s="6">
        <v>39071</v>
      </c>
      <c r="B752" s="3">
        <v>38.5</v>
      </c>
      <c r="C752" s="3">
        <v>40.200000000000003</v>
      </c>
      <c r="D752" s="3">
        <v>38.6</v>
      </c>
      <c r="E752" s="2">
        <v>36</v>
      </c>
      <c r="V752" s="6"/>
    </row>
    <row r="753" spans="1:22" x14ac:dyDescent="0.3">
      <c r="A753" s="6">
        <v>39072</v>
      </c>
      <c r="B753" s="3">
        <v>37.75</v>
      </c>
      <c r="C753" s="3">
        <v>40</v>
      </c>
      <c r="D753" s="3">
        <v>37.75</v>
      </c>
      <c r="E753" s="2">
        <v>35.25</v>
      </c>
      <c r="V753" s="6"/>
    </row>
    <row r="754" spans="1:22" x14ac:dyDescent="0.3">
      <c r="A754" s="6">
        <v>39078</v>
      </c>
      <c r="B754" s="3">
        <v>38</v>
      </c>
      <c r="C754" s="3">
        <v>40.5</v>
      </c>
      <c r="D754" s="3">
        <v>37.5</v>
      </c>
      <c r="E754" s="2">
        <v>35</v>
      </c>
      <c r="V754" s="6"/>
    </row>
    <row r="755" spans="1:22" x14ac:dyDescent="0.3">
      <c r="A755" s="6">
        <v>39079</v>
      </c>
      <c r="B755" s="3">
        <v>37.9</v>
      </c>
      <c r="C755" s="3">
        <v>39.9</v>
      </c>
      <c r="D755" s="3">
        <v>37.83</v>
      </c>
      <c r="E755" s="2">
        <v>35.340000000000003</v>
      </c>
      <c r="V755" s="6"/>
    </row>
    <row r="756" spans="1:22" x14ac:dyDescent="0.3">
      <c r="A756" s="6">
        <v>39080</v>
      </c>
      <c r="B756" s="3">
        <v>37.1</v>
      </c>
      <c r="C756" s="3">
        <v>33.5</v>
      </c>
      <c r="D756" s="3">
        <v>37.25</v>
      </c>
      <c r="E756" s="2">
        <v>34.6</v>
      </c>
      <c r="V756" s="6"/>
    </row>
    <row r="757" spans="1:22" x14ac:dyDescent="0.3">
      <c r="A757" s="6">
        <v>39084</v>
      </c>
      <c r="B757" s="3">
        <v>35.5</v>
      </c>
      <c r="C757" s="3">
        <v>32.1</v>
      </c>
      <c r="D757" s="3">
        <v>31.3</v>
      </c>
      <c r="E757" s="2">
        <v>29.75</v>
      </c>
      <c r="V757" s="6"/>
    </row>
    <row r="758" spans="1:22" x14ac:dyDescent="0.3">
      <c r="A758" s="6">
        <v>39085</v>
      </c>
      <c r="B758" s="3">
        <v>34</v>
      </c>
      <c r="C758" s="3">
        <v>31.75</v>
      </c>
      <c r="D758" s="3">
        <v>30.35</v>
      </c>
      <c r="E758" s="2">
        <v>28.45</v>
      </c>
      <c r="V758" s="6"/>
    </row>
    <row r="759" spans="1:22" x14ac:dyDescent="0.3">
      <c r="A759" s="6">
        <v>39086</v>
      </c>
      <c r="B759" s="3">
        <v>33.409999999999997</v>
      </c>
      <c r="C759" s="3">
        <v>30.95</v>
      </c>
      <c r="D759" s="3">
        <v>30</v>
      </c>
      <c r="E759" s="2">
        <v>28.25</v>
      </c>
      <c r="V759" s="6"/>
    </row>
    <row r="760" spans="1:22" x14ac:dyDescent="0.3">
      <c r="A760" s="6">
        <v>39087</v>
      </c>
      <c r="B760" s="3">
        <v>32.9</v>
      </c>
      <c r="C760" s="3">
        <v>28.75</v>
      </c>
      <c r="D760" s="3">
        <v>29.3</v>
      </c>
      <c r="E760" s="2">
        <v>27.5</v>
      </c>
      <c r="V760" s="6"/>
    </row>
    <row r="761" spans="1:22" x14ac:dyDescent="0.3">
      <c r="A761" s="6">
        <v>39090</v>
      </c>
      <c r="B761" s="3">
        <v>30.45</v>
      </c>
      <c r="C761" s="3">
        <v>29.5</v>
      </c>
      <c r="D761" s="3">
        <v>27.25</v>
      </c>
      <c r="E761" s="2">
        <v>26</v>
      </c>
      <c r="V761" s="6"/>
    </row>
    <row r="762" spans="1:22" x14ac:dyDescent="0.3">
      <c r="A762" s="6">
        <v>39091</v>
      </c>
      <c r="B762" s="3">
        <v>30.6</v>
      </c>
      <c r="C762" s="3">
        <v>28.25</v>
      </c>
      <c r="D762" s="3">
        <v>27.75</v>
      </c>
      <c r="E762" s="2">
        <v>26.5</v>
      </c>
      <c r="V762" s="6"/>
    </row>
    <row r="763" spans="1:22" x14ac:dyDescent="0.3">
      <c r="A763" s="6">
        <v>39092</v>
      </c>
      <c r="B763" s="3">
        <v>29.45</v>
      </c>
      <c r="C763" s="3">
        <v>28.25</v>
      </c>
      <c r="D763" s="3">
        <v>26.8</v>
      </c>
      <c r="E763" s="2">
        <v>25.6</v>
      </c>
      <c r="V763" s="6"/>
    </row>
    <row r="764" spans="1:22" x14ac:dyDescent="0.3">
      <c r="A764" s="6">
        <v>39093</v>
      </c>
      <c r="B764" s="3">
        <v>29.2</v>
      </c>
      <c r="C764" s="3">
        <v>29.9</v>
      </c>
      <c r="D764" s="3">
        <v>27</v>
      </c>
      <c r="E764" s="2">
        <v>25.5</v>
      </c>
      <c r="V764" s="6"/>
    </row>
    <row r="765" spans="1:22" x14ac:dyDescent="0.3">
      <c r="A765" s="6">
        <v>39094</v>
      </c>
      <c r="B765" s="3">
        <v>31.2</v>
      </c>
      <c r="C765" s="3">
        <v>28.7</v>
      </c>
      <c r="D765" s="3">
        <v>28.75</v>
      </c>
      <c r="E765" s="2">
        <v>27.5</v>
      </c>
      <c r="V765" s="6"/>
    </row>
    <row r="766" spans="1:22" x14ac:dyDescent="0.3">
      <c r="A766" s="6">
        <v>39097</v>
      </c>
      <c r="B766" s="3">
        <v>29.2</v>
      </c>
      <c r="C766" s="3">
        <v>30</v>
      </c>
      <c r="D766" s="3">
        <v>27</v>
      </c>
      <c r="E766" s="2">
        <v>26</v>
      </c>
      <c r="V766" s="6"/>
    </row>
    <row r="767" spans="1:22" x14ac:dyDescent="0.3">
      <c r="A767" s="6">
        <v>39098</v>
      </c>
      <c r="B767" s="3">
        <v>30.6</v>
      </c>
      <c r="C767" s="3">
        <v>28.95</v>
      </c>
      <c r="D767" s="3">
        <v>28.55</v>
      </c>
      <c r="E767" s="2">
        <v>27.6</v>
      </c>
      <c r="V767" s="6"/>
    </row>
    <row r="768" spans="1:22" x14ac:dyDescent="0.3">
      <c r="A768" s="6">
        <v>39099</v>
      </c>
      <c r="B768" s="3">
        <v>29.3</v>
      </c>
      <c r="C768" s="3">
        <v>28.9</v>
      </c>
      <c r="D768" s="3">
        <v>27.7</v>
      </c>
      <c r="E768" s="2">
        <v>26.7</v>
      </c>
      <c r="V768" s="6"/>
    </row>
    <row r="769" spans="1:22" x14ac:dyDescent="0.3">
      <c r="A769" s="6">
        <v>39100</v>
      </c>
      <c r="B769" s="3">
        <v>29.1</v>
      </c>
      <c r="C769" s="3">
        <v>29.25</v>
      </c>
      <c r="D769" s="3">
        <v>27.7</v>
      </c>
      <c r="E769" s="2">
        <v>26.88</v>
      </c>
      <c r="V769" s="6"/>
    </row>
    <row r="770" spans="1:22" x14ac:dyDescent="0.3">
      <c r="A770" s="6">
        <v>39101</v>
      </c>
      <c r="B770" s="3">
        <v>29.65</v>
      </c>
      <c r="C770" s="3">
        <v>28.9</v>
      </c>
      <c r="D770" s="3">
        <v>28</v>
      </c>
      <c r="E770" s="2">
        <v>27.5</v>
      </c>
      <c r="V770" s="6"/>
    </row>
    <row r="771" spans="1:22" x14ac:dyDescent="0.3">
      <c r="A771" s="6">
        <v>39104</v>
      </c>
      <c r="B771" s="3">
        <v>29</v>
      </c>
      <c r="C771" s="3">
        <v>28.4</v>
      </c>
      <c r="D771" s="3">
        <v>27.55</v>
      </c>
      <c r="E771" s="2">
        <v>26.85</v>
      </c>
      <c r="V771" s="6"/>
    </row>
    <row r="772" spans="1:22" x14ac:dyDescent="0.3">
      <c r="A772" s="6">
        <v>39105</v>
      </c>
      <c r="B772" s="3">
        <v>28.55</v>
      </c>
      <c r="C772" s="3">
        <v>30.5</v>
      </c>
      <c r="D772" s="3">
        <v>26.95</v>
      </c>
      <c r="E772" s="2">
        <v>26.25</v>
      </c>
      <c r="V772" s="6"/>
    </row>
    <row r="773" spans="1:22" x14ac:dyDescent="0.3">
      <c r="A773" s="6">
        <v>39106</v>
      </c>
      <c r="B773" s="3">
        <v>31.25</v>
      </c>
      <c r="C773" s="3">
        <v>29.75</v>
      </c>
      <c r="D773" s="3">
        <v>28.65</v>
      </c>
      <c r="E773" s="2">
        <v>28.1</v>
      </c>
      <c r="V773" s="6"/>
    </row>
    <row r="774" spans="1:22" x14ac:dyDescent="0.3">
      <c r="A774" s="6">
        <v>39107</v>
      </c>
      <c r="B774" s="3">
        <v>30.85</v>
      </c>
      <c r="C774" s="3">
        <v>28.9</v>
      </c>
      <c r="D774" s="3">
        <v>28.35</v>
      </c>
      <c r="E774" s="2">
        <v>27.7</v>
      </c>
      <c r="V774" s="6"/>
    </row>
    <row r="775" spans="1:22" x14ac:dyDescent="0.3">
      <c r="A775" s="6">
        <v>39108</v>
      </c>
      <c r="B775" s="3">
        <v>29.6</v>
      </c>
      <c r="C775" s="3">
        <v>29.25</v>
      </c>
      <c r="D775" s="3">
        <v>27.85</v>
      </c>
      <c r="E775" s="2">
        <v>27</v>
      </c>
      <c r="V775" s="6"/>
    </row>
    <row r="776" spans="1:22" x14ac:dyDescent="0.3">
      <c r="A776" s="6">
        <v>39111</v>
      </c>
      <c r="B776" s="3">
        <v>30.45</v>
      </c>
      <c r="C776" s="3">
        <v>30</v>
      </c>
      <c r="D776" s="3">
        <v>28</v>
      </c>
      <c r="E776" s="2">
        <v>27.5</v>
      </c>
      <c r="V776" s="6"/>
    </row>
    <row r="777" spans="1:22" x14ac:dyDescent="0.3">
      <c r="A777" s="6">
        <v>39112</v>
      </c>
      <c r="B777" s="3">
        <v>31.75</v>
      </c>
      <c r="C777" s="3">
        <v>29.75</v>
      </c>
      <c r="D777" s="3">
        <v>28.35</v>
      </c>
      <c r="E777" s="2">
        <v>28.39</v>
      </c>
      <c r="V777" s="6"/>
    </row>
    <row r="778" spans="1:22" x14ac:dyDescent="0.3">
      <c r="A778" s="6">
        <v>39113</v>
      </c>
      <c r="B778" s="3">
        <v>31.65</v>
      </c>
      <c r="C778" s="3">
        <v>27.25</v>
      </c>
      <c r="D778" s="3">
        <v>28.4</v>
      </c>
      <c r="E778" s="2">
        <v>28</v>
      </c>
      <c r="V778" s="6"/>
    </row>
    <row r="779" spans="1:22" x14ac:dyDescent="0.3">
      <c r="A779" s="6">
        <v>39114</v>
      </c>
      <c r="B779" s="3">
        <v>28.4</v>
      </c>
      <c r="C779" s="3">
        <v>26</v>
      </c>
      <c r="D779" s="3">
        <v>26.9</v>
      </c>
      <c r="E779" s="2">
        <v>26</v>
      </c>
      <c r="V779" s="6"/>
    </row>
    <row r="780" spans="1:22" x14ac:dyDescent="0.3">
      <c r="A780" s="6">
        <v>39115</v>
      </c>
      <c r="B780" s="3">
        <v>27.1</v>
      </c>
      <c r="C780" s="3">
        <v>28.25</v>
      </c>
      <c r="D780" s="3">
        <v>25.5</v>
      </c>
      <c r="E780" s="2">
        <v>24.75</v>
      </c>
      <c r="V780" s="6"/>
    </row>
    <row r="781" spans="1:22" x14ac:dyDescent="0.3">
      <c r="A781" s="6">
        <v>39118</v>
      </c>
      <c r="B781" s="3">
        <v>29.55</v>
      </c>
      <c r="C781" s="3">
        <v>30.01</v>
      </c>
      <c r="D781" s="3">
        <v>27.25</v>
      </c>
      <c r="E781" s="2">
        <v>27</v>
      </c>
      <c r="V781" s="6"/>
    </row>
    <row r="782" spans="1:22" x14ac:dyDescent="0.3">
      <c r="A782" s="6">
        <v>39119</v>
      </c>
      <c r="B782" s="3">
        <v>31.7</v>
      </c>
      <c r="C782" s="3">
        <v>28.8</v>
      </c>
      <c r="D782" s="3">
        <v>29.5</v>
      </c>
      <c r="E782" s="2">
        <v>29</v>
      </c>
      <c r="V782" s="6"/>
    </row>
    <row r="783" spans="1:22" x14ac:dyDescent="0.3">
      <c r="A783" s="6">
        <v>39120</v>
      </c>
      <c r="B783" s="3">
        <v>29.95</v>
      </c>
      <c r="C783" s="3">
        <v>27.8</v>
      </c>
      <c r="D783" s="3">
        <v>27.6</v>
      </c>
      <c r="E783" s="2">
        <v>26.7</v>
      </c>
      <c r="V783" s="6"/>
    </row>
    <row r="784" spans="1:22" x14ac:dyDescent="0.3">
      <c r="A784" s="6">
        <v>39121</v>
      </c>
      <c r="B784" s="3">
        <v>29.5</v>
      </c>
      <c r="C784" s="3">
        <v>28.5</v>
      </c>
      <c r="D784" s="3">
        <v>26.55</v>
      </c>
      <c r="E784" s="2">
        <v>26</v>
      </c>
      <c r="V784" s="6"/>
    </row>
    <row r="785" spans="1:22" x14ac:dyDescent="0.3">
      <c r="A785" s="6">
        <v>39122</v>
      </c>
      <c r="B785" s="3">
        <v>29.5</v>
      </c>
      <c r="C785" s="3">
        <v>27.5</v>
      </c>
      <c r="D785" s="3">
        <v>27.55</v>
      </c>
      <c r="E785" s="2">
        <v>26.8</v>
      </c>
      <c r="V785" s="6"/>
    </row>
    <row r="786" spans="1:22" x14ac:dyDescent="0.3">
      <c r="A786" s="6">
        <v>39125</v>
      </c>
      <c r="B786" s="3">
        <v>28.55</v>
      </c>
      <c r="C786" s="3">
        <v>26.75</v>
      </c>
      <c r="D786" s="3">
        <v>26.75</v>
      </c>
      <c r="E786" s="2">
        <v>26.05</v>
      </c>
      <c r="V786" s="6"/>
    </row>
    <row r="787" spans="1:22" x14ac:dyDescent="0.3">
      <c r="A787" s="6">
        <v>39126</v>
      </c>
      <c r="B787" s="3">
        <v>27.7</v>
      </c>
      <c r="C787" s="3">
        <v>26.1</v>
      </c>
      <c r="D787" s="3">
        <v>26.25</v>
      </c>
      <c r="E787" s="2">
        <v>25.75</v>
      </c>
      <c r="V787" s="6"/>
    </row>
    <row r="788" spans="1:22" x14ac:dyDescent="0.3">
      <c r="A788" s="6">
        <v>39127</v>
      </c>
      <c r="B788" s="3">
        <v>27.15</v>
      </c>
      <c r="C788" s="3">
        <v>26.85</v>
      </c>
      <c r="D788" s="3">
        <v>25.7</v>
      </c>
      <c r="E788" s="2">
        <v>25.4</v>
      </c>
      <c r="V788" s="6"/>
    </row>
    <row r="789" spans="1:22" x14ac:dyDescent="0.3">
      <c r="A789" s="6">
        <v>39128</v>
      </c>
      <c r="B789" s="3">
        <v>28.4</v>
      </c>
      <c r="C789" s="3">
        <v>27</v>
      </c>
      <c r="D789" s="3">
        <v>26.5</v>
      </c>
      <c r="E789" s="2">
        <v>26</v>
      </c>
      <c r="V789" s="6"/>
    </row>
    <row r="790" spans="1:22" x14ac:dyDescent="0.3">
      <c r="A790" s="6">
        <v>39129</v>
      </c>
      <c r="B790" s="3">
        <v>28.15</v>
      </c>
      <c r="C790" s="3">
        <v>27.5</v>
      </c>
      <c r="D790" s="3">
        <v>26.5</v>
      </c>
      <c r="E790" s="2">
        <v>26.5</v>
      </c>
      <c r="V790" s="6"/>
    </row>
    <row r="791" spans="1:22" x14ac:dyDescent="0.3">
      <c r="A791" s="6">
        <v>39132</v>
      </c>
      <c r="B791" s="3">
        <v>28.5</v>
      </c>
      <c r="C791" s="3">
        <v>26.5</v>
      </c>
      <c r="D791" s="3">
        <v>27</v>
      </c>
      <c r="E791" s="2">
        <v>26.8</v>
      </c>
      <c r="V791" s="6"/>
    </row>
    <row r="792" spans="1:22" x14ac:dyDescent="0.3">
      <c r="A792" s="6">
        <v>39133</v>
      </c>
      <c r="B792" s="3">
        <v>27.9</v>
      </c>
      <c r="C792" s="3">
        <v>26.65</v>
      </c>
      <c r="D792" s="3">
        <v>26</v>
      </c>
      <c r="E792" s="2">
        <v>26.3</v>
      </c>
      <c r="V792" s="6"/>
    </row>
    <row r="793" spans="1:22" x14ac:dyDescent="0.3">
      <c r="A793" s="6">
        <v>39134</v>
      </c>
      <c r="B793" s="3">
        <v>27.6</v>
      </c>
      <c r="C793" s="3">
        <v>26.15</v>
      </c>
      <c r="D793" s="3">
        <v>26.3</v>
      </c>
      <c r="E793" s="2">
        <v>26.1</v>
      </c>
      <c r="V793" s="6"/>
    </row>
    <row r="794" spans="1:22" x14ac:dyDescent="0.3">
      <c r="A794" s="6">
        <v>39135</v>
      </c>
      <c r="B794" s="3">
        <v>26.95</v>
      </c>
      <c r="C794" s="3">
        <v>26.05</v>
      </c>
      <c r="D794" s="3">
        <v>25.8</v>
      </c>
      <c r="E794" s="2">
        <v>25.3</v>
      </c>
      <c r="V794" s="6"/>
    </row>
    <row r="795" spans="1:22" x14ac:dyDescent="0.3">
      <c r="A795" s="6">
        <v>39136</v>
      </c>
      <c r="B795" s="3">
        <v>26.7</v>
      </c>
      <c r="C795" s="3">
        <v>26.2</v>
      </c>
      <c r="D795" s="3">
        <v>25.7</v>
      </c>
      <c r="E795" s="2">
        <v>25.7</v>
      </c>
      <c r="V795" s="6"/>
    </row>
    <row r="796" spans="1:22" x14ac:dyDescent="0.3">
      <c r="A796" s="6">
        <v>39139</v>
      </c>
      <c r="B796" s="3">
        <v>26.5</v>
      </c>
      <c r="C796" s="3">
        <v>25.6</v>
      </c>
      <c r="D796" s="3">
        <v>25.75</v>
      </c>
      <c r="E796" s="2">
        <v>25.75</v>
      </c>
      <c r="V796" s="6"/>
    </row>
    <row r="797" spans="1:22" x14ac:dyDescent="0.3">
      <c r="A797" s="6">
        <v>39140</v>
      </c>
      <c r="B797" s="3">
        <v>25.85</v>
      </c>
      <c r="C797" s="3">
        <v>25.85</v>
      </c>
      <c r="D797" s="3">
        <v>25.25</v>
      </c>
      <c r="E797" s="2">
        <v>25.25</v>
      </c>
      <c r="V797" s="6"/>
    </row>
    <row r="798" spans="1:22" x14ac:dyDescent="0.3">
      <c r="A798" s="6">
        <v>39141</v>
      </c>
      <c r="B798" s="3">
        <v>26.1</v>
      </c>
      <c r="C798" s="3">
        <v>25.7</v>
      </c>
      <c r="D798" s="3">
        <v>25.5</v>
      </c>
      <c r="E798" s="2">
        <v>25.3</v>
      </c>
      <c r="V798" s="6"/>
    </row>
    <row r="799" spans="1:22" x14ac:dyDescent="0.3">
      <c r="A799" s="6">
        <v>39142</v>
      </c>
      <c r="B799" s="3">
        <v>25.9</v>
      </c>
      <c r="C799" s="3">
        <v>24.6</v>
      </c>
      <c r="D799" s="3">
        <v>25.7</v>
      </c>
      <c r="E799" s="2">
        <v>24.5</v>
      </c>
      <c r="V799" s="6"/>
    </row>
    <row r="800" spans="1:22" x14ac:dyDescent="0.3">
      <c r="A800" s="6">
        <v>39143</v>
      </c>
      <c r="B800" s="3">
        <v>24.8</v>
      </c>
      <c r="C800" s="3">
        <v>23.65</v>
      </c>
      <c r="D800" s="3">
        <v>24.55</v>
      </c>
      <c r="E800" s="2">
        <v>23.65</v>
      </c>
      <c r="V800" s="6"/>
    </row>
    <row r="801" spans="1:22" x14ac:dyDescent="0.3">
      <c r="A801" s="6">
        <v>39146</v>
      </c>
      <c r="B801" s="3">
        <v>23.9</v>
      </c>
      <c r="C801" s="3">
        <v>23.9</v>
      </c>
      <c r="D801" s="3">
        <v>23.7</v>
      </c>
      <c r="E801" s="2">
        <v>22.75</v>
      </c>
      <c r="V801" s="6"/>
    </row>
    <row r="802" spans="1:22" x14ac:dyDescent="0.3">
      <c r="A802" s="6">
        <v>39147</v>
      </c>
      <c r="B802" s="3">
        <v>23.9</v>
      </c>
      <c r="C802" s="3">
        <v>23.6</v>
      </c>
      <c r="D802" s="3">
        <v>23.9</v>
      </c>
      <c r="E802" s="2">
        <v>22.8</v>
      </c>
      <c r="V802" s="6"/>
    </row>
    <row r="803" spans="1:22" x14ac:dyDescent="0.3">
      <c r="A803" s="6">
        <v>39148</v>
      </c>
      <c r="B803" s="3">
        <v>23.5</v>
      </c>
      <c r="C803" s="3">
        <v>23.55</v>
      </c>
      <c r="D803" s="3">
        <v>23.5</v>
      </c>
      <c r="E803" s="2">
        <v>22.5</v>
      </c>
      <c r="V803" s="6"/>
    </row>
    <row r="804" spans="1:22" x14ac:dyDescent="0.3">
      <c r="A804" s="6">
        <v>39149</v>
      </c>
      <c r="B804" s="3">
        <v>23.65</v>
      </c>
      <c r="C804" s="3">
        <v>23.3</v>
      </c>
      <c r="D804" s="3">
        <v>23.5</v>
      </c>
      <c r="E804" s="2">
        <v>22.4</v>
      </c>
      <c r="V804" s="6"/>
    </row>
    <row r="805" spans="1:22" x14ac:dyDescent="0.3">
      <c r="A805" s="6">
        <v>39150</v>
      </c>
      <c r="B805" s="3">
        <v>23.55</v>
      </c>
      <c r="C805" s="3">
        <v>23.85</v>
      </c>
      <c r="D805" s="3">
        <v>23.45</v>
      </c>
      <c r="E805" s="2">
        <v>22.35</v>
      </c>
      <c r="V805" s="6"/>
    </row>
    <row r="806" spans="1:22" x14ac:dyDescent="0.3">
      <c r="A806" s="6">
        <v>39153</v>
      </c>
      <c r="B806" s="3">
        <v>24.1</v>
      </c>
      <c r="C806" s="3">
        <v>24.15</v>
      </c>
      <c r="D806" s="3">
        <v>24</v>
      </c>
      <c r="E806" s="2">
        <v>22.88</v>
      </c>
      <c r="V806" s="6"/>
    </row>
    <row r="807" spans="1:22" x14ac:dyDescent="0.3">
      <c r="A807" s="6">
        <v>39154</v>
      </c>
      <c r="B807" s="3">
        <v>24.4</v>
      </c>
      <c r="C807" s="3">
        <v>23.9</v>
      </c>
      <c r="D807" s="3">
        <v>24.4</v>
      </c>
      <c r="E807" s="2">
        <v>23</v>
      </c>
      <c r="V807" s="6"/>
    </row>
    <row r="808" spans="1:22" x14ac:dyDescent="0.3">
      <c r="A808" s="6">
        <v>39155</v>
      </c>
      <c r="B808" s="3">
        <v>24</v>
      </c>
      <c r="C808" s="3">
        <v>24.5</v>
      </c>
      <c r="D808" s="3">
        <v>24</v>
      </c>
      <c r="E808" s="2">
        <v>22.6</v>
      </c>
      <c r="V808" s="6"/>
    </row>
    <row r="809" spans="1:22" x14ac:dyDescent="0.3">
      <c r="A809" s="6">
        <v>39156</v>
      </c>
      <c r="B809" s="3">
        <v>24.5</v>
      </c>
      <c r="C809" s="3">
        <v>24.6</v>
      </c>
      <c r="D809" s="3">
        <v>24.75</v>
      </c>
      <c r="E809" s="2">
        <v>23.4</v>
      </c>
      <c r="V809" s="6"/>
    </row>
    <row r="810" spans="1:22" x14ac:dyDescent="0.3">
      <c r="A810" s="6">
        <v>39157</v>
      </c>
      <c r="B810" s="3">
        <v>24.35</v>
      </c>
      <c r="C810" s="3">
        <v>24.1</v>
      </c>
      <c r="D810" s="3">
        <v>24.8</v>
      </c>
      <c r="E810" s="2">
        <v>24.08</v>
      </c>
      <c r="V810" s="6"/>
    </row>
    <row r="811" spans="1:22" x14ac:dyDescent="0.3">
      <c r="A811" s="6">
        <v>39160</v>
      </c>
      <c r="B811" s="3">
        <v>23.9</v>
      </c>
      <c r="C811" s="3">
        <v>23.9</v>
      </c>
      <c r="D811" s="3">
        <v>24.6</v>
      </c>
      <c r="E811" s="2">
        <v>24</v>
      </c>
      <c r="V811" s="6"/>
    </row>
    <row r="812" spans="1:22" x14ac:dyDescent="0.3">
      <c r="A812" s="6">
        <v>39161</v>
      </c>
      <c r="B812" s="3">
        <v>23.75</v>
      </c>
      <c r="C812" s="3">
        <v>24.1</v>
      </c>
      <c r="D812" s="3">
        <v>24.45</v>
      </c>
      <c r="E812" s="2">
        <v>23.65</v>
      </c>
      <c r="V812" s="6"/>
    </row>
    <row r="813" spans="1:22" x14ac:dyDescent="0.3">
      <c r="A813" s="6">
        <v>39162</v>
      </c>
      <c r="B813" s="3">
        <v>23.7</v>
      </c>
      <c r="C813" s="3">
        <v>23.85</v>
      </c>
      <c r="D813" s="3">
        <v>24.5</v>
      </c>
      <c r="E813" s="2">
        <v>23.68</v>
      </c>
      <c r="V813" s="6"/>
    </row>
    <row r="814" spans="1:22" x14ac:dyDescent="0.3">
      <c r="A814" s="6">
        <v>39163</v>
      </c>
      <c r="B814" s="3">
        <v>23.6</v>
      </c>
      <c r="C814" s="3">
        <v>23.85</v>
      </c>
      <c r="D814" s="3">
        <v>24.3</v>
      </c>
      <c r="E814" s="2">
        <v>23.45</v>
      </c>
      <c r="V814" s="6"/>
    </row>
    <row r="815" spans="1:22" x14ac:dyDescent="0.3">
      <c r="A815" s="6">
        <v>39164</v>
      </c>
      <c r="B815" s="3">
        <v>23.7</v>
      </c>
      <c r="C815" s="3">
        <v>24.1</v>
      </c>
      <c r="D815" s="3">
        <v>24.4</v>
      </c>
      <c r="E815" s="2">
        <v>23.4</v>
      </c>
      <c r="V815" s="6"/>
    </row>
    <row r="816" spans="1:22" x14ac:dyDescent="0.3">
      <c r="A816" s="6">
        <v>39167</v>
      </c>
      <c r="B816" s="3">
        <v>23.7</v>
      </c>
      <c r="C816" s="3">
        <v>23.7</v>
      </c>
      <c r="D816" s="3">
        <v>24.7</v>
      </c>
      <c r="E816" s="2">
        <v>23.65</v>
      </c>
      <c r="V816" s="6"/>
    </row>
    <row r="817" spans="1:22" x14ac:dyDescent="0.3">
      <c r="A817" s="6">
        <v>39168</v>
      </c>
      <c r="B817" s="3">
        <v>23.35</v>
      </c>
      <c r="C817" s="3">
        <v>23.4</v>
      </c>
      <c r="D817" s="3">
        <v>24.4</v>
      </c>
      <c r="E817" s="2">
        <v>23.5</v>
      </c>
      <c r="V817" s="6"/>
    </row>
    <row r="818" spans="1:22" x14ac:dyDescent="0.3">
      <c r="A818" s="6">
        <v>39169</v>
      </c>
      <c r="B818" s="3">
        <v>23.05</v>
      </c>
      <c r="C818" s="3">
        <v>23.25</v>
      </c>
      <c r="D818" s="3">
        <v>24</v>
      </c>
      <c r="E818" s="2">
        <v>23</v>
      </c>
      <c r="V818" s="6"/>
    </row>
    <row r="819" spans="1:22" x14ac:dyDescent="0.3">
      <c r="A819" s="6">
        <v>39170</v>
      </c>
      <c r="B819" s="3">
        <v>23.1</v>
      </c>
      <c r="C819" s="3">
        <v>23.2</v>
      </c>
      <c r="D819" s="3">
        <v>24.1</v>
      </c>
      <c r="E819" s="2">
        <v>23</v>
      </c>
      <c r="V819" s="6"/>
    </row>
    <row r="820" spans="1:22" x14ac:dyDescent="0.3">
      <c r="A820" s="6">
        <v>39171</v>
      </c>
      <c r="B820" s="3">
        <v>23.25</v>
      </c>
      <c r="C820" s="3">
        <v>23.15</v>
      </c>
      <c r="D820" s="3">
        <v>24</v>
      </c>
      <c r="E820" s="2">
        <v>22.85</v>
      </c>
      <c r="V820" s="6"/>
    </row>
    <row r="821" spans="1:22" x14ac:dyDescent="0.3">
      <c r="A821" s="6">
        <v>39174</v>
      </c>
      <c r="B821" s="3">
        <v>22.4</v>
      </c>
      <c r="C821" s="3">
        <v>23</v>
      </c>
      <c r="D821" s="3">
        <v>22.5</v>
      </c>
      <c r="E821" s="2">
        <v>26</v>
      </c>
      <c r="V821" s="6"/>
    </row>
    <row r="822" spans="1:22" x14ac:dyDescent="0.3">
      <c r="A822" s="6">
        <v>39175</v>
      </c>
      <c r="B822" s="3">
        <v>22.2</v>
      </c>
      <c r="C822" s="3">
        <v>22.95</v>
      </c>
      <c r="D822" s="3">
        <v>22</v>
      </c>
      <c r="E822" s="2">
        <v>24.7</v>
      </c>
      <c r="V822" s="6"/>
    </row>
    <row r="823" spans="1:22" x14ac:dyDescent="0.3">
      <c r="A823" s="6">
        <v>39176</v>
      </c>
      <c r="B823" s="3">
        <v>22.3</v>
      </c>
      <c r="C823" s="3">
        <v>22.85</v>
      </c>
      <c r="D823" s="3">
        <v>21.8</v>
      </c>
      <c r="E823" s="2">
        <v>24.38</v>
      </c>
      <c r="V823" s="6"/>
    </row>
    <row r="824" spans="1:22" x14ac:dyDescent="0.3">
      <c r="A824" s="6">
        <v>39182</v>
      </c>
      <c r="B824" s="3">
        <v>22.2</v>
      </c>
      <c r="C824" s="3">
        <v>23.55</v>
      </c>
      <c r="D824" s="3">
        <v>21.85</v>
      </c>
      <c r="E824" s="2">
        <v>24.4</v>
      </c>
      <c r="V824" s="6"/>
    </row>
    <row r="825" spans="1:22" x14ac:dyDescent="0.3">
      <c r="A825" s="6">
        <v>39183</v>
      </c>
      <c r="B825" s="3">
        <v>23</v>
      </c>
      <c r="C825" s="3">
        <v>23.69</v>
      </c>
      <c r="D825" s="3">
        <v>22.8</v>
      </c>
      <c r="E825" s="2">
        <v>25.25</v>
      </c>
      <c r="V825" s="6"/>
    </row>
    <row r="826" spans="1:22" x14ac:dyDescent="0.3">
      <c r="A826" s="6">
        <v>39184</v>
      </c>
      <c r="B826" s="3">
        <v>23.1</v>
      </c>
      <c r="C826" s="3">
        <v>23.45</v>
      </c>
      <c r="D826" s="3">
        <v>22.65</v>
      </c>
      <c r="E826" s="2">
        <v>25.25</v>
      </c>
      <c r="V826" s="6"/>
    </row>
    <row r="827" spans="1:22" x14ac:dyDescent="0.3">
      <c r="A827" s="6">
        <v>39185</v>
      </c>
      <c r="B827" s="3">
        <v>23.1</v>
      </c>
      <c r="C827" s="3">
        <v>23.9</v>
      </c>
      <c r="D827" s="3">
        <v>22.45</v>
      </c>
      <c r="E827" s="2">
        <v>25.2</v>
      </c>
      <c r="V827" s="6"/>
    </row>
    <row r="828" spans="1:22" x14ac:dyDescent="0.3">
      <c r="A828" s="6">
        <v>39188</v>
      </c>
      <c r="B828" s="3">
        <v>23.3</v>
      </c>
      <c r="C828" s="3">
        <v>23.8</v>
      </c>
      <c r="D828" s="3">
        <v>23.15</v>
      </c>
      <c r="E828" s="2">
        <v>26.25</v>
      </c>
      <c r="V828" s="6"/>
    </row>
    <row r="829" spans="1:22" x14ac:dyDescent="0.3">
      <c r="A829" s="6">
        <v>39189</v>
      </c>
      <c r="B829" s="3">
        <v>23.2</v>
      </c>
      <c r="C829" s="3">
        <v>23.35</v>
      </c>
      <c r="D829" s="3">
        <v>23.15</v>
      </c>
      <c r="E829" s="2">
        <v>26.25</v>
      </c>
      <c r="V829" s="6"/>
    </row>
    <row r="830" spans="1:22" x14ac:dyDescent="0.3">
      <c r="A830" s="6">
        <v>39190</v>
      </c>
      <c r="B830" s="3">
        <v>22.6</v>
      </c>
      <c r="C830" s="3">
        <v>23.3</v>
      </c>
      <c r="D830" s="3">
        <v>22.4</v>
      </c>
      <c r="E830" s="2">
        <v>25.45</v>
      </c>
      <c r="V830" s="6"/>
    </row>
    <row r="831" spans="1:22" x14ac:dyDescent="0.3">
      <c r="A831" s="6">
        <v>39191</v>
      </c>
      <c r="B831" s="3">
        <v>22.55</v>
      </c>
      <c r="C831" s="3">
        <v>22.9</v>
      </c>
      <c r="D831" s="3">
        <v>22.28</v>
      </c>
      <c r="E831" s="2">
        <v>25.25</v>
      </c>
      <c r="V831" s="6"/>
    </row>
    <row r="832" spans="1:22" x14ac:dyDescent="0.3">
      <c r="A832" s="6">
        <v>39192</v>
      </c>
      <c r="B832" s="3">
        <v>22.3</v>
      </c>
      <c r="C832" s="3">
        <v>23.65</v>
      </c>
      <c r="D832" s="3">
        <v>21.85</v>
      </c>
      <c r="E832" s="2">
        <v>24.85</v>
      </c>
      <c r="V832" s="6"/>
    </row>
    <row r="833" spans="1:22" x14ac:dyDescent="0.3">
      <c r="A833" s="6">
        <v>39195</v>
      </c>
      <c r="B833" s="3">
        <v>22.65</v>
      </c>
      <c r="C833" s="3">
        <v>23.3</v>
      </c>
      <c r="D833" s="3">
        <v>22.5</v>
      </c>
      <c r="E833" s="2">
        <v>26</v>
      </c>
      <c r="V833" s="6"/>
    </row>
    <row r="834" spans="1:22" x14ac:dyDescent="0.3">
      <c r="A834" s="6">
        <v>39196</v>
      </c>
      <c r="B834" s="3">
        <v>22.4</v>
      </c>
      <c r="C834" s="3">
        <v>23.6</v>
      </c>
      <c r="D834" s="3">
        <v>22.5</v>
      </c>
      <c r="E834" s="2">
        <v>25.55</v>
      </c>
      <c r="V834" s="6"/>
    </row>
    <row r="835" spans="1:22" x14ac:dyDescent="0.3">
      <c r="A835" s="6">
        <v>39197</v>
      </c>
      <c r="B835" s="3">
        <v>22.75</v>
      </c>
      <c r="C835" s="3">
        <v>23.35</v>
      </c>
      <c r="D835" s="3">
        <v>22.9</v>
      </c>
      <c r="E835" s="2">
        <v>24</v>
      </c>
      <c r="V835" s="6"/>
    </row>
    <row r="836" spans="1:22" x14ac:dyDescent="0.3">
      <c r="A836" s="6">
        <v>39198</v>
      </c>
      <c r="B836" s="3">
        <v>22.35</v>
      </c>
      <c r="C836" s="3">
        <v>23.2</v>
      </c>
      <c r="D836" s="3">
        <v>22.5</v>
      </c>
      <c r="E836" s="2">
        <v>26.68</v>
      </c>
      <c r="V836" s="6"/>
    </row>
    <row r="837" spans="1:22" x14ac:dyDescent="0.3">
      <c r="A837" s="6">
        <v>39199</v>
      </c>
      <c r="B837" s="3">
        <v>22.25</v>
      </c>
      <c r="C837" s="3">
        <v>23.05</v>
      </c>
      <c r="D837" s="3">
        <v>22.6</v>
      </c>
      <c r="E837" s="2">
        <v>26</v>
      </c>
      <c r="V837" s="6"/>
    </row>
    <row r="838" spans="1:22" x14ac:dyDescent="0.3">
      <c r="A838" s="6">
        <v>39202</v>
      </c>
      <c r="B838" s="3">
        <v>21.9</v>
      </c>
      <c r="C838" s="3">
        <v>22.15</v>
      </c>
      <c r="D838" s="3">
        <v>22.45</v>
      </c>
      <c r="E838" s="2">
        <v>25.7</v>
      </c>
      <c r="V838" s="6"/>
    </row>
    <row r="839" spans="1:22" x14ac:dyDescent="0.3">
      <c r="A839" s="6">
        <v>39204</v>
      </c>
      <c r="B839" s="3">
        <v>22.7</v>
      </c>
      <c r="C839" s="3">
        <v>21.9</v>
      </c>
      <c r="D839" s="3">
        <v>25.45</v>
      </c>
      <c r="E839" s="2">
        <v>29</v>
      </c>
      <c r="V839" s="6"/>
    </row>
    <row r="840" spans="1:22" x14ac:dyDescent="0.3">
      <c r="A840" s="6">
        <v>39205</v>
      </c>
      <c r="B840" s="3">
        <v>22.35</v>
      </c>
      <c r="C840" s="3">
        <v>22.25</v>
      </c>
      <c r="D840" s="3">
        <v>25.2</v>
      </c>
      <c r="E840" s="2">
        <v>28.6</v>
      </c>
      <c r="V840" s="6"/>
    </row>
    <row r="841" spans="1:22" x14ac:dyDescent="0.3">
      <c r="A841" s="6">
        <v>39206</v>
      </c>
      <c r="B841" s="3">
        <v>22.55</v>
      </c>
      <c r="C841" s="3">
        <v>22</v>
      </c>
      <c r="D841" s="3">
        <v>25.95</v>
      </c>
      <c r="E841" s="2">
        <v>29.1</v>
      </c>
      <c r="V841" s="6"/>
    </row>
    <row r="842" spans="1:22" x14ac:dyDescent="0.3">
      <c r="A842" s="6">
        <v>39209</v>
      </c>
      <c r="B842" s="3">
        <v>22.4</v>
      </c>
      <c r="C842" s="3">
        <v>22</v>
      </c>
      <c r="D842" s="3">
        <v>25.7</v>
      </c>
      <c r="E842" s="2">
        <v>28.65</v>
      </c>
      <c r="V842" s="6"/>
    </row>
    <row r="843" spans="1:22" x14ac:dyDescent="0.3">
      <c r="A843" s="6">
        <v>39210</v>
      </c>
      <c r="B843" s="3">
        <v>22.4</v>
      </c>
      <c r="C843" s="3">
        <v>22.35</v>
      </c>
      <c r="D843" s="3">
        <v>25.7</v>
      </c>
      <c r="E843" s="2">
        <v>28.7</v>
      </c>
      <c r="V843" s="6"/>
    </row>
    <row r="844" spans="1:22" x14ac:dyDescent="0.3">
      <c r="A844" s="6">
        <v>39211</v>
      </c>
      <c r="B844" s="3">
        <v>22.65</v>
      </c>
      <c r="C844" s="3">
        <v>22.2</v>
      </c>
      <c r="D844" s="3">
        <v>25.98</v>
      </c>
      <c r="E844" s="2">
        <v>28.8</v>
      </c>
      <c r="V844" s="6"/>
    </row>
    <row r="845" spans="1:22" x14ac:dyDescent="0.3">
      <c r="A845" s="6">
        <v>39212</v>
      </c>
      <c r="B845" s="3">
        <v>22.4</v>
      </c>
      <c r="C845" s="3">
        <v>22.35</v>
      </c>
      <c r="D845" s="3">
        <v>25.75</v>
      </c>
      <c r="E845" s="2">
        <v>28.75</v>
      </c>
      <c r="V845" s="6"/>
    </row>
    <row r="846" spans="1:22" x14ac:dyDescent="0.3">
      <c r="A846" s="6">
        <v>39213</v>
      </c>
      <c r="B846" s="3">
        <v>22.5</v>
      </c>
      <c r="C846" s="3">
        <v>21.3</v>
      </c>
      <c r="D846" s="3">
        <v>25.85</v>
      </c>
      <c r="E846" s="2">
        <v>29</v>
      </c>
      <c r="V846" s="6"/>
    </row>
    <row r="847" spans="1:22" x14ac:dyDescent="0.3">
      <c r="A847" s="6">
        <v>39216</v>
      </c>
      <c r="B847" s="3">
        <v>21.75</v>
      </c>
      <c r="C847" s="3">
        <v>21.45</v>
      </c>
      <c r="D847" s="3">
        <v>25.2</v>
      </c>
      <c r="E847" s="2">
        <v>28.4</v>
      </c>
      <c r="V847" s="6"/>
    </row>
    <row r="848" spans="1:22" x14ac:dyDescent="0.3">
      <c r="A848" s="6">
        <v>39217</v>
      </c>
      <c r="B848" s="3">
        <v>21.65</v>
      </c>
      <c r="C848" s="3">
        <v>21.2</v>
      </c>
      <c r="D848" s="3">
        <v>25.2</v>
      </c>
      <c r="E848" s="2">
        <v>28.4</v>
      </c>
      <c r="V848" s="6"/>
    </row>
    <row r="849" spans="1:22" x14ac:dyDescent="0.3">
      <c r="A849" s="6">
        <v>39218</v>
      </c>
      <c r="B849" s="3">
        <v>21.25</v>
      </c>
      <c r="C849" s="3">
        <v>21</v>
      </c>
      <c r="D849" s="3">
        <v>25</v>
      </c>
      <c r="E849" s="2">
        <v>28.3</v>
      </c>
      <c r="V849" s="6"/>
    </row>
    <row r="850" spans="1:22" x14ac:dyDescent="0.3">
      <c r="A850" s="6">
        <v>39220</v>
      </c>
      <c r="B850" s="3">
        <v>20.75</v>
      </c>
      <c r="C850" s="3">
        <v>19.649999999999999</v>
      </c>
      <c r="D850" s="3">
        <v>24.6</v>
      </c>
      <c r="E850" s="2">
        <v>28</v>
      </c>
      <c r="V850" s="6"/>
    </row>
    <row r="851" spans="1:22" x14ac:dyDescent="0.3">
      <c r="A851" s="6">
        <v>39223</v>
      </c>
      <c r="B851" s="3">
        <v>19.850000000000001</v>
      </c>
      <c r="C851" s="3">
        <v>19.399999999999999</v>
      </c>
      <c r="D851" s="3">
        <v>23.35</v>
      </c>
      <c r="E851" s="2">
        <v>27.1</v>
      </c>
      <c r="V851" s="6"/>
    </row>
    <row r="852" spans="1:22" x14ac:dyDescent="0.3">
      <c r="A852" s="6">
        <v>39224</v>
      </c>
      <c r="B852" s="3">
        <v>19.8</v>
      </c>
      <c r="C852" s="3">
        <v>19.8</v>
      </c>
      <c r="D852" s="3">
        <v>23</v>
      </c>
      <c r="E852" s="2">
        <v>26.6</v>
      </c>
      <c r="V852" s="6"/>
    </row>
    <row r="853" spans="1:22" x14ac:dyDescent="0.3">
      <c r="A853" s="6">
        <v>39225</v>
      </c>
      <c r="B853" s="3">
        <v>20.100000000000001</v>
      </c>
      <c r="C853" s="3">
        <v>19.5</v>
      </c>
      <c r="D853" s="3">
        <v>22.75</v>
      </c>
      <c r="E853" s="2">
        <v>26.8</v>
      </c>
      <c r="V853" s="6"/>
    </row>
    <row r="854" spans="1:22" x14ac:dyDescent="0.3">
      <c r="A854" s="6">
        <v>39226</v>
      </c>
      <c r="B854" s="3">
        <v>19.690000000000001</v>
      </c>
      <c r="C854" s="3">
        <v>19.45</v>
      </c>
      <c r="D854" s="3">
        <v>22.9</v>
      </c>
      <c r="E854" s="2">
        <v>26.5</v>
      </c>
      <c r="V854" s="6"/>
    </row>
    <row r="855" spans="1:22" x14ac:dyDescent="0.3">
      <c r="A855" s="6">
        <v>39227</v>
      </c>
      <c r="B855" s="3">
        <v>19.82</v>
      </c>
      <c r="C855" s="3">
        <v>21</v>
      </c>
      <c r="D855" s="3">
        <v>22.9</v>
      </c>
      <c r="E855" s="2">
        <v>26.4</v>
      </c>
      <c r="V855" s="6"/>
    </row>
    <row r="856" spans="1:22" x14ac:dyDescent="0.3">
      <c r="A856" s="6">
        <v>39231</v>
      </c>
      <c r="B856" s="3">
        <v>21.55</v>
      </c>
      <c r="C856" s="3">
        <v>20.9</v>
      </c>
      <c r="D856" s="3">
        <v>24.5</v>
      </c>
      <c r="E856" s="2">
        <v>27.5</v>
      </c>
      <c r="V856" s="6"/>
    </row>
    <row r="857" spans="1:22" x14ac:dyDescent="0.3">
      <c r="A857" s="6">
        <v>39232</v>
      </c>
      <c r="B857" s="3">
        <v>21</v>
      </c>
      <c r="C857" s="3">
        <v>21.35</v>
      </c>
      <c r="D857" s="3">
        <v>24.25</v>
      </c>
      <c r="E857" s="2">
        <v>27</v>
      </c>
      <c r="V857" s="6"/>
    </row>
    <row r="858" spans="1:22" x14ac:dyDescent="0.3">
      <c r="A858" s="6">
        <v>39233</v>
      </c>
      <c r="B858" s="3">
        <v>21.5</v>
      </c>
      <c r="C858" s="3">
        <v>24.85</v>
      </c>
      <c r="D858" s="3">
        <v>24.75</v>
      </c>
      <c r="E858" s="2">
        <v>27.75</v>
      </c>
      <c r="V858" s="6"/>
    </row>
    <row r="859" spans="1:22" x14ac:dyDescent="0.3">
      <c r="A859" s="6">
        <v>39234</v>
      </c>
      <c r="B859" s="3">
        <v>21.3</v>
      </c>
      <c r="C859" s="3">
        <v>25</v>
      </c>
      <c r="D859" s="3">
        <v>27.6</v>
      </c>
      <c r="E859" s="2">
        <v>29.69</v>
      </c>
      <c r="V859" s="6"/>
    </row>
    <row r="860" spans="1:22" x14ac:dyDescent="0.3">
      <c r="A860" s="6">
        <v>39237</v>
      </c>
      <c r="B860" s="3">
        <v>21.5</v>
      </c>
      <c r="C860" s="3">
        <v>25.2</v>
      </c>
      <c r="D860" s="3">
        <v>28</v>
      </c>
      <c r="E860" s="2">
        <v>30.65</v>
      </c>
      <c r="V860" s="6"/>
    </row>
    <row r="861" spans="1:22" x14ac:dyDescent="0.3">
      <c r="A861" s="6">
        <v>39238</v>
      </c>
      <c r="B861" s="3">
        <v>21.9</v>
      </c>
      <c r="C861" s="3">
        <v>25.65</v>
      </c>
      <c r="D861" s="3">
        <v>28.3</v>
      </c>
      <c r="E861" s="2">
        <v>30.3</v>
      </c>
      <c r="V861" s="6"/>
    </row>
    <row r="862" spans="1:22" x14ac:dyDescent="0.3">
      <c r="A862" s="6">
        <v>39239</v>
      </c>
      <c r="B862" s="3">
        <v>22.4</v>
      </c>
      <c r="C862" s="3">
        <v>25</v>
      </c>
      <c r="D862" s="3">
        <v>28.53</v>
      </c>
      <c r="E862" s="2">
        <v>30.6</v>
      </c>
      <c r="V862" s="6"/>
    </row>
    <row r="863" spans="1:22" x14ac:dyDescent="0.3">
      <c r="A863" s="6">
        <v>39240</v>
      </c>
      <c r="B863" s="3">
        <v>21.75</v>
      </c>
      <c r="C863" s="3">
        <v>25.85</v>
      </c>
      <c r="D863" s="3">
        <v>28</v>
      </c>
      <c r="E863" s="2">
        <v>30.05</v>
      </c>
      <c r="V863" s="6"/>
    </row>
    <row r="864" spans="1:22" x14ac:dyDescent="0.3">
      <c r="A864" s="6">
        <v>39241</v>
      </c>
      <c r="B864" s="3">
        <v>22</v>
      </c>
      <c r="C864" s="3">
        <v>27.95</v>
      </c>
      <c r="D864" s="3">
        <v>28.25</v>
      </c>
      <c r="E864" s="2">
        <v>30.15</v>
      </c>
      <c r="V864" s="6"/>
    </row>
    <row r="865" spans="1:22" x14ac:dyDescent="0.3">
      <c r="A865" s="6">
        <v>39244</v>
      </c>
      <c r="B865" s="3">
        <v>24.2</v>
      </c>
      <c r="C865" s="3">
        <v>30.2</v>
      </c>
      <c r="D865" s="3">
        <v>30.4</v>
      </c>
      <c r="E865" s="2">
        <v>32.4</v>
      </c>
      <c r="V865" s="6"/>
    </row>
    <row r="866" spans="1:22" x14ac:dyDescent="0.3">
      <c r="A866" s="6">
        <v>39245</v>
      </c>
      <c r="B866" s="3">
        <v>25.7</v>
      </c>
      <c r="C866" s="3">
        <v>29.6</v>
      </c>
      <c r="D866" s="3">
        <v>32.75</v>
      </c>
      <c r="E866" s="2">
        <v>34.049999999999997</v>
      </c>
      <c r="V866" s="6"/>
    </row>
    <row r="867" spans="1:22" x14ac:dyDescent="0.3">
      <c r="A867" s="6">
        <v>39246</v>
      </c>
      <c r="B867" s="3">
        <v>25.5</v>
      </c>
      <c r="C867" s="3">
        <v>30.15</v>
      </c>
      <c r="D867" s="3">
        <v>32.6</v>
      </c>
      <c r="E867" s="2">
        <v>34</v>
      </c>
      <c r="V867" s="6"/>
    </row>
    <row r="868" spans="1:22" x14ac:dyDescent="0.3">
      <c r="A868" s="6">
        <v>39247</v>
      </c>
      <c r="B868" s="3">
        <v>25.9</v>
      </c>
      <c r="C868" s="3">
        <v>30.75</v>
      </c>
      <c r="D868" s="3">
        <v>33.25</v>
      </c>
      <c r="E868" s="2">
        <v>34.15</v>
      </c>
      <c r="V868" s="6"/>
    </row>
    <row r="869" spans="1:22" x14ac:dyDescent="0.3">
      <c r="A869" s="6">
        <v>39248</v>
      </c>
      <c r="B869" s="3">
        <v>26.3</v>
      </c>
      <c r="C869" s="3">
        <v>29.5</v>
      </c>
      <c r="D869" s="3">
        <v>33.51</v>
      </c>
      <c r="E869" s="2">
        <v>34.51</v>
      </c>
      <c r="V869" s="6"/>
    </row>
    <row r="870" spans="1:22" x14ac:dyDescent="0.3">
      <c r="A870" s="6">
        <v>39251</v>
      </c>
      <c r="B870" s="3">
        <v>25</v>
      </c>
      <c r="C870" s="3">
        <v>28.5</v>
      </c>
      <c r="D870" s="3">
        <v>32</v>
      </c>
      <c r="E870" s="2">
        <v>33.5</v>
      </c>
      <c r="V870" s="6"/>
    </row>
    <row r="871" spans="1:22" x14ac:dyDescent="0.3">
      <c r="A871" s="6">
        <v>39252</v>
      </c>
      <c r="B871" s="3">
        <v>25.15</v>
      </c>
      <c r="C871" s="3">
        <v>28.7</v>
      </c>
      <c r="D871" s="3">
        <v>30.8</v>
      </c>
      <c r="E871" s="2">
        <v>32.5</v>
      </c>
      <c r="V871" s="6"/>
    </row>
    <row r="872" spans="1:22" x14ac:dyDescent="0.3">
      <c r="A872" s="6">
        <v>39253</v>
      </c>
      <c r="B872" s="3">
        <v>25.3</v>
      </c>
      <c r="C872" s="3">
        <v>30.7</v>
      </c>
      <c r="D872" s="3">
        <v>31.2</v>
      </c>
      <c r="E872" s="2">
        <v>33.1</v>
      </c>
      <c r="V872" s="6"/>
    </row>
    <row r="873" spans="1:22" x14ac:dyDescent="0.3">
      <c r="A873" s="6">
        <v>39254</v>
      </c>
      <c r="B873" s="3">
        <v>26.9</v>
      </c>
      <c r="C873" s="3">
        <v>32</v>
      </c>
      <c r="D873" s="3">
        <v>32.65</v>
      </c>
      <c r="E873" s="2">
        <v>34.75</v>
      </c>
      <c r="V873" s="6"/>
    </row>
    <row r="874" spans="1:22" x14ac:dyDescent="0.3">
      <c r="A874" s="6">
        <v>39255</v>
      </c>
      <c r="B874" s="3">
        <v>27.2</v>
      </c>
      <c r="C874" s="3">
        <v>29.75</v>
      </c>
      <c r="D874" s="3">
        <v>34.5</v>
      </c>
      <c r="E874" s="2">
        <v>36.25</v>
      </c>
      <c r="V874" s="6"/>
    </row>
    <row r="875" spans="1:22" x14ac:dyDescent="0.3">
      <c r="A875" s="6">
        <v>39258</v>
      </c>
      <c r="B875" s="3">
        <v>25</v>
      </c>
      <c r="C875" s="3">
        <v>30.5</v>
      </c>
      <c r="D875" s="3">
        <v>32.950000000000003</v>
      </c>
      <c r="E875" s="2">
        <v>35</v>
      </c>
      <c r="V875" s="6"/>
    </row>
    <row r="876" spans="1:22" x14ac:dyDescent="0.3">
      <c r="A876" s="6">
        <v>39259</v>
      </c>
      <c r="B876" s="3">
        <v>25.75</v>
      </c>
      <c r="C876" s="3">
        <v>29.2</v>
      </c>
      <c r="D876" s="3">
        <v>33.299999999999997</v>
      </c>
      <c r="E876" s="2">
        <v>35.9</v>
      </c>
      <c r="V876" s="6"/>
    </row>
    <row r="877" spans="1:22" x14ac:dyDescent="0.3">
      <c r="A877" s="6">
        <v>39260</v>
      </c>
      <c r="B877" s="3">
        <v>24.85</v>
      </c>
      <c r="C877" s="3">
        <v>28.7</v>
      </c>
      <c r="D877" s="3">
        <v>32.700000000000003</v>
      </c>
      <c r="E877" s="2">
        <v>36.700000000000003</v>
      </c>
      <c r="V877" s="6"/>
    </row>
    <row r="878" spans="1:22" x14ac:dyDescent="0.3">
      <c r="A878" s="6">
        <v>39261</v>
      </c>
      <c r="B878" s="3">
        <v>24.55</v>
      </c>
      <c r="C878" s="3">
        <v>28.45</v>
      </c>
      <c r="D878" s="3">
        <v>32</v>
      </c>
      <c r="E878" s="2">
        <v>35.1</v>
      </c>
      <c r="V878" s="6"/>
    </row>
    <row r="879" spans="1:22" x14ac:dyDescent="0.3">
      <c r="A879" s="6">
        <v>39262</v>
      </c>
      <c r="B879" s="3">
        <v>24.6</v>
      </c>
      <c r="C879" s="3">
        <v>31.25</v>
      </c>
      <c r="D879" s="3">
        <v>32.25</v>
      </c>
      <c r="E879" s="2">
        <v>35</v>
      </c>
      <c r="V879" s="6"/>
    </row>
    <row r="880" spans="1:22" x14ac:dyDescent="0.3">
      <c r="A880" s="6">
        <v>39265</v>
      </c>
      <c r="B880" s="3">
        <v>27.5</v>
      </c>
      <c r="C880" s="3">
        <v>30</v>
      </c>
      <c r="D880" s="3">
        <v>34.35</v>
      </c>
      <c r="E880" s="2">
        <v>42.5</v>
      </c>
      <c r="V880" s="6"/>
    </row>
    <row r="881" spans="1:22" x14ac:dyDescent="0.3">
      <c r="A881" s="6">
        <v>39266</v>
      </c>
      <c r="B881" s="3">
        <v>26.4</v>
      </c>
      <c r="C881" s="3">
        <v>29</v>
      </c>
      <c r="D881" s="3">
        <v>32.5</v>
      </c>
      <c r="E881" s="2">
        <v>40.5</v>
      </c>
      <c r="V881" s="6"/>
    </row>
    <row r="882" spans="1:22" x14ac:dyDescent="0.3">
      <c r="A882" s="6">
        <v>39267</v>
      </c>
      <c r="B882" s="3">
        <v>25.25</v>
      </c>
      <c r="C882" s="3">
        <v>29.1</v>
      </c>
      <c r="D882" s="3">
        <v>31</v>
      </c>
      <c r="E882" s="2">
        <v>37.85</v>
      </c>
      <c r="V882" s="6"/>
    </row>
    <row r="883" spans="1:22" x14ac:dyDescent="0.3">
      <c r="A883" s="6">
        <v>39268</v>
      </c>
      <c r="B883" s="3">
        <v>25.25</v>
      </c>
      <c r="C883" s="3">
        <v>29.1</v>
      </c>
      <c r="D883" s="3">
        <v>31.25</v>
      </c>
      <c r="E883" s="2">
        <v>38.25</v>
      </c>
      <c r="V883" s="6"/>
    </row>
    <row r="884" spans="1:22" x14ac:dyDescent="0.3">
      <c r="A884" s="6">
        <v>39269</v>
      </c>
      <c r="B884" s="3">
        <v>25.1</v>
      </c>
      <c r="C884" s="3">
        <v>28.65</v>
      </c>
      <c r="D884" s="3">
        <v>31.25</v>
      </c>
      <c r="E884" s="2">
        <v>38.68</v>
      </c>
      <c r="V884" s="6"/>
    </row>
    <row r="885" spans="1:22" x14ac:dyDescent="0.3">
      <c r="A885" s="6">
        <v>39272</v>
      </c>
      <c r="B885" s="3">
        <v>24.8</v>
      </c>
      <c r="C885" s="3">
        <v>28.25</v>
      </c>
      <c r="D885" s="3">
        <v>30.5</v>
      </c>
      <c r="E885" s="2">
        <v>38.15</v>
      </c>
      <c r="V885" s="6"/>
    </row>
    <row r="886" spans="1:22" x14ac:dyDescent="0.3">
      <c r="A886" s="6">
        <v>39273</v>
      </c>
      <c r="B886" s="3">
        <v>24.8</v>
      </c>
      <c r="C886" s="3">
        <v>27.6</v>
      </c>
      <c r="D886" s="3">
        <v>30.15</v>
      </c>
      <c r="E886" s="2">
        <v>38</v>
      </c>
      <c r="V886" s="6"/>
    </row>
    <row r="887" spans="1:22" x14ac:dyDescent="0.3">
      <c r="A887" s="6">
        <v>39274</v>
      </c>
      <c r="B887" s="3">
        <v>24.5</v>
      </c>
      <c r="C887" s="3">
        <v>27.25</v>
      </c>
      <c r="D887" s="3">
        <v>29.5</v>
      </c>
      <c r="E887" s="2">
        <v>37.6</v>
      </c>
      <c r="V887" s="6"/>
    </row>
    <row r="888" spans="1:22" x14ac:dyDescent="0.3">
      <c r="A888" s="6">
        <v>39275</v>
      </c>
      <c r="B888" s="3">
        <v>24.3</v>
      </c>
      <c r="C888" s="3">
        <v>26.74</v>
      </c>
      <c r="D888" s="3">
        <v>29.15</v>
      </c>
      <c r="E888" s="2">
        <v>36.380000000000003</v>
      </c>
      <c r="V888" s="6"/>
    </row>
    <row r="889" spans="1:22" x14ac:dyDescent="0.3">
      <c r="A889" s="6">
        <v>39276</v>
      </c>
      <c r="B889" s="3">
        <v>23.6</v>
      </c>
      <c r="C889" s="3">
        <v>27.75</v>
      </c>
      <c r="D889" s="3">
        <v>28.7</v>
      </c>
      <c r="E889" s="2">
        <v>35.83</v>
      </c>
      <c r="V889" s="6"/>
    </row>
    <row r="890" spans="1:22" x14ac:dyDescent="0.3">
      <c r="A890" s="6">
        <v>39279</v>
      </c>
      <c r="B890" s="3">
        <v>24</v>
      </c>
      <c r="C890" s="3">
        <v>27.4</v>
      </c>
      <c r="D890" s="3">
        <v>29.75</v>
      </c>
      <c r="E890" s="2">
        <v>37.380000000000003</v>
      </c>
      <c r="V890" s="6"/>
    </row>
    <row r="891" spans="1:22" x14ac:dyDescent="0.3">
      <c r="A891" s="6">
        <v>39280</v>
      </c>
      <c r="B891" s="3">
        <v>23.75</v>
      </c>
      <c r="C891" s="3">
        <v>26.45</v>
      </c>
      <c r="D891" s="3">
        <v>29.8</v>
      </c>
      <c r="E891" s="2">
        <v>37.85</v>
      </c>
      <c r="V891" s="6"/>
    </row>
    <row r="892" spans="1:22" x14ac:dyDescent="0.3">
      <c r="A892" s="6">
        <v>39281</v>
      </c>
      <c r="B892" s="3">
        <v>22.55</v>
      </c>
      <c r="C892" s="3">
        <v>26</v>
      </c>
      <c r="D892" s="3">
        <v>28.75</v>
      </c>
      <c r="E892" s="2">
        <v>36.75</v>
      </c>
      <c r="V892" s="6"/>
    </row>
    <row r="893" spans="1:22" x14ac:dyDescent="0.3">
      <c r="A893" s="6">
        <v>39282</v>
      </c>
      <c r="B893" s="3">
        <v>21.8</v>
      </c>
      <c r="C893" s="3">
        <v>26.45</v>
      </c>
      <c r="D893" s="3">
        <v>28.5</v>
      </c>
      <c r="E893" s="2">
        <v>37.380000000000003</v>
      </c>
      <c r="V893" s="6"/>
    </row>
    <row r="894" spans="1:22" x14ac:dyDescent="0.3">
      <c r="A894" s="6">
        <v>39283</v>
      </c>
      <c r="B894" s="3">
        <v>21.9</v>
      </c>
      <c r="C894" s="3">
        <v>25.2</v>
      </c>
      <c r="D894" s="3">
        <v>29</v>
      </c>
      <c r="E894" s="2">
        <v>37.83</v>
      </c>
      <c r="V894" s="6"/>
    </row>
    <row r="895" spans="1:22" x14ac:dyDescent="0.3">
      <c r="A895" s="6">
        <v>39286</v>
      </c>
      <c r="B895" s="3">
        <v>20.5</v>
      </c>
      <c r="C895" s="3">
        <v>25.25</v>
      </c>
      <c r="D895" s="3">
        <v>27.75</v>
      </c>
      <c r="E895" s="2">
        <v>37</v>
      </c>
      <c r="V895" s="6"/>
    </row>
    <row r="896" spans="1:22" x14ac:dyDescent="0.3">
      <c r="A896" s="6">
        <v>39287</v>
      </c>
      <c r="B896" s="3">
        <v>20.45</v>
      </c>
      <c r="C896" s="3">
        <v>25.2</v>
      </c>
      <c r="D896" s="3">
        <v>27.75</v>
      </c>
      <c r="E896" s="2">
        <v>37</v>
      </c>
      <c r="V896" s="6"/>
    </row>
    <row r="897" spans="1:22" x14ac:dyDescent="0.3">
      <c r="A897" s="6">
        <v>39288</v>
      </c>
      <c r="B897" s="3">
        <v>20.29</v>
      </c>
      <c r="C897" s="3">
        <v>24.75</v>
      </c>
      <c r="D897" s="3">
        <v>27.8</v>
      </c>
      <c r="E897" s="2">
        <v>37.15</v>
      </c>
      <c r="V897" s="6"/>
    </row>
    <row r="898" spans="1:22" x14ac:dyDescent="0.3">
      <c r="A898" s="6">
        <v>39289</v>
      </c>
      <c r="B898" s="3">
        <v>19.5</v>
      </c>
      <c r="C898" s="3">
        <v>25.6</v>
      </c>
      <c r="D898" s="3">
        <v>27.58</v>
      </c>
      <c r="E898" s="2">
        <v>37.200000000000003</v>
      </c>
      <c r="V898" s="6"/>
    </row>
    <row r="899" spans="1:22" x14ac:dyDescent="0.3">
      <c r="A899" s="6">
        <v>39290</v>
      </c>
      <c r="B899" s="3">
        <v>20.100000000000001</v>
      </c>
      <c r="C899" s="3">
        <v>25.85</v>
      </c>
      <c r="D899" s="3">
        <v>28.49</v>
      </c>
      <c r="E899" s="2">
        <v>37.799999999999997</v>
      </c>
      <c r="V899" s="6"/>
    </row>
    <row r="900" spans="1:22" x14ac:dyDescent="0.3">
      <c r="A900" s="6">
        <v>39293</v>
      </c>
      <c r="B900" s="3">
        <v>19.75</v>
      </c>
      <c r="C900" s="3">
        <v>27.3</v>
      </c>
      <c r="D900" s="3">
        <v>29.2</v>
      </c>
      <c r="E900" s="2">
        <v>38.6</v>
      </c>
      <c r="V900" s="6"/>
    </row>
    <row r="901" spans="1:22" x14ac:dyDescent="0.3">
      <c r="A901" s="6">
        <v>39294</v>
      </c>
      <c r="B901" s="3">
        <v>21.25</v>
      </c>
      <c r="C901" s="3">
        <v>29.35</v>
      </c>
      <c r="D901" s="3">
        <v>30.3</v>
      </c>
      <c r="E901" s="2">
        <v>39.549999999999997</v>
      </c>
      <c r="V901" s="6"/>
    </row>
    <row r="902" spans="1:22" x14ac:dyDescent="0.3">
      <c r="A902" s="6">
        <v>39295</v>
      </c>
      <c r="B902" s="3">
        <v>26.1</v>
      </c>
      <c r="C902" s="3">
        <v>30.85</v>
      </c>
      <c r="D902" s="3">
        <v>38.299999999999997</v>
      </c>
      <c r="E902" s="2">
        <v>43</v>
      </c>
      <c r="V902" s="6"/>
    </row>
    <row r="903" spans="1:22" x14ac:dyDescent="0.3">
      <c r="A903" s="6">
        <v>39296</v>
      </c>
      <c r="B903" s="3">
        <v>27.1</v>
      </c>
      <c r="C903" s="3">
        <v>30.75</v>
      </c>
      <c r="D903" s="3">
        <v>40.299999999999997</v>
      </c>
      <c r="E903" s="2">
        <v>44.45</v>
      </c>
      <c r="V903" s="6"/>
    </row>
    <row r="904" spans="1:22" x14ac:dyDescent="0.3">
      <c r="A904" s="6">
        <v>39297</v>
      </c>
      <c r="B904" s="3">
        <v>27.15</v>
      </c>
      <c r="C904" s="3">
        <v>29.75</v>
      </c>
      <c r="D904" s="3">
        <v>40.15</v>
      </c>
      <c r="E904" s="2">
        <v>44.25</v>
      </c>
      <c r="V904" s="6"/>
    </row>
    <row r="905" spans="1:22" x14ac:dyDescent="0.3">
      <c r="A905" s="6">
        <v>39300</v>
      </c>
      <c r="B905" s="3">
        <v>25.8</v>
      </c>
      <c r="C905" s="3">
        <v>28.9</v>
      </c>
      <c r="D905" s="3">
        <v>39.25</v>
      </c>
      <c r="E905" s="2">
        <v>43.2</v>
      </c>
      <c r="V905" s="6"/>
    </row>
    <row r="906" spans="1:22" x14ac:dyDescent="0.3">
      <c r="A906" s="6">
        <v>39301</v>
      </c>
      <c r="B906" s="3">
        <v>25.1</v>
      </c>
      <c r="C906" s="3">
        <v>28.6</v>
      </c>
      <c r="D906" s="3">
        <v>38.15</v>
      </c>
      <c r="E906" s="2">
        <v>42.7</v>
      </c>
      <c r="V906" s="6"/>
    </row>
    <row r="907" spans="1:22" x14ac:dyDescent="0.3">
      <c r="A907" s="6">
        <v>39302</v>
      </c>
      <c r="B907" s="3">
        <v>24.3</v>
      </c>
      <c r="C907" s="3">
        <v>28.15</v>
      </c>
      <c r="D907" s="3">
        <v>37.450000000000003</v>
      </c>
      <c r="E907" s="2">
        <v>42.65</v>
      </c>
      <c r="V907" s="6"/>
    </row>
    <row r="908" spans="1:22" x14ac:dyDescent="0.3">
      <c r="A908" s="6">
        <v>39303</v>
      </c>
      <c r="B908" s="3">
        <v>23.65</v>
      </c>
      <c r="C908" s="3">
        <v>28.25</v>
      </c>
      <c r="D908" s="3">
        <v>37.299999999999997</v>
      </c>
      <c r="E908" s="2">
        <v>42.35</v>
      </c>
      <c r="V908" s="6"/>
    </row>
    <row r="909" spans="1:22" x14ac:dyDescent="0.3">
      <c r="A909" s="6">
        <v>39304</v>
      </c>
      <c r="B909" s="3">
        <v>23.7</v>
      </c>
      <c r="C909" s="3">
        <v>28.55</v>
      </c>
      <c r="D909" s="3">
        <v>37.6</v>
      </c>
      <c r="E909" s="2">
        <v>42.7</v>
      </c>
      <c r="V909" s="6"/>
    </row>
    <row r="910" spans="1:22" x14ac:dyDescent="0.3">
      <c r="A910" s="6">
        <v>39307</v>
      </c>
      <c r="B910" s="3">
        <v>24.05</v>
      </c>
      <c r="C910" s="3">
        <v>28.15</v>
      </c>
      <c r="D910" s="3">
        <v>37.950000000000003</v>
      </c>
      <c r="E910" s="2">
        <v>43.03</v>
      </c>
      <c r="V910" s="6"/>
    </row>
    <row r="911" spans="1:22" x14ac:dyDescent="0.3">
      <c r="A911" s="6">
        <v>39308</v>
      </c>
      <c r="B911" s="3">
        <v>23.5</v>
      </c>
      <c r="C911" s="3">
        <v>27.25</v>
      </c>
      <c r="D911" s="3">
        <v>37.4</v>
      </c>
      <c r="E911" s="2">
        <v>42.75</v>
      </c>
      <c r="V911" s="6"/>
    </row>
    <row r="912" spans="1:22" x14ac:dyDescent="0.3">
      <c r="A912" s="6">
        <v>39309</v>
      </c>
      <c r="B912" s="3">
        <v>22.4</v>
      </c>
      <c r="C912" s="3">
        <v>26.9</v>
      </c>
      <c r="D912" s="3">
        <v>36.549999999999997</v>
      </c>
      <c r="E912" s="2">
        <v>42</v>
      </c>
      <c r="V912" s="6"/>
    </row>
    <row r="913" spans="1:22" x14ac:dyDescent="0.3">
      <c r="A913" s="6">
        <v>39310</v>
      </c>
      <c r="B913" s="3">
        <v>22.3</v>
      </c>
      <c r="C913" s="3">
        <v>26.5</v>
      </c>
      <c r="D913" s="3">
        <v>35.9</v>
      </c>
      <c r="E913" s="2">
        <v>41.75</v>
      </c>
      <c r="V913" s="6"/>
    </row>
    <row r="914" spans="1:22" x14ac:dyDescent="0.3">
      <c r="A914" s="6">
        <v>39311</v>
      </c>
      <c r="B914" s="3">
        <v>21.95</v>
      </c>
      <c r="C914" s="3">
        <v>26.2</v>
      </c>
      <c r="D914" s="3">
        <v>35.4</v>
      </c>
      <c r="E914" s="2">
        <v>41.4</v>
      </c>
      <c r="V914" s="6"/>
    </row>
    <row r="915" spans="1:22" x14ac:dyDescent="0.3">
      <c r="A915" s="6">
        <v>39314</v>
      </c>
      <c r="B915" s="3">
        <v>21.7</v>
      </c>
      <c r="C915" s="3">
        <v>27</v>
      </c>
      <c r="D915" s="3">
        <v>35</v>
      </c>
      <c r="E915" s="2">
        <v>41.25</v>
      </c>
      <c r="V915" s="6"/>
    </row>
    <row r="916" spans="1:22" x14ac:dyDescent="0.3">
      <c r="A916" s="6">
        <v>39315</v>
      </c>
      <c r="B916" s="3">
        <v>22.8</v>
      </c>
      <c r="C916" s="3">
        <v>26.8</v>
      </c>
      <c r="D916" s="3">
        <v>35.799999999999997</v>
      </c>
      <c r="E916" s="2">
        <v>41.8</v>
      </c>
      <c r="V916" s="6"/>
    </row>
    <row r="917" spans="1:22" x14ac:dyDescent="0.3">
      <c r="A917" s="6">
        <v>39316</v>
      </c>
      <c r="B917" s="3">
        <v>22.9</v>
      </c>
      <c r="C917" s="3">
        <v>25.95</v>
      </c>
      <c r="D917" s="3">
        <v>35.4</v>
      </c>
      <c r="E917" s="2">
        <v>41.35</v>
      </c>
      <c r="V917" s="6"/>
    </row>
    <row r="918" spans="1:22" x14ac:dyDescent="0.3">
      <c r="A918" s="6">
        <v>39317</v>
      </c>
      <c r="B918" s="3">
        <v>22</v>
      </c>
      <c r="C918" s="3">
        <v>26.25</v>
      </c>
      <c r="D918" s="3">
        <v>34.299999999999997</v>
      </c>
      <c r="E918" s="2">
        <v>40</v>
      </c>
      <c r="V918" s="6"/>
    </row>
    <row r="919" spans="1:22" x14ac:dyDescent="0.3">
      <c r="A919" s="6">
        <v>39318</v>
      </c>
      <c r="B919" s="3">
        <v>22.5</v>
      </c>
      <c r="C919" s="3">
        <v>27.4</v>
      </c>
      <c r="D919" s="3">
        <v>34.5</v>
      </c>
      <c r="E919" s="2">
        <v>40.299999999999997</v>
      </c>
      <c r="V919" s="6"/>
    </row>
    <row r="920" spans="1:22" x14ac:dyDescent="0.3">
      <c r="A920" s="6">
        <v>39321</v>
      </c>
      <c r="B920" s="3">
        <v>24.15</v>
      </c>
      <c r="C920" s="3">
        <v>28.8</v>
      </c>
      <c r="D920" s="3">
        <v>35.6</v>
      </c>
      <c r="E920" s="2">
        <v>41.15</v>
      </c>
      <c r="V920" s="6"/>
    </row>
    <row r="921" spans="1:22" x14ac:dyDescent="0.3">
      <c r="A921" s="6">
        <v>39322</v>
      </c>
      <c r="B921" s="3">
        <v>25.2</v>
      </c>
      <c r="C921" s="3">
        <v>28.65</v>
      </c>
      <c r="D921" s="3">
        <v>36.700000000000003</v>
      </c>
      <c r="E921" s="2">
        <v>41.85</v>
      </c>
      <c r="V921" s="6"/>
    </row>
    <row r="922" spans="1:22" x14ac:dyDescent="0.3">
      <c r="A922" s="6">
        <v>39323</v>
      </c>
      <c r="B922" s="3">
        <v>25.15</v>
      </c>
      <c r="C922" s="3">
        <v>28.8</v>
      </c>
      <c r="D922" s="3">
        <v>36.549999999999997</v>
      </c>
      <c r="E922" s="2">
        <v>41.8</v>
      </c>
      <c r="V922" s="6"/>
    </row>
    <row r="923" spans="1:22" x14ac:dyDescent="0.3">
      <c r="A923" s="6">
        <v>39324</v>
      </c>
      <c r="B923" s="3">
        <v>25.35</v>
      </c>
      <c r="C923" s="3">
        <v>29.55</v>
      </c>
      <c r="D923" s="3">
        <v>36.4</v>
      </c>
      <c r="E923" s="2">
        <v>41.7</v>
      </c>
      <c r="V923" s="6"/>
    </row>
    <row r="924" spans="1:22" x14ac:dyDescent="0.3">
      <c r="A924" s="6">
        <v>39325</v>
      </c>
      <c r="B924" s="3">
        <v>25.65</v>
      </c>
      <c r="C924" s="3">
        <v>38</v>
      </c>
      <c r="D924" s="3">
        <v>37</v>
      </c>
      <c r="E924" s="2">
        <v>41.95</v>
      </c>
      <c r="V924" s="6"/>
    </row>
    <row r="925" spans="1:22" x14ac:dyDescent="0.3">
      <c r="A925" s="6">
        <v>39328</v>
      </c>
      <c r="B925" s="3">
        <v>30.5</v>
      </c>
      <c r="C925" s="3">
        <v>37.450000000000003</v>
      </c>
      <c r="D925" s="3">
        <v>42.8</v>
      </c>
      <c r="E925" s="2">
        <v>48.83</v>
      </c>
      <c r="V925" s="6"/>
    </row>
    <row r="926" spans="1:22" x14ac:dyDescent="0.3">
      <c r="A926" s="6">
        <v>39329</v>
      </c>
      <c r="B926" s="3">
        <v>29.9</v>
      </c>
      <c r="C926" s="3">
        <v>37.35</v>
      </c>
      <c r="D926" s="3">
        <v>42.5</v>
      </c>
      <c r="E926" s="2">
        <v>48.83</v>
      </c>
      <c r="V926" s="6"/>
    </row>
    <row r="927" spans="1:22" x14ac:dyDescent="0.3">
      <c r="A927" s="6">
        <v>39330</v>
      </c>
      <c r="B927" s="3">
        <v>29.75</v>
      </c>
      <c r="C927" s="3">
        <v>37.75</v>
      </c>
      <c r="D927" s="3">
        <v>42.15</v>
      </c>
      <c r="E927" s="2">
        <v>48.7</v>
      </c>
      <c r="V927" s="6"/>
    </row>
    <row r="928" spans="1:22" x14ac:dyDescent="0.3">
      <c r="A928" s="6">
        <v>39331</v>
      </c>
      <c r="B928" s="3">
        <v>30.7</v>
      </c>
      <c r="C928" s="3">
        <v>37.25</v>
      </c>
      <c r="D928" s="3">
        <v>42.25</v>
      </c>
      <c r="E928" s="2">
        <v>49.2</v>
      </c>
      <c r="V928" s="6"/>
    </row>
    <row r="929" spans="1:22" x14ac:dyDescent="0.3">
      <c r="A929" s="6">
        <v>39332</v>
      </c>
      <c r="B929" s="3">
        <v>30.35</v>
      </c>
      <c r="C929" s="3">
        <v>35.450000000000003</v>
      </c>
      <c r="D929" s="3">
        <v>41.6</v>
      </c>
      <c r="E929" s="2">
        <v>48.95</v>
      </c>
      <c r="V929" s="6"/>
    </row>
    <row r="930" spans="1:22" x14ac:dyDescent="0.3">
      <c r="A930" s="6">
        <v>39335</v>
      </c>
      <c r="B930" s="3">
        <v>28</v>
      </c>
      <c r="C930" s="3">
        <v>35.9</v>
      </c>
      <c r="D930" s="3">
        <v>39.799999999999997</v>
      </c>
      <c r="E930" s="2">
        <v>47.95</v>
      </c>
      <c r="V930" s="6"/>
    </row>
    <row r="931" spans="1:22" x14ac:dyDescent="0.3">
      <c r="A931" s="6">
        <v>39336</v>
      </c>
      <c r="B931" s="3">
        <v>28.8</v>
      </c>
      <c r="C931" s="3">
        <v>35.9</v>
      </c>
      <c r="D931" s="3">
        <v>40</v>
      </c>
      <c r="E931" s="2">
        <v>48.1</v>
      </c>
      <c r="V931" s="6"/>
    </row>
    <row r="932" spans="1:22" x14ac:dyDescent="0.3">
      <c r="A932" s="6">
        <v>39337</v>
      </c>
      <c r="B932" s="3">
        <v>28.55</v>
      </c>
      <c r="C932" s="3">
        <v>35.450000000000003</v>
      </c>
      <c r="D932" s="3">
        <v>40.1</v>
      </c>
      <c r="E932" s="2">
        <v>48.1</v>
      </c>
      <c r="V932" s="6"/>
    </row>
    <row r="933" spans="1:22" x14ac:dyDescent="0.3">
      <c r="A933" s="6">
        <v>39338</v>
      </c>
      <c r="B933" s="3">
        <v>27.5</v>
      </c>
      <c r="C933" s="3">
        <v>36.9</v>
      </c>
      <c r="D933" s="3">
        <v>39.799999999999997</v>
      </c>
      <c r="E933" s="2">
        <v>47.75</v>
      </c>
      <c r="V933" s="6"/>
    </row>
    <row r="934" spans="1:22" x14ac:dyDescent="0.3">
      <c r="A934" s="6">
        <v>39339</v>
      </c>
      <c r="B934" s="3">
        <v>29.25</v>
      </c>
      <c r="C934" s="3">
        <v>36.5</v>
      </c>
      <c r="D934" s="3">
        <v>41.2</v>
      </c>
      <c r="E934" s="2">
        <v>49</v>
      </c>
      <c r="V934" s="6"/>
    </row>
    <row r="935" spans="1:22" x14ac:dyDescent="0.3">
      <c r="A935" s="6">
        <v>39342</v>
      </c>
      <c r="B935" s="3">
        <v>29.5</v>
      </c>
      <c r="C935" s="3">
        <v>35.75</v>
      </c>
      <c r="D935" s="3">
        <v>41</v>
      </c>
      <c r="E935" s="2">
        <v>48.9</v>
      </c>
      <c r="V935" s="6"/>
    </row>
    <row r="936" spans="1:22" x14ac:dyDescent="0.3">
      <c r="A936" s="6">
        <v>39343</v>
      </c>
      <c r="B936" s="3">
        <v>28.4</v>
      </c>
      <c r="C936" s="3">
        <v>35.35</v>
      </c>
      <c r="D936" s="3">
        <v>40.6</v>
      </c>
      <c r="E936" s="2">
        <v>48.5</v>
      </c>
      <c r="V936" s="6"/>
    </row>
    <row r="937" spans="1:22" x14ac:dyDescent="0.3">
      <c r="A937" s="6">
        <v>39344</v>
      </c>
      <c r="B937" s="3">
        <v>27.65</v>
      </c>
      <c r="C937" s="3">
        <v>36</v>
      </c>
      <c r="D937" s="3">
        <v>40.75</v>
      </c>
      <c r="E937" s="2">
        <v>48.75</v>
      </c>
      <c r="V937" s="6"/>
    </row>
    <row r="938" spans="1:22" x14ac:dyDescent="0.3">
      <c r="A938" s="6">
        <v>39345</v>
      </c>
      <c r="B938" s="3">
        <v>28</v>
      </c>
      <c r="C938" s="3">
        <v>37.450000000000003</v>
      </c>
      <c r="D938" s="3">
        <v>41.3</v>
      </c>
      <c r="E938" s="2">
        <v>49</v>
      </c>
      <c r="V938" s="6"/>
    </row>
    <row r="939" spans="1:22" x14ac:dyDescent="0.3">
      <c r="A939" s="6">
        <v>39346</v>
      </c>
      <c r="B939" s="3">
        <v>29.35</v>
      </c>
      <c r="C939" s="3">
        <v>36.700000000000003</v>
      </c>
      <c r="D939" s="3">
        <v>42.75</v>
      </c>
      <c r="E939" s="2">
        <v>50</v>
      </c>
      <c r="V939" s="6"/>
    </row>
    <row r="940" spans="1:22" x14ac:dyDescent="0.3">
      <c r="A940" s="6">
        <v>39349</v>
      </c>
      <c r="B940" s="3">
        <v>28.2</v>
      </c>
      <c r="C940" s="3">
        <v>37</v>
      </c>
      <c r="D940" s="3">
        <v>42.45</v>
      </c>
      <c r="E940" s="2">
        <v>50.05</v>
      </c>
      <c r="V940" s="6"/>
    </row>
    <row r="941" spans="1:22" x14ac:dyDescent="0.3">
      <c r="A941" s="6">
        <v>39350</v>
      </c>
      <c r="B941" s="3">
        <v>28.8</v>
      </c>
      <c r="C941" s="3">
        <v>37.6</v>
      </c>
      <c r="D941" s="3">
        <v>43</v>
      </c>
      <c r="E941" s="2">
        <v>49.8</v>
      </c>
      <c r="V941" s="6"/>
    </row>
    <row r="942" spans="1:22" x14ac:dyDescent="0.3">
      <c r="A942" s="6">
        <v>39351</v>
      </c>
      <c r="B942" s="3">
        <v>29.65</v>
      </c>
      <c r="C942" s="3">
        <v>37.64</v>
      </c>
      <c r="D942" s="3">
        <v>43.45</v>
      </c>
      <c r="E942" s="2">
        <v>49.9</v>
      </c>
      <c r="V942" s="6"/>
    </row>
    <row r="943" spans="1:22" x14ac:dyDescent="0.3">
      <c r="A943" s="6">
        <v>39352</v>
      </c>
      <c r="B943" s="3">
        <v>30.05</v>
      </c>
      <c r="C943" s="3">
        <v>37.65</v>
      </c>
      <c r="D943" s="3">
        <v>43.35</v>
      </c>
      <c r="E943" s="2">
        <v>50.05</v>
      </c>
      <c r="V943" s="6"/>
    </row>
    <row r="944" spans="1:22" x14ac:dyDescent="0.3">
      <c r="A944" s="6">
        <v>39353</v>
      </c>
      <c r="B944" s="3">
        <v>30.1</v>
      </c>
      <c r="C944" s="3">
        <v>43.95</v>
      </c>
      <c r="D944" s="3">
        <v>43.15</v>
      </c>
      <c r="E944" s="2">
        <v>50.25</v>
      </c>
      <c r="V944" s="6"/>
    </row>
    <row r="945" spans="1:22" x14ac:dyDescent="0.3">
      <c r="A945" s="6">
        <v>39356</v>
      </c>
      <c r="B945" s="3">
        <v>38.700000000000003</v>
      </c>
      <c r="C945" s="3">
        <v>43.6</v>
      </c>
      <c r="D945" s="3">
        <v>50.35</v>
      </c>
      <c r="E945" s="2">
        <v>51.5</v>
      </c>
      <c r="V945" s="6"/>
    </row>
    <row r="946" spans="1:22" x14ac:dyDescent="0.3">
      <c r="A946" s="6">
        <v>39357</v>
      </c>
      <c r="B946" s="3">
        <v>38.5</v>
      </c>
      <c r="C946" s="3">
        <v>43</v>
      </c>
      <c r="D946" s="3">
        <v>50.2</v>
      </c>
      <c r="E946" s="2">
        <v>50.83</v>
      </c>
      <c r="V946" s="6"/>
    </row>
    <row r="947" spans="1:22" x14ac:dyDescent="0.3">
      <c r="A947" s="6">
        <v>39358</v>
      </c>
      <c r="B947" s="3">
        <v>37.85</v>
      </c>
      <c r="C947" s="3">
        <v>43.2</v>
      </c>
      <c r="D947" s="3">
        <v>49.35</v>
      </c>
      <c r="E947" s="2">
        <v>50.3</v>
      </c>
      <c r="V947" s="6"/>
    </row>
    <row r="948" spans="1:22" x14ac:dyDescent="0.3">
      <c r="A948" s="6">
        <v>39359</v>
      </c>
      <c r="B948" s="3">
        <v>38.25</v>
      </c>
      <c r="C948" s="3">
        <v>43.3</v>
      </c>
      <c r="D948" s="3">
        <v>49.75</v>
      </c>
      <c r="E948" s="2">
        <v>50.15</v>
      </c>
      <c r="V948" s="6"/>
    </row>
    <row r="949" spans="1:22" x14ac:dyDescent="0.3">
      <c r="A949" s="6">
        <v>39360</v>
      </c>
      <c r="B949" s="3">
        <v>38.35</v>
      </c>
      <c r="C949" s="3">
        <v>43.55</v>
      </c>
      <c r="D949" s="3">
        <v>50.1</v>
      </c>
      <c r="E949" s="2">
        <v>50.6</v>
      </c>
      <c r="V949" s="6"/>
    </row>
    <row r="950" spans="1:22" x14ac:dyDescent="0.3">
      <c r="A950" s="6">
        <v>39363</v>
      </c>
      <c r="B950" s="3">
        <v>38.700000000000003</v>
      </c>
      <c r="C950" s="3">
        <v>43.65</v>
      </c>
      <c r="D950" s="3">
        <v>50.15</v>
      </c>
      <c r="E950" s="2">
        <v>50.88</v>
      </c>
      <c r="V950" s="6"/>
    </row>
    <row r="951" spans="1:22" x14ac:dyDescent="0.3">
      <c r="A951" s="6">
        <v>39364</v>
      </c>
      <c r="B951" s="3">
        <v>38.700000000000003</v>
      </c>
      <c r="C951" s="3">
        <v>45.3</v>
      </c>
      <c r="D951" s="3">
        <v>50.1</v>
      </c>
      <c r="E951" s="2">
        <v>51.15</v>
      </c>
      <c r="V951" s="6"/>
    </row>
    <row r="952" spans="1:22" x14ac:dyDescent="0.3">
      <c r="A952" s="6">
        <v>39365</v>
      </c>
      <c r="B952" s="3">
        <v>40.4</v>
      </c>
      <c r="C952" s="3">
        <v>45.25</v>
      </c>
      <c r="D952" s="3">
        <v>51.5</v>
      </c>
      <c r="E952" s="2">
        <v>52.5</v>
      </c>
      <c r="V952" s="6"/>
    </row>
    <row r="953" spans="1:22" x14ac:dyDescent="0.3">
      <c r="A953" s="6">
        <v>39366</v>
      </c>
      <c r="B953" s="3">
        <v>40.25</v>
      </c>
      <c r="C953" s="3">
        <v>47.65</v>
      </c>
      <c r="D953" s="3">
        <v>52</v>
      </c>
      <c r="E953" s="2">
        <v>53</v>
      </c>
      <c r="V953" s="6"/>
    </row>
    <row r="954" spans="1:22" x14ac:dyDescent="0.3">
      <c r="A954" s="6">
        <v>39367</v>
      </c>
      <c r="B954" s="3">
        <v>42.8</v>
      </c>
      <c r="C954" s="3">
        <v>48.65</v>
      </c>
      <c r="D954" s="3">
        <v>53.65</v>
      </c>
      <c r="E954" s="2">
        <v>54.6</v>
      </c>
      <c r="V954" s="6"/>
    </row>
    <row r="955" spans="1:22" x14ac:dyDescent="0.3">
      <c r="A955" s="6">
        <v>39370</v>
      </c>
      <c r="B955" s="3">
        <v>44.4</v>
      </c>
      <c r="C955" s="3">
        <v>49.65</v>
      </c>
      <c r="D955" s="3">
        <v>54</v>
      </c>
      <c r="E955" s="2">
        <v>55.1</v>
      </c>
      <c r="V955" s="6"/>
    </row>
    <row r="956" spans="1:22" x14ac:dyDescent="0.3">
      <c r="A956" s="6">
        <v>39371</v>
      </c>
      <c r="B956" s="3">
        <v>46</v>
      </c>
      <c r="C956" s="3">
        <v>50.45</v>
      </c>
      <c r="D956" s="3">
        <v>54</v>
      </c>
      <c r="E956" s="2">
        <v>55</v>
      </c>
      <c r="V956" s="6"/>
    </row>
    <row r="957" spans="1:22" x14ac:dyDescent="0.3">
      <c r="A957" s="6">
        <v>39372</v>
      </c>
      <c r="B957" s="3">
        <v>47.25</v>
      </c>
      <c r="C957" s="3">
        <v>51.65</v>
      </c>
      <c r="D957" s="3">
        <v>54.8</v>
      </c>
      <c r="E957" s="2">
        <v>56</v>
      </c>
      <c r="V957" s="6"/>
    </row>
    <row r="958" spans="1:22" x14ac:dyDescent="0.3">
      <c r="A958" s="6">
        <v>39373</v>
      </c>
      <c r="B958" s="3">
        <v>48.6</v>
      </c>
      <c r="C958" s="3">
        <v>55.5</v>
      </c>
      <c r="D958" s="3">
        <v>56.5</v>
      </c>
      <c r="E958" s="2">
        <v>57.5</v>
      </c>
      <c r="V958" s="6"/>
    </row>
    <row r="959" spans="1:22" x14ac:dyDescent="0.3">
      <c r="A959" s="6">
        <v>39374</v>
      </c>
      <c r="B959" s="3">
        <v>52.4</v>
      </c>
      <c r="C959" s="3">
        <v>52.3</v>
      </c>
      <c r="D959" s="3">
        <v>60</v>
      </c>
      <c r="E959" s="2">
        <v>61.25</v>
      </c>
      <c r="V959" s="6"/>
    </row>
    <row r="960" spans="1:22" x14ac:dyDescent="0.3">
      <c r="A960" s="6">
        <v>39377</v>
      </c>
      <c r="B960" s="3">
        <v>49.35</v>
      </c>
      <c r="C960" s="3">
        <v>50.95</v>
      </c>
      <c r="D960" s="3">
        <v>57.25</v>
      </c>
      <c r="E960" s="2">
        <v>58.55</v>
      </c>
      <c r="V960" s="6"/>
    </row>
    <row r="961" spans="1:22" x14ac:dyDescent="0.3">
      <c r="A961" s="6">
        <v>39378</v>
      </c>
      <c r="B961" s="3">
        <v>47.75</v>
      </c>
      <c r="C961" s="3">
        <v>52.5</v>
      </c>
      <c r="D961" s="3">
        <v>56.4</v>
      </c>
      <c r="E961" s="2">
        <v>58</v>
      </c>
      <c r="V961" s="6"/>
    </row>
    <row r="962" spans="1:22" x14ac:dyDescent="0.3">
      <c r="A962" s="6">
        <v>39379</v>
      </c>
      <c r="B962" s="3">
        <v>49</v>
      </c>
      <c r="C962" s="3">
        <v>53.75</v>
      </c>
      <c r="D962" s="3">
        <v>58.3</v>
      </c>
      <c r="E962" s="2">
        <v>59.75</v>
      </c>
      <c r="V962" s="6"/>
    </row>
    <row r="963" spans="1:22" x14ac:dyDescent="0.3">
      <c r="A963" s="6">
        <v>39380</v>
      </c>
      <c r="B963" s="3">
        <v>50</v>
      </c>
      <c r="C963" s="3">
        <v>52.9</v>
      </c>
      <c r="D963" s="3">
        <v>60</v>
      </c>
      <c r="E963" s="2">
        <v>61.5</v>
      </c>
      <c r="V963" s="6"/>
    </row>
    <row r="964" spans="1:22" x14ac:dyDescent="0.3">
      <c r="A964" s="6">
        <v>39381</v>
      </c>
      <c r="B964" s="3">
        <v>48.9</v>
      </c>
      <c r="C964" s="3">
        <v>52.7</v>
      </c>
      <c r="D964" s="3">
        <v>58.6</v>
      </c>
      <c r="E964" s="2">
        <v>60.7</v>
      </c>
      <c r="V964" s="6"/>
    </row>
    <row r="965" spans="1:22" x14ac:dyDescent="0.3">
      <c r="A965" s="6">
        <v>39384</v>
      </c>
      <c r="B965" s="3">
        <v>47.6</v>
      </c>
      <c r="C965" s="3">
        <v>51.15</v>
      </c>
      <c r="D965" s="3">
        <v>59</v>
      </c>
      <c r="E965" s="2">
        <v>60.25</v>
      </c>
      <c r="V965" s="6"/>
    </row>
    <row r="966" spans="1:22" x14ac:dyDescent="0.3">
      <c r="A966" s="6">
        <v>39385</v>
      </c>
      <c r="B966" s="3">
        <v>46.4</v>
      </c>
      <c r="C966" s="3">
        <v>51</v>
      </c>
      <c r="D966" s="3">
        <v>57</v>
      </c>
      <c r="E966" s="2">
        <v>58.3</v>
      </c>
      <c r="V966" s="6"/>
    </row>
    <row r="967" spans="1:22" x14ac:dyDescent="0.3">
      <c r="A967" s="6">
        <v>39386</v>
      </c>
      <c r="B967" s="3">
        <v>45.7</v>
      </c>
      <c r="C967" s="3">
        <v>56.3</v>
      </c>
      <c r="D967" s="3">
        <v>57.2</v>
      </c>
      <c r="E967" s="2">
        <v>58.5</v>
      </c>
      <c r="V967" s="6"/>
    </row>
    <row r="968" spans="1:22" x14ac:dyDescent="0.3">
      <c r="A968" s="6">
        <v>39387</v>
      </c>
      <c r="B968" s="3">
        <v>49.8</v>
      </c>
      <c r="C968" s="3">
        <v>57.1</v>
      </c>
      <c r="D968" s="3">
        <v>57.75</v>
      </c>
      <c r="E968" s="2">
        <v>54</v>
      </c>
      <c r="V968" s="6"/>
    </row>
    <row r="969" spans="1:22" x14ac:dyDescent="0.3">
      <c r="A969" s="6">
        <v>39388</v>
      </c>
      <c r="B969" s="3">
        <v>50.3</v>
      </c>
      <c r="C969" s="3">
        <v>53.75</v>
      </c>
      <c r="D969" s="3">
        <v>58.2</v>
      </c>
      <c r="E969" s="2">
        <v>54.05</v>
      </c>
      <c r="V969" s="6"/>
    </row>
    <row r="970" spans="1:22" x14ac:dyDescent="0.3">
      <c r="A970" s="6">
        <v>39391</v>
      </c>
      <c r="B970" s="3">
        <v>48.3</v>
      </c>
      <c r="C970" s="3">
        <v>54.95</v>
      </c>
      <c r="D970" s="3">
        <v>55.55</v>
      </c>
      <c r="E970" s="2">
        <v>51.85</v>
      </c>
      <c r="V970" s="6"/>
    </row>
    <row r="971" spans="1:22" x14ac:dyDescent="0.3">
      <c r="A971" s="6">
        <v>39392</v>
      </c>
      <c r="B971" s="3">
        <v>49</v>
      </c>
      <c r="C971" s="3">
        <v>55.25</v>
      </c>
      <c r="D971" s="3">
        <v>57</v>
      </c>
      <c r="E971" s="2">
        <v>53</v>
      </c>
      <c r="V971" s="6"/>
    </row>
    <row r="972" spans="1:22" x14ac:dyDescent="0.3">
      <c r="A972" s="6">
        <v>39393</v>
      </c>
      <c r="B972" s="3">
        <v>49.05</v>
      </c>
      <c r="C972" s="3">
        <v>56</v>
      </c>
      <c r="D972" s="3">
        <v>57.25</v>
      </c>
      <c r="E972" s="2">
        <v>53.1</v>
      </c>
      <c r="V972" s="6"/>
    </row>
    <row r="973" spans="1:22" x14ac:dyDescent="0.3">
      <c r="A973" s="6">
        <v>39394</v>
      </c>
      <c r="B973" s="3">
        <v>49.75</v>
      </c>
      <c r="C973" s="3">
        <v>56.75</v>
      </c>
      <c r="D973" s="3">
        <v>57.65</v>
      </c>
      <c r="E973" s="2">
        <v>53.9</v>
      </c>
      <c r="V973" s="6"/>
    </row>
    <row r="974" spans="1:22" x14ac:dyDescent="0.3">
      <c r="A974" s="6">
        <v>39395</v>
      </c>
      <c r="B974" s="3">
        <v>50.4</v>
      </c>
      <c r="C974" s="3">
        <v>55.75</v>
      </c>
      <c r="D974" s="3">
        <v>58.3</v>
      </c>
      <c r="E974" s="2">
        <v>54.48</v>
      </c>
      <c r="V974" s="6"/>
    </row>
    <row r="975" spans="1:22" x14ac:dyDescent="0.3">
      <c r="A975" s="6">
        <v>39398</v>
      </c>
      <c r="B975" s="3">
        <v>49.8</v>
      </c>
      <c r="C975" s="3">
        <v>55.75</v>
      </c>
      <c r="D975" s="3">
        <v>57.4</v>
      </c>
      <c r="E975" s="2">
        <v>53.35</v>
      </c>
      <c r="V975" s="6"/>
    </row>
    <row r="976" spans="1:22" x14ac:dyDescent="0.3">
      <c r="A976" s="6">
        <v>39399</v>
      </c>
      <c r="B976" s="3">
        <v>49.55</v>
      </c>
      <c r="C976" s="3">
        <v>55.85</v>
      </c>
      <c r="D976" s="3">
        <v>57.5</v>
      </c>
      <c r="E976" s="2">
        <v>52.9</v>
      </c>
      <c r="V976" s="6"/>
    </row>
    <row r="977" spans="1:22" x14ac:dyDescent="0.3">
      <c r="A977" s="6">
        <v>39400</v>
      </c>
      <c r="B977" s="3">
        <v>49.95</v>
      </c>
      <c r="C977" s="3">
        <v>55.5</v>
      </c>
      <c r="D977" s="3">
        <v>57.75</v>
      </c>
      <c r="E977" s="2">
        <v>53.25</v>
      </c>
      <c r="V977" s="6"/>
    </row>
    <row r="978" spans="1:22" x14ac:dyDescent="0.3">
      <c r="A978" s="6">
        <v>39401</v>
      </c>
      <c r="B978" s="3">
        <v>49.55</v>
      </c>
      <c r="C978" s="3">
        <v>56.15</v>
      </c>
      <c r="D978" s="3">
        <v>57.25</v>
      </c>
      <c r="E978" s="2">
        <v>53.35</v>
      </c>
      <c r="V978" s="6"/>
    </row>
    <row r="979" spans="1:22" x14ac:dyDescent="0.3">
      <c r="A979" s="6">
        <v>39402</v>
      </c>
      <c r="B979" s="3">
        <v>50</v>
      </c>
      <c r="C979" s="3">
        <v>56.65</v>
      </c>
      <c r="D979" s="3">
        <v>57.55</v>
      </c>
      <c r="E979" s="2">
        <v>53</v>
      </c>
      <c r="V979" s="6"/>
    </row>
    <row r="980" spans="1:22" x14ac:dyDescent="0.3">
      <c r="A980" s="6">
        <v>39405</v>
      </c>
      <c r="B980" s="3">
        <v>50.8</v>
      </c>
      <c r="C980" s="3">
        <v>57.5</v>
      </c>
      <c r="D980" s="3">
        <v>58</v>
      </c>
      <c r="E980" s="2">
        <v>53.4</v>
      </c>
      <c r="V980" s="6"/>
    </row>
    <row r="981" spans="1:22" x14ac:dyDescent="0.3">
      <c r="A981" s="6">
        <v>39406</v>
      </c>
      <c r="B981" s="3">
        <v>52.15</v>
      </c>
      <c r="C981" s="3">
        <v>56.75</v>
      </c>
      <c r="D981" s="3">
        <v>58.55</v>
      </c>
      <c r="E981" s="2">
        <v>54.15</v>
      </c>
      <c r="V981" s="6"/>
    </row>
    <row r="982" spans="1:22" x14ac:dyDescent="0.3">
      <c r="A982" s="6">
        <v>39407</v>
      </c>
      <c r="B982" s="3">
        <v>51.45</v>
      </c>
      <c r="C982" s="3">
        <v>56.4</v>
      </c>
      <c r="D982" s="3">
        <v>58.35</v>
      </c>
      <c r="E982" s="2">
        <v>53.78</v>
      </c>
      <c r="V982" s="6"/>
    </row>
    <row r="983" spans="1:22" x14ac:dyDescent="0.3">
      <c r="A983" s="6">
        <v>39408</v>
      </c>
      <c r="B983" s="3">
        <v>51.3</v>
      </c>
      <c r="C983" s="3">
        <v>56.9</v>
      </c>
      <c r="D983" s="3">
        <v>57.75</v>
      </c>
      <c r="E983" s="2">
        <v>53.5</v>
      </c>
      <c r="V983" s="6"/>
    </row>
    <row r="984" spans="1:22" x14ac:dyDescent="0.3">
      <c r="A984" s="6">
        <v>39409</v>
      </c>
      <c r="B984" s="3">
        <v>51.3</v>
      </c>
      <c r="C984" s="3">
        <v>57.2</v>
      </c>
      <c r="D984" s="3">
        <v>58</v>
      </c>
      <c r="E984" s="2">
        <v>53.63</v>
      </c>
      <c r="V984" s="6"/>
    </row>
    <row r="985" spans="1:22" x14ac:dyDescent="0.3">
      <c r="A985" s="6">
        <v>39412</v>
      </c>
      <c r="B985" s="3">
        <v>52.2</v>
      </c>
      <c r="C985" s="3">
        <v>56</v>
      </c>
      <c r="D985" s="3">
        <v>58.2</v>
      </c>
      <c r="E985" s="2">
        <v>54</v>
      </c>
      <c r="V985" s="6"/>
    </row>
    <row r="986" spans="1:22" x14ac:dyDescent="0.3">
      <c r="A986" s="6">
        <v>39413</v>
      </c>
      <c r="B986" s="3">
        <v>51.15</v>
      </c>
      <c r="C986" s="3">
        <v>55.7</v>
      </c>
      <c r="D986" s="3">
        <v>57.5</v>
      </c>
      <c r="E986" s="2">
        <v>53.25</v>
      </c>
      <c r="V986" s="6"/>
    </row>
    <row r="987" spans="1:22" x14ac:dyDescent="0.3">
      <c r="A987" s="6">
        <v>39414</v>
      </c>
      <c r="B987" s="3">
        <v>50.7</v>
      </c>
      <c r="C987" s="3">
        <v>53.25</v>
      </c>
      <c r="D987" s="3">
        <v>56.9</v>
      </c>
      <c r="E987" s="2">
        <v>53.08</v>
      </c>
      <c r="V987" s="6"/>
    </row>
    <row r="988" spans="1:22" x14ac:dyDescent="0.3">
      <c r="A988" s="6">
        <v>39415</v>
      </c>
      <c r="B988" s="3">
        <v>47.8</v>
      </c>
      <c r="C988" s="3">
        <v>51.8</v>
      </c>
      <c r="D988" s="3">
        <v>54.5</v>
      </c>
      <c r="E988" s="2">
        <v>51.15</v>
      </c>
      <c r="V988" s="6"/>
    </row>
    <row r="989" spans="1:22" x14ac:dyDescent="0.3">
      <c r="A989" s="6">
        <v>39416</v>
      </c>
      <c r="B989" s="3">
        <v>46.7</v>
      </c>
      <c r="C989" s="3">
        <v>53.05</v>
      </c>
      <c r="D989" s="3">
        <v>52.9</v>
      </c>
      <c r="E989" s="2">
        <v>49.75</v>
      </c>
      <c r="V989" s="6"/>
    </row>
    <row r="990" spans="1:22" x14ac:dyDescent="0.3">
      <c r="A990" s="6">
        <v>39419</v>
      </c>
      <c r="B990" s="3">
        <v>52.05</v>
      </c>
      <c r="C990" s="3">
        <v>53.75</v>
      </c>
      <c r="D990" s="3">
        <v>50</v>
      </c>
      <c r="E990" s="2">
        <v>49</v>
      </c>
      <c r="V990" s="6"/>
    </row>
    <row r="991" spans="1:22" x14ac:dyDescent="0.3">
      <c r="A991" s="6">
        <v>39420</v>
      </c>
      <c r="B991" s="3">
        <v>52.6</v>
      </c>
      <c r="C991" s="3">
        <v>54</v>
      </c>
      <c r="D991" s="3">
        <v>51</v>
      </c>
      <c r="E991" s="2">
        <v>50</v>
      </c>
      <c r="V991" s="6"/>
    </row>
    <row r="992" spans="1:22" x14ac:dyDescent="0.3">
      <c r="A992" s="6">
        <v>39421</v>
      </c>
      <c r="B992" s="3">
        <v>52.7</v>
      </c>
      <c r="C992" s="3">
        <v>52.8</v>
      </c>
      <c r="D992" s="3">
        <v>51.3</v>
      </c>
      <c r="E992" s="2">
        <v>49.75</v>
      </c>
      <c r="V992" s="6"/>
    </row>
    <row r="993" spans="1:22" x14ac:dyDescent="0.3">
      <c r="A993" s="6">
        <v>39422</v>
      </c>
      <c r="B993" s="3">
        <v>51.6</v>
      </c>
      <c r="C993" s="3">
        <v>54.3</v>
      </c>
      <c r="D993" s="3">
        <v>50</v>
      </c>
      <c r="E993" s="2">
        <v>48.95</v>
      </c>
      <c r="V993" s="6"/>
    </row>
    <row r="994" spans="1:22" x14ac:dyDescent="0.3">
      <c r="A994" s="6">
        <v>39423</v>
      </c>
      <c r="B994" s="3">
        <v>52.7</v>
      </c>
      <c r="C994" s="3">
        <v>54.4</v>
      </c>
      <c r="D994" s="3">
        <v>51</v>
      </c>
      <c r="E994" s="2">
        <v>50.25</v>
      </c>
      <c r="V994" s="6"/>
    </row>
    <row r="995" spans="1:22" x14ac:dyDescent="0.3">
      <c r="A995" s="6">
        <v>39426</v>
      </c>
      <c r="B995" s="3">
        <v>53.35</v>
      </c>
      <c r="C995" s="3">
        <v>54.4</v>
      </c>
      <c r="D995" s="3">
        <v>52.35</v>
      </c>
      <c r="E995" s="2">
        <v>50.51</v>
      </c>
      <c r="V995" s="6"/>
    </row>
    <row r="996" spans="1:22" x14ac:dyDescent="0.3">
      <c r="A996" s="6">
        <v>39427</v>
      </c>
      <c r="B996" s="3">
        <v>53.15</v>
      </c>
      <c r="C996" s="3">
        <v>53.95</v>
      </c>
      <c r="D996" s="3">
        <v>51.5</v>
      </c>
      <c r="E996" s="2">
        <v>50.5</v>
      </c>
      <c r="V996" s="6"/>
    </row>
    <row r="997" spans="1:22" x14ac:dyDescent="0.3">
      <c r="A997" s="6">
        <v>39428</v>
      </c>
      <c r="B997" s="3">
        <v>52.2</v>
      </c>
      <c r="C997" s="3">
        <v>54.85</v>
      </c>
      <c r="D997" s="3">
        <v>50.76</v>
      </c>
      <c r="E997" s="2">
        <v>49.75</v>
      </c>
      <c r="V997" s="6"/>
    </row>
    <row r="998" spans="1:22" x14ac:dyDescent="0.3">
      <c r="A998" s="6">
        <v>39429</v>
      </c>
      <c r="B998" s="3">
        <v>53.5</v>
      </c>
      <c r="C998" s="3">
        <v>54.25</v>
      </c>
      <c r="D998" s="3">
        <v>51.8</v>
      </c>
      <c r="E998" s="2">
        <v>50.5</v>
      </c>
      <c r="V998" s="6"/>
    </row>
    <row r="999" spans="1:22" x14ac:dyDescent="0.3">
      <c r="A999" s="6">
        <v>39430</v>
      </c>
      <c r="B999" s="3">
        <v>53.05</v>
      </c>
      <c r="C999" s="3">
        <v>54</v>
      </c>
      <c r="D999" s="3">
        <v>51.63</v>
      </c>
      <c r="E999" s="2">
        <v>50.4</v>
      </c>
      <c r="V999" s="6"/>
    </row>
    <row r="1000" spans="1:22" x14ac:dyDescent="0.3">
      <c r="A1000" s="6">
        <v>39433</v>
      </c>
      <c r="B1000" s="3">
        <v>52.45</v>
      </c>
      <c r="C1000" s="3">
        <v>53.05</v>
      </c>
      <c r="D1000" s="3">
        <v>51.35</v>
      </c>
      <c r="E1000" s="2">
        <v>50.35</v>
      </c>
      <c r="V1000" s="6"/>
    </row>
    <row r="1001" spans="1:22" x14ac:dyDescent="0.3">
      <c r="A1001" s="6">
        <v>39434</v>
      </c>
      <c r="B1001" s="3">
        <v>51.5</v>
      </c>
      <c r="C1001" s="3">
        <v>53</v>
      </c>
      <c r="D1001" s="3">
        <v>50.25</v>
      </c>
      <c r="E1001" s="2">
        <v>49.45</v>
      </c>
      <c r="V1001" s="6"/>
    </row>
    <row r="1002" spans="1:22" x14ac:dyDescent="0.3">
      <c r="A1002" s="6">
        <v>39435</v>
      </c>
      <c r="B1002" s="3">
        <v>51.3</v>
      </c>
      <c r="C1002" s="3">
        <v>52.9</v>
      </c>
      <c r="D1002" s="3">
        <v>49.9</v>
      </c>
      <c r="E1002" s="2">
        <v>49.05</v>
      </c>
      <c r="V1002" s="6"/>
    </row>
    <row r="1003" spans="1:22" x14ac:dyDescent="0.3">
      <c r="A1003" s="6">
        <v>39436</v>
      </c>
      <c r="B1003" s="3">
        <v>50.95</v>
      </c>
      <c r="C1003" s="3">
        <v>52.76</v>
      </c>
      <c r="D1003" s="3">
        <v>49.65</v>
      </c>
      <c r="E1003" s="2">
        <v>49.05</v>
      </c>
      <c r="V1003" s="6"/>
    </row>
    <row r="1004" spans="1:22" x14ac:dyDescent="0.3">
      <c r="A1004" s="6">
        <v>39437</v>
      </c>
      <c r="B1004" s="3">
        <v>51.1</v>
      </c>
      <c r="C1004" s="3">
        <v>53.65</v>
      </c>
      <c r="D1004" s="3">
        <v>49.85</v>
      </c>
      <c r="E1004" s="2">
        <v>49.15</v>
      </c>
      <c r="V1004" s="6"/>
    </row>
    <row r="1005" spans="1:22" x14ac:dyDescent="0.3">
      <c r="A1005" s="6">
        <v>39443</v>
      </c>
      <c r="B1005" s="3">
        <v>51.75</v>
      </c>
      <c r="C1005" s="3">
        <v>52.95</v>
      </c>
      <c r="D1005" s="3">
        <v>50.4</v>
      </c>
      <c r="E1005" s="2">
        <v>50.08</v>
      </c>
      <c r="V1005" s="6"/>
    </row>
    <row r="1006" spans="1:22" x14ac:dyDescent="0.3">
      <c r="A1006" s="6">
        <v>39444</v>
      </c>
      <c r="B1006" s="3">
        <v>50.85</v>
      </c>
      <c r="C1006" s="3">
        <v>50.05</v>
      </c>
      <c r="D1006" s="3">
        <v>49.9</v>
      </c>
      <c r="E1006" s="2">
        <v>49.6</v>
      </c>
      <c r="V1006" s="6"/>
    </row>
    <row r="1007" spans="1:22" x14ac:dyDescent="0.3">
      <c r="A1007" s="6">
        <v>39449</v>
      </c>
      <c r="B1007" s="3">
        <v>52.95</v>
      </c>
      <c r="C1007" s="3">
        <v>50.2</v>
      </c>
      <c r="D1007" s="3">
        <v>49.6</v>
      </c>
      <c r="E1007" s="2">
        <v>48.08</v>
      </c>
      <c r="V1007" s="6"/>
    </row>
    <row r="1008" spans="1:22" x14ac:dyDescent="0.3">
      <c r="A1008" s="6">
        <v>39450</v>
      </c>
      <c r="B1008" s="3">
        <v>52.55</v>
      </c>
      <c r="C1008" s="3">
        <v>50.15</v>
      </c>
      <c r="D1008" s="3">
        <v>49.9</v>
      </c>
      <c r="E1008" s="2">
        <v>48.6</v>
      </c>
      <c r="V1008" s="6"/>
    </row>
    <row r="1009" spans="1:22" x14ac:dyDescent="0.3">
      <c r="A1009" s="6">
        <v>39451</v>
      </c>
      <c r="B1009" s="3">
        <v>52.4</v>
      </c>
      <c r="C1009" s="3">
        <v>49.8</v>
      </c>
      <c r="D1009" s="3">
        <v>49.95</v>
      </c>
      <c r="E1009" s="2">
        <v>48.5</v>
      </c>
      <c r="V1009" s="6"/>
    </row>
    <row r="1010" spans="1:22" x14ac:dyDescent="0.3">
      <c r="A1010" s="6">
        <v>39454</v>
      </c>
      <c r="B1010" s="3">
        <v>52.2</v>
      </c>
      <c r="C1010" s="3">
        <v>50.95</v>
      </c>
      <c r="D1010" s="3">
        <v>49.55</v>
      </c>
      <c r="E1010" s="2">
        <v>48.2</v>
      </c>
      <c r="V1010" s="6"/>
    </row>
    <row r="1011" spans="1:22" x14ac:dyDescent="0.3">
      <c r="A1011" s="6">
        <v>39455</v>
      </c>
      <c r="B1011" s="3">
        <v>52.8</v>
      </c>
      <c r="C1011" s="3">
        <v>51</v>
      </c>
      <c r="D1011" s="3">
        <v>50.7</v>
      </c>
      <c r="E1011" s="2">
        <v>49.15</v>
      </c>
      <c r="V1011" s="6"/>
    </row>
    <row r="1012" spans="1:22" x14ac:dyDescent="0.3">
      <c r="A1012" s="6">
        <v>39456</v>
      </c>
      <c r="B1012" s="3">
        <v>52.7</v>
      </c>
      <c r="C1012" s="3">
        <v>51.5</v>
      </c>
      <c r="D1012" s="3">
        <v>50.75</v>
      </c>
      <c r="E1012" s="2">
        <v>49.45</v>
      </c>
      <c r="V1012" s="6"/>
    </row>
    <row r="1013" spans="1:22" x14ac:dyDescent="0.3">
      <c r="A1013" s="6">
        <v>39457</v>
      </c>
      <c r="B1013" s="3">
        <v>52.65</v>
      </c>
      <c r="C1013" s="3">
        <v>51.5</v>
      </c>
      <c r="D1013" s="3">
        <v>51.15</v>
      </c>
      <c r="E1013" s="2">
        <v>49.3</v>
      </c>
      <c r="V1013" s="6"/>
    </row>
    <row r="1014" spans="1:22" x14ac:dyDescent="0.3">
      <c r="A1014" s="6">
        <v>39458</v>
      </c>
      <c r="B1014" s="3">
        <v>52.65</v>
      </c>
      <c r="C1014" s="3">
        <v>50.2</v>
      </c>
      <c r="D1014" s="3">
        <v>51.2</v>
      </c>
      <c r="E1014" s="2">
        <v>49.4</v>
      </c>
      <c r="V1014" s="6"/>
    </row>
    <row r="1015" spans="1:22" x14ac:dyDescent="0.3">
      <c r="A1015" s="6">
        <v>39461</v>
      </c>
      <c r="B1015" s="3">
        <v>51.3</v>
      </c>
      <c r="C1015" s="3">
        <v>50.05</v>
      </c>
      <c r="D1015" s="3">
        <v>50.05</v>
      </c>
      <c r="E1015" s="2">
        <v>48.25</v>
      </c>
      <c r="V1015" s="6"/>
    </row>
    <row r="1016" spans="1:22" x14ac:dyDescent="0.3">
      <c r="A1016" s="6">
        <v>39462</v>
      </c>
      <c r="B1016" s="3">
        <v>51.4</v>
      </c>
      <c r="C1016" s="3">
        <v>49</v>
      </c>
      <c r="D1016" s="3">
        <v>49.8</v>
      </c>
      <c r="E1016" s="2">
        <v>48.15</v>
      </c>
      <c r="V1016" s="6"/>
    </row>
    <row r="1017" spans="1:22" x14ac:dyDescent="0.3">
      <c r="A1017" s="6">
        <v>39463</v>
      </c>
      <c r="B1017" s="3">
        <v>49.85</v>
      </c>
      <c r="C1017" s="3">
        <v>47.7</v>
      </c>
      <c r="D1017" s="3">
        <v>48.75</v>
      </c>
      <c r="E1017" s="2">
        <v>47.05</v>
      </c>
      <c r="V1017" s="6"/>
    </row>
    <row r="1018" spans="1:22" x14ac:dyDescent="0.3">
      <c r="A1018" s="6">
        <v>39464</v>
      </c>
      <c r="B1018" s="3">
        <v>48.65</v>
      </c>
      <c r="C1018" s="3">
        <v>46.1</v>
      </c>
      <c r="D1018" s="3">
        <v>47.45</v>
      </c>
      <c r="E1018" s="2">
        <v>46.2</v>
      </c>
      <c r="V1018" s="6"/>
    </row>
    <row r="1019" spans="1:22" x14ac:dyDescent="0.3">
      <c r="A1019" s="6">
        <v>39465</v>
      </c>
      <c r="B1019" s="3">
        <v>46.85</v>
      </c>
      <c r="C1019" s="3">
        <v>43.25</v>
      </c>
      <c r="D1019" s="3">
        <v>45.9</v>
      </c>
      <c r="E1019" s="2">
        <v>44.45</v>
      </c>
      <c r="V1019" s="6"/>
    </row>
    <row r="1020" spans="1:22" x14ac:dyDescent="0.3">
      <c r="A1020" s="6">
        <v>39468</v>
      </c>
      <c r="B1020" s="3">
        <v>44.75</v>
      </c>
      <c r="C1020" s="3">
        <v>43</v>
      </c>
      <c r="D1020" s="3">
        <v>43.4</v>
      </c>
      <c r="E1020" s="2">
        <v>41.75</v>
      </c>
      <c r="V1020" s="6"/>
    </row>
    <row r="1021" spans="1:22" x14ac:dyDescent="0.3">
      <c r="A1021" s="6">
        <v>39469</v>
      </c>
      <c r="B1021" s="3">
        <v>44.5</v>
      </c>
      <c r="C1021" s="3">
        <v>42.7</v>
      </c>
      <c r="D1021" s="3">
        <v>43.25</v>
      </c>
      <c r="E1021" s="2">
        <v>41.3</v>
      </c>
      <c r="V1021" s="6"/>
    </row>
    <row r="1022" spans="1:22" x14ac:dyDescent="0.3">
      <c r="A1022" s="6">
        <v>39470</v>
      </c>
      <c r="B1022" s="3">
        <v>43.55</v>
      </c>
      <c r="C1022" s="3">
        <v>42.8</v>
      </c>
      <c r="D1022" s="3">
        <v>42.2</v>
      </c>
      <c r="E1022" s="2">
        <v>40.65</v>
      </c>
      <c r="V1022" s="6"/>
    </row>
    <row r="1023" spans="1:22" x14ac:dyDescent="0.3">
      <c r="A1023" s="6">
        <v>39471</v>
      </c>
      <c r="B1023" s="3">
        <v>44</v>
      </c>
      <c r="C1023" s="3">
        <v>44.2</v>
      </c>
      <c r="D1023" s="3">
        <v>42.4</v>
      </c>
      <c r="E1023" s="2">
        <v>40.35</v>
      </c>
      <c r="V1023" s="6"/>
    </row>
    <row r="1024" spans="1:22" x14ac:dyDescent="0.3">
      <c r="A1024" s="6">
        <v>39472</v>
      </c>
      <c r="B1024" s="3">
        <v>45.15</v>
      </c>
      <c r="C1024" s="3">
        <v>42.4</v>
      </c>
      <c r="D1024" s="3">
        <v>44.1</v>
      </c>
      <c r="E1024" s="2">
        <v>42</v>
      </c>
      <c r="V1024" s="6"/>
    </row>
    <row r="1025" spans="1:22" x14ac:dyDescent="0.3">
      <c r="A1025" s="6">
        <v>39475</v>
      </c>
      <c r="B1025" s="3">
        <v>43.15</v>
      </c>
      <c r="C1025" s="3">
        <v>42.45</v>
      </c>
      <c r="D1025" s="3">
        <v>42.15</v>
      </c>
      <c r="E1025" s="2">
        <v>40.130000000000003</v>
      </c>
      <c r="V1025" s="6"/>
    </row>
    <row r="1026" spans="1:22" x14ac:dyDescent="0.3">
      <c r="A1026" s="6">
        <v>39476</v>
      </c>
      <c r="B1026" s="3">
        <v>42.9</v>
      </c>
      <c r="C1026" s="3">
        <v>41.65</v>
      </c>
      <c r="D1026" s="3">
        <v>42.3</v>
      </c>
      <c r="E1026" s="2">
        <v>40.75</v>
      </c>
      <c r="V1026" s="6"/>
    </row>
    <row r="1027" spans="1:22" x14ac:dyDescent="0.3">
      <c r="A1027" s="6">
        <v>39477</v>
      </c>
      <c r="B1027" s="3">
        <v>41.8</v>
      </c>
      <c r="C1027" s="3">
        <v>40.549999999999997</v>
      </c>
      <c r="D1027" s="3">
        <v>41.5</v>
      </c>
      <c r="E1027" s="2">
        <v>40.68</v>
      </c>
      <c r="V1027" s="6"/>
    </row>
    <row r="1028" spans="1:22" x14ac:dyDescent="0.3">
      <c r="A1028" s="6">
        <v>39478</v>
      </c>
      <c r="B1028" s="3">
        <v>40.6</v>
      </c>
      <c r="C1028" s="3">
        <v>41.45</v>
      </c>
      <c r="D1028" s="3">
        <v>40.299999999999997</v>
      </c>
      <c r="E1028" s="2">
        <v>39.75</v>
      </c>
      <c r="V1028" s="6"/>
    </row>
    <row r="1029" spans="1:22" x14ac:dyDescent="0.3">
      <c r="A1029" s="6">
        <v>39479</v>
      </c>
      <c r="B1029" s="3">
        <v>41.85</v>
      </c>
      <c r="C1029" s="3">
        <v>41.7</v>
      </c>
      <c r="D1029" s="3">
        <v>40.6</v>
      </c>
      <c r="E1029" s="2">
        <v>41.1</v>
      </c>
      <c r="V1029" s="6"/>
    </row>
    <row r="1030" spans="1:22" x14ac:dyDescent="0.3">
      <c r="A1030" s="6">
        <v>39482</v>
      </c>
      <c r="B1030" s="3">
        <v>41.85</v>
      </c>
      <c r="C1030" s="3">
        <v>40.6</v>
      </c>
      <c r="D1030" s="3">
        <v>41.1</v>
      </c>
      <c r="E1030" s="2">
        <v>41.25</v>
      </c>
      <c r="V1030" s="6"/>
    </row>
    <row r="1031" spans="1:22" x14ac:dyDescent="0.3">
      <c r="A1031" s="6">
        <v>39483</v>
      </c>
      <c r="B1031" s="3">
        <v>40.799999999999997</v>
      </c>
      <c r="C1031" s="3">
        <v>41.3</v>
      </c>
      <c r="D1031" s="3">
        <v>40.700000000000003</v>
      </c>
      <c r="E1031" s="2">
        <v>41.3</v>
      </c>
      <c r="V1031" s="6"/>
    </row>
    <row r="1032" spans="1:22" x14ac:dyDescent="0.3">
      <c r="A1032" s="6">
        <v>39484</v>
      </c>
      <c r="B1032" s="3">
        <v>41.45</v>
      </c>
      <c r="C1032" s="3">
        <v>41.65</v>
      </c>
      <c r="D1032" s="3">
        <v>40.6</v>
      </c>
      <c r="E1032" s="2">
        <v>41.25</v>
      </c>
      <c r="V1032" s="6"/>
    </row>
    <row r="1033" spans="1:22" x14ac:dyDescent="0.3">
      <c r="A1033" s="6">
        <v>39485</v>
      </c>
      <c r="B1033" s="3">
        <v>41.55</v>
      </c>
      <c r="C1033" s="3">
        <v>42.8</v>
      </c>
      <c r="D1033" s="3">
        <v>40.9</v>
      </c>
      <c r="E1033" s="2">
        <v>41.65</v>
      </c>
      <c r="V1033" s="6"/>
    </row>
    <row r="1034" spans="1:22" x14ac:dyDescent="0.3">
      <c r="A1034" s="6">
        <v>39486</v>
      </c>
      <c r="B1034" s="3">
        <v>42.5</v>
      </c>
      <c r="C1034" s="3">
        <v>42.9</v>
      </c>
      <c r="D1034" s="3">
        <v>41.85</v>
      </c>
      <c r="E1034" s="2">
        <v>42.45</v>
      </c>
      <c r="V1034" s="6"/>
    </row>
    <row r="1035" spans="1:22" x14ac:dyDescent="0.3">
      <c r="A1035" s="6">
        <v>39489</v>
      </c>
      <c r="B1035" s="3">
        <v>42.5</v>
      </c>
      <c r="C1035" s="3">
        <v>41.25</v>
      </c>
      <c r="D1035" s="3">
        <v>42.08</v>
      </c>
      <c r="E1035" s="2">
        <v>42.75</v>
      </c>
      <c r="V1035" s="6"/>
    </row>
    <row r="1036" spans="1:22" x14ac:dyDescent="0.3">
      <c r="A1036" s="6">
        <v>39490</v>
      </c>
      <c r="B1036" s="3">
        <v>40.75</v>
      </c>
      <c r="C1036" s="3">
        <v>40.9</v>
      </c>
      <c r="D1036" s="3">
        <v>40.700000000000003</v>
      </c>
      <c r="E1036" s="2">
        <v>41.25</v>
      </c>
      <c r="V1036" s="6"/>
    </row>
    <row r="1037" spans="1:22" x14ac:dyDescent="0.3">
      <c r="A1037" s="6">
        <v>39491</v>
      </c>
      <c r="B1037" s="3">
        <v>40.200000000000003</v>
      </c>
      <c r="C1037" s="3">
        <v>40.15</v>
      </c>
      <c r="D1037" s="3">
        <v>40.25</v>
      </c>
      <c r="E1037" s="2">
        <v>40.75</v>
      </c>
      <c r="V1037" s="6"/>
    </row>
    <row r="1038" spans="1:22" x14ac:dyDescent="0.3">
      <c r="A1038" s="6">
        <v>39492</v>
      </c>
      <c r="B1038" s="3">
        <v>39.25</v>
      </c>
      <c r="C1038" s="3">
        <v>40.25</v>
      </c>
      <c r="D1038" s="3">
        <v>39.9</v>
      </c>
      <c r="E1038" s="2">
        <v>40.950000000000003</v>
      </c>
      <c r="V1038" s="6"/>
    </row>
    <row r="1039" spans="1:22" x14ac:dyDescent="0.3">
      <c r="A1039" s="6">
        <v>39493</v>
      </c>
      <c r="B1039" s="3">
        <v>39.25</v>
      </c>
      <c r="C1039" s="3">
        <v>40.5</v>
      </c>
      <c r="D1039" s="3">
        <v>40</v>
      </c>
      <c r="E1039" s="2">
        <v>41.5</v>
      </c>
      <c r="V1039" s="6"/>
    </row>
    <row r="1040" spans="1:22" x14ac:dyDescent="0.3">
      <c r="A1040" s="6">
        <v>39496</v>
      </c>
      <c r="B1040" s="3">
        <v>39.5</v>
      </c>
      <c r="C1040" s="3">
        <v>39.450000000000003</v>
      </c>
      <c r="D1040" s="3">
        <v>40.25</v>
      </c>
      <c r="E1040" s="2">
        <v>41.6</v>
      </c>
      <c r="V1040" s="6"/>
    </row>
    <row r="1041" spans="1:22" x14ac:dyDescent="0.3">
      <c r="A1041" s="6">
        <v>39497</v>
      </c>
      <c r="B1041" s="3">
        <v>38.4</v>
      </c>
      <c r="C1041" s="3">
        <v>37.450000000000003</v>
      </c>
      <c r="D1041" s="3">
        <v>39.299999999999997</v>
      </c>
      <c r="E1041" s="2">
        <v>40.799999999999997</v>
      </c>
      <c r="V1041" s="6"/>
    </row>
    <row r="1042" spans="1:22" x14ac:dyDescent="0.3">
      <c r="A1042" s="6">
        <v>39498</v>
      </c>
      <c r="B1042" s="3">
        <v>36.6</v>
      </c>
      <c r="C1042" s="3">
        <v>37.200000000000003</v>
      </c>
      <c r="D1042" s="3">
        <v>37.65</v>
      </c>
      <c r="E1042" s="2">
        <v>39.450000000000003</v>
      </c>
      <c r="V1042" s="6"/>
    </row>
    <row r="1043" spans="1:22" x14ac:dyDescent="0.3">
      <c r="A1043" s="6">
        <v>39499</v>
      </c>
      <c r="B1043" s="3">
        <v>36.35</v>
      </c>
      <c r="C1043" s="3">
        <v>36.4</v>
      </c>
      <c r="D1043" s="3">
        <v>37.25</v>
      </c>
      <c r="E1043" s="2">
        <v>39.15</v>
      </c>
      <c r="V1043" s="6"/>
    </row>
    <row r="1044" spans="1:22" x14ac:dyDescent="0.3">
      <c r="A1044" s="6">
        <v>39500</v>
      </c>
      <c r="B1044" s="3">
        <v>35</v>
      </c>
      <c r="C1044" s="3">
        <v>33</v>
      </c>
      <c r="D1044" s="3">
        <v>36.450000000000003</v>
      </c>
      <c r="E1044" s="2">
        <v>38.5</v>
      </c>
      <c r="V1044" s="6"/>
    </row>
    <row r="1045" spans="1:22" x14ac:dyDescent="0.3">
      <c r="A1045" s="6">
        <v>39503</v>
      </c>
      <c r="B1045" s="3">
        <v>32.049999999999997</v>
      </c>
      <c r="C1045" s="3">
        <v>30.7</v>
      </c>
      <c r="D1045" s="3">
        <v>33.5</v>
      </c>
      <c r="E1045" s="2">
        <v>36</v>
      </c>
      <c r="V1045" s="6"/>
    </row>
    <row r="1046" spans="1:22" x14ac:dyDescent="0.3">
      <c r="A1046" s="6">
        <v>39504</v>
      </c>
      <c r="B1046" s="3">
        <v>30.25</v>
      </c>
      <c r="C1046" s="3">
        <v>32.799999999999997</v>
      </c>
      <c r="D1046" s="3">
        <v>30.7</v>
      </c>
      <c r="E1046" s="2">
        <v>33.25</v>
      </c>
      <c r="V1046" s="6"/>
    </row>
    <row r="1047" spans="1:22" x14ac:dyDescent="0.3">
      <c r="A1047" s="6">
        <v>39505</v>
      </c>
      <c r="B1047" s="3">
        <v>32.5</v>
      </c>
      <c r="C1047" s="3">
        <v>33.25</v>
      </c>
      <c r="D1047" s="3">
        <v>33</v>
      </c>
      <c r="E1047" s="2">
        <v>35.35</v>
      </c>
      <c r="V1047" s="6"/>
    </row>
    <row r="1048" spans="1:22" x14ac:dyDescent="0.3">
      <c r="A1048" s="6">
        <v>39506</v>
      </c>
      <c r="B1048" s="3">
        <v>32.65</v>
      </c>
      <c r="C1048" s="3">
        <v>31.35</v>
      </c>
      <c r="D1048" s="3">
        <v>33.85</v>
      </c>
      <c r="E1048" s="2">
        <v>35.700000000000003</v>
      </c>
      <c r="V1048" s="6"/>
    </row>
    <row r="1049" spans="1:22" x14ac:dyDescent="0.3">
      <c r="A1049" s="6">
        <v>39507</v>
      </c>
      <c r="B1049" s="3">
        <v>30.85</v>
      </c>
      <c r="C1049" s="3">
        <v>28.1</v>
      </c>
      <c r="D1049" s="3">
        <v>31.7</v>
      </c>
      <c r="E1049" s="2">
        <v>34.1</v>
      </c>
      <c r="V1049" s="6"/>
    </row>
    <row r="1050" spans="1:22" x14ac:dyDescent="0.3">
      <c r="A1050" s="6">
        <v>39510</v>
      </c>
      <c r="B1050" s="3">
        <v>28</v>
      </c>
      <c r="C1050" s="3">
        <v>27.7</v>
      </c>
      <c r="D1050" s="3">
        <v>30</v>
      </c>
      <c r="E1050" s="2">
        <v>31</v>
      </c>
      <c r="V1050" s="6"/>
    </row>
    <row r="1051" spans="1:22" x14ac:dyDescent="0.3">
      <c r="A1051" s="6">
        <v>39511</v>
      </c>
      <c r="B1051" s="3">
        <v>27.5</v>
      </c>
      <c r="C1051" s="3">
        <v>29</v>
      </c>
      <c r="D1051" s="3">
        <v>30</v>
      </c>
      <c r="E1051" s="2">
        <v>30</v>
      </c>
      <c r="V1051" s="6"/>
    </row>
    <row r="1052" spans="1:22" x14ac:dyDescent="0.3">
      <c r="A1052" s="6">
        <v>39512</v>
      </c>
      <c r="B1052" s="3">
        <v>29.5</v>
      </c>
      <c r="C1052" s="3">
        <v>30.4</v>
      </c>
      <c r="D1052" s="3">
        <v>31.1</v>
      </c>
      <c r="E1052" s="2">
        <v>29.45</v>
      </c>
      <c r="V1052" s="6"/>
    </row>
    <row r="1053" spans="1:22" x14ac:dyDescent="0.3">
      <c r="A1053" s="6">
        <v>39513</v>
      </c>
      <c r="B1053" s="3">
        <v>30.25</v>
      </c>
      <c r="C1053" s="3">
        <v>29.5</v>
      </c>
      <c r="D1053" s="3">
        <v>32.700000000000003</v>
      </c>
      <c r="E1053" s="2">
        <v>32.35</v>
      </c>
      <c r="V1053" s="6"/>
    </row>
    <row r="1054" spans="1:22" x14ac:dyDescent="0.3">
      <c r="A1054" s="6">
        <v>39514</v>
      </c>
      <c r="B1054" s="3">
        <v>30.9</v>
      </c>
      <c r="C1054" s="3">
        <v>29.35</v>
      </c>
      <c r="D1054" s="3">
        <v>32.25</v>
      </c>
      <c r="E1054" s="2">
        <v>32.25</v>
      </c>
      <c r="V1054" s="6"/>
    </row>
    <row r="1055" spans="1:22" x14ac:dyDescent="0.3">
      <c r="A1055" s="6">
        <v>39517</v>
      </c>
      <c r="B1055" s="3">
        <v>30.5</v>
      </c>
      <c r="C1055" s="3">
        <v>30</v>
      </c>
      <c r="D1055" s="3">
        <v>31</v>
      </c>
      <c r="E1055" s="2">
        <v>31.45</v>
      </c>
      <c r="V1055" s="6"/>
    </row>
    <row r="1056" spans="1:22" x14ac:dyDescent="0.3">
      <c r="A1056" s="6">
        <v>39518</v>
      </c>
      <c r="B1056" s="3">
        <v>30.4</v>
      </c>
      <c r="C1056" s="3">
        <v>30.25</v>
      </c>
      <c r="D1056" s="3">
        <v>31.6</v>
      </c>
      <c r="E1056" s="2">
        <v>32.25</v>
      </c>
      <c r="V1056" s="6"/>
    </row>
    <row r="1057" spans="1:22" x14ac:dyDescent="0.3">
      <c r="A1057" s="6">
        <v>39519</v>
      </c>
      <c r="B1057" s="3">
        <v>30.25</v>
      </c>
      <c r="C1057" s="3">
        <v>30</v>
      </c>
      <c r="D1057" s="3">
        <v>31.75</v>
      </c>
      <c r="E1057" s="2">
        <v>32.549999999999997</v>
      </c>
      <c r="V1057" s="6"/>
    </row>
    <row r="1058" spans="1:22" x14ac:dyDescent="0.3">
      <c r="A1058" s="6">
        <v>39520</v>
      </c>
      <c r="B1058" s="3">
        <v>29.85</v>
      </c>
      <c r="C1058" s="3">
        <v>30.5</v>
      </c>
      <c r="D1058" s="3">
        <v>31.5</v>
      </c>
      <c r="E1058" s="2">
        <v>31.6</v>
      </c>
      <c r="V1058" s="6"/>
    </row>
    <row r="1059" spans="1:22" x14ac:dyDescent="0.3">
      <c r="A1059" s="6">
        <v>39521</v>
      </c>
      <c r="B1059" s="3">
        <v>30.15</v>
      </c>
      <c r="C1059" s="3">
        <v>29.1</v>
      </c>
      <c r="D1059" s="3">
        <v>32.1</v>
      </c>
      <c r="E1059" s="2">
        <v>32.6</v>
      </c>
      <c r="V1059" s="6"/>
    </row>
    <row r="1060" spans="1:22" x14ac:dyDescent="0.3">
      <c r="A1060" s="6">
        <v>39524</v>
      </c>
      <c r="B1060" s="3">
        <v>28.5</v>
      </c>
      <c r="C1060" s="3">
        <v>29.46</v>
      </c>
      <c r="D1060" s="3">
        <v>31.1</v>
      </c>
      <c r="E1060" s="2">
        <v>30.7</v>
      </c>
      <c r="V1060" s="6"/>
    </row>
    <row r="1061" spans="1:22" x14ac:dyDescent="0.3">
      <c r="A1061" s="6">
        <v>39525</v>
      </c>
      <c r="B1061" s="3">
        <v>29.25</v>
      </c>
      <c r="C1061" s="3">
        <v>31.45</v>
      </c>
      <c r="D1061" s="3">
        <v>31.4</v>
      </c>
      <c r="E1061" s="2">
        <v>31</v>
      </c>
      <c r="V1061" s="6"/>
    </row>
    <row r="1062" spans="1:22" x14ac:dyDescent="0.3">
      <c r="A1062" s="6">
        <v>39526</v>
      </c>
      <c r="B1062" s="3">
        <v>30.85</v>
      </c>
      <c r="C1062" s="3">
        <v>28.8</v>
      </c>
      <c r="D1062" s="3">
        <v>32.5</v>
      </c>
      <c r="E1062" s="2">
        <v>32.299999999999997</v>
      </c>
      <c r="V1062" s="6"/>
    </row>
    <row r="1063" spans="1:22" x14ac:dyDescent="0.3">
      <c r="A1063" s="6">
        <v>39532</v>
      </c>
      <c r="B1063" s="3">
        <v>28.25</v>
      </c>
      <c r="C1063" s="3">
        <v>29.1</v>
      </c>
      <c r="D1063" s="3">
        <v>31.1</v>
      </c>
      <c r="E1063" s="2">
        <v>29.7</v>
      </c>
      <c r="V1063" s="6"/>
    </row>
    <row r="1064" spans="1:22" x14ac:dyDescent="0.3">
      <c r="A1064" s="6">
        <v>39533</v>
      </c>
      <c r="B1064" s="3">
        <v>28.35</v>
      </c>
      <c r="C1064" s="3">
        <v>29.51</v>
      </c>
      <c r="D1064" s="3">
        <v>31.05</v>
      </c>
      <c r="E1064" s="2">
        <v>29.3</v>
      </c>
      <c r="V1064" s="6"/>
    </row>
    <row r="1065" spans="1:22" x14ac:dyDescent="0.3">
      <c r="A1065" s="6">
        <v>39534</v>
      </c>
      <c r="B1065" s="3">
        <v>29.1</v>
      </c>
      <c r="C1065" s="3">
        <v>29.3</v>
      </c>
      <c r="D1065" s="3">
        <v>30.6</v>
      </c>
      <c r="E1065" s="2">
        <v>28.6</v>
      </c>
      <c r="V1065" s="6"/>
    </row>
    <row r="1066" spans="1:22" x14ac:dyDescent="0.3">
      <c r="A1066" s="6">
        <v>39535</v>
      </c>
      <c r="B1066" s="3">
        <v>29.45</v>
      </c>
      <c r="C1066" s="3">
        <v>33.200000000000003</v>
      </c>
      <c r="D1066" s="3">
        <v>29.75</v>
      </c>
      <c r="E1066" s="2">
        <v>27.25</v>
      </c>
      <c r="V1066" s="6"/>
    </row>
    <row r="1067" spans="1:22" x14ac:dyDescent="0.3">
      <c r="A1067" s="6">
        <v>39538</v>
      </c>
      <c r="B1067" s="3">
        <v>34.4</v>
      </c>
      <c r="C1067" s="3">
        <v>33.25</v>
      </c>
      <c r="D1067" s="3">
        <v>34.299999999999997</v>
      </c>
      <c r="E1067" s="2">
        <v>31.5</v>
      </c>
      <c r="V1067" s="6"/>
    </row>
    <row r="1068" spans="1:22" x14ac:dyDescent="0.3">
      <c r="A1068" s="6">
        <v>39539</v>
      </c>
      <c r="B1068" s="3">
        <v>32.409999999999997</v>
      </c>
      <c r="C1068" s="3">
        <v>32.200000000000003</v>
      </c>
      <c r="D1068" s="3">
        <v>30.9</v>
      </c>
      <c r="E1068" s="2">
        <v>37.299999999999997</v>
      </c>
      <c r="V1068" s="6"/>
    </row>
    <row r="1069" spans="1:22" x14ac:dyDescent="0.3">
      <c r="A1069" s="6">
        <v>39540</v>
      </c>
      <c r="B1069" s="3">
        <v>31.65</v>
      </c>
      <c r="C1069" s="3">
        <v>32.25</v>
      </c>
      <c r="D1069" s="3">
        <v>30</v>
      </c>
      <c r="E1069" s="2">
        <v>37.049999999999997</v>
      </c>
      <c r="V1069" s="6"/>
    </row>
    <row r="1070" spans="1:22" x14ac:dyDescent="0.3">
      <c r="A1070" s="6">
        <v>39541</v>
      </c>
      <c r="B1070" s="3">
        <v>31.8</v>
      </c>
      <c r="C1070" s="3">
        <v>31</v>
      </c>
      <c r="D1070" s="3">
        <v>30.25</v>
      </c>
      <c r="E1070" s="2">
        <v>37.5</v>
      </c>
      <c r="V1070" s="6"/>
    </row>
    <row r="1071" spans="1:22" x14ac:dyDescent="0.3">
      <c r="A1071" s="6">
        <v>39542</v>
      </c>
      <c r="B1071" s="3">
        <v>30.8</v>
      </c>
      <c r="C1071" s="3">
        <v>35</v>
      </c>
      <c r="D1071" s="3">
        <v>28.8</v>
      </c>
      <c r="E1071" s="2">
        <v>36.25</v>
      </c>
      <c r="V1071" s="6"/>
    </row>
    <row r="1072" spans="1:22" x14ac:dyDescent="0.3">
      <c r="A1072" s="6">
        <v>39545</v>
      </c>
      <c r="B1072" s="3">
        <v>35.1</v>
      </c>
      <c r="C1072" s="3">
        <v>38.25</v>
      </c>
      <c r="D1072" s="3">
        <v>32.6</v>
      </c>
      <c r="E1072" s="2">
        <v>40.200000000000003</v>
      </c>
      <c r="V1072" s="6"/>
    </row>
    <row r="1073" spans="1:22" x14ac:dyDescent="0.3">
      <c r="A1073" s="6">
        <v>39546</v>
      </c>
      <c r="B1073" s="3">
        <v>38.5</v>
      </c>
      <c r="C1073" s="3">
        <v>38.25</v>
      </c>
      <c r="D1073" s="3">
        <v>35.9</v>
      </c>
      <c r="E1073" s="2">
        <v>42</v>
      </c>
      <c r="V1073" s="6"/>
    </row>
    <row r="1074" spans="1:22" x14ac:dyDescent="0.3">
      <c r="A1074" s="6">
        <v>39547</v>
      </c>
      <c r="B1074" s="3">
        <v>39.950000000000003</v>
      </c>
      <c r="C1074" s="3">
        <v>37.75</v>
      </c>
      <c r="D1074" s="3">
        <v>35.25</v>
      </c>
      <c r="E1074" s="2">
        <v>42.65</v>
      </c>
      <c r="V1074" s="6"/>
    </row>
    <row r="1075" spans="1:22" x14ac:dyDescent="0.3">
      <c r="A1075" s="6">
        <v>39548</v>
      </c>
      <c r="B1075" s="3">
        <v>40.25</v>
      </c>
      <c r="C1075" s="3">
        <v>35.799999999999997</v>
      </c>
      <c r="D1075" s="3">
        <v>35.15</v>
      </c>
      <c r="E1075" s="2">
        <v>41</v>
      </c>
      <c r="V1075" s="6"/>
    </row>
    <row r="1076" spans="1:22" x14ac:dyDescent="0.3">
      <c r="A1076" s="6">
        <v>39549</v>
      </c>
      <c r="B1076" s="3">
        <v>38.049999999999997</v>
      </c>
      <c r="C1076" s="3">
        <v>37.049999999999997</v>
      </c>
      <c r="D1076" s="3">
        <v>33.25</v>
      </c>
      <c r="E1076" s="2">
        <v>39.6</v>
      </c>
      <c r="V1076" s="6"/>
    </row>
    <row r="1077" spans="1:22" x14ac:dyDescent="0.3">
      <c r="A1077" s="6">
        <v>39552</v>
      </c>
      <c r="B1077" s="3">
        <v>39.4</v>
      </c>
      <c r="C1077" s="3">
        <v>37.85</v>
      </c>
      <c r="D1077" s="3">
        <v>35.25</v>
      </c>
      <c r="E1077" s="2">
        <v>41.5</v>
      </c>
      <c r="V1077" s="6"/>
    </row>
    <row r="1078" spans="1:22" x14ac:dyDescent="0.3">
      <c r="A1078" s="6">
        <v>39553</v>
      </c>
      <c r="B1078" s="3">
        <v>40.200000000000003</v>
      </c>
      <c r="C1078" s="3">
        <v>38.700000000000003</v>
      </c>
      <c r="D1078" s="3">
        <v>35.75</v>
      </c>
      <c r="E1078" s="2">
        <v>41.25</v>
      </c>
      <c r="V1078" s="6"/>
    </row>
    <row r="1079" spans="1:22" x14ac:dyDescent="0.3">
      <c r="A1079" s="6">
        <v>39554</v>
      </c>
      <c r="B1079" s="3">
        <v>41.1</v>
      </c>
      <c r="C1079" s="3">
        <v>38.1</v>
      </c>
      <c r="D1079" s="3">
        <v>36.75</v>
      </c>
      <c r="E1079" s="2">
        <v>43.5</v>
      </c>
      <c r="V1079" s="6"/>
    </row>
    <row r="1080" spans="1:22" x14ac:dyDescent="0.3">
      <c r="A1080" s="6">
        <v>39555</v>
      </c>
      <c r="B1080" s="3">
        <v>40.5</v>
      </c>
      <c r="C1080" s="3">
        <v>37.1</v>
      </c>
      <c r="D1080" s="3">
        <v>36</v>
      </c>
      <c r="E1080" s="2">
        <v>42.5</v>
      </c>
      <c r="V1080" s="6"/>
    </row>
    <row r="1081" spans="1:22" x14ac:dyDescent="0.3">
      <c r="A1081" s="6">
        <v>39556</v>
      </c>
      <c r="B1081" s="3">
        <v>39.200000000000003</v>
      </c>
      <c r="C1081" s="3">
        <v>33.9</v>
      </c>
      <c r="D1081" s="3">
        <v>34.700000000000003</v>
      </c>
      <c r="E1081" s="2">
        <v>41.48</v>
      </c>
      <c r="V1081" s="6"/>
    </row>
    <row r="1082" spans="1:22" x14ac:dyDescent="0.3">
      <c r="A1082" s="6">
        <v>39559</v>
      </c>
      <c r="B1082" s="3">
        <v>35.6</v>
      </c>
      <c r="C1082" s="3">
        <v>33.25</v>
      </c>
      <c r="D1082" s="3">
        <v>31</v>
      </c>
      <c r="E1082" s="2">
        <v>38.9</v>
      </c>
      <c r="V1082" s="6"/>
    </row>
    <row r="1083" spans="1:22" x14ac:dyDescent="0.3">
      <c r="A1083" s="6">
        <v>39560</v>
      </c>
      <c r="B1083" s="3">
        <v>34.35</v>
      </c>
      <c r="C1083" s="3">
        <v>32.85</v>
      </c>
      <c r="D1083" s="3">
        <v>30</v>
      </c>
      <c r="E1083" s="2">
        <v>37.25</v>
      </c>
      <c r="V1083" s="6"/>
    </row>
    <row r="1084" spans="1:22" x14ac:dyDescent="0.3">
      <c r="A1084" s="6">
        <v>39561</v>
      </c>
      <c r="B1084" s="3">
        <v>33.549999999999997</v>
      </c>
      <c r="C1084" s="3">
        <v>32.1</v>
      </c>
      <c r="D1084" s="3">
        <v>29.5</v>
      </c>
      <c r="E1084" s="2">
        <v>37</v>
      </c>
      <c r="V1084" s="6"/>
    </row>
    <row r="1085" spans="1:22" x14ac:dyDescent="0.3">
      <c r="A1085" s="6">
        <v>39562</v>
      </c>
      <c r="B1085" s="3">
        <v>32.1</v>
      </c>
      <c r="C1085" s="3">
        <v>31.4</v>
      </c>
      <c r="D1085" s="3">
        <v>30.05</v>
      </c>
      <c r="E1085" s="2">
        <v>37.68</v>
      </c>
      <c r="V1085" s="6"/>
    </row>
    <row r="1086" spans="1:22" x14ac:dyDescent="0.3">
      <c r="A1086" s="6">
        <v>39563</v>
      </c>
      <c r="B1086" s="3">
        <v>31</v>
      </c>
      <c r="C1086" s="3">
        <v>32.75</v>
      </c>
      <c r="D1086" s="3">
        <v>29.95</v>
      </c>
      <c r="E1086" s="2">
        <v>37.950000000000003</v>
      </c>
      <c r="V1086" s="6"/>
    </row>
    <row r="1087" spans="1:22" x14ac:dyDescent="0.3">
      <c r="A1087" s="6">
        <v>39566</v>
      </c>
      <c r="B1087" s="3">
        <v>30.5</v>
      </c>
      <c r="C1087" s="3">
        <v>33</v>
      </c>
      <c r="D1087" s="3">
        <v>31.7</v>
      </c>
      <c r="E1087" s="2">
        <v>40.33</v>
      </c>
      <c r="V1087" s="6"/>
    </row>
    <row r="1088" spans="1:22" x14ac:dyDescent="0.3">
      <c r="A1088" s="6">
        <v>39567</v>
      </c>
      <c r="B1088" s="3">
        <v>30.1</v>
      </c>
      <c r="C1088" s="3">
        <v>32</v>
      </c>
      <c r="D1088" s="3">
        <v>32.200000000000003</v>
      </c>
      <c r="E1088" s="2">
        <v>40.4</v>
      </c>
      <c r="V1088" s="6"/>
    </row>
    <row r="1089" spans="1:22" x14ac:dyDescent="0.3">
      <c r="A1089" s="6">
        <v>39568</v>
      </c>
      <c r="B1089" s="3">
        <v>27.85</v>
      </c>
      <c r="C1089" s="3">
        <v>32</v>
      </c>
      <c r="D1089" s="3">
        <v>31.2</v>
      </c>
      <c r="E1089" s="2">
        <v>38.950000000000003</v>
      </c>
      <c r="V1089" s="6"/>
    </row>
    <row r="1090" spans="1:22" x14ac:dyDescent="0.3">
      <c r="A1090" s="6">
        <v>39570</v>
      </c>
      <c r="B1090" s="3">
        <v>33</v>
      </c>
      <c r="C1090" s="3">
        <v>33.9</v>
      </c>
      <c r="D1090" s="3">
        <v>39</v>
      </c>
      <c r="E1090" s="2">
        <v>47.1</v>
      </c>
      <c r="V1090" s="6"/>
    </row>
    <row r="1091" spans="1:22" x14ac:dyDescent="0.3">
      <c r="A1091" s="6">
        <v>39573</v>
      </c>
      <c r="B1091" s="3">
        <v>35.200000000000003</v>
      </c>
      <c r="C1091" s="3">
        <v>33.299999999999997</v>
      </c>
      <c r="D1091" s="3">
        <v>41.88</v>
      </c>
      <c r="E1091" s="2">
        <v>49</v>
      </c>
      <c r="V1091" s="6"/>
    </row>
    <row r="1092" spans="1:22" x14ac:dyDescent="0.3">
      <c r="A1092" s="6">
        <v>39574</v>
      </c>
      <c r="B1092" s="3">
        <v>34.799999999999997</v>
      </c>
      <c r="C1092" s="3">
        <v>32.950000000000003</v>
      </c>
      <c r="D1092" s="3">
        <v>41.3</v>
      </c>
      <c r="E1092" s="2">
        <v>49</v>
      </c>
      <c r="V1092" s="6"/>
    </row>
    <row r="1093" spans="1:22" x14ac:dyDescent="0.3">
      <c r="A1093" s="6">
        <v>39575</v>
      </c>
      <c r="B1093" s="3">
        <v>34.200000000000003</v>
      </c>
      <c r="C1093" s="3">
        <v>32.6</v>
      </c>
      <c r="D1093" s="3">
        <v>41.85</v>
      </c>
      <c r="E1093" s="2">
        <v>49.25</v>
      </c>
      <c r="V1093" s="6"/>
    </row>
    <row r="1094" spans="1:22" x14ac:dyDescent="0.3">
      <c r="A1094" s="6">
        <v>39576</v>
      </c>
      <c r="B1094" s="3">
        <v>33.5</v>
      </c>
      <c r="C1094" s="3">
        <v>34.5</v>
      </c>
      <c r="D1094" s="3">
        <v>41.15</v>
      </c>
      <c r="E1094" s="2">
        <v>49</v>
      </c>
      <c r="V1094" s="6"/>
    </row>
    <row r="1095" spans="1:22" x14ac:dyDescent="0.3">
      <c r="A1095" s="6">
        <v>39577</v>
      </c>
      <c r="B1095" s="3">
        <v>34.700000000000003</v>
      </c>
      <c r="C1095" s="3">
        <v>34</v>
      </c>
      <c r="D1095" s="3">
        <v>43.25</v>
      </c>
      <c r="E1095" s="2">
        <v>51</v>
      </c>
      <c r="V1095" s="6"/>
    </row>
    <row r="1096" spans="1:22" x14ac:dyDescent="0.3">
      <c r="A1096" s="6">
        <v>39581</v>
      </c>
      <c r="B1096" s="3">
        <v>33.5</v>
      </c>
      <c r="C1096" s="3">
        <v>35.85</v>
      </c>
      <c r="D1096" s="3">
        <v>43.25</v>
      </c>
      <c r="E1096" s="2">
        <v>51</v>
      </c>
      <c r="V1096" s="6"/>
    </row>
    <row r="1097" spans="1:22" x14ac:dyDescent="0.3">
      <c r="A1097" s="6">
        <v>39582</v>
      </c>
      <c r="B1097" s="3">
        <v>35</v>
      </c>
      <c r="C1097" s="3">
        <v>35.25</v>
      </c>
      <c r="D1097" s="3">
        <v>44.75</v>
      </c>
      <c r="E1097" s="2">
        <v>53.05</v>
      </c>
      <c r="V1097" s="6"/>
    </row>
    <row r="1098" spans="1:22" x14ac:dyDescent="0.3">
      <c r="A1098" s="6">
        <v>39583</v>
      </c>
      <c r="B1098" s="3">
        <v>34.1</v>
      </c>
      <c r="C1098" s="3">
        <v>36.6</v>
      </c>
      <c r="D1098" s="3">
        <v>44.4</v>
      </c>
      <c r="E1098" s="2">
        <v>52.7</v>
      </c>
      <c r="V1098" s="6"/>
    </row>
    <row r="1099" spans="1:22" x14ac:dyDescent="0.3">
      <c r="A1099" s="6">
        <v>39584</v>
      </c>
      <c r="B1099" s="3">
        <v>34.5</v>
      </c>
      <c r="C1099" s="3">
        <v>40.6</v>
      </c>
      <c r="D1099" s="3">
        <v>46.25</v>
      </c>
      <c r="E1099" s="2">
        <v>54</v>
      </c>
      <c r="V1099" s="6"/>
    </row>
    <row r="1100" spans="1:22" x14ac:dyDescent="0.3">
      <c r="A1100" s="6">
        <v>39587</v>
      </c>
      <c r="B1100" s="3">
        <v>38.799999999999997</v>
      </c>
      <c r="C1100" s="3">
        <v>40</v>
      </c>
      <c r="D1100" s="3">
        <v>50.5</v>
      </c>
      <c r="E1100" s="2">
        <v>57</v>
      </c>
      <c r="V1100" s="6"/>
    </row>
    <row r="1101" spans="1:22" x14ac:dyDescent="0.3">
      <c r="A1101" s="6">
        <v>39588</v>
      </c>
      <c r="B1101" s="3">
        <v>39.1</v>
      </c>
      <c r="C1101" s="3">
        <v>38.5</v>
      </c>
      <c r="D1101" s="3">
        <v>49.05</v>
      </c>
      <c r="E1101" s="2">
        <v>55.4</v>
      </c>
      <c r="V1101" s="6"/>
    </row>
    <row r="1102" spans="1:22" x14ac:dyDescent="0.3">
      <c r="A1102" s="6">
        <v>39589</v>
      </c>
      <c r="B1102" s="3">
        <v>38.5</v>
      </c>
      <c r="C1102" s="3">
        <v>38.799999999999997</v>
      </c>
      <c r="D1102" s="3">
        <v>48.5</v>
      </c>
      <c r="E1102" s="2">
        <v>54.5</v>
      </c>
      <c r="V1102" s="6"/>
    </row>
    <row r="1103" spans="1:22" x14ac:dyDescent="0.3">
      <c r="A1103" s="6">
        <v>39590</v>
      </c>
      <c r="B1103" s="3">
        <v>38.6</v>
      </c>
      <c r="C1103" s="3">
        <v>40.35</v>
      </c>
      <c r="D1103" s="3">
        <v>49.25</v>
      </c>
      <c r="E1103" s="2">
        <v>55</v>
      </c>
      <c r="V1103" s="6"/>
    </row>
    <row r="1104" spans="1:22" x14ac:dyDescent="0.3">
      <c r="A1104" s="6">
        <v>39591</v>
      </c>
      <c r="B1104" s="3">
        <v>39.4</v>
      </c>
      <c r="C1104" s="3">
        <v>44.25</v>
      </c>
      <c r="D1104" s="3">
        <v>49</v>
      </c>
      <c r="E1104" s="2">
        <v>56.15</v>
      </c>
      <c r="V1104" s="6"/>
    </row>
    <row r="1105" spans="1:22" x14ac:dyDescent="0.3">
      <c r="A1105" s="6">
        <v>39594</v>
      </c>
      <c r="B1105" s="3">
        <v>40.950000000000003</v>
      </c>
      <c r="C1105" s="3">
        <v>42.75</v>
      </c>
      <c r="D1105" s="3">
        <v>52.88</v>
      </c>
      <c r="E1105" s="2">
        <v>58.38</v>
      </c>
      <c r="V1105" s="6"/>
    </row>
    <row r="1106" spans="1:22" x14ac:dyDescent="0.3">
      <c r="A1106" s="6">
        <v>39595</v>
      </c>
      <c r="B1106" s="3">
        <v>38.75</v>
      </c>
      <c r="C1106" s="3">
        <v>39</v>
      </c>
      <c r="D1106" s="3">
        <v>51.65</v>
      </c>
      <c r="E1106" s="2">
        <v>58</v>
      </c>
      <c r="V1106" s="6"/>
    </row>
    <row r="1107" spans="1:22" x14ac:dyDescent="0.3">
      <c r="A1107" s="6">
        <v>39596</v>
      </c>
      <c r="B1107" s="3">
        <v>35.6</v>
      </c>
      <c r="C1107" s="3">
        <v>40</v>
      </c>
      <c r="D1107" s="3">
        <v>48</v>
      </c>
      <c r="E1107" s="2">
        <v>54.6</v>
      </c>
      <c r="V1107" s="6"/>
    </row>
    <row r="1108" spans="1:22" x14ac:dyDescent="0.3">
      <c r="A1108" s="6">
        <v>39597</v>
      </c>
      <c r="B1108" s="3">
        <v>35.4</v>
      </c>
      <c r="C1108" s="3">
        <v>41.3</v>
      </c>
      <c r="D1108" s="3">
        <v>50</v>
      </c>
      <c r="E1108" s="2">
        <v>55.9</v>
      </c>
      <c r="V1108" s="6"/>
    </row>
    <row r="1109" spans="1:22" x14ac:dyDescent="0.3">
      <c r="A1109" s="6">
        <v>39598</v>
      </c>
      <c r="B1109" s="3">
        <v>35.9</v>
      </c>
      <c r="C1109" s="3">
        <v>54.65</v>
      </c>
      <c r="D1109" s="3">
        <v>51.1</v>
      </c>
      <c r="E1109" s="2">
        <v>57.05</v>
      </c>
      <c r="V1109" s="6"/>
    </row>
    <row r="1110" spans="1:22" x14ac:dyDescent="0.3">
      <c r="A1110" s="6">
        <v>39601</v>
      </c>
      <c r="B1110" s="3">
        <v>45.95</v>
      </c>
      <c r="C1110" s="3">
        <v>54.99</v>
      </c>
      <c r="D1110" s="3">
        <v>59.4</v>
      </c>
      <c r="E1110" s="2">
        <v>60.75</v>
      </c>
      <c r="V1110" s="6"/>
    </row>
    <row r="1111" spans="1:22" x14ac:dyDescent="0.3">
      <c r="A1111" s="6">
        <v>39602</v>
      </c>
      <c r="B1111" s="3">
        <v>46.5</v>
      </c>
      <c r="C1111" s="3">
        <v>56.6</v>
      </c>
      <c r="D1111" s="3">
        <v>59.35</v>
      </c>
      <c r="E1111" s="2">
        <v>60.8</v>
      </c>
      <c r="V1111" s="6"/>
    </row>
    <row r="1112" spans="1:22" x14ac:dyDescent="0.3">
      <c r="A1112" s="6">
        <v>39603</v>
      </c>
      <c r="B1112" s="3">
        <v>48.8</v>
      </c>
      <c r="C1112" s="3">
        <v>54.35</v>
      </c>
      <c r="D1112" s="3">
        <v>60.2</v>
      </c>
      <c r="E1112" s="2">
        <v>61.4</v>
      </c>
      <c r="V1112" s="6"/>
    </row>
    <row r="1113" spans="1:22" x14ac:dyDescent="0.3">
      <c r="A1113" s="6">
        <v>39604</v>
      </c>
      <c r="B1113" s="3">
        <v>47.6</v>
      </c>
      <c r="C1113" s="3">
        <v>56.7</v>
      </c>
      <c r="D1113" s="3">
        <v>56.8</v>
      </c>
      <c r="E1113" s="2">
        <v>58.5</v>
      </c>
      <c r="V1113" s="6"/>
    </row>
    <row r="1114" spans="1:22" x14ac:dyDescent="0.3">
      <c r="A1114" s="6">
        <v>39605</v>
      </c>
      <c r="B1114" s="3">
        <v>50</v>
      </c>
      <c r="C1114" s="3">
        <v>52.5</v>
      </c>
      <c r="D1114" s="3">
        <v>59.65</v>
      </c>
      <c r="E1114" s="2">
        <v>60.75</v>
      </c>
      <c r="V1114" s="6"/>
    </row>
    <row r="1115" spans="1:22" x14ac:dyDescent="0.3">
      <c r="A1115" s="6">
        <v>39608</v>
      </c>
      <c r="B1115" s="3">
        <v>44.3</v>
      </c>
      <c r="C1115" s="3">
        <v>55.4</v>
      </c>
      <c r="D1115" s="3">
        <v>56.7</v>
      </c>
      <c r="E1115" s="2">
        <v>59.65</v>
      </c>
      <c r="V1115" s="6"/>
    </row>
    <row r="1116" spans="1:22" x14ac:dyDescent="0.3">
      <c r="A1116" s="6">
        <v>39609</v>
      </c>
      <c r="B1116" s="3">
        <v>46.8</v>
      </c>
      <c r="C1116" s="3">
        <v>53.25</v>
      </c>
      <c r="D1116" s="3">
        <v>59.5</v>
      </c>
      <c r="E1116" s="2">
        <v>60.75</v>
      </c>
      <c r="V1116" s="6"/>
    </row>
    <row r="1117" spans="1:22" x14ac:dyDescent="0.3">
      <c r="A1117" s="6">
        <v>39610</v>
      </c>
      <c r="B1117" s="3">
        <v>45.75</v>
      </c>
      <c r="C1117" s="3">
        <v>53.4</v>
      </c>
      <c r="D1117" s="3">
        <v>57.55</v>
      </c>
      <c r="E1117" s="2">
        <v>60.25</v>
      </c>
      <c r="V1117" s="6"/>
    </row>
    <row r="1118" spans="1:22" x14ac:dyDescent="0.3">
      <c r="A1118" s="6">
        <v>39611</v>
      </c>
      <c r="B1118" s="3">
        <v>45.2</v>
      </c>
      <c r="C1118" s="3">
        <v>51</v>
      </c>
      <c r="D1118" s="3">
        <v>58.4</v>
      </c>
      <c r="E1118" s="2">
        <v>61.4</v>
      </c>
      <c r="V1118" s="6"/>
    </row>
    <row r="1119" spans="1:22" x14ac:dyDescent="0.3">
      <c r="A1119" s="6">
        <v>39612</v>
      </c>
      <c r="B1119" s="3">
        <v>42.65</v>
      </c>
      <c r="C1119" s="3">
        <v>54.35</v>
      </c>
      <c r="D1119" s="3">
        <v>57.1</v>
      </c>
      <c r="E1119" s="2">
        <v>61.5</v>
      </c>
      <c r="V1119" s="6"/>
    </row>
    <row r="1120" spans="1:22" x14ac:dyDescent="0.3">
      <c r="A1120" s="6">
        <v>39615</v>
      </c>
      <c r="B1120" s="3">
        <v>46.3</v>
      </c>
      <c r="C1120" s="3">
        <v>54.21</v>
      </c>
      <c r="D1120" s="3">
        <v>60</v>
      </c>
      <c r="E1120" s="2">
        <v>62.5</v>
      </c>
      <c r="V1120" s="6"/>
    </row>
    <row r="1121" spans="1:22" x14ac:dyDescent="0.3">
      <c r="A1121" s="6">
        <v>39616</v>
      </c>
      <c r="B1121" s="3">
        <v>46.81</v>
      </c>
      <c r="C1121" s="3">
        <v>54.5</v>
      </c>
      <c r="D1121" s="3">
        <v>60.45</v>
      </c>
      <c r="E1121" s="2">
        <v>62.2</v>
      </c>
      <c r="V1121" s="6"/>
    </row>
    <row r="1122" spans="1:22" x14ac:dyDescent="0.3">
      <c r="A1122" s="6">
        <v>39617</v>
      </c>
      <c r="B1122" s="3">
        <v>47</v>
      </c>
      <c r="C1122" s="3">
        <v>52.6</v>
      </c>
      <c r="D1122" s="3">
        <v>60.05</v>
      </c>
      <c r="E1122" s="2">
        <v>62.8</v>
      </c>
      <c r="V1122" s="6"/>
    </row>
    <row r="1123" spans="1:22" x14ac:dyDescent="0.3">
      <c r="A1123" s="6">
        <v>39618</v>
      </c>
      <c r="B1123" s="3">
        <v>45.35</v>
      </c>
      <c r="C1123" s="3">
        <v>52</v>
      </c>
      <c r="D1123" s="3">
        <v>59.7</v>
      </c>
      <c r="E1123" s="2">
        <v>64</v>
      </c>
      <c r="V1123" s="6"/>
    </row>
    <row r="1124" spans="1:22" x14ac:dyDescent="0.3">
      <c r="A1124" s="6">
        <v>39619</v>
      </c>
      <c r="B1124" s="3">
        <v>44.95</v>
      </c>
      <c r="C1124" s="3">
        <v>50.6</v>
      </c>
      <c r="D1124" s="3">
        <v>58.5</v>
      </c>
      <c r="E1124" s="2">
        <v>62</v>
      </c>
      <c r="V1124" s="6"/>
    </row>
    <row r="1125" spans="1:22" x14ac:dyDescent="0.3">
      <c r="A1125" s="6">
        <v>39622</v>
      </c>
      <c r="B1125" s="3">
        <v>41.6</v>
      </c>
      <c r="C1125" s="3">
        <v>47.65</v>
      </c>
      <c r="D1125" s="3">
        <v>58</v>
      </c>
      <c r="E1125" s="2">
        <v>63</v>
      </c>
      <c r="V1125" s="6"/>
    </row>
    <row r="1126" spans="1:22" x14ac:dyDescent="0.3">
      <c r="A1126" s="6">
        <v>39623</v>
      </c>
      <c r="B1126" s="3">
        <v>38</v>
      </c>
      <c r="C1126" s="3">
        <v>49</v>
      </c>
      <c r="D1126" s="3">
        <v>56.5</v>
      </c>
      <c r="E1126" s="2">
        <v>63.05</v>
      </c>
      <c r="V1126" s="6"/>
    </row>
    <row r="1127" spans="1:22" x14ac:dyDescent="0.3">
      <c r="A1127" s="6">
        <v>39624</v>
      </c>
      <c r="B1127" s="3">
        <v>38.92</v>
      </c>
      <c r="C1127" s="3">
        <v>50.05</v>
      </c>
      <c r="D1127" s="3">
        <v>57.6</v>
      </c>
      <c r="E1127" s="2">
        <v>63.2</v>
      </c>
      <c r="V1127" s="6"/>
    </row>
    <row r="1128" spans="1:22" x14ac:dyDescent="0.3">
      <c r="A1128" s="6">
        <v>39625</v>
      </c>
      <c r="B1128" s="3">
        <v>39.85</v>
      </c>
      <c r="C1128" s="3">
        <v>53.25</v>
      </c>
      <c r="D1128" s="3">
        <v>57.65</v>
      </c>
      <c r="E1128" s="2">
        <v>62.75</v>
      </c>
      <c r="V1128" s="6"/>
    </row>
    <row r="1129" spans="1:22" x14ac:dyDescent="0.3">
      <c r="A1129" s="6">
        <v>39626</v>
      </c>
      <c r="B1129" s="3">
        <v>42.75</v>
      </c>
      <c r="C1129" s="3">
        <v>53.9</v>
      </c>
      <c r="D1129" s="3">
        <v>62.25</v>
      </c>
      <c r="E1129" s="2">
        <v>68</v>
      </c>
      <c r="V1129" s="6"/>
    </row>
    <row r="1130" spans="1:22" x14ac:dyDescent="0.3">
      <c r="A1130" s="6">
        <v>39629</v>
      </c>
      <c r="B1130" s="3">
        <v>42.8</v>
      </c>
      <c r="C1130" s="3">
        <v>67</v>
      </c>
      <c r="D1130" s="3">
        <v>63.1</v>
      </c>
      <c r="E1130" s="2">
        <v>69.25</v>
      </c>
      <c r="V1130" s="6"/>
    </row>
    <row r="1131" spans="1:22" x14ac:dyDescent="0.3">
      <c r="A1131" s="6">
        <v>39630</v>
      </c>
      <c r="B1131" s="3">
        <v>58.25</v>
      </c>
      <c r="C1131" s="3">
        <v>64.349999999999994</v>
      </c>
      <c r="D1131" s="3">
        <v>71</v>
      </c>
      <c r="E1131" s="2">
        <v>76</v>
      </c>
      <c r="V1131" s="6"/>
    </row>
    <row r="1132" spans="1:22" x14ac:dyDescent="0.3">
      <c r="A1132" s="6">
        <v>39631</v>
      </c>
      <c r="B1132" s="3">
        <v>58.75</v>
      </c>
      <c r="C1132" s="3">
        <v>66</v>
      </c>
      <c r="D1132" s="3">
        <v>65.599999999999994</v>
      </c>
      <c r="E1132" s="2">
        <v>69.5</v>
      </c>
      <c r="V1132" s="6"/>
    </row>
    <row r="1133" spans="1:22" x14ac:dyDescent="0.3">
      <c r="A1133" s="6">
        <v>39632</v>
      </c>
      <c r="B1133" s="3">
        <v>59.5</v>
      </c>
      <c r="C1133" s="3">
        <v>67.25</v>
      </c>
      <c r="D1133" s="3">
        <v>67.5</v>
      </c>
      <c r="E1133" s="2">
        <v>72.25</v>
      </c>
      <c r="V1133" s="6"/>
    </row>
    <row r="1134" spans="1:22" x14ac:dyDescent="0.3">
      <c r="A1134" s="6">
        <v>39633</v>
      </c>
      <c r="B1134" s="3">
        <v>61.5</v>
      </c>
      <c r="C1134" s="3">
        <v>65.760000000000005</v>
      </c>
      <c r="D1134" s="3">
        <v>69.25</v>
      </c>
      <c r="E1134" s="2">
        <v>74</v>
      </c>
      <c r="V1134" s="6"/>
    </row>
    <row r="1135" spans="1:22" x14ac:dyDescent="0.3">
      <c r="A1135" s="6">
        <v>39636</v>
      </c>
      <c r="B1135" s="3">
        <v>59.25</v>
      </c>
      <c r="C1135" s="3">
        <v>59.75</v>
      </c>
      <c r="D1135" s="3">
        <v>67.010000000000005</v>
      </c>
      <c r="E1135" s="2">
        <v>71.260000000000005</v>
      </c>
      <c r="V1135" s="6"/>
    </row>
    <row r="1136" spans="1:22" x14ac:dyDescent="0.3">
      <c r="A1136" s="6">
        <v>39637</v>
      </c>
      <c r="B1136" s="3">
        <v>54</v>
      </c>
      <c r="C1136" s="3">
        <v>61</v>
      </c>
      <c r="D1136" s="3">
        <v>61.2</v>
      </c>
      <c r="E1136" s="2">
        <v>66.7</v>
      </c>
      <c r="V1136" s="6"/>
    </row>
    <row r="1137" spans="1:22" x14ac:dyDescent="0.3">
      <c r="A1137" s="6">
        <v>39638</v>
      </c>
      <c r="B1137" s="3">
        <v>56</v>
      </c>
      <c r="C1137" s="3">
        <v>58.5</v>
      </c>
      <c r="D1137" s="3">
        <v>62.5</v>
      </c>
      <c r="E1137" s="2">
        <v>67.75</v>
      </c>
      <c r="V1137" s="6"/>
    </row>
    <row r="1138" spans="1:22" x14ac:dyDescent="0.3">
      <c r="A1138" s="6">
        <v>39639</v>
      </c>
      <c r="B1138" s="3">
        <v>54.5</v>
      </c>
      <c r="C1138" s="3">
        <v>57.1</v>
      </c>
      <c r="D1138" s="3">
        <v>59.75</v>
      </c>
      <c r="E1138" s="2">
        <v>63.5</v>
      </c>
      <c r="V1138" s="6"/>
    </row>
    <row r="1139" spans="1:22" x14ac:dyDescent="0.3">
      <c r="A1139" s="6">
        <v>39640</v>
      </c>
      <c r="B1139" s="3">
        <v>51.75</v>
      </c>
      <c r="C1139" s="3">
        <v>56.5</v>
      </c>
      <c r="D1139" s="3">
        <v>60.5</v>
      </c>
      <c r="E1139" s="2">
        <v>66.75</v>
      </c>
      <c r="V1139" s="6"/>
    </row>
    <row r="1140" spans="1:22" x14ac:dyDescent="0.3">
      <c r="A1140" s="6">
        <v>39643</v>
      </c>
      <c r="B1140" s="3">
        <v>50.25</v>
      </c>
      <c r="C1140" s="3">
        <v>55.75</v>
      </c>
      <c r="D1140" s="3">
        <v>60.25</v>
      </c>
      <c r="E1140" s="2">
        <v>65.900000000000006</v>
      </c>
      <c r="V1140" s="6"/>
    </row>
    <row r="1141" spans="1:22" x14ac:dyDescent="0.3">
      <c r="A1141" s="6">
        <v>39644</v>
      </c>
      <c r="B1141" s="3">
        <v>48.75</v>
      </c>
      <c r="C1141" s="3">
        <v>59.6</v>
      </c>
      <c r="D1141" s="3">
        <v>59.63</v>
      </c>
      <c r="E1141" s="2">
        <v>66.25</v>
      </c>
      <c r="V1141" s="6"/>
    </row>
    <row r="1142" spans="1:22" x14ac:dyDescent="0.3">
      <c r="A1142" s="6">
        <v>39645</v>
      </c>
      <c r="B1142" s="3">
        <v>53.4</v>
      </c>
      <c r="C1142" s="3">
        <v>60</v>
      </c>
      <c r="D1142" s="3">
        <v>63</v>
      </c>
      <c r="E1142" s="2">
        <v>67</v>
      </c>
      <c r="V1142" s="6"/>
    </row>
    <row r="1143" spans="1:22" x14ac:dyDescent="0.3">
      <c r="A1143" s="6">
        <v>39646</v>
      </c>
      <c r="B1143" s="3">
        <v>54.3</v>
      </c>
      <c r="C1143" s="3">
        <v>58.65</v>
      </c>
      <c r="D1143" s="3">
        <v>63</v>
      </c>
      <c r="E1143" s="2">
        <v>68.75</v>
      </c>
      <c r="V1143" s="6"/>
    </row>
    <row r="1144" spans="1:22" x14ac:dyDescent="0.3">
      <c r="A1144" s="6">
        <v>39647</v>
      </c>
      <c r="B1144" s="3">
        <v>52.5</v>
      </c>
      <c r="C1144" s="3">
        <v>61</v>
      </c>
      <c r="D1144" s="3">
        <v>59.3</v>
      </c>
      <c r="E1144" s="2">
        <v>65.849999999999994</v>
      </c>
      <c r="V1144" s="6"/>
    </row>
    <row r="1145" spans="1:22" x14ac:dyDescent="0.3">
      <c r="A1145" s="6">
        <v>39650</v>
      </c>
      <c r="B1145" s="3">
        <v>56.75</v>
      </c>
      <c r="C1145" s="3">
        <v>62.5</v>
      </c>
      <c r="D1145" s="3">
        <v>64.5</v>
      </c>
      <c r="E1145" s="2">
        <v>70</v>
      </c>
      <c r="V1145" s="6"/>
    </row>
    <row r="1146" spans="1:22" x14ac:dyDescent="0.3">
      <c r="A1146" s="6">
        <v>39651</v>
      </c>
      <c r="B1146" s="3">
        <v>57.3</v>
      </c>
      <c r="C1146" s="3">
        <v>61.35</v>
      </c>
      <c r="D1146" s="3">
        <v>63.5</v>
      </c>
      <c r="E1146" s="2">
        <v>70</v>
      </c>
      <c r="V1146" s="6"/>
    </row>
    <row r="1147" spans="1:22" x14ac:dyDescent="0.3">
      <c r="A1147" s="6">
        <v>39652</v>
      </c>
      <c r="B1147" s="3">
        <v>57.25</v>
      </c>
      <c r="C1147" s="3">
        <v>61.7</v>
      </c>
      <c r="D1147" s="3">
        <v>62.35</v>
      </c>
      <c r="E1147" s="2">
        <v>67.25</v>
      </c>
      <c r="V1147" s="6"/>
    </row>
    <row r="1148" spans="1:22" x14ac:dyDescent="0.3">
      <c r="A1148" s="6">
        <v>39653</v>
      </c>
      <c r="B1148" s="3">
        <v>57.25</v>
      </c>
      <c r="C1148" s="3">
        <v>62.5</v>
      </c>
      <c r="D1148" s="3">
        <v>62.85</v>
      </c>
      <c r="E1148" s="2">
        <v>68</v>
      </c>
      <c r="V1148" s="6"/>
    </row>
    <row r="1149" spans="1:22" x14ac:dyDescent="0.3">
      <c r="A1149" s="6">
        <v>39654</v>
      </c>
      <c r="B1149" s="3">
        <v>57.85</v>
      </c>
      <c r="C1149" s="3">
        <v>58</v>
      </c>
      <c r="D1149" s="3">
        <v>64</v>
      </c>
      <c r="E1149" s="2">
        <v>68</v>
      </c>
      <c r="V1149" s="6"/>
    </row>
    <row r="1150" spans="1:22" x14ac:dyDescent="0.3">
      <c r="A1150" s="6">
        <v>39657</v>
      </c>
      <c r="B1150" s="3">
        <v>54.25</v>
      </c>
      <c r="C1150" s="3">
        <v>56</v>
      </c>
      <c r="D1150" s="3">
        <v>60.75</v>
      </c>
      <c r="E1150" s="2">
        <v>66.5</v>
      </c>
      <c r="V1150" s="6"/>
    </row>
    <row r="1151" spans="1:22" x14ac:dyDescent="0.3">
      <c r="A1151" s="6">
        <v>39658</v>
      </c>
      <c r="B1151" s="3">
        <v>52.45</v>
      </c>
      <c r="C1151" s="3">
        <v>57.25</v>
      </c>
      <c r="D1151" s="3">
        <v>58.4</v>
      </c>
      <c r="E1151" s="2">
        <v>64.5</v>
      </c>
      <c r="V1151" s="6"/>
    </row>
    <row r="1152" spans="1:22" x14ac:dyDescent="0.3">
      <c r="A1152" s="6">
        <v>39659</v>
      </c>
      <c r="B1152" s="3">
        <v>53</v>
      </c>
      <c r="C1152" s="3">
        <v>58.7</v>
      </c>
      <c r="D1152" s="3">
        <v>58.8</v>
      </c>
      <c r="E1152" s="2">
        <v>63.85</v>
      </c>
      <c r="V1152" s="6"/>
    </row>
    <row r="1153" spans="1:22" x14ac:dyDescent="0.3">
      <c r="A1153" s="6">
        <v>39660</v>
      </c>
      <c r="B1153" s="3">
        <v>53.4</v>
      </c>
      <c r="C1153" s="3">
        <v>58.73</v>
      </c>
      <c r="D1153" s="3">
        <v>60</v>
      </c>
      <c r="E1153" s="2">
        <v>65.099999999999994</v>
      </c>
      <c r="V1153" s="6"/>
    </row>
    <row r="1154" spans="1:22" x14ac:dyDescent="0.3">
      <c r="A1154" s="6">
        <v>39661</v>
      </c>
      <c r="B1154" s="3">
        <v>56.1</v>
      </c>
      <c r="C1154" s="3">
        <v>55.5</v>
      </c>
      <c r="D1154" s="3">
        <v>63.5</v>
      </c>
      <c r="E1154" s="2">
        <v>65.95</v>
      </c>
      <c r="V1154" s="6"/>
    </row>
    <row r="1155" spans="1:22" x14ac:dyDescent="0.3">
      <c r="A1155" s="6">
        <v>39664</v>
      </c>
      <c r="B1155" s="3">
        <v>53.55</v>
      </c>
      <c r="C1155" s="3">
        <v>55.3</v>
      </c>
      <c r="D1155" s="3">
        <v>60.43</v>
      </c>
      <c r="E1155" s="2">
        <v>63.85</v>
      </c>
      <c r="V1155" s="6"/>
    </row>
    <row r="1156" spans="1:22" x14ac:dyDescent="0.3">
      <c r="A1156" s="6">
        <v>39665</v>
      </c>
      <c r="B1156" s="3">
        <v>53.45</v>
      </c>
      <c r="C1156" s="3">
        <v>56.5</v>
      </c>
      <c r="D1156" s="3">
        <v>59.95</v>
      </c>
      <c r="E1156" s="2">
        <v>63.4</v>
      </c>
      <c r="V1156" s="6"/>
    </row>
    <row r="1157" spans="1:22" x14ac:dyDescent="0.3">
      <c r="A1157" s="6">
        <v>39666</v>
      </c>
      <c r="B1157" s="3">
        <v>54.75</v>
      </c>
      <c r="C1157" s="3">
        <v>56.15</v>
      </c>
      <c r="D1157" s="3">
        <v>61</v>
      </c>
      <c r="E1157" s="2">
        <v>63.5</v>
      </c>
      <c r="V1157" s="6"/>
    </row>
    <row r="1158" spans="1:22" x14ac:dyDescent="0.3">
      <c r="A1158" s="6">
        <v>39667</v>
      </c>
      <c r="B1158" s="3">
        <v>54.25</v>
      </c>
      <c r="C1158" s="3">
        <v>56.3</v>
      </c>
      <c r="D1158" s="3">
        <v>61.8</v>
      </c>
      <c r="E1158" s="2">
        <v>65.849999999999994</v>
      </c>
      <c r="V1158" s="6"/>
    </row>
    <row r="1159" spans="1:22" x14ac:dyDescent="0.3">
      <c r="A1159" s="6">
        <v>39668</v>
      </c>
      <c r="B1159" s="3">
        <v>54.2</v>
      </c>
      <c r="C1159" s="3">
        <v>58</v>
      </c>
      <c r="D1159" s="3">
        <v>61.6</v>
      </c>
      <c r="E1159" s="2">
        <v>64</v>
      </c>
      <c r="V1159" s="6"/>
    </row>
    <row r="1160" spans="1:22" x14ac:dyDescent="0.3">
      <c r="A1160" s="6">
        <v>39671</v>
      </c>
      <c r="B1160" s="3">
        <v>55.8</v>
      </c>
      <c r="C1160" s="3">
        <v>59.5</v>
      </c>
      <c r="D1160" s="3">
        <v>63.15</v>
      </c>
      <c r="E1160" s="2">
        <v>66</v>
      </c>
      <c r="V1160" s="6"/>
    </row>
    <row r="1161" spans="1:22" x14ac:dyDescent="0.3">
      <c r="A1161" s="6">
        <v>39672</v>
      </c>
      <c r="B1161" s="3">
        <v>57.25</v>
      </c>
      <c r="C1161" s="3">
        <v>60.5</v>
      </c>
      <c r="D1161" s="3">
        <v>64.5</v>
      </c>
      <c r="E1161" s="2">
        <v>68</v>
      </c>
      <c r="V1161" s="6"/>
    </row>
    <row r="1162" spans="1:22" x14ac:dyDescent="0.3">
      <c r="A1162" s="6">
        <v>39673</v>
      </c>
      <c r="B1162" s="3">
        <v>57.9</v>
      </c>
      <c r="C1162" s="3">
        <v>60.6</v>
      </c>
      <c r="D1162" s="3">
        <v>65.5</v>
      </c>
      <c r="E1162" s="2">
        <v>69.5</v>
      </c>
      <c r="V1162" s="6"/>
    </row>
    <row r="1163" spans="1:22" x14ac:dyDescent="0.3">
      <c r="A1163" s="6">
        <v>39674</v>
      </c>
      <c r="B1163" s="3">
        <v>57.5</v>
      </c>
      <c r="C1163" s="3">
        <v>61.9</v>
      </c>
      <c r="D1163" s="3">
        <v>65.5</v>
      </c>
      <c r="E1163" s="2">
        <v>70</v>
      </c>
      <c r="V1163" s="6"/>
    </row>
    <row r="1164" spans="1:22" x14ac:dyDescent="0.3">
      <c r="A1164" s="6">
        <v>39675</v>
      </c>
      <c r="B1164" s="3">
        <v>58.6</v>
      </c>
      <c r="C1164" s="3">
        <v>65</v>
      </c>
      <c r="D1164" s="3">
        <v>66.5</v>
      </c>
      <c r="E1164" s="2">
        <v>70.400000000000006</v>
      </c>
      <c r="V1164" s="6"/>
    </row>
    <row r="1165" spans="1:22" x14ac:dyDescent="0.3">
      <c r="A1165" s="6">
        <v>39678</v>
      </c>
      <c r="B1165" s="3">
        <v>61.7</v>
      </c>
      <c r="C1165" s="3">
        <v>66</v>
      </c>
      <c r="D1165" s="3">
        <v>69.75</v>
      </c>
      <c r="E1165" s="2">
        <v>73.349999999999994</v>
      </c>
      <c r="V1165" s="6"/>
    </row>
    <row r="1166" spans="1:22" x14ac:dyDescent="0.3">
      <c r="A1166" s="6">
        <v>39679</v>
      </c>
      <c r="B1166" s="3">
        <v>62.6</v>
      </c>
      <c r="C1166" s="3">
        <v>67.75</v>
      </c>
      <c r="D1166" s="3">
        <v>70.900000000000006</v>
      </c>
      <c r="E1166" s="2">
        <v>74.099999999999994</v>
      </c>
      <c r="V1166" s="6"/>
    </row>
    <row r="1167" spans="1:22" x14ac:dyDescent="0.3">
      <c r="A1167" s="6">
        <v>39680</v>
      </c>
      <c r="B1167" s="3">
        <v>65.099999999999994</v>
      </c>
      <c r="C1167" s="3">
        <v>68.25</v>
      </c>
      <c r="D1167" s="3">
        <v>72.5</v>
      </c>
      <c r="E1167" s="2">
        <v>75.5</v>
      </c>
      <c r="V1167" s="6"/>
    </row>
    <row r="1168" spans="1:22" x14ac:dyDescent="0.3">
      <c r="A1168" s="6">
        <v>39681</v>
      </c>
      <c r="B1168" s="3">
        <v>66.3</v>
      </c>
      <c r="C1168" s="3">
        <v>69.75</v>
      </c>
      <c r="D1168" s="3">
        <v>71.849999999999994</v>
      </c>
      <c r="E1168" s="2">
        <v>75.5</v>
      </c>
      <c r="V1168" s="6"/>
    </row>
    <row r="1169" spans="1:22" x14ac:dyDescent="0.3">
      <c r="A1169" s="6">
        <v>39682</v>
      </c>
      <c r="B1169" s="3">
        <v>67.599999999999994</v>
      </c>
      <c r="C1169" s="3">
        <v>67.45</v>
      </c>
      <c r="D1169" s="3">
        <v>72.849999999999994</v>
      </c>
      <c r="E1169" s="2">
        <v>76.099999999999994</v>
      </c>
      <c r="V1169" s="6"/>
    </row>
    <row r="1170" spans="1:22" x14ac:dyDescent="0.3">
      <c r="A1170" s="6">
        <v>39685</v>
      </c>
      <c r="B1170" s="3">
        <v>65.5</v>
      </c>
      <c r="C1170" s="3">
        <v>69.349999999999994</v>
      </c>
      <c r="D1170" s="3">
        <v>71.400000000000006</v>
      </c>
      <c r="E1170" s="2">
        <v>74</v>
      </c>
      <c r="V1170" s="6"/>
    </row>
    <row r="1171" spans="1:22" x14ac:dyDescent="0.3">
      <c r="A1171" s="6">
        <v>39686</v>
      </c>
      <c r="B1171" s="3">
        <v>67.400000000000006</v>
      </c>
      <c r="C1171" s="3">
        <v>69.45</v>
      </c>
      <c r="D1171" s="3">
        <v>73.400000000000006</v>
      </c>
      <c r="E1171" s="2">
        <v>75.75</v>
      </c>
      <c r="V1171" s="6"/>
    </row>
    <row r="1172" spans="1:22" x14ac:dyDescent="0.3">
      <c r="A1172" s="6">
        <v>39687</v>
      </c>
      <c r="B1172" s="3">
        <v>67.3</v>
      </c>
      <c r="C1172" s="3">
        <v>70.900000000000006</v>
      </c>
      <c r="D1172" s="3">
        <v>73.400000000000006</v>
      </c>
      <c r="E1172" s="2">
        <v>75.900000000000006</v>
      </c>
      <c r="V1172" s="6"/>
    </row>
    <row r="1173" spans="1:22" x14ac:dyDescent="0.3">
      <c r="A1173" s="6">
        <v>39688</v>
      </c>
      <c r="B1173" s="3">
        <v>68.75</v>
      </c>
      <c r="C1173" s="3">
        <v>70.650000000000006</v>
      </c>
      <c r="D1173" s="3">
        <v>75</v>
      </c>
      <c r="E1173" s="2">
        <v>77</v>
      </c>
      <c r="V1173" s="6"/>
    </row>
    <row r="1174" spans="1:22" x14ac:dyDescent="0.3">
      <c r="A1174" s="6">
        <v>39689</v>
      </c>
      <c r="B1174" s="3">
        <v>68.3</v>
      </c>
      <c r="C1174" s="3">
        <v>72.349999999999994</v>
      </c>
      <c r="D1174" s="3">
        <v>74</v>
      </c>
      <c r="E1174" s="2">
        <v>76.5</v>
      </c>
      <c r="V1174" s="6"/>
    </row>
    <row r="1175" spans="1:22" x14ac:dyDescent="0.3">
      <c r="A1175" s="6">
        <v>39692</v>
      </c>
      <c r="B1175" s="3">
        <v>69.5</v>
      </c>
      <c r="C1175" s="3">
        <v>73.05</v>
      </c>
      <c r="D1175" s="3">
        <v>75.25</v>
      </c>
      <c r="E1175" s="2">
        <v>77</v>
      </c>
      <c r="V1175" s="6"/>
    </row>
    <row r="1176" spans="1:22" x14ac:dyDescent="0.3">
      <c r="A1176" s="6">
        <v>39693</v>
      </c>
      <c r="B1176" s="3">
        <v>70.2</v>
      </c>
      <c r="C1176" s="3">
        <v>76.95</v>
      </c>
      <c r="D1176" s="3">
        <v>74.25</v>
      </c>
      <c r="E1176" s="2">
        <v>75.900000000000006</v>
      </c>
      <c r="V1176" s="6"/>
    </row>
    <row r="1177" spans="1:22" x14ac:dyDescent="0.3">
      <c r="A1177" s="6">
        <v>39694</v>
      </c>
      <c r="B1177" s="3">
        <v>73.3</v>
      </c>
      <c r="C1177" s="3">
        <v>76.7</v>
      </c>
      <c r="D1177" s="3">
        <v>77.55</v>
      </c>
      <c r="E1177" s="2">
        <v>78.5</v>
      </c>
      <c r="V1177" s="6"/>
    </row>
    <row r="1178" spans="1:22" x14ac:dyDescent="0.3">
      <c r="A1178" s="6">
        <v>39695</v>
      </c>
      <c r="B1178" s="3">
        <v>72.8</v>
      </c>
      <c r="C1178" s="3">
        <v>74</v>
      </c>
      <c r="D1178" s="3">
        <v>77.900000000000006</v>
      </c>
      <c r="E1178" s="2">
        <v>79.25</v>
      </c>
      <c r="V1178" s="6"/>
    </row>
    <row r="1179" spans="1:22" x14ac:dyDescent="0.3">
      <c r="A1179" s="6">
        <v>39696</v>
      </c>
      <c r="B1179" s="3">
        <v>69.7</v>
      </c>
      <c r="C1179" s="3">
        <v>75</v>
      </c>
      <c r="D1179" s="3">
        <v>75.25</v>
      </c>
      <c r="E1179" s="2">
        <v>76.900000000000006</v>
      </c>
      <c r="V1179" s="6"/>
    </row>
    <row r="1180" spans="1:22" x14ac:dyDescent="0.3">
      <c r="A1180" s="6">
        <v>39699</v>
      </c>
      <c r="B1180" s="3">
        <v>70.5</v>
      </c>
      <c r="C1180" s="3">
        <v>71</v>
      </c>
      <c r="D1180" s="3">
        <v>77</v>
      </c>
      <c r="E1180" s="2">
        <v>79</v>
      </c>
      <c r="V1180" s="6"/>
    </row>
    <row r="1181" spans="1:22" x14ac:dyDescent="0.3">
      <c r="A1181" s="6">
        <v>39700</v>
      </c>
      <c r="B1181" s="3">
        <v>67.75</v>
      </c>
      <c r="C1181" s="3">
        <v>69</v>
      </c>
      <c r="D1181" s="3">
        <v>72.599999999999994</v>
      </c>
      <c r="E1181" s="2">
        <v>74.5</v>
      </c>
      <c r="V1181" s="6"/>
    </row>
    <row r="1182" spans="1:22" x14ac:dyDescent="0.3">
      <c r="A1182" s="6">
        <v>39701</v>
      </c>
      <c r="B1182" s="3">
        <v>66</v>
      </c>
      <c r="C1182" s="3">
        <v>67.45</v>
      </c>
      <c r="D1182" s="3">
        <v>70.5</v>
      </c>
      <c r="E1182" s="2">
        <v>72.5</v>
      </c>
      <c r="V1182" s="6"/>
    </row>
    <row r="1183" spans="1:22" x14ac:dyDescent="0.3">
      <c r="A1183" s="6">
        <v>39702</v>
      </c>
      <c r="B1183" s="3">
        <v>64.8</v>
      </c>
      <c r="C1183" s="3">
        <v>69.75</v>
      </c>
      <c r="D1183" s="3">
        <v>69.55</v>
      </c>
      <c r="E1183" s="2">
        <v>71.75</v>
      </c>
      <c r="V1183" s="6"/>
    </row>
    <row r="1184" spans="1:22" x14ac:dyDescent="0.3">
      <c r="A1184" s="6">
        <v>39703</v>
      </c>
      <c r="B1184" s="3">
        <v>67.2</v>
      </c>
      <c r="C1184" s="3">
        <v>67.8</v>
      </c>
      <c r="D1184" s="3">
        <v>71</v>
      </c>
      <c r="E1184" s="2">
        <v>73.900000000000006</v>
      </c>
      <c r="V1184" s="6"/>
    </row>
    <row r="1185" spans="1:22" x14ac:dyDescent="0.3">
      <c r="A1185" s="6">
        <v>39706</v>
      </c>
      <c r="B1185" s="3">
        <v>66</v>
      </c>
      <c r="C1185" s="3">
        <v>65.75</v>
      </c>
      <c r="D1185" s="3">
        <v>69.150000000000006</v>
      </c>
      <c r="E1185" s="2">
        <v>71.5</v>
      </c>
      <c r="V1185" s="6"/>
    </row>
    <row r="1186" spans="1:22" x14ac:dyDescent="0.3">
      <c r="A1186" s="6">
        <v>39707</v>
      </c>
      <c r="B1186" s="3">
        <v>63.45</v>
      </c>
      <c r="C1186" s="3">
        <v>67.25</v>
      </c>
      <c r="D1186" s="3">
        <v>67</v>
      </c>
      <c r="E1186" s="2">
        <v>69.55</v>
      </c>
      <c r="V1186" s="6"/>
    </row>
    <row r="1187" spans="1:22" x14ac:dyDescent="0.3">
      <c r="A1187" s="6">
        <v>39708</v>
      </c>
      <c r="B1187" s="3">
        <v>64.8</v>
      </c>
      <c r="C1187" s="3">
        <v>69.75</v>
      </c>
      <c r="D1187" s="3">
        <v>68.599999999999994</v>
      </c>
      <c r="E1187" s="2">
        <v>71.5</v>
      </c>
      <c r="V1187" s="6"/>
    </row>
    <row r="1188" spans="1:22" x14ac:dyDescent="0.3">
      <c r="A1188" s="6">
        <v>39709</v>
      </c>
      <c r="B1188" s="3">
        <v>67.55</v>
      </c>
      <c r="C1188" s="3">
        <v>74.25</v>
      </c>
      <c r="D1188" s="3">
        <v>71.400000000000006</v>
      </c>
      <c r="E1188" s="2">
        <v>74</v>
      </c>
      <c r="V1188" s="6"/>
    </row>
    <row r="1189" spans="1:22" x14ac:dyDescent="0.3">
      <c r="A1189" s="6">
        <v>39710</v>
      </c>
      <c r="B1189" s="3">
        <v>71.900000000000006</v>
      </c>
      <c r="C1189" s="3">
        <v>73.599999999999994</v>
      </c>
      <c r="D1189" s="3">
        <v>76</v>
      </c>
      <c r="E1189" s="2">
        <v>78</v>
      </c>
      <c r="V1189" s="6"/>
    </row>
    <row r="1190" spans="1:22" x14ac:dyDescent="0.3">
      <c r="A1190" s="6">
        <v>39713</v>
      </c>
      <c r="B1190" s="3">
        <v>72</v>
      </c>
      <c r="C1190" s="3">
        <v>73.25</v>
      </c>
      <c r="D1190" s="3">
        <v>75.75</v>
      </c>
      <c r="E1190" s="2">
        <v>78.5</v>
      </c>
      <c r="V1190" s="6"/>
    </row>
    <row r="1191" spans="1:22" x14ac:dyDescent="0.3">
      <c r="A1191" s="6">
        <v>39714</v>
      </c>
      <c r="B1191" s="3">
        <v>72.5</v>
      </c>
      <c r="C1191" s="3">
        <v>71.5</v>
      </c>
      <c r="D1191" s="3">
        <v>75</v>
      </c>
      <c r="E1191" s="2">
        <v>77.95</v>
      </c>
      <c r="V1191" s="6"/>
    </row>
    <row r="1192" spans="1:22" x14ac:dyDescent="0.3">
      <c r="A1192" s="6">
        <v>39715</v>
      </c>
      <c r="B1192" s="3">
        <v>70</v>
      </c>
      <c r="C1192" s="3">
        <v>68.5</v>
      </c>
      <c r="D1192" s="3">
        <v>73.2</v>
      </c>
      <c r="E1192" s="2">
        <v>76</v>
      </c>
      <c r="V1192" s="6"/>
    </row>
    <row r="1193" spans="1:22" x14ac:dyDescent="0.3">
      <c r="A1193" s="6">
        <v>39716</v>
      </c>
      <c r="B1193" s="3">
        <v>66.599999999999994</v>
      </c>
      <c r="C1193" s="3">
        <v>67.5</v>
      </c>
      <c r="D1193" s="3">
        <v>69.5</v>
      </c>
      <c r="E1193" s="2">
        <v>72.849999999999994</v>
      </c>
      <c r="V1193" s="6"/>
    </row>
    <row r="1194" spans="1:22" x14ac:dyDescent="0.3">
      <c r="A1194" s="6">
        <v>39717</v>
      </c>
      <c r="B1194" s="3">
        <v>66.5</v>
      </c>
      <c r="C1194" s="3">
        <v>64.099999999999994</v>
      </c>
      <c r="D1194" s="3">
        <v>69.5</v>
      </c>
      <c r="E1194" s="2">
        <v>71.900000000000006</v>
      </c>
      <c r="V1194" s="6"/>
    </row>
    <row r="1195" spans="1:22" x14ac:dyDescent="0.3">
      <c r="A1195" s="6">
        <v>39720</v>
      </c>
      <c r="B1195" s="3">
        <v>63</v>
      </c>
      <c r="C1195" s="3">
        <v>64.5</v>
      </c>
      <c r="D1195" s="3">
        <v>65.75</v>
      </c>
      <c r="E1195" s="2">
        <v>68.95</v>
      </c>
      <c r="V1195" s="6"/>
    </row>
    <row r="1196" spans="1:22" x14ac:dyDescent="0.3">
      <c r="A1196" s="6">
        <v>39721</v>
      </c>
      <c r="B1196" s="3">
        <v>63</v>
      </c>
      <c r="C1196" s="3">
        <v>67.95</v>
      </c>
      <c r="D1196" s="3">
        <v>66.8</v>
      </c>
      <c r="E1196" s="2">
        <v>68.349999999999994</v>
      </c>
      <c r="V1196" s="6"/>
    </row>
    <row r="1197" spans="1:22" x14ac:dyDescent="0.3">
      <c r="A1197" s="6">
        <v>39722</v>
      </c>
      <c r="B1197" s="3">
        <v>66.3</v>
      </c>
      <c r="C1197" s="3">
        <v>70.5</v>
      </c>
      <c r="D1197" s="3">
        <v>70</v>
      </c>
      <c r="E1197" s="2">
        <v>70</v>
      </c>
      <c r="V1197" s="6"/>
    </row>
    <row r="1198" spans="1:22" x14ac:dyDescent="0.3">
      <c r="A1198" s="6">
        <v>39723</v>
      </c>
      <c r="B1198" s="3">
        <v>68.7</v>
      </c>
      <c r="C1198" s="3">
        <v>69.3</v>
      </c>
      <c r="D1198" s="3">
        <v>72</v>
      </c>
      <c r="E1198" s="2">
        <v>72</v>
      </c>
      <c r="V1198" s="6"/>
    </row>
    <row r="1199" spans="1:22" x14ac:dyDescent="0.3">
      <c r="A1199" s="6">
        <v>39724</v>
      </c>
      <c r="B1199" s="3">
        <v>67.25</v>
      </c>
      <c r="C1199" s="3">
        <v>67.5</v>
      </c>
      <c r="D1199" s="3">
        <v>70.95</v>
      </c>
      <c r="E1199" s="2">
        <v>71.2</v>
      </c>
      <c r="V1199" s="6"/>
    </row>
    <row r="1200" spans="1:22" x14ac:dyDescent="0.3">
      <c r="A1200" s="6">
        <v>39727</v>
      </c>
      <c r="B1200" s="3">
        <v>65.400000000000006</v>
      </c>
      <c r="C1200" s="3">
        <v>66.8</v>
      </c>
      <c r="D1200" s="3">
        <v>68</v>
      </c>
      <c r="E1200" s="2">
        <v>68</v>
      </c>
      <c r="V1200" s="6"/>
    </row>
    <row r="1201" spans="1:22" x14ac:dyDescent="0.3">
      <c r="A1201" s="6">
        <v>39728</v>
      </c>
      <c r="B1201" s="3">
        <v>64.25</v>
      </c>
      <c r="C1201" s="3">
        <v>64.5</v>
      </c>
      <c r="D1201" s="3">
        <v>68.25</v>
      </c>
      <c r="E1201" s="2">
        <v>68.7</v>
      </c>
      <c r="V1201" s="6"/>
    </row>
    <row r="1202" spans="1:22" x14ac:dyDescent="0.3">
      <c r="A1202" s="6">
        <v>39729</v>
      </c>
      <c r="B1202" s="3">
        <v>62.4</v>
      </c>
      <c r="C1202" s="3">
        <v>65.25</v>
      </c>
      <c r="D1202" s="3">
        <v>67</v>
      </c>
      <c r="E1202" s="2">
        <v>67</v>
      </c>
      <c r="V1202" s="6"/>
    </row>
    <row r="1203" spans="1:22" x14ac:dyDescent="0.3">
      <c r="A1203" s="6">
        <v>39730</v>
      </c>
      <c r="B1203" s="3">
        <v>62.5</v>
      </c>
      <c r="C1203" s="3">
        <v>61</v>
      </c>
      <c r="D1203" s="3">
        <v>67.5</v>
      </c>
      <c r="E1203" s="2">
        <v>68.5</v>
      </c>
      <c r="V1203" s="6"/>
    </row>
    <row r="1204" spans="1:22" x14ac:dyDescent="0.3">
      <c r="A1204" s="6">
        <v>39731</v>
      </c>
      <c r="B1204" s="3">
        <v>58.35</v>
      </c>
      <c r="C1204" s="3">
        <v>58</v>
      </c>
      <c r="D1204" s="3">
        <v>62.75</v>
      </c>
      <c r="E1204" s="2">
        <v>64.150000000000006</v>
      </c>
      <c r="V1204" s="6"/>
    </row>
    <row r="1205" spans="1:22" x14ac:dyDescent="0.3">
      <c r="A1205" s="6">
        <v>39734</v>
      </c>
      <c r="B1205" s="3">
        <v>55.5</v>
      </c>
      <c r="C1205" s="3">
        <v>59.25</v>
      </c>
      <c r="D1205" s="3">
        <v>60.75</v>
      </c>
      <c r="E1205" s="2">
        <v>61.65</v>
      </c>
      <c r="V1205" s="6"/>
    </row>
    <row r="1206" spans="1:22" x14ac:dyDescent="0.3">
      <c r="A1206" s="6">
        <v>39735</v>
      </c>
      <c r="B1206" s="3">
        <v>57.25</v>
      </c>
      <c r="C1206" s="3">
        <v>57.5</v>
      </c>
      <c r="D1206" s="3">
        <v>62.15</v>
      </c>
      <c r="E1206" s="2">
        <v>62.5</v>
      </c>
      <c r="V1206" s="6"/>
    </row>
    <row r="1207" spans="1:22" x14ac:dyDescent="0.3">
      <c r="A1207" s="6">
        <v>39736</v>
      </c>
      <c r="B1207" s="3">
        <v>55.4</v>
      </c>
      <c r="C1207" s="3">
        <v>54</v>
      </c>
      <c r="D1207" s="3">
        <v>59.9</v>
      </c>
      <c r="E1207" s="2">
        <v>60</v>
      </c>
      <c r="V1207" s="6"/>
    </row>
    <row r="1208" spans="1:22" x14ac:dyDescent="0.3">
      <c r="A1208" s="6">
        <v>39737</v>
      </c>
      <c r="B1208" s="3">
        <v>52.3</v>
      </c>
      <c r="C1208" s="3">
        <v>53.45</v>
      </c>
      <c r="D1208" s="3">
        <v>56.5</v>
      </c>
      <c r="E1208" s="2">
        <v>57</v>
      </c>
      <c r="V1208" s="6"/>
    </row>
    <row r="1209" spans="1:22" x14ac:dyDescent="0.3">
      <c r="A1209" s="6">
        <v>39738</v>
      </c>
      <c r="B1209" s="3">
        <v>51.75</v>
      </c>
      <c r="C1209" s="3">
        <v>54</v>
      </c>
      <c r="D1209" s="3">
        <v>56</v>
      </c>
      <c r="E1209" s="2">
        <v>56.5</v>
      </c>
      <c r="V1209" s="6"/>
    </row>
    <row r="1210" spans="1:22" x14ac:dyDescent="0.3">
      <c r="A1210" s="6">
        <v>39741</v>
      </c>
      <c r="B1210" s="3">
        <v>52.15</v>
      </c>
      <c r="C1210" s="3">
        <v>56.2</v>
      </c>
      <c r="D1210" s="3">
        <v>56.2</v>
      </c>
      <c r="E1210" s="2">
        <v>56.9</v>
      </c>
      <c r="V1210" s="6"/>
    </row>
    <row r="1211" spans="1:22" x14ac:dyDescent="0.3">
      <c r="A1211" s="6">
        <v>39742</v>
      </c>
      <c r="B1211" s="3">
        <v>55.25</v>
      </c>
      <c r="C1211" s="3">
        <v>56.5</v>
      </c>
      <c r="D1211" s="3">
        <v>58.9</v>
      </c>
      <c r="E1211" s="2">
        <v>59.75</v>
      </c>
      <c r="V1211" s="6"/>
    </row>
    <row r="1212" spans="1:22" x14ac:dyDescent="0.3">
      <c r="A1212" s="6">
        <v>39743</v>
      </c>
      <c r="B1212" s="3">
        <v>56.35</v>
      </c>
      <c r="C1212" s="3">
        <v>54.85</v>
      </c>
      <c r="D1212" s="3">
        <v>58</v>
      </c>
      <c r="E1212" s="2">
        <v>59</v>
      </c>
      <c r="V1212" s="6"/>
    </row>
    <row r="1213" spans="1:22" x14ac:dyDescent="0.3">
      <c r="A1213" s="6">
        <v>39744</v>
      </c>
      <c r="B1213" s="3">
        <v>54.35</v>
      </c>
      <c r="C1213" s="3">
        <v>56.3</v>
      </c>
      <c r="D1213" s="3">
        <v>56.75</v>
      </c>
      <c r="E1213" s="2">
        <v>56.51</v>
      </c>
      <c r="V1213" s="6"/>
    </row>
    <row r="1214" spans="1:22" x14ac:dyDescent="0.3">
      <c r="A1214" s="6">
        <v>39745</v>
      </c>
      <c r="B1214" s="3">
        <v>56.45</v>
      </c>
      <c r="C1214" s="3">
        <v>53.5</v>
      </c>
      <c r="D1214" s="3">
        <v>57.55</v>
      </c>
      <c r="E1214" s="2">
        <v>58.5</v>
      </c>
      <c r="V1214" s="6"/>
    </row>
    <row r="1215" spans="1:22" x14ac:dyDescent="0.3">
      <c r="A1215" s="6">
        <v>39748</v>
      </c>
      <c r="B1215" s="3">
        <v>53.9</v>
      </c>
      <c r="C1215" s="3">
        <v>54</v>
      </c>
      <c r="D1215" s="3">
        <v>54.5</v>
      </c>
      <c r="E1215" s="2">
        <v>54.25</v>
      </c>
      <c r="V1215" s="6"/>
    </row>
    <row r="1216" spans="1:22" x14ac:dyDescent="0.3">
      <c r="A1216" s="6">
        <v>39749</v>
      </c>
      <c r="B1216" s="3">
        <v>54.75</v>
      </c>
      <c r="C1216" s="3">
        <v>57.4</v>
      </c>
      <c r="D1216" s="3">
        <v>55.3</v>
      </c>
      <c r="E1216" s="2">
        <v>55.55</v>
      </c>
      <c r="V1216" s="6"/>
    </row>
    <row r="1217" spans="1:22" x14ac:dyDescent="0.3">
      <c r="A1217" s="6">
        <v>39750</v>
      </c>
      <c r="B1217" s="3">
        <v>57.95</v>
      </c>
      <c r="C1217" s="3">
        <v>56.15</v>
      </c>
      <c r="D1217" s="3">
        <v>59.01</v>
      </c>
      <c r="E1217" s="2">
        <v>59.15</v>
      </c>
      <c r="V1217" s="6"/>
    </row>
    <row r="1218" spans="1:22" x14ac:dyDescent="0.3">
      <c r="A1218" s="6">
        <v>39751</v>
      </c>
      <c r="B1218" s="3">
        <v>56.75</v>
      </c>
      <c r="C1218" s="3">
        <v>56.3</v>
      </c>
      <c r="D1218" s="3">
        <v>57.65</v>
      </c>
      <c r="E1218" s="2">
        <v>57.5</v>
      </c>
      <c r="V1218" s="6"/>
    </row>
    <row r="1219" spans="1:22" x14ac:dyDescent="0.3">
      <c r="A1219" s="6">
        <v>39752</v>
      </c>
      <c r="B1219" s="3">
        <v>56.7</v>
      </c>
      <c r="C1219" s="3">
        <v>57.5</v>
      </c>
      <c r="D1219" s="3">
        <v>57.4</v>
      </c>
      <c r="E1219" s="2">
        <v>57.75</v>
      </c>
      <c r="V1219" s="6"/>
    </row>
    <row r="1220" spans="1:22" x14ac:dyDescent="0.3">
      <c r="A1220" s="6">
        <v>39755</v>
      </c>
      <c r="B1220" s="3">
        <v>56.5</v>
      </c>
      <c r="C1220" s="3">
        <v>56.95</v>
      </c>
      <c r="D1220" s="3">
        <v>57.75</v>
      </c>
      <c r="E1220" s="2">
        <v>52.25</v>
      </c>
      <c r="V1220" s="6"/>
    </row>
    <row r="1221" spans="1:22" x14ac:dyDescent="0.3">
      <c r="A1221" s="6">
        <v>39756</v>
      </c>
      <c r="B1221" s="3">
        <v>56.5</v>
      </c>
      <c r="C1221" s="3">
        <v>59</v>
      </c>
      <c r="D1221" s="3">
        <v>57.3</v>
      </c>
      <c r="E1221" s="2">
        <v>52.05</v>
      </c>
      <c r="V1221" s="6"/>
    </row>
    <row r="1222" spans="1:22" x14ac:dyDescent="0.3">
      <c r="A1222" s="6">
        <v>39757</v>
      </c>
      <c r="B1222" s="3">
        <v>58.75</v>
      </c>
      <c r="C1222" s="3">
        <v>58.1</v>
      </c>
      <c r="D1222" s="3">
        <v>59.6</v>
      </c>
      <c r="E1222" s="2">
        <v>54</v>
      </c>
      <c r="V1222" s="6"/>
    </row>
    <row r="1223" spans="1:22" x14ac:dyDescent="0.3">
      <c r="A1223" s="6">
        <v>39758</v>
      </c>
      <c r="B1223" s="3">
        <v>57.6</v>
      </c>
      <c r="C1223" s="3">
        <v>58.35</v>
      </c>
      <c r="D1223" s="3">
        <v>58.23</v>
      </c>
      <c r="E1223" s="2">
        <v>52.75</v>
      </c>
      <c r="V1223" s="6"/>
    </row>
    <row r="1224" spans="1:22" x14ac:dyDescent="0.3">
      <c r="A1224" s="6">
        <v>39759</v>
      </c>
      <c r="B1224" s="3">
        <v>58.1</v>
      </c>
      <c r="C1224" s="3">
        <v>59</v>
      </c>
      <c r="D1224" s="3">
        <v>58.4</v>
      </c>
      <c r="E1224" s="2">
        <v>53</v>
      </c>
      <c r="V1224" s="6"/>
    </row>
    <row r="1225" spans="1:22" x14ac:dyDescent="0.3">
      <c r="A1225" s="6">
        <v>39762</v>
      </c>
      <c r="B1225" s="3">
        <v>58.05</v>
      </c>
      <c r="C1225" s="3">
        <v>57.6</v>
      </c>
      <c r="D1225" s="3">
        <v>59</v>
      </c>
      <c r="E1225" s="2">
        <v>54</v>
      </c>
      <c r="V1225" s="6"/>
    </row>
    <row r="1226" spans="1:22" x14ac:dyDescent="0.3">
      <c r="A1226" s="6">
        <v>39763</v>
      </c>
      <c r="B1226" s="3">
        <v>57.25</v>
      </c>
      <c r="C1226" s="3">
        <v>58.2</v>
      </c>
      <c r="D1226" s="3">
        <v>57.4</v>
      </c>
      <c r="E1226" s="2">
        <v>52</v>
      </c>
      <c r="V1226" s="6"/>
    </row>
    <row r="1227" spans="1:22" x14ac:dyDescent="0.3">
      <c r="A1227" s="6">
        <v>39764</v>
      </c>
      <c r="B1227" s="3">
        <v>58</v>
      </c>
      <c r="C1227" s="3">
        <v>54.95</v>
      </c>
      <c r="D1227" s="3">
        <v>57.55</v>
      </c>
      <c r="E1227" s="2">
        <v>52.1</v>
      </c>
      <c r="V1227" s="6"/>
    </row>
    <row r="1228" spans="1:22" x14ac:dyDescent="0.3">
      <c r="A1228" s="6">
        <v>39765</v>
      </c>
      <c r="B1228" s="3">
        <v>55.2</v>
      </c>
      <c r="C1228" s="3">
        <v>55.25</v>
      </c>
      <c r="D1228" s="3">
        <v>54.3</v>
      </c>
      <c r="E1228" s="2">
        <v>48.49</v>
      </c>
      <c r="V1228" s="6"/>
    </row>
    <row r="1229" spans="1:22" x14ac:dyDescent="0.3">
      <c r="A1229" s="6">
        <v>39766</v>
      </c>
      <c r="B1229" s="3">
        <v>55.65</v>
      </c>
      <c r="C1229" s="3">
        <v>52.5</v>
      </c>
      <c r="D1229" s="3">
        <v>53.9</v>
      </c>
      <c r="E1229" s="2">
        <v>47.5</v>
      </c>
      <c r="V1229" s="6"/>
    </row>
    <row r="1230" spans="1:22" x14ac:dyDescent="0.3">
      <c r="A1230" s="6">
        <v>39769</v>
      </c>
      <c r="B1230" s="3">
        <v>53.05</v>
      </c>
      <c r="C1230" s="3">
        <v>50.75</v>
      </c>
      <c r="D1230" s="3">
        <v>51.35</v>
      </c>
      <c r="E1230" s="2">
        <v>46</v>
      </c>
      <c r="V1230" s="6"/>
    </row>
    <row r="1231" spans="1:22" x14ac:dyDescent="0.3">
      <c r="A1231" s="6">
        <v>39770</v>
      </c>
      <c r="B1231" s="3">
        <v>51.25</v>
      </c>
      <c r="C1231" s="3">
        <v>49</v>
      </c>
      <c r="D1231" s="3">
        <v>49</v>
      </c>
      <c r="E1231" s="2">
        <v>44.5</v>
      </c>
      <c r="V1231" s="6"/>
    </row>
    <row r="1232" spans="1:22" x14ac:dyDescent="0.3">
      <c r="A1232" s="6">
        <v>39771</v>
      </c>
      <c r="B1232" s="3">
        <v>48.5</v>
      </c>
      <c r="C1232" s="3">
        <v>45.5</v>
      </c>
      <c r="D1232" s="3">
        <v>47</v>
      </c>
      <c r="E1232" s="2">
        <v>43.25</v>
      </c>
      <c r="V1232" s="6"/>
    </row>
    <row r="1233" spans="1:22" x14ac:dyDescent="0.3">
      <c r="A1233" s="6">
        <v>39772</v>
      </c>
      <c r="B1233" s="3">
        <v>46.2</v>
      </c>
      <c r="C1233" s="3">
        <v>48</v>
      </c>
      <c r="D1233" s="3">
        <v>44.5</v>
      </c>
      <c r="E1233" s="2">
        <v>40.799999999999997</v>
      </c>
      <c r="V1233" s="6"/>
    </row>
    <row r="1234" spans="1:22" x14ac:dyDescent="0.3">
      <c r="A1234" s="6">
        <v>39773</v>
      </c>
      <c r="B1234" s="3">
        <v>47.5</v>
      </c>
      <c r="C1234" s="3">
        <v>44.5</v>
      </c>
      <c r="D1234" s="3">
        <v>46.8</v>
      </c>
      <c r="E1234" s="2">
        <v>43.2</v>
      </c>
      <c r="V1234" s="6"/>
    </row>
    <row r="1235" spans="1:22" x14ac:dyDescent="0.3">
      <c r="A1235" s="6">
        <v>39776</v>
      </c>
      <c r="B1235" s="3">
        <v>45.35</v>
      </c>
      <c r="C1235" s="3">
        <v>45.5</v>
      </c>
      <c r="D1235" s="3">
        <v>44.5</v>
      </c>
      <c r="E1235" s="2">
        <v>40.5</v>
      </c>
      <c r="V1235" s="6"/>
    </row>
    <row r="1236" spans="1:22" x14ac:dyDescent="0.3">
      <c r="A1236" s="6">
        <v>39777</v>
      </c>
      <c r="B1236" s="3">
        <v>46.5</v>
      </c>
      <c r="C1236" s="3">
        <v>48.25</v>
      </c>
      <c r="D1236" s="3">
        <v>44.5</v>
      </c>
      <c r="E1236" s="2">
        <v>40.75</v>
      </c>
      <c r="V1236" s="6"/>
    </row>
    <row r="1237" spans="1:22" x14ac:dyDescent="0.3">
      <c r="A1237" s="6">
        <v>39778</v>
      </c>
      <c r="B1237" s="3">
        <v>49.95</v>
      </c>
      <c r="C1237" s="3">
        <v>50.75</v>
      </c>
      <c r="D1237" s="3">
        <v>47.55</v>
      </c>
      <c r="E1237" s="2">
        <v>44.15</v>
      </c>
      <c r="V1237" s="6"/>
    </row>
    <row r="1238" spans="1:22" x14ac:dyDescent="0.3">
      <c r="A1238" s="6">
        <v>39779</v>
      </c>
      <c r="B1238" s="3">
        <v>50.6</v>
      </c>
      <c r="C1238" s="3">
        <v>50.2</v>
      </c>
      <c r="D1238" s="3">
        <v>49.95</v>
      </c>
      <c r="E1238" s="2">
        <v>46</v>
      </c>
      <c r="V1238" s="6"/>
    </row>
    <row r="1239" spans="1:22" x14ac:dyDescent="0.3">
      <c r="A1239" s="6">
        <v>39780</v>
      </c>
      <c r="B1239" s="3">
        <v>50.35</v>
      </c>
      <c r="C1239" s="3">
        <v>46</v>
      </c>
      <c r="D1239" s="3">
        <v>49.25</v>
      </c>
      <c r="E1239" s="2">
        <v>45.5</v>
      </c>
      <c r="V1239" s="6"/>
    </row>
    <row r="1240" spans="1:22" x14ac:dyDescent="0.3">
      <c r="A1240" s="6">
        <v>39783</v>
      </c>
      <c r="B1240" s="3">
        <v>46.75</v>
      </c>
      <c r="C1240" s="3">
        <v>47.5</v>
      </c>
      <c r="D1240" s="3">
        <v>45.1</v>
      </c>
      <c r="E1240" s="2">
        <v>40.4</v>
      </c>
      <c r="V1240" s="6"/>
    </row>
    <row r="1241" spans="1:22" x14ac:dyDescent="0.3">
      <c r="A1241" s="6">
        <v>39784</v>
      </c>
      <c r="B1241" s="3">
        <v>48.4</v>
      </c>
      <c r="C1241" s="3">
        <v>46</v>
      </c>
      <c r="D1241" s="3">
        <v>43.5</v>
      </c>
      <c r="E1241" s="2">
        <v>41.6</v>
      </c>
      <c r="V1241" s="6"/>
    </row>
    <row r="1242" spans="1:22" x14ac:dyDescent="0.3">
      <c r="A1242" s="6">
        <v>39785</v>
      </c>
      <c r="B1242" s="3">
        <v>47</v>
      </c>
      <c r="C1242" s="3">
        <v>44.25</v>
      </c>
      <c r="D1242" s="3">
        <v>42</v>
      </c>
      <c r="E1242" s="2">
        <v>40.65</v>
      </c>
      <c r="V1242" s="6"/>
    </row>
    <row r="1243" spans="1:22" x14ac:dyDescent="0.3">
      <c r="A1243" s="6">
        <v>39786</v>
      </c>
      <c r="B1243" s="3">
        <v>45.6</v>
      </c>
      <c r="C1243" s="3">
        <v>43.7</v>
      </c>
      <c r="D1243" s="3">
        <v>41</v>
      </c>
      <c r="E1243" s="2">
        <v>39.9</v>
      </c>
      <c r="V1243" s="6"/>
    </row>
    <row r="1244" spans="1:22" x14ac:dyDescent="0.3">
      <c r="A1244" s="6">
        <v>39787</v>
      </c>
      <c r="B1244" s="3">
        <v>44.5</v>
      </c>
      <c r="C1244" s="3">
        <v>44.25</v>
      </c>
      <c r="D1244" s="3">
        <v>40.01</v>
      </c>
      <c r="E1244" s="2">
        <v>39.01</v>
      </c>
      <c r="V1244" s="6"/>
    </row>
    <row r="1245" spans="1:22" x14ac:dyDescent="0.3">
      <c r="A1245" s="6">
        <v>39790</v>
      </c>
      <c r="B1245" s="3">
        <v>45.25</v>
      </c>
      <c r="C1245" s="3">
        <v>44.35</v>
      </c>
      <c r="D1245" s="3">
        <v>41</v>
      </c>
      <c r="E1245" s="2">
        <v>40</v>
      </c>
      <c r="V1245" s="6"/>
    </row>
    <row r="1246" spans="1:22" x14ac:dyDescent="0.3">
      <c r="A1246" s="6">
        <v>39791</v>
      </c>
      <c r="B1246" s="3">
        <v>45.05</v>
      </c>
      <c r="C1246" s="3">
        <v>46</v>
      </c>
      <c r="D1246" s="3">
        <v>41.5</v>
      </c>
      <c r="E1246" s="2">
        <v>39.65</v>
      </c>
      <c r="V1246" s="6"/>
    </row>
    <row r="1247" spans="1:22" x14ac:dyDescent="0.3">
      <c r="A1247" s="6">
        <v>39792</v>
      </c>
      <c r="B1247" s="3">
        <v>45.5</v>
      </c>
      <c r="C1247" s="3">
        <v>46.25</v>
      </c>
      <c r="D1247" s="3">
        <v>42.75</v>
      </c>
      <c r="E1247" s="2">
        <v>40.75</v>
      </c>
      <c r="V1247" s="6"/>
    </row>
    <row r="1248" spans="1:22" x14ac:dyDescent="0.3">
      <c r="A1248" s="6">
        <v>39793</v>
      </c>
      <c r="B1248" s="3">
        <v>46</v>
      </c>
      <c r="C1248" s="3">
        <v>44.25</v>
      </c>
      <c r="D1248" s="3">
        <v>43.35</v>
      </c>
      <c r="E1248" s="2">
        <v>41.35</v>
      </c>
      <c r="V1248" s="6"/>
    </row>
    <row r="1249" spans="1:22" x14ac:dyDescent="0.3">
      <c r="A1249" s="6">
        <v>39794</v>
      </c>
      <c r="B1249" s="3">
        <v>44.5</v>
      </c>
      <c r="C1249" s="3">
        <v>43.6</v>
      </c>
      <c r="D1249" s="3">
        <v>42</v>
      </c>
      <c r="E1249" s="2">
        <v>40.200000000000003</v>
      </c>
      <c r="V1249" s="6"/>
    </row>
    <row r="1250" spans="1:22" x14ac:dyDescent="0.3">
      <c r="A1250" s="6">
        <v>39797</v>
      </c>
      <c r="B1250" s="3">
        <v>43.5</v>
      </c>
      <c r="C1250" s="3">
        <v>41.85</v>
      </c>
      <c r="D1250" s="3">
        <v>42.1</v>
      </c>
      <c r="E1250" s="2">
        <v>40</v>
      </c>
      <c r="V1250" s="6"/>
    </row>
    <row r="1251" spans="1:22" x14ac:dyDescent="0.3">
      <c r="A1251" s="6">
        <v>39798</v>
      </c>
      <c r="B1251" s="3">
        <v>41</v>
      </c>
      <c r="C1251" s="3">
        <v>41</v>
      </c>
      <c r="D1251" s="3">
        <v>39.25</v>
      </c>
      <c r="E1251" s="2">
        <v>38</v>
      </c>
      <c r="V1251" s="6"/>
    </row>
    <row r="1252" spans="1:22" x14ac:dyDescent="0.3">
      <c r="A1252" s="6">
        <v>39799</v>
      </c>
      <c r="B1252" s="3">
        <v>40.5</v>
      </c>
      <c r="C1252" s="3">
        <v>40</v>
      </c>
      <c r="D1252" s="3">
        <v>39.299999999999997</v>
      </c>
      <c r="E1252" s="2">
        <v>37.75</v>
      </c>
      <c r="V1252" s="6"/>
    </row>
    <row r="1253" spans="1:22" x14ac:dyDescent="0.3">
      <c r="A1253" s="6">
        <v>39800</v>
      </c>
      <c r="B1253" s="3">
        <v>39.5</v>
      </c>
      <c r="C1253" s="3">
        <v>42.05</v>
      </c>
      <c r="D1253" s="3">
        <v>38.4</v>
      </c>
      <c r="E1253" s="2">
        <v>36.4</v>
      </c>
      <c r="V1253" s="6"/>
    </row>
    <row r="1254" spans="1:22" x14ac:dyDescent="0.3">
      <c r="A1254" s="6">
        <v>39801</v>
      </c>
      <c r="B1254" s="3">
        <v>42.25</v>
      </c>
      <c r="C1254" s="3">
        <v>43.6</v>
      </c>
      <c r="D1254" s="3">
        <v>40</v>
      </c>
      <c r="E1254" s="2">
        <v>37.5</v>
      </c>
      <c r="V1254" s="6"/>
    </row>
    <row r="1255" spans="1:22" x14ac:dyDescent="0.3">
      <c r="A1255" s="6">
        <v>39804</v>
      </c>
      <c r="B1255" s="3">
        <v>44.8</v>
      </c>
      <c r="C1255" s="3">
        <v>44</v>
      </c>
      <c r="D1255" s="3">
        <v>42</v>
      </c>
      <c r="E1255" s="2">
        <v>40.229999999999997</v>
      </c>
      <c r="V1255" s="6"/>
    </row>
    <row r="1256" spans="1:22" x14ac:dyDescent="0.3">
      <c r="A1256" s="6">
        <v>39805</v>
      </c>
      <c r="B1256" s="3">
        <v>46</v>
      </c>
      <c r="C1256" s="3">
        <v>45.25</v>
      </c>
      <c r="D1256" s="3">
        <v>42</v>
      </c>
      <c r="E1256" s="2">
        <v>40.450000000000003</v>
      </c>
      <c r="V1256" s="6"/>
    </row>
    <row r="1257" spans="1:22" x14ac:dyDescent="0.3">
      <c r="A1257" s="6">
        <v>39811</v>
      </c>
      <c r="B1257" s="3">
        <v>47.58</v>
      </c>
      <c r="C1257" s="3">
        <v>43.25</v>
      </c>
      <c r="D1257" s="3">
        <v>43.25</v>
      </c>
      <c r="E1257" s="2">
        <v>41.75</v>
      </c>
      <c r="V1257" s="6"/>
    </row>
    <row r="1258" spans="1:22" x14ac:dyDescent="0.3">
      <c r="A1258" s="6">
        <v>39812</v>
      </c>
      <c r="B1258" s="3">
        <v>44.9</v>
      </c>
      <c r="C1258" s="3">
        <v>40.5</v>
      </c>
      <c r="D1258" s="3">
        <v>41.5</v>
      </c>
      <c r="E1258" s="2">
        <v>40.18</v>
      </c>
      <c r="V1258" s="6"/>
    </row>
    <row r="1259" spans="1:22" x14ac:dyDescent="0.3">
      <c r="A1259" s="6">
        <v>39815</v>
      </c>
      <c r="B1259" s="3">
        <v>42</v>
      </c>
      <c r="C1259" s="3">
        <v>39</v>
      </c>
      <c r="D1259" s="3">
        <v>39</v>
      </c>
      <c r="E1259" s="2">
        <v>34.9</v>
      </c>
      <c r="V1259" s="6"/>
    </row>
    <row r="1260" spans="1:22" x14ac:dyDescent="0.3">
      <c r="A1260" s="6">
        <v>39818</v>
      </c>
      <c r="B1260" s="3">
        <v>40.1</v>
      </c>
      <c r="C1260" s="3">
        <v>41.15</v>
      </c>
      <c r="D1260" s="3">
        <v>38</v>
      </c>
      <c r="E1260" s="2">
        <v>34.5</v>
      </c>
      <c r="V1260" s="6"/>
    </row>
    <row r="1261" spans="1:22" x14ac:dyDescent="0.3">
      <c r="A1261" s="6">
        <v>39819</v>
      </c>
      <c r="B1261" s="3">
        <v>41.75</v>
      </c>
      <c r="C1261" s="3">
        <v>40.549999999999997</v>
      </c>
      <c r="D1261" s="3">
        <v>40.35</v>
      </c>
      <c r="E1261" s="2">
        <v>36.5</v>
      </c>
      <c r="V1261" s="6"/>
    </row>
    <row r="1262" spans="1:22" x14ac:dyDescent="0.3">
      <c r="A1262" s="6">
        <v>39820</v>
      </c>
      <c r="B1262" s="3">
        <v>41.2</v>
      </c>
      <c r="C1262" s="3">
        <v>39.85</v>
      </c>
      <c r="D1262" s="3">
        <v>39.5</v>
      </c>
      <c r="E1262" s="2">
        <v>36.75</v>
      </c>
      <c r="V1262" s="6"/>
    </row>
    <row r="1263" spans="1:22" x14ac:dyDescent="0.3">
      <c r="A1263" s="6">
        <v>39821</v>
      </c>
      <c r="B1263" s="3">
        <v>41</v>
      </c>
      <c r="C1263" s="3">
        <v>39.549999999999997</v>
      </c>
      <c r="D1263" s="3">
        <v>38.25</v>
      </c>
      <c r="E1263" s="2">
        <v>34.950000000000003</v>
      </c>
      <c r="V1263" s="6"/>
    </row>
    <row r="1264" spans="1:22" x14ac:dyDescent="0.3">
      <c r="A1264" s="6">
        <v>39822</v>
      </c>
      <c r="B1264" s="3">
        <v>40.85</v>
      </c>
      <c r="C1264" s="3">
        <v>38.799999999999997</v>
      </c>
      <c r="D1264" s="3">
        <v>38</v>
      </c>
      <c r="E1264" s="2">
        <v>34</v>
      </c>
      <c r="V1264" s="6"/>
    </row>
    <row r="1265" spans="1:22" x14ac:dyDescent="0.3">
      <c r="A1265" s="6">
        <v>39825</v>
      </c>
      <c r="B1265" s="3">
        <v>39.65</v>
      </c>
      <c r="C1265" s="3">
        <v>39.65</v>
      </c>
      <c r="D1265" s="3">
        <v>36.950000000000003</v>
      </c>
      <c r="E1265" s="2">
        <v>34</v>
      </c>
      <c r="V1265" s="6"/>
    </row>
    <row r="1266" spans="1:22" x14ac:dyDescent="0.3">
      <c r="A1266" s="6">
        <v>39826</v>
      </c>
      <c r="B1266" s="3">
        <v>40.5</v>
      </c>
      <c r="C1266" s="3">
        <v>39.299999999999997</v>
      </c>
      <c r="D1266" s="3">
        <v>38</v>
      </c>
      <c r="E1266" s="2">
        <v>35</v>
      </c>
      <c r="V1266" s="6"/>
    </row>
    <row r="1267" spans="1:22" x14ac:dyDescent="0.3">
      <c r="A1267" s="6">
        <v>39827</v>
      </c>
      <c r="B1267" s="3">
        <v>40.5</v>
      </c>
      <c r="C1267" s="3">
        <v>38.9</v>
      </c>
      <c r="D1267" s="3">
        <v>37.5</v>
      </c>
      <c r="E1267" s="2">
        <v>34</v>
      </c>
      <c r="V1267" s="6"/>
    </row>
    <row r="1268" spans="1:22" x14ac:dyDescent="0.3">
      <c r="A1268" s="6">
        <v>39828</v>
      </c>
      <c r="B1268" s="3">
        <v>40.15</v>
      </c>
      <c r="C1268" s="3">
        <v>40.950000000000003</v>
      </c>
      <c r="D1268" s="3">
        <v>37.299999999999997</v>
      </c>
      <c r="E1268" s="2">
        <v>34.25</v>
      </c>
      <c r="V1268" s="6"/>
    </row>
    <row r="1269" spans="1:22" x14ac:dyDescent="0.3">
      <c r="A1269" s="6">
        <v>39829</v>
      </c>
      <c r="B1269" s="3">
        <v>42</v>
      </c>
      <c r="C1269" s="3">
        <v>38.75</v>
      </c>
      <c r="D1269" s="3">
        <v>39.15</v>
      </c>
      <c r="E1269" s="2">
        <v>35.75</v>
      </c>
      <c r="V1269" s="6"/>
    </row>
    <row r="1270" spans="1:22" x14ac:dyDescent="0.3">
      <c r="A1270" s="6">
        <v>39832</v>
      </c>
      <c r="B1270" s="3">
        <v>39.5</v>
      </c>
      <c r="C1270" s="3">
        <v>37.35</v>
      </c>
      <c r="D1270" s="3">
        <v>37.049999999999997</v>
      </c>
      <c r="E1270" s="2">
        <v>33</v>
      </c>
      <c r="V1270" s="6"/>
    </row>
    <row r="1271" spans="1:22" x14ac:dyDescent="0.3">
      <c r="A1271" s="6">
        <v>39833</v>
      </c>
      <c r="B1271" s="3">
        <v>38.1</v>
      </c>
      <c r="C1271" s="3">
        <v>37.35</v>
      </c>
      <c r="D1271" s="3">
        <v>35.25</v>
      </c>
      <c r="E1271" s="2">
        <v>31</v>
      </c>
      <c r="V1271" s="6"/>
    </row>
    <row r="1272" spans="1:22" x14ac:dyDescent="0.3">
      <c r="A1272" s="6">
        <v>39834</v>
      </c>
      <c r="B1272" s="3">
        <v>37.9</v>
      </c>
      <c r="C1272" s="3">
        <v>39.5</v>
      </c>
      <c r="D1272" s="3">
        <v>35.5</v>
      </c>
      <c r="E1272" s="2">
        <v>31.75</v>
      </c>
      <c r="V1272" s="6"/>
    </row>
    <row r="1273" spans="1:22" x14ac:dyDescent="0.3">
      <c r="A1273" s="6">
        <v>39835</v>
      </c>
      <c r="B1273" s="3">
        <v>40.4</v>
      </c>
      <c r="C1273" s="3">
        <v>40.9</v>
      </c>
      <c r="D1273" s="3">
        <v>37.700000000000003</v>
      </c>
      <c r="E1273" s="2">
        <v>33.049999999999997</v>
      </c>
      <c r="V1273" s="6"/>
    </row>
    <row r="1274" spans="1:22" x14ac:dyDescent="0.3">
      <c r="A1274" s="6">
        <v>39836</v>
      </c>
      <c r="B1274" s="3">
        <v>42.2</v>
      </c>
      <c r="C1274" s="3">
        <v>43.35</v>
      </c>
      <c r="D1274" s="3">
        <v>38.9</v>
      </c>
      <c r="E1274" s="2">
        <v>34.049999999999997</v>
      </c>
      <c r="V1274" s="6"/>
    </row>
    <row r="1275" spans="1:22" x14ac:dyDescent="0.3">
      <c r="A1275" s="6">
        <v>39839</v>
      </c>
      <c r="B1275" s="3">
        <v>45</v>
      </c>
      <c r="C1275" s="3">
        <v>41.55</v>
      </c>
      <c r="D1275" s="3">
        <v>41.8</v>
      </c>
      <c r="E1275" s="2">
        <v>36.75</v>
      </c>
      <c r="V1275" s="6"/>
    </row>
    <row r="1276" spans="1:22" x14ac:dyDescent="0.3">
      <c r="A1276" s="6">
        <v>39840</v>
      </c>
      <c r="B1276" s="3">
        <v>43.55</v>
      </c>
      <c r="C1276" s="3">
        <v>42.95</v>
      </c>
      <c r="D1276" s="3">
        <v>39.950000000000003</v>
      </c>
      <c r="E1276" s="2">
        <v>35</v>
      </c>
      <c r="V1276" s="6"/>
    </row>
    <row r="1277" spans="1:22" x14ac:dyDescent="0.3">
      <c r="A1277" s="6">
        <v>39841</v>
      </c>
      <c r="B1277" s="3">
        <v>44.85</v>
      </c>
      <c r="C1277" s="3">
        <v>42.05</v>
      </c>
      <c r="D1277" s="3">
        <v>41.25</v>
      </c>
      <c r="E1277" s="2">
        <v>36.450000000000003</v>
      </c>
      <c r="V1277" s="6"/>
    </row>
    <row r="1278" spans="1:22" x14ac:dyDescent="0.3">
      <c r="A1278" s="6">
        <v>39842</v>
      </c>
      <c r="B1278" s="3">
        <v>43.7</v>
      </c>
      <c r="C1278" s="3">
        <v>43.25</v>
      </c>
      <c r="D1278" s="3">
        <v>40.200000000000003</v>
      </c>
      <c r="E1278" s="2">
        <v>35.549999999999997</v>
      </c>
      <c r="V1278" s="6"/>
    </row>
    <row r="1279" spans="1:22" x14ac:dyDescent="0.3">
      <c r="A1279" s="6">
        <v>39843</v>
      </c>
      <c r="B1279" s="3">
        <v>44</v>
      </c>
      <c r="C1279" s="3">
        <v>39.5</v>
      </c>
      <c r="D1279" s="3">
        <v>41.4</v>
      </c>
      <c r="E1279" s="2">
        <v>36.549999999999997</v>
      </c>
      <c r="V1279" s="6"/>
    </row>
    <row r="1280" spans="1:22" x14ac:dyDescent="0.3">
      <c r="A1280" s="6">
        <v>39846</v>
      </c>
      <c r="B1280" s="3">
        <v>41</v>
      </c>
      <c r="C1280" s="3">
        <v>39</v>
      </c>
      <c r="D1280" s="3">
        <v>34.5</v>
      </c>
      <c r="E1280" s="2">
        <v>33.5</v>
      </c>
      <c r="V1280" s="6"/>
    </row>
    <row r="1281" spans="1:22" x14ac:dyDescent="0.3">
      <c r="A1281" s="6">
        <v>39847</v>
      </c>
      <c r="B1281" s="3">
        <v>40.75</v>
      </c>
      <c r="C1281" s="3">
        <v>39</v>
      </c>
      <c r="D1281" s="3">
        <v>34.049999999999997</v>
      </c>
      <c r="E1281" s="2">
        <v>33.25</v>
      </c>
      <c r="V1281" s="6"/>
    </row>
    <row r="1282" spans="1:22" x14ac:dyDescent="0.3">
      <c r="A1282" s="6">
        <v>39848</v>
      </c>
      <c r="B1282" s="3">
        <v>40.299999999999997</v>
      </c>
      <c r="C1282" s="3">
        <v>40.65</v>
      </c>
      <c r="D1282" s="3">
        <v>34</v>
      </c>
      <c r="E1282" s="2">
        <v>33.1</v>
      </c>
      <c r="V1282" s="6"/>
    </row>
    <row r="1283" spans="1:22" x14ac:dyDescent="0.3">
      <c r="A1283" s="6">
        <v>39849</v>
      </c>
      <c r="B1283" s="3">
        <v>41.75</v>
      </c>
      <c r="C1283" s="3">
        <v>41.05</v>
      </c>
      <c r="D1283" s="3">
        <v>35.6</v>
      </c>
      <c r="E1283" s="2">
        <v>34.5</v>
      </c>
      <c r="V1283" s="6"/>
    </row>
    <row r="1284" spans="1:22" x14ac:dyDescent="0.3">
      <c r="A1284" s="6">
        <v>39850</v>
      </c>
      <c r="B1284" s="3">
        <v>42</v>
      </c>
      <c r="C1284" s="3">
        <v>43.2</v>
      </c>
      <c r="D1284" s="3">
        <v>36.200000000000003</v>
      </c>
      <c r="E1284" s="2">
        <v>35</v>
      </c>
      <c r="V1284" s="6"/>
    </row>
    <row r="1285" spans="1:22" x14ac:dyDescent="0.3">
      <c r="A1285" s="6">
        <v>39853</v>
      </c>
      <c r="B1285" s="3">
        <v>43.8</v>
      </c>
      <c r="C1285" s="3">
        <v>42.25</v>
      </c>
      <c r="D1285" s="3">
        <v>38.5</v>
      </c>
      <c r="E1285" s="2">
        <v>37.5</v>
      </c>
      <c r="V1285" s="6"/>
    </row>
    <row r="1286" spans="1:22" x14ac:dyDescent="0.3">
      <c r="A1286" s="6">
        <v>39854</v>
      </c>
      <c r="B1286" s="3">
        <v>42.7</v>
      </c>
      <c r="C1286" s="3">
        <v>40.4</v>
      </c>
      <c r="D1286" s="3">
        <v>37.6</v>
      </c>
      <c r="E1286" s="2">
        <v>36.450000000000003</v>
      </c>
      <c r="V1286" s="6"/>
    </row>
    <row r="1287" spans="1:22" x14ac:dyDescent="0.3">
      <c r="A1287" s="6">
        <v>39855</v>
      </c>
      <c r="B1287" s="3">
        <v>40.6</v>
      </c>
      <c r="C1287" s="3">
        <v>38.549999999999997</v>
      </c>
      <c r="D1287" s="3">
        <v>36.75</v>
      </c>
      <c r="E1287" s="2">
        <v>35.65</v>
      </c>
      <c r="V1287" s="6"/>
    </row>
    <row r="1288" spans="1:22" x14ac:dyDescent="0.3">
      <c r="A1288" s="6">
        <v>39856</v>
      </c>
      <c r="B1288" s="3">
        <v>38.85</v>
      </c>
      <c r="C1288" s="3">
        <v>39</v>
      </c>
      <c r="D1288" s="3">
        <v>34.75</v>
      </c>
      <c r="E1288" s="2">
        <v>33.75</v>
      </c>
      <c r="V1288" s="6"/>
    </row>
    <row r="1289" spans="1:22" x14ac:dyDescent="0.3">
      <c r="A1289" s="6">
        <v>39857</v>
      </c>
      <c r="B1289" s="3">
        <v>39.4</v>
      </c>
      <c r="C1289" s="3">
        <v>36.950000000000003</v>
      </c>
      <c r="D1289" s="3">
        <v>35.049999999999997</v>
      </c>
      <c r="E1289" s="2">
        <v>34.049999999999997</v>
      </c>
      <c r="V1289" s="6"/>
    </row>
    <row r="1290" spans="1:22" x14ac:dyDescent="0.3">
      <c r="A1290" s="6">
        <v>39860</v>
      </c>
      <c r="B1290" s="3">
        <v>37.299999999999997</v>
      </c>
      <c r="C1290" s="3">
        <v>35.1</v>
      </c>
      <c r="D1290" s="3">
        <v>33.049999999999997</v>
      </c>
      <c r="E1290" s="2">
        <v>32.15</v>
      </c>
      <c r="V1290" s="6"/>
    </row>
    <row r="1291" spans="1:22" x14ac:dyDescent="0.3">
      <c r="A1291" s="6">
        <v>39861</v>
      </c>
      <c r="B1291" s="3">
        <v>35.799999999999997</v>
      </c>
      <c r="C1291" s="3">
        <v>35.15</v>
      </c>
      <c r="D1291" s="3">
        <v>31.4</v>
      </c>
      <c r="E1291" s="2">
        <v>30.7</v>
      </c>
      <c r="V1291" s="6"/>
    </row>
    <row r="1292" spans="1:22" x14ac:dyDescent="0.3">
      <c r="A1292" s="6">
        <v>39862</v>
      </c>
      <c r="B1292" s="3">
        <v>35.9</v>
      </c>
      <c r="C1292" s="3">
        <v>34.5</v>
      </c>
      <c r="D1292" s="3">
        <v>32</v>
      </c>
      <c r="E1292" s="2">
        <v>31.5</v>
      </c>
      <c r="V1292" s="6"/>
    </row>
    <row r="1293" spans="1:22" x14ac:dyDescent="0.3">
      <c r="A1293" s="6">
        <v>39863</v>
      </c>
      <c r="B1293" s="3">
        <v>35.299999999999997</v>
      </c>
      <c r="C1293" s="3">
        <v>33.5</v>
      </c>
      <c r="D1293" s="3">
        <v>31.5</v>
      </c>
      <c r="E1293" s="2">
        <v>30.75</v>
      </c>
      <c r="V1293" s="6"/>
    </row>
    <row r="1294" spans="1:22" x14ac:dyDescent="0.3">
      <c r="A1294" s="6">
        <v>39864</v>
      </c>
      <c r="B1294" s="3">
        <v>34.75</v>
      </c>
      <c r="C1294" s="3">
        <v>31.5</v>
      </c>
      <c r="D1294" s="3">
        <v>31</v>
      </c>
      <c r="E1294" s="2">
        <v>31</v>
      </c>
      <c r="V1294" s="6"/>
    </row>
    <row r="1295" spans="1:22" x14ac:dyDescent="0.3">
      <c r="A1295" s="6">
        <v>39867</v>
      </c>
      <c r="B1295" s="3">
        <v>33.25</v>
      </c>
      <c r="C1295" s="3">
        <v>30.5</v>
      </c>
      <c r="D1295" s="3">
        <v>28.6</v>
      </c>
      <c r="E1295" s="2">
        <v>28.5</v>
      </c>
      <c r="V1295" s="6"/>
    </row>
    <row r="1296" spans="1:22" x14ac:dyDescent="0.3">
      <c r="A1296" s="6">
        <v>39868</v>
      </c>
      <c r="B1296" s="3">
        <v>32.450000000000003</v>
      </c>
      <c r="C1296" s="3">
        <v>29.75</v>
      </c>
      <c r="D1296" s="3">
        <v>27</v>
      </c>
      <c r="E1296" s="2">
        <v>27.1</v>
      </c>
      <c r="V1296" s="6"/>
    </row>
    <row r="1297" spans="1:22" x14ac:dyDescent="0.3">
      <c r="A1297" s="6">
        <v>39869</v>
      </c>
      <c r="B1297" s="3">
        <v>31.7</v>
      </c>
      <c r="C1297" s="3">
        <v>30.59</v>
      </c>
      <c r="D1297" s="3">
        <v>26.25</v>
      </c>
      <c r="E1297" s="2">
        <v>26</v>
      </c>
      <c r="V1297" s="6"/>
    </row>
    <row r="1298" spans="1:22" x14ac:dyDescent="0.3">
      <c r="A1298" s="6">
        <v>39870</v>
      </c>
      <c r="B1298" s="3">
        <v>32</v>
      </c>
      <c r="C1298" s="3">
        <v>30.4</v>
      </c>
      <c r="D1298" s="3">
        <v>27</v>
      </c>
      <c r="E1298" s="2">
        <v>26.75</v>
      </c>
      <c r="V1298" s="6"/>
    </row>
    <row r="1299" spans="1:22" x14ac:dyDescent="0.3">
      <c r="A1299" s="6">
        <v>39871</v>
      </c>
      <c r="B1299" s="3">
        <v>32</v>
      </c>
      <c r="C1299" s="3">
        <v>26</v>
      </c>
      <c r="D1299" s="3">
        <v>26.5</v>
      </c>
      <c r="E1299" s="2">
        <v>26.05</v>
      </c>
      <c r="V1299" s="6"/>
    </row>
    <row r="1300" spans="1:22" x14ac:dyDescent="0.3">
      <c r="A1300" s="6">
        <v>39874</v>
      </c>
      <c r="B1300" s="3">
        <v>30.4</v>
      </c>
      <c r="C1300" s="3">
        <v>27.8</v>
      </c>
      <c r="D1300" s="3">
        <v>25.5</v>
      </c>
      <c r="E1300" s="2">
        <v>24.5</v>
      </c>
      <c r="V1300" s="6"/>
    </row>
    <row r="1301" spans="1:22" x14ac:dyDescent="0.3">
      <c r="A1301" s="6">
        <v>39875</v>
      </c>
      <c r="B1301" s="3">
        <v>32.1</v>
      </c>
      <c r="C1301" s="3">
        <v>29.25</v>
      </c>
      <c r="D1301" s="3">
        <v>27</v>
      </c>
      <c r="E1301" s="2">
        <v>25.25</v>
      </c>
      <c r="V1301" s="6"/>
    </row>
    <row r="1302" spans="1:22" x14ac:dyDescent="0.3">
      <c r="A1302" s="6">
        <v>39876</v>
      </c>
      <c r="B1302" s="3">
        <v>33.5</v>
      </c>
      <c r="C1302" s="3">
        <v>30</v>
      </c>
      <c r="D1302" s="3">
        <v>29.5</v>
      </c>
      <c r="E1302" s="2">
        <v>27</v>
      </c>
      <c r="V1302" s="6"/>
    </row>
    <row r="1303" spans="1:22" x14ac:dyDescent="0.3">
      <c r="A1303" s="6">
        <v>39877</v>
      </c>
      <c r="B1303" s="3">
        <v>33.799999999999997</v>
      </c>
      <c r="C1303" s="3">
        <v>30.5</v>
      </c>
      <c r="D1303" s="3">
        <v>29.8</v>
      </c>
      <c r="E1303" s="2">
        <v>27.53</v>
      </c>
      <c r="V1303" s="6"/>
    </row>
    <row r="1304" spans="1:22" x14ac:dyDescent="0.3">
      <c r="A1304" s="6">
        <v>39878</v>
      </c>
      <c r="B1304" s="3">
        <v>34.5</v>
      </c>
      <c r="C1304" s="3">
        <v>31.5</v>
      </c>
      <c r="D1304" s="3">
        <v>30</v>
      </c>
      <c r="E1304" s="2">
        <v>27.7</v>
      </c>
      <c r="V1304" s="6"/>
    </row>
    <row r="1305" spans="1:22" x14ac:dyDescent="0.3">
      <c r="A1305" s="6">
        <v>39881</v>
      </c>
      <c r="B1305" s="3">
        <v>35.450000000000003</v>
      </c>
      <c r="C1305" s="3">
        <v>31.9</v>
      </c>
      <c r="D1305" s="3">
        <v>31.2</v>
      </c>
      <c r="E1305" s="2">
        <v>28.4</v>
      </c>
      <c r="V1305" s="6"/>
    </row>
    <row r="1306" spans="1:22" x14ac:dyDescent="0.3">
      <c r="A1306" s="6">
        <v>39882</v>
      </c>
      <c r="B1306" s="3">
        <v>35.200000000000003</v>
      </c>
      <c r="C1306" s="3">
        <v>31</v>
      </c>
      <c r="D1306" s="3">
        <v>31.9</v>
      </c>
      <c r="E1306" s="2">
        <v>29.5</v>
      </c>
      <c r="V1306" s="6"/>
    </row>
    <row r="1307" spans="1:22" x14ac:dyDescent="0.3">
      <c r="A1307" s="6">
        <v>39883</v>
      </c>
      <c r="B1307" s="3">
        <v>33.6</v>
      </c>
      <c r="C1307" s="3">
        <v>29.3</v>
      </c>
      <c r="D1307" s="3">
        <v>30.5</v>
      </c>
      <c r="E1307" s="2">
        <v>28.15</v>
      </c>
      <c r="V1307" s="6"/>
    </row>
    <row r="1308" spans="1:22" x14ac:dyDescent="0.3">
      <c r="A1308" s="6">
        <v>39884</v>
      </c>
      <c r="B1308" s="3">
        <v>32.75</v>
      </c>
      <c r="C1308" s="3">
        <v>30.4</v>
      </c>
      <c r="D1308" s="3">
        <v>28.5</v>
      </c>
      <c r="E1308" s="2">
        <v>27.08</v>
      </c>
      <c r="V1308" s="6"/>
    </row>
    <row r="1309" spans="1:22" x14ac:dyDescent="0.3">
      <c r="A1309" s="6">
        <v>39885</v>
      </c>
      <c r="B1309" s="3">
        <v>33.75</v>
      </c>
      <c r="C1309" s="3">
        <v>29.95</v>
      </c>
      <c r="D1309" s="3">
        <v>29.8</v>
      </c>
      <c r="E1309" s="2">
        <v>28</v>
      </c>
      <c r="V1309" s="6"/>
    </row>
    <row r="1310" spans="1:22" x14ac:dyDescent="0.3">
      <c r="A1310" s="6">
        <v>39888</v>
      </c>
      <c r="B1310" s="3">
        <v>33.5</v>
      </c>
      <c r="C1310" s="3">
        <v>30.25</v>
      </c>
      <c r="D1310" s="3">
        <v>29.25</v>
      </c>
      <c r="E1310" s="2">
        <v>27.75</v>
      </c>
      <c r="V1310" s="6"/>
    </row>
    <row r="1311" spans="1:22" x14ac:dyDescent="0.3">
      <c r="A1311" s="6">
        <v>39889</v>
      </c>
      <c r="B1311" s="3">
        <v>34</v>
      </c>
      <c r="C1311" s="3">
        <v>30.45</v>
      </c>
      <c r="D1311" s="3">
        <v>29.8</v>
      </c>
      <c r="E1311" s="2">
        <v>27.7</v>
      </c>
      <c r="V1311" s="6"/>
    </row>
    <row r="1312" spans="1:22" x14ac:dyDescent="0.3">
      <c r="A1312" s="6">
        <v>39890</v>
      </c>
      <c r="B1312" s="3">
        <v>33.35</v>
      </c>
      <c r="C1312" s="3">
        <v>31.8</v>
      </c>
      <c r="D1312" s="3">
        <v>29.75</v>
      </c>
      <c r="E1312" s="2">
        <v>28.25</v>
      </c>
      <c r="V1312" s="6"/>
    </row>
    <row r="1313" spans="1:22" x14ac:dyDescent="0.3">
      <c r="A1313" s="6">
        <v>39891</v>
      </c>
      <c r="B1313" s="3">
        <v>34.5</v>
      </c>
      <c r="C1313" s="3">
        <v>32.25</v>
      </c>
      <c r="D1313" s="3">
        <v>31.5</v>
      </c>
      <c r="E1313" s="2">
        <v>29.5</v>
      </c>
      <c r="V1313" s="6"/>
    </row>
    <row r="1314" spans="1:22" x14ac:dyDescent="0.3">
      <c r="A1314" s="6">
        <v>39892</v>
      </c>
      <c r="B1314" s="3">
        <v>34.75</v>
      </c>
      <c r="C1314" s="3">
        <v>33.700000000000003</v>
      </c>
      <c r="D1314" s="3">
        <v>31.4</v>
      </c>
      <c r="E1314" s="2">
        <v>30.85</v>
      </c>
      <c r="V1314" s="6"/>
    </row>
    <row r="1315" spans="1:22" x14ac:dyDescent="0.3">
      <c r="A1315" s="6">
        <v>39895</v>
      </c>
      <c r="B1315" s="3">
        <v>35.75</v>
      </c>
      <c r="C1315" s="3">
        <v>33</v>
      </c>
      <c r="D1315" s="3">
        <v>33.75</v>
      </c>
      <c r="E1315" s="2">
        <v>32.1</v>
      </c>
      <c r="V1315" s="6"/>
    </row>
    <row r="1316" spans="1:22" x14ac:dyDescent="0.3">
      <c r="A1316" s="6">
        <v>39896</v>
      </c>
      <c r="B1316" s="3">
        <v>34.799999999999997</v>
      </c>
      <c r="C1316" s="3">
        <v>32.5</v>
      </c>
      <c r="D1316" s="3">
        <v>33.5</v>
      </c>
      <c r="E1316" s="2">
        <v>31.5</v>
      </c>
      <c r="V1316" s="6"/>
    </row>
    <row r="1317" spans="1:22" x14ac:dyDescent="0.3">
      <c r="A1317" s="6">
        <v>39897</v>
      </c>
      <c r="B1317" s="3">
        <v>34.9</v>
      </c>
      <c r="C1317" s="3">
        <v>33.25</v>
      </c>
      <c r="D1317" s="3">
        <v>32</v>
      </c>
      <c r="E1317" s="2">
        <v>31.38</v>
      </c>
      <c r="V1317" s="6"/>
    </row>
    <row r="1318" spans="1:22" x14ac:dyDescent="0.3">
      <c r="A1318" s="6">
        <v>39898</v>
      </c>
      <c r="B1318" s="3">
        <v>35.15</v>
      </c>
      <c r="C1318" s="3">
        <v>33.1</v>
      </c>
      <c r="D1318" s="3">
        <v>33</v>
      </c>
      <c r="E1318" s="2">
        <v>32.75</v>
      </c>
      <c r="V1318" s="6"/>
    </row>
    <row r="1319" spans="1:22" x14ac:dyDescent="0.3">
      <c r="A1319" s="6">
        <v>39899</v>
      </c>
      <c r="B1319" s="3">
        <v>35.1</v>
      </c>
      <c r="C1319" s="3">
        <v>30.75</v>
      </c>
      <c r="D1319" s="3">
        <v>32.9</v>
      </c>
      <c r="E1319" s="2">
        <v>32</v>
      </c>
      <c r="V1319" s="6"/>
    </row>
    <row r="1320" spans="1:22" x14ac:dyDescent="0.3">
      <c r="A1320" s="6">
        <v>39902</v>
      </c>
      <c r="B1320" s="3">
        <v>34.75</v>
      </c>
      <c r="C1320" s="3">
        <v>31.4</v>
      </c>
      <c r="D1320" s="3">
        <v>31.1</v>
      </c>
      <c r="E1320" s="2">
        <v>29.55</v>
      </c>
      <c r="V1320" s="6"/>
    </row>
    <row r="1321" spans="1:22" x14ac:dyDescent="0.3">
      <c r="A1321" s="6">
        <v>39903</v>
      </c>
      <c r="B1321" s="3">
        <v>35.799999999999997</v>
      </c>
      <c r="C1321" s="3">
        <v>32.1</v>
      </c>
      <c r="D1321" s="3">
        <v>31.5</v>
      </c>
      <c r="E1321" s="2">
        <v>29.75</v>
      </c>
      <c r="V1321" s="6"/>
    </row>
    <row r="1322" spans="1:22" x14ac:dyDescent="0.3">
      <c r="A1322" s="6">
        <v>39904</v>
      </c>
      <c r="B1322" s="3">
        <v>31</v>
      </c>
      <c r="C1322" s="3">
        <v>33.4</v>
      </c>
      <c r="D1322" s="3">
        <v>30</v>
      </c>
      <c r="E1322" s="2">
        <v>31.63</v>
      </c>
      <c r="V1322" s="6"/>
    </row>
    <row r="1323" spans="1:22" x14ac:dyDescent="0.3">
      <c r="A1323" s="6">
        <v>39905</v>
      </c>
      <c r="B1323" s="3">
        <v>33.25</v>
      </c>
      <c r="C1323" s="3">
        <v>33.35</v>
      </c>
      <c r="D1323" s="3">
        <v>31.3</v>
      </c>
      <c r="E1323" s="2">
        <v>32.5</v>
      </c>
      <c r="V1323" s="6"/>
    </row>
    <row r="1324" spans="1:22" x14ac:dyDescent="0.3">
      <c r="A1324" s="6">
        <v>39906</v>
      </c>
      <c r="B1324" s="3">
        <v>33.15</v>
      </c>
      <c r="C1324" s="3">
        <v>32.549999999999997</v>
      </c>
      <c r="D1324" s="3">
        <v>32.450000000000003</v>
      </c>
      <c r="E1324" s="2">
        <v>34.549999999999997</v>
      </c>
      <c r="V1324" s="6"/>
    </row>
    <row r="1325" spans="1:22" x14ac:dyDescent="0.3">
      <c r="A1325" s="6">
        <v>39909</v>
      </c>
      <c r="B1325" s="3">
        <v>32.549999999999997</v>
      </c>
      <c r="C1325" s="3">
        <v>32.5</v>
      </c>
      <c r="D1325" s="3">
        <v>32.700000000000003</v>
      </c>
      <c r="E1325" s="2">
        <v>35</v>
      </c>
      <c r="V1325" s="6"/>
    </row>
    <row r="1326" spans="1:22" x14ac:dyDescent="0.3">
      <c r="A1326" s="6">
        <v>39910</v>
      </c>
      <c r="B1326" s="3">
        <v>32.25</v>
      </c>
      <c r="C1326" s="3">
        <v>33.200000000000003</v>
      </c>
      <c r="D1326" s="3">
        <v>31.35</v>
      </c>
      <c r="E1326" s="2">
        <v>34</v>
      </c>
      <c r="V1326" s="6"/>
    </row>
    <row r="1327" spans="1:22" x14ac:dyDescent="0.3">
      <c r="A1327" s="6">
        <v>39911</v>
      </c>
      <c r="B1327" s="3">
        <v>33.25</v>
      </c>
      <c r="C1327" s="3">
        <v>34</v>
      </c>
      <c r="D1327" s="3">
        <v>30.6</v>
      </c>
      <c r="E1327" s="2">
        <v>32.799999999999997</v>
      </c>
      <c r="V1327" s="6"/>
    </row>
    <row r="1328" spans="1:22" x14ac:dyDescent="0.3">
      <c r="A1328" s="6">
        <v>39917</v>
      </c>
      <c r="B1328" s="3">
        <v>33.9</v>
      </c>
      <c r="C1328" s="3">
        <v>33.35</v>
      </c>
      <c r="D1328" s="3">
        <v>33</v>
      </c>
      <c r="E1328" s="2">
        <v>36</v>
      </c>
      <c r="V1328" s="6"/>
    </row>
    <row r="1329" spans="1:22" x14ac:dyDescent="0.3">
      <c r="A1329" s="6">
        <v>39918</v>
      </c>
      <c r="B1329" s="3">
        <v>32.9</v>
      </c>
      <c r="C1329" s="3">
        <v>33.9</v>
      </c>
      <c r="D1329" s="3">
        <v>32.35</v>
      </c>
      <c r="E1329" s="2">
        <v>34.85</v>
      </c>
      <c r="V1329" s="6"/>
    </row>
    <row r="1330" spans="1:22" x14ac:dyDescent="0.3">
      <c r="A1330" s="6">
        <v>39919</v>
      </c>
      <c r="B1330" s="3">
        <v>33.5</v>
      </c>
      <c r="C1330" s="3">
        <v>34.4</v>
      </c>
      <c r="D1330" s="3">
        <v>33</v>
      </c>
      <c r="E1330" s="2">
        <v>35.75</v>
      </c>
      <c r="V1330" s="6"/>
    </row>
    <row r="1331" spans="1:22" x14ac:dyDescent="0.3">
      <c r="A1331" s="6">
        <v>39920</v>
      </c>
      <c r="B1331" s="3">
        <v>33.700000000000003</v>
      </c>
      <c r="C1331" s="3">
        <v>34.25</v>
      </c>
      <c r="D1331" s="3">
        <v>33.700000000000003</v>
      </c>
      <c r="E1331" s="2">
        <v>37.1</v>
      </c>
      <c r="V1331" s="6"/>
    </row>
    <row r="1332" spans="1:22" x14ac:dyDescent="0.3">
      <c r="A1332" s="6">
        <v>39923</v>
      </c>
      <c r="B1332" s="3">
        <v>33.299999999999997</v>
      </c>
      <c r="C1332" s="3">
        <v>33.799999999999997</v>
      </c>
      <c r="D1332" s="3">
        <v>32.85</v>
      </c>
      <c r="E1332" s="2">
        <v>36</v>
      </c>
      <c r="V1332" s="6"/>
    </row>
    <row r="1333" spans="1:22" x14ac:dyDescent="0.3">
      <c r="A1333" s="6">
        <v>39924</v>
      </c>
      <c r="B1333" s="3">
        <v>32.700000000000003</v>
      </c>
      <c r="C1333" s="3">
        <v>33.85</v>
      </c>
      <c r="D1333" s="3">
        <v>32.6</v>
      </c>
      <c r="E1333" s="2">
        <v>35.25</v>
      </c>
      <c r="V1333" s="6"/>
    </row>
    <row r="1334" spans="1:22" x14ac:dyDescent="0.3">
      <c r="A1334" s="6">
        <v>39925</v>
      </c>
      <c r="B1334" s="3">
        <v>32.75</v>
      </c>
      <c r="C1334" s="3">
        <v>33.5</v>
      </c>
      <c r="D1334" s="3">
        <v>32.700000000000003</v>
      </c>
      <c r="E1334" s="2">
        <v>35.700000000000003</v>
      </c>
      <c r="V1334" s="6"/>
    </row>
    <row r="1335" spans="1:22" x14ac:dyDescent="0.3">
      <c r="A1335" s="6">
        <v>39926</v>
      </c>
      <c r="B1335" s="3">
        <v>32.5</v>
      </c>
      <c r="C1335" s="3">
        <v>33.75</v>
      </c>
      <c r="D1335" s="3">
        <v>32.35</v>
      </c>
      <c r="E1335" s="2">
        <v>35.380000000000003</v>
      </c>
      <c r="V1335" s="6"/>
    </row>
    <row r="1336" spans="1:22" x14ac:dyDescent="0.3">
      <c r="A1336" s="6">
        <v>39927</v>
      </c>
      <c r="B1336" s="3">
        <v>32.4</v>
      </c>
      <c r="C1336" s="3">
        <v>32.1</v>
      </c>
      <c r="D1336" s="3">
        <v>32.75</v>
      </c>
      <c r="E1336" s="2">
        <v>35.25</v>
      </c>
      <c r="V1336" s="6"/>
    </row>
    <row r="1337" spans="1:22" x14ac:dyDescent="0.3">
      <c r="A1337" s="6">
        <v>39930</v>
      </c>
      <c r="B1337" s="3">
        <v>30.3</v>
      </c>
      <c r="C1337" s="3">
        <v>33</v>
      </c>
      <c r="D1337" s="3">
        <v>31.45</v>
      </c>
      <c r="E1337" s="2">
        <v>34.6</v>
      </c>
      <c r="V1337" s="6"/>
    </row>
    <row r="1338" spans="1:22" x14ac:dyDescent="0.3">
      <c r="A1338" s="6">
        <v>39931</v>
      </c>
      <c r="B1338" s="3">
        <v>30.3</v>
      </c>
      <c r="C1338" s="3">
        <v>33</v>
      </c>
      <c r="D1338" s="3">
        <v>31.75</v>
      </c>
      <c r="E1338" s="2">
        <v>34.200000000000003</v>
      </c>
      <c r="V1338" s="6"/>
    </row>
    <row r="1339" spans="1:22" x14ac:dyDescent="0.3">
      <c r="A1339" s="6">
        <v>39932</v>
      </c>
      <c r="B1339" s="3">
        <v>31.45</v>
      </c>
      <c r="C1339" s="3">
        <v>33.6</v>
      </c>
      <c r="D1339" s="3">
        <v>31.9</v>
      </c>
      <c r="E1339" s="2">
        <v>34.4</v>
      </c>
      <c r="V1339" s="6"/>
    </row>
    <row r="1340" spans="1:22" x14ac:dyDescent="0.3">
      <c r="A1340" s="6">
        <v>39933</v>
      </c>
      <c r="B1340" s="3">
        <v>31.5</v>
      </c>
      <c r="C1340" s="3">
        <v>32.049999999999997</v>
      </c>
      <c r="D1340" s="3">
        <v>32.450000000000003</v>
      </c>
      <c r="E1340" s="2">
        <v>35.1</v>
      </c>
      <c r="V1340" s="6"/>
    </row>
    <row r="1341" spans="1:22" x14ac:dyDescent="0.3">
      <c r="A1341" s="6">
        <v>39937</v>
      </c>
      <c r="B1341" s="3">
        <v>33</v>
      </c>
      <c r="C1341" s="3">
        <v>32.700000000000003</v>
      </c>
      <c r="D1341" s="3">
        <v>35</v>
      </c>
      <c r="E1341" s="2">
        <v>35.700000000000003</v>
      </c>
      <c r="V1341" s="6"/>
    </row>
    <row r="1342" spans="1:22" x14ac:dyDescent="0.3">
      <c r="A1342" s="6">
        <v>39938</v>
      </c>
      <c r="B1342" s="3">
        <v>33.549999999999997</v>
      </c>
      <c r="C1342" s="3">
        <v>34.1</v>
      </c>
      <c r="D1342" s="3">
        <v>35.5</v>
      </c>
      <c r="E1342" s="2">
        <v>36.25</v>
      </c>
      <c r="V1342" s="6"/>
    </row>
    <row r="1343" spans="1:22" x14ac:dyDescent="0.3">
      <c r="A1343" s="6">
        <v>39940</v>
      </c>
      <c r="B1343" s="3">
        <v>34.799999999999997</v>
      </c>
      <c r="C1343" s="3">
        <v>34.1</v>
      </c>
      <c r="D1343" s="3">
        <v>37.1</v>
      </c>
      <c r="E1343" s="2">
        <v>38.1</v>
      </c>
      <c r="V1343" s="6"/>
    </row>
    <row r="1344" spans="1:22" x14ac:dyDescent="0.3">
      <c r="A1344" s="6">
        <v>39941</v>
      </c>
      <c r="B1344" s="3">
        <v>34.799999999999997</v>
      </c>
      <c r="C1344" s="3">
        <v>34.200000000000003</v>
      </c>
      <c r="D1344" s="3">
        <v>37.299999999999997</v>
      </c>
      <c r="E1344" s="2">
        <v>38</v>
      </c>
      <c r="V1344" s="6"/>
    </row>
    <row r="1345" spans="1:22" x14ac:dyDescent="0.3">
      <c r="A1345" s="6">
        <v>39944</v>
      </c>
      <c r="B1345" s="3">
        <v>35</v>
      </c>
      <c r="C1345" s="3">
        <v>34.85</v>
      </c>
      <c r="D1345" s="3">
        <v>37.43</v>
      </c>
      <c r="E1345" s="2">
        <v>38.299999999999997</v>
      </c>
      <c r="V1345" s="6"/>
    </row>
    <row r="1346" spans="1:22" x14ac:dyDescent="0.3">
      <c r="A1346" s="6">
        <v>39945</v>
      </c>
      <c r="B1346" s="3">
        <v>35.25</v>
      </c>
      <c r="C1346" s="3">
        <v>34.6</v>
      </c>
      <c r="D1346" s="3">
        <v>37.799999999999997</v>
      </c>
      <c r="E1346" s="2">
        <v>39</v>
      </c>
      <c r="V1346" s="6"/>
    </row>
    <row r="1347" spans="1:22" x14ac:dyDescent="0.3">
      <c r="A1347" s="6">
        <v>39946</v>
      </c>
      <c r="B1347" s="3">
        <v>35.6</v>
      </c>
      <c r="C1347" s="3">
        <v>35.450000000000003</v>
      </c>
      <c r="D1347" s="3">
        <v>38.15</v>
      </c>
      <c r="E1347" s="2">
        <v>39.25</v>
      </c>
      <c r="V1347" s="6"/>
    </row>
    <row r="1348" spans="1:22" x14ac:dyDescent="0.3">
      <c r="A1348" s="6">
        <v>39947</v>
      </c>
      <c r="B1348" s="3">
        <v>35.549999999999997</v>
      </c>
      <c r="C1348" s="3">
        <v>35.049999999999997</v>
      </c>
      <c r="D1348" s="3">
        <v>37.200000000000003</v>
      </c>
      <c r="E1348" s="2">
        <v>39.200000000000003</v>
      </c>
      <c r="V1348" s="6"/>
    </row>
    <row r="1349" spans="1:22" x14ac:dyDescent="0.3">
      <c r="A1349" s="6">
        <v>39948</v>
      </c>
      <c r="B1349" s="3">
        <v>36.15</v>
      </c>
      <c r="C1349" s="3">
        <v>33.75</v>
      </c>
      <c r="D1349" s="3">
        <v>37.15</v>
      </c>
      <c r="E1349" s="2">
        <v>39.5</v>
      </c>
      <c r="V1349" s="6"/>
    </row>
    <row r="1350" spans="1:22" x14ac:dyDescent="0.3">
      <c r="A1350" s="6">
        <v>39951</v>
      </c>
      <c r="B1350" s="3">
        <v>34.700000000000003</v>
      </c>
      <c r="C1350" s="3">
        <v>33.799999999999997</v>
      </c>
      <c r="D1350" s="3">
        <v>38</v>
      </c>
      <c r="E1350" s="2">
        <v>38.200000000000003</v>
      </c>
      <c r="V1350" s="6"/>
    </row>
    <row r="1351" spans="1:22" x14ac:dyDescent="0.3">
      <c r="A1351" s="6">
        <v>39952</v>
      </c>
      <c r="B1351" s="3">
        <v>34.4</v>
      </c>
      <c r="C1351" s="3">
        <v>34</v>
      </c>
      <c r="D1351" s="3">
        <v>37</v>
      </c>
      <c r="E1351" s="2">
        <v>38.200000000000003</v>
      </c>
      <c r="V1351" s="6"/>
    </row>
    <row r="1352" spans="1:22" x14ac:dyDescent="0.3">
      <c r="A1352" s="6">
        <v>39953</v>
      </c>
      <c r="B1352" s="3">
        <v>34.4</v>
      </c>
      <c r="C1352" s="3">
        <v>33.799999999999997</v>
      </c>
      <c r="D1352" s="3">
        <v>37</v>
      </c>
      <c r="E1352" s="2">
        <v>38</v>
      </c>
      <c r="V1352" s="6"/>
    </row>
    <row r="1353" spans="1:22" x14ac:dyDescent="0.3">
      <c r="A1353" s="6">
        <v>39955</v>
      </c>
      <c r="B1353" s="3">
        <v>34.15</v>
      </c>
      <c r="C1353" s="3">
        <v>33.700000000000003</v>
      </c>
      <c r="D1353" s="3">
        <v>37</v>
      </c>
      <c r="E1353" s="2">
        <v>37.9</v>
      </c>
      <c r="V1353" s="6"/>
    </row>
    <row r="1354" spans="1:22" x14ac:dyDescent="0.3">
      <c r="A1354" s="6">
        <v>39958</v>
      </c>
      <c r="B1354" s="3">
        <v>34.4</v>
      </c>
      <c r="C1354" s="3">
        <v>33.35</v>
      </c>
      <c r="D1354" s="3">
        <v>36.950000000000003</v>
      </c>
      <c r="E1354" s="2">
        <v>38.15</v>
      </c>
      <c r="V1354" s="6"/>
    </row>
    <row r="1355" spans="1:22" x14ac:dyDescent="0.3">
      <c r="A1355" s="6">
        <v>39959</v>
      </c>
      <c r="B1355" s="3">
        <v>34.299999999999997</v>
      </c>
      <c r="C1355" s="3">
        <v>34.200000000000003</v>
      </c>
      <c r="D1355" s="3">
        <v>36.35</v>
      </c>
      <c r="E1355" s="2">
        <v>37.5</v>
      </c>
      <c r="V1355" s="6"/>
    </row>
    <row r="1356" spans="1:22" x14ac:dyDescent="0.3">
      <c r="A1356" s="6">
        <v>39960</v>
      </c>
      <c r="B1356" s="3">
        <v>35.1</v>
      </c>
      <c r="C1356" s="3">
        <v>34.299999999999997</v>
      </c>
      <c r="D1356" s="3">
        <v>37.450000000000003</v>
      </c>
      <c r="E1356" s="2">
        <v>38.5</v>
      </c>
      <c r="V1356" s="6"/>
    </row>
    <row r="1357" spans="1:22" x14ac:dyDescent="0.3">
      <c r="A1357" s="6">
        <v>39961</v>
      </c>
      <c r="B1357" s="3">
        <v>35.4</v>
      </c>
      <c r="C1357" s="3">
        <v>34</v>
      </c>
      <c r="D1357" s="3">
        <v>37.299999999999997</v>
      </c>
      <c r="E1357" s="2">
        <v>38.83</v>
      </c>
      <c r="V1357" s="6"/>
    </row>
    <row r="1358" spans="1:22" x14ac:dyDescent="0.3">
      <c r="A1358" s="6">
        <v>39962</v>
      </c>
      <c r="B1358" s="3">
        <v>34.65</v>
      </c>
      <c r="C1358" s="3">
        <v>37.25</v>
      </c>
      <c r="D1358" s="3">
        <v>37.1</v>
      </c>
      <c r="E1358" s="2">
        <v>38.5</v>
      </c>
      <c r="V1358" s="6"/>
    </row>
    <row r="1359" spans="1:22" x14ac:dyDescent="0.3">
      <c r="A1359" s="6">
        <v>39966</v>
      </c>
      <c r="B1359" s="3">
        <v>34.1</v>
      </c>
      <c r="C1359" s="3">
        <v>37.049999999999997</v>
      </c>
      <c r="D1359" s="3">
        <v>38.9</v>
      </c>
      <c r="E1359" s="2">
        <v>39.46</v>
      </c>
      <c r="V1359" s="6"/>
    </row>
    <row r="1360" spans="1:22" x14ac:dyDescent="0.3">
      <c r="A1360" s="6">
        <v>39967</v>
      </c>
      <c r="B1360" s="3">
        <v>33.799999999999997</v>
      </c>
      <c r="C1360" s="3">
        <v>37.049999999999997</v>
      </c>
      <c r="D1360" s="3">
        <v>38.700000000000003</v>
      </c>
      <c r="E1360" s="2">
        <v>39.25</v>
      </c>
      <c r="V1360" s="6"/>
    </row>
    <row r="1361" spans="1:22" x14ac:dyDescent="0.3">
      <c r="A1361" s="6">
        <v>39968</v>
      </c>
      <c r="B1361" s="3">
        <v>34.1</v>
      </c>
      <c r="C1361" s="3">
        <v>37.4</v>
      </c>
      <c r="D1361" s="3">
        <v>38.799999999999997</v>
      </c>
      <c r="E1361" s="2">
        <v>39.35</v>
      </c>
      <c r="V1361" s="6"/>
    </row>
    <row r="1362" spans="1:22" x14ac:dyDescent="0.3">
      <c r="A1362" s="6">
        <v>39969</v>
      </c>
      <c r="B1362" s="3">
        <v>34.549999999999997</v>
      </c>
      <c r="C1362" s="3">
        <v>36.799999999999997</v>
      </c>
      <c r="D1362" s="3">
        <v>39.549999999999997</v>
      </c>
      <c r="E1362" s="2">
        <v>40.049999999999997</v>
      </c>
      <c r="V1362" s="6"/>
    </row>
    <row r="1363" spans="1:22" x14ac:dyDescent="0.3">
      <c r="A1363" s="6">
        <v>39972</v>
      </c>
      <c r="B1363" s="3">
        <v>33.85</v>
      </c>
      <c r="C1363" s="3">
        <v>36.700000000000003</v>
      </c>
      <c r="D1363" s="3">
        <v>38.799999999999997</v>
      </c>
      <c r="E1363" s="2">
        <v>39.35</v>
      </c>
      <c r="V1363" s="6"/>
    </row>
    <row r="1364" spans="1:22" x14ac:dyDescent="0.3">
      <c r="A1364" s="6">
        <v>39973</v>
      </c>
      <c r="B1364" s="3">
        <v>33.6</v>
      </c>
      <c r="C1364" s="3">
        <v>36</v>
      </c>
      <c r="D1364" s="3">
        <v>38.6</v>
      </c>
      <c r="E1364" s="2">
        <v>39.1</v>
      </c>
      <c r="V1364" s="6"/>
    </row>
    <row r="1365" spans="1:22" x14ac:dyDescent="0.3">
      <c r="A1365" s="6">
        <v>39974</v>
      </c>
      <c r="B1365" s="3">
        <v>32.9</v>
      </c>
      <c r="C1365" s="3">
        <v>35.25</v>
      </c>
      <c r="D1365" s="3">
        <v>38.25</v>
      </c>
      <c r="E1365" s="2">
        <v>39</v>
      </c>
      <c r="V1365" s="6"/>
    </row>
    <row r="1366" spans="1:22" x14ac:dyDescent="0.3">
      <c r="A1366" s="6">
        <v>39975</v>
      </c>
      <c r="B1366" s="3">
        <v>32.5</v>
      </c>
      <c r="C1366" s="3">
        <v>35.15</v>
      </c>
      <c r="D1366" s="3">
        <v>37.75</v>
      </c>
      <c r="E1366" s="2">
        <v>38.049999999999997</v>
      </c>
      <c r="V1366" s="6"/>
    </row>
    <row r="1367" spans="1:22" x14ac:dyDescent="0.3">
      <c r="A1367" s="6">
        <v>39976</v>
      </c>
      <c r="B1367" s="3">
        <v>32.200000000000003</v>
      </c>
      <c r="C1367" s="3">
        <v>34.5</v>
      </c>
      <c r="D1367" s="3">
        <v>37.65</v>
      </c>
      <c r="E1367" s="2">
        <v>38</v>
      </c>
      <c r="V1367" s="6"/>
    </row>
    <row r="1368" spans="1:22" x14ac:dyDescent="0.3">
      <c r="A1368" s="6">
        <v>39979</v>
      </c>
      <c r="B1368" s="3">
        <v>31.85</v>
      </c>
      <c r="C1368" s="3">
        <v>35.1</v>
      </c>
      <c r="D1368" s="3">
        <v>36.700000000000003</v>
      </c>
      <c r="E1368" s="2">
        <v>37.15</v>
      </c>
      <c r="V1368" s="6"/>
    </row>
    <row r="1369" spans="1:22" x14ac:dyDescent="0.3">
      <c r="A1369" s="6">
        <v>39980</v>
      </c>
      <c r="B1369" s="3">
        <v>32.299999999999997</v>
      </c>
      <c r="C1369" s="3">
        <v>34.4</v>
      </c>
      <c r="D1369" s="3">
        <v>37.35</v>
      </c>
      <c r="E1369" s="2">
        <v>37.75</v>
      </c>
      <c r="V1369" s="6"/>
    </row>
    <row r="1370" spans="1:22" x14ac:dyDescent="0.3">
      <c r="A1370" s="6">
        <v>39981</v>
      </c>
      <c r="B1370" s="3">
        <v>32.049999999999997</v>
      </c>
      <c r="C1370" s="3">
        <v>34.75</v>
      </c>
      <c r="D1370" s="3">
        <v>36.950000000000003</v>
      </c>
      <c r="E1370" s="2">
        <v>37.200000000000003</v>
      </c>
      <c r="V1370" s="6"/>
    </row>
    <row r="1371" spans="1:22" x14ac:dyDescent="0.3">
      <c r="A1371" s="6">
        <v>39982</v>
      </c>
      <c r="B1371" s="3">
        <v>32.65</v>
      </c>
      <c r="C1371" s="3">
        <v>35.450000000000003</v>
      </c>
      <c r="D1371" s="3">
        <v>37.200000000000003</v>
      </c>
      <c r="E1371" s="2">
        <v>37.549999999999997</v>
      </c>
      <c r="V1371" s="6"/>
    </row>
    <row r="1372" spans="1:22" x14ac:dyDescent="0.3">
      <c r="A1372" s="6">
        <v>39983</v>
      </c>
      <c r="B1372" s="3">
        <v>33.5</v>
      </c>
      <c r="C1372" s="3">
        <v>34.25</v>
      </c>
      <c r="D1372" s="3">
        <v>37.75</v>
      </c>
      <c r="E1372" s="2">
        <v>37.979999999999997</v>
      </c>
      <c r="V1372" s="6"/>
    </row>
    <row r="1373" spans="1:22" x14ac:dyDescent="0.3">
      <c r="A1373" s="6">
        <v>39986</v>
      </c>
      <c r="B1373" s="3">
        <v>32.75</v>
      </c>
      <c r="C1373" s="3">
        <v>35.6</v>
      </c>
      <c r="D1373" s="3">
        <v>36.5</v>
      </c>
      <c r="E1373" s="2">
        <v>36.75</v>
      </c>
      <c r="V1373" s="6"/>
    </row>
    <row r="1374" spans="1:22" x14ac:dyDescent="0.3">
      <c r="A1374" s="6">
        <v>39987</v>
      </c>
      <c r="B1374" s="3">
        <v>34.1</v>
      </c>
      <c r="C1374" s="3">
        <v>35.6</v>
      </c>
      <c r="D1374" s="3">
        <v>37.9</v>
      </c>
      <c r="E1374" s="2">
        <v>38.200000000000003</v>
      </c>
      <c r="V1374" s="6"/>
    </row>
    <row r="1375" spans="1:22" x14ac:dyDescent="0.3">
      <c r="A1375" s="6">
        <v>39988</v>
      </c>
      <c r="B1375" s="3">
        <v>34.4</v>
      </c>
      <c r="C1375" s="3">
        <v>36.75</v>
      </c>
      <c r="D1375" s="3">
        <v>38.11</v>
      </c>
      <c r="E1375" s="2">
        <v>38.5</v>
      </c>
      <c r="V1375" s="6"/>
    </row>
    <row r="1376" spans="1:22" x14ac:dyDescent="0.3">
      <c r="A1376" s="6">
        <v>39989</v>
      </c>
      <c r="B1376" s="3">
        <v>35</v>
      </c>
      <c r="C1376" s="3">
        <v>37.75</v>
      </c>
      <c r="D1376" s="3">
        <v>38.75</v>
      </c>
      <c r="E1376" s="2">
        <v>39.049999999999997</v>
      </c>
      <c r="V1376" s="6"/>
    </row>
    <row r="1377" spans="1:22" x14ac:dyDescent="0.3">
      <c r="A1377" s="6">
        <v>39990</v>
      </c>
      <c r="B1377" s="3">
        <v>35.700000000000003</v>
      </c>
      <c r="C1377" s="3">
        <v>39</v>
      </c>
      <c r="D1377" s="3">
        <v>39.700000000000003</v>
      </c>
      <c r="E1377" s="2">
        <v>39.9</v>
      </c>
      <c r="V1377" s="6"/>
    </row>
    <row r="1378" spans="1:22" x14ac:dyDescent="0.3">
      <c r="A1378" s="6">
        <v>39993</v>
      </c>
      <c r="B1378" s="3">
        <v>37</v>
      </c>
      <c r="C1378" s="3">
        <v>38.75</v>
      </c>
      <c r="D1378" s="3">
        <v>40.81</v>
      </c>
      <c r="E1378" s="2">
        <v>41.2</v>
      </c>
      <c r="V1378" s="6"/>
    </row>
    <row r="1379" spans="1:22" x14ac:dyDescent="0.3">
      <c r="A1379" s="6">
        <v>39994</v>
      </c>
      <c r="B1379" s="3">
        <v>36.9</v>
      </c>
      <c r="C1379" s="3">
        <v>39.85</v>
      </c>
      <c r="D1379" s="3">
        <v>40.299999999999997</v>
      </c>
      <c r="E1379" s="2">
        <v>40.65</v>
      </c>
      <c r="V1379" s="6"/>
    </row>
    <row r="1380" spans="1:22" x14ac:dyDescent="0.3">
      <c r="A1380" s="6">
        <v>39995</v>
      </c>
      <c r="B1380" s="3">
        <v>38.25</v>
      </c>
      <c r="C1380" s="3">
        <v>38.65</v>
      </c>
      <c r="D1380" s="3">
        <v>40.1</v>
      </c>
      <c r="E1380" s="2">
        <v>41.35</v>
      </c>
      <c r="V1380" s="6"/>
    </row>
    <row r="1381" spans="1:22" x14ac:dyDescent="0.3">
      <c r="A1381" s="6">
        <v>39996</v>
      </c>
      <c r="B1381" s="3">
        <v>37.35</v>
      </c>
      <c r="C1381" s="3">
        <v>37.799999999999997</v>
      </c>
      <c r="D1381" s="3">
        <v>38.85</v>
      </c>
      <c r="E1381" s="2">
        <v>40</v>
      </c>
      <c r="V1381" s="6"/>
    </row>
    <row r="1382" spans="1:22" x14ac:dyDescent="0.3">
      <c r="A1382" s="6">
        <v>39997</v>
      </c>
      <c r="B1382" s="3">
        <v>36.700000000000003</v>
      </c>
      <c r="C1382" s="3">
        <v>36.9</v>
      </c>
      <c r="D1382" s="3">
        <v>38.020000000000003</v>
      </c>
      <c r="E1382" s="2">
        <v>39.4</v>
      </c>
      <c r="V1382" s="6"/>
    </row>
    <row r="1383" spans="1:22" x14ac:dyDescent="0.3">
      <c r="A1383" s="6">
        <v>40001</v>
      </c>
      <c r="B1383" s="3">
        <v>35.950000000000003</v>
      </c>
      <c r="C1383" s="3">
        <v>36.4</v>
      </c>
      <c r="D1383" s="3">
        <v>37.299999999999997</v>
      </c>
      <c r="E1383" s="2">
        <v>38.450000000000003</v>
      </c>
      <c r="V1383" s="6"/>
    </row>
    <row r="1384" spans="1:22" x14ac:dyDescent="0.3">
      <c r="A1384" s="6">
        <v>40002</v>
      </c>
      <c r="B1384" s="3">
        <v>35.6</v>
      </c>
      <c r="C1384" s="3">
        <v>36.700000000000003</v>
      </c>
      <c r="D1384" s="3">
        <v>36.700000000000003</v>
      </c>
      <c r="E1384" s="2">
        <v>38</v>
      </c>
      <c r="V1384" s="6"/>
    </row>
    <row r="1385" spans="1:22" x14ac:dyDescent="0.3">
      <c r="A1385" s="6">
        <v>40003</v>
      </c>
      <c r="B1385" s="3">
        <v>35.65</v>
      </c>
      <c r="C1385" s="3">
        <v>36.799999999999997</v>
      </c>
      <c r="D1385" s="3">
        <v>36.9</v>
      </c>
      <c r="E1385" s="2">
        <v>38.049999999999997</v>
      </c>
      <c r="V1385" s="6"/>
    </row>
    <row r="1386" spans="1:22" x14ac:dyDescent="0.3">
      <c r="A1386" s="6">
        <v>40004</v>
      </c>
      <c r="B1386" s="3">
        <v>35.69</v>
      </c>
      <c r="C1386" s="3">
        <v>37.25</v>
      </c>
      <c r="D1386" s="3">
        <v>36.9</v>
      </c>
      <c r="E1386" s="2">
        <v>38</v>
      </c>
      <c r="V1386" s="6"/>
    </row>
    <row r="1387" spans="1:22" x14ac:dyDescent="0.3">
      <c r="A1387" s="6">
        <v>40007</v>
      </c>
      <c r="B1387" s="3">
        <v>35.549999999999997</v>
      </c>
      <c r="C1387" s="3">
        <v>37.4</v>
      </c>
      <c r="D1387" s="3">
        <v>37.049999999999997</v>
      </c>
      <c r="E1387" s="2">
        <v>38.15</v>
      </c>
      <c r="V1387" s="6"/>
    </row>
    <row r="1388" spans="1:22" x14ac:dyDescent="0.3">
      <c r="A1388" s="6">
        <v>40008</v>
      </c>
      <c r="B1388" s="3">
        <v>35.799999999999997</v>
      </c>
      <c r="C1388" s="3">
        <v>37.700000000000003</v>
      </c>
      <c r="D1388" s="3">
        <v>37.729999999999997</v>
      </c>
      <c r="E1388" s="2">
        <v>38.65</v>
      </c>
      <c r="V1388" s="6"/>
    </row>
    <row r="1389" spans="1:22" x14ac:dyDescent="0.3">
      <c r="A1389" s="6">
        <v>40009</v>
      </c>
      <c r="B1389" s="3">
        <v>36</v>
      </c>
      <c r="C1389" s="3">
        <v>37.799999999999997</v>
      </c>
      <c r="D1389" s="3">
        <v>38.08</v>
      </c>
      <c r="E1389" s="2">
        <v>39.25</v>
      </c>
      <c r="V1389" s="6"/>
    </row>
    <row r="1390" spans="1:22" x14ac:dyDescent="0.3">
      <c r="A1390" s="6">
        <v>40010</v>
      </c>
      <c r="B1390" s="3">
        <v>36.1</v>
      </c>
      <c r="C1390" s="3">
        <v>37.549999999999997</v>
      </c>
      <c r="D1390" s="3">
        <v>38</v>
      </c>
      <c r="E1390" s="2">
        <v>39.049999999999997</v>
      </c>
      <c r="V1390" s="6"/>
    </row>
    <row r="1391" spans="1:22" x14ac:dyDescent="0.3">
      <c r="A1391" s="6">
        <v>40011</v>
      </c>
      <c r="B1391" s="3">
        <v>36.049999999999997</v>
      </c>
      <c r="C1391" s="3">
        <v>36.799999999999997</v>
      </c>
      <c r="D1391" s="3">
        <v>37.700000000000003</v>
      </c>
      <c r="E1391" s="2">
        <v>39</v>
      </c>
      <c r="V1391" s="6"/>
    </row>
    <row r="1392" spans="1:22" x14ac:dyDescent="0.3">
      <c r="A1392" s="6">
        <v>40015</v>
      </c>
      <c r="B1392" s="3">
        <v>35</v>
      </c>
      <c r="C1392" s="3">
        <v>36.4</v>
      </c>
      <c r="D1392" s="3">
        <v>37.130000000000003</v>
      </c>
      <c r="E1392" s="2">
        <v>38.4</v>
      </c>
      <c r="V1392" s="6"/>
    </row>
    <row r="1393" spans="1:22" x14ac:dyDescent="0.3">
      <c r="A1393" s="6">
        <v>40016</v>
      </c>
      <c r="B1393" s="3">
        <v>34.5</v>
      </c>
      <c r="C1393" s="3">
        <v>36</v>
      </c>
      <c r="D1393" s="3">
        <v>36.6</v>
      </c>
      <c r="E1393" s="2">
        <v>38.049999999999997</v>
      </c>
      <c r="V1393" s="6"/>
    </row>
    <row r="1394" spans="1:22" x14ac:dyDescent="0.3">
      <c r="A1394" s="6">
        <v>40017</v>
      </c>
      <c r="B1394" s="3">
        <v>34.1</v>
      </c>
      <c r="C1394" s="3">
        <v>35.75</v>
      </c>
      <c r="D1394" s="3">
        <v>36.15</v>
      </c>
      <c r="E1394" s="2">
        <v>37.450000000000003</v>
      </c>
      <c r="V1394" s="6"/>
    </row>
    <row r="1395" spans="1:22" x14ac:dyDescent="0.3">
      <c r="A1395" s="6">
        <v>40018</v>
      </c>
      <c r="B1395" s="3">
        <v>33.75</v>
      </c>
      <c r="C1395" s="3">
        <v>34.65</v>
      </c>
      <c r="D1395" s="3">
        <v>36.1</v>
      </c>
      <c r="E1395" s="2">
        <v>37.380000000000003</v>
      </c>
      <c r="V1395" s="6"/>
    </row>
    <row r="1396" spans="1:22" x14ac:dyDescent="0.3">
      <c r="A1396" s="6">
        <v>40021</v>
      </c>
      <c r="B1396" s="3">
        <v>32.35</v>
      </c>
      <c r="C1396" s="3">
        <v>34.25</v>
      </c>
      <c r="D1396" s="3">
        <v>34.799999999999997</v>
      </c>
      <c r="E1396" s="2">
        <v>36.1</v>
      </c>
      <c r="V1396" s="6"/>
    </row>
    <row r="1397" spans="1:22" x14ac:dyDescent="0.3">
      <c r="A1397" s="6">
        <v>40022</v>
      </c>
      <c r="B1397" s="3">
        <v>31.95</v>
      </c>
      <c r="C1397" s="3">
        <v>34.1</v>
      </c>
      <c r="D1397" s="3">
        <v>34.549999999999997</v>
      </c>
      <c r="E1397" s="2">
        <v>35.9</v>
      </c>
      <c r="V1397" s="6"/>
    </row>
    <row r="1398" spans="1:22" x14ac:dyDescent="0.3">
      <c r="A1398" s="6">
        <v>40023</v>
      </c>
      <c r="B1398" s="3">
        <v>31.95</v>
      </c>
      <c r="C1398" s="3">
        <v>34.5</v>
      </c>
      <c r="D1398" s="3">
        <v>34.5</v>
      </c>
      <c r="E1398" s="2">
        <v>35.75</v>
      </c>
      <c r="V1398" s="6"/>
    </row>
    <row r="1399" spans="1:22" x14ac:dyDescent="0.3">
      <c r="A1399" s="6">
        <v>40024</v>
      </c>
      <c r="B1399" s="3">
        <v>32.5</v>
      </c>
      <c r="C1399" s="3">
        <v>34.94</v>
      </c>
      <c r="D1399" s="3">
        <v>35</v>
      </c>
      <c r="E1399" s="2">
        <v>36.25</v>
      </c>
      <c r="V1399" s="6"/>
    </row>
    <row r="1400" spans="1:22" x14ac:dyDescent="0.3">
      <c r="A1400" s="6">
        <v>40025</v>
      </c>
      <c r="B1400" s="3">
        <v>33.200000000000003</v>
      </c>
      <c r="C1400" s="3">
        <v>35.25</v>
      </c>
      <c r="D1400" s="3">
        <v>35.299999999999997</v>
      </c>
      <c r="E1400" s="2">
        <v>36.299999999999997</v>
      </c>
      <c r="V1400" s="6"/>
    </row>
    <row r="1401" spans="1:22" x14ac:dyDescent="0.3">
      <c r="A1401" s="6">
        <v>40028</v>
      </c>
      <c r="B1401" s="3">
        <v>34.840000000000003</v>
      </c>
      <c r="C1401" s="3">
        <v>34.700000000000003</v>
      </c>
      <c r="D1401" s="3">
        <v>36.75</v>
      </c>
      <c r="E1401" s="2">
        <v>38.1</v>
      </c>
      <c r="V1401" s="6"/>
    </row>
    <row r="1402" spans="1:22" x14ac:dyDescent="0.3">
      <c r="A1402" s="6">
        <v>40029</v>
      </c>
      <c r="B1402" s="3">
        <v>34.4</v>
      </c>
      <c r="C1402" s="3">
        <v>35.1</v>
      </c>
      <c r="D1402" s="3">
        <v>36.15</v>
      </c>
      <c r="E1402" s="2">
        <v>37.75</v>
      </c>
      <c r="V1402" s="6"/>
    </row>
    <row r="1403" spans="1:22" x14ac:dyDescent="0.3">
      <c r="A1403" s="6">
        <v>40030</v>
      </c>
      <c r="B1403" s="3">
        <v>34.549999999999997</v>
      </c>
      <c r="C1403" s="3">
        <v>35.15</v>
      </c>
      <c r="D1403" s="3">
        <v>36.35</v>
      </c>
      <c r="E1403" s="2">
        <v>38</v>
      </c>
      <c r="V1403" s="6"/>
    </row>
    <row r="1404" spans="1:22" x14ac:dyDescent="0.3">
      <c r="A1404" s="6">
        <v>40031</v>
      </c>
      <c r="B1404" s="3">
        <v>34.700000000000003</v>
      </c>
      <c r="C1404" s="3">
        <v>34.549999999999997</v>
      </c>
      <c r="D1404" s="3">
        <v>36.6</v>
      </c>
      <c r="E1404" s="2">
        <v>38.25</v>
      </c>
      <c r="V1404" s="6"/>
    </row>
    <row r="1405" spans="1:22" x14ac:dyDescent="0.3">
      <c r="A1405" s="6">
        <v>40032</v>
      </c>
      <c r="B1405" s="3">
        <v>34.200000000000003</v>
      </c>
      <c r="C1405" s="3">
        <v>35.1</v>
      </c>
      <c r="D1405" s="3">
        <v>36.200000000000003</v>
      </c>
      <c r="E1405" s="2">
        <v>37.549999999999997</v>
      </c>
      <c r="V1405" s="6"/>
    </row>
    <row r="1406" spans="1:22" x14ac:dyDescent="0.3">
      <c r="A1406" s="6">
        <v>40035</v>
      </c>
      <c r="B1406" s="3">
        <v>34.85</v>
      </c>
      <c r="C1406" s="3">
        <v>34.75</v>
      </c>
      <c r="D1406" s="3">
        <v>36.700000000000003</v>
      </c>
      <c r="E1406" s="2">
        <v>38.25</v>
      </c>
      <c r="V1406" s="6"/>
    </row>
    <row r="1407" spans="1:22" x14ac:dyDescent="0.3">
      <c r="A1407" s="6">
        <v>40036</v>
      </c>
      <c r="B1407" s="3">
        <v>34.4</v>
      </c>
      <c r="C1407" s="3">
        <v>34.65</v>
      </c>
      <c r="D1407" s="3">
        <v>36.200000000000003</v>
      </c>
      <c r="E1407" s="2">
        <v>37.6</v>
      </c>
      <c r="V1407" s="6"/>
    </row>
    <row r="1408" spans="1:22" x14ac:dyDescent="0.3">
      <c r="A1408" s="6">
        <v>40037</v>
      </c>
      <c r="B1408" s="3">
        <v>34.450000000000003</v>
      </c>
      <c r="C1408" s="3">
        <v>34.700000000000003</v>
      </c>
      <c r="D1408" s="3">
        <v>36.1</v>
      </c>
      <c r="E1408" s="2">
        <v>37.25</v>
      </c>
      <c r="V1408" s="6"/>
    </row>
    <row r="1409" spans="1:22" x14ac:dyDescent="0.3">
      <c r="A1409" s="6">
        <v>40038</v>
      </c>
      <c r="B1409" s="3">
        <v>34.6</v>
      </c>
      <c r="C1409" s="3">
        <v>35.4</v>
      </c>
      <c r="D1409" s="3">
        <v>36.4</v>
      </c>
      <c r="E1409" s="2">
        <v>37.700000000000003</v>
      </c>
      <c r="V1409" s="6"/>
    </row>
    <row r="1410" spans="1:22" x14ac:dyDescent="0.3">
      <c r="A1410" s="6">
        <v>40039</v>
      </c>
      <c r="B1410" s="3">
        <v>35.35</v>
      </c>
      <c r="C1410" s="3">
        <v>35</v>
      </c>
      <c r="D1410" s="3">
        <v>37.200000000000003</v>
      </c>
      <c r="E1410" s="2">
        <v>38.4</v>
      </c>
      <c r="V1410" s="6"/>
    </row>
    <row r="1411" spans="1:22" x14ac:dyDescent="0.3">
      <c r="A1411" s="6">
        <v>40042</v>
      </c>
      <c r="B1411" s="3">
        <v>34.700000000000003</v>
      </c>
      <c r="C1411" s="3">
        <v>34.4</v>
      </c>
      <c r="D1411" s="3">
        <v>36.25</v>
      </c>
      <c r="E1411" s="2">
        <v>37.5</v>
      </c>
      <c r="V1411" s="6"/>
    </row>
    <row r="1412" spans="1:22" x14ac:dyDescent="0.3">
      <c r="A1412" s="6">
        <v>40043</v>
      </c>
      <c r="B1412" s="3">
        <v>34</v>
      </c>
      <c r="C1412" s="3">
        <v>34.75</v>
      </c>
      <c r="D1412" s="3">
        <v>35.700000000000003</v>
      </c>
      <c r="E1412" s="2">
        <v>36.799999999999997</v>
      </c>
      <c r="V1412" s="6"/>
    </row>
    <row r="1413" spans="1:22" x14ac:dyDescent="0.3">
      <c r="A1413" s="6">
        <v>40044</v>
      </c>
      <c r="B1413" s="3">
        <v>34.25</v>
      </c>
      <c r="C1413" s="3">
        <v>34.950000000000003</v>
      </c>
      <c r="D1413" s="3">
        <v>35.950000000000003</v>
      </c>
      <c r="E1413" s="2">
        <v>37.1</v>
      </c>
      <c r="V1413" s="6"/>
    </row>
    <row r="1414" spans="1:22" x14ac:dyDescent="0.3">
      <c r="A1414" s="6">
        <v>40045</v>
      </c>
      <c r="B1414" s="3">
        <v>34.450000000000003</v>
      </c>
      <c r="C1414" s="3">
        <v>35.5</v>
      </c>
      <c r="D1414" s="3">
        <v>36.25</v>
      </c>
      <c r="E1414" s="2">
        <v>37.299999999999997</v>
      </c>
      <c r="V1414" s="6"/>
    </row>
    <row r="1415" spans="1:22" x14ac:dyDescent="0.3">
      <c r="A1415" s="6">
        <v>40046</v>
      </c>
      <c r="B1415" s="3">
        <v>35.1</v>
      </c>
      <c r="C1415" s="3">
        <v>34.549999999999997</v>
      </c>
      <c r="D1415" s="3">
        <v>36.75</v>
      </c>
      <c r="E1415" s="2">
        <v>37.75</v>
      </c>
      <c r="V1415" s="6"/>
    </row>
    <row r="1416" spans="1:22" x14ac:dyDescent="0.3">
      <c r="A1416" s="6">
        <v>40049</v>
      </c>
      <c r="B1416" s="3">
        <v>34.049999999999997</v>
      </c>
      <c r="C1416" s="3">
        <v>33.9</v>
      </c>
      <c r="D1416" s="3">
        <v>35.9</v>
      </c>
      <c r="E1416" s="2">
        <v>37.200000000000003</v>
      </c>
      <c r="V1416" s="6"/>
    </row>
    <row r="1417" spans="1:22" x14ac:dyDescent="0.3">
      <c r="A1417" s="6">
        <v>40050</v>
      </c>
      <c r="B1417" s="3">
        <v>33.6</v>
      </c>
      <c r="C1417" s="3">
        <v>33.15</v>
      </c>
      <c r="D1417" s="3">
        <v>35.200000000000003</v>
      </c>
      <c r="E1417" s="2">
        <v>36.6</v>
      </c>
      <c r="V1417" s="6"/>
    </row>
    <row r="1418" spans="1:22" x14ac:dyDescent="0.3">
      <c r="A1418" s="6">
        <v>40051</v>
      </c>
      <c r="B1418" s="3">
        <v>32.950000000000003</v>
      </c>
      <c r="C1418" s="3">
        <v>32.5</v>
      </c>
      <c r="D1418" s="3">
        <v>34.75</v>
      </c>
      <c r="E1418" s="2">
        <v>36.049999999999997</v>
      </c>
      <c r="V1418" s="6"/>
    </row>
    <row r="1419" spans="1:22" x14ac:dyDescent="0.3">
      <c r="A1419" s="6">
        <v>40052</v>
      </c>
      <c r="B1419" s="3">
        <v>32.049999999999997</v>
      </c>
      <c r="C1419" s="3">
        <v>32.049999999999997</v>
      </c>
      <c r="D1419" s="3">
        <v>34.4</v>
      </c>
      <c r="E1419" s="2">
        <v>35.5</v>
      </c>
      <c r="V1419" s="6"/>
    </row>
    <row r="1420" spans="1:22" x14ac:dyDescent="0.3">
      <c r="A1420" s="6">
        <v>40053</v>
      </c>
      <c r="B1420" s="3">
        <v>31.6</v>
      </c>
      <c r="C1420" s="3">
        <v>32.5</v>
      </c>
      <c r="D1420" s="3">
        <v>34.15</v>
      </c>
      <c r="E1420" s="2">
        <v>35.4</v>
      </c>
      <c r="V1420" s="6"/>
    </row>
    <row r="1421" spans="1:22" x14ac:dyDescent="0.3">
      <c r="A1421" s="6">
        <v>40056</v>
      </c>
      <c r="B1421" s="3">
        <v>32.15</v>
      </c>
      <c r="C1421" s="3">
        <v>34.200000000000003</v>
      </c>
      <c r="D1421" s="3">
        <v>34.549999999999997</v>
      </c>
      <c r="E1421" s="2">
        <v>35.6</v>
      </c>
      <c r="V1421" s="6"/>
    </row>
    <row r="1422" spans="1:22" x14ac:dyDescent="0.3">
      <c r="A1422" s="6">
        <v>40057</v>
      </c>
      <c r="B1422" s="3">
        <v>32.4</v>
      </c>
      <c r="C1422" s="3">
        <v>33.799999999999997</v>
      </c>
      <c r="D1422" s="3">
        <v>35.5</v>
      </c>
      <c r="E1422" s="2">
        <v>37.299999999999997</v>
      </c>
      <c r="V1422" s="6"/>
    </row>
    <row r="1423" spans="1:22" x14ac:dyDescent="0.3">
      <c r="A1423" s="6">
        <v>40058</v>
      </c>
      <c r="B1423" s="3">
        <v>31.75</v>
      </c>
      <c r="C1423" s="3">
        <v>34.5</v>
      </c>
      <c r="D1423" s="3">
        <v>35</v>
      </c>
      <c r="E1423" s="2">
        <v>36.85</v>
      </c>
      <c r="V1423" s="6"/>
    </row>
    <row r="1424" spans="1:22" x14ac:dyDescent="0.3">
      <c r="A1424" s="6">
        <v>40059</v>
      </c>
      <c r="B1424" s="3">
        <v>32.25</v>
      </c>
      <c r="C1424" s="3">
        <v>34.35</v>
      </c>
      <c r="D1424" s="3">
        <v>35.5</v>
      </c>
      <c r="E1424" s="2">
        <v>37.5</v>
      </c>
      <c r="V1424" s="6"/>
    </row>
    <row r="1425" spans="1:22" x14ac:dyDescent="0.3">
      <c r="A1425" s="6">
        <v>40060</v>
      </c>
      <c r="B1425" s="3">
        <v>32.15</v>
      </c>
      <c r="C1425" s="3">
        <v>34.75</v>
      </c>
      <c r="D1425" s="3">
        <v>35.25</v>
      </c>
      <c r="E1425" s="2">
        <v>37.4</v>
      </c>
      <c r="V1425" s="6"/>
    </row>
    <row r="1426" spans="1:22" x14ac:dyDescent="0.3">
      <c r="A1426" s="6">
        <v>40063</v>
      </c>
      <c r="B1426" s="3">
        <v>32.299999999999997</v>
      </c>
      <c r="C1426" s="3">
        <v>34.9</v>
      </c>
      <c r="D1426" s="3">
        <v>35.299999999999997</v>
      </c>
      <c r="E1426" s="2">
        <v>37.4</v>
      </c>
      <c r="V1426" s="6"/>
    </row>
    <row r="1427" spans="1:22" x14ac:dyDescent="0.3">
      <c r="A1427" s="6">
        <v>40064</v>
      </c>
      <c r="B1427" s="3">
        <v>32.6</v>
      </c>
      <c r="C1427" s="3">
        <v>34.700000000000003</v>
      </c>
      <c r="D1427" s="3">
        <v>36</v>
      </c>
      <c r="E1427" s="2">
        <v>37.58</v>
      </c>
      <c r="V1427" s="6"/>
    </row>
    <row r="1428" spans="1:22" x14ac:dyDescent="0.3">
      <c r="A1428" s="6">
        <v>40065</v>
      </c>
      <c r="B1428" s="3">
        <v>32.200000000000003</v>
      </c>
      <c r="C1428" s="3">
        <v>33.9</v>
      </c>
      <c r="D1428" s="3">
        <v>35.65</v>
      </c>
      <c r="E1428" s="2">
        <v>37.450000000000003</v>
      </c>
      <c r="V1428" s="6"/>
    </row>
    <row r="1429" spans="1:22" x14ac:dyDescent="0.3">
      <c r="A1429" s="6">
        <v>40066</v>
      </c>
      <c r="B1429" s="3">
        <v>31.15</v>
      </c>
      <c r="C1429" s="3">
        <v>33.950000000000003</v>
      </c>
      <c r="D1429" s="3">
        <v>35</v>
      </c>
      <c r="E1429" s="2">
        <v>36.85</v>
      </c>
      <c r="V1429" s="6"/>
    </row>
    <row r="1430" spans="1:22" x14ac:dyDescent="0.3">
      <c r="A1430" s="6">
        <v>40067</v>
      </c>
      <c r="B1430" s="3">
        <v>31.05</v>
      </c>
      <c r="C1430" s="3">
        <v>32.9</v>
      </c>
      <c r="D1430" s="3">
        <v>35</v>
      </c>
      <c r="E1430" s="2">
        <v>36.5</v>
      </c>
      <c r="V1430" s="6"/>
    </row>
    <row r="1431" spans="1:22" x14ac:dyDescent="0.3">
      <c r="A1431" s="6">
        <v>40070</v>
      </c>
      <c r="B1431" s="3">
        <v>30</v>
      </c>
      <c r="C1431" s="3">
        <v>33</v>
      </c>
      <c r="D1431" s="3">
        <v>34</v>
      </c>
      <c r="E1431" s="2">
        <v>35.299999999999997</v>
      </c>
      <c r="V1431" s="6"/>
    </row>
    <row r="1432" spans="1:22" x14ac:dyDescent="0.3">
      <c r="A1432" s="6">
        <v>40071</v>
      </c>
      <c r="B1432" s="3">
        <v>30.45</v>
      </c>
      <c r="C1432" s="3">
        <v>32.5</v>
      </c>
      <c r="D1432" s="3">
        <v>34.25</v>
      </c>
      <c r="E1432" s="2">
        <v>35.75</v>
      </c>
      <c r="V1432" s="6"/>
    </row>
    <row r="1433" spans="1:22" x14ac:dyDescent="0.3">
      <c r="A1433" s="6">
        <v>40072</v>
      </c>
      <c r="B1433" s="3">
        <v>29.35</v>
      </c>
      <c r="C1433" s="3">
        <v>32.5</v>
      </c>
      <c r="D1433" s="3">
        <v>33.799999999999997</v>
      </c>
      <c r="E1433" s="2">
        <v>35</v>
      </c>
      <c r="V1433" s="6"/>
    </row>
    <row r="1434" spans="1:22" x14ac:dyDescent="0.3">
      <c r="A1434" s="6">
        <v>40073</v>
      </c>
      <c r="B1434" s="3">
        <v>29.35</v>
      </c>
      <c r="C1434" s="3">
        <v>32.799999999999997</v>
      </c>
      <c r="D1434" s="3">
        <v>33.5</v>
      </c>
      <c r="E1434" s="2">
        <v>34.799999999999997</v>
      </c>
      <c r="V1434" s="6"/>
    </row>
    <row r="1435" spans="1:22" x14ac:dyDescent="0.3">
      <c r="A1435" s="6">
        <v>40074</v>
      </c>
      <c r="B1435" s="3">
        <v>29.7</v>
      </c>
      <c r="C1435" s="3">
        <v>32</v>
      </c>
      <c r="D1435" s="3">
        <v>33.799999999999997</v>
      </c>
      <c r="E1435" s="2">
        <v>35.1</v>
      </c>
      <c r="V1435" s="6"/>
    </row>
    <row r="1436" spans="1:22" x14ac:dyDescent="0.3">
      <c r="A1436" s="6">
        <v>40077</v>
      </c>
      <c r="B1436" s="3">
        <v>28.7</v>
      </c>
      <c r="C1436" s="3">
        <v>32.15</v>
      </c>
      <c r="D1436" s="3">
        <v>32.950000000000003</v>
      </c>
      <c r="E1436" s="2">
        <v>34.25</v>
      </c>
      <c r="V1436" s="6"/>
    </row>
    <row r="1437" spans="1:22" x14ac:dyDescent="0.3">
      <c r="A1437" s="6">
        <v>40078</v>
      </c>
      <c r="B1437" s="3">
        <v>28.8</v>
      </c>
      <c r="C1437" s="3">
        <v>32.25</v>
      </c>
      <c r="D1437" s="3">
        <v>33.15</v>
      </c>
      <c r="E1437" s="2">
        <v>34.35</v>
      </c>
      <c r="V1437" s="6"/>
    </row>
    <row r="1438" spans="1:22" x14ac:dyDescent="0.3">
      <c r="A1438" s="6">
        <v>40079</v>
      </c>
      <c r="B1438" s="3">
        <v>29.35</v>
      </c>
      <c r="C1438" s="3">
        <v>31.85</v>
      </c>
      <c r="D1438" s="3">
        <v>33.15</v>
      </c>
      <c r="E1438" s="2">
        <v>34.35</v>
      </c>
      <c r="V1438" s="6"/>
    </row>
    <row r="1439" spans="1:22" x14ac:dyDescent="0.3">
      <c r="A1439" s="6">
        <v>40080</v>
      </c>
      <c r="B1439" s="3">
        <v>29.35</v>
      </c>
      <c r="C1439" s="3">
        <v>31.2</v>
      </c>
      <c r="D1439" s="3">
        <v>32.9</v>
      </c>
      <c r="E1439" s="2">
        <v>34</v>
      </c>
      <c r="V1439" s="6"/>
    </row>
    <row r="1440" spans="1:22" x14ac:dyDescent="0.3">
      <c r="A1440" s="6">
        <v>40081</v>
      </c>
      <c r="B1440" s="3">
        <v>28.55</v>
      </c>
      <c r="C1440" s="3">
        <v>31.5</v>
      </c>
      <c r="D1440" s="3">
        <v>32.200000000000003</v>
      </c>
      <c r="E1440" s="2">
        <v>33.4</v>
      </c>
      <c r="V1440" s="6"/>
    </row>
    <row r="1441" spans="1:22" x14ac:dyDescent="0.3">
      <c r="A1441" s="6">
        <v>40084</v>
      </c>
      <c r="B1441" s="3">
        <v>29</v>
      </c>
      <c r="C1441" s="3">
        <v>31.85</v>
      </c>
      <c r="D1441" s="3">
        <v>32.85</v>
      </c>
      <c r="E1441" s="2">
        <v>33.83</v>
      </c>
      <c r="V1441" s="6"/>
    </row>
    <row r="1442" spans="1:22" x14ac:dyDescent="0.3">
      <c r="A1442" s="6">
        <v>40085</v>
      </c>
      <c r="B1442" s="3">
        <v>29.4</v>
      </c>
      <c r="C1442" s="3">
        <v>31.94</v>
      </c>
      <c r="D1442" s="3">
        <v>32.700000000000003</v>
      </c>
      <c r="E1442" s="2">
        <v>34</v>
      </c>
      <c r="V1442" s="6"/>
    </row>
    <row r="1443" spans="1:22" x14ac:dyDescent="0.3">
      <c r="A1443" s="6">
        <v>40086</v>
      </c>
      <c r="B1443" s="3">
        <v>29.6</v>
      </c>
      <c r="C1443" s="3">
        <v>32.799999999999997</v>
      </c>
      <c r="D1443" s="3">
        <v>32.9</v>
      </c>
      <c r="E1443" s="2">
        <v>34.03</v>
      </c>
      <c r="V1443" s="6"/>
    </row>
    <row r="1444" spans="1:22" x14ac:dyDescent="0.3">
      <c r="A1444" s="6">
        <v>40087</v>
      </c>
      <c r="B1444" s="3">
        <v>31.85</v>
      </c>
      <c r="C1444" s="3">
        <v>31.6</v>
      </c>
      <c r="D1444" s="3">
        <v>34</v>
      </c>
      <c r="E1444" s="2">
        <v>34.5</v>
      </c>
      <c r="V1444" s="6"/>
    </row>
    <row r="1445" spans="1:22" x14ac:dyDescent="0.3">
      <c r="A1445" s="6">
        <v>40088</v>
      </c>
      <c r="B1445" s="3">
        <v>30.5</v>
      </c>
      <c r="C1445" s="3">
        <v>32.1</v>
      </c>
      <c r="D1445" s="3">
        <v>32.75</v>
      </c>
      <c r="E1445" s="2">
        <v>33.5</v>
      </c>
      <c r="V1445" s="6"/>
    </row>
    <row r="1446" spans="1:22" x14ac:dyDescent="0.3">
      <c r="A1446" s="6">
        <v>40091</v>
      </c>
      <c r="B1446" s="3">
        <v>31.05</v>
      </c>
      <c r="C1446" s="3">
        <v>32.6</v>
      </c>
      <c r="D1446" s="3">
        <v>33</v>
      </c>
      <c r="E1446" s="2">
        <v>33.65</v>
      </c>
      <c r="V1446" s="6"/>
    </row>
    <row r="1447" spans="1:22" x14ac:dyDescent="0.3">
      <c r="A1447" s="6">
        <v>40092</v>
      </c>
      <c r="B1447" s="3">
        <v>31.8</v>
      </c>
      <c r="C1447" s="3">
        <v>33.4</v>
      </c>
      <c r="D1447" s="3">
        <v>33.6</v>
      </c>
      <c r="E1447" s="2">
        <v>34.35</v>
      </c>
      <c r="V1447" s="6"/>
    </row>
    <row r="1448" spans="1:22" x14ac:dyDescent="0.3">
      <c r="A1448" s="6">
        <v>40093</v>
      </c>
      <c r="B1448" s="3">
        <v>32.75</v>
      </c>
      <c r="C1448" s="3">
        <v>33.450000000000003</v>
      </c>
      <c r="D1448" s="3">
        <v>34</v>
      </c>
      <c r="E1448" s="2">
        <v>35.549999999999997</v>
      </c>
      <c r="V1448" s="6"/>
    </row>
    <row r="1449" spans="1:22" x14ac:dyDescent="0.3">
      <c r="A1449" s="6">
        <v>40094</v>
      </c>
      <c r="B1449" s="3">
        <v>32.9</v>
      </c>
      <c r="C1449" s="3">
        <v>33.700000000000003</v>
      </c>
      <c r="D1449" s="3">
        <v>34.65</v>
      </c>
      <c r="E1449" s="2">
        <v>35.5</v>
      </c>
      <c r="V1449" s="6"/>
    </row>
    <row r="1450" spans="1:22" x14ac:dyDescent="0.3">
      <c r="A1450" s="6">
        <v>40095</v>
      </c>
      <c r="B1450" s="3">
        <v>33.200000000000003</v>
      </c>
      <c r="C1450" s="3">
        <v>34.9</v>
      </c>
      <c r="D1450" s="3">
        <v>35.1</v>
      </c>
      <c r="E1450" s="2">
        <v>36.1</v>
      </c>
      <c r="V1450" s="6"/>
    </row>
    <row r="1451" spans="1:22" x14ac:dyDescent="0.3">
      <c r="A1451" s="6">
        <v>40098</v>
      </c>
      <c r="B1451" s="3">
        <v>34.65</v>
      </c>
      <c r="C1451" s="3">
        <v>34.380000000000003</v>
      </c>
      <c r="D1451" s="3">
        <v>36.35</v>
      </c>
      <c r="E1451" s="2">
        <v>36.9</v>
      </c>
      <c r="V1451" s="6"/>
    </row>
    <row r="1452" spans="1:22" x14ac:dyDescent="0.3">
      <c r="A1452" s="6">
        <v>40099</v>
      </c>
      <c r="B1452" s="3">
        <v>33.950000000000003</v>
      </c>
      <c r="C1452" s="3">
        <v>35.15</v>
      </c>
      <c r="D1452" s="3">
        <v>36</v>
      </c>
      <c r="E1452" s="2">
        <v>36.9</v>
      </c>
      <c r="V1452" s="6"/>
    </row>
    <row r="1453" spans="1:22" x14ac:dyDescent="0.3">
      <c r="A1453" s="6">
        <v>40100</v>
      </c>
      <c r="B1453" s="3">
        <v>34.799999999999997</v>
      </c>
      <c r="C1453" s="3">
        <v>34.700000000000003</v>
      </c>
      <c r="D1453" s="3">
        <v>36.9</v>
      </c>
      <c r="E1453" s="2">
        <v>37.75</v>
      </c>
      <c r="V1453" s="6"/>
    </row>
    <row r="1454" spans="1:22" x14ac:dyDescent="0.3">
      <c r="A1454" s="6">
        <v>40101</v>
      </c>
      <c r="B1454" s="3">
        <v>34.25</v>
      </c>
      <c r="C1454" s="3">
        <v>35.799999999999997</v>
      </c>
      <c r="D1454" s="3">
        <v>35.950000000000003</v>
      </c>
      <c r="E1454" s="2">
        <v>37</v>
      </c>
      <c r="V1454" s="6"/>
    </row>
    <row r="1455" spans="1:22" x14ac:dyDescent="0.3">
      <c r="A1455" s="6">
        <v>40102</v>
      </c>
      <c r="B1455" s="3">
        <v>35.549999999999997</v>
      </c>
      <c r="C1455" s="3">
        <v>36.549999999999997</v>
      </c>
      <c r="D1455" s="3">
        <v>37.200000000000003</v>
      </c>
      <c r="E1455" s="2">
        <v>37.700000000000003</v>
      </c>
      <c r="V1455" s="6"/>
    </row>
    <row r="1456" spans="1:22" x14ac:dyDescent="0.3">
      <c r="A1456" s="6">
        <v>40105</v>
      </c>
      <c r="B1456" s="3">
        <v>36.299999999999997</v>
      </c>
      <c r="C1456" s="3">
        <v>38.75</v>
      </c>
      <c r="D1456" s="3">
        <v>37.4</v>
      </c>
      <c r="E1456" s="2">
        <v>37.799999999999997</v>
      </c>
      <c r="V1456" s="6"/>
    </row>
    <row r="1457" spans="1:22" x14ac:dyDescent="0.3">
      <c r="A1457" s="6">
        <v>40106</v>
      </c>
      <c r="B1457" s="3">
        <v>38.5</v>
      </c>
      <c r="C1457" s="3">
        <v>39.1</v>
      </c>
      <c r="D1457" s="3">
        <v>39.4</v>
      </c>
      <c r="E1457" s="2">
        <v>39.5</v>
      </c>
      <c r="V1457" s="6"/>
    </row>
    <row r="1458" spans="1:22" x14ac:dyDescent="0.3">
      <c r="A1458" s="6">
        <v>40107</v>
      </c>
      <c r="B1458" s="3">
        <v>39.1</v>
      </c>
      <c r="C1458" s="3">
        <v>37.75</v>
      </c>
      <c r="D1458" s="3">
        <v>39.6</v>
      </c>
      <c r="E1458" s="2">
        <v>39.75</v>
      </c>
      <c r="V1458" s="6"/>
    </row>
    <row r="1459" spans="1:22" x14ac:dyDescent="0.3">
      <c r="A1459" s="6">
        <v>40108</v>
      </c>
      <c r="B1459" s="3">
        <v>37.700000000000003</v>
      </c>
      <c r="C1459" s="3">
        <v>37.5</v>
      </c>
      <c r="D1459" s="3">
        <v>38.4</v>
      </c>
      <c r="E1459" s="2">
        <v>38.549999999999997</v>
      </c>
      <c r="V1459" s="6"/>
    </row>
    <row r="1460" spans="1:22" x14ac:dyDescent="0.3">
      <c r="A1460" s="6">
        <v>40109</v>
      </c>
      <c r="B1460" s="3">
        <v>37.4</v>
      </c>
      <c r="C1460" s="3">
        <v>37.049999999999997</v>
      </c>
      <c r="D1460" s="3">
        <v>38.35</v>
      </c>
      <c r="E1460" s="2">
        <v>38.5</v>
      </c>
      <c r="V1460" s="6"/>
    </row>
    <row r="1461" spans="1:22" x14ac:dyDescent="0.3">
      <c r="A1461" s="6">
        <v>40112</v>
      </c>
      <c r="B1461" s="3">
        <v>36.950000000000003</v>
      </c>
      <c r="C1461" s="3">
        <v>36.9</v>
      </c>
      <c r="D1461" s="3">
        <v>37.9</v>
      </c>
      <c r="E1461" s="2">
        <v>38</v>
      </c>
      <c r="V1461" s="6"/>
    </row>
    <row r="1462" spans="1:22" x14ac:dyDescent="0.3">
      <c r="A1462" s="6">
        <v>40113</v>
      </c>
      <c r="B1462" s="3">
        <v>36.9</v>
      </c>
      <c r="C1462" s="3">
        <v>37.549999999999997</v>
      </c>
      <c r="D1462" s="3">
        <v>37.380000000000003</v>
      </c>
      <c r="E1462" s="2">
        <v>37.43</v>
      </c>
      <c r="V1462" s="6"/>
    </row>
    <row r="1463" spans="1:22" x14ac:dyDescent="0.3">
      <c r="A1463" s="6">
        <v>40114</v>
      </c>
      <c r="B1463" s="3">
        <v>37.450000000000003</v>
      </c>
      <c r="C1463" s="3">
        <v>38.65</v>
      </c>
      <c r="D1463" s="3">
        <v>38</v>
      </c>
      <c r="E1463" s="2">
        <v>38.200000000000003</v>
      </c>
      <c r="V1463" s="6"/>
    </row>
    <row r="1464" spans="1:22" x14ac:dyDescent="0.3">
      <c r="A1464" s="6">
        <v>40115</v>
      </c>
      <c r="B1464" s="3">
        <v>38.5</v>
      </c>
      <c r="C1464" s="3">
        <v>38.75</v>
      </c>
      <c r="D1464" s="3">
        <v>38.950000000000003</v>
      </c>
      <c r="E1464" s="2">
        <v>39.200000000000003</v>
      </c>
      <c r="V1464" s="6"/>
    </row>
    <row r="1465" spans="1:22" x14ac:dyDescent="0.3">
      <c r="A1465" s="6">
        <v>40116</v>
      </c>
      <c r="B1465" s="3">
        <v>38.6</v>
      </c>
      <c r="C1465" s="3">
        <v>39.950000000000003</v>
      </c>
      <c r="D1465" s="3">
        <v>39.200000000000003</v>
      </c>
      <c r="E1465" s="2">
        <v>39.4</v>
      </c>
      <c r="V1465" s="6"/>
    </row>
    <row r="1466" spans="1:22" x14ac:dyDescent="0.3">
      <c r="A1466" s="6">
        <v>40119</v>
      </c>
      <c r="B1466" s="3">
        <v>39.65</v>
      </c>
      <c r="C1466" s="3">
        <v>38.950000000000003</v>
      </c>
      <c r="D1466" s="3">
        <v>40.1</v>
      </c>
      <c r="E1466" s="2">
        <v>38.049999999999997</v>
      </c>
      <c r="V1466" s="6"/>
    </row>
    <row r="1467" spans="1:22" x14ac:dyDescent="0.3">
      <c r="A1467" s="6">
        <v>40120</v>
      </c>
      <c r="B1467" s="3">
        <v>38.700000000000003</v>
      </c>
      <c r="C1467" s="3">
        <v>38.299999999999997</v>
      </c>
      <c r="D1467" s="3">
        <v>39.25</v>
      </c>
      <c r="E1467" s="2">
        <v>37.299999999999997</v>
      </c>
      <c r="V1467" s="6"/>
    </row>
    <row r="1468" spans="1:22" x14ac:dyDescent="0.3">
      <c r="A1468" s="6">
        <v>40121</v>
      </c>
      <c r="B1468" s="3">
        <v>37.9</v>
      </c>
      <c r="C1468" s="3">
        <v>38.9</v>
      </c>
      <c r="D1468" s="3">
        <v>38.35</v>
      </c>
      <c r="E1468" s="2">
        <v>36.65</v>
      </c>
      <c r="V1468" s="6"/>
    </row>
    <row r="1469" spans="1:22" x14ac:dyDescent="0.3">
      <c r="A1469" s="6">
        <v>40122</v>
      </c>
      <c r="B1469" s="3">
        <v>38.5</v>
      </c>
      <c r="C1469" s="3">
        <v>39.200000000000003</v>
      </c>
      <c r="D1469" s="3">
        <v>39.25</v>
      </c>
      <c r="E1469" s="2">
        <v>37.1</v>
      </c>
      <c r="V1469" s="6"/>
    </row>
    <row r="1470" spans="1:22" x14ac:dyDescent="0.3">
      <c r="A1470" s="6">
        <v>40123</v>
      </c>
      <c r="B1470" s="3">
        <v>38.9</v>
      </c>
      <c r="C1470" s="3">
        <v>38.6</v>
      </c>
      <c r="D1470" s="3">
        <v>39.479999999999997</v>
      </c>
      <c r="E1470" s="2">
        <v>37.43</v>
      </c>
      <c r="V1470" s="6"/>
    </row>
    <row r="1471" spans="1:22" x14ac:dyDescent="0.3">
      <c r="A1471" s="6">
        <v>40126</v>
      </c>
      <c r="B1471" s="3">
        <v>38.299999999999997</v>
      </c>
      <c r="C1471" s="3">
        <v>38.299999999999997</v>
      </c>
      <c r="D1471" s="3">
        <v>38.700000000000003</v>
      </c>
      <c r="E1471" s="2">
        <v>36.65</v>
      </c>
      <c r="V1471" s="6"/>
    </row>
    <row r="1472" spans="1:22" x14ac:dyDescent="0.3">
      <c r="A1472" s="6">
        <v>40127</v>
      </c>
      <c r="B1472" s="3">
        <v>38.1</v>
      </c>
      <c r="C1472" s="3">
        <v>38.1</v>
      </c>
      <c r="D1472" s="3">
        <v>38.450000000000003</v>
      </c>
      <c r="E1472" s="2">
        <v>36.25</v>
      </c>
      <c r="V1472" s="6"/>
    </row>
    <row r="1473" spans="1:22" x14ac:dyDescent="0.3">
      <c r="A1473" s="6">
        <v>40128</v>
      </c>
      <c r="B1473" s="3">
        <v>38</v>
      </c>
      <c r="C1473" s="3">
        <v>36.549999999999997</v>
      </c>
      <c r="D1473" s="3">
        <v>38.1</v>
      </c>
      <c r="E1473" s="2">
        <v>36.049999999999997</v>
      </c>
      <c r="V1473" s="6"/>
    </row>
    <row r="1474" spans="1:22" x14ac:dyDescent="0.3">
      <c r="A1474" s="6">
        <v>40129</v>
      </c>
      <c r="B1474" s="3">
        <v>36.4</v>
      </c>
      <c r="C1474" s="3">
        <v>35.85</v>
      </c>
      <c r="D1474" s="3">
        <v>36.700000000000003</v>
      </c>
      <c r="E1474" s="2">
        <v>35.229999999999997</v>
      </c>
      <c r="V1474" s="6"/>
    </row>
    <row r="1475" spans="1:22" x14ac:dyDescent="0.3">
      <c r="A1475" s="6">
        <v>40130</v>
      </c>
      <c r="B1475" s="3">
        <v>35.549999999999997</v>
      </c>
      <c r="C1475" s="3">
        <v>35.4</v>
      </c>
      <c r="D1475" s="3">
        <v>35.950000000000003</v>
      </c>
      <c r="E1475" s="2">
        <v>34.15</v>
      </c>
      <c r="V1475" s="6"/>
    </row>
    <row r="1476" spans="1:22" x14ac:dyDescent="0.3">
      <c r="A1476" s="6">
        <v>40133</v>
      </c>
      <c r="B1476" s="3">
        <v>34.950000000000003</v>
      </c>
      <c r="C1476" s="3">
        <v>36.89</v>
      </c>
      <c r="D1476" s="3">
        <v>35.75</v>
      </c>
      <c r="E1476" s="2">
        <v>33.75</v>
      </c>
      <c r="V1476" s="6"/>
    </row>
    <row r="1477" spans="1:22" x14ac:dyDescent="0.3">
      <c r="A1477" s="6">
        <v>40134</v>
      </c>
      <c r="B1477" s="3">
        <v>35.700000000000003</v>
      </c>
      <c r="C1477" s="3">
        <v>36.35</v>
      </c>
      <c r="D1477" s="3">
        <v>36.1</v>
      </c>
      <c r="E1477" s="2">
        <v>34.5</v>
      </c>
      <c r="V1477" s="6"/>
    </row>
    <row r="1478" spans="1:22" x14ac:dyDescent="0.3">
      <c r="A1478" s="6">
        <v>40135</v>
      </c>
      <c r="B1478" s="3">
        <v>35.9</v>
      </c>
      <c r="C1478" s="3">
        <v>36.049999999999997</v>
      </c>
      <c r="D1478" s="3">
        <v>36.450000000000003</v>
      </c>
      <c r="E1478" s="2">
        <v>34.78</v>
      </c>
      <c r="V1478" s="6"/>
    </row>
    <row r="1479" spans="1:22" x14ac:dyDescent="0.3">
      <c r="A1479" s="6">
        <v>40136</v>
      </c>
      <c r="B1479" s="3">
        <v>35.6</v>
      </c>
      <c r="C1479" s="3">
        <v>36.200000000000003</v>
      </c>
      <c r="D1479" s="3">
        <v>36.299999999999997</v>
      </c>
      <c r="E1479" s="2">
        <v>34.729999999999997</v>
      </c>
      <c r="V1479" s="6"/>
    </row>
    <row r="1480" spans="1:22" x14ac:dyDescent="0.3">
      <c r="A1480" s="6">
        <v>40137</v>
      </c>
      <c r="B1480" s="3">
        <v>36</v>
      </c>
      <c r="C1480" s="3">
        <v>36</v>
      </c>
      <c r="D1480" s="3">
        <v>36.450000000000003</v>
      </c>
      <c r="E1480" s="2">
        <v>34.700000000000003</v>
      </c>
      <c r="V1480" s="6"/>
    </row>
    <row r="1481" spans="1:22" x14ac:dyDescent="0.3">
      <c r="A1481" s="6">
        <v>40140</v>
      </c>
      <c r="B1481" s="3">
        <v>35.5</v>
      </c>
      <c r="C1481" s="3">
        <v>36.25</v>
      </c>
      <c r="D1481" s="3">
        <v>36.1</v>
      </c>
      <c r="E1481" s="2">
        <v>34.4</v>
      </c>
      <c r="V1481" s="6"/>
    </row>
    <row r="1482" spans="1:22" x14ac:dyDescent="0.3">
      <c r="A1482" s="6">
        <v>40141</v>
      </c>
      <c r="B1482" s="3">
        <v>36</v>
      </c>
      <c r="C1482" s="3">
        <v>34.9</v>
      </c>
      <c r="D1482" s="3">
        <v>36.549999999999997</v>
      </c>
      <c r="E1482" s="2">
        <v>34.450000000000003</v>
      </c>
      <c r="V1482" s="6"/>
    </row>
    <row r="1483" spans="1:22" x14ac:dyDescent="0.3">
      <c r="A1483" s="6">
        <v>40142</v>
      </c>
      <c r="B1483" s="3">
        <v>34.65</v>
      </c>
      <c r="C1483" s="3">
        <v>35.299999999999997</v>
      </c>
      <c r="D1483" s="3">
        <v>35.200000000000003</v>
      </c>
      <c r="E1483" s="2">
        <v>33.299999999999997</v>
      </c>
      <c r="V1483" s="6"/>
    </row>
    <row r="1484" spans="1:22" x14ac:dyDescent="0.3">
      <c r="A1484" s="6">
        <v>40143</v>
      </c>
      <c r="B1484" s="3">
        <v>35.049999999999997</v>
      </c>
      <c r="C1484" s="3">
        <v>36.1</v>
      </c>
      <c r="D1484" s="3">
        <v>35.6</v>
      </c>
      <c r="E1484" s="2">
        <v>33.9</v>
      </c>
      <c r="V1484" s="6"/>
    </row>
    <row r="1485" spans="1:22" x14ac:dyDescent="0.3">
      <c r="A1485" s="6">
        <v>40144</v>
      </c>
      <c r="B1485" s="3">
        <v>35.700000000000003</v>
      </c>
      <c r="C1485" s="3">
        <v>35.700000000000003</v>
      </c>
      <c r="D1485" s="3">
        <v>36.5</v>
      </c>
      <c r="E1485" s="2">
        <v>34.700000000000003</v>
      </c>
      <c r="V1485" s="6"/>
    </row>
    <row r="1486" spans="1:22" x14ac:dyDescent="0.3">
      <c r="A1486" s="6">
        <v>40147</v>
      </c>
      <c r="B1486" s="3">
        <v>34.700000000000003</v>
      </c>
      <c r="C1486" s="3">
        <v>37.85</v>
      </c>
      <c r="D1486" s="3">
        <v>36</v>
      </c>
      <c r="E1486" s="2">
        <v>34.200000000000003</v>
      </c>
      <c r="V1486" s="6"/>
    </row>
    <row r="1487" spans="1:22" x14ac:dyDescent="0.3">
      <c r="A1487" s="6">
        <v>40148</v>
      </c>
      <c r="B1487" s="3">
        <v>37.450000000000003</v>
      </c>
      <c r="C1487" s="3">
        <v>37.15</v>
      </c>
      <c r="D1487" s="3">
        <v>35.65</v>
      </c>
      <c r="E1487" s="2">
        <v>34.5</v>
      </c>
      <c r="V1487" s="6"/>
    </row>
    <row r="1488" spans="1:22" x14ac:dyDescent="0.3">
      <c r="A1488" s="6">
        <v>40149</v>
      </c>
      <c r="B1488" s="3">
        <v>37</v>
      </c>
      <c r="C1488" s="3">
        <v>37.35</v>
      </c>
      <c r="D1488" s="3">
        <v>35.18</v>
      </c>
      <c r="E1488" s="2">
        <v>34</v>
      </c>
      <c r="V1488" s="6"/>
    </row>
    <row r="1489" spans="1:22" x14ac:dyDescent="0.3">
      <c r="A1489" s="6">
        <v>40150</v>
      </c>
      <c r="B1489" s="3">
        <v>37</v>
      </c>
      <c r="C1489" s="3">
        <v>37.75</v>
      </c>
      <c r="D1489" s="3">
        <v>35.200000000000003</v>
      </c>
      <c r="E1489" s="2">
        <v>34.75</v>
      </c>
      <c r="V1489" s="6"/>
    </row>
    <row r="1490" spans="1:22" x14ac:dyDescent="0.3">
      <c r="A1490" s="6">
        <v>40151</v>
      </c>
      <c r="B1490" s="3">
        <v>37.4</v>
      </c>
      <c r="C1490" s="3">
        <v>38.950000000000003</v>
      </c>
      <c r="D1490" s="3">
        <v>35.5</v>
      </c>
      <c r="E1490" s="2">
        <v>34.9</v>
      </c>
      <c r="V1490" s="6"/>
    </row>
    <row r="1491" spans="1:22" x14ac:dyDescent="0.3">
      <c r="A1491" s="6">
        <v>40154</v>
      </c>
      <c r="B1491" s="3">
        <v>39.299999999999997</v>
      </c>
      <c r="C1491" s="3">
        <v>38.799999999999997</v>
      </c>
      <c r="D1491" s="3">
        <v>37</v>
      </c>
      <c r="E1491" s="2">
        <v>36.1</v>
      </c>
      <c r="V1491" s="6"/>
    </row>
    <row r="1492" spans="1:22" x14ac:dyDescent="0.3">
      <c r="A1492" s="6">
        <v>40155</v>
      </c>
      <c r="B1492" s="3">
        <v>39.35</v>
      </c>
      <c r="C1492" s="3">
        <v>38.5</v>
      </c>
      <c r="D1492" s="3">
        <v>36.5</v>
      </c>
      <c r="E1492" s="2">
        <v>35.75</v>
      </c>
      <c r="V1492" s="6"/>
    </row>
    <row r="1493" spans="1:22" x14ac:dyDescent="0.3">
      <c r="A1493" s="6">
        <v>40156</v>
      </c>
      <c r="B1493" s="3">
        <v>39.25</v>
      </c>
      <c r="C1493" s="3">
        <v>38.799999999999997</v>
      </c>
      <c r="D1493" s="3">
        <v>36</v>
      </c>
      <c r="E1493" s="2">
        <v>35.4</v>
      </c>
      <c r="V1493" s="6"/>
    </row>
    <row r="1494" spans="1:22" x14ac:dyDescent="0.3">
      <c r="A1494" s="6">
        <v>40157</v>
      </c>
      <c r="B1494" s="3">
        <v>39.5</v>
      </c>
      <c r="C1494" s="3">
        <v>38.85</v>
      </c>
      <c r="D1494" s="3">
        <v>36.049999999999997</v>
      </c>
      <c r="E1494" s="2">
        <v>35.68</v>
      </c>
      <c r="V1494" s="6"/>
    </row>
    <row r="1495" spans="1:22" x14ac:dyDescent="0.3">
      <c r="A1495" s="6">
        <v>40158</v>
      </c>
      <c r="B1495" s="3">
        <v>39.6</v>
      </c>
      <c r="C1495" s="3">
        <v>39.6</v>
      </c>
      <c r="D1495" s="3">
        <v>36.6</v>
      </c>
      <c r="E1495" s="2">
        <v>36</v>
      </c>
      <c r="V1495" s="6"/>
    </row>
    <row r="1496" spans="1:22" x14ac:dyDescent="0.3">
      <c r="A1496" s="6">
        <v>40161</v>
      </c>
      <c r="B1496" s="3">
        <v>40.35</v>
      </c>
      <c r="C1496" s="3">
        <v>39.5</v>
      </c>
      <c r="D1496" s="3">
        <v>37.1</v>
      </c>
      <c r="E1496" s="2">
        <v>36.75</v>
      </c>
      <c r="V1496" s="6"/>
    </row>
    <row r="1497" spans="1:22" x14ac:dyDescent="0.3">
      <c r="A1497" s="6">
        <v>40162</v>
      </c>
      <c r="B1497" s="3">
        <v>40.4</v>
      </c>
      <c r="C1497" s="3">
        <v>39.25</v>
      </c>
      <c r="D1497" s="3">
        <v>37</v>
      </c>
      <c r="E1497" s="2">
        <v>36.4</v>
      </c>
      <c r="V1497" s="6"/>
    </row>
    <row r="1498" spans="1:22" x14ac:dyDescent="0.3">
      <c r="A1498" s="6">
        <v>40163</v>
      </c>
      <c r="B1498" s="3">
        <v>40.4</v>
      </c>
      <c r="C1498" s="3">
        <v>38.65</v>
      </c>
      <c r="D1498" s="3">
        <v>37.1</v>
      </c>
      <c r="E1498" s="2">
        <v>36.35</v>
      </c>
      <c r="V1498" s="6"/>
    </row>
    <row r="1499" spans="1:22" x14ac:dyDescent="0.3">
      <c r="A1499" s="6">
        <v>40164</v>
      </c>
      <c r="B1499" s="3">
        <v>40.200000000000003</v>
      </c>
      <c r="C1499" s="3">
        <v>39.15</v>
      </c>
      <c r="D1499" s="3">
        <v>36.75</v>
      </c>
      <c r="E1499" s="2">
        <v>36.1</v>
      </c>
      <c r="V1499" s="6"/>
    </row>
    <row r="1500" spans="1:22" x14ac:dyDescent="0.3">
      <c r="A1500" s="6">
        <v>40165</v>
      </c>
      <c r="B1500" s="3">
        <v>40.9</v>
      </c>
      <c r="C1500" s="3">
        <v>39.200000000000003</v>
      </c>
      <c r="D1500" s="3">
        <v>37.619999999999997</v>
      </c>
      <c r="E1500" s="2">
        <v>36.93</v>
      </c>
      <c r="V1500" s="6"/>
    </row>
    <row r="1501" spans="1:22" x14ac:dyDescent="0.3">
      <c r="A1501" s="6">
        <v>40168</v>
      </c>
      <c r="B1501" s="3">
        <v>41.25</v>
      </c>
      <c r="C1501" s="3">
        <v>39.799999999999997</v>
      </c>
      <c r="D1501" s="3">
        <v>38.01</v>
      </c>
      <c r="E1501" s="2">
        <v>37.4</v>
      </c>
      <c r="V1501" s="6"/>
    </row>
    <row r="1502" spans="1:22" x14ac:dyDescent="0.3">
      <c r="A1502" s="6">
        <v>40169</v>
      </c>
      <c r="B1502" s="3">
        <v>41.65</v>
      </c>
      <c r="C1502" s="3">
        <v>40.799999999999997</v>
      </c>
      <c r="D1502" s="3">
        <v>38.799999999999997</v>
      </c>
      <c r="E1502" s="2">
        <v>38.1</v>
      </c>
      <c r="V1502" s="6"/>
    </row>
    <row r="1503" spans="1:22" x14ac:dyDescent="0.3">
      <c r="A1503" s="6">
        <v>40170</v>
      </c>
      <c r="B1503" s="3">
        <v>42.9</v>
      </c>
      <c r="C1503" s="3">
        <v>41.65</v>
      </c>
      <c r="D1503" s="3">
        <v>39.6</v>
      </c>
      <c r="E1503" s="2">
        <v>39.25</v>
      </c>
      <c r="V1503" s="6"/>
    </row>
    <row r="1504" spans="1:22" x14ac:dyDescent="0.3">
      <c r="A1504" s="6">
        <v>40175</v>
      </c>
      <c r="B1504" s="3">
        <v>43.65</v>
      </c>
      <c r="C1504" s="3">
        <v>40.950000000000003</v>
      </c>
      <c r="D1504" s="3">
        <v>40.35</v>
      </c>
      <c r="E1504" s="2">
        <v>39.75</v>
      </c>
      <c r="V1504" s="6"/>
    </row>
    <row r="1505" spans="1:22" x14ac:dyDescent="0.3">
      <c r="A1505" s="6">
        <v>40176</v>
      </c>
      <c r="B1505" s="3">
        <v>43</v>
      </c>
      <c r="C1505" s="3">
        <v>42.55</v>
      </c>
      <c r="D1505" s="3">
        <v>39.65</v>
      </c>
      <c r="E1505" s="2">
        <v>39.25</v>
      </c>
      <c r="V1505" s="6"/>
    </row>
    <row r="1506" spans="1:22" x14ac:dyDescent="0.3">
      <c r="A1506" s="6">
        <v>40177</v>
      </c>
      <c r="B1506" s="3">
        <v>44.85</v>
      </c>
      <c r="C1506" s="3">
        <v>44</v>
      </c>
      <c r="D1506" s="3">
        <v>41.2</v>
      </c>
      <c r="E1506" s="2">
        <v>40.35</v>
      </c>
      <c r="V1506" s="6"/>
    </row>
    <row r="1507" spans="1:22" x14ac:dyDescent="0.3">
      <c r="A1507" s="6">
        <v>40182</v>
      </c>
      <c r="B1507" s="3">
        <v>45.9</v>
      </c>
      <c r="C1507" s="3">
        <v>46.2</v>
      </c>
      <c r="D1507" s="3">
        <v>43.25</v>
      </c>
      <c r="E1507" s="2">
        <v>41.05</v>
      </c>
      <c r="V1507" s="6"/>
    </row>
    <row r="1508" spans="1:22" x14ac:dyDescent="0.3">
      <c r="A1508" s="6">
        <v>40183</v>
      </c>
      <c r="B1508" s="3">
        <v>48</v>
      </c>
      <c r="C1508" s="3">
        <v>46.95</v>
      </c>
      <c r="D1508" s="3">
        <v>45.3</v>
      </c>
      <c r="E1508" s="2">
        <v>42.45</v>
      </c>
      <c r="V1508" s="6"/>
    </row>
    <row r="1509" spans="1:22" x14ac:dyDescent="0.3">
      <c r="A1509" s="6">
        <v>40184</v>
      </c>
      <c r="B1509" s="3">
        <v>48.45</v>
      </c>
      <c r="C1509" s="3">
        <v>48.75</v>
      </c>
      <c r="D1509" s="3">
        <v>45.75</v>
      </c>
      <c r="E1509" s="2">
        <v>42.5</v>
      </c>
      <c r="V1509" s="6"/>
    </row>
    <row r="1510" spans="1:22" x14ac:dyDescent="0.3">
      <c r="A1510" s="6">
        <v>40185</v>
      </c>
      <c r="B1510" s="3">
        <v>51</v>
      </c>
      <c r="C1510" s="3">
        <v>47.7</v>
      </c>
      <c r="D1510" s="3">
        <v>47.7</v>
      </c>
      <c r="E1510" s="2">
        <v>44.3</v>
      </c>
      <c r="V1510" s="6"/>
    </row>
    <row r="1511" spans="1:22" x14ac:dyDescent="0.3">
      <c r="A1511" s="6">
        <v>40186</v>
      </c>
      <c r="B1511" s="3">
        <v>49.6</v>
      </c>
      <c r="C1511" s="3">
        <v>48.85</v>
      </c>
      <c r="D1511" s="3">
        <v>46.95</v>
      </c>
      <c r="E1511" s="2">
        <v>43.4</v>
      </c>
      <c r="V1511" s="6"/>
    </row>
    <row r="1512" spans="1:22" x14ac:dyDescent="0.3">
      <c r="A1512" s="6">
        <v>40189</v>
      </c>
      <c r="B1512" s="3">
        <v>50.4</v>
      </c>
      <c r="C1512" s="3">
        <v>46.6</v>
      </c>
      <c r="D1512" s="3">
        <v>48</v>
      </c>
      <c r="E1512" s="2">
        <v>44.5</v>
      </c>
      <c r="V1512" s="6"/>
    </row>
    <row r="1513" spans="1:22" x14ac:dyDescent="0.3">
      <c r="A1513" s="6">
        <v>40190</v>
      </c>
      <c r="B1513" s="3">
        <v>47.7</v>
      </c>
      <c r="C1513" s="3">
        <v>47.3</v>
      </c>
      <c r="D1513" s="3">
        <v>45.85</v>
      </c>
      <c r="E1513" s="2">
        <v>42.46</v>
      </c>
      <c r="V1513" s="6"/>
    </row>
    <row r="1514" spans="1:22" x14ac:dyDescent="0.3">
      <c r="A1514" s="6">
        <v>40191</v>
      </c>
      <c r="B1514" s="3">
        <v>48.2</v>
      </c>
      <c r="C1514" s="3">
        <v>45.8</v>
      </c>
      <c r="D1514" s="3">
        <v>46.4</v>
      </c>
      <c r="E1514" s="2">
        <v>43</v>
      </c>
      <c r="V1514" s="6"/>
    </row>
    <row r="1515" spans="1:22" x14ac:dyDescent="0.3">
      <c r="A1515" s="6">
        <v>40192</v>
      </c>
      <c r="B1515" s="3">
        <v>46.7</v>
      </c>
      <c r="C1515" s="3">
        <v>46.15</v>
      </c>
      <c r="D1515" s="3">
        <v>44.5</v>
      </c>
      <c r="E1515" s="2">
        <v>40.5</v>
      </c>
      <c r="V1515" s="6"/>
    </row>
    <row r="1516" spans="1:22" x14ac:dyDescent="0.3">
      <c r="A1516" s="6">
        <v>40193</v>
      </c>
      <c r="B1516" s="3">
        <v>47.5</v>
      </c>
      <c r="C1516" s="3">
        <v>47.15</v>
      </c>
      <c r="D1516" s="3">
        <v>44.8</v>
      </c>
      <c r="E1516" s="2">
        <v>41</v>
      </c>
      <c r="V1516" s="6"/>
    </row>
    <row r="1517" spans="1:22" x14ac:dyDescent="0.3">
      <c r="A1517" s="6">
        <v>40196</v>
      </c>
      <c r="B1517" s="3">
        <v>49</v>
      </c>
      <c r="C1517" s="3">
        <v>48.35</v>
      </c>
      <c r="D1517" s="3">
        <v>45.95</v>
      </c>
      <c r="E1517" s="2">
        <v>42</v>
      </c>
      <c r="V1517" s="6"/>
    </row>
    <row r="1518" spans="1:22" x14ac:dyDescent="0.3">
      <c r="A1518" s="6">
        <v>40197</v>
      </c>
      <c r="B1518" s="3">
        <v>50.45</v>
      </c>
      <c r="C1518" s="3">
        <v>47.6</v>
      </c>
      <c r="D1518" s="3">
        <v>47.1</v>
      </c>
      <c r="E1518" s="2">
        <v>43.45</v>
      </c>
      <c r="V1518" s="6"/>
    </row>
    <row r="1519" spans="1:22" x14ac:dyDescent="0.3">
      <c r="A1519" s="6">
        <v>40198</v>
      </c>
      <c r="B1519" s="3">
        <v>49.65</v>
      </c>
      <c r="C1519" s="3">
        <v>45.7</v>
      </c>
      <c r="D1519" s="3">
        <v>46.4</v>
      </c>
      <c r="E1519" s="2">
        <v>42.3</v>
      </c>
      <c r="V1519" s="6"/>
    </row>
    <row r="1520" spans="1:22" x14ac:dyDescent="0.3">
      <c r="A1520" s="6">
        <v>40199</v>
      </c>
      <c r="B1520" s="3">
        <v>47.5</v>
      </c>
      <c r="C1520" s="3">
        <v>46.4</v>
      </c>
      <c r="D1520" s="3">
        <v>44.3</v>
      </c>
      <c r="E1520" s="2">
        <v>40.299999999999997</v>
      </c>
      <c r="V1520" s="6"/>
    </row>
    <row r="1521" spans="1:22" x14ac:dyDescent="0.3">
      <c r="A1521" s="6">
        <v>40200</v>
      </c>
      <c r="B1521" s="3">
        <v>48.45</v>
      </c>
      <c r="C1521" s="3">
        <v>47.7</v>
      </c>
      <c r="D1521" s="3">
        <v>45</v>
      </c>
      <c r="E1521" s="2">
        <v>40.700000000000003</v>
      </c>
      <c r="V1521" s="6"/>
    </row>
    <row r="1522" spans="1:22" x14ac:dyDescent="0.3">
      <c r="A1522" s="6">
        <v>40203</v>
      </c>
      <c r="B1522" s="3">
        <v>51.31</v>
      </c>
      <c r="C1522" s="3">
        <v>49.15</v>
      </c>
      <c r="D1522" s="3">
        <v>46.35</v>
      </c>
      <c r="E1522" s="2">
        <v>43.35</v>
      </c>
      <c r="V1522" s="6"/>
    </row>
    <row r="1523" spans="1:22" x14ac:dyDescent="0.3">
      <c r="A1523" s="6">
        <v>40204</v>
      </c>
      <c r="B1523" s="3">
        <v>54</v>
      </c>
      <c r="C1523" s="3">
        <v>50.5</v>
      </c>
      <c r="D1523" s="3">
        <v>47.85</v>
      </c>
      <c r="E1523" s="2">
        <v>43.9</v>
      </c>
      <c r="V1523" s="6"/>
    </row>
    <row r="1524" spans="1:22" x14ac:dyDescent="0.3">
      <c r="A1524" s="6">
        <v>40205</v>
      </c>
      <c r="B1524" s="3">
        <v>55.75</v>
      </c>
      <c r="C1524" s="3">
        <v>52</v>
      </c>
      <c r="D1524" s="3">
        <v>49</v>
      </c>
      <c r="E1524" s="2">
        <v>44.5</v>
      </c>
      <c r="V1524" s="6"/>
    </row>
    <row r="1525" spans="1:22" x14ac:dyDescent="0.3">
      <c r="A1525" s="6">
        <v>40206</v>
      </c>
      <c r="B1525" s="3">
        <v>59</v>
      </c>
      <c r="C1525" s="3">
        <v>55.7</v>
      </c>
      <c r="D1525" s="3">
        <v>50</v>
      </c>
      <c r="E1525" s="2">
        <v>44.75</v>
      </c>
      <c r="V1525" s="6"/>
    </row>
    <row r="1526" spans="1:22" x14ac:dyDescent="0.3">
      <c r="A1526" s="6">
        <v>40207</v>
      </c>
      <c r="B1526" s="3">
        <v>62.8</v>
      </c>
      <c r="C1526" s="3">
        <v>53.15</v>
      </c>
      <c r="D1526" s="3">
        <v>52.75</v>
      </c>
      <c r="E1526" s="2">
        <v>46</v>
      </c>
      <c r="V1526" s="6"/>
    </row>
    <row r="1527" spans="1:22" x14ac:dyDescent="0.3">
      <c r="A1527" s="6">
        <v>40210</v>
      </c>
      <c r="B1527" s="3">
        <v>56.45</v>
      </c>
      <c r="C1527" s="3">
        <v>51.65</v>
      </c>
      <c r="D1527" s="3">
        <v>45</v>
      </c>
      <c r="E1527" s="2">
        <v>44.7</v>
      </c>
      <c r="V1527" s="6"/>
    </row>
    <row r="1528" spans="1:22" x14ac:dyDescent="0.3">
      <c r="A1528" s="6">
        <v>40211</v>
      </c>
      <c r="B1528" s="3">
        <v>55.45</v>
      </c>
      <c r="C1528" s="3">
        <v>52.3</v>
      </c>
      <c r="D1528" s="3">
        <v>43</v>
      </c>
      <c r="E1528" s="2">
        <v>43.1</v>
      </c>
      <c r="V1528" s="6"/>
    </row>
    <row r="1529" spans="1:22" x14ac:dyDescent="0.3">
      <c r="A1529" s="6">
        <v>40212</v>
      </c>
      <c r="B1529" s="3">
        <v>56.1</v>
      </c>
      <c r="C1529" s="3">
        <v>51</v>
      </c>
      <c r="D1529" s="3">
        <v>43.05</v>
      </c>
      <c r="E1529" s="2">
        <v>43</v>
      </c>
      <c r="V1529" s="6"/>
    </row>
    <row r="1530" spans="1:22" x14ac:dyDescent="0.3">
      <c r="A1530" s="6">
        <v>40213</v>
      </c>
      <c r="B1530" s="3">
        <v>54.5</v>
      </c>
      <c r="C1530" s="3">
        <v>51.5</v>
      </c>
      <c r="D1530" s="3">
        <v>42.9</v>
      </c>
      <c r="E1530" s="2">
        <v>43.05</v>
      </c>
      <c r="V1530" s="6"/>
    </row>
    <row r="1531" spans="1:22" x14ac:dyDescent="0.3">
      <c r="A1531" s="6">
        <v>40214</v>
      </c>
      <c r="B1531" s="3">
        <v>54.7</v>
      </c>
      <c r="C1531" s="3">
        <v>49.15</v>
      </c>
      <c r="D1531" s="3">
        <v>44.5</v>
      </c>
      <c r="E1531" s="2">
        <v>44.59</v>
      </c>
      <c r="V1531" s="6"/>
    </row>
    <row r="1532" spans="1:22" x14ac:dyDescent="0.3">
      <c r="A1532" s="6">
        <v>40217</v>
      </c>
      <c r="B1532" s="3">
        <v>52.2</v>
      </c>
      <c r="C1532" s="3">
        <v>48.1</v>
      </c>
      <c r="D1532" s="3">
        <v>42.65</v>
      </c>
      <c r="E1532" s="2">
        <v>42.8</v>
      </c>
      <c r="V1532" s="6"/>
    </row>
    <row r="1533" spans="1:22" x14ac:dyDescent="0.3">
      <c r="A1533" s="6">
        <v>40218</v>
      </c>
      <c r="B1533" s="3">
        <v>50.65</v>
      </c>
      <c r="C1533" s="3">
        <v>49.9</v>
      </c>
      <c r="D1533" s="3">
        <v>42.35</v>
      </c>
      <c r="E1533" s="2">
        <v>42.45</v>
      </c>
      <c r="V1533" s="6"/>
    </row>
    <row r="1534" spans="1:22" x14ac:dyDescent="0.3">
      <c r="A1534" s="6">
        <v>40219</v>
      </c>
      <c r="B1534" s="3">
        <v>52.75</v>
      </c>
      <c r="C1534" s="3">
        <v>51.95</v>
      </c>
      <c r="D1534" s="3">
        <v>44.35</v>
      </c>
      <c r="E1534" s="2">
        <v>44.35</v>
      </c>
      <c r="V1534" s="6"/>
    </row>
    <row r="1535" spans="1:22" x14ac:dyDescent="0.3">
      <c r="A1535" s="6">
        <v>40220</v>
      </c>
      <c r="B1535" s="3">
        <v>55.5</v>
      </c>
      <c r="C1535" s="3">
        <v>54.7</v>
      </c>
      <c r="D1535" s="3">
        <v>45.4</v>
      </c>
      <c r="E1535" s="2">
        <v>45.45</v>
      </c>
      <c r="V1535" s="6"/>
    </row>
    <row r="1536" spans="1:22" x14ac:dyDescent="0.3">
      <c r="A1536" s="6">
        <v>40221</v>
      </c>
      <c r="B1536" s="3">
        <v>58.65</v>
      </c>
      <c r="C1536" s="3">
        <v>53.75</v>
      </c>
      <c r="D1536" s="3">
        <v>46.65</v>
      </c>
      <c r="E1536" s="2">
        <v>46.5</v>
      </c>
      <c r="V1536" s="6"/>
    </row>
    <row r="1537" spans="1:22" x14ac:dyDescent="0.3">
      <c r="A1537" s="6">
        <v>40224</v>
      </c>
      <c r="B1537" s="3">
        <v>58.45</v>
      </c>
      <c r="C1537" s="3">
        <v>57.25</v>
      </c>
      <c r="D1537" s="3">
        <v>44.75</v>
      </c>
      <c r="E1537" s="2">
        <v>44.75</v>
      </c>
      <c r="V1537" s="6"/>
    </row>
    <row r="1538" spans="1:22" x14ac:dyDescent="0.3">
      <c r="A1538" s="6">
        <v>40225</v>
      </c>
      <c r="B1538" s="3">
        <v>63.4</v>
      </c>
      <c r="C1538" s="3">
        <v>58.1</v>
      </c>
      <c r="D1538" s="3">
        <v>47.15</v>
      </c>
      <c r="E1538" s="2">
        <v>47.05</v>
      </c>
      <c r="V1538" s="6"/>
    </row>
    <row r="1539" spans="1:22" x14ac:dyDescent="0.3">
      <c r="A1539" s="6">
        <v>40226</v>
      </c>
      <c r="B1539" s="3">
        <v>64.900000000000006</v>
      </c>
      <c r="C1539" s="3">
        <v>60.35</v>
      </c>
      <c r="D1539" s="3">
        <v>47</v>
      </c>
      <c r="E1539" s="2">
        <v>46.25</v>
      </c>
      <c r="V1539" s="6"/>
    </row>
    <row r="1540" spans="1:22" x14ac:dyDescent="0.3">
      <c r="A1540" s="6">
        <v>40227</v>
      </c>
      <c r="B1540" s="3">
        <v>68.7</v>
      </c>
      <c r="C1540" s="3">
        <v>63.9</v>
      </c>
      <c r="D1540" s="3">
        <v>48.1</v>
      </c>
      <c r="E1540" s="2">
        <v>47.3</v>
      </c>
      <c r="V1540" s="6"/>
    </row>
    <row r="1541" spans="1:22" x14ac:dyDescent="0.3">
      <c r="A1541" s="6">
        <v>40228</v>
      </c>
      <c r="B1541" s="3">
        <v>74</v>
      </c>
      <c r="C1541" s="3">
        <v>71.5</v>
      </c>
      <c r="D1541" s="3">
        <v>49.9</v>
      </c>
      <c r="E1541" s="2">
        <v>48.2</v>
      </c>
      <c r="V1541" s="6"/>
    </row>
    <row r="1542" spans="1:22" x14ac:dyDescent="0.3">
      <c r="A1542" s="6">
        <v>40231</v>
      </c>
      <c r="B1542" s="3">
        <v>82.25</v>
      </c>
      <c r="C1542" s="3">
        <v>72.55</v>
      </c>
      <c r="D1542" s="3">
        <v>53</v>
      </c>
      <c r="E1542" s="2">
        <v>49.7</v>
      </c>
      <c r="V1542" s="6"/>
    </row>
    <row r="1543" spans="1:22" x14ac:dyDescent="0.3">
      <c r="A1543" s="6">
        <v>40232</v>
      </c>
      <c r="B1543" s="3">
        <v>83.1</v>
      </c>
      <c r="C1543" s="3">
        <v>72.95</v>
      </c>
      <c r="D1543" s="3">
        <v>52.35</v>
      </c>
      <c r="E1543" s="2">
        <v>49.3</v>
      </c>
      <c r="V1543" s="6"/>
    </row>
    <row r="1544" spans="1:22" x14ac:dyDescent="0.3">
      <c r="A1544" s="6">
        <v>40233</v>
      </c>
      <c r="B1544" s="3">
        <v>83.75</v>
      </c>
      <c r="C1544" s="3">
        <v>73.75</v>
      </c>
      <c r="D1544" s="3">
        <v>52.8</v>
      </c>
      <c r="E1544" s="2">
        <v>49.5</v>
      </c>
      <c r="V1544" s="6"/>
    </row>
    <row r="1545" spans="1:22" x14ac:dyDescent="0.3">
      <c r="A1545" s="6">
        <v>40234</v>
      </c>
      <c r="B1545" s="3">
        <v>84.25</v>
      </c>
      <c r="C1545" s="3">
        <v>69.75</v>
      </c>
      <c r="D1545" s="3">
        <v>52.5</v>
      </c>
      <c r="E1545" s="2">
        <v>48.75</v>
      </c>
      <c r="V1545" s="6"/>
    </row>
    <row r="1546" spans="1:22" x14ac:dyDescent="0.3">
      <c r="A1546" s="6">
        <v>40235</v>
      </c>
      <c r="B1546" s="3">
        <v>80</v>
      </c>
      <c r="C1546" s="3">
        <v>46.95</v>
      </c>
      <c r="D1546" s="3">
        <v>50</v>
      </c>
      <c r="E1546" s="2">
        <v>47.3</v>
      </c>
      <c r="V1546" s="6"/>
    </row>
    <row r="1547" spans="1:22" x14ac:dyDescent="0.3">
      <c r="A1547" s="6">
        <v>40238</v>
      </c>
      <c r="B1547" s="3">
        <v>63.45</v>
      </c>
      <c r="C1547" s="3">
        <v>47.1</v>
      </c>
      <c r="D1547" s="3">
        <v>45.1</v>
      </c>
      <c r="E1547" s="2">
        <v>43.4</v>
      </c>
      <c r="V1547" s="6"/>
    </row>
    <row r="1548" spans="1:22" x14ac:dyDescent="0.3">
      <c r="A1548" s="6">
        <v>40239</v>
      </c>
      <c r="B1548" s="3">
        <v>59.4</v>
      </c>
      <c r="C1548" s="3">
        <v>46.3</v>
      </c>
      <c r="D1548" s="3">
        <v>45.4</v>
      </c>
      <c r="E1548" s="2">
        <v>43.55</v>
      </c>
      <c r="V1548" s="6"/>
    </row>
    <row r="1549" spans="1:22" x14ac:dyDescent="0.3">
      <c r="A1549" s="6">
        <v>40240</v>
      </c>
      <c r="B1549" s="3">
        <v>57.3</v>
      </c>
      <c r="C1549" s="3">
        <v>47.69</v>
      </c>
      <c r="D1549" s="3">
        <v>45.1</v>
      </c>
      <c r="E1549" s="2">
        <v>43.4</v>
      </c>
      <c r="V1549" s="6"/>
    </row>
    <row r="1550" spans="1:22" x14ac:dyDescent="0.3">
      <c r="A1550" s="6">
        <v>40241</v>
      </c>
      <c r="B1550" s="3">
        <v>56</v>
      </c>
      <c r="C1550" s="3">
        <v>46.69</v>
      </c>
      <c r="D1550" s="3">
        <v>44.1</v>
      </c>
      <c r="E1550" s="2">
        <v>43</v>
      </c>
      <c r="V1550" s="6"/>
    </row>
    <row r="1551" spans="1:22" x14ac:dyDescent="0.3">
      <c r="A1551" s="6">
        <v>40242</v>
      </c>
      <c r="B1551" s="3">
        <v>57.75</v>
      </c>
      <c r="C1551" s="3">
        <v>45.31</v>
      </c>
      <c r="D1551" s="3">
        <v>45</v>
      </c>
      <c r="E1551" s="2">
        <v>41.95</v>
      </c>
      <c r="V1551" s="6"/>
    </row>
    <row r="1552" spans="1:22" x14ac:dyDescent="0.3">
      <c r="A1552" s="6">
        <v>40245</v>
      </c>
      <c r="B1552" s="3">
        <v>57.05</v>
      </c>
      <c r="C1552" s="3">
        <v>43.75</v>
      </c>
      <c r="D1552" s="3">
        <v>44.3</v>
      </c>
      <c r="E1552" s="2">
        <v>43.1</v>
      </c>
      <c r="V1552" s="6"/>
    </row>
    <row r="1553" spans="1:22" x14ac:dyDescent="0.3">
      <c r="A1553" s="6">
        <v>40246</v>
      </c>
      <c r="B1553" s="3">
        <v>51.65</v>
      </c>
      <c r="C1553" s="3">
        <v>44.5</v>
      </c>
      <c r="D1553" s="3">
        <v>43.25</v>
      </c>
      <c r="E1553" s="2">
        <v>42.2</v>
      </c>
      <c r="V1553" s="6"/>
    </row>
    <row r="1554" spans="1:22" x14ac:dyDescent="0.3">
      <c r="A1554" s="6">
        <v>40247</v>
      </c>
      <c r="B1554" s="3">
        <v>51.7</v>
      </c>
      <c r="C1554" s="3">
        <v>45.7</v>
      </c>
      <c r="D1554" s="3">
        <v>44.3</v>
      </c>
      <c r="E1554" s="2">
        <v>43.15</v>
      </c>
      <c r="V1554" s="6"/>
    </row>
    <row r="1555" spans="1:22" x14ac:dyDescent="0.3">
      <c r="A1555" s="6">
        <v>40248</v>
      </c>
      <c r="B1555" s="3">
        <v>53.65</v>
      </c>
      <c r="C1555" s="3">
        <v>46.25</v>
      </c>
      <c r="D1555" s="3">
        <v>45.5</v>
      </c>
      <c r="E1555" s="2">
        <v>44</v>
      </c>
      <c r="V1555" s="6"/>
    </row>
    <row r="1556" spans="1:22" x14ac:dyDescent="0.3">
      <c r="A1556" s="6">
        <v>40249</v>
      </c>
      <c r="B1556" s="3">
        <v>53.9</v>
      </c>
      <c r="C1556" s="3">
        <v>43.1</v>
      </c>
      <c r="D1556" s="3">
        <v>45.65</v>
      </c>
      <c r="E1556" s="2">
        <v>44.35</v>
      </c>
      <c r="V1556" s="6"/>
    </row>
    <row r="1557" spans="1:22" x14ac:dyDescent="0.3">
      <c r="A1557" s="6">
        <v>40252</v>
      </c>
      <c r="B1557" s="3">
        <v>48.55</v>
      </c>
      <c r="C1557" s="3">
        <v>42.75</v>
      </c>
      <c r="D1557" s="3">
        <v>43.6</v>
      </c>
      <c r="E1557" s="2">
        <v>43</v>
      </c>
      <c r="V1557" s="6"/>
    </row>
    <row r="1558" spans="1:22" x14ac:dyDescent="0.3">
      <c r="A1558" s="6">
        <v>40253</v>
      </c>
      <c r="B1558" s="3">
        <v>47.55</v>
      </c>
      <c r="C1558" s="3">
        <v>42.5</v>
      </c>
      <c r="D1558" s="3">
        <v>43.15</v>
      </c>
      <c r="E1558" s="2">
        <v>42.34</v>
      </c>
      <c r="V1558" s="6"/>
    </row>
    <row r="1559" spans="1:22" x14ac:dyDescent="0.3">
      <c r="A1559" s="6">
        <v>40254</v>
      </c>
      <c r="B1559" s="3">
        <v>46.05</v>
      </c>
      <c r="C1559" s="3">
        <v>43.7</v>
      </c>
      <c r="D1559" s="3">
        <v>42.75</v>
      </c>
      <c r="E1559" s="2">
        <v>41.6</v>
      </c>
      <c r="V1559" s="6"/>
    </row>
    <row r="1560" spans="1:22" x14ac:dyDescent="0.3">
      <c r="A1560" s="6">
        <v>40255</v>
      </c>
      <c r="B1560" s="3">
        <v>47.5</v>
      </c>
      <c r="C1560" s="3">
        <v>43.5</v>
      </c>
      <c r="D1560" s="3">
        <v>44.4</v>
      </c>
      <c r="E1560" s="2">
        <v>43</v>
      </c>
      <c r="V1560" s="6"/>
    </row>
    <row r="1561" spans="1:22" x14ac:dyDescent="0.3">
      <c r="A1561" s="6">
        <v>40256</v>
      </c>
      <c r="B1561" s="3">
        <v>46.9</v>
      </c>
      <c r="C1561" s="3">
        <v>41.2</v>
      </c>
      <c r="D1561" s="3">
        <v>43.85</v>
      </c>
      <c r="E1561" s="2">
        <v>43</v>
      </c>
      <c r="V1561" s="6"/>
    </row>
    <row r="1562" spans="1:22" x14ac:dyDescent="0.3">
      <c r="A1562" s="6">
        <v>40259</v>
      </c>
      <c r="B1562" s="3">
        <v>44.15</v>
      </c>
      <c r="C1562" s="3">
        <v>39.6</v>
      </c>
      <c r="D1562" s="3">
        <v>41.9</v>
      </c>
      <c r="E1562" s="2">
        <v>40.549999999999997</v>
      </c>
      <c r="V1562" s="6"/>
    </row>
    <row r="1563" spans="1:22" x14ac:dyDescent="0.3">
      <c r="A1563" s="6">
        <v>40260</v>
      </c>
      <c r="B1563" s="3">
        <v>42.8</v>
      </c>
      <c r="C1563" s="3">
        <v>40.75</v>
      </c>
      <c r="D1563" s="3">
        <v>40.1</v>
      </c>
      <c r="E1563" s="2">
        <v>38.6</v>
      </c>
      <c r="V1563" s="6"/>
    </row>
    <row r="1564" spans="1:22" x14ac:dyDescent="0.3">
      <c r="A1564" s="6">
        <v>40261</v>
      </c>
      <c r="B1564" s="3">
        <v>43.9</v>
      </c>
      <c r="C1564" s="3">
        <v>40</v>
      </c>
      <c r="D1564" s="3">
        <v>41.2</v>
      </c>
      <c r="E1564" s="2">
        <v>39.299999999999997</v>
      </c>
      <c r="V1564" s="6"/>
    </row>
    <row r="1565" spans="1:22" x14ac:dyDescent="0.3">
      <c r="A1565" s="6">
        <v>40262</v>
      </c>
      <c r="B1565" s="3">
        <v>43</v>
      </c>
      <c r="C1565" s="3">
        <v>40.549999999999997</v>
      </c>
      <c r="D1565" s="3">
        <v>40.6</v>
      </c>
      <c r="E1565" s="2">
        <v>38.65</v>
      </c>
      <c r="V1565" s="6"/>
    </row>
    <row r="1566" spans="1:22" x14ac:dyDescent="0.3">
      <c r="A1566" s="6">
        <v>40263</v>
      </c>
      <c r="B1566" s="3">
        <v>44.2</v>
      </c>
      <c r="C1566" s="3">
        <v>39</v>
      </c>
      <c r="D1566" s="3">
        <v>41.25</v>
      </c>
      <c r="E1566" s="2">
        <v>39.299999999999997</v>
      </c>
      <c r="V1566" s="6"/>
    </row>
    <row r="1567" spans="1:22" x14ac:dyDescent="0.3">
      <c r="A1567" s="6">
        <v>40266</v>
      </c>
      <c r="B1567" s="3">
        <v>43.5</v>
      </c>
      <c r="C1567" s="3">
        <v>39</v>
      </c>
      <c r="D1567" s="3">
        <v>40.1</v>
      </c>
      <c r="E1567" s="2">
        <v>37.75</v>
      </c>
      <c r="V1567" s="6"/>
    </row>
    <row r="1568" spans="1:22" x14ac:dyDescent="0.3">
      <c r="A1568" s="6">
        <v>40267</v>
      </c>
      <c r="B1568" s="3">
        <v>43.4</v>
      </c>
      <c r="C1568" s="3">
        <v>40.9</v>
      </c>
      <c r="D1568" s="3">
        <v>39.700000000000003</v>
      </c>
      <c r="E1568" s="2">
        <v>37.6</v>
      </c>
      <c r="V1568" s="6"/>
    </row>
    <row r="1569" spans="1:22" x14ac:dyDescent="0.3">
      <c r="A1569" s="6">
        <v>40268</v>
      </c>
      <c r="B1569" s="3">
        <v>44.9</v>
      </c>
      <c r="C1569" s="3">
        <v>45.25</v>
      </c>
      <c r="D1569" s="3">
        <v>41.6</v>
      </c>
      <c r="E1569" s="2">
        <v>39.85</v>
      </c>
      <c r="V1569" s="6"/>
    </row>
    <row r="1570" spans="1:22" x14ac:dyDescent="0.3">
      <c r="A1570" s="6">
        <v>40274</v>
      </c>
      <c r="B1570" s="3">
        <v>44.75</v>
      </c>
      <c r="C1570" s="3">
        <v>44.85</v>
      </c>
      <c r="D1570" s="3">
        <v>43.5</v>
      </c>
      <c r="E1570" s="2">
        <v>45</v>
      </c>
      <c r="V1570" s="6"/>
    </row>
    <row r="1571" spans="1:22" x14ac:dyDescent="0.3">
      <c r="A1571" s="6">
        <v>40275</v>
      </c>
      <c r="B1571" s="3">
        <v>44.2</v>
      </c>
      <c r="C1571" s="3">
        <v>44.15</v>
      </c>
      <c r="D1571" s="3">
        <v>43</v>
      </c>
      <c r="E1571" s="2">
        <v>44.6</v>
      </c>
      <c r="V1571" s="6"/>
    </row>
    <row r="1572" spans="1:22" x14ac:dyDescent="0.3">
      <c r="A1572" s="6">
        <v>40276</v>
      </c>
      <c r="B1572" s="3">
        <v>43.8</v>
      </c>
      <c r="C1572" s="3">
        <v>45.45</v>
      </c>
      <c r="D1572" s="3">
        <v>42.35</v>
      </c>
      <c r="E1572" s="2">
        <v>43.75</v>
      </c>
      <c r="V1572" s="6"/>
    </row>
    <row r="1573" spans="1:22" x14ac:dyDescent="0.3">
      <c r="A1573" s="6">
        <v>40277</v>
      </c>
      <c r="B1573" s="3">
        <v>45.05</v>
      </c>
      <c r="C1573" s="3">
        <v>44</v>
      </c>
      <c r="D1573" s="3">
        <v>43.6</v>
      </c>
      <c r="E1573" s="2">
        <v>45</v>
      </c>
      <c r="V1573" s="6"/>
    </row>
    <row r="1574" spans="1:22" x14ac:dyDescent="0.3">
      <c r="A1574" s="6">
        <v>40280</v>
      </c>
      <c r="B1574" s="3">
        <v>43.4</v>
      </c>
      <c r="C1574" s="3">
        <v>43.7</v>
      </c>
      <c r="D1574" s="3">
        <v>42.1</v>
      </c>
      <c r="E1574" s="2">
        <v>43.55</v>
      </c>
      <c r="V1574" s="6"/>
    </row>
    <row r="1575" spans="1:22" x14ac:dyDescent="0.3">
      <c r="A1575" s="6">
        <v>40281</v>
      </c>
      <c r="B1575" s="3">
        <v>42.95</v>
      </c>
      <c r="C1575" s="3">
        <v>43.6</v>
      </c>
      <c r="D1575" s="3">
        <v>42</v>
      </c>
      <c r="E1575" s="2">
        <v>43.45</v>
      </c>
      <c r="V1575" s="6"/>
    </row>
    <row r="1576" spans="1:22" x14ac:dyDescent="0.3">
      <c r="A1576" s="6">
        <v>40282</v>
      </c>
      <c r="B1576" s="3">
        <v>42.4</v>
      </c>
      <c r="C1576" s="3">
        <v>43</v>
      </c>
      <c r="D1576" s="3">
        <v>42.05</v>
      </c>
      <c r="E1576" s="2">
        <v>43.4</v>
      </c>
      <c r="V1576" s="6"/>
    </row>
    <row r="1577" spans="1:22" x14ac:dyDescent="0.3">
      <c r="A1577" s="6">
        <v>40283</v>
      </c>
      <c r="B1577" s="3">
        <v>41.8</v>
      </c>
      <c r="C1577" s="3">
        <v>43.1</v>
      </c>
      <c r="D1577" s="3">
        <v>41.8</v>
      </c>
      <c r="E1577" s="2">
        <v>43.25</v>
      </c>
      <c r="V1577" s="6"/>
    </row>
    <row r="1578" spans="1:22" x14ac:dyDescent="0.3">
      <c r="A1578" s="6">
        <v>40284</v>
      </c>
      <c r="B1578" s="3">
        <v>41.7</v>
      </c>
      <c r="C1578" s="3">
        <v>42.95</v>
      </c>
      <c r="D1578" s="3">
        <v>41.95</v>
      </c>
      <c r="E1578" s="2">
        <v>43.75</v>
      </c>
      <c r="V1578" s="6"/>
    </row>
    <row r="1579" spans="1:22" x14ac:dyDescent="0.3">
      <c r="A1579" s="6">
        <v>40287</v>
      </c>
      <c r="B1579" s="3">
        <v>41</v>
      </c>
      <c r="C1579" s="3">
        <v>43.6</v>
      </c>
      <c r="D1579" s="3">
        <v>41.55</v>
      </c>
      <c r="E1579" s="2">
        <v>43.25</v>
      </c>
      <c r="V1579" s="6"/>
    </row>
    <row r="1580" spans="1:22" x14ac:dyDescent="0.3">
      <c r="A1580" s="6">
        <v>40288</v>
      </c>
      <c r="B1580" s="3">
        <v>41.45</v>
      </c>
      <c r="C1580" s="3">
        <v>44.5</v>
      </c>
      <c r="D1580" s="3">
        <v>42.5</v>
      </c>
      <c r="E1580" s="2">
        <v>44.5</v>
      </c>
      <c r="V1580" s="6"/>
    </row>
    <row r="1581" spans="1:22" x14ac:dyDescent="0.3">
      <c r="A1581" s="6">
        <v>40289</v>
      </c>
      <c r="B1581" s="3">
        <v>42.4</v>
      </c>
      <c r="C1581" s="3">
        <v>44</v>
      </c>
      <c r="D1581" s="3">
        <v>43.5</v>
      </c>
      <c r="E1581" s="2">
        <v>45.3</v>
      </c>
      <c r="V1581" s="6"/>
    </row>
    <row r="1582" spans="1:22" x14ac:dyDescent="0.3">
      <c r="A1582" s="6">
        <v>40290</v>
      </c>
      <c r="B1582" s="3">
        <v>42.55</v>
      </c>
      <c r="C1582" s="3">
        <v>44.3</v>
      </c>
      <c r="D1582" s="3">
        <v>42.7</v>
      </c>
      <c r="E1582" s="2">
        <v>44.55</v>
      </c>
      <c r="V1582" s="6"/>
    </row>
    <row r="1583" spans="1:22" x14ac:dyDescent="0.3">
      <c r="A1583" s="6">
        <v>40291</v>
      </c>
      <c r="B1583" s="3">
        <v>42.75</v>
      </c>
      <c r="C1583" s="3">
        <v>45.2</v>
      </c>
      <c r="D1583" s="3">
        <v>43</v>
      </c>
      <c r="E1583" s="2">
        <v>44.9</v>
      </c>
      <c r="V1583" s="6"/>
    </row>
    <row r="1584" spans="1:22" x14ac:dyDescent="0.3">
      <c r="A1584" s="6">
        <v>40294</v>
      </c>
      <c r="B1584" s="3">
        <v>43.5</v>
      </c>
      <c r="C1584" s="3">
        <v>45.7</v>
      </c>
      <c r="D1584" s="3">
        <v>44.25</v>
      </c>
      <c r="E1584" s="2">
        <v>46.4</v>
      </c>
      <c r="V1584" s="6"/>
    </row>
    <row r="1585" spans="1:22" x14ac:dyDescent="0.3">
      <c r="A1585" s="6">
        <v>40295</v>
      </c>
      <c r="B1585" s="3">
        <v>44.2</v>
      </c>
      <c r="C1585" s="3">
        <v>45.35</v>
      </c>
      <c r="D1585" s="3">
        <v>45.05</v>
      </c>
      <c r="E1585" s="2">
        <v>47.15</v>
      </c>
      <c r="V1585" s="6"/>
    </row>
    <row r="1586" spans="1:22" x14ac:dyDescent="0.3">
      <c r="A1586" s="6">
        <v>40296</v>
      </c>
      <c r="B1586" s="3">
        <v>44.65</v>
      </c>
      <c r="C1586" s="3">
        <v>45.9</v>
      </c>
      <c r="D1586" s="3">
        <v>45</v>
      </c>
      <c r="E1586" s="2">
        <v>47.2</v>
      </c>
      <c r="V1586" s="6"/>
    </row>
    <row r="1587" spans="1:22" x14ac:dyDescent="0.3">
      <c r="A1587" s="6">
        <v>40297</v>
      </c>
      <c r="B1587" s="3">
        <v>45.3</v>
      </c>
      <c r="C1587" s="3">
        <v>47</v>
      </c>
      <c r="D1587" s="3">
        <v>45.65</v>
      </c>
      <c r="E1587" s="2">
        <v>47.75</v>
      </c>
      <c r="V1587" s="6"/>
    </row>
    <row r="1588" spans="1:22" x14ac:dyDescent="0.3">
      <c r="A1588" s="6">
        <v>40298</v>
      </c>
      <c r="B1588" s="3">
        <v>46.15</v>
      </c>
      <c r="C1588" s="3">
        <v>48.5</v>
      </c>
      <c r="D1588" s="3">
        <v>46.95</v>
      </c>
      <c r="E1588" s="2">
        <v>49</v>
      </c>
      <c r="V1588" s="6"/>
    </row>
    <row r="1589" spans="1:22" x14ac:dyDescent="0.3">
      <c r="A1589" s="6">
        <v>40301</v>
      </c>
      <c r="B1589" s="3">
        <v>48.45</v>
      </c>
      <c r="C1589" s="3">
        <v>47.35</v>
      </c>
      <c r="D1589" s="3">
        <v>50.75</v>
      </c>
      <c r="E1589" s="2">
        <v>52.64</v>
      </c>
      <c r="V1589" s="6"/>
    </row>
    <row r="1590" spans="1:22" x14ac:dyDescent="0.3">
      <c r="A1590" s="6">
        <v>40302</v>
      </c>
      <c r="B1590" s="3">
        <v>47.3</v>
      </c>
      <c r="C1590" s="3">
        <v>45.8</v>
      </c>
      <c r="D1590" s="3">
        <v>49.55</v>
      </c>
      <c r="E1590" s="2">
        <v>51.3</v>
      </c>
      <c r="V1590" s="6"/>
    </row>
    <row r="1591" spans="1:22" x14ac:dyDescent="0.3">
      <c r="A1591" s="6">
        <v>40303</v>
      </c>
      <c r="B1591" s="3">
        <v>45.7</v>
      </c>
      <c r="C1591" s="3">
        <v>47.2</v>
      </c>
      <c r="D1591" s="3">
        <v>48.11</v>
      </c>
      <c r="E1591" s="2">
        <v>49.45</v>
      </c>
      <c r="V1591" s="6"/>
    </row>
    <row r="1592" spans="1:22" x14ac:dyDescent="0.3">
      <c r="A1592" s="6">
        <v>40304</v>
      </c>
      <c r="B1592" s="3">
        <v>46.8</v>
      </c>
      <c r="C1592" s="3">
        <v>48.3</v>
      </c>
      <c r="D1592" s="3">
        <v>49.25</v>
      </c>
      <c r="E1592" s="2">
        <v>51.15</v>
      </c>
      <c r="V1592" s="6"/>
    </row>
    <row r="1593" spans="1:22" x14ac:dyDescent="0.3">
      <c r="A1593" s="6">
        <v>40305</v>
      </c>
      <c r="B1593" s="3">
        <v>47.85</v>
      </c>
      <c r="C1593" s="3">
        <v>46.7</v>
      </c>
      <c r="D1593" s="3">
        <v>50.25</v>
      </c>
      <c r="E1593" s="2">
        <v>51.85</v>
      </c>
      <c r="V1593" s="6"/>
    </row>
    <row r="1594" spans="1:22" x14ac:dyDescent="0.3">
      <c r="A1594" s="6">
        <v>40308</v>
      </c>
      <c r="B1594" s="3">
        <v>46.35</v>
      </c>
      <c r="C1594" s="3">
        <v>44.9</v>
      </c>
      <c r="D1594" s="3">
        <v>48.45</v>
      </c>
      <c r="E1594" s="2">
        <v>49.9</v>
      </c>
      <c r="V1594" s="6"/>
    </row>
    <row r="1595" spans="1:22" x14ac:dyDescent="0.3">
      <c r="A1595" s="6">
        <v>40309</v>
      </c>
      <c r="B1595" s="3">
        <v>44.8</v>
      </c>
      <c r="C1595" s="3">
        <v>44.65</v>
      </c>
      <c r="D1595" s="3">
        <v>46.65</v>
      </c>
      <c r="E1595" s="2">
        <v>48.1</v>
      </c>
      <c r="V1595" s="6"/>
    </row>
    <row r="1596" spans="1:22" x14ac:dyDescent="0.3">
      <c r="A1596" s="6">
        <v>40310</v>
      </c>
      <c r="B1596" s="3">
        <v>44.5</v>
      </c>
      <c r="C1596" s="3">
        <v>43.7</v>
      </c>
      <c r="D1596" s="3">
        <v>46.21</v>
      </c>
      <c r="E1596" s="2">
        <v>47.76</v>
      </c>
      <c r="V1596" s="6"/>
    </row>
    <row r="1597" spans="1:22" x14ac:dyDescent="0.3">
      <c r="A1597" s="6">
        <v>40312</v>
      </c>
      <c r="B1597" s="3">
        <v>43.4</v>
      </c>
      <c r="C1597" s="3">
        <v>44.7</v>
      </c>
      <c r="D1597" s="3">
        <v>45.8</v>
      </c>
      <c r="E1597" s="2">
        <v>47.1</v>
      </c>
      <c r="V1597" s="6"/>
    </row>
    <row r="1598" spans="1:22" x14ac:dyDescent="0.3">
      <c r="A1598" s="6">
        <v>40316</v>
      </c>
      <c r="B1598" s="3">
        <v>44.35</v>
      </c>
      <c r="C1598" s="3">
        <v>45.25</v>
      </c>
      <c r="D1598" s="3">
        <v>46.7</v>
      </c>
      <c r="E1598" s="2">
        <v>48.15</v>
      </c>
      <c r="V1598" s="6"/>
    </row>
    <row r="1599" spans="1:22" x14ac:dyDescent="0.3">
      <c r="A1599" s="6">
        <v>40317</v>
      </c>
      <c r="B1599" s="3">
        <v>44.95</v>
      </c>
      <c r="C1599" s="3">
        <v>44.8</v>
      </c>
      <c r="D1599" s="3">
        <v>47</v>
      </c>
      <c r="E1599" s="2">
        <v>49.29</v>
      </c>
      <c r="V1599" s="6"/>
    </row>
    <row r="1600" spans="1:22" x14ac:dyDescent="0.3">
      <c r="A1600" s="6">
        <v>40318</v>
      </c>
      <c r="B1600" s="3">
        <v>44.75</v>
      </c>
      <c r="C1600" s="3">
        <v>45.8</v>
      </c>
      <c r="D1600" s="3">
        <v>46.85</v>
      </c>
      <c r="E1600" s="2">
        <v>48.7</v>
      </c>
      <c r="V1600" s="6"/>
    </row>
    <row r="1601" spans="1:22" x14ac:dyDescent="0.3">
      <c r="A1601" s="6">
        <v>40319</v>
      </c>
      <c r="B1601" s="3">
        <v>45.65</v>
      </c>
      <c r="C1601" s="3">
        <v>46.4</v>
      </c>
      <c r="D1601" s="3">
        <v>47.9</v>
      </c>
      <c r="E1601" s="2">
        <v>49.84</v>
      </c>
      <c r="V1601" s="6"/>
    </row>
    <row r="1602" spans="1:22" x14ac:dyDescent="0.3">
      <c r="A1602" s="6">
        <v>40323</v>
      </c>
      <c r="B1602" s="3">
        <v>46.35</v>
      </c>
      <c r="C1602" s="3">
        <v>47.45</v>
      </c>
      <c r="D1602" s="3">
        <v>48</v>
      </c>
      <c r="E1602" s="2">
        <v>50</v>
      </c>
      <c r="V1602" s="6"/>
    </row>
    <row r="1603" spans="1:22" x14ac:dyDescent="0.3">
      <c r="A1603" s="6">
        <v>40324</v>
      </c>
      <c r="B1603" s="3">
        <v>47.15</v>
      </c>
      <c r="C1603" s="3">
        <v>47.7</v>
      </c>
      <c r="D1603" s="3">
        <v>49.45</v>
      </c>
      <c r="E1603" s="2">
        <v>51.21</v>
      </c>
      <c r="V1603" s="6"/>
    </row>
    <row r="1604" spans="1:22" x14ac:dyDescent="0.3">
      <c r="A1604" s="6">
        <v>40325</v>
      </c>
      <c r="B1604" s="3">
        <v>46.75</v>
      </c>
      <c r="C1604" s="3">
        <v>46.55</v>
      </c>
      <c r="D1604" s="3">
        <v>49.85</v>
      </c>
      <c r="E1604" s="2">
        <v>51.95</v>
      </c>
      <c r="V1604" s="6"/>
    </row>
    <row r="1605" spans="1:22" x14ac:dyDescent="0.3">
      <c r="A1605" s="6">
        <v>40326</v>
      </c>
      <c r="B1605" s="3">
        <v>45.5</v>
      </c>
      <c r="C1605" s="3">
        <v>44.6</v>
      </c>
      <c r="D1605" s="3">
        <v>48.75</v>
      </c>
      <c r="E1605" s="2">
        <v>51.6</v>
      </c>
      <c r="V1605" s="6"/>
    </row>
    <row r="1606" spans="1:22" x14ac:dyDescent="0.3">
      <c r="A1606" s="6">
        <v>40329</v>
      </c>
      <c r="B1606" s="3">
        <v>43.7</v>
      </c>
      <c r="C1606" s="3">
        <v>47.6</v>
      </c>
      <c r="D1606" s="3">
        <v>47.4</v>
      </c>
      <c r="E1606" s="2">
        <v>49.5</v>
      </c>
      <c r="V1606" s="6"/>
    </row>
    <row r="1607" spans="1:22" x14ac:dyDescent="0.3">
      <c r="A1607" s="6">
        <v>40330</v>
      </c>
      <c r="B1607" s="3">
        <v>45.15</v>
      </c>
      <c r="C1607" s="3">
        <v>48</v>
      </c>
      <c r="D1607" s="3">
        <v>49.07</v>
      </c>
      <c r="E1607" s="2">
        <v>50.65</v>
      </c>
      <c r="V1607" s="6"/>
    </row>
    <row r="1608" spans="1:22" x14ac:dyDescent="0.3">
      <c r="A1608" s="6">
        <v>40331</v>
      </c>
      <c r="B1608" s="3">
        <v>45.45</v>
      </c>
      <c r="C1608" s="3">
        <v>48.6</v>
      </c>
      <c r="D1608" s="3">
        <v>50.7</v>
      </c>
      <c r="E1608" s="2">
        <v>51.1</v>
      </c>
      <c r="V1608" s="6"/>
    </row>
    <row r="1609" spans="1:22" x14ac:dyDescent="0.3">
      <c r="A1609" s="6">
        <v>40332</v>
      </c>
      <c r="B1609" s="3">
        <v>45.8</v>
      </c>
      <c r="C1609" s="3">
        <v>48.9</v>
      </c>
      <c r="D1609" s="3">
        <v>51.34</v>
      </c>
      <c r="E1609" s="2">
        <v>51.7</v>
      </c>
      <c r="V1609" s="6"/>
    </row>
    <row r="1610" spans="1:22" x14ac:dyDescent="0.3">
      <c r="A1610" s="6">
        <v>40333</v>
      </c>
      <c r="B1610" s="3">
        <v>46.3</v>
      </c>
      <c r="C1610" s="3">
        <v>49.61</v>
      </c>
      <c r="D1610" s="3">
        <v>51.85</v>
      </c>
      <c r="E1610" s="2">
        <v>52.21</v>
      </c>
      <c r="V1610" s="6"/>
    </row>
    <row r="1611" spans="1:22" x14ac:dyDescent="0.3">
      <c r="A1611" s="6">
        <v>40336</v>
      </c>
      <c r="B1611" s="3">
        <v>47.25</v>
      </c>
      <c r="C1611" s="3">
        <v>49.7</v>
      </c>
      <c r="D1611" s="3">
        <v>52.05</v>
      </c>
      <c r="E1611" s="2">
        <v>52.35</v>
      </c>
      <c r="V1611" s="6"/>
    </row>
    <row r="1612" spans="1:22" x14ac:dyDescent="0.3">
      <c r="A1612" s="6">
        <v>40337</v>
      </c>
      <c r="B1612" s="3">
        <v>47.25</v>
      </c>
      <c r="C1612" s="3">
        <v>49.65</v>
      </c>
      <c r="D1612" s="3">
        <v>52.1</v>
      </c>
      <c r="E1612" s="2">
        <v>52.7</v>
      </c>
      <c r="V1612" s="6"/>
    </row>
    <row r="1613" spans="1:22" x14ac:dyDescent="0.3">
      <c r="A1613" s="6">
        <v>40338</v>
      </c>
      <c r="B1613" s="3">
        <v>47.1</v>
      </c>
      <c r="C1613" s="3">
        <v>48.55</v>
      </c>
      <c r="D1613" s="3">
        <v>52.39</v>
      </c>
      <c r="E1613" s="2">
        <v>52.75</v>
      </c>
      <c r="V1613" s="6"/>
    </row>
    <row r="1614" spans="1:22" x14ac:dyDescent="0.3">
      <c r="A1614" s="6">
        <v>40339</v>
      </c>
      <c r="B1614" s="3">
        <v>46.05</v>
      </c>
      <c r="C1614" s="3">
        <v>48.7</v>
      </c>
      <c r="D1614" s="3">
        <v>51</v>
      </c>
      <c r="E1614" s="2">
        <v>51.85</v>
      </c>
      <c r="V1614" s="6"/>
    </row>
    <row r="1615" spans="1:22" x14ac:dyDescent="0.3">
      <c r="A1615" s="6">
        <v>40340</v>
      </c>
      <c r="B1615" s="3">
        <v>46.3</v>
      </c>
      <c r="C1615" s="3">
        <v>48.45</v>
      </c>
      <c r="D1615" s="3">
        <v>51.4</v>
      </c>
      <c r="E1615" s="2">
        <v>51.55</v>
      </c>
      <c r="V1615" s="6"/>
    </row>
    <row r="1616" spans="1:22" x14ac:dyDescent="0.3">
      <c r="A1616" s="6">
        <v>40343</v>
      </c>
      <c r="B1616" s="3">
        <v>45.6</v>
      </c>
      <c r="C1616" s="3">
        <v>49.55</v>
      </c>
      <c r="D1616" s="3">
        <v>51.7</v>
      </c>
      <c r="E1616" s="2">
        <v>52.03</v>
      </c>
      <c r="V1616" s="6"/>
    </row>
    <row r="1617" spans="1:22" x14ac:dyDescent="0.3">
      <c r="A1617" s="6">
        <v>40344</v>
      </c>
      <c r="B1617" s="3">
        <v>46.5</v>
      </c>
      <c r="C1617" s="3">
        <v>49</v>
      </c>
      <c r="D1617" s="3">
        <v>52.6</v>
      </c>
      <c r="E1617" s="2">
        <v>53</v>
      </c>
      <c r="V1617" s="6"/>
    </row>
    <row r="1618" spans="1:22" x14ac:dyDescent="0.3">
      <c r="A1618" s="6">
        <v>40345</v>
      </c>
      <c r="B1618" s="3">
        <v>46.05</v>
      </c>
      <c r="C1618" s="3">
        <v>48.75</v>
      </c>
      <c r="D1618" s="3">
        <v>52.2</v>
      </c>
      <c r="E1618" s="2">
        <v>52.72</v>
      </c>
      <c r="V1618" s="6"/>
    </row>
    <row r="1619" spans="1:22" x14ac:dyDescent="0.3">
      <c r="A1619" s="6">
        <v>40346</v>
      </c>
      <c r="B1619" s="3">
        <v>45.75</v>
      </c>
      <c r="C1619" s="3">
        <v>48</v>
      </c>
      <c r="D1619" s="3">
        <v>52.08</v>
      </c>
      <c r="E1619" s="2">
        <v>52.4</v>
      </c>
      <c r="V1619" s="6"/>
    </row>
    <row r="1620" spans="1:22" x14ac:dyDescent="0.3">
      <c r="A1620" s="6">
        <v>40347</v>
      </c>
      <c r="B1620" s="3">
        <v>45.1</v>
      </c>
      <c r="C1620" s="3">
        <v>49</v>
      </c>
      <c r="D1620" s="3">
        <v>51.25</v>
      </c>
      <c r="E1620" s="2">
        <v>51.6</v>
      </c>
      <c r="V1620" s="6"/>
    </row>
    <row r="1621" spans="1:22" x14ac:dyDescent="0.3">
      <c r="A1621" s="6">
        <v>40350</v>
      </c>
      <c r="B1621" s="3">
        <v>46</v>
      </c>
      <c r="C1621" s="3">
        <v>47</v>
      </c>
      <c r="D1621" s="3">
        <v>52.15</v>
      </c>
      <c r="E1621" s="2">
        <v>52.65</v>
      </c>
      <c r="V1621" s="6"/>
    </row>
    <row r="1622" spans="1:22" x14ac:dyDescent="0.3">
      <c r="A1622" s="6">
        <v>40351</v>
      </c>
      <c r="B1622" s="3">
        <v>44.15</v>
      </c>
      <c r="C1622" s="3">
        <v>46.15</v>
      </c>
      <c r="D1622" s="3">
        <v>50.5</v>
      </c>
      <c r="E1622" s="2">
        <v>51.5</v>
      </c>
      <c r="V1622" s="6"/>
    </row>
    <row r="1623" spans="1:22" x14ac:dyDescent="0.3">
      <c r="A1623" s="6">
        <v>40352</v>
      </c>
      <c r="B1623" s="3">
        <v>43.85</v>
      </c>
      <c r="C1623" s="3">
        <v>45.5</v>
      </c>
      <c r="D1623" s="3">
        <v>49.85</v>
      </c>
      <c r="E1623" s="2">
        <v>50.4</v>
      </c>
      <c r="V1623" s="6"/>
    </row>
    <row r="1624" spans="1:22" x14ac:dyDescent="0.3">
      <c r="A1624" s="6">
        <v>40353</v>
      </c>
      <c r="B1624" s="3">
        <v>43.5</v>
      </c>
      <c r="C1624" s="3">
        <v>46</v>
      </c>
      <c r="D1624" s="3">
        <v>49.2</v>
      </c>
      <c r="E1624" s="2">
        <v>49.8</v>
      </c>
      <c r="V1624" s="6"/>
    </row>
    <row r="1625" spans="1:22" x14ac:dyDescent="0.3">
      <c r="A1625" s="6">
        <v>40354</v>
      </c>
      <c r="B1625" s="3">
        <v>44.5</v>
      </c>
      <c r="C1625" s="3">
        <v>46.1</v>
      </c>
      <c r="D1625" s="3">
        <v>49.5</v>
      </c>
      <c r="E1625" s="2">
        <v>49.9</v>
      </c>
      <c r="V1625" s="6"/>
    </row>
    <row r="1626" spans="1:22" x14ac:dyDescent="0.3">
      <c r="A1626" s="6">
        <v>40357</v>
      </c>
      <c r="B1626" s="3">
        <v>44.85</v>
      </c>
      <c r="C1626" s="3">
        <v>45.25</v>
      </c>
      <c r="D1626" s="3">
        <v>49.6</v>
      </c>
      <c r="E1626" s="2">
        <v>50.12</v>
      </c>
      <c r="V1626" s="6"/>
    </row>
    <row r="1627" spans="1:22" x14ac:dyDescent="0.3">
      <c r="A1627" s="6">
        <v>40358</v>
      </c>
      <c r="B1627" s="3">
        <v>44.45</v>
      </c>
      <c r="C1627" s="3">
        <v>46.05</v>
      </c>
      <c r="D1627" s="3">
        <v>48.3</v>
      </c>
      <c r="E1627" s="2">
        <v>49.15</v>
      </c>
      <c r="V1627" s="6"/>
    </row>
    <row r="1628" spans="1:22" x14ac:dyDescent="0.3">
      <c r="A1628" s="6">
        <v>40359</v>
      </c>
      <c r="B1628" s="3">
        <v>45.7</v>
      </c>
      <c r="C1628" s="3">
        <v>47.7</v>
      </c>
      <c r="D1628" s="3">
        <v>48.7</v>
      </c>
      <c r="E1628" s="2">
        <v>49.1</v>
      </c>
      <c r="V1628" s="6"/>
    </row>
    <row r="1629" spans="1:22" x14ac:dyDescent="0.3">
      <c r="A1629" s="6">
        <v>40360</v>
      </c>
      <c r="B1629" s="3">
        <v>45.65</v>
      </c>
      <c r="C1629" s="3">
        <v>46.75</v>
      </c>
      <c r="D1629" s="3">
        <v>48.1</v>
      </c>
      <c r="E1629" s="2">
        <v>48.75</v>
      </c>
      <c r="V1629" s="6"/>
    </row>
    <row r="1630" spans="1:22" x14ac:dyDescent="0.3">
      <c r="A1630" s="6">
        <v>40361</v>
      </c>
      <c r="B1630" s="3">
        <v>45.5</v>
      </c>
      <c r="C1630" s="3">
        <v>46.75</v>
      </c>
      <c r="D1630" s="3">
        <v>47.3</v>
      </c>
      <c r="E1630" s="2">
        <v>47.55</v>
      </c>
      <c r="V1630" s="6"/>
    </row>
    <row r="1631" spans="1:22" x14ac:dyDescent="0.3">
      <c r="A1631" s="6">
        <v>40364</v>
      </c>
      <c r="B1631" s="3">
        <v>45.45</v>
      </c>
      <c r="C1631" s="3">
        <v>46.75</v>
      </c>
      <c r="D1631" s="3">
        <v>47.3</v>
      </c>
      <c r="E1631" s="2">
        <v>48</v>
      </c>
      <c r="V1631" s="6"/>
    </row>
    <row r="1632" spans="1:22" x14ac:dyDescent="0.3">
      <c r="A1632" s="6">
        <v>40365</v>
      </c>
      <c r="B1632" s="3">
        <v>45.6</v>
      </c>
      <c r="C1632" s="3">
        <v>47</v>
      </c>
      <c r="D1632" s="3">
        <v>47.35</v>
      </c>
      <c r="E1632" s="2">
        <v>47.75</v>
      </c>
      <c r="V1632" s="6"/>
    </row>
    <row r="1633" spans="1:22" x14ac:dyDescent="0.3">
      <c r="A1633" s="6">
        <v>40366</v>
      </c>
      <c r="B1633" s="3">
        <v>45.7</v>
      </c>
      <c r="C1633" s="3">
        <v>46.6</v>
      </c>
      <c r="D1633" s="3">
        <v>47.75</v>
      </c>
      <c r="E1633" s="2">
        <v>47.25</v>
      </c>
      <c r="V1633" s="6"/>
    </row>
    <row r="1634" spans="1:22" x14ac:dyDescent="0.3">
      <c r="A1634" s="6">
        <v>40367</v>
      </c>
      <c r="B1634" s="3">
        <v>45.65</v>
      </c>
      <c r="C1634" s="3">
        <v>47.5</v>
      </c>
      <c r="D1634" s="3">
        <v>47.6</v>
      </c>
      <c r="E1634" s="2">
        <v>47.75</v>
      </c>
      <c r="V1634" s="6"/>
    </row>
    <row r="1635" spans="1:22" x14ac:dyDescent="0.3">
      <c r="A1635" s="6">
        <v>40368</v>
      </c>
      <c r="B1635" s="3">
        <v>46.25</v>
      </c>
      <c r="C1635" s="3">
        <v>46.2</v>
      </c>
      <c r="D1635" s="3">
        <v>48.1</v>
      </c>
      <c r="E1635" s="2">
        <v>49.4</v>
      </c>
      <c r="V1635" s="6"/>
    </row>
    <row r="1636" spans="1:22" x14ac:dyDescent="0.3">
      <c r="A1636" s="6">
        <v>40371</v>
      </c>
      <c r="B1636" s="3">
        <v>45.15</v>
      </c>
      <c r="C1636" s="3">
        <v>46.4</v>
      </c>
      <c r="D1636" s="3">
        <v>47.5</v>
      </c>
      <c r="E1636" s="2">
        <v>48</v>
      </c>
      <c r="V1636" s="6"/>
    </row>
    <row r="1637" spans="1:22" x14ac:dyDescent="0.3">
      <c r="A1637" s="6">
        <v>40372</v>
      </c>
      <c r="B1637" s="3">
        <v>45.2</v>
      </c>
      <c r="C1637" s="3">
        <v>46.25</v>
      </c>
      <c r="D1637" s="3">
        <v>47.15</v>
      </c>
      <c r="E1637" s="2">
        <v>47.65</v>
      </c>
      <c r="V1637" s="6"/>
    </row>
    <row r="1638" spans="1:22" x14ac:dyDescent="0.3">
      <c r="A1638" s="6">
        <v>40373</v>
      </c>
      <c r="B1638" s="3">
        <v>45.25</v>
      </c>
      <c r="C1638" s="3">
        <v>46.75</v>
      </c>
      <c r="D1638" s="3">
        <v>46.95</v>
      </c>
      <c r="E1638" s="2">
        <v>47.35</v>
      </c>
      <c r="V1638" s="6"/>
    </row>
    <row r="1639" spans="1:22" x14ac:dyDescent="0.3">
      <c r="A1639" s="6">
        <v>40374</v>
      </c>
      <c r="B1639" s="3">
        <v>45.8</v>
      </c>
      <c r="C1639" s="3">
        <v>46.55</v>
      </c>
      <c r="D1639" s="3">
        <v>47.25</v>
      </c>
      <c r="E1639" s="2">
        <v>47.7</v>
      </c>
      <c r="V1639" s="6"/>
    </row>
    <row r="1640" spans="1:22" x14ac:dyDescent="0.3">
      <c r="A1640" s="6">
        <v>40375</v>
      </c>
      <c r="B1640" s="3">
        <v>45.7</v>
      </c>
      <c r="C1640" s="3">
        <v>44.9</v>
      </c>
      <c r="D1640" s="3">
        <v>47.05</v>
      </c>
      <c r="E1640" s="2">
        <v>47.45</v>
      </c>
      <c r="V1640" s="6"/>
    </row>
    <row r="1641" spans="1:22" x14ac:dyDescent="0.3">
      <c r="A1641" s="6">
        <v>40378</v>
      </c>
      <c r="B1641" s="3">
        <v>44.2</v>
      </c>
      <c r="C1641" s="3">
        <v>44.2</v>
      </c>
      <c r="D1641" s="3">
        <v>45.16</v>
      </c>
      <c r="E1641" s="2">
        <v>45.65</v>
      </c>
      <c r="V1641" s="6"/>
    </row>
    <row r="1642" spans="1:22" x14ac:dyDescent="0.3">
      <c r="A1642" s="6">
        <v>40379</v>
      </c>
      <c r="B1642" s="3">
        <v>43.31</v>
      </c>
      <c r="C1642" s="3">
        <v>44.65</v>
      </c>
      <c r="D1642" s="3">
        <v>45.05</v>
      </c>
      <c r="E1642" s="2">
        <v>45.45</v>
      </c>
      <c r="V1642" s="6"/>
    </row>
    <row r="1643" spans="1:22" x14ac:dyDescent="0.3">
      <c r="A1643" s="6">
        <v>40380</v>
      </c>
      <c r="B1643" s="3">
        <v>43.8</v>
      </c>
      <c r="C1643" s="3">
        <v>46.3</v>
      </c>
      <c r="D1643" s="3">
        <v>45.2</v>
      </c>
      <c r="E1643" s="2">
        <v>46</v>
      </c>
      <c r="V1643" s="6"/>
    </row>
    <row r="1644" spans="1:22" x14ac:dyDescent="0.3">
      <c r="A1644" s="6">
        <v>40381</v>
      </c>
      <c r="B1644" s="3">
        <v>45.05</v>
      </c>
      <c r="C1644" s="3">
        <v>45.05</v>
      </c>
      <c r="D1644" s="3">
        <v>47.1</v>
      </c>
      <c r="E1644" s="2">
        <v>47.65</v>
      </c>
      <c r="V1644" s="6"/>
    </row>
    <row r="1645" spans="1:22" x14ac:dyDescent="0.3">
      <c r="A1645" s="6">
        <v>40382</v>
      </c>
      <c r="B1645" s="3">
        <v>44.1</v>
      </c>
      <c r="C1645" s="3">
        <v>44.35</v>
      </c>
      <c r="D1645" s="3">
        <v>45.9</v>
      </c>
      <c r="E1645" s="2">
        <v>46.3</v>
      </c>
      <c r="V1645" s="6"/>
    </row>
    <row r="1646" spans="1:22" x14ac:dyDescent="0.3">
      <c r="A1646" s="6">
        <v>40385</v>
      </c>
      <c r="B1646" s="3">
        <v>42.9</v>
      </c>
      <c r="C1646" s="3">
        <v>43.75</v>
      </c>
      <c r="D1646" s="3">
        <v>45</v>
      </c>
      <c r="E1646" s="2">
        <v>45.3</v>
      </c>
      <c r="V1646" s="6"/>
    </row>
    <row r="1647" spans="1:22" x14ac:dyDescent="0.3">
      <c r="A1647" s="6">
        <v>40386</v>
      </c>
      <c r="B1647" s="3">
        <v>42</v>
      </c>
      <c r="C1647" s="3">
        <v>42.8</v>
      </c>
      <c r="D1647" s="3">
        <v>44.5</v>
      </c>
      <c r="E1647" s="2">
        <v>45.5</v>
      </c>
      <c r="V1647" s="6"/>
    </row>
    <row r="1648" spans="1:22" x14ac:dyDescent="0.3">
      <c r="A1648" s="6">
        <v>40387</v>
      </c>
      <c r="B1648" s="3">
        <v>41</v>
      </c>
      <c r="C1648" s="3">
        <v>43.45</v>
      </c>
      <c r="D1648" s="3">
        <v>43.65</v>
      </c>
      <c r="E1648" s="2">
        <v>44</v>
      </c>
      <c r="V1648" s="6"/>
    </row>
    <row r="1649" spans="1:22" x14ac:dyDescent="0.3">
      <c r="A1649" s="6">
        <v>40388</v>
      </c>
      <c r="B1649" s="3">
        <v>41.65</v>
      </c>
      <c r="C1649" s="3">
        <v>43.45</v>
      </c>
      <c r="D1649" s="3">
        <v>44.1</v>
      </c>
      <c r="E1649" s="2">
        <v>45.15</v>
      </c>
      <c r="V1649" s="6"/>
    </row>
    <row r="1650" spans="1:22" x14ac:dyDescent="0.3">
      <c r="A1650" s="6">
        <v>40389</v>
      </c>
      <c r="B1650" s="3">
        <v>41.4</v>
      </c>
      <c r="C1650" s="3">
        <v>44.95</v>
      </c>
      <c r="D1650" s="3">
        <v>44.35</v>
      </c>
      <c r="E1650" s="2">
        <v>45</v>
      </c>
      <c r="V1650" s="6"/>
    </row>
    <row r="1651" spans="1:22" x14ac:dyDescent="0.3">
      <c r="A1651" s="6">
        <v>40392</v>
      </c>
      <c r="B1651" s="3">
        <v>44.05</v>
      </c>
      <c r="C1651" s="3">
        <v>45.13</v>
      </c>
      <c r="D1651" s="3">
        <v>45.58</v>
      </c>
      <c r="E1651" s="2">
        <v>45.98</v>
      </c>
      <c r="V1651" s="6"/>
    </row>
    <row r="1652" spans="1:22" x14ac:dyDescent="0.3">
      <c r="A1652" s="6">
        <v>40393</v>
      </c>
      <c r="B1652" s="3">
        <v>44.1</v>
      </c>
      <c r="C1652" s="3">
        <v>45.1</v>
      </c>
      <c r="D1652" s="3">
        <v>45.6</v>
      </c>
      <c r="E1652" s="2">
        <v>46.03</v>
      </c>
      <c r="V1652" s="6"/>
    </row>
    <row r="1653" spans="1:22" x14ac:dyDescent="0.3">
      <c r="A1653" s="6">
        <v>40394</v>
      </c>
      <c r="B1653" s="3">
        <v>44.2</v>
      </c>
      <c r="C1653" s="3">
        <v>45</v>
      </c>
      <c r="D1653" s="3">
        <v>45.95</v>
      </c>
      <c r="E1653" s="2">
        <v>46.6</v>
      </c>
      <c r="V1653" s="6"/>
    </row>
    <row r="1654" spans="1:22" x14ac:dyDescent="0.3">
      <c r="A1654" s="6">
        <v>40395</v>
      </c>
      <c r="B1654" s="3">
        <v>44.4</v>
      </c>
      <c r="C1654" s="3">
        <v>45.01</v>
      </c>
      <c r="D1654" s="3">
        <v>45.6</v>
      </c>
      <c r="E1654" s="2">
        <v>46.05</v>
      </c>
      <c r="V1654" s="6"/>
    </row>
    <row r="1655" spans="1:22" x14ac:dyDescent="0.3">
      <c r="A1655" s="6">
        <v>40396</v>
      </c>
      <c r="B1655" s="3">
        <v>44.75</v>
      </c>
      <c r="C1655" s="3">
        <v>46.9</v>
      </c>
      <c r="D1655" s="3">
        <v>46.15</v>
      </c>
      <c r="E1655" s="2">
        <v>46.01</v>
      </c>
      <c r="V1655" s="6"/>
    </row>
    <row r="1656" spans="1:22" x14ac:dyDescent="0.3">
      <c r="A1656" s="6">
        <v>40399</v>
      </c>
      <c r="B1656" s="3">
        <v>46.2</v>
      </c>
      <c r="C1656" s="3">
        <v>46.5</v>
      </c>
      <c r="D1656" s="3">
        <v>47.7</v>
      </c>
      <c r="E1656" s="2">
        <v>48.33</v>
      </c>
      <c r="V1656" s="6"/>
    </row>
    <row r="1657" spans="1:22" x14ac:dyDescent="0.3">
      <c r="A1657" s="6">
        <v>40400</v>
      </c>
      <c r="B1657" s="3">
        <v>46</v>
      </c>
      <c r="C1657" s="3">
        <v>46.4</v>
      </c>
      <c r="D1657" s="3">
        <v>47.3</v>
      </c>
      <c r="E1657" s="2">
        <v>47.7</v>
      </c>
      <c r="V1657" s="6"/>
    </row>
    <row r="1658" spans="1:22" x14ac:dyDescent="0.3">
      <c r="A1658" s="6">
        <v>40401</v>
      </c>
      <c r="B1658" s="3">
        <v>46</v>
      </c>
      <c r="C1658" s="3">
        <v>47.2</v>
      </c>
      <c r="D1658" s="3">
        <v>47.16</v>
      </c>
      <c r="E1658" s="2">
        <v>47.55</v>
      </c>
      <c r="V1658" s="6"/>
    </row>
    <row r="1659" spans="1:22" x14ac:dyDescent="0.3">
      <c r="A1659" s="6">
        <v>40402</v>
      </c>
      <c r="B1659" s="3">
        <v>46.5</v>
      </c>
      <c r="C1659" s="3">
        <v>47.1</v>
      </c>
      <c r="D1659" s="3">
        <v>47.75</v>
      </c>
      <c r="E1659" s="2">
        <v>48</v>
      </c>
      <c r="V1659" s="6"/>
    </row>
    <row r="1660" spans="1:22" x14ac:dyDescent="0.3">
      <c r="A1660" s="6">
        <v>40403</v>
      </c>
      <c r="B1660" s="3">
        <v>46.55</v>
      </c>
      <c r="C1660" s="3">
        <v>46.75</v>
      </c>
      <c r="D1660" s="3">
        <v>47.6</v>
      </c>
      <c r="E1660" s="2">
        <v>48</v>
      </c>
      <c r="V1660" s="6"/>
    </row>
    <row r="1661" spans="1:22" x14ac:dyDescent="0.3">
      <c r="A1661" s="6">
        <v>40406</v>
      </c>
      <c r="B1661" s="3">
        <v>46.15</v>
      </c>
      <c r="C1661" s="3">
        <v>46.9</v>
      </c>
      <c r="D1661" s="3">
        <v>47.15</v>
      </c>
      <c r="E1661" s="2">
        <v>47.7</v>
      </c>
      <c r="V1661" s="6"/>
    </row>
    <row r="1662" spans="1:22" x14ac:dyDescent="0.3">
      <c r="A1662" s="6">
        <v>40407</v>
      </c>
      <c r="B1662" s="3">
        <v>46.3</v>
      </c>
      <c r="C1662" s="3">
        <v>46.1</v>
      </c>
      <c r="D1662" s="3">
        <v>47.15</v>
      </c>
      <c r="E1662" s="2">
        <v>47.7</v>
      </c>
      <c r="V1662" s="6"/>
    </row>
    <row r="1663" spans="1:22" x14ac:dyDescent="0.3">
      <c r="A1663" s="6">
        <v>40408</v>
      </c>
      <c r="B1663" s="3">
        <v>45.6</v>
      </c>
      <c r="C1663" s="3">
        <v>46.6</v>
      </c>
      <c r="D1663" s="3">
        <v>46.35</v>
      </c>
      <c r="E1663" s="2">
        <v>46.75</v>
      </c>
      <c r="V1663" s="6"/>
    </row>
    <row r="1664" spans="1:22" x14ac:dyDescent="0.3">
      <c r="A1664" s="6">
        <v>40409</v>
      </c>
      <c r="B1664" s="3">
        <v>45.8</v>
      </c>
      <c r="C1664" s="3">
        <v>46.8</v>
      </c>
      <c r="D1664" s="3">
        <v>47</v>
      </c>
      <c r="E1664" s="2">
        <v>47.4</v>
      </c>
      <c r="V1664" s="6"/>
    </row>
    <row r="1665" spans="1:22" x14ac:dyDescent="0.3">
      <c r="A1665" s="6">
        <v>40410</v>
      </c>
      <c r="B1665" s="3">
        <v>45.8</v>
      </c>
      <c r="C1665" s="3">
        <v>47.5</v>
      </c>
      <c r="D1665" s="3">
        <v>47.15</v>
      </c>
      <c r="E1665" s="2">
        <v>47.8</v>
      </c>
      <c r="V1665" s="6"/>
    </row>
    <row r="1666" spans="1:22" x14ac:dyDescent="0.3">
      <c r="A1666" s="6">
        <v>40413</v>
      </c>
      <c r="B1666" s="3">
        <v>46.4</v>
      </c>
      <c r="C1666" s="3">
        <v>48.25</v>
      </c>
      <c r="D1666" s="3">
        <v>48.05</v>
      </c>
      <c r="E1666" s="2">
        <v>48.55</v>
      </c>
      <c r="V1666" s="6"/>
    </row>
    <row r="1667" spans="1:22" x14ac:dyDescent="0.3">
      <c r="A1667" s="6">
        <v>40414</v>
      </c>
      <c r="B1667" s="3">
        <v>47.05</v>
      </c>
      <c r="C1667" s="3">
        <v>49.25</v>
      </c>
      <c r="D1667" s="3">
        <v>48.65</v>
      </c>
      <c r="E1667" s="2">
        <v>49.1</v>
      </c>
      <c r="V1667" s="6"/>
    </row>
    <row r="1668" spans="1:22" x14ac:dyDescent="0.3">
      <c r="A1668" s="6">
        <v>40415</v>
      </c>
      <c r="B1668" s="3">
        <v>47.9</v>
      </c>
      <c r="C1668" s="3">
        <v>49</v>
      </c>
      <c r="D1668" s="3">
        <v>49.8</v>
      </c>
      <c r="E1668" s="2">
        <v>49.9</v>
      </c>
      <c r="V1668" s="6"/>
    </row>
    <row r="1669" spans="1:22" x14ac:dyDescent="0.3">
      <c r="A1669" s="6">
        <v>40416</v>
      </c>
      <c r="B1669" s="3">
        <v>48</v>
      </c>
      <c r="C1669" s="3">
        <v>49.8</v>
      </c>
      <c r="D1669" s="3">
        <v>49.45</v>
      </c>
      <c r="E1669" s="2">
        <v>49.65</v>
      </c>
      <c r="V1669" s="6"/>
    </row>
    <row r="1670" spans="1:22" x14ac:dyDescent="0.3">
      <c r="A1670" s="6">
        <v>40417</v>
      </c>
      <c r="B1670" s="3">
        <v>48.5</v>
      </c>
      <c r="C1670" s="3">
        <v>51.65</v>
      </c>
      <c r="D1670" s="3">
        <v>50.15</v>
      </c>
      <c r="E1670" s="2">
        <v>50.2</v>
      </c>
      <c r="V1670" s="6"/>
    </row>
    <row r="1671" spans="1:22" x14ac:dyDescent="0.3">
      <c r="A1671" s="6">
        <v>40420</v>
      </c>
      <c r="B1671" s="3">
        <v>50.25</v>
      </c>
      <c r="C1671" s="3">
        <v>51.3</v>
      </c>
      <c r="D1671" s="3">
        <v>51.95</v>
      </c>
      <c r="E1671" s="2">
        <v>51.9</v>
      </c>
      <c r="V1671" s="6"/>
    </row>
    <row r="1672" spans="1:22" x14ac:dyDescent="0.3">
      <c r="A1672" s="6">
        <v>40421</v>
      </c>
      <c r="B1672" s="3">
        <v>50.25</v>
      </c>
      <c r="C1672" s="3">
        <v>51.05</v>
      </c>
      <c r="D1672" s="3">
        <v>51.45</v>
      </c>
      <c r="E1672" s="2">
        <v>51.4</v>
      </c>
      <c r="V1672" s="6"/>
    </row>
    <row r="1673" spans="1:22" x14ac:dyDescent="0.3">
      <c r="A1673" s="6">
        <v>40422</v>
      </c>
      <c r="B1673" s="3">
        <v>50.85</v>
      </c>
      <c r="C1673" s="3">
        <v>51.8</v>
      </c>
      <c r="D1673" s="3">
        <v>51.1</v>
      </c>
      <c r="E1673" s="2">
        <v>52.03</v>
      </c>
      <c r="V1673" s="6"/>
    </row>
    <row r="1674" spans="1:22" x14ac:dyDescent="0.3">
      <c r="A1674" s="6">
        <v>40423</v>
      </c>
      <c r="B1674" s="3">
        <v>51.65</v>
      </c>
      <c r="C1674" s="3">
        <v>51.75</v>
      </c>
      <c r="D1674" s="3">
        <v>51.8</v>
      </c>
      <c r="E1674" s="2">
        <v>52.75</v>
      </c>
      <c r="V1674" s="6"/>
    </row>
    <row r="1675" spans="1:22" x14ac:dyDescent="0.3">
      <c r="A1675" s="6">
        <v>40424</v>
      </c>
      <c r="B1675" s="3">
        <v>51.6</v>
      </c>
      <c r="C1675" s="3">
        <v>50.05</v>
      </c>
      <c r="D1675" s="3">
        <v>51.55</v>
      </c>
      <c r="E1675" s="2">
        <v>53</v>
      </c>
      <c r="V1675" s="6"/>
    </row>
    <row r="1676" spans="1:22" x14ac:dyDescent="0.3">
      <c r="A1676" s="6">
        <v>40427</v>
      </c>
      <c r="B1676" s="3">
        <v>49.85</v>
      </c>
      <c r="C1676" s="3">
        <v>51</v>
      </c>
      <c r="D1676" s="3">
        <v>49.6</v>
      </c>
      <c r="E1676" s="2">
        <v>51.6</v>
      </c>
      <c r="V1676" s="6"/>
    </row>
    <row r="1677" spans="1:22" x14ac:dyDescent="0.3">
      <c r="A1677" s="6">
        <v>40428</v>
      </c>
      <c r="B1677" s="3">
        <v>51.05</v>
      </c>
      <c r="C1677" s="3">
        <v>51.2</v>
      </c>
      <c r="D1677" s="3">
        <v>50.5</v>
      </c>
      <c r="E1677" s="2">
        <v>51.88</v>
      </c>
      <c r="V1677" s="6"/>
    </row>
    <row r="1678" spans="1:22" x14ac:dyDescent="0.3">
      <c r="A1678" s="6">
        <v>40429</v>
      </c>
      <c r="B1678" s="3">
        <v>51.35</v>
      </c>
      <c r="C1678" s="3">
        <v>50.3</v>
      </c>
      <c r="D1678" s="3">
        <v>50.6</v>
      </c>
      <c r="E1678" s="2">
        <v>52</v>
      </c>
      <c r="V1678" s="6"/>
    </row>
    <row r="1679" spans="1:22" x14ac:dyDescent="0.3">
      <c r="A1679" s="6">
        <v>40430</v>
      </c>
      <c r="B1679" s="3">
        <v>50.7</v>
      </c>
      <c r="C1679" s="3">
        <v>50.1</v>
      </c>
      <c r="D1679" s="3">
        <v>49.7</v>
      </c>
      <c r="E1679" s="2">
        <v>52.49</v>
      </c>
      <c r="V1679" s="6"/>
    </row>
    <row r="1680" spans="1:22" x14ac:dyDescent="0.3">
      <c r="A1680" s="6">
        <v>40431</v>
      </c>
      <c r="B1680" s="3">
        <v>50.2</v>
      </c>
      <c r="C1680" s="3">
        <v>48.85</v>
      </c>
      <c r="D1680" s="3">
        <v>49.4</v>
      </c>
      <c r="E1680" s="2">
        <v>50.6</v>
      </c>
      <c r="V1680" s="6"/>
    </row>
    <row r="1681" spans="1:22" x14ac:dyDescent="0.3">
      <c r="A1681" s="6">
        <v>40434</v>
      </c>
      <c r="B1681" s="3">
        <v>49.18</v>
      </c>
      <c r="C1681" s="3">
        <v>50.1</v>
      </c>
      <c r="D1681" s="3">
        <v>48.4</v>
      </c>
      <c r="E1681" s="2">
        <v>49.9</v>
      </c>
      <c r="V1681" s="6"/>
    </row>
    <row r="1682" spans="1:22" x14ac:dyDescent="0.3">
      <c r="A1682" s="6">
        <v>40435</v>
      </c>
      <c r="B1682" s="3">
        <v>50.05</v>
      </c>
      <c r="C1682" s="3">
        <v>51.6</v>
      </c>
      <c r="D1682" s="3">
        <v>49.4</v>
      </c>
      <c r="E1682" s="2">
        <v>50.3</v>
      </c>
      <c r="V1682" s="6"/>
    </row>
    <row r="1683" spans="1:22" x14ac:dyDescent="0.3">
      <c r="A1683" s="6">
        <v>40436</v>
      </c>
      <c r="B1683" s="3">
        <v>51.7</v>
      </c>
      <c r="C1683" s="3">
        <v>51.7</v>
      </c>
      <c r="D1683" s="3">
        <v>50.7</v>
      </c>
      <c r="E1683" s="2">
        <v>52</v>
      </c>
      <c r="V1683" s="6"/>
    </row>
    <row r="1684" spans="1:22" x14ac:dyDescent="0.3">
      <c r="A1684" s="6">
        <v>40437</v>
      </c>
      <c r="B1684" s="3">
        <v>51.8</v>
      </c>
      <c r="C1684" s="3">
        <v>52.5</v>
      </c>
      <c r="D1684" s="3">
        <v>50.5</v>
      </c>
      <c r="E1684" s="2">
        <v>52</v>
      </c>
      <c r="V1684" s="6"/>
    </row>
    <row r="1685" spans="1:22" x14ac:dyDescent="0.3">
      <c r="A1685" s="6">
        <v>40438</v>
      </c>
      <c r="B1685" s="3">
        <v>52.6</v>
      </c>
      <c r="C1685" s="3">
        <v>52.55</v>
      </c>
      <c r="D1685" s="3">
        <v>50.9</v>
      </c>
      <c r="E1685" s="2">
        <v>52.4</v>
      </c>
      <c r="V1685" s="6"/>
    </row>
    <row r="1686" spans="1:22" x14ac:dyDescent="0.3">
      <c r="A1686" s="6">
        <v>40441</v>
      </c>
      <c r="B1686" s="3">
        <v>52.5</v>
      </c>
      <c r="C1686" s="3">
        <v>51.75</v>
      </c>
      <c r="D1686" s="3">
        <v>51.12</v>
      </c>
      <c r="E1686" s="2">
        <v>52.8</v>
      </c>
      <c r="V1686" s="6"/>
    </row>
    <row r="1687" spans="1:22" x14ac:dyDescent="0.3">
      <c r="A1687" s="6">
        <v>40442</v>
      </c>
      <c r="B1687" s="3">
        <v>51.5</v>
      </c>
      <c r="C1687" s="3">
        <v>52</v>
      </c>
      <c r="D1687" s="3">
        <v>50.15</v>
      </c>
      <c r="E1687" s="2">
        <v>52.5</v>
      </c>
      <c r="V1687" s="6"/>
    </row>
    <row r="1688" spans="1:22" x14ac:dyDescent="0.3">
      <c r="A1688" s="6">
        <v>40443</v>
      </c>
      <c r="B1688" s="3">
        <v>51.8</v>
      </c>
      <c r="C1688" s="3">
        <v>52</v>
      </c>
      <c r="D1688" s="3">
        <v>50.65</v>
      </c>
      <c r="E1688" s="2">
        <v>52.25</v>
      </c>
      <c r="V1688" s="6"/>
    </row>
    <row r="1689" spans="1:22" x14ac:dyDescent="0.3">
      <c r="A1689" s="6">
        <v>40444</v>
      </c>
      <c r="B1689" s="3">
        <v>51.75</v>
      </c>
      <c r="C1689" s="3">
        <v>52.1</v>
      </c>
      <c r="D1689" s="3">
        <v>50.66</v>
      </c>
      <c r="E1689" s="2">
        <v>52.15</v>
      </c>
      <c r="V1689" s="6"/>
    </row>
    <row r="1690" spans="1:22" x14ac:dyDescent="0.3">
      <c r="A1690" s="6">
        <v>40445</v>
      </c>
      <c r="B1690" s="3">
        <v>51.61</v>
      </c>
      <c r="C1690" s="3">
        <v>50.05</v>
      </c>
      <c r="D1690" s="3">
        <v>51</v>
      </c>
      <c r="E1690" s="2">
        <v>52.2</v>
      </c>
      <c r="V1690" s="6"/>
    </row>
    <row r="1691" spans="1:22" x14ac:dyDescent="0.3">
      <c r="A1691" s="6">
        <v>40448</v>
      </c>
      <c r="B1691" s="3">
        <v>48.9</v>
      </c>
      <c r="C1691" s="3">
        <v>50.2</v>
      </c>
      <c r="D1691" s="3">
        <v>48.85</v>
      </c>
      <c r="E1691" s="2">
        <v>49.9</v>
      </c>
      <c r="V1691" s="6"/>
    </row>
    <row r="1692" spans="1:22" x14ac:dyDescent="0.3">
      <c r="A1692" s="6">
        <v>40449</v>
      </c>
      <c r="B1692" s="3">
        <v>49.25</v>
      </c>
      <c r="C1692" s="3">
        <v>50.25</v>
      </c>
      <c r="D1692" s="3">
        <v>49.05</v>
      </c>
      <c r="E1692" s="2">
        <v>49.36</v>
      </c>
      <c r="V1692" s="6"/>
    </row>
    <row r="1693" spans="1:22" x14ac:dyDescent="0.3">
      <c r="A1693" s="6">
        <v>40450</v>
      </c>
      <c r="B1693" s="3">
        <v>49.15</v>
      </c>
      <c r="C1693" s="3">
        <v>51.2</v>
      </c>
      <c r="D1693" s="3">
        <v>49.25</v>
      </c>
      <c r="E1693" s="2">
        <v>50.25</v>
      </c>
      <c r="V1693" s="6"/>
    </row>
    <row r="1694" spans="1:22" x14ac:dyDescent="0.3">
      <c r="A1694" s="6">
        <v>40451</v>
      </c>
      <c r="B1694" s="3">
        <v>50.2</v>
      </c>
      <c r="C1694" s="3">
        <v>50.4</v>
      </c>
      <c r="D1694" s="3">
        <v>50.15</v>
      </c>
      <c r="E1694" s="2">
        <v>51</v>
      </c>
      <c r="V1694" s="6"/>
    </row>
    <row r="1695" spans="1:22" x14ac:dyDescent="0.3">
      <c r="A1695" s="6">
        <v>40452</v>
      </c>
      <c r="B1695" s="3">
        <v>51.5</v>
      </c>
      <c r="C1695" s="3">
        <v>51.15</v>
      </c>
      <c r="D1695" s="3">
        <v>51.45</v>
      </c>
      <c r="E1695" s="2">
        <v>52.85</v>
      </c>
      <c r="V1695" s="6"/>
    </row>
    <row r="1696" spans="1:22" x14ac:dyDescent="0.3">
      <c r="A1696" s="6">
        <v>40455</v>
      </c>
      <c r="B1696" s="3">
        <v>52.1</v>
      </c>
      <c r="C1696" s="3">
        <v>50.85</v>
      </c>
      <c r="D1696" s="3">
        <v>52.2</v>
      </c>
      <c r="E1696" s="2">
        <v>52.8</v>
      </c>
      <c r="V1696" s="6"/>
    </row>
    <row r="1697" spans="1:22" x14ac:dyDescent="0.3">
      <c r="A1697" s="6">
        <v>40456</v>
      </c>
      <c r="B1697" s="3">
        <v>51.9</v>
      </c>
      <c r="C1697" s="3">
        <v>50.4</v>
      </c>
      <c r="D1697" s="3">
        <v>51.7</v>
      </c>
      <c r="E1697" s="2">
        <v>52.5</v>
      </c>
      <c r="V1697" s="6"/>
    </row>
    <row r="1698" spans="1:22" x14ac:dyDescent="0.3">
      <c r="A1698" s="6">
        <v>40457</v>
      </c>
      <c r="B1698" s="3">
        <v>51</v>
      </c>
      <c r="C1698" s="3">
        <v>50.45</v>
      </c>
      <c r="D1698" s="3">
        <v>51.5</v>
      </c>
      <c r="E1698" s="2">
        <v>52.15</v>
      </c>
      <c r="V1698" s="6"/>
    </row>
    <row r="1699" spans="1:22" x14ac:dyDescent="0.3">
      <c r="A1699" s="6">
        <v>40458</v>
      </c>
      <c r="B1699" s="3">
        <v>51.1</v>
      </c>
      <c r="C1699" s="3">
        <v>50.4</v>
      </c>
      <c r="D1699" s="3">
        <v>51.25</v>
      </c>
      <c r="E1699" s="2">
        <v>52.1</v>
      </c>
      <c r="V1699" s="6"/>
    </row>
    <row r="1700" spans="1:22" x14ac:dyDescent="0.3">
      <c r="A1700" s="6">
        <v>40459</v>
      </c>
      <c r="B1700" s="3">
        <v>51.1</v>
      </c>
      <c r="C1700" s="3">
        <v>51</v>
      </c>
      <c r="D1700" s="3">
        <v>51.45</v>
      </c>
      <c r="E1700" s="2">
        <v>52.1</v>
      </c>
      <c r="V1700" s="6"/>
    </row>
    <row r="1701" spans="1:22" x14ac:dyDescent="0.3">
      <c r="A1701" s="6">
        <v>40462</v>
      </c>
      <c r="B1701" s="3">
        <v>51.6</v>
      </c>
      <c r="C1701" s="3">
        <v>51.1</v>
      </c>
      <c r="D1701" s="3">
        <v>52</v>
      </c>
      <c r="E1701" s="2">
        <v>52.85</v>
      </c>
      <c r="V1701" s="6"/>
    </row>
    <row r="1702" spans="1:22" x14ac:dyDescent="0.3">
      <c r="A1702" s="6">
        <v>40463</v>
      </c>
      <c r="B1702" s="3">
        <v>52</v>
      </c>
      <c r="C1702" s="3">
        <v>51.05</v>
      </c>
      <c r="D1702" s="3">
        <v>52</v>
      </c>
      <c r="E1702" s="2">
        <v>52.7</v>
      </c>
      <c r="V1702" s="6"/>
    </row>
    <row r="1703" spans="1:22" x14ac:dyDescent="0.3">
      <c r="A1703" s="6">
        <v>40464</v>
      </c>
      <c r="B1703" s="3">
        <v>51.95</v>
      </c>
      <c r="C1703" s="3">
        <v>50.35</v>
      </c>
      <c r="D1703" s="3">
        <v>52</v>
      </c>
      <c r="E1703" s="2">
        <v>52.55</v>
      </c>
      <c r="V1703" s="6"/>
    </row>
    <row r="1704" spans="1:22" x14ac:dyDescent="0.3">
      <c r="A1704" s="6">
        <v>40465</v>
      </c>
      <c r="B1704" s="3">
        <v>51.2</v>
      </c>
      <c r="C1704" s="3">
        <v>50.7</v>
      </c>
      <c r="D1704" s="3">
        <v>51.35</v>
      </c>
      <c r="E1704" s="2">
        <v>52</v>
      </c>
      <c r="V1704" s="6"/>
    </row>
    <row r="1705" spans="1:22" x14ac:dyDescent="0.3">
      <c r="A1705" s="6">
        <v>40466</v>
      </c>
      <c r="B1705" s="3">
        <v>51.55</v>
      </c>
      <c r="C1705" s="3">
        <v>50.75</v>
      </c>
      <c r="D1705" s="3">
        <v>51.8</v>
      </c>
      <c r="E1705" s="2">
        <v>52.5</v>
      </c>
      <c r="V1705" s="6"/>
    </row>
    <row r="1706" spans="1:22" x14ac:dyDescent="0.3">
      <c r="A1706" s="6">
        <v>40469</v>
      </c>
      <c r="B1706" s="3">
        <v>51.4</v>
      </c>
      <c r="C1706" s="3">
        <v>49.9</v>
      </c>
      <c r="D1706" s="3">
        <v>51.7</v>
      </c>
      <c r="E1706" s="2">
        <v>52.3</v>
      </c>
      <c r="V1706" s="6"/>
    </row>
    <row r="1707" spans="1:22" x14ac:dyDescent="0.3">
      <c r="A1707" s="6">
        <v>40470</v>
      </c>
      <c r="B1707" s="3">
        <v>50.55</v>
      </c>
      <c r="C1707" s="3">
        <v>50.05</v>
      </c>
      <c r="D1707" s="3">
        <v>50.94</v>
      </c>
      <c r="E1707" s="2">
        <v>51.3</v>
      </c>
      <c r="V1707" s="6"/>
    </row>
    <row r="1708" spans="1:22" x14ac:dyDescent="0.3">
      <c r="A1708" s="6">
        <v>40471</v>
      </c>
      <c r="B1708" s="3">
        <v>50.65</v>
      </c>
      <c r="C1708" s="3">
        <v>50.05</v>
      </c>
      <c r="D1708" s="3">
        <v>51</v>
      </c>
      <c r="E1708" s="2">
        <v>51.5</v>
      </c>
      <c r="V1708" s="6"/>
    </row>
    <row r="1709" spans="1:22" x14ac:dyDescent="0.3">
      <c r="A1709" s="6">
        <v>40472</v>
      </c>
      <c r="B1709" s="3">
        <v>50.55</v>
      </c>
      <c r="C1709" s="3">
        <v>50</v>
      </c>
      <c r="D1709" s="3">
        <v>51.05</v>
      </c>
      <c r="E1709" s="2">
        <v>51.6</v>
      </c>
      <c r="V1709" s="6"/>
    </row>
    <row r="1710" spans="1:22" x14ac:dyDescent="0.3">
      <c r="A1710" s="6">
        <v>40473</v>
      </c>
      <c r="B1710" s="3">
        <v>50.3</v>
      </c>
      <c r="C1710" s="3">
        <v>49.9</v>
      </c>
      <c r="D1710" s="3">
        <v>51</v>
      </c>
      <c r="E1710" s="2">
        <v>51.45</v>
      </c>
      <c r="V1710" s="6"/>
    </row>
    <row r="1711" spans="1:22" x14ac:dyDescent="0.3">
      <c r="A1711" s="6">
        <v>40476</v>
      </c>
      <c r="B1711" s="3">
        <v>49.95</v>
      </c>
      <c r="C1711" s="3">
        <v>49.25</v>
      </c>
      <c r="D1711" s="3">
        <v>51</v>
      </c>
      <c r="E1711" s="2">
        <v>51.3</v>
      </c>
      <c r="V1711" s="6"/>
    </row>
    <row r="1712" spans="1:22" x14ac:dyDescent="0.3">
      <c r="A1712" s="6">
        <v>40477</v>
      </c>
      <c r="B1712" s="3">
        <v>49.45</v>
      </c>
      <c r="C1712" s="3">
        <v>48.15</v>
      </c>
      <c r="D1712" s="3">
        <v>50.35</v>
      </c>
      <c r="E1712" s="2">
        <v>50.9</v>
      </c>
      <c r="V1712" s="6"/>
    </row>
    <row r="1713" spans="1:22" x14ac:dyDescent="0.3">
      <c r="A1713" s="6">
        <v>40478</v>
      </c>
      <c r="B1713" s="3">
        <v>48.25</v>
      </c>
      <c r="C1713" s="3">
        <v>48</v>
      </c>
      <c r="D1713" s="3">
        <v>49.45</v>
      </c>
      <c r="E1713" s="2">
        <v>50</v>
      </c>
      <c r="V1713" s="6"/>
    </row>
    <row r="1714" spans="1:22" x14ac:dyDescent="0.3">
      <c r="A1714" s="6">
        <v>40479</v>
      </c>
      <c r="B1714" s="3">
        <v>48</v>
      </c>
      <c r="C1714" s="3">
        <v>47.9</v>
      </c>
      <c r="D1714" s="3">
        <v>49.2</v>
      </c>
      <c r="E1714" s="2">
        <v>49.75</v>
      </c>
      <c r="V1714" s="6"/>
    </row>
    <row r="1715" spans="1:22" x14ac:dyDescent="0.3">
      <c r="A1715" s="6">
        <v>40480</v>
      </c>
      <c r="B1715" s="3">
        <v>48.1</v>
      </c>
      <c r="C1715" s="3">
        <v>49.8</v>
      </c>
      <c r="D1715" s="3">
        <v>49.05</v>
      </c>
      <c r="E1715" s="2">
        <v>49.6</v>
      </c>
      <c r="V1715" s="6"/>
    </row>
    <row r="1716" spans="1:22" x14ac:dyDescent="0.3">
      <c r="A1716" s="6">
        <v>40483</v>
      </c>
      <c r="B1716" s="3">
        <v>48.6</v>
      </c>
      <c r="C1716" s="3">
        <v>50</v>
      </c>
      <c r="D1716" s="3">
        <v>50.55</v>
      </c>
      <c r="E1716" s="2">
        <v>48.25</v>
      </c>
      <c r="V1716" s="6"/>
    </row>
    <row r="1717" spans="1:22" x14ac:dyDescent="0.3">
      <c r="A1717" s="6">
        <v>40484</v>
      </c>
      <c r="B1717" s="3">
        <v>48.75</v>
      </c>
      <c r="C1717" s="3">
        <v>50.9</v>
      </c>
      <c r="D1717" s="3">
        <v>50.5</v>
      </c>
      <c r="E1717" s="2">
        <v>48.25</v>
      </c>
      <c r="V1717" s="6"/>
    </row>
    <row r="1718" spans="1:22" x14ac:dyDescent="0.3">
      <c r="A1718" s="6">
        <v>40485</v>
      </c>
      <c r="B1718" s="3">
        <v>49.56</v>
      </c>
      <c r="C1718" s="3">
        <v>50.9</v>
      </c>
      <c r="D1718" s="3">
        <v>51.4</v>
      </c>
      <c r="E1718" s="2">
        <v>49.1</v>
      </c>
      <c r="V1718" s="6"/>
    </row>
    <row r="1719" spans="1:22" x14ac:dyDescent="0.3">
      <c r="A1719" s="6">
        <v>40486</v>
      </c>
      <c r="B1719" s="3">
        <v>49.6</v>
      </c>
      <c r="C1719" s="3">
        <v>51.3</v>
      </c>
      <c r="D1719" s="3">
        <v>51.5</v>
      </c>
      <c r="E1719" s="2">
        <v>49.1</v>
      </c>
      <c r="V1719" s="6"/>
    </row>
    <row r="1720" spans="1:22" x14ac:dyDescent="0.3">
      <c r="A1720" s="6">
        <v>40487</v>
      </c>
      <c r="B1720" s="3">
        <v>49.95</v>
      </c>
      <c r="C1720" s="3">
        <v>50.8</v>
      </c>
      <c r="D1720" s="3">
        <v>51.95</v>
      </c>
      <c r="E1720" s="2">
        <v>49.55</v>
      </c>
      <c r="V1720" s="6"/>
    </row>
    <row r="1721" spans="1:22" x14ac:dyDescent="0.3">
      <c r="A1721" s="6">
        <v>40490</v>
      </c>
      <c r="B1721" s="3">
        <v>49.65</v>
      </c>
      <c r="C1721" s="3">
        <v>51</v>
      </c>
      <c r="D1721" s="3">
        <v>51.25</v>
      </c>
      <c r="E1721" s="2">
        <v>48.9</v>
      </c>
      <c r="V1721" s="6"/>
    </row>
    <row r="1722" spans="1:22" x14ac:dyDescent="0.3">
      <c r="A1722" s="6">
        <v>40491</v>
      </c>
      <c r="B1722" s="3">
        <v>49.65</v>
      </c>
      <c r="C1722" s="3">
        <v>52.35</v>
      </c>
      <c r="D1722" s="3">
        <v>51.5</v>
      </c>
      <c r="E1722" s="2">
        <v>49</v>
      </c>
      <c r="V1722" s="6"/>
    </row>
    <row r="1723" spans="1:22" x14ac:dyDescent="0.3">
      <c r="A1723" s="6">
        <v>40492</v>
      </c>
      <c r="B1723" s="3">
        <v>50.8</v>
      </c>
      <c r="C1723" s="3">
        <v>53.9</v>
      </c>
      <c r="D1723" s="3">
        <v>52.9</v>
      </c>
      <c r="E1723" s="2">
        <v>50.5</v>
      </c>
      <c r="V1723" s="6"/>
    </row>
    <row r="1724" spans="1:22" x14ac:dyDescent="0.3">
      <c r="A1724" s="6">
        <v>40493</v>
      </c>
      <c r="B1724" s="3">
        <v>52.2</v>
      </c>
      <c r="C1724" s="3">
        <v>55.5</v>
      </c>
      <c r="D1724" s="3">
        <v>54.4</v>
      </c>
      <c r="E1724" s="2">
        <v>51.85</v>
      </c>
      <c r="V1724" s="6"/>
    </row>
    <row r="1725" spans="1:22" x14ac:dyDescent="0.3">
      <c r="A1725" s="6">
        <v>40494</v>
      </c>
      <c r="B1725" s="3">
        <v>53.7</v>
      </c>
      <c r="C1725" s="3">
        <v>59.7</v>
      </c>
      <c r="D1725" s="3">
        <v>56.1</v>
      </c>
      <c r="E1725" s="2">
        <v>53.5</v>
      </c>
      <c r="V1725" s="6"/>
    </row>
    <row r="1726" spans="1:22" x14ac:dyDescent="0.3">
      <c r="A1726" s="6">
        <v>40497</v>
      </c>
      <c r="B1726" s="3">
        <v>58.3</v>
      </c>
      <c r="C1726" s="3">
        <v>59.7</v>
      </c>
      <c r="D1726" s="3">
        <v>60.25</v>
      </c>
      <c r="E1726" s="2">
        <v>57.75</v>
      </c>
      <c r="V1726" s="6"/>
    </row>
    <row r="1727" spans="1:22" x14ac:dyDescent="0.3">
      <c r="A1727" s="6">
        <v>40498</v>
      </c>
      <c r="B1727" s="3">
        <v>58.1</v>
      </c>
      <c r="C1727" s="3">
        <v>60.15</v>
      </c>
      <c r="D1727" s="3">
        <v>60</v>
      </c>
      <c r="E1727" s="2">
        <v>57</v>
      </c>
      <c r="V1727" s="6"/>
    </row>
    <row r="1728" spans="1:22" x14ac:dyDescent="0.3">
      <c r="A1728" s="6">
        <v>40499</v>
      </c>
      <c r="B1728" s="3">
        <v>59.5</v>
      </c>
      <c r="C1728" s="3">
        <v>59.5</v>
      </c>
      <c r="D1728" s="3">
        <v>61.6</v>
      </c>
      <c r="E1728" s="2">
        <v>58</v>
      </c>
      <c r="V1728" s="6"/>
    </row>
    <row r="1729" spans="1:22" x14ac:dyDescent="0.3">
      <c r="A1729" s="6">
        <v>40500</v>
      </c>
      <c r="B1729" s="3">
        <v>59.4</v>
      </c>
      <c r="C1729" s="3">
        <v>61.8</v>
      </c>
      <c r="D1729" s="3">
        <v>59.9</v>
      </c>
      <c r="E1729" s="2">
        <v>57</v>
      </c>
      <c r="V1729" s="6"/>
    </row>
    <row r="1730" spans="1:22" x14ac:dyDescent="0.3">
      <c r="A1730" s="6">
        <v>40501</v>
      </c>
      <c r="B1730" s="3">
        <v>61.9</v>
      </c>
      <c r="C1730" s="3">
        <v>64.5</v>
      </c>
      <c r="D1730" s="3">
        <v>61.9</v>
      </c>
      <c r="E1730" s="2">
        <v>59</v>
      </c>
      <c r="V1730" s="6"/>
    </row>
    <row r="1731" spans="1:22" x14ac:dyDescent="0.3">
      <c r="A1731" s="6">
        <v>40504</v>
      </c>
      <c r="B1731" s="3">
        <v>63</v>
      </c>
      <c r="C1731" s="3">
        <v>64</v>
      </c>
      <c r="D1731" s="3">
        <v>64.45</v>
      </c>
      <c r="E1731" s="2">
        <v>61</v>
      </c>
      <c r="V1731" s="6"/>
    </row>
    <row r="1732" spans="1:22" x14ac:dyDescent="0.3">
      <c r="A1732" s="6">
        <v>40505</v>
      </c>
      <c r="B1732" s="3">
        <v>63.25</v>
      </c>
      <c r="C1732" s="3">
        <v>66.2</v>
      </c>
      <c r="D1732" s="3">
        <v>64.55</v>
      </c>
      <c r="E1732" s="2">
        <v>61.25</v>
      </c>
      <c r="V1732" s="6"/>
    </row>
    <row r="1733" spans="1:22" x14ac:dyDescent="0.3">
      <c r="A1733" s="6">
        <v>40506</v>
      </c>
      <c r="B1733" s="3">
        <v>64.650000000000006</v>
      </c>
      <c r="C1733" s="3">
        <v>68.900000000000006</v>
      </c>
      <c r="D1733" s="3">
        <v>66</v>
      </c>
      <c r="E1733" s="2">
        <v>62.75</v>
      </c>
      <c r="V1733" s="6"/>
    </row>
    <row r="1734" spans="1:22" x14ac:dyDescent="0.3">
      <c r="A1734" s="6">
        <v>40507</v>
      </c>
      <c r="B1734" s="3">
        <v>68.599999999999994</v>
      </c>
      <c r="C1734" s="3">
        <v>67.95</v>
      </c>
      <c r="D1734" s="3">
        <v>68.5</v>
      </c>
      <c r="E1734" s="2">
        <v>64.5</v>
      </c>
      <c r="V1734" s="6"/>
    </row>
    <row r="1735" spans="1:22" x14ac:dyDescent="0.3">
      <c r="A1735" s="6">
        <v>40508</v>
      </c>
      <c r="B1735" s="3">
        <v>66.75</v>
      </c>
      <c r="C1735" s="3">
        <v>64.3</v>
      </c>
      <c r="D1735" s="3">
        <v>68.05</v>
      </c>
      <c r="E1735" s="2">
        <v>63.3</v>
      </c>
      <c r="V1735" s="6"/>
    </row>
    <row r="1736" spans="1:22" x14ac:dyDescent="0.3">
      <c r="A1736" s="6">
        <v>40511</v>
      </c>
      <c r="B1736" s="3">
        <v>63</v>
      </c>
      <c r="C1736" s="3">
        <v>62.9</v>
      </c>
      <c r="D1736" s="3">
        <v>64.7</v>
      </c>
      <c r="E1736" s="2">
        <v>62</v>
      </c>
      <c r="V1736" s="6"/>
    </row>
    <row r="1737" spans="1:22" x14ac:dyDescent="0.3">
      <c r="A1737" s="6">
        <v>40512</v>
      </c>
      <c r="B1737" s="3">
        <v>61.9</v>
      </c>
      <c r="C1737" s="3">
        <v>64.900000000000006</v>
      </c>
      <c r="D1737" s="3">
        <v>62.9</v>
      </c>
      <c r="E1737" s="2">
        <v>60</v>
      </c>
      <c r="V1737" s="6"/>
    </row>
    <row r="1738" spans="1:22" x14ac:dyDescent="0.3">
      <c r="A1738" s="6">
        <v>40513</v>
      </c>
      <c r="B1738" s="3">
        <v>64.849999999999994</v>
      </c>
      <c r="C1738" s="3">
        <v>66.5</v>
      </c>
      <c r="D1738" s="3">
        <v>61.9</v>
      </c>
      <c r="E1738" s="2">
        <v>59</v>
      </c>
      <c r="V1738" s="6"/>
    </row>
    <row r="1739" spans="1:22" x14ac:dyDescent="0.3">
      <c r="A1739" s="6">
        <v>40514</v>
      </c>
      <c r="B1739" s="3">
        <v>66.400000000000006</v>
      </c>
      <c r="C1739" s="3">
        <v>68.2</v>
      </c>
      <c r="D1739" s="3">
        <v>62.7</v>
      </c>
      <c r="E1739" s="2">
        <v>60</v>
      </c>
      <c r="V1739" s="6"/>
    </row>
    <row r="1740" spans="1:22" x14ac:dyDescent="0.3">
      <c r="A1740" s="6">
        <v>40515</v>
      </c>
      <c r="B1740" s="3">
        <v>68</v>
      </c>
      <c r="C1740" s="3">
        <v>75</v>
      </c>
      <c r="D1740" s="3">
        <v>65</v>
      </c>
      <c r="E1740" s="2">
        <v>61.9</v>
      </c>
      <c r="V1740" s="6"/>
    </row>
    <row r="1741" spans="1:22" x14ac:dyDescent="0.3">
      <c r="A1741" s="6">
        <v>40518</v>
      </c>
      <c r="B1741" s="3">
        <v>74.849999999999994</v>
      </c>
      <c r="C1741" s="3">
        <v>75.5</v>
      </c>
      <c r="D1741" s="3">
        <v>71</v>
      </c>
      <c r="E1741" s="2">
        <v>66.5</v>
      </c>
      <c r="V1741" s="6"/>
    </row>
    <row r="1742" spans="1:22" x14ac:dyDescent="0.3">
      <c r="A1742" s="6">
        <v>40519</v>
      </c>
      <c r="B1742" s="3">
        <v>76</v>
      </c>
      <c r="C1742" s="3">
        <v>76.599999999999994</v>
      </c>
      <c r="D1742" s="3">
        <v>71.05</v>
      </c>
      <c r="E1742" s="2">
        <v>67.400000000000006</v>
      </c>
      <c r="V1742" s="6"/>
    </row>
    <row r="1743" spans="1:22" x14ac:dyDescent="0.3">
      <c r="A1743" s="6">
        <v>40520</v>
      </c>
      <c r="B1743" s="3">
        <v>79.75</v>
      </c>
      <c r="C1743" s="3">
        <v>73.650000000000006</v>
      </c>
      <c r="D1743" s="3">
        <v>72.099999999999994</v>
      </c>
      <c r="E1743" s="2">
        <v>69</v>
      </c>
      <c r="V1743" s="6"/>
    </row>
    <row r="1744" spans="1:22" x14ac:dyDescent="0.3">
      <c r="A1744" s="6">
        <v>40521</v>
      </c>
      <c r="B1744" s="3">
        <v>77.8</v>
      </c>
      <c r="C1744" s="3">
        <v>74.760000000000005</v>
      </c>
      <c r="D1744" s="3">
        <v>68.8</v>
      </c>
      <c r="E1744" s="2">
        <v>66</v>
      </c>
      <c r="V1744" s="6"/>
    </row>
    <row r="1745" spans="1:22" x14ac:dyDescent="0.3">
      <c r="A1745" s="6">
        <v>40522</v>
      </c>
      <c r="B1745" s="3">
        <v>78.55</v>
      </c>
      <c r="C1745" s="3">
        <v>75.3</v>
      </c>
      <c r="D1745" s="3">
        <v>69.510000000000005</v>
      </c>
      <c r="E1745" s="2">
        <v>67</v>
      </c>
      <c r="V1745" s="6"/>
    </row>
    <row r="1746" spans="1:22" x14ac:dyDescent="0.3">
      <c r="A1746" s="6">
        <v>40525</v>
      </c>
      <c r="B1746" s="3">
        <v>80</v>
      </c>
      <c r="C1746" s="3">
        <v>68.25</v>
      </c>
      <c r="D1746" s="3">
        <v>70.2</v>
      </c>
      <c r="E1746" s="2">
        <v>67.69</v>
      </c>
      <c r="V1746" s="6"/>
    </row>
    <row r="1747" spans="1:22" x14ac:dyDescent="0.3">
      <c r="A1747" s="6">
        <v>40526</v>
      </c>
      <c r="B1747" s="3">
        <v>73</v>
      </c>
      <c r="C1747" s="3">
        <v>68.25</v>
      </c>
      <c r="D1747" s="3">
        <v>64</v>
      </c>
      <c r="E1747" s="2">
        <v>62</v>
      </c>
      <c r="V1747" s="6"/>
    </row>
    <row r="1748" spans="1:22" x14ac:dyDescent="0.3">
      <c r="A1748" s="6">
        <v>40527</v>
      </c>
      <c r="B1748" s="3">
        <v>71.099999999999994</v>
      </c>
      <c r="C1748" s="3">
        <v>71.900000000000006</v>
      </c>
      <c r="D1748" s="3">
        <v>64.36</v>
      </c>
      <c r="E1748" s="2">
        <v>62.3</v>
      </c>
      <c r="V1748" s="6"/>
    </row>
    <row r="1749" spans="1:22" x14ac:dyDescent="0.3">
      <c r="A1749" s="6">
        <v>40528</v>
      </c>
      <c r="B1749" s="3">
        <v>76.2</v>
      </c>
      <c r="C1749" s="3">
        <v>71.75</v>
      </c>
      <c r="D1749" s="3">
        <v>67.55</v>
      </c>
      <c r="E1749" s="2">
        <v>65.5</v>
      </c>
      <c r="V1749" s="6"/>
    </row>
    <row r="1750" spans="1:22" x14ac:dyDescent="0.3">
      <c r="A1750" s="6">
        <v>40529</v>
      </c>
      <c r="B1750" s="3">
        <v>76.349999999999994</v>
      </c>
      <c r="C1750" s="3">
        <v>67.5</v>
      </c>
      <c r="D1750" s="3">
        <v>68.2</v>
      </c>
      <c r="E1750" s="2">
        <v>65.849999999999994</v>
      </c>
      <c r="V1750" s="6"/>
    </row>
    <row r="1751" spans="1:22" x14ac:dyDescent="0.3">
      <c r="A1751" s="6">
        <v>40532</v>
      </c>
      <c r="B1751" s="3">
        <v>70.55</v>
      </c>
      <c r="C1751" s="3">
        <v>70</v>
      </c>
      <c r="D1751" s="3">
        <v>63.8</v>
      </c>
      <c r="E1751" s="2">
        <v>61.5</v>
      </c>
      <c r="V1751" s="6"/>
    </row>
    <row r="1752" spans="1:22" x14ac:dyDescent="0.3">
      <c r="A1752" s="6">
        <v>40533</v>
      </c>
      <c r="B1752" s="3">
        <v>74.75</v>
      </c>
      <c r="C1752" s="3">
        <v>72.5</v>
      </c>
      <c r="D1752" s="3">
        <v>66.3</v>
      </c>
      <c r="E1752" s="2">
        <v>63.8</v>
      </c>
      <c r="V1752" s="6"/>
    </row>
    <row r="1753" spans="1:22" x14ac:dyDescent="0.3">
      <c r="A1753" s="6">
        <v>40534</v>
      </c>
      <c r="B1753" s="3">
        <v>79</v>
      </c>
      <c r="C1753" s="3">
        <v>72</v>
      </c>
      <c r="D1753" s="3">
        <v>68.599999999999994</v>
      </c>
      <c r="E1753" s="2">
        <v>66</v>
      </c>
      <c r="V1753" s="6"/>
    </row>
    <row r="1754" spans="1:22" x14ac:dyDescent="0.3">
      <c r="A1754" s="6">
        <v>40535</v>
      </c>
      <c r="B1754" s="3">
        <v>79.099999999999994</v>
      </c>
      <c r="C1754" s="3">
        <v>75.599999999999994</v>
      </c>
      <c r="D1754" s="3">
        <v>68</v>
      </c>
      <c r="E1754" s="2">
        <v>66</v>
      </c>
      <c r="V1754" s="6"/>
    </row>
    <row r="1755" spans="1:22" x14ac:dyDescent="0.3">
      <c r="A1755" s="6">
        <v>40539</v>
      </c>
      <c r="B1755" s="3">
        <v>84.5</v>
      </c>
      <c r="C1755" s="3">
        <v>80</v>
      </c>
      <c r="D1755" s="3">
        <v>71</v>
      </c>
      <c r="E1755" s="2">
        <v>68.099999999999994</v>
      </c>
      <c r="V1755" s="6"/>
    </row>
    <row r="1756" spans="1:22" x14ac:dyDescent="0.3">
      <c r="A1756" s="6">
        <v>40540</v>
      </c>
      <c r="B1756" s="3">
        <v>87.05</v>
      </c>
      <c r="C1756" s="3">
        <v>83.1</v>
      </c>
      <c r="D1756" s="3">
        <v>73.2</v>
      </c>
      <c r="E1756" s="2">
        <v>70</v>
      </c>
      <c r="V1756" s="6"/>
    </row>
    <row r="1757" spans="1:22" x14ac:dyDescent="0.3">
      <c r="A1757" s="6">
        <v>40541</v>
      </c>
      <c r="B1757" s="3">
        <v>90.5</v>
      </c>
      <c r="C1757" s="3">
        <v>85.35</v>
      </c>
      <c r="D1757" s="3">
        <v>76.45</v>
      </c>
      <c r="E1757" s="2">
        <v>73.25</v>
      </c>
      <c r="V1757" s="6"/>
    </row>
    <row r="1758" spans="1:22" x14ac:dyDescent="0.3">
      <c r="A1758" s="6">
        <v>40542</v>
      </c>
      <c r="B1758" s="3">
        <v>90</v>
      </c>
      <c r="C1758" s="3">
        <v>70.849999999999994</v>
      </c>
      <c r="D1758" s="3">
        <v>78.05</v>
      </c>
      <c r="E1758" s="2">
        <v>74.8</v>
      </c>
      <c r="V1758" s="6"/>
    </row>
    <row r="1759" spans="1:22" x14ac:dyDescent="0.3">
      <c r="A1759" s="6">
        <v>40546</v>
      </c>
      <c r="B1759" s="3">
        <v>77</v>
      </c>
      <c r="C1759" s="3">
        <v>69.849999999999994</v>
      </c>
      <c r="D1759" s="3">
        <v>67.5</v>
      </c>
      <c r="E1759" s="2">
        <v>53.75</v>
      </c>
      <c r="V1759" s="6"/>
    </row>
    <row r="1760" spans="1:22" x14ac:dyDescent="0.3">
      <c r="A1760" s="6">
        <v>40547</v>
      </c>
      <c r="B1760" s="3">
        <v>73.900000000000006</v>
      </c>
      <c r="C1760" s="3">
        <v>65</v>
      </c>
      <c r="D1760" s="3">
        <v>66.2</v>
      </c>
      <c r="E1760" s="2">
        <v>53</v>
      </c>
      <c r="V1760" s="6"/>
    </row>
    <row r="1761" spans="1:22" x14ac:dyDescent="0.3">
      <c r="A1761" s="6">
        <v>40548</v>
      </c>
      <c r="B1761" s="3">
        <v>68.7</v>
      </c>
      <c r="C1761" s="3">
        <v>69.5</v>
      </c>
      <c r="D1761" s="3">
        <v>61.75</v>
      </c>
      <c r="E1761" s="2">
        <v>50</v>
      </c>
      <c r="V1761" s="6"/>
    </row>
    <row r="1762" spans="1:22" x14ac:dyDescent="0.3">
      <c r="A1762" s="6">
        <v>40549</v>
      </c>
      <c r="B1762" s="3">
        <v>74.5</v>
      </c>
      <c r="C1762" s="3">
        <v>68.75</v>
      </c>
      <c r="D1762" s="3">
        <v>65.5</v>
      </c>
      <c r="E1762" s="2">
        <v>52.25</v>
      </c>
      <c r="V1762" s="6"/>
    </row>
    <row r="1763" spans="1:22" x14ac:dyDescent="0.3">
      <c r="A1763" s="6">
        <v>40550</v>
      </c>
      <c r="B1763" s="3">
        <v>73.5</v>
      </c>
      <c r="C1763" s="3">
        <v>68.400000000000006</v>
      </c>
      <c r="D1763" s="3">
        <v>64.5</v>
      </c>
      <c r="E1763" s="2">
        <v>52</v>
      </c>
      <c r="V1763" s="6"/>
    </row>
    <row r="1764" spans="1:22" x14ac:dyDescent="0.3">
      <c r="A1764" s="6">
        <v>40553</v>
      </c>
      <c r="B1764" s="3">
        <v>72.400000000000006</v>
      </c>
      <c r="C1764" s="3">
        <v>70.400000000000006</v>
      </c>
      <c r="D1764" s="3">
        <v>65.400000000000006</v>
      </c>
      <c r="E1764" s="2">
        <v>53.5</v>
      </c>
      <c r="V1764" s="6"/>
    </row>
    <row r="1765" spans="1:22" x14ac:dyDescent="0.3">
      <c r="A1765" s="6">
        <v>40554</v>
      </c>
      <c r="B1765" s="3">
        <v>74.2</v>
      </c>
      <c r="C1765" s="3">
        <v>67.5</v>
      </c>
      <c r="D1765" s="3">
        <v>67.2</v>
      </c>
      <c r="E1765" s="2">
        <v>54.75</v>
      </c>
      <c r="V1765" s="6"/>
    </row>
    <row r="1766" spans="1:22" x14ac:dyDescent="0.3">
      <c r="A1766" s="6">
        <v>40555</v>
      </c>
      <c r="B1766" s="3">
        <v>69.5</v>
      </c>
      <c r="C1766" s="3">
        <v>62.5</v>
      </c>
      <c r="D1766" s="3">
        <v>64.400000000000006</v>
      </c>
      <c r="E1766" s="2">
        <v>52.5</v>
      </c>
      <c r="V1766" s="6"/>
    </row>
    <row r="1767" spans="1:22" x14ac:dyDescent="0.3">
      <c r="A1767" s="6">
        <v>40556</v>
      </c>
      <c r="B1767" s="3">
        <v>64</v>
      </c>
      <c r="C1767" s="3">
        <v>62.15</v>
      </c>
      <c r="D1767" s="3">
        <v>60</v>
      </c>
      <c r="E1767" s="2">
        <v>50.9</v>
      </c>
      <c r="V1767" s="6"/>
    </row>
    <row r="1768" spans="1:22" x14ac:dyDescent="0.3">
      <c r="A1768" s="6">
        <v>40557</v>
      </c>
      <c r="B1768" s="3">
        <v>63.65</v>
      </c>
      <c r="C1768" s="3">
        <v>59.55</v>
      </c>
      <c r="D1768" s="3">
        <v>59</v>
      </c>
      <c r="E1768" s="2">
        <v>50.75</v>
      </c>
      <c r="V1768" s="6"/>
    </row>
    <row r="1769" spans="1:22" x14ac:dyDescent="0.3">
      <c r="A1769" s="6">
        <v>40560</v>
      </c>
      <c r="B1769" s="3">
        <v>61.5</v>
      </c>
      <c r="C1769" s="3">
        <v>60</v>
      </c>
      <c r="D1769" s="3">
        <v>56.55</v>
      </c>
      <c r="E1769" s="2">
        <v>49</v>
      </c>
      <c r="V1769" s="6"/>
    </row>
    <row r="1770" spans="1:22" x14ac:dyDescent="0.3">
      <c r="A1770" s="6">
        <v>40561</v>
      </c>
      <c r="B1770" s="3">
        <v>62</v>
      </c>
      <c r="C1770" s="3">
        <v>62</v>
      </c>
      <c r="D1770" s="3">
        <v>56.8</v>
      </c>
      <c r="E1770" s="2">
        <v>50</v>
      </c>
      <c r="V1770" s="6"/>
    </row>
    <row r="1771" spans="1:22" x14ac:dyDescent="0.3">
      <c r="A1771" s="6">
        <v>40562</v>
      </c>
      <c r="B1771" s="3">
        <v>63.5</v>
      </c>
      <c r="C1771" s="3">
        <v>62.75</v>
      </c>
      <c r="D1771" s="3">
        <v>59.25</v>
      </c>
      <c r="E1771" s="2">
        <v>51.8</v>
      </c>
      <c r="V1771" s="6"/>
    </row>
    <row r="1772" spans="1:22" x14ac:dyDescent="0.3">
      <c r="A1772" s="6">
        <v>40563</v>
      </c>
      <c r="B1772" s="3">
        <v>63.5</v>
      </c>
      <c r="C1772" s="3">
        <v>62</v>
      </c>
      <c r="D1772" s="3">
        <v>60.4</v>
      </c>
      <c r="E1772" s="2">
        <v>52.65</v>
      </c>
      <c r="V1772" s="6"/>
    </row>
    <row r="1773" spans="1:22" x14ac:dyDescent="0.3">
      <c r="A1773" s="6">
        <v>40564</v>
      </c>
      <c r="B1773" s="3">
        <v>63.1</v>
      </c>
      <c r="C1773" s="3">
        <v>62.8</v>
      </c>
      <c r="D1773" s="3">
        <v>59.4</v>
      </c>
      <c r="E1773" s="2">
        <v>51.5</v>
      </c>
      <c r="V1773" s="6"/>
    </row>
    <row r="1774" spans="1:22" x14ac:dyDescent="0.3">
      <c r="A1774" s="6">
        <v>40567</v>
      </c>
      <c r="B1774" s="3">
        <v>63.7</v>
      </c>
      <c r="C1774" s="3">
        <v>59.3</v>
      </c>
      <c r="D1774" s="3">
        <v>60.4</v>
      </c>
      <c r="E1774" s="2">
        <v>52</v>
      </c>
      <c r="V1774" s="6"/>
    </row>
    <row r="1775" spans="1:22" x14ac:dyDescent="0.3">
      <c r="A1775" s="6">
        <v>40568</v>
      </c>
      <c r="B1775" s="3">
        <v>59.6</v>
      </c>
      <c r="C1775" s="3">
        <v>57.5</v>
      </c>
      <c r="D1775" s="3">
        <v>56.75</v>
      </c>
      <c r="E1775" s="2">
        <v>49.25</v>
      </c>
      <c r="V1775" s="6"/>
    </row>
    <row r="1776" spans="1:22" x14ac:dyDescent="0.3">
      <c r="A1776" s="6">
        <v>40569</v>
      </c>
      <c r="B1776" s="3">
        <v>58</v>
      </c>
      <c r="C1776" s="3">
        <v>57.65</v>
      </c>
      <c r="D1776" s="3">
        <v>55.45</v>
      </c>
      <c r="E1776" s="2">
        <v>48.2</v>
      </c>
      <c r="V1776" s="6"/>
    </row>
    <row r="1777" spans="1:22" x14ac:dyDescent="0.3">
      <c r="A1777" s="6">
        <v>40570</v>
      </c>
      <c r="B1777" s="3">
        <v>58.3</v>
      </c>
      <c r="C1777" s="3">
        <v>56.7</v>
      </c>
      <c r="D1777" s="3">
        <v>55.8</v>
      </c>
      <c r="E1777" s="2">
        <v>48.95</v>
      </c>
      <c r="V1777" s="6"/>
    </row>
    <row r="1778" spans="1:22" x14ac:dyDescent="0.3">
      <c r="A1778" s="6">
        <v>40571</v>
      </c>
      <c r="B1778" s="3">
        <v>56.9</v>
      </c>
      <c r="C1778" s="3">
        <v>57.21</v>
      </c>
      <c r="D1778" s="3">
        <v>54.9</v>
      </c>
      <c r="E1778" s="2">
        <v>48.5</v>
      </c>
      <c r="V1778" s="6"/>
    </row>
    <row r="1779" spans="1:22" x14ac:dyDescent="0.3">
      <c r="A1779" s="6">
        <v>40574</v>
      </c>
      <c r="B1779" s="3">
        <v>57.3</v>
      </c>
      <c r="C1779" s="3">
        <v>54.95</v>
      </c>
      <c r="D1779" s="3">
        <v>55.35</v>
      </c>
      <c r="E1779" s="2">
        <v>48.6</v>
      </c>
      <c r="V1779" s="6"/>
    </row>
    <row r="1780" spans="1:22" x14ac:dyDescent="0.3">
      <c r="A1780" s="6">
        <v>40575</v>
      </c>
      <c r="B1780" s="3">
        <v>56.6</v>
      </c>
      <c r="C1780" s="3">
        <v>58.48</v>
      </c>
      <c r="D1780" s="3">
        <v>48.55</v>
      </c>
      <c r="E1780" s="2">
        <v>47.3</v>
      </c>
      <c r="V1780" s="6"/>
    </row>
    <row r="1781" spans="1:22" x14ac:dyDescent="0.3">
      <c r="A1781" s="6">
        <v>40576</v>
      </c>
      <c r="B1781" s="3">
        <v>60.25</v>
      </c>
      <c r="C1781" s="3">
        <v>63</v>
      </c>
      <c r="D1781" s="3">
        <v>51.4</v>
      </c>
      <c r="E1781" s="2">
        <v>49.8</v>
      </c>
      <c r="V1781" s="6"/>
    </row>
    <row r="1782" spans="1:22" x14ac:dyDescent="0.3">
      <c r="A1782" s="6">
        <v>40577</v>
      </c>
      <c r="B1782" s="3">
        <v>64.8</v>
      </c>
      <c r="C1782" s="3">
        <v>66.209999999999994</v>
      </c>
      <c r="D1782" s="3">
        <v>53.69</v>
      </c>
      <c r="E1782" s="2">
        <v>51.7</v>
      </c>
      <c r="V1782" s="6"/>
    </row>
    <row r="1783" spans="1:22" x14ac:dyDescent="0.3">
      <c r="A1783" s="6">
        <v>40578</v>
      </c>
      <c r="B1783" s="3">
        <v>69.209999999999994</v>
      </c>
      <c r="C1783" s="3">
        <v>66.599999999999994</v>
      </c>
      <c r="D1783" s="3">
        <v>53.95</v>
      </c>
      <c r="E1783" s="2">
        <v>51.7</v>
      </c>
      <c r="V1783" s="6"/>
    </row>
    <row r="1784" spans="1:22" x14ac:dyDescent="0.3">
      <c r="A1784" s="6">
        <v>40581</v>
      </c>
      <c r="B1784" s="3">
        <v>70.3</v>
      </c>
      <c r="C1784" s="3">
        <v>63.25</v>
      </c>
      <c r="D1784" s="3">
        <v>54.45</v>
      </c>
      <c r="E1784" s="2">
        <v>51.69</v>
      </c>
      <c r="V1784" s="6"/>
    </row>
    <row r="1785" spans="1:22" x14ac:dyDescent="0.3">
      <c r="A1785" s="6">
        <v>40582</v>
      </c>
      <c r="B1785" s="3">
        <v>66.25</v>
      </c>
      <c r="C1785" s="3">
        <v>62.15</v>
      </c>
      <c r="D1785" s="3">
        <v>50.51</v>
      </c>
      <c r="E1785" s="2">
        <v>48.5</v>
      </c>
      <c r="V1785" s="6"/>
    </row>
    <row r="1786" spans="1:22" x14ac:dyDescent="0.3">
      <c r="A1786" s="6">
        <v>40583</v>
      </c>
      <c r="B1786" s="3">
        <v>65.150000000000006</v>
      </c>
      <c r="C1786" s="3">
        <v>59.51</v>
      </c>
      <c r="D1786" s="3">
        <v>50.5</v>
      </c>
      <c r="E1786" s="2">
        <v>48.5</v>
      </c>
      <c r="V1786" s="6"/>
    </row>
    <row r="1787" spans="1:22" x14ac:dyDescent="0.3">
      <c r="A1787" s="6">
        <v>40584</v>
      </c>
      <c r="B1787" s="3">
        <v>61.25</v>
      </c>
      <c r="C1787" s="3">
        <v>62.25</v>
      </c>
      <c r="D1787" s="3">
        <v>49.9</v>
      </c>
      <c r="E1787" s="2">
        <v>48.35</v>
      </c>
      <c r="V1787" s="6"/>
    </row>
    <row r="1788" spans="1:22" x14ac:dyDescent="0.3">
      <c r="A1788" s="6">
        <v>40585</v>
      </c>
      <c r="B1788" s="3">
        <v>65.25</v>
      </c>
      <c r="C1788" s="3">
        <v>61.8</v>
      </c>
      <c r="D1788" s="3">
        <v>52</v>
      </c>
      <c r="E1788" s="2">
        <v>50.3</v>
      </c>
      <c r="V1788" s="6"/>
    </row>
    <row r="1789" spans="1:22" x14ac:dyDescent="0.3">
      <c r="A1789" s="6">
        <v>40588</v>
      </c>
      <c r="B1789" s="3">
        <v>64.5</v>
      </c>
      <c r="C1789" s="3">
        <v>62.45</v>
      </c>
      <c r="D1789" s="3">
        <v>51.38</v>
      </c>
      <c r="E1789" s="2">
        <v>49</v>
      </c>
      <c r="V1789" s="6"/>
    </row>
    <row r="1790" spans="1:22" x14ac:dyDescent="0.3">
      <c r="A1790" s="6">
        <v>40589</v>
      </c>
      <c r="B1790" s="3">
        <v>64.75</v>
      </c>
      <c r="C1790" s="3">
        <v>61.7</v>
      </c>
      <c r="D1790" s="3">
        <v>52.3</v>
      </c>
      <c r="E1790" s="2">
        <v>50.55</v>
      </c>
      <c r="V1790" s="6"/>
    </row>
    <row r="1791" spans="1:22" x14ac:dyDescent="0.3">
      <c r="A1791" s="6">
        <v>40590</v>
      </c>
      <c r="B1791" s="3">
        <v>63.65</v>
      </c>
      <c r="C1791" s="3">
        <v>62.71</v>
      </c>
      <c r="D1791" s="3">
        <v>51.85</v>
      </c>
      <c r="E1791" s="2">
        <v>50.15</v>
      </c>
      <c r="V1791" s="6"/>
    </row>
    <row r="1792" spans="1:22" x14ac:dyDescent="0.3">
      <c r="A1792" s="6">
        <v>40591</v>
      </c>
      <c r="B1792" s="3">
        <v>64.709999999999994</v>
      </c>
      <c r="C1792" s="3">
        <v>60.4</v>
      </c>
      <c r="D1792" s="3">
        <v>52.9</v>
      </c>
      <c r="E1792" s="2">
        <v>50.85</v>
      </c>
      <c r="V1792" s="6"/>
    </row>
    <row r="1793" spans="1:22" x14ac:dyDescent="0.3">
      <c r="A1793" s="6">
        <v>40592</v>
      </c>
      <c r="B1793" s="3">
        <v>61.85</v>
      </c>
      <c r="C1793" s="3">
        <v>60.5</v>
      </c>
      <c r="D1793" s="3">
        <v>50.4</v>
      </c>
      <c r="E1793" s="2">
        <v>48.68</v>
      </c>
      <c r="V1793" s="6"/>
    </row>
    <row r="1794" spans="1:22" x14ac:dyDescent="0.3">
      <c r="A1794" s="6">
        <v>40595</v>
      </c>
      <c r="B1794" s="3">
        <v>62.3</v>
      </c>
      <c r="C1794" s="3">
        <v>61.75</v>
      </c>
      <c r="D1794" s="3">
        <v>50.88</v>
      </c>
      <c r="E1794" s="2">
        <v>48.98</v>
      </c>
      <c r="V1794" s="6"/>
    </row>
    <row r="1795" spans="1:22" x14ac:dyDescent="0.3">
      <c r="A1795" s="6">
        <v>40596</v>
      </c>
      <c r="B1795" s="3">
        <v>63.75</v>
      </c>
      <c r="C1795" s="3">
        <v>62</v>
      </c>
      <c r="D1795" s="3">
        <v>52.2</v>
      </c>
      <c r="E1795" s="2">
        <v>50.6</v>
      </c>
      <c r="V1795" s="6"/>
    </row>
    <row r="1796" spans="1:22" x14ac:dyDescent="0.3">
      <c r="A1796" s="6">
        <v>40597</v>
      </c>
      <c r="B1796" s="3">
        <v>63.95</v>
      </c>
      <c r="C1796" s="3">
        <v>63.65</v>
      </c>
      <c r="D1796" s="3">
        <v>52.15</v>
      </c>
      <c r="E1796" s="2">
        <v>50.65</v>
      </c>
      <c r="V1796" s="6"/>
    </row>
    <row r="1797" spans="1:22" x14ac:dyDescent="0.3">
      <c r="A1797" s="6">
        <v>40598</v>
      </c>
      <c r="B1797" s="3">
        <v>65.599999999999994</v>
      </c>
      <c r="C1797" s="3">
        <v>64.099999999999994</v>
      </c>
      <c r="D1797" s="3">
        <v>53.01</v>
      </c>
      <c r="E1797" s="2">
        <v>51.4</v>
      </c>
      <c r="V1797" s="6"/>
    </row>
    <row r="1798" spans="1:22" x14ac:dyDescent="0.3">
      <c r="A1798" s="6">
        <v>40599</v>
      </c>
      <c r="B1798" s="3">
        <v>66.150000000000006</v>
      </c>
      <c r="C1798" s="3">
        <v>61.2</v>
      </c>
      <c r="D1798" s="3">
        <v>53.5</v>
      </c>
      <c r="E1798" s="2">
        <v>51.65</v>
      </c>
      <c r="V1798" s="6"/>
    </row>
    <row r="1799" spans="1:22" x14ac:dyDescent="0.3">
      <c r="A1799" s="6">
        <v>40602</v>
      </c>
      <c r="B1799" s="3">
        <v>63.25</v>
      </c>
      <c r="C1799" s="3">
        <v>51.2</v>
      </c>
      <c r="D1799" s="3">
        <v>51.6</v>
      </c>
      <c r="E1799" s="2">
        <v>50.15</v>
      </c>
      <c r="V1799" s="6"/>
    </row>
    <row r="1800" spans="1:22" x14ac:dyDescent="0.3">
      <c r="A1800" s="6">
        <v>40603</v>
      </c>
      <c r="B1800" s="3">
        <v>59.95</v>
      </c>
      <c r="C1800" s="3">
        <v>51.15</v>
      </c>
      <c r="D1800" s="3">
        <v>49.55</v>
      </c>
      <c r="E1800" s="2">
        <v>48</v>
      </c>
      <c r="V1800" s="6"/>
    </row>
    <row r="1801" spans="1:22" x14ac:dyDescent="0.3">
      <c r="A1801" s="6">
        <v>40604</v>
      </c>
      <c r="B1801" s="3">
        <v>60.15</v>
      </c>
      <c r="C1801" s="3">
        <v>52.2</v>
      </c>
      <c r="D1801" s="3">
        <v>50</v>
      </c>
      <c r="E1801" s="2">
        <v>48.2</v>
      </c>
      <c r="V1801" s="6"/>
    </row>
    <row r="1802" spans="1:22" x14ac:dyDescent="0.3">
      <c r="A1802" s="6">
        <v>40605</v>
      </c>
      <c r="B1802" s="3">
        <v>60.8</v>
      </c>
      <c r="C1802" s="3">
        <v>52.9</v>
      </c>
      <c r="D1802" s="3">
        <v>50.9</v>
      </c>
      <c r="E1802" s="2">
        <v>49</v>
      </c>
      <c r="V1802" s="6"/>
    </row>
    <row r="1803" spans="1:22" x14ac:dyDescent="0.3">
      <c r="A1803" s="6">
        <v>40606</v>
      </c>
      <c r="B1803" s="3">
        <v>61.35</v>
      </c>
      <c r="C1803" s="3">
        <v>54</v>
      </c>
      <c r="D1803" s="3">
        <v>51.65</v>
      </c>
      <c r="E1803" s="2">
        <v>49.95</v>
      </c>
      <c r="V1803" s="6"/>
    </row>
    <row r="1804" spans="1:22" x14ac:dyDescent="0.3">
      <c r="A1804" s="6">
        <v>40609</v>
      </c>
      <c r="B1804" s="3">
        <v>62</v>
      </c>
      <c r="C1804" s="3">
        <v>53.4</v>
      </c>
      <c r="D1804" s="3">
        <v>52.2</v>
      </c>
      <c r="E1804" s="2">
        <v>50.55</v>
      </c>
      <c r="V1804" s="6"/>
    </row>
    <row r="1805" spans="1:22" x14ac:dyDescent="0.3">
      <c r="A1805" s="6">
        <v>40610</v>
      </c>
      <c r="B1805" s="3">
        <v>61</v>
      </c>
      <c r="C1805" s="3">
        <v>52.62</v>
      </c>
      <c r="D1805" s="3">
        <v>52.15</v>
      </c>
      <c r="E1805" s="2">
        <v>50.1</v>
      </c>
      <c r="V1805" s="6"/>
    </row>
    <row r="1806" spans="1:22" x14ac:dyDescent="0.3">
      <c r="A1806" s="6">
        <v>40611</v>
      </c>
      <c r="B1806" s="3">
        <v>59.95</v>
      </c>
      <c r="C1806" s="3">
        <v>52.65</v>
      </c>
      <c r="D1806" s="3">
        <v>51.65</v>
      </c>
      <c r="E1806" s="2">
        <v>49.75</v>
      </c>
      <c r="V1806" s="6"/>
    </row>
    <row r="1807" spans="1:22" x14ac:dyDescent="0.3">
      <c r="A1807" s="6">
        <v>40612</v>
      </c>
      <c r="B1807" s="3">
        <v>60.3</v>
      </c>
      <c r="C1807" s="3">
        <v>54</v>
      </c>
      <c r="D1807" s="3">
        <v>51.7</v>
      </c>
      <c r="E1807" s="2">
        <v>49.75</v>
      </c>
      <c r="V1807" s="6"/>
    </row>
    <row r="1808" spans="1:22" x14ac:dyDescent="0.3">
      <c r="A1808" s="6">
        <v>40613</v>
      </c>
      <c r="B1808" s="3">
        <v>62.25</v>
      </c>
      <c r="C1808" s="3">
        <v>57.25</v>
      </c>
      <c r="D1808" s="3">
        <v>52.7</v>
      </c>
      <c r="E1808" s="2">
        <v>50.6</v>
      </c>
      <c r="V1808" s="6"/>
    </row>
    <row r="1809" spans="1:22" x14ac:dyDescent="0.3">
      <c r="A1809" s="6">
        <v>40616</v>
      </c>
      <c r="B1809" s="3">
        <v>67.150000000000006</v>
      </c>
      <c r="C1809" s="3">
        <v>60.9</v>
      </c>
      <c r="D1809" s="3">
        <v>55.25</v>
      </c>
      <c r="E1809" s="2">
        <v>53.4</v>
      </c>
      <c r="V1809" s="6"/>
    </row>
    <row r="1810" spans="1:22" x14ac:dyDescent="0.3">
      <c r="A1810" s="6">
        <v>40617</v>
      </c>
      <c r="B1810" s="3">
        <v>72.75</v>
      </c>
      <c r="C1810" s="3">
        <v>59.25</v>
      </c>
      <c r="D1810" s="3">
        <v>58.5</v>
      </c>
      <c r="E1810" s="2">
        <v>56.5</v>
      </c>
      <c r="V1810" s="6"/>
    </row>
    <row r="1811" spans="1:22" x14ac:dyDescent="0.3">
      <c r="A1811" s="6">
        <v>40618</v>
      </c>
      <c r="B1811" s="3">
        <v>71.95</v>
      </c>
      <c r="C1811" s="3">
        <v>58.5</v>
      </c>
      <c r="D1811" s="3">
        <v>57</v>
      </c>
      <c r="E1811" s="2">
        <v>54.5</v>
      </c>
      <c r="V1811" s="6"/>
    </row>
    <row r="1812" spans="1:22" x14ac:dyDescent="0.3">
      <c r="A1812" s="6">
        <v>40619</v>
      </c>
      <c r="B1812" s="3">
        <v>70.349999999999994</v>
      </c>
      <c r="C1812" s="3">
        <v>58</v>
      </c>
      <c r="D1812" s="3">
        <v>56.5</v>
      </c>
      <c r="E1812" s="2">
        <v>54.25</v>
      </c>
      <c r="V1812" s="6"/>
    </row>
    <row r="1813" spans="1:22" x14ac:dyDescent="0.3">
      <c r="A1813" s="6">
        <v>40620</v>
      </c>
      <c r="B1813" s="3">
        <v>69.75</v>
      </c>
      <c r="C1813" s="3">
        <v>56.05</v>
      </c>
      <c r="D1813" s="3">
        <v>56.25</v>
      </c>
      <c r="E1813" s="2">
        <v>54.75</v>
      </c>
      <c r="V1813" s="6"/>
    </row>
    <row r="1814" spans="1:22" x14ac:dyDescent="0.3">
      <c r="A1814" s="6">
        <v>40623</v>
      </c>
      <c r="B1814" s="3">
        <v>66</v>
      </c>
      <c r="C1814" s="3">
        <v>53.85</v>
      </c>
      <c r="D1814" s="3">
        <v>53.85</v>
      </c>
      <c r="E1814" s="2">
        <v>53</v>
      </c>
      <c r="V1814" s="6"/>
    </row>
    <row r="1815" spans="1:22" x14ac:dyDescent="0.3">
      <c r="A1815" s="6">
        <v>40624</v>
      </c>
      <c r="B1815" s="3">
        <v>62.2</v>
      </c>
      <c r="C1815" s="3">
        <v>54.85</v>
      </c>
      <c r="D1815" s="3">
        <v>52.4</v>
      </c>
      <c r="E1815" s="2">
        <v>51.1</v>
      </c>
      <c r="V1815" s="6"/>
    </row>
    <row r="1816" spans="1:22" x14ac:dyDescent="0.3">
      <c r="A1816" s="6">
        <v>40625</v>
      </c>
      <c r="B1816" s="3">
        <v>62.6</v>
      </c>
      <c r="C1816" s="3">
        <v>54.2</v>
      </c>
      <c r="D1816" s="3">
        <v>53.75</v>
      </c>
      <c r="E1816" s="2">
        <v>52.25</v>
      </c>
      <c r="V1816" s="6"/>
    </row>
    <row r="1817" spans="1:22" x14ac:dyDescent="0.3">
      <c r="A1817" s="6">
        <v>40626</v>
      </c>
      <c r="B1817" s="3">
        <v>61.75</v>
      </c>
      <c r="C1817" s="3">
        <v>55</v>
      </c>
      <c r="D1817" s="3">
        <v>53.11</v>
      </c>
      <c r="E1817" s="2">
        <v>51.7</v>
      </c>
      <c r="V1817" s="6"/>
    </row>
    <row r="1818" spans="1:22" x14ac:dyDescent="0.3">
      <c r="A1818" s="6">
        <v>40627</v>
      </c>
      <c r="B1818" s="3">
        <v>61.9</v>
      </c>
      <c r="C1818" s="3">
        <v>54.2</v>
      </c>
      <c r="D1818" s="3">
        <v>54</v>
      </c>
      <c r="E1818" s="2">
        <v>52.63</v>
      </c>
      <c r="V1818" s="6"/>
    </row>
    <row r="1819" spans="1:22" x14ac:dyDescent="0.3">
      <c r="A1819" s="6">
        <v>40630</v>
      </c>
      <c r="B1819" s="3">
        <v>60.35</v>
      </c>
      <c r="C1819" s="3">
        <v>54.4</v>
      </c>
      <c r="D1819" s="3">
        <v>53.35</v>
      </c>
      <c r="E1819" s="2">
        <v>52.15</v>
      </c>
      <c r="V1819" s="6"/>
    </row>
    <row r="1820" spans="1:22" x14ac:dyDescent="0.3">
      <c r="A1820" s="6">
        <v>40631</v>
      </c>
      <c r="B1820" s="3">
        <v>60.15</v>
      </c>
      <c r="C1820" s="3">
        <v>53.5</v>
      </c>
      <c r="D1820" s="3">
        <v>53.5</v>
      </c>
      <c r="E1820" s="2">
        <v>52.1</v>
      </c>
      <c r="V1820" s="6"/>
    </row>
    <row r="1821" spans="1:22" x14ac:dyDescent="0.3">
      <c r="A1821" s="6">
        <v>40632</v>
      </c>
      <c r="B1821" s="3">
        <v>58.95</v>
      </c>
      <c r="C1821" s="3">
        <v>54.9</v>
      </c>
      <c r="D1821" s="3">
        <v>52.5</v>
      </c>
      <c r="E1821" s="2">
        <v>51</v>
      </c>
      <c r="V1821" s="6"/>
    </row>
    <row r="1822" spans="1:22" x14ac:dyDescent="0.3">
      <c r="A1822" s="6">
        <v>40633</v>
      </c>
      <c r="B1822" s="3">
        <v>59.9</v>
      </c>
      <c r="C1822" s="3">
        <v>54.8</v>
      </c>
      <c r="D1822" s="3">
        <v>53.95</v>
      </c>
      <c r="E1822" s="2">
        <v>52.75</v>
      </c>
      <c r="V1822" s="6"/>
    </row>
    <row r="1823" spans="1:22" x14ac:dyDescent="0.3">
      <c r="A1823" s="6">
        <v>40634</v>
      </c>
      <c r="B1823" s="3">
        <v>55.5</v>
      </c>
      <c r="C1823" s="3">
        <v>54.1</v>
      </c>
      <c r="D1823" s="3">
        <v>53.25</v>
      </c>
      <c r="E1823" s="2">
        <v>54.75</v>
      </c>
      <c r="V1823" s="6"/>
    </row>
    <row r="1824" spans="1:22" x14ac:dyDescent="0.3">
      <c r="A1824" s="6">
        <v>40637</v>
      </c>
      <c r="B1824" s="3">
        <v>54.5</v>
      </c>
      <c r="C1824" s="3">
        <v>53.55</v>
      </c>
      <c r="D1824" s="3">
        <v>53</v>
      </c>
      <c r="E1824" s="2">
        <v>54.73</v>
      </c>
      <c r="V1824" s="6"/>
    </row>
    <row r="1825" spans="1:22" x14ac:dyDescent="0.3">
      <c r="A1825" s="6">
        <v>40638</v>
      </c>
      <c r="B1825" s="3">
        <v>54.05</v>
      </c>
      <c r="C1825" s="3">
        <v>53.4</v>
      </c>
      <c r="D1825" s="3">
        <v>52</v>
      </c>
      <c r="E1825" s="2">
        <v>53.4</v>
      </c>
      <c r="V1825" s="6"/>
    </row>
    <row r="1826" spans="1:22" x14ac:dyDescent="0.3">
      <c r="A1826" s="6">
        <v>40639</v>
      </c>
      <c r="B1826" s="3">
        <v>53.8</v>
      </c>
      <c r="C1826" s="3">
        <v>52.55</v>
      </c>
      <c r="D1826" s="3">
        <v>52.3</v>
      </c>
      <c r="E1826" s="2">
        <v>53.4</v>
      </c>
      <c r="V1826" s="6"/>
    </row>
    <row r="1827" spans="1:22" x14ac:dyDescent="0.3">
      <c r="A1827" s="6">
        <v>40640</v>
      </c>
      <c r="B1827" s="3">
        <v>52.8</v>
      </c>
      <c r="C1827" s="3">
        <v>53.1</v>
      </c>
      <c r="D1827" s="3">
        <v>51.3</v>
      </c>
      <c r="E1827" s="2">
        <v>52.4</v>
      </c>
      <c r="V1827" s="6"/>
    </row>
    <row r="1828" spans="1:22" x14ac:dyDescent="0.3">
      <c r="A1828" s="6">
        <v>40641</v>
      </c>
      <c r="B1828" s="3">
        <v>53.25</v>
      </c>
      <c r="C1828" s="3">
        <v>54.55</v>
      </c>
      <c r="D1828" s="3">
        <v>51.75</v>
      </c>
      <c r="E1828" s="2">
        <v>52.75</v>
      </c>
      <c r="V1828" s="6"/>
    </row>
    <row r="1829" spans="1:22" x14ac:dyDescent="0.3">
      <c r="A1829" s="6">
        <v>40644</v>
      </c>
      <c r="B1829" s="3">
        <v>54.4</v>
      </c>
      <c r="C1829" s="3">
        <v>54.85</v>
      </c>
      <c r="D1829" s="3">
        <v>53.2</v>
      </c>
      <c r="E1829" s="2">
        <v>55</v>
      </c>
      <c r="V1829" s="6"/>
    </row>
    <row r="1830" spans="1:22" x14ac:dyDescent="0.3">
      <c r="A1830" s="6">
        <v>40645</v>
      </c>
      <c r="B1830" s="3">
        <v>54.95</v>
      </c>
      <c r="C1830" s="3">
        <v>54.15</v>
      </c>
      <c r="D1830" s="3">
        <v>53.7</v>
      </c>
      <c r="E1830" s="2">
        <v>55</v>
      </c>
      <c r="V1830" s="6"/>
    </row>
    <row r="1831" spans="1:22" x14ac:dyDescent="0.3">
      <c r="A1831" s="6">
        <v>40646</v>
      </c>
      <c r="B1831" s="3">
        <v>54</v>
      </c>
      <c r="C1831" s="3">
        <v>53.8</v>
      </c>
      <c r="D1831" s="3">
        <v>53.1</v>
      </c>
      <c r="E1831" s="2">
        <v>54.7</v>
      </c>
      <c r="V1831" s="6"/>
    </row>
    <row r="1832" spans="1:22" x14ac:dyDescent="0.3">
      <c r="A1832" s="6">
        <v>40647</v>
      </c>
      <c r="B1832" s="3">
        <v>53.65</v>
      </c>
      <c r="C1832" s="3">
        <v>53.9</v>
      </c>
      <c r="D1832" s="3">
        <v>52.7</v>
      </c>
      <c r="E1832" s="2">
        <v>54.33</v>
      </c>
      <c r="V1832" s="6"/>
    </row>
    <row r="1833" spans="1:22" x14ac:dyDescent="0.3">
      <c r="A1833" s="6">
        <v>40648</v>
      </c>
      <c r="B1833" s="3">
        <v>53.6</v>
      </c>
      <c r="C1833" s="3">
        <v>54.85</v>
      </c>
      <c r="D1833" s="3">
        <v>52.95</v>
      </c>
      <c r="E1833" s="2">
        <v>54.2</v>
      </c>
      <c r="V1833" s="6"/>
    </row>
    <row r="1834" spans="1:22" x14ac:dyDescent="0.3">
      <c r="A1834" s="6">
        <v>40651</v>
      </c>
      <c r="B1834" s="3">
        <v>54.3</v>
      </c>
      <c r="C1834" s="3">
        <v>54.55</v>
      </c>
      <c r="D1834" s="3">
        <v>53.95</v>
      </c>
      <c r="E1834" s="2">
        <v>55.5</v>
      </c>
      <c r="V1834" s="6"/>
    </row>
    <row r="1835" spans="1:22" x14ac:dyDescent="0.3">
      <c r="A1835" s="6">
        <v>40652</v>
      </c>
      <c r="B1835" s="3">
        <v>54</v>
      </c>
      <c r="C1835" s="3">
        <v>55.1</v>
      </c>
      <c r="D1835" s="3">
        <v>53.55</v>
      </c>
      <c r="E1835" s="2">
        <v>55.03</v>
      </c>
      <c r="V1835" s="6"/>
    </row>
    <row r="1836" spans="1:22" x14ac:dyDescent="0.3">
      <c r="A1836" s="6">
        <v>40653</v>
      </c>
      <c r="B1836" s="3">
        <v>53.9</v>
      </c>
      <c r="C1836" s="3">
        <v>55.5</v>
      </c>
      <c r="D1836" s="3">
        <v>53.85</v>
      </c>
      <c r="E1836" s="2">
        <v>55.63</v>
      </c>
      <c r="V1836" s="6"/>
    </row>
    <row r="1837" spans="1:22" x14ac:dyDescent="0.3">
      <c r="A1837" s="6">
        <v>40659</v>
      </c>
      <c r="B1837" s="3">
        <v>54.35</v>
      </c>
      <c r="C1837" s="3">
        <v>55.5</v>
      </c>
      <c r="D1837" s="3">
        <v>54.1</v>
      </c>
      <c r="E1837" s="2">
        <v>55.75</v>
      </c>
      <c r="V1837" s="6"/>
    </row>
    <row r="1838" spans="1:22" x14ac:dyDescent="0.3">
      <c r="A1838" s="6">
        <v>40660</v>
      </c>
      <c r="B1838" s="3">
        <v>54</v>
      </c>
      <c r="C1838" s="3">
        <v>56.5</v>
      </c>
      <c r="D1838" s="3">
        <v>54.1</v>
      </c>
      <c r="E1838" s="2">
        <v>55.6</v>
      </c>
      <c r="V1838" s="6"/>
    </row>
    <row r="1839" spans="1:22" x14ac:dyDescent="0.3">
      <c r="A1839" s="6">
        <v>40661</v>
      </c>
      <c r="B1839" s="3">
        <v>54.9</v>
      </c>
      <c r="C1839" s="3">
        <v>55.9</v>
      </c>
      <c r="D1839" s="3">
        <v>54.95</v>
      </c>
      <c r="E1839" s="2">
        <v>56.6</v>
      </c>
      <c r="V1839" s="6"/>
    </row>
    <row r="1840" spans="1:22" x14ac:dyDescent="0.3">
      <c r="A1840" s="6">
        <v>40662</v>
      </c>
      <c r="B1840" s="3">
        <v>54</v>
      </c>
      <c r="C1840" s="3">
        <v>56.15</v>
      </c>
      <c r="D1840" s="3">
        <v>54.45</v>
      </c>
      <c r="E1840" s="2">
        <v>56.1</v>
      </c>
      <c r="V1840" s="6"/>
    </row>
    <row r="1841" spans="1:22" x14ac:dyDescent="0.3">
      <c r="A1841" s="6">
        <v>40665</v>
      </c>
      <c r="B1841" s="3">
        <v>57.4</v>
      </c>
      <c r="C1841" s="3">
        <v>55</v>
      </c>
      <c r="D1841" s="3">
        <v>57.85</v>
      </c>
      <c r="E1841" s="2">
        <v>60.2</v>
      </c>
      <c r="V1841" s="6"/>
    </row>
    <row r="1842" spans="1:22" x14ac:dyDescent="0.3">
      <c r="A1842" s="6">
        <v>40666</v>
      </c>
      <c r="B1842" s="3">
        <v>56.4</v>
      </c>
      <c r="C1842" s="3">
        <v>54.55</v>
      </c>
      <c r="D1842" s="3">
        <v>56.6</v>
      </c>
      <c r="E1842" s="2">
        <v>59.25</v>
      </c>
      <c r="V1842" s="6"/>
    </row>
    <row r="1843" spans="1:22" x14ac:dyDescent="0.3">
      <c r="A1843" s="6">
        <v>40667</v>
      </c>
      <c r="B1843" s="3">
        <v>56.35</v>
      </c>
      <c r="C1843" s="3">
        <v>53.55</v>
      </c>
      <c r="D1843" s="3">
        <v>56.33</v>
      </c>
      <c r="E1843" s="2">
        <v>59.25</v>
      </c>
      <c r="V1843" s="6"/>
    </row>
    <row r="1844" spans="1:22" x14ac:dyDescent="0.3">
      <c r="A1844" s="6">
        <v>40668</v>
      </c>
      <c r="B1844" s="3">
        <v>55.4</v>
      </c>
      <c r="C1844" s="3">
        <v>53.59</v>
      </c>
      <c r="D1844" s="3">
        <v>55.5</v>
      </c>
      <c r="E1844" s="2">
        <v>58.25</v>
      </c>
      <c r="V1844" s="6"/>
    </row>
    <row r="1845" spans="1:22" x14ac:dyDescent="0.3">
      <c r="A1845" s="6">
        <v>40669</v>
      </c>
      <c r="B1845" s="3">
        <v>55.25</v>
      </c>
      <c r="C1845" s="3">
        <v>53.7</v>
      </c>
      <c r="D1845" s="3">
        <v>55.35</v>
      </c>
      <c r="E1845" s="2">
        <v>58</v>
      </c>
      <c r="V1845" s="6"/>
    </row>
    <row r="1846" spans="1:22" x14ac:dyDescent="0.3">
      <c r="A1846" s="6">
        <v>40672</v>
      </c>
      <c r="B1846" s="3">
        <v>55.35</v>
      </c>
      <c r="C1846" s="3">
        <v>54.15</v>
      </c>
      <c r="D1846" s="3">
        <v>55.35</v>
      </c>
      <c r="E1846" s="2">
        <v>58.45</v>
      </c>
      <c r="V1846" s="6"/>
    </row>
    <row r="1847" spans="1:22" x14ac:dyDescent="0.3">
      <c r="A1847" s="6">
        <v>40673</v>
      </c>
      <c r="B1847" s="3">
        <v>55.6</v>
      </c>
      <c r="C1847" s="3">
        <v>55.25</v>
      </c>
      <c r="D1847" s="3">
        <v>55.8</v>
      </c>
      <c r="E1847" s="2">
        <v>58.9</v>
      </c>
      <c r="V1847" s="6"/>
    </row>
    <row r="1848" spans="1:22" x14ac:dyDescent="0.3">
      <c r="A1848" s="6">
        <v>40674</v>
      </c>
      <c r="B1848" s="3">
        <v>56.7</v>
      </c>
      <c r="C1848" s="3">
        <v>55.3</v>
      </c>
      <c r="D1848" s="3">
        <v>56.9</v>
      </c>
      <c r="E1848" s="2">
        <v>59.79</v>
      </c>
      <c r="V1848" s="6"/>
    </row>
    <row r="1849" spans="1:22" x14ac:dyDescent="0.3">
      <c r="A1849" s="6">
        <v>40675</v>
      </c>
      <c r="B1849" s="3">
        <v>56.7</v>
      </c>
      <c r="C1849" s="3">
        <v>55.75</v>
      </c>
      <c r="D1849" s="3">
        <v>57</v>
      </c>
      <c r="E1849" s="2">
        <v>59.5</v>
      </c>
      <c r="V1849" s="6"/>
    </row>
    <row r="1850" spans="1:22" x14ac:dyDescent="0.3">
      <c r="A1850" s="6">
        <v>40676</v>
      </c>
      <c r="B1850" s="3">
        <v>57.1</v>
      </c>
      <c r="C1850" s="3">
        <v>54.2</v>
      </c>
      <c r="D1850" s="3">
        <v>57.25</v>
      </c>
      <c r="E1850" s="2">
        <v>60</v>
      </c>
      <c r="V1850" s="6"/>
    </row>
    <row r="1851" spans="1:22" x14ac:dyDescent="0.3">
      <c r="A1851" s="6">
        <v>40679</v>
      </c>
      <c r="B1851" s="3">
        <v>55.7</v>
      </c>
      <c r="C1851" s="3">
        <v>52.3</v>
      </c>
      <c r="D1851" s="3">
        <v>55.75</v>
      </c>
      <c r="E1851" s="2">
        <v>58.5</v>
      </c>
      <c r="V1851" s="6"/>
    </row>
    <row r="1852" spans="1:22" x14ac:dyDescent="0.3">
      <c r="A1852" s="6">
        <v>40681</v>
      </c>
      <c r="B1852" s="3">
        <v>53.6</v>
      </c>
      <c r="C1852" s="3">
        <v>52</v>
      </c>
      <c r="D1852" s="3">
        <v>53.85</v>
      </c>
      <c r="E1852" s="2">
        <v>57</v>
      </c>
      <c r="V1852" s="6"/>
    </row>
    <row r="1853" spans="1:22" x14ac:dyDescent="0.3">
      <c r="A1853" s="6">
        <v>40682</v>
      </c>
      <c r="B1853" s="3">
        <v>53.1</v>
      </c>
      <c r="C1853" s="3">
        <v>53.15</v>
      </c>
      <c r="D1853" s="3">
        <v>53.45</v>
      </c>
      <c r="E1853" s="2">
        <v>56.7</v>
      </c>
      <c r="V1853" s="6"/>
    </row>
    <row r="1854" spans="1:22" x14ac:dyDescent="0.3">
      <c r="A1854" s="6">
        <v>40683</v>
      </c>
      <c r="B1854" s="3">
        <v>54</v>
      </c>
      <c r="C1854" s="3">
        <v>51.15</v>
      </c>
      <c r="D1854" s="3">
        <v>54.7</v>
      </c>
      <c r="E1854" s="2">
        <v>58</v>
      </c>
      <c r="V1854" s="6"/>
    </row>
    <row r="1855" spans="1:22" x14ac:dyDescent="0.3">
      <c r="A1855" s="6">
        <v>40686</v>
      </c>
      <c r="B1855" s="3">
        <v>52.1</v>
      </c>
      <c r="C1855" s="3">
        <v>51.75</v>
      </c>
      <c r="D1855" s="3">
        <v>52.35</v>
      </c>
      <c r="E1855" s="2">
        <v>55.75</v>
      </c>
      <c r="V1855" s="6"/>
    </row>
    <row r="1856" spans="1:22" x14ac:dyDescent="0.3">
      <c r="A1856" s="6">
        <v>40687</v>
      </c>
      <c r="B1856" s="3">
        <v>52.5</v>
      </c>
      <c r="C1856" s="3">
        <v>52.2</v>
      </c>
      <c r="D1856" s="3">
        <v>52.9</v>
      </c>
      <c r="E1856" s="2">
        <v>56.25</v>
      </c>
      <c r="V1856" s="6"/>
    </row>
    <row r="1857" spans="1:22" x14ac:dyDescent="0.3">
      <c r="A1857" s="6">
        <v>40688</v>
      </c>
      <c r="B1857" s="3">
        <v>52.9</v>
      </c>
      <c r="C1857" s="3">
        <v>51.7</v>
      </c>
      <c r="D1857" s="3">
        <v>53.55</v>
      </c>
      <c r="E1857" s="2">
        <v>56.5</v>
      </c>
      <c r="V1857" s="6"/>
    </row>
    <row r="1858" spans="1:22" x14ac:dyDescent="0.3">
      <c r="A1858" s="6">
        <v>40689</v>
      </c>
      <c r="B1858" s="3">
        <v>52.45</v>
      </c>
      <c r="C1858" s="3">
        <v>52</v>
      </c>
      <c r="D1858" s="3">
        <v>53.02</v>
      </c>
      <c r="E1858" s="2">
        <v>56.15</v>
      </c>
      <c r="V1858" s="6"/>
    </row>
    <row r="1859" spans="1:22" x14ac:dyDescent="0.3">
      <c r="A1859" s="6">
        <v>40690</v>
      </c>
      <c r="B1859" s="3">
        <v>52.38</v>
      </c>
      <c r="C1859" s="3">
        <v>53</v>
      </c>
      <c r="D1859" s="3">
        <v>53.8</v>
      </c>
      <c r="E1859" s="2">
        <v>57.1</v>
      </c>
      <c r="V1859" s="6"/>
    </row>
    <row r="1860" spans="1:22" x14ac:dyDescent="0.3">
      <c r="A1860" s="6">
        <v>40693</v>
      </c>
      <c r="B1860" s="3">
        <v>53.5</v>
      </c>
      <c r="C1860" s="3">
        <v>52.55</v>
      </c>
      <c r="D1860" s="3">
        <v>55</v>
      </c>
      <c r="E1860" s="2">
        <v>58</v>
      </c>
      <c r="V1860" s="6"/>
    </row>
    <row r="1861" spans="1:22" x14ac:dyDescent="0.3">
      <c r="A1861" s="6">
        <v>40694</v>
      </c>
      <c r="B1861" s="3">
        <v>53.3</v>
      </c>
      <c r="C1861" s="3">
        <v>53.5</v>
      </c>
      <c r="D1861" s="3">
        <v>54.3</v>
      </c>
      <c r="E1861" s="2">
        <v>57.25</v>
      </c>
      <c r="V1861" s="6"/>
    </row>
    <row r="1862" spans="1:22" x14ac:dyDescent="0.3">
      <c r="A1862" s="6">
        <v>40695</v>
      </c>
      <c r="B1862" s="3">
        <v>51.8</v>
      </c>
      <c r="C1862" s="3">
        <v>52.5</v>
      </c>
      <c r="D1862" s="3">
        <v>56.3</v>
      </c>
      <c r="E1862" s="2">
        <v>57</v>
      </c>
      <c r="V1862" s="6"/>
    </row>
    <row r="1863" spans="1:22" x14ac:dyDescent="0.3">
      <c r="A1863" s="6">
        <v>40697</v>
      </c>
      <c r="B1863" s="3">
        <v>50.85</v>
      </c>
      <c r="C1863" s="3">
        <v>52.4</v>
      </c>
      <c r="D1863" s="3">
        <v>55.5</v>
      </c>
      <c r="E1863" s="2">
        <v>56.13</v>
      </c>
      <c r="V1863" s="6"/>
    </row>
    <row r="1864" spans="1:22" x14ac:dyDescent="0.3">
      <c r="A1864" s="6">
        <v>40700</v>
      </c>
      <c r="B1864" s="3">
        <v>50.45</v>
      </c>
      <c r="C1864" s="3">
        <v>51.4</v>
      </c>
      <c r="D1864" s="3">
        <v>55.4</v>
      </c>
      <c r="E1864" s="2">
        <v>56</v>
      </c>
      <c r="V1864" s="6"/>
    </row>
    <row r="1865" spans="1:22" x14ac:dyDescent="0.3">
      <c r="A1865" s="6">
        <v>40701</v>
      </c>
      <c r="B1865" s="3">
        <v>49.85</v>
      </c>
      <c r="C1865" s="3">
        <v>50.76</v>
      </c>
      <c r="D1865" s="3">
        <v>54.5</v>
      </c>
      <c r="E1865" s="2">
        <v>55.35</v>
      </c>
      <c r="V1865" s="6"/>
    </row>
    <row r="1866" spans="1:22" x14ac:dyDescent="0.3">
      <c r="A1866" s="6">
        <v>40702</v>
      </c>
      <c r="B1866" s="3">
        <v>49.25</v>
      </c>
      <c r="C1866" s="3">
        <v>50.5</v>
      </c>
      <c r="D1866" s="3">
        <v>53.6</v>
      </c>
      <c r="E1866" s="2">
        <v>54.2</v>
      </c>
      <c r="V1866" s="6"/>
    </row>
    <row r="1867" spans="1:22" x14ac:dyDescent="0.3">
      <c r="A1867" s="6">
        <v>40703</v>
      </c>
      <c r="B1867" s="3">
        <v>48.95</v>
      </c>
      <c r="C1867" s="3">
        <v>49.6</v>
      </c>
      <c r="D1867" s="3">
        <v>53</v>
      </c>
      <c r="E1867" s="2">
        <v>53.75</v>
      </c>
      <c r="V1867" s="6"/>
    </row>
    <row r="1868" spans="1:22" x14ac:dyDescent="0.3">
      <c r="A1868" s="6">
        <v>40704</v>
      </c>
      <c r="B1868" s="3">
        <v>48.26</v>
      </c>
      <c r="C1868" s="3">
        <v>50.41</v>
      </c>
      <c r="D1868" s="3">
        <v>52.45</v>
      </c>
      <c r="E1868" s="2">
        <v>53.3</v>
      </c>
      <c r="V1868" s="6"/>
    </row>
    <row r="1869" spans="1:22" x14ac:dyDescent="0.3">
      <c r="A1869" s="6">
        <v>40708</v>
      </c>
      <c r="B1869" s="3">
        <v>49.21</v>
      </c>
      <c r="C1869" s="3">
        <v>49.05</v>
      </c>
      <c r="D1869" s="3">
        <v>53</v>
      </c>
      <c r="E1869" s="2">
        <v>54</v>
      </c>
      <c r="V1869" s="6"/>
    </row>
    <row r="1870" spans="1:22" x14ac:dyDescent="0.3">
      <c r="A1870" s="6">
        <v>40709</v>
      </c>
      <c r="B1870" s="3">
        <v>48</v>
      </c>
      <c r="C1870" s="3">
        <v>48.7</v>
      </c>
      <c r="D1870" s="3">
        <v>51.65</v>
      </c>
      <c r="E1870" s="2">
        <v>52.35</v>
      </c>
      <c r="V1870" s="6"/>
    </row>
    <row r="1871" spans="1:22" x14ac:dyDescent="0.3">
      <c r="A1871" s="6">
        <v>40710</v>
      </c>
      <c r="B1871" s="3">
        <v>47.7</v>
      </c>
      <c r="C1871" s="3">
        <v>47</v>
      </c>
      <c r="D1871" s="3">
        <v>51.65</v>
      </c>
      <c r="E1871" s="2">
        <v>52.25</v>
      </c>
      <c r="V1871" s="6"/>
    </row>
    <row r="1872" spans="1:22" x14ac:dyDescent="0.3">
      <c r="A1872" s="6">
        <v>40711</v>
      </c>
      <c r="B1872" s="3">
        <v>46</v>
      </c>
      <c r="C1872" s="3">
        <v>47.7</v>
      </c>
      <c r="D1872" s="3">
        <v>50.05</v>
      </c>
      <c r="E1872" s="2">
        <v>51</v>
      </c>
      <c r="V1872" s="6"/>
    </row>
    <row r="1873" spans="1:22" x14ac:dyDescent="0.3">
      <c r="A1873" s="6">
        <v>40714</v>
      </c>
      <c r="B1873" s="3">
        <v>46.4</v>
      </c>
      <c r="C1873" s="3">
        <v>46.4</v>
      </c>
      <c r="D1873" s="3">
        <v>50.5</v>
      </c>
      <c r="E1873" s="2">
        <v>51.5</v>
      </c>
      <c r="V1873" s="6"/>
    </row>
    <row r="1874" spans="1:22" x14ac:dyDescent="0.3">
      <c r="A1874" s="6">
        <v>40715</v>
      </c>
      <c r="B1874" s="3">
        <v>44.75</v>
      </c>
      <c r="C1874" s="3">
        <v>45.3</v>
      </c>
      <c r="D1874" s="3">
        <v>49.7</v>
      </c>
      <c r="E1874" s="2">
        <v>51.25</v>
      </c>
      <c r="V1874" s="6"/>
    </row>
    <row r="1875" spans="1:22" x14ac:dyDescent="0.3">
      <c r="A1875" s="6">
        <v>40716</v>
      </c>
      <c r="B1875" s="3">
        <v>42.9</v>
      </c>
      <c r="C1875" s="3">
        <v>45.5</v>
      </c>
      <c r="D1875" s="3">
        <v>48.55</v>
      </c>
      <c r="E1875" s="2">
        <v>50.05</v>
      </c>
      <c r="V1875" s="6"/>
    </row>
    <row r="1876" spans="1:22" x14ac:dyDescent="0.3">
      <c r="A1876" s="6">
        <v>40717</v>
      </c>
      <c r="B1876" s="3">
        <v>43.8</v>
      </c>
      <c r="C1876" s="3">
        <v>44.65</v>
      </c>
      <c r="D1876" s="3">
        <v>49.15</v>
      </c>
      <c r="E1876" s="2">
        <v>50.4</v>
      </c>
      <c r="V1876" s="6"/>
    </row>
    <row r="1877" spans="1:22" x14ac:dyDescent="0.3">
      <c r="A1877" s="6">
        <v>40718</v>
      </c>
      <c r="B1877" s="3">
        <v>42.5</v>
      </c>
      <c r="C1877" s="3">
        <v>43</v>
      </c>
      <c r="D1877" s="3">
        <v>47.85</v>
      </c>
      <c r="E1877" s="2">
        <v>49.1</v>
      </c>
      <c r="V1877" s="6"/>
    </row>
    <row r="1878" spans="1:22" x14ac:dyDescent="0.3">
      <c r="A1878" s="6">
        <v>40721</v>
      </c>
      <c r="B1878" s="3">
        <v>40.15</v>
      </c>
      <c r="C1878" s="3">
        <v>44.25</v>
      </c>
      <c r="D1878" s="3">
        <v>46.8</v>
      </c>
      <c r="E1878" s="2">
        <v>47.9</v>
      </c>
      <c r="V1878" s="6"/>
    </row>
    <row r="1879" spans="1:22" x14ac:dyDescent="0.3">
      <c r="A1879" s="6">
        <v>40722</v>
      </c>
      <c r="B1879" s="3">
        <v>40.9</v>
      </c>
      <c r="C1879" s="3">
        <v>44.15</v>
      </c>
      <c r="D1879" s="3">
        <v>47.75</v>
      </c>
      <c r="E1879" s="2">
        <v>48.5</v>
      </c>
      <c r="V1879" s="6"/>
    </row>
    <row r="1880" spans="1:22" x14ac:dyDescent="0.3">
      <c r="A1880" s="6">
        <v>40723</v>
      </c>
      <c r="B1880" s="3">
        <v>40.549999999999997</v>
      </c>
      <c r="C1880" s="3">
        <v>43.9</v>
      </c>
      <c r="D1880" s="3">
        <v>47.95</v>
      </c>
      <c r="E1880" s="2">
        <v>48.8</v>
      </c>
      <c r="V1880" s="6"/>
    </row>
    <row r="1881" spans="1:22" x14ac:dyDescent="0.3">
      <c r="A1881" s="6">
        <v>40724</v>
      </c>
      <c r="B1881" s="3">
        <v>39.299999999999997</v>
      </c>
      <c r="C1881" s="3">
        <v>47.1</v>
      </c>
      <c r="D1881" s="3">
        <v>48.1</v>
      </c>
      <c r="E1881" s="2">
        <v>49</v>
      </c>
      <c r="V1881" s="6"/>
    </row>
    <row r="1882" spans="1:22" x14ac:dyDescent="0.3">
      <c r="A1882" s="6">
        <v>40725</v>
      </c>
      <c r="B1882" s="3">
        <v>42.6</v>
      </c>
      <c r="C1882" s="3">
        <v>47.4</v>
      </c>
      <c r="D1882" s="3">
        <v>48</v>
      </c>
      <c r="E1882" s="2">
        <v>49.5</v>
      </c>
      <c r="V1882" s="6"/>
    </row>
    <row r="1883" spans="1:22" x14ac:dyDescent="0.3">
      <c r="A1883" s="6">
        <v>40728</v>
      </c>
      <c r="B1883" s="3">
        <v>43.5</v>
      </c>
      <c r="C1883" s="3">
        <v>49.55</v>
      </c>
      <c r="D1883" s="3">
        <v>49</v>
      </c>
      <c r="E1883" s="2">
        <v>50.1</v>
      </c>
      <c r="V1883" s="6"/>
    </row>
    <row r="1884" spans="1:22" x14ac:dyDescent="0.3">
      <c r="A1884" s="6">
        <v>40729</v>
      </c>
      <c r="B1884" s="3">
        <v>45.7</v>
      </c>
      <c r="C1884" s="3">
        <v>49.35</v>
      </c>
      <c r="D1884" s="3">
        <v>51</v>
      </c>
      <c r="E1884" s="2">
        <v>52.5</v>
      </c>
      <c r="V1884" s="6"/>
    </row>
    <row r="1885" spans="1:22" x14ac:dyDescent="0.3">
      <c r="A1885" s="6">
        <v>40730</v>
      </c>
      <c r="B1885" s="3">
        <v>45.85</v>
      </c>
      <c r="C1885" s="3">
        <v>49.2</v>
      </c>
      <c r="D1885" s="3">
        <v>51</v>
      </c>
      <c r="E1885" s="2">
        <v>52.15</v>
      </c>
      <c r="V1885" s="6"/>
    </row>
    <row r="1886" spans="1:22" x14ac:dyDescent="0.3">
      <c r="A1886" s="6">
        <v>40731</v>
      </c>
      <c r="B1886" s="3">
        <v>45.9</v>
      </c>
      <c r="C1886" s="3">
        <v>48.65</v>
      </c>
      <c r="D1886" s="3">
        <v>50.3</v>
      </c>
      <c r="E1886" s="2">
        <v>51.6</v>
      </c>
      <c r="V1886" s="6"/>
    </row>
    <row r="1887" spans="1:22" x14ac:dyDescent="0.3">
      <c r="A1887" s="6">
        <v>40732</v>
      </c>
      <c r="B1887" s="3">
        <v>45.85</v>
      </c>
      <c r="C1887" s="3">
        <v>47.65</v>
      </c>
      <c r="D1887" s="3">
        <v>49.8</v>
      </c>
      <c r="E1887" s="2">
        <v>50.65</v>
      </c>
      <c r="V1887" s="6"/>
    </row>
    <row r="1888" spans="1:22" x14ac:dyDescent="0.3">
      <c r="A1888" s="6">
        <v>40735</v>
      </c>
      <c r="B1888" s="3">
        <v>44.6</v>
      </c>
      <c r="C1888" s="3">
        <v>48.5</v>
      </c>
      <c r="D1888" s="3">
        <v>48.7</v>
      </c>
      <c r="E1888" s="2">
        <v>49.85</v>
      </c>
      <c r="V1888" s="6"/>
    </row>
    <row r="1889" spans="1:22" x14ac:dyDescent="0.3">
      <c r="A1889" s="6">
        <v>40736</v>
      </c>
      <c r="B1889" s="3">
        <v>45.2</v>
      </c>
      <c r="C1889" s="3">
        <v>48.25</v>
      </c>
      <c r="D1889" s="3">
        <v>49.66</v>
      </c>
      <c r="E1889" s="2">
        <v>50.75</v>
      </c>
      <c r="V1889" s="6"/>
    </row>
    <row r="1890" spans="1:22" x14ac:dyDescent="0.3">
      <c r="A1890" s="6">
        <v>40737</v>
      </c>
      <c r="B1890" s="3">
        <v>45.1</v>
      </c>
      <c r="C1890" s="3">
        <v>47.75</v>
      </c>
      <c r="D1890" s="3">
        <v>49.7</v>
      </c>
      <c r="E1890" s="2">
        <v>50.35</v>
      </c>
      <c r="V1890" s="6"/>
    </row>
    <row r="1891" spans="1:22" x14ac:dyDescent="0.3">
      <c r="A1891" s="6">
        <v>40738</v>
      </c>
      <c r="B1891" s="3">
        <v>44.75</v>
      </c>
      <c r="C1891" s="3">
        <v>48.75</v>
      </c>
      <c r="D1891" s="3">
        <v>48.9</v>
      </c>
      <c r="E1891" s="2">
        <v>50</v>
      </c>
      <c r="V1891" s="6"/>
    </row>
    <row r="1892" spans="1:22" x14ac:dyDescent="0.3">
      <c r="A1892" s="6">
        <v>40739</v>
      </c>
      <c r="B1892" s="3">
        <v>45.05</v>
      </c>
      <c r="C1892" s="3">
        <v>46.75</v>
      </c>
      <c r="D1892" s="3">
        <v>49.25</v>
      </c>
      <c r="E1892" s="2">
        <v>50.8</v>
      </c>
      <c r="V1892" s="6"/>
    </row>
    <row r="1893" spans="1:22" x14ac:dyDescent="0.3">
      <c r="A1893" s="6">
        <v>40742</v>
      </c>
      <c r="B1893" s="3">
        <v>43</v>
      </c>
      <c r="C1893" s="3">
        <v>47.55</v>
      </c>
      <c r="D1893" s="3">
        <v>48.05</v>
      </c>
      <c r="E1893" s="2">
        <v>48.95</v>
      </c>
      <c r="V1893" s="6"/>
    </row>
    <row r="1894" spans="1:22" x14ac:dyDescent="0.3">
      <c r="A1894" s="6">
        <v>40743</v>
      </c>
      <c r="B1894" s="3">
        <v>43.5</v>
      </c>
      <c r="C1894" s="3">
        <v>47.8</v>
      </c>
      <c r="D1894" s="3">
        <v>49.05</v>
      </c>
      <c r="E1894" s="2">
        <v>50.05</v>
      </c>
      <c r="V1894" s="6"/>
    </row>
    <row r="1895" spans="1:22" x14ac:dyDescent="0.3">
      <c r="A1895" s="6">
        <v>40744</v>
      </c>
      <c r="B1895" s="3">
        <v>44</v>
      </c>
      <c r="C1895" s="3">
        <v>48.2</v>
      </c>
      <c r="D1895" s="3">
        <v>49.2</v>
      </c>
      <c r="E1895" s="2">
        <v>50.5</v>
      </c>
      <c r="V1895" s="6"/>
    </row>
    <row r="1896" spans="1:22" x14ac:dyDescent="0.3">
      <c r="A1896" s="6">
        <v>40745</v>
      </c>
      <c r="B1896" s="3">
        <v>43.95</v>
      </c>
      <c r="C1896" s="3">
        <v>47.3</v>
      </c>
      <c r="D1896" s="3">
        <v>50</v>
      </c>
      <c r="E1896" s="2">
        <v>51.35</v>
      </c>
      <c r="V1896" s="6"/>
    </row>
    <row r="1897" spans="1:22" x14ac:dyDescent="0.3">
      <c r="A1897" s="6">
        <v>40746</v>
      </c>
      <c r="B1897" s="3">
        <v>42.9</v>
      </c>
      <c r="C1897" s="3">
        <v>47.35</v>
      </c>
      <c r="D1897" s="3">
        <v>49.2</v>
      </c>
      <c r="E1897" s="2">
        <v>49.95</v>
      </c>
      <c r="V1897" s="6"/>
    </row>
    <row r="1898" spans="1:22" x14ac:dyDescent="0.3">
      <c r="A1898" s="6">
        <v>40749</v>
      </c>
      <c r="B1898" s="3">
        <v>42.5</v>
      </c>
      <c r="C1898" s="3">
        <v>46.9</v>
      </c>
      <c r="D1898" s="3">
        <v>49.45</v>
      </c>
      <c r="E1898" s="2">
        <v>50.15</v>
      </c>
      <c r="V1898" s="6"/>
    </row>
    <row r="1899" spans="1:22" x14ac:dyDescent="0.3">
      <c r="A1899" s="6">
        <v>40750</v>
      </c>
      <c r="B1899" s="3">
        <v>42.3</v>
      </c>
      <c r="C1899" s="3">
        <v>46.55</v>
      </c>
      <c r="D1899" s="3">
        <v>49.25</v>
      </c>
      <c r="E1899" s="2">
        <v>50.1</v>
      </c>
      <c r="V1899" s="6"/>
    </row>
    <row r="1900" spans="1:22" x14ac:dyDescent="0.3">
      <c r="A1900" s="6">
        <v>40751</v>
      </c>
      <c r="B1900" s="3">
        <v>41.2</v>
      </c>
      <c r="C1900" s="3">
        <v>47.25</v>
      </c>
      <c r="D1900" s="3">
        <v>49.5</v>
      </c>
      <c r="E1900" s="2">
        <v>50.4</v>
      </c>
      <c r="V1900" s="6"/>
    </row>
    <row r="1901" spans="1:22" x14ac:dyDescent="0.3">
      <c r="A1901" s="6">
        <v>40752</v>
      </c>
      <c r="B1901" s="3">
        <v>41.8</v>
      </c>
      <c r="C1901" s="3">
        <v>46.6</v>
      </c>
      <c r="D1901" s="3">
        <v>49.95</v>
      </c>
      <c r="E1901" s="2">
        <v>51.13</v>
      </c>
      <c r="V1901" s="6"/>
    </row>
    <row r="1902" spans="1:22" x14ac:dyDescent="0.3">
      <c r="A1902" s="6">
        <v>40753</v>
      </c>
      <c r="B1902" s="3">
        <v>40.549999999999997</v>
      </c>
      <c r="C1902" s="3">
        <v>49.1</v>
      </c>
      <c r="D1902" s="3">
        <v>49.4</v>
      </c>
      <c r="E1902" s="2">
        <v>50.7</v>
      </c>
      <c r="V1902" s="6"/>
    </row>
    <row r="1903" spans="1:22" x14ac:dyDescent="0.3">
      <c r="A1903" s="6">
        <v>40756</v>
      </c>
      <c r="B1903" s="3">
        <v>46.2</v>
      </c>
      <c r="C1903" s="3">
        <v>48.45</v>
      </c>
      <c r="D1903" s="3">
        <v>50.5</v>
      </c>
      <c r="E1903" s="2">
        <v>51.5</v>
      </c>
      <c r="V1903" s="6"/>
    </row>
    <row r="1904" spans="1:22" x14ac:dyDescent="0.3">
      <c r="A1904" s="6">
        <v>40757</v>
      </c>
      <c r="B1904" s="3">
        <v>45.7</v>
      </c>
      <c r="C1904" s="3">
        <v>47.85</v>
      </c>
      <c r="D1904" s="3">
        <v>49.7</v>
      </c>
      <c r="E1904" s="2">
        <v>50.95</v>
      </c>
      <c r="V1904" s="6"/>
    </row>
    <row r="1905" spans="1:22" x14ac:dyDescent="0.3">
      <c r="A1905" s="6">
        <v>40758</v>
      </c>
      <c r="B1905" s="3">
        <v>45.5</v>
      </c>
      <c r="C1905" s="3">
        <v>47.5</v>
      </c>
      <c r="D1905" s="3">
        <v>49.5</v>
      </c>
      <c r="E1905" s="2">
        <v>50.3</v>
      </c>
      <c r="V1905" s="6"/>
    </row>
    <row r="1906" spans="1:22" x14ac:dyDescent="0.3">
      <c r="A1906" s="6">
        <v>40759</v>
      </c>
      <c r="B1906" s="3">
        <v>44.5</v>
      </c>
      <c r="C1906" s="3">
        <v>46.75</v>
      </c>
      <c r="D1906" s="3">
        <v>49</v>
      </c>
      <c r="E1906" s="2">
        <v>50</v>
      </c>
      <c r="V1906" s="6"/>
    </row>
    <row r="1907" spans="1:22" x14ac:dyDescent="0.3">
      <c r="A1907" s="6">
        <v>40760</v>
      </c>
      <c r="B1907" s="3">
        <v>43.75</v>
      </c>
      <c r="C1907" s="3">
        <v>45.8</v>
      </c>
      <c r="D1907" s="3">
        <v>48.35</v>
      </c>
      <c r="E1907" s="2">
        <v>49</v>
      </c>
      <c r="V1907" s="6"/>
    </row>
    <row r="1908" spans="1:22" x14ac:dyDescent="0.3">
      <c r="A1908" s="6">
        <v>40763</v>
      </c>
      <c r="B1908" s="3">
        <v>43.4</v>
      </c>
      <c r="C1908" s="3">
        <v>47</v>
      </c>
      <c r="D1908" s="3">
        <v>48</v>
      </c>
      <c r="E1908" s="2">
        <v>48.65</v>
      </c>
      <c r="V1908" s="6"/>
    </row>
    <row r="1909" spans="1:22" x14ac:dyDescent="0.3">
      <c r="A1909" s="6">
        <v>40764</v>
      </c>
      <c r="B1909" s="3">
        <v>44.15</v>
      </c>
      <c r="C1909" s="3">
        <v>46.8</v>
      </c>
      <c r="D1909" s="3">
        <v>48.25</v>
      </c>
      <c r="E1909" s="2">
        <v>49</v>
      </c>
      <c r="V1909" s="6"/>
    </row>
    <row r="1910" spans="1:22" x14ac:dyDescent="0.3">
      <c r="A1910" s="6">
        <v>40765</v>
      </c>
      <c r="B1910" s="3">
        <v>43.75</v>
      </c>
      <c r="C1910" s="3">
        <v>47.5</v>
      </c>
      <c r="D1910" s="3">
        <v>48</v>
      </c>
      <c r="E1910" s="2">
        <v>48.8</v>
      </c>
      <c r="V1910" s="6"/>
    </row>
    <row r="1911" spans="1:22" x14ac:dyDescent="0.3">
      <c r="A1911" s="6">
        <v>40766</v>
      </c>
      <c r="B1911" s="3">
        <v>44.6</v>
      </c>
      <c r="C1911" s="3">
        <v>48.1</v>
      </c>
      <c r="D1911" s="3">
        <v>49</v>
      </c>
      <c r="E1911" s="2">
        <v>49.7</v>
      </c>
      <c r="V1911" s="6"/>
    </row>
    <row r="1912" spans="1:22" x14ac:dyDescent="0.3">
      <c r="A1912" s="6">
        <v>40767</v>
      </c>
      <c r="B1912" s="3">
        <v>44.95</v>
      </c>
      <c r="C1912" s="3">
        <v>47.95</v>
      </c>
      <c r="D1912" s="3">
        <v>49.5</v>
      </c>
      <c r="E1912" s="2">
        <v>50.3</v>
      </c>
      <c r="V1912" s="6"/>
    </row>
    <row r="1913" spans="1:22" x14ac:dyDescent="0.3">
      <c r="A1913" s="6">
        <v>40770</v>
      </c>
      <c r="B1913" s="3">
        <v>44.6</v>
      </c>
      <c r="C1913" s="3">
        <v>47.4</v>
      </c>
      <c r="D1913" s="3">
        <v>49.25</v>
      </c>
      <c r="E1913" s="2">
        <v>50</v>
      </c>
      <c r="V1913" s="6"/>
    </row>
    <row r="1914" spans="1:22" x14ac:dyDescent="0.3">
      <c r="A1914" s="6">
        <v>40771</v>
      </c>
      <c r="B1914" s="3">
        <v>44.5</v>
      </c>
      <c r="C1914" s="3">
        <v>48.15</v>
      </c>
      <c r="D1914" s="3">
        <v>48.75</v>
      </c>
      <c r="E1914" s="2">
        <v>49.4</v>
      </c>
      <c r="V1914" s="6"/>
    </row>
    <row r="1915" spans="1:22" x14ac:dyDescent="0.3">
      <c r="A1915" s="6">
        <v>40772</v>
      </c>
      <c r="B1915" s="3">
        <v>45</v>
      </c>
      <c r="C1915" s="3">
        <v>47.5</v>
      </c>
      <c r="D1915" s="3">
        <v>49.5</v>
      </c>
      <c r="E1915" s="2">
        <v>50.35</v>
      </c>
      <c r="V1915" s="6"/>
    </row>
    <row r="1916" spans="1:22" x14ac:dyDescent="0.3">
      <c r="A1916" s="6">
        <v>40773</v>
      </c>
      <c r="B1916" s="3">
        <v>44.45</v>
      </c>
      <c r="C1916" s="3">
        <v>47.05</v>
      </c>
      <c r="D1916" s="3">
        <v>48.6</v>
      </c>
      <c r="E1916" s="2">
        <v>49.5</v>
      </c>
      <c r="V1916" s="6"/>
    </row>
    <row r="1917" spans="1:22" x14ac:dyDescent="0.3">
      <c r="A1917" s="6">
        <v>40774</v>
      </c>
      <c r="B1917" s="3">
        <v>44.4</v>
      </c>
      <c r="C1917" s="3">
        <v>48.15</v>
      </c>
      <c r="D1917" s="3">
        <v>47.8</v>
      </c>
      <c r="E1917" s="2">
        <v>49</v>
      </c>
      <c r="V1917" s="6"/>
    </row>
    <row r="1918" spans="1:22" x14ac:dyDescent="0.3">
      <c r="A1918" s="6">
        <v>40777</v>
      </c>
      <c r="B1918" s="3">
        <v>45.7</v>
      </c>
      <c r="C1918" s="3">
        <v>48.8</v>
      </c>
      <c r="D1918" s="3">
        <v>49.1</v>
      </c>
      <c r="E1918" s="2">
        <v>49.75</v>
      </c>
      <c r="V1918" s="6"/>
    </row>
    <row r="1919" spans="1:22" x14ac:dyDescent="0.3">
      <c r="A1919" s="6">
        <v>40778</v>
      </c>
      <c r="B1919" s="3">
        <v>46.1</v>
      </c>
      <c r="C1919" s="3">
        <v>48.65</v>
      </c>
      <c r="D1919" s="3">
        <v>49.8</v>
      </c>
      <c r="E1919" s="2">
        <v>50.5</v>
      </c>
      <c r="V1919" s="6"/>
    </row>
    <row r="1920" spans="1:22" x14ac:dyDescent="0.3">
      <c r="A1920" s="6">
        <v>40779</v>
      </c>
      <c r="B1920" s="3">
        <v>46.2</v>
      </c>
      <c r="C1920" s="3">
        <v>49.75</v>
      </c>
      <c r="D1920" s="3">
        <v>49.6</v>
      </c>
      <c r="E1920" s="2">
        <v>50.4</v>
      </c>
      <c r="V1920" s="6"/>
    </row>
    <row r="1921" spans="1:22" x14ac:dyDescent="0.3">
      <c r="A1921" s="6">
        <v>40780</v>
      </c>
      <c r="B1921" s="3">
        <v>47.2</v>
      </c>
      <c r="C1921" s="3">
        <v>49.75</v>
      </c>
      <c r="D1921" s="3">
        <v>51</v>
      </c>
      <c r="E1921" s="2">
        <v>51.55</v>
      </c>
      <c r="V1921" s="6"/>
    </row>
    <row r="1922" spans="1:22" x14ac:dyDescent="0.3">
      <c r="A1922" s="6">
        <v>40781</v>
      </c>
      <c r="B1922" s="3">
        <v>47.2</v>
      </c>
      <c r="C1922" s="3">
        <v>49.5</v>
      </c>
      <c r="D1922" s="3">
        <v>51</v>
      </c>
      <c r="E1922" s="2">
        <v>51.25</v>
      </c>
      <c r="V1922" s="6"/>
    </row>
    <row r="1923" spans="1:22" x14ac:dyDescent="0.3">
      <c r="A1923" s="6">
        <v>40784</v>
      </c>
      <c r="B1923" s="3">
        <v>46.8</v>
      </c>
      <c r="C1923" s="3">
        <v>50.1</v>
      </c>
      <c r="D1923" s="3">
        <v>51</v>
      </c>
      <c r="E1923" s="2">
        <v>51.4</v>
      </c>
      <c r="V1923" s="6"/>
    </row>
    <row r="1924" spans="1:22" x14ac:dyDescent="0.3">
      <c r="A1924" s="6">
        <v>40785</v>
      </c>
      <c r="B1924" s="3">
        <v>46.7</v>
      </c>
      <c r="C1924" s="3">
        <v>50.25</v>
      </c>
      <c r="D1924" s="3">
        <v>51.5</v>
      </c>
      <c r="E1924" s="2">
        <v>51.75</v>
      </c>
      <c r="V1924" s="6"/>
    </row>
    <row r="1925" spans="1:22" x14ac:dyDescent="0.3">
      <c r="A1925" s="6">
        <v>40786</v>
      </c>
      <c r="B1925" s="3">
        <v>46.55</v>
      </c>
      <c r="C1925" s="3">
        <v>51.85</v>
      </c>
      <c r="D1925" s="3">
        <v>51.65</v>
      </c>
      <c r="E1925" s="2">
        <v>52.1</v>
      </c>
      <c r="V1925" s="6"/>
    </row>
    <row r="1926" spans="1:22" x14ac:dyDescent="0.3">
      <c r="A1926" s="6">
        <v>40787</v>
      </c>
      <c r="B1926" s="3">
        <v>50.55</v>
      </c>
      <c r="C1926" s="3">
        <v>50.2</v>
      </c>
      <c r="D1926" s="3">
        <v>52</v>
      </c>
      <c r="E1926" s="2">
        <v>53.2</v>
      </c>
      <c r="V1926" s="6"/>
    </row>
    <row r="1927" spans="1:22" x14ac:dyDescent="0.3">
      <c r="A1927" s="6">
        <v>40788</v>
      </c>
      <c r="B1927" s="3">
        <v>48.7</v>
      </c>
      <c r="C1927" s="3">
        <v>49.45</v>
      </c>
      <c r="D1927" s="3">
        <v>50.6</v>
      </c>
      <c r="E1927" s="2">
        <v>52</v>
      </c>
      <c r="V1927" s="6"/>
    </row>
    <row r="1928" spans="1:22" x14ac:dyDescent="0.3">
      <c r="A1928" s="6">
        <v>40791</v>
      </c>
      <c r="B1928" s="3">
        <v>47.25</v>
      </c>
      <c r="C1928" s="3">
        <v>49.1</v>
      </c>
      <c r="D1928" s="3">
        <v>49.7</v>
      </c>
      <c r="E1928" s="2">
        <v>50.75</v>
      </c>
      <c r="V1928" s="6"/>
    </row>
    <row r="1929" spans="1:22" x14ac:dyDescent="0.3">
      <c r="A1929" s="6">
        <v>40792</v>
      </c>
      <c r="B1929" s="3">
        <v>46.8</v>
      </c>
      <c r="C1929" s="3">
        <v>49.5</v>
      </c>
      <c r="D1929" s="3">
        <v>49.5</v>
      </c>
      <c r="E1929" s="2">
        <v>50.3</v>
      </c>
      <c r="V1929" s="6"/>
    </row>
    <row r="1930" spans="1:22" x14ac:dyDescent="0.3">
      <c r="A1930" s="6">
        <v>40793</v>
      </c>
      <c r="B1930" s="3">
        <v>47.1</v>
      </c>
      <c r="C1930" s="3">
        <v>49.5</v>
      </c>
      <c r="D1930" s="3">
        <v>49.7</v>
      </c>
      <c r="E1930" s="2">
        <v>51</v>
      </c>
      <c r="V1930" s="6"/>
    </row>
    <row r="1931" spans="1:22" x14ac:dyDescent="0.3">
      <c r="A1931" s="6">
        <v>40794</v>
      </c>
      <c r="B1931" s="3">
        <v>45.8</v>
      </c>
      <c r="C1931" s="3">
        <v>48.25</v>
      </c>
      <c r="D1931" s="3">
        <v>50</v>
      </c>
      <c r="E1931" s="2">
        <v>50.8</v>
      </c>
      <c r="V1931" s="6"/>
    </row>
    <row r="1932" spans="1:22" x14ac:dyDescent="0.3">
      <c r="A1932" s="6">
        <v>40795</v>
      </c>
      <c r="B1932" s="3">
        <v>44</v>
      </c>
      <c r="C1932" s="3">
        <v>47</v>
      </c>
      <c r="D1932" s="3">
        <v>48.75</v>
      </c>
      <c r="E1932" s="2">
        <v>50</v>
      </c>
      <c r="V1932" s="6"/>
    </row>
    <row r="1933" spans="1:22" x14ac:dyDescent="0.3">
      <c r="A1933" s="6">
        <v>40798</v>
      </c>
      <c r="B1933" s="3">
        <v>42.55</v>
      </c>
      <c r="C1933" s="3">
        <v>47.35</v>
      </c>
      <c r="D1933" s="3">
        <v>47.5</v>
      </c>
      <c r="E1933" s="2">
        <v>49.3</v>
      </c>
      <c r="V1933" s="6"/>
    </row>
    <row r="1934" spans="1:22" x14ac:dyDescent="0.3">
      <c r="A1934" s="6">
        <v>40799</v>
      </c>
      <c r="B1934" s="3">
        <v>42.5</v>
      </c>
      <c r="C1934" s="3">
        <v>46.2</v>
      </c>
      <c r="D1934" s="3">
        <v>47.7</v>
      </c>
      <c r="E1934" s="2">
        <v>49.4</v>
      </c>
      <c r="V1934" s="6"/>
    </row>
    <row r="1935" spans="1:22" x14ac:dyDescent="0.3">
      <c r="A1935" s="6">
        <v>40800</v>
      </c>
      <c r="B1935" s="3">
        <v>39.299999999999997</v>
      </c>
      <c r="C1935" s="3">
        <v>46.35</v>
      </c>
      <c r="D1935" s="3">
        <v>47.25</v>
      </c>
      <c r="E1935" s="2">
        <v>48.6</v>
      </c>
      <c r="V1935" s="6"/>
    </row>
    <row r="1936" spans="1:22" x14ac:dyDescent="0.3">
      <c r="A1936" s="6">
        <v>40801</v>
      </c>
      <c r="B1936" s="3">
        <v>37.6</v>
      </c>
      <c r="C1936" s="3">
        <v>46.2</v>
      </c>
      <c r="D1936" s="3">
        <v>47.5</v>
      </c>
      <c r="E1936" s="2">
        <v>49</v>
      </c>
      <c r="V1936" s="6"/>
    </row>
    <row r="1937" spans="1:22" x14ac:dyDescent="0.3">
      <c r="A1937" s="6">
        <v>40802</v>
      </c>
      <c r="B1937" s="3">
        <v>35.700000000000003</v>
      </c>
      <c r="C1937" s="3">
        <v>47.5</v>
      </c>
      <c r="D1937" s="3">
        <v>47.95</v>
      </c>
      <c r="E1937" s="2">
        <v>48.8</v>
      </c>
      <c r="V1937" s="6"/>
    </row>
    <row r="1938" spans="1:22" x14ac:dyDescent="0.3">
      <c r="A1938" s="6">
        <v>40805</v>
      </c>
      <c r="B1938" s="3">
        <v>39.25</v>
      </c>
      <c r="C1938" s="3">
        <v>48.5</v>
      </c>
      <c r="D1938" s="3">
        <v>48.7</v>
      </c>
      <c r="E1938" s="2">
        <v>49.8</v>
      </c>
      <c r="V1938" s="6"/>
    </row>
    <row r="1939" spans="1:22" x14ac:dyDescent="0.3">
      <c r="A1939" s="6">
        <v>40806</v>
      </c>
      <c r="B1939" s="3">
        <v>42.2</v>
      </c>
      <c r="C1939" s="3">
        <v>48.3</v>
      </c>
      <c r="D1939" s="3">
        <v>49.7</v>
      </c>
      <c r="E1939" s="2">
        <v>50.6</v>
      </c>
      <c r="V1939" s="6"/>
    </row>
    <row r="1940" spans="1:22" x14ac:dyDescent="0.3">
      <c r="A1940" s="6">
        <v>40807</v>
      </c>
      <c r="B1940" s="3">
        <v>41.5</v>
      </c>
      <c r="C1940" s="3">
        <v>48.6</v>
      </c>
      <c r="D1940" s="3">
        <v>49.71</v>
      </c>
      <c r="E1940" s="2">
        <v>50.25</v>
      </c>
      <c r="V1940" s="6"/>
    </row>
    <row r="1941" spans="1:22" x14ac:dyDescent="0.3">
      <c r="A1941" s="6">
        <v>40808</v>
      </c>
      <c r="B1941" s="3">
        <v>43</v>
      </c>
      <c r="C1941" s="3">
        <v>47.8</v>
      </c>
      <c r="D1941" s="3">
        <v>50.15</v>
      </c>
      <c r="E1941" s="2">
        <v>50.8</v>
      </c>
      <c r="V1941" s="6"/>
    </row>
    <row r="1942" spans="1:22" x14ac:dyDescent="0.3">
      <c r="A1942" s="6">
        <v>40809</v>
      </c>
      <c r="B1942" s="3">
        <v>42.1</v>
      </c>
      <c r="C1942" s="3">
        <v>45.52</v>
      </c>
      <c r="D1942" s="3">
        <v>49.3</v>
      </c>
      <c r="E1942" s="2">
        <v>50</v>
      </c>
      <c r="V1942" s="6"/>
    </row>
    <row r="1943" spans="1:22" x14ac:dyDescent="0.3">
      <c r="A1943" s="6">
        <v>40812</v>
      </c>
      <c r="B1943" s="3">
        <v>37.1</v>
      </c>
      <c r="C1943" s="3">
        <v>45.7</v>
      </c>
      <c r="D1943" s="3">
        <v>47.15</v>
      </c>
      <c r="E1943" s="2">
        <v>48</v>
      </c>
      <c r="V1943" s="6"/>
    </row>
    <row r="1944" spans="1:22" x14ac:dyDescent="0.3">
      <c r="A1944" s="6">
        <v>40813</v>
      </c>
      <c r="B1944" s="3">
        <v>36.1</v>
      </c>
      <c r="C1944" s="3">
        <v>46.5</v>
      </c>
      <c r="D1944" s="3">
        <v>47</v>
      </c>
      <c r="E1944" s="2">
        <v>47.8</v>
      </c>
      <c r="V1944" s="6"/>
    </row>
    <row r="1945" spans="1:22" x14ac:dyDescent="0.3">
      <c r="A1945" s="6">
        <v>40814</v>
      </c>
      <c r="B1945" s="3">
        <v>36.6</v>
      </c>
      <c r="C1945" s="3">
        <v>46.9</v>
      </c>
      <c r="D1945" s="3">
        <v>47.75</v>
      </c>
      <c r="E1945" s="2">
        <v>48.45</v>
      </c>
      <c r="V1945" s="6"/>
    </row>
    <row r="1946" spans="1:22" x14ac:dyDescent="0.3">
      <c r="A1946" s="6">
        <v>40815</v>
      </c>
      <c r="B1946" s="3">
        <v>36.200000000000003</v>
      </c>
      <c r="C1946" s="3">
        <v>44.6</v>
      </c>
      <c r="D1946" s="3">
        <v>48.5</v>
      </c>
      <c r="E1946" s="2">
        <v>48.1</v>
      </c>
      <c r="V1946" s="6"/>
    </row>
    <row r="1947" spans="1:22" x14ac:dyDescent="0.3">
      <c r="A1947" s="6">
        <v>40816</v>
      </c>
      <c r="B1947" s="3">
        <v>32.049999999999997</v>
      </c>
      <c r="C1947" s="3">
        <v>45.05</v>
      </c>
      <c r="D1947" s="3">
        <v>47.05</v>
      </c>
      <c r="E1947" s="2">
        <v>48.15</v>
      </c>
      <c r="V1947" s="6"/>
    </row>
    <row r="1948" spans="1:22" x14ac:dyDescent="0.3">
      <c r="A1948" s="6">
        <v>40819</v>
      </c>
      <c r="B1948" s="3">
        <v>41.8</v>
      </c>
      <c r="C1948" s="3">
        <v>45.3</v>
      </c>
      <c r="D1948" s="3">
        <v>46</v>
      </c>
      <c r="E1948" s="2">
        <v>46.3</v>
      </c>
      <c r="V1948" s="6"/>
    </row>
    <row r="1949" spans="1:22" x14ac:dyDescent="0.3">
      <c r="A1949" s="6">
        <v>40820</v>
      </c>
      <c r="B1949" s="3">
        <v>42.9</v>
      </c>
      <c r="C1949" s="3">
        <v>45.55</v>
      </c>
      <c r="D1949" s="3">
        <v>46</v>
      </c>
      <c r="E1949" s="2">
        <v>45.7</v>
      </c>
      <c r="V1949" s="6"/>
    </row>
    <row r="1950" spans="1:22" x14ac:dyDescent="0.3">
      <c r="A1950" s="6">
        <v>40821</v>
      </c>
      <c r="B1950" s="3">
        <v>42.5</v>
      </c>
      <c r="C1950" s="3">
        <v>45.25</v>
      </c>
      <c r="D1950" s="3">
        <v>46.2</v>
      </c>
      <c r="E1950" s="2">
        <v>46.6</v>
      </c>
      <c r="V1950" s="6"/>
    </row>
    <row r="1951" spans="1:22" x14ac:dyDescent="0.3">
      <c r="A1951" s="6">
        <v>40822</v>
      </c>
      <c r="B1951" s="3">
        <v>42</v>
      </c>
      <c r="C1951" s="3">
        <v>45.45</v>
      </c>
      <c r="D1951" s="3">
        <v>46.25</v>
      </c>
      <c r="E1951" s="2">
        <v>46.4</v>
      </c>
      <c r="V1951" s="6"/>
    </row>
    <row r="1952" spans="1:22" x14ac:dyDescent="0.3">
      <c r="A1952" s="6">
        <v>40823</v>
      </c>
      <c r="B1952" s="3">
        <v>42.75</v>
      </c>
      <c r="C1952" s="3">
        <v>47</v>
      </c>
      <c r="D1952" s="3">
        <v>46.3</v>
      </c>
      <c r="E1952" s="2">
        <v>46.88</v>
      </c>
      <c r="V1952" s="6"/>
    </row>
    <row r="1953" spans="1:22" x14ac:dyDescent="0.3">
      <c r="A1953" s="6">
        <v>40826</v>
      </c>
      <c r="B1953" s="3">
        <v>44.5</v>
      </c>
      <c r="C1953" s="3">
        <v>47.9</v>
      </c>
      <c r="D1953" s="3">
        <v>48.1</v>
      </c>
      <c r="E1953" s="2">
        <v>48.4</v>
      </c>
      <c r="V1953" s="6"/>
    </row>
    <row r="1954" spans="1:22" x14ac:dyDescent="0.3">
      <c r="A1954" s="6">
        <v>40827</v>
      </c>
      <c r="B1954" s="3">
        <v>45.8</v>
      </c>
      <c r="C1954" s="3">
        <v>47.9</v>
      </c>
      <c r="D1954" s="3">
        <v>49</v>
      </c>
      <c r="E1954" s="2">
        <v>49</v>
      </c>
      <c r="V1954" s="6"/>
    </row>
    <row r="1955" spans="1:22" x14ac:dyDescent="0.3">
      <c r="A1955" s="6">
        <v>40828</v>
      </c>
      <c r="B1955" s="3">
        <v>46.05</v>
      </c>
      <c r="C1955" s="3">
        <v>46.7</v>
      </c>
      <c r="D1955" s="3">
        <v>48.95</v>
      </c>
      <c r="E1955" s="2">
        <v>48.95</v>
      </c>
      <c r="V1955" s="6"/>
    </row>
    <row r="1956" spans="1:22" x14ac:dyDescent="0.3">
      <c r="A1956" s="6">
        <v>40829</v>
      </c>
      <c r="B1956" s="3">
        <v>44.65</v>
      </c>
      <c r="C1956" s="3">
        <v>47</v>
      </c>
      <c r="D1956" s="3">
        <v>47.75</v>
      </c>
      <c r="E1956" s="2">
        <v>48</v>
      </c>
      <c r="V1956" s="6"/>
    </row>
    <row r="1957" spans="1:22" x14ac:dyDescent="0.3">
      <c r="A1957" s="6">
        <v>40830</v>
      </c>
      <c r="B1957" s="3">
        <v>44.4</v>
      </c>
      <c r="C1957" s="3">
        <v>48</v>
      </c>
      <c r="D1957" s="3">
        <v>47.6</v>
      </c>
      <c r="E1957" s="2">
        <v>48.1</v>
      </c>
      <c r="V1957" s="6"/>
    </row>
    <row r="1958" spans="1:22" x14ac:dyDescent="0.3">
      <c r="A1958" s="6">
        <v>40833</v>
      </c>
      <c r="B1958" s="3">
        <v>46</v>
      </c>
      <c r="C1958" s="3">
        <v>49.2</v>
      </c>
      <c r="D1958" s="3">
        <v>49.2</v>
      </c>
      <c r="E1958" s="2">
        <v>49.3</v>
      </c>
      <c r="V1958" s="6"/>
    </row>
    <row r="1959" spans="1:22" x14ac:dyDescent="0.3">
      <c r="A1959" s="6">
        <v>40834</v>
      </c>
      <c r="B1959" s="3">
        <v>47.7</v>
      </c>
      <c r="C1959" s="3">
        <v>47.7</v>
      </c>
      <c r="D1959" s="3">
        <v>50.2</v>
      </c>
      <c r="E1959" s="2">
        <v>50.3</v>
      </c>
      <c r="V1959" s="6"/>
    </row>
    <row r="1960" spans="1:22" x14ac:dyDescent="0.3">
      <c r="A1960" s="6">
        <v>40835</v>
      </c>
      <c r="B1960" s="3">
        <v>45.95</v>
      </c>
      <c r="C1960" s="3">
        <v>47</v>
      </c>
      <c r="D1960" s="3">
        <v>48.5</v>
      </c>
      <c r="E1960" s="2">
        <v>48.75</v>
      </c>
      <c r="V1960" s="6"/>
    </row>
    <row r="1961" spans="1:22" x14ac:dyDescent="0.3">
      <c r="A1961" s="6">
        <v>40836</v>
      </c>
      <c r="B1961" s="3">
        <v>45.65</v>
      </c>
      <c r="C1961" s="3">
        <v>47.1</v>
      </c>
      <c r="D1961" s="3">
        <v>47.75</v>
      </c>
      <c r="E1961" s="2">
        <v>48</v>
      </c>
      <c r="V1961" s="6"/>
    </row>
    <row r="1962" spans="1:22" x14ac:dyDescent="0.3">
      <c r="A1962" s="6">
        <v>40837</v>
      </c>
      <c r="B1962" s="3">
        <v>45.8</v>
      </c>
      <c r="C1962" s="3">
        <v>45.6</v>
      </c>
      <c r="D1962" s="3">
        <v>47.85</v>
      </c>
      <c r="E1962" s="2">
        <v>48</v>
      </c>
      <c r="V1962" s="6"/>
    </row>
    <row r="1963" spans="1:22" x14ac:dyDescent="0.3">
      <c r="A1963" s="6">
        <v>40840</v>
      </c>
      <c r="B1963" s="3">
        <v>43.8</v>
      </c>
      <c r="C1963" s="3">
        <v>45.7</v>
      </c>
      <c r="D1963" s="3">
        <v>46.5</v>
      </c>
      <c r="E1963" s="2">
        <v>46.4</v>
      </c>
      <c r="V1963" s="6"/>
    </row>
    <row r="1964" spans="1:22" x14ac:dyDescent="0.3">
      <c r="A1964" s="6">
        <v>40841</v>
      </c>
      <c r="B1964" s="3">
        <v>43.45</v>
      </c>
      <c r="C1964" s="3">
        <v>45.7</v>
      </c>
      <c r="D1964" s="3">
        <v>46.7</v>
      </c>
      <c r="E1964" s="2">
        <v>46.8</v>
      </c>
      <c r="V1964" s="6"/>
    </row>
    <row r="1965" spans="1:22" x14ac:dyDescent="0.3">
      <c r="A1965" s="6">
        <v>40842</v>
      </c>
      <c r="B1965" s="3">
        <v>43.4</v>
      </c>
      <c r="C1965" s="3">
        <v>45.85</v>
      </c>
      <c r="D1965" s="3">
        <v>46.4</v>
      </c>
      <c r="E1965" s="2">
        <v>46.4</v>
      </c>
      <c r="V1965" s="6"/>
    </row>
    <row r="1966" spans="1:22" x14ac:dyDescent="0.3">
      <c r="A1966" s="6">
        <v>40843</v>
      </c>
      <c r="B1966" s="3">
        <v>42.75</v>
      </c>
      <c r="C1966" s="3">
        <v>46.75</v>
      </c>
      <c r="D1966" s="3">
        <v>46.8</v>
      </c>
      <c r="E1966" s="2">
        <v>47.2</v>
      </c>
      <c r="V1966" s="6"/>
    </row>
    <row r="1967" spans="1:22" x14ac:dyDescent="0.3">
      <c r="A1967" s="6">
        <v>40844</v>
      </c>
      <c r="B1967" s="3">
        <v>44.25</v>
      </c>
      <c r="C1967" s="3">
        <v>47.75</v>
      </c>
      <c r="D1967" s="3">
        <v>47.8</v>
      </c>
      <c r="E1967" s="2">
        <v>48</v>
      </c>
      <c r="V1967" s="6"/>
    </row>
    <row r="1968" spans="1:22" x14ac:dyDescent="0.3">
      <c r="A1968" s="6">
        <v>40847</v>
      </c>
      <c r="B1968" s="3">
        <v>45.5</v>
      </c>
      <c r="C1968" s="3">
        <v>47.65</v>
      </c>
      <c r="D1968" s="3">
        <v>48.7</v>
      </c>
      <c r="E1968" s="2">
        <v>48.8</v>
      </c>
      <c r="V1968" s="6"/>
    </row>
    <row r="1969" spans="1:22" x14ac:dyDescent="0.3">
      <c r="A1969" s="6">
        <v>40848</v>
      </c>
      <c r="B1969" s="3">
        <v>46.7</v>
      </c>
      <c r="C1969" s="3">
        <v>47.85</v>
      </c>
      <c r="D1969" s="3">
        <v>47.55</v>
      </c>
      <c r="E1969" s="2">
        <v>44.85</v>
      </c>
      <c r="V1969" s="6"/>
    </row>
    <row r="1970" spans="1:22" x14ac:dyDescent="0.3">
      <c r="A1970" s="6">
        <v>40849</v>
      </c>
      <c r="B1970" s="3">
        <v>46.8</v>
      </c>
      <c r="C1970" s="3">
        <v>47.6</v>
      </c>
      <c r="D1970" s="3">
        <v>47.95</v>
      </c>
      <c r="E1970" s="2">
        <v>45</v>
      </c>
      <c r="V1970" s="6"/>
    </row>
    <row r="1971" spans="1:22" x14ac:dyDescent="0.3">
      <c r="A1971" s="6">
        <v>40850</v>
      </c>
      <c r="B1971" s="3">
        <v>46.7</v>
      </c>
      <c r="C1971" s="3">
        <v>48.3</v>
      </c>
      <c r="D1971" s="3">
        <v>47.75</v>
      </c>
      <c r="E1971" s="2">
        <v>45.25</v>
      </c>
      <c r="V1971" s="6"/>
    </row>
    <row r="1972" spans="1:22" x14ac:dyDescent="0.3">
      <c r="A1972" s="6">
        <v>40851</v>
      </c>
      <c r="B1972" s="3">
        <v>47.85</v>
      </c>
      <c r="C1972" s="3">
        <v>51.3</v>
      </c>
      <c r="D1972" s="3">
        <v>48.4</v>
      </c>
      <c r="E1972" s="2">
        <v>45.8</v>
      </c>
      <c r="V1972" s="6"/>
    </row>
    <row r="1973" spans="1:22" x14ac:dyDescent="0.3">
      <c r="A1973" s="6">
        <v>40854</v>
      </c>
      <c r="B1973" s="3">
        <v>51.25</v>
      </c>
      <c r="C1973" s="3">
        <v>50.88</v>
      </c>
      <c r="D1973" s="3">
        <v>51.05</v>
      </c>
      <c r="E1973" s="2">
        <v>48.1</v>
      </c>
      <c r="V1973" s="6"/>
    </row>
    <row r="1974" spans="1:22" x14ac:dyDescent="0.3">
      <c r="A1974" s="6">
        <v>40855</v>
      </c>
      <c r="B1974" s="3">
        <v>50.5</v>
      </c>
      <c r="C1974" s="3">
        <v>49.65</v>
      </c>
      <c r="D1974" s="3">
        <v>51.1</v>
      </c>
      <c r="E1974" s="2">
        <v>48.2</v>
      </c>
      <c r="V1974" s="6"/>
    </row>
    <row r="1975" spans="1:22" x14ac:dyDescent="0.3">
      <c r="A1975" s="6">
        <v>40856</v>
      </c>
      <c r="B1975" s="3">
        <v>48.7</v>
      </c>
      <c r="C1975" s="3">
        <v>49</v>
      </c>
      <c r="D1975" s="3">
        <v>50</v>
      </c>
      <c r="E1975" s="2">
        <v>47.25</v>
      </c>
      <c r="V1975" s="6"/>
    </row>
    <row r="1976" spans="1:22" x14ac:dyDescent="0.3">
      <c r="A1976" s="6">
        <v>40857</v>
      </c>
      <c r="B1976" s="3">
        <v>47.8</v>
      </c>
      <c r="C1976" s="3">
        <v>48.6</v>
      </c>
      <c r="D1976" s="3">
        <v>49.25</v>
      </c>
      <c r="E1976" s="2">
        <v>47.05</v>
      </c>
      <c r="V1976" s="6"/>
    </row>
    <row r="1977" spans="1:22" x14ac:dyDescent="0.3">
      <c r="A1977" s="6">
        <v>40858</v>
      </c>
      <c r="B1977" s="3">
        <v>46.95</v>
      </c>
      <c r="C1977" s="3">
        <v>47.3</v>
      </c>
      <c r="D1977" s="3">
        <v>49</v>
      </c>
      <c r="E1977" s="2">
        <v>46.5</v>
      </c>
      <c r="V1977" s="6"/>
    </row>
    <row r="1978" spans="1:22" x14ac:dyDescent="0.3">
      <c r="A1978" s="6">
        <v>40861</v>
      </c>
      <c r="B1978" s="3">
        <v>45.85</v>
      </c>
      <c r="C1978" s="3">
        <v>46.75</v>
      </c>
      <c r="D1978" s="3">
        <v>47.85</v>
      </c>
      <c r="E1978" s="2">
        <v>45.9</v>
      </c>
      <c r="V1978" s="6"/>
    </row>
    <row r="1979" spans="1:22" x14ac:dyDescent="0.3">
      <c r="A1979" s="6">
        <v>40862</v>
      </c>
      <c r="B1979" s="3">
        <v>45.15</v>
      </c>
      <c r="C1979" s="3">
        <v>47.1</v>
      </c>
      <c r="D1979" s="3">
        <v>47.15</v>
      </c>
      <c r="E1979" s="2">
        <v>45.25</v>
      </c>
      <c r="V1979" s="6"/>
    </row>
    <row r="1980" spans="1:22" x14ac:dyDescent="0.3">
      <c r="A1980" s="6">
        <v>40863</v>
      </c>
      <c r="B1980" s="3">
        <v>45.6</v>
      </c>
      <c r="C1980" s="3">
        <v>46.8</v>
      </c>
      <c r="D1980" s="3">
        <v>47.45</v>
      </c>
      <c r="E1980" s="2">
        <v>45.38</v>
      </c>
      <c r="V1980" s="6"/>
    </row>
    <row r="1981" spans="1:22" x14ac:dyDescent="0.3">
      <c r="A1981" s="6">
        <v>40864</v>
      </c>
      <c r="B1981" s="3">
        <v>45.35</v>
      </c>
      <c r="C1981" s="3">
        <v>46</v>
      </c>
      <c r="D1981" s="3">
        <v>47.1</v>
      </c>
      <c r="E1981" s="2">
        <v>45.01</v>
      </c>
      <c r="V1981" s="6"/>
    </row>
    <row r="1982" spans="1:22" x14ac:dyDescent="0.3">
      <c r="A1982" s="6">
        <v>40865</v>
      </c>
      <c r="B1982" s="3">
        <v>44.5</v>
      </c>
      <c r="C1982" s="3">
        <v>44.75</v>
      </c>
      <c r="D1982" s="3">
        <v>46.3</v>
      </c>
      <c r="E1982" s="2">
        <v>44.3</v>
      </c>
      <c r="V1982" s="6"/>
    </row>
    <row r="1983" spans="1:22" x14ac:dyDescent="0.3">
      <c r="A1983" s="6">
        <v>40868</v>
      </c>
      <c r="B1983" s="3">
        <v>43.2</v>
      </c>
      <c r="C1983" s="3">
        <v>44.3</v>
      </c>
      <c r="D1983" s="3">
        <v>45.2</v>
      </c>
      <c r="E1983" s="2">
        <v>43.1</v>
      </c>
      <c r="V1983" s="6"/>
    </row>
    <row r="1984" spans="1:22" x14ac:dyDescent="0.3">
      <c r="A1984" s="6">
        <v>40869</v>
      </c>
      <c r="B1984" s="3">
        <v>42.35</v>
      </c>
      <c r="C1984" s="3">
        <v>43.55</v>
      </c>
      <c r="D1984" s="3">
        <v>44.8</v>
      </c>
      <c r="E1984" s="2">
        <v>43.2</v>
      </c>
      <c r="V1984" s="6"/>
    </row>
    <row r="1985" spans="1:22" x14ac:dyDescent="0.3">
      <c r="A1985" s="6">
        <v>40870</v>
      </c>
      <c r="B1985" s="3">
        <v>40.549999999999997</v>
      </c>
      <c r="C1985" s="3">
        <v>43.2</v>
      </c>
      <c r="D1985" s="3">
        <v>44.1</v>
      </c>
      <c r="E1985" s="2">
        <v>42.7</v>
      </c>
      <c r="V1985" s="6"/>
    </row>
    <row r="1986" spans="1:22" x14ac:dyDescent="0.3">
      <c r="A1986" s="6">
        <v>40871</v>
      </c>
      <c r="B1986" s="3">
        <v>40.4</v>
      </c>
      <c r="C1986" s="3">
        <v>42.45</v>
      </c>
      <c r="D1986" s="3">
        <v>43.85</v>
      </c>
      <c r="E1986" s="2">
        <v>42.5</v>
      </c>
      <c r="V1986" s="6"/>
    </row>
    <row r="1987" spans="1:22" x14ac:dyDescent="0.3">
      <c r="A1987" s="6">
        <v>40872</v>
      </c>
      <c r="B1987" s="3">
        <v>39.4</v>
      </c>
      <c r="C1987" s="3">
        <v>42.4</v>
      </c>
      <c r="D1987" s="3">
        <v>43.3</v>
      </c>
      <c r="E1987" s="2">
        <v>42</v>
      </c>
      <c r="V1987" s="6"/>
    </row>
    <row r="1988" spans="1:22" x14ac:dyDescent="0.3">
      <c r="A1988" s="6">
        <v>40875</v>
      </c>
      <c r="B1988" s="3">
        <v>39.299999999999997</v>
      </c>
      <c r="C1988" s="3">
        <v>41.8</v>
      </c>
      <c r="D1988" s="3">
        <v>43.15</v>
      </c>
      <c r="E1988" s="2">
        <v>41.8</v>
      </c>
      <c r="V1988" s="6"/>
    </row>
    <row r="1989" spans="1:22" x14ac:dyDescent="0.3">
      <c r="A1989" s="6">
        <v>40876</v>
      </c>
      <c r="B1989" s="3">
        <v>38.85</v>
      </c>
      <c r="C1989" s="3">
        <v>43.5</v>
      </c>
      <c r="D1989" s="3">
        <v>42.9</v>
      </c>
      <c r="E1989" s="2">
        <v>41.3</v>
      </c>
      <c r="V1989" s="6"/>
    </row>
    <row r="1990" spans="1:22" x14ac:dyDescent="0.3">
      <c r="A1990" s="6">
        <v>40877</v>
      </c>
      <c r="B1990" s="3">
        <v>40.15</v>
      </c>
      <c r="C1990" s="3">
        <v>43.2</v>
      </c>
      <c r="D1990" s="3">
        <v>44</v>
      </c>
      <c r="E1990" s="2">
        <v>42.65</v>
      </c>
      <c r="V1990" s="6"/>
    </row>
    <row r="1991" spans="1:22" x14ac:dyDescent="0.3">
      <c r="A1991" s="6">
        <v>40878</v>
      </c>
      <c r="B1991" s="3">
        <v>42.25</v>
      </c>
      <c r="C1991" s="3">
        <v>42.35</v>
      </c>
      <c r="D1991" s="3">
        <v>41.69</v>
      </c>
      <c r="E1991" s="2">
        <v>40.450000000000003</v>
      </c>
      <c r="V1991" s="6"/>
    </row>
    <row r="1992" spans="1:22" x14ac:dyDescent="0.3">
      <c r="A1992" s="6">
        <v>40879</v>
      </c>
      <c r="B1992" s="3">
        <v>41.5</v>
      </c>
      <c r="C1992" s="3">
        <v>42.6</v>
      </c>
      <c r="D1992" s="3">
        <v>41</v>
      </c>
      <c r="E1992" s="2">
        <v>39.75</v>
      </c>
      <c r="V1992" s="6"/>
    </row>
    <row r="1993" spans="1:22" x14ac:dyDescent="0.3">
      <c r="A1993" s="6">
        <v>40882</v>
      </c>
      <c r="B1993" s="3">
        <v>41.4</v>
      </c>
      <c r="C1993" s="3">
        <v>41.7</v>
      </c>
      <c r="D1993" s="3">
        <v>41.1</v>
      </c>
      <c r="E1993" s="2">
        <v>40</v>
      </c>
      <c r="V1993" s="6"/>
    </row>
    <row r="1994" spans="1:22" x14ac:dyDescent="0.3">
      <c r="A1994" s="6">
        <v>40883</v>
      </c>
      <c r="B1994" s="3">
        <v>40.6</v>
      </c>
      <c r="C1994" s="3">
        <v>41.7</v>
      </c>
      <c r="D1994" s="3">
        <v>40.25</v>
      </c>
      <c r="E1994" s="2">
        <v>39.1</v>
      </c>
      <c r="V1994" s="6"/>
    </row>
    <row r="1995" spans="1:22" x14ac:dyDescent="0.3">
      <c r="A1995" s="6">
        <v>40884</v>
      </c>
      <c r="B1995" s="3">
        <v>40.6</v>
      </c>
      <c r="C1995" s="3">
        <v>41.75</v>
      </c>
      <c r="D1995" s="3">
        <v>40.01</v>
      </c>
      <c r="E1995" s="2">
        <v>38.9</v>
      </c>
      <c r="V1995" s="6"/>
    </row>
    <row r="1996" spans="1:22" x14ac:dyDescent="0.3">
      <c r="A1996" s="6">
        <v>40885</v>
      </c>
      <c r="B1996" s="3">
        <v>40.25</v>
      </c>
      <c r="C1996" s="3">
        <v>40.299999999999997</v>
      </c>
      <c r="D1996" s="3">
        <v>40.1</v>
      </c>
      <c r="E1996" s="2">
        <v>38.700000000000003</v>
      </c>
      <c r="V1996" s="6"/>
    </row>
    <row r="1997" spans="1:22" x14ac:dyDescent="0.3">
      <c r="A1997" s="6">
        <v>40886</v>
      </c>
      <c r="B1997" s="3">
        <v>39</v>
      </c>
      <c r="C1997" s="3">
        <v>40.5</v>
      </c>
      <c r="D1997" s="3">
        <v>39</v>
      </c>
      <c r="E1997" s="2">
        <v>37.75</v>
      </c>
      <c r="V1997" s="6"/>
    </row>
    <row r="1998" spans="1:22" x14ac:dyDescent="0.3">
      <c r="A1998" s="6">
        <v>40889</v>
      </c>
      <c r="B1998" s="3">
        <v>39.4</v>
      </c>
      <c r="C1998" s="3">
        <v>41.35</v>
      </c>
      <c r="D1998" s="3">
        <v>38.68</v>
      </c>
      <c r="E1998" s="2">
        <v>37.9</v>
      </c>
      <c r="V1998" s="6"/>
    </row>
    <row r="1999" spans="1:22" x14ac:dyDescent="0.3">
      <c r="A1999" s="6">
        <v>40890</v>
      </c>
      <c r="B1999" s="3">
        <v>40.299999999999997</v>
      </c>
      <c r="C1999" s="3">
        <v>39.799999999999997</v>
      </c>
      <c r="D1999" s="3">
        <v>39.25</v>
      </c>
      <c r="E1999" s="2">
        <v>38.200000000000003</v>
      </c>
      <c r="V1999" s="6"/>
    </row>
    <row r="2000" spans="1:22" x14ac:dyDescent="0.3">
      <c r="A2000" s="6">
        <v>40891</v>
      </c>
      <c r="B2000" s="3">
        <v>38.65</v>
      </c>
      <c r="C2000" s="3">
        <v>40.299999999999997</v>
      </c>
      <c r="D2000" s="3">
        <v>38.25</v>
      </c>
      <c r="E2000" s="2">
        <v>37.299999999999997</v>
      </c>
      <c r="V2000" s="6"/>
    </row>
    <row r="2001" spans="1:22" x14ac:dyDescent="0.3">
      <c r="A2001" s="6">
        <v>40892</v>
      </c>
      <c r="B2001" s="3">
        <v>38.9</v>
      </c>
      <c r="C2001" s="3">
        <v>38.6</v>
      </c>
      <c r="D2001" s="3">
        <v>38.4</v>
      </c>
      <c r="E2001" s="2">
        <v>37.299999999999997</v>
      </c>
      <c r="V2001" s="6"/>
    </row>
    <row r="2002" spans="1:22" x14ac:dyDescent="0.3">
      <c r="A2002" s="6">
        <v>40893</v>
      </c>
      <c r="B2002" s="3">
        <v>36.65</v>
      </c>
      <c r="C2002" s="3">
        <v>37.58</v>
      </c>
      <c r="D2002" s="3">
        <v>36.9</v>
      </c>
      <c r="E2002" s="2">
        <v>35.9</v>
      </c>
      <c r="V2002" s="6"/>
    </row>
    <row r="2003" spans="1:22" x14ac:dyDescent="0.3">
      <c r="A2003" s="6">
        <v>40896</v>
      </c>
      <c r="B2003" s="3">
        <v>35.450000000000003</v>
      </c>
      <c r="C2003" s="3">
        <v>39</v>
      </c>
      <c r="D2003" s="3">
        <v>35.5</v>
      </c>
      <c r="E2003" s="2">
        <v>34.4</v>
      </c>
      <c r="V2003" s="6"/>
    </row>
    <row r="2004" spans="1:22" x14ac:dyDescent="0.3">
      <c r="A2004" s="6">
        <v>40897</v>
      </c>
      <c r="B2004" s="3">
        <v>36.75</v>
      </c>
      <c r="C2004" s="3">
        <v>38</v>
      </c>
      <c r="D2004" s="3">
        <v>36.5</v>
      </c>
      <c r="E2004" s="2">
        <v>35.799999999999997</v>
      </c>
      <c r="V2004" s="6"/>
    </row>
    <row r="2005" spans="1:22" x14ac:dyDescent="0.3">
      <c r="A2005" s="6">
        <v>40898</v>
      </c>
      <c r="B2005" s="3">
        <v>35.700000000000003</v>
      </c>
      <c r="C2005" s="3">
        <v>38.6</v>
      </c>
      <c r="D2005" s="3">
        <v>36</v>
      </c>
      <c r="E2005" s="2">
        <v>34.9</v>
      </c>
      <c r="V2005" s="6"/>
    </row>
    <row r="2006" spans="1:22" x14ac:dyDescent="0.3">
      <c r="A2006" s="6">
        <v>40899</v>
      </c>
      <c r="B2006" s="3">
        <v>36.049999999999997</v>
      </c>
      <c r="C2006" s="3">
        <v>38.5</v>
      </c>
      <c r="D2006" s="3">
        <v>36.6</v>
      </c>
      <c r="E2006" s="2">
        <v>35.25</v>
      </c>
      <c r="V2006" s="6"/>
    </row>
    <row r="2007" spans="1:22" x14ac:dyDescent="0.3">
      <c r="A2007" s="6">
        <v>40900</v>
      </c>
      <c r="B2007" s="3">
        <v>36</v>
      </c>
      <c r="C2007" s="3">
        <v>39.299999999999997</v>
      </c>
      <c r="D2007" s="3">
        <v>36.75</v>
      </c>
      <c r="E2007" s="2">
        <v>35.35</v>
      </c>
      <c r="V2007" s="6"/>
    </row>
    <row r="2008" spans="1:22" x14ac:dyDescent="0.3">
      <c r="A2008" s="6">
        <v>40904</v>
      </c>
      <c r="B2008" s="3">
        <v>36.9</v>
      </c>
      <c r="C2008" s="3">
        <v>38.5</v>
      </c>
      <c r="D2008" s="3">
        <v>37.299999999999997</v>
      </c>
      <c r="E2008" s="2">
        <v>36</v>
      </c>
      <c r="V2008" s="6"/>
    </row>
    <row r="2009" spans="1:22" x14ac:dyDescent="0.3">
      <c r="A2009" s="6">
        <v>40905</v>
      </c>
      <c r="B2009" s="3">
        <v>36.15</v>
      </c>
      <c r="C2009" s="3">
        <v>38.200000000000003</v>
      </c>
      <c r="D2009" s="3">
        <v>36.5</v>
      </c>
      <c r="E2009" s="2">
        <v>35.380000000000003</v>
      </c>
      <c r="V2009" s="6"/>
    </row>
    <row r="2010" spans="1:22" x14ac:dyDescent="0.3">
      <c r="A2010" s="6">
        <v>40906</v>
      </c>
      <c r="B2010" s="3">
        <v>35.9</v>
      </c>
      <c r="C2010" s="3">
        <v>37.799999999999997</v>
      </c>
      <c r="D2010" s="3">
        <v>36.25</v>
      </c>
      <c r="E2010" s="2">
        <v>34.75</v>
      </c>
      <c r="V2010" s="6"/>
    </row>
    <row r="2011" spans="1:22" x14ac:dyDescent="0.3">
      <c r="A2011" s="6">
        <v>40907</v>
      </c>
      <c r="B2011" s="3">
        <v>35.880000000000003</v>
      </c>
      <c r="C2011" s="3">
        <v>33.5</v>
      </c>
      <c r="D2011" s="3">
        <v>35.9</v>
      </c>
      <c r="E2011" s="2">
        <v>34.299999999999997</v>
      </c>
      <c r="V2011" s="6"/>
    </row>
    <row r="2012" spans="1:22" x14ac:dyDescent="0.3">
      <c r="A2012" s="6">
        <v>40910</v>
      </c>
      <c r="B2012" s="3">
        <v>35.5</v>
      </c>
      <c r="C2012" s="3">
        <v>33.950000000000003</v>
      </c>
      <c r="D2012" s="3">
        <v>32.299999999999997</v>
      </c>
      <c r="E2012" s="2">
        <v>29.75</v>
      </c>
      <c r="V2012" s="6"/>
    </row>
    <row r="2013" spans="1:22" x14ac:dyDescent="0.3">
      <c r="A2013" s="6">
        <v>40911</v>
      </c>
      <c r="B2013" s="3">
        <v>36.1</v>
      </c>
      <c r="C2013" s="3">
        <v>34.85</v>
      </c>
      <c r="D2013" s="3">
        <v>32.65</v>
      </c>
      <c r="E2013" s="2">
        <v>29.8</v>
      </c>
      <c r="V2013" s="6"/>
    </row>
    <row r="2014" spans="1:22" x14ac:dyDescent="0.3">
      <c r="A2014" s="6">
        <v>40912</v>
      </c>
      <c r="B2014" s="3">
        <v>36.65</v>
      </c>
      <c r="C2014" s="3">
        <v>35.6</v>
      </c>
      <c r="D2014" s="3">
        <v>33.6</v>
      </c>
      <c r="E2014" s="2">
        <v>30.9</v>
      </c>
      <c r="V2014" s="6"/>
    </row>
    <row r="2015" spans="1:22" x14ac:dyDescent="0.3">
      <c r="A2015" s="6">
        <v>40913</v>
      </c>
      <c r="B2015" s="3">
        <v>37.1</v>
      </c>
      <c r="C2015" s="3">
        <v>34.9</v>
      </c>
      <c r="D2015" s="3">
        <v>34.1</v>
      </c>
      <c r="E2015" s="2">
        <v>31.4</v>
      </c>
      <c r="V2015" s="6"/>
    </row>
    <row r="2016" spans="1:22" x14ac:dyDescent="0.3">
      <c r="A2016" s="6">
        <v>40914</v>
      </c>
      <c r="B2016" s="3">
        <v>36.700000000000003</v>
      </c>
      <c r="C2016" s="3">
        <v>38.6</v>
      </c>
      <c r="D2016" s="3">
        <v>33.549999999999997</v>
      </c>
      <c r="E2016" s="2">
        <v>30.75</v>
      </c>
      <c r="V2016" s="6"/>
    </row>
    <row r="2017" spans="1:22" x14ac:dyDescent="0.3">
      <c r="A2017" s="6">
        <v>40917</v>
      </c>
      <c r="B2017" s="3">
        <v>41.25</v>
      </c>
      <c r="C2017" s="3">
        <v>36.950000000000003</v>
      </c>
      <c r="D2017" s="3">
        <v>36.26</v>
      </c>
      <c r="E2017" s="2">
        <v>32.130000000000003</v>
      </c>
      <c r="V2017" s="6"/>
    </row>
    <row r="2018" spans="1:22" x14ac:dyDescent="0.3">
      <c r="A2018" s="6">
        <v>40918</v>
      </c>
      <c r="B2018" s="3">
        <v>39.5</v>
      </c>
      <c r="C2018" s="3">
        <v>38.1</v>
      </c>
      <c r="D2018" s="3">
        <v>34.9</v>
      </c>
      <c r="E2018" s="2">
        <v>31.5</v>
      </c>
      <c r="V2018" s="6"/>
    </row>
    <row r="2019" spans="1:22" x14ac:dyDescent="0.3">
      <c r="A2019" s="6">
        <v>40919</v>
      </c>
      <c r="B2019" s="3">
        <v>42.35</v>
      </c>
      <c r="C2019" s="3">
        <v>37</v>
      </c>
      <c r="D2019" s="3">
        <v>35.9</v>
      </c>
      <c r="E2019" s="2">
        <v>32.299999999999997</v>
      </c>
      <c r="V2019" s="6"/>
    </row>
    <row r="2020" spans="1:22" x14ac:dyDescent="0.3">
      <c r="A2020" s="6">
        <v>40920</v>
      </c>
      <c r="B2020" s="3">
        <v>39.700000000000003</v>
      </c>
      <c r="C2020" s="3">
        <v>37.700000000000003</v>
      </c>
      <c r="D2020" s="3">
        <v>35</v>
      </c>
      <c r="E2020" s="2">
        <v>31.7</v>
      </c>
      <c r="V2020" s="6"/>
    </row>
    <row r="2021" spans="1:22" x14ac:dyDescent="0.3">
      <c r="A2021" s="6">
        <v>40921</v>
      </c>
      <c r="B2021" s="3">
        <v>40.85</v>
      </c>
      <c r="C2021" s="3">
        <v>37.799999999999997</v>
      </c>
      <c r="D2021" s="3">
        <v>35.450000000000003</v>
      </c>
      <c r="E2021" s="2">
        <v>32.299999999999997</v>
      </c>
      <c r="V2021" s="6"/>
    </row>
    <row r="2022" spans="1:22" x14ac:dyDescent="0.3">
      <c r="A2022" s="6">
        <v>40924</v>
      </c>
      <c r="B2022" s="3">
        <v>41.75</v>
      </c>
      <c r="C2022" s="3">
        <v>35.799999999999997</v>
      </c>
      <c r="D2022" s="3">
        <v>35.4</v>
      </c>
      <c r="E2022" s="2">
        <v>32.299999999999997</v>
      </c>
      <c r="V2022" s="6"/>
    </row>
    <row r="2023" spans="1:22" x14ac:dyDescent="0.3">
      <c r="A2023" s="6">
        <v>40925</v>
      </c>
      <c r="B2023" s="3">
        <v>39</v>
      </c>
      <c r="C2023" s="3">
        <v>36.1</v>
      </c>
      <c r="D2023" s="3">
        <v>33.700000000000003</v>
      </c>
      <c r="E2023" s="2">
        <v>30.75</v>
      </c>
      <c r="V2023" s="6"/>
    </row>
    <row r="2024" spans="1:22" x14ac:dyDescent="0.3">
      <c r="A2024" s="6">
        <v>40926</v>
      </c>
      <c r="B2024" s="3">
        <v>39.15</v>
      </c>
      <c r="C2024" s="3">
        <v>36.9</v>
      </c>
      <c r="D2024" s="3">
        <v>34.15</v>
      </c>
      <c r="E2024" s="2">
        <v>31.35</v>
      </c>
      <c r="V2024" s="6"/>
    </row>
    <row r="2025" spans="1:22" x14ac:dyDescent="0.3">
      <c r="A2025" s="6">
        <v>40927</v>
      </c>
      <c r="B2025" s="3">
        <v>40.4</v>
      </c>
      <c r="C2025" s="3">
        <v>37.9</v>
      </c>
      <c r="D2025" s="3">
        <v>34.75</v>
      </c>
      <c r="E2025" s="2">
        <v>31.88</v>
      </c>
      <c r="V2025" s="6"/>
    </row>
    <row r="2026" spans="1:22" x14ac:dyDescent="0.3">
      <c r="A2026" s="6">
        <v>40928</v>
      </c>
      <c r="B2026" s="3">
        <v>41.75</v>
      </c>
      <c r="C2026" s="3">
        <v>37</v>
      </c>
      <c r="D2026" s="3">
        <v>35.299999999999997</v>
      </c>
      <c r="E2026" s="2">
        <v>32.5</v>
      </c>
      <c r="V2026" s="6"/>
    </row>
    <row r="2027" spans="1:22" x14ac:dyDescent="0.3">
      <c r="A2027" s="6">
        <v>40931</v>
      </c>
      <c r="B2027" s="3">
        <v>40.200000000000003</v>
      </c>
      <c r="C2027" s="3">
        <v>38.4</v>
      </c>
      <c r="D2027" s="3">
        <v>34.65</v>
      </c>
      <c r="E2027" s="2">
        <v>31.73</v>
      </c>
      <c r="V2027" s="6"/>
    </row>
    <row r="2028" spans="1:22" x14ac:dyDescent="0.3">
      <c r="A2028" s="6">
        <v>40932</v>
      </c>
      <c r="B2028" s="3">
        <v>41.9</v>
      </c>
      <c r="C2028" s="3">
        <v>39.21</v>
      </c>
      <c r="D2028" s="3">
        <v>35.75</v>
      </c>
      <c r="E2028" s="2">
        <v>32.75</v>
      </c>
      <c r="V2028" s="6"/>
    </row>
    <row r="2029" spans="1:22" x14ac:dyDescent="0.3">
      <c r="A2029" s="6">
        <v>40933</v>
      </c>
      <c r="B2029" s="3">
        <v>42.8</v>
      </c>
      <c r="C2029" s="3">
        <v>39.15</v>
      </c>
      <c r="D2029" s="3">
        <v>36.799999999999997</v>
      </c>
      <c r="E2029" s="2">
        <v>33.799999999999997</v>
      </c>
      <c r="V2029" s="6"/>
    </row>
    <row r="2030" spans="1:22" x14ac:dyDescent="0.3">
      <c r="A2030" s="6">
        <v>40934</v>
      </c>
      <c r="B2030" s="3">
        <v>42.5</v>
      </c>
      <c r="C2030" s="3">
        <v>40.450000000000003</v>
      </c>
      <c r="D2030" s="3">
        <v>36.799999999999997</v>
      </c>
      <c r="E2030" s="2">
        <v>33.700000000000003</v>
      </c>
      <c r="V2030" s="6"/>
    </row>
    <row r="2031" spans="1:22" x14ac:dyDescent="0.3">
      <c r="A2031" s="6">
        <v>40935</v>
      </c>
      <c r="B2031" s="3">
        <v>44.5</v>
      </c>
      <c r="C2031" s="3">
        <v>41.9</v>
      </c>
      <c r="D2031" s="3">
        <v>37.9</v>
      </c>
      <c r="E2031" s="2">
        <v>35.15</v>
      </c>
      <c r="V2031" s="6"/>
    </row>
    <row r="2032" spans="1:22" x14ac:dyDescent="0.3">
      <c r="A2032" s="6">
        <v>40938</v>
      </c>
      <c r="B2032" s="3">
        <v>47.15</v>
      </c>
      <c r="C2032" s="3">
        <v>41.7</v>
      </c>
      <c r="D2032" s="3">
        <v>39.15</v>
      </c>
      <c r="E2032" s="2">
        <v>36.35</v>
      </c>
      <c r="V2032" s="6"/>
    </row>
    <row r="2033" spans="1:22" x14ac:dyDescent="0.3">
      <c r="A2033" s="6">
        <v>40939</v>
      </c>
      <c r="B2033" s="3">
        <v>48.5</v>
      </c>
      <c r="C2033" s="3">
        <v>38.1</v>
      </c>
      <c r="D2033" s="3">
        <v>38.65</v>
      </c>
      <c r="E2033" s="2">
        <v>35.9</v>
      </c>
      <c r="V2033" s="6"/>
    </row>
    <row r="2034" spans="1:22" x14ac:dyDescent="0.3">
      <c r="A2034" s="6">
        <v>40940</v>
      </c>
      <c r="B2034" s="3">
        <v>40.6</v>
      </c>
      <c r="C2034" s="3">
        <v>38.799999999999997</v>
      </c>
      <c r="D2034" s="3">
        <v>35.35</v>
      </c>
      <c r="E2034" s="2">
        <v>37</v>
      </c>
      <c r="V2034" s="6"/>
    </row>
    <row r="2035" spans="1:22" x14ac:dyDescent="0.3">
      <c r="A2035" s="6">
        <v>40941</v>
      </c>
      <c r="B2035" s="3">
        <v>42</v>
      </c>
      <c r="C2035" s="3">
        <v>39.9</v>
      </c>
      <c r="D2035" s="3">
        <v>36</v>
      </c>
      <c r="E2035" s="2">
        <v>37.5</v>
      </c>
      <c r="V2035" s="6"/>
    </row>
    <row r="2036" spans="1:22" x14ac:dyDescent="0.3">
      <c r="A2036" s="6">
        <v>40942</v>
      </c>
      <c r="B2036" s="3">
        <v>43.55</v>
      </c>
      <c r="C2036" s="3">
        <v>38</v>
      </c>
      <c r="D2036" s="3">
        <v>36.549999999999997</v>
      </c>
      <c r="E2036" s="2">
        <v>38.65</v>
      </c>
      <c r="V2036" s="6"/>
    </row>
    <row r="2037" spans="1:22" x14ac:dyDescent="0.3">
      <c r="A2037" s="6">
        <v>40945</v>
      </c>
      <c r="B2037" s="3">
        <v>41</v>
      </c>
      <c r="C2037" s="3">
        <v>40.35</v>
      </c>
      <c r="D2037" s="3">
        <v>34.9</v>
      </c>
      <c r="E2037" s="2">
        <v>37</v>
      </c>
      <c r="V2037" s="6"/>
    </row>
    <row r="2038" spans="1:22" x14ac:dyDescent="0.3">
      <c r="A2038" s="6">
        <v>40946</v>
      </c>
      <c r="B2038" s="3">
        <v>44.5</v>
      </c>
      <c r="C2038" s="3">
        <v>38.5</v>
      </c>
      <c r="D2038" s="3">
        <v>37.25</v>
      </c>
      <c r="E2038" s="2">
        <v>38.36</v>
      </c>
      <c r="V2038" s="6"/>
    </row>
    <row r="2039" spans="1:22" x14ac:dyDescent="0.3">
      <c r="A2039" s="6">
        <v>40947</v>
      </c>
      <c r="B2039" s="3">
        <v>42.35</v>
      </c>
      <c r="C2039" s="3">
        <v>38.5</v>
      </c>
      <c r="D2039" s="3">
        <v>36.090000000000003</v>
      </c>
      <c r="E2039" s="2">
        <v>36.75</v>
      </c>
      <c r="V2039" s="6"/>
    </row>
    <row r="2040" spans="1:22" x14ac:dyDescent="0.3">
      <c r="A2040" s="6">
        <v>40948</v>
      </c>
      <c r="B2040" s="3">
        <v>42.2</v>
      </c>
      <c r="C2040" s="3">
        <v>37</v>
      </c>
      <c r="D2040" s="3">
        <v>35.54</v>
      </c>
      <c r="E2040" s="2">
        <v>36.93</v>
      </c>
      <c r="V2040" s="6"/>
    </row>
    <row r="2041" spans="1:22" x14ac:dyDescent="0.3">
      <c r="A2041" s="6">
        <v>40949</v>
      </c>
      <c r="B2041" s="3">
        <v>39.5</v>
      </c>
      <c r="C2041" s="3">
        <v>34.950000000000003</v>
      </c>
      <c r="D2041" s="3">
        <v>34.25</v>
      </c>
      <c r="E2041" s="2">
        <v>35.61</v>
      </c>
      <c r="V2041" s="6"/>
    </row>
    <row r="2042" spans="1:22" x14ac:dyDescent="0.3">
      <c r="A2042" s="6">
        <v>40952</v>
      </c>
      <c r="B2042" s="3">
        <v>36.9</v>
      </c>
      <c r="C2042" s="3">
        <v>35.1</v>
      </c>
      <c r="D2042" s="3">
        <v>32.9</v>
      </c>
      <c r="E2042" s="2">
        <v>34.299999999999997</v>
      </c>
      <c r="V2042" s="6"/>
    </row>
    <row r="2043" spans="1:22" x14ac:dyDescent="0.3">
      <c r="A2043" s="6">
        <v>40953</v>
      </c>
      <c r="B2043" s="3">
        <v>37.21</v>
      </c>
      <c r="C2043" s="3">
        <v>35.799999999999997</v>
      </c>
      <c r="D2043" s="3">
        <v>33</v>
      </c>
      <c r="E2043" s="2">
        <v>34.15</v>
      </c>
      <c r="V2043" s="6"/>
    </row>
    <row r="2044" spans="1:22" x14ac:dyDescent="0.3">
      <c r="A2044" s="6">
        <v>40954</v>
      </c>
      <c r="B2044" s="3">
        <v>38.299999999999997</v>
      </c>
      <c r="C2044" s="3">
        <v>35.35</v>
      </c>
      <c r="D2044" s="3">
        <v>33.6</v>
      </c>
      <c r="E2044" s="2">
        <v>34.799999999999997</v>
      </c>
      <c r="V2044" s="6"/>
    </row>
    <row r="2045" spans="1:22" x14ac:dyDescent="0.3">
      <c r="A2045" s="6">
        <v>40955</v>
      </c>
      <c r="B2045" s="3">
        <v>37.549999999999997</v>
      </c>
      <c r="C2045" s="3">
        <v>33.9</v>
      </c>
      <c r="D2045" s="3">
        <v>32.950000000000003</v>
      </c>
      <c r="E2045" s="2">
        <v>34.35</v>
      </c>
      <c r="V2045" s="6"/>
    </row>
    <row r="2046" spans="1:22" x14ac:dyDescent="0.3">
      <c r="A2046" s="6">
        <v>40956</v>
      </c>
      <c r="B2046" s="3">
        <v>35.799999999999997</v>
      </c>
      <c r="C2046" s="3">
        <v>33.5</v>
      </c>
      <c r="D2046" s="3">
        <v>31.95</v>
      </c>
      <c r="E2046" s="2">
        <v>33.200000000000003</v>
      </c>
      <c r="V2046" s="6"/>
    </row>
    <row r="2047" spans="1:22" x14ac:dyDescent="0.3">
      <c r="A2047" s="6">
        <v>40959</v>
      </c>
      <c r="B2047" s="3">
        <v>35.85</v>
      </c>
      <c r="C2047" s="3">
        <v>33.1</v>
      </c>
      <c r="D2047" s="3">
        <v>31.85</v>
      </c>
      <c r="E2047" s="2">
        <v>33.200000000000003</v>
      </c>
      <c r="V2047" s="6"/>
    </row>
    <row r="2048" spans="1:22" x14ac:dyDescent="0.3">
      <c r="A2048" s="6">
        <v>40960</v>
      </c>
      <c r="B2048" s="3">
        <v>35.15</v>
      </c>
      <c r="C2048" s="3">
        <v>33</v>
      </c>
      <c r="D2048" s="3">
        <v>31.4</v>
      </c>
      <c r="E2048" s="2">
        <v>32.6</v>
      </c>
      <c r="V2048" s="6"/>
    </row>
    <row r="2049" spans="1:22" x14ac:dyDescent="0.3">
      <c r="A2049" s="6">
        <v>40961</v>
      </c>
      <c r="B2049" s="3">
        <v>34.6</v>
      </c>
      <c r="C2049" s="3">
        <v>34.700000000000003</v>
      </c>
      <c r="D2049" s="3">
        <v>31.8</v>
      </c>
      <c r="E2049" s="2">
        <v>33</v>
      </c>
      <c r="V2049" s="6"/>
    </row>
    <row r="2050" spans="1:22" x14ac:dyDescent="0.3">
      <c r="A2050" s="6">
        <v>40962</v>
      </c>
      <c r="B2050" s="3">
        <v>35.799999999999997</v>
      </c>
      <c r="C2050" s="3">
        <v>35.1</v>
      </c>
      <c r="D2050" s="3">
        <v>33</v>
      </c>
      <c r="E2050" s="2">
        <v>34.1</v>
      </c>
      <c r="V2050" s="6"/>
    </row>
    <row r="2051" spans="1:22" x14ac:dyDescent="0.3">
      <c r="A2051" s="6">
        <v>40963</v>
      </c>
      <c r="B2051" s="3">
        <v>36.1</v>
      </c>
      <c r="C2051" s="3">
        <v>36.1</v>
      </c>
      <c r="D2051" s="3">
        <v>33.25</v>
      </c>
      <c r="E2051" s="2">
        <v>35</v>
      </c>
      <c r="V2051" s="6"/>
    </row>
    <row r="2052" spans="1:22" x14ac:dyDescent="0.3">
      <c r="A2052" s="6">
        <v>40966</v>
      </c>
      <c r="B2052" s="3">
        <v>37.700000000000003</v>
      </c>
      <c r="C2052" s="3">
        <v>34.5</v>
      </c>
      <c r="D2052" s="3">
        <v>35.200000000000003</v>
      </c>
      <c r="E2052" s="2">
        <v>36.5</v>
      </c>
      <c r="V2052" s="6"/>
    </row>
    <row r="2053" spans="1:22" x14ac:dyDescent="0.3">
      <c r="A2053" s="6">
        <v>40967</v>
      </c>
      <c r="B2053" s="3">
        <v>35.799999999999997</v>
      </c>
      <c r="C2053" s="3">
        <v>34.15</v>
      </c>
      <c r="D2053" s="3">
        <v>33.35</v>
      </c>
      <c r="E2053" s="2">
        <v>34.75</v>
      </c>
      <c r="V2053" s="6"/>
    </row>
    <row r="2054" spans="1:22" x14ac:dyDescent="0.3">
      <c r="A2054" s="6">
        <v>40968</v>
      </c>
      <c r="B2054" s="3">
        <v>35.65</v>
      </c>
      <c r="C2054" s="3">
        <v>32.9</v>
      </c>
      <c r="D2054" s="3">
        <v>33.25</v>
      </c>
      <c r="E2054" s="2">
        <v>35.090000000000003</v>
      </c>
      <c r="V2054" s="6"/>
    </row>
    <row r="2055" spans="1:22" x14ac:dyDescent="0.3">
      <c r="A2055" s="6">
        <v>40969</v>
      </c>
      <c r="B2055" s="3">
        <v>33.5</v>
      </c>
      <c r="C2055" s="3">
        <v>31.95</v>
      </c>
      <c r="D2055" s="3">
        <v>34.659999999999997</v>
      </c>
      <c r="E2055" s="2">
        <v>32.83</v>
      </c>
      <c r="V2055" s="6"/>
    </row>
    <row r="2056" spans="1:22" x14ac:dyDescent="0.3">
      <c r="A2056" s="6">
        <v>40970</v>
      </c>
      <c r="B2056" s="3">
        <v>32.450000000000003</v>
      </c>
      <c r="C2056" s="3">
        <v>31.5</v>
      </c>
      <c r="D2056" s="3">
        <v>33.75</v>
      </c>
      <c r="E2056" s="2">
        <v>31.9</v>
      </c>
      <c r="V2056" s="6"/>
    </row>
    <row r="2057" spans="1:22" x14ac:dyDescent="0.3">
      <c r="A2057" s="6">
        <v>40973</v>
      </c>
      <c r="B2057" s="3">
        <v>31.85</v>
      </c>
      <c r="C2057" s="3">
        <v>30.75</v>
      </c>
      <c r="D2057" s="3">
        <v>33.65</v>
      </c>
      <c r="E2057" s="2">
        <v>31.75</v>
      </c>
      <c r="V2057" s="6"/>
    </row>
    <row r="2058" spans="1:22" x14ac:dyDescent="0.3">
      <c r="A2058" s="6">
        <v>40974</v>
      </c>
      <c r="B2058" s="3">
        <v>30.95</v>
      </c>
      <c r="C2058" s="3">
        <v>30.25</v>
      </c>
      <c r="D2058" s="3">
        <v>33</v>
      </c>
      <c r="E2058" s="2">
        <v>31.13</v>
      </c>
      <c r="V2058" s="6"/>
    </row>
    <row r="2059" spans="1:22" x14ac:dyDescent="0.3">
      <c r="A2059" s="6">
        <v>40975</v>
      </c>
      <c r="B2059" s="3">
        <v>30.3</v>
      </c>
      <c r="C2059" s="3">
        <v>30.5</v>
      </c>
      <c r="D2059" s="3">
        <v>32.6</v>
      </c>
      <c r="E2059" s="2">
        <v>31.2</v>
      </c>
      <c r="V2059" s="6"/>
    </row>
    <row r="2060" spans="1:22" x14ac:dyDescent="0.3">
      <c r="A2060" s="6">
        <v>40976</v>
      </c>
      <c r="B2060" s="3">
        <v>30.6</v>
      </c>
      <c r="C2060" s="3">
        <v>29.85</v>
      </c>
      <c r="D2060" s="3">
        <v>32.81</v>
      </c>
      <c r="E2060" s="2">
        <v>31.25</v>
      </c>
      <c r="V2060" s="6"/>
    </row>
    <row r="2061" spans="1:22" x14ac:dyDescent="0.3">
      <c r="A2061" s="6">
        <v>40977</v>
      </c>
      <c r="B2061" s="3">
        <v>29.7</v>
      </c>
      <c r="C2061" s="3">
        <v>28.05</v>
      </c>
      <c r="D2061" s="3">
        <v>32.35</v>
      </c>
      <c r="E2061" s="2">
        <v>30.5</v>
      </c>
      <c r="V2061" s="6"/>
    </row>
    <row r="2062" spans="1:22" x14ac:dyDescent="0.3">
      <c r="A2062" s="6">
        <v>40980</v>
      </c>
      <c r="B2062" s="3">
        <v>28</v>
      </c>
      <c r="C2062" s="3">
        <v>28.25</v>
      </c>
      <c r="D2062" s="3">
        <v>31.05</v>
      </c>
      <c r="E2062" s="2">
        <v>29.53</v>
      </c>
      <c r="V2062" s="6"/>
    </row>
    <row r="2063" spans="1:22" x14ac:dyDescent="0.3">
      <c r="A2063" s="6">
        <v>40981</v>
      </c>
      <c r="B2063" s="3">
        <v>27.8</v>
      </c>
      <c r="C2063" s="3">
        <v>27.95</v>
      </c>
      <c r="D2063" s="3">
        <v>31.3</v>
      </c>
      <c r="E2063" s="2">
        <v>29.36</v>
      </c>
      <c r="V2063" s="6"/>
    </row>
    <row r="2064" spans="1:22" x14ac:dyDescent="0.3">
      <c r="A2064" s="6">
        <v>40982</v>
      </c>
      <c r="B2064" s="3">
        <v>27.3</v>
      </c>
      <c r="C2064" s="3">
        <v>28.95</v>
      </c>
      <c r="D2064" s="3">
        <v>30.7</v>
      </c>
      <c r="E2064" s="2">
        <v>29.4</v>
      </c>
      <c r="V2064" s="6"/>
    </row>
    <row r="2065" spans="1:22" x14ac:dyDescent="0.3">
      <c r="A2065" s="6">
        <v>40983</v>
      </c>
      <c r="B2065" s="3">
        <v>28.6</v>
      </c>
      <c r="C2065" s="3">
        <v>28.95</v>
      </c>
      <c r="D2065" s="3">
        <v>31.5</v>
      </c>
      <c r="E2065" s="2">
        <v>29.6</v>
      </c>
      <c r="V2065" s="6"/>
    </row>
    <row r="2066" spans="1:22" x14ac:dyDescent="0.3">
      <c r="A2066" s="6">
        <v>40984</v>
      </c>
      <c r="B2066" s="3">
        <v>28.9</v>
      </c>
      <c r="C2066" s="3">
        <v>27.7</v>
      </c>
      <c r="D2066" s="3">
        <v>31.6</v>
      </c>
      <c r="E2066" s="2">
        <v>29.6</v>
      </c>
      <c r="V2066" s="6"/>
    </row>
    <row r="2067" spans="1:22" x14ac:dyDescent="0.3">
      <c r="A2067" s="6">
        <v>40987</v>
      </c>
      <c r="B2067" s="3">
        <v>27.75</v>
      </c>
      <c r="C2067" s="3">
        <v>26.95</v>
      </c>
      <c r="D2067" s="3">
        <v>30.75</v>
      </c>
      <c r="E2067" s="2">
        <v>28.88</v>
      </c>
      <c r="V2067" s="6"/>
    </row>
    <row r="2068" spans="1:22" x14ac:dyDescent="0.3">
      <c r="A2068" s="6">
        <v>40988</v>
      </c>
      <c r="B2068" s="3">
        <v>26.9</v>
      </c>
      <c r="C2068" s="3">
        <v>27.65</v>
      </c>
      <c r="D2068" s="3">
        <v>30.2</v>
      </c>
      <c r="E2068" s="2">
        <v>27.75</v>
      </c>
      <c r="V2068" s="6"/>
    </row>
    <row r="2069" spans="1:22" x14ac:dyDescent="0.3">
      <c r="A2069" s="6">
        <v>40989</v>
      </c>
      <c r="B2069" s="3">
        <v>27.45</v>
      </c>
      <c r="C2069" s="3">
        <v>26.8</v>
      </c>
      <c r="D2069" s="3">
        <v>31</v>
      </c>
      <c r="E2069" s="2">
        <v>27.56</v>
      </c>
      <c r="V2069" s="6"/>
    </row>
    <row r="2070" spans="1:22" x14ac:dyDescent="0.3">
      <c r="A2070" s="6">
        <v>40990</v>
      </c>
      <c r="B2070" s="3">
        <v>26.9</v>
      </c>
      <c r="C2070" s="3">
        <v>26.3</v>
      </c>
      <c r="D2070" s="3">
        <v>29.8</v>
      </c>
      <c r="E2070" s="2">
        <v>27.44</v>
      </c>
      <c r="V2070" s="6"/>
    </row>
    <row r="2071" spans="1:22" x14ac:dyDescent="0.3">
      <c r="A2071" s="6">
        <v>40991</v>
      </c>
      <c r="B2071" s="3">
        <v>26.3</v>
      </c>
      <c r="C2071" s="3">
        <v>25.75</v>
      </c>
      <c r="D2071" s="3">
        <v>29.45</v>
      </c>
      <c r="E2071" s="2">
        <v>27.11</v>
      </c>
      <c r="V2071" s="6"/>
    </row>
    <row r="2072" spans="1:22" x14ac:dyDescent="0.3">
      <c r="A2072" s="6">
        <v>40994</v>
      </c>
      <c r="B2072" s="3">
        <v>25.5</v>
      </c>
      <c r="C2072" s="3">
        <v>26.45</v>
      </c>
      <c r="D2072" s="3">
        <v>28.5</v>
      </c>
      <c r="E2072" s="2">
        <v>26.5</v>
      </c>
      <c r="V2072" s="6"/>
    </row>
    <row r="2073" spans="1:22" x14ac:dyDescent="0.3">
      <c r="A2073" s="6">
        <v>40995</v>
      </c>
      <c r="B2073" s="3">
        <v>26.75</v>
      </c>
      <c r="C2073" s="3">
        <v>26.54</v>
      </c>
      <c r="D2073" s="3">
        <v>29</v>
      </c>
      <c r="E2073" s="2">
        <v>26.75</v>
      </c>
      <c r="V2073" s="6"/>
    </row>
    <row r="2074" spans="1:22" x14ac:dyDescent="0.3">
      <c r="A2074" s="6">
        <v>40996</v>
      </c>
      <c r="B2074" s="3">
        <v>27</v>
      </c>
      <c r="C2074" s="3">
        <v>26.9</v>
      </c>
      <c r="D2074" s="3">
        <v>28.95</v>
      </c>
      <c r="E2074" s="2">
        <v>27.1</v>
      </c>
      <c r="V2074" s="6"/>
    </row>
    <row r="2075" spans="1:22" x14ac:dyDescent="0.3">
      <c r="A2075" s="6">
        <v>40997</v>
      </c>
      <c r="B2075" s="3">
        <v>27.4</v>
      </c>
      <c r="C2075" s="3">
        <v>26.35</v>
      </c>
      <c r="D2075" s="3">
        <v>29.3</v>
      </c>
      <c r="E2075" s="2">
        <v>27.5</v>
      </c>
      <c r="V2075" s="6"/>
    </row>
    <row r="2076" spans="1:22" x14ac:dyDescent="0.3">
      <c r="A2076" s="6">
        <v>40998</v>
      </c>
      <c r="B2076" s="3">
        <v>26.75</v>
      </c>
      <c r="C2076" s="3">
        <v>28.6</v>
      </c>
      <c r="D2076" s="3">
        <v>28.95</v>
      </c>
      <c r="E2076" s="2">
        <v>27.3</v>
      </c>
      <c r="V2076" s="6"/>
    </row>
    <row r="2077" spans="1:22" x14ac:dyDescent="0.3">
      <c r="A2077" s="6">
        <v>41001</v>
      </c>
      <c r="B2077" s="3">
        <v>26.15</v>
      </c>
      <c r="C2077" s="3">
        <v>30</v>
      </c>
      <c r="D2077" s="3">
        <v>27</v>
      </c>
      <c r="E2077" s="2">
        <v>29.88</v>
      </c>
      <c r="V2077" s="6"/>
    </row>
    <row r="2078" spans="1:22" x14ac:dyDescent="0.3">
      <c r="A2078" s="6">
        <v>41002</v>
      </c>
      <c r="B2078" s="3">
        <v>27.7</v>
      </c>
      <c r="C2078" s="3">
        <v>30.8</v>
      </c>
      <c r="D2078" s="3">
        <v>28.2</v>
      </c>
      <c r="E2078" s="2">
        <v>31.5</v>
      </c>
      <c r="V2078" s="6"/>
    </row>
    <row r="2079" spans="1:22" x14ac:dyDescent="0.3">
      <c r="A2079" s="6">
        <v>41003</v>
      </c>
      <c r="B2079" s="3">
        <v>28.75</v>
      </c>
      <c r="C2079" s="3">
        <v>29.6</v>
      </c>
      <c r="D2079" s="3">
        <v>28.6</v>
      </c>
      <c r="E2079" s="2">
        <v>32.25</v>
      </c>
      <c r="V2079" s="6"/>
    </row>
    <row r="2080" spans="1:22" x14ac:dyDescent="0.3">
      <c r="A2080" s="6">
        <v>41009</v>
      </c>
      <c r="B2080" s="3">
        <v>27.5</v>
      </c>
      <c r="C2080" s="3">
        <v>28.95</v>
      </c>
      <c r="D2080" s="3">
        <v>27</v>
      </c>
      <c r="E2080" s="2">
        <v>31.1</v>
      </c>
      <c r="V2080" s="6"/>
    </row>
    <row r="2081" spans="1:22" x14ac:dyDescent="0.3">
      <c r="A2081" s="6">
        <v>41010</v>
      </c>
      <c r="B2081" s="3">
        <v>26.7</v>
      </c>
      <c r="C2081" s="3">
        <v>29.1</v>
      </c>
      <c r="D2081" s="3">
        <v>26.85</v>
      </c>
      <c r="E2081" s="2">
        <v>30.8</v>
      </c>
      <c r="V2081" s="6"/>
    </row>
    <row r="2082" spans="1:22" x14ac:dyDescent="0.3">
      <c r="A2082" s="6">
        <v>41011</v>
      </c>
      <c r="B2082" s="3">
        <v>26.75</v>
      </c>
      <c r="C2082" s="3">
        <v>29.5</v>
      </c>
      <c r="D2082" s="3">
        <v>27</v>
      </c>
      <c r="E2082" s="2">
        <v>31.1</v>
      </c>
      <c r="V2082" s="6"/>
    </row>
    <row r="2083" spans="1:22" x14ac:dyDescent="0.3">
      <c r="A2083" s="6">
        <v>41012</v>
      </c>
      <c r="B2083" s="3">
        <v>27.7</v>
      </c>
      <c r="C2083" s="3">
        <v>29.3</v>
      </c>
      <c r="D2083" s="3">
        <v>27.4</v>
      </c>
      <c r="E2083" s="2">
        <v>31.5</v>
      </c>
      <c r="V2083" s="6"/>
    </row>
    <row r="2084" spans="1:22" x14ac:dyDescent="0.3">
      <c r="A2084" s="6">
        <v>41015</v>
      </c>
      <c r="B2084" s="3">
        <v>27.65</v>
      </c>
      <c r="C2084" s="3">
        <v>29.6</v>
      </c>
      <c r="D2084" s="3">
        <v>27.4</v>
      </c>
      <c r="E2084" s="2">
        <v>31.45</v>
      </c>
      <c r="V2084" s="6"/>
    </row>
    <row r="2085" spans="1:22" x14ac:dyDescent="0.3">
      <c r="A2085" s="6">
        <v>41016</v>
      </c>
      <c r="B2085" s="3">
        <v>28</v>
      </c>
      <c r="C2085" s="3">
        <v>28.9</v>
      </c>
      <c r="D2085" s="3">
        <v>27.7</v>
      </c>
      <c r="E2085" s="2">
        <v>31.5</v>
      </c>
      <c r="V2085" s="6"/>
    </row>
    <row r="2086" spans="1:22" x14ac:dyDescent="0.3">
      <c r="A2086" s="6">
        <v>41017</v>
      </c>
      <c r="B2086" s="3">
        <v>27.1</v>
      </c>
      <c r="C2086" s="3">
        <v>28.2</v>
      </c>
      <c r="D2086" s="3">
        <v>27.2</v>
      </c>
      <c r="E2086" s="2">
        <v>31.15</v>
      </c>
      <c r="V2086" s="6"/>
    </row>
    <row r="2087" spans="1:22" x14ac:dyDescent="0.3">
      <c r="A2087" s="6">
        <v>41018</v>
      </c>
      <c r="B2087" s="3">
        <v>26.6</v>
      </c>
      <c r="C2087" s="3">
        <v>28.3</v>
      </c>
      <c r="D2087" s="3">
        <v>26.7</v>
      </c>
      <c r="E2087" s="2">
        <v>30.55</v>
      </c>
      <c r="V2087" s="6"/>
    </row>
    <row r="2088" spans="1:22" x14ac:dyDescent="0.3">
      <c r="A2088" s="6">
        <v>41019</v>
      </c>
      <c r="B2088" s="3">
        <v>25.8</v>
      </c>
      <c r="C2088" s="3">
        <v>28.2</v>
      </c>
      <c r="D2088" s="3">
        <v>26.8</v>
      </c>
      <c r="E2088" s="2">
        <v>30.8</v>
      </c>
      <c r="V2088" s="6"/>
    </row>
    <row r="2089" spans="1:22" x14ac:dyDescent="0.3">
      <c r="A2089" s="6">
        <v>41022</v>
      </c>
      <c r="B2089" s="3">
        <v>26.9</v>
      </c>
      <c r="C2089" s="3">
        <v>29.1</v>
      </c>
      <c r="D2089" s="3">
        <v>26.9</v>
      </c>
      <c r="E2089" s="2">
        <v>30.85</v>
      </c>
      <c r="V2089" s="6"/>
    </row>
    <row r="2090" spans="1:22" x14ac:dyDescent="0.3">
      <c r="A2090" s="6">
        <v>41023</v>
      </c>
      <c r="B2090" s="3">
        <v>27.65</v>
      </c>
      <c r="C2090" s="3">
        <v>28.7</v>
      </c>
      <c r="D2090" s="3">
        <v>28</v>
      </c>
      <c r="E2090" s="2">
        <v>31.5</v>
      </c>
      <c r="V2090" s="6"/>
    </row>
    <row r="2091" spans="1:22" x14ac:dyDescent="0.3">
      <c r="A2091" s="6">
        <v>41024</v>
      </c>
      <c r="B2091" s="3">
        <v>27</v>
      </c>
      <c r="C2091" s="3">
        <v>28.56</v>
      </c>
      <c r="D2091" s="3">
        <v>27.75</v>
      </c>
      <c r="E2091" s="2">
        <v>32.049999999999997</v>
      </c>
      <c r="V2091" s="6"/>
    </row>
    <row r="2092" spans="1:22" x14ac:dyDescent="0.3">
      <c r="A2092" s="6">
        <v>41025</v>
      </c>
      <c r="B2092" s="3">
        <v>26.8</v>
      </c>
      <c r="C2092" s="3">
        <v>29</v>
      </c>
      <c r="D2092" s="3">
        <v>27.6</v>
      </c>
      <c r="E2092" s="2">
        <v>32</v>
      </c>
      <c r="V2092" s="6"/>
    </row>
    <row r="2093" spans="1:22" x14ac:dyDescent="0.3">
      <c r="A2093" s="6">
        <v>41026</v>
      </c>
      <c r="B2093" s="3">
        <v>28.1</v>
      </c>
      <c r="C2093" s="3">
        <v>27.7</v>
      </c>
      <c r="D2093" s="3">
        <v>28.05</v>
      </c>
      <c r="E2093" s="2">
        <v>32.35</v>
      </c>
      <c r="V2093" s="6"/>
    </row>
    <row r="2094" spans="1:22" x14ac:dyDescent="0.3">
      <c r="A2094" s="6">
        <v>41029</v>
      </c>
      <c r="B2094" s="3">
        <v>27.75</v>
      </c>
      <c r="C2094" s="3">
        <v>25.85</v>
      </c>
      <c r="D2094" s="3">
        <v>27.05</v>
      </c>
      <c r="E2094" s="2">
        <v>31.45</v>
      </c>
      <c r="V2094" s="6"/>
    </row>
    <row r="2095" spans="1:22" x14ac:dyDescent="0.3">
      <c r="A2095" s="6">
        <v>41031</v>
      </c>
      <c r="B2095" s="3">
        <v>26.75</v>
      </c>
      <c r="C2095" s="3">
        <v>25.65</v>
      </c>
      <c r="D2095" s="3">
        <v>30.5</v>
      </c>
      <c r="E2095" s="2">
        <v>34.25</v>
      </c>
      <c r="V2095" s="6"/>
    </row>
    <row r="2096" spans="1:22" x14ac:dyDescent="0.3">
      <c r="A2096" s="6">
        <v>41032</v>
      </c>
      <c r="B2096" s="3">
        <v>26.45</v>
      </c>
      <c r="C2096" s="3">
        <v>25.4</v>
      </c>
      <c r="D2096" s="3">
        <v>30.25</v>
      </c>
      <c r="E2096" s="2">
        <v>34.049999999999997</v>
      </c>
      <c r="V2096" s="6"/>
    </row>
    <row r="2097" spans="1:22" x14ac:dyDescent="0.3">
      <c r="A2097" s="6">
        <v>41033</v>
      </c>
      <c r="B2097" s="3">
        <v>26.45</v>
      </c>
      <c r="C2097" s="3">
        <v>25.25</v>
      </c>
      <c r="D2097" s="3">
        <v>29.75</v>
      </c>
      <c r="E2097" s="2">
        <v>33.700000000000003</v>
      </c>
      <c r="V2097" s="6"/>
    </row>
    <row r="2098" spans="1:22" x14ac:dyDescent="0.3">
      <c r="A2098" s="6">
        <v>41036</v>
      </c>
      <c r="B2098" s="3">
        <v>26.2</v>
      </c>
      <c r="C2098" s="3">
        <v>24.5</v>
      </c>
      <c r="D2098" s="3">
        <v>29.7</v>
      </c>
      <c r="E2098" s="2">
        <v>33.65</v>
      </c>
      <c r="V2098" s="6"/>
    </row>
    <row r="2099" spans="1:22" x14ac:dyDescent="0.3">
      <c r="A2099" s="6">
        <v>41037</v>
      </c>
      <c r="B2099" s="3">
        <v>25.15</v>
      </c>
      <c r="C2099" s="3">
        <v>24.35</v>
      </c>
      <c r="D2099" s="3">
        <v>28.75</v>
      </c>
      <c r="E2099" s="2">
        <v>33.35</v>
      </c>
      <c r="V2099" s="6"/>
    </row>
    <row r="2100" spans="1:22" x14ac:dyDescent="0.3">
      <c r="A2100" s="6">
        <v>41038</v>
      </c>
      <c r="B2100" s="3">
        <v>25</v>
      </c>
      <c r="C2100" s="3">
        <v>24.5</v>
      </c>
      <c r="D2100" s="3">
        <v>28.75</v>
      </c>
      <c r="E2100" s="2">
        <v>33</v>
      </c>
      <c r="V2100" s="6"/>
    </row>
    <row r="2101" spans="1:22" x14ac:dyDescent="0.3">
      <c r="A2101" s="6">
        <v>41039</v>
      </c>
      <c r="B2101" s="3">
        <v>25.15</v>
      </c>
      <c r="C2101" s="3">
        <v>24</v>
      </c>
      <c r="D2101" s="3">
        <v>28.65</v>
      </c>
      <c r="E2101" s="2">
        <v>33</v>
      </c>
      <c r="V2101" s="6"/>
    </row>
    <row r="2102" spans="1:22" x14ac:dyDescent="0.3">
      <c r="A2102" s="6">
        <v>41040</v>
      </c>
      <c r="B2102" s="3">
        <v>24.5</v>
      </c>
      <c r="C2102" s="3">
        <v>24.25</v>
      </c>
      <c r="D2102" s="3">
        <v>28.25</v>
      </c>
      <c r="E2102" s="2">
        <v>32.6</v>
      </c>
      <c r="V2102" s="6"/>
    </row>
    <row r="2103" spans="1:22" x14ac:dyDescent="0.3">
      <c r="A2103" s="6">
        <v>41043</v>
      </c>
      <c r="B2103" s="3">
        <v>25.3</v>
      </c>
      <c r="C2103" s="3">
        <v>25.05</v>
      </c>
      <c r="D2103" s="3">
        <v>28.3</v>
      </c>
      <c r="E2103" s="2">
        <v>32.549999999999997</v>
      </c>
      <c r="V2103" s="6"/>
    </row>
    <row r="2104" spans="1:22" x14ac:dyDescent="0.3">
      <c r="A2104" s="6">
        <v>41044</v>
      </c>
      <c r="B2104" s="3">
        <v>25.8</v>
      </c>
      <c r="C2104" s="3">
        <v>25.25</v>
      </c>
      <c r="D2104" s="3">
        <v>29.15</v>
      </c>
      <c r="E2104" s="2">
        <v>33.25</v>
      </c>
      <c r="V2104" s="6"/>
    </row>
    <row r="2105" spans="1:22" x14ac:dyDescent="0.3">
      <c r="A2105" s="6">
        <v>41045</v>
      </c>
      <c r="B2105" s="3">
        <v>25.83</v>
      </c>
      <c r="C2105" s="3">
        <v>25.75</v>
      </c>
      <c r="D2105" s="3">
        <v>29.2</v>
      </c>
      <c r="E2105" s="2">
        <v>33.049999999999997</v>
      </c>
      <c r="V2105" s="6"/>
    </row>
    <row r="2106" spans="1:22" x14ac:dyDescent="0.3">
      <c r="A2106" s="6">
        <v>41047</v>
      </c>
      <c r="B2106" s="3">
        <v>26.62</v>
      </c>
      <c r="C2106" s="3">
        <v>26.2</v>
      </c>
      <c r="D2106" s="3">
        <v>30</v>
      </c>
      <c r="E2106" s="2">
        <v>34</v>
      </c>
      <c r="V2106" s="6"/>
    </row>
    <row r="2107" spans="1:22" x14ac:dyDescent="0.3">
      <c r="A2107" s="6">
        <v>41050</v>
      </c>
      <c r="B2107" s="3">
        <v>26.6</v>
      </c>
      <c r="C2107" s="3">
        <v>25.6</v>
      </c>
      <c r="D2107" s="3">
        <v>30.5</v>
      </c>
      <c r="E2107" s="2">
        <v>34.700000000000003</v>
      </c>
      <c r="V2107" s="6"/>
    </row>
    <row r="2108" spans="1:22" x14ac:dyDescent="0.3">
      <c r="A2108" s="6">
        <v>41051</v>
      </c>
      <c r="B2108" s="3">
        <v>25.8</v>
      </c>
      <c r="C2108" s="3">
        <v>25.45</v>
      </c>
      <c r="D2108" s="3">
        <v>30.4</v>
      </c>
      <c r="E2108" s="2">
        <v>34.35</v>
      </c>
      <c r="V2108" s="6"/>
    </row>
    <row r="2109" spans="1:22" x14ac:dyDescent="0.3">
      <c r="A2109" s="6">
        <v>41052</v>
      </c>
      <c r="B2109" s="3">
        <v>25.2</v>
      </c>
      <c r="C2109" s="3">
        <v>25.1</v>
      </c>
      <c r="D2109" s="3">
        <v>29.9</v>
      </c>
      <c r="E2109" s="2">
        <v>33.85</v>
      </c>
      <c r="V2109" s="6"/>
    </row>
    <row r="2110" spans="1:22" x14ac:dyDescent="0.3">
      <c r="A2110" s="6">
        <v>41053</v>
      </c>
      <c r="B2110" s="3">
        <v>25</v>
      </c>
      <c r="C2110" s="3">
        <v>25.6</v>
      </c>
      <c r="D2110" s="3">
        <v>29.5</v>
      </c>
      <c r="E2110" s="2">
        <v>33.75</v>
      </c>
      <c r="V2110" s="6"/>
    </row>
    <row r="2111" spans="1:22" x14ac:dyDescent="0.3">
      <c r="A2111" s="6">
        <v>41054</v>
      </c>
      <c r="B2111" s="3">
        <v>25.65</v>
      </c>
      <c r="C2111" s="3">
        <v>25.4</v>
      </c>
      <c r="D2111" s="3">
        <v>30.2</v>
      </c>
      <c r="E2111" s="2">
        <v>34.4</v>
      </c>
      <c r="V2111" s="6"/>
    </row>
    <row r="2112" spans="1:22" x14ac:dyDescent="0.3">
      <c r="A2112" s="6">
        <v>41058</v>
      </c>
      <c r="B2112" s="3">
        <v>26.7</v>
      </c>
      <c r="C2112" s="3">
        <v>24.6</v>
      </c>
      <c r="D2112" s="3">
        <v>29.9</v>
      </c>
      <c r="E2112" s="2">
        <v>33.9</v>
      </c>
      <c r="V2112" s="6"/>
    </row>
    <row r="2113" spans="1:22" x14ac:dyDescent="0.3">
      <c r="A2113" s="6">
        <v>41059</v>
      </c>
      <c r="B2113" s="3">
        <v>26.5</v>
      </c>
      <c r="C2113" s="3">
        <v>24.2</v>
      </c>
      <c r="D2113" s="3">
        <v>29.25</v>
      </c>
      <c r="E2113" s="2">
        <v>33.25</v>
      </c>
      <c r="V2113" s="6"/>
    </row>
    <row r="2114" spans="1:22" x14ac:dyDescent="0.3">
      <c r="A2114" s="6">
        <v>41060</v>
      </c>
      <c r="B2114" s="3">
        <v>25.7</v>
      </c>
      <c r="C2114" s="3">
        <v>28.25</v>
      </c>
      <c r="D2114" s="3">
        <v>28.6</v>
      </c>
      <c r="E2114" s="2">
        <v>32.65</v>
      </c>
      <c r="V2114" s="6"/>
    </row>
    <row r="2115" spans="1:22" x14ac:dyDescent="0.3">
      <c r="A2115" s="6">
        <v>41061</v>
      </c>
      <c r="B2115" s="3">
        <v>24.25</v>
      </c>
      <c r="C2115" s="3">
        <v>28.6</v>
      </c>
      <c r="D2115" s="3">
        <v>32.15</v>
      </c>
      <c r="E2115" s="2">
        <v>33.58</v>
      </c>
      <c r="V2115" s="6"/>
    </row>
    <row r="2116" spans="1:22" x14ac:dyDescent="0.3">
      <c r="A2116" s="6">
        <v>41064</v>
      </c>
      <c r="B2116" s="3">
        <v>25.2</v>
      </c>
      <c r="C2116" s="3">
        <v>28.9</v>
      </c>
      <c r="D2116" s="3">
        <v>32.25</v>
      </c>
      <c r="E2116" s="2">
        <v>33.880000000000003</v>
      </c>
      <c r="V2116" s="6"/>
    </row>
    <row r="2117" spans="1:22" x14ac:dyDescent="0.3">
      <c r="A2117" s="6">
        <v>41065</v>
      </c>
      <c r="B2117" s="3">
        <v>25.5</v>
      </c>
      <c r="C2117" s="3">
        <v>28.8</v>
      </c>
      <c r="D2117" s="3">
        <v>32.85</v>
      </c>
      <c r="E2117" s="2">
        <v>34</v>
      </c>
      <c r="V2117" s="6"/>
    </row>
    <row r="2118" spans="1:22" x14ac:dyDescent="0.3">
      <c r="A2118" s="6">
        <v>41066</v>
      </c>
      <c r="B2118" s="3">
        <v>25.1</v>
      </c>
      <c r="C2118" s="3">
        <v>27.8</v>
      </c>
      <c r="D2118" s="3">
        <v>32.4</v>
      </c>
      <c r="E2118" s="2">
        <v>33.799999999999997</v>
      </c>
      <c r="V2118" s="6"/>
    </row>
    <row r="2119" spans="1:22" x14ac:dyDescent="0.3">
      <c r="A2119" s="6">
        <v>41067</v>
      </c>
      <c r="B2119" s="3">
        <v>24.26</v>
      </c>
      <c r="C2119" s="3">
        <v>27.5</v>
      </c>
      <c r="D2119" s="3">
        <v>31.75</v>
      </c>
      <c r="E2119" s="2">
        <v>33.65</v>
      </c>
      <c r="V2119" s="6"/>
    </row>
    <row r="2120" spans="1:22" x14ac:dyDescent="0.3">
      <c r="A2120" s="6">
        <v>41068</v>
      </c>
      <c r="B2120" s="3">
        <v>24.25</v>
      </c>
      <c r="C2120" s="3">
        <v>27.2</v>
      </c>
      <c r="D2120" s="3">
        <v>31.75</v>
      </c>
      <c r="E2120" s="2">
        <v>33.700000000000003</v>
      </c>
      <c r="V2120" s="6"/>
    </row>
    <row r="2121" spans="1:22" x14ac:dyDescent="0.3">
      <c r="A2121" s="6">
        <v>41071</v>
      </c>
      <c r="B2121" s="3">
        <v>23.6</v>
      </c>
      <c r="C2121" s="3">
        <v>26.85</v>
      </c>
      <c r="D2121" s="3">
        <v>31.7</v>
      </c>
      <c r="E2121" s="2">
        <v>33.4</v>
      </c>
      <c r="V2121" s="6"/>
    </row>
    <row r="2122" spans="1:22" x14ac:dyDescent="0.3">
      <c r="A2122" s="6">
        <v>41072</v>
      </c>
      <c r="B2122" s="3">
        <v>23.75</v>
      </c>
      <c r="C2122" s="3">
        <v>27.15</v>
      </c>
      <c r="D2122" s="3">
        <v>31.4</v>
      </c>
      <c r="E2122" s="2">
        <v>33.200000000000003</v>
      </c>
      <c r="V2122" s="6"/>
    </row>
    <row r="2123" spans="1:22" x14ac:dyDescent="0.3">
      <c r="A2123" s="6">
        <v>41073</v>
      </c>
      <c r="B2123" s="3">
        <v>23.75</v>
      </c>
      <c r="C2123" s="3">
        <v>27.35</v>
      </c>
      <c r="D2123" s="3">
        <v>31.4</v>
      </c>
      <c r="E2123" s="2">
        <v>33.46</v>
      </c>
      <c r="V2123" s="6"/>
    </row>
    <row r="2124" spans="1:22" x14ac:dyDescent="0.3">
      <c r="A2124" s="6">
        <v>41074</v>
      </c>
      <c r="B2124" s="3">
        <v>23.6</v>
      </c>
      <c r="C2124" s="3">
        <v>27.5</v>
      </c>
      <c r="D2124" s="3">
        <v>31.7</v>
      </c>
      <c r="E2124" s="2">
        <v>33.799999999999997</v>
      </c>
      <c r="V2124" s="6"/>
    </row>
    <row r="2125" spans="1:22" x14ac:dyDescent="0.3">
      <c r="A2125" s="6">
        <v>41075</v>
      </c>
      <c r="B2125" s="3">
        <v>23.45</v>
      </c>
      <c r="C2125" s="3">
        <v>26</v>
      </c>
      <c r="D2125" s="3">
        <v>31.8</v>
      </c>
      <c r="E2125" s="2">
        <v>34.200000000000003</v>
      </c>
      <c r="V2125" s="6"/>
    </row>
    <row r="2126" spans="1:22" x14ac:dyDescent="0.3">
      <c r="A2126" s="6">
        <v>41078</v>
      </c>
      <c r="B2126" s="3">
        <v>22</v>
      </c>
      <c r="C2126" s="3">
        <v>26.2</v>
      </c>
      <c r="D2126" s="3">
        <v>30.8</v>
      </c>
      <c r="E2126" s="2">
        <v>33.5</v>
      </c>
      <c r="V2126" s="6"/>
    </row>
    <row r="2127" spans="1:22" x14ac:dyDescent="0.3">
      <c r="A2127" s="6">
        <v>41079</v>
      </c>
      <c r="B2127" s="3">
        <v>22.3</v>
      </c>
      <c r="C2127" s="3">
        <v>25.8</v>
      </c>
      <c r="D2127" s="3">
        <v>31</v>
      </c>
      <c r="E2127" s="2">
        <v>33.83</v>
      </c>
      <c r="V2127" s="6"/>
    </row>
    <row r="2128" spans="1:22" x14ac:dyDescent="0.3">
      <c r="A2128" s="6">
        <v>41080</v>
      </c>
      <c r="B2128" s="3">
        <v>21.7</v>
      </c>
      <c r="C2128" s="3">
        <v>25.7</v>
      </c>
      <c r="D2128" s="3">
        <v>30.8</v>
      </c>
      <c r="E2128" s="2">
        <v>33.450000000000003</v>
      </c>
      <c r="V2128" s="6"/>
    </row>
    <row r="2129" spans="1:22" x14ac:dyDescent="0.3">
      <c r="A2129" s="6">
        <v>41081</v>
      </c>
      <c r="B2129" s="3">
        <v>22.35</v>
      </c>
      <c r="C2129" s="3">
        <v>25.85</v>
      </c>
      <c r="D2129" s="3">
        <v>30.8</v>
      </c>
      <c r="E2129" s="2">
        <v>33.450000000000003</v>
      </c>
      <c r="V2129" s="6"/>
    </row>
    <row r="2130" spans="1:22" x14ac:dyDescent="0.3">
      <c r="A2130" s="6">
        <v>41082</v>
      </c>
      <c r="B2130" s="3">
        <v>22.9</v>
      </c>
      <c r="C2130" s="3">
        <v>25.4</v>
      </c>
      <c r="D2130" s="3">
        <v>31.5</v>
      </c>
      <c r="E2130" s="2">
        <v>33.799999999999997</v>
      </c>
      <c r="V2130" s="6"/>
    </row>
    <row r="2131" spans="1:22" x14ac:dyDescent="0.3">
      <c r="A2131" s="6">
        <v>41085</v>
      </c>
      <c r="B2131" s="3">
        <v>22.4</v>
      </c>
      <c r="C2131" s="3">
        <v>26.25</v>
      </c>
      <c r="D2131" s="3">
        <v>31.25</v>
      </c>
      <c r="E2131" s="2">
        <v>33.25</v>
      </c>
      <c r="V2131" s="6"/>
    </row>
    <row r="2132" spans="1:22" x14ac:dyDescent="0.3">
      <c r="A2132" s="6">
        <v>41086</v>
      </c>
      <c r="B2132" s="3">
        <v>23.4</v>
      </c>
      <c r="C2132" s="3">
        <v>26.4</v>
      </c>
      <c r="D2132" s="3">
        <v>32.1</v>
      </c>
      <c r="E2132" s="2">
        <v>34.15</v>
      </c>
      <c r="V2132" s="6"/>
    </row>
    <row r="2133" spans="1:22" x14ac:dyDescent="0.3">
      <c r="A2133" s="6">
        <v>41087</v>
      </c>
      <c r="B2133" s="3">
        <v>23.45</v>
      </c>
      <c r="C2133" s="3">
        <v>27.2</v>
      </c>
      <c r="D2133" s="3">
        <v>32.049999999999997</v>
      </c>
      <c r="E2133" s="2">
        <v>33.799999999999997</v>
      </c>
      <c r="V2133" s="6"/>
    </row>
    <row r="2134" spans="1:22" x14ac:dyDescent="0.3">
      <c r="A2134" s="6">
        <v>41088</v>
      </c>
      <c r="B2134" s="3">
        <v>24.05</v>
      </c>
      <c r="C2134" s="3">
        <v>27.2</v>
      </c>
      <c r="D2134" s="3">
        <v>32.700000000000003</v>
      </c>
      <c r="E2134" s="2">
        <v>34.549999999999997</v>
      </c>
      <c r="V2134" s="6"/>
    </row>
    <row r="2135" spans="1:22" x14ac:dyDescent="0.3">
      <c r="A2135" s="6">
        <v>41089</v>
      </c>
      <c r="B2135" s="3">
        <v>23.65</v>
      </c>
      <c r="C2135" s="3">
        <v>32.299999999999997</v>
      </c>
      <c r="D2135" s="3">
        <v>32.4</v>
      </c>
      <c r="E2135" s="2">
        <v>34.9</v>
      </c>
      <c r="V2135" s="6"/>
    </row>
    <row r="2136" spans="1:22" x14ac:dyDescent="0.3">
      <c r="A2136" s="6">
        <v>41092</v>
      </c>
      <c r="B2136" s="3">
        <v>27</v>
      </c>
      <c r="C2136" s="3">
        <v>31.9</v>
      </c>
      <c r="D2136" s="3">
        <v>34.5</v>
      </c>
      <c r="E2136" s="2">
        <v>40.5</v>
      </c>
      <c r="V2136" s="6"/>
    </row>
    <row r="2137" spans="1:22" x14ac:dyDescent="0.3">
      <c r="A2137" s="6">
        <v>41093</v>
      </c>
      <c r="B2137" s="3">
        <v>26.4</v>
      </c>
      <c r="C2137" s="3">
        <v>31.05</v>
      </c>
      <c r="D2137" s="3">
        <v>34.299999999999997</v>
      </c>
      <c r="E2137" s="2">
        <v>40.25</v>
      </c>
      <c r="V2137" s="6"/>
    </row>
    <row r="2138" spans="1:22" x14ac:dyDescent="0.3">
      <c r="A2138" s="6">
        <v>41094</v>
      </c>
      <c r="B2138" s="3">
        <v>25</v>
      </c>
      <c r="C2138" s="3">
        <v>30.14</v>
      </c>
      <c r="D2138" s="3">
        <v>33.799999999999997</v>
      </c>
      <c r="E2138" s="2">
        <v>39.4</v>
      </c>
      <c r="V2138" s="6"/>
    </row>
    <row r="2139" spans="1:22" x14ac:dyDescent="0.3">
      <c r="A2139" s="6">
        <v>41095</v>
      </c>
      <c r="B2139" s="3">
        <v>23.7</v>
      </c>
      <c r="C2139" s="3">
        <v>29.75</v>
      </c>
      <c r="D2139" s="3">
        <v>32.94</v>
      </c>
      <c r="E2139" s="2">
        <v>38.75</v>
      </c>
      <c r="V2139" s="6"/>
    </row>
    <row r="2140" spans="1:22" x14ac:dyDescent="0.3">
      <c r="A2140" s="6">
        <v>41096</v>
      </c>
      <c r="B2140" s="3">
        <v>23</v>
      </c>
      <c r="C2140" s="3">
        <v>28.1</v>
      </c>
      <c r="D2140" s="3">
        <v>32.549999999999997</v>
      </c>
      <c r="E2140" s="2">
        <v>38.4</v>
      </c>
      <c r="V2140" s="6"/>
    </row>
    <row r="2141" spans="1:22" x14ac:dyDescent="0.3">
      <c r="A2141" s="6">
        <v>41099</v>
      </c>
      <c r="B2141" s="3">
        <v>21.2</v>
      </c>
      <c r="C2141" s="3">
        <v>28</v>
      </c>
      <c r="D2141" s="3">
        <v>31</v>
      </c>
      <c r="E2141" s="2">
        <v>37.299999999999997</v>
      </c>
      <c r="V2141" s="6"/>
    </row>
    <row r="2142" spans="1:22" x14ac:dyDescent="0.3">
      <c r="A2142" s="6">
        <v>41100</v>
      </c>
      <c r="B2142" s="3">
        <v>21.15</v>
      </c>
      <c r="C2142" s="3">
        <v>27.4</v>
      </c>
      <c r="D2142" s="3">
        <v>31.25</v>
      </c>
      <c r="E2142" s="2">
        <v>37.35</v>
      </c>
      <c r="V2142" s="6"/>
    </row>
    <row r="2143" spans="1:22" x14ac:dyDescent="0.3">
      <c r="A2143" s="6">
        <v>41101</v>
      </c>
      <c r="B2143" s="3">
        <v>20.45</v>
      </c>
      <c r="C2143" s="3">
        <v>27.4</v>
      </c>
      <c r="D2143" s="3">
        <v>30.75</v>
      </c>
      <c r="E2143" s="2">
        <v>37</v>
      </c>
      <c r="V2143" s="6"/>
    </row>
    <row r="2144" spans="1:22" x14ac:dyDescent="0.3">
      <c r="A2144" s="6">
        <v>41102</v>
      </c>
      <c r="B2144" s="3">
        <v>20.5</v>
      </c>
      <c r="C2144" s="3">
        <v>27.3</v>
      </c>
      <c r="D2144" s="3">
        <v>30.7</v>
      </c>
      <c r="E2144" s="2">
        <v>36.700000000000003</v>
      </c>
      <c r="V2144" s="6"/>
    </row>
    <row r="2145" spans="1:22" x14ac:dyDescent="0.3">
      <c r="A2145" s="6">
        <v>41103</v>
      </c>
      <c r="B2145" s="3">
        <v>20</v>
      </c>
      <c r="C2145" s="3">
        <v>26.8</v>
      </c>
      <c r="D2145" s="3">
        <v>31</v>
      </c>
      <c r="E2145" s="2">
        <v>37.799999999999997</v>
      </c>
      <c r="V2145" s="6"/>
    </row>
    <row r="2146" spans="1:22" x14ac:dyDescent="0.3">
      <c r="A2146" s="6">
        <v>41106</v>
      </c>
      <c r="B2146" s="3">
        <v>19.600000000000001</v>
      </c>
      <c r="C2146" s="3">
        <v>27.5</v>
      </c>
      <c r="D2146" s="3">
        <v>31</v>
      </c>
      <c r="E2146" s="2">
        <v>38.03</v>
      </c>
      <c r="V2146" s="6"/>
    </row>
    <row r="2147" spans="1:22" x14ac:dyDescent="0.3">
      <c r="A2147" s="6">
        <v>41107</v>
      </c>
      <c r="B2147" s="3">
        <v>20.25</v>
      </c>
      <c r="C2147" s="3">
        <v>27.35</v>
      </c>
      <c r="D2147" s="3">
        <v>31.95</v>
      </c>
      <c r="E2147" s="2">
        <v>39.049999999999997</v>
      </c>
      <c r="V2147" s="6"/>
    </row>
    <row r="2148" spans="1:22" x14ac:dyDescent="0.3">
      <c r="A2148" s="6">
        <v>41108</v>
      </c>
      <c r="B2148" s="3">
        <v>20.5</v>
      </c>
      <c r="C2148" s="3">
        <v>28.2</v>
      </c>
      <c r="D2148" s="3">
        <v>32</v>
      </c>
      <c r="E2148" s="2">
        <v>39</v>
      </c>
      <c r="V2148" s="6"/>
    </row>
    <row r="2149" spans="1:22" x14ac:dyDescent="0.3">
      <c r="A2149" s="6">
        <v>41109</v>
      </c>
      <c r="B2149" s="3">
        <v>22.4</v>
      </c>
      <c r="C2149" s="3">
        <v>28.75</v>
      </c>
      <c r="D2149" s="3">
        <v>32.25</v>
      </c>
      <c r="E2149" s="2">
        <v>39.35</v>
      </c>
      <c r="V2149" s="6"/>
    </row>
    <row r="2150" spans="1:22" x14ac:dyDescent="0.3">
      <c r="A2150" s="6">
        <v>41110</v>
      </c>
      <c r="B2150" s="3">
        <v>23.4</v>
      </c>
      <c r="C2150" s="3">
        <v>26.5</v>
      </c>
      <c r="D2150" s="3">
        <v>33</v>
      </c>
      <c r="E2150" s="2">
        <v>41</v>
      </c>
      <c r="V2150" s="6"/>
    </row>
    <row r="2151" spans="1:22" x14ac:dyDescent="0.3">
      <c r="A2151" s="6">
        <v>41113</v>
      </c>
      <c r="B2151" s="3">
        <v>19.8</v>
      </c>
      <c r="C2151" s="3">
        <v>26</v>
      </c>
      <c r="D2151" s="3">
        <v>30.9</v>
      </c>
      <c r="E2151" s="2">
        <v>39</v>
      </c>
      <c r="V2151" s="6"/>
    </row>
    <row r="2152" spans="1:22" x14ac:dyDescent="0.3">
      <c r="A2152" s="6">
        <v>41114</v>
      </c>
      <c r="B2152" s="3">
        <v>18.05</v>
      </c>
      <c r="C2152" s="3">
        <v>25.8</v>
      </c>
      <c r="D2152" s="3">
        <v>30.3</v>
      </c>
      <c r="E2152" s="2">
        <v>38.25</v>
      </c>
      <c r="V2152" s="6"/>
    </row>
    <row r="2153" spans="1:22" x14ac:dyDescent="0.3">
      <c r="A2153" s="6">
        <v>41115</v>
      </c>
      <c r="B2153" s="3">
        <v>17.75</v>
      </c>
      <c r="C2153" s="3">
        <v>25.25</v>
      </c>
      <c r="D2153" s="3">
        <v>30.4</v>
      </c>
      <c r="E2153" s="2">
        <v>38.65</v>
      </c>
      <c r="V2153" s="6"/>
    </row>
    <row r="2154" spans="1:22" x14ac:dyDescent="0.3">
      <c r="A2154" s="6">
        <v>41116</v>
      </c>
      <c r="B2154" s="3">
        <v>16.25</v>
      </c>
      <c r="C2154" s="3">
        <v>25.1</v>
      </c>
      <c r="D2154" s="3">
        <v>30.4</v>
      </c>
      <c r="E2154" s="2">
        <v>39</v>
      </c>
      <c r="V2154" s="6"/>
    </row>
    <row r="2155" spans="1:22" x14ac:dyDescent="0.3">
      <c r="A2155" s="6">
        <v>41117</v>
      </c>
      <c r="B2155" s="3">
        <v>16.75</v>
      </c>
      <c r="C2155" s="3">
        <v>24.35</v>
      </c>
      <c r="D2155" s="3">
        <v>30.1</v>
      </c>
      <c r="E2155" s="2">
        <v>39.200000000000003</v>
      </c>
      <c r="V2155" s="6"/>
    </row>
    <row r="2156" spans="1:22" x14ac:dyDescent="0.3">
      <c r="A2156" s="6">
        <v>41120</v>
      </c>
      <c r="B2156" s="3">
        <v>17.100000000000001</v>
      </c>
      <c r="C2156" s="3">
        <v>24.3</v>
      </c>
      <c r="D2156" s="3">
        <v>30</v>
      </c>
      <c r="E2156" s="2">
        <v>39</v>
      </c>
      <c r="V2156" s="6"/>
    </row>
    <row r="2157" spans="1:22" x14ac:dyDescent="0.3">
      <c r="A2157" s="6">
        <v>41121</v>
      </c>
      <c r="B2157" s="3">
        <v>16.8</v>
      </c>
      <c r="C2157" s="3">
        <v>31.45</v>
      </c>
      <c r="D2157" s="3">
        <v>30.65</v>
      </c>
      <c r="E2157" s="2">
        <v>39.6</v>
      </c>
      <c r="V2157" s="6"/>
    </row>
    <row r="2158" spans="1:22" x14ac:dyDescent="0.3">
      <c r="A2158" s="6">
        <v>41122</v>
      </c>
      <c r="B2158" s="3">
        <v>25.65</v>
      </c>
      <c r="C2158" s="3">
        <v>31.3</v>
      </c>
      <c r="D2158" s="3">
        <v>40</v>
      </c>
      <c r="E2158" s="2">
        <v>41.85</v>
      </c>
      <c r="V2158" s="6"/>
    </row>
    <row r="2159" spans="1:22" x14ac:dyDescent="0.3">
      <c r="A2159" s="6">
        <v>41123</v>
      </c>
      <c r="B2159" s="3">
        <v>25.01</v>
      </c>
      <c r="C2159" s="3">
        <v>32.5</v>
      </c>
      <c r="D2159" s="3">
        <v>39.65</v>
      </c>
      <c r="E2159" s="2">
        <v>41.7</v>
      </c>
      <c r="V2159" s="6"/>
    </row>
    <row r="2160" spans="1:22" x14ac:dyDescent="0.3">
      <c r="A2160" s="6">
        <v>41124</v>
      </c>
      <c r="B2160" s="3">
        <v>27</v>
      </c>
      <c r="C2160" s="3">
        <v>32.549999999999997</v>
      </c>
      <c r="D2160" s="3">
        <v>40.229999999999997</v>
      </c>
      <c r="E2160" s="2">
        <v>42.45</v>
      </c>
      <c r="V2160" s="6"/>
    </row>
    <row r="2161" spans="1:22" x14ac:dyDescent="0.3">
      <c r="A2161" s="6">
        <v>41127</v>
      </c>
      <c r="B2161" s="3">
        <v>26.98</v>
      </c>
      <c r="C2161" s="3">
        <v>34.299999999999997</v>
      </c>
      <c r="D2161" s="3">
        <v>40.299999999999997</v>
      </c>
      <c r="E2161" s="2">
        <v>42.5</v>
      </c>
      <c r="V2161" s="6"/>
    </row>
    <row r="2162" spans="1:22" x14ac:dyDescent="0.3">
      <c r="A2162" s="6">
        <v>41128</v>
      </c>
      <c r="B2162" s="3">
        <v>28.9</v>
      </c>
      <c r="C2162" s="3">
        <v>34.9</v>
      </c>
      <c r="D2162" s="3">
        <v>41.4</v>
      </c>
      <c r="E2162" s="2">
        <v>43.3</v>
      </c>
      <c r="V2162" s="6"/>
    </row>
    <row r="2163" spans="1:22" x14ac:dyDescent="0.3">
      <c r="A2163" s="6">
        <v>41129</v>
      </c>
      <c r="B2163" s="3">
        <v>30.1</v>
      </c>
      <c r="C2163" s="3">
        <v>34.1</v>
      </c>
      <c r="D2163" s="3">
        <v>41.85</v>
      </c>
      <c r="E2163" s="2">
        <v>43.5</v>
      </c>
      <c r="V2163" s="6"/>
    </row>
    <row r="2164" spans="1:22" x14ac:dyDescent="0.3">
      <c r="A2164" s="6">
        <v>41130</v>
      </c>
      <c r="B2164" s="3">
        <v>29.7</v>
      </c>
      <c r="C2164" s="3">
        <v>33.75</v>
      </c>
      <c r="D2164" s="3">
        <v>41.2</v>
      </c>
      <c r="E2164" s="2">
        <v>42.6</v>
      </c>
      <c r="V2164" s="6"/>
    </row>
    <row r="2165" spans="1:22" x14ac:dyDescent="0.3">
      <c r="A2165" s="6">
        <v>41131</v>
      </c>
      <c r="B2165" s="3">
        <v>29.3</v>
      </c>
      <c r="C2165" s="3">
        <v>35.1</v>
      </c>
      <c r="D2165" s="3">
        <v>41</v>
      </c>
      <c r="E2165" s="2">
        <v>42.7</v>
      </c>
      <c r="V2165" s="6"/>
    </row>
    <row r="2166" spans="1:22" x14ac:dyDescent="0.3">
      <c r="A2166" s="6">
        <v>41134</v>
      </c>
      <c r="B2166" s="3">
        <v>31.55</v>
      </c>
      <c r="C2166" s="3">
        <v>34.700000000000003</v>
      </c>
      <c r="D2166" s="3">
        <v>42.5</v>
      </c>
      <c r="E2166" s="2">
        <v>44.2</v>
      </c>
      <c r="V2166" s="6"/>
    </row>
    <row r="2167" spans="1:22" x14ac:dyDescent="0.3">
      <c r="A2167" s="6">
        <v>41135</v>
      </c>
      <c r="B2167" s="3">
        <v>31.2</v>
      </c>
      <c r="C2167" s="3">
        <v>35.049999999999997</v>
      </c>
      <c r="D2167" s="3">
        <v>42.05</v>
      </c>
      <c r="E2167" s="2">
        <v>43.75</v>
      </c>
      <c r="V2167" s="6"/>
    </row>
    <row r="2168" spans="1:22" x14ac:dyDescent="0.3">
      <c r="A2168" s="6">
        <v>41136</v>
      </c>
      <c r="B2168" s="3">
        <v>31.65</v>
      </c>
      <c r="C2168" s="3">
        <v>33.950000000000003</v>
      </c>
      <c r="D2168" s="3">
        <v>41.65</v>
      </c>
      <c r="E2168" s="2">
        <v>43.55</v>
      </c>
      <c r="V2168" s="6"/>
    </row>
    <row r="2169" spans="1:22" x14ac:dyDescent="0.3">
      <c r="A2169" s="6">
        <v>41137</v>
      </c>
      <c r="B2169" s="3">
        <v>30.25</v>
      </c>
      <c r="C2169" s="3">
        <v>34.15</v>
      </c>
      <c r="D2169" s="3">
        <v>40.9</v>
      </c>
      <c r="E2169" s="2">
        <v>42.85</v>
      </c>
      <c r="V2169" s="6"/>
    </row>
    <row r="2170" spans="1:22" x14ac:dyDescent="0.3">
      <c r="A2170" s="6">
        <v>41138</v>
      </c>
      <c r="B2170" s="3">
        <v>30</v>
      </c>
      <c r="C2170" s="3">
        <v>33.65</v>
      </c>
      <c r="D2170" s="3">
        <v>41.35</v>
      </c>
      <c r="E2170" s="2">
        <v>43.15</v>
      </c>
      <c r="V2170" s="6"/>
    </row>
    <row r="2171" spans="1:22" x14ac:dyDescent="0.3">
      <c r="A2171" s="6">
        <v>41141</v>
      </c>
      <c r="B2171" s="3">
        <v>29.65</v>
      </c>
      <c r="C2171" s="3">
        <v>33.15</v>
      </c>
      <c r="D2171" s="3">
        <v>41</v>
      </c>
      <c r="E2171" s="2">
        <v>42.8</v>
      </c>
      <c r="V2171" s="6"/>
    </row>
    <row r="2172" spans="1:22" x14ac:dyDescent="0.3">
      <c r="A2172" s="6">
        <v>41142</v>
      </c>
      <c r="B2172" s="3">
        <v>28.5</v>
      </c>
      <c r="C2172" s="3">
        <v>35.15</v>
      </c>
      <c r="D2172" s="3">
        <v>40.700000000000003</v>
      </c>
      <c r="E2172" s="2">
        <v>42.35</v>
      </c>
      <c r="V2172" s="6"/>
    </row>
    <row r="2173" spans="1:22" x14ac:dyDescent="0.3">
      <c r="A2173" s="6">
        <v>41143</v>
      </c>
      <c r="B2173" s="3">
        <v>31.35</v>
      </c>
      <c r="C2173" s="3">
        <v>35.549999999999997</v>
      </c>
      <c r="D2173" s="3">
        <v>41.89</v>
      </c>
      <c r="E2173" s="2">
        <v>43.62</v>
      </c>
      <c r="V2173" s="6"/>
    </row>
    <row r="2174" spans="1:22" x14ac:dyDescent="0.3">
      <c r="A2174" s="6">
        <v>41144</v>
      </c>
      <c r="B2174" s="3">
        <v>32.4</v>
      </c>
      <c r="C2174" s="3">
        <v>34.35</v>
      </c>
      <c r="D2174" s="3">
        <v>41.9</v>
      </c>
      <c r="E2174" s="2">
        <v>43.7</v>
      </c>
      <c r="V2174" s="6"/>
    </row>
    <row r="2175" spans="1:22" x14ac:dyDescent="0.3">
      <c r="A2175" s="6">
        <v>41145</v>
      </c>
      <c r="B2175" s="3">
        <v>30.9</v>
      </c>
      <c r="C2175" s="3">
        <v>33.5</v>
      </c>
      <c r="D2175" s="3">
        <v>41</v>
      </c>
      <c r="E2175" s="2">
        <v>43.3</v>
      </c>
      <c r="V2175" s="6"/>
    </row>
    <row r="2176" spans="1:22" x14ac:dyDescent="0.3">
      <c r="A2176" s="6">
        <v>41148</v>
      </c>
      <c r="B2176" s="3">
        <v>28.6</v>
      </c>
      <c r="C2176" s="3">
        <v>32.799999999999997</v>
      </c>
      <c r="D2176" s="3">
        <v>40.700000000000003</v>
      </c>
      <c r="E2176" s="2">
        <v>42.9</v>
      </c>
      <c r="V2176" s="6"/>
    </row>
    <row r="2177" spans="1:22" x14ac:dyDescent="0.3">
      <c r="A2177" s="6">
        <v>41149</v>
      </c>
      <c r="B2177" s="3">
        <v>28.1</v>
      </c>
      <c r="C2177" s="3">
        <v>32.1</v>
      </c>
      <c r="D2177" s="3">
        <v>40.9</v>
      </c>
      <c r="E2177" s="2">
        <v>43.1</v>
      </c>
      <c r="V2177" s="6"/>
    </row>
    <row r="2178" spans="1:22" x14ac:dyDescent="0.3">
      <c r="A2178" s="6">
        <v>41150</v>
      </c>
      <c r="B2178" s="3">
        <v>27.3</v>
      </c>
      <c r="C2178" s="3">
        <v>32.200000000000003</v>
      </c>
      <c r="D2178" s="3">
        <v>40</v>
      </c>
      <c r="E2178" s="2">
        <v>42.4</v>
      </c>
      <c r="V2178" s="6"/>
    </row>
    <row r="2179" spans="1:22" x14ac:dyDescent="0.3">
      <c r="A2179" s="6">
        <v>41151</v>
      </c>
      <c r="B2179" s="3">
        <v>27.25</v>
      </c>
      <c r="C2179" s="3">
        <v>32.200000000000003</v>
      </c>
      <c r="D2179" s="3">
        <v>40.200000000000003</v>
      </c>
      <c r="E2179" s="2">
        <v>42</v>
      </c>
      <c r="V2179" s="6"/>
    </row>
    <row r="2180" spans="1:22" x14ac:dyDescent="0.3">
      <c r="A2180" s="6">
        <v>41152</v>
      </c>
      <c r="B2180" s="3">
        <v>26.9</v>
      </c>
      <c r="C2180" s="3">
        <v>39.1</v>
      </c>
      <c r="D2180" s="3">
        <v>39.799999999999997</v>
      </c>
      <c r="E2180" s="2">
        <v>41.9</v>
      </c>
      <c r="V2180" s="6"/>
    </row>
    <row r="2181" spans="1:22" x14ac:dyDescent="0.3">
      <c r="A2181" s="6">
        <v>41155</v>
      </c>
      <c r="B2181" s="3">
        <v>29.8</v>
      </c>
      <c r="C2181" s="3">
        <v>39.35</v>
      </c>
      <c r="D2181" s="3">
        <v>41.6</v>
      </c>
      <c r="E2181" s="2">
        <v>43.45</v>
      </c>
      <c r="V2181" s="6"/>
    </row>
    <row r="2182" spans="1:22" x14ac:dyDescent="0.3">
      <c r="A2182" s="6">
        <v>41156</v>
      </c>
      <c r="B2182" s="3">
        <v>30.3</v>
      </c>
      <c r="C2182" s="3">
        <v>39.200000000000003</v>
      </c>
      <c r="D2182" s="3">
        <v>42</v>
      </c>
      <c r="E2182" s="2">
        <v>43.75</v>
      </c>
      <c r="V2182" s="6"/>
    </row>
    <row r="2183" spans="1:22" x14ac:dyDescent="0.3">
      <c r="A2183" s="6">
        <v>41157</v>
      </c>
      <c r="B2183" s="3">
        <v>29.5</v>
      </c>
      <c r="C2183" s="3">
        <v>39.25</v>
      </c>
      <c r="D2183" s="3">
        <v>42</v>
      </c>
      <c r="E2183" s="2">
        <v>43.65</v>
      </c>
      <c r="V2183" s="6"/>
    </row>
    <row r="2184" spans="1:22" x14ac:dyDescent="0.3">
      <c r="A2184" s="6">
        <v>41158</v>
      </c>
      <c r="B2184" s="3">
        <v>29.64</v>
      </c>
      <c r="C2184" s="3">
        <v>39.75</v>
      </c>
      <c r="D2184" s="3">
        <v>42.06</v>
      </c>
      <c r="E2184" s="2">
        <v>44</v>
      </c>
      <c r="V2184" s="6"/>
    </row>
    <row r="2185" spans="1:22" x14ac:dyDescent="0.3">
      <c r="A2185" s="6">
        <v>41159</v>
      </c>
      <c r="B2185" s="3">
        <v>30</v>
      </c>
      <c r="C2185" s="3">
        <v>39.450000000000003</v>
      </c>
      <c r="D2185" s="3">
        <v>42.12</v>
      </c>
      <c r="E2185" s="2">
        <v>44.12</v>
      </c>
      <c r="V2185" s="6"/>
    </row>
    <row r="2186" spans="1:22" x14ac:dyDescent="0.3">
      <c r="A2186" s="6">
        <v>41162</v>
      </c>
      <c r="B2186" s="3">
        <v>30.7</v>
      </c>
      <c r="C2186" s="3">
        <v>38.75</v>
      </c>
      <c r="D2186" s="3">
        <v>42.05</v>
      </c>
      <c r="E2186" s="2">
        <v>44.1</v>
      </c>
      <c r="V2186" s="6"/>
    </row>
    <row r="2187" spans="1:22" x14ac:dyDescent="0.3">
      <c r="A2187" s="6">
        <v>41163</v>
      </c>
      <c r="B2187" s="3">
        <v>30</v>
      </c>
      <c r="C2187" s="3">
        <v>38.4</v>
      </c>
      <c r="D2187" s="3">
        <v>41.9</v>
      </c>
      <c r="E2187" s="2">
        <v>43.55</v>
      </c>
      <c r="V2187" s="6"/>
    </row>
    <row r="2188" spans="1:22" x14ac:dyDescent="0.3">
      <c r="A2188" s="6">
        <v>41164</v>
      </c>
      <c r="B2188" s="3">
        <v>29.15</v>
      </c>
      <c r="C2188" s="3">
        <v>38.700000000000003</v>
      </c>
      <c r="D2188" s="3">
        <v>41.35</v>
      </c>
      <c r="E2188" s="2">
        <v>43.3</v>
      </c>
      <c r="V2188" s="6"/>
    </row>
    <row r="2189" spans="1:22" x14ac:dyDescent="0.3">
      <c r="A2189" s="6">
        <v>41165</v>
      </c>
      <c r="B2189" s="3">
        <v>29.5</v>
      </c>
      <c r="C2189" s="3">
        <v>38.200000000000003</v>
      </c>
      <c r="D2189" s="3">
        <v>41.6</v>
      </c>
      <c r="E2189" s="2">
        <v>43.35</v>
      </c>
      <c r="V2189" s="6"/>
    </row>
    <row r="2190" spans="1:22" x14ac:dyDescent="0.3">
      <c r="A2190" s="6">
        <v>41166</v>
      </c>
      <c r="B2190" s="3">
        <v>29.1</v>
      </c>
      <c r="C2190" s="3">
        <v>38.450000000000003</v>
      </c>
      <c r="D2190" s="3">
        <v>41.3</v>
      </c>
      <c r="E2190" s="2">
        <v>43.1</v>
      </c>
      <c r="V2190" s="6"/>
    </row>
    <row r="2191" spans="1:22" x14ac:dyDescent="0.3">
      <c r="A2191" s="6">
        <v>41169</v>
      </c>
      <c r="B2191" s="3">
        <v>30.45</v>
      </c>
      <c r="C2191" s="3">
        <v>38.4</v>
      </c>
      <c r="D2191" s="3">
        <v>41.4</v>
      </c>
      <c r="E2191" s="2">
        <v>42.9</v>
      </c>
      <c r="V2191" s="6"/>
    </row>
    <row r="2192" spans="1:22" x14ac:dyDescent="0.3">
      <c r="A2192" s="6">
        <v>41170</v>
      </c>
      <c r="B2192" s="3">
        <v>31.3</v>
      </c>
      <c r="C2192" s="3">
        <v>37.799999999999997</v>
      </c>
      <c r="D2192" s="3">
        <v>41.35</v>
      </c>
      <c r="E2192" s="2">
        <v>42.85</v>
      </c>
      <c r="V2192" s="6"/>
    </row>
    <row r="2193" spans="1:22" x14ac:dyDescent="0.3">
      <c r="A2193" s="6">
        <v>41171</v>
      </c>
      <c r="B2193" s="3">
        <v>31.5</v>
      </c>
      <c r="C2193" s="3">
        <v>38.1</v>
      </c>
      <c r="D2193" s="3">
        <v>40.85</v>
      </c>
      <c r="E2193" s="2">
        <v>42.45</v>
      </c>
      <c r="V2193" s="6"/>
    </row>
    <row r="2194" spans="1:22" x14ac:dyDescent="0.3">
      <c r="A2194" s="6">
        <v>41172</v>
      </c>
      <c r="B2194" s="3">
        <v>31.9</v>
      </c>
      <c r="C2194" s="3">
        <v>37.450000000000003</v>
      </c>
      <c r="D2194" s="3">
        <v>40.85</v>
      </c>
      <c r="E2194" s="2">
        <v>42.4</v>
      </c>
      <c r="V2194" s="6"/>
    </row>
    <row r="2195" spans="1:22" x14ac:dyDescent="0.3">
      <c r="A2195" s="6">
        <v>41173</v>
      </c>
      <c r="B2195" s="3">
        <v>32.200000000000003</v>
      </c>
      <c r="C2195" s="3">
        <v>37.090000000000003</v>
      </c>
      <c r="D2195" s="3">
        <v>40.299999999999997</v>
      </c>
      <c r="E2195" s="2">
        <v>42.1</v>
      </c>
      <c r="V2195" s="6"/>
    </row>
    <row r="2196" spans="1:22" x14ac:dyDescent="0.3">
      <c r="A2196" s="6">
        <v>41176</v>
      </c>
      <c r="B2196" s="3">
        <v>31.55</v>
      </c>
      <c r="C2196" s="3">
        <v>37.6</v>
      </c>
      <c r="D2196" s="3">
        <v>40</v>
      </c>
      <c r="E2196" s="2">
        <v>41.3</v>
      </c>
      <c r="V2196" s="6"/>
    </row>
    <row r="2197" spans="1:22" x14ac:dyDescent="0.3">
      <c r="A2197" s="6">
        <v>41177</v>
      </c>
      <c r="B2197" s="3">
        <v>32.1</v>
      </c>
      <c r="C2197" s="3">
        <v>37.840000000000003</v>
      </c>
      <c r="D2197" s="3">
        <v>40.5</v>
      </c>
      <c r="E2197" s="2">
        <v>41.65</v>
      </c>
      <c r="V2197" s="6"/>
    </row>
    <row r="2198" spans="1:22" x14ac:dyDescent="0.3">
      <c r="A2198" s="6">
        <v>41178</v>
      </c>
      <c r="B2198" s="3">
        <v>33.200000000000003</v>
      </c>
      <c r="C2198" s="3">
        <v>37.799999999999997</v>
      </c>
      <c r="D2198" s="3">
        <v>40.5</v>
      </c>
      <c r="E2198" s="2">
        <v>42</v>
      </c>
      <c r="V2198" s="6"/>
    </row>
    <row r="2199" spans="1:22" x14ac:dyDescent="0.3">
      <c r="A2199" s="6">
        <v>41179</v>
      </c>
      <c r="B2199" s="3">
        <v>32.4</v>
      </c>
      <c r="C2199" s="3">
        <v>38.200000000000003</v>
      </c>
      <c r="D2199" s="3">
        <v>40.25</v>
      </c>
      <c r="E2199" s="2">
        <v>41.78</v>
      </c>
      <c r="V2199" s="6"/>
    </row>
    <row r="2200" spans="1:22" x14ac:dyDescent="0.3">
      <c r="A2200" s="6">
        <v>41180</v>
      </c>
      <c r="B2200" s="3">
        <v>32.4</v>
      </c>
      <c r="C2200" s="3">
        <v>40.799999999999997</v>
      </c>
      <c r="D2200" s="3">
        <v>40.6</v>
      </c>
      <c r="E2200" s="2">
        <v>42.4</v>
      </c>
      <c r="V2200" s="6"/>
    </row>
    <row r="2201" spans="1:22" x14ac:dyDescent="0.3">
      <c r="A2201" s="6">
        <v>41183</v>
      </c>
      <c r="B2201" s="3">
        <v>38.9</v>
      </c>
      <c r="C2201" s="3">
        <v>40.4</v>
      </c>
      <c r="D2201" s="3">
        <v>42.4</v>
      </c>
      <c r="E2201" s="2">
        <v>42.93</v>
      </c>
      <c r="V2201" s="6"/>
    </row>
    <row r="2202" spans="1:22" x14ac:dyDescent="0.3">
      <c r="A2202" s="6">
        <v>41184</v>
      </c>
      <c r="B2202" s="3">
        <v>38.5</v>
      </c>
      <c r="C2202" s="3">
        <v>40.549999999999997</v>
      </c>
      <c r="D2202" s="3">
        <v>42.5</v>
      </c>
      <c r="E2202" s="2">
        <v>43</v>
      </c>
      <c r="V2202" s="6"/>
    </row>
    <row r="2203" spans="1:22" x14ac:dyDescent="0.3">
      <c r="A2203" s="6">
        <v>41185</v>
      </c>
      <c r="B2203" s="3">
        <v>38.9</v>
      </c>
      <c r="C2203" s="3">
        <v>40.450000000000003</v>
      </c>
      <c r="D2203" s="3">
        <v>42.7</v>
      </c>
      <c r="E2203" s="2">
        <v>43.15</v>
      </c>
      <c r="V2203" s="6"/>
    </row>
    <row r="2204" spans="1:22" x14ac:dyDescent="0.3">
      <c r="A2204" s="6">
        <v>41186</v>
      </c>
      <c r="B2204" s="3">
        <v>38.85</v>
      </c>
      <c r="C2204" s="3">
        <v>41.15</v>
      </c>
      <c r="D2204" s="3">
        <v>42.55</v>
      </c>
      <c r="E2204" s="2">
        <v>43.4</v>
      </c>
      <c r="V2204" s="6"/>
    </row>
    <row r="2205" spans="1:22" x14ac:dyDescent="0.3">
      <c r="A2205" s="6">
        <v>41187</v>
      </c>
      <c r="B2205" s="3">
        <v>39.450000000000003</v>
      </c>
      <c r="C2205" s="3">
        <v>41.85</v>
      </c>
      <c r="D2205" s="3">
        <v>43.65</v>
      </c>
      <c r="E2205" s="2">
        <v>44.25</v>
      </c>
      <c r="V2205" s="6"/>
    </row>
    <row r="2206" spans="1:22" x14ac:dyDescent="0.3">
      <c r="A2206" s="6">
        <v>41190</v>
      </c>
      <c r="B2206" s="3">
        <v>40.4</v>
      </c>
      <c r="C2206" s="3">
        <v>42.15</v>
      </c>
      <c r="D2206" s="3">
        <v>44</v>
      </c>
      <c r="E2206" s="2">
        <v>44.75</v>
      </c>
      <c r="V2206" s="6"/>
    </row>
    <row r="2207" spans="1:22" x14ac:dyDescent="0.3">
      <c r="A2207" s="6">
        <v>41191</v>
      </c>
      <c r="B2207" s="3">
        <v>40.700000000000003</v>
      </c>
      <c r="C2207" s="3">
        <v>41.65</v>
      </c>
      <c r="D2207" s="3">
        <v>44.5</v>
      </c>
      <c r="E2207" s="2">
        <v>44.9</v>
      </c>
      <c r="V2207" s="6"/>
    </row>
    <row r="2208" spans="1:22" x14ac:dyDescent="0.3">
      <c r="A2208" s="6">
        <v>41192</v>
      </c>
      <c r="B2208" s="3">
        <v>40.049999999999997</v>
      </c>
      <c r="C2208" s="3">
        <v>41.1</v>
      </c>
      <c r="D2208" s="3">
        <v>43.9</v>
      </c>
      <c r="E2208" s="2">
        <v>44.6</v>
      </c>
      <c r="V2208" s="6"/>
    </row>
    <row r="2209" spans="1:22" x14ac:dyDescent="0.3">
      <c r="A2209" s="6">
        <v>41193</v>
      </c>
      <c r="B2209" s="3">
        <v>38.799999999999997</v>
      </c>
      <c r="C2209" s="3">
        <v>41.25</v>
      </c>
      <c r="D2209" s="3">
        <v>42.9</v>
      </c>
      <c r="E2209" s="2">
        <v>43.4</v>
      </c>
      <c r="V2209" s="6"/>
    </row>
    <row r="2210" spans="1:22" x14ac:dyDescent="0.3">
      <c r="A2210" s="6">
        <v>41194</v>
      </c>
      <c r="B2210" s="3">
        <v>38.799999999999997</v>
      </c>
      <c r="C2210" s="3">
        <v>40.700000000000003</v>
      </c>
      <c r="D2210" s="3">
        <v>43.1</v>
      </c>
      <c r="E2210" s="2">
        <v>43.6</v>
      </c>
      <c r="V2210" s="6"/>
    </row>
    <row r="2211" spans="1:22" x14ac:dyDescent="0.3">
      <c r="A2211" s="6">
        <v>41197</v>
      </c>
      <c r="B2211" s="3">
        <v>38.450000000000003</v>
      </c>
      <c r="C2211" s="3">
        <v>41.14</v>
      </c>
      <c r="D2211" s="3">
        <v>42.25</v>
      </c>
      <c r="E2211" s="2">
        <v>42.85</v>
      </c>
      <c r="V2211" s="6"/>
    </row>
    <row r="2212" spans="1:22" x14ac:dyDescent="0.3">
      <c r="A2212" s="6">
        <v>41198</v>
      </c>
      <c r="B2212" s="3">
        <v>39.14</v>
      </c>
      <c r="C2212" s="3">
        <v>41.55</v>
      </c>
      <c r="D2212" s="3">
        <v>42.75</v>
      </c>
      <c r="E2212" s="2">
        <v>43.1</v>
      </c>
      <c r="V2212" s="6"/>
    </row>
    <row r="2213" spans="1:22" x14ac:dyDescent="0.3">
      <c r="A2213" s="6">
        <v>41199</v>
      </c>
      <c r="B2213" s="3">
        <v>39.75</v>
      </c>
      <c r="C2213" s="3">
        <v>41.4</v>
      </c>
      <c r="D2213" s="3">
        <v>43.2</v>
      </c>
      <c r="E2213" s="2">
        <v>43.6</v>
      </c>
      <c r="V2213" s="6"/>
    </row>
    <row r="2214" spans="1:22" x14ac:dyDescent="0.3">
      <c r="A2214" s="6">
        <v>41200</v>
      </c>
      <c r="B2214" s="3">
        <v>39.65</v>
      </c>
      <c r="C2214" s="3">
        <v>42.2</v>
      </c>
      <c r="D2214" s="3">
        <v>43.25</v>
      </c>
      <c r="E2214" s="2">
        <v>43.6</v>
      </c>
      <c r="V2214" s="6"/>
    </row>
    <row r="2215" spans="1:22" x14ac:dyDescent="0.3">
      <c r="A2215" s="6">
        <v>41201</v>
      </c>
      <c r="B2215" s="3">
        <v>40.6</v>
      </c>
      <c r="C2215" s="3">
        <v>42</v>
      </c>
      <c r="D2215" s="3">
        <v>44</v>
      </c>
      <c r="E2215" s="2">
        <v>44.45</v>
      </c>
      <c r="V2215" s="6"/>
    </row>
    <row r="2216" spans="1:22" x14ac:dyDescent="0.3">
      <c r="A2216" s="6">
        <v>41204</v>
      </c>
      <c r="B2216" s="3">
        <v>40.65</v>
      </c>
      <c r="C2216" s="3">
        <v>41.5</v>
      </c>
      <c r="D2216" s="3">
        <v>43.8</v>
      </c>
      <c r="E2216" s="2">
        <v>44.5</v>
      </c>
      <c r="V2216" s="6"/>
    </row>
    <row r="2217" spans="1:22" x14ac:dyDescent="0.3">
      <c r="A2217" s="6">
        <v>41205</v>
      </c>
      <c r="B2217" s="3">
        <v>40.25</v>
      </c>
      <c r="C2217" s="3">
        <v>40.75</v>
      </c>
      <c r="D2217" s="3">
        <v>43.1</v>
      </c>
      <c r="E2217" s="2">
        <v>43.88</v>
      </c>
      <c r="V2217" s="6"/>
    </row>
    <row r="2218" spans="1:22" x14ac:dyDescent="0.3">
      <c r="A2218" s="6">
        <v>41206</v>
      </c>
      <c r="B2218" s="3">
        <v>38.950000000000003</v>
      </c>
      <c r="C2218" s="3">
        <v>40.75</v>
      </c>
      <c r="D2218" s="3">
        <v>42.35</v>
      </c>
      <c r="E2218" s="2">
        <v>43.05</v>
      </c>
      <c r="V2218" s="6"/>
    </row>
    <row r="2219" spans="1:22" x14ac:dyDescent="0.3">
      <c r="A2219" s="6">
        <v>41207</v>
      </c>
      <c r="B2219" s="3">
        <v>38.65</v>
      </c>
      <c r="C2219" s="3">
        <v>41</v>
      </c>
      <c r="D2219" s="3">
        <v>42.35</v>
      </c>
      <c r="E2219" s="2">
        <v>43.15</v>
      </c>
      <c r="V2219" s="6"/>
    </row>
    <row r="2220" spans="1:22" x14ac:dyDescent="0.3">
      <c r="A2220" s="6">
        <v>41208</v>
      </c>
      <c r="B2220" s="3">
        <v>39.25</v>
      </c>
      <c r="C2220" s="3">
        <v>40.049999999999997</v>
      </c>
      <c r="D2220" s="3">
        <v>42.85</v>
      </c>
      <c r="E2220" s="2">
        <v>43.65</v>
      </c>
      <c r="V2220" s="6"/>
    </row>
    <row r="2221" spans="1:22" x14ac:dyDescent="0.3">
      <c r="A2221" s="6">
        <v>41211</v>
      </c>
      <c r="B2221" s="3">
        <v>37.9</v>
      </c>
      <c r="C2221" s="3">
        <v>40.549999999999997</v>
      </c>
      <c r="D2221" s="3">
        <v>41.65</v>
      </c>
      <c r="E2221" s="2">
        <v>42.45</v>
      </c>
      <c r="V2221" s="6"/>
    </row>
    <row r="2222" spans="1:22" x14ac:dyDescent="0.3">
      <c r="A2222" s="6">
        <v>41212</v>
      </c>
      <c r="B2222" s="3">
        <v>38.700000000000003</v>
      </c>
      <c r="C2222" s="3">
        <v>40</v>
      </c>
      <c r="D2222" s="3">
        <v>42</v>
      </c>
      <c r="E2222" s="2">
        <v>42.8</v>
      </c>
      <c r="V2222" s="6"/>
    </row>
    <row r="2223" spans="1:22" x14ac:dyDescent="0.3">
      <c r="A2223" s="6">
        <v>41213</v>
      </c>
      <c r="B2223" s="3">
        <v>37.9</v>
      </c>
      <c r="C2223" s="3">
        <v>41.3</v>
      </c>
      <c r="D2223" s="3">
        <v>41.56</v>
      </c>
      <c r="E2223" s="2">
        <v>42.5</v>
      </c>
      <c r="V2223" s="6"/>
    </row>
    <row r="2224" spans="1:22" x14ac:dyDescent="0.3">
      <c r="A2224" s="6">
        <v>41214</v>
      </c>
      <c r="B2224" s="3">
        <v>39.409999999999997</v>
      </c>
      <c r="C2224" s="3">
        <v>41.39</v>
      </c>
      <c r="D2224" s="3">
        <v>42.3</v>
      </c>
      <c r="E2224" s="2">
        <v>37.75</v>
      </c>
      <c r="V2224" s="6"/>
    </row>
    <row r="2225" spans="1:22" x14ac:dyDescent="0.3">
      <c r="A2225" s="6">
        <v>41215</v>
      </c>
      <c r="B2225" s="3">
        <v>39.299999999999997</v>
      </c>
      <c r="C2225" s="3">
        <v>40.65</v>
      </c>
      <c r="D2225" s="3">
        <v>42.34</v>
      </c>
      <c r="E2225" s="2">
        <v>38.19</v>
      </c>
      <c r="V2225" s="6"/>
    </row>
    <row r="2226" spans="1:22" x14ac:dyDescent="0.3">
      <c r="A2226" s="6">
        <v>41218</v>
      </c>
      <c r="B2226" s="3">
        <v>38.85</v>
      </c>
      <c r="C2226" s="3">
        <v>40.94</v>
      </c>
      <c r="D2226" s="3">
        <v>41.69</v>
      </c>
      <c r="E2226" s="2">
        <v>37.700000000000003</v>
      </c>
      <c r="V2226" s="6"/>
    </row>
    <row r="2227" spans="1:22" x14ac:dyDescent="0.3">
      <c r="A2227" s="6">
        <v>41219</v>
      </c>
      <c r="B2227" s="3">
        <v>38.75</v>
      </c>
      <c r="C2227" s="3">
        <v>40.99</v>
      </c>
      <c r="D2227" s="3">
        <v>41.95</v>
      </c>
      <c r="E2227" s="2">
        <v>38.04</v>
      </c>
      <c r="V2227" s="6"/>
    </row>
    <row r="2228" spans="1:22" x14ac:dyDescent="0.3">
      <c r="A2228" s="6">
        <v>41220</v>
      </c>
      <c r="B2228" s="3">
        <v>38.700000000000003</v>
      </c>
      <c r="C2228" s="3">
        <v>40.9</v>
      </c>
      <c r="D2228" s="3">
        <v>41.82</v>
      </c>
      <c r="E2228" s="2">
        <v>38</v>
      </c>
      <c r="V2228" s="6"/>
    </row>
    <row r="2229" spans="1:22" x14ac:dyDescent="0.3">
      <c r="A2229" s="6">
        <v>41221</v>
      </c>
      <c r="B2229" s="3">
        <v>38.75</v>
      </c>
      <c r="C2229" s="3">
        <v>40.9</v>
      </c>
      <c r="D2229" s="3">
        <v>41.9</v>
      </c>
      <c r="E2229" s="2">
        <v>38.1</v>
      </c>
      <c r="V2229" s="6"/>
    </row>
    <row r="2230" spans="1:22" x14ac:dyDescent="0.3">
      <c r="A2230" s="6">
        <v>41222</v>
      </c>
      <c r="B2230" s="3">
        <v>38.5</v>
      </c>
      <c r="C2230" s="3">
        <v>41.6</v>
      </c>
      <c r="D2230" s="3">
        <v>41.8</v>
      </c>
      <c r="E2230" s="2">
        <v>38.200000000000003</v>
      </c>
      <c r="V2230" s="6"/>
    </row>
    <row r="2231" spans="1:22" x14ac:dyDescent="0.3">
      <c r="A2231" s="6">
        <v>41225</v>
      </c>
      <c r="B2231" s="3">
        <v>39</v>
      </c>
      <c r="C2231" s="3">
        <v>41.65</v>
      </c>
      <c r="D2231" s="3">
        <v>42.6</v>
      </c>
      <c r="E2231" s="2">
        <v>39.04</v>
      </c>
      <c r="V2231" s="6"/>
    </row>
    <row r="2232" spans="1:22" x14ac:dyDescent="0.3">
      <c r="A2232" s="6">
        <v>41226</v>
      </c>
      <c r="B2232" s="3">
        <v>39.1</v>
      </c>
      <c r="C2232" s="3">
        <v>41.3</v>
      </c>
      <c r="D2232" s="3">
        <v>42.6</v>
      </c>
      <c r="E2232" s="2">
        <v>38.799999999999997</v>
      </c>
      <c r="V2232" s="6"/>
    </row>
    <row r="2233" spans="1:22" x14ac:dyDescent="0.3">
      <c r="A2233" s="6">
        <v>41227</v>
      </c>
      <c r="B2233" s="3">
        <v>39</v>
      </c>
      <c r="C2233" s="3">
        <v>41.1</v>
      </c>
      <c r="D2233" s="3">
        <v>42.32</v>
      </c>
      <c r="E2233" s="2">
        <v>38.700000000000003</v>
      </c>
      <c r="V2233" s="6"/>
    </row>
    <row r="2234" spans="1:22" x14ac:dyDescent="0.3">
      <c r="A2234" s="6">
        <v>41228</v>
      </c>
      <c r="B2234" s="3">
        <v>38.700000000000003</v>
      </c>
      <c r="C2234" s="3">
        <v>41</v>
      </c>
      <c r="D2234" s="3">
        <v>42.1</v>
      </c>
      <c r="E2234" s="2">
        <v>38.6</v>
      </c>
      <c r="V2234" s="6"/>
    </row>
    <row r="2235" spans="1:22" x14ac:dyDescent="0.3">
      <c r="A2235" s="6">
        <v>41229</v>
      </c>
      <c r="B2235" s="3">
        <v>38.799999999999997</v>
      </c>
      <c r="C2235" s="3">
        <v>41.5</v>
      </c>
      <c r="D2235" s="3">
        <v>42.15</v>
      </c>
      <c r="E2235" s="2">
        <v>38.549999999999997</v>
      </c>
      <c r="V2235" s="6"/>
    </row>
    <row r="2236" spans="1:22" x14ac:dyDescent="0.3">
      <c r="A2236" s="6">
        <v>41232</v>
      </c>
      <c r="B2236" s="3">
        <v>39.25</v>
      </c>
      <c r="C2236" s="3">
        <v>40.700000000000003</v>
      </c>
      <c r="D2236" s="3">
        <v>42.49</v>
      </c>
      <c r="E2236" s="2">
        <v>38.75</v>
      </c>
      <c r="V2236" s="6"/>
    </row>
    <row r="2237" spans="1:22" x14ac:dyDescent="0.3">
      <c r="A2237" s="6">
        <v>41233</v>
      </c>
      <c r="B2237" s="3">
        <v>38.6</v>
      </c>
      <c r="C2237" s="3">
        <v>40.85</v>
      </c>
      <c r="D2237" s="3">
        <v>41.69</v>
      </c>
      <c r="E2237" s="2">
        <v>38</v>
      </c>
      <c r="V2237" s="6"/>
    </row>
    <row r="2238" spans="1:22" x14ac:dyDescent="0.3">
      <c r="A2238" s="6">
        <v>41234</v>
      </c>
      <c r="B2238" s="3">
        <v>39.35</v>
      </c>
      <c r="C2238" s="3">
        <v>41.03</v>
      </c>
      <c r="D2238" s="3">
        <v>41.85</v>
      </c>
      <c r="E2238" s="2">
        <v>38.1</v>
      </c>
      <c r="V2238" s="6"/>
    </row>
    <row r="2239" spans="1:22" x14ac:dyDescent="0.3">
      <c r="A2239" s="6">
        <v>41235</v>
      </c>
      <c r="B2239" s="3">
        <v>39.9</v>
      </c>
      <c r="C2239" s="3">
        <v>41.25</v>
      </c>
      <c r="D2239" s="3">
        <v>41.9</v>
      </c>
      <c r="E2239" s="2">
        <v>38.1</v>
      </c>
      <c r="V2239" s="6"/>
    </row>
    <row r="2240" spans="1:22" x14ac:dyDescent="0.3">
      <c r="A2240" s="6">
        <v>41236</v>
      </c>
      <c r="B2240" s="3">
        <v>40.200000000000003</v>
      </c>
      <c r="C2240" s="3">
        <v>42.2</v>
      </c>
      <c r="D2240" s="3">
        <v>42.05</v>
      </c>
      <c r="E2240" s="2">
        <v>38.200000000000003</v>
      </c>
      <c r="V2240" s="6"/>
    </row>
    <row r="2241" spans="1:22" x14ac:dyDescent="0.3">
      <c r="A2241" s="6">
        <v>41239</v>
      </c>
      <c r="B2241" s="3">
        <v>41.5</v>
      </c>
      <c r="C2241" s="3">
        <v>42.6</v>
      </c>
      <c r="D2241" s="3">
        <v>42.7</v>
      </c>
      <c r="E2241" s="2">
        <v>38.85</v>
      </c>
      <c r="V2241" s="6"/>
    </row>
    <row r="2242" spans="1:22" x14ac:dyDescent="0.3">
      <c r="A2242" s="6">
        <v>41240</v>
      </c>
      <c r="B2242" s="3">
        <v>41.75</v>
      </c>
      <c r="C2242" s="3">
        <v>42.21</v>
      </c>
      <c r="D2242" s="3">
        <v>43.3</v>
      </c>
      <c r="E2242" s="2">
        <v>39</v>
      </c>
      <c r="V2242" s="6"/>
    </row>
    <row r="2243" spans="1:22" x14ac:dyDescent="0.3">
      <c r="A2243" s="6">
        <v>41241</v>
      </c>
      <c r="B2243" s="3">
        <v>41.4</v>
      </c>
      <c r="C2243" s="3">
        <v>41.55</v>
      </c>
      <c r="D2243" s="3">
        <v>42.75</v>
      </c>
      <c r="E2243" s="2">
        <v>38.799999999999997</v>
      </c>
      <c r="V2243" s="6"/>
    </row>
    <row r="2244" spans="1:22" x14ac:dyDescent="0.3">
      <c r="A2244" s="6">
        <v>41242</v>
      </c>
      <c r="B2244" s="3">
        <v>40.1</v>
      </c>
      <c r="C2244" s="3">
        <v>41.9</v>
      </c>
      <c r="D2244" s="3">
        <v>42.14</v>
      </c>
      <c r="E2244" s="2">
        <v>37.79</v>
      </c>
      <c r="V2244" s="6"/>
    </row>
    <row r="2245" spans="1:22" x14ac:dyDescent="0.3">
      <c r="A2245" s="6">
        <v>41243</v>
      </c>
      <c r="B2245" s="3">
        <v>40.5</v>
      </c>
      <c r="C2245" s="3">
        <v>43.6</v>
      </c>
      <c r="D2245" s="3">
        <v>42.5</v>
      </c>
      <c r="E2245" s="2">
        <v>38</v>
      </c>
      <c r="V2245" s="6"/>
    </row>
    <row r="2246" spans="1:22" x14ac:dyDescent="0.3">
      <c r="A2246" s="6">
        <v>41246</v>
      </c>
      <c r="B2246" s="3">
        <v>43.1</v>
      </c>
      <c r="C2246" s="3">
        <v>44.15</v>
      </c>
      <c r="D2246" s="3">
        <v>38.9</v>
      </c>
      <c r="E2246" s="2">
        <v>37.85</v>
      </c>
      <c r="V2246" s="6"/>
    </row>
    <row r="2247" spans="1:22" x14ac:dyDescent="0.3">
      <c r="A2247" s="6">
        <v>41247</v>
      </c>
      <c r="B2247" s="3">
        <v>43.9</v>
      </c>
      <c r="C2247" s="3">
        <v>44.65</v>
      </c>
      <c r="D2247" s="3">
        <v>39.5</v>
      </c>
      <c r="E2247" s="2">
        <v>38.25</v>
      </c>
      <c r="V2247" s="6"/>
    </row>
    <row r="2248" spans="1:22" x14ac:dyDescent="0.3">
      <c r="A2248" s="6">
        <v>41248</v>
      </c>
      <c r="B2248" s="3">
        <v>44.9</v>
      </c>
      <c r="C2248" s="3">
        <v>44.3</v>
      </c>
      <c r="D2248" s="3">
        <v>39.799999999999997</v>
      </c>
      <c r="E2248" s="2">
        <v>38.4</v>
      </c>
      <c r="V2248" s="6"/>
    </row>
    <row r="2249" spans="1:22" x14ac:dyDescent="0.3">
      <c r="A2249" s="6">
        <v>41249</v>
      </c>
      <c r="B2249" s="3">
        <v>44.65</v>
      </c>
      <c r="C2249" s="3">
        <v>43.66</v>
      </c>
      <c r="D2249" s="3">
        <v>39.450000000000003</v>
      </c>
      <c r="E2249" s="2">
        <v>38.4</v>
      </c>
      <c r="V2249" s="6"/>
    </row>
    <row r="2250" spans="1:22" x14ac:dyDescent="0.3">
      <c r="A2250" s="6">
        <v>41250</v>
      </c>
      <c r="B2250" s="3">
        <v>43.25</v>
      </c>
      <c r="C2250" s="3">
        <v>42.7</v>
      </c>
      <c r="D2250" s="3">
        <v>39.35</v>
      </c>
      <c r="E2250" s="2">
        <v>38.35</v>
      </c>
      <c r="V2250" s="6"/>
    </row>
    <row r="2251" spans="1:22" x14ac:dyDescent="0.3">
      <c r="A2251" s="6">
        <v>41253</v>
      </c>
      <c r="B2251" s="3">
        <v>42.6</v>
      </c>
      <c r="C2251" s="3">
        <v>42.25</v>
      </c>
      <c r="D2251" s="3">
        <v>38.9</v>
      </c>
      <c r="E2251" s="2">
        <v>37.950000000000003</v>
      </c>
      <c r="V2251" s="6"/>
    </row>
    <row r="2252" spans="1:22" x14ac:dyDescent="0.3">
      <c r="A2252" s="6">
        <v>41254</v>
      </c>
      <c r="B2252" s="3">
        <v>41.9</v>
      </c>
      <c r="C2252" s="3">
        <v>42.6</v>
      </c>
      <c r="D2252" s="3">
        <v>38.6</v>
      </c>
      <c r="E2252" s="2">
        <v>37.450000000000003</v>
      </c>
      <c r="V2252" s="6"/>
    </row>
    <row r="2253" spans="1:22" x14ac:dyDescent="0.3">
      <c r="A2253" s="6">
        <v>41255</v>
      </c>
      <c r="B2253" s="3">
        <v>42.1</v>
      </c>
      <c r="C2253" s="3">
        <v>41.81</v>
      </c>
      <c r="D2253" s="3">
        <v>38.4</v>
      </c>
      <c r="E2253" s="2">
        <v>37.299999999999997</v>
      </c>
      <c r="V2253" s="6"/>
    </row>
    <row r="2254" spans="1:22" x14ac:dyDescent="0.3">
      <c r="A2254" s="6">
        <v>41256</v>
      </c>
      <c r="B2254" s="3">
        <v>41</v>
      </c>
      <c r="C2254" s="3">
        <v>42.3</v>
      </c>
      <c r="D2254" s="3">
        <v>37.6</v>
      </c>
      <c r="E2254" s="2">
        <v>36.4</v>
      </c>
      <c r="V2254" s="6"/>
    </row>
    <row r="2255" spans="1:22" x14ac:dyDescent="0.3">
      <c r="A2255" s="6">
        <v>41257</v>
      </c>
      <c r="B2255" s="3">
        <v>42.3</v>
      </c>
      <c r="C2255" s="3">
        <v>42.95</v>
      </c>
      <c r="D2255" s="3">
        <v>37.799999999999997</v>
      </c>
      <c r="E2255" s="2">
        <v>36.549999999999997</v>
      </c>
      <c r="V2255" s="6"/>
    </row>
    <row r="2256" spans="1:22" x14ac:dyDescent="0.3">
      <c r="A2256" s="6">
        <v>41260</v>
      </c>
      <c r="B2256" s="3">
        <v>43.25</v>
      </c>
      <c r="C2256" s="3">
        <v>43.15</v>
      </c>
      <c r="D2256" s="3">
        <v>37.799999999999997</v>
      </c>
      <c r="E2256" s="2">
        <v>36.549999999999997</v>
      </c>
      <c r="V2256" s="6"/>
    </row>
    <row r="2257" spans="1:22" x14ac:dyDescent="0.3">
      <c r="A2257" s="6">
        <v>41261</v>
      </c>
      <c r="B2257" s="3">
        <v>43.55</v>
      </c>
      <c r="C2257" s="3">
        <v>43.45</v>
      </c>
      <c r="D2257" s="3">
        <v>37.909999999999997</v>
      </c>
      <c r="E2257" s="2">
        <v>36.9</v>
      </c>
      <c r="V2257" s="6"/>
    </row>
    <row r="2258" spans="1:22" x14ac:dyDescent="0.3">
      <c r="A2258" s="6">
        <v>41262</v>
      </c>
      <c r="B2258" s="3">
        <v>43.35</v>
      </c>
      <c r="C2258" s="3">
        <v>43.35</v>
      </c>
      <c r="D2258" s="3">
        <v>38.5</v>
      </c>
      <c r="E2258" s="2">
        <v>37.5</v>
      </c>
      <c r="V2258" s="6"/>
    </row>
    <row r="2259" spans="1:22" x14ac:dyDescent="0.3">
      <c r="A2259" s="6">
        <v>41263</v>
      </c>
      <c r="B2259" s="3">
        <v>42.5</v>
      </c>
      <c r="C2259" s="3">
        <v>43.6</v>
      </c>
      <c r="D2259" s="3">
        <v>38.549999999999997</v>
      </c>
      <c r="E2259" s="2">
        <v>37.6</v>
      </c>
      <c r="V2259" s="6"/>
    </row>
    <row r="2260" spans="1:22" x14ac:dyDescent="0.3">
      <c r="A2260" s="6">
        <v>41264</v>
      </c>
      <c r="B2260" s="3">
        <v>42.3</v>
      </c>
      <c r="C2260" s="3">
        <v>42.1</v>
      </c>
      <c r="D2260" s="3">
        <v>38.85</v>
      </c>
      <c r="E2260" s="2">
        <v>38.35</v>
      </c>
      <c r="V2260" s="6"/>
    </row>
    <row r="2261" spans="1:22" x14ac:dyDescent="0.3">
      <c r="A2261" s="6">
        <v>41270</v>
      </c>
      <c r="B2261" s="3">
        <v>40</v>
      </c>
      <c r="C2261" s="3">
        <v>42.69</v>
      </c>
      <c r="D2261" s="3">
        <v>37.979999999999997</v>
      </c>
      <c r="E2261" s="2">
        <v>37.200000000000003</v>
      </c>
      <c r="V2261" s="6"/>
    </row>
    <row r="2262" spans="1:22" x14ac:dyDescent="0.3">
      <c r="A2262" s="6">
        <v>41271</v>
      </c>
      <c r="B2262" s="3">
        <v>40.4</v>
      </c>
      <c r="C2262" s="3">
        <v>38.5</v>
      </c>
      <c r="D2262" s="3">
        <v>38.549999999999997</v>
      </c>
      <c r="E2262" s="2">
        <v>37.35</v>
      </c>
      <c r="V2262" s="6"/>
    </row>
    <row r="2263" spans="1:22" x14ac:dyDescent="0.3">
      <c r="A2263" s="6">
        <v>41276</v>
      </c>
      <c r="B2263" s="3">
        <v>42.3</v>
      </c>
      <c r="C2263" s="3">
        <v>38.9</v>
      </c>
      <c r="D2263" s="3">
        <v>37.4</v>
      </c>
      <c r="E2263" s="2">
        <v>34.700000000000003</v>
      </c>
      <c r="V2263" s="6"/>
    </row>
    <row r="2264" spans="1:22" x14ac:dyDescent="0.3">
      <c r="A2264" s="6">
        <v>41277</v>
      </c>
      <c r="B2264" s="3">
        <v>43.9</v>
      </c>
      <c r="C2264" s="3">
        <v>39.5</v>
      </c>
      <c r="D2264" s="3">
        <v>37.799999999999997</v>
      </c>
      <c r="E2264" s="2">
        <v>35</v>
      </c>
      <c r="V2264" s="6"/>
    </row>
    <row r="2265" spans="1:22" x14ac:dyDescent="0.3">
      <c r="A2265" s="6">
        <v>41278</v>
      </c>
      <c r="B2265" s="3">
        <v>45.05</v>
      </c>
      <c r="C2265" s="3">
        <v>41.2</v>
      </c>
      <c r="D2265" s="3">
        <v>38.200000000000003</v>
      </c>
      <c r="E2265" s="2">
        <v>35.299999999999997</v>
      </c>
      <c r="V2265" s="6"/>
    </row>
    <row r="2266" spans="1:22" x14ac:dyDescent="0.3">
      <c r="A2266" s="6">
        <v>41281</v>
      </c>
      <c r="B2266" s="3">
        <v>47</v>
      </c>
      <c r="C2266" s="3">
        <v>41.3</v>
      </c>
      <c r="D2266" s="3">
        <v>39.700000000000003</v>
      </c>
      <c r="E2266" s="2">
        <v>36.549999999999997</v>
      </c>
      <c r="V2266" s="6"/>
    </row>
    <row r="2267" spans="1:22" x14ac:dyDescent="0.3">
      <c r="A2267" s="6">
        <v>41282</v>
      </c>
      <c r="B2267" s="3">
        <v>47.15</v>
      </c>
      <c r="C2267" s="3">
        <v>41.3</v>
      </c>
      <c r="D2267" s="3">
        <v>40</v>
      </c>
      <c r="E2267" s="2">
        <v>36.85</v>
      </c>
      <c r="V2267" s="6"/>
    </row>
    <row r="2268" spans="1:22" x14ac:dyDescent="0.3">
      <c r="A2268" s="6">
        <v>41283</v>
      </c>
      <c r="B2268" s="3">
        <v>47.45</v>
      </c>
      <c r="C2268" s="3">
        <v>40.950000000000003</v>
      </c>
      <c r="D2268" s="3">
        <v>39.799999999999997</v>
      </c>
      <c r="E2268" s="2">
        <v>36.65</v>
      </c>
      <c r="V2268" s="6"/>
    </row>
    <row r="2269" spans="1:22" x14ac:dyDescent="0.3">
      <c r="A2269" s="6">
        <v>41284</v>
      </c>
      <c r="B2269" s="3">
        <v>47</v>
      </c>
      <c r="C2269" s="3">
        <v>41.1</v>
      </c>
      <c r="D2269" s="3">
        <v>40</v>
      </c>
      <c r="E2269" s="2">
        <v>36.35</v>
      </c>
      <c r="V2269" s="6"/>
    </row>
    <row r="2270" spans="1:22" x14ac:dyDescent="0.3">
      <c r="A2270" s="6">
        <v>41285</v>
      </c>
      <c r="B2270" s="3">
        <v>46.95</v>
      </c>
      <c r="C2270" s="3">
        <v>40.9</v>
      </c>
      <c r="D2270" s="3">
        <v>40</v>
      </c>
      <c r="E2270" s="2">
        <v>36.799999999999997</v>
      </c>
      <c r="V2270" s="6"/>
    </row>
    <row r="2271" spans="1:22" x14ac:dyDescent="0.3">
      <c r="A2271" s="6">
        <v>41288</v>
      </c>
      <c r="B2271" s="3">
        <v>46.32</v>
      </c>
      <c r="C2271" s="3">
        <v>41.6</v>
      </c>
      <c r="D2271" s="3">
        <v>39.65</v>
      </c>
      <c r="E2271" s="2">
        <v>36.5</v>
      </c>
      <c r="V2271" s="6"/>
    </row>
    <row r="2272" spans="1:22" x14ac:dyDescent="0.3">
      <c r="A2272" s="6">
        <v>41289</v>
      </c>
      <c r="B2272" s="3">
        <v>46.85</v>
      </c>
      <c r="C2272" s="3">
        <v>42</v>
      </c>
      <c r="D2272" s="3">
        <v>40.25</v>
      </c>
      <c r="E2272" s="2">
        <v>37.1</v>
      </c>
      <c r="V2272" s="6"/>
    </row>
    <row r="2273" spans="1:22" x14ac:dyDescent="0.3">
      <c r="A2273" s="6">
        <v>41290</v>
      </c>
      <c r="B2273" s="3">
        <v>47.2</v>
      </c>
      <c r="C2273" s="3">
        <v>41.1</v>
      </c>
      <c r="D2273" s="3">
        <v>40.700000000000003</v>
      </c>
      <c r="E2273" s="2">
        <v>37.6</v>
      </c>
      <c r="V2273" s="6"/>
    </row>
    <row r="2274" spans="1:22" x14ac:dyDescent="0.3">
      <c r="A2274" s="6">
        <v>41291</v>
      </c>
      <c r="B2274" s="3">
        <v>45.25</v>
      </c>
      <c r="C2274" s="3">
        <v>40.5</v>
      </c>
      <c r="D2274" s="3">
        <v>39.700000000000003</v>
      </c>
      <c r="E2274" s="2">
        <v>36.6</v>
      </c>
      <c r="V2274" s="6"/>
    </row>
    <row r="2275" spans="1:22" x14ac:dyDescent="0.3">
      <c r="A2275" s="6">
        <v>41292</v>
      </c>
      <c r="B2275" s="3">
        <v>44</v>
      </c>
      <c r="C2275" s="3">
        <v>39.299999999999997</v>
      </c>
      <c r="D2275" s="3">
        <v>39.4</v>
      </c>
      <c r="E2275" s="2">
        <v>36.25</v>
      </c>
      <c r="V2275" s="6"/>
    </row>
    <row r="2276" spans="1:22" x14ac:dyDescent="0.3">
      <c r="A2276" s="6">
        <v>41295</v>
      </c>
      <c r="B2276" s="3">
        <v>41.55</v>
      </c>
      <c r="C2276" s="3">
        <v>39.450000000000003</v>
      </c>
      <c r="D2276" s="3">
        <v>38.15</v>
      </c>
      <c r="E2276" s="2">
        <v>35.33</v>
      </c>
      <c r="V2276" s="6"/>
    </row>
    <row r="2277" spans="1:22" x14ac:dyDescent="0.3">
      <c r="A2277" s="6">
        <v>41296</v>
      </c>
      <c r="B2277" s="3">
        <v>41.75</v>
      </c>
      <c r="C2277" s="3">
        <v>39.32</v>
      </c>
      <c r="D2277" s="3">
        <v>38.549999999999997</v>
      </c>
      <c r="E2277" s="2">
        <v>35.35</v>
      </c>
      <c r="V2277" s="6"/>
    </row>
    <row r="2278" spans="1:22" x14ac:dyDescent="0.3">
      <c r="A2278" s="6">
        <v>41297</v>
      </c>
      <c r="B2278" s="3">
        <v>41.75</v>
      </c>
      <c r="C2278" s="3">
        <v>38.6</v>
      </c>
      <c r="D2278" s="3">
        <v>38.32</v>
      </c>
      <c r="E2278" s="2">
        <v>35.5</v>
      </c>
      <c r="V2278" s="6"/>
    </row>
    <row r="2279" spans="1:22" x14ac:dyDescent="0.3">
      <c r="A2279" s="6">
        <v>41298</v>
      </c>
      <c r="B2279" s="3">
        <v>41.35</v>
      </c>
      <c r="C2279" s="3">
        <v>37.6</v>
      </c>
      <c r="D2279" s="3">
        <v>37.549999999999997</v>
      </c>
      <c r="E2279" s="2">
        <v>35</v>
      </c>
      <c r="V2279" s="6"/>
    </row>
    <row r="2280" spans="1:22" x14ac:dyDescent="0.3">
      <c r="A2280" s="6">
        <v>41299</v>
      </c>
      <c r="B2280" s="3">
        <v>40.5</v>
      </c>
      <c r="C2280" s="3">
        <v>38.1</v>
      </c>
      <c r="D2280" s="3">
        <v>36.450000000000003</v>
      </c>
      <c r="E2280" s="2">
        <v>34.4</v>
      </c>
      <c r="V2280" s="6"/>
    </row>
    <row r="2281" spans="1:22" x14ac:dyDescent="0.3">
      <c r="A2281" s="6">
        <v>41302</v>
      </c>
      <c r="B2281" s="3">
        <v>41.1</v>
      </c>
      <c r="C2281" s="3">
        <v>37.75</v>
      </c>
      <c r="D2281" s="3">
        <v>37.1</v>
      </c>
      <c r="E2281" s="2">
        <v>34.700000000000003</v>
      </c>
      <c r="V2281" s="6"/>
    </row>
    <row r="2282" spans="1:22" x14ac:dyDescent="0.3">
      <c r="A2282" s="6">
        <v>41303</v>
      </c>
      <c r="B2282" s="3">
        <v>40.700000000000003</v>
      </c>
      <c r="C2282" s="3">
        <v>37.6</v>
      </c>
      <c r="D2282" s="3">
        <v>36.9</v>
      </c>
      <c r="E2282" s="2">
        <v>34.25</v>
      </c>
      <c r="V2282" s="6"/>
    </row>
    <row r="2283" spans="1:22" x14ac:dyDescent="0.3">
      <c r="A2283" s="6">
        <v>41304</v>
      </c>
      <c r="B2283" s="3">
        <v>40.65</v>
      </c>
      <c r="C2283" s="3">
        <v>36.950000000000003</v>
      </c>
      <c r="D2283" s="3">
        <v>36.799999999999997</v>
      </c>
      <c r="E2283" s="2">
        <v>34.700000000000003</v>
      </c>
      <c r="V2283" s="6"/>
    </row>
    <row r="2284" spans="1:22" x14ac:dyDescent="0.3">
      <c r="A2284" s="6">
        <v>41305</v>
      </c>
      <c r="B2284" s="3">
        <v>40.75</v>
      </c>
      <c r="C2284" s="3">
        <v>36.799999999999997</v>
      </c>
      <c r="D2284" s="3">
        <v>36.4</v>
      </c>
      <c r="E2284" s="2">
        <v>34.35</v>
      </c>
      <c r="V2284" s="6"/>
    </row>
    <row r="2285" spans="1:22" x14ac:dyDescent="0.3">
      <c r="A2285" s="6">
        <v>41306</v>
      </c>
      <c r="B2285" s="3">
        <v>37.35</v>
      </c>
      <c r="C2285" s="3">
        <v>37.35</v>
      </c>
      <c r="D2285" s="3">
        <v>34.6</v>
      </c>
      <c r="E2285" s="2">
        <v>35.1</v>
      </c>
      <c r="V2285" s="6"/>
    </row>
    <row r="2286" spans="1:22" x14ac:dyDescent="0.3">
      <c r="A2286" s="6">
        <v>41309</v>
      </c>
      <c r="B2286" s="3">
        <v>37.6</v>
      </c>
      <c r="C2286" s="3">
        <v>37.5</v>
      </c>
      <c r="D2286" s="3">
        <v>35.1</v>
      </c>
      <c r="E2286" s="2">
        <v>35.25</v>
      </c>
      <c r="V2286" s="6"/>
    </row>
    <row r="2287" spans="1:22" x14ac:dyDescent="0.3">
      <c r="A2287" s="6">
        <v>41310</v>
      </c>
      <c r="B2287" s="3">
        <v>37.85</v>
      </c>
      <c r="C2287" s="3">
        <v>37.61</v>
      </c>
      <c r="D2287" s="3">
        <v>35.299999999999997</v>
      </c>
      <c r="E2287" s="2">
        <v>35.450000000000003</v>
      </c>
      <c r="V2287" s="6"/>
    </row>
    <row r="2288" spans="1:22" x14ac:dyDescent="0.3">
      <c r="A2288" s="6">
        <v>41311</v>
      </c>
      <c r="B2288" s="3">
        <v>37.950000000000003</v>
      </c>
      <c r="C2288" s="3">
        <v>37.35</v>
      </c>
      <c r="D2288" s="3">
        <v>35.5</v>
      </c>
      <c r="E2288" s="2">
        <v>35.65</v>
      </c>
      <c r="V2288" s="6"/>
    </row>
    <row r="2289" spans="1:22" x14ac:dyDescent="0.3">
      <c r="A2289" s="6">
        <v>41312</v>
      </c>
      <c r="B2289" s="3">
        <v>37.5</v>
      </c>
      <c r="C2289" s="3">
        <v>37.65</v>
      </c>
      <c r="D2289" s="3">
        <v>35.25</v>
      </c>
      <c r="E2289" s="2">
        <v>35.5</v>
      </c>
      <c r="V2289" s="6"/>
    </row>
    <row r="2290" spans="1:22" x14ac:dyDescent="0.3">
      <c r="A2290" s="6">
        <v>41313</v>
      </c>
      <c r="B2290" s="3">
        <v>37.799999999999997</v>
      </c>
      <c r="C2290" s="3">
        <v>37.450000000000003</v>
      </c>
      <c r="D2290" s="3">
        <v>35.65</v>
      </c>
      <c r="E2290" s="2">
        <v>36</v>
      </c>
      <c r="V2290" s="6"/>
    </row>
    <row r="2291" spans="1:22" x14ac:dyDescent="0.3">
      <c r="A2291" s="6">
        <v>41316</v>
      </c>
      <c r="B2291" s="3">
        <v>37.5</v>
      </c>
      <c r="C2291" s="3">
        <v>37.65</v>
      </c>
      <c r="D2291" s="3">
        <v>35.549999999999997</v>
      </c>
      <c r="E2291" s="2">
        <v>35.700000000000003</v>
      </c>
      <c r="V2291" s="6"/>
    </row>
    <row r="2292" spans="1:22" x14ac:dyDescent="0.3">
      <c r="A2292" s="6">
        <v>41317</v>
      </c>
      <c r="B2292" s="3">
        <v>37.9</v>
      </c>
      <c r="C2292" s="3">
        <v>38</v>
      </c>
      <c r="D2292" s="3">
        <v>35.65</v>
      </c>
      <c r="E2292" s="2">
        <v>36</v>
      </c>
      <c r="V2292" s="6"/>
    </row>
    <row r="2293" spans="1:22" x14ac:dyDescent="0.3">
      <c r="A2293" s="6">
        <v>41318</v>
      </c>
      <c r="B2293" s="3">
        <v>38.25</v>
      </c>
      <c r="C2293" s="3">
        <v>37.700000000000003</v>
      </c>
      <c r="D2293" s="3">
        <v>36.1</v>
      </c>
      <c r="E2293" s="2">
        <v>36.200000000000003</v>
      </c>
      <c r="V2293" s="6"/>
    </row>
    <row r="2294" spans="1:22" x14ac:dyDescent="0.3">
      <c r="A2294" s="6">
        <v>41319</v>
      </c>
      <c r="B2294" s="3">
        <v>38.15</v>
      </c>
      <c r="C2294" s="3">
        <v>37.549999999999997</v>
      </c>
      <c r="D2294" s="3">
        <v>35.85</v>
      </c>
      <c r="E2294" s="2">
        <v>36</v>
      </c>
      <c r="V2294" s="6"/>
    </row>
    <row r="2295" spans="1:22" x14ac:dyDescent="0.3">
      <c r="A2295" s="6">
        <v>41320</v>
      </c>
      <c r="B2295" s="3">
        <v>37.75</v>
      </c>
      <c r="C2295" s="3">
        <v>37.65</v>
      </c>
      <c r="D2295" s="3">
        <v>35.5</v>
      </c>
      <c r="E2295" s="2">
        <v>35.799999999999997</v>
      </c>
      <c r="V2295" s="6"/>
    </row>
    <row r="2296" spans="1:22" x14ac:dyDescent="0.3">
      <c r="A2296" s="6">
        <v>41323</v>
      </c>
      <c r="B2296" s="3">
        <v>37.9</v>
      </c>
      <c r="C2296" s="3">
        <v>37</v>
      </c>
      <c r="D2296" s="3">
        <v>35.65</v>
      </c>
      <c r="E2296" s="2">
        <v>35.799999999999997</v>
      </c>
      <c r="V2296" s="6"/>
    </row>
    <row r="2297" spans="1:22" x14ac:dyDescent="0.3">
      <c r="A2297" s="6">
        <v>41324</v>
      </c>
      <c r="B2297" s="3">
        <v>37.4</v>
      </c>
      <c r="C2297" s="3">
        <v>37.4</v>
      </c>
      <c r="D2297" s="3">
        <v>35.15</v>
      </c>
      <c r="E2297" s="2">
        <v>35.25</v>
      </c>
      <c r="V2297" s="6"/>
    </row>
    <row r="2298" spans="1:22" x14ac:dyDescent="0.3">
      <c r="A2298" s="6">
        <v>41325</v>
      </c>
      <c r="B2298" s="3">
        <v>37.9</v>
      </c>
      <c r="C2298" s="3">
        <v>37.5</v>
      </c>
      <c r="D2298" s="3">
        <v>35.5</v>
      </c>
      <c r="E2298" s="2">
        <v>35.6</v>
      </c>
      <c r="V2298" s="6"/>
    </row>
    <row r="2299" spans="1:22" x14ac:dyDescent="0.3">
      <c r="A2299" s="6">
        <v>41326</v>
      </c>
      <c r="B2299" s="3">
        <v>38.1</v>
      </c>
      <c r="C2299" s="3">
        <v>37.75</v>
      </c>
      <c r="D2299" s="3">
        <v>35.549999999999997</v>
      </c>
      <c r="E2299" s="2">
        <v>35.799999999999997</v>
      </c>
      <c r="V2299" s="6"/>
    </row>
    <row r="2300" spans="1:22" x14ac:dyDescent="0.3">
      <c r="A2300" s="6">
        <v>41327</v>
      </c>
      <c r="B2300" s="3">
        <v>38.6</v>
      </c>
      <c r="C2300" s="3">
        <v>37.6</v>
      </c>
      <c r="D2300" s="3">
        <v>35.799999999999997</v>
      </c>
      <c r="E2300" s="2">
        <v>35.9</v>
      </c>
      <c r="V2300" s="6"/>
    </row>
    <row r="2301" spans="1:22" x14ac:dyDescent="0.3">
      <c r="A2301" s="6">
        <v>41330</v>
      </c>
      <c r="B2301" s="3">
        <v>38.6</v>
      </c>
      <c r="C2301" s="3">
        <v>38</v>
      </c>
      <c r="D2301" s="3">
        <v>35.65</v>
      </c>
      <c r="E2301" s="2">
        <v>35.75</v>
      </c>
      <c r="V2301" s="6"/>
    </row>
    <row r="2302" spans="1:22" x14ac:dyDescent="0.3">
      <c r="A2302" s="6">
        <v>41331</v>
      </c>
      <c r="B2302" s="3">
        <v>39.200000000000003</v>
      </c>
      <c r="C2302" s="3">
        <v>38.25</v>
      </c>
      <c r="D2302" s="3">
        <v>35.85</v>
      </c>
      <c r="E2302" s="2">
        <v>35.950000000000003</v>
      </c>
      <c r="V2302" s="6"/>
    </row>
    <row r="2303" spans="1:22" x14ac:dyDescent="0.3">
      <c r="A2303" s="6">
        <v>41332</v>
      </c>
      <c r="B2303" s="3">
        <v>39.450000000000003</v>
      </c>
      <c r="C2303" s="3">
        <v>38.700000000000003</v>
      </c>
      <c r="D2303" s="3">
        <v>36</v>
      </c>
      <c r="E2303" s="2">
        <v>36.1</v>
      </c>
      <c r="V2303" s="6"/>
    </row>
    <row r="2304" spans="1:22" x14ac:dyDescent="0.3">
      <c r="A2304" s="6">
        <v>41333</v>
      </c>
      <c r="B2304" s="3">
        <v>39.799999999999997</v>
      </c>
      <c r="C2304" s="3">
        <v>36.200000000000003</v>
      </c>
      <c r="D2304" s="3">
        <v>36.25</v>
      </c>
      <c r="E2304" s="2">
        <v>36.35</v>
      </c>
      <c r="V2304" s="6"/>
    </row>
    <row r="2305" spans="1:22" x14ac:dyDescent="0.3">
      <c r="A2305" s="6">
        <v>41334</v>
      </c>
      <c r="B2305" s="3">
        <v>38.799999999999997</v>
      </c>
      <c r="C2305" s="3">
        <v>36.549999999999997</v>
      </c>
      <c r="D2305" s="3">
        <v>36.35</v>
      </c>
      <c r="E2305" s="2">
        <v>34.380000000000003</v>
      </c>
      <c r="V2305" s="6"/>
    </row>
    <row r="2306" spans="1:22" x14ac:dyDescent="0.3">
      <c r="A2306" s="6">
        <v>41337</v>
      </c>
      <c r="B2306" s="3">
        <v>39.24</v>
      </c>
      <c r="C2306" s="3">
        <v>36.299999999999997</v>
      </c>
      <c r="D2306" s="3">
        <v>36.6</v>
      </c>
      <c r="E2306" s="2">
        <v>34.75</v>
      </c>
      <c r="V2306" s="6"/>
    </row>
    <row r="2307" spans="1:22" x14ac:dyDescent="0.3">
      <c r="A2307" s="6">
        <v>41338</v>
      </c>
      <c r="B2307" s="3">
        <v>38.799999999999997</v>
      </c>
      <c r="C2307" s="3">
        <v>36.5</v>
      </c>
      <c r="D2307" s="3">
        <v>36.4</v>
      </c>
      <c r="E2307" s="2">
        <v>34.65</v>
      </c>
      <c r="V2307" s="6"/>
    </row>
    <row r="2308" spans="1:22" x14ac:dyDescent="0.3">
      <c r="A2308" s="6">
        <v>41339</v>
      </c>
      <c r="B2308" s="3">
        <v>39.25</v>
      </c>
      <c r="C2308" s="3">
        <v>36.4</v>
      </c>
      <c r="D2308" s="3">
        <v>36.549999999999997</v>
      </c>
      <c r="E2308" s="2">
        <v>34.85</v>
      </c>
      <c r="V2308" s="6"/>
    </row>
    <row r="2309" spans="1:22" x14ac:dyDescent="0.3">
      <c r="A2309" s="6">
        <v>41340</v>
      </c>
      <c r="B2309" s="3">
        <v>39.049999999999997</v>
      </c>
      <c r="C2309" s="3">
        <v>36.4</v>
      </c>
      <c r="D2309" s="3">
        <v>36.549999999999997</v>
      </c>
      <c r="E2309" s="2">
        <v>34.700000000000003</v>
      </c>
      <c r="V2309" s="6"/>
    </row>
    <row r="2310" spans="1:22" x14ac:dyDescent="0.3">
      <c r="A2310" s="6">
        <v>41341</v>
      </c>
      <c r="B2310" s="3">
        <v>38.85</v>
      </c>
      <c r="C2310" s="3">
        <v>36.299999999999997</v>
      </c>
      <c r="D2310" s="3">
        <v>36.409999999999997</v>
      </c>
      <c r="E2310" s="2">
        <v>34.5</v>
      </c>
      <c r="V2310" s="6"/>
    </row>
    <row r="2311" spans="1:22" x14ac:dyDescent="0.3">
      <c r="A2311" s="6">
        <v>41344</v>
      </c>
      <c r="B2311" s="3">
        <v>38.6</v>
      </c>
      <c r="C2311" s="3">
        <v>36.299999999999997</v>
      </c>
      <c r="D2311" s="3">
        <v>36.1</v>
      </c>
      <c r="E2311" s="2">
        <v>34.5</v>
      </c>
      <c r="V2311" s="6"/>
    </row>
    <row r="2312" spans="1:22" x14ac:dyDescent="0.3">
      <c r="A2312" s="6">
        <v>41345</v>
      </c>
      <c r="B2312" s="3">
        <v>38.65</v>
      </c>
      <c r="C2312" s="3">
        <v>36.450000000000003</v>
      </c>
      <c r="D2312" s="3">
        <v>36.15</v>
      </c>
      <c r="E2312" s="2">
        <v>34.479999999999997</v>
      </c>
      <c r="V2312" s="6"/>
    </row>
    <row r="2313" spans="1:22" x14ac:dyDescent="0.3">
      <c r="A2313" s="6">
        <v>41346</v>
      </c>
      <c r="B2313" s="3">
        <v>39.049999999999997</v>
      </c>
      <c r="C2313" s="3">
        <v>36.700000000000003</v>
      </c>
      <c r="D2313" s="3">
        <v>36.200000000000003</v>
      </c>
      <c r="E2313" s="2">
        <v>34.6</v>
      </c>
      <c r="V2313" s="6"/>
    </row>
    <row r="2314" spans="1:22" x14ac:dyDescent="0.3">
      <c r="A2314" s="6">
        <v>41347</v>
      </c>
      <c r="B2314" s="3">
        <v>39.6</v>
      </c>
      <c r="C2314" s="3">
        <v>37</v>
      </c>
      <c r="D2314" s="3">
        <v>36.4</v>
      </c>
      <c r="E2314" s="2">
        <v>34.85</v>
      </c>
      <c r="V2314" s="6"/>
    </row>
    <row r="2315" spans="1:22" x14ac:dyDescent="0.3">
      <c r="A2315" s="6">
        <v>41348</v>
      </c>
      <c r="B2315" s="3">
        <v>40.33</v>
      </c>
      <c r="C2315" s="3">
        <v>37.159999999999997</v>
      </c>
      <c r="D2315" s="3">
        <v>36.6</v>
      </c>
      <c r="E2315" s="2">
        <v>35.1</v>
      </c>
      <c r="V2315" s="6"/>
    </row>
    <row r="2316" spans="1:22" x14ac:dyDescent="0.3">
      <c r="A2316" s="6">
        <v>41351</v>
      </c>
      <c r="B2316" s="3">
        <v>40.549999999999997</v>
      </c>
      <c r="C2316" s="3">
        <v>37.4</v>
      </c>
      <c r="D2316" s="3">
        <v>36.549999999999997</v>
      </c>
      <c r="E2316" s="2">
        <v>35.1</v>
      </c>
      <c r="V2316" s="6"/>
    </row>
    <row r="2317" spans="1:22" x14ac:dyDescent="0.3">
      <c r="A2317" s="6">
        <v>41352</v>
      </c>
      <c r="B2317" s="3">
        <v>40.950000000000003</v>
      </c>
      <c r="C2317" s="3">
        <v>37.200000000000003</v>
      </c>
      <c r="D2317" s="3">
        <v>36.700000000000003</v>
      </c>
      <c r="E2317" s="2">
        <v>35.35</v>
      </c>
      <c r="V2317" s="6"/>
    </row>
    <row r="2318" spans="1:22" x14ac:dyDescent="0.3">
      <c r="A2318" s="6">
        <v>41353</v>
      </c>
      <c r="B2318" s="3">
        <v>41.35</v>
      </c>
      <c r="C2318" s="3">
        <v>37.799999999999997</v>
      </c>
      <c r="D2318" s="3">
        <v>36.700000000000003</v>
      </c>
      <c r="E2318" s="2">
        <v>35.25</v>
      </c>
      <c r="V2318" s="6"/>
    </row>
    <row r="2319" spans="1:22" x14ac:dyDescent="0.3">
      <c r="A2319" s="6">
        <v>41354</v>
      </c>
      <c r="B2319" s="3">
        <v>42</v>
      </c>
      <c r="C2319" s="3">
        <v>38.549999999999997</v>
      </c>
      <c r="D2319" s="3">
        <v>37.299999999999997</v>
      </c>
      <c r="E2319" s="2">
        <v>35.950000000000003</v>
      </c>
      <c r="V2319" s="6"/>
    </row>
    <row r="2320" spans="1:22" x14ac:dyDescent="0.3">
      <c r="A2320" s="6">
        <v>41355</v>
      </c>
      <c r="B2320" s="3">
        <v>42.7</v>
      </c>
      <c r="C2320" s="3">
        <v>39.9</v>
      </c>
      <c r="D2320" s="3">
        <v>38.1</v>
      </c>
      <c r="E2320" s="2">
        <v>36.65</v>
      </c>
      <c r="V2320" s="6"/>
    </row>
    <row r="2321" spans="1:22" x14ac:dyDescent="0.3">
      <c r="A2321" s="6">
        <v>41358</v>
      </c>
      <c r="B2321" s="3">
        <v>44</v>
      </c>
      <c r="C2321" s="3">
        <v>40.35</v>
      </c>
      <c r="D2321" s="3">
        <v>39.1</v>
      </c>
      <c r="E2321" s="2">
        <v>37.729999999999997</v>
      </c>
      <c r="V2321" s="6"/>
    </row>
    <row r="2322" spans="1:22" x14ac:dyDescent="0.3">
      <c r="A2322" s="6">
        <v>41359</v>
      </c>
      <c r="B2322" s="3">
        <v>45.1</v>
      </c>
      <c r="C2322" s="3">
        <v>40.450000000000003</v>
      </c>
      <c r="D2322" s="3">
        <v>39.450000000000003</v>
      </c>
      <c r="E2322" s="2">
        <v>38.200000000000003</v>
      </c>
      <c r="V2322" s="6"/>
    </row>
    <row r="2323" spans="1:22" x14ac:dyDescent="0.3">
      <c r="A2323" s="6">
        <v>41360</v>
      </c>
      <c r="B2323" s="3">
        <v>46.15</v>
      </c>
      <c r="C2323" s="3">
        <v>37.450000000000003</v>
      </c>
      <c r="D2323" s="3">
        <v>39.6</v>
      </c>
      <c r="E2323" s="2">
        <v>38.299999999999997</v>
      </c>
      <c r="V2323" s="6"/>
    </row>
    <row r="2324" spans="1:22" x14ac:dyDescent="0.3">
      <c r="A2324" s="6">
        <v>41366</v>
      </c>
      <c r="B2324" s="3">
        <v>38.4</v>
      </c>
      <c r="C2324" s="3">
        <v>38.299999999999997</v>
      </c>
      <c r="D2324" s="3">
        <v>36.25</v>
      </c>
      <c r="E2324" s="2">
        <v>38.25</v>
      </c>
      <c r="V2324" s="6"/>
    </row>
    <row r="2325" spans="1:22" x14ac:dyDescent="0.3">
      <c r="A2325" s="6">
        <v>41367</v>
      </c>
      <c r="B2325" s="3">
        <v>39.450000000000003</v>
      </c>
      <c r="C2325" s="3">
        <v>38.64</v>
      </c>
      <c r="D2325" s="3">
        <v>37.049999999999997</v>
      </c>
      <c r="E2325" s="2">
        <v>39.049999999999997</v>
      </c>
      <c r="V2325" s="6"/>
    </row>
    <row r="2326" spans="1:22" x14ac:dyDescent="0.3">
      <c r="A2326" s="6">
        <v>41368</v>
      </c>
      <c r="B2326" s="3">
        <v>40.020000000000003</v>
      </c>
      <c r="C2326" s="3">
        <v>39.799999999999997</v>
      </c>
      <c r="D2326" s="3">
        <v>37</v>
      </c>
      <c r="E2326" s="2">
        <v>38.700000000000003</v>
      </c>
      <c r="V2326" s="6"/>
    </row>
    <row r="2327" spans="1:22" x14ac:dyDescent="0.3">
      <c r="A2327" s="6">
        <v>41369</v>
      </c>
      <c r="B2327" s="3">
        <v>41.4</v>
      </c>
      <c r="C2327" s="3">
        <v>39.15</v>
      </c>
      <c r="D2327" s="3">
        <v>38</v>
      </c>
      <c r="E2327" s="2">
        <v>39.950000000000003</v>
      </c>
      <c r="V2327" s="6"/>
    </row>
    <row r="2328" spans="1:22" x14ac:dyDescent="0.3">
      <c r="A2328" s="6">
        <v>41372</v>
      </c>
      <c r="B2328" s="3">
        <v>40.6</v>
      </c>
      <c r="C2328" s="3">
        <v>37.799999999999997</v>
      </c>
      <c r="D2328" s="3">
        <v>37.35</v>
      </c>
      <c r="E2328" s="2">
        <v>39.450000000000003</v>
      </c>
      <c r="V2328" s="6"/>
    </row>
    <row r="2329" spans="1:22" x14ac:dyDescent="0.3">
      <c r="A2329" s="6">
        <v>41373</v>
      </c>
      <c r="B2329" s="3">
        <v>39.25</v>
      </c>
      <c r="C2329" s="3">
        <v>38.200000000000003</v>
      </c>
      <c r="D2329" s="3">
        <v>35.75</v>
      </c>
      <c r="E2329" s="2">
        <v>38</v>
      </c>
      <c r="V2329" s="6"/>
    </row>
    <row r="2330" spans="1:22" x14ac:dyDescent="0.3">
      <c r="A2330" s="6">
        <v>41374</v>
      </c>
      <c r="B2330" s="3">
        <v>39.75</v>
      </c>
      <c r="C2330" s="3">
        <v>38.15</v>
      </c>
      <c r="D2330" s="3">
        <v>36.200000000000003</v>
      </c>
      <c r="E2330" s="2">
        <v>38.200000000000003</v>
      </c>
      <c r="V2330" s="6"/>
    </row>
    <row r="2331" spans="1:22" x14ac:dyDescent="0.3">
      <c r="A2331" s="6">
        <v>41375</v>
      </c>
      <c r="B2331" s="3">
        <v>39.799999999999997</v>
      </c>
      <c r="C2331" s="3">
        <v>38.950000000000003</v>
      </c>
      <c r="D2331" s="3">
        <v>36</v>
      </c>
      <c r="E2331" s="2">
        <v>38.1</v>
      </c>
      <c r="V2331" s="6"/>
    </row>
    <row r="2332" spans="1:22" x14ac:dyDescent="0.3">
      <c r="A2332" s="6">
        <v>41376</v>
      </c>
      <c r="B2332" s="3">
        <v>40.85</v>
      </c>
      <c r="C2332" s="3">
        <v>37.15</v>
      </c>
      <c r="D2332" s="3">
        <v>36.85</v>
      </c>
      <c r="E2332" s="2">
        <v>38.85</v>
      </c>
      <c r="V2332" s="6"/>
    </row>
    <row r="2333" spans="1:22" x14ac:dyDescent="0.3">
      <c r="A2333" s="6">
        <v>41379</v>
      </c>
      <c r="B2333" s="3">
        <v>38.15</v>
      </c>
      <c r="C2333" s="3">
        <v>35.799999999999997</v>
      </c>
      <c r="D2333" s="3">
        <v>35.35</v>
      </c>
      <c r="E2333" s="2">
        <v>37.4</v>
      </c>
      <c r="V2333" s="6"/>
    </row>
    <row r="2334" spans="1:22" x14ac:dyDescent="0.3">
      <c r="A2334" s="6">
        <v>41380</v>
      </c>
      <c r="B2334" s="3">
        <v>36.5</v>
      </c>
      <c r="C2334" s="3">
        <v>35.200000000000003</v>
      </c>
      <c r="D2334" s="3">
        <v>33.9</v>
      </c>
      <c r="E2334" s="2">
        <v>36.1</v>
      </c>
      <c r="V2334" s="6"/>
    </row>
    <row r="2335" spans="1:22" x14ac:dyDescent="0.3">
      <c r="A2335" s="6">
        <v>41381</v>
      </c>
      <c r="B2335" s="3">
        <v>35.299999999999997</v>
      </c>
      <c r="C2335" s="3">
        <v>35.299999999999997</v>
      </c>
      <c r="D2335" s="3">
        <v>33.6</v>
      </c>
      <c r="E2335" s="2">
        <v>35.25</v>
      </c>
      <c r="V2335" s="6"/>
    </row>
    <row r="2336" spans="1:22" x14ac:dyDescent="0.3">
      <c r="A2336" s="6">
        <v>41382</v>
      </c>
      <c r="B2336" s="3">
        <v>34.9</v>
      </c>
      <c r="C2336" s="3">
        <v>36.25</v>
      </c>
      <c r="D2336" s="3">
        <v>33.35</v>
      </c>
      <c r="E2336" s="2">
        <v>35.1</v>
      </c>
      <c r="V2336" s="6"/>
    </row>
    <row r="2337" spans="1:22" x14ac:dyDescent="0.3">
      <c r="A2337" s="6">
        <v>41383</v>
      </c>
      <c r="B2337" s="3">
        <v>36.299999999999997</v>
      </c>
      <c r="C2337" s="3">
        <v>36.75</v>
      </c>
      <c r="D2337" s="3">
        <v>34.299999999999997</v>
      </c>
      <c r="E2337" s="2">
        <v>36.25</v>
      </c>
      <c r="V2337" s="6"/>
    </row>
    <row r="2338" spans="1:22" x14ac:dyDescent="0.3">
      <c r="A2338" s="6">
        <v>41386</v>
      </c>
      <c r="B2338" s="3">
        <v>36.9</v>
      </c>
      <c r="C2338" s="3">
        <v>37.15</v>
      </c>
      <c r="D2338" s="3">
        <v>34.65</v>
      </c>
      <c r="E2338" s="2">
        <v>36.25</v>
      </c>
      <c r="V2338" s="6"/>
    </row>
    <row r="2339" spans="1:22" x14ac:dyDescent="0.3">
      <c r="A2339" s="6">
        <v>41387</v>
      </c>
      <c r="B2339" s="3">
        <v>37.299999999999997</v>
      </c>
      <c r="C2339" s="3">
        <v>37.450000000000003</v>
      </c>
      <c r="D2339" s="3">
        <v>35.25</v>
      </c>
      <c r="E2339" s="2">
        <v>37.25</v>
      </c>
      <c r="V2339" s="6"/>
    </row>
    <row r="2340" spans="1:22" x14ac:dyDescent="0.3">
      <c r="A2340" s="6">
        <v>41388</v>
      </c>
      <c r="B2340" s="3">
        <v>37.5</v>
      </c>
      <c r="C2340" s="3">
        <v>36.75</v>
      </c>
      <c r="D2340" s="3">
        <v>35.5</v>
      </c>
      <c r="E2340" s="2">
        <v>37.53</v>
      </c>
      <c r="V2340" s="6"/>
    </row>
    <row r="2341" spans="1:22" x14ac:dyDescent="0.3">
      <c r="A2341" s="6">
        <v>41389</v>
      </c>
      <c r="B2341" s="3">
        <v>36.75</v>
      </c>
      <c r="C2341" s="3">
        <v>36.450000000000003</v>
      </c>
      <c r="D2341" s="3">
        <v>34.979999999999997</v>
      </c>
      <c r="E2341" s="2">
        <v>37</v>
      </c>
      <c r="V2341" s="6"/>
    </row>
    <row r="2342" spans="1:22" x14ac:dyDescent="0.3">
      <c r="A2342" s="6">
        <v>41390</v>
      </c>
      <c r="B2342" s="3">
        <v>36</v>
      </c>
      <c r="C2342" s="3">
        <v>37</v>
      </c>
      <c r="D2342" s="3">
        <v>34.799999999999997</v>
      </c>
      <c r="E2342" s="2">
        <v>37</v>
      </c>
      <c r="V2342" s="6"/>
    </row>
    <row r="2343" spans="1:22" x14ac:dyDescent="0.3">
      <c r="A2343" s="6">
        <v>41393</v>
      </c>
      <c r="B2343" s="3">
        <v>36.799999999999997</v>
      </c>
      <c r="C2343" s="3">
        <v>37.299999999999997</v>
      </c>
      <c r="D2343" s="3">
        <v>35.700000000000003</v>
      </c>
      <c r="E2343" s="2">
        <v>37.549999999999997</v>
      </c>
      <c r="V2343" s="6"/>
    </row>
    <row r="2344" spans="1:22" x14ac:dyDescent="0.3">
      <c r="A2344" s="6">
        <v>41394</v>
      </c>
      <c r="B2344" s="3">
        <v>37.25</v>
      </c>
      <c r="C2344" s="3">
        <v>34.9</v>
      </c>
      <c r="D2344" s="3">
        <v>35.5</v>
      </c>
      <c r="E2344" s="2">
        <v>37.700000000000003</v>
      </c>
      <c r="V2344" s="6"/>
    </row>
    <row r="2345" spans="1:22" x14ac:dyDescent="0.3">
      <c r="A2345" s="6">
        <v>41396</v>
      </c>
      <c r="B2345" s="3">
        <v>36.700000000000003</v>
      </c>
      <c r="C2345" s="3">
        <v>34.1</v>
      </c>
      <c r="D2345" s="3">
        <v>37</v>
      </c>
      <c r="E2345" s="2">
        <v>39.5</v>
      </c>
      <c r="V2345" s="6"/>
    </row>
    <row r="2346" spans="1:22" x14ac:dyDescent="0.3">
      <c r="A2346" s="6">
        <v>41397</v>
      </c>
      <c r="B2346" s="3">
        <v>35.549999999999997</v>
      </c>
      <c r="C2346" s="3">
        <v>33.549999999999997</v>
      </c>
      <c r="D2346" s="3">
        <v>36.25</v>
      </c>
      <c r="E2346" s="2">
        <v>38.75</v>
      </c>
      <c r="V2346" s="6"/>
    </row>
    <row r="2347" spans="1:22" x14ac:dyDescent="0.3">
      <c r="A2347" s="6">
        <v>41400</v>
      </c>
      <c r="B2347" s="3">
        <v>35.1</v>
      </c>
      <c r="C2347" s="3">
        <v>33.85</v>
      </c>
      <c r="D2347" s="3">
        <v>36</v>
      </c>
      <c r="E2347" s="2">
        <v>38.5</v>
      </c>
      <c r="V2347" s="6"/>
    </row>
    <row r="2348" spans="1:22" x14ac:dyDescent="0.3">
      <c r="A2348" s="6">
        <v>41401</v>
      </c>
      <c r="B2348" s="3">
        <v>35.450000000000003</v>
      </c>
      <c r="C2348" s="3">
        <v>33.700000000000003</v>
      </c>
      <c r="D2348" s="3">
        <v>36.15</v>
      </c>
      <c r="E2348" s="2">
        <v>38.65</v>
      </c>
      <c r="V2348" s="6"/>
    </row>
    <row r="2349" spans="1:22" x14ac:dyDescent="0.3">
      <c r="A2349" s="6">
        <v>41402</v>
      </c>
      <c r="B2349" s="3">
        <v>35.5</v>
      </c>
      <c r="C2349" s="3">
        <v>32.5</v>
      </c>
      <c r="D2349" s="3">
        <v>36</v>
      </c>
      <c r="E2349" s="2">
        <v>38.450000000000003</v>
      </c>
      <c r="V2349" s="6"/>
    </row>
    <row r="2350" spans="1:22" x14ac:dyDescent="0.3">
      <c r="A2350" s="6">
        <v>41404</v>
      </c>
      <c r="B2350" s="3">
        <v>34.5</v>
      </c>
      <c r="C2350" s="3">
        <v>32.75</v>
      </c>
      <c r="D2350" s="3">
        <v>35.200000000000003</v>
      </c>
      <c r="E2350" s="2">
        <v>37.85</v>
      </c>
      <c r="V2350" s="6"/>
    </row>
    <row r="2351" spans="1:22" x14ac:dyDescent="0.3">
      <c r="A2351" s="6">
        <v>41407</v>
      </c>
      <c r="B2351" s="3">
        <v>34.85</v>
      </c>
      <c r="C2351" s="3">
        <v>33.5</v>
      </c>
      <c r="D2351" s="3">
        <v>35.299999999999997</v>
      </c>
      <c r="E2351" s="2">
        <v>37.950000000000003</v>
      </c>
      <c r="V2351" s="6"/>
    </row>
    <row r="2352" spans="1:22" x14ac:dyDescent="0.3">
      <c r="A2352" s="6">
        <v>41408</v>
      </c>
      <c r="B2352" s="3">
        <v>35.5</v>
      </c>
      <c r="C2352" s="3">
        <v>32.9</v>
      </c>
      <c r="D2352" s="3">
        <v>35.9</v>
      </c>
      <c r="E2352" s="2">
        <v>38.549999999999997</v>
      </c>
      <c r="V2352" s="6"/>
    </row>
    <row r="2353" spans="1:22" x14ac:dyDescent="0.3">
      <c r="A2353" s="6">
        <v>41409</v>
      </c>
      <c r="B2353" s="3">
        <v>34.85</v>
      </c>
      <c r="C2353" s="3">
        <v>33</v>
      </c>
      <c r="D2353" s="3">
        <v>35.450000000000003</v>
      </c>
      <c r="E2353" s="2">
        <v>38.25</v>
      </c>
      <c r="V2353" s="6"/>
    </row>
    <row r="2354" spans="1:22" x14ac:dyDescent="0.3">
      <c r="A2354" s="6">
        <v>41410</v>
      </c>
      <c r="B2354" s="3">
        <v>34.700000000000003</v>
      </c>
      <c r="C2354" s="3">
        <v>33</v>
      </c>
      <c r="D2354" s="3">
        <v>35.630000000000003</v>
      </c>
      <c r="E2354" s="2">
        <v>38.1</v>
      </c>
      <c r="V2354" s="6"/>
    </row>
    <row r="2355" spans="1:22" x14ac:dyDescent="0.3">
      <c r="A2355" s="6">
        <v>41415</v>
      </c>
      <c r="B2355" s="3">
        <v>34.799999999999997</v>
      </c>
      <c r="C2355" s="3">
        <v>33.049999999999997</v>
      </c>
      <c r="D2355" s="3">
        <v>35.35</v>
      </c>
      <c r="E2355" s="2">
        <v>37.950000000000003</v>
      </c>
      <c r="V2355" s="6"/>
    </row>
    <row r="2356" spans="1:22" x14ac:dyDescent="0.3">
      <c r="A2356" s="6">
        <v>41416</v>
      </c>
      <c r="B2356" s="3">
        <v>34.950000000000003</v>
      </c>
      <c r="C2356" s="3">
        <v>32.6</v>
      </c>
      <c r="D2356" s="3">
        <v>35.450000000000003</v>
      </c>
      <c r="E2356" s="2">
        <v>38.15</v>
      </c>
      <c r="V2356" s="6"/>
    </row>
    <row r="2357" spans="1:22" x14ac:dyDescent="0.3">
      <c r="A2357" s="6">
        <v>41417</v>
      </c>
      <c r="B2357" s="3">
        <v>34.5</v>
      </c>
      <c r="C2357" s="3">
        <v>32.799999999999997</v>
      </c>
      <c r="D2357" s="3">
        <v>35</v>
      </c>
      <c r="E2357" s="2">
        <v>37.700000000000003</v>
      </c>
      <c r="V2357" s="6"/>
    </row>
    <row r="2358" spans="1:22" x14ac:dyDescent="0.3">
      <c r="A2358" s="6">
        <v>41418</v>
      </c>
      <c r="B2358" s="3">
        <v>34.700000000000003</v>
      </c>
      <c r="C2358" s="3">
        <v>33.6</v>
      </c>
      <c r="D2358" s="3">
        <v>35.15</v>
      </c>
      <c r="E2358" s="2">
        <v>37.799999999999997</v>
      </c>
      <c r="V2358" s="6"/>
    </row>
    <row r="2359" spans="1:22" x14ac:dyDescent="0.3">
      <c r="A2359" s="6">
        <v>41421</v>
      </c>
      <c r="B2359" s="3">
        <v>35.4</v>
      </c>
      <c r="C2359" s="3">
        <v>33.25</v>
      </c>
      <c r="D2359" s="3">
        <v>36.049999999999997</v>
      </c>
      <c r="E2359" s="2">
        <v>38.65</v>
      </c>
      <c r="V2359" s="6"/>
    </row>
    <row r="2360" spans="1:22" x14ac:dyDescent="0.3">
      <c r="A2360" s="6">
        <v>41422</v>
      </c>
      <c r="B2360" s="3">
        <v>35.1</v>
      </c>
      <c r="C2360" s="3">
        <v>32.700000000000003</v>
      </c>
      <c r="D2360" s="3">
        <v>35.79</v>
      </c>
      <c r="E2360" s="2">
        <v>38.6</v>
      </c>
      <c r="V2360" s="6"/>
    </row>
    <row r="2361" spans="1:22" x14ac:dyDescent="0.3">
      <c r="A2361" s="6">
        <v>41423</v>
      </c>
      <c r="B2361" s="3">
        <v>34.15</v>
      </c>
      <c r="C2361" s="3">
        <v>32.6</v>
      </c>
      <c r="D2361" s="3">
        <v>35.4</v>
      </c>
      <c r="E2361" s="2">
        <v>38.299999999999997</v>
      </c>
      <c r="V2361" s="6"/>
    </row>
    <row r="2362" spans="1:22" x14ac:dyDescent="0.3">
      <c r="A2362" s="6">
        <v>41424</v>
      </c>
      <c r="B2362" s="3">
        <v>34.25</v>
      </c>
      <c r="C2362" s="3">
        <v>32.6</v>
      </c>
      <c r="D2362" s="3">
        <v>35.5</v>
      </c>
      <c r="E2362" s="2">
        <v>38.450000000000003</v>
      </c>
      <c r="V2362" s="6"/>
    </row>
    <row r="2363" spans="1:22" x14ac:dyDescent="0.3">
      <c r="A2363" s="6">
        <v>41425</v>
      </c>
      <c r="B2363" s="3">
        <v>34.26</v>
      </c>
      <c r="C2363" s="3">
        <v>35.229999999999997</v>
      </c>
      <c r="D2363" s="3">
        <v>35.33</v>
      </c>
      <c r="E2363" s="2">
        <v>38.549999999999997</v>
      </c>
      <c r="V2363" s="6"/>
    </row>
    <row r="2364" spans="1:22" x14ac:dyDescent="0.3">
      <c r="A2364" s="6">
        <v>41428</v>
      </c>
      <c r="B2364" s="3">
        <v>32.85</v>
      </c>
      <c r="C2364" s="3">
        <v>34.6</v>
      </c>
      <c r="D2364" s="3">
        <v>38.5</v>
      </c>
      <c r="E2364" s="2">
        <v>39</v>
      </c>
      <c r="V2364" s="6"/>
    </row>
    <row r="2365" spans="1:22" x14ac:dyDescent="0.3">
      <c r="A2365" s="6">
        <v>41429</v>
      </c>
      <c r="B2365" s="3">
        <v>32.200000000000003</v>
      </c>
      <c r="C2365" s="3">
        <v>34.700000000000003</v>
      </c>
      <c r="D2365" s="3">
        <v>37.5</v>
      </c>
      <c r="E2365" s="2">
        <v>38.549999999999997</v>
      </c>
      <c r="V2365" s="6"/>
    </row>
    <row r="2366" spans="1:22" x14ac:dyDescent="0.3">
      <c r="A2366" s="6">
        <v>41430</v>
      </c>
      <c r="B2366" s="3">
        <v>32.46</v>
      </c>
      <c r="C2366" s="3">
        <v>34.549999999999997</v>
      </c>
      <c r="D2366" s="3">
        <v>37.6</v>
      </c>
      <c r="E2366" s="2">
        <v>38.75</v>
      </c>
      <c r="V2366" s="6"/>
    </row>
    <row r="2367" spans="1:22" x14ac:dyDescent="0.3">
      <c r="A2367" s="6">
        <v>41431</v>
      </c>
      <c r="B2367" s="3">
        <v>32.6</v>
      </c>
      <c r="C2367" s="3">
        <v>33.799999999999997</v>
      </c>
      <c r="D2367" s="3">
        <v>37.549999999999997</v>
      </c>
      <c r="E2367" s="2">
        <v>38.4</v>
      </c>
      <c r="V2367" s="6"/>
    </row>
    <row r="2368" spans="1:22" x14ac:dyDescent="0.3">
      <c r="A2368" s="6">
        <v>41432</v>
      </c>
      <c r="B2368" s="3">
        <v>31.8</v>
      </c>
      <c r="C2368" s="3">
        <v>32.6</v>
      </c>
      <c r="D2368" s="3">
        <v>36.9</v>
      </c>
      <c r="E2368" s="2">
        <v>38</v>
      </c>
      <c r="V2368" s="6"/>
    </row>
    <row r="2369" spans="1:22" x14ac:dyDescent="0.3">
      <c r="A2369" s="6">
        <v>41435</v>
      </c>
      <c r="B2369" s="3">
        <v>30.55</v>
      </c>
      <c r="C2369" s="3">
        <v>32.25</v>
      </c>
      <c r="D2369" s="3">
        <v>35.799999999999997</v>
      </c>
      <c r="E2369" s="2">
        <v>36.880000000000003</v>
      </c>
      <c r="V2369" s="6"/>
    </row>
    <row r="2370" spans="1:22" x14ac:dyDescent="0.3">
      <c r="A2370" s="6">
        <v>41436</v>
      </c>
      <c r="B2370" s="3">
        <v>30.05</v>
      </c>
      <c r="C2370" s="3">
        <v>32.4</v>
      </c>
      <c r="D2370" s="3">
        <v>35.4</v>
      </c>
      <c r="E2370" s="2">
        <v>36.049999999999997</v>
      </c>
      <c r="V2370" s="6"/>
    </row>
    <row r="2371" spans="1:22" x14ac:dyDescent="0.3">
      <c r="A2371" s="6">
        <v>41437</v>
      </c>
      <c r="B2371" s="3">
        <v>30.1</v>
      </c>
      <c r="C2371" s="3">
        <v>31.45</v>
      </c>
      <c r="D2371" s="3">
        <v>35.5</v>
      </c>
      <c r="E2371" s="2">
        <v>36</v>
      </c>
      <c r="V2371" s="6"/>
    </row>
    <row r="2372" spans="1:22" x14ac:dyDescent="0.3">
      <c r="A2372" s="6">
        <v>41438</v>
      </c>
      <c r="B2372" s="3">
        <v>28.25</v>
      </c>
      <c r="C2372" s="3">
        <v>32</v>
      </c>
      <c r="D2372" s="3">
        <v>34.75</v>
      </c>
      <c r="E2372" s="2">
        <v>35.35</v>
      </c>
      <c r="V2372" s="6"/>
    </row>
    <row r="2373" spans="1:22" x14ac:dyDescent="0.3">
      <c r="A2373" s="6">
        <v>41439</v>
      </c>
      <c r="B2373" s="3">
        <v>28.9</v>
      </c>
      <c r="C2373" s="3">
        <v>31.1</v>
      </c>
      <c r="D2373" s="3">
        <v>35.25</v>
      </c>
      <c r="E2373" s="2">
        <v>35.799999999999997</v>
      </c>
      <c r="V2373" s="6"/>
    </row>
    <row r="2374" spans="1:22" x14ac:dyDescent="0.3">
      <c r="A2374" s="6">
        <v>41442</v>
      </c>
      <c r="B2374" s="3">
        <v>28.2</v>
      </c>
      <c r="C2374" s="3">
        <v>30.7</v>
      </c>
      <c r="D2374" s="3">
        <v>34.5</v>
      </c>
      <c r="E2374" s="2">
        <v>35.299999999999997</v>
      </c>
      <c r="V2374" s="6"/>
    </row>
    <row r="2375" spans="1:22" x14ac:dyDescent="0.3">
      <c r="A2375" s="6">
        <v>41443</v>
      </c>
      <c r="B2375" s="3">
        <v>27.7</v>
      </c>
      <c r="C2375" s="3">
        <v>31.25</v>
      </c>
      <c r="D2375" s="3">
        <v>34.15</v>
      </c>
      <c r="E2375" s="2">
        <v>35</v>
      </c>
      <c r="V2375" s="6"/>
    </row>
    <row r="2376" spans="1:22" x14ac:dyDescent="0.3">
      <c r="A2376" s="6">
        <v>41444</v>
      </c>
      <c r="B2376" s="3">
        <v>28.35</v>
      </c>
      <c r="C2376" s="3">
        <v>31.2</v>
      </c>
      <c r="D2376" s="3">
        <v>34.35</v>
      </c>
      <c r="E2376" s="2">
        <v>35.380000000000003</v>
      </c>
      <c r="V2376" s="6"/>
    </row>
    <row r="2377" spans="1:22" x14ac:dyDescent="0.3">
      <c r="A2377" s="6">
        <v>41445</v>
      </c>
      <c r="B2377" s="3">
        <v>28.65</v>
      </c>
      <c r="C2377" s="3">
        <v>29.5</v>
      </c>
      <c r="D2377" s="3">
        <v>34.1</v>
      </c>
      <c r="E2377" s="2">
        <v>34.9</v>
      </c>
      <c r="V2377" s="6"/>
    </row>
    <row r="2378" spans="1:22" x14ac:dyDescent="0.3">
      <c r="A2378" s="6">
        <v>41446</v>
      </c>
      <c r="B2378" s="3">
        <v>26.5</v>
      </c>
      <c r="C2378" s="3">
        <v>30.65</v>
      </c>
      <c r="D2378" s="3">
        <v>33</v>
      </c>
      <c r="E2378" s="2">
        <v>34.25</v>
      </c>
      <c r="V2378" s="6"/>
    </row>
    <row r="2379" spans="1:22" x14ac:dyDescent="0.3">
      <c r="A2379" s="6">
        <v>41449</v>
      </c>
      <c r="B2379" s="3">
        <v>28</v>
      </c>
      <c r="C2379" s="3">
        <v>30.9</v>
      </c>
      <c r="D2379" s="3">
        <v>34</v>
      </c>
      <c r="E2379" s="2">
        <v>34.799999999999997</v>
      </c>
      <c r="V2379" s="6"/>
    </row>
    <row r="2380" spans="1:22" x14ac:dyDescent="0.3">
      <c r="A2380" s="6">
        <v>41450</v>
      </c>
      <c r="B2380" s="3">
        <v>28.75</v>
      </c>
      <c r="C2380" s="3">
        <v>32.450000000000003</v>
      </c>
      <c r="D2380" s="3">
        <v>34.1</v>
      </c>
      <c r="E2380" s="2">
        <v>34.700000000000003</v>
      </c>
      <c r="V2380" s="6"/>
    </row>
    <row r="2381" spans="1:22" x14ac:dyDescent="0.3">
      <c r="A2381" s="6">
        <v>41451</v>
      </c>
      <c r="B2381" s="3">
        <v>30.85</v>
      </c>
      <c r="C2381" s="3">
        <v>31.65</v>
      </c>
      <c r="D2381" s="3">
        <v>35.1</v>
      </c>
      <c r="E2381" s="2">
        <v>35.799999999999997</v>
      </c>
      <c r="V2381" s="6"/>
    </row>
    <row r="2382" spans="1:22" x14ac:dyDescent="0.3">
      <c r="A2382" s="6">
        <v>41452</v>
      </c>
      <c r="B2382" s="3">
        <v>30</v>
      </c>
      <c r="C2382" s="3">
        <v>31.59</v>
      </c>
      <c r="D2382" s="3">
        <v>34.5</v>
      </c>
      <c r="E2382" s="2">
        <v>35</v>
      </c>
      <c r="V2382" s="6"/>
    </row>
    <row r="2383" spans="1:22" x14ac:dyDescent="0.3">
      <c r="A2383" s="6">
        <v>41453</v>
      </c>
      <c r="B2383" s="3">
        <v>29.75</v>
      </c>
      <c r="C2383" s="3">
        <v>35.549999999999997</v>
      </c>
      <c r="D2383" s="3">
        <v>34.1</v>
      </c>
      <c r="E2383" s="2">
        <v>34.700000000000003</v>
      </c>
      <c r="V2383" s="6"/>
    </row>
    <row r="2384" spans="1:22" x14ac:dyDescent="0.3">
      <c r="A2384" s="6">
        <v>41456</v>
      </c>
      <c r="B2384" s="3">
        <v>33.25</v>
      </c>
      <c r="C2384" s="3">
        <v>35.5</v>
      </c>
      <c r="D2384" s="3">
        <v>36.43</v>
      </c>
      <c r="E2384" s="2">
        <v>38.5</v>
      </c>
      <c r="V2384" s="6"/>
    </row>
    <row r="2385" spans="1:22" x14ac:dyDescent="0.3">
      <c r="A2385" s="6">
        <v>41457</v>
      </c>
      <c r="B2385" s="3">
        <v>33.1</v>
      </c>
      <c r="C2385" s="3">
        <v>35</v>
      </c>
      <c r="D2385" s="3">
        <v>36.25</v>
      </c>
      <c r="E2385" s="2">
        <v>38.25</v>
      </c>
      <c r="V2385" s="6"/>
    </row>
    <row r="2386" spans="1:22" x14ac:dyDescent="0.3">
      <c r="A2386" s="6">
        <v>41458</v>
      </c>
      <c r="B2386" s="3">
        <v>32.85</v>
      </c>
      <c r="C2386" s="3">
        <v>34.450000000000003</v>
      </c>
      <c r="D2386" s="3">
        <v>35.85</v>
      </c>
      <c r="E2386" s="2">
        <v>38.25</v>
      </c>
      <c r="V2386" s="6"/>
    </row>
    <row r="2387" spans="1:22" x14ac:dyDescent="0.3">
      <c r="A2387" s="6">
        <v>41459</v>
      </c>
      <c r="B2387" s="3">
        <v>31.8</v>
      </c>
      <c r="C2387" s="3">
        <v>34.75</v>
      </c>
      <c r="D2387" s="3">
        <v>35.4</v>
      </c>
      <c r="E2387" s="2">
        <v>37.5</v>
      </c>
      <c r="V2387" s="6"/>
    </row>
    <row r="2388" spans="1:22" x14ac:dyDescent="0.3">
      <c r="A2388" s="6">
        <v>41460</v>
      </c>
      <c r="B2388" s="3">
        <v>32.65</v>
      </c>
      <c r="C2388" s="3">
        <v>34.35</v>
      </c>
      <c r="D2388" s="3">
        <v>35.450000000000003</v>
      </c>
      <c r="E2388" s="2">
        <v>38.43</v>
      </c>
      <c r="V2388" s="6"/>
    </row>
    <row r="2389" spans="1:22" x14ac:dyDescent="0.3">
      <c r="A2389" s="6">
        <v>41463</v>
      </c>
      <c r="B2389" s="3">
        <v>31.75</v>
      </c>
      <c r="C2389" s="3">
        <v>34.049999999999997</v>
      </c>
      <c r="D2389" s="3">
        <v>34.9</v>
      </c>
      <c r="E2389" s="2">
        <v>37.25</v>
      </c>
      <c r="V2389" s="6"/>
    </row>
    <row r="2390" spans="1:22" x14ac:dyDescent="0.3">
      <c r="A2390" s="6">
        <v>41464</v>
      </c>
      <c r="B2390" s="3">
        <v>31.75</v>
      </c>
      <c r="C2390" s="3">
        <v>34.200000000000003</v>
      </c>
      <c r="D2390" s="3">
        <v>34.5</v>
      </c>
      <c r="E2390" s="2">
        <v>37</v>
      </c>
      <c r="V2390" s="6"/>
    </row>
    <row r="2391" spans="1:22" x14ac:dyDescent="0.3">
      <c r="A2391" s="6">
        <v>41465</v>
      </c>
      <c r="B2391" s="3">
        <v>32.4</v>
      </c>
      <c r="C2391" s="3">
        <v>34.85</v>
      </c>
      <c r="D2391" s="3">
        <v>34.65</v>
      </c>
      <c r="E2391" s="2">
        <v>37.15</v>
      </c>
      <c r="V2391" s="6"/>
    </row>
    <row r="2392" spans="1:22" x14ac:dyDescent="0.3">
      <c r="A2392" s="6">
        <v>41466</v>
      </c>
      <c r="B2392" s="3">
        <v>33.299999999999997</v>
      </c>
      <c r="C2392" s="3">
        <v>35.15</v>
      </c>
      <c r="D2392" s="3">
        <v>35</v>
      </c>
      <c r="E2392" s="2">
        <v>37.75</v>
      </c>
      <c r="V2392" s="6"/>
    </row>
    <row r="2393" spans="1:22" x14ac:dyDescent="0.3">
      <c r="A2393" s="6">
        <v>41467</v>
      </c>
      <c r="B2393" s="3">
        <v>34.1</v>
      </c>
      <c r="C2393" s="3">
        <v>36.200000000000003</v>
      </c>
      <c r="D2393" s="3">
        <v>35.36</v>
      </c>
      <c r="E2393" s="2">
        <v>37.85</v>
      </c>
      <c r="V2393" s="6"/>
    </row>
    <row r="2394" spans="1:22" x14ac:dyDescent="0.3">
      <c r="A2394" s="6">
        <v>41470</v>
      </c>
      <c r="B2394" s="3">
        <v>35.06</v>
      </c>
      <c r="C2394" s="3">
        <v>37.36</v>
      </c>
      <c r="D2394" s="3">
        <v>36.4</v>
      </c>
      <c r="E2394" s="2">
        <v>38.200000000000003</v>
      </c>
      <c r="V2394" s="6"/>
    </row>
    <row r="2395" spans="1:22" x14ac:dyDescent="0.3">
      <c r="A2395" s="6">
        <v>41471</v>
      </c>
      <c r="B2395" s="3">
        <v>36.76</v>
      </c>
      <c r="C2395" s="3">
        <v>37.65</v>
      </c>
      <c r="D2395" s="3">
        <v>37.799999999999997</v>
      </c>
      <c r="E2395" s="2">
        <v>39.200000000000003</v>
      </c>
      <c r="V2395" s="6"/>
    </row>
    <row r="2396" spans="1:22" x14ac:dyDescent="0.3">
      <c r="A2396" s="6">
        <v>41472</v>
      </c>
      <c r="B2396" s="3">
        <v>36.85</v>
      </c>
      <c r="C2396" s="3">
        <v>37.9</v>
      </c>
      <c r="D2396" s="3">
        <v>38</v>
      </c>
      <c r="E2396" s="2">
        <v>39.25</v>
      </c>
      <c r="V2396" s="6"/>
    </row>
    <row r="2397" spans="1:22" x14ac:dyDescent="0.3">
      <c r="A2397" s="6">
        <v>41473</v>
      </c>
      <c r="B2397" s="3">
        <v>36.75</v>
      </c>
      <c r="C2397" s="3">
        <v>37.9</v>
      </c>
      <c r="D2397" s="3">
        <v>38.299999999999997</v>
      </c>
      <c r="E2397" s="2">
        <v>39.700000000000003</v>
      </c>
      <c r="V2397" s="6"/>
    </row>
    <row r="2398" spans="1:22" x14ac:dyDescent="0.3">
      <c r="A2398" s="6">
        <v>41474</v>
      </c>
      <c r="B2398" s="3">
        <v>37.049999999999997</v>
      </c>
      <c r="C2398" s="3">
        <v>36.799999999999997</v>
      </c>
      <c r="D2398" s="3">
        <v>38.479999999999997</v>
      </c>
      <c r="E2398" s="2">
        <v>39.700000000000003</v>
      </c>
      <c r="V2398" s="6"/>
    </row>
    <row r="2399" spans="1:22" x14ac:dyDescent="0.3">
      <c r="A2399" s="6">
        <v>41477</v>
      </c>
      <c r="B2399" s="3">
        <v>35.81</v>
      </c>
      <c r="C2399" s="3">
        <v>37.15</v>
      </c>
      <c r="D2399" s="3">
        <v>37.15</v>
      </c>
      <c r="E2399" s="2">
        <v>38.4</v>
      </c>
      <c r="V2399" s="6"/>
    </row>
    <row r="2400" spans="1:22" x14ac:dyDescent="0.3">
      <c r="A2400" s="6">
        <v>41478</v>
      </c>
      <c r="B2400" s="3">
        <v>36.25</v>
      </c>
      <c r="C2400" s="3">
        <v>37.5</v>
      </c>
      <c r="D2400" s="3">
        <v>37.450000000000003</v>
      </c>
      <c r="E2400" s="2">
        <v>38.799999999999997</v>
      </c>
      <c r="V2400" s="6"/>
    </row>
    <row r="2401" spans="1:22" x14ac:dyDescent="0.3">
      <c r="A2401" s="6">
        <v>41479</v>
      </c>
      <c r="B2401" s="3">
        <v>36.6</v>
      </c>
      <c r="C2401" s="3">
        <v>37.200000000000003</v>
      </c>
      <c r="D2401" s="3">
        <v>37.71</v>
      </c>
      <c r="E2401" s="2">
        <v>39.1</v>
      </c>
      <c r="V2401" s="6"/>
    </row>
    <row r="2402" spans="1:22" x14ac:dyDescent="0.3">
      <c r="A2402" s="6">
        <v>41480</v>
      </c>
      <c r="B2402" s="3">
        <v>36.15</v>
      </c>
      <c r="C2402" s="3">
        <v>36.799999999999997</v>
      </c>
      <c r="D2402" s="3">
        <v>37.5</v>
      </c>
      <c r="E2402" s="2">
        <v>38.9</v>
      </c>
      <c r="V2402" s="6"/>
    </row>
    <row r="2403" spans="1:22" x14ac:dyDescent="0.3">
      <c r="A2403" s="6">
        <v>41481</v>
      </c>
      <c r="B2403" s="3">
        <v>35.950000000000003</v>
      </c>
      <c r="C2403" s="3">
        <v>36.65</v>
      </c>
      <c r="D2403" s="3">
        <v>37.24</v>
      </c>
      <c r="E2403" s="2">
        <v>38.700000000000003</v>
      </c>
      <c r="V2403" s="6"/>
    </row>
    <row r="2404" spans="1:22" x14ac:dyDescent="0.3">
      <c r="A2404" s="6">
        <v>41484</v>
      </c>
      <c r="B2404" s="3">
        <v>35.85</v>
      </c>
      <c r="C2404" s="3">
        <v>36.5</v>
      </c>
      <c r="D2404" s="3">
        <v>37.549999999999997</v>
      </c>
      <c r="E2404" s="2">
        <v>38.75</v>
      </c>
      <c r="V2404" s="6"/>
    </row>
    <row r="2405" spans="1:22" x14ac:dyDescent="0.3">
      <c r="A2405" s="6">
        <v>41485</v>
      </c>
      <c r="B2405" s="3">
        <v>35.9</v>
      </c>
      <c r="C2405" s="3">
        <v>35.9</v>
      </c>
      <c r="D2405" s="3">
        <v>36.950000000000003</v>
      </c>
      <c r="E2405" s="2">
        <v>38.450000000000003</v>
      </c>
      <c r="V2405" s="6"/>
    </row>
    <row r="2406" spans="1:22" x14ac:dyDescent="0.3">
      <c r="A2406" s="6">
        <v>41486</v>
      </c>
      <c r="B2406" s="3">
        <v>35.25</v>
      </c>
      <c r="C2406" s="3">
        <v>35.9</v>
      </c>
      <c r="D2406" s="3">
        <v>36.68</v>
      </c>
      <c r="E2406" s="2">
        <v>38</v>
      </c>
      <c r="V2406" s="6"/>
    </row>
    <row r="2407" spans="1:22" x14ac:dyDescent="0.3">
      <c r="A2407" s="6">
        <v>41487</v>
      </c>
      <c r="B2407" s="3">
        <v>35.33</v>
      </c>
      <c r="C2407" s="3">
        <v>36.25</v>
      </c>
      <c r="D2407" s="3">
        <v>37.25</v>
      </c>
      <c r="E2407" s="2">
        <v>38.5</v>
      </c>
      <c r="V2407" s="6"/>
    </row>
    <row r="2408" spans="1:22" x14ac:dyDescent="0.3">
      <c r="A2408" s="6">
        <v>41488</v>
      </c>
      <c r="B2408" s="3">
        <v>35.4</v>
      </c>
      <c r="C2408" s="3">
        <v>35.35</v>
      </c>
      <c r="D2408" s="3">
        <v>37.75</v>
      </c>
      <c r="E2408" s="2">
        <v>38.65</v>
      </c>
      <c r="V2408" s="6"/>
    </row>
    <row r="2409" spans="1:22" x14ac:dyDescent="0.3">
      <c r="A2409" s="6">
        <v>41491</v>
      </c>
      <c r="B2409" s="3">
        <v>34.799999999999997</v>
      </c>
      <c r="C2409" s="3">
        <v>35.5</v>
      </c>
      <c r="D2409" s="3">
        <v>37</v>
      </c>
      <c r="E2409" s="2">
        <v>38</v>
      </c>
      <c r="V2409" s="6"/>
    </row>
    <row r="2410" spans="1:22" x14ac:dyDescent="0.3">
      <c r="A2410" s="6">
        <v>41492</v>
      </c>
      <c r="B2410" s="3">
        <v>34.9</v>
      </c>
      <c r="C2410" s="3">
        <v>35.4</v>
      </c>
      <c r="D2410" s="3">
        <v>37.35</v>
      </c>
      <c r="E2410" s="2">
        <v>38.25</v>
      </c>
      <c r="V2410" s="6"/>
    </row>
    <row r="2411" spans="1:22" x14ac:dyDescent="0.3">
      <c r="A2411" s="6">
        <v>41493</v>
      </c>
      <c r="B2411" s="3">
        <v>34.75</v>
      </c>
      <c r="C2411" s="3">
        <v>35.6</v>
      </c>
      <c r="D2411" s="3">
        <v>37</v>
      </c>
      <c r="E2411" s="2">
        <v>38.1</v>
      </c>
      <c r="V2411" s="6"/>
    </row>
    <row r="2412" spans="1:22" x14ac:dyDescent="0.3">
      <c r="A2412" s="6">
        <v>41494</v>
      </c>
      <c r="B2412" s="3">
        <v>34.950000000000003</v>
      </c>
      <c r="C2412" s="3">
        <v>36.200000000000003</v>
      </c>
      <c r="D2412" s="3">
        <v>37.049999999999997</v>
      </c>
      <c r="E2412" s="2">
        <v>38</v>
      </c>
      <c r="V2412" s="6"/>
    </row>
    <row r="2413" spans="1:22" x14ac:dyDescent="0.3">
      <c r="A2413" s="6">
        <v>41495</v>
      </c>
      <c r="B2413" s="3">
        <v>35.299999999999997</v>
      </c>
      <c r="C2413" s="3">
        <v>36.28</v>
      </c>
      <c r="D2413" s="3">
        <v>37.549999999999997</v>
      </c>
      <c r="E2413" s="2">
        <v>38.6</v>
      </c>
      <c r="V2413" s="6"/>
    </row>
    <row r="2414" spans="1:22" x14ac:dyDescent="0.3">
      <c r="A2414" s="6">
        <v>41498</v>
      </c>
      <c r="B2414" s="3">
        <v>35.15</v>
      </c>
      <c r="C2414" s="3">
        <v>36.35</v>
      </c>
      <c r="D2414" s="3">
        <v>37.6</v>
      </c>
      <c r="E2414" s="2">
        <v>38.58</v>
      </c>
      <c r="V2414" s="6"/>
    </row>
    <row r="2415" spans="1:22" x14ac:dyDescent="0.3">
      <c r="A2415" s="6">
        <v>41499</v>
      </c>
      <c r="B2415" s="3">
        <v>35.299999999999997</v>
      </c>
      <c r="C2415" s="3">
        <v>36.75</v>
      </c>
      <c r="D2415" s="3">
        <v>37.799999999999997</v>
      </c>
      <c r="E2415" s="2">
        <v>38.9</v>
      </c>
      <c r="V2415" s="6"/>
    </row>
    <row r="2416" spans="1:22" x14ac:dyDescent="0.3">
      <c r="A2416" s="6">
        <v>41500</v>
      </c>
      <c r="B2416" s="3">
        <v>35.799999999999997</v>
      </c>
      <c r="C2416" s="3">
        <v>37.700000000000003</v>
      </c>
      <c r="D2416" s="3">
        <v>38.200000000000003</v>
      </c>
      <c r="E2416" s="2">
        <v>39.5</v>
      </c>
      <c r="V2416" s="6"/>
    </row>
    <row r="2417" spans="1:22" x14ac:dyDescent="0.3">
      <c r="A2417" s="6">
        <v>41501</v>
      </c>
      <c r="B2417" s="3">
        <v>37.200000000000003</v>
      </c>
      <c r="C2417" s="3">
        <v>37.299999999999997</v>
      </c>
      <c r="D2417" s="3">
        <v>38.9</v>
      </c>
      <c r="E2417" s="2">
        <v>40.25</v>
      </c>
      <c r="V2417" s="6"/>
    </row>
    <row r="2418" spans="1:22" x14ac:dyDescent="0.3">
      <c r="A2418" s="6">
        <v>41502</v>
      </c>
      <c r="B2418" s="3">
        <v>36.4</v>
      </c>
      <c r="C2418" s="3">
        <v>36.65</v>
      </c>
      <c r="D2418" s="3">
        <v>38.15</v>
      </c>
      <c r="E2418" s="2">
        <v>39.450000000000003</v>
      </c>
      <c r="V2418" s="6"/>
    </row>
    <row r="2419" spans="1:22" x14ac:dyDescent="0.3">
      <c r="A2419" s="6">
        <v>41505</v>
      </c>
      <c r="B2419" s="3">
        <v>36.1</v>
      </c>
      <c r="C2419" s="3">
        <v>36.35</v>
      </c>
      <c r="D2419" s="3">
        <v>38</v>
      </c>
      <c r="E2419" s="2">
        <v>39.25</v>
      </c>
      <c r="V2419" s="6"/>
    </row>
    <row r="2420" spans="1:22" x14ac:dyDescent="0.3">
      <c r="A2420" s="6">
        <v>41506</v>
      </c>
      <c r="B2420" s="3">
        <v>35.5</v>
      </c>
      <c r="C2420" s="3">
        <v>36.799999999999997</v>
      </c>
      <c r="D2420" s="3">
        <v>37.5</v>
      </c>
      <c r="E2420" s="2">
        <v>38.85</v>
      </c>
      <c r="V2420" s="6"/>
    </row>
    <row r="2421" spans="1:22" x14ac:dyDescent="0.3">
      <c r="A2421" s="6">
        <v>41507</v>
      </c>
      <c r="B2421" s="3">
        <v>36.200000000000003</v>
      </c>
      <c r="C2421" s="3">
        <v>37.4</v>
      </c>
      <c r="D2421" s="3">
        <v>38.049999999999997</v>
      </c>
      <c r="E2421" s="2">
        <v>39.299999999999997</v>
      </c>
      <c r="V2421" s="6"/>
    </row>
    <row r="2422" spans="1:22" x14ac:dyDescent="0.3">
      <c r="A2422" s="6">
        <v>41508</v>
      </c>
      <c r="B2422" s="3">
        <v>36.65</v>
      </c>
      <c r="C2422" s="3">
        <v>37.200000000000003</v>
      </c>
      <c r="D2422" s="3">
        <v>38.6</v>
      </c>
      <c r="E2422" s="2">
        <v>39.799999999999997</v>
      </c>
      <c r="V2422" s="6"/>
    </row>
    <row r="2423" spans="1:22" x14ac:dyDescent="0.3">
      <c r="A2423" s="6">
        <v>41509</v>
      </c>
      <c r="B2423" s="3">
        <v>36.4</v>
      </c>
      <c r="C2423" s="3">
        <v>37</v>
      </c>
      <c r="D2423" s="3">
        <v>38.35</v>
      </c>
      <c r="E2423" s="2">
        <v>39.6</v>
      </c>
      <c r="V2423" s="6"/>
    </row>
    <row r="2424" spans="1:22" x14ac:dyDescent="0.3">
      <c r="A2424" s="6">
        <v>41512</v>
      </c>
      <c r="B2424" s="3">
        <v>36.049999999999997</v>
      </c>
      <c r="C2424" s="3">
        <v>36.5</v>
      </c>
      <c r="D2424" s="3">
        <v>38.35</v>
      </c>
      <c r="E2424" s="2">
        <v>39.35</v>
      </c>
      <c r="V2424" s="6"/>
    </row>
    <row r="2425" spans="1:22" x14ac:dyDescent="0.3">
      <c r="A2425" s="6">
        <v>41513</v>
      </c>
      <c r="B2425" s="3">
        <v>35.5</v>
      </c>
      <c r="C2425" s="3">
        <v>36.35</v>
      </c>
      <c r="D2425" s="3">
        <v>37.700000000000003</v>
      </c>
      <c r="E2425" s="2">
        <v>38.9</v>
      </c>
      <c r="V2425" s="6"/>
    </row>
    <row r="2426" spans="1:22" x14ac:dyDescent="0.3">
      <c r="A2426" s="6">
        <v>41514</v>
      </c>
      <c r="B2426" s="3">
        <v>35.35</v>
      </c>
      <c r="C2426" s="3">
        <v>36.4</v>
      </c>
      <c r="D2426" s="3">
        <v>37.4</v>
      </c>
      <c r="E2426" s="2">
        <v>38.9</v>
      </c>
      <c r="V2426" s="6"/>
    </row>
    <row r="2427" spans="1:22" x14ac:dyDescent="0.3">
      <c r="A2427" s="6">
        <v>41515</v>
      </c>
      <c r="B2427" s="3">
        <v>35.6</v>
      </c>
      <c r="C2427" s="3">
        <v>36.700000000000003</v>
      </c>
      <c r="D2427" s="3">
        <v>37.65</v>
      </c>
      <c r="E2427" s="2">
        <v>38.950000000000003</v>
      </c>
      <c r="V2427" s="6"/>
    </row>
    <row r="2428" spans="1:22" x14ac:dyDescent="0.3">
      <c r="A2428" s="6">
        <v>41516</v>
      </c>
      <c r="B2428" s="3">
        <v>36.049999999999997</v>
      </c>
      <c r="C2428" s="3">
        <v>39.799999999999997</v>
      </c>
      <c r="D2428" s="3">
        <v>38</v>
      </c>
      <c r="E2428" s="2">
        <v>39.200000000000003</v>
      </c>
      <c r="V2428" s="6"/>
    </row>
    <row r="2429" spans="1:22" x14ac:dyDescent="0.3">
      <c r="A2429" s="6">
        <v>41519</v>
      </c>
      <c r="B2429" s="3">
        <v>38.85</v>
      </c>
      <c r="C2429" s="3">
        <v>39.65</v>
      </c>
      <c r="D2429" s="3">
        <v>40.85</v>
      </c>
      <c r="E2429" s="2">
        <v>42.15</v>
      </c>
      <c r="V2429" s="6"/>
    </row>
    <row r="2430" spans="1:22" x14ac:dyDescent="0.3">
      <c r="A2430" s="6">
        <v>41520</v>
      </c>
      <c r="B2430" s="3">
        <v>38.700000000000003</v>
      </c>
      <c r="C2430" s="3">
        <v>40.25</v>
      </c>
      <c r="D2430" s="3">
        <v>40.4</v>
      </c>
      <c r="E2430" s="2">
        <v>42.1</v>
      </c>
      <c r="V2430" s="6"/>
    </row>
    <row r="2431" spans="1:22" x14ac:dyDescent="0.3">
      <c r="A2431" s="6">
        <v>41521</v>
      </c>
      <c r="B2431" s="3">
        <v>39.19</v>
      </c>
      <c r="C2431" s="3">
        <v>39.5</v>
      </c>
      <c r="D2431" s="3">
        <v>40.799999999999997</v>
      </c>
      <c r="E2431" s="2">
        <v>42.2</v>
      </c>
      <c r="V2431" s="6"/>
    </row>
    <row r="2432" spans="1:22" x14ac:dyDescent="0.3">
      <c r="A2432" s="6">
        <v>41522</v>
      </c>
      <c r="B2432" s="3">
        <v>38.65</v>
      </c>
      <c r="C2432" s="3">
        <v>40.1</v>
      </c>
      <c r="D2432" s="3">
        <v>40.299999999999997</v>
      </c>
      <c r="E2432" s="2">
        <v>41.95</v>
      </c>
      <c r="V2432" s="6"/>
    </row>
    <row r="2433" spans="1:22" x14ac:dyDescent="0.3">
      <c r="A2433" s="6">
        <v>41523</v>
      </c>
      <c r="B2433" s="3">
        <v>39.15</v>
      </c>
      <c r="C2433" s="3">
        <v>39.799999999999997</v>
      </c>
      <c r="D2433" s="3">
        <v>41.15</v>
      </c>
      <c r="E2433" s="2">
        <v>43.1</v>
      </c>
      <c r="V2433" s="6"/>
    </row>
    <row r="2434" spans="1:22" x14ac:dyDescent="0.3">
      <c r="A2434" s="6">
        <v>41526</v>
      </c>
      <c r="B2434" s="3">
        <v>38.65</v>
      </c>
      <c r="C2434" s="3">
        <v>39.450000000000003</v>
      </c>
      <c r="D2434" s="3">
        <v>40.799999999999997</v>
      </c>
      <c r="E2434" s="2">
        <v>42.9</v>
      </c>
      <c r="V2434" s="6"/>
    </row>
    <row r="2435" spans="1:22" x14ac:dyDescent="0.3">
      <c r="A2435" s="6">
        <v>41527</v>
      </c>
      <c r="B2435" s="3">
        <v>39.450000000000003</v>
      </c>
      <c r="C2435" s="3">
        <v>39.15</v>
      </c>
      <c r="D2435" s="3">
        <v>40.549999999999997</v>
      </c>
      <c r="E2435" s="2">
        <v>42.75</v>
      </c>
      <c r="V2435" s="6"/>
    </row>
    <row r="2436" spans="1:22" x14ac:dyDescent="0.3">
      <c r="A2436" s="6">
        <v>41528</v>
      </c>
      <c r="B2436" s="3">
        <v>38.15</v>
      </c>
      <c r="C2436" s="3">
        <v>39.85</v>
      </c>
      <c r="D2436" s="3">
        <v>40.299999999999997</v>
      </c>
      <c r="E2436" s="2">
        <v>42.6</v>
      </c>
      <c r="V2436" s="6"/>
    </row>
    <row r="2437" spans="1:22" x14ac:dyDescent="0.3">
      <c r="A2437" s="6">
        <v>41529</v>
      </c>
      <c r="B2437" s="3">
        <v>38.9</v>
      </c>
      <c r="C2437" s="3">
        <v>39.5</v>
      </c>
      <c r="D2437" s="3">
        <v>40.9</v>
      </c>
      <c r="E2437" s="2">
        <v>42.95</v>
      </c>
      <c r="V2437" s="6"/>
    </row>
    <row r="2438" spans="1:22" x14ac:dyDescent="0.3">
      <c r="A2438" s="6">
        <v>41530</v>
      </c>
      <c r="B2438" s="3">
        <v>38.4</v>
      </c>
      <c r="C2438" s="3">
        <v>39.85</v>
      </c>
      <c r="D2438" s="3">
        <v>40.6</v>
      </c>
      <c r="E2438" s="2">
        <v>42.9</v>
      </c>
      <c r="V2438" s="6"/>
    </row>
    <row r="2439" spans="1:22" x14ac:dyDescent="0.3">
      <c r="A2439" s="6">
        <v>41533</v>
      </c>
      <c r="B2439" s="3">
        <v>38.9</v>
      </c>
      <c r="C2439" s="3">
        <v>40.299999999999997</v>
      </c>
      <c r="D2439" s="3">
        <v>41.05</v>
      </c>
      <c r="E2439" s="2">
        <v>43.05</v>
      </c>
      <c r="V2439" s="6"/>
    </row>
    <row r="2440" spans="1:22" x14ac:dyDescent="0.3">
      <c r="A2440" s="6">
        <v>41534</v>
      </c>
      <c r="B2440" s="3">
        <v>39</v>
      </c>
      <c r="C2440" s="3">
        <v>41.15</v>
      </c>
      <c r="D2440" s="3">
        <v>41.4</v>
      </c>
      <c r="E2440" s="2">
        <v>43.3</v>
      </c>
      <c r="V2440" s="6"/>
    </row>
    <row r="2441" spans="1:22" x14ac:dyDescent="0.3">
      <c r="A2441" s="6">
        <v>41535</v>
      </c>
      <c r="B2441" s="3">
        <v>40.25</v>
      </c>
      <c r="C2441" s="3">
        <v>40.25</v>
      </c>
      <c r="D2441" s="3">
        <v>42.1</v>
      </c>
      <c r="E2441" s="2">
        <v>43.95</v>
      </c>
      <c r="V2441" s="6"/>
    </row>
    <row r="2442" spans="1:22" x14ac:dyDescent="0.3">
      <c r="A2442" s="6">
        <v>41536</v>
      </c>
      <c r="B2442" s="3">
        <v>39.1</v>
      </c>
      <c r="C2442" s="3">
        <v>39.85</v>
      </c>
      <c r="D2442" s="3">
        <v>41.3</v>
      </c>
      <c r="E2442" s="2">
        <v>43.35</v>
      </c>
      <c r="V2442" s="6"/>
    </row>
    <row r="2443" spans="1:22" x14ac:dyDescent="0.3">
      <c r="A2443" s="6">
        <v>41537</v>
      </c>
      <c r="B2443" s="3">
        <v>38.6</v>
      </c>
      <c r="C2443" s="3">
        <v>41.55</v>
      </c>
      <c r="D2443" s="3">
        <v>40.85</v>
      </c>
      <c r="E2443" s="2">
        <v>42.94</v>
      </c>
      <c r="V2443" s="6"/>
    </row>
    <row r="2444" spans="1:22" x14ac:dyDescent="0.3">
      <c r="A2444" s="6">
        <v>41540</v>
      </c>
      <c r="B2444" s="3">
        <v>40.6</v>
      </c>
      <c r="C2444" s="3">
        <v>41.15</v>
      </c>
      <c r="D2444" s="3">
        <v>42.6</v>
      </c>
      <c r="E2444" s="2">
        <v>44.4</v>
      </c>
      <c r="V2444" s="6"/>
    </row>
    <row r="2445" spans="1:22" x14ac:dyDescent="0.3">
      <c r="A2445" s="6">
        <v>41541</v>
      </c>
      <c r="B2445" s="3">
        <v>40.4</v>
      </c>
      <c r="C2445" s="3">
        <v>41.45</v>
      </c>
      <c r="D2445" s="3">
        <v>42.1</v>
      </c>
      <c r="E2445" s="2">
        <v>44.6</v>
      </c>
      <c r="V2445" s="6"/>
    </row>
    <row r="2446" spans="1:22" x14ac:dyDescent="0.3">
      <c r="A2446" s="6">
        <v>41542</v>
      </c>
      <c r="B2446" s="3">
        <v>40.5</v>
      </c>
      <c r="C2446" s="3">
        <v>41.85</v>
      </c>
      <c r="D2446" s="3">
        <v>42.3</v>
      </c>
      <c r="E2446" s="2">
        <v>43.9</v>
      </c>
      <c r="V2446" s="6"/>
    </row>
    <row r="2447" spans="1:22" x14ac:dyDescent="0.3">
      <c r="A2447" s="6">
        <v>41543</v>
      </c>
      <c r="B2447" s="3">
        <v>40.65</v>
      </c>
      <c r="C2447" s="3">
        <v>42.15</v>
      </c>
      <c r="D2447" s="3">
        <v>42.65</v>
      </c>
      <c r="E2447" s="2">
        <v>44.45</v>
      </c>
      <c r="V2447" s="6"/>
    </row>
    <row r="2448" spans="1:22" x14ac:dyDescent="0.3">
      <c r="A2448" s="6">
        <v>41544</v>
      </c>
      <c r="B2448" s="3">
        <v>40.700000000000003</v>
      </c>
      <c r="C2448" s="3">
        <v>42</v>
      </c>
      <c r="D2448" s="3">
        <v>43</v>
      </c>
      <c r="E2448" s="2">
        <v>44.8</v>
      </c>
      <c r="V2448" s="6"/>
    </row>
    <row r="2449" spans="1:22" x14ac:dyDescent="0.3">
      <c r="A2449" s="6">
        <v>41547</v>
      </c>
      <c r="B2449" s="3">
        <v>40</v>
      </c>
      <c r="C2449" s="3">
        <v>42.5</v>
      </c>
      <c r="D2449" s="3">
        <v>42.8</v>
      </c>
      <c r="E2449" s="2">
        <v>44.65</v>
      </c>
      <c r="V2449" s="6"/>
    </row>
    <row r="2450" spans="1:22" x14ac:dyDescent="0.3">
      <c r="A2450" s="6">
        <v>41548</v>
      </c>
      <c r="B2450" s="3">
        <v>41.8</v>
      </c>
      <c r="C2450" s="3">
        <v>43.2</v>
      </c>
      <c r="D2450" s="3">
        <v>44.25</v>
      </c>
      <c r="E2450" s="2">
        <v>44.7</v>
      </c>
      <c r="V2450" s="6"/>
    </row>
    <row r="2451" spans="1:22" x14ac:dyDescent="0.3">
      <c r="A2451" s="6">
        <v>41549</v>
      </c>
      <c r="B2451" s="3">
        <v>42.65</v>
      </c>
      <c r="C2451" s="3">
        <v>43.1</v>
      </c>
      <c r="D2451" s="3">
        <v>44.92</v>
      </c>
      <c r="E2451" s="2">
        <v>45.07</v>
      </c>
      <c r="V2451" s="6"/>
    </row>
    <row r="2452" spans="1:22" x14ac:dyDescent="0.3">
      <c r="A2452" s="6">
        <v>41550</v>
      </c>
      <c r="B2452" s="3">
        <v>42.6</v>
      </c>
      <c r="C2452" s="3">
        <v>43.15</v>
      </c>
      <c r="D2452" s="3">
        <v>44.75</v>
      </c>
      <c r="E2452" s="2">
        <v>44.93</v>
      </c>
      <c r="V2452" s="6"/>
    </row>
    <row r="2453" spans="1:22" x14ac:dyDescent="0.3">
      <c r="A2453" s="6">
        <v>41551</v>
      </c>
      <c r="B2453" s="3">
        <v>42.6</v>
      </c>
      <c r="C2453" s="3">
        <v>43.8</v>
      </c>
      <c r="D2453" s="3">
        <v>44.8</v>
      </c>
      <c r="E2453" s="2">
        <v>45.15</v>
      </c>
      <c r="V2453" s="6"/>
    </row>
    <row r="2454" spans="1:22" x14ac:dyDescent="0.3">
      <c r="A2454" s="6">
        <v>41554</v>
      </c>
      <c r="B2454" s="3">
        <v>43.25</v>
      </c>
      <c r="C2454" s="3">
        <v>43.5</v>
      </c>
      <c r="D2454" s="3">
        <v>45.5</v>
      </c>
      <c r="E2454" s="2">
        <v>45.63</v>
      </c>
      <c r="V2454" s="6"/>
    </row>
    <row r="2455" spans="1:22" x14ac:dyDescent="0.3">
      <c r="A2455" s="6">
        <v>41555</v>
      </c>
      <c r="B2455" s="3">
        <v>42.9</v>
      </c>
      <c r="C2455" s="3">
        <v>44</v>
      </c>
      <c r="D2455" s="3">
        <v>45.05</v>
      </c>
      <c r="E2455" s="2">
        <v>45.3</v>
      </c>
      <c r="V2455" s="6"/>
    </row>
    <row r="2456" spans="1:22" x14ac:dyDescent="0.3">
      <c r="A2456" s="6">
        <v>41556</v>
      </c>
      <c r="B2456" s="3">
        <v>43.49</v>
      </c>
      <c r="C2456" s="3">
        <v>43.25</v>
      </c>
      <c r="D2456" s="3">
        <v>45.7</v>
      </c>
      <c r="E2456" s="2">
        <v>45.9</v>
      </c>
      <c r="V2456" s="6"/>
    </row>
    <row r="2457" spans="1:22" x14ac:dyDescent="0.3">
      <c r="A2457" s="6">
        <v>41557</v>
      </c>
      <c r="B2457" s="3">
        <v>42.3</v>
      </c>
      <c r="C2457" s="3">
        <v>42.8</v>
      </c>
      <c r="D2457" s="3">
        <v>44.95</v>
      </c>
      <c r="E2457" s="2">
        <v>45.3</v>
      </c>
      <c r="V2457" s="6"/>
    </row>
    <row r="2458" spans="1:22" x14ac:dyDescent="0.3">
      <c r="A2458" s="6">
        <v>41558</v>
      </c>
      <c r="B2458" s="3">
        <v>42</v>
      </c>
      <c r="C2458" s="3">
        <v>43</v>
      </c>
      <c r="D2458" s="3">
        <v>44.3</v>
      </c>
      <c r="E2458" s="2">
        <v>44.4</v>
      </c>
      <c r="V2458" s="6"/>
    </row>
    <row r="2459" spans="1:22" x14ac:dyDescent="0.3">
      <c r="A2459" s="6">
        <v>41561</v>
      </c>
      <c r="B2459" s="3">
        <v>42.6</v>
      </c>
      <c r="C2459" s="3">
        <v>42.85</v>
      </c>
      <c r="D2459" s="3">
        <v>44.5</v>
      </c>
      <c r="E2459" s="2">
        <v>44.7</v>
      </c>
      <c r="V2459" s="6"/>
    </row>
    <row r="2460" spans="1:22" x14ac:dyDescent="0.3">
      <c r="A2460" s="6">
        <v>41562</v>
      </c>
      <c r="B2460" s="3">
        <v>42.3</v>
      </c>
      <c r="C2460" s="3">
        <v>42.4</v>
      </c>
      <c r="D2460" s="3">
        <v>44.4</v>
      </c>
      <c r="E2460" s="2">
        <v>44.7</v>
      </c>
      <c r="V2460" s="6"/>
    </row>
    <row r="2461" spans="1:22" x14ac:dyDescent="0.3">
      <c r="A2461" s="6">
        <v>41563</v>
      </c>
      <c r="B2461" s="3">
        <v>41.3</v>
      </c>
      <c r="C2461" s="3">
        <v>41.8</v>
      </c>
      <c r="D2461" s="3">
        <v>44</v>
      </c>
      <c r="E2461" s="2">
        <v>44.1</v>
      </c>
      <c r="V2461" s="6"/>
    </row>
    <row r="2462" spans="1:22" x14ac:dyDescent="0.3">
      <c r="A2462" s="6">
        <v>41564</v>
      </c>
      <c r="B2462" s="3">
        <v>40.5</v>
      </c>
      <c r="C2462" s="3">
        <v>41.35</v>
      </c>
      <c r="D2462" s="3">
        <v>43.7</v>
      </c>
      <c r="E2462" s="2">
        <v>43.9</v>
      </c>
      <c r="V2462" s="6"/>
    </row>
    <row r="2463" spans="1:22" x14ac:dyDescent="0.3">
      <c r="A2463" s="6">
        <v>41565</v>
      </c>
      <c r="B2463" s="3">
        <v>40.049999999999997</v>
      </c>
      <c r="C2463" s="3">
        <v>40.6</v>
      </c>
      <c r="D2463" s="3">
        <v>43.3</v>
      </c>
      <c r="E2463" s="2">
        <v>43.45</v>
      </c>
      <c r="V2463" s="6"/>
    </row>
    <row r="2464" spans="1:22" x14ac:dyDescent="0.3">
      <c r="A2464" s="6">
        <v>41568</v>
      </c>
      <c r="B2464" s="3">
        <v>39.1</v>
      </c>
      <c r="C2464" s="3">
        <v>40.85</v>
      </c>
      <c r="D2464" s="3">
        <v>42.35</v>
      </c>
      <c r="E2464" s="2">
        <v>42.6</v>
      </c>
      <c r="V2464" s="6"/>
    </row>
    <row r="2465" spans="1:22" x14ac:dyDescent="0.3">
      <c r="A2465" s="6">
        <v>41569</v>
      </c>
      <c r="B2465" s="3">
        <v>39.200000000000003</v>
      </c>
      <c r="C2465" s="3">
        <v>40.35</v>
      </c>
      <c r="D2465" s="3">
        <v>42.55</v>
      </c>
      <c r="E2465" s="2">
        <v>42.7</v>
      </c>
      <c r="V2465" s="6"/>
    </row>
    <row r="2466" spans="1:22" x14ac:dyDescent="0.3">
      <c r="A2466" s="6">
        <v>41570</v>
      </c>
      <c r="B2466" s="3">
        <v>38.5</v>
      </c>
      <c r="C2466" s="3">
        <v>39.4</v>
      </c>
      <c r="D2466" s="3">
        <v>42.15</v>
      </c>
      <c r="E2466" s="2">
        <v>42.35</v>
      </c>
      <c r="V2466" s="6"/>
    </row>
    <row r="2467" spans="1:22" x14ac:dyDescent="0.3">
      <c r="A2467" s="6">
        <v>41571</v>
      </c>
      <c r="B2467" s="3">
        <v>37.549999999999997</v>
      </c>
      <c r="C2467" s="3">
        <v>39.799999999999997</v>
      </c>
      <c r="D2467" s="3">
        <v>41.15</v>
      </c>
      <c r="E2467" s="2">
        <v>41.35</v>
      </c>
      <c r="V2467" s="6"/>
    </row>
    <row r="2468" spans="1:22" x14ac:dyDescent="0.3">
      <c r="A2468" s="6">
        <v>41572</v>
      </c>
      <c r="B2468" s="3">
        <v>37.85</v>
      </c>
      <c r="C2468" s="3">
        <v>39.65</v>
      </c>
      <c r="D2468" s="3">
        <v>41.35</v>
      </c>
      <c r="E2468" s="2">
        <v>41.6</v>
      </c>
      <c r="V2468" s="6"/>
    </row>
    <row r="2469" spans="1:22" x14ac:dyDescent="0.3">
      <c r="A2469" s="6">
        <v>41575</v>
      </c>
      <c r="B2469" s="3">
        <v>37.6</v>
      </c>
      <c r="C2469" s="3">
        <v>38.85</v>
      </c>
      <c r="D2469" s="3">
        <v>41.25</v>
      </c>
      <c r="E2469" s="2">
        <v>41.5</v>
      </c>
      <c r="V2469" s="6"/>
    </row>
    <row r="2470" spans="1:22" x14ac:dyDescent="0.3">
      <c r="A2470" s="6">
        <v>41576</v>
      </c>
      <c r="B2470" s="3">
        <v>36.85</v>
      </c>
      <c r="C2470" s="3">
        <v>38.450000000000003</v>
      </c>
      <c r="D2470" s="3">
        <v>40.799999999999997</v>
      </c>
      <c r="E2470" s="2">
        <v>41.15</v>
      </c>
      <c r="V2470" s="6"/>
    </row>
    <row r="2471" spans="1:22" x14ac:dyDescent="0.3">
      <c r="A2471" s="6">
        <v>41577</v>
      </c>
      <c r="B2471" s="3">
        <v>36.299999999999997</v>
      </c>
      <c r="C2471" s="3">
        <v>38.049999999999997</v>
      </c>
      <c r="D2471" s="3">
        <v>40.299999999999997</v>
      </c>
      <c r="E2471" s="2">
        <v>40.6</v>
      </c>
      <c r="V2471" s="6"/>
    </row>
    <row r="2472" spans="1:22" x14ac:dyDescent="0.3">
      <c r="A2472" s="6">
        <v>41578</v>
      </c>
      <c r="B2472" s="3">
        <v>36.25</v>
      </c>
      <c r="C2472" s="3">
        <v>40.049999999999997</v>
      </c>
      <c r="D2472" s="3">
        <v>39.6</v>
      </c>
      <c r="E2472" s="2">
        <v>40.25</v>
      </c>
      <c r="V2472" s="6"/>
    </row>
    <row r="2473" spans="1:22" x14ac:dyDescent="0.3">
      <c r="A2473" s="6">
        <v>41579</v>
      </c>
      <c r="B2473" s="3">
        <v>38.299999999999997</v>
      </c>
      <c r="C2473" s="3">
        <v>41.1</v>
      </c>
      <c r="D2473" s="3">
        <v>40.450000000000003</v>
      </c>
      <c r="E2473" s="2">
        <v>37.5</v>
      </c>
      <c r="V2473" s="6"/>
    </row>
    <row r="2474" spans="1:22" x14ac:dyDescent="0.3">
      <c r="A2474" s="6">
        <v>41582</v>
      </c>
      <c r="B2474" s="3">
        <v>39.4</v>
      </c>
      <c r="C2474" s="3">
        <v>41.65</v>
      </c>
      <c r="D2474" s="3">
        <v>41.5</v>
      </c>
      <c r="E2474" s="2">
        <v>38.75</v>
      </c>
      <c r="V2474" s="6"/>
    </row>
    <row r="2475" spans="1:22" x14ac:dyDescent="0.3">
      <c r="A2475" s="6">
        <v>41583</v>
      </c>
      <c r="B2475" s="3">
        <v>39.950000000000003</v>
      </c>
      <c r="C2475" s="3">
        <v>41.6</v>
      </c>
      <c r="D2475" s="3">
        <v>42.2</v>
      </c>
      <c r="E2475" s="2">
        <v>39.15</v>
      </c>
      <c r="V2475" s="6"/>
    </row>
    <row r="2476" spans="1:22" x14ac:dyDescent="0.3">
      <c r="A2476" s="6">
        <v>41584</v>
      </c>
      <c r="B2476" s="3">
        <v>39.35</v>
      </c>
      <c r="C2476" s="3">
        <v>40.5</v>
      </c>
      <c r="D2476" s="3">
        <v>41.7</v>
      </c>
      <c r="E2476" s="2">
        <v>38.6</v>
      </c>
      <c r="V2476" s="6"/>
    </row>
    <row r="2477" spans="1:22" x14ac:dyDescent="0.3">
      <c r="A2477" s="6">
        <v>41585</v>
      </c>
      <c r="B2477" s="3">
        <v>38.950000000000003</v>
      </c>
      <c r="C2477" s="3">
        <v>41.15</v>
      </c>
      <c r="D2477" s="3">
        <v>41</v>
      </c>
      <c r="E2477" s="2">
        <v>38.1</v>
      </c>
      <c r="V2477" s="6"/>
    </row>
    <row r="2478" spans="1:22" x14ac:dyDescent="0.3">
      <c r="A2478" s="6">
        <v>41586</v>
      </c>
      <c r="B2478" s="3">
        <v>39.700000000000003</v>
      </c>
      <c r="C2478" s="3">
        <v>41.65</v>
      </c>
      <c r="D2478" s="3">
        <v>41.65</v>
      </c>
      <c r="E2478" s="2">
        <v>38.85</v>
      </c>
      <c r="V2478" s="6"/>
    </row>
    <row r="2479" spans="1:22" x14ac:dyDescent="0.3">
      <c r="A2479" s="6">
        <v>41589</v>
      </c>
      <c r="B2479" s="3">
        <v>39.950000000000003</v>
      </c>
      <c r="C2479" s="3">
        <v>42</v>
      </c>
      <c r="D2479" s="3">
        <v>42.15</v>
      </c>
      <c r="E2479" s="2">
        <v>39.25</v>
      </c>
      <c r="V2479" s="6"/>
    </row>
    <row r="2480" spans="1:22" x14ac:dyDescent="0.3">
      <c r="A2480" s="6">
        <v>41590</v>
      </c>
      <c r="B2480" s="3">
        <v>40.4</v>
      </c>
      <c r="C2480" s="3">
        <v>42.3</v>
      </c>
      <c r="D2480" s="3">
        <v>42.55</v>
      </c>
      <c r="E2480" s="2">
        <v>39.6</v>
      </c>
      <c r="V2480" s="6"/>
    </row>
    <row r="2481" spans="1:22" x14ac:dyDescent="0.3">
      <c r="A2481" s="6">
        <v>41591</v>
      </c>
      <c r="B2481" s="3">
        <v>40.65</v>
      </c>
      <c r="C2481" s="3">
        <v>42.65</v>
      </c>
      <c r="D2481" s="3">
        <v>42.8</v>
      </c>
      <c r="E2481" s="2">
        <v>39.799999999999997</v>
      </c>
      <c r="V2481" s="6"/>
    </row>
    <row r="2482" spans="1:22" x14ac:dyDescent="0.3">
      <c r="A2482" s="6">
        <v>41592</v>
      </c>
      <c r="B2482" s="3">
        <v>40.950000000000003</v>
      </c>
      <c r="C2482" s="3">
        <v>42.3</v>
      </c>
      <c r="D2482" s="3">
        <v>43.05</v>
      </c>
      <c r="E2482" s="2">
        <v>40.200000000000003</v>
      </c>
      <c r="V2482" s="6"/>
    </row>
    <row r="2483" spans="1:22" x14ac:dyDescent="0.3">
      <c r="A2483" s="6">
        <v>41593</v>
      </c>
      <c r="B2483" s="3">
        <v>40.450000000000003</v>
      </c>
      <c r="C2483" s="3">
        <v>43.05</v>
      </c>
      <c r="D2483" s="3">
        <v>42.8</v>
      </c>
      <c r="E2483" s="2">
        <v>40.1</v>
      </c>
      <c r="V2483" s="6"/>
    </row>
    <row r="2484" spans="1:22" x14ac:dyDescent="0.3">
      <c r="A2484" s="6">
        <v>41596</v>
      </c>
      <c r="B2484" s="3">
        <v>41.35</v>
      </c>
      <c r="C2484" s="3">
        <v>42.67</v>
      </c>
      <c r="D2484" s="3">
        <v>43.5</v>
      </c>
      <c r="E2484" s="2">
        <v>40.6</v>
      </c>
      <c r="V2484" s="6"/>
    </row>
    <row r="2485" spans="1:22" x14ac:dyDescent="0.3">
      <c r="A2485" s="6">
        <v>41597</v>
      </c>
      <c r="B2485" s="3">
        <v>41.05</v>
      </c>
      <c r="C2485" s="3">
        <v>41.1</v>
      </c>
      <c r="D2485" s="3">
        <v>43.37</v>
      </c>
      <c r="E2485" s="2">
        <v>40.299999999999997</v>
      </c>
      <c r="V2485" s="6"/>
    </row>
    <row r="2486" spans="1:22" x14ac:dyDescent="0.3">
      <c r="A2486" s="6">
        <v>41598</v>
      </c>
      <c r="B2486" s="3">
        <v>39.5</v>
      </c>
      <c r="C2486" s="3">
        <v>40.549999999999997</v>
      </c>
      <c r="D2486" s="3">
        <v>41.7</v>
      </c>
      <c r="E2486" s="2">
        <v>38.799999999999997</v>
      </c>
      <c r="V2486" s="6"/>
    </row>
    <row r="2487" spans="1:22" x14ac:dyDescent="0.3">
      <c r="A2487" s="6">
        <v>41599</v>
      </c>
      <c r="B2487" s="3">
        <v>39.049999999999997</v>
      </c>
      <c r="C2487" s="3">
        <v>40.5</v>
      </c>
      <c r="D2487" s="3">
        <v>41.3</v>
      </c>
      <c r="E2487" s="2">
        <v>38.450000000000003</v>
      </c>
      <c r="V2487" s="6"/>
    </row>
    <row r="2488" spans="1:22" x14ac:dyDescent="0.3">
      <c r="A2488" s="6">
        <v>41600</v>
      </c>
      <c r="B2488" s="3">
        <v>39.6</v>
      </c>
      <c r="C2488" s="3">
        <v>40</v>
      </c>
      <c r="D2488" s="3">
        <v>41.6</v>
      </c>
      <c r="E2488" s="2">
        <v>38.450000000000003</v>
      </c>
      <c r="V2488" s="6"/>
    </row>
    <row r="2489" spans="1:22" x14ac:dyDescent="0.3">
      <c r="A2489" s="6">
        <v>41603</v>
      </c>
      <c r="B2489" s="3">
        <v>38.51</v>
      </c>
      <c r="C2489" s="3">
        <v>39.9</v>
      </c>
      <c r="D2489" s="3">
        <v>40.700000000000003</v>
      </c>
      <c r="E2489" s="2">
        <v>38</v>
      </c>
      <c r="V2489" s="6"/>
    </row>
    <row r="2490" spans="1:22" x14ac:dyDescent="0.3">
      <c r="A2490" s="6">
        <v>41604</v>
      </c>
      <c r="B2490" s="3">
        <v>38.6</v>
      </c>
      <c r="C2490" s="3">
        <v>40.049999999999997</v>
      </c>
      <c r="D2490" s="3">
        <v>40.700000000000003</v>
      </c>
      <c r="E2490" s="2">
        <v>37.9</v>
      </c>
      <c r="V2490" s="6"/>
    </row>
    <row r="2491" spans="1:22" x14ac:dyDescent="0.3">
      <c r="A2491" s="6">
        <v>41605</v>
      </c>
      <c r="B2491" s="3">
        <v>38.6</v>
      </c>
      <c r="C2491" s="3">
        <v>39.35</v>
      </c>
      <c r="D2491" s="3">
        <v>40.799999999999997</v>
      </c>
      <c r="E2491" s="2">
        <v>37.9</v>
      </c>
      <c r="V2491" s="6"/>
    </row>
    <row r="2492" spans="1:22" x14ac:dyDescent="0.3">
      <c r="A2492" s="6">
        <v>41606</v>
      </c>
      <c r="B2492" s="3">
        <v>37.700000000000003</v>
      </c>
      <c r="C2492" s="3">
        <v>39</v>
      </c>
      <c r="D2492" s="3">
        <v>40.200000000000003</v>
      </c>
      <c r="E2492" s="2">
        <v>37.5</v>
      </c>
      <c r="V2492" s="6"/>
    </row>
    <row r="2493" spans="1:22" x14ac:dyDescent="0.3">
      <c r="A2493" s="6">
        <v>41607</v>
      </c>
      <c r="B2493" s="3">
        <v>37.950000000000003</v>
      </c>
      <c r="C2493" s="3">
        <v>40.25</v>
      </c>
      <c r="D2493" s="3">
        <v>40</v>
      </c>
      <c r="E2493" s="2">
        <v>37.4</v>
      </c>
      <c r="V2493" s="6"/>
    </row>
    <row r="2494" spans="1:22" x14ac:dyDescent="0.3">
      <c r="A2494" s="6">
        <v>41610</v>
      </c>
      <c r="B2494" s="3">
        <v>39.299999999999997</v>
      </c>
      <c r="C2494" s="3">
        <v>40.5</v>
      </c>
      <c r="D2494" s="3">
        <v>38</v>
      </c>
      <c r="E2494" s="2">
        <v>36.4</v>
      </c>
      <c r="V2494" s="6"/>
    </row>
    <row r="2495" spans="1:22" x14ac:dyDescent="0.3">
      <c r="A2495" s="6">
        <v>41611</v>
      </c>
      <c r="B2495" s="3">
        <v>39.5</v>
      </c>
      <c r="C2495" s="3">
        <v>39.549999999999997</v>
      </c>
      <c r="D2495" s="3">
        <v>38.25</v>
      </c>
      <c r="E2495" s="2">
        <v>36.75</v>
      </c>
      <c r="V2495" s="6"/>
    </row>
    <row r="2496" spans="1:22" x14ac:dyDescent="0.3">
      <c r="A2496" s="6">
        <v>41612</v>
      </c>
      <c r="B2496" s="3">
        <v>38.65</v>
      </c>
      <c r="C2496" s="3">
        <v>39.549999999999997</v>
      </c>
      <c r="D2496" s="3">
        <v>37.4</v>
      </c>
      <c r="E2496" s="2">
        <v>36.4</v>
      </c>
      <c r="V2496" s="6"/>
    </row>
    <row r="2497" spans="1:22" x14ac:dyDescent="0.3">
      <c r="A2497" s="6">
        <v>41613</v>
      </c>
      <c r="B2497" s="3">
        <v>38.6</v>
      </c>
      <c r="C2497" s="3">
        <v>39.15</v>
      </c>
      <c r="D2497" s="3">
        <v>37.25</v>
      </c>
      <c r="E2497" s="2">
        <v>36.4</v>
      </c>
      <c r="V2497" s="6"/>
    </row>
    <row r="2498" spans="1:22" x14ac:dyDescent="0.3">
      <c r="A2498" s="6">
        <v>41614</v>
      </c>
      <c r="B2498" s="3">
        <v>37.950000000000003</v>
      </c>
      <c r="C2498" s="3">
        <v>37.78</v>
      </c>
      <c r="D2498" s="3">
        <v>36.65</v>
      </c>
      <c r="E2498" s="2">
        <v>35.5</v>
      </c>
      <c r="V2498" s="6"/>
    </row>
    <row r="2499" spans="1:22" x14ac:dyDescent="0.3">
      <c r="A2499" s="6">
        <v>41617</v>
      </c>
      <c r="B2499" s="3">
        <v>37.1</v>
      </c>
      <c r="C2499" s="3">
        <v>38</v>
      </c>
      <c r="D2499" s="3">
        <v>35.75</v>
      </c>
      <c r="E2499" s="2">
        <v>34.85</v>
      </c>
      <c r="V2499" s="6"/>
    </row>
    <row r="2500" spans="1:22" x14ac:dyDescent="0.3">
      <c r="A2500" s="6">
        <v>41618</v>
      </c>
      <c r="B2500" s="3">
        <v>37.200000000000003</v>
      </c>
      <c r="C2500" s="3">
        <v>37.4</v>
      </c>
      <c r="D2500" s="3">
        <v>35.549999999999997</v>
      </c>
      <c r="E2500" s="2">
        <v>34.54</v>
      </c>
      <c r="V2500" s="6"/>
    </row>
    <row r="2501" spans="1:22" x14ac:dyDescent="0.3">
      <c r="A2501" s="6">
        <v>41619</v>
      </c>
      <c r="B2501" s="3">
        <v>36.4</v>
      </c>
      <c r="C2501" s="3">
        <v>36.9</v>
      </c>
      <c r="D2501" s="3">
        <v>34.700000000000003</v>
      </c>
      <c r="E2501" s="2">
        <v>33.4</v>
      </c>
      <c r="V2501" s="6"/>
    </row>
    <row r="2502" spans="1:22" x14ac:dyDescent="0.3">
      <c r="A2502" s="6">
        <v>41620</v>
      </c>
      <c r="B2502" s="3">
        <v>35.450000000000003</v>
      </c>
      <c r="C2502" s="3">
        <v>36.700000000000003</v>
      </c>
      <c r="D2502" s="3">
        <v>34</v>
      </c>
      <c r="E2502" s="2">
        <v>32.75</v>
      </c>
      <c r="V2502" s="6"/>
    </row>
    <row r="2503" spans="1:22" x14ac:dyDescent="0.3">
      <c r="A2503" s="6">
        <v>41621</v>
      </c>
      <c r="B2503" s="3">
        <v>35.200000000000003</v>
      </c>
      <c r="C2503" s="3">
        <v>37.65</v>
      </c>
      <c r="D2503" s="3">
        <v>33.75</v>
      </c>
      <c r="E2503" s="2">
        <v>32.450000000000003</v>
      </c>
      <c r="V2503" s="6"/>
    </row>
    <row r="2504" spans="1:22" x14ac:dyDescent="0.3">
      <c r="A2504" s="6">
        <v>41624</v>
      </c>
      <c r="B2504" s="3">
        <v>36.25</v>
      </c>
      <c r="C2504" s="3">
        <v>37.200000000000003</v>
      </c>
      <c r="D2504" s="3">
        <v>34.450000000000003</v>
      </c>
      <c r="E2504" s="2">
        <v>33.340000000000003</v>
      </c>
      <c r="V2504" s="6"/>
    </row>
    <row r="2505" spans="1:22" x14ac:dyDescent="0.3">
      <c r="A2505" s="6">
        <v>41625</v>
      </c>
      <c r="B2505" s="3">
        <v>35.85</v>
      </c>
      <c r="C2505" s="3">
        <v>36.75</v>
      </c>
      <c r="D2505" s="3">
        <v>34.299999999999997</v>
      </c>
      <c r="E2505" s="2">
        <v>33.049999999999997</v>
      </c>
      <c r="V2505" s="6"/>
    </row>
    <row r="2506" spans="1:22" x14ac:dyDescent="0.3">
      <c r="A2506" s="6">
        <v>41626</v>
      </c>
      <c r="B2506" s="3">
        <v>35.35</v>
      </c>
      <c r="C2506" s="3">
        <v>36.65</v>
      </c>
      <c r="D2506" s="3">
        <v>33.75</v>
      </c>
      <c r="E2506" s="2">
        <v>32.4</v>
      </c>
      <c r="V2506" s="6"/>
    </row>
    <row r="2507" spans="1:22" x14ac:dyDescent="0.3">
      <c r="A2507" s="6">
        <v>41627</v>
      </c>
      <c r="B2507" s="3">
        <v>35.25</v>
      </c>
      <c r="C2507" s="3">
        <v>36.75</v>
      </c>
      <c r="D2507" s="3">
        <v>33.6</v>
      </c>
      <c r="E2507" s="2">
        <v>32.200000000000003</v>
      </c>
      <c r="V2507" s="6"/>
    </row>
    <row r="2508" spans="1:22" x14ac:dyDescent="0.3">
      <c r="A2508" s="6">
        <v>41628</v>
      </c>
      <c r="B2508" s="3">
        <v>35</v>
      </c>
      <c r="C2508" s="3">
        <v>36.799999999999997</v>
      </c>
      <c r="D2508" s="3">
        <v>33.54</v>
      </c>
      <c r="E2508" s="2">
        <v>32.049999999999997</v>
      </c>
      <c r="V2508" s="6"/>
    </row>
    <row r="2509" spans="1:22" x14ac:dyDescent="0.3">
      <c r="A2509" s="6">
        <v>41631</v>
      </c>
      <c r="B2509" s="3">
        <v>35</v>
      </c>
      <c r="C2509" s="3">
        <v>36.9</v>
      </c>
      <c r="D2509" s="3">
        <v>33.58</v>
      </c>
      <c r="E2509" s="2">
        <v>32.01</v>
      </c>
      <c r="V2509" s="6"/>
    </row>
    <row r="2510" spans="1:22" x14ac:dyDescent="0.3">
      <c r="A2510" s="6">
        <v>41635</v>
      </c>
      <c r="B2510" s="3">
        <v>35.200000000000003</v>
      </c>
      <c r="C2510" s="3">
        <v>35.9</v>
      </c>
      <c r="D2510" s="3">
        <v>33.700000000000003</v>
      </c>
      <c r="E2510" s="2">
        <v>32.299999999999997</v>
      </c>
      <c r="V2510" s="6"/>
    </row>
    <row r="2511" spans="1:22" x14ac:dyDescent="0.3">
      <c r="A2511" s="6">
        <v>41638</v>
      </c>
      <c r="B2511" s="3">
        <v>33.65</v>
      </c>
      <c r="C2511" s="3">
        <v>32.200000000000003</v>
      </c>
      <c r="D2511" s="3">
        <v>32.700000000000003</v>
      </c>
      <c r="E2511" s="2">
        <v>31.3</v>
      </c>
      <c r="V2511" s="6"/>
    </row>
    <row r="2512" spans="1:22" x14ac:dyDescent="0.3">
      <c r="A2512" s="6">
        <v>41641</v>
      </c>
      <c r="B2512" s="3">
        <v>35.35</v>
      </c>
      <c r="C2512" s="3">
        <v>32.6</v>
      </c>
      <c r="D2512" s="3">
        <v>30.9</v>
      </c>
      <c r="E2512" s="2">
        <v>28</v>
      </c>
      <c r="V2512" s="6"/>
    </row>
    <row r="2513" spans="1:22" x14ac:dyDescent="0.3">
      <c r="A2513" s="6">
        <v>41642</v>
      </c>
      <c r="B2513" s="3">
        <v>35.65</v>
      </c>
      <c r="C2513" s="3">
        <v>33.200000000000003</v>
      </c>
      <c r="D2513" s="3">
        <v>31.5</v>
      </c>
      <c r="E2513" s="2">
        <v>28.55</v>
      </c>
      <c r="V2513" s="6"/>
    </row>
    <row r="2514" spans="1:22" x14ac:dyDescent="0.3">
      <c r="A2514" s="6">
        <v>41645</v>
      </c>
      <c r="B2514" s="3">
        <v>36.049999999999997</v>
      </c>
      <c r="C2514" s="3">
        <v>33.65</v>
      </c>
      <c r="D2514" s="3">
        <v>32.049999999999997</v>
      </c>
      <c r="E2514" s="2">
        <v>29.15</v>
      </c>
      <c r="V2514" s="6"/>
    </row>
    <row r="2515" spans="1:22" x14ac:dyDescent="0.3">
      <c r="A2515" s="6">
        <v>41646</v>
      </c>
      <c r="B2515" s="3">
        <v>36.700000000000003</v>
      </c>
      <c r="C2515" s="3">
        <v>33.85</v>
      </c>
      <c r="D2515" s="3">
        <v>32.56</v>
      </c>
      <c r="E2515" s="2">
        <v>29.5</v>
      </c>
      <c r="V2515" s="6"/>
    </row>
    <row r="2516" spans="1:22" x14ac:dyDescent="0.3">
      <c r="A2516" s="6">
        <v>41647</v>
      </c>
      <c r="B2516" s="3">
        <v>36.700000000000003</v>
      </c>
      <c r="C2516" s="3">
        <v>33.75</v>
      </c>
      <c r="D2516" s="3">
        <v>32.799999999999997</v>
      </c>
      <c r="E2516" s="2">
        <v>30.3</v>
      </c>
      <c r="V2516" s="6"/>
    </row>
    <row r="2517" spans="1:22" x14ac:dyDescent="0.3">
      <c r="A2517" s="6">
        <v>41648</v>
      </c>
      <c r="B2517" s="3">
        <v>36.200000000000003</v>
      </c>
      <c r="C2517" s="3">
        <v>32.700000000000003</v>
      </c>
      <c r="D2517" s="3">
        <v>32.6</v>
      </c>
      <c r="E2517" s="2">
        <v>30.2</v>
      </c>
      <c r="V2517" s="6"/>
    </row>
    <row r="2518" spans="1:22" x14ac:dyDescent="0.3">
      <c r="A2518" s="6">
        <v>41649</v>
      </c>
      <c r="B2518" s="3">
        <v>35.1</v>
      </c>
      <c r="C2518" s="3">
        <v>32.4</v>
      </c>
      <c r="D2518" s="3">
        <v>31.65</v>
      </c>
      <c r="E2518" s="2">
        <v>29.45</v>
      </c>
      <c r="V2518" s="6"/>
    </row>
    <row r="2519" spans="1:22" x14ac:dyDescent="0.3">
      <c r="A2519" s="6">
        <v>41652</v>
      </c>
      <c r="B2519" s="3">
        <v>34.549999999999997</v>
      </c>
      <c r="C2519" s="3">
        <v>32.950000000000003</v>
      </c>
      <c r="D2519" s="3">
        <v>31.4</v>
      </c>
      <c r="E2519" s="2">
        <v>29.4</v>
      </c>
      <c r="V2519" s="6"/>
    </row>
    <row r="2520" spans="1:22" x14ac:dyDescent="0.3">
      <c r="A2520" s="6">
        <v>41653</v>
      </c>
      <c r="B2520" s="3">
        <v>35.200000000000003</v>
      </c>
      <c r="C2520" s="3">
        <v>32.549999999999997</v>
      </c>
      <c r="D2520" s="3">
        <v>31.9</v>
      </c>
      <c r="E2520" s="2">
        <v>29.9</v>
      </c>
      <c r="V2520" s="6"/>
    </row>
    <row r="2521" spans="1:22" x14ac:dyDescent="0.3">
      <c r="A2521" s="6">
        <v>41654</v>
      </c>
      <c r="B2521" s="3">
        <v>34.51</v>
      </c>
      <c r="C2521" s="3">
        <v>33.75</v>
      </c>
      <c r="D2521" s="3">
        <v>31.45</v>
      </c>
      <c r="E2521" s="2">
        <v>29.6</v>
      </c>
      <c r="V2521" s="6"/>
    </row>
    <row r="2522" spans="1:22" x14ac:dyDescent="0.3">
      <c r="A2522" s="6">
        <v>41655</v>
      </c>
      <c r="B2522" s="3">
        <v>35.75</v>
      </c>
      <c r="C2522" s="3">
        <v>34.1</v>
      </c>
      <c r="D2522" s="3">
        <v>32.549999999999997</v>
      </c>
      <c r="E2522" s="2">
        <v>30.6</v>
      </c>
      <c r="V2522" s="6"/>
    </row>
    <row r="2523" spans="1:22" x14ac:dyDescent="0.3">
      <c r="A2523" s="6">
        <v>41656</v>
      </c>
      <c r="B2523" s="3">
        <v>36.35</v>
      </c>
      <c r="C2523" s="3">
        <v>34.1</v>
      </c>
      <c r="D2523" s="3">
        <v>33.299999999999997</v>
      </c>
      <c r="E2523" s="2">
        <v>31</v>
      </c>
      <c r="V2523" s="6"/>
    </row>
    <row r="2524" spans="1:22" x14ac:dyDescent="0.3">
      <c r="A2524" s="6">
        <v>41659</v>
      </c>
      <c r="B2524" s="3">
        <v>36.799999999999997</v>
      </c>
      <c r="C2524" s="3">
        <v>34.299999999999997</v>
      </c>
      <c r="D2524" s="3">
        <v>33.049999999999997</v>
      </c>
      <c r="E2524" s="2">
        <v>31</v>
      </c>
      <c r="V2524" s="6"/>
    </row>
    <row r="2525" spans="1:22" x14ac:dyDescent="0.3">
      <c r="A2525" s="6">
        <v>41660</v>
      </c>
      <c r="B2525" s="3">
        <v>36.85</v>
      </c>
      <c r="C2525" s="3">
        <v>33.25</v>
      </c>
      <c r="D2525" s="3">
        <v>33</v>
      </c>
      <c r="E2525" s="2">
        <v>31</v>
      </c>
      <c r="V2525" s="6"/>
    </row>
    <row r="2526" spans="1:22" x14ac:dyDescent="0.3">
      <c r="A2526" s="6">
        <v>41661</v>
      </c>
      <c r="B2526" s="3">
        <v>35.299999999999997</v>
      </c>
      <c r="C2526" s="3">
        <v>33.700000000000003</v>
      </c>
      <c r="D2526" s="3">
        <v>32</v>
      </c>
      <c r="E2526" s="2">
        <v>30.15</v>
      </c>
      <c r="V2526" s="6"/>
    </row>
    <row r="2527" spans="1:22" x14ac:dyDescent="0.3">
      <c r="A2527" s="6">
        <v>41662</v>
      </c>
      <c r="B2527" s="3">
        <v>36.25</v>
      </c>
      <c r="C2527" s="3">
        <v>34.549999999999997</v>
      </c>
      <c r="D2527" s="3">
        <v>32.5</v>
      </c>
      <c r="E2527" s="2">
        <v>30.65</v>
      </c>
      <c r="V2527" s="6"/>
    </row>
    <row r="2528" spans="1:22" x14ac:dyDescent="0.3">
      <c r="A2528" s="6">
        <v>41663</v>
      </c>
      <c r="B2528" s="3">
        <v>37.15</v>
      </c>
      <c r="C2528" s="3">
        <v>32.4</v>
      </c>
      <c r="D2528" s="3">
        <v>33.299999999999997</v>
      </c>
      <c r="E2528" s="2">
        <v>31.3</v>
      </c>
      <c r="V2528" s="6"/>
    </row>
    <row r="2529" spans="1:22" x14ac:dyDescent="0.3">
      <c r="A2529" s="6">
        <v>41666</v>
      </c>
      <c r="B2529" s="3">
        <v>34.049999999999997</v>
      </c>
      <c r="C2529" s="3">
        <v>32.049999999999997</v>
      </c>
      <c r="D2529" s="3">
        <v>31.4</v>
      </c>
      <c r="E2529" s="2">
        <v>29.55</v>
      </c>
      <c r="V2529" s="6"/>
    </row>
    <row r="2530" spans="1:22" x14ac:dyDescent="0.3">
      <c r="A2530" s="6">
        <v>41667</v>
      </c>
      <c r="B2530" s="3">
        <v>33.4</v>
      </c>
      <c r="C2530" s="3">
        <v>32</v>
      </c>
      <c r="D2530" s="3">
        <v>31.2</v>
      </c>
      <c r="E2530" s="2">
        <v>29.3</v>
      </c>
      <c r="V2530" s="6"/>
    </row>
    <row r="2531" spans="1:22" x14ac:dyDescent="0.3">
      <c r="A2531" s="6">
        <v>41668</v>
      </c>
      <c r="B2531" s="3">
        <v>33.25</v>
      </c>
      <c r="C2531" s="3">
        <v>31.54</v>
      </c>
      <c r="D2531" s="3">
        <v>31</v>
      </c>
      <c r="E2531" s="2">
        <v>29.25</v>
      </c>
      <c r="V2531" s="6"/>
    </row>
    <row r="2532" spans="1:22" x14ac:dyDescent="0.3">
      <c r="A2532" s="6">
        <v>41669</v>
      </c>
      <c r="B2532" s="3">
        <v>32.700000000000003</v>
      </c>
      <c r="C2532" s="3">
        <v>30.95</v>
      </c>
      <c r="D2532" s="3">
        <v>30.55</v>
      </c>
      <c r="E2532" s="2">
        <v>29</v>
      </c>
      <c r="V2532" s="6"/>
    </row>
    <row r="2533" spans="1:22" x14ac:dyDescent="0.3">
      <c r="A2533" s="6">
        <v>41670</v>
      </c>
      <c r="B2533" s="3">
        <v>31.75</v>
      </c>
      <c r="C2533" s="3">
        <v>30.1</v>
      </c>
      <c r="D2533" s="3">
        <v>30</v>
      </c>
      <c r="E2533" s="2">
        <v>28.6</v>
      </c>
      <c r="V2533" s="6"/>
    </row>
    <row r="2534" spans="1:22" x14ac:dyDescent="0.3">
      <c r="A2534" s="6">
        <v>41673</v>
      </c>
      <c r="B2534" s="3">
        <v>31</v>
      </c>
      <c r="C2534" s="3">
        <v>30.5</v>
      </c>
      <c r="D2534" s="3">
        <v>28.8</v>
      </c>
      <c r="E2534" s="2">
        <v>28.5</v>
      </c>
      <c r="V2534" s="6"/>
    </row>
    <row r="2535" spans="1:22" x14ac:dyDescent="0.3">
      <c r="A2535" s="6">
        <v>41674</v>
      </c>
      <c r="B2535" s="3">
        <v>31.35</v>
      </c>
      <c r="C2535" s="3">
        <v>30.4</v>
      </c>
      <c r="D2535" s="3">
        <v>29.55</v>
      </c>
      <c r="E2535" s="2">
        <v>28.9</v>
      </c>
      <c r="V2535" s="6"/>
    </row>
    <row r="2536" spans="1:22" x14ac:dyDescent="0.3">
      <c r="A2536" s="6">
        <v>41675</v>
      </c>
      <c r="B2536" s="3">
        <v>31.2</v>
      </c>
      <c r="C2536" s="3">
        <v>30.6</v>
      </c>
      <c r="D2536" s="3">
        <v>29.7</v>
      </c>
      <c r="E2536" s="2">
        <v>29.2</v>
      </c>
      <c r="V2536" s="6"/>
    </row>
    <row r="2537" spans="1:22" x14ac:dyDescent="0.3">
      <c r="A2537" s="6">
        <v>41676</v>
      </c>
      <c r="B2537" s="3">
        <v>31.4</v>
      </c>
      <c r="C2537" s="3">
        <v>29.9</v>
      </c>
      <c r="D2537" s="3">
        <v>29.9</v>
      </c>
      <c r="E2537" s="2">
        <v>29.5</v>
      </c>
      <c r="V2537" s="6"/>
    </row>
    <row r="2538" spans="1:22" x14ac:dyDescent="0.3">
      <c r="A2538" s="6">
        <v>41677</v>
      </c>
      <c r="B2538" s="3">
        <v>30.6</v>
      </c>
      <c r="C2538" s="3">
        <v>30.1</v>
      </c>
      <c r="D2538" s="3">
        <v>29.2</v>
      </c>
      <c r="E2538" s="2">
        <v>28.85</v>
      </c>
      <c r="V2538" s="6"/>
    </row>
    <row r="2539" spans="1:22" x14ac:dyDescent="0.3">
      <c r="A2539" s="6">
        <v>41680</v>
      </c>
      <c r="B2539" s="3">
        <v>31.15</v>
      </c>
      <c r="C2539" s="3">
        <v>30.2</v>
      </c>
      <c r="D2539" s="3">
        <v>29.7</v>
      </c>
      <c r="E2539" s="2">
        <v>29.1</v>
      </c>
      <c r="V2539" s="6"/>
    </row>
    <row r="2540" spans="1:22" x14ac:dyDescent="0.3">
      <c r="A2540" s="6">
        <v>41681</v>
      </c>
      <c r="B2540" s="3">
        <v>31.15</v>
      </c>
      <c r="C2540" s="3">
        <v>30.1</v>
      </c>
      <c r="D2540" s="3">
        <v>29.4</v>
      </c>
      <c r="E2540" s="2">
        <v>28.85</v>
      </c>
      <c r="V2540" s="6"/>
    </row>
    <row r="2541" spans="1:22" x14ac:dyDescent="0.3">
      <c r="A2541" s="6">
        <v>41682</v>
      </c>
      <c r="B2541" s="3">
        <v>31.1</v>
      </c>
      <c r="C2541" s="3">
        <v>29.35</v>
      </c>
      <c r="D2541" s="3">
        <v>29.3</v>
      </c>
      <c r="E2541" s="2">
        <v>28.7</v>
      </c>
      <c r="V2541" s="6"/>
    </row>
    <row r="2542" spans="1:22" x14ac:dyDescent="0.3">
      <c r="A2542" s="6">
        <v>41683</v>
      </c>
      <c r="B2542" s="3">
        <v>30.1</v>
      </c>
      <c r="C2542" s="3">
        <v>28.75</v>
      </c>
      <c r="D2542" s="3">
        <v>28.65</v>
      </c>
      <c r="E2542" s="2">
        <v>28.15</v>
      </c>
      <c r="V2542" s="6"/>
    </row>
    <row r="2543" spans="1:22" x14ac:dyDescent="0.3">
      <c r="A2543" s="6">
        <v>41684</v>
      </c>
      <c r="B2543" s="3">
        <v>29.5</v>
      </c>
      <c r="C2543" s="3">
        <v>28.4</v>
      </c>
      <c r="D2543" s="3">
        <v>28.25</v>
      </c>
      <c r="E2543" s="2">
        <v>27.95</v>
      </c>
      <c r="V2543" s="6"/>
    </row>
    <row r="2544" spans="1:22" x14ac:dyDescent="0.3">
      <c r="A2544" s="6">
        <v>41687</v>
      </c>
      <c r="B2544" s="3">
        <v>29.05</v>
      </c>
      <c r="C2544" s="3">
        <v>28.75</v>
      </c>
      <c r="D2544" s="3">
        <v>28.13</v>
      </c>
      <c r="E2544" s="2">
        <v>27.73</v>
      </c>
      <c r="V2544" s="6"/>
    </row>
    <row r="2545" spans="1:22" x14ac:dyDescent="0.3">
      <c r="A2545" s="6">
        <v>41688</v>
      </c>
      <c r="B2545" s="3">
        <v>29.35</v>
      </c>
      <c r="C2545" s="3">
        <v>28.9</v>
      </c>
      <c r="D2545" s="3">
        <v>28.4</v>
      </c>
      <c r="E2545" s="2">
        <v>27.98</v>
      </c>
      <c r="V2545" s="6"/>
    </row>
    <row r="2546" spans="1:22" x14ac:dyDescent="0.3">
      <c r="A2546" s="6">
        <v>41689</v>
      </c>
      <c r="B2546" s="3">
        <v>29.55</v>
      </c>
      <c r="C2546" s="3">
        <v>28.35</v>
      </c>
      <c r="D2546" s="3">
        <v>28.6</v>
      </c>
      <c r="E2546" s="2">
        <v>28.15</v>
      </c>
      <c r="V2546" s="6"/>
    </row>
    <row r="2547" spans="1:22" x14ac:dyDescent="0.3">
      <c r="A2547" s="6">
        <v>41690</v>
      </c>
      <c r="B2547" s="3">
        <v>28.8</v>
      </c>
      <c r="C2547" s="3">
        <v>27.95</v>
      </c>
      <c r="D2547" s="3">
        <v>28.15</v>
      </c>
      <c r="E2547" s="2">
        <v>27.85</v>
      </c>
      <c r="V2547" s="6"/>
    </row>
    <row r="2548" spans="1:22" x14ac:dyDescent="0.3">
      <c r="A2548" s="6">
        <v>41691</v>
      </c>
      <c r="B2548" s="3">
        <v>28.6</v>
      </c>
      <c r="C2548" s="3">
        <v>28</v>
      </c>
      <c r="D2548" s="3">
        <v>27.8</v>
      </c>
      <c r="E2548" s="2">
        <v>27.55</v>
      </c>
      <c r="V2548" s="6"/>
    </row>
    <row r="2549" spans="1:22" x14ac:dyDescent="0.3">
      <c r="A2549" s="6">
        <v>41694</v>
      </c>
      <c r="B2549" s="3">
        <v>28.5</v>
      </c>
      <c r="C2549" s="3">
        <v>27.4</v>
      </c>
      <c r="D2549" s="3">
        <v>28</v>
      </c>
      <c r="E2549" s="2">
        <v>27.75</v>
      </c>
      <c r="V2549" s="6"/>
    </row>
    <row r="2550" spans="1:22" x14ac:dyDescent="0.3">
      <c r="A2550" s="6">
        <v>41695</v>
      </c>
      <c r="B2550" s="3">
        <v>28.1</v>
      </c>
      <c r="C2550" s="3">
        <v>27</v>
      </c>
      <c r="D2550" s="3">
        <v>27</v>
      </c>
      <c r="E2550" s="2">
        <v>26.9</v>
      </c>
      <c r="V2550" s="6"/>
    </row>
    <row r="2551" spans="1:22" x14ac:dyDescent="0.3">
      <c r="A2551" s="6">
        <v>41696</v>
      </c>
      <c r="B2551" s="3">
        <v>27.6</v>
      </c>
      <c r="C2551" s="3">
        <v>27.35</v>
      </c>
      <c r="D2551" s="3">
        <v>26.75</v>
      </c>
      <c r="E2551" s="2">
        <v>26.6</v>
      </c>
      <c r="V2551" s="6"/>
    </row>
    <row r="2552" spans="1:22" x14ac:dyDescent="0.3">
      <c r="A2552" s="6">
        <v>41697</v>
      </c>
      <c r="B2552" s="3">
        <v>27.85</v>
      </c>
      <c r="C2552" s="3">
        <v>27.2</v>
      </c>
      <c r="D2552" s="3">
        <v>27.1</v>
      </c>
      <c r="E2552" s="2">
        <v>27</v>
      </c>
      <c r="V2552" s="6"/>
    </row>
    <row r="2553" spans="1:22" x14ac:dyDescent="0.3">
      <c r="A2553" s="6">
        <v>41698</v>
      </c>
      <c r="B2553" s="3">
        <v>27.8</v>
      </c>
      <c r="C2553" s="3">
        <v>26.85</v>
      </c>
      <c r="D2553" s="3">
        <v>26.95</v>
      </c>
      <c r="E2553" s="2">
        <v>26.7</v>
      </c>
      <c r="V2553" s="6"/>
    </row>
    <row r="2554" spans="1:22" x14ac:dyDescent="0.3">
      <c r="A2554" s="6">
        <v>41701</v>
      </c>
      <c r="B2554" s="3">
        <v>27</v>
      </c>
      <c r="C2554" s="3">
        <v>26.65</v>
      </c>
      <c r="D2554" s="3">
        <v>26.83</v>
      </c>
      <c r="E2554" s="2">
        <v>24.15</v>
      </c>
      <c r="V2554" s="6"/>
    </row>
    <row r="2555" spans="1:22" x14ac:dyDescent="0.3">
      <c r="A2555" s="6">
        <v>41702</v>
      </c>
      <c r="B2555" s="3">
        <v>27.05</v>
      </c>
      <c r="C2555" s="3">
        <v>25.95</v>
      </c>
      <c r="D2555" s="3">
        <v>26.73</v>
      </c>
      <c r="E2555" s="2">
        <v>23.8</v>
      </c>
      <c r="V2555" s="6"/>
    </row>
    <row r="2556" spans="1:22" x14ac:dyDescent="0.3">
      <c r="A2556" s="6">
        <v>41703</v>
      </c>
      <c r="B2556" s="3">
        <v>26.15</v>
      </c>
      <c r="C2556" s="3">
        <v>25.65</v>
      </c>
      <c r="D2556" s="3">
        <v>25.85</v>
      </c>
      <c r="E2556" s="2">
        <v>23.2</v>
      </c>
      <c r="V2556" s="6"/>
    </row>
    <row r="2557" spans="1:22" x14ac:dyDescent="0.3">
      <c r="A2557" s="6">
        <v>41704</v>
      </c>
      <c r="B2557" s="3">
        <v>25.75</v>
      </c>
      <c r="C2557" s="3">
        <v>25.65</v>
      </c>
      <c r="D2557" s="3">
        <v>25.6</v>
      </c>
      <c r="E2557" s="2">
        <v>22.9</v>
      </c>
      <c r="V2557" s="6"/>
    </row>
    <row r="2558" spans="1:22" x14ac:dyDescent="0.3">
      <c r="A2558" s="6">
        <v>41705</v>
      </c>
      <c r="B2558" s="3">
        <v>25.8</v>
      </c>
      <c r="C2558" s="3">
        <v>25.77</v>
      </c>
      <c r="D2558" s="3">
        <v>25.65</v>
      </c>
      <c r="E2558" s="2">
        <v>22.95</v>
      </c>
      <c r="V2558" s="6"/>
    </row>
    <row r="2559" spans="1:22" x14ac:dyDescent="0.3">
      <c r="A2559" s="6">
        <v>41708</v>
      </c>
      <c r="B2559" s="3">
        <v>26.05</v>
      </c>
      <c r="C2559" s="3">
        <v>24.9</v>
      </c>
      <c r="D2559" s="3">
        <v>25.75</v>
      </c>
      <c r="E2559" s="2">
        <v>23.55</v>
      </c>
      <c r="V2559" s="6"/>
    </row>
    <row r="2560" spans="1:22" x14ac:dyDescent="0.3">
      <c r="A2560" s="6">
        <v>41709</v>
      </c>
      <c r="B2560" s="3">
        <v>25.25</v>
      </c>
      <c r="C2560" s="3">
        <v>25.15</v>
      </c>
      <c r="D2560" s="3">
        <v>24.9</v>
      </c>
      <c r="E2560" s="2">
        <v>22.4</v>
      </c>
      <c r="V2560" s="6"/>
    </row>
    <row r="2561" spans="1:22" x14ac:dyDescent="0.3">
      <c r="A2561" s="6">
        <v>41710</v>
      </c>
      <c r="B2561" s="3">
        <v>25.45</v>
      </c>
      <c r="C2561" s="3">
        <v>24.9</v>
      </c>
      <c r="D2561" s="3">
        <v>25</v>
      </c>
      <c r="E2561" s="2">
        <v>22.15</v>
      </c>
      <c r="V2561" s="6"/>
    </row>
    <row r="2562" spans="1:22" x14ac:dyDescent="0.3">
      <c r="A2562" s="6">
        <v>41711</v>
      </c>
      <c r="B2562" s="3">
        <v>25.3</v>
      </c>
      <c r="C2562" s="3">
        <v>25.03</v>
      </c>
      <c r="D2562" s="3">
        <v>24.75</v>
      </c>
      <c r="E2562" s="2">
        <v>22</v>
      </c>
      <c r="V2562" s="6"/>
    </row>
    <row r="2563" spans="1:22" x14ac:dyDescent="0.3">
      <c r="A2563" s="6">
        <v>41712</v>
      </c>
      <c r="B2563" s="3">
        <v>25.45</v>
      </c>
      <c r="C2563" s="3">
        <v>24.99</v>
      </c>
      <c r="D2563" s="3">
        <v>24.73</v>
      </c>
      <c r="E2563" s="2">
        <v>21.85</v>
      </c>
      <c r="V2563" s="6"/>
    </row>
    <row r="2564" spans="1:22" x14ac:dyDescent="0.3">
      <c r="A2564" s="6">
        <v>41715</v>
      </c>
      <c r="B2564" s="3">
        <v>25.65</v>
      </c>
      <c r="C2564" s="3">
        <v>25.45</v>
      </c>
      <c r="D2564" s="3">
        <v>24.9</v>
      </c>
      <c r="E2564" s="2">
        <v>22</v>
      </c>
      <c r="V2564" s="6"/>
    </row>
    <row r="2565" spans="1:22" x14ac:dyDescent="0.3">
      <c r="A2565" s="6">
        <v>41716</v>
      </c>
      <c r="B2565" s="3">
        <v>26.25</v>
      </c>
      <c r="C2565" s="3">
        <v>24.7</v>
      </c>
      <c r="D2565" s="3">
        <v>25.25</v>
      </c>
      <c r="E2565" s="2">
        <v>22.3</v>
      </c>
      <c r="V2565" s="6"/>
    </row>
    <row r="2566" spans="1:22" x14ac:dyDescent="0.3">
      <c r="A2566" s="6">
        <v>41717</v>
      </c>
      <c r="B2566" s="3">
        <v>25.4</v>
      </c>
      <c r="C2566" s="3">
        <v>25.4</v>
      </c>
      <c r="D2566" s="3">
        <v>24.55</v>
      </c>
      <c r="E2566" s="2">
        <v>21.83</v>
      </c>
      <c r="V2566" s="6"/>
    </row>
    <row r="2567" spans="1:22" x14ac:dyDescent="0.3">
      <c r="A2567" s="6">
        <v>41718</v>
      </c>
      <c r="B2567" s="3">
        <v>25.7</v>
      </c>
      <c r="C2567" s="3">
        <v>26.75</v>
      </c>
      <c r="D2567" s="3">
        <v>25.15</v>
      </c>
      <c r="E2567" s="2">
        <v>22.45</v>
      </c>
      <c r="V2567" s="6"/>
    </row>
    <row r="2568" spans="1:22" x14ac:dyDescent="0.3">
      <c r="A2568" s="6">
        <v>41719</v>
      </c>
      <c r="B2568" s="3">
        <v>26.85</v>
      </c>
      <c r="C2568" s="3">
        <v>26.9</v>
      </c>
      <c r="D2568" s="3">
        <v>26.6</v>
      </c>
      <c r="E2568" s="2">
        <v>23.75</v>
      </c>
      <c r="V2568" s="6"/>
    </row>
    <row r="2569" spans="1:22" x14ac:dyDescent="0.3">
      <c r="A2569" s="6">
        <v>41722</v>
      </c>
      <c r="B2569" s="3">
        <v>27.3</v>
      </c>
      <c r="C2569" s="3">
        <v>27.2</v>
      </c>
      <c r="D2569" s="3">
        <v>26.7</v>
      </c>
      <c r="E2569" s="2">
        <v>24.05</v>
      </c>
      <c r="V2569" s="6"/>
    </row>
    <row r="2570" spans="1:22" x14ac:dyDescent="0.3">
      <c r="A2570" s="6">
        <v>41723</v>
      </c>
      <c r="B2570" s="3">
        <v>27.8</v>
      </c>
      <c r="C2570" s="3">
        <v>26.5</v>
      </c>
      <c r="D2570" s="3">
        <v>27</v>
      </c>
      <c r="E2570" s="2">
        <v>24.2</v>
      </c>
      <c r="V2570" s="6"/>
    </row>
    <row r="2571" spans="1:22" x14ac:dyDescent="0.3">
      <c r="A2571" s="6">
        <v>41724</v>
      </c>
      <c r="B2571" s="3">
        <v>27.05</v>
      </c>
      <c r="C2571" s="3">
        <v>26.7</v>
      </c>
      <c r="D2571" s="3">
        <v>26.2</v>
      </c>
      <c r="E2571" s="2">
        <v>23.45</v>
      </c>
      <c r="V2571" s="6"/>
    </row>
    <row r="2572" spans="1:22" x14ac:dyDescent="0.3">
      <c r="A2572" s="6">
        <v>41725</v>
      </c>
      <c r="B2572" s="3">
        <v>27.65</v>
      </c>
      <c r="C2572" s="3">
        <v>25.75</v>
      </c>
      <c r="D2572" s="3">
        <v>26.4</v>
      </c>
      <c r="E2572" s="2">
        <v>23.45</v>
      </c>
      <c r="V2572" s="6"/>
    </row>
    <row r="2573" spans="1:22" x14ac:dyDescent="0.3">
      <c r="A2573" s="6">
        <v>41726</v>
      </c>
      <c r="B2573" s="3">
        <v>27</v>
      </c>
      <c r="C2573" s="3">
        <v>25.55</v>
      </c>
      <c r="D2573" s="3">
        <v>25.4</v>
      </c>
      <c r="E2573" s="2">
        <v>22.55</v>
      </c>
      <c r="V2573" s="6"/>
    </row>
    <row r="2574" spans="1:22" x14ac:dyDescent="0.3">
      <c r="A2574" s="6">
        <v>41729</v>
      </c>
      <c r="B2574" s="3">
        <v>26.7</v>
      </c>
      <c r="C2574" s="3">
        <v>25.05</v>
      </c>
      <c r="D2574" s="3">
        <v>25.05</v>
      </c>
      <c r="E2574" s="2">
        <v>22.25</v>
      </c>
      <c r="V2574" s="6"/>
    </row>
    <row r="2575" spans="1:22" x14ac:dyDescent="0.3">
      <c r="A2575" s="6">
        <v>41730</v>
      </c>
      <c r="B2575" s="3">
        <v>25.6</v>
      </c>
      <c r="C2575" s="3">
        <v>24.55</v>
      </c>
      <c r="D2575" s="3">
        <v>22.28</v>
      </c>
      <c r="E2575" s="2">
        <v>24.5</v>
      </c>
      <c r="V2575" s="6"/>
    </row>
    <row r="2576" spans="1:22" x14ac:dyDescent="0.3">
      <c r="A2576" s="6">
        <v>41731</v>
      </c>
      <c r="B2576" s="3">
        <v>25.1</v>
      </c>
      <c r="C2576" s="3">
        <v>24.45</v>
      </c>
      <c r="D2576" s="3">
        <v>21.85</v>
      </c>
      <c r="E2576" s="2">
        <v>24.33</v>
      </c>
      <c r="V2576" s="6"/>
    </row>
    <row r="2577" spans="1:22" x14ac:dyDescent="0.3">
      <c r="A2577" s="6">
        <v>41732</v>
      </c>
      <c r="B2577" s="3">
        <v>25.1</v>
      </c>
      <c r="C2577" s="3">
        <v>23.9</v>
      </c>
      <c r="D2577" s="3">
        <v>21.8</v>
      </c>
      <c r="E2577" s="2">
        <v>24.4</v>
      </c>
      <c r="V2577" s="6"/>
    </row>
    <row r="2578" spans="1:22" x14ac:dyDescent="0.3">
      <c r="A2578" s="6">
        <v>41733</v>
      </c>
      <c r="B2578" s="3">
        <v>24.55</v>
      </c>
      <c r="C2578" s="3">
        <v>24.35</v>
      </c>
      <c r="D2578" s="3">
        <v>21.15</v>
      </c>
      <c r="E2578" s="2">
        <v>23.85</v>
      </c>
      <c r="V2578" s="6"/>
    </row>
    <row r="2579" spans="1:22" x14ac:dyDescent="0.3">
      <c r="A2579" s="6">
        <v>41736</v>
      </c>
      <c r="B2579" s="3">
        <v>25</v>
      </c>
      <c r="C2579" s="3">
        <v>23.6</v>
      </c>
      <c r="D2579" s="3">
        <v>21.45</v>
      </c>
      <c r="E2579" s="2">
        <v>24.4</v>
      </c>
      <c r="V2579" s="6"/>
    </row>
    <row r="2580" spans="1:22" x14ac:dyDescent="0.3">
      <c r="A2580" s="6">
        <v>41737</v>
      </c>
      <c r="B2580" s="3">
        <v>24.3</v>
      </c>
      <c r="C2580" s="3">
        <v>23.2</v>
      </c>
      <c r="D2580" s="3">
        <v>21</v>
      </c>
      <c r="E2580" s="2">
        <v>23.55</v>
      </c>
      <c r="V2580" s="6"/>
    </row>
    <row r="2581" spans="1:22" x14ac:dyDescent="0.3">
      <c r="A2581" s="6">
        <v>41738</v>
      </c>
      <c r="B2581" s="3">
        <v>23.85</v>
      </c>
      <c r="C2581" s="3">
        <v>23</v>
      </c>
      <c r="D2581" s="3">
        <v>20.47</v>
      </c>
      <c r="E2581" s="2">
        <v>23.2</v>
      </c>
      <c r="V2581" s="6"/>
    </row>
    <row r="2582" spans="1:22" x14ac:dyDescent="0.3">
      <c r="A2582" s="6">
        <v>41739</v>
      </c>
      <c r="B2582" s="3">
        <v>23.65</v>
      </c>
      <c r="C2582" s="3">
        <v>23.1</v>
      </c>
      <c r="D2582" s="3">
        <v>20.100000000000001</v>
      </c>
      <c r="E2582" s="2">
        <v>23.1</v>
      </c>
      <c r="V2582" s="6"/>
    </row>
    <row r="2583" spans="1:22" x14ac:dyDescent="0.3">
      <c r="A2583" s="6">
        <v>41740</v>
      </c>
      <c r="B2583" s="3">
        <v>23.7</v>
      </c>
      <c r="C2583" s="3">
        <v>23.45</v>
      </c>
      <c r="D2583" s="3">
        <v>19.899999999999999</v>
      </c>
      <c r="E2583" s="2">
        <v>23.15</v>
      </c>
      <c r="V2583" s="6"/>
    </row>
    <row r="2584" spans="1:22" x14ac:dyDescent="0.3">
      <c r="A2584" s="6">
        <v>41743</v>
      </c>
      <c r="B2584" s="3">
        <v>23.95</v>
      </c>
      <c r="C2584" s="3">
        <v>23.6</v>
      </c>
      <c r="D2584" s="3">
        <v>20.399999999999999</v>
      </c>
      <c r="E2584" s="2">
        <v>24</v>
      </c>
      <c r="V2584" s="6"/>
    </row>
    <row r="2585" spans="1:22" x14ac:dyDescent="0.3">
      <c r="A2585" s="6">
        <v>41744</v>
      </c>
      <c r="B2585" s="3">
        <v>24.5</v>
      </c>
      <c r="C2585" s="3">
        <v>24.25</v>
      </c>
      <c r="D2585" s="3">
        <v>20.65</v>
      </c>
      <c r="E2585" s="2">
        <v>24.3</v>
      </c>
      <c r="V2585" s="6"/>
    </row>
    <row r="2586" spans="1:22" x14ac:dyDescent="0.3">
      <c r="A2586" s="6">
        <v>41745</v>
      </c>
      <c r="B2586" s="3">
        <v>24.5</v>
      </c>
      <c r="C2586" s="3">
        <v>24</v>
      </c>
      <c r="D2586" s="3">
        <v>21.2</v>
      </c>
      <c r="E2586" s="2">
        <v>25</v>
      </c>
      <c r="V2586" s="6"/>
    </row>
    <row r="2587" spans="1:22" x14ac:dyDescent="0.3">
      <c r="A2587" s="6">
        <v>41751</v>
      </c>
      <c r="B2587" s="3">
        <v>24.45</v>
      </c>
      <c r="C2587" s="3">
        <v>24.4</v>
      </c>
      <c r="D2587" s="3">
        <v>21</v>
      </c>
      <c r="E2587" s="2">
        <v>24.73</v>
      </c>
      <c r="V2587" s="6"/>
    </row>
    <row r="2588" spans="1:22" x14ac:dyDescent="0.3">
      <c r="A2588" s="6">
        <v>41752</v>
      </c>
      <c r="B2588" s="3">
        <v>24.9</v>
      </c>
      <c r="C2588" s="3">
        <v>25.55</v>
      </c>
      <c r="D2588" s="3">
        <v>21.25</v>
      </c>
      <c r="E2588" s="2">
        <v>25</v>
      </c>
      <c r="V2588" s="6"/>
    </row>
    <row r="2589" spans="1:22" x14ac:dyDescent="0.3">
      <c r="A2589" s="6">
        <v>41753</v>
      </c>
      <c r="B2589" s="3">
        <v>26.3</v>
      </c>
      <c r="C2589" s="3">
        <v>25.65</v>
      </c>
      <c r="D2589" s="3">
        <v>22.6</v>
      </c>
      <c r="E2589" s="2">
        <v>26.15</v>
      </c>
      <c r="V2589" s="6"/>
    </row>
    <row r="2590" spans="1:22" x14ac:dyDescent="0.3">
      <c r="A2590" s="6">
        <v>41754</v>
      </c>
      <c r="B2590" s="3">
        <v>26.6</v>
      </c>
      <c r="C2590" s="3">
        <v>26.2</v>
      </c>
      <c r="D2590" s="3">
        <v>22.7</v>
      </c>
      <c r="E2590" s="2">
        <v>26.15</v>
      </c>
      <c r="V2590" s="6"/>
    </row>
    <row r="2591" spans="1:22" x14ac:dyDescent="0.3">
      <c r="A2591" s="6">
        <v>41757</v>
      </c>
      <c r="B2591" s="3">
        <v>27.1</v>
      </c>
      <c r="C2591" s="3">
        <v>26</v>
      </c>
      <c r="D2591" s="3">
        <v>23.3</v>
      </c>
      <c r="E2591" s="2">
        <v>26.7</v>
      </c>
      <c r="V2591" s="6"/>
    </row>
    <row r="2592" spans="1:22" x14ac:dyDescent="0.3">
      <c r="A2592" s="6">
        <v>41758</v>
      </c>
      <c r="B2592" s="3">
        <v>26.75</v>
      </c>
      <c r="C2592" s="3">
        <v>26.3</v>
      </c>
      <c r="D2592" s="3">
        <v>23</v>
      </c>
      <c r="E2592" s="2">
        <v>26.6</v>
      </c>
      <c r="V2592" s="6"/>
    </row>
    <row r="2593" spans="1:22" x14ac:dyDescent="0.3">
      <c r="A2593" s="6">
        <v>41759</v>
      </c>
      <c r="B2593" s="3">
        <v>26.75</v>
      </c>
      <c r="C2593" s="3">
        <v>23.2</v>
      </c>
      <c r="D2593" s="3">
        <v>23.3</v>
      </c>
      <c r="E2593" s="2">
        <v>26.9</v>
      </c>
      <c r="V2593" s="6"/>
    </row>
    <row r="2594" spans="1:22" x14ac:dyDescent="0.3">
      <c r="A2594" s="6">
        <v>41761</v>
      </c>
      <c r="B2594" s="3">
        <v>26.25</v>
      </c>
      <c r="C2594" s="3">
        <v>22</v>
      </c>
      <c r="D2594" s="3">
        <v>26.7</v>
      </c>
      <c r="E2594" s="2">
        <v>29.07</v>
      </c>
      <c r="V2594" s="6"/>
    </row>
    <row r="2595" spans="1:22" x14ac:dyDescent="0.3">
      <c r="A2595" s="6">
        <v>41764</v>
      </c>
      <c r="B2595" s="3">
        <v>25.15</v>
      </c>
      <c r="C2595" s="3">
        <v>22.35</v>
      </c>
      <c r="D2595" s="3">
        <v>25.5</v>
      </c>
      <c r="E2595" s="2">
        <v>27.89</v>
      </c>
      <c r="V2595" s="6"/>
    </row>
    <row r="2596" spans="1:22" x14ac:dyDescent="0.3">
      <c r="A2596" s="6">
        <v>41765</v>
      </c>
      <c r="B2596" s="3">
        <v>25.4</v>
      </c>
      <c r="C2596" s="3">
        <v>23</v>
      </c>
      <c r="D2596" s="3">
        <v>25.75</v>
      </c>
      <c r="E2596" s="2">
        <v>28.2</v>
      </c>
      <c r="V2596" s="6"/>
    </row>
    <row r="2597" spans="1:22" x14ac:dyDescent="0.3">
      <c r="A2597" s="6">
        <v>41766</v>
      </c>
      <c r="B2597" s="3">
        <v>26.25</v>
      </c>
      <c r="C2597" s="3">
        <v>22.75</v>
      </c>
      <c r="D2597" s="3">
        <v>26.4</v>
      </c>
      <c r="E2597" s="2">
        <v>28.6</v>
      </c>
      <c r="V2597" s="6"/>
    </row>
    <row r="2598" spans="1:22" x14ac:dyDescent="0.3">
      <c r="A2598" s="6">
        <v>41767</v>
      </c>
      <c r="B2598" s="3">
        <v>26.1</v>
      </c>
      <c r="C2598" s="3">
        <v>22.6</v>
      </c>
      <c r="D2598" s="3">
        <v>26.1</v>
      </c>
      <c r="E2598" s="2">
        <v>28.25</v>
      </c>
      <c r="V2598" s="6"/>
    </row>
    <row r="2599" spans="1:22" x14ac:dyDescent="0.3">
      <c r="A2599" s="6">
        <v>41768</v>
      </c>
      <c r="B2599" s="3">
        <v>25.9</v>
      </c>
      <c r="C2599" s="3">
        <v>23.6</v>
      </c>
      <c r="D2599" s="3">
        <v>25.9</v>
      </c>
      <c r="E2599" s="2">
        <v>28.1</v>
      </c>
      <c r="V2599" s="6"/>
    </row>
    <row r="2600" spans="1:22" x14ac:dyDescent="0.3">
      <c r="A2600" s="6">
        <v>41771</v>
      </c>
      <c r="B2600" s="3">
        <v>26.6</v>
      </c>
      <c r="C2600" s="3">
        <v>23.2</v>
      </c>
      <c r="D2600" s="3">
        <v>26.7</v>
      </c>
      <c r="E2600" s="2">
        <v>28.94</v>
      </c>
      <c r="V2600" s="6"/>
    </row>
    <row r="2601" spans="1:22" x14ac:dyDescent="0.3">
      <c r="A2601" s="6">
        <v>41772</v>
      </c>
      <c r="B2601" s="3">
        <v>26.35</v>
      </c>
      <c r="C2601" s="3">
        <v>23.1</v>
      </c>
      <c r="D2601" s="3">
        <v>26.4</v>
      </c>
      <c r="E2601" s="2">
        <v>28.7</v>
      </c>
      <c r="V2601" s="6"/>
    </row>
    <row r="2602" spans="1:22" x14ac:dyDescent="0.3">
      <c r="A2602" s="6">
        <v>41773</v>
      </c>
      <c r="B2602" s="3">
        <v>26.05</v>
      </c>
      <c r="C2602" s="3">
        <v>23</v>
      </c>
      <c r="D2602" s="3">
        <v>26.35</v>
      </c>
      <c r="E2602" s="2">
        <v>28.7</v>
      </c>
      <c r="V2602" s="6"/>
    </row>
    <row r="2603" spans="1:22" x14ac:dyDescent="0.3">
      <c r="A2603" s="6">
        <v>41774</v>
      </c>
      <c r="B2603" s="3">
        <v>25.6</v>
      </c>
      <c r="C2603" s="3">
        <v>23.05</v>
      </c>
      <c r="D2603" s="3">
        <v>26.2</v>
      </c>
      <c r="E2603" s="2">
        <v>28.7</v>
      </c>
      <c r="V2603" s="6"/>
    </row>
    <row r="2604" spans="1:22" x14ac:dyDescent="0.3">
      <c r="A2604" s="6">
        <v>41775</v>
      </c>
      <c r="B2604" s="3">
        <v>25.35</v>
      </c>
      <c r="C2604" s="3">
        <v>22.9</v>
      </c>
      <c r="D2604" s="3">
        <v>26.35</v>
      </c>
      <c r="E2604" s="2">
        <v>28.85</v>
      </c>
      <c r="V2604" s="6"/>
    </row>
    <row r="2605" spans="1:22" x14ac:dyDescent="0.3">
      <c r="A2605" s="6">
        <v>41778</v>
      </c>
      <c r="B2605" s="3">
        <v>25.3</v>
      </c>
      <c r="C2605" s="3">
        <v>22.5</v>
      </c>
      <c r="D2605" s="3">
        <v>26.2</v>
      </c>
      <c r="E2605" s="2">
        <v>28.8</v>
      </c>
      <c r="V2605" s="6"/>
    </row>
    <row r="2606" spans="1:22" x14ac:dyDescent="0.3">
      <c r="A2606" s="6">
        <v>41779</v>
      </c>
      <c r="B2606" s="3">
        <v>24.9</v>
      </c>
      <c r="C2606" s="3">
        <v>22.85</v>
      </c>
      <c r="D2606" s="3">
        <v>25.8</v>
      </c>
      <c r="E2606" s="2">
        <v>28.6</v>
      </c>
      <c r="V2606" s="6"/>
    </row>
    <row r="2607" spans="1:22" x14ac:dyDescent="0.3">
      <c r="A2607" s="6">
        <v>41780</v>
      </c>
      <c r="B2607" s="3">
        <v>25.5</v>
      </c>
      <c r="C2607" s="3">
        <v>22.75</v>
      </c>
      <c r="D2607" s="3">
        <v>26.2</v>
      </c>
      <c r="E2607" s="2">
        <v>28.75</v>
      </c>
      <c r="V2607" s="6"/>
    </row>
    <row r="2608" spans="1:22" x14ac:dyDescent="0.3">
      <c r="A2608" s="6">
        <v>41781</v>
      </c>
      <c r="B2608" s="3">
        <v>25.7</v>
      </c>
      <c r="C2608" s="3">
        <v>23.2</v>
      </c>
      <c r="D2608" s="3">
        <v>26.25</v>
      </c>
      <c r="E2608" s="2">
        <v>28.79</v>
      </c>
      <c r="V2608" s="6"/>
    </row>
    <row r="2609" spans="1:22" x14ac:dyDescent="0.3">
      <c r="A2609" s="6">
        <v>41782</v>
      </c>
      <c r="B2609" s="3">
        <v>26.15</v>
      </c>
      <c r="C2609" s="3">
        <v>24.3</v>
      </c>
      <c r="D2609" s="3">
        <v>26.7</v>
      </c>
      <c r="E2609" s="2">
        <v>29.1</v>
      </c>
      <c r="V2609" s="6"/>
    </row>
    <row r="2610" spans="1:22" x14ac:dyDescent="0.3">
      <c r="A2610" s="6">
        <v>41785</v>
      </c>
      <c r="B2610" s="3">
        <v>27.2</v>
      </c>
      <c r="C2610" s="3">
        <v>24</v>
      </c>
      <c r="D2610" s="3">
        <v>27.85</v>
      </c>
      <c r="E2610" s="2">
        <v>30.2</v>
      </c>
      <c r="V2610" s="6"/>
    </row>
    <row r="2611" spans="1:22" x14ac:dyDescent="0.3">
      <c r="A2611" s="6">
        <v>41786</v>
      </c>
      <c r="B2611" s="3">
        <v>27.05</v>
      </c>
      <c r="C2611" s="3">
        <v>24.75</v>
      </c>
      <c r="D2611" s="3">
        <v>27.5</v>
      </c>
      <c r="E2611" s="2">
        <v>29.95</v>
      </c>
      <c r="V2611" s="6"/>
    </row>
    <row r="2612" spans="1:22" x14ac:dyDescent="0.3">
      <c r="A2612" s="6">
        <v>41787</v>
      </c>
      <c r="B2612" s="3">
        <v>27.35</v>
      </c>
      <c r="C2612" s="3">
        <v>23.7</v>
      </c>
      <c r="D2612" s="3">
        <v>28.45</v>
      </c>
      <c r="E2612" s="2">
        <v>30.5</v>
      </c>
      <c r="V2612" s="6"/>
    </row>
    <row r="2613" spans="1:22" x14ac:dyDescent="0.3">
      <c r="A2613" s="6">
        <v>41789</v>
      </c>
      <c r="B2613" s="3">
        <v>26.35</v>
      </c>
      <c r="C2613" s="3">
        <v>27.5</v>
      </c>
      <c r="D2613" s="3">
        <v>27.35</v>
      </c>
      <c r="E2613" s="2">
        <v>29.5</v>
      </c>
      <c r="V2613" s="6"/>
    </row>
    <row r="2614" spans="1:22" x14ac:dyDescent="0.3">
      <c r="A2614" s="6">
        <v>41792</v>
      </c>
      <c r="B2614" s="3">
        <v>23.55</v>
      </c>
      <c r="C2614" s="3">
        <v>26.7</v>
      </c>
      <c r="D2614" s="3">
        <v>29.75</v>
      </c>
      <c r="E2614" s="2">
        <v>30.73</v>
      </c>
      <c r="V2614" s="6"/>
    </row>
    <row r="2615" spans="1:22" x14ac:dyDescent="0.3">
      <c r="A2615" s="6">
        <v>41793</v>
      </c>
      <c r="B2615" s="3">
        <v>22.35</v>
      </c>
      <c r="C2615" s="3">
        <v>26.95</v>
      </c>
      <c r="D2615" s="3">
        <v>29</v>
      </c>
      <c r="E2615" s="2">
        <v>30.15</v>
      </c>
      <c r="V2615" s="6"/>
    </row>
    <row r="2616" spans="1:22" x14ac:dyDescent="0.3">
      <c r="A2616" s="6">
        <v>41794</v>
      </c>
      <c r="B2616" s="3">
        <v>22.45</v>
      </c>
      <c r="C2616" s="3">
        <v>26.9</v>
      </c>
      <c r="D2616" s="3">
        <v>29.2</v>
      </c>
      <c r="E2616" s="2">
        <v>30.05</v>
      </c>
      <c r="V2616" s="6"/>
    </row>
    <row r="2617" spans="1:22" x14ac:dyDescent="0.3">
      <c r="A2617" s="6">
        <v>41795</v>
      </c>
      <c r="B2617" s="3">
        <v>22.65</v>
      </c>
      <c r="C2617" s="3">
        <v>26.45</v>
      </c>
      <c r="D2617" s="3">
        <v>29.2</v>
      </c>
      <c r="E2617" s="2">
        <v>30.3</v>
      </c>
      <c r="V2617" s="6"/>
    </row>
    <row r="2618" spans="1:22" x14ac:dyDescent="0.3">
      <c r="A2618" s="6">
        <v>41796</v>
      </c>
      <c r="B2618" s="3">
        <v>22.1</v>
      </c>
      <c r="C2618" s="3">
        <v>26.2</v>
      </c>
      <c r="D2618" s="3">
        <v>28.8</v>
      </c>
      <c r="E2618" s="2">
        <v>29.98</v>
      </c>
      <c r="V2618" s="6"/>
    </row>
    <row r="2619" spans="1:22" x14ac:dyDescent="0.3">
      <c r="A2619" s="6">
        <v>41800</v>
      </c>
      <c r="B2619" s="3">
        <v>21.6</v>
      </c>
      <c r="C2619" s="3">
        <v>26.75</v>
      </c>
      <c r="D2619" s="3">
        <v>28.65</v>
      </c>
      <c r="E2619" s="2">
        <v>29.85</v>
      </c>
      <c r="V2619" s="6"/>
    </row>
    <row r="2620" spans="1:22" x14ac:dyDescent="0.3">
      <c r="A2620" s="6">
        <v>41801</v>
      </c>
      <c r="B2620" s="3">
        <v>21.9</v>
      </c>
      <c r="C2620" s="3">
        <v>27</v>
      </c>
      <c r="D2620" s="3">
        <v>29</v>
      </c>
      <c r="E2620" s="2">
        <v>29.7</v>
      </c>
      <c r="V2620" s="6"/>
    </row>
    <row r="2621" spans="1:22" x14ac:dyDescent="0.3">
      <c r="A2621" s="6">
        <v>41802</v>
      </c>
      <c r="B2621" s="3">
        <v>22.2</v>
      </c>
      <c r="C2621" s="3">
        <v>27.4</v>
      </c>
      <c r="D2621" s="3">
        <v>29.25</v>
      </c>
      <c r="E2621" s="2">
        <v>29.9</v>
      </c>
      <c r="V2621" s="6"/>
    </row>
    <row r="2622" spans="1:22" x14ac:dyDescent="0.3">
      <c r="A2622" s="6">
        <v>41803</v>
      </c>
      <c r="B2622" s="3">
        <v>22.15</v>
      </c>
      <c r="C2622" s="3">
        <v>27.7</v>
      </c>
      <c r="D2622" s="3">
        <v>29.5</v>
      </c>
      <c r="E2622" s="2">
        <v>30.15</v>
      </c>
      <c r="V2622" s="6"/>
    </row>
    <row r="2623" spans="1:22" x14ac:dyDescent="0.3">
      <c r="A2623" s="6">
        <v>41806</v>
      </c>
      <c r="B2623" s="3">
        <v>22.7</v>
      </c>
      <c r="C2623" s="3">
        <v>27.85</v>
      </c>
      <c r="D2623" s="3">
        <v>29.8</v>
      </c>
      <c r="E2623" s="2">
        <v>30.4</v>
      </c>
      <c r="V2623" s="6"/>
    </row>
    <row r="2624" spans="1:22" x14ac:dyDescent="0.3">
      <c r="A2624" s="6">
        <v>41807</v>
      </c>
      <c r="B2624" s="3">
        <v>22.8</v>
      </c>
      <c r="C2624" s="3">
        <v>27.55</v>
      </c>
      <c r="D2624" s="3">
        <v>30</v>
      </c>
      <c r="E2624" s="2">
        <v>30.95</v>
      </c>
      <c r="V2624" s="6"/>
    </row>
    <row r="2625" spans="1:22" x14ac:dyDescent="0.3">
      <c r="A2625" s="6">
        <v>41808</v>
      </c>
      <c r="B2625" s="3">
        <v>22.5</v>
      </c>
      <c r="C2625" s="3">
        <v>27.15</v>
      </c>
      <c r="D2625" s="3">
        <v>29.8</v>
      </c>
      <c r="E2625" s="2">
        <v>30.5</v>
      </c>
      <c r="V2625" s="6"/>
    </row>
    <row r="2626" spans="1:22" x14ac:dyDescent="0.3">
      <c r="A2626" s="6">
        <v>41809</v>
      </c>
      <c r="B2626" s="3">
        <v>22.3</v>
      </c>
      <c r="C2626" s="3">
        <v>27.48</v>
      </c>
      <c r="D2626" s="3">
        <v>29.4</v>
      </c>
      <c r="E2626" s="2">
        <v>29.9</v>
      </c>
      <c r="V2626" s="6"/>
    </row>
    <row r="2627" spans="1:22" x14ac:dyDescent="0.3">
      <c r="A2627" s="6">
        <v>41810</v>
      </c>
      <c r="B2627" s="3">
        <v>22.85</v>
      </c>
      <c r="C2627" s="3">
        <v>28.4</v>
      </c>
      <c r="D2627" s="3">
        <v>29.61</v>
      </c>
      <c r="E2627" s="2">
        <v>30.5</v>
      </c>
      <c r="V2627" s="6"/>
    </row>
    <row r="2628" spans="1:22" x14ac:dyDescent="0.3">
      <c r="A2628" s="6">
        <v>41813</v>
      </c>
      <c r="B2628" s="3">
        <v>24.4</v>
      </c>
      <c r="C2628" s="3">
        <v>27.85</v>
      </c>
      <c r="D2628" s="3">
        <v>30.35</v>
      </c>
      <c r="E2628" s="2">
        <v>30.85</v>
      </c>
      <c r="V2628" s="6"/>
    </row>
    <row r="2629" spans="1:22" x14ac:dyDescent="0.3">
      <c r="A2629" s="6">
        <v>41814</v>
      </c>
      <c r="B2629" s="3">
        <v>24.45</v>
      </c>
      <c r="C2629" s="3">
        <v>28</v>
      </c>
      <c r="D2629" s="3">
        <v>29.55</v>
      </c>
      <c r="E2629" s="2">
        <v>30.5</v>
      </c>
      <c r="V2629" s="6"/>
    </row>
    <row r="2630" spans="1:22" x14ac:dyDescent="0.3">
      <c r="A2630" s="6">
        <v>41815</v>
      </c>
      <c r="B2630" s="3">
        <v>25.5</v>
      </c>
      <c r="C2630" s="3">
        <v>27.15</v>
      </c>
      <c r="D2630" s="3">
        <v>29.75</v>
      </c>
      <c r="E2630" s="2">
        <v>30.45</v>
      </c>
      <c r="V2630" s="6"/>
    </row>
    <row r="2631" spans="1:22" x14ac:dyDescent="0.3">
      <c r="A2631" s="6">
        <v>41816</v>
      </c>
      <c r="B2631" s="3">
        <v>24.45</v>
      </c>
      <c r="C2631" s="3">
        <v>27.25</v>
      </c>
      <c r="D2631" s="3">
        <v>28.88</v>
      </c>
      <c r="E2631" s="2">
        <v>29.7</v>
      </c>
      <c r="V2631" s="6"/>
    </row>
    <row r="2632" spans="1:22" x14ac:dyDescent="0.3">
      <c r="A2632" s="6">
        <v>41817</v>
      </c>
      <c r="B2632" s="3">
        <v>24.5</v>
      </c>
      <c r="C2632" s="3">
        <v>27.9</v>
      </c>
      <c r="D2632" s="3">
        <v>28.9</v>
      </c>
      <c r="E2632" s="2">
        <v>29.75</v>
      </c>
      <c r="V2632" s="6"/>
    </row>
    <row r="2633" spans="1:22" x14ac:dyDescent="0.3">
      <c r="A2633" s="6">
        <v>41820</v>
      </c>
      <c r="B2633" s="3">
        <v>25.7</v>
      </c>
      <c r="C2633" s="3">
        <v>29.95</v>
      </c>
      <c r="D2633" s="3">
        <v>29.65</v>
      </c>
      <c r="E2633" s="2">
        <v>30</v>
      </c>
      <c r="V2633" s="6"/>
    </row>
    <row r="2634" spans="1:22" x14ac:dyDescent="0.3">
      <c r="A2634" s="6">
        <v>41821</v>
      </c>
      <c r="B2634" s="3">
        <v>28.35</v>
      </c>
      <c r="C2634" s="3">
        <v>29.92</v>
      </c>
      <c r="D2634" s="3">
        <v>30.75</v>
      </c>
      <c r="E2634" s="2">
        <v>33</v>
      </c>
      <c r="V2634" s="6"/>
    </row>
    <row r="2635" spans="1:22" x14ac:dyDescent="0.3">
      <c r="A2635" s="6">
        <v>41822</v>
      </c>
      <c r="B2635" s="3">
        <v>28.45</v>
      </c>
      <c r="C2635" s="3">
        <v>29.7</v>
      </c>
      <c r="D2635" s="3">
        <v>30.55</v>
      </c>
      <c r="E2635" s="2">
        <v>33</v>
      </c>
      <c r="V2635" s="6"/>
    </row>
    <row r="2636" spans="1:22" x14ac:dyDescent="0.3">
      <c r="A2636" s="6">
        <v>41823</v>
      </c>
      <c r="B2636" s="3">
        <v>28.15</v>
      </c>
      <c r="C2636" s="3">
        <v>29.7</v>
      </c>
      <c r="D2636" s="3">
        <v>30.35</v>
      </c>
      <c r="E2636" s="2">
        <v>32.6</v>
      </c>
      <c r="V2636" s="6"/>
    </row>
    <row r="2637" spans="1:22" x14ac:dyDescent="0.3">
      <c r="A2637" s="6">
        <v>41824</v>
      </c>
      <c r="B2637" s="3">
        <v>28.1</v>
      </c>
      <c r="C2637" s="3">
        <v>31.15</v>
      </c>
      <c r="D2637" s="3">
        <v>30.2</v>
      </c>
      <c r="E2637" s="2">
        <v>32.6</v>
      </c>
      <c r="V2637" s="6"/>
    </row>
    <row r="2638" spans="1:22" x14ac:dyDescent="0.3">
      <c r="A2638" s="6">
        <v>41827</v>
      </c>
      <c r="B2638" s="3">
        <v>30.05</v>
      </c>
      <c r="C2638" s="3">
        <v>30.7</v>
      </c>
      <c r="D2638" s="3">
        <v>31.4</v>
      </c>
      <c r="E2638" s="2">
        <v>33.549999999999997</v>
      </c>
      <c r="V2638" s="6"/>
    </row>
    <row r="2639" spans="1:22" x14ac:dyDescent="0.3">
      <c r="A2639" s="6">
        <v>41828</v>
      </c>
      <c r="B2639" s="3">
        <v>29.2</v>
      </c>
      <c r="C2639" s="3">
        <v>31</v>
      </c>
      <c r="D2639" s="3">
        <v>31.2</v>
      </c>
      <c r="E2639" s="2">
        <v>33.299999999999997</v>
      </c>
      <c r="V2639" s="6"/>
    </row>
    <row r="2640" spans="1:22" x14ac:dyDescent="0.3">
      <c r="A2640" s="6">
        <v>41829</v>
      </c>
      <c r="B2640" s="3">
        <v>29.65</v>
      </c>
      <c r="C2640" s="3">
        <v>31.5</v>
      </c>
      <c r="D2640" s="3">
        <v>31.3</v>
      </c>
      <c r="E2640" s="2">
        <v>33.549999999999997</v>
      </c>
      <c r="V2640" s="6"/>
    </row>
    <row r="2641" spans="1:22" x14ac:dyDescent="0.3">
      <c r="A2641" s="6">
        <v>41830</v>
      </c>
      <c r="B2641" s="3">
        <v>29.75</v>
      </c>
      <c r="C2641" s="3">
        <v>31.64</v>
      </c>
      <c r="D2641" s="3">
        <v>31.75</v>
      </c>
      <c r="E2641" s="2">
        <v>34</v>
      </c>
      <c r="V2641" s="6"/>
    </row>
    <row r="2642" spans="1:22" x14ac:dyDescent="0.3">
      <c r="A2642" s="6">
        <v>41831</v>
      </c>
      <c r="B2642" s="3">
        <v>29.9</v>
      </c>
      <c r="C2642" s="3">
        <v>32.35</v>
      </c>
      <c r="D2642" s="3">
        <v>31.76</v>
      </c>
      <c r="E2642" s="2">
        <v>34.04</v>
      </c>
      <c r="V2642" s="6"/>
    </row>
    <row r="2643" spans="1:22" x14ac:dyDescent="0.3">
      <c r="A2643" s="6">
        <v>41834</v>
      </c>
      <c r="B2643" s="3">
        <v>30.7</v>
      </c>
      <c r="C2643" s="3">
        <v>32.299999999999997</v>
      </c>
      <c r="D2643" s="3">
        <v>32.5</v>
      </c>
      <c r="E2643" s="2">
        <v>34.5</v>
      </c>
      <c r="V2643" s="6"/>
    </row>
    <row r="2644" spans="1:22" x14ac:dyDescent="0.3">
      <c r="A2644" s="6">
        <v>41835</v>
      </c>
      <c r="B2644" s="3">
        <v>30.77</v>
      </c>
      <c r="C2644" s="3">
        <v>32.4</v>
      </c>
      <c r="D2644" s="3">
        <v>32.450000000000003</v>
      </c>
      <c r="E2644" s="2">
        <v>34.35</v>
      </c>
      <c r="V2644" s="6"/>
    </row>
    <row r="2645" spans="1:22" x14ac:dyDescent="0.3">
      <c r="A2645" s="6">
        <v>41836</v>
      </c>
      <c r="B2645" s="3">
        <v>30.95</v>
      </c>
      <c r="C2645" s="3">
        <v>32.5</v>
      </c>
      <c r="D2645" s="3">
        <v>32.53</v>
      </c>
      <c r="E2645" s="2">
        <v>34.35</v>
      </c>
      <c r="V2645" s="6"/>
    </row>
    <row r="2646" spans="1:22" x14ac:dyDescent="0.3">
      <c r="A2646" s="6">
        <v>41837</v>
      </c>
      <c r="B2646" s="3">
        <v>31.15</v>
      </c>
      <c r="C2646" s="3">
        <v>32.270000000000003</v>
      </c>
      <c r="D2646" s="3">
        <v>32.72</v>
      </c>
      <c r="E2646" s="2">
        <v>34.5</v>
      </c>
      <c r="V2646" s="6"/>
    </row>
    <row r="2647" spans="1:22" x14ac:dyDescent="0.3">
      <c r="A2647" s="6">
        <v>41838</v>
      </c>
      <c r="B2647" s="3">
        <v>30.98</v>
      </c>
      <c r="C2647" s="3">
        <v>32</v>
      </c>
      <c r="D2647" s="3">
        <v>32.6</v>
      </c>
      <c r="E2647" s="2">
        <v>34.4</v>
      </c>
      <c r="V2647" s="6"/>
    </row>
    <row r="2648" spans="1:22" x14ac:dyDescent="0.3">
      <c r="A2648" s="6">
        <v>41841</v>
      </c>
      <c r="B2648" s="3">
        <v>29.9</v>
      </c>
      <c r="C2648" s="3">
        <v>32.4</v>
      </c>
      <c r="D2648" s="3">
        <v>32.28</v>
      </c>
      <c r="E2648" s="2">
        <v>33.83</v>
      </c>
      <c r="V2648" s="6"/>
    </row>
    <row r="2649" spans="1:22" x14ac:dyDescent="0.3">
      <c r="A2649" s="6">
        <v>41842</v>
      </c>
      <c r="B2649" s="3">
        <v>30.15</v>
      </c>
      <c r="C2649" s="3">
        <v>32.6</v>
      </c>
      <c r="D2649" s="3">
        <v>32.6</v>
      </c>
      <c r="E2649" s="2">
        <v>34.17</v>
      </c>
      <c r="V2649" s="6"/>
    </row>
    <row r="2650" spans="1:22" x14ac:dyDescent="0.3">
      <c r="A2650" s="6">
        <v>41843</v>
      </c>
      <c r="B2650" s="3">
        <v>30.45</v>
      </c>
      <c r="C2650" s="3">
        <v>32.69</v>
      </c>
      <c r="D2650" s="3">
        <v>32.799999999999997</v>
      </c>
      <c r="E2650" s="2">
        <v>34.5</v>
      </c>
      <c r="V2650" s="6"/>
    </row>
    <row r="2651" spans="1:22" x14ac:dyDescent="0.3">
      <c r="A2651" s="6">
        <v>41844</v>
      </c>
      <c r="B2651" s="3">
        <v>31</v>
      </c>
      <c r="C2651" s="3">
        <v>33.450000000000003</v>
      </c>
      <c r="D2651" s="3">
        <v>32.9</v>
      </c>
      <c r="E2651" s="2">
        <v>34.4</v>
      </c>
      <c r="V2651" s="6"/>
    </row>
    <row r="2652" spans="1:22" x14ac:dyDescent="0.3">
      <c r="A2652" s="6">
        <v>41845</v>
      </c>
      <c r="B2652" s="3">
        <v>31.75</v>
      </c>
      <c r="C2652" s="3">
        <v>33.299999999999997</v>
      </c>
      <c r="D2652" s="3">
        <v>33.619999999999997</v>
      </c>
      <c r="E2652" s="2">
        <v>35.25</v>
      </c>
      <c r="V2652" s="6"/>
    </row>
    <row r="2653" spans="1:22" x14ac:dyDescent="0.3">
      <c r="A2653" s="6">
        <v>41848</v>
      </c>
      <c r="B2653" s="3">
        <v>31.7</v>
      </c>
      <c r="C2653" s="3">
        <v>32.9</v>
      </c>
      <c r="D2653" s="3">
        <v>33.75</v>
      </c>
      <c r="E2653" s="2">
        <v>34.799999999999997</v>
      </c>
      <c r="V2653" s="6"/>
    </row>
    <row r="2654" spans="1:22" x14ac:dyDescent="0.3">
      <c r="A2654" s="6">
        <v>41849</v>
      </c>
      <c r="B2654" s="3">
        <v>31.3</v>
      </c>
      <c r="C2654" s="3">
        <v>32.700000000000003</v>
      </c>
      <c r="D2654" s="3">
        <v>33.049999999999997</v>
      </c>
      <c r="E2654" s="2">
        <v>34.65</v>
      </c>
      <c r="V2654" s="6"/>
    </row>
    <row r="2655" spans="1:22" x14ac:dyDescent="0.3">
      <c r="A2655" s="6">
        <v>41850</v>
      </c>
      <c r="B2655" s="3">
        <v>31.2</v>
      </c>
      <c r="C2655" s="3">
        <v>33.25</v>
      </c>
      <c r="D2655" s="3">
        <v>32.9</v>
      </c>
      <c r="E2655" s="2">
        <v>34.549999999999997</v>
      </c>
      <c r="V2655" s="6"/>
    </row>
    <row r="2656" spans="1:22" x14ac:dyDescent="0.3">
      <c r="A2656" s="6">
        <v>41851</v>
      </c>
      <c r="B2656" s="3">
        <v>31.45</v>
      </c>
      <c r="C2656" s="3">
        <v>33.65</v>
      </c>
      <c r="D2656" s="3">
        <v>33.299999999999997</v>
      </c>
      <c r="E2656" s="2">
        <v>35.04</v>
      </c>
      <c r="V2656" s="6"/>
    </row>
    <row r="2657" spans="1:22" x14ac:dyDescent="0.3">
      <c r="A2657" s="6">
        <v>41852</v>
      </c>
      <c r="B2657" s="3">
        <v>33.65</v>
      </c>
      <c r="C2657" s="3">
        <v>32.65</v>
      </c>
      <c r="D2657" s="3">
        <v>35.25</v>
      </c>
      <c r="E2657" s="2">
        <v>36.6</v>
      </c>
      <c r="V2657" s="6"/>
    </row>
    <row r="2658" spans="1:22" x14ac:dyDescent="0.3">
      <c r="A2658" s="6">
        <v>41855</v>
      </c>
      <c r="B2658" s="3">
        <v>32.65</v>
      </c>
      <c r="C2658" s="3">
        <v>31.55</v>
      </c>
      <c r="D2658" s="3">
        <v>34.5</v>
      </c>
      <c r="E2658" s="2">
        <v>35.85</v>
      </c>
      <c r="V2658" s="6"/>
    </row>
    <row r="2659" spans="1:22" x14ac:dyDescent="0.3">
      <c r="A2659" s="6">
        <v>41856</v>
      </c>
      <c r="B2659" s="3">
        <v>31.55</v>
      </c>
      <c r="C2659" s="3">
        <v>31.55</v>
      </c>
      <c r="D2659" s="3">
        <v>33.65</v>
      </c>
      <c r="E2659" s="2">
        <v>35.25</v>
      </c>
      <c r="V2659" s="6"/>
    </row>
    <row r="2660" spans="1:22" x14ac:dyDescent="0.3">
      <c r="A2660" s="6">
        <v>41857</v>
      </c>
      <c r="B2660" s="3">
        <v>31.55</v>
      </c>
      <c r="C2660" s="3">
        <v>31.5</v>
      </c>
      <c r="D2660" s="3">
        <v>33.799999999999997</v>
      </c>
      <c r="E2660" s="2">
        <v>35.4</v>
      </c>
      <c r="V2660" s="6"/>
    </row>
    <row r="2661" spans="1:22" x14ac:dyDescent="0.3">
      <c r="A2661" s="6">
        <v>41858</v>
      </c>
      <c r="B2661" s="3">
        <v>31.5</v>
      </c>
      <c r="C2661" s="3">
        <v>31.8</v>
      </c>
      <c r="D2661" s="3">
        <v>33.799999999999997</v>
      </c>
      <c r="E2661" s="2">
        <v>35.1</v>
      </c>
      <c r="V2661" s="6"/>
    </row>
    <row r="2662" spans="1:22" x14ac:dyDescent="0.3">
      <c r="A2662" s="6">
        <v>41859</v>
      </c>
      <c r="B2662" s="3">
        <v>31.75</v>
      </c>
      <c r="C2662" s="3">
        <v>32.270000000000003</v>
      </c>
      <c r="D2662" s="3">
        <v>34.200000000000003</v>
      </c>
      <c r="E2662" s="2">
        <v>35.4</v>
      </c>
      <c r="V2662" s="6"/>
    </row>
    <row r="2663" spans="1:22" x14ac:dyDescent="0.3">
      <c r="A2663" s="6">
        <v>41862</v>
      </c>
      <c r="B2663" s="3">
        <v>32.35</v>
      </c>
      <c r="C2663" s="3">
        <v>32.75</v>
      </c>
      <c r="D2663" s="3">
        <v>34.049999999999997</v>
      </c>
      <c r="E2663" s="2">
        <v>35.1</v>
      </c>
      <c r="V2663" s="6"/>
    </row>
    <row r="2664" spans="1:22" x14ac:dyDescent="0.3">
      <c r="A2664" s="6">
        <v>41863</v>
      </c>
      <c r="B2664" s="3">
        <v>32.65</v>
      </c>
      <c r="C2664" s="3">
        <v>32.85</v>
      </c>
      <c r="D2664" s="3">
        <v>34.15</v>
      </c>
      <c r="E2664" s="2">
        <v>35.4</v>
      </c>
      <c r="V2664" s="6"/>
    </row>
    <row r="2665" spans="1:22" x14ac:dyDescent="0.3">
      <c r="A2665" s="6">
        <v>41864</v>
      </c>
      <c r="B2665" s="3">
        <v>32.799999999999997</v>
      </c>
      <c r="C2665" s="3">
        <v>32.9</v>
      </c>
      <c r="D2665" s="3">
        <v>34.4</v>
      </c>
      <c r="E2665" s="2">
        <v>35.799999999999997</v>
      </c>
      <c r="V2665" s="6"/>
    </row>
    <row r="2666" spans="1:22" x14ac:dyDescent="0.3">
      <c r="A2666" s="6">
        <v>41865</v>
      </c>
      <c r="B2666" s="3">
        <v>32.799999999999997</v>
      </c>
      <c r="C2666" s="3">
        <v>32.81</v>
      </c>
      <c r="D2666" s="3">
        <v>34.299999999999997</v>
      </c>
      <c r="E2666" s="2">
        <v>35.549999999999997</v>
      </c>
      <c r="V2666" s="6"/>
    </row>
    <row r="2667" spans="1:22" x14ac:dyDescent="0.3">
      <c r="A2667" s="6">
        <v>41866</v>
      </c>
      <c r="B2667" s="3">
        <v>32.799999999999997</v>
      </c>
      <c r="C2667" s="3">
        <v>32.65</v>
      </c>
      <c r="D2667" s="3">
        <v>34.1</v>
      </c>
      <c r="E2667" s="2">
        <v>35.5</v>
      </c>
      <c r="V2667" s="6"/>
    </row>
    <row r="2668" spans="1:22" x14ac:dyDescent="0.3">
      <c r="A2668" s="6">
        <v>41869</v>
      </c>
      <c r="B2668" s="3">
        <v>32.64</v>
      </c>
      <c r="C2668" s="3">
        <v>31.55</v>
      </c>
      <c r="D2668" s="3">
        <v>33.950000000000003</v>
      </c>
      <c r="E2668" s="2">
        <v>35.25</v>
      </c>
      <c r="V2668" s="6"/>
    </row>
    <row r="2669" spans="1:22" x14ac:dyDescent="0.3">
      <c r="A2669" s="6">
        <v>41870</v>
      </c>
      <c r="B2669" s="3">
        <v>31.6</v>
      </c>
      <c r="C2669" s="3">
        <v>31.85</v>
      </c>
      <c r="D2669" s="3">
        <v>33.200000000000003</v>
      </c>
      <c r="E2669" s="2">
        <v>34.549999999999997</v>
      </c>
      <c r="V2669" s="6"/>
    </row>
    <row r="2670" spans="1:22" x14ac:dyDescent="0.3">
      <c r="A2670" s="6">
        <v>41871</v>
      </c>
      <c r="B2670" s="3">
        <v>31.8</v>
      </c>
      <c r="C2670" s="3">
        <v>32.1</v>
      </c>
      <c r="D2670" s="3">
        <v>33.5</v>
      </c>
      <c r="E2670" s="2">
        <v>35.049999999999997</v>
      </c>
      <c r="V2670" s="6"/>
    </row>
    <row r="2671" spans="1:22" x14ac:dyDescent="0.3">
      <c r="A2671" s="6">
        <v>41872</v>
      </c>
      <c r="B2671" s="3">
        <v>32.1</v>
      </c>
      <c r="C2671" s="3">
        <v>32.549999999999997</v>
      </c>
      <c r="D2671" s="3">
        <v>33.85</v>
      </c>
      <c r="E2671" s="2">
        <v>35.4</v>
      </c>
      <c r="V2671" s="6"/>
    </row>
    <row r="2672" spans="1:22" x14ac:dyDescent="0.3">
      <c r="A2672" s="6">
        <v>41873</v>
      </c>
      <c r="B2672" s="3">
        <v>32.5</v>
      </c>
      <c r="C2672" s="3">
        <v>33.6</v>
      </c>
      <c r="D2672" s="3">
        <v>34.200000000000003</v>
      </c>
      <c r="E2672" s="2">
        <v>35.549999999999997</v>
      </c>
      <c r="V2672" s="6"/>
    </row>
    <row r="2673" spans="1:22" x14ac:dyDescent="0.3">
      <c r="A2673" s="6">
        <v>41876</v>
      </c>
      <c r="B2673" s="3">
        <v>33.75</v>
      </c>
      <c r="C2673" s="3">
        <v>33.4</v>
      </c>
      <c r="D2673" s="3">
        <v>34.9</v>
      </c>
      <c r="E2673" s="2">
        <v>36.200000000000003</v>
      </c>
      <c r="V2673" s="6"/>
    </row>
    <row r="2674" spans="1:22" x14ac:dyDescent="0.3">
      <c r="A2674" s="6">
        <v>41877</v>
      </c>
      <c r="B2674" s="3">
        <v>33.549999999999997</v>
      </c>
      <c r="C2674" s="3">
        <v>33.299999999999997</v>
      </c>
      <c r="D2674" s="3">
        <v>34.65</v>
      </c>
      <c r="E2674" s="2">
        <v>35.950000000000003</v>
      </c>
      <c r="V2674" s="6"/>
    </row>
    <row r="2675" spans="1:22" x14ac:dyDescent="0.3">
      <c r="A2675" s="6">
        <v>41878</v>
      </c>
      <c r="B2675" s="3">
        <v>33.450000000000003</v>
      </c>
      <c r="C2675" s="3">
        <v>33.64</v>
      </c>
      <c r="D2675" s="3">
        <v>34.6</v>
      </c>
      <c r="E2675" s="2">
        <v>35.75</v>
      </c>
      <c r="V2675" s="6"/>
    </row>
    <row r="2676" spans="1:22" x14ac:dyDescent="0.3">
      <c r="A2676" s="6">
        <v>41879</v>
      </c>
      <c r="B2676" s="3">
        <v>33.69</v>
      </c>
      <c r="C2676" s="3">
        <v>33.950000000000003</v>
      </c>
      <c r="D2676" s="3">
        <v>35.049999999999997</v>
      </c>
      <c r="E2676" s="2">
        <v>36.15</v>
      </c>
      <c r="V2676" s="6"/>
    </row>
    <row r="2677" spans="1:22" x14ac:dyDescent="0.3">
      <c r="A2677" s="6">
        <v>41880</v>
      </c>
      <c r="B2677" s="3">
        <v>34.049999999999997</v>
      </c>
      <c r="C2677" s="3">
        <v>35.9</v>
      </c>
      <c r="D2677" s="3">
        <v>35.4</v>
      </c>
      <c r="E2677" s="2">
        <v>36.5</v>
      </c>
      <c r="V2677" s="6"/>
    </row>
    <row r="2678" spans="1:22" x14ac:dyDescent="0.3">
      <c r="A2678" s="6">
        <v>41883</v>
      </c>
      <c r="B2678" s="3">
        <v>34.700000000000003</v>
      </c>
      <c r="C2678" s="3">
        <v>35.6</v>
      </c>
      <c r="D2678" s="3">
        <v>37</v>
      </c>
      <c r="E2678" s="2">
        <v>38.25</v>
      </c>
      <c r="V2678" s="6"/>
    </row>
    <row r="2679" spans="1:22" x14ac:dyDescent="0.3">
      <c r="A2679" s="6">
        <v>41884</v>
      </c>
      <c r="B2679" s="3">
        <v>34.35</v>
      </c>
      <c r="C2679" s="3">
        <v>35.299999999999997</v>
      </c>
      <c r="D2679" s="3">
        <v>36.700000000000003</v>
      </c>
      <c r="E2679" s="2">
        <v>38</v>
      </c>
      <c r="V2679" s="6"/>
    </row>
    <row r="2680" spans="1:22" x14ac:dyDescent="0.3">
      <c r="A2680" s="6">
        <v>41885</v>
      </c>
      <c r="B2680" s="3">
        <v>33.799999999999997</v>
      </c>
      <c r="C2680" s="3">
        <v>35.1</v>
      </c>
      <c r="D2680" s="3">
        <v>36.35</v>
      </c>
      <c r="E2680" s="2">
        <v>37.9</v>
      </c>
      <c r="V2680" s="6"/>
    </row>
    <row r="2681" spans="1:22" x14ac:dyDescent="0.3">
      <c r="A2681" s="6">
        <v>41886</v>
      </c>
      <c r="B2681" s="3">
        <v>33.85</v>
      </c>
      <c r="C2681" s="3">
        <v>35.5</v>
      </c>
      <c r="D2681" s="3">
        <v>36.299999999999997</v>
      </c>
      <c r="E2681" s="2">
        <v>37.9</v>
      </c>
      <c r="V2681" s="6"/>
    </row>
    <row r="2682" spans="1:22" x14ac:dyDescent="0.3">
      <c r="A2682" s="6">
        <v>41887</v>
      </c>
      <c r="B2682" s="3">
        <v>34.299999999999997</v>
      </c>
      <c r="C2682" s="3">
        <v>35.5</v>
      </c>
      <c r="D2682" s="3">
        <v>36.65</v>
      </c>
      <c r="E2682" s="2">
        <v>38.200000000000003</v>
      </c>
      <c r="V2682" s="6"/>
    </row>
    <row r="2683" spans="1:22" x14ac:dyDescent="0.3">
      <c r="A2683" s="6">
        <v>41890</v>
      </c>
      <c r="B2683" s="3">
        <v>34.049999999999997</v>
      </c>
      <c r="C2683" s="3">
        <v>36.15</v>
      </c>
      <c r="D2683" s="3">
        <v>36.65</v>
      </c>
      <c r="E2683" s="2">
        <v>38.299999999999997</v>
      </c>
      <c r="V2683" s="6"/>
    </row>
    <row r="2684" spans="1:22" x14ac:dyDescent="0.3">
      <c r="A2684" s="6">
        <v>41891</v>
      </c>
      <c r="B2684" s="3">
        <v>34.799999999999997</v>
      </c>
      <c r="C2684" s="3">
        <v>36.35</v>
      </c>
      <c r="D2684" s="3">
        <v>37.1</v>
      </c>
      <c r="E2684" s="2">
        <v>38.75</v>
      </c>
      <c r="V2684" s="6"/>
    </row>
    <row r="2685" spans="1:22" x14ac:dyDescent="0.3">
      <c r="A2685" s="6">
        <v>41892</v>
      </c>
      <c r="B2685" s="3">
        <v>35</v>
      </c>
      <c r="C2685" s="3">
        <v>36.15</v>
      </c>
      <c r="D2685" s="3">
        <v>37.1</v>
      </c>
      <c r="E2685" s="2">
        <v>38.6</v>
      </c>
      <c r="V2685" s="6"/>
    </row>
    <row r="2686" spans="1:22" x14ac:dyDescent="0.3">
      <c r="A2686" s="6">
        <v>41893</v>
      </c>
      <c r="B2686" s="3">
        <v>34.65</v>
      </c>
      <c r="C2686" s="3">
        <v>35.9</v>
      </c>
      <c r="D2686" s="3">
        <v>37.1</v>
      </c>
      <c r="E2686" s="2">
        <v>38.450000000000003</v>
      </c>
      <c r="V2686" s="6"/>
    </row>
    <row r="2687" spans="1:22" x14ac:dyDescent="0.3">
      <c r="A2687" s="6">
        <v>41894</v>
      </c>
      <c r="B2687" s="3">
        <v>34.799999999999997</v>
      </c>
      <c r="C2687" s="3">
        <v>36.75</v>
      </c>
      <c r="D2687" s="3">
        <v>36.9</v>
      </c>
      <c r="E2687" s="2">
        <v>38.25</v>
      </c>
      <c r="V2687" s="6"/>
    </row>
    <row r="2688" spans="1:22" x14ac:dyDescent="0.3">
      <c r="A2688" s="6">
        <v>41897</v>
      </c>
      <c r="B2688" s="3">
        <v>35.799999999999997</v>
      </c>
      <c r="C2688" s="3">
        <v>35.85</v>
      </c>
      <c r="D2688" s="3">
        <v>37.450000000000003</v>
      </c>
      <c r="E2688" s="2">
        <v>38.85</v>
      </c>
      <c r="V2688" s="6"/>
    </row>
    <row r="2689" spans="1:22" x14ac:dyDescent="0.3">
      <c r="A2689" s="6">
        <v>41898</v>
      </c>
      <c r="B2689" s="3">
        <v>34.75</v>
      </c>
      <c r="C2689" s="3">
        <v>35.4</v>
      </c>
      <c r="D2689" s="3">
        <v>36.5</v>
      </c>
      <c r="E2689" s="2">
        <v>37.799999999999997</v>
      </c>
      <c r="V2689" s="6"/>
    </row>
    <row r="2690" spans="1:22" x14ac:dyDescent="0.3">
      <c r="A2690" s="6">
        <v>41899</v>
      </c>
      <c r="B2690" s="3">
        <v>34.299999999999997</v>
      </c>
      <c r="C2690" s="3">
        <v>35.1</v>
      </c>
      <c r="D2690" s="3">
        <v>36.15</v>
      </c>
      <c r="E2690" s="2">
        <v>37.549999999999997</v>
      </c>
      <c r="V2690" s="6"/>
    </row>
    <row r="2691" spans="1:22" x14ac:dyDescent="0.3">
      <c r="A2691" s="6">
        <v>41900</v>
      </c>
      <c r="B2691" s="3">
        <v>33.950000000000003</v>
      </c>
      <c r="C2691" s="3">
        <v>35.75</v>
      </c>
      <c r="D2691" s="3">
        <v>36.049999999999997</v>
      </c>
      <c r="E2691" s="2">
        <v>37.5</v>
      </c>
      <c r="V2691" s="6"/>
    </row>
    <row r="2692" spans="1:22" x14ac:dyDescent="0.3">
      <c r="A2692" s="6">
        <v>41901</v>
      </c>
      <c r="B2692" s="3">
        <v>34.6</v>
      </c>
      <c r="C2692" s="3">
        <v>36.46</v>
      </c>
      <c r="D2692" s="3">
        <v>36.75</v>
      </c>
      <c r="E2692" s="2">
        <v>38.15</v>
      </c>
      <c r="V2692" s="6"/>
    </row>
    <row r="2693" spans="1:22" x14ac:dyDescent="0.3">
      <c r="A2693" s="6">
        <v>41904</v>
      </c>
      <c r="B2693" s="3">
        <v>35.9</v>
      </c>
      <c r="C2693" s="3">
        <v>35.950000000000003</v>
      </c>
      <c r="D2693" s="3">
        <v>37.1</v>
      </c>
      <c r="E2693" s="2">
        <v>38.6</v>
      </c>
      <c r="V2693" s="6"/>
    </row>
    <row r="2694" spans="1:22" x14ac:dyDescent="0.3">
      <c r="A2694" s="6">
        <v>41905</v>
      </c>
      <c r="B2694" s="3">
        <v>35.1</v>
      </c>
      <c r="C2694" s="3">
        <v>35.700000000000003</v>
      </c>
      <c r="D2694" s="3">
        <v>36.5</v>
      </c>
      <c r="E2694" s="2">
        <v>38.15</v>
      </c>
      <c r="V2694" s="6"/>
    </row>
    <row r="2695" spans="1:22" x14ac:dyDescent="0.3">
      <c r="A2695" s="6">
        <v>41906</v>
      </c>
      <c r="B2695" s="3">
        <v>34.65</v>
      </c>
      <c r="C2695" s="3">
        <v>35.5</v>
      </c>
      <c r="D2695" s="3">
        <v>36.15</v>
      </c>
      <c r="E2695" s="2">
        <v>38</v>
      </c>
      <c r="V2695" s="6"/>
    </row>
    <row r="2696" spans="1:22" x14ac:dyDescent="0.3">
      <c r="A2696" s="6">
        <v>41907</v>
      </c>
      <c r="B2696" s="3">
        <v>34.25</v>
      </c>
      <c r="C2696" s="3">
        <v>35.6</v>
      </c>
      <c r="D2696" s="3">
        <v>36.299999999999997</v>
      </c>
      <c r="E2696" s="2">
        <v>37.85</v>
      </c>
      <c r="V2696" s="6"/>
    </row>
    <row r="2697" spans="1:22" x14ac:dyDescent="0.3">
      <c r="A2697" s="6">
        <v>41908</v>
      </c>
      <c r="B2697" s="3">
        <v>34.6</v>
      </c>
      <c r="C2697" s="3">
        <v>34.549999999999997</v>
      </c>
      <c r="D2697" s="3">
        <v>36.4</v>
      </c>
      <c r="E2697" s="2">
        <v>38</v>
      </c>
      <c r="V2697" s="6"/>
    </row>
    <row r="2698" spans="1:22" x14ac:dyDescent="0.3">
      <c r="A2698" s="6">
        <v>41911</v>
      </c>
      <c r="B2698" s="3">
        <v>33.200000000000003</v>
      </c>
      <c r="C2698" s="3">
        <v>34.549999999999997</v>
      </c>
      <c r="D2698" s="3">
        <v>35.6</v>
      </c>
      <c r="E2698" s="2">
        <v>37.4</v>
      </c>
      <c r="V2698" s="6"/>
    </row>
    <row r="2699" spans="1:22" x14ac:dyDescent="0.3">
      <c r="A2699" s="6">
        <v>41912</v>
      </c>
      <c r="B2699" s="3">
        <v>33.15</v>
      </c>
      <c r="C2699" s="3">
        <v>36.090000000000003</v>
      </c>
      <c r="D2699" s="3">
        <v>35.6</v>
      </c>
      <c r="E2699" s="2">
        <v>37.299999999999997</v>
      </c>
      <c r="V2699" s="6"/>
    </row>
    <row r="2700" spans="1:22" x14ac:dyDescent="0.3">
      <c r="A2700" s="6">
        <v>41913</v>
      </c>
      <c r="B2700" s="3">
        <v>35.1</v>
      </c>
      <c r="C2700" s="3">
        <v>35.65</v>
      </c>
      <c r="D2700" s="3">
        <v>37.549999999999997</v>
      </c>
      <c r="E2700" s="2">
        <v>38</v>
      </c>
      <c r="V2700" s="6"/>
    </row>
    <row r="2701" spans="1:22" x14ac:dyDescent="0.3">
      <c r="A2701" s="6">
        <v>41914</v>
      </c>
      <c r="B2701" s="3">
        <v>34.6</v>
      </c>
      <c r="C2701" s="3">
        <v>35.1</v>
      </c>
      <c r="D2701" s="3">
        <v>37.15</v>
      </c>
      <c r="E2701" s="2">
        <v>37.549999999999997</v>
      </c>
      <c r="V2701" s="6"/>
    </row>
    <row r="2702" spans="1:22" x14ac:dyDescent="0.3">
      <c r="A2702" s="6">
        <v>41915</v>
      </c>
      <c r="B2702" s="3">
        <v>34.1</v>
      </c>
      <c r="C2702" s="3">
        <v>34.700000000000003</v>
      </c>
      <c r="D2702" s="3">
        <v>36.65</v>
      </c>
      <c r="E2702" s="2">
        <v>37.200000000000003</v>
      </c>
      <c r="V2702" s="6"/>
    </row>
    <row r="2703" spans="1:22" x14ac:dyDescent="0.3">
      <c r="A2703" s="6">
        <v>41918</v>
      </c>
      <c r="B2703" s="3">
        <v>33.5</v>
      </c>
      <c r="C2703" s="3">
        <v>35.15</v>
      </c>
      <c r="D2703" s="3">
        <v>36.299999999999997</v>
      </c>
      <c r="E2703" s="2">
        <v>36.6</v>
      </c>
      <c r="V2703" s="6"/>
    </row>
    <row r="2704" spans="1:22" x14ac:dyDescent="0.3">
      <c r="A2704" s="6">
        <v>41919</v>
      </c>
      <c r="B2704" s="3">
        <v>34</v>
      </c>
      <c r="C2704" s="3">
        <v>35.15</v>
      </c>
      <c r="D2704" s="3">
        <v>36.799999999999997</v>
      </c>
      <c r="E2704" s="2">
        <v>37</v>
      </c>
      <c r="V2704" s="6"/>
    </row>
    <row r="2705" spans="1:22" x14ac:dyDescent="0.3">
      <c r="A2705" s="6">
        <v>41920</v>
      </c>
      <c r="B2705" s="3">
        <v>34.1</v>
      </c>
      <c r="C2705" s="3">
        <v>35.200000000000003</v>
      </c>
      <c r="D2705" s="3">
        <v>36.6</v>
      </c>
      <c r="E2705" s="2">
        <v>36.950000000000003</v>
      </c>
      <c r="V2705" s="6"/>
    </row>
    <row r="2706" spans="1:22" x14ac:dyDescent="0.3">
      <c r="A2706" s="6">
        <v>41921</v>
      </c>
      <c r="B2706" s="3">
        <v>34</v>
      </c>
      <c r="C2706" s="3">
        <v>35.700000000000003</v>
      </c>
      <c r="D2706" s="3">
        <v>36.6</v>
      </c>
      <c r="E2706" s="2">
        <v>36.9</v>
      </c>
      <c r="V2706" s="6"/>
    </row>
    <row r="2707" spans="1:22" x14ac:dyDescent="0.3">
      <c r="A2707" s="6">
        <v>41922</v>
      </c>
      <c r="B2707" s="3">
        <v>34.75</v>
      </c>
      <c r="C2707" s="3">
        <v>35</v>
      </c>
      <c r="D2707" s="3">
        <v>36.9</v>
      </c>
      <c r="E2707" s="2">
        <v>37.25</v>
      </c>
      <c r="V2707" s="6"/>
    </row>
    <row r="2708" spans="1:22" x14ac:dyDescent="0.3">
      <c r="A2708" s="6">
        <v>41925</v>
      </c>
      <c r="B2708" s="3">
        <v>33.950000000000003</v>
      </c>
      <c r="C2708" s="3">
        <v>34.35</v>
      </c>
      <c r="D2708" s="3">
        <v>36.1</v>
      </c>
      <c r="E2708" s="2">
        <v>36.4</v>
      </c>
      <c r="V2708" s="6"/>
    </row>
    <row r="2709" spans="1:22" x14ac:dyDescent="0.3">
      <c r="A2709" s="6">
        <v>41926</v>
      </c>
      <c r="B2709" s="3">
        <v>33.21</v>
      </c>
      <c r="C2709" s="3">
        <v>34.01</v>
      </c>
      <c r="D2709" s="3">
        <v>35.4</v>
      </c>
      <c r="E2709" s="2">
        <v>35.799999999999997</v>
      </c>
      <c r="V2709" s="6"/>
    </row>
    <row r="2710" spans="1:22" x14ac:dyDescent="0.3">
      <c r="A2710" s="6">
        <v>41927</v>
      </c>
      <c r="B2710" s="3">
        <v>32.65</v>
      </c>
      <c r="C2710" s="3">
        <v>33.9</v>
      </c>
      <c r="D2710" s="3">
        <v>35.25</v>
      </c>
      <c r="E2710" s="2">
        <v>35.700000000000003</v>
      </c>
      <c r="V2710" s="6"/>
    </row>
    <row r="2711" spans="1:22" x14ac:dyDescent="0.3">
      <c r="A2711" s="6">
        <v>41928</v>
      </c>
      <c r="B2711" s="3">
        <v>32.5</v>
      </c>
      <c r="C2711" s="3">
        <v>33.5</v>
      </c>
      <c r="D2711" s="3">
        <v>35.15</v>
      </c>
      <c r="E2711" s="2">
        <v>35.549999999999997</v>
      </c>
      <c r="V2711" s="6"/>
    </row>
    <row r="2712" spans="1:22" x14ac:dyDescent="0.3">
      <c r="A2712" s="6">
        <v>41929</v>
      </c>
      <c r="B2712" s="3">
        <v>32</v>
      </c>
      <c r="C2712" s="3">
        <v>33.4</v>
      </c>
      <c r="D2712" s="3">
        <v>34.799999999999997</v>
      </c>
      <c r="E2712" s="2">
        <v>35.200000000000003</v>
      </c>
      <c r="V2712" s="6"/>
    </row>
    <row r="2713" spans="1:22" x14ac:dyDescent="0.3">
      <c r="A2713" s="6">
        <v>41932</v>
      </c>
      <c r="B2713" s="3">
        <v>31.9</v>
      </c>
      <c r="C2713" s="3">
        <v>32.65</v>
      </c>
      <c r="D2713" s="3">
        <v>34.799999999999997</v>
      </c>
      <c r="E2713" s="2">
        <v>34.75</v>
      </c>
      <c r="V2713" s="6"/>
    </row>
    <row r="2714" spans="1:22" x14ac:dyDescent="0.3">
      <c r="A2714" s="6">
        <v>41933</v>
      </c>
      <c r="B2714" s="3">
        <v>31.25</v>
      </c>
      <c r="C2714" s="3">
        <v>32.35</v>
      </c>
      <c r="D2714" s="3">
        <v>34.15</v>
      </c>
      <c r="E2714" s="2">
        <v>34.5</v>
      </c>
      <c r="V2714" s="6"/>
    </row>
    <row r="2715" spans="1:22" x14ac:dyDescent="0.3">
      <c r="A2715" s="6">
        <v>41934</v>
      </c>
      <c r="B2715" s="3">
        <v>30.6</v>
      </c>
      <c r="C2715" s="3">
        <v>31.63</v>
      </c>
      <c r="D2715" s="3">
        <v>34</v>
      </c>
      <c r="E2715" s="2">
        <v>34.35</v>
      </c>
      <c r="V2715" s="6"/>
    </row>
    <row r="2716" spans="1:22" x14ac:dyDescent="0.3">
      <c r="A2716" s="6">
        <v>41935</v>
      </c>
      <c r="B2716" s="3">
        <v>28.85</v>
      </c>
      <c r="C2716" s="3">
        <v>31.5</v>
      </c>
      <c r="D2716" s="3">
        <v>33.1</v>
      </c>
      <c r="E2716" s="2">
        <v>33.5</v>
      </c>
      <c r="V2716" s="6"/>
    </row>
    <row r="2717" spans="1:22" x14ac:dyDescent="0.3">
      <c r="A2717" s="6">
        <v>41936</v>
      </c>
      <c r="B2717" s="3">
        <v>28.6</v>
      </c>
      <c r="C2717" s="3">
        <v>30.75</v>
      </c>
      <c r="D2717" s="3">
        <v>32.97</v>
      </c>
      <c r="E2717" s="2">
        <v>33.369999999999997</v>
      </c>
      <c r="V2717" s="6"/>
    </row>
    <row r="2718" spans="1:22" x14ac:dyDescent="0.3">
      <c r="A2718" s="6">
        <v>41939</v>
      </c>
      <c r="B2718" s="3">
        <v>27.5</v>
      </c>
      <c r="C2718" s="3">
        <v>31.45</v>
      </c>
      <c r="D2718" s="3">
        <v>32.5</v>
      </c>
      <c r="E2718" s="2">
        <v>33.1</v>
      </c>
      <c r="V2718" s="6"/>
    </row>
    <row r="2719" spans="1:22" x14ac:dyDescent="0.3">
      <c r="A2719" s="6">
        <v>41940</v>
      </c>
      <c r="B2719" s="3">
        <v>28.4</v>
      </c>
      <c r="C2719" s="3">
        <v>31.85</v>
      </c>
      <c r="D2719" s="3">
        <v>33.1</v>
      </c>
      <c r="E2719" s="2">
        <v>33.549999999999997</v>
      </c>
      <c r="V2719" s="6"/>
    </row>
    <row r="2720" spans="1:22" x14ac:dyDescent="0.3">
      <c r="A2720" s="6">
        <v>41941</v>
      </c>
      <c r="B2720" s="3">
        <v>28.95</v>
      </c>
      <c r="C2720" s="3">
        <v>31.95</v>
      </c>
      <c r="D2720" s="3">
        <v>33.6</v>
      </c>
      <c r="E2720" s="2">
        <v>34</v>
      </c>
      <c r="V2720" s="6"/>
    </row>
    <row r="2721" spans="1:22" x14ac:dyDescent="0.3">
      <c r="A2721" s="6">
        <v>41942</v>
      </c>
      <c r="B2721" s="3">
        <v>28.9</v>
      </c>
      <c r="C2721" s="3">
        <v>31.37</v>
      </c>
      <c r="D2721" s="3">
        <v>33.5</v>
      </c>
      <c r="E2721" s="2">
        <v>34.1</v>
      </c>
      <c r="V2721" s="6"/>
    </row>
    <row r="2722" spans="1:22" x14ac:dyDescent="0.3">
      <c r="A2722" s="6">
        <v>41943</v>
      </c>
      <c r="B2722" s="3">
        <v>28.1</v>
      </c>
      <c r="C2722" s="3">
        <v>34</v>
      </c>
      <c r="D2722" s="3">
        <v>33</v>
      </c>
      <c r="E2722" s="2">
        <v>33.5</v>
      </c>
      <c r="V2722" s="6"/>
    </row>
    <row r="2723" spans="1:22" x14ac:dyDescent="0.3">
      <c r="A2723" s="6">
        <v>41946</v>
      </c>
      <c r="B2723" s="3">
        <v>32.4</v>
      </c>
      <c r="C2723" s="3">
        <v>33.700000000000003</v>
      </c>
      <c r="D2723" s="3">
        <v>34.25</v>
      </c>
      <c r="E2723" s="2">
        <v>31.7</v>
      </c>
      <c r="V2723" s="6"/>
    </row>
    <row r="2724" spans="1:22" x14ac:dyDescent="0.3">
      <c r="A2724" s="6">
        <v>41947</v>
      </c>
      <c r="B2724" s="3">
        <v>32.15</v>
      </c>
      <c r="C2724" s="3">
        <v>33.85</v>
      </c>
      <c r="D2724" s="3">
        <v>34.299999999999997</v>
      </c>
      <c r="E2724" s="2">
        <v>31.55</v>
      </c>
      <c r="V2724" s="6"/>
    </row>
    <row r="2725" spans="1:22" x14ac:dyDescent="0.3">
      <c r="A2725" s="6">
        <v>41948</v>
      </c>
      <c r="B2725" s="3">
        <v>32.4</v>
      </c>
      <c r="C2725" s="3">
        <v>33.700000000000003</v>
      </c>
      <c r="D2725" s="3">
        <v>34.200000000000003</v>
      </c>
      <c r="E2725" s="2">
        <v>31.8</v>
      </c>
      <c r="V2725" s="6"/>
    </row>
    <row r="2726" spans="1:22" x14ac:dyDescent="0.3">
      <c r="A2726" s="6">
        <v>41949</v>
      </c>
      <c r="B2726" s="3">
        <v>32.25</v>
      </c>
      <c r="C2726" s="3">
        <v>34.299999999999997</v>
      </c>
      <c r="D2726" s="3">
        <v>34.25</v>
      </c>
      <c r="E2726" s="2">
        <v>31.8</v>
      </c>
      <c r="V2726" s="6"/>
    </row>
    <row r="2727" spans="1:22" x14ac:dyDescent="0.3">
      <c r="A2727" s="6">
        <v>41950</v>
      </c>
      <c r="B2727" s="3">
        <v>32.82</v>
      </c>
      <c r="C2727" s="3">
        <v>35.049999999999997</v>
      </c>
      <c r="D2727" s="3">
        <v>34.950000000000003</v>
      </c>
      <c r="E2727" s="2">
        <v>32.1</v>
      </c>
      <c r="V2727" s="6"/>
    </row>
    <row r="2728" spans="1:22" x14ac:dyDescent="0.3">
      <c r="A2728" s="6">
        <v>41953</v>
      </c>
      <c r="B2728" s="3">
        <v>33.799999999999997</v>
      </c>
      <c r="C2728" s="3">
        <v>34.6</v>
      </c>
      <c r="D2728" s="3">
        <v>35.6</v>
      </c>
      <c r="E2728" s="2">
        <v>33.15</v>
      </c>
      <c r="V2728" s="6"/>
    </row>
    <row r="2729" spans="1:22" x14ac:dyDescent="0.3">
      <c r="A2729" s="6">
        <v>41954</v>
      </c>
      <c r="B2729" s="3">
        <v>33.049999999999997</v>
      </c>
      <c r="C2729" s="3">
        <v>34.299999999999997</v>
      </c>
      <c r="D2729" s="3">
        <v>35.25</v>
      </c>
      <c r="E2729" s="2">
        <v>32.65</v>
      </c>
      <c r="V2729" s="6"/>
    </row>
    <row r="2730" spans="1:22" x14ac:dyDescent="0.3">
      <c r="A2730" s="6">
        <v>41955</v>
      </c>
      <c r="B2730" s="3">
        <v>32.65</v>
      </c>
      <c r="C2730" s="3">
        <v>33.049999999999997</v>
      </c>
      <c r="D2730" s="3">
        <v>35</v>
      </c>
      <c r="E2730" s="2">
        <v>32.5</v>
      </c>
      <c r="V2730" s="6"/>
    </row>
    <row r="2731" spans="1:22" x14ac:dyDescent="0.3">
      <c r="A2731" s="6">
        <v>41956</v>
      </c>
      <c r="B2731" s="3">
        <v>31.25</v>
      </c>
      <c r="C2731" s="3">
        <v>33.35</v>
      </c>
      <c r="D2731" s="3">
        <v>33.5</v>
      </c>
      <c r="E2731" s="2">
        <v>31.75</v>
      </c>
      <c r="V2731" s="6"/>
    </row>
    <row r="2732" spans="1:22" x14ac:dyDescent="0.3">
      <c r="A2732" s="6">
        <v>41957</v>
      </c>
      <c r="B2732" s="3">
        <v>31.5</v>
      </c>
      <c r="C2732" s="3">
        <v>34.4</v>
      </c>
      <c r="D2732" s="3">
        <v>33.85</v>
      </c>
      <c r="E2732" s="2">
        <v>32</v>
      </c>
      <c r="V2732" s="6"/>
    </row>
    <row r="2733" spans="1:22" x14ac:dyDescent="0.3">
      <c r="A2733" s="6">
        <v>41960</v>
      </c>
      <c r="B2733" s="3">
        <v>32.85</v>
      </c>
      <c r="C2733" s="3">
        <v>35.049999999999997</v>
      </c>
      <c r="D2733" s="3">
        <v>35.200000000000003</v>
      </c>
      <c r="E2733" s="2">
        <v>32.799999999999997</v>
      </c>
      <c r="V2733" s="6"/>
    </row>
    <row r="2734" spans="1:22" x14ac:dyDescent="0.3">
      <c r="A2734" s="6">
        <v>41961</v>
      </c>
      <c r="B2734" s="3">
        <v>33.35</v>
      </c>
      <c r="C2734" s="3">
        <v>34.5</v>
      </c>
      <c r="D2734" s="3">
        <v>35.6</v>
      </c>
      <c r="E2734" s="2">
        <v>33.25</v>
      </c>
      <c r="V2734" s="6"/>
    </row>
    <row r="2735" spans="1:22" x14ac:dyDescent="0.3">
      <c r="A2735" s="6">
        <v>41962</v>
      </c>
      <c r="B2735" s="3">
        <v>32.799999999999997</v>
      </c>
      <c r="C2735" s="3">
        <v>34.950000000000003</v>
      </c>
      <c r="D2735" s="3">
        <v>35.299999999999997</v>
      </c>
      <c r="E2735" s="2">
        <v>33.15</v>
      </c>
      <c r="V2735" s="6"/>
    </row>
    <row r="2736" spans="1:22" x14ac:dyDescent="0.3">
      <c r="A2736" s="6">
        <v>41963</v>
      </c>
      <c r="B2736" s="3">
        <v>33.25</v>
      </c>
      <c r="C2736" s="3">
        <v>34.700000000000003</v>
      </c>
      <c r="D2736" s="3">
        <v>35.6</v>
      </c>
      <c r="E2736" s="2">
        <v>33.5</v>
      </c>
      <c r="V2736" s="6"/>
    </row>
    <row r="2737" spans="1:22" x14ac:dyDescent="0.3">
      <c r="A2737" s="6">
        <v>41964</v>
      </c>
      <c r="B2737" s="3">
        <v>33</v>
      </c>
      <c r="C2737" s="3">
        <v>35.35</v>
      </c>
      <c r="D2737" s="3">
        <v>35.4</v>
      </c>
      <c r="E2737" s="2">
        <v>33.5</v>
      </c>
      <c r="V2737" s="6"/>
    </row>
    <row r="2738" spans="1:22" x14ac:dyDescent="0.3">
      <c r="A2738" s="6">
        <v>41967</v>
      </c>
      <c r="B2738" s="3">
        <v>33.799999999999997</v>
      </c>
      <c r="C2738" s="3">
        <v>35.4</v>
      </c>
      <c r="D2738" s="3">
        <v>36.1</v>
      </c>
      <c r="E2738" s="2">
        <v>34.049999999999997</v>
      </c>
      <c r="V2738" s="6"/>
    </row>
    <row r="2739" spans="1:22" x14ac:dyDescent="0.3">
      <c r="A2739" s="6">
        <v>41968</v>
      </c>
      <c r="B2739" s="3">
        <v>33.799999999999997</v>
      </c>
      <c r="C2739" s="3">
        <v>35.4</v>
      </c>
      <c r="D2739" s="3">
        <v>36.200000000000003</v>
      </c>
      <c r="E2739" s="2">
        <v>34</v>
      </c>
      <c r="V2739" s="6"/>
    </row>
    <row r="2740" spans="1:22" x14ac:dyDescent="0.3">
      <c r="A2740" s="6">
        <v>41969</v>
      </c>
      <c r="B2740" s="3">
        <v>33.299999999999997</v>
      </c>
      <c r="C2740" s="3">
        <v>34.75</v>
      </c>
      <c r="D2740" s="3">
        <v>36</v>
      </c>
      <c r="E2740" s="2">
        <v>33.700000000000003</v>
      </c>
      <c r="V2740" s="6"/>
    </row>
    <row r="2741" spans="1:22" x14ac:dyDescent="0.3">
      <c r="A2741" s="6">
        <v>41970</v>
      </c>
      <c r="B2741" s="3">
        <v>32.85</v>
      </c>
      <c r="C2741" s="3">
        <v>34.6</v>
      </c>
      <c r="D2741" s="3">
        <v>35.6</v>
      </c>
      <c r="E2741" s="2">
        <v>33.4</v>
      </c>
      <c r="V2741" s="6"/>
    </row>
    <row r="2742" spans="1:22" x14ac:dyDescent="0.3">
      <c r="A2742" s="6">
        <v>41971</v>
      </c>
      <c r="B2742" s="3">
        <v>32.700000000000003</v>
      </c>
      <c r="C2742" s="3">
        <v>34.85</v>
      </c>
      <c r="D2742" s="3">
        <v>35.4</v>
      </c>
      <c r="E2742" s="2">
        <v>33</v>
      </c>
      <c r="V2742" s="6"/>
    </row>
    <row r="2743" spans="1:22" x14ac:dyDescent="0.3">
      <c r="A2743" s="6">
        <v>41974</v>
      </c>
      <c r="B2743" s="3">
        <v>34.25</v>
      </c>
      <c r="C2743" s="3">
        <v>34.950000000000003</v>
      </c>
      <c r="D2743" s="3">
        <v>32.6</v>
      </c>
      <c r="E2743" s="2">
        <v>32.1</v>
      </c>
      <c r="V2743" s="6"/>
    </row>
    <row r="2744" spans="1:22" x14ac:dyDescent="0.3">
      <c r="A2744" s="6">
        <v>41975</v>
      </c>
      <c r="B2744" s="3">
        <v>33.950000000000003</v>
      </c>
      <c r="C2744" s="3">
        <v>35</v>
      </c>
      <c r="D2744" s="3">
        <v>32.65</v>
      </c>
      <c r="E2744" s="2">
        <v>32.049999999999997</v>
      </c>
      <c r="V2744" s="6"/>
    </row>
    <row r="2745" spans="1:22" x14ac:dyDescent="0.3">
      <c r="A2745" s="6">
        <v>41976</v>
      </c>
      <c r="B2745" s="3">
        <v>33.9</v>
      </c>
      <c r="C2745" s="3">
        <v>34.700000000000003</v>
      </c>
      <c r="D2745" s="3">
        <v>32.83</v>
      </c>
      <c r="E2745" s="2">
        <v>32.049999999999997</v>
      </c>
      <c r="V2745" s="6"/>
    </row>
    <row r="2746" spans="1:22" x14ac:dyDescent="0.3">
      <c r="A2746" s="6">
        <v>41977</v>
      </c>
      <c r="B2746" s="3">
        <v>33.75</v>
      </c>
      <c r="C2746" s="3">
        <v>35.15</v>
      </c>
      <c r="D2746" s="3">
        <v>32.5</v>
      </c>
      <c r="E2746" s="2">
        <v>31.8</v>
      </c>
      <c r="V2746" s="6"/>
    </row>
    <row r="2747" spans="1:22" x14ac:dyDescent="0.3">
      <c r="A2747" s="6">
        <v>41978</v>
      </c>
      <c r="B2747" s="3">
        <v>34.299999999999997</v>
      </c>
      <c r="C2747" s="3">
        <v>34.299999999999997</v>
      </c>
      <c r="D2747" s="3">
        <v>32.75</v>
      </c>
      <c r="E2747" s="2">
        <v>32.299999999999997</v>
      </c>
      <c r="V2747" s="6"/>
    </row>
    <row r="2748" spans="1:22" x14ac:dyDescent="0.3">
      <c r="A2748" s="6">
        <v>41981</v>
      </c>
      <c r="B2748" s="3">
        <v>33.1</v>
      </c>
      <c r="C2748" s="3">
        <v>34.1</v>
      </c>
      <c r="D2748" s="3">
        <v>32.08</v>
      </c>
      <c r="E2748" s="2">
        <v>31.6</v>
      </c>
      <c r="V2748" s="6"/>
    </row>
    <row r="2749" spans="1:22" x14ac:dyDescent="0.3">
      <c r="A2749" s="6">
        <v>41982</v>
      </c>
      <c r="B2749" s="3">
        <v>32.950000000000003</v>
      </c>
      <c r="C2749" s="3">
        <v>34.1</v>
      </c>
      <c r="D2749" s="3">
        <v>31.95</v>
      </c>
      <c r="E2749" s="2">
        <v>31.3</v>
      </c>
      <c r="V2749" s="6"/>
    </row>
    <row r="2750" spans="1:22" x14ac:dyDescent="0.3">
      <c r="A2750" s="6">
        <v>41983</v>
      </c>
      <c r="B2750" s="3">
        <v>32.9</v>
      </c>
      <c r="C2750" s="3">
        <v>34.450000000000003</v>
      </c>
      <c r="D2750" s="3">
        <v>31.95</v>
      </c>
      <c r="E2750" s="2">
        <v>31</v>
      </c>
      <c r="V2750" s="6"/>
    </row>
    <row r="2751" spans="1:22" x14ac:dyDescent="0.3">
      <c r="A2751" s="6">
        <v>41984</v>
      </c>
      <c r="B2751" s="3">
        <v>33.299999999999997</v>
      </c>
      <c r="C2751" s="3">
        <v>34.6</v>
      </c>
      <c r="D2751" s="3">
        <v>32.15</v>
      </c>
      <c r="E2751" s="2">
        <v>31.1</v>
      </c>
      <c r="V2751" s="6"/>
    </row>
    <row r="2752" spans="1:22" x14ac:dyDescent="0.3">
      <c r="A2752" s="6">
        <v>41985</v>
      </c>
      <c r="B2752" s="3">
        <v>33.75</v>
      </c>
      <c r="C2752" s="3">
        <v>34.6</v>
      </c>
      <c r="D2752" s="3">
        <v>32.5</v>
      </c>
      <c r="E2752" s="2">
        <v>31.65</v>
      </c>
      <c r="V2752" s="6"/>
    </row>
    <row r="2753" spans="1:22" x14ac:dyDescent="0.3">
      <c r="A2753" s="6">
        <v>41988</v>
      </c>
      <c r="B2753" s="3">
        <v>34</v>
      </c>
      <c r="C2753" s="3">
        <v>34.6</v>
      </c>
      <c r="D2753" s="3">
        <v>32.5</v>
      </c>
      <c r="E2753" s="2">
        <v>31.55</v>
      </c>
      <c r="V2753" s="6"/>
    </row>
    <row r="2754" spans="1:22" x14ac:dyDescent="0.3">
      <c r="A2754" s="6">
        <v>41989</v>
      </c>
      <c r="B2754" s="3">
        <v>34.299999999999997</v>
      </c>
      <c r="C2754" s="3">
        <v>34.85</v>
      </c>
      <c r="D2754" s="3">
        <v>32.549999999999997</v>
      </c>
      <c r="E2754" s="2">
        <v>31.75</v>
      </c>
      <c r="V2754" s="6"/>
    </row>
    <row r="2755" spans="1:22" x14ac:dyDescent="0.3">
      <c r="A2755" s="6">
        <v>41990</v>
      </c>
      <c r="B2755" s="3">
        <v>34.549999999999997</v>
      </c>
      <c r="C2755" s="3">
        <v>35.35</v>
      </c>
      <c r="D2755" s="3">
        <v>32.549999999999997</v>
      </c>
      <c r="E2755" s="2">
        <v>31.5</v>
      </c>
      <c r="V2755" s="6"/>
    </row>
    <row r="2756" spans="1:22" x14ac:dyDescent="0.3">
      <c r="A2756" s="6">
        <v>41991</v>
      </c>
      <c r="B2756" s="3">
        <v>34.9</v>
      </c>
      <c r="C2756" s="3">
        <v>35.25</v>
      </c>
      <c r="D2756" s="3">
        <v>32.75</v>
      </c>
      <c r="E2756" s="2">
        <v>31.7</v>
      </c>
      <c r="V2756" s="6"/>
    </row>
    <row r="2757" spans="1:22" x14ac:dyDescent="0.3">
      <c r="A2757" s="6">
        <v>41992</v>
      </c>
      <c r="B2757" s="3">
        <v>34.75</v>
      </c>
      <c r="C2757" s="3">
        <v>34.6</v>
      </c>
      <c r="D2757" s="3">
        <v>32.6</v>
      </c>
      <c r="E2757" s="2">
        <v>31.85</v>
      </c>
      <c r="V2757" s="6"/>
    </row>
    <row r="2758" spans="1:22" x14ac:dyDescent="0.3">
      <c r="A2758" s="6">
        <v>41995</v>
      </c>
      <c r="B2758" s="3">
        <v>33.25</v>
      </c>
      <c r="C2758" s="3">
        <v>34</v>
      </c>
      <c r="D2758" s="3">
        <v>32.200000000000003</v>
      </c>
      <c r="E2758" s="2">
        <v>31.6</v>
      </c>
      <c r="V2758" s="6"/>
    </row>
    <row r="2759" spans="1:22" x14ac:dyDescent="0.3">
      <c r="A2759" s="6">
        <v>41996</v>
      </c>
      <c r="B2759" s="3">
        <v>32.75</v>
      </c>
      <c r="C2759" s="3">
        <v>33.1</v>
      </c>
      <c r="D2759" s="3">
        <v>32.1</v>
      </c>
      <c r="E2759" s="2">
        <v>31.45</v>
      </c>
      <c r="V2759" s="6"/>
    </row>
    <row r="2760" spans="1:22" x14ac:dyDescent="0.3">
      <c r="A2760" s="6">
        <v>42002</v>
      </c>
      <c r="B2760" s="3">
        <v>31.55</v>
      </c>
      <c r="C2760" s="3">
        <v>32.5</v>
      </c>
      <c r="D2760" s="3">
        <v>30.6</v>
      </c>
      <c r="E2760" s="2">
        <v>30</v>
      </c>
      <c r="V2760" s="6"/>
    </row>
    <row r="2761" spans="1:22" x14ac:dyDescent="0.3">
      <c r="A2761" s="6">
        <v>42003</v>
      </c>
      <c r="B2761" s="3">
        <v>30.8</v>
      </c>
      <c r="C2761" s="3">
        <v>28.9</v>
      </c>
      <c r="D2761" s="3">
        <v>29.75</v>
      </c>
      <c r="E2761" s="2">
        <v>29.1</v>
      </c>
      <c r="V2761" s="6"/>
    </row>
    <row r="2762" spans="1:22" x14ac:dyDescent="0.3">
      <c r="A2762" s="6">
        <v>42006</v>
      </c>
      <c r="B2762" s="3">
        <v>31.75</v>
      </c>
      <c r="C2762" s="3">
        <v>28.3</v>
      </c>
      <c r="D2762" s="3">
        <v>28.2</v>
      </c>
      <c r="E2762" s="2">
        <v>26.15</v>
      </c>
      <c r="V2762" s="6"/>
    </row>
    <row r="2763" spans="1:22" x14ac:dyDescent="0.3">
      <c r="A2763" s="6">
        <v>42009</v>
      </c>
      <c r="B2763" s="3">
        <v>31.1</v>
      </c>
      <c r="C2763" s="3">
        <v>27.8</v>
      </c>
      <c r="D2763" s="3">
        <v>27.4</v>
      </c>
      <c r="E2763" s="2">
        <v>25.75</v>
      </c>
      <c r="V2763" s="6"/>
    </row>
    <row r="2764" spans="1:22" x14ac:dyDescent="0.3">
      <c r="A2764" s="6">
        <v>42010</v>
      </c>
      <c r="B2764" s="3">
        <v>30.75</v>
      </c>
      <c r="C2764" s="3">
        <v>28.3</v>
      </c>
      <c r="D2764" s="3">
        <v>27.2</v>
      </c>
      <c r="E2764" s="2">
        <v>25.53</v>
      </c>
      <c r="V2764" s="6"/>
    </row>
    <row r="2765" spans="1:22" x14ac:dyDescent="0.3">
      <c r="A2765" s="6">
        <v>42011</v>
      </c>
      <c r="B2765" s="3">
        <v>31.15</v>
      </c>
      <c r="C2765" s="3">
        <v>28.35</v>
      </c>
      <c r="D2765" s="3">
        <v>27.3</v>
      </c>
      <c r="E2765" s="2">
        <v>25.85</v>
      </c>
      <c r="V2765" s="6"/>
    </row>
    <row r="2766" spans="1:22" x14ac:dyDescent="0.3">
      <c r="A2766" s="6">
        <v>42012</v>
      </c>
      <c r="B2766" s="3">
        <v>31.05</v>
      </c>
      <c r="C2766" s="3">
        <v>28.9</v>
      </c>
      <c r="D2766" s="3">
        <v>27.4</v>
      </c>
      <c r="E2766" s="2">
        <v>26.1</v>
      </c>
      <c r="V2766" s="6"/>
    </row>
    <row r="2767" spans="1:22" x14ac:dyDescent="0.3">
      <c r="A2767" s="6">
        <v>42013</v>
      </c>
      <c r="B2767" s="3">
        <v>31.5</v>
      </c>
      <c r="C2767" s="3">
        <v>28.3</v>
      </c>
      <c r="D2767" s="3">
        <v>27.85</v>
      </c>
      <c r="E2767" s="2">
        <v>26.45</v>
      </c>
      <c r="V2767" s="6"/>
    </row>
    <row r="2768" spans="1:22" x14ac:dyDescent="0.3">
      <c r="A2768" s="6">
        <v>42016</v>
      </c>
      <c r="B2768" s="3">
        <v>31.25</v>
      </c>
      <c r="C2768" s="3">
        <v>29.31</v>
      </c>
      <c r="D2768" s="3">
        <v>27.5</v>
      </c>
      <c r="E2768" s="2">
        <v>26.29</v>
      </c>
      <c r="V2768" s="6"/>
    </row>
    <row r="2769" spans="1:22" x14ac:dyDescent="0.3">
      <c r="A2769" s="6">
        <v>42017</v>
      </c>
      <c r="B2769" s="3">
        <v>32.6</v>
      </c>
      <c r="C2769" s="3">
        <v>29.5</v>
      </c>
      <c r="D2769" s="3">
        <v>28.23</v>
      </c>
      <c r="E2769" s="2">
        <v>26.55</v>
      </c>
      <c r="V2769" s="6"/>
    </row>
    <row r="2770" spans="1:22" x14ac:dyDescent="0.3">
      <c r="A2770" s="6">
        <v>42018</v>
      </c>
      <c r="B2770" s="3">
        <v>32.85</v>
      </c>
      <c r="C2770" s="3">
        <v>28.6</v>
      </c>
      <c r="D2770" s="3">
        <v>28.5</v>
      </c>
      <c r="E2770" s="2">
        <v>27.1</v>
      </c>
      <c r="V2770" s="6"/>
    </row>
    <row r="2771" spans="1:22" x14ac:dyDescent="0.3">
      <c r="A2771" s="6">
        <v>42019</v>
      </c>
      <c r="B2771" s="3">
        <v>31.85</v>
      </c>
      <c r="C2771" s="3">
        <v>28</v>
      </c>
      <c r="D2771" s="3">
        <v>27.5</v>
      </c>
      <c r="E2771" s="2">
        <v>26.55</v>
      </c>
      <c r="V2771" s="6"/>
    </row>
    <row r="2772" spans="1:22" x14ac:dyDescent="0.3">
      <c r="A2772" s="6">
        <v>42020</v>
      </c>
      <c r="B2772" s="3">
        <v>30.95</v>
      </c>
      <c r="C2772" s="3">
        <v>27.71</v>
      </c>
      <c r="D2772" s="3">
        <v>27.15</v>
      </c>
      <c r="E2772" s="2">
        <v>26</v>
      </c>
      <c r="V2772" s="6"/>
    </row>
    <row r="2773" spans="1:22" x14ac:dyDescent="0.3">
      <c r="A2773" s="6">
        <v>42023</v>
      </c>
      <c r="B2773" s="3">
        <v>29.9</v>
      </c>
      <c r="C2773" s="3">
        <v>28.25</v>
      </c>
      <c r="D2773" s="3">
        <v>26.75</v>
      </c>
      <c r="E2773" s="2">
        <v>25.7</v>
      </c>
      <c r="V2773" s="6"/>
    </row>
    <row r="2774" spans="1:22" x14ac:dyDescent="0.3">
      <c r="A2774" s="6">
        <v>42024</v>
      </c>
      <c r="B2774" s="3">
        <v>31.15</v>
      </c>
      <c r="C2774" s="3">
        <v>28.6</v>
      </c>
      <c r="D2774" s="3">
        <v>27.3</v>
      </c>
      <c r="E2774" s="2">
        <v>26.05</v>
      </c>
      <c r="V2774" s="6"/>
    </row>
    <row r="2775" spans="1:22" x14ac:dyDescent="0.3">
      <c r="A2775" s="6">
        <v>42025</v>
      </c>
      <c r="B2775" s="3">
        <v>31.5</v>
      </c>
      <c r="C2775" s="3">
        <v>28.45</v>
      </c>
      <c r="D2775" s="3">
        <v>27.6</v>
      </c>
      <c r="E2775" s="2">
        <v>26.25</v>
      </c>
      <c r="V2775" s="6"/>
    </row>
    <row r="2776" spans="1:22" x14ac:dyDescent="0.3">
      <c r="A2776" s="6">
        <v>42026</v>
      </c>
      <c r="B2776" s="3">
        <v>31.65</v>
      </c>
      <c r="C2776" s="3">
        <v>28.5</v>
      </c>
      <c r="D2776" s="3">
        <v>27.5</v>
      </c>
      <c r="E2776" s="2">
        <v>26.11</v>
      </c>
      <c r="V2776" s="6"/>
    </row>
    <row r="2777" spans="1:22" x14ac:dyDescent="0.3">
      <c r="A2777" s="6">
        <v>42027</v>
      </c>
      <c r="B2777" s="3">
        <v>31.7</v>
      </c>
      <c r="C2777" s="3">
        <v>27.8</v>
      </c>
      <c r="D2777" s="3">
        <v>27.45</v>
      </c>
      <c r="E2777" s="2">
        <v>26.15</v>
      </c>
      <c r="V2777" s="6"/>
    </row>
    <row r="2778" spans="1:22" x14ac:dyDescent="0.3">
      <c r="A2778" s="6">
        <v>42030</v>
      </c>
      <c r="B2778" s="3">
        <v>31</v>
      </c>
      <c r="C2778" s="3">
        <v>27.85</v>
      </c>
      <c r="D2778" s="3">
        <v>26.95</v>
      </c>
      <c r="E2778" s="2">
        <v>25.7</v>
      </c>
      <c r="V2778" s="6"/>
    </row>
    <row r="2779" spans="1:22" x14ac:dyDescent="0.3">
      <c r="A2779" s="6">
        <v>42031</v>
      </c>
      <c r="B2779" s="3">
        <v>30.85</v>
      </c>
      <c r="C2779" s="3">
        <v>28.45</v>
      </c>
      <c r="D2779" s="3">
        <v>26.85</v>
      </c>
      <c r="E2779" s="2">
        <v>25.6</v>
      </c>
      <c r="V2779" s="6"/>
    </row>
    <row r="2780" spans="1:22" x14ac:dyDescent="0.3">
      <c r="A2780" s="6">
        <v>42032</v>
      </c>
      <c r="B2780" s="3">
        <v>32.200000000000003</v>
      </c>
      <c r="C2780" s="3">
        <v>28.55</v>
      </c>
      <c r="D2780" s="3">
        <v>27.2</v>
      </c>
      <c r="E2780" s="2">
        <v>26.05</v>
      </c>
      <c r="V2780" s="6"/>
    </row>
    <row r="2781" spans="1:22" x14ac:dyDescent="0.3">
      <c r="A2781" s="6">
        <v>42033</v>
      </c>
      <c r="B2781" s="3">
        <v>32.75</v>
      </c>
      <c r="C2781" s="3">
        <v>28.35</v>
      </c>
      <c r="D2781" s="3">
        <v>27.6</v>
      </c>
      <c r="E2781" s="2">
        <v>26.45</v>
      </c>
      <c r="V2781" s="6"/>
    </row>
    <row r="2782" spans="1:22" x14ac:dyDescent="0.3">
      <c r="A2782" s="6">
        <v>42034</v>
      </c>
      <c r="B2782" s="3">
        <v>32.25</v>
      </c>
      <c r="C2782" s="3">
        <v>26.31</v>
      </c>
      <c r="D2782" s="3">
        <v>27.1</v>
      </c>
      <c r="E2782" s="2">
        <v>25.9</v>
      </c>
      <c r="V2782" s="6"/>
    </row>
    <row r="2783" spans="1:22" x14ac:dyDescent="0.3">
      <c r="A2783" s="6">
        <v>42037</v>
      </c>
      <c r="B2783" s="3">
        <v>27.44</v>
      </c>
      <c r="C2783" s="3">
        <v>25.9</v>
      </c>
      <c r="D2783" s="3">
        <v>25.3</v>
      </c>
      <c r="E2783" s="2">
        <v>25.15</v>
      </c>
      <c r="V2783" s="6"/>
    </row>
    <row r="2784" spans="1:22" x14ac:dyDescent="0.3">
      <c r="A2784" s="6">
        <v>42038</v>
      </c>
      <c r="B2784" s="3">
        <v>26.9</v>
      </c>
      <c r="C2784" s="3">
        <v>25.4</v>
      </c>
      <c r="D2784" s="3">
        <v>24.9</v>
      </c>
      <c r="E2784" s="2">
        <v>24.84</v>
      </c>
      <c r="V2784" s="6"/>
    </row>
    <row r="2785" spans="1:22" x14ac:dyDescent="0.3">
      <c r="A2785" s="6">
        <v>42039</v>
      </c>
      <c r="B2785" s="3">
        <v>26.5</v>
      </c>
      <c r="C2785" s="3">
        <v>25.7</v>
      </c>
      <c r="D2785" s="3">
        <v>24.6</v>
      </c>
      <c r="E2785" s="2">
        <v>24.6</v>
      </c>
      <c r="V2785" s="6"/>
    </row>
    <row r="2786" spans="1:22" x14ac:dyDescent="0.3">
      <c r="A2786" s="6">
        <v>42040</v>
      </c>
      <c r="B2786" s="3">
        <v>26.8</v>
      </c>
      <c r="C2786" s="3">
        <v>25.2</v>
      </c>
      <c r="D2786" s="3">
        <v>24.9</v>
      </c>
      <c r="E2786" s="2">
        <v>24.95</v>
      </c>
      <c r="V2786" s="6"/>
    </row>
    <row r="2787" spans="1:22" x14ac:dyDescent="0.3">
      <c r="A2787" s="6">
        <v>42041</v>
      </c>
      <c r="B2787" s="3">
        <v>26.25</v>
      </c>
      <c r="C2787" s="3">
        <v>25.45</v>
      </c>
      <c r="D2787" s="3">
        <v>24.45</v>
      </c>
      <c r="E2787" s="2">
        <v>24.4</v>
      </c>
      <c r="V2787" s="6"/>
    </row>
    <row r="2788" spans="1:22" x14ac:dyDescent="0.3">
      <c r="A2788" s="6">
        <v>42044</v>
      </c>
      <c r="B2788" s="3">
        <v>26.45</v>
      </c>
      <c r="C2788" s="3">
        <v>25.65</v>
      </c>
      <c r="D2788" s="3">
        <v>24.6</v>
      </c>
      <c r="E2788" s="2">
        <v>24.5</v>
      </c>
      <c r="V2788" s="6"/>
    </row>
    <row r="2789" spans="1:22" x14ac:dyDescent="0.3">
      <c r="A2789" s="6">
        <v>42045</v>
      </c>
      <c r="B2789" s="3">
        <v>26.65</v>
      </c>
      <c r="C2789" s="3">
        <v>25.65</v>
      </c>
      <c r="D2789" s="3">
        <v>24.85</v>
      </c>
      <c r="E2789" s="2">
        <v>24.65</v>
      </c>
      <c r="V2789" s="6"/>
    </row>
    <row r="2790" spans="1:22" x14ac:dyDescent="0.3">
      <c r="A2790" s="6">
        <v>42046</v>
      </c>
      <c r="B2790" s="3">
        <v>26.8</v>
      </c>
      <c r="C2790" s="3">
        <v>26.2</v>
      </c>
      <c r="D2790" s="3">
        <v>24.8</v>
      </c>
      <c r="E2790" s="2">
        <v>24.65</v>
      </c>
      <c r="V2790" s="6"/>
    </row>
    <row r="2791" spans="1:22" x14ac:dyDescent="0.3">
      <c r="A2791" s="6">
        <v>42047</v>
      </c>
      <c r="B2791" s="3">
        <v>27.4</v>
      </c>
      <c r="C2791" s="3">
        <v>26.1</v>
      </c>
      <c r="D2791" s="3">
        <v>24.9</v>
      </c>
      <c r="E2791" s="2">
        <v>25.1</v>
      </c>
      <c r="V2791" s="6"/>
    </row>
    <row r="2792" spans="1:22" x14ac:dyDescent="0.3">
      <c r="A2792" s="6">
        <v>42048</v>
      </c>
      <c r="B2792" s="3">
        <v>27.25</v>
      </c>
      <c r="C2792" s="3">
        <v>25.6</v>
      </c>
      <c r="D2792" s="3">
        <v>25</v>
      </c>
      <c r="E2792" s="2">
        <v>24.9</v>
      </c>
      <c r="V2792" s="6"/>
    </row>
    <row r="2793" spans="1:22" x14ac:dyDescent="0.3">
      <c r="A2793" s="6">
        <v>42051</v>
      </c>
      <c r="B2793" s="3">
        <v>26.4</v>
      </c>
      <c r="C2793" s="3">
        <v>25.65</v>
      </c>
      <c r="D2793" s="3">
        <v>24.8</v>
      </c>
      <c r="E2793" s="2">
        <v>24.75</v>
      </c>
      <c r="V2793" s="6"/>
    </row>
    <row r="2794" spans="1:22" x14ac:dyDescent="0.3">
      <c r="A2794" s="6">
        <v>42052</v>
      </c>
      <c r="B2794" s="3">
        <v>26.4</v>
      </c>
      <c r="C2794" s="3">
        <v>25.3</v>
      </c>
      <c r="D2794" s="3">
        <v>24.8</v>
      </c>
      <c r="E2794" s="2">
        <v>24.65</v>
      </c>
      <c r="V2794" s="6"/>
    </row>
    <row r="2795" spans="1:22" x14ac:dyDescent="0.3">
      <c r="A2795" s="6">
        <v>42053</v>
      </c>
      <c r="B2795" s="3">
        <v>26</v>
      </c>
      <c r="C2795" s="3">
        <v>24.85</v>
      </c>
      <c r="D2795" s="3">
        <v>24.6</v>
      </c>
      <c r="E2795" s="2">
        <v>24.5</v>
      </c>
      <c r="V2795" s="6"/>
    </row>
    <row r="2796" spans="1:22" x14ac:dyDescent="0.3">
      <c r="A2796" s="6">
        <v>42054</v>
      </c>
      <c r="B2796" s="3">
        <v>25.55</v>
      </c>
      <c r="C2796" s="3">
        <v>25.15</v>
      </c>
      <c r="D2796" s="3">
        <v>24.25</v>
      </c>
      <c r="E2796" s="2">
        <v>24.15</v>
      </c>
      <c r="V2796" s="6"/>
    </row>
    <row r="2797" spans="1:22" x14ac:dyDescent="0.3">
      <c r="A2797" s="6">
        <v>42055</v>
      </c>
      <c r="B2797" s="3">
        <v>25.8</v>
      </c>
      <c r="C2797" s="3">
        <v>24.8</v>
      </c>
      <c r="D2797" s="3">
        <v>24.7</v>
      </c>
      <c r="E2797" s="2">
        <v>24.4</v>
      </c>
      <c r="V2797" s="6"/>
    </row>
    <row r="2798" spans="1:22" x14ac:dyDescent="0.3">
      <c r="A2798" s="6">
        <v>42058</v>
      </c>
      <c r="B2798" s="3">
        <v>25.2</v>
      </c>
      <c r="C2798" s="3">
        <v>25.4</v>
      </c>
      <c r="D2798" s="3">
        <v>24.5</v>
      </c>
      <c r="E2798" s="2">
        <v>24.25</v>
      </c>
      <c r="V2798" s="6"/>
    </row>
    <row r="2799" spans="1:22" x14ac:dyDescent="0.3">
      <c r="A2799" s="6">
        <v>42059</v>
      </c>
      <c r="B2799" s="3">
        <v>25.7</v>
      </c>
      <c r="C2799" s="3">
        <v>26.25</v>
      </c>
      <c r="D2799" s="3">
        <v>25.15</v>
      </c>
      <c r="E2799" s="2">
        <v>24.9</v>
      </c>
      <c r="V2799" s="6"/>
    </row>
    <row r="2800" spans="1:22" x14ac:dyDescent="0.3">
      <c r="A2800" s="6">
        <v>42060</v>
      </c>
      <c r="B2800" s="3">
        <v>26.6</v>
      </c>
      <c r="C2800" s="3">
        <v>26.15</v>
      </c>
      <c r="D2800" s="3">
        <v>25.85</v>
      </c>
      <c r="E2800" s="2">
        <v>25.6</v>
      </c>
      <c r="V2800" s="6"/>
    </row>
    <row r="2801" spans="1:22" x14ac:dyDescent="0.3">
      <c r="A2801" s="6">
        <v>42061</v>
      </c>
      <c r="B2801" s="3">
        <v>26.4</v>
      </c>
      <c r="C2801" s="3">
        <v>25.2</v>
      </c>
      <c r="D2801" s="3">
        <v>25.85</v>
      </c>
      <c r="E2801" s="2">
        <v>25.7</v>
      </c>
      <c r="V2801" s="6"/>
    </row>
    <row r="2802" spans="1:22" x14ac:dyDescent="0.3">
      <c r="A2802" s="6">
        <v>42062</v>
      </c>
      <c r="B2802" s="3">
        <v>25.22</v>
      </c>
      <c r="C2802" s="3">
        <v>24.9</v>
      </c>
      <c r="D2802" s="3">
        <v>25</v>
      </c>
      <c r="E2802" s="2">
        <v>24.75</v>
      </c>
      <c r="V2802" s="6"/>
    </row>
    <row r="2803" spans="1:22" x14ac:dyDescent="0.3">
      <c r="A2803" s="6">
        <v>42065</v>
      </c>
      <c r="B2803" s="3">
        <v>25.1</v>
      </c>
      <c r="C2803" s="3">
        <v>25.3</v>
      </c>
      <c r="D2803" s="3">
        <v>24.78</v>
      </c>
      <c r="E2803" s="2">
        <v>22.25</v>
      </c>
      <c r="V2803" s="6"/>
    </row>
    <row r="2804" spans="1:22" x14ac:dyDescent="0.3">
      <c r="A2804" s="6">
        <v>42066</v>
      </c>
      <c r="B2804" s="3">
        <v>25.4</v>
      </c>
      <c r="C2804" s="3">
        <v>25.55</v>
      </c>
      <c r="D2804" s="3">
        <v>25.1</v>
      </c>
      <c r="E2804" s="2">
        <v>22.64</v>
      </c>
      <c r="V2804" s="6"/>
    </row>
    <row r="2805" spans="1:22" x14ac:dyDescent="0.3">
      <c r="A2805" s="6">
        <v>42067</v>
      </c>
      <c r="B2805" s="3">
        <v>25.7</v>
      </c>
      <c r="C2805" s="3">
        <v>24.8</v>
      </c>
      <c r="D2805" s="3">
        <v>25.3</v>
      </c>
      <c r="E2805" s="2">
        <v>22.85</v>
      </c>
      <c r="V2805" s="6"/>
    </row>
    <row r="2806" spans="1:22" x14ac:dyDescent="0.3">
      <c r="A2806" s="6">
        <v>42068</v>
      </c>
      <c r="B2806" s="3">
        <v>24.95</v>
      </c>
      <c r="C2806" s="3">
        <v>24.9</v>
      </c>
      <c r="D2806" s="3">
        <v>24.65</v>
      </c>
      <c r="E2806" s="2">
        <v>22.4</v>
      </c>
      <c r="V2806" s="6"/>
    </row>
    <row r="2807" spans="1:22" x14ac:dyDescent="0.3">
      <c r="A2807" s="6">
        <v>42069</v>
      </c>
      <c r="B2807" s="3">
        <v>25.05</v>
      </c>
      <c r="C2807" s="3">
        <v>25.2</v>
      </c>
      <c r="D2807" s="3">
        <v>24.87</v>
      </c>
      <c r="E2807" s="2">
        <v>22.4</v>
      </c>
      <c r="V2807" s="6"/>
    </row>
    <row r="2808" spans="1:22" x14ac:dyDescent="0.3">
      <c r="A2808" s="6">
        <v>42072</v>
      </c>
      <c r="B2808" s="3">
        <v>25.2</v>
      </c>
      <c r="C2808" s="3">
        <v>25</v>
      </c>
      <c r="D2808" s="3">
        <v>25.15</v>
      </c>
      <c r="E2808" s="2">
        <v>22.85</v>
      </c>
      <c r="V2808" s="6"/>
    </row>
    <row r="2809" spans="1:22" x14ac:dyDescent="0.3">
      <c r="A2809" s="6">
        <v>42073</v>
      </c>
      <c r="B2809" s="3">
        <v>25</v>
      </c>
      <c r="C2809" s="3">
        <v>25.14</v>
      </c>
      <c r="D2809" s="3">
        <v>24.91</v>
      </c>
      <c r="E2809" s="2">
        <v>22.65</v>
      </c>
      <c r="V2809" s="6"/>
    </row>
    <row r="2810" spans="1:22" x14ac:dyDescent="0.3">
      <c r="A2810" s="6">
        <v>42074</v>
      </c>
      <c r="B2810" s="3">
        <v>25.15</v>
      </c>
      <c r="C2810" s="3">
        <v>25.1</v>
      </c>
      <c r="D2810" s="3">
        <v>24.9</v>
      </c>
      <c r="E2810" s="2">
        <v>22.8</v>
      </c>
      <c r="V2810" s="6"/>
    </row>
    <row r="2811" spans="1:22" x14ac:dyDescent="0.3">
      <c r="A2811" s="6">
        <v>42075</v>
      </c>
      <c r="B2811" s="3">
        <v>25.05</v>
      </c>
      <c r="C2811" s="3">
        <v>24.7</v>
      </c>
      <c r="D2811" s="3">
        <v>24.9</v>
      </c>
      <c r="E2811" s="2">
        <v>22.8</v>
      </c>
      <c r="V2811" s="6"/>
    </row>
    <row r="2812" spans="1:22" x14ac:dyDescent="0.3">
      <c r="A2812" s="6">
        <v>42076</v>
      </c>
      <c r="B2812" s="3">
        <v>24.55</v>
      </c>
      <c r="C2812" s="3">
        <v>24.6</v>
      </c>
      <c r="D2812" s="3">
        <v>24.45</v>
      </c>
      <c r="E2812" s="2">
        <v>22.7</v>
      </c>
      <c r="V2812" s="6"/>
    </row>
    <row r="2813" spans="1:22" x14ac:dyDescent="0.3">
      <c r="A2813" s="6">
        <v>42079</v>
      </c>
      <c r="B2813" s="3">
        <v>24.55</v>
      </c>
      <c r="C2813" s="3">
        <v>24.35</v>
      </c>
      <c r="D2813" s="3">
        <v>24.5</v>
      </c>
      <c r="E2813" s="2">
        <v>22.18</v>
      </c>
      <c r="V2813" s="6"/>
    </row>
    <row r="2814" spans="1:22" x14ac:dyDescent="0.3">
      <c r="A2814" s="6">
        <v>42080</v>
      </c>
      <c r="B2814" s="3">
        <v>24.15</v>
      </c>
      <c r="C2814" s="3">
        <v>24.05</v>
      </c>
      <c r="D2814" s="3">
        <v>24</v>
      </c>
      <c r="E2814" s="2">
        <v>22</v>
      </c>
      <c r="V2814" s="6"/>
    </row>
    <row r="2815" spans="1:22" x14ac:dyDescent="0.3">
      <c r="A2815" s="6">
        <v>42081</v>
      </c>
      <c r="B2815" s="3">
        <v>24.1</v>
      </c>
      <c r="C2815" s="3">
        <v>23.8</v>
      </c>
      <c r="D2815" s="3">
        <v>23.9</v>
      </c>
      <c r="E2815" s="2">
        <v>21.95</v>
      </c>
      <c r="V2815" s="6"/>
    </row>
    <row r="2816" spans="1:22" x14ac:dyDescent="0.3">
      <c r="A2816" s="6">
        <v>42082</v>
      </c>
      <c r="B2816" s="3">
        <v>23.95</v>
      </c>
      <c r="C2816" s="3">
        <v>23.85</v>
      </c>
      <c r="D2816" s="3">
        <v>23.6</v>
      </c>
      <c r="E2816" s="2">
        <v>21.4</v>
      </c>
      <c r="V2816" s="6"/>
    </row>
    <row r="2817" spans="1:22" x14ac:dyDescent="0.3">
      <c r="A2817" s="6">
        <v>42083</v>
      </c>
      <c r="B2817" s="3">
        <v>24</v>
      </c>
      <c r="C2817" s="3">
        <v>23.5</v>
      </c>
      <c r="D2817" s="3">
        <v>23.85</v>
      </c>
      <c r="E2817" s="2">
        <v>21.55</v>
      </c>
      <c r="V2817" s="6"/>
    </row>
    <row r="2818" spans="1:22" x14ac:dyDescent="0.3">
      <c r="A2818" s="6">
        <v>42086</v>
      </c>
      <c r="B2818" s="3">
        <v>23.65</v>
      </c>
      <c r="C2818" s="3">
        <v>23.7</v>
      </c>
      <c r="D2818" s="3">
        <v>23.4</v>
      </c>
      <c r="E2818" s="2">
        <v>21.15</v>
      </c>
      <c r="V2818" s="6"/>
    </row>
    <row r="2819" spans="1:22" x14ac:dyDescent="0.3">
      <c r="A2819" s="6">
        <v>42087</v>
      </c>
      <c r="B2819" s="3">
        <v>23.85</v>
      </c>
      <c r="C2819" s="3">
        <v>23.5</v>
      </c>
      <c r="D2819" s="3">
        <v>23.55</v>
      </c>
      <c r="E2819" s="2">
        <v>20.99</v>
      </c>
      <c r="V2819" s="6"/>
    </row>
    <row r="2820" spans="1:22" x14ac:dyDescent="0.3">
      <c r="A2820" s="6">
        <v>42088</v>
      </c>
      <c r="B2820" s="3">
        <v>24</v>
      </c>
      <c r="C2820" s="3">
        <v>23.8</v>
      </c>
      <c r="D2820" s="3">
        <v>23.35</v>
      </c>
      <c r="E2820" s="2">
        <v>20.8</v>
      </c>
      <c r="V2820" s="6"/>
    </row>
    <row r="2821" spans="1:22" x14ac:dyDescent="0.3">
      <c r="A2821" s="6">
        <v>42089</v>
      </c>
      <c r="B2821" s="3">
        <v>24.6</v>
      </c>
      <c r="C2821" s="3">
        <v>24.15</v>
      </c>
      <c r="D2821" s="3">
        <v>23.6</v>
      </c>
      <c r="E2821" s="2">
        <v>20.9</v>
      </c>
      <c r="V2821" s="6"/>
    </row>
    <row r="2822" spans="1:22" x14ac:dyDescent="0.3">
      <c r="A2822" s="6">
        <v>42090</v>
      </c>
      <c r="B2822" s="3">
        <v>25.05</v>
      </c>
      <c r="C2822" s="3">
        <v>24.7</v>
      </c>
      <c r="D2822" s="3">
        <v>23.9</v>
      </c>
      <c r="E2822" s="2">
        <v>21.45</v>
      </c>
      <c r="V2822" s="6"/>
    </row>
    <row r="2823" spans="1:22" x14ac:dyDescent="0.3">
      <c r="A2823" s="6">
        <v>42093</v>
      </c>
      <c r="B2823" s="3">
        <v>25.5</v>
      </c>
      <c r="C2823" s="3">
        <v>24.64</v>
      </c>
      <c r="D2823" s="3">
        <v>24.4</v>
      </c>
      <c r="E2823" s="2">
        <v>22.2</v>
      </c>
      <c r="V2823" s="6"/>
    </row>
    <row r="2824" spans="1:22" x14ac:dyDescent="0.3">
      <c r="A2824" s="6">
        <v>42094</v>
      </c>
      <c r="B2824" s="3">
        <v>25.6</v>
      </c>
      <c r="C2824" s="3">
        <v>24.2</v>
      </c>
      <c r="D2824" s="3">
        <v>24.35</v>
      </c>
      <c r="E2824" s="2">
        <v>22.15</v>
      </c>
      <c r="V2824" s="6"/>
    </row>
    <row r="2825" spans="1:22" x14ac:dyDescent="0.3">
      <c r="A2825" s="6">
        <v>42095</v>
      </c>
      <c r="B2825" s="3">
        <v>24.55</v>
      </c>
      <c r="C2825" s="3">
        <v>22.9</v>
      </c>
      <c r="D2825" s="3">
        <v>22</v>
      </c>
      <c r="E2825" s="2">
        <v>25.08</v>
      </c>
      <c r="V2825" s="6"/>
    </row>
    <row r="2826" spans="1:22" x14ac:dyDescent="0.3">
      <c r="A2826" s="6">
        <v>42101</v>
      </c>
      <c r="B2826" s="3">
        <v>23.2</v>
      </c>
      <c r="C2826" s="3">
        <v>23.15</v>
      </c>
      <c r="D2826" s="3">
        <v>21.05</v>
      </c>
      <c r="E2826" s="2">
        <v>24</v>
      </c>
      <c r="V2826" s="6"/>
    </row>
    <row r="2827" spans="1:22" x14ac:dyDescent="0.3">
      <c r="A2827" s="6">
        <v>42102</v>
      </c>
      <c r="B2827" s="3">
        <v>23.55</v>
      </c>
      <c r="C2827" s="3">
        <v>23.25</v>
      </c>
      <c r="D2827" s="3">
        <v>21.1</v>
      </c>
      <c r="E2827" s="2">
        <v>24.25</v>
      </c>
      <c r="V2827" s="6"/>
    </row>
    <row r="2828" spans="1:22" x14ac:dyDescent="0.3">
      <c r="A2828" s="6">
        <v>42103</v>
      </c>
      <c r="B2828" s="3">
        <v>23.55</v>
      </c>
      <c r="C2828" s="3">
        <v>22.75</v>
      </c>
      <c r="D2828" s="3">
        <v>21.05</v>
      </c>
      <c r="E2828" s="2">
        <v>24.25</v>
      </c>
      <c r="V2828" s="6"/>
    </row>
    <row r="2829" spans="1:22" x14ac:dyDescent="0.3">
      <c r="A2829" s="6">
        <v>42104</v>
      </c>
      <c r="B2829" s="3">
        <v>23.3</v>
      </c>
      <c r="C2829" s="3">
        <v>22.85</v>
      </c>
      <c r="D2829" s="3">
        <v>20.5</v>
      </c>
      <c r="E2829" s="2">
        <v>23.51</v>
      </c>
      <c r="V2829" s="6"/>
    </row>
    <row r="2830" spans="1:22" x14ac:dyDescent="0.3">
      <c r="A2830" s="6">
        <v>42107</v>
      </c>
      <c r="B2830" s="3">
        <v>23.5</v>
      </c>
      <c r="C2830" s="3">
        <v>22.6</v>
      </c>
      <c r="D2830" s="3">
        <v>20.7</v>
      </c>
      <c r="E2830" s="2">
        <v>23.8</v>
      </c>
      <c r="V2830" s="6"/>
    </row>
    <row r="2831" spans="1:22" x14ac:dyDescent="0.3">
      <c r="A2831" s="6">
        <v>42108</v>
      </c>
      <c r="B2831" s="3">
        <v>23.25</v>
      </c>
      <c r="C2831" s="3">
        <v>22.6</v>
      </c>
      <c r="D2831" s="3">
        <v>20.6</v>
      </c>
      <c r="E2831" s="2">
        <v>23.7</v>
      </c>
      <c r="V2831" s="6"/>
    </row>
    <row r="2832" spans="1:22" x14ac:dyDescent="0.3">
      <c r="A2832" s="6">
        <v>42109</v>
      </c>
      <c r="B2832" s="3">
        <v>23.35</v>
      </c>
      <c r="C2832" s="3">
        <v>22.5</v>
      </c>
      <c r="D2832" s="3">
        <v>20.75</v>
      </c>
      <c r="E2832" s="2">
        <v>23.6</v>
      </c>
      <c r="V2832" s="6"/>
    </row>
    <row r="2833" spans="1:22" x14ac:dyDescent="0.3">
      <c r="A2833" s="6">
        <v>42110</v>
      </c>
      <c r="B2833" s="3">
        <v>23.2</v>
      </c>
      <c r="C2833" s="3">
        <v>22.15</v>
      </c>
      <c r="D2833" s="3">
        <v>20.43</v>
      </c>
      <c r="E2833" s="2">
        <v>23.35</v>
      </c>
      <c r="V2833" s="6"/>
    </row>
    <row r="2834" spans="1:22" x14ac:dyDescent="0.3">
      <c r="A2834" s="6">
        <v>42111</v>
      </c>
      <c r="B2834" s="3">
        <v>22.9</v>
      </c>
      <c r="C2834" s="3">
        <v>21.85</v>
      </c>
      <c r="D2834" s="3">
        <v>20.05</v>
      </c>
      <c r="E2834" s="2">
        <v>23.25</v>
      </c>
      <c r="V2834" s="6"/>
    </row>
    <row r="2835" spans="1:22" x14ac:dyDescent="0.3">
      <c r="A2835" s="6">
        <v>42114</v>
      </c>
      <c r="B2835" s="3">
        <v>22.7</v>
      </c>
      <c r="C2835" s="3">
        <v>21.75</v>
      </c>
      <c r="D2835" s="3">
        <v>19.75</v>
      </c>
      <c r="E2835" s="2">
        <v>23.25</v>
      </c>
      <c r="V2835" s="6"/>
    </row>
    <row r="2836" spans="1:22" x14ac:dyDescent="0.3">
      <c r="A2836" s="6">
        <v>42115</v>
      </c>
      <c r="B2836" s="3">
        <v>22.6</v>
      </c>
      <c r="C2836" s="3">
        <v>21.35</v>
      </c>
      <c r="D2836" s="3">
        <v>19.75</v>
      </c>
      <c r="E2836" s="2">
        <v>23</v>
      </c>
      <c r="V2836" s="6"/>
    </row>
    <row r="2837" spans="1:22" x14ac:dyDescent="0.3">
      <c r="A2837" s="6">
        <v>42116</v>
      </c>
      <c r="B2837" s="3">
        <v>22.15</v>
      </c>
      <c r="C2837" s="3">
        <v>21.8</v>
      </c>
      <c r="D2837" s="3">
        <v>19.25</v>
      </c>
      <c r="E2837" s="2">
        <v>22.6</v>
      </c>
      <c r="V2837" s="6"/>
    </row>
    <row r="2838" spans="1:22" x14ac:dyDescent="0.3">
      <c r="A2838" s="6">
        <v>42117</v>
      </c>
      <c r="B2838" s="3">
        <v>22.6</v>
      </c>
      <c r="C2838" s="3">
        <v>21.85</v>
      </c>
      <c r="D2838" s="3">
        <v>19.79</v>
      </c>
      <c r="E2838" s="2">
        <v>23.1</v>
      </c>
      <c r="V2838" s="6"/>
    </row>
    <row r="2839" spans="1:22" x14ac:dyDescent="0.3">
      <c r="A2839" s="6">
        <v>42118</v>
      </c>
      <c r="B2839" s="3">
        <v>22.7</v>
      </c>
      <c r="C2839" s="3">
        <v>22.35</v>
      </c>
      <c r="D2839" s="3">
        <v>19.8</v>
      </c>
      <c r="E2839" s="2">
        <v>23.15</v>
      </c>
      <c r="V2839" s="6"/>
    </row>
    <row r="2840" spans="1:22" x14ac:dyDescent="0.3">
      <c r="A2840" s="6">
        <v>42121</v>
      </c>
      <c r="B2840" s="3">
        <v>23.9</v>
      </c>
      <c r="C2840" s="3">
        <v>22.65</v>
      </c>
      <c r="D2840" s="3">
        <v>20.149999999999999</v>
      </c>
      <c r="E2840" s="2">
        <v>23.5</v>
      </c>
      <c r="V2840" s="6"/>
    </row>
    <row r="2841" spans="1:22" x14ac:dyDescent="0.3">
      <c r="A2841" s="6">
        <v>42122</v>
      </c>
      <c r="B2841" s="3">
        <v>24.15</v>
      </c>
      <c r="C2841" s="3">
        <v>23</v>
      </c>
      <c r="D2841" s="3">
        <v>20.55</v>
      </c>
      <c r="E2841" s="2">
        <v>23.95</v>
      </c>
      <c r="V2841" s="6"/>
    </row>
    <row r="2842" spans="1:22" x14ac:dyDescent="0.3">
      <c r="A2842" s="6">
        <v>42123</v>
      </c>
      <c r="B2842" s="3">
        <v>24.5</v>
      </c>
      <c r="C2842" s="3">
        <v>22.8</v>
      </c>
      <c r="D2842" s="3">
        <v>20.75</v>
      </c>
      <c r="E2842" s="2">
        <v>24.2</v>
      </c>
      <c r="V2842" s="6"/>
    </row>
    <row r="2843" spans="1:22" x14ac:dyDescent="0.3">
      <c r="A2843" s="6">
        <v>42124</v>
      </c>
      <c r="B2843" s="3">
        <v>24.25</v>
      </c>
      <c r="C2843" s="3">
        <v>19.100000000000001</v>
      </c>
      <c r="D2843" s="3">
        <v>20.25</v>
      </c>
      <c r="E2843" s="2">
        <v>23.95</v>
      </c>
      <c r="V2843" s="6"/>
    </row>
    <row r="2844" spans="1:22" x14ac:dyDescent="0.3">
      <c r="A2844" s="6">
        <v>42128</v>
      </c>
      <c r="B2844" s="3">
        <v>21.6</v>
      </c>
      <c r="C2844" s="3">
        <v>19.149999999999999</v>
      </c>
      <c r="D2844" s="3">
        <v>22.45</v>
      </c>
      <c r="E2844" s="2">
        <v>25.5</v>
      </c>
      <c r="V2844" s="6"/>
    </row>
    <row r="2845" spans="1:22" x14ac:dyDescent="0.3">
      <c r="A2845" s="6">
        <v>42129</v>
      </c>
      <c r="B2845" s="3">
        <v>21.4</v>
      </c>
      <c r="C2845" s="3">
        <v>18.149999999999999</v>
      </c>
      <c r="D2845" s="3">
        <v>22.65</v>
      </c>
      <c r="E2845" s="2">
        <v>25.6</v>
      </c>
      <c r="V2845" s="6"/>
    </row>
    <row r="2846" spans="1:22" x14ac:dyDescent="0.3">
      <c r="A2846" s="6">
        <v>42130</v>
      </c>
      <c r="B2846" s="3">
        <v>20.5</v>
      </c>
      <c r="C2846" s="3">
        <v>17.2</v>
      </c>
      <c r="D2846" s="3">
        <v>21.9</v>
      </c>
      <c r="E2846" s="2">
        <v>25.3</v>
      </c>
      <c r="V2846" s="6"/>
    </row>
    <row r="2847" spans="1:22" x14ac:dyDescent="0.3">
      <c r="A2847" s="6">
        <v>42131</v>
      </c>
      <c r="B2847" s="3">
        <v>19.5</v>
      </c>
      <c r="C2847" s="3">
        <v>17.05</v>
      </c>
      <c r="D2847" s="3">
        <v>21</v>
      </c>
      <c r="E2847" s="2">
        <v>24.69</v>
      </c>
      <c r="V2847" s="6"/>
    </row>
    <row r="2848" spans="1:22" x14ac:dyDescent="0.3">
      <c r="A2848" s="6">
        <v>42132</v>
      </c>
      <c r="B2848" s="3">
        <v>19.600000000000001</v>
      </c>
      <c r="C2848" s="3">
        <v>17.45</v>
      </c>
      <c r="D2848" s="3">
        <v>20.9</v>
      </c>
      <c r="E2848" s="2">
        <v>24.65</v>
      </c>
      <c r="V2848" s="6"/>
    </row>
    <row r="2849" spans="1:22" x14ac:dyDescent="0.3">
      <c r="A2849" s="6">
        <v>42135</v>
      </c>
      <c r="B2849" s="3">
        <v>19.75</v>
      </c>
      <c r="C2849" s="3">
        <v>16.8</v>
      </c>
      <c r="D2849" s="3">
        <v>21.1</v>
      </c>
      <c r="E2849" s="2">
        <v>24.8</v>
      </c>
      <c r="V2849" s="6"/>
    </row>
    <row r="2850" spans="1:22" x14ac:dyDescent="0.3">
      <c r="A2850" s="6">
        <v>42136</v>
      </c>
      <c r="B2850" s="3">
        <v>18.75</v>
      </c>
      <c r="C2850" s="3">
        <v>16</v>
      </c>
      <c r="D2850" s="3">
        <v>20.5</v>
      </c>
      <c r="E2850" s="2">
        <v>24.58</v>
      </c>
      <c r="V2850" s="6"/>
    </row>
    <row r="2851" spans="1:22" x14ac:dyDescent="0.3">
      <c r="A2851" s="6">
        <v>42137</v>
      </c>
      <c r="B2851" s="3">
        <v>18.149999999999999</v>
      </c>
      <c r="C2851" s="3">
        <v>16.100000000000001</v>
      </c>
      <c r="D2851" s="3">
        <v>19.899999999999999</v>
      </c>
      <c r="E2851" s="2">
        <v>24</v>
      </c>
      <c r="V2851" s="6"/>
    </row>
    <row r="2852" spans="1:22" x14ac:dyDescent="0.3">
      <c r="A2852" s="6">
        <v>42139</v>
      </c>
      <c r="B2852" s="3">
        <v>18.25</v>
      </c>
      <c r="C2852" s="3">
        <v>15.95</v>
      </c>
      <c r="D2852" s="3">
        <v>19.899999999999999</v>
      </c>
      <c r="E2852" s="2">
        <v>22.3</v>
      </c>
      <c r="V2852" s="6"/>
    </row>
    <row r="2853" spans="1:22" x14ac:dyDescent="0.3">
      <c r="A2853" s="6">
        <v>42142</v>
      </c>
      <c r="B2853" s="3">
        <v>19</v>
      </c>
      <c r="C2853" s="3">
        <v>16.329999999999998</v>
      </c>
      <c r="D2853" s="3">
        <v>20</v>
      </c>
      <c r="E2853" s="2">
        <v>22.5</v>
      </c>
      <c r="V2853" s="6"/>
    </row>
    <row r="2854" spans="1:22" x14ac:dyDescent="0.3">
      <c r="A2854" s="6">
        <v>42143</v>
      </c>
      <c r="B2854" s="3">
        <v>19.399999999999999</v>
      </c>
      <c r="C2854" s="3">
        <v>15.55</v>
      </c>
      <c r="D2854" s="3">
        <v>20.25</v>
      </c>
      <c r="E2854" s="2">
        <v>24.6</v>
      </c>
      <c r="V2854" s="6"/>
    </row>
    <row r="2855" spans="1:22" x14ac:dyDescent="0.3">
      <c r="A2855" s="6">
        <v>42144</v>
      </c>
      <c r="B2855" s="3">
        <v>18.649999999999999</v>
      </c>
      <c r="C2855" s="3">
        <v>14.75</v>
      </c>
      <c r="D2855" s="3">
        <v>19.8</v>
      </c>
      <c r="E2855" s="2">
        <v>24.1</v>
      </c>
      <c r="V2855" s="6"/>
    </row>
    <row r="2856" spans="1:22" x14ac:dyDescent="0.3">
      <c r="A2856" s="6">
        <v>42145</v>
      </c>
      <c r="B2856" s="3">
        <v>17.75</v>
      </c>
      <c r="C2856" s="3">
        <v>14.6</v>
      </c>
      <c r="D2856" s="3">
        <v>18.649999999999999</v>
      </c>
      <c r="E2856" s="2">
        <v>23.5</v>
      </c>
      <c r="V2856" s="6"/>
    </row>
    <row r="2857" spans="1:22" x14ac:dyDescent="0.3">
      <c r="A2857" s="6">
        <v>42146</v>
      </c>
      <c r="B2857" s="3">
        <v>17.5</v>
      </c>
      <c r="C2857" s="3">
        <v>15</v>
      </c>
      <c r="D2857" s="3">
        <v>18.45</v>
      </c>
      <c r="E2857" s="2">
        <v>23.4</v>
      </c>
      <c r="V2857" s="6"/>
    </row>
    <row r="2858" spans="1:22" x14ac:dyDescent="0.3">
      <c r="A2858" s="6">
        <v>42150</v>
      </c>
      <c r="B2858" s="3">
        <v>17.3</v>
      </c>
      <c r="C2858" s="3">
        <v>14.6</v>
      </c>
      <c r="D2858" s="3">
        <v>19.100000000000001</v>
      </c>
      <c r="E2858" s="2">
        <v>22</v>
      </c>
      <c r="V2858" s="6"/>
    </row>
    <row r="2859" spans="1:22" x14ac:dyDescent="0.3">
      <c r="A2859" s="6">
        <v>42151</v>
      </c>
      <c r="B2859" s="3">
        <v>16.7</v>
      </c>
      <c r="C2859" s="3">
        <v>13.95</v>
      </c>
      <c r="D2859" s="3">
        <v>18.600000000000001</v>
      </c>
      <c r="E2859" s="2">
        <v>21.7</v>
      </c>
      <c r="V2859" s="6"/>
    </row>
    <row r="2860" spans="1:22" x14ac:dyDescent="0.3">
      <c r="A2860" s="6">
        <v>42152</v>
      </c>
      <c r="B2860" s="3">
        <v>15.55</v>
      </c>
      <c r="C2860" s="3">
        <v>14.7</v>
      </c>
      <c r="D2860" s="3">
        <v>18.55</v>
      </c>
      <c r="E2860" s="2">
        <v>21.59</v>
      </c>
      <c r="V2860" s="6"/>
    </row>
    <row r="2861" spans="1:22" x14ac:dyDescent="0.3">
      <c r="A2861" s="6">
        <v>42153</v>
      </c>
      <c r="B2861" s="3">
        <v>15.75</v>
      </c>
      <c r="C2861" s="3">
        <v>16.8</v>
      </c>
      <c r="D2861" s="3">
        <v>19.55</v>
      </c>
      <c r="E2861" s="2">
        <v>22.55</v>
      </c>
      <c r="V2861" s="6"/>
    </row>
    <row r="2862" spans="1:22" x14ac:dyDescent="0.3">
      <c r="A2862" s="6">
        <v>42156</v>
      </c>
      <c r="B2862" s="3">
        <v>11.6</v>
      </c>
      <c r="C2862" s="3">
        <v>16.45</v>
      </c>
      <c r="D2862" s="3">
        <v>20.85</v>
      </c>
      <c r="E2862" s="2">
        <v>26.5</v>
      </c>
      <c r="V2862" s="6"/>
    </row>
    <row r="2863" spans="1:22" x14ac:dyDescent="0.3">
      <c r="A2863" s="6">
        <v>42157</v>
      </c>
      <c r="B2863" s="3">
        <v>11.75</v>
      </c>
      <c r="C2863" s="3">
        <v>15.85</v>
      </c>
      <c r="D2863" s="3">
        <v>20.9</v>
      </c>
      <c r="E2863" s="2">
        <v>26.5</v>
      </c>
      <c r="V2863" s="6"/>
    </row>
    <row r="2864" spans="1:22" x14ac:dyDescent="0.3">
      <c r="A2864" s="6">
        <v>42158</v>
      </c>
      <c r="B2864" s="3">
        <v>11.6</v>
      </c>
      <c r="C2864" s="3">
        <v>14.6</v>
      </c>
      <c r="D2864" s="3">
        <v>20.350000000000001</v>
      </c>
      <c r="E2864" s="2">
        <v>26.5</v>
      </c>
      <c r="V2864" s="6"/>
    </row>
    <row r="2865" spans="1:22" x14ac:dyDescent="0.3">
      <c r="A2865" s="6">
        <v>42159</v>
      </c>
      <c r="B2865" s="3">
        <v>10.55</v>
      </c>
      <c r="C2865" s="3">
        <v>13.9</v>
      </c>
      <c r="D2865" s="3">
        <v>21.4</v>
      </c>
      <c r="E2865" s="2">
        <v>26.3</v>
      </c>
      <c r="V2865" s="6"/>
    </row>
    <row r="2866" spans="1:22" x14ac:dyDescent="0.3">
      <c r="A2866" s="6">
        <v>42160</v>
      </c>
      <c r="B2866" s="3">
        <v>9.9</v>
      </c>
      <c r="C2866" s="3">
        <v>13.7</v>
      </c>
      <c r="D2866" s="3">
        <v>21.18</v>
      </c>
      <c r="E2866" s="2">
        <v>25.75</v>
      </c>
      <c r="V2866" s="6"/>
    </row>
    <row r="2867" spans="1:22" x14ac:dyDescent="0.3">
      <c r="A2867" s="6">
        <v>42163</v>
      </c>
      <c r="B2867" s="3">
        <v>10.25</v>
      </c>
      <c r="C2867" s="3">
        <v>14.3</v>
      </c>
      <c r="D2867" s="3">
        <v>20.7</v>
      </c>
      <c r="E2867" s="2">
        <v>26</v>
      </c>
      <c r="V2867" s="6"/>
    </row>
    <row r="2868" spans="1:22" x14ac:dyDescent="0.3">
      <c r="A2868" s="6">
        <v>42164</v>
      </c>
      <c r="B2868" s="3">
        <v>11.1</v>
      </c>
      <c r="C2868" s="3">
        <v>15.5</v>
      </c>
      <c r="D2868" s="3">
        <v>21</v>
      </c>
      <c r="E2868" s="2">
        <v>26.3</v>
      </c>
      <c r="V2868" s="6"/>
    </row>
    <row r="2869" spans="1:22" x14ac:dyDescent="0.3">
      <c r="A2869" s="6">
        <v>42165</v>
      </c>
      <c r="B2869" s="3">
        <v>12.2</v>
      </c>
      <c r="C2869" s="3">
        <v>15.5</v>
      </c>
      <c r="D2869" s="3">
        <v>21.6</v>
      </c>
      <c r="E2869" s="2">
        <v>26.5</v>
      </c>
      <c r="V2869" s="6"/>
    </row>
    <row r="2870" spans="1:22" x14ac:dyDescent="0.3">
      <c r="A2870" s="6">
        <v>42166</v>
      </c>
      <c r="B2870" s="3">
        <v>11.75</v>
      </c>
      <c r="C2870" s="3">
        <v>14.95</v>
      </c>
      <c r="D2870" s="3">
        <v>21.45</v>
      </c>
      <c r="E2870" s="2">
        <v>26.2</v>
      </c>
      <c r="V2870" s="6"/>
    </row>
    <row r="2871" spans="1:22" x14ac:dyDescent="0.3">
      <c r="A2871" s="6">
        <v>42167</v>
      </c>
      <c r="B2871" s="3">
        <v>10.5</v>
      </c>
      <c r="C2871" s="3">
        <v>14.4</v>
      </c>
      <c r="D2871" s="3">
        <v>21.25</v>
      </c>
      <c r="E2871" s="2">
        <v>26</v>
      </c>
      <c r="V2871" s="6"/>
    </row>
    <row r="2872" spans="1:22" x14ac:dyDescent="0.3">
      <c r="A2872" s="6">
        <v>42170</v>
      </c>
      <c r="B2872" s="3">
        <v>10.25</v>
      </c>
      <c r="C2872" s="3">
        <v>14</v>
      </c>
      <c r="D2872" s="3">
        <v>21</v>
      </c>
      <c r="E2872" s="2">
        <v>25.75</v>
      </c>
      <c r="V2872" s="6"/>
    </row>
    <row r="2873" spans="1:22" x14ac:dyDescent="0.3">
      <c r="A2873" s="6">
        <v>42171</v>
      </c>
      <c r="B2873" s="3">
        <v>9.9</v>
      </c>
      <c r="C2873" s="3">
        <v>14.6</v>
      </c>
      <c r="D2873" s="3">
        <v>20.48</v>
      </c>
      <c r="E2873" s="2">
        <v>25.73</v>
      </c>
      <c r="V2873" s="6"/>
    </row>
    <row r="2874" spans="1:22" x14ac:dyDescent="0.3">
      <c r="A2874" s="6">
        <v>42172</v>
      </c>
      <c r="B2874" s="3">
        <v>10.7</v>
      </c>
      <c r="C2874" s="3">
        <v>14.85</v>
      </c>
      <c r="D2874" s="3">
        <v>20.8</v>
      </c>
      <c r="E2874" s="2">
        <v>25.6</v>
      </c>
      <c r="V2874" s="6"/>
    </row>
    <row r="2875" spans="1:22" x14ac:dyDescent="0.3">
      <c r="A2875" s="6">
        <v>42173</v>
      </c>
      <c r="B2875" s="3">
        <v>10.7</v>
      </c>
      <c r="C2875" s="3">
        <v>14.7</v>
      </c>
      <c r="D2875" s="3">
        <v>21</v>
      </c>
      <c r="E2875" s="2">
        <v>25.6</v>
      </c>
      <c r="V2875" s="6"/>
    </row>
    <row r="2876" spans="1:22" x14ac:dyDescent="0.3">
      <c r="A2876" s="6">
        <v>42174</v>
      </c>
      <c r="B2876" s="3">
        <v>10.65</v>
      </c>
      <c r="C2876" s="3">
        <v>15.95</v>
      </c>
      <c r="D2876" s="3">
        <v>18.68</v>
      </c>
      <c r="E2876" s="2">
        <v>25.83</v>
      </c>
      <c r="V2876" s="6"/>
    </row>
    <row r="2877" spans="1:22" x14ac:dyDescent="0.3">
      <c r="A2877" s="6">
        <v>42177</v>
      </c>
      <c r="B2877" s="3">
        <v>12.3</v>
      </c>
      <c r="C2877" s="3">
        <v>15.7</v>
      </c>
      <c r="D2877" s="3">
        <v>19.649999999999999</v>
      </c>
      <c r="E2877" s="2">
        <v>26.35</v>
      </c>
      <c r="V2877" s="6"/>
    </row>
    <row r="2878" spans="1:22" x14ac:dyDescent="0.3">
      <c r="A2878" s="6">
        <v>42178</v>
      </c>
      <c r="B2878" s="3">
        <v>11.55</v>
      </c>
      <c r="C2878" s="3">
        <v>16.899999999999999</v>
      </c>
      <c r="D2878" s="3">
        <v>19.5</v>
      </c>
      <c r="E2878" s="2">
        <v>26.52</v>
      </c>
      <c r="V2878" s="6"/>
    </row>
    <row r="2879" spans="1:22" x14ac:dyDescent="0.3">
      <c r="A2879" s="6">
        <v>42179</v>
      </c>
      <c r="B2879" s="3">
        <v>12.45</v>
      </c>
      <c r="C2879" s="3">
        <v>18.75</v>
      </c>
      <c r="D2879" s="3">
        <v>22.75</v>
      </c>
      <c r="E2879" s="2">
        <v>27.25</v>
      </c>
      <c r="V2879" s="6"/>
    </row>
    <row r="2880" spans="1:22" x14ac:dyDescent="0.3">
      <c r="A2880" s="6">
        <v>42180</v>
      </c>
      <c r="B2880" s="3">
        <v>14.25</v>
      </c>
      <c r="C2880" s="3">
        <v>19.25</v>
      </c>
      <c r="D2880" s="3">
        <v>22.2</v>
      </c>
      <c r="E2880" s="2">
        <v>28.1</v>
      </c>
      <c r="V2880" s="6"/>
    </row>
    <row r="2881" spans="1:22" x14ac:dyDescent="0.3">
      <c r="A2881" s="6">
        <v>42181</v>
      </c>
      <c r="B2881" s="3">
        <v>14.75</v>
      </c>
      <c r="C2881" s="3">
        <v>18.600000000000001</v>
      </c>
      <c r="D2881" s="3">
        <v>22.4</v>
      </c>
      <c r="E2881" s="2">
        <v>28.9</v>
      </c>
      <c r="V2881" s="6"/>
    </row>
    <row r="2882" spans="1:22" x14ac:dyDescent="0.3">
      <c r="A2882" s="6">
        <v>42184</v>
      </c>
      <c r="B2882" s="3">
        <v>14.1</v>
      </c>
      <c r="C2882" s="3">
        <v>18.100000000000001</v>
      </c>
      <c r="D2882" s="3">
        <v>21.75</v>
      </c>
      <c r="E2882" s="2">
        <v>28</v>
      </c>
      <c r="V2882" s="6"/>
    </row>
    <row r="2883" spans="1:22" x14ac:dyDescent="0.3">
      <c r="A2883" s="6">
        <v>42185</v>
      </c>
      <c r="B2883" s="3">
        <v>13.4</v>
      </c>
      <c r="C2883" s="3">
        <v>22.95</v>
      </c>
      <c r="D2883" s="3">
        <v>23.15</v>
      </c>
      <c r="E2883" s="2">
        <v>27.3</v>
      </c>
      <c r="V2883" s="6"/>
    </row>
    <row r="2884" spans="1:22" x14ac:dyDescent="0.3">
      <c r="A2884" s="6">
        <v>42186</v>
      </c>
      <c r="B2884" s="3">
        <v>17.399999999999999</v>
      </c>
      <c r="C2884" s="3">
        <v>20.8</v>
      </c>
      <c r="D2884" s="3">
        <v>26.3</v>
      </c>
      <c r="E2884" s="2">
        <v>27.85</v>
      </c>
      <c r="V2884" s="6"/>
    </row>
    <row r="2885" spans="1:22" x14ac:dyDescent="0.3">
      <c r="A2885" s="6">
        <v>42187</v>
      </c>
      <c r="B2885" s="3">
        <v>17.100000000000001</v>
      </c>
      <c r="C2885" s="3">
        <v>21.71</v>
      </c>
      <c r="D2885" s="3">
        <v>25.7</v>
      </c>
      <c r="E2885" s="2">
        <v>27.5</v>
      </c>
      <c r="V2885" s="6"/>
    </row>
    <row r="2886" spans="1:22" x14ac:dyDescent="0.3">
      <c r="A2886" s="6">
        <v>42188</v>
      </c>
      <c r="B2886" s="3">
        <v>17.05</v>
      </c>
      <c r="C2886" s="3">
        <v>21.55</v>
      </c>
      <c r="D2886" s="3">
        <v>26.49</v>
      </c>
      <c r="E2886" s="2">
        <v>28.25</v>
      </c>
      <c r="V2886" s="6"/>
    </row>
    <row r="2887" spans="1:22" x14ac:dyDescent="0.3">
      <c r="A2887" s="6">
        <v>42191</v>
      </c>
      <c r="B2887" s="3">
        <v>16.600000000000001</v>
      </c>
      <c r="C2887" s="3">
        <v>21</v>
      </c>
      <c r="D2887" s="3">
        <v>26.7</v>
      </c>
      <c r="E2887" s="2">
        <v>27.51</v>
      </c>
      <c r="V2887" s="6"/>
    </row>
    <row r="2888" spans="1:22" x14ac:dyDescent="0.3">
      <c r="A2888" s="6">
        <v>42192</v>
      </c>
      <c r="B2888" s="3">
        <v>16</v>
      </c>
      <c r="C2888" s="3">
        <v>21</v>
      </c>
      <c r="D2888" s="3">
        <v>25.8</v>
      </c>
      <c r="E2888" s="2">
        <v>27.45</v>
      </c>
      <c r="V2888" s="6"/>
    </row>
    <row r="2889" spans="1:22" x14ac:dyDescent="0.3">
      <c r="A2889" s="6">
        <v>42193</v>
      </c>
      <c r="B2889" s="3">
        <v>16</v>
      </c>
      <c r="C2889" s="3">
        <v>21.4</v>
      </c>
      <c r="D2889" s="3">
        <v>25.9</v>
      </c>
      <c r="E2889" s="2">
        <v>27.6</v>
      </c>
      <c r="V2889" s="6"/>
    </row>
    <row r="2890" spans="1:22" x14ac:dyDescent="0.3">
      <c r="A2890" s="6">
        <v>42194</v>
      </c>
      <c r="B2890" s="3">
        <v>16.350000000000001</v>
      </c>
      <c r="C2890" s="3">
        <v>20.65</v>
      </c>
      <c r="D2890" s="3">
        <v>25.9</v>
      </c>
      <c r="E2890" s="2">
        <v>27.95</v>
      </c>
      <c r="V2890" s="6"/>
    </row>
    <row r="2891" spans="1:22" x14ac:dyDescent="0.3">
      <c r="A2891" s="6">
        <v>42195</v>
      </c>
      <c r="B2891" s="3">
        <v>16</v>
      </c>
      <c r="C2891" s="3">
        <v>20</v>
      </c>
      <c r="D2891" s="3">
        <v>26.15</v>
      </c>
      <c r="E2891" s="2">
        <v>28.2</v>
      </c>
      <c r="V2891" s="6"/>
    </row>
    <row r="2892" spans="1:22" x14ac:dyDescent="0.3">
      <c r="A2892" s="6">
        <v>42198</v>
      </c>
      <c r="B2892" s="3">
        <v>15.6</v>
      </c>
      <c r="C2892" s="3">
        <v>22.5</v>
      </c>
      <c r="D2892" s="3">
        <v>26.18</v>
      </c>
      <c r="E2892" s="2">
        <v>27.9</v>
      </c>
      <c r="V2892" s="6"/>
    </row>
    <row r="2893" spans="1:22" x14ac:dyDescent="0.3">
      <c r="A2893" s="6">
        <v>42199</v>
      </c>
      <c r="B2893" s="3">
        <v>15.1</v>
      </c>
      <c r="C2893" s="3">
        <v>22.3</v>
      </c>
      <c r="D2893" s="3">
        <v>25.5</v>
      </c>
      <c r="E2893" s="2">
        <v>27.55</v>
      </c>
      <c r="V2893" s="6"/>
    </row>
    <row r="2894" spans="1:22" x14ac:dyDescent="0.3">
      <c r="A2894" s="6">
        <v>42200</v>
      </c>
      <c r="B2894" s="3">
        <v>15.1</v>
      </c>
      <c r="C2894" s="3">
        <v>22.15</v>
      </c>
      <c r="D2894" s="3">
        <v>25.85</v>
      </c>
      <c r="E2894" s="2">
        <v>27.68</v>
      </c>
      <c r="V2894" s="6"/>
    </row>
    <row r="2895" spans="1:22" x14ac:dyDescent="0.3">
      <c r="A2895" s="6">
        <v>42201</v>
      </c>
      <c r="B2895" s="3">
        <v>14.5</v>
      </c>
      <c r="C2895" s="3">
        <v>22</v>
      </c>
      <c r="D2895" s="3">
        <v>25.9</v>
      </c>
      <c r="E2895" s="2">
        <v>28.05</v>
      </c>
      <c r="V2895" s="6"/>
    </row>
    <row r="2896" spans="1:22" x14ac:dyDescent="0.3">
      <c r="A2896" s="6">
        <v>42202</v>
      </c>
      <c r="B2896" s="3">
        <v>14.45</v>
      </c>
      <c r="C2896" s="3">
        <v>21.71</v>
      </c>
      <c r="D2896" s="3">
        <v>26.4</v>
      </c>
      <c r="E2896" s="2">
        <v>28</v>
      </c>
      <c r="V2896" s="6"/>
    </row>
    <row r="2897" spans="1:22" x14ac:dyDescent="0.3">
      <c r="A2897" s="6">
        <v>42205</v>
      </c>
      <c r="B2897" s="3">
        <v>14.2</v>
      </c>
      <c r="C2897" s="3">
        <v>17.95</v>
      </c>
      <c r="D2897" s="3">
        <v>25.8</v>
      </c>
      <c r="E2897" s="2">
        <v>27.9</v>
      </c>
      <c r="V2897" s="6"/>
    </row>
    <row r="2898" spans="1:22" x14ac:dyDescent="0.3">
      <c r="A2898" s="6">
        <v>42206</v>
      </c>
      <c r="B2898" s="3">
        <v>13.95</v>
      </c>
      <c r="C2898" s="3">
        <v>18.170000000000002</v>
      </c>
      <c r="D2898" s="3">
        <v>25.85</v>
      </c>
      <c r="E2898" s="2">
        <v>27.7</v>
      </c>
      <c r="V2898" s="6"/>
    </row>
    <row r="2899" spans="1:22" x14ac:dyDescent="0.3">
      <c r="A2899" s="6">
        <v>42207</v>
      </c>
      <c r="B2899" s="3">
        <v>14.2</v>
      </c>
      <c r="C2899" s="3">
        <v>17.8</v>
      </c>
      <c r="D2899" s="3">
        <v>25.7</v>
      </c>
      <c r="E2899" s="2">
        <v>28</v>
      </c>
      <c r="V2899" s="6"/>
    </row>
    <row r="2900" spans="1:22" x14ac:dyDescent="0.3">
      <c r="A2900" s="6">
        <v>42208</v>
      </c>
      <c r="B2900" s="3">
        <v>13.75</v>
      </c>
      <c r="C2900" s="3">
        <v>21.25</v>
      </c>
      <c r="D2900" s="3">
        <v>25.95</v>
      </c>
      <c r="E2900" s="2">
        <v>28</v>
      </c>
      <c r="V2900" s="6"/>
    </row>
    <row r="2901" spans="1:22" x14ac:dyDescent="0.3">
      <c r="A2901" s="6">
        <v>42209</v>
      </c>
      <c r="B2901" s="3">
        <v>13.3</v>
      </c>
      <c r="C2901" s="3">
        <v>21.3</v>
      </c>
      <c r="D2901" s="3">
        <v>26.05</v>
      </c>
      <c r="E2901" s="2">
        <v>28.1</v>
      </c>
      <c r="V2901" s="6"/>
    </row>
    <row r="2902" spans="1:22" x14ac:dyDescent="0.3">
      <c r="A2902" s="6">
        <v>42212</v>
      </c>
      <c r="B2902" s="3">
        <v>13.2</v>
      </c>
      <c r="C2902" s="3">
        <v>20.9</v>
      </c>
      <c r="D2902" s="3">
        <v>26.15</v>
      </c>
      <c r="E2902" s="2">
        <v>28.2</v>
      </c>
      <c r="V2902" s="6"/>
    </row>
    <row r="2903" spans="1:22" x14ac:dyDescent="0.3">
      <c r="A2903" s="6">
        <v>42213</v>
      </c>
      <c r="B2903" s="3">
        <v>12.6</v>
      </c>
      <c r="C2903" s="3">
        <v>17.149999999999999</v>
      </c>
      <c r="D2903" s="3">
        <v>26.05</v>
      </c>
      <c r="E2903" s="2">
        <v>27.9</v>
      </c>
      <c r="V2903" s="6"/>
    </row>
    <row r="2904" spans="1:22" x14ac:dyDescent="0.3">
      <c r="A2904" s="6">
        <v>42214</v>
      </c>
      <c r="B2904" s="3">
        <v>12.7</v>
      </c>
      <c r="C2904" s="3">
        <v>16.3</v>
      </c>
      <c r="D2904" s="3">
        <v>25.9</v>
      </c>
      <c r="E2904" s="2">
        <v>27.9</v>
      </c>
      <c r="V2904" s="6"/>
    </row>
    <row r="2905" spans="1:22" x14ac:dyDescent="0.3">
      <c r="A2905" s="6">
        <v>42215</v>
      </c>
      <c r="B2905" s="3">
        <v>11.85</v>
      </c>
      <c r="C2905" s="3">
        <v>15.25</v>
      </c>
      <c r="D2905" s="3">
        <v>25.5</v>
      </c>
      <c r="E2905" s="2">
        <v>27.6</v>
      </c>
      <c r="V2905" s="6"/>
    </row>
    <row r="2906" spans="1:22" x14ac:dyDescent="0.3">
      <c r="A2906" s="6">
        <v>42216</v>
      </c>
      <c r="B2906" s="3">
        <v>11.4</v>
      </c>
      <c r="C2906" s="3">
        <v>25</v>
      </c>
      <c r="D2906" s="3">
        <v>24.65</v>
      </c>
      <c r="E2906" s="2">
        <v>26.75</v>
      </c>
      <c r="V2906" s="6"/>
    </row>
    <row r="2907" spans="1:22" x14ac:dyDescent="0.3">
      <c r="A2907" s="6">
        <v>42219</v>
      </c>
      <c r="B2907" s="3">
        <v>19.8</v>
      </c>
      <c r="C2907" s="3">
        <v>24.7</v>
      </c>
      <c r="D2907" s="3">
        <v>27.5</v>
      </c>
      <c r="E2907" s="2">
        <v>30</v>
      </c>
      <c r="V2907" s="6"/>
    </row>
    <row r="2908" spans="1:22" x14ac:dyDescent="0.3">
      <c r="A2908" s="6">
        <v>42220</v>
      </c>
      <c r="B2908" s="3">
        <v>19.25</v>
      </c>
      <c r="C2908" s="3">
        <v>23.93</v>
      </c>
      <c r="D2908" s="3">
        <v>27.2</v>
      </c>
      <c r="E2908" s="2">
        <v>29.38</v>
      </c>
      <c r="V2908" s="6"/>
    </row>
    <row r="2909" spans="1:22" x14ac:dyDescent="0.3">
      <c r="A2909" s="6">
        <v>42221</v>
      </c>
      <c r="B2909" s="3">
        <v>18.25</v>
      </c>
      <c r="C2909" s="3">
        <v>24.55</v>
      </c>
      <c r="D2909" s="3">
        <v>26.55</v>
      </c>
      <c r="E2909" s="2">
        <v>29.1</v>
      </c>
      <c r="V2909" s="6"/>
    </row>
    <row r="2910" spans="1:22" x14ac:dyDescent="0.3">
      <c r="A2910" s="6">
        <v>42222</v>
      </c>
      <c r="B2910" s="3">
        <v>18.600000000000001</v>
      </c>
      <c r="C2910" s="3">
        <v>24.5</v>
      </c>
      <c r="D2910" s="3">
        <v>27</v>
      </c>
      <c r="E2910" s="2">
        <v>29.1</v>
      </c>
      <c r="V2910" s="6"/>
    </row>
    <row r="2911" spans="1:22" x14ac:dyDescent="0.3">
      <c r="A2911" s="6">
        <v>42223</v>
      </c>
      <c r="B2911" s="3">
        <v>18.5</v>
      </c>
      <c r="C2911" s="3">
        <v>24.6</v>
      </c>
      <c r="D2911" s="3">
        <v>26.9</v>
      </c>
      <c r="E2911" s="2">
        <v>29.2</v>
      </c>
      <c r="V2911" s="6"/>
    </row>
    <row r="2912" spans="1:22" x14ac:dyDescent="0.3">
      <c r="A2912" s="6">
        <v>42226</v>
      </c>
      <c r="B2912" s="3">
        <v>18.350000000000001</v>
      </c>
      <c r="C2912" s="3">
        <v>24.75</v>
      </c>
      <c r="D2912" s="3">
        <v>27</v>
      </c>
      <c r="E2912" s="2">
        <v>29</v>
      </c>
      <c r="V2912" s="6"/>
    </row>
    <row r="2913" spans="1:22" x14ac:dyDescent="0.3">
      <c r="A2913" s="6">
        <v>42227</v>
      </c>
      <c r="B2913" s="3">
        <v>15.7</v>
      </c>
      <c r="C2913" s="3">
        <v>26</v>
      </c>
      <c r="D2913" s="3">
        <v>27.46</v>
      </c>
      <c r="E2913" s="2">
        <v>29</v>
      </c>
      <c r="V2913" s="6"/>
    </row>
    <row r="2914" spans="1:22" x14ac:dyDescent="0.3">
      <c r="A2914" s="6">
        <v>42228</v>
      </c>
      <c r="B2914" s="3">
        <v>21.1</v>
      </c>
      <c r="C2914" s="3">
        <v>27.2</v>
      </c>
      <c r="D2914" s="3">
        <v>28.8</v>
      </c>
      <c r="E2914" s="2">
        <v>30.25</v>
      </c>
      <c r="V2914" s="6"/>
    </row>
    <row r="2915" spans="1:22" x14ac:dyDescent="0.3">
      <c r="A2915" s="6">
        <v>42229</v>
      </c>
      <c r="B2915" s="3">
        <v>23.25</v>
      </c>
      <c r="C2915" s="3">
        <v>26.9</v>
      </c>
      <c r="D2915" s="3">
        <v>28.85</v>
      </c>
      <c r="E2915" s="2">
        <v>30.65</v>
      </c>
      <c r="V2915" s="6"/>
    </row>
    <row r="2916" spans="1:22" x14ac:dyDescent="0.3">
      <c r="A2916" s="6">
        <v>42230</v>
      </c>
      <c r="B2916" s="3">
        <v>22.85</v>
      </c>
      <c r="C2916" s="3">
        <v>27.65</v>
      </c>
      <c r="D2916" s="3">
        <v>28.35</v>
      </c>
      <c r="E2916" s="2">
        <v>30.35</v>
      </c>
      <c r="V2916" s="6"/>
    </row>
    <row r="2917" spans="1:22" x14ac:dyDescent="0.3">
      <c r="A2917" s="6">
        <v>42233</v>
      </c>
      <c r="B2917" s="3">
        <v>23.9</v>
      </c>
      <c r="C2917" s="3">
        <v>26.65</v>
      </c>
      <c r="D2917" s="3">
        <v>28.9</v>
      </c>
      <c r="E2917" s="2">
        <v>30.75</v>
      </c>
      <c r="V2917" s="6"/>
    </row>
    <row r="2918" spans="1:22" x14ac:dyDescent="0.3">
      <c r="A2918" s="6">
        <v>42234</v>
      </c>
      <c r="B2918" s="3">
        <v>22.6</v>
      </c>
      <c r="C2918" s="3">
        <v>25.9</v>
      </c>
      <c r="D2918" s="3">
        <v>28.15</v>
      </c>
      <c r="E2918" s="2">
        <v>30</v>
      </c>
      <c r="V2918" s="6"/>
    </row>
    <row r="2919" spans="1:22" x14ac:dyDescent="0.3">
      <c r="A2919" s="6">
        <v>42235</v>
      </c>
      <c r="B2919" s="3">
        <v>22.1</v>
      </c>
      <c r="C2919" s="3">
        <v>25.45</v>
      </c>
      <c r="D2919" s="3">
        <v>27.5</v>
      </c>
      <c r="E2919" s="2">
        <v>29.6</v>
      </c>
      <c r="V2919" s="6"/>
    </row>
    <row r="2920" spans="1:22" x14ac:dyDescent="0.3">
      <c r="A2920" s="6">
        <v>42236</v>
      </c>
      <c r="B2920" s="3">
        <v>21.85</v>
      </c>
      <c r="C2920" s="3">
        <v>24.65</v>
      </c>
      <c r="D2920" s="3">
        <v>27.2</v>
      </c>
      <c r="E2920" s="2">
        <v>29.3</v>
      </c>
      <c r="V2920" s="6"/>
    </row>
    <row r="2921" spans="1:22" x14ac:dyDescent="0.3">
      <c r="A2921" s="6">
        <v>42237</v>
      </c>
      <c r="B2921" s="3">
        <v>20.8</v>
      </c>
      <c r="C2921" s="3">
        <v>23.65</v>
      </c>
      <c r="D2921" s="3">
        <v>26.7</v>
      </c>
      <c r="E2921" s="2">
        <v>28.58</v>
      </c>
      <c r="V2921" s="6"/>
    </row>
    <row r="2922" spans="1:22" x14ac:dyDescent="0.3">
      <c r="A2922" s="6">
        <v>42240</v>
      </c>
      <c r="B2922" s="3">
        <v>19.7</v>
      </c>
      <c r="C2922" s="3">
        <v>24.1</v>
      </c>
      <c r="D2922" s="3">
        <v>25.75</v>
      </c>
      <c r="E2922" s="2">
        <v>28.15</v>
      </c>
      <c r="V2922" s="6"/>
    </row>
    <row r="2923" spans="1:22" x14ac:dyDescent="0.3">
      <c r="A2923" s="6">
        <v>42241</v>
      </c>
      <c r="B2923" s="3">
        <v>20.149999999999999</v>
      </c>
      <c r="C2923" s="3">
        <v>23.1</v>
      </c>
      <c r="D2923" s="3">
        <v>26.15</v>
      </c>
      <c r="E2923" s="2">
        <v>28.4</v>
      </c>
      <c r="V2923" s="6"/>
    </row>
    <row r="2924" spans="1:22" x14ac:dyDescent="0.3">
      <c r="A2924" s="6">
        <v>42242</v>
      </c>
      <c r="B2924" s="3">
        <v>18.7</v>
      </c>
      <c r="C2924" s="3">
        <v>24.1</v>
      </c>
      <c r="D2924" s="3">
        <v>25.6</v>
      </c>
      <c r="E2924" s="2">
        <v>27.9</v>
      </c>
      <c r="V2924" s="6"/>
    </row>
    <row r="2925" spans="1:22" x14ac:dyDescent="0.3">
      <c r="A2925" s="6">
        <v>42243</v>
      </c>
      <c r="B2925" s="3">
        <v>19.8</v>
      </c>
      <c r="C2925" s="3">
        <v>25.5</v>
      </c>
      <c r="D2925" s="3">
        <v>26.35</v>
      </c>
      <c r="E2925" s="2">
        <v>28.4</v>
      </c>
      <c r="V2925" s="6"/>
    </row>
    <row r="2926" spans="1:22" x14ac:dyDescent="0.3">
      <c r="A2926" s="6">
        <v>42244</v>
      </c>
      <c r="B2926" s="3">
        <v>22</v>
      </c>
      <c r="C2926" s="3">
        <v>24.65</v>
      </c>
      <c r="D2926" s="3">
        <v>27.35</v>
      </c>
      <c r="E2926" s="2">
        <v>29.2</v>
      </c>
      <c r="V2926" s="6"/>
    </row>
    <row r="2927" spans="1:22" x14ac:dyDescent="0.3">
      <c r="A2927" s="6">
        <v>42247</v>
      </c>
      <c r="B2927" s="3">
        <v>18.649999999999999</v>
      </c>
      <c r="C2927" s="3">
        <v>26.5</v>
      </c>
      <c r="D2927" s="3">
        <v>26.6</v>
      </c>
      <c r="E2927" s="2">
        <v>28.45</v>
      </c>
      <c r="V2927" s="6"/>
    </row>
    <row r="2928" spans="1:22" x14ac:dyDescent="0.3">
      <c r="A2928" s="6">
        <v>42248</v>
      </c>
      <c r="B2928" s="3">
        <v>24.55</v>
      </c>
      <c r="C2928" s="3">
        <v>26.75</v>
      </c>
      <c r="D2928" s="3">
        <v>28.35</v>
      </c>
      <c r="E2928" s="2">
        <v>28.9</v>
      </c>
      <c r="V2928" s="6"/>
    </row>
    <row r="2929" spans="1:22" x14ac:dyDescent="0.3">
      <c r="A2929" s="6">
        <v>42249</v>
      </c>
      <c r="B2929" s="3">
        <v>24.75</v>
      </c>
      <c r="C2929" s="3">
        <v>26.7</v>
      </c>
      <c r="D2929" s="3">
        <v>28.6</v>
      </c>
      <c r="E2929" s="2">
        <v>28.9</v>
      </c>
      <c r="V2929" s="6"/>
    </row>
    <row r="2930" spans="1:22" x14ac:dyDescent="0.3">
      <c r="A2930" s="6">
        <v>42250</v>
      </c>
      <c r="B2930" s="3">
        <v>24.8</v>
      </c>
      <c r="C2930" s="3">
        <v>26.6</v>
      </c>
      <c r="D2930" s="3">
        <v>28.8</v>
      </c>
      <c r="E2930" s="2">
        <v>29.35</v>
      </c>
      <c r="V2930" s="6"/>
    </row>
    <row r="2931" spans="1:22" x14ac:dyDescent="0.3">
      <c r="A2931" s="6">
        <v>42251</v>
      </c>
      <c r="B2931" s="3">
        <v>24.6</v>
      </c>
      <c r="C2931" s="3">
        <v>25.7</v>
      </c>
      <c r="D2931" s="3">
        <v>28.8</v>
      </c>
      <c r="E2931" s="2">
        <v>29.3</v>
      </c>
      <c r="V2931" s="6"/>
    </row>
    <row r="2932" spans="1:22" x14ac:dyDescent="0.3">
      <c r="A2932" s="6">
        <v>42254</v>
      </c>
      <c r="B2932" s="3">
        <v>23.6</v>
      </c>
      <c r="C2932" s="3">
        <v>25.85</v>
      </c>
      <c r="D2932" s="3">
        <v>28.05</v>
      </c>
      <c r="E2932" s="2">
        <v>28.5</v>
      </c>
      <c r="V2932" s="6"/>
    </row>
    <row r="2933" spans="1:22" x14ac:dyDescent="0.3">
      <c r="A2933" s="6">
        <v>42255</v>
      </c>
      <c r="B2933" s="3">
        <v>23.6</v>
      </c>
      <c r="C2933" s="3">
        <v>26</v>
      </c>
      <c r="D2933" s="3">
        <v>27.95</v>
      </c>
      <c r="E2933" s="2">
        <v>28.7</v>
      </c>
      <c r="V2933" s="6"/>
    </row>
    <row r="2934" spans="1:22" x14ac:dyDescent="0.3">
      <c r="A2934" s="6">
        <v>42256</v>
      </c>
      <c r="B2934" s="3">
        <v>23.8</v>
      </c>
      <c r="C2934" s="3">
        <v>26.65</v>
      </c>
      <c r="D2934" s="3">
        <v>28.2</v>
      </c>
      <c r="E2934" s="2">
        <v>28.7</v>
      </c>
      <c r="V2934" s="6"/>
    </row>
    <row r="2935" spans="1:22" x14ac:dyDescent="0.3">
      <c r="A2935" s="6">
        <v>42257</v>
      </c>
      <c r="B2935" s="3">
        <v>25.05</v>
      </c>
      <c r="C2935" s="3">
        <v>26.1</v>
      </c>
      <c r="D2935" s="3">
        <v>28.7</v>
      </c>
      <c r="E2935" s="2">
        <v>29.25</v>
      </c>
      <c r="V2935" s="6"/>
    </row>
    <row r="2936" spans="1:22" x14ac:dyDescent="0.3">
      <c r="A2936" s="6">
        <v>42258</v>
      </c>
      <c r="B2936" s="3">
        <v>24</v>
      </c>
      <c r="C2936" s="3">
        <v>26.1</v>
      </c>
      <c r="D2936" s="3">
        <v>28.2</v>
      </c>
      <c r="E2936" s="2">
        <v>28.45</v>
      </c>
      <c r="V2936" s="6"/>
    </row>
    <row r="2937" spans="1:22" x14ac:dyDescent="0.3">
      <c r="A2937" s="6">
        <v>42261</v>
      </c>
      <c r="B2937" s="3">
        <v>24.25</v>
      </c>
      <c r="C2937" s="3">
        <v>25.8</v>
      </c>
      <c r="D2937" s="3">
        <v>28.3</v>
      </c>
      <c r="E2937" s="2">
        <v>28.6</v>
      </c>
      <c r="V2937" s="6"/>
    </row>
    <row r="2938" spans="1:22" x14ac:dyDescent="0.3">
      <c r="A2938" s="6">
        <v>42262</v>
      </c>
      <c r="B2938" s="3">
        <v>23.9</v>
      </c>
      <c r="C2938" s="3">
        <v>25.7</v>
      </c>
      <c r="D2938" s="3">
        <v>28</v>
      </c>
      <c r="E2938" s="2">
        <v>28.85</v>
      </c>
      <c r="V2938" s="6"/>
    </row>
    <row r="2939" spans="1:22" x14ac:dyDescent="0.3">
      <c r="A2939" s="6">
        <v>42263</v>
      </c>
      <c r="B2939" s="3">
        <v>24</v>
      </c>
      <c r="C2939" s="3">
        <v>25.8</v>
      </c>
      <c r="D2939" s="3">
        <v>27.5</v>
      </c>
      <c r="E2939" s="2">
        <v>28.1</v>
      </c>
      <c r="V2939" s="6"/>
    </row>
    <row r="2940" spans="1:22" x14ac:dyDescent="0.3">
      <c r="A2940" s="6">
        <v>42264</v>
      </c>
      <c r="B2940" s="3">
        <v>24.3</v>
      </c>
      <c r="C2940" s="3">
        <v>25.45</v>
      </c>
      <c r="D2940" s="3">
        <v>27.65</v>
      </c>
      <c r="E2940" s="2">
        <v>28.4</v>
      </c>
      <c r="V2940" s="6"/>
    </row>
    <row r="2941" spans="1:22" x14ac:dyDescent="0.3">
      <c r="A2941" s="6">
        <v>42265</v>
      </c>
      <c r="B2941" s="3">
        <v>23.9</v>
      </c>
      <c r="C2941" s="3">
        <v>25.2</v>
      </c>
      <c r="D2941" s="3">
        <v>27.48</v>
      </c>
      <c r="E2941" s="2">
        <v>28.3</v>
      </c>
      <c r="V2941" s="6"/>
    </row>
    <row r="2942" spans="1:22" x14ac:dyDescent="0.3">
      <c r="A2942" s="6">
        <v>42268</v>
      </c>
      <c r="B2942" s="3">
        <v>23.45</v>
      </c>
      <c r="C2942" s="3">
        <v>25.3</v>
      </c>
      <c r="D2942" s="3">
        <v>27.2</v>
      </c>
      <c r="E2942" s="2">
        <v>27.78</v>
      </c>
      <c r="V2942" s="6"/>
    </row>
    <row r="2943" spans="1:22" x14ac:dyDescent="0.3">
      <c r="A2943" s="6">
        <v>42269</v>
      </c>
      <c r="B2943" s="3">
        <v>23.55</v>
      </c>
      <c r="C2943" s="3">
        <v>25.5</v>
      </c>
      <c r="D2943" s="3">
        <v>27.4</v>
      </c>
      <c r="E2943" s="2">
        <v>27.8</v>
      </c>
      <c r="V2943" s="6"/>
    </row>
    <row r="2944" spans="1:22" x14ac:dyDescent="0.3">
      <c r="A2944" s="6">
        <v>42270</v>
      </c>
      <c r="B2944" s="3">
        <v>23.8</v>
      </c>
      <c r="C2944" s="3">
        <v>25.1</v>
      </c>
      <c r="D2944" s="3">
        <v>27.3</v>
      </c>
      <c r="E2944" s="2">
        <v>27.9</v>
      </c>
      <c r="V2944" s="6"/>
    </row>
    <row r="2945" spans="1:22" x14ac:dyDescent="0.3">
      <c r="A2945" s="6">
        <v>42271</v>
      </c>
      <c r="B2945" s="3">
        <v>23.4</v>
      </c>
      <c r="C2945" s="3">
        <v>25.4</v>
      </c>
      <c r="D2945" s="3">
        <v>27.15</v>
      </c>
      <c r="E2945" s="2">
        <v>27.8</v>
      </c>
      <c r="V2945" s="6"/>
    </row>
    <row r="2946" spans="1:22" x14ac:dyDescent="0.3">
      <c r="A2946" s="6">
        <v>42272</v>
      </c>
      <c r="B2946" s="3">
        <v>23.85</v>
      </c>
      <c r="C2946" s="3">
        <v>24.45</v>
      </c>
      <c r="D2946" s="3">
        <v>27.4</v>
      </c>
      <c r="E2946" s="2">
        <v>28.3</v>
      </c>
      <c r="V2946" s="6"/>
    </row>
    <row r="2947" spans="1:22" x14ac:dyDescent="0.3">
      <c r="A2947" s="6">
        <v>42275</v>
      </c>
      <c r="B2947" s="3">
        <v>22.2</v>
      </c>
      <c r="C2947" s="3">
        <v>24.4</v>
      </c>
      <c r="D2947" s="3">
        <v>26.3</v>
      </c>
      <c r="E2947" s="2">
        <v>27.1</v>
      </c>
      <c r="V2947" s="6"/>
    </row>
    <row r="2948" spans="1:22" x14ac:dyDescent="0.3">
      <c r="A2948" s="6">
        <v>42276</v>
      </c>
      <c r="B2948" s="3">
        <v>22</v>
      </c>
      <c r="C2948" s="3">
        <v>24.7</v>
      </c>
      <c r="D2948" s="3">
        <v>26.5</v>
      </c>
      <c r="E2948" s="2">
        <v>26.9</v>
      </c>
      <c r="V2948" s="6"/>
    </row>
    <row r="2949" spans="1:22" x14ac:dyDescent="0.3">
      <c r="A2949" s="6">
        <v>42277</v>
      </c>
      <c r="B2949" s="3">
        <v>22.4</v>
      </c>
      <c r="C2949" s="3">
        <v>24.5</v>
      </c>
      <c r="D2949" s="3">
        <v>26.75</v>
      </c>
      <c r="E2949" s="2">
        <v>27.4</v>
      </c>
      <c r="V2949" s="6"/>
    </row>
    <row r="2950" spans="1:22" x14ac:dyDescent="0.3">
      <c r="A2950" s="6">
        <v>42278</v>
      </c>
      <c r="B2950" s="3">
        <v>22.15</v>
      </c>
      <c r="C2950" s="3">
        <v>24.7</v>
      </c>
      <c r="D2950" s="3">
        <v>26.75</v>
      </c>
      <c r="E2950" s="2">
        <v>27.4</v>
      </c>
      <c r="V2950" s="6"/>
    </row>
    <row r="2951" spans="1:22" x14ac:dyDescent="0.3">
      <c r="A2951" s="6">
        <v>42279</v>
      </c>
      <c r="B2951" s="3">
        <v>22.55</v>
      </c>
      <c r="C2951" s="3">
        <v>25.65</v>
      </c>
      <c r="D2951" s="3">
        <v>26.8</v>
      </c>
      <c r="E2951" s="2">
        <v>27.5</v>
      </c>
      <c r="V2951" s="6"/>
    </row>
    <row r="2952" spans="1:22" x14ac:dyDescent="0.3">
      <c r="A2952" s="6">
        <v>42282</v>
      </c>
      <c r="B2952" s="3">
        <v>23.6</v>
      </c>
      <c r="C2952" s="3">
        <v>25.7</v>
      </c>
      <c r="D2952" s="3">
        <v>27.75</v>
      </c>
      <c r="E2952" s="2">
        <v>28.3</v>
      </c>
      <c r="V2952" s="6"/>
    </row>
    <row r="2953" spans="1:22" x14ac:dyDescent="0.3">
      <c r="A2953" s="6">
        <v>42283</v>
      </c>
      <c r="B2953" s="3">
        <v>23.75</v>
      </c>
      <c r="C2953" s="3">
        <v>26.05</v>
      </c>
      <c r="D2953" s="3">
        <v>27.9</v>
      </c>
      <c r="E2953" s="2">
        <v>28.4</v>
      </c>
      <c r="V2953" s="6"/>
    </row>
    <row r="2954" spans="1:22" x14ac:dyDescent="0.3">
      <c r="A2954" s="6">
        <v>42284</v>
      </c>
      <c r="B2954" s="3">
        <v>24.35</v>
      </c>
      <c r="C2954" s="3">
        <v>25.55</v>
      </c>
      <c r="D2954" s="3">
        <v>28.1</v>
      </c>
      <c r="E2954" s="2">
        <v>28.8</v>
      </c>
      <c r="V2954" s="6"/>
    </row>
    <row r="2955" spans="1:22" x14ac:dyDescent="0.3">
      <c r="A2955" s="6">
        <v>42285</v>
      </c>
      <c r="B2955" s="3">
        <v>24.3</v>
      </c>
      <c r="C2955" s="3">
        <v>25.8</v>
      </c>
      <c r="D2955" s="3">
        <v>27.5</v>
      </c>
      <c r="E2955" s="2">
        <v>28.25</v>
      </c>
      <c r="V2955" s="6"/>
    </row>
    <row r="2956" spans="1:22" x14ac:dyDescent="0.3">
      <c r="A2956" s="6">
        <v>42286</v>
      </c>
      <c r="B2956" s="3">
        <v>24.5</v>
      </c>
      <c r="C2956" s="3">
        <v>25.8</v>
      </c>
      <c r="D2956" s="3">
        <v>27.7</v>
      </c>
      <c r="E2956" s="2">
        <v>28.35</v>
      </c>
      <c r="V2956" s="6"/>
    </row>
    <row r="2957" spans="1:22" x14ac:dyDescent="0.3">
      <c r="A2957" s="6">
        <v>42289</v>
      </c>
      <c r="B2957" s="3">
        <v>24.65</v>
      </c>
      <c r="C2957" s="3">
        <v>25.05</v>
      </c>
      <c r="D2957" s="3">
        <v>27.85</v>
      </c>
      <c r="E2957" s="2">
        <v>28.59</v>
      </c>
      <c r="V2957" s="6"/>
    </row>
    <row r="2958" spans="1:22" x14ac:dyDescent="0.3">
      <c r="A2958" s="6">
        <v>42290</v>
      </c>
      <c r="B2958" s="3">
        <v>23.9</v>
      </c>
      <c r="C2958" s="3">
        <v>25.2</v>
      </c>
      <c r="D2958" s="3">
        <v>27.4</v>
      </c>
      <c r="E2958" s="2">
        <v>27.85</v>
      </c>
      <c r="V2958" s="6"/>
    </row>
    <row r="2959" spans="1:22" x14ac:dyDescent="0.3">
      <c r="A2959" s="6">
        <v>42291</v>
      </c>
      <c r="B2959" s="3">
        <v>24.25</v>
      </c>
      <c r="C2959" s="3">
        <v>24.85</v>
      </c>
      <c r="D2959" s="3">
        <v>27.05</v>
      </c>
      <c r="E2959" s="2">
        <v>27.95</v>
      </c>
      <c r="V2959" s="6"/>
    </row>
    <row r="2960" spans="1:22" x14ac:dyDescent="0.3">
      <c r="A2960" s="6">
        <v>42292</v>
      </c>
      <c r="B2960" s="3">
        <v>23.7</v>
      </c>
      <c r="C2960" s="3">
        <v>25.1</v>
      </c>
      <c r="D2960" s="3">
        <v>26.6</v>
      </c>
      <c r="E2960" s="2">
        <v>27.55</v>
      </c>
      <c r="V2960" s="6"/>
    </row>
    <row r="2961" spans="1:22" x14ac:dyDescent="0.3">
      <c r="A2961" s="6">
        <v>42293</v>
      </c>
      <c r="B2961" s="3">
        <v>24.1</v>
      </c>
      <c r="C2961" s="3">
        <v>26.05</v>
      </c>
      <c r="D2961" s="3">
        <v>26.98</v>
      </c>
      <c r="E2961" s="2">
        <v>27.44</v>
      </c>
      <c r="V2961" s="6"/>
    </row>
    <row r="2962" spans="1:22" x14ac:dyDescent="0.3">
      <c r="A2962" s="6">
        <v>42296</v>
      </c>
      <c r="B2962" s="3">
        <v>25.3</v>
      </c>
      <c r="C2962" s="3">
        <v>26</v>
      </c>
      <c r="D2962" s="3">
        <v>27.7</v>
      </c>
      <c r="E2962" s="2">
        <v>28.45</v>
      </c>
      <c r="V2962" s="6"/>
    </row>
    <row r="2963" spans="1:22" x14ac:dyDescent="0.3">
      <c r="A2963" s="6">
        <v>42297</v>
      </c>
      <c r="B2963" s="3">
        <v>25.1</v>
      </c>
      <c r="C2963" s="3">
        <v>26.6</v>
      </c>
      <c r="D2963" s="3">
        <v>27.65</v>
      </c>
      <c r="E2963" s="2">
        <v>28.35</v>
      </c>
      <c r="V2963" s="6"/>
    </row>
    <row r="2964" spans="1:22" x14ac:dyDescent="0.3">
      <c r="A2964" s="6">
        <v>42298</v>
      </c>
      <c r="B2964" s="3">
        <v>25.85</v>
      </c>
      <c r="C2964" s="3">
        <v>26.55</v>
      </c>
      <c r="D2964" s="3">
        <v>27.9</v>
      </c>
      <c r="E2964" s="2">
        <v>28.5</v>
      </c>
      <c r="V2964" s="6"/>
    </row>
    <row r="2965" spans="1:22" x14ac:dyDescent="0.3">
      <c r="A2965" s="6">
        <v>42299</v>
      </c>
      <c r="B2965" s="3">
        <v>26.05</v>
      </c>
      <c r="C2965" s="3">
        <v>26.65</v>
      </c>
      <c r="D2965" s="3">
        <v>27.8</v>
      </c>
      <c r="E2965" s="2">
        <v>28.18</v>
      </c>
      <c r="V2965" s="6"/>
    </row>
    <row r="2966" spans="1:22" x14ac:dyDescent="0.3">
      <c r="A2966" s="6">
        <v>42300</v>
      </c>
      <c r="B2966" s="3">
        <v>26.4</v>
      </c>
      <c r="C2966" s="3">
        <v>26.7</v>
      </c>
      <c r="D2966" s="3">
        <v>28.05</v>
      </c>
      <c r="E2966" s="2">
        <v>28.4</v>
      </c>
      <c r="V2966" s="6"/>
    </row>
    <row r="2967" spans="1:22" x14ac:dyDescent="0.3">
      <c r="A2967" s="6">
        <v>42303</v>
      </c>
      <c r="B2967" s="3">
        <v>26</v>
      </c>
      <c r="C2967" s="3">
        <v>27.1</v>
      </c>
      <c r="D2967" s="3">
        <v>27.88</v>
      </c>
      <c r="E2967" s="2">
        <v>28.28</v>
      </c>
      <c r="V2967" s="6"/>
    </row>
    <row r="2968" spans="1:22" x14ac:dyDescent="0.3">
      <c r="A2968" s="6">
        <v>42304</v>
      </c>
      <c r="B2968" s="3">
        <v>26.55</v>
      </c>
      <c r="C2968" s="3">
        <v>27</v>
      </c>
      <c r="D2968" s="3">
        <v>27.95</v>
      </c>
      <c r="E2968" s="2">
        <v>28.55</v>
      </c>
      <c r="V2968" s="6"/>
    </row>
    <row r="2969" spans="1:22" x14ac:dyDescent="0.3">
      <c r="A2969" s="6">
        <v>42305</v>
      </c>
      <c r="B2969" s="3">
        <v>26.25</v>
      </c>
      <c r="C2969" s="3">
        <v>27</v>
      </c>
      <c r="D2969" s="3">
        <v>28</v>
      </c>
      <c r="E2969" s="2">
        <v>28.45</v>
      </c>
      <c r="V2969" s="6"/>
    </row>
    <row r="2970" spans="1:22" x14ac:dyDescent="0.3">
      <c r="A2970" s="6">
        <v>42306</v>
      </c>
      <c r="B2970" s="3">
        <v>26.25</v>
      </c>
      <c r="C2970" s="3">
        <v>26.95</v>
      </c>
      <c r="D2970" s="3">
        <v>28</v>
      </c>
      <c r="E2970" s="2">
        <v>28.65</v>
      </c>
      <c r="V2970" s="6"/>
    </row>
    <row r="2971" spans="1:22" x14ac:dyDescent="0.3">
      <c r="A2971" s="6">
        <v>42307</v>
      </c>
      <c r="B2971" s="3">
        <v>26.3</v>
      </c>
      <c r="C2971" s="3">
        <v>26.8</v>
      </c>
      <c r="D2971" s="3">
        <v>27.7</v>
      </c>
      <c r="E2971" s="2">
        <v>28.15</v>
      </c>
      <c r="V2971" s="6"/>
    </row>
    <row r="2972" spans="1:22" x14ac:dyDescent="0.3">
      <c r="A2972" s="6">
        <v>42310</v>
      </c>
      <c r="B2972" s="3">
        <v>25.9</v>
      </c>
      <c r="C2972" s="3">
        <v>26.45</v>
      </c>
      <c r="D2972" s="3">
        <v>27.15</v>
      </c>
      <c r="E2972" s="2">
        <v>23.05</v>
      </c>
      <c r="V2972" s="6"/>
    </row>
    <row r="2973" spans="1:22" x14ac:dyDescent="0.3">
      <c r="A2973" s="6">
        <v>42311</v>
      </c>
      <c r="B2973" s="3">
        <v>25.4</v>
      </c>
      <c r="C2973" s="3">
        <v>26.5</v>
      </c>
      <c r="D2973" s="3">
        <v>27.05</v>
      </c>
      <c r="E2973" s="2">
        <v>22.7</v>
      </c>
      <c r="V2973" s="6"/>
    </row>
    <row r="2974" spans="1:22" x14ac:dyDescent="0.3">
      <c r="A2974" s="6">
        <v>42312</v>
      </c>
      <c r="B2974" s="3">
        <v>25.3</v>
      </c>
      <c r="C2974" s="3">
        <v>26.6</v>
      </c>
      <c r="D2974" s="3">
        <v>27.15</v>
      </c>
      <c r="E2974" s="2">
        <v>22.9</v>
      </c>
      <c r="V2974" s="6"/>
    </row>
    <row r="2975" spans="1:22" x14ac:dyDescent="0.3">
      <c r="A2975" s="6">
        <v>42313</v>
      </c>
      <c r="B2975" s="3">
        <v>25.6</v>
      </c>
      <c r="C2975" s="3">
        <v>26.9</v>
      </c>
      <c r="D2975" s="3">
        <v>27.25</v>
      </c>
      <c r="E2975" s="2">
        <v>22.8</v>
      </c>
      <c r="V2975" s="6"/>
    </row>
    <row r="2976" spans="1:22" x14ac:dyDescent="0.3">
      <c r="A2976" s="6">
        <v>42314</v>
      </c>
      <c r="B2976" s="3">
        <v>25.9</v>
      </c>
      <c r="C2976" s="3">
        <v>25.9</v>
      </c>
      <c r="D2976" s="3">
        <v>27.4</v>
      </c>
      <c r="E2976" s="2">
        <v>22.95</v>
      </c>
      <c r="V2976" s="6"/>
    </row>
    <row r="2977" spans="1:22" x14ac:dyDescent="0.3">
      <c r="A2977" s="6">
        <v>42317</v>
      </c>
      <c r="B2977" s="3">
        <v>24.9</v>
      </c>
      <c r="C2977" s="3">
        <v>26</v>
      </c>
      <c r="D2977" s="3">
        <v>26.85</v>
      </c>
      <c r="E2977" s="2">
        <v>22.4</v>
      </c>
      <c r="V2977" s="6"/>
    </row>
    <row r="2978" spans="1:22" x14ac:dyDescent="0.3">
      <c r="A2978" s="6">
        <v>42318</v>
      </c>
      <c r="B2978" s="3">
        <v>24.9</v>
      </c>
      <c r="C2978" s="3">
        <v>25.6</v>
      </c>
      <c r="D2978" s="3">
        <v>26.55</v>
      </c>
      <c r="E2978" s="2">
        <v>22.45</v>
      </c>
      <c r="V2978" s="6"/>
    </row>
    <row r="2979" spans="1:22" x14ac:dyDescent="0.3">
      <c r="A2979" s="6">
        <v>42319</v>
      </c>
      <c r="B2979" s="3">
        <v>24.65</v>
      </c>
      <c r="C2979" s="3">
        <v>25.5</v>
      </c>
      <c r="D2979" s="3">
        <v>26.1</v>
      </c>
      <c r="E2979" s="2">
        <v>22</v>
      </c>
      <c r="V2979" s="6"/>
    </row>
    <row r="2980" spans="1:22" x14ac:dyDescent="0.3">
      <c r="A2980" s="6">
        <v>42320</v>
      </c>
      <c r="B2980" s="3">
        <v>24.8</v>
      </c>
      <c r="C2980" s="3">
        <v>25.7</v>
      </c>
      <c r="D2980" s="3">
        <v>25.83</v>
      </c>
      <c r="E2980" s="2">
        <v>21.78</v>
      </c>
      <c r="V2980" s="6"/>
    </row>
    <row r="2981" spans="1:22" x14ac:dyDescent="0.3">
      <c r="A2981" s="6">
        <v>42321</v>
      </c>
      <c r="B2981" s="3">
        <v>25.15</v>
      </c>
      <c r="C2981" s="3">
        <v>26.23</v>
      </c>
      <c r="D2981" s="3">
        <v>26.1</v>
      </c>
      <c r="E2981" s="2">
        <v>21.7</v>
      </c>
      <c r="V2981" s="6"/>
    </row>
    <row r="2982" spans="1:22" x14ac:dyDescent="0.3">
      <c r="A2982" s="6">
        <v>42324</v>
      </c>
      <c r="B2982" s="3">
        <v>25.95</v>
      </c>
      <c r="C2982" s="3">
        <v>26</v>
      </c>
      <c r="D2982" s="3">
        <v>26.63</v>
      </c>
      <c r="E2982" s="2">
        <v>22.05</v>
      </c>
      <c r="V2982" s="6"/>
    </row>
    <row r="2983" spans="1:22" x14ac:dyDescent="0.3">
      <c r="A2983" s="6">
        <v>42325</v>
      </c>
      <c r="B2983" s="3">
        <v>25.4</v>
      </c>
      <c r="C2983" s="3">
        <v>25.5</v>
      </c>
      <c r="D2983" s="3">
        <v>26.4</v>
      </c>
      <c r="E2983" s="2">
        <v>21.98</v>
      </c>
      <c r="V2983" s="6"/>
    </row>
    <row r="2984" spans="1:22" x14ac:dyDescent="0.3">
      <c r="A2984" s="6">
        <v>42326</v>
      </c>
      <c r="B2984" s="3">
        <v>24.9</v>
      </c>
      <c r="C2984" s="3">
        <v>25.4</v>
      </c>
      <c r="D2984" s="3">
        <v>26.1</v>
      </c>
      <c r="E2984" s="2">
        <v>21.93</v>
      </c>
      <c r="V2984" s="6"/>
    </row>
    <row r="2985" spans="1:22" x14ac:dyDescent="0.3">
      <c r="A2985" s="6">
        <v>42327</v>
      </c>
      <c r="B2985" s="3">
        <v>24.65</v>
      </c>
      <c r="C2985" s="3">
        <v>24.91</v>
      </c>
      <c r="D2985" s="3">
        <v>26</v>
      </c>
      <c r="E2985" s="2">
        <v>21.8</v>
      </c>
      <c r="V2985" s="6"/>
    </row>
    <row r="2986" spans="1:22" x14ac:dyDescent="0.3">
      <c r="A2986" s="6">
        <v>42328</v>
      </c>
      <c r="B2986" s="3">
        <v>23.9</v>
      </c>
      <c r="C2986" s="3">
        <v>24.65</v>
      </c>
      <c r="D2986" s="3">
        <v>25.6</v>
      </c>
      <c r="E2986" s="2">
        <v>21.5</v>
      </c>
      <c r="V2986" s="6"/>
    </row>
    <row r="2987" spans="1:22" x14ac:dyDescent="0.3">
      <c r="A2987" s="6">
        <v>42331</v>
      </c>
      <c r="B2987" s="3">
        <v>24.2</v>
      </c>
      <c r="C2987" s="3">
        <v>24.6</v>
      </c>
      <c r="D2987" s="3">
        <v>25.55</v>
      </c>
      <c r="E2987" s="2">
        <v>21.4</v>
      </c>
      <c r="V2987" s="6"/>
    </row>
    <row r="2988" spans="1:22" x14ac:dyDescent="0.3">
      <c r="A2988" s="6">
        <v>42332</v>
      </c>
      <c r="B2988" s="3">
        <v>24.2</v>
      </c>
      <c r="C2988" s="3">
        <v>24.15</v>
      </c>
      <c r="D2988" s="3">
        <v>25.5</v>
      </c>
      <c r="E2988" s="2">
        <v>21.35</v>
      </c>
      <c r="V2988" s="6"/>
    </row>
    <row r="2989" spans="1:22" x14ac:dyDescent="0.3">
      <c r="A2989" s="6">
        <v>42333</v>
      </c>
      <c r="B2989" s="3">
        <v>23.25</v>
      </c>
      <c r="C2989" s="3">
        <v>23.8</v>
      </c>
      <c r="D2989" s="3">
        <v>24.85</v>
      </c>
      <c r="E2989" s="2">
        <v>21</v>
      </c>
      <c r="V2989" s="6"/>
    </row>
    <row r="2990" spans="1:22" x14ac:dyDescent="0.3">
      <c r="A2990" s="6">
        <v>42334</v>
      </c>
      <c r="B2990" s="3">
        <v>22.8</v>
      </c>
      <c r="C2990" s="3">
        <v>23.7</v>
      </c>
      <c r="D2990" s="3">
        <v>24.53</v>
      </c>
      <c r="E2990" s="2">
        <v>20.51</v>
      </c>
      <c r="V2990" s="6"/>
    </row>
    <row r="2991" spans="1:22" x14ac:dyDescent="0.3">
      <c r="A2991" s="6">
        <v>42335</v>
      </c>
      <c r="B2991" s="3">
        <v>22.75</v>
      </c>
      <c r="C2991" s="3">
        <v>23.71</v>
      </c>
      <c r="D2991" s="3">
        <v>24.8</v>
      </c>
      <c r="E2991" s="2">
        <v>20.71</v>
      </c>
      <c r="V2991" s="6"/>
    </row>
    <row r="2992" spans="1:22" x14ac:dyDescent="0.3">
      <c r="A2992" s="6">
        <v>42338</v>
      </c>
      <c r="B2992" s="3">
        <v>22.95</v>
      </c>
      <c r="C2992" s="3">
        <v>24.74</v>
      </c>
      <c r="D2992" s="3">
        <v>24.6</v>
      </c>
      <c r="E2992" s="2">
        <v>20.54</v>
      </c>
      <c r="V2992" s="6"/>
    </row>
    <row r="2993" spans="1:22" x14ac:dyDescent="0.3">
      <c r="A2993" s="6">
        <v>42339</v>
      </c>
      <c r="B2993" s="3">
        <v>23.9</v>
      </c>
      <c r="C2993" s="3">
        <v>24.6</v>
      </c>
      <c r="D2993" s="3">
        <v>20.75</v>
      </c>
      <c r="E2993" s="2">
        <v>20.399999999999999</v>
      </c>
      <c r="V2993" s="6"/>
    </row>
    <row r="2994" spans="1:22" x14ac:dyDescent="0.3">
      <c r="A2994" s="6">
        <v>42340</v>
      </c>
      <c r="B2994" s="3">
        <v>23.8</v>
      </c>
      <c r="C2994" s="3">
        <v>24.15</v>
      </c>
      <c r="D2994" s="3">
        <v>20.75</v>
      </c>
      <c r="E2994" s="2">
        <v>20.2</v>
      </c>
      <c r="V2994" s="6"/>
    </row>
    <row r="2995" spans="1:22" x14ac:dyDescent="0.3">
      <c r="A2995" s="6">
        <v>42341</v>
      </c>
      <c r="B2995" s="3">
        <v>23.2</v>
      </c>
      <c r="C2995" s="3">
        <v>24.25</v>
      </c>
      <c r="D2995" s="3">
        <v>20.18</v>
      </c>
      <c r="E2995" s="2">
        <v>19.7</v>
      </c>
      <c r="V2995" s="6"/>
    </row>
    <row r="2996" spans="1:22" x14ac:dyDescent="0.3">
      <c r="A2996" s="6">
        <v>42342</v>
      </c>
      <c r="B2996" s="3">
        <v>23.05</v>
      </c>
      <c r="C2996" s="3">
        <v>23.75</v>
      </c>
      <c r="D2996" s="3">
        <v>20.05</v>
      </c>
      <c r="E2996" s="2">
        <v>19.600000000000001</v>
      </c>
      <c r="V2996" s="6"/>
    </row>
    <row r="2997" spans="1:22" x14ac:dyDescent="0.3">
      <c r="A2997" s="6">
        <v>42345</v>
      </c>
      <c r="B2997" s="3">
        <v>22.7</v>
      </c>
      <c r="C2997" s="3">
        <v>23.2</v>
      </c>
      <c r="D2997" s="3">
        <v>19.7</v>
      </c>
      <c r="E2997" s="2">
        <v>19.399999999999999</v>
      </c>
      <c r="V2997" s="6"/>
    </row>
    <row r="2998" spans="1:22" x14ac:dyDescent="0.3">
      <c r="A2998" s="6">
        <v>42346</v>
      </c>
      <c r="B2998" s="3">
        <v>22.1</v>
      </c>
      <c r="C2998" s="3">
        <v>23</v>
      </c>
      <c r="D2998" s="3">
        <v>19.25</v>
      </c>
      <c r="E2998" s="2">
        <v>18.61</v>
      </c>
      <c r="V2998" s="6"/>
    </row>
    <row r="2999" spans="1:22" x14ac:dyDescent="0.3">
      <c r="A2999" s="6">
        <v>42347</v>
      </c>
      <c r="B2999" s="3">
        <v>21.85</v>
      </c>
      <c r="C2999" s="3">
        <v>23.1</v>
      </c>
      <c r="D2999" s="3">
        <v>19.25</v>
      </c>
      <c r="E2999" s="2">
        <v>18.149999999999999</v>
      </c>
      <c r="V2999" s="6"/>
    </row>
    <row r="3000" spans="1:22" x14ac:dyDescent="0.3">
      <c r="A3000" s="6">
        <v>42348</v>
      </c>
      <c r="B3000" s="3">
        <v>21.95</v>
      </c>
      <c r="C3000" s="3">
        <v>22.6</v>
      </c>
      <c r="D3000" s="3">
        <v>18.73</v>
      </c>
      <c r="E3000" s="2">
        <v>17.850000000000001</v>
      </c>
      <c r="V3000" s="6"/>
    </row>
    <row r="3001" spans="1:22" x14ac:dyDescent="0.3">
      <c r="A3001" s="6">
        <v>42349</v>
      </c>
      <c r="B3001" s="3">
        <v>21.2</v>
      </c>
      <c r="C3001" s="3">
        <v>21.45</v>
      </c>
      <c r="D3001" s="3">
        <v>17.7</v>
      </c>
      <c r="E3001" s="2">
        <v>17.05</v>
      </c>
      <c r="V3001" s="6"/>
    </row>
    <row r="3002" spans="1:22" x14ac:dyDescent="0.3">
      <c r="A3002" s="6">
        <v>42352</v>
      </c>
      <c r="B3002" s="3">
        <v>20.100000000000001</v>
      </c>
      <c r="C3002" s="3">
        <v>22.3</v>
      </c>
      <c r="D3002" s="3">
        <v>16.3</v>
      </c>
      <c r="E3002" s="2">
        <v>16.149999999999999</v>
      </c>
      <c r="V3002" s="6"/>
    </row>
    <row r="3003" spans="1:22" x14ac:dyDescent="0.3">
      <c r="A3003" s="6">
        <v>42353</v>
      </c>
      <c r="B3003" s="3">
        <v>20.8</v>
      </c>
      <c r="C3003" s="3">
        <v>22.75</v>
      </c>
      <c r="D3003" s="3">
        <v>17.5</v>
      </c>
      <c r="E3003" s="2">
        <v>16.8</v>
      </c>
      <c r="V3003" s="6"/>
    </row>
    <row r="3004" spans="1:22" x14ac:dyDescent="0.3">
      <c r="A3004" s="6">
        <v>42354</v>
      </c>
      <c r="B3004" s="3">
        <v>21.3</v>
      </c>
      <c r="C3004" s="3">
        <v>22.55</v>
      </c>
      <c r="D3004" s="3">
        <v>18.149999999999999</v>
      </c>
      <c r="E3004" s="2">
        <v>17.45</v>
      </c>
      <c r="V3004" s="6"/>
    </row>
    <row r="3005" spans="1:22" x14ac:dyDescent="0.3">
      <c r="A3005" s="6">
        <v>42355</v>
      </c>
      <c r="B3005" s="3">
        <v>20.350000000000001</v>
      </c>
      <c r="C3005" s="3">
        <v>22.06</v>
      </c>
      <c r="D3005" s="3">
        <v>17.75</v>
      </c>
      <c r="E3005" s="2">
        <v>17.45</v>
      </c>
      <c r="V3005" s="6"/>
    </row>
    <row r="3006" spans="1:22" x14ac:dyDescent="0.3">
      <c r="A3006" s="6">
        <v>42356</v>
      </c>
      <c r="B3006" s="3">
        <v>19.850000000000001</v>
      </c>
      <c r="C3006" s="3">
        <v>21.85</v>
      </c>
      <c r="D3006" s="3">
        <v>17.2</v>
      </c>
      <c r="E3006" s="2">
        <v>17.149999999999999</v>
      </c>
      <c r="V3006" s="6"/>
    </row>
    <row r="3007" spans="1:22" x14ac:dyDescent="0.3">
      <c r="A3007" s="6">
        <v>42359</v>
      </c>
      <c r="B3007" s="3">
        <v>19.8</v>
      </c>
      <c r="C3007" s="3">
        <v>21.55</v>
      </c>
      <c r="D3007" s="3">
        <v>17.2</v>
      </c>
      <c r="E3007" s="2">
        <v>16.399999999999999</v>
      </c>
      <c r="V3007" s="6"/>
    </row>
    <row r="3008" spans="1:22" x14ac:dyDescent="0.3">
      <c r="A3008" s="6">
        <v>42360</v>
      </c>
      <c r="B3008" s="3">
        <v>19.3</v>
      </c>
      <c r="C3008" s="3">
        <v>21.2</v>
      </c>
      <c r="D3008" s="3">
        <v>17</v>
      </c>
      <c r="E3008" s="2">
        <v>16.600000000000001</v>
      </c>
      <c r="V3008" s="6"/>
    </row>
    <row r="3009" spans="1:22" x14ac:dyDescent="0.3">
      <c r="A3009" s="6">
        <v>42361</v>
      </c>
      <c r="B3009" s="3">
        <v>18.75</v>
      </c>
      <c r="C3009" s="3">
        <v>23.2</v>
      </c>
      <c r="D3009" s="3">
        <v>16.75</v>
      </c>
      <c r="E3009" s="2">
        <v>16.05</v>
      </c>
      <c r="V3009" s="6"/>
    </row>
    <row r="3010" spans="1:22" x14ac:dyDescent="0.3">
      <c r="A3010" s="6">
        <v>42366</v>
      </c>
      <c r="B3010" s="3">
        <v>23.25</v>
      </c>
      <c r="C3010" s="3">
        <v>23.1</v>
      </c>
      <c r="D3010" s="3">
        <v>18.7</v>
      </c>
      <c r="E3010" s="2">
        <v>18.3</v>
      </c>
      <c r="V3010" s="6"/>
    </row>
    <row r="3011" spans="1:22" x14ac:dyDescent="0.3">
      <c r="A3011" s="6">
        <v>42367</v>
      </c>
      <c r="B3011" s="3">
        <v>24.2</v>
      </c>
      <c r="C3011" s="3">
        <v>23.35</v>
      </c>
      <c r="D3011" s="3">
        <v>18.2</v>
      </c>
      <c r="E3011" s="2">
        <v>17.850000000000001</v>
      </c>
      <c r="V3011" s="6"/>
    </row>
    <row r="3012" spans="1:22" x14ac:dyDescent="0.3">
      <c r="A3012" s="6">
        <v>42368</v>
      </c>
      <c r="B3012" s="3">
        <v>24.15</v>
      </c>
      <c r="C3012" s="3">
        <v>19</v>
      </c>
      <c r="D3012" s="3">
        <v>18</v>
      </c>
      <c r="E3012" s="2">
        <v>17.899999999999999</v>
      </c>
      <c r="V3012" s="6"/>
    </row>
    <row r="3013" spans="1:22" x14ac:dyDescent="0.3">
      <c r="A3013" s="6">
        <v>42373</v>
      </c>
      <c r="B3013" s="3">
        <v>23.68</v>
      </c>
      <c r="C3013" s="3">
        <v>18.95</v>
      </c>
      <c r="D3013" s="3">
        <v>18.73</v>
      </c>
      <c r="E3013" s="2">
        <v>17.3</v>
      </c>
      <c r="V3013" s="6"/>
    </row>
    <row r="3014" spans="1:22" x14ac:dyDescent="0.3">
      <c r="A3014" s="6">
        <v>42374</v>
      </c>
      <c r="B3014" s="3">
        <v>23.9</v>
      </c>
      <c r="C3014" s="3">
        <v>20</v>
      </c>
      <c r="D3014" s="3">
        <v>18.5</v>
      </c>
      <c r="E3014" s="2">
        <v>17.100000000000001</v>
      </c>
      <c r="V3014" s="6"/>
    </row>
    <row r="3015" spans="1:22" x14ac:dyDescent="0.3">
      <c r="A3015" s="6">
        <v>42375</v>
      </c>
      <c r="B3015" s="3">
        <v>25</v>
      </c>
      <c r="C3015" s="3">
        <v>20.6</v>
      </c>
      <c r="D3015" s="3">
        <v>19.5</v>
      </c>
      <c r="E3015" s="2">
        <v>18.149999999999999</v>
      </c>
      <c r="V3015" s="6"/>
    </row>
    <row r="3016" spans="1:22" x14ac:dyDescent="0.3">
      <c r="A3016" s="6">
        <v>42376</v>
      </c>
      <c r="B3016" s="3">
        <v>25.65</v>
      </c>
      <c r="C3016" s="3">
        <v>19.63</v>
      </c>
      <c r="D3016" s="3">
        <v>19.850000000000001</v>
      </c>
      <c r="E3016" s="2">
        <v>18.25</v>
      </c>
      <c r="V3016" s="6"/>
    </row>
    <row r="3017" spans="1:22" x14ac:dyDescent="0.3">
      <c r="A3017" s="6">
        <v>42377</v>
      </c>
      <c r="B3017" s="3">
        <v>24.55</v>
      </c>
      <c r="C3017" s="3">
        <v>19.05</v>
      </c>
      <c r="D3017" s="3">
        <v>18.829999999999998</v>
      </c>
      <c r="E3017" s="2">
        <v>17.3</v>
      </c>
      <c r="V3017" s="6"/>
    </row>
    <row r="3018" spans="1:22" x14ac:dyDescent="0.3">
      <c r="A3018" s="6">
        <v>42380</v>
      </c>
      <c r="B3018" s="3">
        <v>23.75</v>
      </c>
      <c r="C3018" s="3">
        <v>18.649999999999999</v>
      </c>
      <c r="D3018" s="3">
        <v>18.05</v>
      </c>
      <c r="E3018" s="2">
        <v>16.45</v>
      </c>
      <c r="V3018" s="6"/>
    </row>
    <row r="3019" spans="1:22" x14ac:dyDescent="0.3">
      <c r="A3019" s="6">
        <v>42381</v>
      </c>
      <c r="B3019" s="3">
        <v>22.6</v>
      </c>
      <c r="C3019" s="3">
        <v>19.45</v>
      </c>
      <c r="D3019" s="3">
        <v>17.649999999999999</v>
      </c>
      <c r="E3019" s="2">
        <v>15.9</v>
      </c>
      <c r="V3019" s="6"/>
    </row>
    <row r="3020" spans="1:22" x14ac:dyDescent="0.3">
      <c r="A3020" s="6">
        <v>42382</v>
      </c>
      <c r="B3020" s="3">
        <v>23.85</v>
      </c>
      <c r="C3020" s="3">
        <v>19.55</v>
      </c>
      <c r="D3020" s="3">
        <v>18.350000000000001</v>
      </c>
      <c r="E3020" s="2">
        <v>16.7</v>
      </c>
      <c r="V3020" s="6"/>
    </row>
    <row r="3021" spans="1:22" x14ac:dyDescent="0.3">
      <c r="A3021" s="6">
        <v>42383</v>
      </c>
      <c r="B3021" s="3">
        <v>23.75</v>
      </c>
      <c r="C3021" s="3">
        <v>18.899999999999999</v>
      </c>
      <c r="D3021" s="3">
        <v>18.45</v>
      </c>
      <c r="E3021" s="2">
        <v>16.68</v>
      </c>
      <c r="V3021" s="6"/>
    </row>
    <row r="3022" spans="1:22" x14ac:dyDescent="0.3">
      <c r="A3022" s="6">
        <v>42384</v>
      </c>
      <c r="B3022" s="3">
        <v>23.2</v>
      </c>
      <c r="C3022" s="3">
        <v>20.6</v>
      </c>
      <c r="D3022" s="3">
        <v>17.95</v>
      </c>
      <c r="E3022" s="2">
        <v>16.149999999999999</v>
      </c>
      <c r="V3022" s="6"/>
    </row>
    <row r="3023" spans="1:22" x14ac:dyDescent="0.3">
      <c r="A3023" s="6">
        <v>42387</v>
      </c>
      <c r="B3023" s="3">
        <v>25.3</v>
      </c>
      <c r="C3023" s="3">
        <v>20.25</v>
      </c>
      <c r="D3023" s="3">
        <v>19.5</v>
      </c>
      <c r="E3023" s="2">
        <v>17.5</v>
      </c>
      <c r="V3023" s="6"/>
    </row>
    <row r="3024" spans="1:22" x14ac:dyDescent="0.3">
      <c r="A3024" s="6">
        <v>42388</v>
      </c>
      <c r="B3024" s="3">
        <v>24.25</v>
      </c>
      <c r="C3024" s="3">
        <v>20.149999999999999</v>
      </c>
      <c r="D3024" s="3">
        <v>19.100000000000001</v>
      </c>
      <c r="E3024" s="2">
        <v>17.149999999999999</v>
      </c>
      <c r="V3024" s="6"/>
    </row>
    <row r="3025" spans="1:22" x14ac:dyDescent="0.3">
      <c r="A3025" s="6">
        <v>42389</v>
      </c>
      <c r="B3025" s="3">
        <v>24.8</v>
      </c>
      <c r="C3025" s="3">
        <v>19.55</v>
      </c>
      <c r="D3025" s="3">
        <v>18.899999999999999</v>
      </c>
      <c r="E3025" s="2">
        <v>17.05</v>
      </c>
      <c r="V3025" s="6"/>
    </row>
    <row r="3026" spans="1:22" x14ac:dyDescent="0.3">
      <c r="A3026" s="6">
        <v>42390</v>
      </c>
      <c r="B3026" s="3">
        <v>23.6</v>
      </c>
      <c r="C3026" s="3">
        <v>20.05</v>
      </c>
      <c r="D3026" s="3">
        <v>18.46</v>
      </c>
      <c r="E3026" s="2">
        <v>16.45</v>
      </c>
      <c r="V3026" s="6"/>
    </row>
    <row r="3027" spans="1:22" x14ac:dyDescent="0.3">
      <c r="A3027" s="6">
        <v>42391</v>
      </c>
      <c r="B3027" s="3">
        <v>23.85</v>
      </c>
      <c r="C3027" s="3">
        <v>18.399999999999999</v>
      </c>
      <c r="D3027" s="3">
        <v>18.8</v>
      </c>
      <c r="E3027" s="2">
        <v>16.8</v>
      </c>
      <c r="V3027" s="6"/>
    </row>
    <row r="3028" spans="1:22" x14ac:dyDescent="0.3">
      <c r="A3028" s="6">
        <v>42394</v>
      </c>
      <c r="B3028" s="3">
        <v>21.2</v>
      </c>
      <c r="C3028" s="3">
        <v>18.600000000000001</v>
      </c>
      <c r="D3028" s="3">
        <v>17.7</v>
      </c>
      <c r="E3028" s="2">
        <v>15.65</v>
      </c>
      <c r="V3028" s="6"/>
    </row>
    <row r="3029" spans="1:22" x14ac:dyDescent="0.3">
      <c r="A3029" s="6">
        <v>42395</v>
      </c>
      <c r="B3029" s="3">
        <v>21.15</v>
      </c>
      <c r="C3029" s="3">
        <v>19.04</v>
      </c>
      <c r="D3029" s="3">
        <v>17.600000000000001</v>
      </c>
      <c r="E3029" s="2">
        <v>15.6</v>
      </c>
      <c r="V3029" s="6"/>
    </row>
    <row r="3030" spans="1:22" x14ac:dyDescent="0.3">
      <c r="A3030" s="6">
        <v>42396</v>
      </c>
      <c r="B3030" s="3">
        <v>21.4</v>
      </c>
      <c r="C3030" s="3">
        <v>19.940000000000001</v>
      </c>
      <c r="D3030" s="3">
        <v>17.989999999999998</v>
      </c>
      <c r="E3030" s="2">
        <v>15.9</v>
      </c>
      <c r="V3030" s="6"/>
    </row>
    <row r="3031" spans="1:22" x14ac:dyDescent="0.3">
      <c r="A3031" s="6">
        <v>42397</v>
      </c>
      <c r="B3031" s="3">
        <v>22.9</v>
      </c>
      <c r="C3031" s="3">
        <v>20.399999999999999</v>
      </c>
      <c r="D3031" s="3">
        <v>18.600000000000001</v>
      </c>
      <c r="E3031" s="2">
        <v>16.55</v>
      </c>
      <c r="V3031" s="6"/>
    </row>
    <row r="3032" spans="1:22" x14ac:dyDescent="0.3">
      <c r="A3032" s="6">
        <v>42398</v>
      </c>
      <c r="B3032" s="3">
        <v>22.05</v>
      </c>
      <c r="C3032" s="3">
        <v>18.75</v>
      </c>
      <c r="D3032" s="3">
        <v>19.2</v>
      </c>
      <c r="E3032" s="2">
        <v>17.04</v>
      </c>
      <c r="V3032" s="6"/>
    </row>
    <row r="3033" spans="1:22" x14ac:dyDescent="0.3">
      <c r="A3033" s="6">
        <v>42401</v>
      </c>
      <c r="B3033" s="3">
        <v>19.920000000000002</v>
      </c>
      <c r="C3033" s="3">
        <v>17.8</v>
      </c>
      <c r="D3033" s="3">
        <v>16.649999999999999</v>
      </c>
      <c r="E3033" s="2">
        <v>16.149999999999999</v>
      </c>
      <c r="V3033" s="6"/>
    </row>
    <row r="3034" spans="1:22" x14ac:dyDescent="0.3">
      <c r="A3034" s="6">
        <v>42402</v>
      </c>
      <c r="B3034" s="3">
        <v>18.649999999999999</v>
      </c>
      <c r="C3034" s="3">
        <v>18.2</v>
      </c>
      <c r="D3034" s="3">
        <v>16.16</v>
      </c>
      <c r="E3034" s="2">
        <v>15.6</v>
      </c>
      <c r="V3034" s="6"/>
    </row>
    <row r="3035" spans="1:22" x14ac:dyDescent="0.3">
      <c r="A3035" s="6">
        <v>42403</v>
      </c>
      <c r="B3035" s="3">
        <v>19.05</v>
      </c>
      <c r="C3035" s="3">
        <v>18.2</v>
      </c>
      <c r="D3035" s="3">
        <v>16.53</v>
      </c>
      <c r="E3035" s="2">
        <v>16.05</v>
      </c>
      <c r="V3035" s="6"/>
    </row>
    <row r="3036" spans="1:22" x14ac:dyDescent="0.3">
      <c r="A3036" s="6">
        <v>42404</v>
      </c>
      <c r="B3036" s="3">
        <v>19.149999999999999</v>
      </c>
      <c r="C3036" s="3">
        <v>17.8</v>
      </c>
      <c r="D3036" s="3">
        <v>16.399999999999999</v>
      </c>
      <c r="E3036" s="2">
        <v>15.9</v>
      </c>
      <c r="V3036" s="6"/>
    </row>
    <row r="3037" spans="1:22" x14ac:dyDescent="0.3">
      <c r="A3037" s="6">
        <v>42405</v>
      </c>
      <c r="B3037" s="3">
        <v>18.8</v>
      </c>
      <c r="C3037" s="3">
        <v>17.45</v>
      </c>
      <c r="D3037" s="3">
        <v>16.100000000000001</v>
      </c>
      <c r="E3037" s="2">
        <v>15.66</v>
      </c>
      <c r="V3037" s="6"/>
    </row>
    <row r="3038" spans="1:22" x14ac:dyDescent="0.3">
      <c r="A3038" s="6">
        <v>42408</v>
      </c>
      <c r="B3038" s="3">
        <v>18.350000000000001</v>
      </c>
      <c r="C3038" s="3">
        <v>17.149999999999999</v>
      </c>
      <c r="D3038" s="3">
        <v>15.66</v>
      </c>
      <c r="E3038" s="2">
        <v>15.38</v>
      </c>
      <c r="V3038" s="6"/>
    </row>
    <row r="3039" spans="1:22" x14ac:dyDescent="0.3">
      <c r="A3039" s="6">
        <v>42409</v>
      </c>
      <c r="B3039" s="3">
        <v>18.420000000000002</v>
      </c>
      <c r="C3039" s="3">
        <v>16.399999999999999</v>
      </c>
      <c r="D3039" s="3">
        <v>15.6</v>
      </c>
      <c r="E3039" s="2">
        <v>15.1</v>
      </c>
      <c r="V3039" s="6"/>
    </row>
    <row r="3040" spans="1:22" x14ac:dyDescent="0.3">
      <c r="A3040" s="6">
        <v>42410</v>
      </c>
      <c r="B3040" s="3">
        <v>17.45</v>
      </c>
      <c r="C3040" s="3">
        <v>16.2</v>
      </c>
      <c r="D3040" s="3">
        <v>14.8</v>
      </c>
      <c r="E3040" s="2">
        <v>14.38</v>
      </c>
      <c r="V3040" s="6"/>
    </row>
    <row r="3041" spans="1:22" x14ac:dyDescent="0.3">
      <c r="A3041" s="6">
        <v>42411</v>
      </c>
      <c r="B3041" s="3">
        <v>17.25</v>
      </c>
      <c r="C3041" s="3">
        <v>16.399999999999999</v>
      </c>
      <c r="D3041" s="3">
        <v>14.55</v>
      </c>
      <c r="E3041" s="2">
        <v>14.2</v>
      </c>
      <c r="V3041" s="6"/>
    </row>
    <row r="3042" spans="1:22" x14ac:dyDescent="0.3">
      <c r="A3042" s="6">
        <v>42412</v>
      </c>
      <c r="B3042" s="3">
        <v>17.25</v>
      </c>
      <c r="C3042" s="3">
        <v>15.7</v>
      </c>
      <c r="D3042" s="3">
        <v>14.83</v>
      </c>
      <c r="E3042" s="2">
        <v>14.4</v>
      </c>
      <c r="V3042" s="6"/>
    </row>
    <row r="3043" spans="1:22" x14ac:dyDescent="0.3">
      <c r="A3043" s="6">
        <v>42415</v>
      </c>
      <c r="B3043" s="3">
        <v>16.7</v>
      </c>
      <c r="C3043" s="3">
        <v>16.149999999999999</v>
      </c>
      <c r="D3043" s="3">
        <v>14.38</v>
      </c>
      <c r="E3043" s="2">
        <v>14.05</v>
      </c>
      <c r="V3043" s="6"/>
    </row>
    <row r="3044" spans="1:22" x14ac:dyDescent="0.3">
      <c r="A3044" s="6">
        <v>42416</v>
      </c>
      <c r="B3044" s="3">
        <v>17.350000000000001</v>
      </c>
      <c r="C3044" s="3">
        <v>16.600000000000001</v>
      </c>
      <c r="D3044" s="3">
        <v>14.8</v>
      </c>
      <c r="E3044" s="2">
        <v>14.4</v>
      </c>
      <c r="V3044" s="6"/>
    </row>
    <row r="3045" spans="1:22" x14ac:dyDescent="0.3">
      <c r="A3045" s="6">
        <v>42417</v>
      </c>
      <c r="B3045" s="3">
        <v>17.899999999999999</v>
      </c>
      <c r="C3045" s="3">
        <v>17.649999999999999</v>
      </c>
      <c r="D3045" s="3">
        <v>15.2</v>
      </c>
      <c r="E3045" s="2">
        <v>14.9</v>
      </c>
      <c r="V3045" s="6"/>
    </row>
    <row r="3046" spans="1:22" x14ac:dyDescent="0.3">
      <c r="A3046" s="6">
        <v>42418</v>
      </c>
      <c r="B3046" s="3">
        <v>19.05</v>
      </c>
      <c r="C3046" s="3">
        <v>17.55</v>
      </c>
      <c r="D3046" s="3">
        <v>16.2</v>
      </c>
      <c r="E3046" s="2">
        <v>15.7</v>
      </c>
      <c r="V3046" s="6"/>
    </row>
    <row r="3047" spans="1:22" x14ac:dyDescent="0.3">
      <c r="A3047" s="6">
        <v>42419</v>
      </c>
      <c r="B3047" s="3">
        <v>19</v>
      </c>
      <c r="C3047" s="3">
        <v>18.329999999999998</v>
      </c>
      <c r="D3047" s="3">
        <v>16.100000000000001</v>
      </c>
      <c r="E3047" s="2">
        <v>15.8</v>
      </c>
      <c r="V3047" s="6"/>
    </row>
    <row r="3048" spans="1:22" x14ac:dyDescent="0.3">
      <c r="A3048" s="6">
        <v>42422</v>
      </c>
      <c r="B3048" s="3">
        <v>19.7</v>
      </c>
      <c r="C3048" s="3">
        <v>18.05</v>
      </c>
      <c r="D3048" s="3">
        <v>16.8</v>
      </c>
      <c r="E3048" s="2">
        <v>16.45</v>
      </c>
      <c r="V3048" s="6"/>
    </row>
    <row r="3049" spans="1:22" x14ac:dyDescent="0.3">
      <c r="A3049" s="6">
        <v>42423</v>
      </c>
      <c r="B3049" s="3">
        <v>19.2</v>
      </c>
      <c r="C3049" s="3">
        <v>17.829999999999998</v>
      </c>
      <c r="D3049" s="3">
        <v>16.579999999999998</v>
      </c>
      <c r="E3049" s="2">
        <v>16.2</v>
      </c>
      <c r="V3049" s="6"/>
    </row>
    <row r="3050" spans="1:22" x14ac:dyDescent="0.3">
      <c r="A3050" s="6">
        <v>42424</v>
      </c>
      <c r="B3050" s="3">
        <v>19.3</v>
      </c>
      <c r="C3050" s="3">
        <v>18.2</v>
      </c>
      <c r="D3050" s="3">
        <v>16.2</v>
      </c>
      <c r="E3050" s="2">
        <v>15.81</v>
      </c>
      <c r="V3050" s="6"/>
    </row>
    <row r="3051" spans="1:22" x14ac:dyDescent="0.3">
      <c r="A3051" s="6">
        <v>42425</v>
      </c>
      <c r="B3051" s="3">
        <v>19.600000000000001</v>
      </c>
      <c r="C3051" s="3">
        <v>18.25</v>
      </c>
      <c r="D3051" s="3">
        <v>16.45</v>
      </c>
      <c r="E3051" s="2">
        <v>16.05</v>
      </c>
      <c r="V3051" s="6"/>
    </row>
    <row r="3052" spans="1:22" x14ac:dyDescent="0.3">
      <c r="A3052" s="6">
        <v>42426</v>
      </c>
      <c r="B3052" s="3">
        <v>19.600000000000001</v>
      </c>
      <c r="C3052" s="3">
        <v>18</v>
      </c>
      <c r="D3052" s="3">
        <v>16.7</v>
      </c>
      <c r="E3052" s="2">
        <v>16.350000000000001</v>
      </c>
      <c r="V3052" s="6"/>
    </row>
    <row r="3053" spans="1:22" x14ac:dyDescent="0.3">
      <c r="A3053" s="6">
        <v>42429</v>
      </c>
      <c r="B3053" s="3">
        <v>19.55</v>
      </c>
      <c r="C3053" s="3">
        <v>16.75</v>
      </c>
      <c r="D3053" s="3">
        <v>16.5</v>
      </c>
      <c r="E3053" s="2">
        <v>16.05</v>
      </c>
      <c r="V3053" s="6"/>
    </row>
    <row r="3054" spans="1:22" x14ac:dyDescent="0.3">
      <c r="A3054" s="6">
        <v>42430</v>
      </c>
      <c r="B3054" s="3">
        <v>18.45</v>
      </c>
      <c r="C3054" s="3">
        <v>16.75</v>
      </c>
      <c r="D3054" s="3">
        <v>16.45</v>
      </c>
      <c r="E3054" s="2">
        <v>14.4</v>
      </c>
      <c r="V3054" s="6"/>
    </row>
    <row r="3055" spans="1:22" x14ac:dyDescent="0.3">
      <c r="A3055" s="6">
        <v>42431</v>
      </c>
      <c r="B3055" s="3">
        <v>18.899999999999999</v>
      </c>
      <c r="C3055" s="3">
        <v>16.399999999999999</v>
      </c>
      <c r="D3055" s="3">
        <v>16.5</v>
      </c>
      <c r="E3055" s="2">
        <v>14.55</v>
      </c>
      <c r="V3055" s="6"/>
    </row>
    <row r="3056" spans="1:22" x14ac:dyDescent="0.3">
      <c r="A3056" s="6">
        <v>42432</v>
      </c>
      <c r="B3056" s="3">
        <v>18.45</v>
      </c>
      <c r="C3056" s="3">
        <v>16.75</v>
      </c>
      <c r="D3056" s="3">
        <v>16.2</v>
      </c>
      <c r="E3056" s="2">
        <v>14.35</v>
      </c>
      <c r="V3056" s="6"/>
    </row>
    <row r="3057" spans="1:22" x14ac:dyDescent="0.3">
      <c r="A3057" s="6">
        <v>42433</v>
      </c>
      <c r="B3057" s="3">
        <v>18.95</v>
      </c>
      <c r="C3057" s="3">
        <v>17.3</v>
      </c>
      <c r="D3057" s="3">
        <v>16.34</v>
      </c>
      <c r="E3057" s="2">
        <v>14.6</v>
      </c>
      <c r="V3057" s="6"/>
    </row>
    <row r="3058" spans="1:22" x14ac:dyDescent="0.3">
      <c r="A3058" s="6">
        <v>42436</v>
      </c>
      <c r="B3058" s="3">
        <v>19.8</v>
      </c>
      <c r="C3058" s="3">
        <v>17.55</v>
      </c>
      <c r="D3058" s="3">
        <v>16.95</v>
      </c>
      <c r="E3058" s="2">
        <v>15.2</v>
      </c>
      <c r="V3058" s="6"/>
    </row>
    <row r="3059" spans="1:22" x14ac:dyDescent="0.3">
      <c r="A3059" s="6">
        <v>42437</v>
      </c>
      <c r="B3059" s="3">
        <v>20.399999999999999</v>
      </c>
      <c r="C3059" s="3">
        <v>17.7</v>
      </c>
      <c r="D3059" s="3">
        <v>17.2</v>
      </c>
      <c r="E3059" s="2">
        <v>15.55</v>
      </c>
      <c r="V3059" s="6"/>
    </row>
    <row r="3060" spans="1:22" x14ac:dyDescent="0.3">
      <c r="A3060" s="6">
        <v>42438</v>
      </c>
      <c r="B3060" s="3">
        <v>20.65</v>
      </c>
      <c r="C3060" s="3">
        <v>17.850000000000001</v>
      </c>
      <c r="D3060" s="3">
        <v>17.25</v>
      </c>
      <c r="E3060" s="2">
        <v>15.6</v>
      </c>
      <c r="V3060" s="6"/>
    </row>
    <row r="3061" spans="1:22" x14ac:dyDescent="0.3">
      <c r="A3061" s="6">
        <v>42439</v>
      </c>
      <c r="B3061" s="3">
        <v>21.1</v>
      </c>
      <c r="C3061" s="3">
        <v>18.05</v>
      </c>
      <c r="D3061" s="3">
        <v>17.399999999999999</v>
      </c>
      <c r="E3061" s="2">
        <v>15.85</v>
      </c>
      <c r="V3061" s="6"/>
    </row>
    <row r="3062" spans="1:22" x14ac:dyDescent="0.3">
      <c r="A3062" s="6">
        <v>42440</v>
      </c>
      <c r="B3062" s="3">
        <v>21.45</v>
      </c>
      <c r="C3062" s="3">
        <v>17.7</v>
      </c>
      <c r="D3062" s="3">
        <v>17.600000000000001</v>
      </c>
      <c r="E3062" s="2">
        <v>16</v>
      </c>
      <c r="V3062" s="6"/>
    </row>
    <row r="3063" spans="1:22" x14ac:dyDescent="0.3">
      <c r="A3063" s="6">
        <v>42443</v>
      </c>
      <c r="B3063" s="3">
        <v>21</v>
      </c>
      <c r="C3063" s="3">
        <v>17.7</v>
      </c>
      <c r="D3063" s="3">
        <v>17.350000000000001</v>
      </c>
      <c r="E3063" s="2">
        <v>15.7</v>
      </c>
      <c r="V3063" s="6"/>
    </row>
    <row r="3064" spans="1:22" x14ac:dyDescent="0.3">
      <c r="A3064" s="6">
        <v>42444</v>
      </c>
      <c r="B3064" s="3">
        <v>21.05</v>
      </c>
      <c r="C3064" s="3">
        <v>17.2</v>
      </c>
      <c r="D3064" s="3">
        <v>17.350000000000001</v>
      </c>
      <c r="E3064" s="2">
        <v>15.65</v>
      </c>
      <c r="V3064" s="6"/>
    </row>
    <row r="3065" spans="1:22" x14ac:dyDescent="0.3">
      <c r="A3065" s="6">
        <v>42445</v>
      </c>
      <c r="B3065" s="3">
        <v>20.2</v>
      </c>
      <c r="C3065" s="3">
        <v>17.600000000000001</v>
      </c>
      <c r="D3065" s="3">
        <v>16.93</v>
      </c>
      <c r="E3065" s="2">
        <v>15.15</v>
      </c>
      <c r="V3065" s="6"/>
    </row>
    <row r="3066" spans="1:22" x14ac:dyDescent="0.3">
      <c r="A3066" s="6">
        <v>42446</v>
      </c>
      <c r="B3066" s="3">
        <v>20.75</v>
      </c>
      <c r="C3066" s="3">
        <v>17.95</v>
      </c>
      <c r="D3066" s="3">
        <v>17.25</v>
      </c>
      <c r="E3066" s="2">
        <v>15.4</v>
      </c>
      <c r="V3066" s="6"/>
    </row>
    <row r="3067" spans="1:22" x14ac:dyDescent="0.3">
      <c r="A3067" s="6">
        <v>42447</v>
      </c>
      <c r="B3067" s="3">
        <v>20.71</v>
      </c>
      <c r="C3067" s="3">
        <v>17.7</v>
      </c>
      <c r="D3067" s="3">
        <v>17.5</v>
      </c>
      <c r="E3067" s="2">
        <v>15.6</v>
      </c>
      <c r="V3067" s="6"/>
    </row>
    <row r="3068" spans="1:22" x14ac:dyDescent="0.3">
      <c r="A3068" s="6">
        <v>42450</v>
      </c>
      <c r="B3068" s="3">
        <v>19.91</v>
      </c>
      <c r="C3068" s="3">
        <v>17.850000000000001</v>
      </c>
      <c r="D3068" s="3">
        <v>17.2</v>
      </c>
      <c r="E3068" s="2">
        <v>15.45</v>
      </c>
      <c r="V3068" s="6"/>
    </row>
    <row r="3069" spans="1:22" x14ac:dyDescent="0.3">
      <c r="A3069" s="6">
        <v>42451</v>
      </c>
      <c r="B3069" s="3">
        <v>19.899999999999999</v>
      </c>
      <c r="C3069" s="3">
        <v>18.18</v>
      </c>
      <c r="D3069" s="3">
        <v>17.2</v>
      </c>
      <c r="E3069" s="2">
        <v>15.35</v>
      </c>
      <c r="V3069" s="6"/>
    </row>
    <row r="3070" spans="1:22" x14ac:dyDescent="0.3">
      <c r="A3070" s="6">
        <v>42452</v>
      </c>
      <c r="B3070" s="3">
        <v>20.25</v>
      </c>
      <c r="C3070" s="3">
        <v>19.010000000000002</v>
      </c>
      <c r="D3070" s="3">
        <v>17.55</v>
      </c>
      <c r="E3070" s="2">
        <v>15.65</v>
      </c>
      <c r="V3070" s="6"/>
    </row>
    <row r="3071" spans="1:22" x14ac:dyDescent="0.3">
      <c r="A3071" s="6">
        <v>42458</v>
      </c>
      <c r="B3071" s="3">
        <v>20.85</v>
      </c>
      <c r="C3071" s="3">
        <v>19.5</v>
      </c>
      <c r="D3071" s="3">
        <v>18.21</v>
      </c>
      <c r="E3071" s="2">
        <v>16.5</v>
      </c>
      <c r="V3071" s="6"/>
    </row>
    <row r="3072" spans="1:22" x14ac:dyDescent="0.3">
      <c r="A3072" s="6">
        <v>42459</v>
      </c>
      <c r="B3072" s="3">
        <v>21.4</v>
      </c>
      <c r="C3072" s="3">
        <v>19.45</v>
      </c>
      <c r="D3072" s="3">
        <v>18.600000000000001</v>
      </c>
      <c r="E3072" s="2">
        <v>16.95</v>
      </c>
      <c r="V3072" s="6"/>
    </row>
    <row r="3073" spans="1:22" x14ac:dyDescent="0.3">
      <c r="A3073" s="6">
        <v>42460</v>
      </c>
      <c r="B3073" s="3">
        <v>21.39</v>
      </c>
      <c r="C3073" s="3">
        <v>18.61</v>
      </c>
      <c r="D3073" s="3">
        <v>18.600000000000001</v>
      </c>
      <c r="E3073" s="2">
        <v>17</v>
      </c>
      <c r="V3073" s="6"/>
    </row>
    <row r="3074" spans="1:22" x14ac:dyDescent="0.3">
      <c r="A3074" s="6">
        <v>42461</v>
      </c>
      <c r="B3074" s="3">
        <v>19.36</v>
      </c>
      <c r="C3074" s="3">
        <v>18.96</v>
      </c>
      <c r="D3074" s="3">
        <v>16.8</v>
      </c>
      <c r="E3074" s="2">
        <v>18.079999999999998</v>
      </c>
      <c r="V3074" s="6"/>
    </row>
    <row r="3075" spans="1:22" x14ac:dyDescent="0.3">
      <c r="A3075" s="6">
        <v>42464</v>
      </c>
      <c r="B3075" s="3">
        <v>19.600000000000001</v>
      </c>
      <c r="C3075" s="3">
        <v>18.55</v>
      </c>
      <c r="D3075" s="3">
        <v>17.02</v>
      </c>
      <c r="E3075" s="2">
        <v>18.3</v>
      </c>
      <c r="V3075" s="6"/>
    </row>
    <row r="3076" spans="1:22" x14ac:dyDescent="0.3">
      <c r="A3076" s="6">
        <v>42465</v>
      </c>
      <c r="B3076" s="3">
        <v>19.350000000000001</v>
      </c>
      <c r="C3076" s="3">
        <v>18.3</v>
      </c>
      <c r="D3076" s="3">
        <v>16.600000000000001</v>
      </c>
      <c r="E3076" s="2">
        <v>17.95</v>
      </c>
      <c r="V3076" s="6"/>
    </row>
    <row r="3077" spans="1:22" x14ac:dyDescent="0.3">
      <c r="A3077" s="6">
        <v>42466</v>
      </c>
      <c r="B3077" s="3">
        <v>19.059999999999999</v>
      </c>
      <c r="C3077" s="3">
        <v>18.3</v>
      </c>
      <c r="D3077" s="3">
        <v>16.399999999999999</v>
      </c>
      <c r="E3077" s="2">
        <v>17.7</v>
      </c>
      <c r="V3077" s="6"/>
    </row>
    <row r="3078" spans="1:22" x14ac:dyDescent="0.3">
      <c r="A3078" s="6">
        <v>42467</v>
      </c>
      <c r="B3078" s="3">
        <v>19.16</v>
      </c>
      <c r="C3078" s="3">
        <v>18.55</v>
      </c>
      <c r="D3078" s="3">
        <v>16.3</v>
      </c>
      <c r="E3078" s="2">
        <v>17.55</v>
      </c>
      <c r="V3078" s="6"/>
    </row>
    <row r="3079" spans="1:22" x14ac:dyDescent="0.3">
      <c r="A3079" s="6">
        <v>42468</v>
      </c>
      <c r="B3079" s="3">
        <v>19.45</v>
      </c>
      <c r="C3079" s="3">
        <v>19.05</v>
      </c>
      <c r="D3079" s="3">
        <v>16.5</v>
      </c>
      <c r="E3079" s="2">
        <v>17.75</v>
      </c>
      <c r="V3079" s="6"/>
    </row>
    <row r="3080" spans="1:22" x14ac:dyDescent="0.3">
      <c r="A3080" s="6">
        <v>42471</v>
      </c>
      <c r="B3080" s="3">
        <v>20</v>
      </c>
      <c r="C3080" s="3">
        <v>19.350000000000001</v>
      </c>
      <c r="D3080" s="3">
        <v>17.100000000000001</v>
      </c>
      <c r="E3080" s="2">
        <v>18.25</v>
      </c>
      <c r="V3080" s="6"/>
    </row>
    <row r="3081" spans="1:22" x14ac:dyDescent="0.3">
      <c r="A3081" s="6">
        <v>42472</v>
      </c>
      <c r="B3081" s="3">
        <v>20.399999999999999</v>
      </c>
      <c r="C3081" s="3">
        <v>19.329999999999998</v>
      </c>
      <c r="D3081" s="3">
        <v>17.2</v>
      </c>
      <c r="E3081" s="2">
        <v>18.559999999999999</v>
      </c>
      <c r="V3081" s="6"/>
    </row>
    <row r="3082" spans="1:22" x14ac:dyDescent="0.3">
      <c r="A3082" s="6">
        <v>42473</v>
      </c>
      <c r="B3082" s="3">
        <v>20.45</v>
      </c>
      <c r="C3082" s="3">
        <v>19.100000000000001</v>
      </c>
      <c r="D3082" s="3">
        <v>16.95</v>
      </c>
      <c r="E3082" s="2">
        <v>18.23</v>
      </c>
      <c r="V3082" s="6"/>
    </row>
    <row r="3083" spans="1:22" x14ac:dyDescent="0.3">
      <c r="A3083" s="6">
        <v>42474</v>
      </c>
      <c r="B3083" s="3">
        <v>20.2</v>
      </c>
      <c r="C3083" s="3">
        <v>19.25</v>
      </c>
      <c r="D3083" s="3">
        <v>16.899999999999999</v>
      </c>
      <c r="E3083" s="2">
        <v>18.13</v>
      </c>
      <c r="V3083" s="6"/>
    </row>
    <row r="3084" spans="1:22" x14ac:dyDescent="0.3">
      <c r="A3084" s="6">
        <v>42475</v>
      </c>
      <c r="B3084" s="3">
        <v>20.350000000000001</v>
      </c>
      <c r="C3084" s="3">
        <v>19.2</v>
      </c>
      <c r="D3084" s="3">
        <v>17.100000000000001</v>
      </c>
      <c r="E3084" s="2">
        <v>18.309999999999999</v>
      </c>
      <c r="V3084" s="6"/>
    </row>
    <row r="3085" spans="1:22" x14ac:dyDescent="0.3">
      <c r="A3085" s="6">
        <v>42478</v>
      </c>
      <c r="B3085" s="3">
        <v>20.55</v>
      </c>
      <c r="C3085" s="3">
        <v>18.899999999999999</v>
      </c>
      <c r="D3085" s="3">
        <v>17</v>
      </c>
      <c r="E3085" s="2">
        <v>18.13</v>
      </c>
      <c r="V3085" s="6"/>
    </row>
    <row r="3086" spans="1:22" x14ac:dyDescent="0.3">
      <c r="A3086" s="6">
        <v>42479</v>
      </c>
      <c r="B3086" s="3">
        <v>20.149999999999999</v>
      </c>
      <c r="C3086" s="3">
        <v>18.850000000000001</v>
      </c>
      <c r="D3086" s="3">
        <v>16.649999999999999</v>
      </c>
      <c r="E3086" s="2">
        <v>17.8</v>
      </c>
      <c r="V3086" s="6"/>
    </row>
    <row r="3087" spans="1:22" x14ac:dyDescent="0.3">
      <c r="A3087" s="6">
        <v>42480</v>
      </c>
      <c r="B3087" s="3">
        <v>20.05</v>
      </c>
      <c r="C3087" s="3">
        <v>19.3</v>
      </c>
      <c r="D3087" s="3">
        <v>16.63</v>
      </c>
      <c r="E3087" s="2">
        <v>17.8</v>
      </c>
      <c r="V3087" s="6"/>
    </row>
    <row r="3088" spans="1:22" x14ac:dyDescent="0.3">
      <c r="A3088" s="6">
        <v>42481</v>
      </c>
      <c r="B3088" s="3">
        <v>20.5</v>
      </c>
      <c r="C3088" s="3">
        <v>19.989999999999998</v>
      </c>
      <c r="D3088" s="3">
        <v>16.95</v>
      </c>
      <c r="E3088" s="2">
        <v>18.28</v>
      </c>
      <c r="V3088" s="6"/>
    </row>
    <row r="3089" spans="1:22" x14ac:dyDescent="0.3">
      <c r="A3089" s="6">
        <v>42482</v>
      </c>
      <c r="B3089" s="3">
        <v>21</v>
      </c>
      <c r="C3089" s="3">
        <v>20.05</v>
      </c>
      <c r="D3089" s="3">
        <v>17.8</v>
      </c>
      <c r="E3089" s="2">
        <v>19.25</v>
      </c>
      <c r="V3089" s="6"/>
    </row>
    <row r="3090" spans="1:22" x14ac:dyDescent="0.3">
      <c r="A3090" s="6">
        <v>42485</v>
      </c>
      <c r="B3090" s="3">
        <v>21.1</v>
      </c>
      <c r="C3090" s="3">
        <v>20.5</v>
      </c>
      <c r="D3090" s="3">
        <v>18.100000000000001</v>
      </c>
      <c r="E3090" s="2">
        <v>19.399999999999999</v>
      </c>
      <c r="V3090" s="6"/>
    </row>
    <row r="3091" spans="1:22" x14ac:dyDescent="0.3">
      <c r="A3091" s="6">
        <v>42486</v>
      </c>
      <c r="B3091" s="3">
        <v>21.35</v>
      </c>
      <c r="C3091" s="3">
        <v>20.350000000000001</v>
      </c>
      <c r="D3091" s="3">
        <v>18.3</v>
      </c>
      <c r="E3091" s="2">
        <v>19.600000000000001</v>
      </c>
      <c r="V3091" s="6"/>
    </row>
    <row r="3092" spans="1:22" x14ac:dyDescent="0.3">
      <c r="A3092" s="6">
        <v>42487</v>
      </c>
      <c r="B3092" s="3">
        <v>20.95</v>
      </c>
      <c r="C3092" s="3">
        <v>20.149999999999999</v>
      </c>
      <c r="D3092" s="3">
        <v>18.100000000000001</v>
      </c>
      <c r="E3092" s="2">
        <v>19.5</v>
      </c>
      <c r="V3092" s="6"/>
    </row>
    <row r="3093" spans="1:22" x14ac:dyDescent="0.3">
      <c r="A3093" s="6">
        <v>42488</v>
      </c>
      <c r="B3093" s="3">
        <v>20.75</v>
      </c>
      <c r="C3093" s="3">
        <v>20.2</v>
      </c>
      <c r="D3093" s="3">
        <v>17.899999999999999</v>
      </c>
      <c r="E3093" s="2">
        <v>19.2</v>
      </c>
      <c r="V3093" s="6"/>
    </row>
    <row r="3094" spans="1:22" x14ac:dyDescent="0.3">
      <c r="A3094" s="6">
        <v>42489</v>
      </c>
      <c r="B3094" s="3">
        <v>20.9</v>
      </c>
      <c r="C3094" s="3">
        <v>18.3</v>
      </c>
      <c r="D3094" s="3">
        <v>18.04</v>
      </c>
      <c r="E3094" s="2">
        <v>19.350000000000001</v>
      </c>
      <c r="V3094" s="6"/>
    </row>
    <row r="3095" spans="1:22" x14ac:dyDescent="0.3">
      <c r="A3095" s="6">
        <v>42492</v>
      </c>
      <c r="B3095" s="3">
        <v>20.8</v>
      </c>
      <c r="C3095" s="3">
        <v>18.55</v>
      </c>
      <c r="D3095" s="3">
        <v>19.53</v>
      </c>
      <c r="E3095" s="2">
        <v>20.85</v>
      </c>
      <c r="V3095" s="6"/>
    </row>
    <row r="3096" spans="1:22" x14ac:dyDescent="0.3">
      <c r="A3096" s="6">
        <v>42493</v>
      </c>
      <c r="B3096" s="3">
        <v>20.95</v>
      </c>
      <c r="C3096" s="3">
        <v>19</v>
      </c>
      <c r="D3096" s="3">
        <v>19.649999999999999</v>
      </c>
      <c r="E3096" s="2">
        <v>20.9</v>
      </c>
      <c r="V3096" s="6"/>
    </row>
    <row r="3097" spans="1:22" x14ac:dyDescent="0.3">
      <c r="A3097" s="6">
        <v>42494</v>
      </c>
      <c r="B3097" s="3">
        <v>21.25</v>
      </c>
      <c r="C3097" s="3">
        <v>19.45</v>
      </c>
      <c r="D3097" s="3">
        <v>20.2</v>
      </c>
      <c r="E3097" s="2">
        <v>21.45</v>
      </c>
      <c r="V3097" s="6"/>
    </row>
    <row r="3098" spans="1:22" x14ac:dyDescent="0.3">
      <c r="A3098" s="6">
        <v>42496</v>
      </c>
      <c r="B3098" s="3">
        <v>21.4</v>
      </c>
      <c r="C3098" s="3">
        <v>19.25</v>
      </c>
      <c r="D3098" s="3">
        <v>20.5</v>
      </c>
      <c r="E3098" s="2">
        <v>21.65</v>
      </c>
      <c r="V3098" s="6"/>
    </row>
    <row r="3099" spans="1:22" x14ac:dyDescent="0.3">
      <c r="A3099" s="6">
        <v>42499</v>
      </c>
      <c r="B3099" s="3">
        <v>21.56</v>
      </c>
      <c r="C3099" s="3">
        <v>19.399999999999999</v>
      </c>
      <c r="D3099" s="3">
        <v>20.45</v>
      </c>
      <c r="E3099" s="2">
        <v>21.7</v>
      </c>
      <c r="V3099" s="6"/>
    </row>
    <row r="3100" spans="1:22" x14ac:dyDescent="0.3">
      <c r="A3100" s="6">
        <v>42500</v>
      </c>
      <c r="B3100" s="3">
        <v>22.1</v>
      </c>
      <c r="C3100" s="3">
        <v>19.75</v>
      </c>
      <c r="D3100" s="3">
        <v>20.6</v>
      </c>
      <c r="E3100" s="2">
        <v>21.9</v>
      </c>
      <c r="V3100" s="6"/>
    </row>
    <row r="3101" spans="1:22" x14ac:dyDescent="0.3">
      <c r="A3101" s="6">
        <v>42501</v>
      </c>
      <c r="B3101" s="3">
        <v>22.35</v>
      </c>
      <c r="C3101" s="3">
        <v>19.850000000000001</v>
      </c>
      <c r="D3101" s="3">
        <v>20.8</v>
      </c>
      <c r="E3101" s="2">
        <v>22.12</v>
      </c>
      <c r="V3101" s="6"/>
    </row>
    <row r="3102" spans="1:22" x14ac:dyDescent="0.3">
      <c r="A3102" s="6">
        <v>42502</v>
      </c>
      <c r="B3102" s="3">
        <v>22.5</v>
      </c>
      <c r="C3102" s="3">
        <v>19.579999999999998</v>
      </c>
      <c r="D3102" s="3">
        <v>20.88</v>
      </c>
      <c r="E3102" s="2">
        <v>22</v>
      </c>
      <c r="V3102" s="6"/>
    </row>
    <row r="3103" spans="1:22" x14ac:dyDescent="0.3">
      <c r="A3103" s="6">
        <v>42503</v>
      </c>
      <c r="B3103" s="3">
        <v>22.16</v>
      </c>
      <c r="C3103" s="3">
        <v>20.55</v>
      </c>
      <c r="D3103" s="3">
        <v>20.68</v>
      </c>
      <c r="E3103" s="2">
        <v>21.6</v>
      </c>
      <c r="V3103" s="6"/>
    </row>
    <row r="3104" spans="1:22" x14ac:dyDescent="0.3">
      <c r="A3104" s="6">
        <v>42508</v>
      </c>
      <c r="B3104" s="3">
        <v>23.23</v>
      </c>
      <c r="C3104" s="3">
        <v>20.96</v>
      </c>
      <c r="D3104" s="3">
        <v>21.77</v>
      </c>
      <c r="E3104" s="2">
        <v>22.6</v>
      </c>
      <c r="V3104" s="6"/>
    </row>
    <row r="3105" spans="1:22" x14ac:dyDescent="0.3">
      <c r="A3105" s="6">
        <v>42509</v>
      </c>
      <c r="B3105" s="3">
        <v>23.6</v>
      </c>
      <c r="C3105" s="3">
        <v>21.1</v>
      </c>
      <c r="D3105" s="3">
        <v>21.9</v>
      </c>
      <c r="E3105" s="2">
        <v>22.7</v>
      </c>
      <c r="V3105" s="6"/>
    </row>
    <row r="3106" spans="1:22" x14ac:dyDescent="0.3">
      <c r="A3106" s="6">
        <v>42510</v>
      </c>
      <c r="B3106" s="3">
        <v>23.5</v>
      </c>
      <c r="C3106" s="3">
        <v>21.2</v>
      </c>
      <c r="D3106" s="3">
        <v>22</v>
      </c>
      <c r="E3106" s="2">
        <v>22.75</v>
      </c>
      <c r="V3106" s="6"/>
    </row>
    <row r="3107" spans="1:22" x14ac:dyDescent="0.3">
      <c r="A3107" s="6">
        <v>42513</v>
      </c>
      <c r="B3107" s="3">
        <v>23.3</v>
      </c>
      <c r="C3107" s="3">
        <v>21.6</v>
      </c>
      <c r="D3107" s="3">
        <v>22.05</v>
      </c>
      <c r="E3107" s="2">
        <v>22.88</v>
      </c>
      <c r="V3107" s="6"/>
    </row>
    <row r="3108" spans="1:22" x14ac:dyDescent="0.3">
      <c r="A3108" s="6">
        <v>42514</v>
      </c>
      <c r="B3108" s="3">
        <v>23.5</v>
      </c>
      <c r="C3108" s="3">
        <v>21.8</v>
      </c>
      <c r="D3108" s="3">
        <v>22.45</v>
      </c>
      <c r="E3108" s="2">
        <v>23.48</v>
      </c>
      <c r="V3108" s="6"/>
    </row>
    <row r="3109" spans="1:22" x14ac:dyDescent="0.3">
      <c r="A3109" s="6">
        <v>42515</v>
      </c>
      <c r="B3109" s="3">
        <v>23.78</v>
      </c>
      <c r="C3109" s="3">
        <v>22.2</v>
      </c>
      <c r="D3109" s="3">
        <v>22.7</v>
      </c>
      <c r="E3109" s="2">
        <v>23.8</v>
      </c>
      <c r="V3109" s="6"/>
    </row>
    <row r="3110" spans="1:22" x14ac:dyDescent="0.3">
      <c r="A3110" s="6">
        <v>42516</v>
      </c>
      <c r="B3110" s="3">
        <v>24.3</v>
      </c>
      <c r="C3110" s="3">
        <v>22.15</v>
      </c>
      <c r="D3110" s="3">
        <v>22.85</v>
      </c>
      <c r="E3110" s="2">
        <v>23.8</v>
      </c>
      <c r="V3110" s="6"/>
    </row>
    <row r="3111" spans="1:22" x14ac:dyDescent="0.3">
      <c r="A3111" s="6">
        <v>42517</v>
      </c>
      <c r="B3111" s="3">
        <v>24.25</v>
      </c>
      <c r="C3111" s="3">
        <v>20.350000000000001</v>
      </c>
      <c r="D3111" s="3">
        <v>22.75</v>
      </c>
      <c r="E3111" s="2">
        <v>23.75</v>
      </c>
      <c r="V3111" s="6"/>
    </row>
    <row r="3112" spans="1:22" x14ac:dyDescent="0.3">
      <c r="A3112" s="6">
        <v>42520</v>
      </c>
      <c r="B3112" s="3">
        <v>23</v>
      </c>
      <c r="C3112" s="3">
        <v>21</v>
      </c>
      <c r="D3112" s="3">
        <v>21.05</v>
      </c>
      <c r="E3112" s="2">
        <v>22</v>
      </c>
      <c r="V3112" s="6"/>
    </row>
    <row r="3113" spans="1:22" x14ac:dyDescent="0.3">
      <c r="A3113" s="6">
        <v>42521</v>
      </c>
      <c r="B3113" s="3">
        <v>23.15</v>
      </c>
      <c r="C3113" s="3">
        <v>21.4</v>
      </c>
      <c r="D3113" s="3">
        <v>21.85</v>
      </c>
      <c r="E3113" s="2">
        <v>22.85</v>
      </c>
      <c r="V3113" s="6"/>
    </row>
    <row r="3114" spans="1:22" x14ac:dyDescent="0.3">
      <c r="A3114" s="6">
        <v>42522</v>
      </c>
      <c r="B3114" s="3">
        <v>20.7</v>
      </c>
      <c r="C3114" s="3">
        <v>21.63</v>
      </c>
      <c r="D3114" s="3">
        <v>22.35</v>
      </c>
      <c r="E3114" s="2">
        <v>23</v>
      </c>
      <c r="V3114" s="6"/>
    </row>
    <row r="3115" spans="1:22" x14ac:dyDescent="0.3">
      <c r="A3115" s="6">
        <v>42523</v>
      </c>
      <c r="B3115" s="3">
        <v>20.9</v>
      </c>
      <c r="C3115" s="3">
        <v>22.58</v>
      </c>
      <c r="D3115" s="3">
        <v>22.72</v>
      </c>
      <c r="E3115" s="2">
        <v>23.35</v>
      </c>
      <c r="V3115" s="6"/>
    </row>
    <row r="3116" spans="1:22" x14ac:dyDescent="0.3">
      <c r="A3116" s="6">
        <v>42524</v>
      </c>
      <c r="B3116" s="3">
        <v>21.69</v>
      </c>
      <c r="C3116" s="3">
        <v>23.85</v>
      </c>
      <c r="D3116" s="3">
        <v>23.35</v>
      </c>
      <c r="E3116" s="2">
        <v>24</v>
      </c>
      <c r="V3116" s="6"/>
    </row>
    <row r="3117" spans="1:22" x14ac:dyDescent="0.3">
      <c r="A3117" s="6">
        <v>42527</v>
      </c>
      <c r="B3117" s="3">
        <v>22.95</v>
      </c>
      <c r="C3117" s="3">
        <v>23.35</v>
      </c>
      <c r="D3117" s="3">
        <v>24.99</v>
      </c>
      <c r="E3117" s="2">
        <v>25.14</v>
      </c>
      <c r="V3117" s="6"/>
    </row>
    <row r="3118" spans="1:22" x14ac:dyDescent="0.3">
      <c r="A3118" s="6">
        <v>42528</v>
      </c>
      <c r="B3118" s="3">
        <v>22.25</v>
      </c>
      <c r="C3118" s="3">
        <v>23.35</v>
      </c>
      <c r="D3118" s="3">
        <v>24.3</v>
      </c>
      <c r="E3118" s="2">
        <v>24.85</v>
      </c>
      <c r="V3118" s="6"/>
    </row>
    <row r="3119" spans="1:22" x14ac:dyDescent="0.3">
      <c r="A3119" s="6">
        <v>42529</v>
      </c>
      <c r="B3119" s="3">
        <v>22.5</v>
      </c>
      <c r="C3119" s="3">
        <v>22.8</v>
      </c>
      <c r="D3119" s="3">
        <v>24.45</v>
      </c>
      <c r="E3119" s="2">
        <v>25</v>
      </c>
      <c r="V3119" s="6"/>
    </row>
    <row r="3120" spans="1:22" x14ac:dyDescent="0.3">
      <c r="A3120" s="6">
        <v>42530</v>
      </c>
      <c r="B3120" s="3">
        <v>22.15</v>
      </c>
      <c r="C3120" s="3">
        <v>23.01</v>
      </c>
      <c r="D3120" s="3">
        <v>23.95</v>
      </c>
      <c r="E3120" s="2">
        <v>24.45</v>
      </c>
      <c r="V3120" s="6"/>
    </row>
    <row r="3121" spans="1:22" x14ac:dyDescent="0.3">
      <c r="A3121" s="6">
        <v>42531</v>
      </c>
      <c r="B3121" s="3">
        <v>22.35</v>
      </c>
      <c r="C3121" s="3">
        <v>23.55</v>
      </c>
      <c r="D3121" s="3">
        <v>24</v>
      </c>
      <c r="E3121" s="2">
        <v>24.34</v>
      </c>
      <c r="V3121" s="6"/>
    </row>
    <row r="3122" spans="1:22" x14ac:dyDescent="0.3">
      <c r="A3122" s="6">
        <v>42534</v>
      </c>
      <c r="B3122" s="3">
        <v>23.15</v>
      </c>
      <c r="C3122" s="3">
        <v>24.4</v>
      </c>
      <c r="D3122" s="3">
        <v>24.75</v>
      </c>
      <c r="E3122" s="2">
        <v>24.97</v>
      </c>
      <c r="V3122" s="6"/>
    </row>
    <row r="3123" spans="1:22" x14ac:dyDescent="0.3">
      <c r="A3123" s="6">
        <v>42535</v>
      </c>
      <c r="B3123" s="3">
        <v>23.95</v>
      </c>
      <c r="C3123" s="3">
        <v>24.7</v>
      </c>
      <c r="D3123" s="3">
        <v>25.28</v>
      </c>
      <c r="E3123" s="2">
        <v>25.5</v>
      </c>
      <c r="V3123" s="6"/>
    </row>
    <row r="3124" spans="1:22" x14ac:dyDescent="0.3">
      <c r="A3124" s="6">
        <v>42536</v>
      </c>
      <c r="B3124" s="3">
        <v>24.05</v>
      </c>
      <c r="C3124" s="3">
        <v>24.65</v>
      </c>
      <c r="D3124" s="3">
        <v>25.5</v>
      </c>
      <c r="E3124" s="2">
        <v>25.75</v>
      </c>
      <c r="V3124" s="6"/>
    </row>
    <row r="3125" spans="1:22" x14ac:dyDescent="0.3">
      <c r="A3125" s="6">
        <v>42537</v>
      </c>
      <c r="B3125" s="3">
        <v>24</v>
      </c>
      <c r="C3125" s="3">
        <v>24.38</v>
      </c>
      <c r="D3125" s="3">
        <v>25.4</v>
      </c>
      <c r="E3125" s="2">
        <v>25.88</v>
      </c>
      <c r="V3125" s="6"/>
    </row>
    <row r="3126" spans="1:22" x14ac:dyDescent="0.3">
      <c r="A3126" s="6">
        <v>42538</v>
      </c>
      <c r="B3126" s="3">
        <v>23.9</v>
      </c>
      <c r="C3126" s="3">
        <v>24.1</v>
      </c>
      <c r="D3126" s="3">
        <v>25.15</v>
      </c>
      <c r="E3126" s="2">
        <v>25.4</v>
      </c>
      <c r="V3126" s="6"/>
    </row>
    <row r="3127" spans="1:22" x14ac:dyDescent="0.3">
      <c r="A3127" s="6">
        <v>42541</v>
      </c>
      <c r="B3127" s="3">
        <v>23.6</v>
      </c>
      <c r="C3127" s="3">
        <v>22.95</v>
      </c>
      <c r="D3127" s="3">
        <v>24.75</v>
      </c>
      <c r="E3127" s="2">
        <v>25.2</v>
      </c>
      <c r="V3127" s="6"/>
    </row>
    <row r="3128" spans="1:22" x14ac:dyDescent="0.3">
      <c r="A3128" s="6">
        <v>42542</v>
      </c>
      <c r="B3128" s="3">
        <v>22.55</v>
      </c>
      <c r="C3128" s="3">
        <v>23.1</v>
      </c>
      <c r="D3128" s="3">
        <v>23.6</v>
      </c>
      <c r="E3128" s="2">
        <v>24.1</v>
      </c>
      <c r="V3128" s="6"/>
    </row>
    <row r="3129" spans="1:22" x14ac:dyDescent="0.3">
      <c r="A3129" s="6">
        <v>42543</v>
      </c>
      <c r="B3129" s="3">
        <v>22.9</v>
      </c>
      <c r="C3129" s="3">
        <v>22.85</v>
      </c>
      <c r="D3129" s="3">
        <v>24.1</v>
      </c>
      <c r="E3129" s="2">
        <v>24.4</v>
      </c>
      <c r="V3129" s="6"/>
    </row>
    <row r="3130" spans="1:22" x14ac:dyDescent="0.3">
      <c r="A3130" s="6">
        <v>42544</v>
      </c>
      <c r="B3130" s="3">
        <v>22.75</v>
      </c>
      <c r="C3130" s="3">
        <v>22.35</v>
      </c>
      <c r="D3130" s="3">
        <v>23.85</v>
      </c>
      <c r="E3130" s="2">
        <v>24.35</v>
      </c>
      <c r="V3130" s="6"/>
    </row>
    <row r="3131" spans="1:22" x14ac:dyDescent="0.3">
      <c r="A3131" s="6">
        <v>42545</v>
      </c>
      <c r="B3131" s="3">
        <v>22.5</v>
      </c>
      <c r="C3131" s="3">
        <v>22</v>
      </c>
      <c r="D3131" s="3">
        <v>23.25</v>
      </c>
      <c r="E3131" s="2">
        <v>23.48</v>
      </c>
      <c r="V3131" s="6"/>
    </row>
    <row r="3132" spans="1:22" x14ac:dyDescent="0.3">
      <c r="A3132" s="6">
        <v>42548</v>
      </c>
      <c r="B3132" s="3">
        <v>22.45</v>
      </c>
      <c r="C3132" s="3">
        <v>22.4</v>
      </c>
      <c r="D3132" s="3">
        <v>22.7</v>
      </c>
      <c r="E3132" s="2">
        <v>22.8</v>
      </c>
      <c r="V3132" s="6"/>
    </row>
    <row r="3133" spans="1:22" x14ac:dyDescent="0.3">
      <c r="A3133" s="6">
        <v>42549</v>
      </c>
      <c r="B3133" s="3">
        <v>22.65</v>
      </c>
      <c r="C3133" s="3">
        <v>23.13</v>
      </c>
      <c r="D3133" s="3">
        <v>23</v>
      </c>
      <c r="E3133" s="2">
        <v>23</v>
      </c>
      <c r="V3133" s="6"/>
    </row>
    <row r="3134" spans="1:22" x14ac:dyDescent="0.3">
      <c r="A3134" s="6">
        <v>42550</v>
      </c>
      <c r="B3134" s="3">
        <v>23</v>
      </c>
      <c r="C3134" s="3">
        <v>23.18</v>
      </c>
      <c r="D3134" s="3">
        <v>23.15</v>
      </c>
      <c r="E3134" s="2">
        <v>23.2</v>
      </c>
      <c r="V3134" s="6"/>
    </row>
    <row r="3135" spans="1:22" x14ac:dyDescent="0.3">
      <c r="A3135" s="6">
        <v>42551</v>
      </c>
      <c r="B3135" s="3">
        <v>23.13</v>
      </c>
      <c r="C3135" s="3">
        <v>24.43</v>
      </c>
      <c r="D3135" s="3">
        <v>23.5</v>
      </c>
      <c r="E3135" s="2">
        <v>23.6</v>
      </c>
      <c r="V3135" s="6"/>
    </row>
    <row r="3136" spans="1:22" x14ac:dyDescent="0.3">
      <c r="A3136" s="6">
        <v>42552</v>
      </c>
      <c r="B3136" s="3">
        <v>23.35</v>
      </c>
      <c r="C3136" s="3">
        <v>24.6</v>
      </c>
      <c r="D3136" s="3">
        <v>24.7</v>
      </c>
      <c r="E3136" s="2">
        <v>27.08</v>
      </c>
      <c r="V3136" s="6"/>
    </row>
    <row r="3137" spans="1:22" x14ac:dyDescent="0.3">
      <c r="A3137" s="6">
        <v>42555</v>
      </c>
      <c r="B3137" s="3">
        <v>23.9</v>
      </c>
      <c r="C3137" s="3">
        <v>24.58</v>
      </c>
      <c r="D3137" s="3">
        <v>25</v>
      </c>
      <c r="E3137" s="2">
        <v>27.3</v>
      </c>
      <c r="V3137" s="6"/>
    </row>
    <row r="3138" spans="1:22" x14ac:dyDescent="0.3">
      <c r="A3138" s="6">
        <v>42556</v>
      </c>
      <c r="B3138" s="3">
        <v>23.9</v>
      </c>
      <c r="C3138" s="3">
        <v>24.38</v>
      </c>
      <c r="D3138" s="3">
        <v>24.7</v>
      </c>
      <c r="E3138" s="2">
        <v>27.2</v>
      </c>
      <c r="V3138" s="6"/>
    </row>
    <row r="3139" spans="1:22" x14ac:dyDescent="0.3">
      <c r="A3139" s="6">
        <v>42557</v>
      </c>
      <c r="B3139" s="3">
        <v>23.76</v>
      </c>
      <c r="C3139" s="3">
        <v>24.52</v>
      </c>
      <c r="D3139" s="3">
        <v>24.55</v>
      </c>
      <c r="E3139" s="2">
        <v>26.78</v>
      </c>
      <c r="V3139" s="6"/>
    </row>
    <row r="3140" spans="1:22" x14ac:dyDescent="0.3">
      <c r="A3140" s="6">
        <v>42558</v>
      </c>
      <c r="B3140" s="3">
        <v>24</v>
      </c>
      <c r="C3140" s="3">
        <v>24.6</v>
      </c>
      <c r="D3140" s="3">
        <v>24.7</v>
      </c>
      <c r="E3140" s="2">
        <v>26.82</v>
      </c>
      <c r="V3140" s="6"/>
    </row>
    <row r="3141" spans="1:22" x14ac:dyDescent="0.3">
      <c r="A3141" s="6">
        <v>42559</v>
      </c>
      <c r="B3141" s="3">
        <v>24.35</v>
      </c>
      <c r="C3141" s="3">
        <v>24.9</v>
      </c>
      <c r="D3141" s="3">
        <v>24.86</v>
      </c>
      <c r="E3141" s="2">
        <v>26.7</v>
      </c>
      <c r="V3141" s="6"/>
    </row>
    <row r="3142" spans="1:22" x14ac:dyDescent="0.3">
      <c r="A3142" s="6">
        <v>42562</v>
      </c>
      <c r="B3142" s="3">
        <v>25.02</v>
      </c>
      <c r="C3142" s="3">
        <v>25.15</v>
      </c>
      <c r="D3142" s="3">
        <v>25.25</v>
      </c>
      <c r="E3142" s="2">
        <v>27.28</v>
      </c>
      <c r="V3142" s="6"/>
    </row>
    <row r="3143" spans="1:22" x14ac:dyDescent="0.3">
      <c r="A3143" s="6">
        <v>42563</v>
      </c>
      <c r="B3143" s="3">
        <v>25.1</v>
      </c>
      <c r="C3143" s="3">
        <v>25.15</v>
      </c>
      <c r="D3143" s="3">
        <v>25.5</v>
      </c>
      <c r="E3143" s="2">
        <v>27.35</v>
      </c>
      <c r="V3143" s="6"/>
    </row>
    <row r="3144" spans="1:22" x14ac:dyDescent="0.3">
      <c r="A3144" s="6">
        <v>42564</v>
      </c>
      <c r="B3144" s="3">
        <v>24.98</v>
      </c>
      <c r="C3144" s="3">
        <v>25.38</v>
      </c>
      <c r="D3144" s="3">
        <v>25.8</v>
      </c>
      <c r="E3144" s="2">
        <v>27.45</v>
      </c>
      <c r="V3144" s="6"/>
    </row>
    <row r="3145" spans="1:22" x14ac:dyDescent="0.3">
      <c r="A3145" s="6">
        <v>42565</v>
      </c>
      <c r="B3145" s="3">
        <v>24.7</v>
      </c>
      <c r="C3145" s="3">
        <v>25.35</v>
      </c>
      <c r="D3145" s="3">
        <v>25.7</v>
      </c>
      <c r="E3145" s="2">
        <v>27.21</v>
      </c>
      <c r="V3145" s="6"/>
    </row>
    <row r="3146" spans="1:22" x14ac:dyDescent="0.3">
      <c r="A3146" s="6">
        <v>42566</v>
      </c>
      <c r="B3146" s="3">
        <v>24.4</v>
      </c>
      <c r="C3146" s="3">
        <v>26.55</v>
      </c>
      <c r="D3146" s="3">
        <v>25.78</v>
      </c>
      <c r="E3146" s="2">
        <v>27.33</v>
      </c>
      <c r="V3146" s="6"/>
    </row>
    <row r="3147" spans="1:22" x14ac:dyDescent="0.3">
      <c r="A3147" s="6">
        <v>42569</v>
      </c>
      <c r="B3147" s="3">
        <v>25.5</v>
      </c>
      <c r="C3147" s="3">
        <v>26.88</v>
      </c>
      <c r="D3147" s="3">
        <v>26.8</v>
      </c>
      <c r="E3147" s="2">
        <v>27.85</v>
      </c>
      <c r="V3147" s="6"/>
    </row>
    <row r="3148" spans="1:22" x14ac:dyDescent="0.3">
      <c r="A3148" s="6">
        <v>42570</v>
      </c>
      <c r="B3148" s="3">
        <v>25.7</v>
      </c>
      <c r="C3148" s="3">
        <v>26.75</v>
      </c>
      <c r="D3148" s="3">
        <v>26.98</v>
      </c>
      <c r="E3148" s="2">
        <v>27.9</v>
      </c>
      <c r="V3148" s="6"/>
    </row>
    <row r="3149" spans="1:22" x14ac:dyDescent="0.3">
      <c r="A3149" s="6">
        <v>42571</v>
      </c>
      <c r="B3149" s="3">
        <v>25.65</v>
      </c>
      <c r="C3149" s="3">
        <v>26.8</v>
      </c>
      <c r="D3149" s="3">
        <v>26.94</v>
      </c>
      <c r="E3149" s="2">
        <v>27.8</v>
      </c>
      <c r="V3149" s="6"/>
    </row>
    <row r="3150" spans="1:22" x14ac:dyDescent="0.3">
      <c r="A3150" s="6">
        <v>42572</v>
      </c>
      <c r="B3150" s="3">
        <v>25.8</v>
      </c>
      <c r="C3150" s="3">
        <v>26.65</v>
      </c>
      <c r="D3150" s="3">
        <v>26.91</v>
      </c>
      <c r="E3150" s="2">
        <v>27.75</v>
      </c>
      <c r="V3150" s="6"/>
    </row>
    <row r="3151" spans="1:22" x14ac:dyDescent="0.3">
      <c r="A3151" s="6">
        <v>42573</v>
      </c>
      <c r="B3151" s="3">
        <v>25.8</v>
      </c>
      <c r="C3151" s="3">
        <v>26.1</v>
      </c>
      <c r="D3151" s="3">
        <v>26.7</v>
      </c>
      <c r="E3151" s="2">
        <v>27.6</v>
      </c>
      <c r="V3151" s="6"/>
    </row>
    <row r="3152" spans="1:22" x14ac:dyDescent="0.3">
      <c r="A3152" s="6">
        <v>42576</v>
      </c>
      <c r="B3152" s="3">
        <v>25.5</v>
      </c>
      <c r="C3152" s="3">
        <v>26.2</v>
      </c>
      <c r="D3152" s="3">
        <v>26.1</v>
      </c>
      <c r="E3152" s="2">
        <v>27.1</v>
      </c>
      <c r="V3152" s="6"/>
    </row>
    <row r="3153" spans="1:22" x14ac:dyDescent="0.3">
      <c r="A3153" s="6">
        <v>42577</v>
      </c>
      <c r="B3153" s="3">
        <v>25.9</v>
      </c>
      <c r="C3153" s="3">
        <v>25.7</v>
      </c>
      <c r="D3153" s="3">
        <v>26.31</v>
      </c>
      <c r="E3153" s="2">
        <v>27.5</v>
      </c>
      <c r="V3153" s="6"/>
    </row>
    <row r="3154" spans="1:22" x14ac:dyDescent="0.3">
      <c r="A3154" s="6">
        <v>42578</v>
      </c>
      <c r="B3154" s="3">
        <v>25.5</v>
      </c>
      <c r="C3154" s="3">
        <v>25.56</v>
      </c>
      <c r="D3154" s="3">
        <v>25.7</v>
      </c>
      <c r="E3154" s="2">
        <v>26.75</v>
      </c>
      <c r="V3154" s="6"/>
    </row>
    <row r="3155" spans="1:22" x14ac:dyDescent="0.3">
      <c r="A3155" s="6">
        <v>42579</v>
      </c>
      <c r="B3155" s="3">
        <v>25.2</v>
      </c>
      <c r="C3155" s="3">
        <v>25.3</v>
      </c>
      <c r="D3155" s="3">
        <v>25.6</v>
      </c>
      <c r="E3155" s="2">
        <v>26.7</v>
      </c>
      <c r="V3155" s="6"/>
    </row>
    <row r="3156" spans="1:22" x14ac:dyDescent="0.3">
      <c r="A3156" s="6">
        <v>42580</v>
      </c>
      <c r="B3156" s="3">
        <v>25.05</v>
      </c>
      <c r="C3156" s="3">
        <v>25.78</v>
      </c>
      <c r="D3156" s="3">
        <v>25.38</v>
      </c>
      <c r="E3156" s="2">
        <v>26.2</v>
      </c>
      <c r="V3156" s="6"/>
    </row>
    <row r="3157" spans="1:22" x14ac:dyDescent="0.3">
      <c r="A3157" s="6">
        <v>42583</v>
      </c>
      <c r="B3157" s="3">
        <v>25.7</v>
      </c>
      <c r="C3157" s="3">
        <v>25.75</v>
      </c>
      <c r="D3157" s="3">
        <v>26.7</v>
      </c>
      <c r="E3157" s="2">
        <v>27.7</v>
      </c>
      <c r="V3157" s="6"/>
    </row>
    <row r="3158" spans="1:22" x14ac:dyDescent="0.3">
      <c r="A3158" s="6">
        <v>42584</v>
      </c>
      <c r="B3158" s="3">
        <v>25.55</v>
      </c>
      <c r="C3158" s="3">
        <v>25.9</v>
      </c>
      <c r="D3158" s="3">
        <v>26.78</v>
      </c>
      <c r="E3158" s="2">
        <v>27.73</v>
      </c>
      <c r="V3158" s="6"/>
    </row>
    <row r="3159" spans="1:22" x14ac:dyDescent="0.3">
      <c r="A3159" s="6">
        <v>42585</v>
      </c>
      <c r="B3159" s="3">
        <v>25.95</v>
      </c>
      <c r="C3159" s="3">
        <v>25.95</v>
      </c>
      <c r="D3159" s="3">
        <v>26.83</v>
      </c>
      <c r="E3159" s="2">
        <v>28</v>
      </c>
      <c r="V3159" s="6"/>
    </row>
    <row r="3160" spans="1:22" x14ac:dyDescent="0.3">
      <c r="A3160" s="6">
        <v>42586</v>
      </c>
      <c r="B3160" s="3">
        <v>26</v>
      </c>
      <c r="C3160" s="3">
        <v>25.69</v>
      </c>
      <c r="D3160" s="3">
        <v>27.2</v>
      </c>
      <c r="E3160" s="2">
        <v>28.2</v>
      </c>
      <c r="V3160" s="6"/>
    </row>
    <row r="3161" spans="1:22" x14ac:dyDescent="0.3">
      <c r="A3161" s="6">
        <v>42587</v>
      </c>
      <c r="B3161" s="3">
        <v>25.7</v>
      </c>
      <c r="C3161" s="3">
        <v>25.93</v>
      </c>
      <c r="D3161" s="3">
        <v>26.94</v>
      </c>
      <c r="E3161" s="2">
        <v>28</v>
      </c>
      <c r="V3161" s="6"/>
    </row>
    <row r="3162" spans="1:22" x14ac:dyDescent="0.3">
      <c r="A3162" s="6">
        <v>42590</v>
      </c>
      <c r="B3162" s="3">
        <v>25.85</v>
      </c>
      <c r="C3162" s="3">
        <v>25.93</v>
      </c>
      <c r="D3162" s="3">
        <v>27.2</v>
      </c>
      <c r="E3162" s="2">
        <v>28.1</v>
      </c>
      <c r="V3162" s="6"/>
    </row>
    <row r="3163" spans="1:22" x14ac:dyDescent="0.3">
      <c r="A3163" s="6">
        <v>42591</v>
      </c>
      <c r="B3163" s="3">
        <v>25.9</v>
      </c>
      <c r="C3163" s="3">
        <v>26.2</v>
      </c>
      <c r="D3163" s="3">
        <v>27.15</v>
      </c>
      <c r="E3163" s="2">
        <v>28</v>
      </c>
      <c r="V3163" s="6"/>
    </row>
    <row r="3164" spans="1:22" x14ac:dyDescent="0.3">
      <c r="A3164" s="6">
        <v>42592</v>
      </c>
      <c r="B3164" s="3">
        <v>26</v>
      </c>
      <c r="C3164" s="3">
        <v>26.05</v>
      </c>
      <c r="D3164" s="3">
        <v>27.4</v>
      </c>
      <c r="E3164" s="2">
        <v>28.3</v>
      </c>
      <c r="V3164" s="6"/>
    </row>
    <row r="3165" spans="1:22" x14ac:dyDescent="0.3">
      <c r="A3165" s="6">
        <v>42593</v>
      </c>
      <c r="B3165" s="3">
        <v>25.7</v>
      </c>
      <c r="C3165" s="3">
        <v>26.2</v>
      </c>
      <c r="D3165" s="3">
        <v>27.25</v>
      </c>
      <c r="E3165" s="2">
        <v>28</v>
      </c>
      <c r="V3165" s="6"/>
    </row>
    <row r="3166" spans="1:22" x14ac:dyDescent="0.3">
      <c r="A3166" s="6">
        <v>42594</v>
      </c>
      <c r="B3166" s="3">
        <v>25.7</v>
      </c>
      <c r="C3166" s="3">
        <v>26</v>
      </c>
      <c r="D3166" s="3">
        <v>27.45</v>
      </c>
      <c r="E3166" s="2">
        <v>28.15</v>
      </c>
      <c r="V3166" s="6"/>
    </row>
    <row r="3167" spans="1:22" x14ac:dyDescent="0.3">
      <c r="A3167" s="6">
        <v>42597</v>
      </c>
      <c r="B3167" s="3">
        <v>25.45</v>
      </c>
      <c r="C3167" s="3">
        <v>25.75</v>
      </c>
      <c r="D3167" s="3">
        <v>27.4</v>
      </c>
      <c r="E3167" s="2">
        <v>28.1</v>
      </c>
      <c r="V3167" s="6"/>
    </row>
    <row r="3168" spans="1:22" x14ac:dyDescent="0.3">
      <c r="A3168" s="6">
        <v>42598</v>
      </c>
      <c r="B3168" s="3">
        <v>25.25</v>
      </c>
      <c r="C3168" s="3">
        <v>26.05</v>
      </c>
      <c r="D3168" s="3">
        <v>27.1</v>
      </c>
      <c r="E3168" s="2">
        <v>27.9</v>
      </c>
      <c r="V3168" s="6"/>
    </row>
    <row r="3169" spans="1:22" x14ac:dyDescent="0.3">
      <c r="A3169" s="6">
        <v>42599</v>
      </c>
      <c r="B3169" s="3">
        <v>25.53</v>
      </c>
      <c r="C3169" s="3">
        <v>26.47</v>
      </c>
      <c r="D3169" s="3">
        <v>27.3</v>
      </c>
      <c r="E3169" s="2">
        <v>28.15</v>
      </c>
      <c r="V3169" s="6"/>
    </row>
    <row r="3170" spans="1:22" x14ac:dyDescent="0.3">
      <c r="A3170" s="6">
        <v>42600</v>
      </c>
      <c r="B3170" s="3">
        <v>25.75</v>
      </c>
      <c r="C3170" s="3">
        <v>26.2</v>
      </c>
      <c r="D3170" s="3">
        <v>27.3</v>
      </c>
      <c r="E3170" s="2">
        <v>28.1</v>
      </c>
      <c r="V3170" s="6"/>
    </row>
    <row r="3171" spans="1:22" x14ac:dyDescent="0.3">
      <c r="A3171" s="6">
        <v>42601</v>
      </c>
      <c r="B3171" s="3">
        <v>25.74</v>
      </c>
      <c r="C3171" s="3">
        <v>25.57</v>
      </c>
      <c r="D3171" s="3">
        <v>27.15</v>
      </c>
      <c r="E3171" s="2">
        <v>27.9</v>
      </c>
      <c r="V3171" s="6"/>
    </row>
    <row r="3172" spans="1:22" x14ac:dyDescent="0.3">
      <c r="A3172" s="6">
        <v>42604</v>
      </c>
      <c r="B3172" s="3">
        <v>25.35</v>
      </c>
      <c r="C3172" s="3">
        <v>25.2</v>
      </c>
      <c r="D3172" s="3">
        <v>26.5</v>
      </c>
      <c r="E3172" s="2">
        <v>27.27</v>
      </c>
      <c r="V3172" s="6"/>
    </row>
    <row r="3173" spans="1:22" x14ac:dyDescent="0.3">
      <c r="A3173" s="6">
        <v>42605</v>
      </c>
      <c r="B3173" s="3">
        <v>25.05</v>
      </c>
      <c r="C3173" s="3">
        <v>25.6</v>
      </c>
      <c r="D3173" s="3">
        <v>26.1</v>
      </c>
      <c r="E3173" s="2">
        <v>26.85</v>
      </c>
      <c r="V3173" s="6"/>
    </row>
    <row r="3174" spans="1:22" x14ac:dyDescent="0.3">
      <c r="A3174" s="6">
        <v>42606</v>
      </c>
      <c r="B3174" s="3">
        <v>25.4</v>
      </c>
      <c r="C3174" s="3">
        <v>25.53</v>
      </c>
      <c r="D3174" s="3">
        <v>26.5</v>
      </c>
      <c r="E3174" s="2">
        <v>27.18</v>
      </c>
      <c r="V3174" s="6"/>
    </row>
    <row r="3175" spans="1:22" x14ac:dyDescent="0.3">
      <c r="A3175" s="6">
        <v>42607</v>
      </c>
      <c r="B3175" s="3">
        <v>25.3</v>
      </c>
      <c r="C3175" s="3">
        <v>25.65</v>
      </c>
      <c r="D3175" s="3">
        <v>26.5</v>
      </c>
      <c r="E3175" s="2">
        <v>27.1</v>
      </c>
      <c r="V3175" s="6"/>
    </row>
    <row r="3176" spans="1:22" x14ac:dyDescent="0.3">
      <c r="A3176" s="6">
        <v>42608</v>
      </c>
      <c r="B3176" s="3">
        <v>25.45</v>
      </c>
      <c r="C3176" s="3">
        <v>25.35</v>
      </c>
      <c r="D3176" s="3">
        <v>26.74</v>
      </c>
      <c r="E3176" s="2">
        <v>27.18</v>
      </c>
      <c r="V3176" s="6"/>
    </row>
    <row r="3177" spans="1:22" x14ac:dyDescent="0.3">
      <c r="A3177" s="6">
        <v>42611</v>
      </c>
      <c r="B3177" s="3">
        <v>25.2</v>
      </c>
      <c r="C3177" s="3">
        <v>25.35</v>
      </c>
      <c r="D3177" s="3">
        <v>26.45</v>
      </c>
      <c r="E3177" s="2">
        <v>26.97</v>
      </c>
      <c r="V3177" s="6"/>
    </row>
    <row r="3178" spans="1:22" x14ac:dyDescent="0.3">
      <c r="A3178" s="6">
        <v>42612</v>
      </c>
      <c r="B3178" s="3">
        <v>25.15</v>
      </c>
      <c r="C3178" s="3">
        <v>24.8</v>
      </c>
      <c r="D3178" s="3">
        <v>26.5</v>
      </c>
      <c r="E3178" s="2">
        <v>27</v>
      </c>
      <c r="V3178" s="6"/>
    </row>
    <row r="3179" spans="1:22" x14ac:dyDescent="0.3">
      <c r="A3179" s="6">
        <v>42613</v>
      </c>
      <c r="B3179" s="3">
        <v>24.55</v>
      </c>
      <c r="C3179" s="3">
        <v>26.7</v>
      </c>
      <c r="D3179" s="3">
        <v>26</v>
      </c>
      <c r="E3179" s="2">
        <v>26.45</v>
      </c>
      <c r="V3179" s="6"/>
    </row>
    <row r="3180" spans="1:22" x14ac:dyDescent="0.3">
      <c r="A3180" s="6">
        <v>42614</v>
      </c>
      <c r="B3180" s="3">
        <v>25.45</v>
      </c>
      <c r="C3180" s="3">
        <v>26.9</v>
      </c>
      <c r="D3180" s="3">
        <v>27.2</v>
      </c>
      <c r="E3180" s="2">
        <v>29</v>
      </c>
      <c r="V3180" s="6"/>
    </row>
    <row r="3181" spans="1:22" x14ac:dyDescent="0.3">
      <c r="A3181" s="6">
        <v>42615</v>
      </c>
      <c r="B3181" s="3">
        <v>25.6</v>
      </c>
      <c r="C3181" s="3">
        <v>26.2</v>
      </c>
      <c r="D3181" s="3">
        <v>27.3</v>
      </c>
      <c r="E3181" s="2">
        <v>28.98</v>
      </c>
      <c r="V3181" s="6"/>
    </row>
    <row r="3182" spans="1:22" x14ac:dyDescent="0.3">
      <c r="A3182" s="6">
        <v>42618</v>
      </c>
      <c r="B3182" s="3">
        <v>25.08</v>
      </c>
      <c r="C3182" s="3">
        <v>26.05</v>
      </c>
      <c r="D3182" s="3">
        <v>26.82</v>
      </c>
      <c r="E3182" s="2">
        <v>29.02</v>
      </c>
      <c r="V3182" s="6"/>
    </row>
    <row r="3183" spans="1:22" x14ac:dyDescent="0.3">
      <c r="A3183" s="6">
        <v>42619</v>
      </c>
      <c r="B3183" s="3">
        <v>24.95</v>
      </c>
      <c r="C3183" s="3">
        <v>25.56</v>
      </c>
      <c r="D3183" s="3">
        <v>26.8</v>
      </c>
      <c r="E3183" s="2">
        <v>28.8</v>
      </c>
      <c r="V3183" s="6"/>
    </row>
    <row r="3184" spans="1:22" x14ac:dyDescent="0.3">
      <c r="A3184" s="6">
        <v>42620</v>
      </c>
      <c r="B3184" s="3">
        <v>24.36</v>
      </c>
      <c r="C3184" s="3">
        <v>25.6</v>
      </c>
      <c r="D3184" s="3">
        <v>26.33</v>
      </c>
      <c r="E3184" s="2">
        <v>28.35</v>
      </c>
      <c r="V3184" s="6"/>
    </row>
    <row r="3185" spans="1:22" x14ac:dyDescent="0.3">
      <c r="A3185" s="6">
        <v>42621</v>
      </c>
      <c r="B3185" s="3">
        <v>24.4</v>
      </c>
      <c r="C3185" s="3">
        <v>26.1</v>
      </c>
      <c r="D3185" s="3">
        <v>26.3</v>
      </c>
      <c r="E3185" s="2">
        <v>28.05</v>
      </c>
      <c r="V3185" s="6"/>
    </row>
    <row r="3186" spans="1:22" x14ac:dyDescent="0.3">
      <c r="A3186" s="6">
        <v>42622</v>
      </c>
      <c r="B3186" s="3">
        <v>24.95</v>
      </c>
      <c r="C3186" s="3">
        <v>26.2</v>
      </c>
      <c r="D3186" s="3">
        <v>26.85</v>
      </c>
      <c r="E3186" s="2">
        <v>28.2</v>
      </c>
      <c r="V3186" s="6"/>
    </row>
    <row r="3187" spans="1:22" x14ac:dyDescent="0.3">
      <c r="A3187" s="6">
        <v>42625</v>
      </c>
      <c r="B3187" s="3">
        <v>25.15</v>
      </c>
      <c r="C3187" s="3">
        <v>25.75</v>
      </c>
      <c r="D3187" s="3">
        <v>26.89</v>
      </c>
      <c r="E3187" s="2">
        <v>28.15</v>
      </c>
      <c r="V3187" s="6"/>
    </row>
    <row r="3188" spans="1:22" x14ac:dyDescent="0.3">
      <c r="A3188" s="6">
        <v>42626</v>
      </c>
      <c r="B3188" s="3">
        <v>24.6</v>
      </c>
      <c r="C3188" s="3">
        <v>25.63</v>
      </c>
      <c r="D3188" s="3">
        <v>26.48</v>
      </c>
      <c r="E3188" s="2">
        <v>27.83</v>
      </c>
      <c r="V3188" s="6"/>
    </row>
    <row r="3189" spans="1:22" x14ac:dyDescent="0.3">
      <c r="A3189" s="6">
        <v>42627</v>
      </c>
      <c r="B3189" s="3">
        <v>24.6</v>
      </c>
      <c r="C3189" s="3">
        <v>26.03</v>
      </c>
      <c r="D3189" s="3">
        <v>26.4</v>
      </c>
      <c r="E3189" s="2">
        <v>27.55</v>
      </c>
      <c r="V3189" s="6"/>
    </row>
    <row r="3190" spans="1:22" x14ac:dyDescent="0.3">
      <c r="A3190" s="6">
        <v>42628</v>
      </c>
      <c r="B3190" s="3">
        <v>25.03</v>
      </c>
      <c r="C3190" s="3">
        <v>26.75</v>
      </c>
      <c r="D3190" s="3">
        <v>26.8</v>
      </c>
      <c r="E3190" s="2">
        <v>28.2</v>
      </c>
      <c r="V3190" s="6"/>
    </row>
    <row r="3191" spans="1:22" x14ac:dyDescent="0.3">
      <c r="A3191" s="6">
        <v>42629</v>
      </c>
      <c r="B3191" s="3">
        <v>25.63</v>
      </c>
      <c r="C3191" s="3">
        <v>26.6</v>
      </c>
      <c r="D3191" s="3">
        <v>27.38</v>
      </c>
      <c r="E3191" s="2">
        <v>28.55</v>
      </c>
      <c r="V3191" s="6"/>
    </row>
    <row r="3192" spans="1:22" x14ac:dyDescent="0.3">
      <c r="A3192" s="6">
        <v>42632</v>
      </c>
      <c r="B3192" s="3">
        <v>25.15</v>
      </c>
      <c r="C3192" s="3">
        <v>26.88</v>
      </c>
      <c r="D3192" s="3">
        <v>27.35</v>
      </c>
      <c r="E3192" s="2">
        <v>28.85</v>
      </c>
      <c r="V3192" s="6"/>
    </row>
    <row r="3193" spans="1:22" x14ac:dyDescent="0.3">
      <c r="A3193" s="6">
        <v>42633</v>
      </c>
      <c r="B3193" s="3">
        <v>25.23</v>
      </c>
      <c r="C3193" s="3">
        <v>27.28</v>
      </c>
      <c r="D3193" s="3">
        <v>27.52</v>
      </c>
      <c r="E3193" s="2">
        <v>28.9</v>
      </c>
      <c r="V3193" s="6"/>
    </row>
    <row r="3194" spans="1:22" x14ac:dyDescent="0.3">
      <c r="A3194" s="6">
        <v>42634</v>
      </c>
      <c r="B3194" s="3">
        <v>25.69</v>
      </c>
      <c r="C3194" s="3">
        <v>27.3</v>
      </c>
      <c r="D3194" s="3">
        <v>28</v>
      </c>
      <c r="E3194" s="2">
        <v>29.58</v>
      </c>
      <c r="V3194" s="6"/>
    </row>
    <row r="3195" spans="1:22" x14ac:dyDescent="0.3">
      <c r="A3195" s="6">
        <v>42635</v>
      </c>
      <c r="B3195" s="3">
        <v>25.28</v>
      </c>
      <c r="C3195" s="3">
        <v>27.8</v>
      </c>
      <c r="D3195" s="3">
        <v>28.03</v>
      </c>
      <c r="E3195" s="2">
        <v>29.38</v>
      </c>
      <c r="V3195" s="6"/>
    </row>
    <row r="3196" spans="1:22" x14ac:dyDescent="0.3">
      <c r="A3196" s="6">
        <v>42636</v>
      </c>
      <c r="B3196" s="3">
        <v>25.75</v>
      </c>
      <c r="C3196" s="3">
        <v>27.98</v>
      </c>
      <c r="D3196" s="3">
        <v>28.7</v>
      </c>
      <c r="E3196" s="2">
        <v>30.55</v>
      </c>
      <c r="V3196" s="6"/>
    </row>
    <row r="3197" spans="1:22" x14ac:dyDescent="0.3">
      <c r="A3197" s="6">
        <v>42639</v>
      </c>
      <c r="B3197" s="3">
        <v>25.95</v>
      </c>
      <c r="C3197" s="3">
        <v>27.95</v>
      </c>
      <c r="D3197" s="3">
        <v>28.88</v>
      </c>
      <c r="E3197" s="2">
        <v>30.68</v>
      </c>
      <c r="V3197" s="6"/>
    </row>
    <row r="3198" spans="1:22" x14ac:dyDescent="0.3">
      <c r="A3198" s="6">
        <v>42640</v>
      </c>
      <c r="B3198" s="3">
        <v>26.15</v>
      </c>
      <c r="C3198" s="3">
        <v>28.95</v>
      </c>
      <c r="D3198" s="3">
        <v>28.8</v>
      </c>
      <c r="E3198" s="2">
        <v>30.73</v>
      </c>
      <c r="V3198" s="6"/>
    </row>
    <row r="3199" spans="1:22" x14ac:dyDescent="0.3">
      <c r="A3199" s="6">
        <v>42641</v>
      </c>
      <c r="B3199" s="3">
        <v>27.25</v>
      </c>
      <c r="C3199" s="3">
        <v>29.1</v>
      </c>
      <c r="D3199" s="3">
        <v>29.85</v>
      </c>
      <c r="E3199" s="2">
        <v>31.85</v>
      </c>
      <c r="V3199" s="6"/>
    </row>
    <row r="3200" spans="1:22" x14ac:dyDescent="0.3">
      <c r="A3200" s="6">
        <v>42642</v>
      </c>
      <c r="B3200" s="3">
        <v>27.4</v>
      </c>
      <c r="C3200" s="3">
        <v>29.85</v>
      </c>
      <c r="D3200" s="3">
        <v>30</v>
      </c>
      <c r="E3200" s="2">
        <v>31.85</v>
      </c>
      <c r="V3200" s="6"/>
    </row>
    <row r="3201" spans="1:22" x14ac:dyDescent="0.3">
      <c r="A3201" s="6">
        <v>42643</v>
      </c>
      <c r="B3201" s="3">
        <v>28.3</v>
      </c>
      <c r="C3201" s="3">
        <v>32.200000000000003</v>
      </c>
      <c r="D3201" s="3">
        <v>30.85</v>
      </c>
      <c r="E3201" s="2">
        <v>32.630000000000003</v>
      </c>
      <c r="V3201" s="6"/>
    </row>
    <row r="3202" spans="1:22" x14ac:dyDescent="0.3">
      <c r="A3202" s="6">
        <v>42646</v>
      </c>
      <c r="B3202" s="3">
        <v>31.35</v>
      </c>
      <c r="C3202" s="3">
        <v>32</v>
      </c>
      <c r="D3202" s="3">
        <v>33.9</v>
      </c>
      <c r="E3202" s="2">
        <v>33.9</v>
      </c>
      <c r="V3202" s="6"/>
    </row>
    <row r="3203" spans="1:22" x14ac:dyDescent="0.3">
      <c r="A3203" s="6">
        <v>42647</v>
      </c>
      <c r="B3203" s="3">
        <v>31.05</v>
      </c>
      <c r="C3203" s="3">
        <v>32.700000000000003</v>
      </c>
      <c r="D3203" s="3">
        <v>33.35</v>
      </c>
      <c r="E3203" s="2">
        <v>33.5</v>
      </c>
      <c r="V3203" s="6"/>
    </row>
    <row r="3204" spans="1:22" x14ac:dyDescent="0.3">
      <c r="A3204" s="6">
        <v>42648</v>
      </c>
      <c r="B3204" s="3">
        <v>31.85</v>
      </c>
      <c r="C3204" s="3">
        <v>34.229999999999997</v>
      </c>
      <c r="D3204" s="3">
        <v>34.049999999999997</v>
      </c>
      <c r="E3204" s="2">
        <v>34.299999999999997</v>
      </c>
      <c r="V3204" s="6"/>
    </row>
    <row r="3205" spans="1:22" x14ac:dyDescent="0.3">
      <c r="A3205" s="6">
        <v>42649</v>
      </c>
      <c r="B3205" s="3">
        <v>33.229999999999997</v>
      </c>
      <c r="C3205" s="3">
        <v>34.68</v>
      </c>
      <c r="D3205" s="3">
        <v>35.950000000000003</v>
      </c>
      <c r="E3205" s="2">
        <v>36.03</v>
      </c>
      <c r="V3205" s="6"/>
    </row>
    <row r="3206" spans="1:22" x14ac:dyDescent="0.3">
      <c r="A3206" s="6">
        <v>42650</v>
      </c>
      <c r="B3206" s="3">
        <v>33.799999999999997</v>
      </c>
      <c r="C3206" s="3">
        <v>35.03</v>
      </c>
      <c r="D3206" s="3">
        <v>36.299999999999997</v>
      </c>
      <c r="E3206" s="2">
        <v>36.380000000000003</v>
      </c>
      <c r="V3206" s="6"/>
    </row>
    <row r="3207" spans="1:22" x14ac:dyDescent="0.3">
      <c r="A3207" s="6">
        <v>42653</v>
      </c>
      <c r="B3207" s="3">
        <v>33.83</v>
      </c>
      <c r="C3207" s="3">
        <v>34.5</v>
      </c>
      <c r="D3207" s="3">
        <v>36.450000000000003</v>
      </c>
      <c r="E3207" s="2">
        <v>36.5</v>
      </c>
      <c r="V3207" s="6"/>
    </row>
    <row r="3208" spans="1:22" x14ac:dyDescent="0.3">
      <c r="A3208" s="6">
        <v>42654</v>
      </c>
      <c r="B3208" s="3">
        <v>33.549999999999997</v>
      </c>
      <c r="C3208" s="3">
        <v>35.15</v>
      </c>
      <c r="D3208" s="3">
        <v>36.08</v>
      </c>
      <c r="E3208" s="2">
        <v>36.15</v>
      </c>
      <c r="V3208" s="6"/>
    </row>
    <row r="3209" spans="1:22" x14ac:dyDescent="0.3">
      <c r="A3209" s="6">
        <v>42655</v>
      </c>
      <c r="B3209" s="3">
        <v>34.08</v>
      </c>
      <c r="C3209" s="3">
        <v>35.5</v>
      </c>
      <c r="D3209" s="3">
        <v>36.200000000000003</v>
      </c>
      <c r="E3209" s="2">
        <v>36.380000000000003</v>
      </c>
      <c r="V3209" s="6"/>
    </row>
    <row r="3210" spans="1:22" x14ac:dyDescent="0.3">
      <c r="A3210" s="6">
        <v>42656</v>
      </c>
      <c r="B3210" s="3">
        <v>34.549999999999997</v>
      </c>
      <c r="C3210" s="3">
        <v>36.880000000000003</v>
      </c>
      <c r="D3210" s="3">
        <v>36.799999999999997</v>
      </c>
      <c r="E3210" s="2">
        <v>36.880000000000003</v>
      </c>
      <c r="V3210" s="6"/>
    </row>
    <row r="3211" spans="1:22" x14ac:dyDescent="0.3">
      <c r="A3211" s="6">
        <v>42657</v>
      </c>
      <c r="B3211" s="3">
        <v>35.799999999999997</v>
      </c>
      <c r="C3211" s="3">
        <v>38</v>
      </c>
      <c r="D3211" s="3">
        <v>38.299999999999997</v>
      </c>
      <c r="E3211" s="2">
        <v>38.299999999999997</v>
      </c>
      <c r="V3211" s="6"/>
    </row>
    <row r="3212" spans="1:22" x14ac:dyDescent="0.3">
      <c r="A3212" s="6">
        <v>42660</v>
      </c>
      <c r="B3212" s="3">
        <v>36.6</v>
      </c>
      <c r="C3212" s="3">
        <v>38.25</v>
      </c>
      <c r="D3212" s="3">
        <v>39.700000000000003</v>
      </c>
      <c r="E3212" s="2">
        <v>39.78</v>
      </c>
      <c r="V3212" s="6"/>
    </row>
    <row r="3213" spans="1:22" x14ac:dyDescent="0.3">
      <c r="A3213" s="6">
        <v>42661</v>
      </c>
      <c r="B3213" s="3">
        <v>36.4</v>
      </c>
      <c r="C3213" s="3">
        <v>38.130000000000003</v>
      </c>
      <c r="D3213" s="3">
        <v>39.1</v>
      </c>
      <c r="E3213" s="2">
        <v>39.700000000000003</v>
      </c>
      <c r="V3213" s="6"/>
    </row>
    <row r="3214" spans="1:22" x14ac:dyDescent="0.3">
      <c r="A3214" s="6">
        <v>42662</v>
      </c>
      <c r="B3214" s="3">
        <v>36.18</v>
      </c>
      <c r="C3214" s="3">
        <v>38.799999999999997</v>
      </c>
      <c r="D3214" s="3">
        <v>38.5</v>
      </c>
      <c r="E3214" s="2">
        <v>38.9</v>
      </c>
      <c r="V3214" s="6"/>
    </row>
    <row r="3215" spans="1:22" x14ac:dyDescent="0.3">
      <c r="A3215" s="6">
        <v>42663</v>
      </c>
      <c r="B3215" s="3">
        <v>36.729999999999997</v>
      </c>
      <c r="C3215" s="3">
        <v>39.1</v>
      </c>
      <c r="D3215" s="3">
        <v>39.26</v>
      </c>
      <c r="E3215" s="2">
        <v>39.229999999999997</v>
      </c>
      <c r="V3215" s="6"/>
    </row>
    <row r="3216" spans="1:22" x14ac:dyDescent="0.3">
      <c r="A3216" s="6">
        <v>42664</v>
      </c>
      <c r="B3216" s="3">
        <v>37.25</v>
      </c>
      <c r="C3216" s="3">
        <v>41</v>
      </c>
      <c r="D3216" s="3">
        <v>39.299999999999997</v>
      </c>
      <c r="E3216" s="2">
        <v>39.25</v>
      </c>
      <c r="V3216" s="6"/>
    </row>
    <row r="3217" spans="1:22" x14ac:dyDescent="0.3">
      <c r="A3217" s="6">
        <v>42667</v>
      </c>
      <c r="B3217" s="3">
        <v>39</v>
      </c>
      <c r="C3217" s="3">
        <v>41.35</v>
      </c>
      <c r="D3217" s="3">
        <v>41.18</v>
      </c>
      <c r="E3217" s="2">
        <v>41.25</v>
      </c>
      <c r="V3217" s="6"/>
    </row>
    <row r="3218" spans="1:22" x14ac:dyDescent="0.3">
      <c r="A3218" s="6">
        <v>42668</v>
      </c>
      <c r="B3218" s="3">
        <v>40.15</v>
      </c>
      <c r="C3218" s="3">
        <v>42.5</v>
      </c>
      <c r="D3218" s="3">
        <v>41.76</v>
      </c>
      <c r="E3218" s="2">
        <v>41.5</v>
      </c>
      <c r="V3218" s="6"/>
    </row>
    <row r="3219" spans="1:22" x14ac:dyDescent="0.3">
      <c r="A3219" s="6">
        <v>42669</v>
      </c>
      <c r="B3219" s="3">
        <v>41.45</v>
      </c>
      <c r="C3219" s="3">
        <v>42.5</v>
      </c>
      <c r="D3219" s="3">
        <v>43.51</v>
      </c>
      <c r="E3219" s="2">
        <v>43.12</v>
      </c>
      <c r="V3219" s="6"/>
    </row>
    <row r="3220" spans="1:22" x14ac:dyDescent="0.3">
      <c r="A3220" s="6">
        <v>42670</v>
      </c>
      <c r="B3220" s="3">
        <v>40.799999999999997</v>
      </c>
      <c r="C3220" s="3">
        <v>43.7</v>
      </c>
      <c r="D3220" s="3">
        <v>43.35</v>
      </c>
      <c r="E3220" s="2">
        <v>43.23</v>
      </c>
      <c r="V3220" s="6"/>
    </row>
    <row r="3221" spans="1:22" x14ac:dyDescent="0.3">
      <c r="A3221" s="6">
        <v>42671</v>
      </c>
      <c r="B3221" s="3">
        <v>42.2</v>
      </c>
      <c r="C3221" s="3">
        <v>43.3</v>
      </c>
      <c r="D3221" s="3">
        <v>44.75</v>
      </c>
      <c r="E3221" s="2">
        <v>43.85</v>
      </c>
      <c r="V3221" s="6"/>
    </row>
    <row r="3222" spans="1:22" x14ac:dyDescent="0.3">
      <c r="A3222" s="6">
        <v>42674</v>
      </c>
      <c r="B3222" s="3">
        <v>41.43</v>
      </c>
      <c r="C3222" s="3">
        <v>45.78</v>
      </c>
      <c r="D3222" s="3">
        <v>44.3</v>
      </c>
      <c r="E3222" s="2">
        <v>43.72</v>
      </c>
      <c r="V3222" s="6"/>
    </row>
    <row r="3223" spans="1:22" x14ac:dyDescent="0.3">
      <c r="A3223" s="6">
        <v>42675</v>
      </c>
      <c r="B3223" s="3">
        <v>44.26</v>
      </c>
      <c r="C3223" s="3">
        <v>45.93</v>
      </c>
      <c r="D3223" s="3">
        <v>44.53</v>
      </c>
      <c r="E3223" s="2">
        <v>38.299999999999997</v>
      </c>
      <c r="V3223" s="6"/>
    </row>
    <row r="3224" spans="1:22" x14ac:dyDescent="0.3">
      <c r="A3224" s="6">
        <v>42676</v>
      </c>
      <c r="B3224" s="3">
        <v>44.03</v>
      </c>
      <c r="C3224" s="3">
        <v>46.91</v>
      </c>
      <c r="D3224" s="3">
        <v>44.3</v>
      </c>
      <c r="E3224" s="2">
        <v>38.6</v>
      </c>
      <c r="V3224" s="6"/>
    </row>
    <row r="3225" spans="1:22" x14ac:dyDescent="0.3">
      <c r="A3225" s="6">
        <v>42677</v>
      </c>
      <c r="B3225" s="3">
        <v>44.8</v>
      </c>
      <c r="C3225" s="3">
        <v>46.28</v>
      </c>
      <c r="D3225" s="3">
        <v>45.2</v>
      </c>
      <c r="E3225" s="2">
        <v>39.15</v>
      </c>
      <c r="V3225" s="6"/>
    </row>
    <row r="3226" spans="1:22" x14ac:dyDescent="0.3">
      <c r="A3226" s="6">
        <v>42678</v>
      </c>
      <c r="B3226" s="3">
        <v>44.3</v>
      </c>
      <c r="C3226" s="3">
        <v>46.4</v>
      </c>
      <c r="D3226" s="3">
        <v>44.3</v>
      </c>
      <c r="E3226" s="2">
        <v>38.630000000000003</v>
      </c>
      <c r="V3226" s="6"/>
    </row>
    <row r="3227" spans="1:22" x14ac:dyDescent="0.3">
      <c r="A3227" s="6">
        <v>42681</v>
      </c>
      <c r="B3227" s="3">
        <v>44.63</v>
      </c>
      <c r="C3227" s="3">
        <v>45.6</v>
      </c>
      <c r="D3227" s="3">
        <v>44.6</v>
      </c>
      <c r="E3227" s="2">
        <v>38.75</v>
      </c>
      <c r="V3227" s="6"/>
    </row>
    <row r="3228" spans="1:22" x14ac:dyDescent="0.3">
      <c r="A3228" s="6">
        <v>42682</v>
      </c>
      <c r="B3228" s="3">
        <v>44</v>
      </c>
      <c r="C3228" s="3">
        <v>45.18</v>
      </c>
      <c r="D3228" s="3">
        <v>43.61</v>
      </c>
      <c r="E3228" s="2">
        <v>37.950000000000003</v>
      </c>
      <c r="V3228" s="6"/>
    </row>
    <row r="3229" spans="1:22" x14ac:dyDescent="0.3">
      <c r="A3229" s="6">
        <v>42683</v>
      </c>
      <c r="B3229" s="3">
        <v>43.83</v>
      </c>
      <c r="C3229" s="3">
        <v>44.15</v>
      </c>
      <c r="D3229" s="3">
        <v>43.34</v>
      </c>
      <c r="E3229" s="2">
        <v>37.65</v>
      </c>
      <c r="V3229" s="6"/>
    </row>
    <row r="3230" spans="1:22" x14ac:dyDescent="0.3">
      <c r="A3230" s="6">
        <v>42684</v>
      </c>
      <c r="B3230" s="3">
        <v>42.7</v>
      </c>
      <c r="C3230" s="3">
        <v>44.35</v>
      </c>
      <c r="D3230" s="3">
        <v>42.35</v>
      </c>
      <c r="E3230" s="2">
        <v>36.950000000000003</v>
      </c>
      <c r="V3230" s="6"/>
    </row>
    <row r="3231" spans="1:22" x14ac:dyDescent="0.3">
      <c r="A3231" s="6">
        <v>42685</v>
      </c>
      <c r="B3231" s="3">
        <v>42.8</v>
      </c>
      <c r="C3231" s="3">
        <v>43.84</v>
      </c>
      <c r="D3231" s="3">
        <v>42.23</v>
      </c>
      <c r="E3231" s="2">
        <v>37.08</v>
      </c>
      <c r="V3231" s="6"/>
    </row>
    <row r="3232" spans="1:22" x14ac:dyDescent="0.3">
      <c r="A3232" s="6">
        <v>42688</v>
      </c>
      <c r="B3232" s="3">
        <v>42.25</v>
      </c>
      <c r="C3232" s="3">
        <v>44.48</v>
      </c>
      <c r="D3232" s="3">
        <v>41.3</v>
      </c>
      <c r="E3232" s="2">
        <v>35.9</v>
      </c>
      <c r="V3232" s="6"/>
    </row>
    <row r="3233" spans="1:22" x14ac:dyDescent="0.3">
      <c r="A3233" s="6">
        <v>42689</v>
      </c>
      <c r="B3233" s="3">
        <v>42.78</v>
      </c>
      <c r="C3233" s="3">
        <v>43.5</v>
      </c>
      <c r="D3233" s="3">
        <v>41.9</v>
      </c>
      <c r="E3233" s="2">
        <v>35.630000000000003</v>
      </c>
      <c r="V3233" s="6"/>
    </row>
    <row r="3234" spans="1:22" x14ac:dyDescent="0.3">
      <c r="A3234" s="6">
        <v>42690</v>
      </c>
      <c r="B3234" s="3">
        <v>42.38</v>
      </c>
      <c r="C3234" s="3">
        <v>41.86</v>
      </c>
      <c r="D3234" s="3">
        <v>40.67</v>
      </c>
      <c r="E3234" s="2">
        <v>35.03</v>
      </c>
      <c r="V3234" s="6"/>
    </row>
    <row r="3235" spans="1:22" x14ac:dyDescent="0.3">
      <c r="A3235" s="6">
        <v>42691</v>
      </c>
      <c r="B3235" s="3">
        <v>40.700000000000003</v>
      </c>
      <c r="C3235" s="3">
        <v>42</v>
      </c>
      <c r="D3235" s="3">
        <v>38.049999999999997</v>
      </c>
      <c r="E3235" s="2">
        <v>32.68</v>
      </c>
      <c r="V3235" s="6"/>
    </row>
    <row r="3236" spans="1:22" x14ac:dyDescent="0.3">
      <c r="A3236" s="6">
        <v>42692</v>
      </c>
      <c r="B3236" s="3">
        <v>40.65</v>
      </c>
      <c r="C3236" s="3">
        <v>39.200000000000003</v>
      </c>
      <c r="D3236" s="3">
        <v>38.200000000000003</v>
      </c>
      <c r="E3236" s="2">
        <v>32.75</v>
      </c>
      <c r="V3236" s="6"/>
    </row>
    <row r="3237" spans="1:22" x14ac:dyDescent="0.3">
      <c r="A3237" s="6">
        <v>42695</v>
      </c>
      <c r="B3237" s="3">
        <v>38.799999999999997</v>
      </c>
      <c r="C3237" s="3">
        <v>39.9</v>
      </c>
      <c r="D3237" s="3">
        <v>36.5</v>
      </c>
      <c r="E3237" s="2">
        <v>30.5</v>
      </c>
      <c r="V3237" s="6"/>
    </row>
    <row r="3238" spans="1:22" x14ac:dyDescent="0.3">
      <c r="A3238" s="6">
        <v>42696</v>
      </c>
      <c r="B3238" s="3">
        <v>38.54</v>
      </c>
      <c r="C3238" s="3">
        <v>39.76</v>
      </c>
      <c r="D3238" s="3">
        <v>37.549999999999997</v>
      </c>
      <c r="E3238" s="2">
        <v>31.6</v>
      </c>
      <c r="V3238" s="6"/>
    </row>
    <row r="3239" spans="1:22" x14ac:dyDescent="0.3">
      <c r="A3239" s="6">
        <v>42697</v>
      </c>
      <c r="B3239" s="3">
        <v>38.25</v>
      </c>
      <c r="C3239" s="3">
        <v>39.700000000000003</v>
      </c>
      <c r="D3239" s="3">
        <v>37.950000000000003</v>
      </c>
      <c r="E3239" s="2">
        <v>32</v>
      </c>
      <c r="V3239" s="6"/>
    </row>
    <row r="3240" spans="1:22" x14ac:dyDescent="0.3">
      <c r="A3240" s="6">
        <v>42698</v>
      </c>
      <c r="B3240" s="3">
        <v>39.15</v>
      </c>
      <c r="C3240" s="3">
        <v>39.5</v>
      </c>
      <c r="D3240" s="3">
        <v>37.6</v>
      </c>
      <c r="E3240" s="2">
        <v>32.21</v>
      </c>
      <c r="V3240" s="6"/>
    </row>
    <row r="3241" spans="1:22" x14ac:dyDescent="0.3">
      <c r="A3241" s="6">
        <v>42699</v>
      </c>
      <c r="B3241" s="3">
        <v>38.700000000000003</v>
      </c>
      <c r="C3241" s="3">
        <v>36.9</v>
      </c>
      <c r="D3241" s="3">
        <v>37.450000000000003</v>
      </c>
      <c r="E3241" s="2">
        <v>32.5</v>
      </c>
      <c r="V3241" s="6"/>
    </row>
    <row r="3242" spans="1:22" x14ac:dyDescent="0.3">
      <c r="A3242" s="6">
        <v>42702</v>
      </c>
      <c r="B3242" s="3">
        <v>36.75</v>
      </c>
      <c r="C3242" s="3">
        <v>36.700000000000003</v>
      </c>
      <c r="D3242" s="3">
        <v>34.9</v>
      </c>
      <c r="E3242" s="2">
        <v>29.8</v>
      </c>
      <c r="V3242" s="6"/>
    </row>
    <row r="3243" spans="1:22" x14ac:dyDescent="0.3">
      <c r="A3243" s="6">
        <v>42703</v>
      </c>
      <c r="B3243" s="3">
        <v>36.4</v>
      </c>
      <c r="C3243" s="3">
        <v>35.799999999999997</v>
      </c>
      <c r="D3243" s="3">
        <v>34.299999999999997</v>
      </c>
      <c r="E3243" s="2">
        <v>29.3</v>
      </c>
      <c r="V3243" s="6"/>
    </row>
    <row r="3244" spans="1:22" x14ac:dyDescent="0.3">
      <c r="A3244" s="6">
        <v>42704</v>
      </c>
      <c r="B3244" s="3">
        <v>35.5</v>
      </c>
      <c r="C3244" s="3">
        <v>33.200000000000003</v>
      </c>
      <c r="D3244" s="3">
        <v>33.700000000000003</v>
      </c>
      <c r="E3244" s="2">
        <v>28.5</v>
      </c>
      <c r="V3244" s="6"/>
    </row>
    <row r="3245" spans="1:22" x14ac:dyDescent="0.3">
      <c r="A3245" s="6">
        <v>42705</v>
      </c>
      <c r="B3245" s="3">
        <v>35.200000000000003</v>
      </c>
      <c r="C3245" s="3">
        <v>32.049999999999997</v>
      </c>
      <c r="D3245" s="3">
        <v>27.9</v>
      </c>
      <c r="E3245" s="2">
        <v>27</v>
      </c>
      <c r="V3245" s="6"/>
    </row>
    <row r="3246" spans="1:22" x14ac:dyDescent="0.3">
      <c r="A3246" s="6">
        <v>42706</v>
      </c>
      <c r="B3246" s="3">
        <v>33.950000000000003</v>
      </c>
      <c r="C3246" s="3">
        <v>30.8</v>
      </c>
      <c r="D3246" s="3">
        <v>27.1</v>
      </c>
      <c r="E3246" s="2">
        <v>26.7</v>
      </c>
      <c r="V3246" s="6"/>
    </row>
    <row r="3247" spans="1:22" x14ac:dyDescent="0.3">
      <c r="A3247" s="6">
        <v>42709</v>
      </c>
      <c r="B3247" s="3">
        <v>33</v>
      </c>
      <c r="C3247" s="3">
        <v>31.12</v>
      </c>
      <c r="D3247" s="3">
        <v>26.15</v>
      </c>
      <c r="E3247" s="2">
        <v>25.3</v>
      </c>
      <c r="V3247" s="6"/>
    </row>
    <row r="3248" spans="1:22" x14ac:dyDescent="0.3">
      <c r="A3248" s="6">
        <v>42710</v>
      </c>
      <c r="B3248" s="3">
        <v>32.1</v>
      </c>
      <c r="C3248" s="3">
        <v>31.45</v>
      </c>
      <c r="D3248" s="3">
        <v>26</v>
      </c>
      <c r="E3248" s="2">
        <v>24.4</v>
      </c>
      <c r="V3248" s="6"/>
    </row>
    <row r="3249" spans="1:22" x14ac:dyDescent="0.3">
      <c r="A3249" s="6">
        <v>42711</v>
      </c>
      <c r="B3249" s="3">
        <v>31.77</v>
      </c>
      <c r="C3249" s="3">
        <v>32.299999999999997</v>
      </c>
      <c r="D3249" s="3">
        <v>26</v>
      </c>
      <c r="E3249" s="2">
        <v>24.5</v>
      </c>
      <c r="V3249" s="6"/>
    </row>
    <row r="3250" spans="1:22" x14ac:dyDescent="0.3">
      <c r="A3250" s="6">
        <v>42712</v>
      </c>
      <c r="B3250" s="3">
        <v>32.799999999999997</v>
      </c>
      <c r="C3250" s="3">
        <v>33</v>
      </c>
      <c r="D3250" s="3">
        <v>26.81</v>
      </c>
      <c r="E3250" s="2">
        <v>25.65</v>
      </c>
      <c r="V3250" s="6"/>
    </row>
    <row r="3251" spans="1:22" x14ac:dyDescent="0.3">
      <c r="A3251" s="6">
        <v>42713</v>
      </c>
      <c r="B3251" s="3">
        <v>33.21</v>
      </c>
      <c r="C3251" s="3">
        <v>34</v>
      </c>
      <c r="D3251" s="3">
        <v>27.97</v>
      </c>
      <c r="E3251" s="2">
        <v>26.75</v>
      </c>
      <c r="V3251" s="6"/>
    </row>
    <row r="3252" spans="1:22" x14ac:dyDescent="0.3">
      <c r="A3252" s="6">
        <v>42716</v>
      </c>
      <c r="B3252" s="3">
        <v>34.450000000000003</v>
      </c>
      <c r="C3252" s="3">
        <v>33.65</v>
      </c>
      <c r="D3252" s="3">
        <v>29.2</v>
      </c>
      <c r="E3252" s="2">
        <v>27.65</v>
      </c>
      <c r="V3252" s="6"/>
    </row>
    <row r="3253" spans="1:22" x14ac:dyDescent="0.3">
      <c r="A3253" s="6">
        <v>42717</v>
      </c>
      <c r="B3253" s="3">
        <v>34.15</v>
      </c>
      <c r="C3253" s="3">
        <v>32.9</v>
      </c>
      <c r="D3253" s="3">
        <v>29.05</v>
      </c>
      <c r="E3253" s="2">
        <v>27.4</v>
      </c>
      <c r="V3253" s="6"/>
    </row>
    <row r="3254" spans="1:22" x14ac:dyDescent="0.3">
      <c r="A3254" s="6">
        <v>42718</v>
      </c>
      <c r="B3254" s="3">
        <v>32.65</v>
      </c>
      <c r="C3254" s="3">
        <v>33.4</v>
      </c>
      <c r="D3254" s="3">
        <v>27.85</v>
      </c>
      <c r="E3254" s="2">
        <v>26.45</v>
      </c>
      <c r="V3254" s="6"/>
    </row>
    <row r="3255" spans="1:22" x14ac:dyDescent="0.3">
      <c r="A3255" s="6">
        <v>42719</v>
      </c>
      <c r="B3255" s="3">
        <v>33.299999999999997</v>
      </c>
      <c r="C3255" s="3">
        <v>34.15</v>
      </c>
      <c r="D3255" s="3">
        <v>28.7</v>
      </c>
      <c r="E3255" s="2">
        <v>27.15</v>
      </c>
      <c r="V3255" s="6"/>
    </row>
    <row r="3256" spans="1:22" x14ac:dyDescent="0.3">
      <c r="A3256" s="6">
        <v>42720</v>
      </c>
      <c r="B3256" s="3">
        <v>33.85</v>
      </c>
      <c r="C3256" s="3">
        <v>32.22</v>
      </c>
      <c r="D3256" s="3">
        <v>29.2</v>
      </c>
      <c r="E3256" s="2">
        <v>27.65</v>
      </c>
      <c r="V3256" s="6"/>
    </row>
    <row r="3257" spans="1:22" x14ac:dyDescent="0.3">
      <c r="A3257" s="6">
        <v>42723</v>
      </c>
      <c r="B3257" s="3">
        <v>31.85</v>
      </c>
      <c r="C3257" s="3">
        <v>31.4</v>
      </c>
      <c r="D3257" s="3">
        <v>26.6</v>
      </c>
      <c r="E3257" s="2">
        <v>25.5</v>
      </c>
      <c r="V3257" s="6"/>
    </row>
    <row r="3258" spans="1:22" x14ac:dyDescent="0.3">
      <c r="A3258" s="6">
        <v>42724</v>
      </c>
      <c r="B3258" s="3">
        <v>30</v>
      </c>
      <c r="C3258" s="3">
        <v>31.93</v>
      </c>
      <c r="D3258" s="3">
        <v>26.5</v>
      </c>
      <c r="E3258" s="2">
        <v>25</v>
      </c>
      <c r="V3258" s="6"/>
    </row>
    <row r="3259" spans="1:22" x14ac:dyDescent="0.3">
      <c r="A3259" s="6">
        <v>42725</v>
      </c>
      <c r="B3259" s="3">
        <v>30.2</v>
      </c>
      <c r="C3259" s="3">
        <v>32.799999999999997</v>
      </c>
      <c r="D3259" s="3">
        <v>26.78</v>
      </c>
      <c r="E3259" s="2">
        <v>25.15</v>
      </c>
      <c r="V3259" s="6"/>
    </row>
    <row r="3260" spans="1:22" x14ac:dyDescent="0.3">
      <c r="A3260" s="6">
        <v>42726</v>
      </c>
      <c r="B3260" s="3">
        <v>31.4</v>
      </c>
      <c r="C3260" s="3">
        <v>34.08</v>
      </c>
      <c r="D3260" s="3">
        <v>28.07</v>
      </c>
      <c r="E3260" s="2">
        <v>26.35</v>
      </c>
      <c r="V3260" s="6"/>
    </row>
    <row r="3261" spans="1:22" x14ac:dyDescent="0.3">
      <c r="A3261" s="6">
        <v>42727</v>
      </c>
      <c r="B3261" s="3">
        <v>33.119999999999997</v>
      </c>
      <c r="C3261" s="3">
        <v>35.07</v>
      </c>
      <c r="D3261" s="3">
        <v>29.25</v>
      </c>
      <c r="E3261" s="2">
        <v>27.9</v>
      </c>
      <c r="V3261" s="6"/>
    </row>
    <row r="3262" spans="1:22" x14ac:dyDescent="0.3">
      <c r="A3262" s="6">
        <v>42731</v>
      </c>
      <c r="B3262" s="3">
        <v>33.75</v>
      </c>
      <c r="C3262" s="3">
        <v>35.299999999999997</v>
      </c>
      <c r="D3262" s="3">
        <v>30.06</v>
      </c>
      <c r="E3262" s="2">
        <v>28.88</v>
      </c>
      <c r="V3262" s="6"/>
    </row>
    <row r="3263" spans="1:22" x14ac:dyDescent="0.3">
      <c r="A3263" s="6">
        <v>42732</v>
      </c>
      <c r="B3263" s="3">
        <v>33.85</v>
      </c>
      <c r="C3263" s="3">
        <v>36</v>
      </c>
      <c r="D3263" s="3">
        <v>30.45</v>
      </c>
      <c r="E3263" s="2">
        <v>29.38</v>
      </c>
      <c r="V3263" s="6"/>
    </row>
    <row r="3264" spans="1:22" x14ac:dyDescent="0.3">
      <c r="A3264" s="6">
        <v>42733</v>
      </c>
      <c r="B3264" s="3">
        <v>36.5</v>
      </c>
      <c r="C3264" s="3">
        <v>36.729999999999997</v>
      </c>
      <c r="D3264" s="3">
        <v>31.75</v>
      </c>
      <c r="E3264" s="2">
        <v>30.5</v>
      </c>
      <c r="V3264" s="6"/>
    </row>
    <row r="3265" spans="1:22" x14ac:dyDescent="0.3">
      <c r="A3265" s="6">
        <v>42734</v>
      </c>
      <c r="B3265" s="3">
        <v>38.799999999999997</v>
      </c>
      <c r="C3265" s="3">
        <v>28.7</v>
      </c>
      <c r="D3265" s="3">
        <v>32</v>
      </c>
      <c r="E3265" s="2">
        <v>30.75</v>
      </c>
      <c r="V3265" s="6"/>
    </row>
    <row r="3266" spans="1:22" x14ac:dyDescent="0.3">
      <c r="A3266" s="6">
        <v>42737</v>
      </c>
      <c r="B3266" s="3">
        <v>32.549999999999997</v>
      </c>
      <c r="C3266" s="3">
        <v>28.4</v>
      </c>
      <c r="D3266" s="3">
        <v>26.95</v>
      </c>
      <c r="E3266" s="2">
        <v>23.13</v>
      </c>
      <c r="V3266" s="6"/>
    </row>
    <row r="3267" spans="1:22" x14ac:dyDescent="0.3">
      <c r="A3267" s="6">
        <v>42738</v>
      </c>
      <c r="B3267" s="3">
        <v>32.85</v>
      </c>
      <c r="C3267" s="3">
        <v>29.1</v>
      </c>
      <c r="D3267" s="3">
        <v>27</v>
      </c>
      <c r="E3267" s="2">
        <v>23.18</v>
      </c>
      <c r="V3267" s="6"/>
    </row>
    <row r="3268" spans="1:22" x14ac:dyDescent="0.3">
      <c r="A3268" s="6">
        <v>42739</v>
      </c>
      <c r="B3268" s="3">
        <v>32.75</v>
      </c>
      <c r="C3268" s="3">
        <v>28.3</v>
      </c>
      <c r="D3268" s="3">
        <v>27.35</v>
      </c>
      <c r="E3268" s="2">
        <v>23.8</v>
      </c>
      <c r="V3268" s="6"/>
    </row>
    <row r="3269" spans="1:22" x14ac:dyDescent="0.3">
      <c r="A3269" s="6">
        <v>42740</v>
      </c>
      <c r="B3269" s="3">
        <v>31.75</v>
      </c>
      <c r="C3269" s="3">
        <v>26.8</v>
      </c>
      <c r="D3269" s="3">
        <v>26.2</v>
      </c>
      <c r="E3269" s="2">
        <v>23.3</v>
      </c>
      <c r="V3269" s="6"/>
    </row>
    <row r="3270" spans="1:22" x14ac:dyDescent="0.3">
      <c r="A3270" s="6">
        <v>42741</v>
      </c>
      <c r="B3270" s="3">
        <v>29.9</v>
      </c>
      <c r="C3270" s="3">
        <v>26.9</v>
      </c>
      <c r="D3270" s="3">
        <v>24.55</v>
      </c>
      <c r="E3270" s="2">
        <v>21.75</v>
      </c>
      <c r="V3270" s="6"/>
    </row>
    <row r="3271" spans="1:22" x14ac:dyDescent="0.3">
      <c r="A3271" s="6">
        <v>42744</v>
      </c>
      <c r="B3271" s="3">
        <v>30</v>
      </c>
      <c r="C3271" s="3">
        <v>28.75</v>
      </c>
      <c r="D3271" s="3">
        <v>24.2</v>
      </c>
      <c r="E3271" s="2">
        <v>21.65</v>
      </c>
      <c r="V3271" s="6"/>
    </row>
    <row r="3272" spans="1:22" x14ac:dyDescent="0.3">
      <c r="A3272" s="6">
        <v>42745</v>
      </c>
      <c r="B3272" s="3">
        <v>31.75</v>
      </c>
      <c r="C3272" s="3">
        <v>29.1</v>
      </c>
      <c r="D3272" s="3">
        <v>25.8</v>
      </c>
      <c r="E3272" s="2">
        <v>22.7</v>
      </c>
      <c r="V3272" s="6"/>
    </row>
    <row r="3273" spans="1:22" x14ac:dyDescent="0.3">
      <c r="A3273" s="6">
        <v>42746</v>
      </c>
      <c r="B3273" s="3">
        <v>31.9</v>
      </c>
      <c r="C3273" s="3">
        <v>29.8</v>
      </c>
      <c r="D3273" s="3">
        <v>26.3</v>
      </c>
      <c r="E3273" s="2">
        <v>23.2</v>
      </c>
      <c r="V3273" s="6"/>
    </row>
    <row r="3274" spans="1:22" x14ac:dyDescent="0.3">
      <c r="A3274" s="6">
        <v>42747</v>
      </c>
      <c r="B3274" s="3">
        <v>32.75</v>
      </c>
      <c r="C3274" s="3">
        <v>28.95</v>
      </c>
      <c r="D3274" s="3">
        <v>27.1</v>
      </c>
      <c r="E3274" s="2">
        <v>23.85</v>
      </c>
      <c r="V3274" s="6"/>
    </row>
    <row r="3275" spans="1:22" x14ac:dyDescent="0.3">
      <c r="A3275" s="6">
        <v>42748</v>
      </c>
      <c r="B3275" s="3">
        <v>31.7</v>
      </c>
      <c r="C3275" s="3">
        <v>26.75</v>
      </c>
      <c r="D3275" s="3">
        <v>26.35</v>
      </c>
      <c r="E3275" s="2">
        <v>23.35</v>
      </c>
      <c r="V3275" s="6"/>
    </row>
    <row r="3276" spans="1:22" x14ac:dyDescent="0.3">
      <c r="A3276" s="6">
        <v>42751</v>
      </c>
      <c r="B3276" s="3">
        <v>28.75</v>
      </c>
      <c r="C3276" s="3">
        <v>26.9</v>
      </c>
      <c r="D3276" s="3">
        <v>24.25</v>
      </c>
      <c r="E3276" s="2">
        <v>21.25</v>
      </c>
      <c r="V3276" s="6"/>
    </row>
    <row r="3277" spans="1:22" x14ac:dyDescent="0.3">
      <c r="A3277" s="6">
        <v>42752</v>
      </c>
      <c r="B3277" s="3">
        <v>28.9</v>
      </c>
      <c r="C3277" s="3">
        <v>26.5</v>
      </c>
      <c r="D3277" s="3">
        <v>24.45</v>
      </c>
      <c r="E3277" s="2">
        <v>21.35</v>
      </c>
      <c r="V3277" s="6"/>
    </row>
    <row r="3278" spans="1:22" x14ac:dyDescent="0.3">
      <c r="A3278" s="6">
        <v>42753</v>
      </c>
      <c r="B3278" s="3">
        <v>28.6</v>
      </c>
      <c r="C3278" s="3">
        <v>26.25</v>
      </c>
      <c r="D3278" s="3">
        <v>23.95</v>
      </c>
      <c r="E3278" s="2">
        <v>20.9</v>
      </c>
      <c r="V3278" s="6"/>
    </row>
    <row r="3279" spans="1:22" x14ac:dyDescent="0.3">
      <c r="A3279" s="6">
        <v>42754</v>
      </c>
      <c r="B3279" s="3">
        <v>28.6</v>
      </c>
      <c r="C3279" s="3">
        <v>27.1</v>
      </c>
      <c r="D3279" s="3">
        <v>23.85</v>
      </c>
      <c r="E3279" s="2">
        <v>20.9</v>
      </c>
      <c r="V3279" s="6"/>
    </row>
    <row r="3280" spans="1:22" x14ac:dyDescent="0.3">
      <c r="A3280" s="6">
        <v>42755</v>
      </c>
      <c r="B3280" s="3">
        <v>29.4</v>
      </c>
      <c r="C3280" s="3">
        <v>26.95</v>
      </c>
      <c r="D3280" s="3">
        <v>24.9</v>
      </c>
      <c r="E3280" s="2">
        <v>21.8</v>
      </c>
      <c r="V3280" s="6"/>
    </row>
    <row r="3281" spans="1:22" x14ac:dyDescent="0.3">
      <c r="A3281" s="6">
        <v>42758</v>
      </c>
      <c r="B3281" s="3">
        <v>28.95</v>
      </c>
      <c r="C3281" s="3">
        <v>27.6</v>
      </c>
      <c r="D3281" s="3">
        <v>24.5</v>
      </c>
      <c r="E3281" s="2">
        <v>21.4</v>
      </c>
      <c r="V3281" s="6"/>
    </row>
    <row r="3282" spans="1:22" x14ac:dyDescent="0.3">
      <c r="A3282" s="6">
        <v>42759</v>
      </c>
      <c r="B3282" s="3">
        <v>29.45</v>
      </c>
      <c r="C3282" s="3">
        <v>27.25</v>
      </c>
      <c r="D3282" s="3">
        <v>25.2</v>
      </c>
      <c r="E3282" s="2">
        <v>22.05</v>
      </c>
      <c r="V3282" s="6"/>
    </row>
    <row r="3283" spans="1:22" x14ac:dyDescent="0.3">
      <c r="A3283" s="6">
        <v>42760</v>
      </c>
      <c r="B3283" s="3">
        <v>29.1</v>
      </c>
      <c r="C3283" s="3">
        <v>27.6</v>
      </c>
      <c r="D3283" s="3">
        <v>24.95</v>
      </c>
      <c r="E3283" s="2">
        <v>21.75</v>
      </c>
      <c r="V3283" s="6"/>
    </row>
    <row r="3284" spans="1:22" x14ac:dyDescent="0.3">
      <c r="A3284" s="6">
        <v>42761</v>
      </c>
      <c r="B3284" s="3">
        <v>29.25</v>
      </c>
      <c r="C3284" s="3">
        <v>26.65</v>
      </c>
      <c r="D3284" s="3">
        <v>25.4</v>
      </c>
      <c r="E3284" s="2">
        <v>21.8</v>
      </c>
      <c r="V3284" s="6"/>
    </row>
    <row r="3285" spans="1:22" x14ac:dyDescent="0.3">
      <c r="A3285" s="6">
        <v>42762</v>
      </c>
      <c r="B3285" s="3">
        <v>28.05</v>
      </c>
      <c r="C3285" s="3">
        <v>28.4</v>
      </c>
      <c r="D3285" s="3">
        <v>24.25</v>
      </c>
      <c r="E3285" s="2">
        <v>20.85</v>
      </c>
      <c r="V3285" s="6"/>
    </row>
    <row r="3286" spans="1:22" x14ac:dyDescent="0.3">
      <c r="A3286" s="6">
        <v>42765</v>
      </c>
      <c r="B3286" s="3">
        <v>30.12</v>
      </c>
      <c r="C3286" s="3">
        <v>28.8</v>
      </c>
      <c r="D3286" s="3">
        <v>26.3</v>
      </c>
      <c r="E3286" s="2">
        <v>22.6</v>
      </c>
      <c r="V3286" s="6"/>
    </row>
    <row r="3287" spans="1:22" x14ac:dyDescent="0.3">
      <c r="A3287" s="6">
        <v>42766</v>
      </c>
      <c r="B3287" s="3">
        <v>30.75</v>
      </c>
      <c r="C3287" s="3">
        <v>28.1</v>
      </c>
      <c r="D3287" s="3">
        <v>26.75</v>
      </c>
      <c r="E3287" s="2">
        <v>23.25</v>
      </c>
      <c r="V3287" s="6"/>
    </row>
    <row r="3288" spans="1:22" x14ac:dyDescent="0.3">
      <c r="A3288" s="6">
        <v>42767</v>
      </c>
      <c r="B3288" s="3">
        <v>30.4</v>
      </c>
      <c r="C3288" s="3">
        <v>28.3</v>
      </c>
      <c r="D3288" s="3">
        <v>24.27</v>
      </c>
      <c r="E3288" s="2">
        <v>24.15</v>
      </c>
      <c r="V3288" s="6"/>
    </row>
    <row r="3289" spans="1:22" x14ac:dyDescent="0.3">
      <c r="A3289" s="6">
        <v>42768</v>
      </c>
      <c r="B3289" s="3">
        <v>30.7</v>
      </c>
      <c r="C3289" s="3">
        <v>28</v>
      </c>
      <c r="D3289" s="3">
        <v>24.25</v>
      </c>
      <c r="E3289" s="2">
        <v>24.1</v>
      </c>
      <c r="V3289" s="6"/>
    </row>
    <row r="3290" spans="1:22" x14ac:dyDescent="0.3">
      <c r="A3290" s="6">
        <v>42769</v>
      </c>
      <c r="B3290" s="3">
        <v>30.35</v>
      </c>
      <c r="C3290" s="3">
        <v>29</v>
      </c>
      <c r="D3290" s="3">
        <v>24.05</v>
      </c>
      <c r="E3290" s="2">
        <v>24</v>
      </c>
      <c r="V3290" s="6"/>
    </row>
    <row r="3291" spans="1:22" x14ac:dyDescent="0.3">
      <c r="A3291" s="6">
        <v>42772</v>
      </c>
      <c r="B3291" s="3">
        <v>31.6</v>
      </c>
      <c r="C3291" s="3">
        <v>28.45</v>
      </c>
      <c r="D3291" s="3">
        <v>25.05</v>
      </c>
      <c r="E3291" s="2">
        <v>24.85</v>
      </c>
      <c r="V3291" s="6"/>
    </row>
    <row r="3292" spans="1:22" x14ac:dyDescent="0.3">
      <c r="A3292" s="6">
        <v>42773</v>
      </c>
      <c r="B3292" s="3">
        <v>31.05</v>
      </c>
      <c r="C3292" s="3">
        <v>27.45</v>
      </c>
      <c r="D3292" s="3">
        <v>24.55</v>
      </c>
      <c r="E3292" s="2">
        <v>24.3</v>
      </c>
      <c r="V3292" s="6"/>
    </row>
    <row r="3293" spans="1:22" x14ac:dyDescent="0.3">
      <c r="A3293" s="6">
        <v>42774</v>
      </c>
      <c r="B3293" s="3">
        <v>29.7</v>
      </c>
      <c r="C3293" s="3">
        <v>26.55</v>
      </c>
      <c r="D3293" s="3">
        <v>23.4</v>
      </c>
      <c r="E3293" s="2">
        <v>23.25</v>
      </c>
      <c r="V3293" s="6"/>
    </row>
    <row r="3294" spans="1:22" x14ac:dyDescent="0.3">
      <c r="A3294" s="6">
        <v>42775</v>
      </c>
      <c r="B3294" s="3">
        <v>28.85</v>
      </c>
      <c r="C3294" s="3">
        <v>26.65</v>
      </c>
      <c r="D3294" s="3">
        <v>22.75</v>
      </c>
      <c r="E3294" s="2">
        <v>22.65</v>
      </c>
      <c r="V3294" s="6"/>
    </row>
    <row r="3295" spans="1:22" x14ac:dyDescent="0.3">
      <c r="A3295" s="6">
        <v>42776</v>
      </c>
      <c r="B3295" s="3">
        <v>28.4</v>
      </c>
      <c r="C3295" s="3">
        <v>26.7</v>
      </c>
      <c r="D3295" s="3">
        <v>22.7</v>
      </c>
      <c r="E3295" s="2">
        <v>22.5</v>
      </c>
      <c r="V3295" s="6"/>
    </row>
    <row r="3296" spans="1:22" x14ac:dyDescent="0.3">
      <c r="A3296" s="6">
        <v>42779</v>
      </c>
      <c r="B3296" s="3">
        <v>28.7</v>
      </c>
      <c r="C3296" s="3">
        <v>26.5</v>
      </c>
      <c r="D3296" s="3">
        <v>23.1</v>
      </c>
      <c r="E3296" s="2">
        <v>22.7</v>
      </c>
      <c r="V3296" s="6"/>
    </row>
    <row r="3297" spans="1:22" x14ac:dyDescent="0.3">
      <c r="A3297" s="6">
        <v>42780</v>
      </c>
      <c r="B3297" s="3">
        <v>28.5</v>
      </c>
      <c r="C3297" s="3">
        <v>26.7</v>
      </c>
      <c r="D3297" s="3">
        <v>22.9</v>
      </c>
      <c r="E3297" s="2">
        <v>22.57</v>
      </c>
      <c r="V3297" s="6"/>
    </row>
    <row r="3298" spans="1:22" x14ac:dyDescent="0.3">
      <c r="A3298" s="6">
        <v>42781</v>
      </c>
      <c r="B3298" s="3">
        <v>28.7</v>
      </c>
      <c r="C3298" s="3">
        <v>26.83</v>
      </c>
      <c r="D3298" s="3">
        <v>23.3</v>
      </c>
      <c r="E3298" s="2">
        <v>23.05</v>
      </c>
      <c r="V3298" s="6"/>
    </row>
    <row r="3299" spans="1:22" x14ac:dyDescent="0.3">
      <c r="A3299" s="6">
        <v>42782</v>
      </c>
      <c r="B3299" s="3">
        <v>28.7</v>
      </c>
      <c r="C3299" s="3">
        <v>27.35</v>
      </c>
      <c r="D3299" s="3">
        <v>23.65</v>
      </c>
      <c r="E3299" s="2">
        <v>23.25</v>
      </c>
      <c r="V3299" s="6"/>
    </row>
    <row r="3300" spans="1:22" x14ac:dyDescent="0.3">
      <c r="A3300" s="6">
        <v>42783</v>
      </c>
      <c r="B3300" s="3">
        <v>29.65</v>
      </c>
      <c r="C3300" s="3">
        <v>28.05</v>
      </c>
      <c r="D3300" s="3">
        <v>24.15</v>
      </c>
      <c r="E3300" s="2">
        <v>23.79</v>
      </c>
      <c r="V3300" s="6"/>
    </row>
    <row r="3301" spans="1:22" x14ac:dyDescent="0.3">
      <c r="A3301" s="6">
        <v>42786</v>
      </c>
      <c r="B3301" s="3">
        <v>30.25</v>
      </c>
      <c r="C3301" s="3">
        <v>28</v>
      </c>
      <c r="D3301" s="3">
        <v>25.15</v>
      </c>
      <c r="E3301" s="2">
        <v>24.49</v>
      </c>
      <c r="V3301" s="6"/>
    </row>
    <row r="3302" spans="1:22" x14ac:dyDescent="0.3">
      <c r="A3302" s="6">
        <v>42787</v>
      </c>
      <c r="B3302" s="3">
        <v>30.3</v>
      </c>
      <c r="C3302" s="3">
        <v>28.2</v>
      </c>
      <c r="D3302" s="3">
        <v>25</v>
      </c>
      <c r="E3302" s="2">
        <v>24.95</v>
      </c>
      <c r="V3302" s="6"/>
    </row>
    <row r="3303" spans="1:22" x14ac:dyDescent="0.3">
      <c r="A3303" s="6">
        <v>42788</v>
      </c>
      <c r="B3303" s="3">
        <v>30.25</v>
      </c>
      <c r="C3303" s="3">
        <v>28.25</v>
      </c>
      <c r="D3303" s="3">
        <v>25.4</v>
      </c>
      <c r="E3303" s="2">
        <v>25.1</v>
      </c>
      <c r="V3303" s="6"/>
    </row>
    <row r="3304" spans="1:22" x14ac:dyDescent="0.3">
      <c r="A3304" s="6">
        <v>42789</v>
      </c>
      <c r="B3304" s="3">
        <v>30.5</v>
      </c>
      <c r="C3304" s="3">
        <v>27.85</v>
      </c>
      <c r="D3304" s="3">
        <v>25.5</v>
      </c>
      <c r="E3304" s="2">
        <v>25.2</v>
      </c>
      <c r="V3304" s="6"/>
    </row>
    <row r="3305" spans="1:22" x14ac:dyDescent="0.3">
      <c r="A3305" s="6">
        <v>42790</v>
      </c>
      <c r="B3305" s="3">
        <v>30.2</v>
      </c>
      <c r="C3305" s="3">
        <v>27.6</v>
      </c>
      <c r="D3305" s="3">
        <v>24.9</v>
      </c>
      <c r="E3305" s="2">
        <v>24.7</v>
      </c>
      <c r="V3305" s="6"/>
    </row>
    <row r="3306" spans="1:22" x14ac:dyDescent="0.3">
      <c r="A3306" s="6">
        <v>42793</v>
      </c>
      <c r="B3306" s="3">
        <v>30.05</v>
      </c>
      <c r="C3306" s="3">
        <v>27.6</v>
      </c>
      <c r="D3306" s="3">
        <v>24.7</v>
      </c>
      <c r="E3306" s="2">
        <v>24.5</v>
      </c>
      <c r="V3306" s="6"/>
    </row>
    <row r="3307" spans="1:22" x14ac:dyDescent="0.3">
      <c r="A3307" s="6">
        <v>42794</v>
      </c>
      <c r="B3307" s="3">
        <v>30.3</v>
      </c>
      <c r="C3307" s="3">
        <v>24.75</v>
      </c>
      <c r="D3307" s="3">
        <v>24.6</v>
      </c>
      <c r="E3307" s="2">
        <v>24.4</v>
      </c>
      <c r="V3307" s="6"/>
    </row>
    <row r="3308" spans="1:22" x14ac:dyDescent="0.3">
      <c r="A3308" s="6">
        <v>42795</v>
      </c>
      <c r="B3308" s="3">
        <v>27.7</v>
      </c>
      <c r="C3308" s="3">
        <v>25.09</v>
      </c>
      <c r="D3308" s="3">
        <v>24.55</v>
      </c>
      <c r="E3308" s="2">
        <v>23.3</v>
      </c>
      <c r="V3308" s="6"/>
    </row>
    <row r="3309" spans="1:22" x14ac:dyDescent="0.3">
      <c r="A3309" s="6">
        <v>42796</v>
      </c>
      <c r="B3309" s="3">
        <v>28.02</v>
      </c>
      <c r="C3309" s="3">
        <v>24.95</v>
      </c>
      <c r="D3309" s="3">
        <v>24.8</v>
      </c>
      <c r="E3309" s="2">
        <v>23.65</v>
      </c>
      <c r="V3309" s="6"/>
    </row>
    <row r="3310" spans="1:22" x14ac:dyDescent="0.3">
      <c r="A3310" s="6">
        <v>42797</v>
      </c>
      <c r="B3310" s="3">
        <v>27.95</v>
      </c>
      <c r="C3310" s="3">
        <v>25.25</v>
      </c>
      <c r="D3310" s="3">
        <v>24.8</v>
      </c>
      <c r="E3310" s="2">
        <v>23.6</v>
      </c>
      <c r="V3310" s="6"/>
    </row>
    <row r="3311" spans="1:22" x14ac:dyDescent="0.3">
      <c r="A3311" s="6">
        <v>42800</v>
      </c>
      <c r="B3311" s="3">
        <v>28.55</v>
      </c>
      <c r="C3311" s="3">
        <v>26</v>
      </c>
      <c r="D3311" s="3">
        <v>25</v>
      </c>
      <c r="E3311" s="2">
        <v>23.85</v>
      </c>
      <c r="V3311" s="6"/>
    </row>
    <row r="3312" spans="1:22" x14ac:dyDescent="0.3">
      <c r="A3312" s="6">
        <v>42801</v>
      </c>
      <c r="B3312" s="3">
        <v>28.95</v>
      </c>
      <c r="C3312" s="3">
        <v>24.9</v>
      </c>
      <c r="D3312" s="3">
        <v>25.55</v>
      </c>
      <c r="E3312" s="2">
        <v>24.3</v>
      </c>
      <c r="V3312" s="6"/>
    </row>
    <row r="3313" spans="1:22" x14ac:dyDescent="0.3">
      <c r="A3313" s="6">
        <v>42802</v>
      </c>
      <c r="B3313" s="3">
        <v>27.65</v>
      </c>
      <c r="C3313" s="3">
        <v>25.05</v>
      </c>
      <c r="D3313" s="3">
        <v>24.7</v>
      </c>
      <c r="E3313" s="2">
        <v>23.25</v>
      </c>
      <c r="V3313" s="6"/>
    </row>
    <row r="3314" spans="1:22" x14ac:dyDescent="0.3">
      <c r="A3314" s="6">
        <v>42803</v>
      </c>
      <c r="B3314" s="3">
        <v>27.84</v>
      </c>
      <c r="C3314" s="3">
        <v>23.85</v>
      </c>
      <c r="D3314" s="3">
        <v>24.9</v>
      </c>
      <c r="E3314" s="2">
        <v>23.3</v>
      </c>
      <c r="V3314" s="6"/>
    </row>
    <row r="3315" spans="1:22" x14ac:dyDescent="0.3">
      <c r="A3315" s="6">
        <v>42804</v>
      </c>
      <c r="B3315" s="3">
        <v>26.75</v>
      </c>
      <c r="C3315" s="3">
        <v>23.75</v>
      </c>
      <c r="D3315" s="3">
        <v>23.65</v>
      </c>
      <c r="E3315" s="2">
        <v>22.15</v>
      </c>
      <c r="V3315" s="6"/>
    </row>
    <row r="3316" spans="1:22" x14ac:dyDescent="0.3">
      <c r="A3316" s="6">
        <v>42807</v>
      </c>
      <c r="B3316" s="3">
        <v>26.5</v>
      </c>
      <c r="C3316" s="3">
        <v>23.75</v>
      </c>
      <c r="D3316" s="3">
        <v>23.6</v>
      </c>
      <c r="E3316" s="2">
        <v>22</v>
      </c>
      <c r="V3316" s="6"/>
    </row>
    <row r="3317" spans="1:22" x14ac:dyDescent="0.3">
      <c r="A3317" s="6">
        <v>42808</v>
      </c>
      <c r="B3317" s="3">
        <v>26.5</v>
      </c>
      <c r="C3317" s="3">
        <v>24.55</v>
      </c>
      <c r="D3317" s="3">
        <v>23.45</v>
      </c>
      <c r="E3317" s="2">
        <v>22.1</v>
      </c>
      <c r="V3317" s="6"/>
    </row>
    <row r="3318" spans="1:22" x14ac:dyDescent="0.3">
      <c r="A3318" s="6">
        <v>42809</v>
      </c>
      <c r="B3318" s="3">
        <v>27.2</v>
      </c>
      <c r="C3318" s="3">
        <v>24.35</v>
      </c>
      <c r="D3318" s="3">
        <v>24.15</v>
      </c>
      <c r="E3318" s="2">
        <v>22.7</v>
      </c>
      <c r="V3318" s="6"/>
    </row>
    <row r="3319" spans="1:22" x14ac:dyDescent="0.3">
      <c r="A3319" s="6">
        <v>42810</v>
      </c>
      <c r="B3319" s="3">
        <v>26.9</v>
      </c>
      <c r="C3319" s="3">
        <v>24.5</v>
      </c>
      <c r="D3319" s="3">
        <v>23.9</v>
      </c>
      <c r="E3319" s="2">
        <v>22.4</v>
      </c>
      <c r="V3319" s="6"/>
    </row>
    <row r="3320" spans="1:22" x14ac:dyDescent="0.3">
      <c r="A3320" s="6">
        <v>42811</v>
      </c>
      <c r="B3320" s="3">
        <v>27.15</v>
      </c>
      <c r="C3320" s="3">
        <v>24.35</v>
      </c>
      <c r="D3320" s="3">
        <v>24.13</v>
      </c>
      <c r="E3320" s="2">
        <v>22.75</v>
      </c>
      <c r="V3320" s="6"/>
    </row>
    <row r="3321" spans="1:22" x14ac:dyDescent="0.3">
      <c r="A3321" s="6">
        <v>42814</v>
      </c>
      <c r="B3321" s="3">
        <v>26.9</v>
      </c>
      <c r="C3321" s="3">
        <v>24.26</v>
      </c>
      <c r="D3321" s="3">
        <v>23.75</v>
      </c>
      <c r="E3321" s="2">
        <v>22.6</v>
      </c>
      <c r="V3321" s="6"/>
    </row>
    <row r="3322" spans="1:22" x14ac:dyDescent="0.3">
      <c r="A3322" s="6">
        <v>42815</v>
      </c>
      <c r="B3322" s="3">
        <v>27.06</v>
      </c>
      <c r="C3322" s="3">
        <v>24.1</v>
      </c>
      <c r="D3322" s="3">
        <v>23.85</v>
      </c>
      <c r="E3322" s="2">
        <v>22.45</v>
      </c>
      <c r="V3322" s="6"/>
    </row>
    <row r="3323" spans="1:22" x14ac:dyDescent="0.3">
      <c r="A3323" s="6">
        <v>42816</v>
      </c>
      <c r="B3323" s="3">
        <v>27.05</v>
      </c>
      <c r="C3323" s="3">
        <v>23</v>
      </c>
      <c r="D3323" s="3">
        <v>23.74</v>
      </c>
      <c r="E3323" s="2">
        <v>22</v>
      </c>
      <c r="V3323" s="6"/>
    </row>
    <row r="3324" spans="1:22" x14ac:dyDescent="0.3">
      <c r="A3324" s="6">
        <v>42817</v>
      </c>
      <c r="B3324" s="3">
        <v>26.2</v>
      </c>
      <c r="C3324" s="3">
        <v>22.45</v>
      </c>
      <c r="D3324" s="3">
        <v>22.55</v>
      </c>
      <c r="E3324" s="2">
        <v>20.9</v>
      </c>
      <c r="V3324" s="6"/>
    </row>
    <row r="3325" spans="1:22" x14ac:dyDescent="0.3">
      <c r="A3325" s="6">
        <v>42818</v>
      </c>
      <c r="B3325" s="3">
        <v>25.55</v>
      </c>
      <c r="C3325" s="3">
        <v>22</v>
      </c>
      <c r="D3325" s="3">
        <v>21.8</v>
      </c>
      <c r="E3325" s="2">
        <v>20.100000000000001</v>
      </c>
      <c r="V3325" s="6"/>
    </row>
    <row r="3326" spans="1:22" x14ac:dyDescent="0.3">
      <c r="A3326" s="6">
        <v>42821</v>
      </c>
      <c r="B3326" s="3">
        <v>25.5</v>
      </c>
      <c r="C3326" s="3">
        <v>22.6</v>
      </c>
      <c r="D3326" s="3">
        <v>21.5</v>
      </c>
      <c r="E3326" s="2">
        <v>19.8</v>
      </c>
      <c r="V3326" s="6"/>
    </row>
    <row r="3327" spans="1:22" x14ac:dyDescent="0.3">
      <c r="A3327" s="6">
        <v>42822</v>
      </c>
      <c r="B3327" s="3">
        <v>26.1</v>
      </c>
      <c r="C3327" s="3">
        <v>23.2</v>
      </c>
      <c r="D3327" s="3">
        <v>22.1</v>
      </c>
      <c r="E3327" s="2">
        <v>20.399999999999999</v>
      </c>
      <c r="V3327" s="6"/>
    </row>
    <row r="3328" spans="1:22" x14ac:dyDescent="0.3">
      <c r="A3328" s="6">
        <v>42823</v>
      </c>
      <c r="B3328" s="3">
        <v>26.15</v>
      </c>
      <c r="C3328" s="3">
        <v>23.35</v>
      </c>
      <c r="D3328" s="3">
        <v>22.5</v>
      </c>
      <c r="E3328" s="2">
        <v>20.93</v>
      </c>
      <c r="V3328" s="6"/>
    </row>
    <row r="3329" spans="1:22" x14ac:dyDescent="0.3">
      <c r="A3329" s="6">
        <v>42824</v>
      </c>
      <c r="B3329" s="3">
        <v>26.05</v>
      </c>
      <c r="C3329" s="3">
        <v>23.7</v>
      </c>
      <c r="D3329" s="3">
        <v>22.75</v>
      </c>
      <c r="E3329" s="2">
        <v>20.75</v>
      </c>
      <c r="V3329" s="6"/>
    </row>
    <row r="3330" spans="1:22" x14ac:dyDescent="0.3">
      <c r="A3330" s="6">
        <v>42825</v>
      </c>
      <c r="B3330" s="3">
        <v>26.3</v>
      </c>
      <c r="C3330" s="3">
        <v>23.5</v>
      </c>
      <c r="D3330" s="3">
        <v>23.1</v>
      </c>
      <c r="E3330" s="2">
        <v>21.1</v>
      </c>
      <c r="V3330" s="6"/>
    </row>
    <row r="3331" spans="1:22" x14ac:dyDescent="0.3">
      <c r="A3331" s="6">
        <v>42828</v>
      </c>
      <c r="B3331" s="3">
        <v>24.5</v>
      </c>
      <c r="C3331" s="3">
        <v>23.6</v>
      </c>
      <c r="D3331" s="3">
        <v>21.5</v>
      </c>
      <c r="E3331" s="2">
        <v>23.6</v>
      </c>
      <c r="V3331" s="6"/>
    </row>
    <row r="3332" spans="1:22" x14ac:dyDescent="0.3">
      <c r="A3332" s="6">
        <v>42829</v>
      </c>
      <c r="B3332" s="3">
        <v>24.75</v>
      </c>
      <c r="C3332" s="3">
        <v>24.15</v>
      </c>
      <c r="D3332" s="3">
        <v>21.65</v>
      </c>
      <c r="E3332" s="2">
        <v>23.6</v>
      </c>
      <c r="V3332" s="6"/>
    </row>
    <row r="3333" spans="1:22" x14ac:dyDescent="0.3">
      <c r="A3333" s="6">
        <v>42830</v>
      </c>
      <c r="B3333" s="3">
        <v>25.3</v>
      </c>
      <c r="C3333" s="3">
        <v>24.75</v>
      </c>
      <c r="D3333" s="3">
        <v>22.2</v>
      </c>
      <c r="E3333" s="2">
        <v>24.1</v>
      </c>
      <c r="V3333" s="6"/>
    </row>
    <row r="3334" spans="1:22" x14ac:dyDescent="0.3">
      <c r="A3334" s="6">
        <v>42831</v>
      </c>
      <c r="B3334" s="3">
        <v>26.1</v>
      </c>
      <c r="C3334" s="3">
        <v>24.6</v>
      </c>
      <c r="D3334" s="3">
        <v>22.8</v>
      </c>
      <c r="E3334" s="2">
        <v>24.7</v>
      </c>
      <c r="V3334" s="6"/>
    </row>
    <row r="3335" spans="1:22" x14ac:dyDescent="0.3">
      <c r="A3335" s="6">
        <v>42832</v>
      </c>
      <c r="B3335" s="3">
        <v>26.1</v>
      </c>
      <c r="C3335" s="3">
        <v>24.4</v>
      </c>
      <c r="D3335" s="3">
        <v>22.45</v>
      </c>
      <c r="E3335" s="2">
        <v>24.3</v>
      </c>
      <c r="V3335" s="6"/>
    </row>
    <row r="3336" spans="1:22" x14ac:dyDescent="0.3">
      <c r="A3336" s="6">
        <v>42835</v>
      </c>
      <c r="B3336" s="3">
        <v>26.1</v>
      </c>
      <c r="C3336" s="3">
        <v>24</v>
      </c>
      <c r="D3336" s="3">
        <v>21.45</v>
      </c>
      <c r="E3336" s="2">
        <v>23.75</v>
      </c>
      <c r="V3336" s="6"/>
    </row>
    <row r="3337" spans="1:22" x14ac:dyDescent="0.3">
      <c r="A3337" s="6">
        <v>42836</v>
      </c>
      <c r="B3337" s="3">
        <v>25.8</v>
      </c>
      <c r="C3337" s="3">
        <v>24.35</v>
      </c>
      <c r="D3337" s="3">
        <v>21.4</v>
      </c>
      <c r="E3337" s="2">
        <v>23.5</v>
      </c>
      <c r="V3337" s="6"/>
    </row>
    <row r="3338" spans="1:22" x14ac:dyDescent="0.3">
      <c r="A3338" s="6">
        <v>42837</v>
      </c>
      <c r="B3338" s="3">
        <v>26.25</v>
      </c>
      <c r="C3338" s="3">
        <v>23.8</v>
      </c>
      <c r="D3338" s="3">
        <v>21.9</v>
      </c>
      <c r="E3338" s="2">
        <v>24.05</v>
      </c>
      <c r="V3338" s="6"/>
    </row>
    <row r="3339" spans="1:22" x14ac:dyDescent="0.3">
      <c r="A3339" s="6">
        <v>42843</v>
      </c>
      <c r="B3339" s="3">
        <v>25.9</v>
      </c>
      <c r="C3339" s="3">
        <v>23.4</v>
      </c>
      <c r="D3339" s="3">
        <v>21.5</v>
      </c>
      <c r="E3339" s="2">
        <v>23.6</v>
      </c>
      <c r="V3339" s="6"/>
    </row>
    <row r="3340" spans="1:22" x14ac:dyDescent="0.3">
      <c r="A3340" s="6">
        <v>42844</v>
      </c>
      <c r="B3340" s="3">
        <v>25.7</v>
      </c>
      <c r="C3340" s="3">
        <v>23.75</v>
      </c>
      <c r="D3340" s="3">
        <v>21.25</v>
      </c>
      <c r="E3340" s="2">
        <v>23.3</v>
      </c>
      <c r="V3340" s="6"/>
    </row>
    <row r="3341" spans="1:22" x14ac:dyDescent="0.3">
      <c r="A3341" s="6">
        <v>42845</v>
      </c>
      <c r="B3341" s="3">
        <v>26.15</v>
      </c>
      <c r="C3341" s="3">
        <v>23.7</v>
      </c>
      <c r="D3341" s="3">
        <v>21.84</v>
      </c>
      <c r="E3341" s="2">
        <v>23.6</v>
      </c>
      <c r="V3341" s="6"/>
    </row>
    <row r="3342" spans="1:22" x14ac:dyDescent="0.3">
      <c r="A3342" s="6">
        <v>42846</v>
      </c>
      <c r="B3342" s="3">
        <v>26.2</v>
      </c>
      <c r="C3342" s="3">
        <v>24</v>
      </c>
      <c r="D3342" s="3">
        <v>21.8</v>
      </c>
      <c r="E3342" s="2">
        <v>23.8</v>
      </c>
      <c r="V3342" s="6"/>
    </row>
    <row r="3343" spans="1:22" x14ac:dyDescent="0.3">
      <c r="A3343" s="6">
        <v>42849</v>
      </c>
      <c r="B3343" s="3">
        <v>26.6</v>
      </c>
      <c r="C3343" s="3">
        <v>23.75</v>
      </c>
      <c r="D3343" s="3">
        <v>22.1</v>
      </c>
      <c r="E3343" s="2">
        <v>24</v>
      </c>
      <c r="V3343" s="6"/>
    </row>
    <row r="3344" spans="1:22" x14ac:dyDescent="0.3">
      <c r="A3344" s="6">
        <v>42850</v>
      </c>
      <c r="B3344" s="3">
        <v>26.65</v>
      </c>
      <c r="C3344" s="3">
        <v>23.9</v>
      </c>
      <c r="D3344" s="3">
        <v>21.75</v>
      </c>
      <c r="E3344" s="2">
        <v>23.65</v>
      </c>
      <c r="V3344" s="6"/>
    </row>
    <row r="3345" spans="1:22" x14ac:dyDescent="0.3">
      <c r="A3345" s="6">
        <v>42851</v>
      </c>
      <c r="B3345" s="3">
        <v>27</v>
      </c>
      <c r="C3345" s="3">
        <v>23.9</v>
      </c>
      <c r="D3345" s="3">
        <v>21.95</v>
      </c>
      <c r="E3345" s="2">
        <v>23.8</v>
      </c>
      <c r="V3345" s="6"/>
    </row>
    <row r="3346" spans="1:22" x14ac:dyDescent="0.3">
      <c r="A3346" s="6">
        <v>42852</v>
      </c>
      <c r="B3346" s="3">
        <v>27.45</v>
      </c>
      <c r="C3346" s="3">
        <v>23.9</v>
      </c>
      <c r="D3346" s="3">
        <v>22.05</v>
      </c>
      <c r="E3346" s="2">
        <v>23.95</v>
      </c>
      <c r="V3346" s="6"/>
    </row>
    <row r="3347" spans="1:22" x14ac:dyDescent="0.3">
      <c r="A3347" s="6">
        <v>42853</v>
      </c>
      <c r="B3347" s="3">
        <v>27.7</v>
      </c>
      <c r="C3347" s="3">
        <v>22</v>
      </c>
      <c r="D3347" s="3">
        <v>21.91</v>
      </c>
      <c r="E3347" s="2">
        <v>23.85</v>
      </c>
      <c r="V3347" s="6"/>
    </row>
    <row r="3348" spans="1:22" x14ac:dyDescent="0.3">
      <c r="A3348" s="6">
        <v>42857</v>
      </c>
      <c r="B3348" s="3">
        <v>24.15</v>
      </c>
      <c r="C3348" s="3">
        <v>22.27</v>
      </c>
      <c r="D3348" s="3">
        <v>23.85</v>
      </c>
      <c r="E3348" s="2">
        <v>26.15</v>
      </c>
      <c r="V3348" s="6"/>
    </row>
    <row r="3349" spans="1:22" x14ac:dyDescent="0.3">
      <c r="A3349" s="6">
        <v>42858</v>
      </c>
      <c r="B3349" s="3">
        <v>24.35</v>
      </c>
      <c r="C3349" s="3">
        <v>21.85</v>
      </c>
      <c r="D3349" s="3">
        <v>24</v>
      </c>
      <c r="E3349" s="2">
        <v>26.2</v>
      </c>
      <c r="V3349" s="6"/>
    </row>
    <row r="3350" spans="1:22" x14ac:dyDescent="0.3">
      <c r="A3350" s="6">
        <v>42859</v>
      </c>
      <c r="B3350" s="3">
        <v>23.7</v>
      </c>
      <c r="C3350" s="3">
        <v>21.6</v>
      </c>
      <c r="D3350" s="3">
        <v>23.51</v>
      </c>
      <c r="E3350" s="2">
        <v>25.7</v>
      </c>
      <c r="V3350" s="6"/>
    </row>
    <row r="3351" spans="1:22" x14ac:dyDescent="0.3">
      <c r="A3351" s="6">
        <v>42860</v>
      </c>
      <c r="B3351" s="3">
        <v>23.5</v>
      </c>
      <c r="C3351" s="3">
        <v>21.95</v>
      </c>
      <c r="D3351" s="3">
        <v>23.45</v>
      </c>
      <c r="E3351" s="2">
        <v>25.74</v>
      </c>
      <c r="V3351" s="6"/>
    </row>
    <row r="3352" spans="1:22" x14ac:dyDescent="0.3">
      <c r="A3352" s="6">
        <v>42863</v>
      </c>
      <c r="B3352" s="3">
        <v>23.95</v>
      </c>
      <c r="C3352" s="3">
        <v>21.85</v>
      </c>
      <c r="D3352" s="3">
        <v>23.6</v>
      </c>
      <c r="E3352" s="2">
        <v>25.8</v>
      </c>
      <c r="V3352" s="6"/>
    </row>
    <row r="3353" spans="1:22" x14ac:dyDescent="0.3">
      <c r="A3353" s="6">
        <v>42864</v>
      </c>
      <c r="B3353" s="3">
        <v>23.92</v>
      </c>
      <c r="C3353" s="3">
        <v>22.1</v>
      </c>
      <c r="D3353" s="3">
        <v>23.6</v>
      </c>
      <c r="E3353" s="2">
        <v>25.9</v>
      </c>
      <c r="V3353" s="6"/>
    </row>
    <row r="3354" spans="1:22" x14ac:dyDescent="0.3">
      <c r="A3354" s="6">
        <v>42865</v>
      </c>
      <c r="B3354" s="3">
        <v>24.15</v>
      </c>
      <c r="C3354" s="3">
        <v>21.9</v>
      </c>
      <c r="D3354" s="3">
        <v>23.75</v>
      </c>
      <c r="E3354" s="2">
        <v>26.05</v>
      </c>
      <c r="V3354" s="6"/>
    </row>
    <row r="3355" spans="1:22" x14ac:dyDescent="0.3">
      <c r="A3355" s="6">
        <v>42866</v>
      </c>
      <c r="B3355" s="3">
        <v>24.2</v>
      </c>
      <c r="C3355" s="3">
        <v>21.75</v>
      </c>
      <c r="D3355" s="3">
        <v>23.7</v>
      </c>
      <c r="E3355" s="2">
        <v>25.85</v>
      </c>
      <c r="V3355" s="6"/>
    </row>
    <row r="3356" spans="1:22" x14ac:dyDescent="0.3">
      <c r="A3356" s="6">
        <v>42867</v>
      </c>
      <c r="B3356" s="3">
        <v>24.05</v>
      </c>
      <c r="C3356" s="3">
        <v>21.8</v>
      </c>
      <c r="D3356" s="3">
        <v>23.65</v>
      </c>
      <c r="E3356" s="2">
        <v>25.6</v>
      </c>
      <c r="V3356" s="6"/>
    </row>
    <row r="3357" spans="1:22" x14ac:dyDescent="0.3">
      <c r="A3357" s="6">
        <v>42870</v>
      </c>
      <c r="B3357" s="3">
        <v>24.05</v>
      </c>
      <c r="C3357" s="3">
        <v>20.66</v>
      </c>
      <c r="D3357" s="3">
        <v>23.55</v>
      </c>
      <c r="E3357" s="2">
        <v>25.65</v>
      </c>
      <c r="V3357" s="6"/>
    </row>
    <row r="3358" spans="1:22" x14ac:dyDescent="0.3">
      <c r="A3358" s="6">
        <v>42871</v>
      </c>
      <c r="B3358" s="3">
        <v>22.6</v>
      </c>
      <c r="C3358" s="3">
        <v>21.25</v>
      </c>
      <c r="D3358" s="3">
        <v>22.4</v>
      </c>
      <c r="E3358" s="2">
        <v>24.85</v>
      </c>
      <c r="V3358" s="6"/>
    </row>
    <row r="3359" spans="1:22" x14ac:dyDescent="0.3">
      <c r="A3359" s="6">
        <v>42873</v>
      </c>
      <c r="B3359" s="3">
        <v>23.3</v>
      </c>
      <c r="C3359" s="3">
        <v>21.53</v>
      </c>
      <c r="D3359" s="3">
        <v>22.75</v>
      </c>
      <c r="E3359" s="2">
        <v>25.3</v>
      </c>
      <c r="V3359" s="6"/>
    </row>
    <row r="3360" spans="1:22" x14ac:dyDescent="0.3">
      <c r="A3360" s="6">
        <v>42874</v>
      </c>
      <c r="B3360" s="3">
        <v>23.6</v>
      </c>
      <c r="C3360" s="3">
        <v>21.75</v>
      </c>
      <c r="D3360" s="3">
        <v>23.25</v>
      </c>
      <c r="E3360" s="2">
        <v>25.65</v>
      </c>
      <c r="V3360" s="6"/>
    </row>
    <row r="3361" spans="1:22" x14ac:dyDescent="0.3">
      <c r="A3361" s="6">
        <v>42877</v>
      </c>
      <c r="B3361" s="3">
        <v>23.95</v>
      </c>
      <c r="C3361" s="3">
        <v>22.05</v>
      </c>
      <c r="D3361" s="3">
        <v>23.5</v>
      </c>
      <c r="E3361" s="2">
        <v>25.85</v>
      </c>
      <c r="V3361" s="6"/>
    </row>
    <row r="3362" spans="1:22" x14ac:dyDescent="0.3">
      <c r="A3362" s="6">
        <v>42878</v>
      </c>
      <c r="B3362" s="3">
        <v>24.25</v>
      </c>
      <c r="C3362" s="3">
        <v>22.55</v>
      </c>
      <c r="D3362" s="3">
        <v>23.75</v>
      </c>
      <c r="E3362" s="2">
        <v>26.05</v>
      </c>
      <c r="V3362" s="6"/>
    </row>
    <row r="3363" spans="1:22" x14ac:dyDescent="0.3">
      <c r="A3363" s="6">
        <v>42879</v>
      </c>
      <c r="B3363" s="3">
        <v>24.85</v>
      </c>
      <c r="C3363" s="3">
        <v>22.2</v>
      </c>
      <c r="D3363" s="3">
        <v>24.05</v>
      </c>
      <c r="E3363" s="2">
        <v>26.1</v>
      </c>
      <c r="V3363" s="6"/>
    </row>
    <row r="3364" spans="1:22" x14ac:dyDescent="0.3">
      <c r="A3364" s="6">
        <v>42881</v>
      </c>
      <c r="B3364" s="3">
        <v>24.56</v>
      </c>
      <c r="C3364" s="3">
        <v>22.5</v>
      </c>
      <c r="D3364" s="3">
        <v>23.6</v>
      </c>
      <c r="E3364" s="2">
        <v>25.7</v>
      </c>
      <c r="V3364" s="6"/>
    </row>
    <row r="3365" spans="1:22" x14ac:dyDescent="0.3">
      <c r="A3365" s="6">
        <v>42884</v>
      </c>
      <c r="B3365" s="3">
        <v>25</v>
      </c>
      <c r="C3365" s="3">
        <v>22.5</v>
      </c>
      <c r="D3365" s="3">
        <v>23.85</v>
      </c>
      <c r="E3365" s="2">
        <v>25.85</v>
      </c>
      <c r="V3365" s="6"/>
    </row>
    <row r="3366" spans="1:22" x14ac:dyDescent="0.3">
      <c r="A3366" s="6">
        <v>42885</v>
      </c>
      <c r="B3366" s="3">
        <v>25</v>
      </c>
      <c r="C3366" s="3">
        <v>23.3</v>
      </c>
      <c r="D3366" s="3">
        <v>23.75</v>
      </c>
      <c r="E3366" s="2">
        <v>26</v>
      </c>
      <c r="V3366" s="6"/>
    </row>
    <row r="3367" spans="1:22" x14ac:dyDescent="0.3">
      <c r="A3367" s="6">
        <v>42886</v>
      </c>
      <c r="B3367" s="3">
        <v>25.7</v>
      </c>
      <c r="C3367" s="3">
        <v>24.45</v>
      </c>
      <c r="D3367" s="3">
        <v>24.55</v>
      </c>
      <c r="E3367" s="2">
        <v>26.6</v>
      </c>
      <c r="V3367" s="6"/>
    </row>
    <row r="3368" spans="1:22" x14ac:dyDescent="0.3">
      <c r="A3368" s="6">
        <v>42887</v>
      </c>
      <c r="B3368" s="3">
        <v>23</v>
      </c>
      <c r="C3368" s="3">
        <v>24.6</v>
      </c>
      <c r="D3368" s="3">
        <v>26.7</v>
      </c>
      <c r="E3368" s="2">
        <v>26.4</v>
      </c>
      <c r="V3368" s="6"/>
    </row>
    <row r="3369" spans="1:22" x14ac:dyDescent="0.3">
      <c r="A3369" s="6">
        <v>42888</v>
      </c>
      <c r="B3369" s="3">
        <v>23.35</v>
      </c>
      <c r="C3369" s="3">
        <v>23.45</v>
      </c>
      <c r="D3369" s="3">
        <v>26.95</v>
      </c>
      <c r="E3369" s="2">
        <v>26.87</v>
      </c>
      <c r="V3369" s="6"/>
    </row>
    <row r="3370" spans="1:22" x14ac:dyDescent="0.3">
      <c r="A3370" s="6">
        <v>42892</v>
      </c>
      <c r="B3370" s="3">
        <v>22</v>
      </c>
      <c r="C3370" s="3">
        <v>23.75</v>
      </c>
      <c r="D3370" s="3">
        <v>25.95</v>
      </c>
      <c r="E3370" s="2">
        <v>26.2</v>
      </c>
      <c r="V3370" s="6"/>
    </row>
    <row r="3371" spans="1:22" x14ac:dyDescent="0.3">
      <c r="A3371" s="6">
        <v>42893</v>
      </c>
      <c r="B3371" s="3">
        <v>22.35</v>
      </c>
      <c r="C3371" s="3">
        <v>23.95</v>
      </c>
      <c r="D3371" s="3">
        <v>26.4</v>
      </c>
      <c r="E3371" s="2">
        <v>26.23</v>
      </c>
      <c r="V3371" s="6"/>
    </row>
    <row r="3372" spans="1:22" x14ac:dyDescent="0.3">
      <c r="A3372" s="6">
        <v>42894</v>
      </c>
      <c r="B3372" s="3">
        <v>22.5</v>
      </c>
      <c r="C3372" s="3">
        <v>23.6</v>
      </c>
      <c r="D3372" s="3">
        <v>26.55</v>
      </c>
      <c r="E3372" s="2">
        <v>26.4</v>
      </c>
      <c r="V3372" s="6"/>
    </row>
    <row r="3373" spans="1:22" x14ac:dyDescent="0.3">
      <c r="A3373" s="6">
        <v>42895</v>
      </c>
      <c r="B3373" s="3">
        <v>22.2</v>
      </c>
      <c r="C3373" s="3">
        <v>23.6</v>
      </c>
      <c r="D3373" s="3">
        <v>26.25</v>
      </c>
      <c r="E3373" s="2">
        <v>26.23</v>
      </c>
      <c r="V3373" s="6"/>
    </row>
    <row r="3374" spans="1:22" x14ac:dyDescent="0.3">
      <c r="A3374" s="6">
        <v>42898</v>
      </c>
      <c r="B3374" s="3">
        <v>22.2</v>
      </c>
      <c r="C3374" s="3">
        <v>23.9</v>
      </c>
      <c r="D3374" s="3">
        <v>26.1</v>
      </c>
      <c r="E3374" s="2">
        <v>26.23</v>
      </c>
      <c r="V3374" s="6"/>
    </row>
    <row r="3375" spans="1:22" x14ac:dyDescent="0.3">
      <c r="A3375" s="6">
        <v>42899</v>
      </c>
      <c r="B3375" s="3">
        <v>22.61</v>
      </c>
      <c r="C3375" s="3">
        <v>24.2</v>
      </c>
      <c r="D3375" s="3">
        <v>26.3</v>
      </c>
      <c r="E3375" s="2">
        <v>26.41</v>
      </c>
      <c r="V3375" s="6"/>
    </row>
    <row r="3376" spans="1:22" x14ac:dyDescent="0.3">
      <c r="A3376" s="6">
        <v>42900</v>
      </c>
      <c r="B3376" s="3">
        <v>22.8</v>
      </c>
      <c r="C3376" s="3">
        <v>24.1</v>
      </c>
      <c r="D3376" s="3">
        <v>26.8</v>
      </c>
      <c r="E3376" s="2">
        <v>26.48</v>
      </c>
      <c r="V3376" s="6"/>
    </row>
    <row r="3377" spans="1:22" x14ac:dyDescent="0.3">
      <c r="A3377" s="6">
        <v>42901</v>
      </c>
      <c r="B3377" s="3">
        <v>22.7</v>
      </c>
      <c r="C3377" s="3">
        <v>24.1</v>
      </c>
      <c r="D3377" s="3">
        <v>26.75</v>
      </c>
      <c r="E3377" s="2">
        <v>26.4</v>
      </c>
      <c r="V3377" s="6"/>
    </row>
    <row r="3378" spans="1:22" x14ac:dyDescent="0.3">
      <c r="A3378" s="6">
        <v>42902</v>
      </c>
      <c r="B3378" s="3">
        <v>22.85</v>
      </c>
      <c r="C3378" s="3">
        <v>23.65</v>
      </c>
      <c r="D3378" s="3">
        <v>26.85</v>
      </c>
      <c r="E3378" s="2">
        <v>26.73</v>
      </c>
      <c r="V3378" s="6"/>
    </row>
    <row r="3379" spans="1:22" x14ac:dyDescent="0.3">
      <c r="A3379" s="6">
        <v>42905</v>
      </c>
      <c r="B3379" s="3">
        <v>22.5</v>
      </c>
      <c r="C3379" s="3">
        <v>22.95</v>
      </c>
      <c r="D3379" s="3">
        <v>26.45</v>
      </c>
      <c r="E3379" s="2">
        <v>26.4</v>
      </c>
      <c r="V3379" s="6"/>
    </row>
    <row r="3380" spans="1:22" x14ac:dyDescent="0.3">
      <c r="A3380" s="6">
        <v>42906</v>
      </c>
      <c r="B3380" s="3">
        <v>21.65</v>
      </c>
      <c r="C3380" s="3">
        <v>22.9</v>
      </c>
      <c r="D3380" s="3">
        <v>26</v>
      </c>
      <c r="E3380" s="2">
        <v>26.05</v>
      </c>
      <c r="V3380" s="6"/>
    </row>
    <row r="3381" spans="1:22" x14ac:dyDescent="0.3">
      <c r="A3381" s="6">
        <v>42907</v>
      </c>
      <c r="B3381" s="3">
        <v>21.5</v>
      </c>
      <c r="C3381" s="3">
        <v>23</v>
      </c>
      <c r="D3381" s="3">
        <v>25.79</v>
      </c>
      <c r="E3381" s="2">
        <v>25.4</v>
      </c>
      <c r="V3381" s="6"/>
    </row>
    <row r="3382" spans="1:22" x14ac:dyDescent="0.3">
      <c r="A3382" s="6">
        <v>42908</v>
      </c>
      <c r="B3382" s="3">
        <v>21.5</v>
      </c>
      <c r="C3382" s="3">
        <v>23.05</v>
      </c>
      <c r="D3382" s="3">
        <v>25.85</v>
      </c>
      <c r="E3382" s="2">
        <v>25.43</v>
      </c>
      <c r="V3382" s="6"/>
    </row>
    <row r="3383" spans="1:22" x14ac:dyDescent="0.3">
      <c r="A3383" s="6">
        <v>42909</v>
      </c>
      <c r="B3383" s="3">
        <v>21.75</v>
      </c>
      <c r="C3383" s="3">
        <v>23.69</v>
      </c>
      <c r="D3383" s="3">
        <v>25.9</v>
      </c>
      <c r="E3383" s="2">
        <v>25.65</v>
      </c>
      <c r="V3383" s="6"/>
    </row>
    <row r="3384" spans="1:22" x14ac:dyDescent="0.3">
      <c r="A3384" s="6">
        <v>42912</v>
      </c>
      <c r="B3384" s="3">
        <v>22.35</v>
      </c>
      <c r="C3384" s="3">
        <v>24.2</v>
      </c>
      <c r="D3384" s="3">
        <v>26.25</v>
      </c>
      <c r="E3384" s="2">
        <v>25.9</v>
      </c>
      <c r="V3384" s="6"/>
    </row>
    <row r="3385" spans="1:22" x14ac:dyDescent="0.3">
      <c r="A3385" s="6">
        <v>42913</v>
      </c>
      <c r="B3385" s="3">
        <v>22.85</v>
      </c>
      <c r="C3385" s="3">
        <v>24</v>
      </c>
      <c r="D3385" s="3">
        <v>26.7</v>
      </c>
      <c r="E3385" s="2">
        <v>26.43</v>
      </c>
      <c r="V3385" s="6"/>
    </row>
    <row r="3386" spans="1:22" x14ac:dyDescent="0.3">
      <c r="A3386" s="6">
        <v>42914</v>
      </c>
      <c r="B3386" s="3">
        <v>22.56</v>
      </c>
      <c r="C3386" s="3">
        <v>24.35</v>
      </c>
      <c r="D3386" s="3">
        <v>26.3</v>
      </c>
      <c r="E3386" s="2">
        <v>26.6</v>
      </c>
      <c r="V3386" s="6"/>
    </row>
    <row r="3387" spans="1:22" x14ac:dyDescent="0.3">
      <c r="A3387" s="6">
        <v>42915</v>
      </c>
      <c r="B3387" s="3">
        <v>22.8</v>
      </c>
      <c r="C3387" s="3">
        <v>24.7</v>
      </c>
      <c r="D3387" s="3">
        <v>26.6</v>
      </c>
      <c r="E3387" s="2">
        <v>26.44</v>
      </c>
      <c r="V3387" s="6"/>
    </row>
    <row r="3388" spans="1:22" x14ac:dyDescent="0.3">
      <c r="A3388" s="6">
        <v>42916</v>
      </c>
      <c r="B3388" s="3">
        <v>23.4</v>
      </c>
      <c r="C3388" s="3">
        <v>27.6</v>
      </c>
      <c r="D3388" s="3">
        <v>26.95</v>
      </c>
      <c r="E3388" s="2">
        <v>26.5</v>
      </c>
      <c r="V3388" s="6"/>
    </row>
    <row r="3389" spans="1:22" x14ac:dyDescent="0.3">
      <c r="A3389" s="6">
        <v>42919</v>
      </c>
      <c r="B3389" s="3">
        <v>25.65</v>
      </c>
      <c r="C3389" s="3">
        <v>27.95</v>
      </c>
      <c r="D3389" s="3">
        <v>27.15</v>
      </c>
      <c r="E3389" s="2">
        <v>29.8</v>
      </c>
      <c r="V3389" s="6"/>
    </row>
    <row r="3390" spans="1:22" x14ac:dyDescent="0.3">
      <c r="A3390" s="6">
        <v>42920</v>
      </c>
      <c r="B3390" s="3">
        <v>25.85</v>
      </c>
      <c r="C3390" s="3">
        <v>27.9</v>
      </c>
      <c r="D3390" s="3">
        <v>27.4</v>
      </c>
      <c r="E3390" s="2">
        <v>30.03</v>
      </c>
      <c r="V3390" s="6"/>
    </row>
    <row r="3391" spans="1:22" x14ac:dyDescent="0.3">
      <c r="A3391" s="6">
        <v>42921</v>
      </c>
      <c r="B3391" s="3">
        <v>26.2</v>
      </c>
      <c r="C3391" s="3">
        <v>28.8</v>
      </c>
      <c r="D3391" s="3">
        <v>27.25</v>
      </c>
      <c r="E3391" s="2">
        <v>30.03</v>
      </c>
      <c r="V3391" s="6"/>
    </row>
    <row r="3392" spans="1:22" x14ac:dyDescent="0.3">
      <c r="A3392" s="6">
        <v>42922</v>
      </c>
      <c r="B3392" s="3">
        <v>27</v>
      </c>
      <c r="C3392" s="3">
        <v>29.15</v>
      </c>
      <c r="D3392" s="3">
        <v>28.25</v>
      </c>
      <c r="E3392" s="2">
        <v>30.85</v>
      </c>
      <c r="V3392" s="6"/>
    </row>
    <row r="3393" spans="1:22" x14ac:dyDescent="0.3">
      <c r="A3393" s="6">
        <v>42923</v>
      </c>
      <c r="B3393" s="3">
        <v>27.4</v>
      </c>
      <c r="C3393" s="3">
        <v>29.6</v>
      </c>
      <c r="D3393" s="3">
        <v>29.1</v>
      </c>
      <c r="E3393" s="2">
        <v>31.2</v>
      </c>
      <c r="V3393" s="6"/>
    </row>
    <row r="3394" spans="1:22" x14ac:dyDescent="0.3">
      <c r="A3394" s="6">
        <v>42926</v>
      </c>
      <c r="B3394" s="3">
        <v>27.8</v>
      </c>
      <c r="C3394" s="3">
        <v>29.3</v>
      </c>
      <c r="D3394" s="3">
        <v>29.65</v>
      </c>
      <c r="E3394" s="2">
        <v>31.8</v>
      </c>
      <c r="V3394" s="6"/>
    </row>
    <row r="3395" spans="1:22" x14ac:dyDescent="0.3">
      <c r="A3395" s="6">
        <v>42927</v>
      </c>
      <c r="B3395" s="3">
        <v>27.6</v>
      </c>
      <c r="C3395" s="3">
        <v>29.25</v>
      </c>
      <c r="D3395" s="3">
        <v>29.3</v>
      </c>
      <c r="E3395" s="2">
        <v>31.39</v>
      </c>
      <c r="V3395" s="6"/>
    </row>
    <row r="3396" spans="1:22" x14ac:dyDescent="0.3">
      <c r="A3396" s="6">
        <v>42928</v>
      </c>
      <c r="B3396" s="3">
        <v>27.5</v>
      </c>
      <c r="C3396" s="3">
        <v>29.15</v>
      </c>
      <c r="D3396" s="3">
        <v>29.25</v>
      </c>
      <c r="E3396" s="2">
        <v>31.1</v>
      </c>
      <c r="V3396" s="6"/>
    </row>
    <row r="3397" spans="1:22" x14ac:dyDescent="0.3">
      <c r="A3397" s="6">
        <v>42929</v>
      </c>
      <c r="B3397" s="3">
        <v>27.35</v>
      </c>
      <c r="C3397" s="3">
        <v>28.45</v>
      </c>
      <c r="D3397" s="3">
        <v>29.08</v>
      </c>
      <c r="E3397" s="2">
        <v>30.7</v>
      </c>
      <c r="V3397" s="6"/>
    </row>
    <row r="3398" spans="1:22" x14ac:dyDescent="0.3">
      <c r="A3398" s="6">
        <v>42930</v>
      </c>
      <c r="B3398" s="3">
        <v>26.7</v>
      </c>
      <c r="C3398" s="3">
        <v>28.1</v>
      </c>
      <c r="D3398" s="3">
        <v>28.5</v>
      </c>
      <c r="E3398" s="2">
        <v>30.4</v>
      </c>
      <c r="V3398" s="6"/>
    </row>
    <row r="3399" spans="1:22" x14ac:dyDescent="0.3">
      <c r="A3399" s="6">
        <v>42933</v>
      </c>
      <c r="B3399" s="3">
        <v>26.3</v>
      </c>
      <c r="C3399" s="3">
        <v>28.8</v>
      </c>
      <c r="D3399" s="3">
        <v>28.18</v>
      </c>
      <c r="E3399" s="2">
        <v>30.61</v>
      </c>
      <c r="V3399" s="6"/>
    </row>
    <row r="3400" spans="1:22" x14ac:dyDescent="0.3">
      <c r="A3400" s="6">
        <v>42934</v>
      </c>
      <c r="B3400" s="3">
        <v>26.8</v>
      </c>
      <c r="C3400" s="3">
        <v>28.7</v>
      </c>
      <c r="D3400" s="3">
        <v>28.87</v>
      </c>
      <c r="E3400" s="2">
        <v>31.4</v>
      </c>
      <c r="V3400" s="6"/>
    </row>
    <row r="3401" spans="1:22" x14ac:dyDescent="0.3">
      <c r="A3401" s="6">
        <v>42935</v>
      </c>
      <c r="B3401" s="3">
        <v>26.75</v>
      </c>
      <c r="C3401" s="3">
        <v>28.65</v>
      </c>
      <c r="D3401" s="3">
        <v>28.89</v>
      </c>
      <c r="E3401" s="2">
        <v>31.4</v>
      </c>
      <c r="V3401" s="6"/>
    </row>
    <row r="3402" spans="1:22" x14ac:dyDescent="0.3">
      <c r="A3402" s="6">
        <v>42936</v>
      </c>
      <c r="B3402" s="3">
        <v>26.75</v>
      </c>
      <c r="C3402" s="3">
        <v>28.4</v>
      </c>
      <c r="D3402" s="3">
        <v>28.8</v>
      </c>
      <c r="E3402" s="2">
        <v>31.5</v>
      </c>
      <c r="V3402" s="6"/>
    </row>
    <row r="3403" spans="1:22" x14ac:dyDescent="0.3">
      <c r="A3403" s="6">
        <v>42937</v>
      </c>
      <c r="B3403" s="3">
        <v>26.4</v>
      </c>
      <c r="C3403" s="3">
        <v>28.35</v>
      </c>
      <c r="D3403" s="3">
        <v>28.6</v>
      </c>
      <c r="E3403" s="2">
        <v>30.85</v>
      </c>
      <c r="V3403" s="6"/>
    </row>
    <row r="3404" spans="1:22" x14ac:dyDescent="0.3">
      <c r="A3404" s="6">
        <v>42940</v>
      </c>
      <c r="B3404" s="3">
        <v>26.5</v>
      </c>
      <c r="C3404" s="3">
        <v>28.25</v>
      </c>
      <c r="D3404" s="3">
        <v>28.15</v>
      </c>
      <c r="E3404" s="2">
        <v>30.4</v>
      </c>
      <c r="V3404" s="6"/>
    </row>
    <row r="3405" spans="1:22" x14ac:dyDescent="0.3">
      <c r="A3405" s="6">
        <v>42941</v>
      </c>
      <c r="B3405" s="3">
        <v>26.25</v>
      </c>
      <c r="C3405" s="3">
        <v>28.9</v>
      </c>
      <c r="D3405" s="3">
        <v>28.04</v>
      </c>
      <c r="E3405" s="2">
        <v>30.4</v>
      </c>
      <c r="V3405" s="6"/>
    </row>
    <row r="3406" spans="1:22" x14ac:dyDescent="0.3">
      <c r="A3406" s="6">
        <v>42942</v>
      </c>
      <c r="B3406" s="3">
        <v>26.59</v>
      </c>
      <c r="C3406" s="3">
        <v>28.8</v>
      </c>
      <c r="D3406" s="3">
        <v>28.3</v>
      </c>
      <c r="E3406" s="2">
        <v>30.71</v>
      </c>
      <c r="V3406" s="6"/>
    </row>
    <row r="3407" spans="1:22" x14ac:dyDescent="0.3">
      <c r="A3407" s="6">
        <v>42943</v>
      </c>
      <c r="B3407" s="3">
        <v>26.85</v>
      </c>
      <c r="C3407" s="3">
        <v>28.55</v>
      </c>
      <c r="D3407" s="3">
        <v>28.2</v>
      </c>
      <c r="E3407" s="2">
        <v>30.7</v>
      </c>
      <c r="V3407" s="6"/>
    </row>
    <row r="3408" spans="1:22" x14ac:dyDescent="0.3">
      <c r="A3408" s="6">
        <v>42944</v>
      </c>
      <c r="B3408" s="3">
        <v>26.3</v>
      </c>
      <c r="C3408" s="3">
        <v>28.3</v>
      </c>
      <c r="D3408" s="3">
        <v>27.95</v>
      </c>
      <c r="E3408" s="2">
        <v>30.66</v>
      </c>
      <c r="V3408" s="6"/>
    </row>
    <row r="3409" spans="1:22" x14ac:dyDescent="0.3">
      <c r="A3409" s="6">
        <v>42947</v>
      </c>
      <c r="B3409" s="3">
        <v>26.55</v>
      </c>
      <c r="C3409" s="3">
        <v>27.6</v>
      </c>
      <c r="D3409" s="3">
        <v>27.8</v>
      </c>
      <c r="E3409" s="2">
        <v>30.55</v>
      </c>
      <c r="V3409" s="6"/>
    </row>
    <row r="3410" spans="1:22" x14ac:dyDescent="0.3">
      <c r="A3410" s="6">
        <v>42948</v>
      </c>
      <c r="B3410" s="3">
        <v>28.35</v>
      </c>
      <c r="C3410" s="3">
        <v>27.5</v>
      </c>
      <c r="D3410" s="3">
        <v>30.4</v>
      </c>
      <c r="E3410" s="2">
        <v>31.3</v>
      </c>
      <c r="V3410" s="6"/>
    </row>
    <row r="3411" spans="1:22" x14ac:dyDescent="0.3">
      <c r="A3411" s="6">
        <v>42949</v>
      </c>
      <c r="B3411" s="3">
        <v>28</v>
      </c>
      <c r="C3411" s="3">
        <v>27.4</v>
      </c>
      <c r="D3411" s="3">
        <v>30.3</v>
      </c>
      <c r="E3411" s="2">
        <v>31.35</v>
      </c>
      <c r="V3411" s="6"/>
    </row>
    <row r="3412" spans="1:22" x14ac:dyDescent="0.3">
      <c r="A3412" s="6">
        <v>42950</v>
      </c>
      <c r="B3412" s="3">
        <v>27.75</v>
      </c>
      <c r="C3412" s="3">
        <v>27.15</v>
      </c>
      <c r="D3412" s="3">
        <v>30.14</v>
      </c>
      <c r="E3412" s="2">
        <v>31.1</v>
      </c>
      <c r="V3412" s="6"/>
    </row>
    <row r="3413" spans="1:22" x14ac:dyDescent="0.3">
      <c r="A3413" s="6">
        <v>42951</v>
      </c>
      <c r="B3413" s="3">
        <v>27.3</v>
      </c>
      <c r="C3413" s="3">
        <v>27.1</v>
      </c>
      <c r="D3413" s="3">
        <v>30.1</v>
      </c>
      <c r="E3413" s="2">
        <v>31</v>
      </c>
      <c r="V3413" s="6"/>
    </row>
    <row r="3414" spans="1:22" x14ac:dyDescent="0.3">
      <c r="A3414" s="6">
        <v>42954</v>
      </c>
      <c r="B3414" s="3">
        <v>27.25</v>
      </c>
      <c r="C3414" s="3">
        <v>26.5</v>
      </c>
      <c r="D3414" s="3">
        <v>30</v>
      </c>
      <c r="E3414" s="2">
        <v>30.95</v>
      </c>
      <c r="V3414" s="6"/>
    </row>
    <row r="3415" spans="1:22" x14ac:dyDescent="0.3">
      <c r="A3415" s="6">
        <v>42955</v>
      </c>
      <c r="B3415" s="3">
        <v>26.44</v>
      </c>
      <c r="C3415" s="3">
        <v>26.55</v>
      </c>
      <c r="D3415" s="3">
        <v>29.35</v>
      </c>
      <c r="E3415" s="2">
        <v>30.55</v>
      </c>
      <c r="V3415" s="6"/>
    </row>
    <row r="3416" spans="1:22" x14ac:dyDescent="0.3">
      <c r="A3416" s="6">
        <v>42956</v>
      </c>
      <c r="B3416" s="3">
        <v>26.9</v>
      </c>
      <c r="C3416" s="3">
        <v>26.65</v>
      </c>
      <c r="D3416" s="3">
        <v>29.64</v>
      </c>
      <c r="E3416" s="2">
        <v>30.73</v>
      </c>
      <c r="V3416" s="6"/>
    </row>
    <row r="3417" spans="1:22" x14ac:dyDescent="0.3">
      <c r="A3417" s="6">
        <v>42957</v>
      </c>
      <c r="B3417" s="3">
        <v>26.8</v>
      </c>
      <c r="C3417" s="3">
        <v>26.55</v>
      </c>
      <c r="D3417" s="3">
        <v>29.9</v>
      </c>
      <c r="E3417" s="2">
        <v>30.9</v>
      </c>
      <c r="V3417" s="6"/>
    </row>
    <row r="3418" spans="1:22" x14ac:dyDescent="0.3">
      <c r="A3418" s="6">
        <v>42958</v>
      </c>
      <c r="B3418" s="3">
        <v>26.6</v>
      </c>
      <c r="C3418" s="3">
        <v>27.2</v>
      </c>
      <c r="D3418" s="3">
        <v>29.6</v>
      </c>
      <c r="E3418" s="2">
        <v>30.85</v>
      </c>
      <c r="V3418" s="6"/>
    </row>
    <row r="3419" spans="1:22" x14ac:dyDescent="0.3">
      <c r="A3419" s="6">
        <v>42961</v>
      </c>
      <c r="B3419" s="3">
        <v>27.5</v>
      </c>
      <c r="C3419" s="3">
        <v>27.1</v>
      </c>
      <c r="D3419" s="3">
        <v>30.1</v>
      </c>
      <c r="E3419" s="2">
        <v>31.3</v>
      </c>
      <c r="V3419" s="6"/>
    </row>
    <row r="3420" spans="1:22" x14ac:dyDescent="0.3">
      <c r="A3420" s="6">
        <v>42962</v>
      </c>
      <c r="B3420" s="3">
        <v>27.35</v>
      </c>
      <c r="C3420" s="3">
        <v>26.85</v>
      </c>
      <c r="D3420" s="3">
        <v>29.95</v>
      </c>
      <c r="E3420" s="2">
        <v>31.3</v>
      </c>
      <c r="V3420" s="6"/>
    </row>
    <row r="3421" spans="1:22" x14ac:dyDescent="0.3">
      <c r="A3421" s="6">
        <v>42963</v>
      </c>
      <c r="B3421" s="3">
        <v>27.05</v>
      </c>
      <c r="C3421" s="3">
        <v>26.9</v>
      </c>
      <c r="D3421" s="3">
        <v>30</v>
      </c>
      <c r="E3421" s="2">
        <v>31.1</v>
      </c>
      <c r="V3421" s="6"/>
    </row>
    <row r="3422" spans="1:22" x14ac:dyDescent="0.3">
      <c r="A3422" s="6">
        <v>42964</v>
      </c>
      <c r="B3422" s="3">
        <v>26.9</v>
      </c>
      <c r="C3422" s="3">
        <v>28.1</v>
      </c>
      <c r="D3422" s="3">
        <v>29.8</v>
      </c>
      <c r="E3422" s="2">
        <v>31.2</v>
      </c>
      <c r="V3422" s="6"/>
    </row>
    <row r="3423" spans="1:22" x14ac:dyDescent="0.3">
      <c r="A3423" s="6">
        <v>42965</v>
      </c>
      <c r="B3423" s="3">
        <v>28.25</v>
      </c>
      <c r="C3423" s="3">
        <v>28.15</v>
      </c>
      <c r="D3423" s="3">
        <v>30.55</v>
      </c>
      <c r="E3423" s="2">
        <v>31.55</v>
      </c>
      <c r="V3423" s="6"/>
    </row>
    <row r="3424" spans="1:22" x14ac:dyDescent="0.3">
      <c r="A3424" s="6">
        <v>42968</v>
      </c>
      <c r="B3424" s="3">
        <v>28.4</v>
      </c>
      <c r="C3424" s="3">
        <v>28.9</v>
      </c>
      <c r="D3424" s="3">
        <v>30.5</v>
      </c>
      <c r="E3424" s="2">
        <v>31.4</v>
      </c>
      <c r="V3424" s="6"/>
    </row>
    <row r="3425" spans="1:22" x14ac:dyDescent="0.3">
      <c r="A3425" s="6">
        <v>42969</v>
      </c>
      <c r="B3425" s="3">
        <v>29.15</v>
      </c>
      <c r="C3425" s="3">
        <v>29.6</v>
      </c>
      <c r="D3425" s="3">
        <v>30.35</v>
      </c>
      <c r="E3425" s="2">
        <v>31.45</v>
      </c>
      <c r="V3425" s="6"/>
    </row>
    <row r="3426" spans="1:22" x14ac:dyDescent="0.3">
      <c r="A3426" s="6">
        <v>42970</v>
      </c>
      <c r="B3426" s="3">
        <v>30.15</v>
      </c>
      <c r="C3426" s="3">
        <v>29.83</v>
      </c>
      <c r="D3426" s="3">
        <v>31</v>
      </c>
      <c r="E3426" s="2">
        <v>32.049999999999997</v>
      </c>
      <c r="V3426" s="6"/>
    </row>
    <row r="3427" spans="1:22" x14ac:dyDescent="0.3">
      <c r="A3427" s="6">
        <v>42971</v>
      </c>
      <c r="B3427" s="3">
        <v>30.3</v>
      </c>
      <c r="C3427" s="3">
        <v>30.26</v>
      </c>
      <c r="D3427" s="3">
        <v>31.15</v>
      </c>
      <c r="E3427" s="2">
        <v>32.049999999999997</v>
      </c>
      <c r="V3427" s="6"/>
    </row>
    <row r="3428" spans="1:22" x14ac:dyDescent="0.3">
      <c r="A3428" s="6">
        <v>42972</v>
      </c>
      <c r="B3428" s="3">
        <v>30.55</v>
      </c>
      <c r="C3428" s="3">
        <v>30.95</v>
      </c>
      <c r="D3428" s="3">
        <v>31.35</v>
      </c>
      <c r="E3428" s="2">
        <v>32.200000000000003</v>
      </c>
      <c r="V3428" s="6"/>
    </row>
    <row r="3429" spans="1:22" x14ac:dyDescent="0.3">
      <c r="A3429" s="6">
        <v>42975</v>
      </c>
      <c r="B3429" s="3">
        <v>32</v>
      </c>
      <c r="C3429" s="3">
        <v>30.59</v>
      </c>
      <c r="D3429" s="3">
        <v>32.299999999999997</v>
      </c>
      <c r="E3429" s="2">
        <v>32.700000000000003</v>
      </c>
      <c r="V3429" s="6"/>
    </row>
    <row r="3430" spans="1:22" x14ac:dyDescent="0.3">
      <c r="A3430" s="6">
        <v>42976</v>
      </c>
      <c r="B3430" s="3">
        <v>31.65</v>
      </c>
      <c r="C3430" s="3">
        <v>31.35</v>
      </c>
      <c r="D3430" s="3">
        <v>31.5</v>
      </c>
      <c r="E3430" s="2">
        <v>32.31</v>
      </c>
      <c r="V3430" s="6"/>
    </row>
    <row r="3431" spans="1:22" x14ac:dyDescent="0.3">
      <c r="A3431" s="6">
        <v>42977</v>
      </c>
      <c r="B3431" s="3">
        <v>32.5</v>
      </c>
      <c r="C3431" s="3">
        <v>30.59</v>
      </c>
      <c r="D3431" s="3">
        <v>32.5</v>
      </c>
      <c r="E3431" s="2">
        <v>33</v>
      </c>
      <c r="V3431" s="6"/>
    </row>
    <row r="3432" spans="1:22" x14ac:dyDescent="0.3">
      <c r="A3432" s="6">
        <v>42978</v>
      </c>
      <c r="B3432" s="3">
        <v>31.5</v>
      </c>
      <c r="C3432" s="3">
        <v>31.05</v>
      </c>
      <c r="D3432" s="3">
        <v>31.65</v>
      </c>
      <c r="E3432" s="2">
        <v>32.299999999999997</v>
      </c>
      <c r="V3432" s="6"/>
    </row>
    <row r="3433" spans="1:22" x14ac:dyDescent="0.3">
      <c r="A3433" s="6">
        <v>42979</v>
      </c>
      <c r="B3433" s="3">
        <v>30.3</v>
      </c>
      <c r="C3433" s="3">
        <v>31.36</v>
      </c>
      <c r="D3433" s="3">
        <v>31.84</v>
      </c>
      <c r="E3433" s="2">
        <v>33.85</v>
      </c>
      <c r="V3433" s="6"/>
    </row>
    <row r="3434" spans="1:22" x14ac:dyDescent="0.3">
      <c r="A3434" s="6">
        <v>42982</v>
      </c>
      <c r="B3434" s="3">
        <v>30.5</v>
      </c>
      <c r="C3434" s="3">
        <v>30.82</v>
      </c>
      <c r="D3434" s="3">
        <v>32.5</v>
      </c>
      <c r="E3434" s="2">
        <v>34.18</v>
      </c>
      <c r="V3434" s="6"/>
    </row>
    <row r="3435" spans="1:22" x14ac:dyDescent="0.3">
      <c r="A3435" s="6">
        <v>42983</v>
      </c>
      <c r="B3435" s="3">
        <v>30.15</v>
      </c>
      <c r="C3435" s="3">
        <v>30.75</v>
      </c>
      <c r="D3435" s="3">
        <v>32.1</v>
      </c>
      <c r="E3435" s="2">
        <v>34</v>
      </c>
      <c r="V3435" s="6"/>
    </row>
    <row r="3436" spans="1:22" x14ac:dyDescent="0.3">
      <c r="A3436" s="6">
        <v>42984</v>
      </c>
      <c r="B3436" s="3">
        <v>29.45</v>
      </c>
      <c r="C3436" s="3">
        <v>30.9</v>
      </c>
      <c r="D3436" s="3">
        <v>32.15</v>
      </c>
      <c r="E3436" s="2">
        <v>34.1</v>
      </c>
      <c r="V3436" s="6"/>
    </row>
    <row r="3437" spans="1:22" x14ac:dyDescent="0.3">
      <c r="A3437" s="6">
        <v>42985</v>
      </c>
      <c r="B3437" s="3">
        <v>29.16</v>
      </c>
      <c r="C3437" s="3">
        <v>31.7</v>
      </c>
      <c r="D3437" s="3">
        <v>32.200000000000003</v>
      </c>
      <c r="E3437" s="2">
        <v>34.15</v>
      </c>
      <c r="V3437" s="6"/>
    </row>
    <row r="3438" spans="1:22" x14ac:dyDescent="0.3">
      <c r="A3438" s="6">
        <v>42986</v>
      </c>
      <c r="B3438" s="3">
        <v>29.95</v>
      </c>
      <c r="C3438" s="3">
        <v>32.29</v>
      </c>
      <c r="D3438" s="3">
        <v>32.700000000000003</v>
      </c>
      <c r="E3438" s="2">
        <v>34.520000000000003</v>
      </c>
      <c r="V3438" s="6"/>
    </row>
    <row r="3439" spans="1:22" x14ac:dyDescent="0.3">
      <c r="A3439" s="6">
        <v>42989</v>
      </c>
      <c r="B3439" s="3">
        <v>30.56</v>
      </c>
      <c r="C3439" s="3">
        <v>31.85</v>
      </c>
      <c r="D3439" s="3">
        <v>33</v>
      </c>
      <c r="E3439" s="2">
        <v>34.85</v>
      </c>
      <c r="V3439" s="6"/>
    </row>
    <row r="3440" spans="1:22" x14ac:dyDescent="0.3">
      <c r="A3440" s="6">
        <v>42990</v>
      </c>
      <c r="B3440" s="3">
        <v>30.4</v>
      </c>
      <c r="C3440" s="3">
        <v>32.94</v>
      </c>
      <c r="D3440" s="3">
        <v>33.049999999999997</v>
      </c>
      <c r="E3440" s="2">
        <v>35.03</v>
      </c>
      <c r="V3440" s="6"/>
    </row>
    <row r="3441" spans="1:22" x14ac:dyDescent="0.3">
      <c r="A3441" s="6">
        <v>42991</v>
      </c>
      <c r="B3441" s="3">
        <v>31.5</v>
      </c>
      <c r="C3441" s="3">
        <v>33.44</v>
      </c>
      <c r="D3441" s="3">
        <v>33.9</v>
      </c>
      <c r="E3441" s="2">
        <v>35.590000000000003</v>
      </c>
      <c r="V3441" s="6"/>
    </row>
    <row r="3442" spans="1:22" x14ac:dyDescent="0.3">
      <c r="A3442" s="6">
        <v>42992</v>
      </c>
      <c r="B3442" s="3">
        <v>31.96</v>
      </c>
      <c r="C3442" s="3">
        <v>33.24</v>
      </c>
      <c r="D3442" s="3">
        <v>34.4</v>
      </c>
      <c r="E3442" s="2">
        <v>36.299999999999997</v>
      </c>
      <c r="V3442" s="6"/>
    </row>
    <row r="3443" spans="1:22" x14ac:dyDescent="0.3">
      <c r="A3443" s="6">
        <v>42993</v>
      </c>
      <c r="B3443" s="3">
        <v>32.15</v>
      </c>
      <c r="C3443" s="3">
        <v>33.25</v>
      </c>
      <c r="D3443" s="3">
        <v>34.4</v>
      </c>
      <c r="E3443" s="2">
        <v>36.299999999999997</v>
      </c>
      <c r="V3443" s="6"/>
    </row>
    <row r="3444" spans="1:22" x14ac:dyDescent="0.3">
      <c r="A3444" s="6">
        <v>42996</v>
      </c>
      <c r="B3444" s="3">
        <v>32.25</v>
      </c>
      <c r="C3444" s="3">
        <v>32.450000000000003</v>
      </c>
      <c r="D3444" s="3">
        <v>34.409999999999997</v>
      </c>
      <c r="E3444" s="2">
        <v>36.39</v>
      </c>
      <c r="V3444" s="6"/>
    </row>
    <row r="3445" spans="1:22" x14ac:dyDescent="0.3">
      <c r="A3445" s="6">
        <v>42997</v>
      </c>
      <c r="B3445" s="3">
        <v>31.2</v>
      </c>
      <c r="C3445" s="3">
        <v>32.4</v>
      </c>
      <c r="D3445" s="3">
        <v>33.75</v>
      </c>
      <c r="E3445" s="2">
        <v>36.299999999999997</v>
      </c>
      <c r="V3445" s="6"/>
    </row>
    <row r="3446" spans="1:22" x14ac:dyDescent="0.3">
      <c r="A3446" s="6">
        <v>42998</v>
      </c>
      <c r="B3446" s="3">
        <v>31.05</v>
      </c>
      <c r="C3446" s="3">
        <v>32.35</v>
      </c>
      <c r="D3446" s="3">
        <v>33.799999999999997</v>
      </c>
      <c r="E3446" s="2">
        <v>35.96</v>
      </c>
      <c r="V3446" s="6"/>
    </row>
    <row r="3447" spans="1:22" x14ac:dyDescent="0.3">
      <c r="A3447" s="6">
        <v>42999</v>
      </c>
      <c r="B3447" s="3">
        <v>30.2</v>
      </c>
      <c r="C3447" s="3">
        <v>32.65</v>
      </c>
      <c r="D3447" s="3">
        <v>33.46</v>
      </c>
      <c r="E3447" s="2">
        <v>35.5</v>
      </c>
      <c r="V3447" s="6"/>
    </row>
    <row r="3448" spans="1:22" x14ac:dyDescent="0.3">
      <c r="A3448" s="6">
        <v>43000</v>
      </c>
      <c r="B3448" s="3">
        <v>30.3</v>
      </c>
      <c r="C3448" s="3">
        <v>32.799999999999997</v>
      </c>
      <c r="D3448" s="3">
        <v>33.6</v>
      </c>
      <c r="E3448" s="2">
        <v>35.46</v>
      </c>
      <c r="V3448" s="6"/>
    </row>
    <row r="3449" spans="1:22" x14ac:dyDescent="0.3">
      <c r="A3449" s="6">
        <v>43003</v>
      </c>
      <c r="B3449" s="3">
        <v>30.85</v>
      </c>
      <c r="C3449" s="3">
        <v>32</v>
      </c>
      <c r="D3449" s="3">
        <v>33.86</v>
      </c>
      <c r="E3449" s="2">
        <v>36.450000000000003</v>
      </c>
      <c r="V3449" s="6"/>
    </row>
    <row r="3450" spans="1:22" x14ac:dyDescent="0.3">
      <c r="A3450" s="6">
        <v>43004</v>
      </c>
      <c r="B3450" s="3">
        <v>30.1</v>
      </c>
      <c r="C3450" s="3">
        <v>31.45</v>
      </c>
      <c r="D3450" s="3">
        <v>33.25</v>
      </c>
      <c r="E3450" s="2">
        <v>36</v>
      </c>
      <c r="V3450" s="6"/>
    </row>
    <row r="3451" spans="1:22" x14ac:dyDescent="0.3">
      <c r="A3451" s="6">
        <v>43005</v>
      </c>
      <c r="B3451" s="3">
        <v>29.65</v>
      </c>
      <c r="C3451" s="3">
        <v>30.8</v>
      </c>
      <c r="D3451" s="3">
        <v>33.049999999999997</v>
      </c>
      <c r="E3451" s="2">
        <v>35.4</v>
      </c>
      <c r="V3451" s="6"/>
    </row>
    <row r="3452" spans="1:22" x14ac:dyDescent="0.3">
      <c r="A3452" s="6">
        <v>43006</v>
      </c>
      <c r="B3452" s="3">
        <v>28.5</v>
      </c>
      <c r="C3452" s="3">
        <v>29.55</v>
      </c>
      <c r="D3452" s="3">
        <v>32</v>
      </c>
      <c r="E3452" s="2">
        <v>35</v>
      </c>
      <c r="V3452" s="6"/>
    </row>
    <row r="3453" spans="1:22" x14ac:dyDescent="0.3">
      <c r="A3453" s="6">
        <v>43007</v>
      </c>
      <c r="B3453" s="3">
        <v>27.3</v>
      </c>
      <c r="C3453" s="3">
        <v>30.89</v>
      </c>
      <c r="D3453" s="3">
        <v>30.74</v>
      </c>
      <c r="E3453" s="2">
        <v>33</v>
      </c>
      <c r="V3453" s="6"/>
    </row>
    <row r="3454" spans="1:22" x14ac:dyDescent="0.3">
      <c r="A3454" s="6">
        <v>43010</v>
      </c>
      <c r="B3454" s="3">
        <v>29.8</v>
      </c>
      <c r="C3454" s="3">
        <v>31.3</v>
      </c>
      <c r="D3454" s="3">
        <v>33</v>
      </c>
      <c r="E3454" s="2">
        <v>33.15</v>
      </c>
      <c r="V3454" s="6"/>
    </row>
    <row r="3455" spans="1:22" x14ac:dyDescent="0.3">
      <c r="A3455" s="6">
        <v>43011</v>
      </c>
      <c r="B3455" s="3">
        <v>30.2</v>
      </c>
      <c r="C3455" s="3">
        <v>30.6</v>
      </c>
      <c r="D3455" s="3">
        <v>33.11</v>
      </c>
      <c r="E3455" s="2">
        <v>33.33</v>
      </c>
      <c r="V3455" s="6"/>
    </row>
    <row r="3456" spans="1:22" x14ac:dyDescent="0.3">
      <c r="A3456" s="6">
        <v>43012</v>
      </c>
      <c r="B3456" s="3">
        <v>29.5</v>
      </c>
      <c r="C3456" s="3">
        <v>30.75</v>
      </c>
      <c r="D3456" s="3">
        <v>32.65</v>
      </c>
      <c r="E3456" s="2">
        <v>32.700000000000003</v>
      </c>
      <c r="V3456" s="6"/>
    </row>
    <row r="3457" spans="1:22" x14ac:dyDescent="0.3">
      <c r="A3457" s="6">
        <v>43013</v>
      </c>
      <c r="B3457" s="3">
        <v>29.95</v>
      </c>
      <c r="C3457" s="3">
        <v>31.45</v>
      </c>
      <c r="D3457" s="3">
        <v>32.85</v>
      </c>
      <c r="E3457" s="2">
        <v>32.9</v>
      </c>
      <c r="V3457" s="6"/>
    </row>
    <row r="3458" spans="1:22" x14ac:dyDescent="0.3">
      <c r="A3458" s="6">
        <v>43014</v>
      </c>
      <c r="B3458" s="3">
        <v>30.38</v>
      </c>
      <c r="C3458" s="3">
        <v>30.8</v>
      </c>
      <c r="D3458" s="3">
        <v>33.08</v>
      </c>
      <c r="E3458" s="2">
        <v>33.28</v>
      </c>
      <c r="V3458" s="6"/>
    </row>
    <row r="3459" spans="1:22" x14ac:dyDescent="0.3">
      <c r="A3459" s="6">
        <v>43017</v>
      </c>
      <c r="B3459" s="3">
        <v>29.2</v>
      </c>
      <c r="C3459" s="3">
        <v>31.2</v>
      </c>
      <c r="D3459" s="3">
        <v>32.5</v>
      </c>
      <c r="E3459" s="2">
        <v>32.6</v>
      </c>
      <c r="V3459" s="6"/>
    </row>
    <row r="3460" spans="1:22" x14ac:dyDescent="0.3">
      <c r="A3460" s="6">
        <v>43018</v>
      </c>
      <c r="B3460" s="3">
        <v>29.79</v>
      </c>
      <c r="C3460" s="3">
        <v>31.15</v>
      </c>
      <c r="D3460" s="3">
        <v>33.090000000000003</v>
      </c>
      <c r="E3460" s="2">
        <v>33.19</v>
      </c>
      <c r="V3460" s="6"/>
    </row>
    <row r="3461" spans="1:22" x14ac:dyDescent="0.3">
      <c r="A3461" s="6">
        <v>43019</v>
      </c>
      <c r="B3461" s="3">
        <v>29.2</v>
      </c>
      <c r="C3461" s="3">
        <v>30.15</v>
      </c>
      <c r="D3461" s="3">
        <v>33.1</v>
      </c>
      <c r="E3461" s="2">
        <v>33.4</v>
      </c>
      <c r="V3461" s="6"/>
    </row>
    <row r="3462" spans="1:22" x14ac:dyDescent="0.3">
      <c r="A3462" s="6">
        <v>43020</v>
      </c>
      <c r="B3462" s="3">
        <v>27.8</v>
      </c>
      <c r="C3462" s="3">
        <v>30.8</v>
      </c>
      <c r="D3462" s="3">
        <v>32.700000000000003</v>
      </c>
      <c r="E3462" s="2">
        <v>33.049999999999997</v>
      </c>
      <c r="V3462" s="6"/>
    </row>
    <row r="3463" spans="1:22" x14ac:dyDescent="0.3">
      <c r="A3463" s="6">
        <v>43021</v>
      </c>
      <c r="B3463" s="3">
        <v>28.4</v>
      </c>
      <c r="C3463" s="3">
        <v>32</v>
      </c>
      <c r="D3463" s="3">
        <v>33.200000000000003</v>
      </c>
      <c r="E3463" s="2">
        <v>33.4</v>
      </c>
      <c r="V3463" s="6"/>
    </row>
    <row r="3464" spans="1:22" x14ac:dyDescent="0.3">
      <c r="A3464" s="6">
        <v>43024</v>
      </c>
      <c r="B3464" s="3">
        <v>30.1</v>
      </c>
      <c r="C3464" s="3">
        <v>31.7</v>
      </c>
      <c r="D3464" s="3">
        <v>34.450000000000003</v>
      </c>
      <c r="E3464" s="2">
        <v>34.65</v>
      </c>
      <c r="V3464" s="6"/>
    </row>
    <row r="3465" spans="1:22" x14ac:dyDescent="0.3">
      <c r="A3465" s="6">
        <v>43025</v>
      </c>
      <c r="B3465" s="3">
        <v>30.1</v>
      </c>
      <c r="C3465" s="3">
        <v>32.35</v>
      </c>
      <c r="D3465" s="3">
        <v>34.15</v>
      </c>
      <c r="E3465" s="2">
        <v>34.159999999999997</v>
      </c>
      <c r="V3465" s="6"/>
    </row>
    <row r="3466" spans="1:22" x14ac:dyDescent="0.3">
      <c r="A3466" s="6">
        <v>43026</v>
      </c>
      <c r="B3466" s="3">
        <v>30.8</v>
      </c>
      <c r="C3466" s="3">
        <v>31.65</v>
      </c>
      <c r="D3466" s="3">
        <v>34.200000000000003</v>
      </c>
      <c r="E3466" s="2">
        <v>34.4</v>
      </c>
      <c r="V3466" s="6"/>
    </row>
    <row r="3467" spans="1:22" x14ac:dyDescent="0.3">
      <c r="A3467" s="6">
        <v>43027</v>
      </c>
      <c r="B3467" s="3">
        <v>29.7</v>
      </c>
      <c r="C3467" s="3">
        <v>31.95</v>
      </c>
      <c r="D3467" s="3">
        <v>33.5</v>
      </c>
      <c r="E3467" s="2">
        <v>33.75</v>
      </c>
      <c r="V3467" s="6"/>
    </row>
    <row r="3468" spans="1:22" x14ac:dyDescent="0.3">
      <c r="A3468" s="6">
        <v>43028</v>
      </c>
      <c r="B3468" s="3">
        <v>30.4</v>
      </c>
      <c r="C3468" s="3">
        <v>31.45</v>
      </c>
      <c r="D3468" s="3">
        <v>33.1</v>
      </c>
      <c r="E3468" s="2">
        <v>33.75</v>
      </c>
      <c r="V3468" s="6"/>
    </row>
    <row r="3469" spans="1:22" x14ac:dyDescent="0.3">
      <c r="A3469" s="6">
        <v>43031</v>
      </c>
      <c r="B3469" s="3">
        <v>30.2</v>
      </c>
      <c r="C3469" s="3">
        <v>30.75</v>
      </c>
      <c r="D3469" s="3">
        <v>32.75</v>
      </c>
      <c r="E3469" s="2">
        <v>33</v>
      </c>
      <c r="V3469" s="6"/>
    </row>
    <row r="3470" spans="1:22" x14ac:dyDescent="0.3">
      <c r="A3470" s="6">
        <v>43032</v>
      </c>
      <c r="B3470" s="3">
        <v>29.3</v>
      </c>
      <c r="C3470" s="3">
        <v>31.5</v>
      </c>
      <c r="D3470" s="3">
        <v>32.299999999999997</v>
      </c>
      <c r="E3470" s="2">
        <v>32.799999999999997</v>
      </c>
      <c r="V3470" s="6"/>
    </row>
    <row r="3471" spans="1:22" x14ac:dyDescent="0.3">
      <c r="A3471" s="6">
        <v>43033</v>
      </c>
      <c r="B3471" s="3">
        <v>29.85</v>
      </c>
      <c r="C3471" s="3">
        <v>31.75</v>
      </c>
      <c r="D3471" s="3">
        <v>32.9</v>
      </c>
      <c r="E3471" s="2">
        <v>33.15</v>
      </c>
      <c r="V3471" s="6"/>
    </row>
    <row r="3472" spans="1:22" x14ac:dyDescent="0.3">
      <c r="A3472" s="6">
        <v>43034</v>
      </c>
      <c r="B3472" s="3">
        <v>30.35</v>
      </c>
      <c r="C3472" s="3">
        <v>31.8</v>
      </c>
      <c r="D3472" s="3">
        <v>33.4</v>
      </c>
      <c r="E3472" s="2">
        <v>33.4</v>
      </c>
      <c r="V3472" s="6"/>
    </row>
    <row r="3473" spans="1:22" x14ac:dyDescent="0.3">
      <c r="A3473" s="6">
        <v>43035</v>
      </c>
      <c r="B3473" s="3">
        <v>30.5</v>
      </c>
      <c r="C3473" s="3">
        <v>31.75</v>
      </c>
      <c r="D3473" s="3">
        <v>33.4</v>
      </c>
      <c r="E3473" s="2">
        <v>33.6</v>
      </c>
      <c r="V3473" s="6"/>
    </row>
    <row r="3474" spans="1:22" x14ac:dyDescent="0.3">
      <c r="A3474" s="6">
        <v>43038</v>
      </c>
      <c r="B3474" s="3">
        <v>29.9</v>
      </c>
      <c r="C3474" s="3">
        <v>31.15</v>
      </c>
      <c r="D3474" s="3">
        <v>32.799999999999997</v>
      </c>
      <c r="E3474" s="2">
        <v>33.4</v>
      </c>
      <c r="V3474" s="6"/>
    </row>
    <row r="3475" spans="1:22" x14ac:dyDescent="0.3">
      <c r="A3475" s="6">
        <v>43039</v>
      </c>
      <c r="B3475" s="3">
        <v>30</v>
      </c>
      <c r="C3475" s="3">
        <v>33.6</v>
      </c>
      <c r="D3475" s="3">
        <v>33</v>
      </c>
      <c r="E3475" s="2">
        <v>33.049999999999997</v>
      </c>
      <c r="V3475" s="6"/>
    </row>
    <row r="3476" spans="1:22" x14ac:dyDescent="0.3">
      <c r="A3476" s="6">
        <v>43040</v>
      </c>
      <c r="B3476" s="3">
        <v>32.049999999999997</v>
      </c>
      <c r="C3476" s="3">
        <v>34.299999999999997</v>
      </c>
      <c r="D3476" s="3">
        <v>33.700000000000003</v>
      </c>
      <c r="E3476" s="2">
        <v>28.66</v>
      </c>
      <c r="V3476" s="6"/>
    </row>
    <row r="3477" spans="1:22" x14ac:dyDescent="0.3">
      <c r="A3477" s="6">
        <v>43041</v>
      </c>
      <c r="B3477" s="3">
        <v>32.35</v>
      </c>
      <c r="C3477" s="3">
        <v>33.950000000000003</v>
      </c>
      <c r="D3477" s="3">
        <v>34.299999999999997</v>
      </c>
      <c r="E3477" s="2">
        <v>29.1</v>
      </c>
      <c r="V3477" s="6"/>
    </row>
    <row r="3478" spans="1:22" x14ac:dyDescent="0.3">
      <c r="A3478" s="6">
        <v>43042</v>
      </c>
      <c r="B3478" s="3">
        <v>32.1</v>
      </c>
      <c r="C3478" s="3">
        <v>35.1</v>
      </c>
      <c r="D3478" s="3">
        <v>33.950000000000003</v>
      </c>
      <c r="E3478" s="2">
        <v>29.1</v>
      </c>
      <c r="V3478" s="6"/>
    </row>
    <row r="3479" spans="1:22" x14ac:dyDescent="0.3">
      <c r="A3479" s="6">
        <v>43045</v>
      </c>
      <c r="B3479" s="3">
        <v>33.25</v>
      </c>
      <c r="C3479" s="3">
        <v>35.25</v>
      </c>
      <c r="D3479" s="3">
        <v>35.200000000000003</v>
      </c>
      <c r="E3479" s="2">
        <v>30</v>
      </c>
      <c r="V3479" s="6"/>
    </row>
    <row r="3480" spans="1:22" x14ac:dyDescent="0.3">
      <c r="A3480" s="6">
        <v>43046</v>
      </c>
      <c r="B3480" s="3">
        <v>33.4</v>
      </c>
      <c r="C3480" s="3">
        <v>35.049999999999997</v>
      </c>
      <c r="D3480" s="3">
        <v>35.35</v>
      </c>
      <c r="E3480" s="2">
        <v>29.9</v>
      </c>
      <c r="V3480" s="6"/>
    </row>
    <row r="3481" spans="1:22" x14ac:dyDescent="0.3">
      <c r="A3481" s="6">
        <v>43047</v>
      </c>
      <c r="B3481" s="3">
        <v>33.4</v>
      </c>
      <c r="C3481" s="3">
        <v>35.35</v>
      </c>
      <c r="D3481" s="3">
        <v>35.049999999999997</v>
      </c>
      <c r="E3481" s="2">
        <v>29.75</v>
      </c>
      <c r="V3481" s="6"/>
    </row>
    <row r="3482" spans="1:22" x14ac:dyDescent="0.3">
      <c r="A3482" s="6">
        <v>43048</v>
      </c>
      <c r="B3482" s="3">
        <v>33.5</v>
      </c>
      <c r="C3482" s="3">
        <v>35.65</v>
      </c>
      <c r="D3482" s="3">
        <v>35.6</v>
      </c>
      <c r="E3482" s="2">
        <v>29.78</v>
      </c>
      <c r="V3482" s="6"/>
    </row>
    <row r="3483" spans="1:22" x14ac:dyDescent="0.3">
      <c r="A3483" s="6">
        <v>43049</v>
      </c>
      <c r="B3483" s="3">
        <v>33.950000000000003</v>
      </c>
      <c r="C3483" s="3">
        <v>35.5</v>
      </c>
      <c r="D3483" s="3">
        <v>35.85</v>
      </c>
      <c r="E3483" s="2">
        <v>29.95</v>
      </c>
      <c r="V3483" s="6"/>
    </row>
    <row r="3484" spans="1:22" x14ac:dyDescent="0.3">
      <c r="A3484" s="6">
        <v>43052</v>
      </c>
      <c r="B3484" s="3">
        <v>33.700000000000003</v>
      </c>
      <c r="C3484" s="3">
        <v>34.299999999999997</v>
      </c>
      <c r="D3484" s="3">
        <v>35.799999999999997</v>
      </c>
      <c r="E3484" s="2">
        <v>29.8</v>
      </c>
      <c r="V3484" s="6"/>
    </row>
    <row r="3485" spans="1:22" x14ac:dyDescent="0.3">
      <c r="A3485" s="6">
        <v>43053</v>
      </c>
      <c r="B3485" s="3">
        <v>32.299999999999997</v>
      </c>
      <c r="C3485" s="3">
        <v>33.700000000000003</v>
      </c>
      <c r="D3485" s="3">
        <v>34.5</v>
      </c>
      <c r="E3485" s="2">
        <v>29</v>
      </c>
      <c r="V3485" s="6"/>
    </row>
    <row r="3486" spans="1:22" x14ac:dyDescent="0.3">
      <c r="A3486" s="6">
        <v>43054</v>
      </c>
      <c r="B3486" s="3">
        <v>31.6</v>
      </c>
      <c r="C3486" s="3">
        <v>33.75</v>
      </c>
      <c r="D3486" s="3">
        <v>34.049999999999997</v>
      </c>
      <c r="E3486" s="2">
        <v>28.35</v>
      </c>
      <c r="V3486" s="6"/>
    </row>
    <row r="3487" spans="1:22" x14ac:dyDescent="0.3">
      <c r="A3487" s="6">
        <v>43055</v>
      </c>
      <c r="B3487" s="3">
        <v>31.55</v>
      </c>
      <c r="C3487" s="3">
        <v>33.15</v>
      </c>
      <c r="D3487" s="3">
        <v>34.1</v>
      </c>
      <c r="E3487" s="2">
        <v>28.6</v>
      </c>
      <c r="V3487" s="6"/>
    </row>
    <row r="3488" spans="1:22" x14ac:dyDescent="0.3">
      <c r="A3488" s="6">
        <v>43056</v>
      </c>
      <c r="B3488" s="3">
        <v>31.05</v>
      </c>
      <c r="C3488" s="3">
        <v>33.25</v>
      </c>
      <c r="D3488" s="3">
        <v>33.450000000000003</v>
      </c>
      <c r="E3488" s="2">
        <v>28.1</v>
      </c>
      <c r="V3488" s="6"/>
    </row>
    <row r="3489" spans="1:22" x14ac:dyDescent="0.3">
      <c r="A3489" s="6">
        <v>43059</v>
      </c>
      <c r="B3489" s="3">
        <v>31.45</v>
      </c>
      <c r="C3489" s="3">
        <v>33.9</v>
      </c>
      <c r="D3489" s="3">
        <v>33.25</v>
      </c>
      <c r="E3489" s="2">
        <v>28.13</v>
      </c>
      <c r="V3489" s="6"/>
    </row>
    <row r="3490" spans="1:22" x14ac:dyDescent="0.3">
      <c r="A3490" s="6">
        <v>43060</v>
      </c>
      <c r="B3490" s="3">
        <v>32.75</v>
      </c>
      <c r="C3490" s="3">
        <v>33.9</v>
      </c>
      <c r="D3490" s="3">
        <v>33.9</v>
      </c>
      <c r="E3490" s="2">
        <v>28.5</v>
      </c>
      <c r="V3490" s="6"/>
    </row>
    <row r="3491" spans="1:22" x14ac:dyDescent="0.3">
      <c r="A3491" s="6">
        <v>43061</v>
      </c>
      <c r="B3491" s="3">
        <v>33.049999999999997</v>
      </c>
      <c r="C3491" s="3">
        <v>33.9</v>
      </c>
      <c r="D3491" s="3">
        <v>34</v>
      </c>
      <c r="E3491" s="2">
        <v>28.6</v>
      </c>
      <c r="V3491" s="6"/>
    </row>
    <row r="3492" spans="1:22" x14ac:dyDescent="0.3">
      <c r="A3492" s="6">
        <v>43062</v>
      </c>
      <c r="B3492" s="3">
        <v>33.549999999999997</v>
      </c>
      <c r="C3492" s="3">
        <v>34.9</v>
      </c>
      <c r="D3492" s="3">
        <v>34.450000000000003</v>
      </c>
      <c r="E3492" s="2">
        <v>28.75</v>
      </c>
      <c r="V3492" s="6"/>
    </row>
    <row r="3493" spans="1:22" x14ac:dyDescent="0.3">
      <c r="A3493" s="6">
        <v>43063</v>
      </c>
      <c r="B3493" s="3">
        <v>33.9</v>
      </c>
      <c r="C3493" s="3">
        <v>35.15</v>
      </c>
      <c r="D3493" s="3">
        <v>34.9</v>
      </c>
      <c r="E3493" s="2">
        <v>29.38</v>
      </c>
      <c r="V3493" s="6"/>
    </row>
    <row r="3494" spans="1:22" x14ac:dyDescent="0.3">
      <c r="A3494" s="6">
        <v>43066</v>
      </c>
      <c r="B3494" s="3">
        <v>34.299999999999997</v>
      </c>
      <c r="C3494" s="3">
        <v>34.9</v>
      </c>
      <c r="D3494" s="3">
        <v>35.200000000000003</v>
      </c>
      <c r="E3494" s="2">
        <v>29.49</v>
      </c>
      <c r="V3494" s="6"/>
    </row>
    <row r="3495" spans="1:22" x14ac:dyDescent="0.3">
      <c r="A3495" s="6">
        <v>43067</v>
      </c>
      <c r="B3495" s="3">
        <v>33.9</v>
      </c>
      <c r="C3495" s="3">
        <v>34.9</v>
      </c>
      <c r="D3495" s="3">
        <v>34.85</v>
      </c>
      <c r="E3495" s="2">
        <v>29.1</v>
      </c>
      <c r="V3495" s="6"/>
    </row>
    <row r="3496" spans="1:22" x14ac:dyDescent="0.3">
      <c r="A3496" s="6">
        <v>43068</v>
      </c>
      <c r="B3496" s="3">
        <v>33.85</v>
      </c>
      <c r="C3496" s="3">
        <v>34.299999999999997</v>
      </c>
      <c r="D3496" s="3">
        <v>34.65</v>
      </c>
      <c r="E3496" s="2">
        <v>29.05</v>
      </c>
      <c r="V3496" s="6"/>
    </row>
    <row r="3497" spans="1:22" x14ac:dyDescent="0.3">
      <c r="A3497" s="6">
        <v>43069</v>
      </c>
      <c r="B3497" s="3">
        <v>33.15</v>
      </c>
      <c r="C3497" s="3">
        <v>34.549999999999997</v>
      </c>
      <c r="D3497" s="3">
        <v>34.049999999999997</v>
      </c>
      <c r="E3497" s="2">
        <v>28.7</v>
      </c>
      <c r="V3497" s="6"/>
    </row>
    <row r="3498" spans="1:22" x14ac:dyDescent="0.3">
      <c r="A3498" s="6">
        <v>43070</v>
      </c>
      <c r="B3498" s="3">
        <v>35</v>
      </c>
      <c r="C3498" s="3">
        <v>34.65</v>
      </c>
      <c r="D3498" s="3">
        <v>28.95</v>
      </c>
      <c r="E3498" s="2">
        <v>27.08</v>
      </c>
      <c r="V3498" s="6"/>
    </row>
    <row r="3499" spans="1:22" x14ac:dyDescent="0.3">
      <c r="A3499" s="6">
        <v>43073</v>
      </c>
      <c r="B3499" s="3">
        <v>35.25</v>
      </c>
      <c r="C3499" s="3">
        <v>34.5</v>
      </c>
      <c r="D3499" s="3">
        <v>29</v>
      </c>
      <c r="E3499" s="2">
        <v>27.43</v>
      </c>
      <c r="V3499" s="6"/>
    </row>
    <row r="3500" spans="1:22" x14ac:dyDescent="0.3">
      <c r="A3500" s="6">
        <v>43074</v>
      </c>
      <c r="B3500" s="3">
        <v>35.25</v>
      </c>
      <c r="C3500" s="3">
        <v>34.1</v>
      </c>
      <c r="D3500" s="3">
        <v>28.85</v>
      </c>
      <c r="E3500" s="2">
        <v>27.3</v>
      </c>
      <c r="V3500" s="6"/>
    </row>
    <row r="3501" spans="1:22" x14ac:dyDescent="0.3">
      <c r="A3501" s="6">
        <v>43075</v>
      </c>
      <c r="B3501" s="3">
        <v>34.950000000000003</v>
      </c>
      <c r="C3501" s="3">
        <v>34</v>
      </c>
      <c r="D3501" s="3">
        <v>28.4</v>
      </c>
      <c r="E3501" s="2">
        <v>27.15</v>
      </c>
      <c r="V3501" s="6"/>
    </row>
    <row r="3502" spans="1:22" x14ac:dyDescent="0.3">
      <c r="A3502" s="6">
        <v>43076</v>
      </c>
      <c r="B3502" s="3">
        <v>34.65</v>
      </c>
      <c r="C3502" s="3">
        <v>33.200000000000003</v>
      </c>
      <c r="D3502" s="3">
        <v>28.65</v>
      </c>
      <c r="E3502" s="2">
        <v>27.1</v>
      </c>
      <c r="V3502" s="6"/>
    </row>
    <row r="3503" spans="1:22" x14ac:dyDescent="0.3">
      <c r="A3503" s="6">
        <v>43077</v>
      </c>
      <c r="B3503" s="3">
        <v>34.25</v>
      </c>
      <c r="C3503" s="3">
        <v>33.200000000000003</v>
      </c>
      <c r="D3503" s="3">
        <v>28.1</v>
      </c>
      <c r="E3503" s="2">
        <v>27.05</v>
      </c>
      <c r="V3503" s="6"/>
    </row>
    <row r="3504" spans="1:22" x14ac:dyDescent="0.3">
      <c r="A3504" s="6">
        <v>43080</v>
      </c>
      <c r="B3504" s="3">
        <v>33.75</v>
      </c>
      <c r="C3504" s="3">
        <v>33.5</v>
      </c>
      <c r="D3504" s="3">
        <v>28.1</v>
      </c>
      <c r="E3504" s="2">
        <v>26.8</v>
      </c>
      <c r="V3504" s="6"/>
    </row>
    <row r="3505" spans="1:22" x14ac:dyDescent="0.3">
      <c r="A3505" s="6">
        <v>43081</v>
      </c>
      <c r="B3505" s="3">
        <v>33.9</v>
      </c>
      <c r="C3505" s="3">
        <v>33.36</v>
      </c>
      <c r="D3505" s="3">
        <v>28.3</v>
      </c>
      <c r="E3505" s="2">
        <v>26.85</v>
      </c>
      <c r="V3505" s="6"/>
    </row>
    <row r="3506" spans="1:22" x14ac:dyDescent="0.3">
      <c r="A3506" s="6">
        <v>43082</v>
      </c>
      <c r="B3506" s="3">
        <v>33.299999999999997</v>
      </c>
      <c r="C3506" s="3">
        <v>33.049999999999997</v>
      </c>
      <c r="D3506" s="3">
        <v>27.8</v>
      </c>
      <c r="E3506" s="2">
        <v>26.65</v>
      </c>
      <c r="V3506" s="6"/>
    </row>
    <row r="3507" spans="1:22" x14ac:dyDescent="0.3">
      <c r="A3507" s="6">
        <v>43083</v>
      </c>
      <c r="B3507" s="3">
        <v>32.75</v>
      </c>
      <c r="C3507" s="3">
        <v>33.450000000000003</v>
      </c>
      <c r="D3507" s="3">
        <v>27.7</v>
      </c>
      <c r="E3507" s="2">
        <v>26.24</v>
      </c>
      <c r="V3507" s="6"/>
    </row>
    <row r="3508" spans="1:22" x14ac:dyDescent="0.3">
      <c r="A3508" s="6">
        <v>43084</v>
      </c>
      <c r="B3508" s="3">
        <v>33.049999999999997</v>
      </c>
      <c r="C3508" s="3">
        <v>32.25</v>
      </c>
      <c r="D3508" s="3">
        <v>28</v>
      </c>
      <c r="E3508" s="2">
        <v>26.35</v>
      </c>
      <c r="V3508" s="6"/>
    </row>
    <row r="3509" spans="1:22" x14ac:dyDescent="0.3">
      <c r="A3509" s="6">
        <v>43087</v>
      </c>
      <c r="B3509" s="3">
        <v>31.95</v>
      </c>
      <c r="C3509" s="3">
        <v>32.54</v>
      </c>
      <c r="D3509" s="3">
        <v>27.25</v>
      </c>
      <c r="E3509" s="2">
        <v>25.65</v>
      </c>
      <c r="V3509" s="6"/>
    </row>
    <row r="3510" spans="1:22" x14ac:dyDescent="0.3">
      <c r="A3510" s="6">
        <v>43088</v>
      </c>
      <c r="B3510" s="3">
        <v>32.25</v>
      </c>
      <c r="C3510" s="3">
        <v>33.1</v>
      </c>
      <c r="D3510" s="3">
        <v>27.2</v>
      </c>
      <c r="E3510" s="2">
        <v>25.95</v>
      </c>
      <c r="V3510" s="6"/>
    </row>
    <row r="3511" spans="1:22" x14ac:dyDescent="0.3">
      <c r="A3511" s="6">
        <v>43089</v>
      </c>
      <c r="B3511" s="3">
        <v>33</v>
      </c>
      <c r="C3511" s="3">
        <v>33.5</v>
      </c>
      <c r="D3511" s="3">
        <v>27.46</v>
      </c>
      <c r="E3511" s="2">
        <v>26.25</v>
      </c>
      <c r="V3511" s="6"/>
    </row>
    <row r="3512" spans="1:22" x14ac:dyDescent="0.3">
      <c r="A3512" s="6">
        <v>43090</v>
      </c>
      <c r="B3512" s="3">
        <v>33.5</v>
      </c>
      <c r="C3512" s="3">
        <v>33.450000000000003</v>
      </c>
      <c r="D3512" s="3">
        <v>27.75</v>
      </c>
      <c r="E3512" s="2">
        <v>26.6</v>
      </c>
      <c r="V3512" s="6"/>
    </row>
    <row r="3513" spans="1:22" x14ac:dyDescent="0.3">
      <c r="A3513" s="6">
        <v>43091</v>
      </c>
      <c r="B3513" s="3">
        <v>33.25</v>
      </c>
      <c r="C3513" s="3">
        <v>33.299999999999997</v>
      </c>
      <c r="D3513" s="3">
        <v>27.85</v>
      </c>
      <c r="E3513" s="2">
        <v>26.5</v>
      </c>
      <c r="V3513" s="6"/>
    </row>
    <row r="3514" spans="1:22" x14ac:dyDescent="0.3">
      <c r="A3514" s="6">
        <v>43096</v>
      </c>
      <c r="B3514" s="3">
        <v>33.200000000000003</v>
      </c>
      <c r="C3514" s="3">
        <v>33.85</v>
      </c>
      <c r="D3514" s="3">
        <v>27.45</v>
      </c>
      <c r="E3514" s="2">
        <v>26.2</v>
      </c>
      <c r="V3514" s="6"/>
    </row>
    <row r="3515" spans="1:22" x14ac:dyDescent="0.3">
      <c r="A3515" s="6">
        <v>43097</v>
      </c>
      <c r="B3515" s="3">
        <v>33.85</v>
      </c>
      <c r="C3515" s="3">
        <v>33.75</v>
      </c>
      <c r="D3515" s="3">
        <v>27.5</v>
      </c>
      <c r="E3515" s="2">
        <v>27</v>
      </c>
      <c r="V3515" s="6"/>
    </row>
    <row r="3516" spans="1:22" x14ac:dyDescent="0.3">
      <c r="A3516" s="6">
        <v>43098</v>
      </c>
      <c r="B3516" s="3">
        <v>33.9</v>
      </c>
      <c r="C3516" s="3">
        <v>28.8</v>
      </c>
      <c r="D3516" s="3">
        <v>28.3</v>
      </c>
      <c r="E3516" s="2">
        <v>27.5</v>
      </c>
      <c r="V3516" s="6"/>
    </row>
    <row r="3517" spans="1:22" x14ac:dyDescent="0.3">
      <c r="A3517" s="6">
        <v>43102</v>
      </c>
      <c r="B3517" s="3">
        <v>34.1</v>
      </c>
      <c r="C3517" s="3">
        <v>28.75</v>
      </c>
      <c r="D3517" s="3">
        <v>27.75</v>
      </c>
      <c r="E3517" s="2">
        <v>22.5</v>
      </c>
      <c r="V3517" s="6"/>
    </row>
    <row r="3518" spans="1:22" x14ac:dyDescent="0.3">
      <c r="A3518" s="6">
        <v>43103</v>
      </c>
      <c r="B3518" s="3">
        <v>33.799999999999997</v>
      </c>
      <c r="C3518" s="3">
        <v>28.45</v>
      </c>
      <c r="D3518" s="3">
        <v>27.74</v>
      </c>
      <c r="E3518" s="2">
        <v>23</v>
      </c>
      <c r="V3518" s="6"/>
    </row>
    <row r="3519" spans="1:22" x14ac:dyDescent="0.3">
      <c r="A3519" s="6">
        <v>43104</v>
      </c>
      <c r="B3519" s="3">
        <v>33.15</v>
      </c>
      <c r="C3519" s="3">
        <v>28.25</v>
      </c>
      <c r="D3519" s="3">
        <v>27.25</v>
      </c>
      <c r="E3519" s="2">
        <v>22.55</v>
      </c>
      <c r="V3519" s="6"/>
    </row>
    <row r="3520" spans="1:22" x14ac:dyDescent="0.3">
      <c r="A3520" s="6">
        <v>43105</v>
      </c>
      <c r="B3520" s="3">
        <v>32.700000000000003</v>
      </c>
      <c r="C3520" s="3">
        <v>28.8</v>
      </c>
      <c r="D3520" s="3">
        <v>26.85</v>
      </c>
      <c r="E3520" s="2">
        <v>22.55</v>
      </c>
      <c r="V3520" s="6"/>
    </row>
    <row r="3521" spans="1:22" x14ac:dyDescent="0.3">
      <c r="A3521" s="6">
        <v>43108</v>
      </c>
      <c r="B3521" s="3">
        <v>32.950000000000003</v>
      </c>
      <c r="C3521" s="3">
        <v>29.8</v>
      </c>
      <c r="D3521" s="3">
        <v>27.6</v>
      </c>
      <c r="E3521" s="2">
        <v>23.02</v>
      </c>
      <c r="V3521" s="6"/>
    </row>
    <row r="3522" spans="1:22" x14ac:dyDescent="0.3">
      <c r="A3522" s="6">
        <v>43109</v>
      </c>
      <c r="B3522" s="3">
        <v>34.25</v>
      </c>
      <c r="C3522" s="3">
        <v>29.95</v>
      </c>
      <c r="D3522" s="3">
        <v>28.6</v>
      </c>
      <c r="E3522" s="2">
        <v>24</v>
      </c>
      <c r="V3522" s="6"/>
    </row>
    <row r="3523" spans="1:22" x14ac:dyDescent="0.3">
      <c r="A3523" s="6">
        <v>43110</v>
      </c>
      <c r="B3523" s="3">
        <v>34.200000000000003</v>
      </c>
      <c r="C3523" s="3">
        <v>29.85</v>
      </c>
      <c r="D3523" s="3">
        <v>28.5</v>
      </c>
      <c r="E3523" s="2">
        <v>24.3</v>
      </c>
      <c r="V3523" s="6"/>
    </row>
    <row r="3524" spans="1:22" x14ac:dyDescent="0.3">
      <c r="A3524" s="6">
        <v>43111</v>
      </c>
      <c r="B3524" s="3">
        <v>33.950000000000003</v>
      </c>
      <c r="C3524" s="3">
        <v>31</v>
      </c>
      <c r="D3524" s="3">
        <v>28.45</v>
      </c>
      <c r="E3524" s="2">
        <v>24.15</v>
      </c>
      <c r="V3524" s="6"/>
    </row>
    <row r="3525" spans="1:22" x14ac:dyDescent="0.3">
      <c r="A3525" s="6">
        <v>43112</v>
      </c>
      <c r="B3525" s="3">
        <v>35.799999999999997</v>
      </c>
      <c r="C3525" s="3">
        <v>30.3</v>
      </c>
      <c r="D3525" s="3">
        <v>29.25</v>
      </c>
      <c r="E3525" s="2">
        <v>25.15</v>
      </c>
      <c r="V3525" s="6"/>
    </row>
    <row r="3526" spans="1:22" x14ac:dyDescent="0.3">
      <c r="A3526" s="6">
        <v>43115</v>
      </c>
      <c r="B3526" s="3">
        <v>34.549999999999997</v>
      </c>
      <c r="C3526" s="3">
        <v>30.7</v>
      </c>
      <c r="D3526" s="3">
        <v>28.4</v>
      </c>
      <c r="E3526" s="2">
        <v>24.7</v>
      </c>
      <c r="V3526" s="6"/>
    </row>
    <row r="3527" spans="1:22" x14ac:dyDescent="0.3">
      <c r="A3527" s="6">
        <v>43116</v>
      </c>
      <c r="B3527" s="3">
        <v>34.9</v>
      </c>
      <c r="C3527" s="3">
        <v>31.15</v>
      </c>
      <c r="D3527" s="3">
        <v>28.9</v>
      </c>
      <c r="E3527" s="2">
        <v>24.9</v>
      </c>
      <c r="V3527" s="6"/>
    </row>
    <row r="3528" spans="1:22" x14ac:dyDescent="0.3">
      <c r="A3528" s="6">
        <v>43117</v>
      </c>
      <c r="B3528" s="3">
        <v>35.4</v>
      </c>
      <c r="C3528" s="3">
        <v>30.7</v>
      </c>
      <c r="D3528" s="3">
        <v>29.1</v>
      </c>
      <c r="E3528" s="2">
        <v>25.15</v>
      </c>
      <c r="V3528" s="6"/>
    </row>
    <row r="3529" spans="1:22" x14ac:dyDescent="0.3">
      <c r="A3529" s="6">
        <v>43118</v>
      </c>
      <c r="B3529" s="3">
        <v>34.549999999999997</v>
      </c>
      <c r="C3529" s="3">
        <v>30.27</v>
      </c>
      <c r="D3529" s="3">
        <v>28.7</v>
      </c>
      <c r="E3529" s="2">
        <v>24.7</v>
      </c>
      <c r="V3529" s="6"/>
    </row>
    <row r="3530" spans="1:22" x14ac:dyDescent="0.3">
      <c r="A3530" s="6">
        <v>43119</v>
      </c>
      <c r="B3530" s="3">
        <v>34.21</v>
      </c>
      <c r="C3530" s="3">
        <v>30.9</v>
      </c>
      <c r="D3530" s="3">
        <v>28.2</v>
      </c>
      <c r="E3530" s="2">
        <v>24.3</v>
      </c>
      <c r="V3530" s="6"/>
    </row>
    <row r="3531" spans="1:22" x14ac:dyDescent="0.3">
      <c r="A3531" s="6">
        <v>43122</v>
      </c>
      <c r="B3531" s="3">
        <v>34.950000000000003</v>
      </c>
      <c r="C3531" s="3">
        <v>30.4</v>
      </c>
      <c r="D3531" s="3">
        <v>28.8</v>
      </c>
      <c r="E3531" s="2">
        <v>24.55</v>
      </c>
      <c r="V3531" s="6"/>
    </row>
    <row r="3532" spans="1:22" x14ac:dyDescent="0.3">
      <c r="A3532" s="6">
        <v>43123</v>
      </c>
      <c r="B3532" s="3">
        <v>34.049999999999997</v>
      </c>
      <c r="C3532" s="3">
        <v>30.4</v>
      </c>
      <c r="D3532" s="3">
        <v>28.3</v>
      </c>
      <c r="E3532" s="2">
        <v>24.1</v>
      </c>
      <c r="V3532" s="6"/>
    </row>
    <row r="3533" spans="1:22" x14ac:dyDescent="0.3">
      <c r="A3533" s="6">
        <v>43124</v>
      </c>
      <c r="B3533" s="3">
        <v>34.25</v>
      </c>
      <c r="C3533" s="3">
        <v>30.5</v>
      </c>
      <c r="D3533" s="3">
        <v>28.3</v>
      </c>
      <c r="E3533" s="2">
        <v>24.15</v>
      </c>
      <c r="V3533" s="6"/>
    </row>
    <row r="3534" spans="1:22" x14ac:dyDescent="0.3">
      <c r="A3534" s="6">
        <v>43125</v>
      </c>
      <c r="B3534" s="3">
        <v>34.450000000000003</v>
      </c>
      <c r="C3534" s="3">
        <v>30.9</v>
      </c>
      <c r="D3534" s="3">
        <v>28.4</v>
      </c>
      <c r="E3534" s="2">
        <v>23.9</v>
      </c>
      <c r="V3534" s="6"/>
    </row>
    <row r="3535" spans="1:22" x14ac:dyDescent="0.3">
      <c r="A3535" s="6">
        <v>43126</v>
      </c>
      <c r="B3535" s="3">
        <v>35.450000000000003</v>
      </c>
      <c r="C3535" s="3">
        <v>30.55</v>
      </c>
      <c r="D3535" s="3">
        <v>28.9</v>
      </c>
      <c r="E3535" s="2">
        <v>24.2</v>
      </c>
      <c r="V3535" s="6"/>
    </row>
    <row r="3536" spans="1:22" x14ac:dyDescent="0.3">
      <c r="A3536" s="6">
        <v>43129</v>
      </c>
      <c r="B3536" s="3">
        <v>34.65</v>
      </c>
      <c r="C3536" s="3">
        <v>30.2</v>
      </c>
      <c r="D3536" s="3">
        <v>28.5</v>
      </c>
      <c r="E3536" s="2">
        <v>23.9</v>
      </c>
      <c r="V3536" s="6"/>
    </row>
    <row r="3537" spans="1:22" x14ac:dyDescent="0.3">
      <c r="A3537" s="6">
        <v>43130</v>
      </c>
      <c r="B3537" s="3">
        <v>34.5</v>
      </c>
      <c r="C3537" s="3">
        <v>31.1</v>
      </c>
      <c r="D3537" s="3">
        <v>27.95</v>
      </c>
      <c r="E3537" s="2">
        <v>23.26</v>
      </c>
      <c r="V3537" s="6"/>
    </row>
    <row r="3538" spans="1:22" x14ac:dyDescent="0.3">
      <c r="A3538" s="6">
        <v>43131</v>
      </c>
      <c r="B3538" s="3">
        <v>36.299999999999997</v>
      </c>
      <c r="C3538" s="3">
        <v>30.2</v>
      </c>
      <c r="D3538" s="3">
        <v>28.8</v>
      </c>
      <c r="E3538" s="2">
        <v>24</v>
      </c>
      <c r="V3538" s="6"/>
    </row>
    <row r="3539" spans="1:22" x14ac:dyDescent="0.3">
      <c r="A3539" s="6">
        <v>43132</v>
      </c>
      <c r="B3539" s="3">
        <v>32.9</v>
      </c>
      <c r="C3539" s="3">
        <v>30.3</v>
      </c>
      <c r="D3539" s="3">
        <v>25.2</v>
      </c>
      <c r="E3539" s="2">
        <v>23.55</v>
      </c>
      <c r="V3539" s="6"/>
    </row>
    <row r="3540" spans="1:22" x14ac:dyDescent="0.3">
      <c r="A3540" s="6">
        <v>43133</v>
      </c>
      <c r="B3540" s="3">
        <v>33.4</v>
      </c>
      <c r="C3540" s="3">
        <v>30.23</v>
      </c>
      <c r="D3540" s="3">
        <v>25.8</v>
      </c>
      <c r="E3540" s="2">
        <v>24.15</v>
      </c>
      <c r="V3540" s="6"/>
    </row>
    <row r="3541" spans="1:22" x14ac:dyDescent="0.3">
      <c r="A3541" s="6">
        <v>43136</v>
      </c>
      <c r="B3541" s="3">
        <v>33.049999999999997</v>
      </c>
      <c r="C3541" s="3">
        <v>30.6</v>
      </c>
      <c r="D3541" s="3">
        <v>25.05</v>
      </c>
      <c r="E3541" s="2">
        <v>23.5</v>
      </c>
      <c r="V3541" s="6"/>
    </row>
    <row r="3542" spans="1:22" x14ac:dyDescent="0.3">
      <c r="A3542" s="6">
        <v>43137</v>
      </c>
      <c r="B3542" s="3">
        <v>33.700000000000003</v>
      </c>
      <c r="C3542" s="3">
        <v>30.75</v>
      </c>
      <c r="D3542" s="3">
        <v>25.32</v>
      </c>
      <c r="E3542" s="2">
        <v>23.95</v>
      </c>
      <c r="V3542" s="6"/>
    </row>
    <row r="3543" spans="1:22" x14ac:dyDescent="0.3">
      <c r="A3543" s="6">
        <v>43138</v>
      </c>
      <c r="B3543" s="3">
        <v>33.85</v>
      </c>
      <c r="C3543" s="3">
        <v>30.25</v>
      </c>
      <c r="D3543" s="3">
        <v>25.55</v>
      </c>
      <c r="E3543" s="2">
        <v>24.19</v>
      </c>
      <c r="V3543" s="6"/>
    </row>
    <row r="3544" spans="1:22" x14ac:dyDescent="0.3">
      <c r="A3544" s="6">
        <v>43139</v>
      </c>
      <c r="B3544" s="3">
        <v>33.299999999999997</v>
      </c>
      <c r="C3544" s="3">
        <v>30.4</v>
      </c>
      <c r="D3544" s="3">
        <v>25.1</v>
      </c>
      <c r="E3544" s="2">
        <v>23.69</v>
      </c>
      <c r="V3544" s="6"/>
    </row>
    <row r="3545" spans="1:22" x14ac:dyDescent="0.3">
      <c r="A3545" s="6">
        <v>43140</v>
      </c>
      <c r="B3545" s="3">
        <v>33.65</v>
      </c>
      <c r="C3545" s="3">
        <v>30.5</v>
      </c>
      <c r="D3545" s="3">
        <v>25.1</v>
      </c>
      <c r="E3545" s="2">
        <v>23.65</v>
      </c>
      <c r="V3545" s="6"/>
    </row>
    <row r="3546" spans="1:22" x14ac:dyDescent="0.3">
      <c r="A3546" s="6">
        <v>43143</v>
      </c>
      <c r="B3546" s="3">
        <v>33.5</v>
      </c>
      <c r="C3546" s="3">
        <v>31.85</v>
      </c>
      <c r="D3546" s="3">
        <v>25.34</v>
      </c>
      <c r="E3546" s="2">
        <v>23.8</v>
      </c>
      <c r="V3546" s="6"/>
    </row>
    <row r="3547" spans="1:22" x14ac:dyDescent="0.3">
      <c r="A3547" s="6">
        <v>43144</v>
      </c>
      <c r="B3547" s="3">
        <v>34.99</v>
      </c>
      <c r="C3547" s="3">
        <v>32</v>
      </c>
      <c r="D3547" s="3">
        <v>26.5</v>
      </c>
      <c r="E3547" s="2">
        <v>25</v>
      </c>
      <c r="V3547" s="6"/>
    </row>
    <row r="3548" spans="1:22" x14ac:dyDescent="0.3">
      <c r="A3548" s="6">
        <v>43145</v>
      </c>
      <c r="B3548" s="3">
        <v>35.1</v>
      </c>
      <c r="C3548" s="3">
        <v>31.85</v>
      </c>
      <c r="D3548" s="3">
        <v>26.55</v>
      </c>
      <c r="E3548" s="2">
        <v>25.2</v>
      </c>
      <c r="V3548" s="6"/>
    </row>
    <row r="3549" spans="1:22" x14ac:dyDescent="0.3">
      <c r="A3549" s="6">
        <v>43146</v>
      </c>
      <c r="B3549" s="3">
        <v>34.85</v>
      </c>
      <c r="C3549" s="3">
        <v>32.65</v>
      </c>
      <c r="D3549" s="3">
        <v>26.45</v>
      </c>
      <c r="E3549" s="2">
        <v>25.14</v>
      </c>
      <c r="V3549" s="6"/>
    </row>
    <row r="3550" spans="1:22" x14ac:dyDescent="0.3">
      <c r="A3550" s="6">
        <v>43147</v>
      </c>
      <c r="B3550" s="3">
        <v>35.549999999999997</v>
      </c>
      <c r="C3550" s="3">
        <v>34.5</v>
      </c>
      <c r="D3550" s="3">
        <v>27</v>
      </c>
      <c r="E3550" s="2">
        <v>25.75</v>
      </c>
      <c r="V3550" s="6"/>
    </row>
    <row r="3551" spans="1:22" x14ac:dyDescent="0.3">
      <c r="A3551" s="6">
        <v>43150</v>
      </c>
      <c r="B3551" s="3">
        <v>37.4</v>
      </c>
      <c r="C3551" s="3">
        <v>34.25</v>
      </c>
      <c r="D3551" s="3">
        <v>28.05</v>
      </c>
      <c r="E3551" s="2">
        <v>26.95</v>
      </c>
      <c r="V3551" s="6"/>
    </row>
    <row r="3552" spans="1:22" x14ac:dyDescent="0.3">
      <c r="A3552" s="6">
        <v>43151</v>
      </c>
      <c r="B3552" s="3">
        <v>37.9</v>
      </c>
      <c r="C3552" s="3">
        <v>34.1</v>
      </c>
      <c r="D3552" s="3">
        <v>28.2</v>
      </c>
      <c r="E3552" s="2">
        <v>27</v>
      </c>
      <c r="V3552" s="6"/>
    </row>
    <row r="3553" spans="1:22" x14ac:dyDescent="0.3">
      <c r="A3553" s="6">
        <v>43152</v>
      </c>
      <c r="B3553" s="3">
        <v>38.5</v>
      </c>
      <c r="C3553" s="3">
        <v>33.549999999999997</v>
      </c>
      <c r="D3553" s="3">
        <v>27.9</v>
      </c>
      <c r="E3553" s="2">
        <v>26.65</v>
      </c>
      <c r="V3553" s="6"/>
    </row>
    <row r="3554" spans="1:22" x14ac:dyDescent="0.3">
      <c r="A3554" s="6">
        <v>43153</v>
      </c>
      <c r="B3554" s="3">
        <v>38</v>
      </c>
      <c r="C3554" s="3">
        <v>34.049999999999997</v>
      </c>
      <c r="D3554" s="3">
        <v>27.7</v>
      </c>
      <c r="E3554" s="2">
        <v>26.3</v>
      </c>
      <c r="V3554" s="6"/>
    </row>
    <row r="3555" spans="1:22" x14ac:dyDescent="0.3">
      <c r="A3555" s="6">
        <v>43154</v>
      </c>
      <c r="B3555" s="3">
        <v>39.799999999999997</v>
      </c>
      <c r="C3555" s="3">
        <v>33.65</v>
      </c>
      <c r="D3555" s="3">
        <v>27.6</v>
      </c>
      <c r="E3555" s="2">
        <v>26.4</v>
      </c>
      <c r="V3555" s="6"/>
    </row>
    <row r="3556" spans="1:22" x14ac:dyDescent="0.3">
      <c r="A3556" s="6">
        <v>43157</v>
      </c>
      <c r="B3556" s="3">
        <v>37.5</v>
      </c>
      <c r="C3556" s="3">
        <v>34.4</v>
      </c>
      <c r="D3556" s="3">
        <v>27.05</v>
      </c>
      <c r="E3556" s="2">
        <v>26.05</v>
      </c>
      <c r="V3556" s="6"/>
    </row>
    <row r="3557" spans="1:22" x14ac:dyDescent="0.3">
      <c r="A3557" s="6">
        <v>43158</v>
      </c>
      <c r="B3557" s="3">
        <v>37.51</v>
      </c>
      <c r="C3557" s="3">
        <v>34.5</v>
      </c>
      <c r="D3557" s="3">
        <v>27.5</v>
      </c>
      <c r="E3557" s="2">
        <v>26.5</v>
      </c>
      <c r="V3557" s="6"/>
    </row>
    <row r="3558" spans="1:22" x14ac:dyDescent="0.3">
      <c r="A3558" s="6">
        <v>43159</v>
      </c>
      <c r="B3558" s="3">
        <v>39.200000000000003</v>
      </c>
      <c r="C3558" s="3">
        <v>26.6</v>
      </c>
      <c r="D3558" s="3">
        <v>27.3</v>
      </c>
      <c r="E3558" s="2">
        <v>26.35</v>
      </c>
      <c r="V3558" s="6"/>
    </row>
    <row r="3559" spans="1:22" x14ac:dyDescent="0.3">
      <c r="A3559" s="6">
        <v>43160</v>
      </c>
      <c r="B3559" s="3">
        <v>34.200000000000003</v>
      </c>
      <c r="C3559" s="3">
        <v>25.6</v>
      </c>
      <c r="D3559" s="3">
        <v>25.75</v>
      </c>
      <c r="E3559" s="2">
        <v>23.8</v>
      </c>
      <c r="V3559" s="6"/>
    </row>
    <row r="3560" spans="1:22" x14ac:dyDescent="0.3">
      <c r="A3560" s="6">
        <v>43161</v>
      </c>
      <c r="B3560" s="3">
        <v>32.74</v>
      </c>
      <c r="C3560" s="3">
        <v>25.52</v>
      </c>
      <c r="D3560" s="3">
        <v>24.9</v>
      </c>
      <c r="E3560" s="2">
        <v>23</v>
      </c>
      <c r="V3560" s="6"/>
    </row>
    <row r="3561" spans="1:22" x14ac:dyDescent="0.3">
      <c r="A3561" s="6">
        <v>43164</v>
      </c>
      <c r="B3561" s="3">
        <v>31.8</v>
      </c>
      <c r="C3561" s="3">
        <v>26</v>
      </c>
      <c r="D3561" s="3">
        <v>24.78</v>
      </c>
      <c r="E3561" s="2">
        <v>22.73</v>
      </c>
      <c r="V3561" s="6"/>
    </row>
    <row r="3562" spans="1:22" x14ac:dyDescent="0.3">
      <c r="A3562" s="6">
        <v>43165</v>
      </c>
      <c r="B3562" s="3">
        <v>32.35</v>
      </c>
      <c r="C3562" s="3">
        <v>26.25</v>
      </c>
      <c r="D3562" s="3">
        <v>25.3</v>
      </c>
      <c r="E3562" s="2">
        <v>23.15</v>
      </c>
      <c r="V3562" s="6"/>
    </row>
    <row r="3563" spans="1:22" x14ac:dyDescent="0.3">
      <c r="A3563" s="6">
        <v>43166</v>
      </c>
      <c r="B3563" s="3">
        <v>33.15</v>
      </c>
      <c r="C3563" s="3">
        <v>26.7</v>
      </c>
      <c r="D3563" s="3">
        <v>25.5</v>
      </c>
      <c r="E3563" s="2">
        <v>23.3</v>
      </c>
      <c r="V3563" s="6"/>
    </row>
    <row r="3564" spans="1:22" x14ac:dyDescent="0.3">
      <c r="A3564" s="6">
        <v>43167</v>
      </c>
      <c r="B3564" s="3">
        <v>34.1</v>
      </c>
      <c r="C3564" s="3">
        <v>27.71</v>
      </c>
      <c r="D3564" s="3">
        <v>25.85</v>
      </c>
      <c r="E3564" s="2">
        <v>23.9</v>
      </c>
      <c r="V3564" s="6"/>
    </row>
    <row r="3565" spans="1:22" x14ac:dyDescent="0.3">
      <c r="A3565" s="6">
        <v>43168</v>
      </c>
      <c r="B3565" s="3">
        <v>35.4</v>
      </c>
      <c r="C3565" s="3">
        <v>28.7</v>
      </c>
      <c r="D3565" s="3">
        <v>26.56</v>
      </c>
      <c r="E3565" s="2">
        <v>24.5</v>
      </c>
      <c r="V3565" s="6"/>
    </row>
    <row r="3566" spans="1:22" x14ac:dyDescent="0.3">
      <c r="A3566" s="6">
        <v>43171</v>
      </c>
      <c r="B3566" s="3">
        <v>37.25</v>
      </c>
      <c r="C3566" s="3">
        <v>28.65</v>
      </c>
      <c r="D3566" s="3">
        <v>27.25</v>
      </c>
      <c r="E3566" s="2">
        <v>25.2</v>
      </c>
      <c r="V3566" s="6"/>
    </row>
    <row r="3567" spans="1:22" x14ac:dyDescent="0.3">
      <c r="A3567" s="6">
        <v>43172</v>
      </c>
      <c r="B3567" s="3">
        <v>37</v>
      </c>
      <c r="C3567" s="3">
        <v>28.2</v>
      </c>
      <c r="D3567" s="3">
        <v>27.43</v>
      </c>
      <c r="E3567" s="2">
        <v>25</v>
      </c>
      <c r="V3567" s="6"/>
    </row>
    <row r="3568" spans="1:22" x14ac:dyDescent="0.3">
      <c r="A3568" s="6">
        <v>43173</v>
      </c>
      <c r="B3568" s="3">
        <v>36.15</v>
      </c>
      <c r="C3568" s="3">
        <v>28.1</v>
      </c>
      <c r="D3568" s="3">
        <v>26.95</v>
      </c>
      <c r="E3568" s="2">
        <v>25.1</v>
      </c>
      <c r="V3568" s="6"/>
    </row>
    <row r="3569" spans="1:22" x14ac:dyDescent="0.3">
      <c r="A3569" s="6">
        <v>43174</v>
      </c>
      <c r="B3569" s="3">
        <v>35.75</v>
      </c>
      <c r="C3569" s="3">
        <v>28.85</v>
      </c>
      <c r="D3569" s="3">
        <v>26.95</v>
      </c>
      <c r="E3569" s="2">
        <v>25.15</v>
      </c>
      <c r="V3569" s="6"/>
    </row>
    <row r="3570" spans="1:22" x14ac:dyDescent="0.3">
      <c r="A3570" s="6">
        <v>43175</v>
      </c>
      <c r="B3570" s="3">
        <v>37</v>
      </c>
      <c r="C3570" s="3">
        <v>28.8</v>
      </c>
      <c r="D3570" s="3">
        <v>27.4</v>
      </c>
      <c r="E3570" s="2">
        <v>25.35</v>
      </c>
      <c r="V3570" s="6"/>
    </row>
    <row r="3571" spans="1:22" x14ac:dyDescent="0.3">
      <c r="A3571" s="6">
        <v>43178</v>
      </c>
      <c r="B3571" s="3">
        <v>36.85</v>
      </c>
      <c r="C3571" s="3">
        <v>29.25</v>
      </c>
      <c r="D3571" s="3">
        <v>27.2</v>
      </c>
      <c r="E3571" s="2">
        <v>25.25</v>
      </c>
      <c r="V3571" s="6"/>
    </row>
    <row r="3572" spans="1:22" x14ac:dyDescent="0.3">
      <c r="A3572" s="6">
        <v>43179</v>
      </c>
      <c r="B3572" s="3">
        <v>37.5</v>
      </c>
      <c r="C3572" s="3">
        <v>30.1</v>
      </c>
      <c r="D3572" s="3">
        <v>27.5</v>
      </c>
      <c r="E3572" s="2">
        <v>25.4</v>
      </c>
      <c r="V3572" s="6"/>
    </row>
    <row r="3573" spans="1:22" x14ac:dyDescent="0.3">
      <c r="A3573" s="6">
        <v>43180</v>
      </c>
      <c r="B3573" s="3">
        <v>38.5</v>
      </c>
      <c r="C3573" s="3">
        <v>30.6</v>
      </c>
      <c r="D3573" s="3">
        <v>28.15</v>
      </c>
      <c r="E3573" s="2">
        <v>25.96</v>
      </c>
      <c r="V3573" s="6"/>
    </row>
    <row r="3574" spans="1:22" x14ac:dyDescent="0.3">
      <c r="A3574" s="6">
        <v>43181</v>
      </c>
      <c r="B3574" s="3">
        <v>39.200000000000003</v>
      </c>
      <c r="C3574" s="3">
        <v>30.8</v>
      </c>
      <c r="D3574" s="3">
        <v>28.64</v>
      </c>
      <c r="E3574" s="2">
        <v>26.45</v>
      </c>
      <c r="V3574" s="6"/>
    </row>
    <row r="3575" spans="1:22" x14ac:dyDescent="0.3">
      <c r="A3575" s="6">
        <v>43182</v>
      </c>
      <c r="B3575" s="3">
        <v>39.5</v>
      </c>
      <c r="C3575" s="3">
        <v>29.85</v>
      </c>
      <c r="D3575" s="3">
        <v>28.55</v>
      </c>
      <c r="E3575" s="2">
        <v>26.7</v>
      </c>
      <c r="V3575" s="6"/>
    </row>
    <row r="3576" spans="1:22" x14ac:dyDescent="0.3">
      <c r="A3576" s="6">
        <v>43185</v>
      </c>
      <c r="B3576" s="3">
        <v>37.85</v>
      </c>
      <c r="C3576" s="3">
        <v>29.85</v>
      </c>
      <c r="D3576" s="3">
        <v>28</v>
      </c>
      <c r="E3576" s="2">
        <v>26</v>
      </c>
      <c r="V3576" s="6"/>
    </row>
    <row r="3577" spans="1:22" x14ac:dyDescent="0.3">
      <c r="A3577" s="6">
        <v>43186</v>
      </c>
      <c r="B3577" s="3">
        <v>38.1</v>
      </c>
      <c r="C3577" s="3">
        <v>30.1</v>
      </c>
      <c r="D3577" s="3">
        <v>28</v>
      </c>
      <c r="E3577" s="2">
        <v>26</v>
      </c>
      <c r="V3577" s="6"/>
    </row>
    <row r="3578" spans="1:22" x14ac:dyDescent="0.3">
      <c r="A3578" s="6">
        <v>43187</v>
      </c>
      <c r="B3578" s="3">
        <v>38.6</v>
      </c>
      <c r="C3578" s="3">
        <v>29.3</v>
      </c>
      <c r="D3578" s="3">
        <v>28.3</v>
      </c>
      <c r="E3578" s="2">
        <v>26.3</v>
      </c>
      <c r="V3578" s="6"/>
    </row>
    <row r="3579" spans="1:22" x14ac:dyDescent="0.3">
      <c r="A3579" s="6">
        <v>43193</v>
      </c>
      <c r="B3579" s="3">
        <v>31.2</v>
      </c>
      <c r="C3579" s="3">
        <v>30.05</v>
      </c>
      <c r="D3579" s="3">
        <v>26.9</v>
      </c>
      <c r="E3579" s="2">
        <v>29.4</v>
      </c>
      <c r="V3579" s="6"/>
    </row>
    <row r="3580" spans="1:22" x14ac:dyDescent="0.3">
      <c r="A3580" s="6">
        <v>43194</v>
      </c>
      <c r="B3580" s="3">
        <v>32.1</v>
      </c>
      <c r="C3580" s="3">
        <v>29.9</v>
      </c>
      <c r="D3580" s="3">
        <v>27.8</v>
      </c>
      <c r="E3580" s="2">
        <v>30.2</v>
      </c>
      <c r="V3580" s="6"/>
    </row>
    <row r="3581" spans="1:22" x14ac:dyDescent="0.3">
      <c r="A3581" s="6">
        <v>43195</v>
      </c>
      <c r="B3581" s="3">
        <v>31.75</v>
      </c>
      <c r="C3581" s="3">
        <v>30.55</v>
      </c>
      <c r="D3581" s="3">
        <v>27.78</v>
      </c>
      <c r="E3581" s="2">
        <v>30.25</v>
      </c>
      <c r="V3581" s="6"/>
    </row>
    <row r="3582" spans="1:22" x14ac:dyDescent="0.3">
      <c r="A3582" s="6">
        <v>43196</v>
      </c>
      <c r="B3582" s="3">
        <v>31.85</v>
      </c>
      <c r="C3582" s="3">
        <v>31.3</v>
      </c>
      <c r="D3582" s="3">
        <v>28.4</v>
      </c>
      <c r="E3582" s="2">
        <v>30.68</v>
      </c>
      <c r="V3582" s="6"/>
    </row>
    <row r="3583" spans="1:22" x14ac:dyDescent="0.3">
      <c r="A3583" s="6">
        <v>43199</v>
      </c>
      <c r="B3583" s="3">
        <v>32.4</v>
      </c>
      <c r="C3583" s="3">
        <v>31.25</v>
      </c>
      <c r="D3583" s="3">
        <v>29.05</v>
      </c>
      <c r="E3583" s="2">
        <v>31.33</v>
      </c>
      <c r="V3583" s="6"/>
    </row>
    <row r="3584" spans="1:22" x14ac:dyDescent="0.3">
      <c r="A3584" s="6">
        <v>43200</v>
      </c>
      <c r="B3584" s="3">
        <v>32.4</v>
      </c>
      <c r="C3584" s="3">
        <v>31.1</v>
      </c>
      <c r="D3584" s="3">
        <v>29.05</v>
      </c>
      <c r="E3584" s="2">
        <v>31.54</v>
      </c>
      <c r="V3584" s="6"/>
    </row>
    <row r="3585" spans="1:22" x14ac:dyDescent="0.3">
      <c r="A3585" s="6">
        <v>43201</v>
      </c>
      <c r="B3585" s="3">
        <v>32.299999999999997</v>
      </c>
      <c r="C3585" s="3">
        <v>30.85</v>
      </c>
      <c r="D3585" s="3">
        <v>28.95</v>
      </c>
      <c r="E3585" s="2">
        <v>31.45</v>
      </c>
      <c r="V3585" s="6"/>
    </row>
    <row r="3586" spans="1:22" x14ac:dyDescent="0.3">
      <c r="A3586" s="6">
        <v>43202</v>
      </c>
      <c r="B3586" s="3">
        <v>32.25</v>
      </c>
      <c r="C3586" s="3">
        <v>31.5</v>
      </c>
      <c r="D3586" s="3">
        <v>28.7</v>
      </c>
      <c r="E3586" s="2">
        <v>31.15</v>
      </c>
      <c r="V3586" s="6"/>
    </row>
    <row r="3587" spans="1:22" x14ac:dyDescent="0.3">
      <c r="A3587" s="6">
        <v>43203</v>
      </c>
      <c r="B3587" s="3">
        <v>32.85</v>
      </c>
      <c r="C3587" s="3">
        <v>31</v>
      </c>
      <c r="D3587" s="3">
        <v>29.15</v>
      </c>
      <c r="E3587" s="2">
        <v>31.8</v>
      </c>
      <c r="V3587" s="6"/>
    </row>
    <row r="3588" spans="1:22" x14ac:dyDescent="0.3">
      <c r="A3588" s="6">
        <v>43206</v>
      </c>
      <c r="B3588" s="3">
        <v>32.450000000000003</v>
      </c>
      <c r="C3588" s="3">
        <v>30.25</v>
      </c>
      <c r="D3588" s="3">
        <v>29.18</v>
      </c>
      <c r="E3588" s="2">
        <v>31.7</v>
      </c>
      <c r="V3588" s="6"/>
    </row>
    <row r="3589" spans="1:22" x14ac:dyDescent="0.3">
      <c r="A3589" s="6">
        <v>43207</v>
      </c>
      <c r="B3589" s="3">
        <v>31.8</v>
      </c>
      <c r="C3589" s="3">
        <v>30.55</v>
      </c>
      <c r="D3589" s="3">
        <v>28.1</v>
      </c>
      <c r="E3589" s="2">
        <v>30.4</v>
      </c>
      <c r="V3589" s="6"/>
    </row>
    <row r="3590" spans="1:22" x14ac:dyDescent="0.3">
      <c r="A3590" s="6">
        <v>43208</v>
      </c>
      <c r="B3590" s="3">
        <v>31.95</v>
      </c>
      <c r="C3590" s="3">
        <v>31.1</v>
      </c>
      <c r="D3590" s="3">
        <v>28.18</v>
      </c>
      <c r="E3590" s="2">
        <v>30.38</v>
      </c>
      <c r="I3590" s="10"/>
      <c r="J3590" s="9"/>
      <c r="V3590" s="6"/>
    </row>
    <row r="3591" spans="1:22" x14ac:dyDescent="0.3">
      <c r="A3591" s="6">
        <v>43209</v>
      </c>
      <c r="B3591" s="3">
        <v>32.450000000000003</v>
      </c>
      <c r="C3591" s="3">
        <v>30.8</v>
      </c>
      <c r="D3591" s="3">
        <v>28.85</v>
      </c>
      <c r="E3591" s="2">
        <v>31.08</v>
      </c>
      <c r="I3591" s="10"/>
      <c r="J3591" s="9"/>
      <c r="V3591" s="6"/>
    </row>
    <row r="3592" spans="1:22" x14ac:dyDescent="0.3">
      <c r="A3592" s="6">
        <v>43210</v>
      </c>
      <c r="B3592" s="3">
        <v>32</v>
      </c>
      <c r="C3592" s="3">
        <v>31.2</v>
      </c>
      <c r="D3592" s="3">
        <v>28.88</v>
      </c>
      <c r="E3592" s="2">
        <v>30.75</v>
      </c>
      <c r="I3592" s="10"/>
      <c r="J3592" s="9"/>
      <c r="V3592" s="6"/>
    </row>
    <row r="3593" spans="1:22" x14ac:dyDescent="0.3">
      <c r="A3593" s="6">
        <v>43213</v>
      </c>
      <c r="B3593" s="3">
        <v>32.4</v>
      </c>
      <c r="C3593" s="3">
        <v>31.15</v>
      </c>
      <c r="D3593" s="3">
        <v>29.1</v>
      </c>
      <c r="E3593" s="2">
        <v>31.2</v>
      </c>
      <c r="I3593" s="10"/>
      <c r="J3593" s="9"/>
      <c r="V3593" s="6"/>
    </row>
    <row r="3594" spans="1:22" x14ac:dyDescent="0.3">
      <c r="A3594" s="6">
        <v>43214</v>
      </c>
      <c r="B3594" s="3">
        <v>32.4</v>
      </c>
      <c r="C3594" s="3">
        <v>31.65</v>
      </c>
      <c r="D3594" s="3">
        <v>28.9</v>
      </c>
      <c r="E3594" s="2">
        <v>31.2</v>
      </c>
      <c r="I3594" s="10"/>
      <c r="J3594" s="9"/>
      <c r="V3594" s="6"/>
    </row>
    <row r="3595" spans="1:22" x14ac:dyDescent="0.3">
      <c r="A3595" s="6">
        <v>43215</v>
      </c>
      <c r="B3595" s="3">
        <v>33.1</v>
      </c>
      <c r="C3595" s="3">
        <v>32.1</v>
      </c>
      <c r="D3595" s="3">
        <v>29.5</v>
      </c>
      <c r="E3595" s="2">
        <v>32.08</v>
      </c>
      <c r="I3595" s="10"/>
      <c r="J3595" s="9"/>
      <c r="V3595" s="6"/>
    </row>
    <row r="3596" spans="1:22" x14ac:dyDescent="0.3">
      <c r="A3596" s="6">
        <v>43216</v>
      </c>
      <c r="B3596" s="3">
        <v>32.799999999999997</v>
      </c>
      <c r="C3596" s="3">
        <v>32</v>
      </c>
      <c r="D3596" s="3">
        <v>29.75</v>
      </c>
      <c r="E3596" s="2">
        <v>32.5</v>
      </c>
      <c r="I3596" s="10"/>
      <c r="J3596" s="9"/>
      <c r="V3596" s="6"/>
    </row>
    <row r="3597" spans="1:22" x14ac:dyDescent="0.3">
      <c r="A3597" s="6">
        <v>43217</v>
      </c>
      <c r="B3597" s="3">
        <v>32.85</v>
      </c>
      <c r="C3597" s="3">
        <v>32.35</v>
      </c>
      <c r="D3597" s="3">
        <v>29.75</v>
      </c>
      <c r="E3597" s="2">
        <v>32.5</v>
      </c>
      <c r="I3597" s="10"/>
      <c r="J3597" s="9"/>
      <c r="V3597" s="6"/>
    </row>
    <row r="3598" spans="1:22" x14ac:dyDescent="0.3">
      <c r="A3598" s="6">
        <v>43220</v>
      </c>
      <c r="B3598" s="3">
        <v>32.299999999999997</v>
      </c>
      <c r="C3598" s="3">
        <v>30.25</v>
      </c>
      <c r="D3598" s="3">
        <v>30.2</v>
      </c>
      <c r="E3598" s="2">
        <v>32.799999999999997</v>
      </c>
      <c r="I3598" s="10"/>
      <c r="J3598" s="9"/>
      <c r="V3598" s="6"/>
    </row>
    <row r="3599" spans="1:22" x14ac:dyDescent="0.3">
      <c r="A3599" s="6">
        <v>43222</v>
      </c>
      <c r="B3599" s="3">
        <v>32.5</v>
      </c>
      <c r="C3599" s="3">
        <v>30.5</v>
      </c>
      <c r="D3599" s="3">
        <v>32.700000000000003</v>
      </c>
      <c r="E3599" s="2">
        <v>35.200000000000003</v>
      </c>
      <c r="I3599" s="10"/>
      <c r="J3599" s="9"/>
      <c r="V3599" s="6"/>
    </row>
    <row r="3600" spans="1:22" x14ac:dyDescent="0.3">
      <c r="A3600" s="6">
        <v>43223</v>
      </c>
      <c r="B3600" s="3">
        <v>33</v>
      </c>
      <c r="C3600" s="3">
        <v>31.35</v>
      </c>
      <c r="D3600" s="3">
        <v>33</v>
      </c>
      <c r="E3600" s="2">
        <v>35.35</v>
      </c>
      <c r="I3600" s="10"/>
      <c r="J3600" s="9"/>
      <c r="V3600" s="6"/>
    </row>
    <row r="3601" spans="1:22" x14ac:dyDescent="0.3">
      <c r="A3601" s="6">
        <v>43224</v>
      </c>
      <c r="B3601" s="3">
        <v>33.200000000000003</v>
      </c>
      <c r="C3601" s="3">
        <v>32.1</v>
      </c>
      <c r="D3601" s="3">
        <v>33.700000000000003</v>
      </c>
      <c r="E3601" s="2">
        <v>35.65</v>
      </c>
      <c r="I3601" s="10"/>
      <c r="J3601" s="9"/>
      <c r="V3601" s="6"/>
    </row>
    <row r="3602" spans="1:22" x14ac:dyDescent="0.3">
      <c r="A3602" s="6">
        <v>43227</v>
      </c>
      <c r="B3602" s="3">
        <v>33.700000000000003</v>
      </c>
      <c r="C3602" s="3">
        <v>32.1</v>
      </c>
      <c r="D3602" s="3">
        <v>34.35</v>
      </c>
      <c r="E3602" s="2">
        <v>36.630000000000003</v>
      </c>
      <c r="I3602" s="10"/>
      <c r="J3602" s="9"/>
      <c r="V3602" s="6"/>
    </row>
    <row r="3603" spans="1:22" x14ac:dyDescent="0.3">
      <c r="A3603" s="6">
        <v>43228</v>
      </c>
      <c r="B3603" s="3">
        <v>33.5</v>
      </c>
      <c r="C3603" s="3">
        <v>32.049999999999997</v>
      </c>
      <c r="D3603" s="3">
        <v>34.200000000000003</v>
      </c>
      <c r="E3603" s="2">
        <v>36.450000000000003</v>
      </c>
      <c r="I3603" s="10"/>
      <c r="J3603" s="9"/>
      <c r="V3603" s="6"/>
    </row>
    <row r="3604" spans="1:22" x14ac:dyDescent="0.3">
      <c r="A3604" s="6">
        <v>43229</v>
      </c>
      <c r="B3604" s="3">
        <v>33.35</v>
      </c>
      <c r="C3604" s="3">
        <v>32.9</v>
      </c>
      <c r="D3604" s="3">
        <v>34.43</v>
      </c>
      <c r="E3604" s="2">
        <v>36.6</v>
      </c>
      <c r="I3604" s="10"/>
      <c r="J3604" s="9"/>
      <c r="V3604" s="6"/>
    </row>
    <row r="3605" spans="1:22" x14ac:dyDescent="0.3">
      <c r="A3605" s="6">
        <v>43231</v>
      </c>
      <c r="B3605" s="3">
        <v>34</v>
      </c>
      <c r="C3605" s="3">
        <v>34.200000000000003</v>
      </c>
      <c r="D3605" s="3">
        <v>34.75</v>
      </c>
      <c r="E3605" s="2">
        <v>36.9</v>
      </c>
      <c r="I3605" s="10"/>
      <c r="J3605" s="9"/>
      <c r="V3605" s="6"/>
    </row>
    <row r="3606" spans="1:22" x14ac:dyDescent="0.3">
      <c r="A3606" s="6">
        <v>43234</v>
      </c>
      <c r="B3606" s="3">
        <v>35.5</v>
      </c>
      <c r="C3606" s="3">
        <v>35.4</v>
      </c>
      <c r="D3606" s="3">
        <v>35.9</v>
      </c>
      <c r="E3606" s="2">
        <v>38</v>
      </c>
      <c r="I3606" s="10"/>
      <c r="J3606" s="9"/>
      <c r="V3606" s="6"/>
    </row>
    <row r="3607" spans="1:22" x14ac:dyDescent="0.3">
      <c r="A3607" s="6">
        <v>43235</v>
      </c>
      <c r="B3607" s="3">
        <v>36.6</v>
      </c>
      <c r="C3607" s="3">
        <v>35.85</v>
      </c>
      <c r="D3607" s="3">
        <v>37.4</v>
      </c>
      <c r="E3607" s="2">
        <v>39.15</v>
      </c>
      <c r="I3607" s="10"/>
      <c r="J3607" s="9"/>
      <c r="V3607" s="6"/>
    </row>
    <row r="3608" spans="1:22" x14ac:dyDescent="0.3">
      <c r="A3608" s="6">
        <v>43236</v>
      </c>
      <c r="B3608" s="3">
        <v>36.85</v>
      </c>
      <c r="C3608" s="3">
        <v>35.65</v>
      </c>
      <c r="D3608" s="3">
        <v>37.9</v>
      </c>
      <c r="E3608" s="2">
        <v>39.450000000000003</v>
      </c>
      <c r="I3608" s="10"/>
      <c r="J3608" s="9"/>
      <c r="V3608" s="6"/>
    </row>
    <row r="3609" spans="1:22" x14ac:dyDescent="0.3">
      <c r="A3609" s="6">
        <v>43238</v>
      </c>
      <c r="B3609" s="3">
        <v>36.65</v>
      </c>
      <c r="C3609" s="3">
        <v>38</v>
      </c>
      <c r="D3609" s="3">
        <v>37.799999999999997</v>
      </c>
      <c r="E3609" s="2">
        <v>39.5</v>
      </c>
      <c r="I3609" s="10"/>
      <c r="J3609" s="9"/>
      <c r="V3609" s="6"/>
    </row>
    <row r="3610" spans="1:22" x14ac:dyDescent="0.3">
      <c r="A3610" s="6">
        <v>43242</v>
      </c>
      <c r="B3610" s="3">
        <v>39.200000000000003</v>
      </c>
      <c r="C3610" s="3">
        <v>39.200000000000003</v>
      </c>
      <c r="D3610" s="3">
        <v>40.299999999999997</v>
      </c>
      <c r="E3610" s="2">
        <v>42.3</v>
      </c>
      <c r="I3610" s="10"/>
      <c r="J3610" s="9"/>
      <c r="V3610" s="6"/>
    </row>
    <row r="3611" spans="1:22" x14ac:dyDescent="0.3">
      <c r="A3611" s="6">
        <v>43243</v>
      </c>
      <c r="B3611" s="3">
        <v>40.25</v>
      </c>
      <c r="C3611" s="3">
        <v>38.799999999999997</v>
      </c>
      <c r="D3611" s="3">
        <v>40.9</v>
      </c>
      <c r="E3611" s="2">
        <v>42.95</v>
      </c>
      <c r="I3611" s="10"/>
      <c r="J3611" s="9"/>
      <c r="V3611" s="6"/>
    </row>
    <row r="3612" spans="1:22" x14ac:dyDescent="0.3">
      <c r="A3612" s="6">
        <v>43244</v>
      </c>
      <c r="B3612" s="3">
        <v>39.85</v>
      </c>
      <c r="C3612" s="3">
        <v>38.75</v>
      </c>
      <c r="D3612" s="3">
        <v>40.299999999999997</v>
      </c>
      <c r="E3612" s="2">
        <v>42.25</v>
      </c>
      <c r="I3612" s="10"/>
      <c r="J3612" s="9"/>
      <c r="V3612" s="6"/>
    </row>
    <row r="3613" spans="1:22" x14ac:dyDescent="0.3">
      <c r="A3613" s="6">
        <v>43245</v>
      </c>
      <c r="B3613" s="3">
        <v>39.799999999999997</v>
      </c>
      <c r="C3613" s="3">
        <v>39.6</v>
      </c>
      <c r="D3613" s="3">
        <v>40.33</v>
      </c>
      <c r="E3613" s="2">
        <v>41.85</v>
      </c>
      <c r="I3613" s="10"/>
      <c r="J3613" s="9"/>
      <c r="V3613" s="6"/>
    </row>
    <row r="3614" spans="1:22" x14ac:dyDescent="0.3">
      <c r="A3614" s="6">
        <v>43248</v>
      </c>
      <c r="B3614" s="3">
        <v>40.450000000000003</v>
      </c>
      <c r="C3614" s="3">
        <v>39.9</v>
      </c>
      <c r="D3614" s="3">
        <v>40.799999999999997</v>
      </c>
      <c r="E3614" s="2">
        <v>42.4</v>
      </c>
      <c r="I3614" s="10"/>
      <c r="J3614" s="9"/>
      <c r="V3614" s="6"/>
    </row>
    <row r="3615" spans="1:22" x14ac:dyDescent="0.3">
      <c r="A3615" s="6">
        <v>43249</v>
      </c>
      <c r="B3615" s="3">
        <v>40.799999999999997</v>
      </c>
      <c r="C3615" s="3">
        <v>40.200000000000003</v>
      </c>
      <c r="D3615" s="3">
        <v>40.9</v>
      </c>
      <c r="E3615" s="2">
        <v>42.6</v>
      </c>
      <c r="I3615" s="10"/>
      <c r="J3615" s="9"/>
      <c r="V3615" s="6"/>
    </row>
    <row r="3616" spans="1:22" x14ac:dyDescent="0.3">
      <c r="A3616" s="6">
        <v>43250</v>
      </c>
      <c r="B3616" s="3">
        <v>41.3</v>
      </c>
      <c r="C3616" s="3">
        <v>41.2</v>
      </c>
      <c r="D3616" s="3">
        <v>41</v>
      </c>
      <c r="E3616" s="2">
        <v>42.35</v>
      </c>
      <c r="I3616" s="10"/>
      <c r="J3616" s="9"/>
      <c r="V3616" s="6"/>
    </row>
    <row r="3617" spans="1:22" x14ac:dyDescent="0.3">
      <c r="A3617" s="6">
        <v>43251</v>
      </c>
      <c r="B3617" s="3">
        <v>42.25</v>
      </c>
      <c r="C3617" s="3">
        <v>41.5</v>
      </c>
      <c r="D3617" s="3">
        <v>41.75</v>
      </c>
      <c r="E3617" s="2">
        <v>43.03</v>
      </c>
      <c r="V3617" s="6"/>
    </row>
    <row r="3618" spans="1:22" x14ac:dyDescent="0.3">
      <c r="A3618" s="6">
        <v>43252</v>
      </c>
      <c r="B3618" s="3">
        <v>41.5</v>
      </c>
      <c r="C3618" s="3">
        <v>43.93</v>
      </c>
      <c r="D3618" s="3">
        <v>42.82</v>
      </c>
      <c r="E3618" s="2">
        <v>42.53</v>
      </c>
      <c r="V3618" s="6"/>
    </row>
    <row r="3619" spans="1:22" x14ac:dyDescent="0.3">
      <c r="A3619" s="6">
        <v>43255</v>
      </c>
      <c r="B3619" s="3">
        <v>43.6</v>
      </c>
      <c r="C3619" s="3">
        <v>42.45</v>
      </c>
      <c r="D3619" s="3">
        <v>45.05</v>
      </c>
      <c r="E3619" s="2">
        <v>44.5</v>
      </c>
      <c r="V3619" s="6"/>
    </row>
    <row r="3620" spans="1:22" x14ac:dyDescent="0.3">
      <c r="A3620" s="6">
        <v>43256</v>
      </c>
      <c r="B3620" s="3">
        <v>42.4</v>
      </c>
      <c r="C3620" s="3">
        <v>41.1</v>
      </c>
      <c r="D3620" s="3">
        <v>43.6</v>
      </c>
      <c r="E3620" s="2">
        <v>43.45</v>
      </c>
      <c r="V3620" s="6"/>
    </row>
    <row r="3621" spans="1:22" x14ac:dyDescent="0.3">
      <c r="A3621" s="6">
        <v>43257</v>
      </c>
      <c r="B3621" s="3">
        <v>41.5</v>
      </c>
      <c r="C3621" s="3">
        <v>41.45</v>
      </c>
      <c r="D3621" s="3">
        <v>42.3</v>
      </c>
      <c r="E3621" s="2">
        <v>41.8</v>
      </c>
      <c r="V3621" s="6"/>
    </row>
    <row r="3622" spans="1:22" x14ac:dyDescent="0.3">
      <c r="A3622" s="6">
        <v>43258</v>
      </c>
      <c r="B3622" s="3">
        <v>41.7</v>
      </c>
      <c r="C3622" s="3">
        <v>41.3</v>
      </c>
      <c r="D3622" s="3">
        <v>42.15</v>
      </c>
      <c r="E3622" s="2">
        <v>41.9</v>
      </c>
      <c r="V3622" s="6"/>
    </row>
    <row r="3623" spans="1:22" x14ac:dyDescent="0.3">
      <c r="A3623" s="6">
        <v>43259</v>
      </c>
      <c r="B3623" s="3">
        <v>41.7</v>
      </c>
      <c r="C3623" s="3">
        <v>39.65</v>
      </c>
      <c r="D3623" s="3">
        <v>42.45</v>
      </c>
      <c r="E3623" s="2">
        <v>41.9</v>
      </c>
      <c r="V3623" s="6"/>
    </row>
    <row r="3624" spans="1:22" x14ac:dyDescent="0.3">
      <c r="A3624" s="6">
        <v>43262</v>
      </c>
      <c r="B3624" s="3">
        <v>40</v>
      </c>
      <c r="C3624" s="3">
        <v>40.9</v>
      </c>
      <c r="D3624" s="3">
        <v>41</v>
      </c>
      <c r="E3624" s="2">
        <v>40.25</v>
      </c>
      <c r="V3624" s="6"/>
    </row>
    <row r="3625" spans="1:22" x14ac:dyDescent="0.3">
      <c r="A3625" s="6">
        <v>43263</v>
      </c>
      <c r="B3625" s="3">
        <v>41.75</v>
      </c>
      <c r="C3625" s="3">
        <v>41.15</v>
      </c>
      <c r="D3625" s="3">
        <v>42.25</v>
      </c>
      <c r="E3625" s="2">
        <v>41.2</v>
      </c>
      <c r="V3625" s="6"/>
    </row>
    <row r="3626" spans="1:22" x14ac:dyDescent="0.3">
      <c r="A3626" s="6">
        <v>43264</v>
      </c>
      <c r="B3626" s="3">
        <v>41.75</v>
      </c>
      <c r="C3626" s="3">
        <v>40.200000000000003</v>
      </c>
      <c r="D3626" s="3">
        <v>42.3</v>
      </c>
      <c r="E3626" s="2">
        <v>41.7</v>
      </c>
      <c r="V3626" s="6"/>
    </row>
    <row r="3627" spans="1:22" x14ac:dyDescent="0.3">
      <c r="A3627" s="6">
        <v>43265</v>
      </c>
      <c r="B3627" s="3">
        <v>40.15</v>
      </c>
      <c r="C3627" s="3">
        <v>39.75</v>
      </c>
      <c r="D3627" s="3">
        <v>41.45</v>
      </c>
      <c r="E3627" s="2">
        <v>40.6</v>
      </c>
      <c r="V3627" s="6"/>
    </row>
    <row r="3628" spans="1:22" x14ac:dyDescent="0.3">
      <c r="A3628" s="6">
        <v>43266</v>
      </c>
      <c r="B3628" s="3">
        <v>39.5</v>
      </c>
      <c r="C3628" s="3">
        <v>41.15</v>
      </c>
      <c r="D3628" s="3">
        <v>41.2</v>
      </c>
      <c r="E3628" s="2">
        <v>40.700000000000003</v>
      </c>
      <c r="V3628" s="6"/>
    </row>
    <row r="3629" spans="1:22" x14ac:dyDescent="0.3">
      <c r="A3629" s="6">
        <v>43269</v>
      </c>
      <c r="B3629" s="3">
        <v>41.5</v>
      </c>
      <c r="C3629" s="3">
        <v>42.9</v>
      </c>
      <c r="D3629" s="3">
        <v>42.85</v>
      </c>
      <c r="E3629" s="2">
        <v>42.15</v>
      </c>
      <c r="V3629" s="6"/>
    </row>
    <row r="3630" spans="1:22" x14ac:dyDescent="0.3">
      <c r="A3630" s="6">
        <v>43270</v>
      </c>
      <c r="B3630" s="3">
        <v>42.55</v>
      </c>
      <c r="C3630" s="3">
        <v>42.75</v>
      </c>
      <c r="D3630" s="3">
        <v>43.9</v>
      </c>
      <c r="E3630" s="2">
        <v>43.35</v>
      </c>
      <c r="V3630" s="6"/>
    </row>
    <row r="3631" spans="1:22" x14ac:dyDescent="0.3">
      <c r="A3631" s="6">
        <v>43271</v>
      </c>
      <c r="B3631" s="3">
        <v>42.4</v>
      </c>
      <c r="C3631" s="3">
        <v>42.5</v>
      </c>
      <c r="D3631" s="3">
        <v>44.1</v>
      </c>
      <c r="E3631" s="2">
        <v>43.2</v>
      </c>
      <c r="V3631" s="6"/>
    </row>
    <row r="3632" spans="1:22" x14ac:dyDescent="0.3">
      <c r="A3632" s="6">
        <v>43272</v>
      </c>
      <c r="B3632" s="3">
        <v>42.6</v>
      </c>
      <c r="C3632" s="3">
        <v>43.05</v>
      </c>
      <c r="D3632" s="3">
        <v>43.8</v>
      </c>
      <c r="E3632" s="2">
        <v>43.45</v>
      </c>
      <c r="V3632" s="6"/>
    </row>
    <row r="3633" spans="1:22" x14ac:dyDescent="0.3">
      <c r="A3633" s="6">
        <v>43273</v>
      </c>
      <c r="B3633" s="3">
        <v>43.75</v>
      </c>
      <c r="C3633" s="3">
        <v>43.85</v>
      </c>
      <c r="D3633" s="3">
        <v>44</v>
      </c>
      <c r="E3633" s="2">
        <v>43.53</v>
      </c>
      <c r="V3633" s="6"/>
    </row>
    <row r="3634" spans="1:22" x14ac:dyDescent="0.3">
      <c r="A3634" s="6">
        <v>43276</v>
      </c>
      <c r="B3634" s="3">
        <v>44.3</v>
      </c>
      <c r="C3634" s="3">
        <v>43.45</v>
      </c>
      <c r="D3634" s="3">
        <v>44.75</v>
      </c>
      <c r="E3634" s="2">
        <v>44.1</v>
      </c>
      <c r="V3634" s="6"/>
    </row>
    <row r="3635" spans="1:22" x14ac:dyDescent="0.3">
      <c r="A3635" s="6">
        <v>43277</v>
      </c>
      <c r="B3635" s="3">
        <v>43.9</v>
      </c>
      <c r="C3635" s="3">
        <v>44.7</v>
      </c>
      <c r="D3635" s="3">
        <v>44.35</v>
      </c>
      <c r="E3635" s="2">
        <v>44.05</v>
      </c>
      <c r="V3635" s="6"/>
    </row>
    <row r="3636" spans="1:22" x14ac:dyDescent="0.3">
      <c r="A3636" s="6">
        <v>43278</v>
      </c>
      <c r="B3636" s="3">
        <v>45.11</v>
      </c>
      <c r="C3636" s="3">
        <v>47.25</v>
      </c>
      <c r="D3636" s="3">
        <v>45.75</v>
      </c>
      <c r="E3636" s="2">
        <v>45.5</v>
      </c>
      <c r="V3636" s="6"/>
    </row>
    <row r="3637" spans="1:22" x14ac:dyDescent="0.3">
      <c r="A3637" s="6">
        <v>43279</v>
      </c>
      <c r="B3637" s="3">
        <v>47.25</v>
      </c>
      <c r="C3637" s="3">
        <v>47.5</v>
      </c>
      <c r="D3637" s="3">
        <v>47.4</v>
      </c>
      <c r="E3637" s="2">
        <v>47.6</v>
      </c>
      <c r="V3637" s="6"/>
    </row>
    <row r="3638" spans="1:22" x14ac:dyDescent="0.3">
      <c r="A3638" s="6">
        <v>43280</v>
      </c>
      <c r="B3638" s="3">
        <v>47.05</v>
      </c>
      <c r="C3638" s="3">
        <v>49.45</v>
      </c>
      <c r="D3638" s="3">
        <v>48.45</v>
      </c>
      <c r="E3638" s="2">
        <v>48.45</v>
      </c>
      <c r="V3638" s="6"/>
    </row>
    <row r="3639" spans="1:22" x14ac:dyDescent="0.3">
      <c r="A3639" s="6">
        <v>43283</v>
      </c>
      <c r="B3639" s="3">
        <v>48.75</v>
      </c>
      <c r="C3639" s="3">
        <v>49.35</v>
      </c>
      <c r="D3639" s="3">
        <v>49.6</v>
      </c>
      <c r="E3639" s="2">
        <v>51.25</v>
      </c>
      <c r="V3639" s="6"/>
    </row>
    <row r="3640" spans="1:22" x14ac:dyDescent="0.3">
      <c r="A3640" s="6">
        <v>43284</v>
      </c>
      <c r="B3640" s="3">
        <v>48.6</v>
      </c>
      <c r="C3640" s="3">
        <v>50.45</v>
      </c>
      <c r="D3640" s="3">
        <v>49.35</v>
      </c>
      <c r="E3640" s="2">
        <v>51.25</v>
      </c>
      <c r="V3640" s="6"/>
    </row>
    <row r="3641" spans="1:22" x14ac:dyDescent="0.3">
      <c r="A3641" s="6">
        <v>43285</v>
      </c>
      <c r="B3641" s="3">
        <v>49.6</v>
      </c>
      <c r="C3641" s="3">
        <v>50.25</v>
      </c>
      <c r="D3641" s="3">
        <v>50.2</v>
      </c>
      <c r="E3641" s="2">
        <v>51.6</v>
      </c>
      <c r="V3641" s="6"/>
    </row>
    <row r="3642" spans="1:22" x14ac:dyDescent="0.3">
      <c r="A3642" s="6">
        <v>43286</v>
      </c>
      <c r="B3642" s="3">
        <v>49.45</v>
      </c>
      <c r="C3642" s="3">
        <v>49.5</v>
      </c>
      <c r="D3642" s="3">
        <v>50</v>
      </c>
      <c r="E3642" s="2">
        <v>51.15</v>
      </c>
      <c r="V3642" s="6"/>
    </row>
    <row r="3643" spans="1:22" x14ac:dyDescent="0.3">
      <c r="A3643" s="6">
        <v>43287</v>
      </c>
      <c r="B3643" s="3">
        <v>48.75</v>
      </c>
      <c r="C3643" s="3">
        <v>49.95</v>
      </c>
      <c r="D3643" s="3">
        <v>48.4</v>
      </c>
      <c r="E3643" s="2">
        <v>49.9</v>
      </c>
      <c r="V3643" s="6"/>
    </row>
    <row r="3644" spans="1:22" x14ac:dyDescent="0.3">
      <c r="A3644" s="6">
        <v>43290</v>
      </c>
      <c r="B3644" s="3">
        <v>49.4</v>
      </c>
      <c r="C3644" s="3">
        <v>50.75</v>
      </c>
      <c r="D3644" s="3">
        <v>48.85</v>
      </c>
      <c r="E3644" s="2">
        <v>50.6</v>
      </c>
      <c r="V3644" s="6"/>
    </row>
    <row r="3645" spans="1:22" x14ac:dyDescent="0.3">
      <c r="A3645" s="6">
        <v>43291</v>
      </c>
      <c r="B3645" s="3">
        <v>50.35</v>
      </c>
      <c r="C3645" s="3">
        <v>52.5</v>
      </c>
      <c r="D3645" s="3">
        <v>49.4</v>
      </c>
      <c r="E3645" s="2">
        <v>51.18</v>
      </c>
      <c r="V3645" s="6"/>
    </row>
    <row r="3646" spans="1:22" x14ac:dyDescent="0.3">
      <c r="A3646" s="6">
        <v>43292</v>
      </c>
      <c r="B3646" s="3">
        <v>52.7</v>
      </c>
      <c r="C3646" s="3">
        <v>53.7</v>
      </c>
      <c r="D3646" s="3">
        <v>49.75</v>
      </c>
      <c r="E3646" s="2">
        <v>52.48</v>
      </c>
      <c r="V3646" s="6"/>
    </row>
    <row r="3647" spans="1:22" x14ac:dyDescent="0.3">
      <c r="A3647" s="6">
        <v>43293</v>
      </c>
      <c r="B3647" s="3">
        <v>53</v>
      </c>
      <c r="C3647" s="3">
        <v>53</v>
      </c>
      <c r="D3647" s="3">
        <v>50.75</v>
      </c>
      <c r="E3647" s="2">
        <v>52.4</v>
      </c>
      <c r="V3647" s="6"/>
    </row>
    <row r="3648" spans="1:22" x14ac:dyDescent="0.3">
      <c r="A3648" s="6">
        <v>43294</v>
      </c>
      <c r="B3648" s="3">
        <v>53</v>
      </c>
      <c r="C3648" s="3">
        <v>54.2</v>
      </c>
      <c r="D3648" s="3">
        <v>50</v>
      </c>
      <c r="E3648" s="2">
        <v>52.2</v>
      </c>
      <c r="V3648" s="6"/>
    </row>
    <row r="3649" spans="1:22" x14ac:dyDescent="0.3">
      <c r="A3649" s="6">
        <v>43297</v>
      </c>
      <c r="B3649" s="3">
        <v>53.95</v>
      </c>
      <c r="C3649" s="3">
        <v>54.35</v>
      </c>
      <c r="D3649" s="3">
        <v>51.53</v>
      </c>
      <c r="E3649" s="2">
        <v>53.8</v>
      </c>
      <c r="V3649" s="6"/>
    </row>
    <row r="3650" spans="1:22" x14ac:dyDescent="0.3">
      <c r="A3650" s="6">
        <v>43298</v>
      </c>
      <c r="B3650" s="3">
        <v>54</v>
      </c>
      <c r="C3650" s="3">
        <v>54.55</v>
      </c>
      <c r="D3650" s="3">
        <v>52</v>
      </c>
      <c r="E3650" s="2">
        <v>53.95</v>
      </c>
      <c r="V3650" s="6"/>
    </row>
    <row r="3651" spans="1:22" x14ac:dyDescent="0.3">
      <c r="A3651" s="6">
        <v>43299</v>
      </c>
      <c r="B3651" s="3">
        <v>54.25</v>
      </c>
      <c r="C3651" s="3">
        <v>54.4</v>
      </c>
      <c r="D3651" s="3">
        <v>52.15</v>
      </c>
      <c r="E3651" s="2">
        <v>54.25</v>
      </c>
      <c r="V3651" s="6"/>
    </row>
    <row r="3652" spans="1:22" x14ac:dyDescent="0.3">
      <c r="A3652" s="6">
        <v>43300</v>
      </c>
      <c r="B3652" s="3">
        <v>54.4</v>
      </c>
      <c r="C3652" s="3">
        <v>54.25</v>
      </c>
      <c r="D3652" s="3">
        <v>52.2</v>
      </c>
      <c r="E3652" s="2">
        <v>54.68</v>
      </c>
      <c r="V3652" s="6"/>
    </row>
    <row r="3653" spans="1:22" x14ac:dyDescent="0.3">
      <c r="A3653" s="6">
        <v>43301</v>
      </c>
      <c r="B3653" s="3">
        <v>54.35</v>
      </c>
      <c r="C3653" s="3">
        <v>54.45</v>
      </c>
      <c r="D3653" s="3">
        <v>51.4</v>
      </c>
      <c r="E3653" s="2">
        <v>52.95</v>
      </c>
      <c r="V3653" s="6"/>
    </row>
    <row r="3654" spans="1:22" x14ac:dyDescent="0.3">
      <c r="A3654" s="6">
        <v>43304</v>
      </c>
      <c r="B3654" s="3">
        <v>54.33</v>
      </c>
      <c r="C3654" s="3">
        <v>54.9</v>
      </c>
      <c r="D3654" s="3">
        <v>51.85</v>
      </c>
      <c r="E3654" s="2">
        <v>53.3</v>
      </c>
      <c r="V3654" s="6"/>
    </row>
    <row r="3655" spans="1:22" x14ac:dyDescent="0.3">
      <c r="A3655" s="6">
        <v>43305</v>
      </c>
      <c r="B3655" s="3">
        <v>54.25</v>
      </c>
      <c r="C3655" s="3">
        <v>55.3</v>
      </c>
      <c r="D3655" s="3">
        <v>52.4</v>
      </c>
      <c r="E3655" s="2">
        <v>53.85</v>
      </c>
      <c r="V3655" s="6"/>
    </row>
    <row r="3656" spans="1:22" x14ac:dyDescent="0.3">
      <c r="A3656" s="6">
        <v>43306</v>
      </c>
      <c r="B3656" s="3">
        <v>54.6</v>
      </c>
      <c r="C3656" s="3">
        <v>53.8</v>
      </c>
      <c r="D3656" s="3">
        <v>52.3</v>
      </c>
      <c r="E3656" s="2">
        <v>53</v>
      </c>
      <c r="V3656" s="6"/>
    </row>
    <row r="3657" spans="1:22" x14ac:dyDescent="0.3">
      <c r="A3657" s="6">
        <v>43307</v>
      </c>
      <c r="B3657" s="3">
        <v>52.75</v>
      </c>
      <c r="C3657" s="3">
        <v>51.8</v>
      </c>
      <c r="D3657" s="3">
        <v>50.85</v>
      </c>
      <c r="E3657" s="2">
        <v>51.3</v>
      </c>
      <c r="V3657" s="6"/>
    </row>
    <row r="3658" spans="1:22" x14ac:dyDescent="0.3">
      <c r="A3658" s="6">
        <v>43308</v>
      </c>
      <c r="B3658" s="3">
        <v>50.8</v>
      </c>
      <c r="C3658" s="3">
        <v>52.9</v>
      </c>
      <c r="D3658" s="3">
        <v>48.75</v>
      </c>
      <c r="E3658" s="2">
        <v>49.9</v>
      </c>
      <c r="V3658" s="6"/>
    </row>
    <row r="3659" spans="1:22" x14ac:dyDescent="0.3">
      <c r="A3659" s="6">
        <v>43311</v>
      </c>
      <c r="B3659" s="3">
        <v>52</v>
      </c>
      <c r="C3659" s="3">
        <v>53.7</v>
      </c>
      <c r="D3659" s="3">
        <v>49.5</v>
      </c>
      <c r="E3659" s="2">
        <v>50.85</v>
      </c>
      <c r="V3659" s="6"/>
    </row>
    <row r="3660" spans="1:22" x14ac:dyDescent="0.3">
      <c r="A3660" s="6">
        <v>43312</v>
      </c>
      <c r="B3660" s="3">
        <v>52.55</v>
      </c>
      <c r="C3660" s="3">
        <v>48.2</v>
      </c>
      <c r="D3660" s="3">
        <v>50.25</v>
      </c>
      <c r="E3660" s="2">
        <v>51.55</v>
      </c>
      <c r="V3660" s="6"/>
    </row>
    <row r="3661" spans="1:22" x14ac:dyDescent="0.3">
      <c r="A3661" s="6">
        <v>43313</v>
      </c>
      <c r="B3661" s="3">
        <v>51.25</v>
      </c>
      <c r="C3661" s="3">
        <v>48.2</v>
      </c>
      <c r="D3661" s="3">
        <v>49.63</v>
      </c>
      <c r="E3661" s="2">
        <v>49.5</v>
      </c>
      <c r="V3661" s="6"/>
    </row>
    <row r="3662" spans="1:22" x14ac:dyDescent="0.3">
      <c r="A3662" s="6">
        <v>43314</v>
      </c>
      <c r="B3662" s="3">
        <v>51.15</v>
      </c>
      <c r="C3662" s="3">
        <v>49</v>
      </c>
      <c r="D3662" s="3">
        <v>49.4</v>
      </c>
      <c r="E3662" s="2">
        <v>49.15</v>
      </c>
      <c r="V3662" s="6"/>
    </row>
    <row r="3663" spans="1:22" x14ac:dyDescent="0.3">
      <c r="A3663" s="6">
        <v>43315</v>
      </c>
      <c r="B3663" s="3">
        <v>51.9</v>
      </c>
      <c r="C3663" s="3">
        <v>49</v>
      </c>
      <c r="D3663" s="3">
        <v>50.45</v>
      </c>
      <c r="E3663" s="2">
        <v>50.25</v>
      </c>
      <c r="V3663" s="6"/>
    </row>
    <row r="3664" spans="1:22" x14ac:dyDescent="0.3">
      <c r="A3664" s="6">
        <v>43318</v>
      </c>
      <c r="B3664" s="3">
        <v>51.6</v>
      </c>
      <c r="C3664" s="3">
        <v>47.8</v>
      </c>
      <c r="D3664" s="3">
        <v>50.25</v>
      </c>
      <c r="E3664" s="2">
        <v>50.15</v>
      </c>
      <c r="V3664" s="6"/>
    </row>
    <row r="3665" spans="1:22" x14ac:dyDescent="0.3">
      <c r="A3665" s="6">
        <v>43319</v>
      </c>
      <c r="B3665" s="3">
        <v>50</v>
      </c>
      <c r="C3665" s="3">
        <v>45.5</v>
      </c>
      <c r="D3665" s="3">
        <v>49.65</v>
      </c>
      <c r="E3665" s="2">
        <v>49.25</v>
      </c>
      <c r="V3665" s="6"/>
    </row>
    <row r="3666" spans="1:22" x14ac:dyDescent="0.3">
      <c r="A3666" s="6">
        <v>43320</v>
      </c>
      <c r="B3666" s="3">
        <v>47</v>
      </c>
      <c r="C3666" s="3">
        <v>46.35</v>
      </c>
      <c r="D3666" s="3">
        <v>46.75</v>
      </c>
      <c r="E3666" s="2">
        <v>47</v>
      </c>
      <c r="V3666" s="6"/>
    </row>
    <row r="3667" spans="1:22" x14ac:dyDescent="0.3">
      <c r="A3667" s="6">
        <v>43321</v>
      </c>
      <c r="B3667" s="3">
        <v>47.7</v>
      </c>
      <c r="C3667" s="3">
        <v>46.53</v>
      </c>
      <c r="D3667" s="3">
        <v>47.65</v>
      </c>
      <c r="E3667" s="2">
        <v>47.55</v>
      </c>
      <c r="V3667" s="6"/>
    </row>
    <row r="3668" spans="1:22" x14ac:dyDescent="0.3">
      <c r="A3668" s="6">
        <v>43322</v>
      </c>
      <c r="B3668" s="3">
        <v>47.5</v>
      </c>
      <c r="C3668" s="3">
        <v>47.65</v>
      </c>
      <c r="D3668" s="3">
        <v>47.45</v>
      </c>
      <c r="E3668" s="2">
        <v>47.55</v>
      </c>
      <c r="V3668" s="6"/>
    </row>
    <row r="3669" spans="1:22" x14ac:dyDescent="0.3">
      <c r="A3669" s="6">
        <v>43325</v>
      </c>
      <c r="B3669" s="3">
        <v>49.1</v>
      </c>
      <c r="C3669" s="3">
        <v>48.2</v>
      </c>
      <c r="D3669" s="3">
        <v>48.6</v>
      </c>
      <c r="E3669" s="2">
        <v>48.25</v>
      </c>
      <c r="V3669" s="6"/>
    </row>
    <row r="3670" spans="1:22" x14ac:dyDescent="0.3">
      <c r="A3670" s="6">
        <v>43326</v>
      </c>
      <c r="B3670" s="3">
        <v>49</v>
      </c>
      <c r="C3670" s="3">
        <v>48.9</v>
      </c>
      <c r="D3670" s="3">
        <v>48.95</v>
      </c>
      <c r="E3670" s="2">
        <v>49</v>
      </c>
      <c r="V3670" s="6"/>
    </row>
    <row r="3671" spans="1:22" x14ac:dyDescent="0.3">
      <c r="A3671" s="6">
        <v>43327</v>
      </c>
      <c r="B3671" s="3">
        <v>49.6</v>
      </c>
      <c r="C3671" s="3">
        <v>49</v>
      </c>
      <c r="D3671" s="3">
        <v>49.5</v>
      </c>
      <c r="E3671" s="2">
        <v>49.35</v>
      </c>
      <c r="V3671" s="6"/>
    </row>
    <row r="3672" spans="1:22" x14ac:dyDescent="0.3">
      <c r="A3672" s="6">
        <v>43328</v>
      </c>
      <c r="B3672" s="3">
        <v>49.4</v>
      </c>
      <c r="C3672" s="3">
        <v>49.75</v>
      </c>
      <c r="D3672" s="3">
        <v>49.95</v>
      </c>
      <c r="E3672" s="2">
        <v>49.5</v>
      </c>
      <c r="V3672" s="6"/>
    </row>
    <row r="3673" spans="1:22" x14ac:dyDescent="0.3">
      <c r="A3673" s="6">
        <v>43329</v>
      </c>
      <c r="B3673" s="3">
        <v>49.9</v>
      </c>
      <c r="C3673" s="3">
        <v>50.75</v>
      </c>
      <c r="D3673" s="3">
        <v>50.78</v>
      </c>
      <c r="E3673" s="2">
        <v>50.5</v>
      </c>
      <c r="V3673" s="6"/>
    </row>
    <row r="3674" spans="1:22" x14ac:dyDescent="0.3">
      <c r="A3674" s="6">
        <v>43332</v>
      </c>
      <c r="B3674" s="3">
        <v>50.85</v>
      </c>
      <c r="C3674" s="3">
        <v>51.9</v>
      </c>
      <c r="D3674" s="3">
        <v>51.25</v>
      </c>
      <c r="E3674" s="2">
        <v>51.45</v>
      </c>
      <c r="V3674" s="6"/>
    </row>
    <row r="3675" spans="1:22" x14ac:dyDescent="0.3">
      <c r="A3675" s="6">
        <v>43333</v>
      </c>
      <c r="B3675" s="3">
        <v>52.4</v>
      </c>
      <c r="C3675" s="3">
        <v>52.29</v>
      </c>
      <c r="D3675" s="3">
        <v>52.6</v>
      </c>
      <c r="E3675" s="2">
        <v>52.8</v>
      </c>
      <c r="V3675" s="6"/>
    </row>
    <row r="3676" spans="1:22" x14ac:dyDescent="0.3">
      <c r="A3676" s="6">
        <v>43334</v>
      </c>
      <c r="B3676" s="3">
        <v>53.05</v>
      </c>
      <c r="C3676" s="3">
        <v>51.4</v>
      </c>
      <c r="D3676" s="3">
        <v>53.35</v>
      </c>
      <c r="E3676" s="2">
        <v>53</v>
      </c>
      <c r="V3676" s="6"/>
    </row>
    <row r="3677" spans="1:22" x14ac:dyDescent="0.3">
      <c r="A3677" s="6">
        <v>43335</v>
      </c>
      <c r="B3677" s="3">
        <v>52.5</v>
      </c>
      <c r="C3677" s="3">
        <v>51.5</v>
      </c>
      <c r="D3677" s="3">
        <v>52.35</v>
      </c>
      <c r="E3677" s="2">
        <v>52.4</v>
      </c>
      <c r="V3677" s="6"/>
    </row>
    <row r="3678" spans="1:22" x14ac:dyDescent="0.3">
      <c r="A3678" s="6">
        <v>43336</v>
      </c>
      <c r="B3678" s="3">
        <v>53</v>
      </c>
      <c r="C3678" s="3">
        <v>54.8</v>
      </c>
      <c r="D3678" s="3">
        <v>52.5</v>
      </c>
      <c r="E3678" s="2">
        <v>52.5</v>
      </c>
      <c r="V3678" s="6"/>
    </row>
    <row r="3679" spans="1:22" x14ac:dyDescent="0.3">
      <c r="A3679" s="6">
        <v>43339</v>
      </c>
      <c r="B3679" s="3">
        <v>56</v>
      </c>
      <c r="C3679" s="3">
        <v>55.3</v>
      </c>
      <c r="D3679" s="3">
        <v>56</v>
      </c>
      <c r="E3679" s="2">
        <v>56</v>
      </c>
      <c r="V3679" s="6"/>
    </row>
    <row r="3680" spans="1:22" x14ac:dyDescent="0.3">
      <c r="A3680" s="6">
        <v>43340</v>
      </c>
      <c r="B3680" s="3">
        <v>57</v>
      </c>
      <c r="C3680" s="3">
        <v>56.5</v>
      </c>
      <c r="D3680" s="3">
        <v>55.7</v>
      </c>
      <c r="E3680" s="2">
        <v>55.8</v>
      </c>
      <c r="V3680" s="6"/>
    </row>
    <row r="3681" spans="1:22" x14ac:dyDescent="0.3">
      <c r="A3681" s="6">
        <v>43341</v>
      </c>
      <c r="B3681" s="3">
        <v>58</v>
      </c>
      <c r="C3681" s="3">
        <v>58.45</v>
      </c>
      <c r="D3681" s="3">
        <v>57</v>
      </c>
      <c r="E3681" s="2">
        <v>56.75</v>
      </c>
      <c r="V3681" s="6"/>
    </row>
    <row r="3682" spans="1:22" x14ac:dyDescent="0.3">
      <c r="A3682" s="6">
        <v>43342</v>
      </c>
      <c r="B3682" s="3">
        <v>59.35</v>
      </c>
      <c r="C3682" s="3">
        <v>58.25</v>
      </c>
      <c r="D3682" s="3">
        <v>59.15</v>
      </c>
      <c r="E3682" s="2">
        <v>59</v>
      </c>
      <c r="V3682" s="6"/>
    </row>
    <row r="3683" spans="1:22" x14ac:dyDescent="0.3">
      <c r="A3683" s="6">
        <v>43343</v>
      </c>
      <c r="B3683" s="3">
        <v>58.65</v>
      </c>
      <c r="C3683" s="3">
        <v>55.9</v>
      </c>
      <c r="D3683" s="3">
        <v>59.05</v>
      </c>
      <c r="E3683" s="2">
        <v>58.9</v>
      </c>
      <c r="V3683" s="6"/>
    </row>
    <row r="3684" spans="1:22" x14ac:dyDescent="0.3">
      <c r="A3684" s="6">
        <v>43346</v>
      </c>
      <c r="B3684" s="3">
        <v>54.7</v>
      </c>
      <c r="C3684" s="3">
        <v>55.55</v>
      </c>
      <c r="D3684" s="3">
        <v>56</v>
      </c>
      <c r="E3684" s="2">
        <v>57</v>
      </c>
      <c r="V3684" s="6"/>
    </row>
    <row r="3685" spans="1:22" x14ac:dyDescent="0.3">
      <c r="A3685" s="6">
        <v>43347</v>
      </c>
      <c r="B3685" s="3">
        <v>54.45</v>
      </c>
      <c r="C3685" s="3">
        <v>54.7</v>
      </c>
      <c r="D3685" s="3">
        <v>55.05</v>
      </c>
      <c r="E3685" s="2">
        <v>57.25</v>
      </c>
      <c r="V3685" s="6"/>
    </row>
    <row r="3686" spans="1:22" x14ac:dyDescent="0.3">
      <c r="A3686" s="6">
        <v>43348</v>
      </c>
      <c r="B3686" s="3">
        <v>53.7</v>
      </c>
      <c r="C3686" s="3">
        <v>55.75</v>
      </c>
      <c r="D3686" s="3">
        <v>54.55</v>
      </c>
      <c r="E3686" s="2">
        <v>56.85</v>
      </c>
      <c r="V3686" s="6"/>
    </row>
    <row r="3687" spans="1:22" x14ac:dyDescent="0.3">
      <c r="A3687" s="6">
        <v>43349</v>
      </c>
      <c r="B3687" s="3">
        <v>54.65</v>
      </c>
      <c r="C3687" s="3">
        <v>56.65</v>
      </c>
      <c r="D3687" s="3">
        <v>55.3</v>
      </c>
      <c r="E3687" s="2">
        <v>57.85</v>
      </c>
      <c r="V3687" s="6"/>
    </row>
    <row r="3688" spans="1:22" x14ac:dyDescent="0.3">
      <c r="A3688" s="6">
        <v>43350</v>
      </c>
      <c r="B3688" s="3">
        <v>55.05</v>
      </c>
      <c r="C3688" s="3">
        <v>52.45</v>
      </c>
      <c r="D3688" s="3">
        <v>56.55</v>
      </c>
      <c r="E3688" s="2">
        <v>58.9</v>
      </c>
      <c r="V3688" s="6"/>
    </row>
    <row r="3689" spans="1:22" x14ac:dyDescent="0.3">
      <c r="A3689" s="6">
        <v>43353</v>
      </c>
      <c r="B3689" s="3">
        <v>50.4</v>
      </c>
      <c r="C3689" s="3">
        <v>52</v>
      </c>
      <c r="D3689" s="3">
        <v>52.36</v>
      </c>
      <c r="E3689" s="2">
        <v>55</v>
      </c>
      <c r="V3689" s="6"/>
    </row>
    <row r="3690" spans="1:22" x14ac:dyDescent="0.3">
      <c r="A3690" s="6">
        <v>43354</v>
      </c>
      <c r="B3690" s="3">
        <v>50.4</v>
      </c>
      <c r="C3690" s="3">
        <v>52.6</v>
      </c>
      <c r="D3690" s="3">
        <v>52.7</v>
      </c>
      <c r="E3690" s="2">
        <v>52.5</v>
      </c>
      <c r="V3690" s="6"/>
    </row>
    <row r="3691" spans="1:22" x14ac:dyDescent="0.3">
      <c r="A3691" s="6">
        <v>43355</v>
      </c>
      <c r="B3691" s="3">
        <v>52</v>
      </c>
      <c r="C3691" s="3">
        <v>53.8</v>
      </c>
      <c r="D3691" s="3">
        <v>52.1</v>
      </c>
      <c r="E3691" s="2">
        <v>52.5</v>
      </c>
      <c r="V3691" s="6"/>
    </row>
    <row r="3692" spans="1:22" x14ac:dyDescent="0.3">
      <c r="A3692" s="6">
        <v>43356</v>
      </c>
      <c r="B3692" s="3">
        <v>52</v>
      </c>
      <c r="C3692" s="3">
        <v>50.1</v>
      </c>
      <c r="D3692" s="3">
        <v>53.95</v>
      </c>
      <c r="E3692" s="2">
        <v>53.2</v>
      </c>
      <c r="V3692" s="6"/>
    </row>
    <row r="3693" spans="1:22" x14ac:dyDescent="0.3">
      <c r="A3693" s="6">
        <v>43357</v>
      </c>
      <c r="B3693" s="3">
        <v>49.25</v>
      </c>
      <c r="C3693" s="3">
        <v>48.5</v>
      </c>
      <c r="D3693" s="3">
        <v>49.25</v>
      </c>
      <c r="E3693" s="2">
        <v>50.25</v>
      </c>
      <c r="V3693" s="6"/>
    </row>
    <row r="3694" spans="1:22" x14ac:dyDescent="0.3">
      <c r="A3694" s="6">
        <v>43360</v>
      </c>
      <c r="B3694" s="3">
        <v>47</v>
      </c>
      <c r="C3694" s="3">
        <v>46.4</v>
      </c>
      <c r="D3694" s="3">
        <v>48.05</v>
      </c>
      <c r="E3694" s="2">
        <v>49.45</v>
      </c>
      <c r="V3694" s="6"/>
    </row>
    <row r="3695" spans="1:22" x14ac:dyDescent="0.3">
      <c r="A3695" s="6">
        <v>43361</v>
      </c>
      <c r="B3695" s="3">
        <v>45</v>
      </c>
      <c r="C3695" s="3">
        <v>47.2</v>
      </c>
      <c r="D3695" s="3">
        <v>46.5</v>
      </c>
      <c r="E3695" s="2">
        <v>47.45</v>
      </c>
      <c r="V3695" s="6"/>
    </row>
    <row r="3696" spans="1:22" x14ac:dyDescent="0.3">
      <c r="A3696" s="6">
        <v>43362</v>
      </c>
      <c r="B3696" s="3">
        <v>45.25</v>
      </c>
      <c r="C3696" s="3">
        <v>45.5</v>
      </c>
      <c r="D3696" s="3">
        <v>47.1</v>
      </c>
      <c r="E3696" s="2">
        <v>47.55</v>
      </c>
      <c r="V3696" s="6"/>
    </row>
    <row r="3697" spans="1:22" x14ac:dyDescent="0.3">
      <c r="A3697" s="6">
        <v>43363</v>
      </c>
      <c r="B3697" s="3">
        <v>42.45</v>
      </c>
      <c r="C3697" s="3">
        <v>45.4</v>
      </c>
      <c r="D3697" s="3">
        <v>45.65</v>
      </c>
      <c r="E3697" s="2">
        <v>46.5</v>
      </c>
      <c r="V3697" s="6"/>
    </row>
    <row r="3698" spans="1:22" x14ac:dyDescent="0.3">
      <c r="A3698" s="6">
        <v>43364</v>
      </c>
      <c r="B3698" s="3">
        <v>41.4</v>
      </c>
      <c r="C3698" s="3">
        <v>45.85</v>
      </c>
      <c r="D3698" s="3">
        <v>45.3</v>
      </c>
      <c r="E3698" s="2">
        <v>46.45</v>
      </c>
      <c r="V3698" s="6"/>
    </row>
    <row r="3699" spans="1:22" x14ac:dyDescent="0.3">
      <c r="A3699" s="6">
        <v>43367</v>
      </c>
      <c r="B3699" s="3">
        <v>41.6</v>
      </c>
      <c r="C3699" s="3">
        <v>48.5</v>
      </c>
      <c r="D3699" s="3">
        <v>45.45</v>
      </c>
      <c r="E3699" s="2">
        <v>47.3</v>
      </c>
      <c r="V3699" s="6"/>
    </row>
    <row r="3700" spans="1:22" x14ac:dyDescent="0.3">
      <c r="A3700" s="6">
        <v>43368</v>
      </c>
      <c r="B3700" s="3">
        <v>44.6</v>
      </c>
      <c r="C3700" s="3">
        <v>47.1</v>
      </c>
      <c r="D3700" s="3">
        <v>48.2</v>
      </c>
      <c r="E3700" s="2">
        <v>50.25</v>
      </c>
      <c r="V3700" s="6"/>
    </row>
    <row r="3701" spans="1:22" x14ac:dyDescent="0.3">
      <c r="A3701" s="6">
        <v>43369</v>
      </c>
      <c r="B3701" s="3">
        <v>44.1</v>
      </c>
      <c r="C3701" s="3">
        <v>46.2</v>
      </c>
      <c r="D3701" s="3">
        <v>46.61</v>
      </c>
      <c r="E3701" s="2">
        <v>48.95</v>
      </c>
      <c r="V3701" s="6"/>
    </row>
    <row r="3702" spans="1:22" x14ac:dyDescent="0.3">
      <c r="A3702" s="6">
        <v>43370</v>
      </c>
      <c r="B3702" s="3">
        <v>43</v>
      </c>
      <c r="C3702" s="3">
        <v>46.15</v>
      </c>
      <c r="D3702" s="3">
        <v>45.9</v>
      </c>
      <c r="E3702" s="2">
        <v>48.15</v>
      </c>
      <c r="V3702" s="6"/>
    </row>
    <row r="3703" spans="1:22" x14ac:dyDescent="0.3">
      <c r="A3703" s="6">
        <v>43371</v>
      </c>
      <c r="B3703" s="3">
        <v>42.95</v>
      </c>
      <c r="C3703" s="3">
        <v>48.65</v>
      </c>
      <c r="D3703" s="3">
        <v>45.85</v>
      </c>
      <c r="E3703" s="2">
        <v>47.5</v>
      </c>
      <c r="V3703" s="6"/>
    </row>
    <row r="3704" spans="1:22" x14ac:dyDescent="0.3">
      <c r="A3704" s="6">
        <v>43374</v>
      </c>
      <c r="B3704" s="3">
        <v>50</v>
      </c>
      <c r="C3704" s="3">
        <v>49.8</v>
      </c>
      <c r="D3704" s="3">
        <v>50.15</v>
      </c>
      <c r="E3704" s="2">
        <v>49.8</v>
      </c>
      <c r="V3704" s="6"/>
    </row>
    <row r="3705" spans="1:22" x14ac:dyDescent="0.3">
      <c r="A3705" s="6">
        <v>43375</v>
      </c>
      <c r="B3705" s="3">
        <v>50.9</v>
      </c>
      <c r="C3705" s="3">
        <v>48.25</v>
      </c>
      <c r="D3705" s="3">
        <v>52.35</v>
      </c>
      <c r="E3705" s="2">
        <v>52</v>
      </c>
      <c r="V3705" s="6"/>
    </row>
    <row r="3706" spans="1:22" x14ac:dyDescent="0.3">
      <c r="A3706" s="6">
        <v>43376</v>
      </c>
      <c r="B3706" s="3">
        <v>49.3</v>
      </c>
      <c r="C3706" s="3">
        <v>48.5</v>
      </c>
      <c r="D3706" s="3">
        <v>50.9</v>
      </c>
      <c r="E3706" s="2">
        <v>50.75</v>
      </c>
      <c r="V3706" s="6"/>
    </row>
    <row r="3707" spans="1:22" x14ac:dyDescent="0.3">
      <c r="A3707" s="6">
        <v>43377</v>
      </c>
      <c r="B3707" s="3">
        <v>49.5</v>
      </c>
      <c r="C3707" s="3">
        <v>49</v>
      </c>
      <c r="D3707" s="3">
        <v>50.7</v>
      </c>
      <c r="E3707" s="2">
        <v>51.01</v>
      </c>
      <c r="V3707" s="6"/>
    </row>
    <row r="3708" spans="1:22" x14ac:dyDescent="0.3">
      <c r="A3708" s="6">
        <v>43378</v>
      </c>
      <c r="B3708" s="3">
        <v>49.8</v>
      </c>
      <c r="C3708" s="3">
        <v>48.4</v>
      </c>
      <c r="D3708" s="3">
        <v>51.3</v>
      </c>
      <c r="E3708" s="2">
        <v>51.45</v>
      </c>
      <c r="V3708" s="6"/>
    </row>
    <row r="3709" spans="1:22" x14ac:dyDescent="0.3">
      <c r="A3709" s="6">
        <v>43381</v>
      </c>
      <c r="B3709" s="3">
        <v>47.66</v>
      </c>
      <c r="C3709" s="3">
        <v>46.75</v>
      </c>
      <c r="D3709" s="3">
        <v>50.65</v>
      </c>
      <c r="E3709" s="2">
        <v>51.45</v>
      </c>
      <c r="V3709" s="6"/>
    </row>
    <row r="3710" spans="1:22" x14ac:dyDescent="0.3">
      <c r="A3710" s="6">
        <v>43382</v>
      </c>
      <c r="B3710" s="3">
        <v>46.2</v>
      </c>
      <c r="C3710" s="3">
        <v>45.75</v>
      </c>
      <c r="D3710" s="3">
        <v>49.05</v>
      </c>
      <c r="E3710" s="2">
        <v>49.15</v>
      </c>
      <c r="V3710" s="6"/>
    </row>
    <row r="3711" spans="1:22" x14ac:dyDescent="0.3">
      <c r="A3711" s="6">
        <v>43383</v>
      </c>
      <c r="B3711" s="3">
        <v>45.25</v>
      </c>
      <c r="C3711" s="3">
        <v>45.15</v>
      </c>
      <c r="D3711" s="3">
        <v>48.35</v>
      </c>
      <c r="E3711" s="2">
        <v>48.25</v>
      </c>
      <c r="V3711" s="6"/>
    </row>
    <row r="3712" spans="1:22" x14ac:dyDescent="0.3">
      <c r="A3712" s="6">
        <v>43384</v>
      </c>
      <c r="B3712" s="3">
        <v>44.9</v>
      </c>
      <c r="C3712" s="3">
        <v>46.1</v>
      </c>
      <c r="D3712" s="3">
        <v>46.5</v>
      </c>
      <c r="E3712" s="2">
        <v>47</v>
      </c>
      <c r="V3712" s="6"/>
    </row>
    <row r="3713" spans="1:22" x14ac:dyDescent="0.3">
      <c r="A3713" s="6">
        <v>43385</v>
      </c>
      <c r="B3713" s="3">
        <v>45.45</v>
      </c>
      <c r="C3713" s="3">
        <v>45.5</v>
      </c>
      <c r="D3713" s="3">
        <v>47.7</v>
      </c>
      <c r="E3713" s="2">
        <v>47.5</v>
      </c>
      <c r="V3713" s="6"/>
    </row>
    <row r="3714" spans="1:22" x14ac:dyDescent="0.3">
      <c r="A3714" s="6">
        <v>43388</v>
      </c>
      <c r="B3714" s="3">
        <v>45.1</v>
      </c>
      <c r="C3714" s="3">
        <v>45.39</v>
      </c>
      <c r="D3714" s="3">
        <v>48</v>
      </c>
      <c r="E3714" s="2">
        <v>48.18</v>
      </c>
      <c r="V3714" s="6"/>
    </row>
    <row r="3715" spans="1:22" x14ac:dyDescent="0.3">
      <c r="A3715" s="6">
        <v>43389</v>
      </c>
      <c r="B3715" s="3">
        <v>45.3</v>
      </c>
      <c r="C3715" s="3">
        <v>46.8</v>
      </c>
      <c r="D3715" s="3">
        <v>47.88</v>
      </c>
      <c r="E3715" s="2">
        <v>48.2</v>
      </c>
      <c r="V3715" s="6"/>
    </row>
    <row r="3716" spans="1:22" x14ac:dyDescent="0.3">
      <c r="A3716" s="6">
        <v>43390</v>
      </c>
      <c r="B3716" s="3">
        <v>47.35</v>
      </c>
      <c r="C3716" s="3">
        <v>46.5</v>
      </c>
      <c r="D3716" s="3">
        <v>49.2</v>
      </c>
      <c r="E3716" s="2">
        <v>49.05</v>
      </c>
      <c r="V3716" s="6"/>
    </row>
    <row r="3717" spans="1:22" x14ac:dyDescent="0.3">
      <c r="A3717" s="6">
        <v>43391</v>
      </c>
      <c r="B3717" s="3">
        <v>47.8</v>
      </c>
      <c r="C3717" s="3">
        <v>47.9</v>
      </c>
      <c r="D3717" s="3">
        <v>48.9</v>
      </c>
      <c r="E3717" s="2">
        <v>48.88</v>
      </c>
      <c r="V3717" s="6"/>
    </row>
    <row r="3718" spans="1:22" x14ac:dyDescent="0.3">
      <c r="A3718" s="6">
        <v>43392</v>
      </c>
      <c r="B3718" s="3">
        <v>48.8</v>
      </c>
      <c r="C3718" s="3">
        <v>46.5</v>
      </c>
      <c r="D3718" s="3">
        <v>50.2</v>
      </c>
      <c r="E3718" s="2">
        <v>50.35</v>
      </c>
      <c r="V3718" s="6"/>
    </row>
    <row r="3719" spans="1:22" x14ac:dyDescent="0.3">
      <c r="A3719" s="6">
        <v>43395</v>
      </c>
      <c r="B3719" s="3">
        <v>47.55</v>
      </c>
      <c r="C3719" s="3">
        <v>47.2</v>
      </c>
      <c r="D3719" s="3">
        <v>48.8</v>
      </c>
      <c r="E3719" s="2">
        <v>49.88</v>
      </c>
      <c r="V3719" s="6"/>
    </row>
    <row r="3720" spans="1:22" x14ac:dyDescent="0.3">
      <c r="A3720" s="6">
        <v>43396</v>
      </c>
      <c r="B3720" s="3">
        <v>48.4</v>
      </c>
      <c r="C3720" s="3">
        <v>47.3</v>
      </c>
      <c r="D3720" s="3">
        <v>49.35</v>
      </c>
      <c r="E3720" s="2">
        <v>50</v>
      </c>
      <c r="V3720" s="6"/>
    </row>
    <row r="3721" spans="1:22" x14ac:dyDescent="0.3">
      <c r="A3721" s="6">
        <v>43397</v>
      </c>
      <c r="B3721" s="3">
        <v>48.5</v>
      </c>
      <c r="C3721" s="3">
        <v>47</v>
      </c>
      <c r="D3721" s="3">
        <v>50.2</v>
      </c>
      <c r="E3721" s="2">
        <v>50.25</v>
      </c>
      <c r="V3721" s="6"/>
    </row>
    <row r="3722" spans="1:22" x14ac:dyDescent="0.3">
      <c r="A3722" s="6">
        <v>43398</v>
      </c>
      <c r="B3722" s="3">
        <v>46.95</v>
      </c>
      <c r="C3722" s="3">
        <v>46.75</v>
      </c>
      <c r="D3722" s="3">
        <v>49.5</v>
      </c>
      <c r="E3722" s="2">
        <v>49.8</v>
      </c>
      <c r="V3722" s="6"/>
    </row>
    <row r="3723" spans="1:22" x14ac:dyDescent="0.3">
      <c r="A3723" s="6">
        <v>43399</v>
      </c>
      <c r="B3723" s="3">
        <v>46.75</v>
      </c>
      <c r="C3723" s="3">
        <v>45.4</v>
      </c>
      <c r="D3723" s="3">
        <v>49.4</v>
      </c>
      <c r="E3723" s="2">
        <v>49.45</v>
      </c>
      <c r="V3723" s="6"/>
    </row>
    <row r="3724" spans="1:22" x14ac:dyDescent="0.3">
      <c r="A3724" s="6">
        <v>43402</v>
      </c>
      <c r="B3724" s="3">
        <v>45.25</v>
      </c>
      <c r="C3724" s="3">
        <v>46.3</v>
      </c>
      <c r="D3724" s="3">
        <v>48.15</v>
      </c>
      <c r="E3724" s="2">
        <v>48.4</v>
      </c>
      <c r="V3724" s="6"/>
    </row>
    <row r="3725" spans="1:22" x14ac:dyDescent="0.3">
      <c r="A3725" s="6">
        <v>43403</v>
      </c>
      <c r="B3725" s="3">
        <v>46.2</v>
      </c>
      <c r="C3725" s="3">
        <v>47.25</v>
      </c>
      <c r="D3725" s="3">
        <v>48.3</v>
      </c>
      <c r="E3725" s="2">
        <v>48.65</v>
      </c>
      <c r="V3725" s="6"/>
    </row>
    <row r="3726" spans="1:22" x14ac:dyDescent="0.3">
      <c r="A3726" s="6">
        <v>43404</v>
      </c>
      <c r="B3726" s="3">
        <v>46.7</v>
      </c>
      <c r="C3726" s="3">
        <v>48.65</v>
      </c>
      <c r="D3726" s="3">
        <v>49.5</v>
      </c>
      <c r="E3726" s="2">
        <v>49.5</v>
      </c>
      <c r="V3726" s="6"/>
    </row>
    <row r="3727" spans="1:22" x14ac:dyDescent="0.3">
      <c r="A3727" s="6">
        <v>43405</v>
      </c>
      <c r="B3727" s="3">
        <v>46.5</v>
      </c>
      <c r="C3727" s="3">
        <v>49.03</v>
      </c>
      <c r="D3727" s="3">
        <v>48.45</v>
      </c>
      <c r="E3727" s="2">
        <v>42.95</v>
      </c>
      <c r="V3727" s="6"/>
    </row>
    <row r="3728" spans="1:22" x14ac:dyDescent="0.3">
      <c r="A3728" s="6">
        <v>43406</v>
      </c>
      <c r="B3728" s="3">
        <v>47.3</v>
      </c>
      <c r="C3728" s="3">
        <v>48.6</v>
      </c>
      <c r="D3728" s="3">
        <v>49</v>
      </c>
      <c r="E3728" s="2">
        <v>43.1</v>
      </c>
      <c r="V3728" s="6"/>
    </row>
    <row r="3729" spans="1:22" x14ac:dyDescent="0.3">
      <c r="A3729" s="6">
        <v>43409</v>
      </c>
      <c r="B3729" s="3">
        <v>46.3</v>
      </c>
      <c r="C3729" s="3">
        <v>47.95</v>
      </c>
      <c r="D3729" s="3">
        <v>48.58</v>
      </c>
      <c r="E3729" s="2">
        <v>42.65</v>
      </c>
      <c r="V3729" s="6"/>
    </row>
    <row r="3730" spans="1:22" x14ac:dyDescent="0.3">
      <c r="A3730" s="6">
        <v>43410</v>
      </c>
      <c r="B3730" s="3">
        <v>45.85</v>
      </c>
      <c r="C3730" s="3">
        <v>48.7</v>
      </c>
      <c r="D3730" s="3">
        <v>47.5</v>
      </c>
      <c r="E3730" s="2">
        <v>42.4</v>
      </c>
      <c r="V3730" s="6"/>
    </row>
    <row r="3731" spans="1:22" x14ac:dyDescent="0.3">
      <c r="A3731" s="6">
        <v>43411</v>
      </c>
      <c r="B3731" s="3">
        <v>47.15</v>
      </c>
      <c r="C3731" s="3">
        <v>50.1</v>
      </c>
      <c r="D3731" s="3">
        <v>48.85</v>
      </c>
      <c r="E3731" s="2">
        <v>43.05</v>
      </c>
      <c r="V3731" s="6"/>
    </row>
    <row r="3732" spans="1:22" x14ac:dyDescent="0.3">
      <c r="A3732" s="6">
        <v>43412</v>
      </c>
      <c r="B3732" s="3">
        <v>47.95</v>
      </c>
      <c r="C3732" s="3">
        <v>50.45</v>
      </c>
      <c r="D3732" s="3">
        <v>50.1</v>
      </c>
      <c r="E3732" s="2">
        <v>44.3</v>
      </c>
      <c r="V3732" s="6"/>
    </row>
    <row r="3733" spans="1:22" x14ac:dyDescent="0.3">
      <c r="A3733" s="6">
        <v>43413</v>
      </c>
      <c r="B3733" s="3">
        <v>48.1</v>
      </c>
      <c r="C3733" s="3">
        <v>52.95</v>
      </c>
      <c r="D3733" s="3">
        <v>50.1</v>
      </c>
      <c r="E3733" s="2">
        <v>44.45</v>
      </c>
      <c r="V3733" s="6"/>
    </row>
    <row r="3734" spans="1:22" x14ac:dyDescent="0.3">
      <c r="A3734" s="6">
        <v>43416</v>
      </c>
      <c r="B3734" s="3">
        <v>51.6</v>
      </c>
      <c r="C3734" s="3">
        <v>54.5</v>
      </c>
      <c r="D3734" s="3">
        <v>53.4</v>
      </c>
      <c r="E3734" s="2">
        <v>46.5</v>
      </c>
      <c r="V3734" s="6"/>
    </row>
    <row r="3735" spans="1:22" x14ac:dyDescent="0.3">
      <c r="A3735" s="6">
        <v>43417</v>
      </c>
      <c r="B3735" s="3">
        <v>53.75</v>
      </c>
      <c r="C3735" s="3">
        <v>54.45</v>
      </c>
      <c r="D3735" s="3">
        <v>54.6</v>
      </c>
      <c r="E3735" s="2">
        <v>48</v>
      </c>
      <c r="V3735" s="6"/>
    </row>
    <row r="3736" spans="1:22" x14ac:dyDescent="0.3">
      <c r="A3736" s="6">
        <v>43418</v>
      </c>
      <c r="B3736" s="3">
        <v>53.75</v>
      </c>
      <c r="C3736" s="3">
        <v>55.5</v>
      </c>
      <c r="D3736" s="3">
        <v>54</v>
      </c>
      <c r="E3736" s="2">
        <v>48.25</v>
      </c>
      <c r="V3736" s="6"/>
    </row>
    <row r="3737" spans="1:22" x14ac:dyDescent="0.3">
      <c r="A3737" s="6">
        <v>43419</v>
      </c>
      <c r="B3737" s="3">
        <v>54.7</v>
      </c>
      <c r="C3737" s="3">
        <v>55.55</v>
      </c>
      <c r="D3737" s="3">
        <v>55.25</v>
      </c>
      <c r="E3737" s="2">
        <v>48</v>
      </c>
      <c r="V3737" s="6"/>
    </row>
    <row r="3738" spans="1:22" x14ac:dyDescent="0.3">
      <c r="A3738" s="6">
        <v>43420</v>
      </c>
      <c r="B3738" s="3">
        <v>54.4</v>
      </c>
      <c r="C3738" s="3">
        <v>53.8</v>
      </c>
      <c r="D3738" s="3">
        <v>55.45</v>
      </c>
      <c r="E3738" s="2">
        <v>48.4</v>
      </c>
      <c r="V3738" s="6"/>
    </row>
    <row r="3739" spans="1:22" x14ac:dyDescent="0.3">
      <c r="A3739" s="6">
        <v>43423</v>
      </c>
      <c r="B3739" s="3">
        <v>50.85</v>
      </c>
      <c r="C3739" s="3">
        <v>53.3</v>
      </c>
      <c r="D3739" s="3">
        <v>53.9</v>
      </c>
      <c r="E3739" s="2">
        <v>46.35</v>
      </c>
      <c r="V3739" s="6"/>
    </row>
    <row r="3740" spans="1:22" x14ac:dyDescent="0.3">
      <c r="A3740" s="6">
        <v>43424</v>
      </c>
      <c r="B3740" s="3">
        <v>50.65</v>
      </c>
      <c r="C3740" s="3">
        <v>52.26</v>
      </c>
      <c r="D3740" s="3">
        <v>53.55</v>
      </c>
      <c r="E3740" s="2">
        <v>46.15</v>
      </c>
      <c r="V3740" s="6"/>
    </row>
    <row r="3741" spans="1:22" x14ac:dyDescent="0.3">
      <c r="A3741" s="6">
        <v>43425</v>
      </c>
      <c r="B3741" s="3">
        <v>49.65</v>
      </c>
      <c r="C3741" s="3">
        <v>52.7</v>
      </c>
      <c r="D3741" s="3">
        <v>53.25</v>
      </c>
      <c r="E3741" s="2">
        <v>45</v>
      </c>
      <c r="V3741" s="6"/>
    </row>
    <row r="3742" spans="1:22" x14ac:dyDescent="0.3">
      <c r="A3742" s="6">
        <v>43426</v>
      </c>
      <c r="B3742" s="3">
        <v>49.6</v>
      </c>
      <c r="C3742" s="3">
        <v>52.71</v>
      </c>
      <c r="D3742" s="3">
        <v>53.05</v>
      </c>
      <c r="E3742" s="2">
        <v>45.6</v>
      </c>
      <c r="V3742" s="6"/>
    </row>
    <row r="3743" spans="1:22" x14ac:dyDescent="0.3">
      <c r="A3743" s="6">
        <v>43427</v>
      </c>
      <c r="B3743" s="3">
        <v>49.9</v>
      </c>
      <c r="C3743" s="3">
        <v>52.1</v>
      </c>
      <c r="D3743" s="3">
        <v>52.83</v>
      </c>
      <c r="E3743" s="2">
        <v>46.25</v>
      </c>
      <c r="V3743" s="6"/>
    </row>
    <row r="3744" spans="1:22" x14ac:dyDescent="0.3">
      <c r="A3744" s="6">
        <v>43430</v>
      </c>
      <c r="B3744" s="3">
        <v>49.25</v>
      </c>
      <c r="C3744" s="3">
        <v>53</v>
      </c>
      <c r="D3744" s="3">
        <v>50.9</v>
      </c>
      <c r="E3744" s="2">
        <v>44.65</v>
      </c>
      <c r="V3744" s="6"/>
    </row>
    <row r="3745" spans="1:22" x14ac:dyDescent="0.3">
      <c r="A3745" s="6">
        <v>43431</v>
      </c>
      <c r="B3745" s="3">
        <v>50.1</v>
      </c>
      <c r="C3745" s="3">
        <v>52.4</v>
      </c>
      <c r="D3745" s="3">
        <v>52.05</v>
      </c>
      <c r="E3745" s="2">
        <v>45.5</v>
      </c>
      <c r="V3745" s="6"/>
    </row>
    <row r="3746" spans="1:22" x14ac:dyDescent="0.3">
      <c r="A3746" s="6">
        <v>43432</v>
      </c>
      <c r="B3746" s="3">
        <v>49.45</v>
      </c>
      <c r="C3746" s="3">
        <v>54</v>
      </c>
      <c r="D3746" s="3">
        <v>52.1</v>
      </c>
      <c r="E3746" s="2">
        <v>46.1</v>
      </c>
      <c r="V3746" s="6"/>
    </row>
    <row r="3747" spans="1:22" x14ac:dyDescent="0.3">
      <c r="A3747" s="6">
        <v>43433</v>
      </c>
      <c r="B3747" s="3">
        <v>50</v>
      </c>
      <c r="C3747" s="3">
        <v>52.85</v>
      </c>
      <c r="D3747" s="3">
        <v>53.4</v>
      </c>
      <c r="E3747" s="2">
        <v>47.5</v>
      </c>
      <c r="V3747" s="6"/>
    </row>
    <row r="3748" spans="1:22" x14ac:dyDescent="0.3">
      <c r="A3748" s="6">
        <v>43434</v>
      </c>
      <c r="B3748" s="3">
        <v>49.15</v>
      </c>
      <c r="C3748" s="3">
        <v>52.25</v>
      </c>
      <c r="D3748" s="3">
        <v>51.6</v>
      </c>
      <c r="E3748" s="2">
        <v>46.66</v>
      </c>
      <c r="V3748" s="6"/>
    </row>
    <row r="3749" spans="1:22" x14ac:dyDescent="0.3">
      <c r="A3749" s="6">
        <v>43437</v>
      </c>
      <c r="B3749" s="3">
        <v>53.6</v>
      </c>
      <c r="C3749" s="3">
        <v>51.9</v>
      </c>
      <c r="D3749" s="3">
        <v>47.15</v>
      </c>
      <c r="E3749" s="2">
        <v>45.9</v>
      </c>
      <c r="V3749" s="6"/>
    </row>
    <row r="3750" spans="1:22" x14ac:dyDescent="0.3">
      <c r="A3750" s="6">
        <v>43438</v>
      </c>
      <c r="B3750" s="3">
        <v>53</v>
      </c>
      <c r="C3750" s="3">
        <v>51.85</v>
      </c>
      <c r="D3750" s="3">
        <v>46.65</v>
      </c>
      <c r="E3750" s="2">
        <v>45.6</v>
      </c>
      <c r="V3750" s="6"/>
    </row>
    <row r="3751" spans="1:22" x14ac:dyDescent="0.3">
      <c r="A3751" s="6">
        <v>43439</v>
      </c>
      <c r="B3751" s="3">
        <v>51.76</v>
      </c>
      <c r="C3751" s="3">
        <v>51.1</v>
      </c>
      <c r="D3751" s="3">
        <v>46.71</v>
      </c>
      <c r="E3751" s="2">
        <v>45.3</v>
      </c>
      <c r="V3751" s="6"/>
    </row>
    <row r="3752" spans="1:22" x14ac:dyDescent="0.3">
      <c r="A3752" s="6">
        <v>43440</v>
      </c>
      <c r="B3752" s="3">
        <v>52.05</v>
      </c>
      <c r="C3752" s="3">
        <v>50.75</v>
      </c>
      <c r="D3752" s="3">
        <v>46.38</v>
      </c>
      <c r="E3752" s="2">
        <v>44.45</v>
      </c>
      <c r="V3752" s="6"/>
    </row>
    <row r="3753" spans="1:22" x14ac:dyDescent="0.3">
      <c r="A3753" s="6">
        <v>43441</v>
      </c>
      <c r="B3753" s="3">
        <v>51.6</v>
      </c>
      <c r="C3753" s="3">
        <v>52.55</v>
      </c>
      <c r="D3753" s="3">
        <v>46.25</v>
      </c>
      <c r="E3753" s="2">
        <v>45</v>
      </c>
      <c r="V3753" s="6"/>
    </row>
    <row r="3754" spans="1:22" x14ac:dyDescent="0.3">
      <c r="A3754" s="6">
        <v>43444</v>
      </c>
      <c r="B3754" s="3">
        <v>52.25</v>
      </c>
      <c r="C3754" s="3">
        <v>52.7</v>
      </c>
      <c r="D3754" s="3">
        <v>47.4</v>
      </c>
      <c r="E3754" s="2">
        <v>45.5</v>
      </c>
      <c r="V3754" s="6"/>
    </row>
    <row r="3755" spans="1:22" x14ac:dyDescent="0.3">
      <c r="A3755" s="6">
        <v>43445</v>
      </c>
      <c r="B3755" s="3">
        <v>52.5</v>
      </c>
      <c r="C3755" s="3">
        <v>52.9</v>
      </c>
      <c r="D3755" s="3">
        <v>47.88</v>
      </c>
      <c r="E3755" s="2">
        <v>45.5</v>
      </c>
      <c r="V3755" s="6"/>
    </row>
    <row r="3756" spans="1:22" x14ac:dyDescent="0.3">
      <c r="A3756" s="6">
        <v>43446</v>
      </c>
      <c r="B3756" s="3">
        <v>52.4</v>
      </c>
      <c r="C3756" s="3">
        <v>54.95</v>
      </c>
      <c r="D3756" s="3">
        <v>47.98</v>
      </c>
      <c r="E3756" s="2">
        <v>46</v>
      </c>
      <c r="V3756" s="6"/>
    </row>
    <row r="3757" spans="1:22" x14ac:dyDescent="0.3">
      <c r="A3757" s="6">
        <v>43447</v>
      </c>
      <c r="B3757" s="3">
        <v>54.7</v>
      </c>
      <c r="C3757" s="3">
        <v>55.25</v>
      </c>
      <c r="D3757" s="3">
        <v>50.25</v>
      </c>
      <c r="E3757" s="2">
        <v>48.1</v>
      </c>
      <c r="V3757" s="6"/>
    </row>
    <row r="3758" spans="1:22" x14ac:dyDescent="0.3">
      <c r="A3758" s="6">
        <v>43448</v>
      </c>
      <c r="B3758" s="3">
        <v>55.55</v>
      </c>
      <c r="C3758" s="3">
        <v>58.55</v>
      </c>
      <c r="D3758" s="3">
        <v>50.65</v>
      </c>
      <c r="E3758" s="2">
        <v>48.85</v>
      </c>
      <c r="V3758" s="6"/>
    </row>
    <row r="3759" spans="1:22" x14ac:dyDescent="0.3">
      <c r="A3759" s="6">
        <v>43451</v>
      </c>
      <c r="B3759" s="3">
        <v>59.3</v>
      </c>
      <c r="C3759" s="3">
        <v>56.6</v>
      </c>
      <c r="D3759" s="3">
        <v>52.75</v>
      </c>
      <c r="E3759" s="2">
        <v>50.5</v>
      </c>
      <c r="V3759" s="6"/>
    </row>
    <row r="3760" spans="1:22" x14ac:dyDescent="0.3">
      <c r="A3760" s="6">
        <v>43452</v>
      </c>
      <c r="B3760" s="3">
        <v>57.75</v>
      </c>
      <c r="C3760" s="3">
        <v>57.3</v>
      </c>
      <c r="D3760" s="3">
        <v>51.85</v>
      </c>
      <c r="E3760" s="2">
        <v>49.85</v>
      </c>
      <c r="V3760" s="6"/>
    </row>
    <row r="3761" spans="1:22" x14ac:dyDescent="0.3">
      <c r="A3761" s="6">
        <v>43453</v>
      </c>
      <c r="B3761" s="3">
        <v>58.25</v>
      </c>
      <c r="C3761" s="3">
        <v>57</v>
      </c>
      <c r="D3761" s="3">
        <v>52.55</v>
      </c>
      <c r="E3761" s="2">
        <v>50.75</v>
      </c>
      <c r="V3761" s="6"/>
    </row>
    <row r="3762" spans="1:22" x14ac:dyDescent="0.3">
      <c r="A3762" s="6">
        <v>43454</v>
      </c>
      <c r="B3762" s="3">
        <v>58</v>
      </c>
      <c r="C3762" s="3">
        <v>58.7</v>
      </c>
      <c r="D3762" s="3">
        <v>52.6</v>
      </c>
      <c r="E3762" s="2">
        <v>51</v>
      </c>
      <c r="V3762" s="6"/>
    </row>
    <row r="3763" spans="1:22" x14ac:dyDescent="0.3">
      <c r="A3763" s="6">
        <v>43455</v>
      </c>
      <c r="B3763" s="3">
        <v>58.95</v>
      </c>
      <c r="C3763" s="3">
        <v>58.3</v>
      </c>
      <c r="D3763" s="3">
        <v>53.8</v>
      </c>
      <c r="E3763" s="2">
        <v>52.25</v>
      </c>
      <c r="V3763" s="6"/>
    </row>
    <row r="3764" spans="1:22" x14ac:dyDescent="0.3">
      <c r="A3764" s="6">
        <v>43461</v>
      </c>
      <c r="B3764" s="3">
        <v>56.9</v>
      </c>
      <c r="C3764" s="3">
        <v>58.85</v>
      </c>
      <c r="D3764" s="3">
        <v>54</v>
      </c>
      <c r="E3764" s="2">
        <v>52.1</v>
      </c>
      <c r="V3764" s="6"/>
    </row>
    <row r="3765" spans="1:22" x14ac:dyDescent="0.3">
      <c r="A3765" s="6">
        <v>43462</v>
      </c>
      <c r="B3765" s="3">
        <v>56.8</v>
      </c>
      <c r="C3765" s="3">
        <v>55.55</v>
      </c>
      <c r="D3765" s="3">
        <v>54.4</v>
      </c>
      <c r="E3765" s="2">
        <v>52.7</v>
      </c>
      <c r="V3765" s="6"/>
    </row>
    <row r="3766" spans="1:22" x14ac:dyDescent="0.3">
      <c r="A3766" s="6">
        <v>43467</v>
      </c>
      <c r="B3766" s="3">
        <v>59.8</v>
      </c>
      <c r="C3766" s="3">
        <v>54.3</v>
      </c>
      <c r="D3766" s="3">
        <v>53.7</v>
      </c>
      <c r="E3766" s="2">
        <v>46.7</v>
      </c>
      <c r="V3766" s="6"/>
    </row>
    <row r="3767" spans="1:22" x14ac:dyDescent="0.3">
      <c r="A3767" s="6">
        <v>43468</v>
      </c>
      <c r="B3767" s="3">
        <v>59.1</v>
      </c>
      <c r="C3767" s="3">
        <v>55.45</v>
      </c>
      <c r="D3767" s="3">
        <v>52.75</v>
      </c>
      <c r="E3767" s="2">
        <v>45.75</v>
      </c>
      <c r="V3767" s="6"/>
    </row>
    <row r="3768" spans="1:22" x14ac:dyDescent="0.3">
      <c r="A3768" s="6">
        <v>43469</v>
      </c>
      <c r="B3768" s="3">
        <v>59.6</v>
      </c>
      <c r="C3768" s="3">
        <v>54</v>
      </c>
      <c r="D3768" s="3">
        <v>53.85</v>
      </c>
      <c r="E3768" s="2">
        <v>46.9</v>
      </c>
      <c r="V3768" s="6"/>
    </row>
    <row r="3769" spans="1:22" x14ac:dyDescent="0.3">
      <c r="A3769" s="6">
        <v>43472</v>
      </c>
      <c r="B3769" s="3">
        <v>58.55</v>
      </c>
      <c r="C3769" s="3">
        <v>55.5</v>
      </c>
      <c r="D3769" s="3">
        <v>52.8</v>
      </c>
      <c r="E3769" s="2">
        <v>45.8</v>
      </c>
      <c r="V3769" s="6"/>
    </row>
    <row r="3770" spans="1:22" x14ac:dyDescent="0.3">
      <c r="A3770" s="6">
        <v>43473</v>
      </c>
      <c r="B3770" s="3">
        <v>60.5</v>
      </c>
      <c r="C3770" s="3">
        <v>54.8</v>
      </c>
      <c r="D3770" s="3">
        <v>53.6</v>
      </c>
      <c r="E3770" s="2">
        <v>47.05</v>
      </c>
      <c r="V3770" s="6"/>
    </row>
    <row r="3771" spans="1:22" x14ac:dyDescent="0.3">
      <c r="A3771" s="6">
        <v>43474</v>
      </c>
      <c r="B3771" s="3">
        <v>59.95</v>
      </c>
      <c r="C3771" s="3">
        <v>54.05</v>
      </c>
      <c r="D3771" s="3">
        <v>52.7</v>
      </c>
      <c r="E3771" s="2">
        <v>46.8</v>
      </c>
      <c r="V3771" s="6"/>
    </row>
    <row r="3772" spans="1:22" x14ac:dyDescent="0.3">
      <c r="A3772" s="6">
        <v>43475</v>
      </c>
      <c r="B3772" s="3">
        <v>59.64</v>
      </c>
      <c r="C3772" s="3">
        <v>54.9</v>
      </c>
      <c r="D3772" s="3">
        <v>51.95</v>
      </c>
      <c r="E3772" s="2">
        <v>46.55</v>
      </c>
      <c r="V3772" s="6"/>
    </row>
    <row r="3773" spans="1:22" x14ac:dyDescent="0.3">
      <c r="A3773" s="6">
        <v>43476</v>
      </c>
      <c r="B3773" s="3">
        <v>60.75</v>
      </c>
      <c r="C3773" s="3">
        <v>54.15</v>
      </c>
      <c r="D3773" s="3">
        <v>52.9</v>
      </c>
      <c r="E3773" s="2">
        <v>47.5</v>
      </c>
      <c r="V3773" s="6"/>
    </row>
    <row r="3774" spans="1:22" x14ac:dyDescent="0.3">
      <c r="A3774" s="6">
        <v>43479</v>
      </c>
      <c r="B3774" s="3">
        <v>58.1</v>
      </c>
      <c r="C3774" s="3">
        <v>54.25</v>
      </c>
      <c r="D3774" s="3">
        <v>52.2</v>
      </c>
      <c r="E3774" s="2">
        <v>46.65</v>
      </c>
      <c r="V3774" s="6"/>
    </row>
    <row r="3775" spans="1:22" x14ac:dyDescent="0.3">
      <c r="A3775" s="6">
        <v>43480</v>
      </c>
      <c r="B3775" s="3">
        <v>57.8</v>
      </c>
      <c r="C3775" s="3">
        <v>54.2</v>
      </c>
      <c r="D3775" s="3">
        <v>52.25</v>
      </c>
      <c r="E3775" s="2">
        <v>46.75</v>
      </c>
      <c r="V3775" s="6"/>
    </row>
    <row r="3776" spans="1:22" x14ac:dyDescent="0.3">
      <c r="A3776" s="6">
        <v>43481</v>
      </c>
      <c r="B3776" s="3">
        <v>57.65</v>
      </c>
      <c r="C3776" s="3">
        <v>55.9</v>
      </c>
      <c r="D3776" s="3">
        <v>52.1</v>
      </c>
      <c r="E3776" s="2">
        <v>46.5</v>
      </c>
      <c r="V3776" s="6"/>
    </row>
    <row r="3777" spans="1:22" x14ac:dyDescent="0.3">
      <c r="A3777" s="6">
        <v>43482</v>
      </c>
      <c r="B3777" s="3">
        <v>60.2</v>
      </c>
      <c r="C3777" s="3">
        <v>56.1</v>
      </c>
      <c r="D3777" s="3">
        <v>54.15</v>
      </c>
      <c r="E3777" s="2">
        <v>48.3</v>
      </c>
      <c r="V3777" s="6"/>
    </row>
    <row r="3778" spans="1:22" x14ac:dyDescent="0.3">
      <c r="A3778" s="6">
        <v>43483</v>
      </c>
      <c r="B3778" s="3">
        <v>59.9</v>
      </c>
      <c r="C3778" s="3">
        <v>54.6</v>
      </c>
      <c r="D3778" s="3">
        <v>54.65</v>
      </c>
      <c r="E3778" s="2">
        <v>49</v>
      </c>
      <c r="V3778" s="6"/>
    </row>
    <row r="3779" spans="1:22" x14ac:dyDescent="0.3">
      <c r="A3779" s="6">
        <v>43486</v>
      </c>
      <c r="B3779" s="3">
        <v>57.75</v>
      </c>
      <c r="C3779" s="3">
        <v>55.1</v>
      </c>
      <c r="D3779" s="3">
        <v>52.9</v>
      </c>
      <c r="E3779" s="2">
        <v>47.5</v>
      </c>
      <c r="V3779" s="6"/>
    </row>
    <row r="3780" spans="1:22" x14ac:dyDescent="0.3">
      <c r="A3780" s="6">
        <v>43487</v>
      </c>
      <c r="B3780" s="3">
        <v>58.5</v>
      </c>
      <c r="C3780" s="3">
        <v>56.3</v>
      </c>
      <c r="D3780" s="3">
        <v>53.3</v>
      </c>
      <c r="E3780" s="2">
        <v>48</v>
      </c>
      <c r="V3780" s="6"/>
    </row>
    <row r="3781" spans="1:22" x14ac:dyDescent="0.3">
      <c r="A3781" s="6">
        <v>43488</v>
      </c>
      <c r="B3781" s="3">
        <v>60.45</v>
      </c>
      <c r="C3781" s="3">
        <v>56.1</v>
      </c>
      <c r="D3781" s="3">
        <v>54.3</v>
      </c>
      <c r="E3781" s="2">
        <v>48.85</v>
      </c>
      <c r="V3781" s="6"/>
    </row>
    <row r="3782" spans="1:22" x14ac:dyDescent="0.3">
      <c r="A3782" s="6">
        <v>43489</v>
      </c>
      <c r="B3782" s="3">
        <v>59.5</v>
      </c>
      <c r="C3782" s="3">
        <v>54.9</v>
      </c>
      <c r="D3782" s="3">
        <v>54.2</v>
      </c>
      <c r="E3782" s="2">
        <v>48.65</v>
      </c>
      <c r="V3782" s="6"/>
    </row>
    <row r="3783" spans="1:22" x14ac:dyDescent="0.3">
      <c r="A3783" s="6">
        <v>43490</v>
      </c>
      <c r="B3783" s="3">
        <v>58.15</v>
      </c>
      <c r="C3783" s="3">
        <v>53.55</v>
      </c>
      <c r="D3783" s="3">
        <v>52.95</v>
      </c>
      <c r="E3783" s="2">
        <v>47.8</v>
      </c>
      <c r="V3783" s="6"/>
    </row>
    <row r="3784" spans="1:22" x14ac:dyDescent="0.3">
      <c r="A3784" s="6">
        <v>43493</v>
      </c>
      <c r="B3784" s="3">
        <v>56.4</v>
      </c>
      <c r="C3784" s="3">
        <v>53.5</v>
      </c>
      <c r="D3784" s="3">
        <v>51.4</v>
      </c>
      <c r="E3784" s="2">
        <v>46.35</v>
      </c>
      <c r="V3784" s="6"/>
    </row>
    <row r="3785" spans="1:22" x14ac:dyDescent="0.3">
      <c r="A3785" s="6">
        <v>43494</v>
      </c>
      <c r="B3785" s="3">
        <v>56.2</v>
      </c>
      <c r="C3785" s="3">
        <v>53.06</v>
      </c>
      <c r="D3785" s="3">
        <v>51.5</v>
      </c>
      <c r="E3785" s="2">
        <v>46.45</v>
      </c>
      <c r="V3785" s="6"/>
    </row>
    <row r="3786" spans="1:22" x14ac:dyDescent="0.3">
      <c r="A3786" s="6">
        <v>43495</v>
      </c>
      <c r="B3786" s="3">
        <v>55.9</v>
      </c>
      <c r="C3786" s="3">
        <v>51.4</v>
      </c>
      <c r="D3786" s="3">
        <v>51.5</v>
      </c>
      <c r="E3786" s="2">
        <v>46.15</v>
      </c>
      <c r="V3786" s="6"/>
    </row>
    <row r="3787" spans="1:22" x14ac:dyDescent="0.3">
      <c r="A3787" s="6">
        <v>43496</v>
      </c>
      <c r="B3787" s="3">
        <v>54.2</v>
      </c>
      <c r="C3787" s="3">
        <v>49.2</v>
      </c>
      <c r="D3787" s="3">
        <v>49.8</v>
      </c>
      <c r="E3787" s="2">
        <v>45.15</v>
      </c>
      <c r="V3787" s="6"/>
    </row>
    <row r="3788" spans="1:22" x14ac:dyDescent="0.3">
      <c r="A3788" s="6">
        <v>43497</v>
      </c>
      <c r="B3788" s="3">
        <v>50.6</v>
      </c>
      <c r="C3788" s="3">
        <v>47.2</v>
      </c>
      <c r="D3788" s="3">
        <v>44.4</v>
      </c>
      <c r="E3788" s="2">
        <v>43.2</v>
      </c>
      <c r="V3788" s="6"/>
    </row>
    <row r="3789" spans="1:22" x14ac:dyDescent="0.3">
      <c r="A3789" s="6">
        <v>43500</v>
      </c>
      <c r="B3789" s="3">
        <v>48.35</v>
      </c>
      <c r="C3789" s="3">
        <v>47.15</v>
      </c>
      <c r="D3789" s="3">
        <v>43.2</v>
      </c>
      <c r="E3789" s="2">
        <v>41</v>
      </c>
      <c r="V3789" s="6"/>
    </row>
    <row r="3790" spans="1:22" x14ac:dyDescent="0.3">
      <c r="A3790" s="6">
        <v>43501</v>
      </c>
      <c r="B3790" s="3">
        <v>48.45</v>
      </c>
      <c r="C3790" s="3">
        <v>47.65</v>
      </c>
      <c r="D3790" s="3">
        <v>43.2</v>
      </c>
      <c r="E3790" s="2">
        <v>41.45</v>
      </c>
      <c r="V3790" s="6"/>
    </row>
    <row r="3791" spans="1:22" x14ac:dyDescent="0.3">
      <c r="A3791" s="6">
        <v>43502</v>
      </c>
      <c r="B3791" s="3">
        <v>49.05</v>
      </c>
      <c r="C3791" s="3">
        <v>48.2</v>
      </c>
      <c r="D3791" s="3">
        <v>43.6</v>
      </c>
      <c r="E3791" s="2">
        <v>42</v>
      </c>
      <c r="V3791" s="6"/>
    </row>
    <row r="3792" spans="1:22" x14ac:dyDescent="0.3">
      <c r="A3792" s="6">
        <v>43503</v>
      </c>
      <c r="B3792" s="3">
        <v>49.8</v>
      </c>
      <c r="C3792" s="3">
        <v>47.15</v>
      </c>
      <c r="D3792" s="3">
        <v>44</v>
      </c>
      <c r="E3792" s="2">
        <v>42.35</v>
      </c>
      <c r="V3792" s="6"/>
    </row>
    <row r="3793" spans="1:22" x14ac:dyDescent="0.3">
      <c r="A3793" s="6">
        <v>43504</v>
      </c>
      <c r="B3793" s="3">
        <v>48.7</v>
      </c>
      <c r="C3793" s="3">
        <v>42.9</v>
      </c>
      <c r="D3793" s="3">
        <v>43.25</v>
      </c>
      <c r="E3793" s="2">
        <v>41.45</v>
      </c>
      <c r="V3793" s="6"/>
    </row>
    <row r="3794" spans="1:22" x14ac:dyDescent="0.3">
      <c r="A3794" s="6">
        <v>43507</v>
      </c>
      <c r="B3794" s="3">
        <v>44.2</v>
      </c>
      <c r="C3794" s="3">
        <v>42.35</v>
      </c>
      <c r="D3794" s="3">
        <v>40</v>
      </c>
      <c r="E3794" s="2">
        <v>38.82</v>
      </c>
      <c r="V3794" s="6"/>
    </row>
    <row r="3795" spans="1:22" x14ac:dyDescent="0.3">
      <c r="A3795" s="6">
        <v>43508</v>
      </c>
      <c r="B3795" s="3">
        <v>43.85</v>
      </c>
      <c r="C3795" s="3">
        <v>40.700000000000003</v>
      </c>
      <c r="D3795" s="3">
        <v>39.200000000000003</v>
      </c>
      <c r="E3795" s="2">
        <v>37.9</v>
      </c>
      <c r="V3795" s="6"/>
    </row>
    <row r="3796" spans="1:22" x14ac:dyDescent="0.3">
      <c r="A3796" s="6">
        <v>43509</v>
      </c>
      <c r="B3796" s="3">
        <v>41.75</v>
      </c>
      <c r="C3796" s="3">
        <v>39.799999999999997</v>
      </c>
      <c r="D3796" s="3">
        <v>37.9</v>
      </c>
      <c r="E3796" s="2">
        <v>37.049999999999997</v>
      </c>
      <c r="V3796" s="6"/>
    </row>
    <row r="3797" spans="1:22" x14ac:dyDescent="0.3">
      <c r="A3797" s="6">
        <v>43510</v>
      </c>
      <c r="B3797" s="3">
        <v>41.2</v>
      </c>
      <c r="C3797" s="3">
        <v>39.799999999999997</v>
      </c>
      <c r="D3797" s="3">
        <v>37.25</v>
      </c>
      <c r="E3797" s="2">
        <v>36.4</v>
      </c>
      <c r="V3797" s="6"/>
    </row>
    <row r="3798" spans="1:22" x14ac:dyDescent="0.3">
      <c r="A3798" s="6">
        <v>43511</v>
      </c>
      <c r="B3798" s="3">
        <v>41.74</v>
      </c>
      <c r="C3798" s="3">
        <v>38.9</v>
      </c>
      <c r="D3798" s="3">
        <v>36.85</v>
      </c>
      <c r="E3798" s="2">
        <v>35.950000000000003</v>
      </c>
      <c r="V3798" s="6"/>
    </row>
    <row r="3799" spans="1:22" x14ac:dyDescent="0.3">
      <c r="A3799" s="6">
        <v>43514</v>
      </c>
      <c r="B3799" s="3">
        <v>40.799999999999997</v>
      </c>
      <c r="C3799" s="3">
        <v>40.299999999999997</v>
      </c>
      <c r="D3799" s="3">
        <v>35.909999999999997</v>
      </c>
      <c r="E3799" s="2">
        <v>35.369999999999997</v>
      </c>
      <c r="V3799" s="6"/>
    </row>
    <row r="3800" spans="1:22" x14ac:dyDescent="0.3">
      <c r="A3800" s="6">
        <v>43515</v>
      </c>
      <c r="B3800" s="3">
        <v>42.1</v>
      </c>
      <c r="C3800" s="3">
        <v>41.1</v>
      </c>
      <c r="D3800" s="3">
        <v>36.950000000000003</v>
      </c>
      <c r="E3800" s="2">
        <v>36.200000000000003</v>
      </c>
      <c r="V3800" s="6"/>
    </row>
    <row r="3801" spans="1:22" x14ac:dyDescent="0.3">
      <c r="A3801" s="6">
        <v>43516</v>
      </c>
      <c r="B3801" s="3">
        <v>42.25</v>
      </c>
      <c r="C3801" s="3">
        <v>39.4</v>
      </c>
      <c r="D3801" s="3">
        <v>37.799999999999997</v>
      </c>
      <c r="E3801" s="2">
        <v>36.85</v>
      </c>
      <c r="V3801" s="6"/>
    </row>
    <row r="3802" spans="1:22" x14ac:dyDescent="0.3">
      <c r="A3802" s="6">
        <v>43517</v>
      </c>
      <c r="B3802" s="3">
        <v>40.35</v>
      </c>
      <c r="C3802" s="3">
        <v>38.549999999999997</v>
      </c>
      <c r="D3802" s="3">
        <v>36.25</v>
      </c>
      <c r="E3802" s="2">
        <v>35.5</v>
      </c>
      <c r="V3802" s="6"/>
    </row>
    <row r="3803" spans="1:22" x14ac:dyDescent="0.3">
      <c r="A3803" s="6">
        <v>43518</v>
      </c>
      <c r="B3803" s="3">
        <v>39.65</v>
      </c>
      <c r="C3803" s="3">
        <v>38.799999999999997</v>
      </c>
      <c r="D3803" s="3">
        <v>35.799999999999997</v>
      </c>
      <c r="E3803" s="2">
        <v>34.99</v>
      </c>
      <c r="V3803" s="6"/>
    </row>
    <row r="3804" spans="1:22" x14ac:dyDescent="0.3">
      <c r="A3804" s="6">
        <v>43521</v>
      </c>
      <c r="B3804" s="3">
        <v>39.85</v>
      </c>
      <c r="C3804" s="3">
        <v>39.6</v>
      </c>
      <c r="D3804" s="3">
        <v>36.200000000000003</v>
      </c>
      <c r="E3804" s="2">
        <v>35.35</v>
      </c>
      <c r="V3804" s="6"/>
    </row>
    <row r="3805" spans="1:22" x14ac:dyDescent="0.3">
      <c r="A3805" s="6">
        <v>43522</v>
      </c>
      <c r="B3805" s="3">
        <v>40.5</v>
      </c>
      <c r="C3805" s="3">
        <v>41</v>
      </c>
      <c r="D3805" s="3">
        <v>36.950000000000003</v>
      </c>
      <c r="E3805" s="2">
        <v>36</v>
      </c>
      <c r="V3805" s="6"/>
    </row>
    <row r="3806" spans="1:22" x14ac:dyDescent="0.3">
      <c r="A3806" s="6">
        <v>43523</v>
      </c>
      <c r="B3806" s="3">
        <v>41.95</v>
      </c>
      <c r="C3806" s="3">
        <v>42.55</v>
      </c>
      <c r="D3806" s="3">
        <v>38.5</v>
      </c>
      <c r="E3806" s="2">
        <v>37.65</v>
      </c>
      <c r="V3806" s="6"/>
    </row>
    <row r="3807" spans="1:22" x14ac:dyDescent="0.3">
      <c r="A3807" s="6">
        <v>43524</v>
      </c>
      <c r="B3807" s="3">
        <v>43.05</v>
      </c>
      <c r="C3807" s="3">
        <v>39.4</v>
      </c>
      <c r="D3807" s="3">
        <v>39.700000000000003</v>
      </c>
      <c r="E3807" s="2">
        <v>39.049999999999997</v>
      </c>
      <c r="V3807" s="6"/>
    </row>
    <row r="3808" spans="1:22" x14ac:dyDescent="0.3">
      <c r="A3808" s="6">
        <v>43525</v>
      </c>
      <c r="B3808" s="3">
        <v>42.4</v>
      </c>
      <c r="C3808" s="3">
        <v>40.5</v>
      </c>
      <c r="D3808" s="3">
        <v>38.85</v>
      </c>
      <c r="E3808" s="2">
        <v>37.299999999999997</v>
      </c>
      <c r="V3808" s="6"/>
    </row>
    <row r="3809" spans="1:22" x14ac:dyDescent="0.3">
      <c r="A3809" s="6">
        <v>43528</v>
      </c>
      <c r="B3809" s="3">
        <v>43.2</v>
      </c>
      <c r="C3809" s="3">
        <v>40.65</v>
      </c>
      <c r="D3809" s="3">
        <v>39.9</v>
      </c>
      <c r="E3809" s="2">
        <v>38.35</v>
      </c>
      <c r="V3809" s="6"/>
    </row>
    <row r="3810" spans="1:22" x14ac:dyDescent="0.3">
      <c r="A3810" s="6">
        <v>43529</v>
      </c>
      <c r="B3810" s="3">
        <v>43.2</v>
      </c>
      <c r="C3810" s="3">
        <v>39.950000000000003</v>
      </c>
      <c r="D3810" s="3">
        <v>40.049999999999997</v>
      </c>
      <c r="E3810" s="2">
        <v>38.700000000000003</v>
      </c>
      <c r="V3810" s="6"/>
    </row>
    <row r="3811" spans="1:22" x14ac:dyDescent="0.3">
      <c r="A3811" s="6">
        <v>43530</v>
      </c>
      <c r="B3811" s="3">
        <v>42.65</v>
      </c>
      <c r="C3811" s="3">
        <v>40.9</v>
      </c>
      <c r="D3811" s="3">
        <v>39.65</v>
      </c>
      <c r="E3811" s="2">
        <v>38.200000000000003</v>
      </c>
      <c r="V3811" s="6"/>
    </row>
    <row r="3812" spans="1:22" x14ac:dyDescent="0.3">
      <c r="A3812" s="6">
        <v>43531</v>
      </c>
      <c r="B3812" s="3">
        <v>43.2</v>
      </c>
      <c r="C3812" s="3">
        <v>40.9</v>
      </c>
      <c r="D3812" s="3">
        <v>40.450000000000003</v>
      </c>
      <c r="E3812" s="2">
        <v>39.1</v>
      </c>
      <c r="V3812" s="6"/>
    </row>
    <row r="3813" spans="1:22" x14ac:dyDescent="0.3">
      <c r="A3813" s="6">
        <v>43532</v>
      </c>
      <c r="B3813" s="3">
        <v>43.35</v>
      </c>
      <c r="C3813" s="3">
        <v>39.549999999999997</v>
      </c>
      <c r="D3813" s="3">
        <v>40.700000000000003</v>
      </c>
      <c r="E3813" s="2">
        <v>39.35</v>
      </c>
      <c r="V3813" s="6"/>
    </row>
    <row r="3814" spans="1:22" x14ac:dyDescent="0.3">
      <c r="A3814" s="6">
        <v>43535</v>
      </c>
      <c r="B3814" s="3">
        <v>41.95</v>
      </c>
      <c r="C3814" s="3">
        <v>38.700000000000003</v>
      </c>
      <c r="D3814" s="3">
        <v>39.299999999999997</v>
      </c>
      <c r="E3814" s="2">
        <v>38.35</v>
      </c>
      <c r="V3814" s="6"/>
    </row>
    <row r="3815" spans="1:22" x14ac:dyDescent="0.3">
      <c r="A3815" s="6">
        <v>43536</v>
      </c>
      <c r="B3815" s="3">
        <v>41</v>
      </c>
      <c r="C3815" s="3">
        <v>37.549999999999997</v>
      </c>
      <c r="D3815" s="3">
        <v>38.299999999999997</v>
      </c>
      <c r="E3815" s="2">
        <v>37.049999999999997</v>
      </c>
      <c r="V3815" s="6"/>
    </row>
    <row r="3816" spans="1:22" x14ac:dyDescent="0.3">
      <c r="A3816" s="6">
        <v>43537</v>
      </c>
      <c r="B3816" s="3">
        <v>39.549999999999997</v>
      </c>
      <c r="C3816" s="3">
        <v>37.799999999999997</v>
      </c>
      <c r="D3816" s="3">
        <v>37</v>
      </c>
      <c r="E3816" s="2">
        <v>35.65</v>
      </c>
      <c r="V3816" s="6"/>
    </row>
    <row r="3817" spans="1:22" x14ac:dyDescent="0.3">
      <c r="A3817" s="6">
        <v>43538</v>
      </c>
      <c r="B3817" s="3">
        <v>39.85</v>
      </c>
      <c r="C3817" s="3">
        <v>37.75</v>
      </c>
      <c r="D3817" s="3">
        <v>37.049999999999997</v>
      </c>
      <c r="E3817" s="2">
        <v>35.450000000000003</v>
      </c>
      <c r="V3817" s="6"/>
    </row>
    <row r="3818" spans="1:22" x14ac:dyDescent="0.3">
      <c r="A3818" s="6">
        <v>43539</v>
      </c>
      <c r="B3818" s="3">
        <v>39.85</v>
      </c>
      <c r="C3818" s="3">
        <v>36.29</v>
      </c>
      <c r="D3818" s="3">
        <v>36.65</v>
      </c>
      <c r="E3818" s="2">
        <v>35.450000000000003</v>
      </c>
      <c r="V3818" s="6"/>
    </row>
    <row r="3819" spans="1:22" x14ac:dyDescent="0.3">
      <c r="A3819" s="6">
        <v>43542</v>
      </c>
      <c r="B3819" s="3">
        <v>38.5</v>
      </c>
      <c r="C3819" s="3">
        <v>36.65</v>
      </c>
      <c r="D3819" s="3">
        <v>35.299999999999997</v>
      </c>
      <c r="E3819" s="2">
        <v>34</v>
      </c>
      <c r="V3819" s="6"/>
    </row>
    <row r="3820" spans="1:22" x14ac:dyDescent="0.3">
      <c r="A3820" s="6">
        <v>43543</v>
      </c>
      <c r="B3820" s="3">
        <v>38.700000000000003</v>
      </c>
      <c r="C3820" s="3">
        <v>36.1</v>
      </c>
      <c r="D3820" s="3">
        <v>35.6</v>
      </c>
      <c r="E3820" s="2">
        <v>34.450000000000003</v>
      </c>
      <c r="V3820" s="6"/>
    </row>
    <row r="3821" spans="1:22" x14ac:dyDescent="0.3">
      <c r="A3821" s="6">
        <v>43544</v>
      </c>
      <c r="B3821" s="3">
        <v>38.049999999999997</v>
      </c>
      <c r="C3821" s="3">
        <v>34.21</v>
      </c>
      <c r="D3821" s="3">
        <v>34.9</v>
      </c>
      <c r="E3821" s="2">
        <v>33.1</v>
      </c>
      <c r="V3821" s="6"/>
    </row>
    <row r="3822" spans="1:22" x14ac:dyDescent="0.3">
      <c r="A3822" s="6">
        <v>43545</v>
      </c>
      <c r="B3822" s="3">
        <v>36.700000000000003</v>
      </c>
      <c r="C3822" s="3">
        <v>34.700000000000003</v>
      </c>
      <c r="D3822" s="3">
        <v>33.549999999999997</v>
      </c>
      <c r="E3822" s="2">
        <v>31.8</v>
      </c>
      <c r="V3822" s="6"/>
    </row>
    <row r="3823" spans="1:22" x14ac:dyDescent="0.3">
      <c r="A3823" s="6">
        <v>43546</v>
      </c>
      <c r="B3823" s="3">
        <v>37.1</v>
      </c>
      <c r="C3823" s="3">
        <v>35</v>
      </c>
      <c r="D3823" s="3">
        <v>33.75</v>
      </c>
      <c r="E3823" s="2">
        <v>32.299999999999997</v>
      </c>
      <c r="V3823" s="6"/>
    </row>
    <row r="3824" spans="1:22" x14ac:dyDescent="0.3">
      <c r="A3824" s="6">
        <v>43549</v>
      </c>
      <c r="B3824" s="3">
        <v>37.299999999999997</v>
      </c>
      <c r="C3824" s="3">
        <v>35.700000000000003</v>
      </c>
      <c r="D3824" s="3">
        <v>34.049999999999997</v>
      </c>
      <c r="E3824" s="2">
        <v>32.450000000000003</v>
      </c>
      <c r="V3824" s="6"/>
    </row>
    <row r="3825" spans="1:22" x14ac:dyDescent="0.3">
      <c r="A3825" s="6">
        <v>43550</v>
      </c>
      <c r="B3825" s="3">
        <v>38</v>
      </c>
      <c r="C3825" s="3">
        <v>36.200000000000003</v>
      </c>
      <c r="D3825" s="3">
        <v>34.85</v>
      </c>
      <c r="E3825" s="2">
        <v>33.08</v>
      </c>
      <c r="V3825" s="6"/>
    </row>
    <row r="3826" spans="1:22" x14ac:dyDescent="0.3">
      <c r="A3826" s="6">
        <v>43551</v>
      </c>
      <c r="B3826" s="3">
        <v>38</v>
      </c>
      <c r="C3826" s="3">
        <v>36.049999999999997</v>
      </c>
      <c r="D3826" s="3">
        <v>35.549999999999997</v>
      </c>
      <c r="E3826" s="2">
        <v>34</v>
      </c>
      <c r="V3826" s="6"/>
    </row>
    <row r="3827" spans="1:22" x14ac:dyDescent="0.3">
      <c r="A3827" s="6">
        <v>43552</v>
      </c>
      <c r="B3827" s="3">
        <v>37.5</v>
      </c>
      <c r="C3827" s="3">
        <v>36</v>
      </c>
      <c r="D3827" s="3">
        <v>35.5</v>
      </c>
      <c r="E3827" s="2">
        <v>34.049999999999997</v>
      </c>
      <c r="V3827" s="6"/>
    </row>
    <row r="3828" spans="1:22" x14ac:dyDescent="0.3">
      <c r="A3828" s="6">
        <v>43553</v>
      </c>
      <c r="B3828" s="3">
        <v>37.6</v>
      </c>
      <c r="C3828" s="3">
        <v>36.450000000000003</v>
      </c>
      <c r="D3828" s="3">
        <v>35.6</v>
      </c>
      <c r="E3828" s="2">
        <v>34.35</v>
      </c>
      <c r="V3828" s="6"/>
    </row>
    <row r="3829" spans="1:22" x14ac:dyDescent="0.3">
      <c r="A3829" s="6">
        <v>43556</v>
      </c>
      <c r="B3829" s="3">
        <v>37</v>
      </c>
      <c r="C3829" s="3">
        <v>36.299999999999997</v>
      </c>
      <c r="D3829" s="3">
        <v>35</v>
      </c>
      <c r="E3829" s="2">
        <v>36.75</v>
      </c>
      <c r="V3829" s="6"/>
    </row>
    <row r="3830" spans="1:22" x14ac:dyDescent="0.3">
      <c r="A3830" s="6">
        <v>43557</v>
      </c>
      <c r="B3830" s="3">
        <v>36.5</v>
      </c>
      <c r="C3830" s="3">
        <v>36.6</v>
      </c>
      <c r="D3830" s="3">
        <v>34.950000000000003</v>
      </c>
      <c r="E3830" s="2">
        <v>36.5</v>
      </c>
      <c r="V3830" s="6"/>
    </row>
    <row r="3831" spans="1:22" x14ac:dyDescent="0.3">
      <c r="A3831" s="6">
        <v>43558</v>
      </c>
      <c r="B3831" s="3">
        <v>36.549999999999997</v>
      </c>
      <c r="C3831" s="3">
        <v>37.15</v>
      </c>
      <c r="D3831" s="3">
        <v>35.299999999999997</v>
      </c>
      <c r="E3831" s="2">
        <v>36.950000000000003</v>
      </c>
      <c r="V3831" s="6"/>
    </row>
    <row r="3832" spans="1:22" x14ac:dyDescent="0.3">
      <c r="A3832" s="6">
        <v>43559</v>
      </c>
      <c r="B3832" s="3">
        <v>37.1</v>
      </c>
      <c r="C3832" s="3">
        <v>38.85</v>
      </c>
      <c r="D3832" s="3">
        <v>35.9</v>
      </c>
      <c r="E3832" s="2">
        <v>37.299999999999997</v>
      </c>
      <c r="V3832" s="6"/>
    </row>
    <row r="3833" spans="1:22" x14ac:dyDescent="0.3">
      <c r="A3833" s="6">
        <v>43560</v>
      </c>
      <c r="B3833" s="3">
        <v>39.1</v>
      </c>
      <c r="C3833" s="3">
        <v>40.85</v>
      </c>
      <c r="D3833" s="3">
        <v>38.049999999999997</v>
      </c>
      <c r="E3833" s="2">
        <v>39.799999999999997</v>
      </c>
      <c r="V3833" s="6"/>
    </row>
    <row r="3834" spans="1:22" x14ac:dyDescent="0.3">
      <c r="A3834" s="6">
        <v>43563</v>
      </c>
      <c r="B3834" s="3">
        <v>40.85</v>
      </c>
      <c r="C3834" s="3">
        <v>41.05</v>
      </c>
      <c r="D3834" s="3">
        <v>40.299999999999997</v>
      </c>
      <c r="E3834" s="2">
        <v>42.2</v>
      </c>
      <c r="V3834" s="6"/>
    </row>
    <row r="3835" spans="1:22" x14ac:dyDescent="0.3">
      <c r="A3835" s="6">
        <v>43564</v>
      </c>
      <c r="B3835" s="3">
        <v>41.35</v>
      </c>
      <c r="C3835" s="3">
        <v>43</v>
      </c>
      <c r="D3835" s="3">
        <v>40.6</v>
      </c>
      <c r="E3835" s="2">
        <v>41.95</v>
      </c>
      <c r="V3835" s="6"/>
    </row>
    <row r="3836" spans="1:22" x14ac:dyDescent="0.3">
      <c r="A3836" s="6">
        <v>43565</v>
      </c>
      <c r="B3836" s="3">
        <v>42.95</v>
      </c>
      <c r="C3836" s="3">
        <v>41.65</v>
      </c>
      <c r="D3836" s="3">
        <v>42.5</v>
      </c>
      <c r="E3836" s="2">
        <v>43.1</v>
      </c>
      <c r="V3836" s="6"/>
    </row>
    <row r="3837" spans="1:22" x14ac:dyDescent="0.3">
      <c r="A3837" s="6">
        <v>43566</v>
      </c>
      <c r="B3837" s="3">
        <v>41.85</v>
      </c>
      <c r="C3837" s="3">
        <v>41.7</v>
      </c>
      <c r="D3837" s="3">
        <v>41.15</v>
      </c>
      <c r="E3837" s="2">
        <v>42.1</v>
      </c>
      <c r="V3837" s="6"/>
    </row>
    <row r="3838" spans="1:22" x14ac:dyDescent="0.3">
      <c r="A3838" s="6">
        <v>43567</v>
      </c>
      <c r="B3838" s="3">
        <v>41.85</v>
      </c>
      <c r="C3838" s="3">
        <v>41.85</v>
      </c>
      <c r="D3838" s="3">
        <v>41</v>
      </c>
      <c r="E3838" s="2">
        <v>42.2</v>
      </c>
      <c r="V3838" s="6"/>
    </row>
    <row r="3839" spans="1:22" x14ac:dyDescent="0.3">
      <c r="A3839" s="6">
        <v>43570</v>
      </c>
      <c r="B3839" s="3">
        <v>41.8</v>
      </c>
      <c r="C3839" s="3">
        <v>42.23</v>
      </c>
      <c r="D3839" s="3">
        <v>41.18</v>
      </c>
      <c r="E3839" s="2">
        <v>42.58</v>
      </c>
      <c r="V3839" s="6"/>
    </row>
    <row r="3840" spans="1:22" x14ac:dyDescent="0.3">
      <c r="A3840" s="6">
        <v>43571</v>
      </c>
      <c r="B3840" s="3">
        <v>41.4</v>
      </c>
      <c r="C3840" s="3">
        <v>42.8</v>
      </c>
      <c r="D3840" s="3">
        <v>40.98</v>
      </c>
      <c r="E3840" s="2">
        <v>42.4</v>
      </c>
      <c r="V3840" s="6"/>
    </row>
    <row r="3841" spans="1:22" x14ac:dyDescent="0.3">
      <c r="A3841" s="6">
        <v>43572</v>
      </c>
      <c r="B3841" s="3">
        <v>42.25</v>
      </c>
      <c r="C3841" s="3">
        <v>41.55</v>
      </c>
      <c r="D3841" s="3">
        <v>41.7</v>
      </c>
      <c r="E3841" s="2">
        <v>43.48</v>
      </c>
      <c r="V3841" s="6"/>
    </row>
    <row r="3842" spans="1:22" x14ac:dyDescent="0.3">
      <c r="A3842" s="6">
        <v>43578</v>
      </c>
      <c r="B3842" s="3">
        <v>40.5</v>
      </c>
      <c r="C3842" s="3">
        <v>42.05</v>
      </c>
      <c r="D3842" s="3">
        <v>40.85</v>
      </c>
      <c r="E3842" s="2">
        <v>42.55</v>
      </c>
      <c r="V3842" s="6"/>
    </row>
    <row r="3843" spans="1:22" x14ac:dyDescent="0.3">
      <c r="A3843" s="6">
        <v>43579</v>
      </c>
      <c r="B3843" s="3">
        <v>40.9</v>
      </c>
      <c r="C3843" s="3">
        <v>41.9</v>
      </c>
      <c r="D3843" s="3">
        <v>41.55</v>
      </c>
      <c r="E3843" s="2">
        <v>43</v>
      </c>
      <c r="V3843" s="6"/>
    </row>
    <row r="3844" spans="1:22" x14ac:dyDescent="0.3">
      <c r="A3844" s="6">
        <v>43580</v>
      </c>
      <c r="B3844" s="3">
        <v>41</v>
      </c>
      <c r="C3844" s="3">
        <v>40.15</v>
      </c>
      <c r="D3844" s="3">
        <v>41.36</v>
      </c>
      <c r="E3844" s="2">
        <v>42.65</v>
      </c>
      <c r="V3844" s="6"/>
    </row>
    <row r="3845" spans="1:22" x14ac:dyDescent="0.3">
      <c r="A3845" s="6">
        <v>43581</v>
      </c>
      <c r="B3845" s="3">
        <v>40.200000000000003</v>
      </c>
      <c r="C3845" s="3">
        <v>41.15</v>
      </c>
      <c r="D3845" s="3">
        <v>40.1</v>
      </c>
      <c r="E3845" s="2">
        <v>41.45</v>
      </c>
      <c r="V3845" s="6"/>
    </row>
    <row r="3846" spans="1:22" x14ac:dyDescent="0.3">
      <c r="A3846" s="6">
        <v>43584</v>
      </c>
      <c r="B3846" s="3">
        <v>40.65</v>
      </c>
      <c r="C3846" s="3">
        <v>41.85</v>
      </c>
      <c r="D3846" s="3">
        <v>40.47</v>
      </c>
      <c r="E3846" s="2">
        <v>41.6</v>
      </c>
      <c r="V3846" s="6"/>
    </row>
    <row r="3847" spans="1:22" x14ac:dyDescent="0.3">
      <c r="A3847" s="6">
        <v>43585</v>
      </c>
      <c r="B3847" s="3">
        <v>40.799999999999997</v>
      </c>
      <c r="C3847" s="3">
        <v>39.65</v>
      </c>
      <c r="D3847" s="3">
        <v>41.2</v>
      </c>
      <c r="E3847" s="2">
        <v>42.2</v>
      </c>
      <c r="V3847" s="6"/>
    </row>
    <row r="3848" spans="1:22" x14ac:dyDescent="0.3">
      <c r="A3848" s="6">
        <v>43587</v>
      </c>
      <c r="B3848" s="3">
        <v>40.5</v>
      </c>
      <c r="C3848" s="3">
        <v>40.15</v>
      </c>
      <c r="D3848" s="3">
        <v>40.479999999999997</v>
      </c>
      <c r="E3848" s="2">
        <v>42.2</v>
      </c>
      <c r="V3848" s="6"/>
    </row>
    <row r="3849" spans="1:22" x14ac:dyDescent="0.3">
      <c r="A3849" s="6">
        <v>43588</v>
      </c>
      <c r="B3849" s="3">
        <v>41.2</v>
      </c>
      <c r="C3849" s="3">
        <v>41</v>
      </c>
      <c r="D3849" s="3">
        <v>40.700000000000003</v>
      </c>
      <c r="E3849" s="2">
        <v>42.35</v>
      </c>
      <c r="V3849" s="6"/>
    </row>
    <row r="3850" spans="1:22" x14ac:dyDescent="0.3">
      <c r="A3850" s="6">
        <v>43591</v>
      </c>
      <c r="B3850" s="3">
        <v>41.75</v>
      </c>
      <c r="C3850" s="3">
        <v>41.25</v>
      </c>
      <c r="D3850" s="3">
        <v>41.65</v>
      </c>
      <c r="E3850" s="2">
        <v>43.33</v>
      </c>
      <c r="V3850" s="6"/>
    </row>
    <row r="3851" spans="1:22" x14ac:dyDescent="0.3">
      <c r="A3851" s="6">
        <v>43592</v>
      </c>
      <c r="B3851" s="3">
        <v>40.9</v>
      </c>
      <c r="C3851" s="3">
        <v>41.85</v>
      </c>
      <c r="D3851" s="3">
        <v>41.7</v>
      </c>
      <c r="E3851" s="2">
        <v>43.5</v>
      </c>
      <c r="V3851" s="6"/>
    </row>
    <row r="3852" spans="1:22" x14ac:dyDescent="0.3">
      <c r="A3852" s="6">
        <v>43593</v>
      </c>
      <c r="B3852" s="3">
        <v>42.3</v>
      </c>
      <c r="C3852" s="3">
        <v>41.65</v>
      </c>
      <c r="D3852" s="3">
        <v>42.38</v>
      </c>
      <c r="E3852" s="2">
        <v>44.1</v>
      </c>
      <c r="V3852" s="6"/>
    </row>
    <row r="3853" spans="1:22" x14ac:dyDescent="0.3">
      <c r="A3853" s="6">
        <v>43594</v>
      </c>
      <c r="B3853" s="3">
        <v>41.95</v>
      </c>
      <c r="C3853" s="3">
        <v>41</v>
      </c>
      <c r="D3853" s="3">
        <v>42</v>
      </c>
      <c r="E3853" s="2">
        <v>44</v>
      </c>
      <c r="V3853" s="6"/>
    </row>
    <row r="3854" spans="1:22" x14ac:dyDescent="0.3">
      <c r="A3854" s="6">
        <v>43595</v>
      </c>
      <c r="B3854" s="3">
        <v>41.2</v>
      </c>
      <c r="C3854" s="3">
        <v>41.05</v>
      </c>
      <c r="D3854" s="3">
        <v>41.6</v>
      </c>
      <c r="E3854" s="2">
        <v>43.6</v>
      </c>
      <c r="V3854" s="6"/>
    </row>
    <row r="3855" spans="1:22" x14ac:dyDescent="0.3">
      <c r="A3855" s="6">
        <v>43598</v>
      </c>
      <c r="B3855" s="3">
        <v>40.99</v>
      </c>
      <c r="C3855" s="3">
        <v>38.799999999999997</v>
      </c>
      <c r="D3855" s="3">
        <v>41.75</v>
      </c>
      <c r="E3855" s="2">
        <v>43.35</v>
      </c>
      <c r="V3855" s="6"/>
    </row>
    <row r="3856" spans="1:22" x14ac:dyDescent="0.3">
      <c r="A3856" s="6">
        <v>43599</v>
      </c>
      <c r="B3856" s="3">
        <v>39.299999999999997</v>
      </c>
      <c r="C3856" s="3">
        <v>37.799999999999997</v>
      </c>
      <c r="D3856" s="3">
        <v>39.75</v>
      </c>
      <c r="E3856" s="2">
        <v>41.5</v>
      </c>
      <c r="V3856" s="6"/>
    </row>
    <row r="3857" spans="1:22" x14ac:dyDescent="0.3">
      <c r="A3857" s="6">
        <v>43600</v>
      </c>
      <c r="B3857" s="3">
        <v>38.25</v>
      </c>
      <c r="C3857" s="3">
        <v>38.049999999999997</v>
      </c>
      <c r="D3857" s="3">
        <v>38.9</v>
      </c>
      <c r="E3857" s="2">
        <v>40.9</v>
      </c>
      <c r="V3857" s="6"/>
    </row>
    <row r="3858" spans="1:22" x14ac:dyDescent="0.3">
      <c r="A3858" s="6">
        <v>43601</v>
      </c>
      <c r="B3858" s="3">
        <v>38</v>
      </c>
      <c r="C3858" s="3">
        <v>35.4</v>
      </c>
      <c r="D3858" s="3">
        <v>38.799999999999997</v>
      </c>
      <c r="E3858" s="2">
        <v>41</v>
      </c>
      <c r="V3858" s="6"/>
    </row>
    <row r="3859" spans="1:22" x14ac:dyDescent="0.3">
      <c r="A3859" s="6">
        <v>43605</v>
      </c>
      <c r="B3859" s="3">
        <v>36</v>
      </c>
      <c r="C3859" s="3">
        <v>35.450000000000003</v>
      </c>
      <c r="D3859" s="3">
        <v>36.700000000000003</v>
      </c>
      <c r="E3859" s="2">
        <v>39.1</v>
      </c>
      <c r="V3859" s="6"/>
    </row>
    <row r="3860" spans="1:22" x14ac:dyDescent="0.3">
      <c r="A3860" s="6">
        <v>43606</v>
      </c>
      <c r="B3860" s="3">
        <v>36</v>
      </c>
      <c r="C3860" s="3">
        <v>35.35</v>
      </c>
      <c r="D3860" s="3">
        <v>36.6</v>
      </c>
      <c r="E3860" s="2">
        <v>39</v>
      </c>
      <c r="V3860" s="6"/>
    </row>
    <row r="3861" spans="1:22" x14ac:dyDescent="0.3">
      <c r="A3861" s="6">
        <v>43607</v>
      </c>
      <c r="B3861" s="3">
        <v>36</v>
      </c>
      <c r="C3861" s="3">
        <v>35.22</v>
      </c>
      <c r="D3861" s="3">
        <v>36.5</v>
      </c>
      <c r="E3861" s="2">
        <v>39.15</v>
      </c>
      <c r="V3861" s="6"/>
    </row>
    <row r="3862" spans="1:22" x14ac:dyDescent="0.3">
      <c r="A3862" s="6">
        <v>43608</v>
      </c>
      <c r="B3862" s="3">
        <v>35.950000000000003</v>
      </c>
      <c r="C3862" s="3">
        <v>35.71</v>
      </c>
      <c r="D3862" s="3">
        <v>36.22</v>
      </c>
      <c r="E3862" s="2">
        <v>39</v>
      </c>
      <c r="V3862" s="6"/>
    </row>
    <row r="3863" spans="1:22" x14ac:dyDescent="0.3">
      <c r="A3863" s="6">
        <v>43609</v>
      </c>
      <c r="B3863" s="3">
        <v>36.6</v>
      </c>
      <c r="C3863" s="3">
        <v>34.6</v>
      </c>
      <c r="D3863" s="3">
        <v>36.700000000000003</v>
      </c>
      <c r="E3863" s="2">
        <v>39.4</v>
      </c>
      <c r="V3863" s="6"/>
    </row>
    <row r="3864" spans="1:22" x14ac:dyDescent="0.3">
      <c r="A3864" s="6">
        <v>43612</v>
      </c>
      <c r="B3864" s="3">
        <v>35.299999999999997</v>
      </c>
      <c r="C3864" s="3">
        <v>35.5</v>
      </c>
      <c r="D3864" s="3">
        <v>35.65</v>
      </c>
      <c r="E3864" s="2">
        <v>38.4</v>
      </c>
      <c r="V3864" s="6"/>
    </row>
    <row r="3865" spans="1:22" x14ac:dyDescent="0.3">
      <c r="A3865" s="6">
        <v>43613</v>
      </c>
      <c r="B3865" s="3">
        <v>35.6</v>
      </c>
      <c r="C3865" s="3">
        <v>35.200000000000003</v>
      </c>
      <c r="D3865" s="3">
        <v>36.049999999999997</v>
      </c>
      <c r="E3865" s="2">
        <v>38.9</v>
      </c>
      <c r="V3865" s="6"/>
    </row>
    <row r="3866" spans="1:22" x14ac:dyDescent="0.3">
      <c r="A3866" s="6">
        <v>43614</v>
      </c>
      <c r="B3866" s="3">
        <v>35.450000000000003</v>
      </c>
      <c r="C3866" s="3">
        <v>33.75</v>
      </c>
      <c r="D3866" s="3">
        <v>36.549999999999997</v>
      </c>
      <c r="E3866" s="2">
        <v>39.1</v>
      </c>
      <c r="V3866" s="6"/>
    </row>
    <row r="3867" spans="1:22" x14ac:dyDescent="0.3">
      <c r="A3867" s="6">
        <v>43616</v>
      </c>
      <c r="B3867" s="3">
        <v>34.4</v>
      </c>
      <c r="C3867" s="3">
        <v>33.200000000000003</v>
      </c>
      <c r="D3867" s="3">
        <v>35.299999999999997</v>
      </c>
      <c r="E3867" s="2">
        <v>38.049999999999997</v>
      </c>
      <c r="V3867" s="6"/>
    </row>
    <row r="3868" spans="1:22" x14ac:dyDescent="0.3">
      <c r="A3868" s="6">
        <v>43619</v>
      </c>
      <c r="B3868" s="3">
        <v>31.15</v>
      </c>
      <c r="C3868" s="3">
        <v>32.5</v>
      </c>
      <c r="D3868" s="3">
        <v>36.15</v>
      </c>
      <c r="E3868" s="2">
        <v>37.1</v>
      </c>
      <c r="V3868" s="6"/>
    </row>
    <row r="3869" spans="1:22" x14ac:dyDescent="0.3">
      <c r="A3869" s="6">
        <v>43620</v>
      </c>
      <c r="B3869" s="3">
        <v>29.95</v>
      </c>
      <c r="C3869" s="3">
        <v>32.299999999999997</v>
      </c>
      <c r="D3869" s="3">
        <v>35.85</v>
      </c>
      <c r="E3869" s="2">
        <v>35.950000000000003</v>
      </c>
      <c r="V3869" s="6"/>
    </row>
    <row r="3870" spans="1:22" x14ac:dyDescent="0.3">
      <c r="A3870" s="6">
        <v>43621</v>
      </c>
      <c r="B3870" s="3">
        <v>29.65</v>
      </c>
      <c r="C3870" s="3">
        <v>32.6</v>
      </c>
      <c r="D3870" s="3">
        <v>36</v>
      </c>
      <c r="E3870" s="2">
        <v>36.549999999999997</v>
      </c>
      <c r="V3870" s="6"/>
    </row>
    <row r="3871" spans="1:22" x14ac:dyDescent="0.3">
      <c r="A3871" s="6">
        <v>43622</v>
      </c>
      <c r="B3871" s="3">
        <v>29.7</v>
      </c>
      <c r="C3871" s="3">
        <v>33.15</v>
      </c>
      <c r="D3871" s="3">
        <v>36.049999999999997</v>
      </c>
      <c r="E3871" s="2">
        <v>35.83</v>
      </c>
      <c r="V3871" s="6"/>
    </row>
    <row r="3872" spans="1:22" x14ac:dyDescent="0.3">
      <c r="A3872" s="6">
        <v>43623</v>
      </c>
      <c r="B3872" s="3">
        <v>30.3</v>
      </c>
      <c r="C3872" s="3">
        <v>33.15</v>
      </c>
      <c r="D3872" s="3">
        <v>36.4</v>
      </c>
      <c r="E3872" s="2">
        <v>36</v>
      </c>
      <c r="V3872" s="6"/>
    </row>
    <row r="3873" spans="1:22" x14ac:dyDescent="0.3">
      <c r="A3873" s="6">
        <v>43627</v>
      </c>
      <c r="B3873" s="3">
        <v>30.1</v>
      </c>
      <c r="C3873" s="3">
        <v>32.200000000000003</v>
      </c>
      <c r="D3873" s="3">
        <v>36.200000000000003</v>
      </c>
      <c r="E3873" s="2">
        <v>35.630000000000003</v>
      </c>
      <c r="V3873" s="6"/>
    </row>
    <row r="3874" spans="1:22" x14ac:dyDescent="0.3">
      <c r="A3874" s="6">
        <v>43628</v>
      </c>
      <c r="B3874" s="3">
        <v>29</v>
      </c>
      <c r="C3874" s="3">
        <v>31.7</v>
      </c>
      <c r="D3874" s="3">
        <v>35</v>
      </c>
      <c r="E3874" s="2">
        <v>34.299999999999997</v>
      </c>
      <c r="V3874" s="6"/>
    </row>
    <row r="3875" spans="1:22" x14ac:dyDescent="0.3">
      <c r="A3875" s="6">
        <v>43629</v>
      </c>
      <c r="B3875" s="3">
        <v>28.8</v>
      </c>
      <c r="C3875" s="3">
        <v>31.65</v>
      </c>
      <c r="D3875" s="3">
        <v>34.9</v>
      </c>
      <c r="E3875" s="2">
        <v>34.15</v>
      </c>
      <c r="V3875" s="6"/>
    </row>
    <row r="3876" spans="1:22" x14ac:dyDescent="0.3">
      <c r="A3876" s="6">
        <v>43630</v>
      </c>
      <c r="B3876" s="3">
        <v>28.85</v>
      </c>
      <c r="C3876" s="3">
        <v>31.45</v>
      </c>
      <c r="D3876" s="3">
        <v>34.75</v>
      </c>
      <c r="E3876" s="2">
        <v>34.049999999999997</v>
      </c>
      <c r="V3876" s="6"/>
    </row>
    <row r="3877" spans="1:22" x14ac:dyDescent="0.3">
      <c r="A3877" s="6">
        <v>43633</v>
      </c>
      <c r="B3877" s="3">
        <v>29</v>
      </c>
      <c r="C3877" s="3">
        <v>31.3</v>
      </c>
      <c r="D3877" s="3">
        <v>34.25</v>
      </c>
      <c r="E3877" s="2">
        <v>33.83</v>
      </c>
      <c r="V3877" s="6"/>
    </row>
    <row r="3878" spans="1:22" x14ac:dyDescent="0.3">
      <c r="A3878" s="6">
        <v>43634</v>
      </c>
      <c r="B3878" s="3">
        <v>29.5</v>
      </c>
      <c r="C3878" s="3">
        <v>31.95</v>
      </c>
      <c r="D3878" s="3">
        <v>34.1</v>
      </c>
      <c r="E3878" s="2">
        <v>33.78</v>
      </c>
      <c r="V3878" s="6"/>
    </row>
    <row r="3879" spans="1:22" x14ac:dyDescent="0.3">
      <c r="A3879" s="6">
        <v>43635</v>
      </c>
      <c r="B3879" s="3">
        <v>30</v>
      </c>
      <c r="C3879" s="3">
        <v>31.2</v>
      </c>
      <c r="D3879" s="3">
        <v>34.35</v>
      </c>
      <c r="E3879" s="2">
        <v>33.35</v>
      </c>
      <c r="V3879" s="6"/>
    </row>
    <row r="3880" spans="1:22" x14ac:dyDescent="0.3">
      <c r="A3880" s="6">
        <v>43636</v>
      </c>
      <c r="B3880" s="3">
        <v>29.7</v>
      </c>
      <c r="C3880" s="3">
        <v>32.049999999999997</v>
      </c>
      <c r="D3880" s="3">
        <v>33.65</v>
      </c>
      <c r="E3880" s="2">
        <v>32.5</v>
      </c>
      <c r="V3880" s="6"/>
    </row>
    <row r="3881" spans="1:22" x14ac:dyDescent="0.3">
      <c r="A3881" s="6">
        <v>43637</v>
      </c>
      <c r="B3881" s="3">
        <v>30.75</v>
      </c>
      <c r="C3881" s="3">
        <v>33.799999999999997</v>
      </c>
      <c r="D3881" s="3">
        <v>34.35</v>
      </c>
      <c r="E3881" s="2">
        <v>33.93</v>
      </c>
      <c r="V3881" s="6"/>
    </row>
    <row r="3882" spans="1:22" x14ac:dyDescent="0.3">
      <c r="A3882" s="6">
        <v>43640</v>
      </c>
      <c r="B3882" s="3">
        <v>31.05</v>
      </c>
      <c r="C3882" s="3">
        <v>33</v>
      </c>
      <c r="D3882" s="3">
        <v>36</v>
      </c>
      <c r="E3882" s="2">
        <v>35.479999999999997</v>
      </c>
      <c r="V3882" s="6"/>
    </row>
    <row r="3883" spans="1:22" x14ac:dyDescent="0.3">
      <c r="A3883" s="6">
        <v>43641</v>
      </c>
      <c r="B3883" s="3">
        <v>30</v>
      </c>
      <c r="C3883" s="3">
        <v>32.9</v>
      </c>
      <c r="D3883" s="3">
        <v>35.75</v>
      </c>
      <c r="E3883" s="2">
        <v>35.700000000000003</v>
      </c>
      <c r="V3883" s="6"/>
    </row>
    <row r="3884" spans="1:22" x14ac:dyDescent="0.3">
      <c r="A3884" s="6">
        <v>43642</v>
      </c>
      <c r="B3884" s="3">
        <v>29.75</v>
      </c>
      <c r="C3884" s="3">
        <v>32.15</v>
      </c>
      <c r="D3884" s="3">
        <v>35.9</v>
      </c>
      <c r="E3884" s="2">
        <v>35.6</v>
      </c>
      <c r="V3884" s="6"/>
    </row>
    <row r="3885" spans="1:22" x14ac:dyDescent="0.3">
      <c r="A3885" s="6">
        <v>43643</v>
      </c>
      <c r="B3885" s="3">
        <v>29.32</v>
      </c>
      <c r="C3885" s="3">
        <v>29.75</v>
      </c>
      <c r="D3885" s="3">
        <v>35.35</v>
      </c>
      <c r="E3885" s="2">
        <v>35</v>
      </c>
      <c r="V3885" s="6"/>
    </row>
    <row r="3886" spans="1:22" x14ac:dyDescent="0.3">
      <c r="A3886" s="6">
        <v>43644</v>
      </c>
      <c r="B3886" s="3">
        <v>27.3</v>
      </c>
      <c r="C3886" s="3">
        <v>33.6</v>
      </c>
      <c r="D3886" s="3">
        <v>33.6</v>
      </c>
      <c r="E3886" s="2">
        <v>33</v>
      </c>
      <c r="V3886" s="6"/>
    </row>
    <row r="3887" spans="1:22" x14ac:dyDescent="0.3">
      <c r="A3887" s="6">
        <v>43647</v>
      </c>
      <c r="B3887" s="3">
        <v>29.5</v>
      </c>
      <c r="C3887" s="3">
        <v>34.65</v>
      </c>
      <c r="D3887" s="3">
        <v>33.43</v>
      </c>
      <c r="E3887" s="2">
        <v>38.549999999999997</v>
      </c>
      <c r="V3887" s="6"/>
    </row>
    <row r="3888" spans="1:22" x14ac:dyDescent="0.3">
      <c r="A3888" s="6">
        <v>43648</v>
      </c>
      <c r="B3888" s="3">
        <v>30.95</v>
      </c>
      <c r="C3888" s="3">
        <v>34.4</v>
      </c>
      <c r="D3888" s="3">
        <v>34.200000000000003</v>
      </c>
      <c r="E3888" s="2">
        <v>39.299999999999997</v>
      </c>
      <c r="V3888" s="6"/>
    </row>
    <row r="3889" spans="1:22" x14ac:dyDescent="0.3">
      <c r="A3889" s="6">
        <v>43649</v>
      </c>
      <c r="B3889" s="3">
        <v>31.25</v>
      </c>
      <c r="C3889" s="3">
        <v>34.5</v>
      </c>
      <c r="D3889" s="3">
        <v>34.9</v>
      </c>
      <c r="E3889" s="2">
        <v>39.1</v>
      </c>
      <c r="V3889" s="6"/>
    </row>
    <row r="3890" spans="1:22" x14ac:dyDescent="0.3">
      <c r="A3890" s="6">
        <v>43650</v>
      </c>
      <c r="B3890" s="3">
        <v>31.5</v>
      </c>
      <c r="C3890" s="3">
        <v>34.799999999999997</v>
      </c>
      <c r="D3890" s="3">
        <v>34.08</v>
      </c>
      <c r="E3890" s="2">
        <v>39.18</v>
      </c>
      <c r="V3890" s="6"/>
    </row>
    <row r="3891" spans="1:22" x14ac:dyDescent="0.3">
      <c r="A3891" s="6">
        <v>43651</v>
      </c>
      <c r="B3891" s="3">
        <v>31.7</v>
      </c>
      <c r="C3891" s="3">
        <v>36</v>
      </c>
      <c r="D3891" s="3">
        <v>34.25</v>
      </c>
      <c r="E3891" s="2">
        <v>39.5</v>
      </c>
      <c r="V3891" s="6"/>
    </row>
    <row r="3892" spans="1:22" x14ac:dyDescent="0.3">
      <c r="A3892" s="6">
        <v>43654</v>
      </c>
      <c r="B3892" s="3">
        <v>33.4</v>
      </c>
      <c r="C3892" s="3">
        <v>36.75</v>
      </c>
      <c r="D3892" s="3">
        <v>35.85</v>
      </c>
      <c r="E3892" s="2">
        <v>40.75</v>
      </c>
      <c r="V3892" s="6"/>
    </row>
    <row r="3893" spans="1:22" x14ac:dyDescent="0.3">
      <c r="A3893" s="6">
        <v>43655</v>
      </c>
      <c r="B3893" s="3">
        <v>34</v>
      </c>
      <c r="C3893" s="3">
        <v>38.15</v>
      </c>
      <c r="D3893" s="3">
        <v>36.1</v>
      </c>
      <c r="E3893" s="2">
        <v>41.55</v>
      </c>
      <c r="V3893" s="6"/>
    </row>
    <row r="3894" spans="1:22" x14ac:dyDescent="0.3">
      <c r="A3894" s="6">
        <v>43656</v>
      </c>
      <c r="B3894" s="3">
        <v>36.549999999999997</v>
      </c>
      <c r="C3894" s="3">
        <v>39.5</v>
      </c>
      <c r="D3894" s="3">
        <v>37</v>
      </c>
      <c r="E3894" s="2">
        <v>41.63</v>
      </c>
      <c r="V3894" s="6"/>
    </row>
    <row r="3895" spans="1:22" x14ac:dyDescent="0.3">
      <c r="A3895" s="6">
        <v>43657</v>
      </c>
      <c r="B3895" s="3">
        <v>38.450000000000003</v>
      </c>
      <c r="C3895" s="3">
        <v>39.5</v>
      </c>
      <c r="D3895" s="3">
        <v>39.4</v>
      </c>
      <c r="E3895" s="2">
        <v>42.95</v>
      </c>
      <c r="V3895" s="6"/>
    </row>
    <row r="3896" spans="1:22" x14ac:dyDescent="0.3">
      <c r="A3896" s="6">
        <v>43658</v>
      </c>
      <c r="B3896" s="3">
        <v>37.85</v>
      </c>
      <c r="C3896" s="3">
        <v>40</v>
      </c>
      <c r="D3896" s="3">
        <v>39.1</v>
      </c>
      <c r="E3896" s="2">
        <v>43.08</v>
      </c>
      <c r="V3896" s="6"/>
    </row>
    <row r="3897" spans="1:22" x14ac:dyDescent="0.3">
      <c r="A3897" s="6">
        <v>43661</v>
      </c>
      <c r="B3897" s="3">
        <v>38.5</v>
      </c>
      <c r="C3897" s="3">
        <v>39.5</v>
      </c>
      <c r="D3897" s="3">
        <v>39.9</v>
      </c>
      <c r="E3897" s="2">
        <v>43.6</v>
      </c>
      <c r="V3897" s="6"/>
    </row>
    <row r="3898" spans="1:22" x14ac:dyDescent="0.3">
      <c r="A3898" s="6">
        <v>43662</v>
      </c>
      <c r="B3898" s="3">
        <v>38.4</v>
      </c>
      <c r="C3898" s="3">
        <v>39.799999999999997</v>
      </c>
      <c r="D3898" s="3">
        <v>39.729999999999997</v>
      </c>
      <c r="E3898" s="2">
        <v>43.8</v>
      </c>
      <c r="V3898" s="6"/>
    </row>
    <row r="3899" spans="1:22" x14ac:dyDescent="0.3">
      <c r="A3899" s="6">
        <v>43663</v>
      </c>
      <c r="B3899" s="3">
        <v>38.950000000000003</v>
      </c>
      <c r="C3899" s="3">
        <v>39.700000000000003</v>
      </c>
      <c r="D3899" s="3">
        <v>39.9</v>
      </c>
      <c r="E3899" s="2">
        <v>44.1</v>
      </c>
      <c r="V3899" s="6"/>
    </row>
    <row r="3900" spans="1:22" x14ac:dyDescent="0.3">
      <c r="A3900" s="6">
        <v>43664</v>
      </c>
      <c r="B3900" s="3">
        <v>38.64</v>
      </c>
      <c r="C3900" s="3">
        <v>39.9</v>
      </c>
      <c r="D3900" s="3">
        <v>40.25</v>
      </c>
      <c r="E3900" s="2">
        <v>43.6</v>
      </c>
      <c r="V3900" s="6"/>
    </row>
    <row r="3901" spans="1:22" x14ac:dyDescent="0.3">
      <c r="A3901" s="6">
        <v>43665</v>
      </c>
      <c r="B3901" s="3">
        <v>38.75</v>
      </c>
      <c r="C3901" s="3">
        <v>40.51</v>
      </c>
      <c r="D3901" s="3">
        <v>40.25</v>
      </c>
      <c r="E3901" s="2">
        <v>43.65</v>
      </c>
      <c r="V3901" s="6"/>
    </row>
    <row r="3902" spans="1:22" x14ac:dyDescent="0.3">
      <c r="A3902" s="6">
        <v>43668</v>
      </c>
      <c r="B3902" s="3">
        <v>39.200000000000003</v>
      </c>
      <c r="C3902" s="3">
        <v>42</v>
      </c>
      <c r="D3902" s="3">
        <v>40.799999999999997</v>
      </c>
      <c r="E3902" s="2">
        <v>43.78</v>
      </c>
      <c r="V3902" s="6"/>
    </row>
    <row r="3903" spans="1:22" x14ac:dyDescent="0.3">
      <c r="A3903" s="6">
        <v>43669</v>
      </c>
      <c r="B3903" s="3">
        <v>40.35</v>
      </c>
      <c r="C3903" s="3">
        <v>42.05</v>
      </c>
      <c r="D3903" s="3">
        <v>41.5</v>
      </c>
      <c r="E3903" s="2">
        <v>45.08</v>
      </c>
      <c r="V3903" s="6"/>
    </row>
    <row r="3904" spans="1:22" x14ac:dyDescent="0.3">
      <c r="A3904" s="6">
        <v>43670</v>
      </c>
      <c r="B3904" s="3">
        <v>40.200000000000003</v>
      </c>
      <c r="C3904" s="3">
        <v>41.6</v>
      </c>
      <c r="D3904" s="3">
        <v>42.05</v>
      </c>
      <c r="E3904" s="2">
        <v>44.7</v>
      </c>
      <c r="V3904" s="6"/>
    </row>
    <row r="3905" spans="1:22" x14ac:dyDescent="0.3">
      <c r="A3905" s="6">
        <v>43671</v>
      </c>
      <c r="B3905" s="3">
        <v>39.6</v>
      </c>
      <c r="C3905" s="3">
        <v>40.5</v>
      </c>
      <c r="D3905" s="3">
        <v>41.6</v>
      </c>
      <c r="E3905" s="2">
        <v>44.1</v>
      </c>
      <c r="V3905" s="6"/>
    </row>
    <row r="3906" spans="1:22" x14ac:dyDescent="0.3">
      <c r="A3906" s="6">
        <v>43672</v>
      </c>
      <c r="B3906" s="3">
        <v>39</v>
      </c>
      <c r="C3906" s="3">
        <v>40.299999999999997</v>
      </c>
      <c r="D3906" s="3">
        <v>40.5</v>
      </c>
      <c r="E3906" s="2">
        <v>42.85</v>
      </c>
      <c r="V3906" s="6"/>
    </row>
    <row r="3907" spans="1:22" x14ac:dyDescent="0.3">
      <c r="A3907" s="6">
        <v>43675</v>
      </c>
      <c r="B3907" s="3">
        <v>39.200000000000003</v>
      </c>
      <c r="C3907" s="3">
        <v>40.1</v>
      </c>
      <c r="D3907" s="3">
        <v>40.200000000000003</v>
      </c>
      <c r="E3907" s="2">
        <v>42.65</v>
      </c>
      <c r="V3907" s="6"/>
    </row>
    <row r="3908" spans="1:22" x14ac:dyDescent="0.3">
      <c r="A3908" s="6">
        <v>43676</v>
      </c>
      <c r="B3908" s="3">
        <v>39.15</v>
      </c>
      <c r="C3908" s="3">
        <v>40.25</v>
      </c>
      <c r="D3908" s="3">
        <v>40.200000000000003</v>
      </c>
      <c r="E3908" s="2">
        <v>42.73</v>
      </c>
      <c r="V3908" s="6"/>
    </row>
    <row r="3909" spans="1:22" x14ac:dyDescent="0.3">
      <c r="A3909" s="6">
        <v>43677</v>
      </c>
      <c r="B3909" s="3">
        <v>38.9</v>
      </c>
      <c r="C3909" s="3">
        <v>40.15</v>
      </c>
      <c r="D3909" s="3">
        <v>40.299999999999997</v>
      </c>
      <c r="E3909" s="2">
        <v>42.85</v>
      </c>
      <c r="V3909" s="6"/>
    </row>
    <row r="3910" spans="1:22" x14ac:dyDescent="0.3">
      <c r="A3910" s="6">
        <v>43678</v>
      </c>
      <c r="B3910" s="3">
        <v>40</v>
      </c>
      <c r="C3910" s="3">
        <v>40.1</v>
      </c>
      <c r="D3910" s="3">
        <v>43.3</v>
      </c>
      <c r="E3910" s="2">
        <v>44.15</v>
      </c>
      <c r="V3910" s="6"/>
    </row>
    <row r="3911" spans="1:22" x14ac:dyDescent="0.3">
      <c r="A3911" s="6">
        <v>43679</v>
      </c>
      <c r="B3911" s="3">
        <v>40.15</v>
      </c>
      <c r="C3911" s="3">
        <v>37.299999999999997</v>
      </c>
      <c r="D3911" s="3">
        <v>42.7</v>
      </c>
      <c r="E3911" s="2">
        <v>43.73</v>
      </c>
      <c r="V3911" s="6"/>
    </row>
    <row r="3912" spans="1:22" x14ac:dyDescent="0.3">
      <c r="A3912" s="6">
        <v>43682</v>
      </c>
      <c r="B3912" s="3">
        <v>37.4</v>
      </c>
      <c r="C3912" s="3">
        <v>36.1</v>
      </c>
      <c r="D3912" s="3">
        <v>40.049999999999997</v>
      </c>
      <c r="E3912" s="2">
        <v>41.9</v>
      </c>
      <c r="V3912" s="6"/>
    </row>
    <row r="3913" spans="1:22" x14ac:dyDescent="0.3">
      <c r="A3913" s="6">
        <v>43683</v>
      </c>
      <c r="B3913" s="3">
        <v>36</v>
      </c>
      <c r="C3913" s="3">
        <v>35.25</v>
      </c>
      <c r="D3913" s="3">
        <v>39.1</v>
      </c>
      <c r="E3913" s="2">
        <v>40.85</v>
      </c>
      <c r="V3913" s="6"/>
    </row>
    <row r="3914" spans="1:22" x14ac:dyDescent="0.3">
      <c r="A3914" s="6">
        <v>43684</v>
      </c>
      <c r="B3914" s="3">
        <v>34.9</v>
      </c>
      <c r="C3914" s="3">
        <v>35.15</v>
      </c>
      <c r="D3914" s="3">
        <v>38.6</v>
      </c>
      <c r="E3914" s="2">
        <v>40.25</v>
      </c>
      <c r="V3914" s="6"/>
    </row>
    <row r="3915" spans="1:22" x14ac:dyDescent="0.3">
      <c r="A3915" s="6">
        <v>43685</v>
      </c>
      <c r="B3915" s="3">
        <v>35.200000000000003</v>
      </c>
      <c r="C3915" s="3">
        <v>35.6</v>
      </c>
      <c r="D3915" s="3">
        <v>38.1</v>
      </c>
      <c r="E3915" s="2">
        <v>40.4</v>
      </c>
      <c r="V3915" s="6"/>
    </row>
    <row r="3916" spans="1:22" x14ac:dyDescent="0.3">
      <c r="A3916" s="6">
        <v>43686</v>
      </c>
      <c r="B3916" s="3">
        <v>35.5</v>
      </c>
      <c r="C3916" s="3">
        <v>35.65</v>
      </c>
      <c r="D3916" s="3">
        <v>38.549999999999997</v>
      </c>
      <c r="E3916" s="2">
        <v>40.799999999999997</v>
      </c>
      <c r="V3916" s="6"/>
    </row>
    <row r="3917" spans="1:22" x14ac:dyDescent="0.3">
      <c r="A3917" s="6">
        <v>43689</v>
      </c>
      <c r="B3917" s="3">
        <v>36</v>
      </c>
      <c r="C3917" s="3">
        <v>36.299999999999997</v>
      </c>
      <c r="D3917" s="3">
        <v>38.35</v>
      </c>
      <c r="E3917" s="2">
        <v>40.4</v>
      </c>
      <c r="V3917" s="6"/>
    </row>
    <row r="3918" spans="1:22" x14ac:dyDescent="0.3">
      <c r="A3918" s="6">
        <v>43690</v>
      </c>
      <c r="B3918" s="3">
        <v>36.549999999999997</v>
      </c>
      <c r="C3918" s="3">
        <v>36.65</v>
      </c>
      <c r="D3918" s="3">
        <v>38.799999999999997</v>
      </c>
      <c r="E3918" s="2">
        <v>40.950000000000003</v>
      </c>
      <c r="V3918" s="6"/>
    </row>
    <row r="3919" spans="1:22" x14ac:dyDescent="0.3">
      <c r="A3919" s="6">
        <v>43691</v>
      </c>
      <c r="B3919" s="3">
        <v>37.1</v>
      </c>
      <c r="C3919" s="3">
        <v>36.25</v>
      </c>
      <c r="D3919" s="3">
        <v>38.799999999999997</v>
      </c>
      <c r="E3919" s="2">
        <v>41</v>
      </c>
      <c r="V3919" s="6"/>
    </row>
    <row r="3920" spans="1:22" x14ac:dyDescent="0.3">
      <c r="A3920" s="6">
        <v>43692</v>
      </c>
      <c r="B3920" s="3">
        <v>36.85</v>
      </c>
      <c r="C3920" s="3">
        <v>36.6</v>
      </c>
      <c r="D3920" s="3">
        <v>38.630000000000003</v>
      </c>
      <c r="E3920" s="2">
        <v>40.799999999999997</v>
      </c>
      <c r="V3920" s="6"/>
    </row>
    <row r="3921" spans="1:22" x14ac:dyDescent="0.3">
      <c r="A3921" s="6">
        <v>43693</v>
      </c>
      <c r="B3921" s="3">
        <v>37.6</v>
      </c>
      <c r="C3921" s="3">
        <v>35.549999999999997</v>
      </c>
      <c r="D3921" s="3">
        <v>38.6</v>
      </c>
      <c r="E3921" s="2">
        <v>40.98</v>
      </c>
      <c r="V3921" s="6"/>
    </row>
    <row r="3922" spans="1:22" x14ac:dyDescent="0.3">
      <c r="A3922" s="6">
        <v>43696</v>
      </c>
      <c r="B3922" s="3">
        <v>36.49</v>
      </c>
      <c r="C3922" s="3">
        <v>36.299999999999997</v>
      </c>
      <c r="D3922" s="3">
        <v>38.299999999999997</v>
      </c>
      <c r="E3922" s="2">
        <v>40.65</v>
      </c>
      <c r="V3922" s="6"/>
    </row>
    <row r="3923" spans="1:22" x14ac:dyDescent="0.3">
      <c r="A3923" s="6">
        <v>43697</v>
      </c>
      <c r="B3923" s="3">
        <v>36.799999999999997</v>
      </c>
      <c r="C3923" s="3">
        <v>36.15</v>
      </c>
      <c r="D3923" s="3">
        <v>38.5</v>
      </c>
      <c r="E3923" s="2">
        <v>41</v>
      </c>
      <c r="V3923" s="6"/>
    </row>
    <row r="3924" spans="1:22" x14ac:dyDescent="0.3">
      <c r="A3924" s="6">
        <v>43698</v>
      </c>
      <c r="B3924" s="3">
        <v>36.799999999999997</v>
      </c>
      <c r="C3924" s="3">
        <v>35.299999999999997</v>
      </c>
      <c r="D3924" s="3">
        <v>38.450000000000003</v>
      </c>
      <c r="E3924" s="2">
        <v>40.85</v>
      </c>
      <c r="V3924" s="6"/>
    </row>
    <row r="3925" spans="1:22" x14ac:dyDescent="0.3">
      <c r="A3925" s="6">
        <v>43699</v>
      </c>
      <c r="B3925" s="3">
        <v>35.549999999999997</v>
      </c>
      <c r="C3925" s="3">
        <v>35.200000000000003</v>
      </c>
      <c r="D3925" s="3">
        <v>38</v>
      </c>
      <c r="E3925" s="2">
        <v>40.6</v>
      </c>
      <c r="V3925" s="6"/>
    </row>
    <row r="3926" spans="1:22" x14ac:dyDescent="0.3">
      <c r="A3926" s="6">
        <v>43700</v>
      </c>
      <c r="B3926" s="3">
        <v>35.4</v>
      </c>
      <c r="C3926" s="3">
        <v>35</v>
      </c>
      <c r="D3926" s="3">
        <v>37.700000000000003</v>
      </c>
      <c r="E3926" s="2">
        <v>40.299999999999997</v>
      </c>
      <c r="V3926" s="6"/>
    </row>
    <row r="3927" spans="1:22" x14ac:dyDescent="0.3">
      <c r="A3927" s="6">
        <v>43703</v>
      </c>
      <c r="B3927" s="3">
        <v>35.35</v>
      </c>
      <c r="C3927" s="3">
        <v>34.549999999999997</v>
      </c>
      <c r="D3927" s="3">
        <v>37.5</v>
      </c>
      <c r="E3927" s="2">
        <v>40.299999999999997</v>
      </c>
      <c r="V3927" s="6"/>
    </row>
    <row r="3928" spans="1:22" x14ac:dyDescent="0.3">
      <c r="A3928" s="6">
        <v>43704</v>
      </c>
      <c r="B3928" s="3">
        <v>34.9</v>
      </c>
      <c r="C3928" s="3">
        <v>34.700000000000003</v>
      </c>
      <c r="D3928" s="3">
        <v>37.049999999999997</v>
      </c>
      <c r="E3928" s="2">
        <v>39.549999999999997</v>
      </c>
      <c r="V3928" s="6"/>
    </row>
    <row r="3929" spans="1:22" x14ac:dyDescent="0.3">
      <c r="A3929" s="6">
        <v>43705</v>
      </c>
      <c r="B3929" s="3">
        <v>34.950000000000003</v>
      </c>
      <c r="C3929" s="3">
        <v>34.35</v>
      </c>
      <c r="D3929" s="3">
        <v>37.15</v>
      </c>
      <c r="E3929" s="2">
        <v>39.549999999999997</v>
      </c>
      <c r="V3929" s="6"/>
    </row>
    <row r="3930" spans="1:22" x14ac:dyDescent="0.3">
      <c r="A3930" s="6">
        <v>43706</v>
      </c>
      <c r="B3930" s="3">
        <v>34.200000000000003</v>
      </c>
      <c r="C3930" s="3">
        <v>35.799999999999997</v>
      </c>
      <c r="D3930" s="3">
        <v>36.799999999999997</v>
      </c>
      <c r="E3930" s="2">
        <v>39.25</v>
      </c>
      <c r="V3930" s="6"/>
    </row>
    <row r="3931" spans="1:22" x14ac:dyDescent="0.3">
      <c r="A3931" s="6">
        <v>43707</v>
      </c>
      <c r="B3931" s="3">
        <v>34.700000000000003</v>
      </c>
      <c r="C3931" s="3">
        <v>36.75</v>
      </c>
      <c r="D3931" s="3">
        <v>38.35</v>
      </c>
      <c r="E3931" s="2">
        <v>40.6</v>
      </c>
      <c r="V3931" s="6"/>
    </row>
    <row r="3932" spans="1:22" x14ac:dyDescent="0.3">
      <c r="A3932" s="6">
        <v>43710</v>
      </c>
      <c r="B3932" s="3">
        <v>34.200000000000003</v>
      </c>
      <c r="C3932" s="3">
        <v>36.700000000000003</v>
      </c>
      <c r="D3932" s="3">
        <v>39.200000000000003</v>
      </c>
      <c r="E3932" s="2">
        <v>42.4</v>
      </c>
      <c r="V3932" s="6"/>
    </row>
    <row r="3933" spans="1:22" x14ac:dyDescent="0.3">
      <c r="A3933" s="6">
        <v>43711</v>
      </c>
      <c r="B3933" s="3">
        <v>34.1</v>
      </c>
      <c r="C3933" s="3">
        <v>36.5</v>
      </c>
      <c r="D3933" s="3">
        <v>39</v>
      </c>
      <c r="E3933" s="2">
        <v>42.25</v>
      </c>
      <c r="V3933" s="6"/>
    </row>
    <row r="3934" spans="1:22" x14ac:dyDescent="0.3">
      <c r="A3934" s="6">
        <v>43712</v>
      </c>
      <c r="B3934" s="3">
        <v>33.799999999999997</v>
      </c>
      <c r="C3934" s="3">
        <v>35.9</v>
      </c>
      <c r="D3934" s="3">
        <v>38.799999999999997</v>
      </c>
      <c r="E3934" s="2">
        <v>42.1</v>
      </c>
      <c r="V3934" s="6"/>
    </row>
    <row r="3935" spans="1:22" x14ac:dyDescent="0.3">
      <c r="A3935" s="6">
        <v>43713</v>
      </c>
      <c r="B3935" s="3">
        <v>33.049999999999997</v>
      </c>
      <c r="C3935" s="3">
        <v>36.1</v>
      </c>
      <c r="D3935" s="3">
        <v>38.15</v>
      </c>
      <c r="E3935" s="2">
        <v>41.15</v>
      </c>
      <c r="V3935" s="6"/>
    </row>
    <row r="3936" spans="1:22" x14ac:dyDescent="0.3">
      <c r="A3936" s="6">
        <v>43714</v>
      </c>
      <c r="B3936" s="3">
        <v>33.35</v>
      </c>
      <c r="C3936" s="3">
        <v>36.6</v>
      </c>
      <c r="D3936" s="3">
        <v>38.200000000000003</v>
      </c>
      <c r="E3936" s="2">
        <v>41.45</v>
      </c>
      <c r="V3936" s="6"/>
    </row>
    <row r="3937" spans="1:22" x14ac:dyDescent="0.3">
      <c r="A3937" s="6">
        <v>43717</v>
      </c>
      <c r="B3937" s="3">
        <v>34</v>
      </c>
      <c r="C3937" s="3">
        <v>38</v>
      </c>
      <c r="D3937" s="3">
        <v>38.450000000000003</v>
      </c>
      <c r="E3937" s="2">
        <v>42</v>
      </c>
      <c r="V3937" s="6"/>
    </row>
    <row r="3938" spans="1:22" x14ac:dyDescent="0.3">
      <c r="A3938" s="6">
        <v>43718</v>
      </c>
      <c r="B3938" s="3">
        <v>35.4</v>
      </c>
      <c r="C3938" s="3">
        <v>39.049999999999997</v>
      </c>
      <c r="D3938" s="3">
        <v>40</v>
      </c>
      <c r="E3938" s="2">
        <v>43.2</v>
      </c>
      <c r="V3938" s="6"/>
    </row>
    <row r="3939" spans="1:22" x14ac:dyDescent="0.3">
      <c r="A3939" s="6">
        <v>43719</v>
      </c>
      <c r="B3939" s="3">
        <v>36.25</v>
      </c>
      <c r="C3939" s="3">
        <v>37.950000000000003</v>
      </c>
      <c r="D3939" s="3">
        <v>41.1</v>
      </c>
      <c r="E3939" s="2">
        <v>44</v>
      </c>
      <c r="V3939" s="6"/>
    </row>
    <row r="3940" spans="1:22" x14ac:dyDescent="0.3">
      <c r="A3940" s="6">
        <v>43720</v>
      </c>
      <c r="B3940" s="3">
        <v>34.9</v>
      </c>
      <c r="C3940" s="3">
        <v>38.15</v>
      </c>
      <c r="D3940" s="3">
        <v>40.4</v>
      </c>
      <c r="E3940" s="2">
        <v>43.8</v>
      </c>
      <c r="V3940" s="6"/>
    </row>
    <row r="3941" spans="1:22" x14ac:dyDescent="0.3">
      <c r="A3941" s="6">
        <v>43721</v>
      </c>
      <c r="B3941" s="3">
        <v>35</v>
      </c>
      <c r="C3941" s="3">
        <v>38.4</v>
      </c>
      <c r="D3941" s="3">
        <v>40.85</v>
      </c>
      <c r="E3941" s="2">
        <v>44.1</v>
      </c>
      <c r="V3941" s="6"/>
    </row>
    <row r="3942" spans="1:22" x14ac:dyDescent="0.3">
      <c r="A3942" s="6">
        <v>43724</v>
      </c>
      <c r="B3942" s="3">
        <v>34.9</v>
      </c>
      <c r="C3942" s="3">
        <v>38.770000000000003</v>
      </c>
      <c r="D3942" s="3">
        <v>41.1</v>
      </c>
      <c r="E3942" s="2">
        <v>44.6</v>
      </c>
      <c r="V3942" s="6"/>
    </row>
    <row r="3943" spans="1:22" x14ac:dyDescent="0.3">
      <c r="A3943" s="6">
        <v>43725</v>
      </c>
      <c r="B3943" s="3">
        <v>35</v>
      </c>
      <c r="C3943" s="3">
        <v>38.450000000000003</v>
      </c>
      <c r="D3943" s="3">
        <v>41.2</v>
      </c>
      <c r="E3943" s="2">
        <v>44.8</v>
      </c>
      <c r="V3943" s="6"/>
    </row>
    <row r="3944" spans="1:22" x14ac:dyDescent="0.3">
      <c r="A3944" s="6">
        <v>43726</v>
      </c>
      <c r="B3944" s="3">
        <v>34.799999999999997</v>
      </c>
      <c r="C3944" s="3">
        <v>39.450000000000003</v>
      </c>
      <c r="D3944" s="3">
        <v>40.6</v>
      </c>
      <c r="E3944" s="2">
        <v>43.9</v>
      </c>
      <c r="V3944" s="6"/>
    </row>
    <row r="3945" spans="1:22" x14ac:dyDescent="0.3">
      <c r="A3945" s="6">
        <v>43727</v>
      </c>
      <c r="B3945" s="3">
        <v>35.75</v>
      </c>
      <c r="C3945" s="3">
        <v>39.5</v>
      </c>
      <c r="D3945" s="3">
        <v>41.4</v>
      </c>
      <c r="E3945" s="2">
        <v>44.8</v>
      </c>
      <c r="V3945" s="6"/>
    </row>
    <row r="3946" spans="1:22" x14ac:dyDescent="0.3">
      <c r="A3946" s="6">
        <v>43728</v>
      </c>
      <c r="B3946" s="3">
        <v>35.799999999999997</v>
      </c>
      <c r="C3946" s="3">
        <v>39.299999999999997</v>
      </c>
      <c r="D3946" s="3">
        <v>41.7</v>
      </c>
      <c r="E3946" s="2">
        <v>45.1</v>
      </c>
      <c r="V3946" s="6"/>
    </row>
    <row r="3947" spans="1:22" x14ac:dyDescent="0.3">
      <c r="A3947" s="6">
        <v>43731</v>
      </c>
      <c r="B3947" s="3">
        <v>35.35</v>
      </c>
      <c r="C3947" s="3">
        <v>38.299999999999997</v>
      </c>
      <c r="D3947" s="3">
        <v>41.3</v>
      </c>
      <c r="E3947" s="2">
        <v>44.7</v>
      </c>
      <c r="V3947" s="6"/>
    </row>
    <row r="3948" spans="1:22" x14ac:dyDescent="0.3">
      <c r="A3948" s="6">
        <v>43732</v>
      </c>
      <c r="B3948" s="3">
        <v>34.25</v>
      </c>
      <c r="C3948" s="3">
        <v>37.75</v>
      </c>
      <c r="D3948" s="3">
        <v>40.549999999999997</v>
      </c>
      <c r="E3948" s="2">
        <v>44.25</v>
      </c>
      <c r="V3948" s="6"/>
    </row>
    <row r="3949" spans="1:22" x14ac:dyDescent="0.3">
      <c r="A3949" s="6">
        <v>43733</v>
      </c>
      <c r="B3949" s="3">
        <v>33.9</v>
      </c>
      <c r="C3949" s="3">
        <v>37.950000000000003</v>
      </c>
      <c r="D3949" s="3">
        <v>39.700000000000003</v>
      </c>
      <c r="E3949" s="2">
        <v>43.65</v>
      </c>
      <c r="V3949" s="6"/>
    </row>
    <row r="3950" spans="1:22" x14ac:dyDescent="0.3">
      <c r="A3950" s="6">
        <v>43734</v>
      </c>
      <c r="B3950" s="3">
        <v>34.299999999999997</v>
      </c>
      <c r="C3950" s="3">
        <v>38.25</v>
      </c>
      <c r="D3950" s="3">
        <v>39.75</v>
      </c>
      <c r="E3950" s="2">
        <v>42.7</v>
      </c>
      <c r="V3950" s="6"/>
    </row>
    <row r="3951" spans="1:22" x14ac:dyDescent="0.3">
      <c r="A3951" s="6">
        <v>43735</v>
      </c>
      <c r="B3951" s="3">
        <v>34.700000000000003</v>
      </c>
      <c r="C3951" s="3">
        <v>39.6</v>
      </c>
      <c r="D3951" s="3">
        <v>39.9</v>
      </c>
      <c r="E3951" s="2">
        <v>42.7</v>
      </c>
      <c r="V3951" s="6"/>
    </row>
    <row r="3952" spans="1:22" x14ac:dyDescent="0.3">
      <c r="A3952" s="6">
        <v>43738</v>
      </c>
      <c r="B3952" s="3">
        <v>36.6</v>
      </c>
      <c r="C3952" s="3">
        <v>41.3</v>
      </c>
      <c r="D3952" s="3">
        <v>41.25</v>
      </c>
      <c r="E3952" s="2">
        <v>43.85</v>
      </c>
      <c r="V3952" s="6"/>
    </row>
    <row r="3953" spans="1:22" x14ac:dyDescent="0.3">
      <c r="A3953" s="6">
        <v>43739</v>
      </c>
      <c r="B3953" s="3">
        <v>39.950000000000003</v>
      </c>
      <c r="C3953" s="3">
        <v>40.35</v>
      </c>
      <c r="D3953" s="3">
        <v>43.85</v>
      </c>
      <c r="E3953" s="2">
        <v>44.05</v>
      </c>
      <c r="V3953" s="6"/>
    </row>
    <row r="3954" spans="1:22" x14ac:dyDescent="0.3">
      <c r="A3954" s="6">
        <v>43740</v>
      </c>
      <c r="B3954" s="3">
        <v>39.1</v>
      </c>
      <c r="C3954" s="3">
        <v>40.450000000000003</v>
      </c>
      <c r="D3954" s="3">
        <v>42.9</v>
      </c>
      <c r="E3954" s="2">
        <v>42.85</v>
      </c>
      <c r="V3954" s="6"/>
    </row>
    <row r="3955" spans="1:22" x14ac:dyDescent="0.3">
      <c r="A3955" s="6">
        <v>43741</v>
      </c>
      <c r="B3955" s="3">
        <v>39.35</v>
      </c>
      <c r="C3955" s="3">
        <v>40.35</v>
      </c>
      <c r="D3955" s="3">
        <v>42.5</v>
      </c>
      <c r="E3955" s="2">
        <v>42.65</v>
      </c>
      <c r="V3955" s="6"/>
    </row>
    <row r="3956" spans="1:22" x14ac:dyDescent="0.3">
      <c r="A3956" s="6">
        <v>43742</v>
      </c>
      <c r="B3956" s="3">
        <v>39.159999999999997</v>
      </c>
      <c r="C3956" s="3">
        <v>39.200000000000003</v>
      </c>
      <c r="D3956" s="3">
        <v>42.6</v>
      </c>
      <c r="E3956" s="2">
        <v>42.55</v>
      </c>
      <c r="V3956" s="6"/>
    </row>
    <row r="3957" spans="1:22" x14ac:dyDescent="0.3">
      <c r="A3957" s="6">
        <v>43745</v>
      </c>
      <c r="B3957" s="3">
        <v>37.299999999999997</v>
      </c>
      <c r="C3957" s="3">
        <v>38.4</v>
      </c>
      <c r="D3957" s="3">
        <v>41.5</v>
      </c>
      <c r="E3957" s="2">
        <v>41.7</v>
      </c>
      <c r="V3957" s="6"/>
    </row>
    <row r="3958" spans="1:22" x14ac:dyDescent="0.3">
      <c r="A3958" s="6">
        <v>43746</v>
      </c>
      <c r="B3958" s="3">
        <v>36.5</v>
      </c>
      <c r="C3958" s="3">
        <v>38.700000000000003</v>
      </c>
      <c r="D3958" s="3">
        <v>40.75</v>
      </c>
      <c r="E3958" s="2">
        <v>41.2</v>
      </c>
      <c r="V3958" s="6"/>
    </row>
    <row r="3959" spans="1:22" x14ac:dyDescent="0.3">
      <c r="A3959" s="6">
        <v>43747</v>
      </c>
      <c r="B3959" s="3">
        <v>36.75</v>
      </c>
      <c r="C3959" s="3">
        <v>38.83</v>
      </c>
      <c r="D3959" s="3">
        <v>41.1</v>
      </c>
      <c r="E3959" s="2">
        <v>41</v>
      </c>
      <c r="V3959" s="6"/>
    </row>
    <row r="3960" spans="1:22" x14ac:dyDescent="0.3">
      <c r="A3960" s="6">
        <v>43748</v>
      </c>
      <c r="B3960" s="3">
        <v>36.799999999999997</v>
      </c>
      <c r="C3960" s="3">
        <v>39.9</v>
      </c>
      <c r="D3960" s="3">
        <v>41.4</v>
      </c>
      <c r="E3960" s="2">
        <v>41.45</v>
      </c>
      <c r="V3960" s="6"/>
    </row>
    <row r="3961" spans="1:22" x14ac:dyDescent="0.3">
      <c r="A3961" s="6">
        <v>43749</v>
      </c>
      <c r="B3961" s="3">
        <v>38.1</v>
      </c>
      <c r="C3961" s="3">
        <v>39.4</v>
      </c>
      <c r="D3961" s="3">
        <v>42.55</v>
      </c>
      <c r="E3961" s="2">
        <v>42.35</v>
      </c>
      <c r="V3961" s="6"/>
    </row>
    <row r="3962" spans="1:22" x14ac:dyDescent="0.3">
      <c r="A3962" s="6">
        <v>43752</v>
      </c>
      <c r="B3962" s="3">
        <v>37.85</v>
      </c>
      <c r="C3962" s="3">
        <v>39.950000000000003</v>
      </c>
      <c r="D3962" s="3">
        <v>42.5</v>
      </c>
      <c r="E3962" s="2">
        <v>42.45</v>
      </c>
      <c r="V3962" s="6"/>
    </row>
    <row r="3963" spans="1:22" x14ac:dyDescent="0.3">
      <c r="A3963" s="6">
        <v>43753</v>
      </c>
      <c r="B3963" s="3">
        <v>38.450000000000003</v>
      </c>
      <c r="C3963" s="3">
        <v>40.35</v>
      </c>
      <c r="D3963" s="3">
        <v>43.01</v>
      </c>
      <c r="E3963" s="2">
        <v>42.95</v>
      </c>
      <c r="V3963" s="6"/>
    </row>
    <row r="3964" spans="1:22" x14ac:dyDescent="0.3">
      <c r="A3964" s="6">
        <v>43754</v>
      </c>
      <c r="B3964" s="3">
        <v>39.450000000000003</v>
      </c>
      <c r="C3964" s="3">
        <v>40.049999999999997</v>
      </c>
      <c r="D3964" s="3">
        <v>43.25</v>
      </c>
      <c r="E3964" s="2">
        <v>43.45</v>
      </c>
      <c r="V3964" s="6"/>
    </row>
    <row r="3965" spans="1:22" x14ac:dyDescent="0.3">
      <c r="A3965" s="6">
        <v>43755</v>
      </c>
      <c r="B3965" s="3">
        <v>39.15</v>
      </c>
      <c r="C3965" s="3">
        <v>40.25</v>
      </c>
      <c r="D3965" s="3">
        <v>43.05</v>
      </c>
      <c r="E3965" s="2">
        <v>43.1</v>
      </c>
      <c r="V3965" s="6"/>
    </row>
    <row r="3966" spans="1:22" x14ac:dyDescent="0.3">
      <c r="A3966" s="6">
        <v>43756</v>
      </c>
      <c r="B3966" s="3">
        <v>39.700000000000003</v>
      </c>
      <c r="C3966" s="3">
        <v>41.15</v>
      </c>
      <c r="D3966" s="3">
        <v>43.25</v>
      </c>
      <c r="E3966" s="2">
        <v>43.35</v>
      </c>
      <c r="V3966" s="6"/>
    </row>
    <row r="3967" spans="1:22" x14ac:dyDescent="0.3">
      <c r="A3967" s="6">
        <v>43759</v>
      </c>
      <c r="B3967" s="3">
        <v>40.799999999999997</v>
      </c>
      <c r="C3967" s="3">
        <v>40.700000000000003</v>
      </c>
      <c r="D3967" s="3">
        <v>44.25</v>
      </c>
      <c r="E3967" s="2">
        <v>44.25</v>
      </c>
      <c r="V3967" s="6"/>
    </row>
    <row r="3968" spans="1:22" x14ac:dyDescent="0.3">
      <c r="A3968" s="6">
        <v>43760</v>
      </c>
      <c r="B3968" s="3">
        <v>40.700000000000003</v>
      </c>
      <c r="C3968" s="3">
        <v>40.85</v>
      </c>
      <c r="D3968" s="3">
        <v>43.75</v>
      </c>
      <c r="E3968" s="2">
        <v>43.75</v>
      </c>
      <c r="V3968" s="6"/>
    </row>
    <row r="3969" spans="1:22" x14ac:dyDescent="0.3">
      <c r="A3969" s="6">
        <v>43761</v>
      </c>
      <c r="B3969" s="3">
        <v>40.98</v>
      </c>
      <c r="C3969" s="3">
        <v>40.840000000000003</v>
      </c>
      <c r="D3969" s="3">
        <v>43.75</v>
      </c>
      <c r="E3969" s="2">
        <v>43.75</v>
      </c>
      <c r="V3969" s="6"/>
    </row>
    <row r="3970" spans="1:22" x14ac:dyDescent="0.3">
      <c r="A3970" s="6">
        <v>43762</v>
      </c>
      <c r="B3970" s="3">
        <v>41.1</v>
      </c>
      <c r="C3970" s="3">
        <v>40.56</v>
      </c>
      <c r="D3970" s="3">
        <v>44.35</v>
      </c>
      <c r="E3970" s="2">
        <v>44.5</v>
      </c>
      <c r="V3970" s="6"/>
    </row>
    <row r="3971" spans="1:22" x14ac:dyDescent="0.3">
      <c r="A3971" s="6">
        <v>43763</v>
      </c>
      <c r="B3971" s="3">
        <v>40.799999999999997</v>
      </c>
      <c r="C3971" s="3">
        <v>39.299999999999997</v>
      </c>
      <c r="D3971" s="3">
        <v>43.9</v>
      </c>
      <c r="E3971" s="2">
        <v>44.05</v>
      </c>
      <c r="V3971" s="6"/>
    </row>
    <row r="3972" spans="1:22" x14ac:dyDescent="0.3">
      <c r="A3972" s="6">
        <v>43766</v>
      </c>
      <c r="B3972" s="3">
        <v>39.130000000000003</v>
      </c>
      <c r="C3972" s="3">
        <v>39.85</v>
      </c>
      <c r="D3972" s="3">
        <v>42.75</v>
      </c>
      <c r="E3972" s="2">
        <v>43</v>
      </c>
      <c r="V3972" s="6"/>
    </row>
    <row r="3973" spans="1:22" x14ac:dyDescent="0.3">
      <c r="A3973" s="6">
        <v>43767</v>
      </c>
      <c r="B3973" s="3">
        <v>40</v>
      </c>
      <c r="C3973" s="3">
        <v>40.1</v>
      </c>
      <c r="D3973" s="3">
        <v>43.2</v>
      </c>
      <c r="E3973" s="2">
        <v>43.45</v>
      </c>
      <c r="V3973" s="6"/>
    </row>
    <row r="3974" spans="1:22" x14ac:dyDescent="0.3">
      <c r="A3974" s="6">
        <v>43768</v>
      </c>
      <c r="B3974" s="3">
        <v>40.200000000000003</v>
      </c>
      <c r="C3974" s="3">
        <v>40</v>
      </c>
      <c r="D3974" s="3">
        <v>43.55</v>
      </c>
      <c r="E3974" s="2">
        <v>43.95</v>
      </c>
      <c r="V3974" s="6"/>
    </row>
    <row r="3975" spans="1:22" x14ac:dyDescent="0.3">
      <c r="A3975" s="6">
        <v>43769</v>
      </c>
      <c r="B3975" s="3">
        <v>39.950000000000003</v>
      </c>
      <c r="C3975" s="3">
        <v>43.85</v>
      </c>
      <c r="D3975" s="3">
        <v>43.5</v>
      </c>
      <c r="E3975" s="2">
        <v>43.65</v>
      </c>
      <c r="V3975" s="6"/>
    </row>
    <row r="3976" spans="1:22" x14ac:dyDescent="0.3">
      <c r="A3976" s="6">
        <v>43770</v>
      </c>
      <c r="B3976" s="3">
        <v>40.700000000000003</v>
      </c>
      <c r="C3976" s="3">
        <v>45.5</v>
      </c>
      <c r="D3976" s="3">
        <v>44</v>
      </c>
      <c r="E3976" s="2">
        <v>40.35</v>
      </c>
      <c r="V3976" s="6"/>
    </row>
    <row r="3977" spans="1:22" x14ac:dyDescent="0.3">
      <c r="A3977" s="6">
        <v>43773</v>
      </c>
      <c r="B3977" s="3">
        <v>42.1</v>
      </c>
      <c r="C3977" s="3">
        <v>45.6</v>
      </c>
      <c r="D3977" s="3">
        <v>45.75</v>
      </c>
      <c r="E3977" s="2">
        <v>41.95</v>
      </c>
      <c r="V3977" s="6"/>
    </row>
    <row r="3978" spans="1:22" x14ac:dyDescent="0.3">
      <c r="A3978" s="6">
        <v>43774</v>
      </c>
      <c r="B3978" s="3">
        <v>42.12</v>
      </c>
      <c r="C3978" s="3">
        <v>45.31</v>
      </c>
      <c r="D3978" s="3">
        <v>46</v>
      </c>
      <c r="E3978" s="2">
        <v>42</v>
      </c>
      <c r="V3978" s="6"/>
    </row>
    <row r="3979" spans="1:22" x14ac:dyDescent="0.3">
      <c r="A3979" s="6">
        <v>43775</v>
      </c>
      <c r="B3979" s="3">
        <v>41.9</v>
      </c>
      <c r="C3979" s="3">
        <v>45.1</v>
      </c>
      <c r="D3979" s="3">
        <v>45.25</v>
      </c>
      <c r="E3979" s="2">
        <v>41.65</v>
      </c>
      <c r="V3979" s="6"/>
    </row>
    <row r="3980" spans="1:22" x14ac:dyDescent="0.3">
      <c r="A3980" s="6">
        <v>43776</v>
      </c>
      <c r="B3980" s="3">
        <v>41.65</v>
      </c>
      <c r="C3980" s="3">
        <v>45.1</v>
      </c>
      <c r="D3980" s="3">
        <v>45.45</v>
      </c>
      <c r="E3980" s="2">
        <v>42.05</v>
      </c>
      <c r="V3980" s="6"/>
    </row>
    <row r="3981" spans="1:22" x14ac:dyDescent="0.3">
      <c r="A3981" s="6">
        <v>43777</v>
      </c>
      <c r="B3981" s="3">
        <v>41.7</v>
      </c>
      <c r="C3981" s="3">
        <v>45.2</v>
      </c>
      <c r="D3981" s="3">
        <v>45.5</v>
      </c>
      <c r="E3981" s="2">
        <v>42.25</v>
      </c>
      <c r="V3981" s="6"/>
    </row>
    <row r="3982" spans="1:22" x14ac:dyDescent="0.3">
      <c r="A3982" s="6">
        <v>43780</v>
      </c>
      <c r="B3982" s="3">
        <v>42.15</v>
      </c>
      <c r="C3982" s="3">
        <v>44.05</v>
      </c>
      <c r="D3982" s="3">
        <v>45.65</v>
      </c>
      <c r="E3982" s="2">
        <v>42.35</v>
      </c>
      <c r="V3982" s="6"/>
    </row>
    <row r="3983" spans="1:22" x14ac:dyDescent="0.3">
      <c r="A3983" s="6">
        <v>43781</v>
      </c>
      <c r="B3983" s="3">
        <v>41.35</v>
      </c>
      <c r="C3983" s="3">
        <v>43.6</v>
      </c>
      <c r="D3983" s="3">
        <v>44.7</v>
      </c>
      <c r="E3983" s="2">
        <v>42.05</v>
      </c>
      <c r="V3983" s="6"/>
    </row>
    <row r="3984" spans="1:22" x14ac:dyDescent="0.3">
      <c r="A3984" s="6">
        <v>43782</v>
      </c>
      <c r="B3984" s="3">
        <v>40.9</v>
      </c>
      <c r="C3984" s="3">
        <v>43.05</v>
      </c>
      <c r="D3984" s="3">
        <v>44.6</v>
      </c>
      <c r="E3984" s="2">
        <v>41.5</v>
      </c>
      <c r="V3984" s="6"/>
    </row>
    <row r="3985" spans="1:22" x14ac:dyDescent="0.3">
      <c r="A3985" s="6">
        <v>43783</v>
      </c>
      <c r="B3985" s="3">
        <v>40.299999999999997</v>
      </c>
      <c r="C3985" s="3">
        <v>43</v>
      </c>
      <c r="D3985" s="3">
        <v>43.85</v>
      </c>
      <c r="E3985" s="2">
        <v>41.15</v>
      </c>
      <c r="V3985" s="6"/>
    </row>
    <row r="3986" spans="1:22" x14ac:dyDescent="0.3">
      <c r="A3986" s="6">
        <v>43784</v>
      </c>
      <c r="B3986" s="3">
        <v>40.1</v>
      </c>
      <c r="C3986" s="3">
        <v>42.25</v>
      </c>
      <c r="D3986" s="3">
        <v>43.85</v>
      </c>
      <c r="E3986" s="2">
        <v>41.08</v>
      </c>
      <c r="V3986" s="6"/>
    </row>
    <row r="3987" spans="1:22" x14ac:dyDescent="0.3">
      <c r="A3987" s="6">
        <v>43787</v>
      </c>
      <c r="B3987" s="3">
        <v>39.51</v>
      </c>
      <c r="C3987" s="3">
        <v>42.6</v>
      </c>
      <c r="D3987" s="3">
        <v>43.05</v>
      </c>
      <c r="E3987" s="2">
        <v>40.4</v>
      </c>
      <c r="V3987" s="6"/>
    </row>
    <row r="3988" spans="1:22" x14ac:dyDescent="0.3">
      <c r="A3988" s="6">
        <v>43788</v>
      </c>
      <c r="B3988" s="3">
        <v>39.950000000000003</v>
      </c>
      <c r="C3988" s="3">
        <v>43.4</v>
      </c>
      <c r="D3988" s="3">
        <v>43.4</v>
      </c>
      <c r="E3988" s="2">
        <v>40.799999999999997</v>
      </c>
      <c r="V3988" s="6"/>
    </row>
    <row r="3989" spans="1:22" x14ac:dyDescent="0.3">
      <c r="A3989" s="6">
        <v>43789</v>
      </c>
      <c r="B3989" s="3">
        <v>40.6</v>
      </c>
      <c r="C3989" s="3">
        <v>43.55</v>
      </c>
      <c r="D3989" s="3">
        <v>44.33</v>
      </c>
      <c r="E3989" s="2">
        <v>41.6</v>
      </c>
      <c r="V3989" s="6"/>
    </row>
    <row r="3990" spans="1:22" x14ac:dyDescent="0.3">
      <c r="A3990" s="6">
        <v>43790</v>
      </c>
      <c r="B3990" s="3">
        <v>40.9</v>
      </c>
      <c r="C3990" s="3">
        <v>44</v>
      </c>
      <c r="D3990" s="3">
        <v>44.55</v>
      </c>
      <c r="E3990" s="2">
        <v>41.75</v>
      </c>
      <c r="V3990" s="6"/>
    </row>
    <row r="3991" spans="1:22" x14ac:dyDescent="0.3">
      <c r="A3991" s="6">
        <v>43791</v>
      </c>
      <c r="B3991" s="3">
        <v>41.55</v>
      </c>
      <c r="C3991" s="3">
        <v>43.95</v>
      </c>
      <c r="D3991" s="3">
        <v>45</v>
      </c>
      <c r="E3991" s="2">
        <v>42.3</v>
      </c>
      <c r="V3991" s="6"/>
    </row>
    <row r="3992" spans="1:22" x14ac:dyDescent="0.3">
      <c r="A3992" s="6">
        <v>43794</v>
      </c>
      <c r="B3992" s="3">
        <v>41.45</v>
      </c>
      <c r="C3992" s="3">
        <v>43.25</v>
      </c>
      <c r="D3992" s="3">
        <v>44.75</v>
      </c>
      <c r="E3992" s="2">
        <v>41.5</v>
      </c>
      <c r="V3992" s="6"/>
    </row>
    <row r="3993" spans="1:22" x14ac:dyDescent="0.3">
      <c r="A3993" s="6">
        <v>43795</v>
      </c>
      <c r="B3993" s="3">
        <v>40.200000000000003</v>
      </c>
      <c r="C3993" s="3">
        <v>44.05</v>
      </c>
      <c r="D3993" s="3">
        <v>43.85</v>
      </c>
      <c r="E3993" s="2">
        <v>40.700000000000003</v>
      </c>
      <c r="V3993" s="6"/>
    </row>
    <row r="3994" spans="1:22" x14ac:dyDescent="0.3">
      <c r="A3994" s="6">
        <v>43796</v>
      </c>
      <c r="B3994" s="3">
        <v>41.2</v>
      </c>
      <c r="C3994" s="3">
        <v>44.25</v>
      </c>
      <c r="D3994" s="3">
        <v>44.9</v>
      </c>
      <c r="E3994" s="2">
        <v>41.45</v>
      </c>
      <c r="V3994" s="6"/>
    </row>
    <row r="3995" spans="1:22" x14ac:dyDescent="0.3">
      <c r="A3995" s="6">
        <v>43797</v>
      </c>
      <c r="B3995" s="3">
        <v>41.15</v>
      </c>
      <c r="C3995" s="3">
        <v>44.7</v>
      </c>
      <c r="D3995" s="3">
        <v>44.9</v>
      </c>
      <c r="E3995" s="2">
        <v>41.6</v>
      </c>
      <c r="V3995" s="6"/>
    </row>
    <row r="3996" spans="1:22" x14ac:dyDescent="0.3">
      <c r="A3996" s="6">
        <v>43798</v>
      </c>
      <c r="B3996" s="3">
        <v>41.2</v>
      </c>
      <c r="C3996" s="3">
        <v>44.4</v>
      </c>
      <c r="D3996" s="3">
        <v>45</v>
      </c>
      <c r="E3996" s="2">
        <v>41.75</v>
      </c>
      <c r="V3996" s="6"/>
    </row>
    <row r="3997" spans="1:22" x14ac:dyDescent="0.3">
      <c r="A3997" s="6">
        <v>43801</v>
      </c>
      <c r="B3997" s="3">
        <v>43.9</v>
      </c>
      <c r="C3997" s="3">
        <v>44.5</v>
      </c>
      <c r="D3997" s="3">
        <v>41.2</v>
      </c>
      <c r="E3997" s="2">
        <v>38.700000000000003</v>
      </c>
      <c r="V3997" s="6"/>
    </row>
    <row r="3998" spans="1:22" x14ac:dyDescent="0.3">
      <c r="A3998" s="6">
        <v>43802</v>
      </c>
      <c r="B3998" s="3">
        <v>43.7</v>
      </c>
      <c r="C3998" s="3">
        <v>43.9</v>
      </c>
      <c r="D3998" s="3">
        <v>41</v>
      </c>
      <c r="E3998" s="2">
        <v>38.9</v>
      </c>
      <c r="V3998" s="6"/>
    </row>
    <row r="3999" spans="1:22" x14ac:dyDescent="0.3">
      <c r="A3999" s="6">
        <v>43803</v>
      </c>
      <c r="B3999" s="3">
        <v>43.4</v>
      </c>
      <c r="C3999" s="3">
        <v>42.6</v>
      </c>
      <c r="D3999" s="3">
        <v>40.950000000000003</v>
      </c>
      <c r="E3999" s="2">
        <v>38.799999999999997</v>
      </c>
      <c r="V3999" s="6"/>
    </row>
    <row r="4000" spans="1:22" x14ac:dyDescent="0.3">
      <c r="A4000" s="6">
        <v>43804</v>
      </c>
      <c r="B4000" s="3">
        <v>42</v>
      </c>
      <c r="C4000" s="3">
        <v>41.95</v>
      </c>
      <c r="D4000" s="3">
        <v>39.6</v>
      </c>
      <c r="E4000" s="2">
        <v>37.799999999999997</v>
      </c>
      <c r="V4000" s="6"/>
    </row>
    <row r="4001" spans="1:22" x14ac:dyDescent="0.3">
      <c r="A4001" s="6">
        <v>43805</v>
      </c>
      <c r="B4001" s="3">
        <v>41</v>
      </c>
      <c r="C4001" s="3">
        <v>41.85</v>
      </c>
      <c r="D4001" s="3">
        <v>39.200000000000003</v>
      </c>
      <c r="E4001" s="2">
        <v>37.299999999999997</v>
      </c>
      <c r="V4001" s="6"/>
    </row>
    <row r="4002" spans="1:22" x14ac:dyDescent="0.3">
      <c r="A4002" s="6">
        <v>43808</v>
      </c>
      <c r="B4002" s="3">
        <v>40.75</v>
      </c>
      <c r="C4002" s="3">
        <v>42.05</v>
      </c>
      <c r="D4002" s="3">
        <v>39.25</v>
      </c>
      <c r="E4002" s="2">
        <v>37.049999999999997</v>
      </c>
      <c r="V4002" s="6"/>
    </row>
    <row r="4003" spans="1:22" x14ac:dyDescent="0.3">
      <c r="A4003" s="6">
        <v>43809</v>
      </c>
      <c r="B4003" s="3">
        <v>41</v>
      </c>
      <c r="C4003" s="3">
        <v>42.05</v>
      </c>
      <c r="D4003" s="3">
        <v>39.15</v>
      </c>
      <c r="E4003" s="2">
        <v>37</v>
      </c>
      <c r="V4003" s="6"/>
    </row>
    <row r="4004" spans="1:22" x14ac:dyDescent="0.3">
      <c r="A4004" s="6">
        <v>43810</v>
      </c>
      <c r="B4004" s="3">
        <v>41.05</v>
      </c>
      <c r="C4004" s="3">
        <v>42.4</v>
      </c>
      <c r="D4004" s="3">
        <v>39.15</v>
      </c>
      <c r="E4004" s="2">
        <v>36.85</v>
      </c>
      <c r="V4004" s="6"/>
    </row>
    <row r="4005" spans="1:22" x14ac:dyDescent="0.3">
      <c r="A4005" s="6">
        <v>43811</v>
      </c>
      <c r="B4005" s="3">
        <v>41.3</v>
      </c>
      <c r="C4005" s="3">
        <v>42.8</v>
      </c>
      <c r="D4005" s="3">
        <v>39.799999999999997</v>
      </c>
      <c r="E4005" s="2">
        <v>36.85</v>
      </c>
      <c r="V4005" s="6"/>
    </row>
    <row r="4006" spans="1:22" x14ac:dyDescent="0.3">
      <c r="A4006" s="6">
        <v>43812</v>
      </c>
      <c r="B4006" s="3">
        <v>42</v>
      </c>
      <c r="C4006" s="3">
        <v>42.9</v>
      </c>
      <c r="D4006" s="3">
        <v>40.1</v>
      </c>
      <c r="E4006" s="2">
        <v>37.6</v>
      </c>
      <c r="V4006" s="6"/>
    </row>
    <row r="4007" spans="1:22" x14ac:dyDescent="0.3">
      <c r="A4007" s="6">
        <v>43815</v>
      </c>
      <c r="B4007" s="3">
        <v>42.25</v>
      </c>
      <c r="C4007" s="3">
        <v>42.95</v>
      </c>
      <c r="D4007" s="3">
        <v>40.200000000000003</v>
      </c>
      <c r="E4007" s="2">
        <v>37.299999999999997</v>
      </c>
      <c r="V4007" s="6"/>
    </row>
    <row r="4008" spans="1:22" x14ac:dyDescent="0.3">
      <c r="A4008" s="6">
        <v>43816</v>
      </c>
      <c r="B4008" s="3">
        <v>42.3</v>
      </c>
      <c r="C4008" s="3">
        <v>42.77</v>
      </c>
      <c r="D4008" s="3">
        <v>40.5</v>
      </c>
      <c r="E4008" s="2">
        <v>37.5</v>
      </c>
      <c r="V4008" s="6"/>
    </row>
    <row r="4009" spans="1:22" x14ac:dyDescent="0.3">
      <c r="A4009" s="6">
        <v>43817</v>
      </c>
      <c r="B4009" s="3">
        <v>42.15</v>
      </c>
      <c r="C4009" s="3">
        <v>42.72</v>
      </c>
      <c r="D4009" s="3">
        <v>40.25</v>
      </c>
      <c r="E4009" s="2">
        <v>37.450000000000003</v>
      </c>
      <c r="V4009" s="6"/>
    </row>
    <row r="4010" spans="1:22" x14ac:dyDescent="0.3">
      <c r="A4010" s="6">
        <v>43818</v>
      </c>
      <c r="B4010" s="3">
        <v>41.75</v>
      </c>
      <c r="C4010" s="3">
        <v>42.45</v>
      </c>
      <c r="D4010" s="3">
        <v>40.299999999999997</v>
      </c>
      <c r="E4010" s="2">
        <v>37.65</v>
      </c>
      <c r="V4010" s="6"/>
    </row>
    <row r="4011" spans="1:22" x14ac:dyDescent="0.3">
      <c r="A4011" s="6">
        <v>43819</v>
      </c>
      <c r="B4011" s="3">
        <v>41</v>
      </c>
      <c r="C4011" s="3">
        <v>42.1</v>
      </c>
      <c r="D4011" s="3">
        <v>40</v>
      </c>
      <c r="E4011" s="2">
        <v>37.799999999999997</v>
      </c>
      <c r="V4011" s="6"/>
    </row>
    <row r="4012" spans="1:22" x14ac:dyDescent="0.3">
      <c r="A4012" s="6">
        <v>43822</v>
      </c>
      <c r="B4012" s="3">
        <v>40.200000000000003</v>
      </c>
      <c r="C4012" s="3">
        <v>39.5</v>
      </c>
      <c r="D4012" s="3">
        <v>39.5</v>
      </c>
      <c r="E4012" s="2">
        <v>37.200000000000003</v>
      </c>
      <c r="V4012" s="6"/>
    </row>
    <row r="4013" spans="1:22" x14ac:dyDescent="0.3">
      <c r="A4013" s="6">
        <v>43826</v>
      </c>
      <c r="B4013" s="3">
        <v>36.75</v>
      </c>
      <c r="C4013" s="3">
        <v>36.85</v>
      </c>
      <c r="D4013" s="3">
        <v>37.450000000000003</v>
      </c>
      <c r="E4013" s="2">
        <v>34.5</v>
      </c>
      <c r="V4013" s="6"/>
    </row>
    <row r="4014" spans="1:22" x14ac:dyDescent="0.3">
      <c r="A4014" s="6">
        <v>43829</v>
      </c>
      <c r="B4014" s="3">
        <v>34.450000000000003</v>
      </c>
      <c r="C4014" s="3">
        <v>32.21</v>
      </c>
      <c r="D4014" s="3">
        <v>34.299999999999997</v>
      </c>
      <c r="E4014" s="2">
        <v>32.25</v>
      </c>
      <c r="V4014" s="6"/>
    </row>
    <row r="4015" spans="1:22" x14ac:dyDescent="0.3">
      <c r="A4015" s="6">
        <v>43832</v>
      </c>
      <c r="B4015" s="3">
        <v>34</v>
      </c>
      <c r="C4015" s="3">
        <v>32.700000000000003</v>
      </c>
      <c r="D4015" s="3">
        <v>30</v>
      </c>
      <c r="E4015" s="2">
        <v>26.35</v>
      </c>
      <c r="V4015" s="6"/>
    </row>
    <row r="4016" spans="1:22" x14ac:dyDescent="0.3">
      <c r="A4016" s="6">
        <v>43833</v>
      </c>
      <c r="B4016" s="3">
        <v>34.5</v>
      </c>
      <c r="C4016" s="3">
        <v>30.25</v>
      </c>
      <c r="D4016" s="3">
        <v>30.35</v>
      </c>
      <c r="E4016" s="2">
        <v>27</v>
      </c>
      <c r="V4016" s="6"/>
    </row>
    <row r="4017" spans="1:22" x14ac:dyDescent="0.3">
      <c r="A4017" s="6">
        <v>43836</v>
      </c>
      <c r="B4017" s="3">
        <v>32.1</v>
      </c>
      <c r="C4017" s="3">
        <v>29.75</v>
      </c>
      <c r="D4017" s="3">
        <v>28.2</v>
      </c>
      <c r="E4017" s="2">
        <v>25.35</v>
      </c>
      <c r="V4017" s="6"/>
    </row>
    <row r="4018" spans="1:22" x14ac:dyDescent="0.3">
      <c r="A4018" s="6">
        <v>43837</v>
      </c>
      <c r="B4018" s="3">
        <v>31.2</v>
      </c>
      <c r="C4018" s="3">
        <v>28.4</v>
      </c>
      <c r="D4018" s="3">
        <v>27.8</v>
      </c>
      <c r="E4018" s="2">
        <v>24.9</v>
      </c>
      <c r="V4018" s="6"/>
    </row>
    <row r="4019" spans="1:22" x14ac:dyDescent="0.3">
      <c r="A4019" s="6">
        <v>43838</v>
      </c>
      <c r="B4019" s="3">
        <v>29.5</v>
      </c>
      <c r="C4019" s="3">
        <v>29</v>
      </c>
      <c r="D4019" s="3">
        <v>27.16</v>
      </c>
      <c r="E4019" s="2">
        <v>24.66</v>
      </c>
      <c r="V4019" s="6"/>
    </row>
    <row r="4020" spans="1:22" x14ac:dyDescent="0.3">
      <c r="A4020" s="6">
        <v>43839</v>
      </c>
      <c r="B4020" s="3">
        <v>30.25</v>
      </c>
      <c r="C4020" s="3">
        <v>29.3</v>
      </c>
      <c r="D4020" s="3">
        <v>27.95</v>
      </c>
      <c r="E4020" s="2">
        <v>25.9</v>
      </c>
      <c r="V4020" s="6"/>
    </row>
    <row r="4021" spans="1:22" x14ac:dyDescent="0.3">
      <c r="A4021" s="6">
        <v>43840</v>
      </c>
      <c r="B4021" s="3">
        <v>30.3</v>
      </c>
      <c r="C4021" s="3">
        <v>28.7</v>
      </c>
      <c r="D4021" s="3">
        <v>28.2</v>
      </c>
      <c r="E4021" s="2">
        <v>26</v>
      </c>
      <c r="V4021" s="6"/>
    </row>
    <row r="4022" spans="1:22" x14ac:dyDescent="0.3">
      <c r="A4022" s="6">
        <v>43843</v>
      </c>
      <c r="B4022" s="3">
        <v>29.45</v>
      </c>
      <c r="C4022" s="3">
        <v>27.25</v>
      </c>
      <c r="D4022" s="3">
        <v>27.5</v>
      </c>
      <c r="E4022" s="2">
        <v>25.45</v>
      </c>
      <c r="V4022" s="6"/>
    </row>
    <row r="4023" spans="1:22" x14ac:dyDescent="0.3">
      <c r="A4023" s="6">
        <v>43844</v>
      </c>
      <c r="B4023" s="3">
        <v>27.95</v>
      </c>
      <c r="C4023" s="3">
        <v>27.3</v>
      </c>
      <c r="D4023" s="3">
        <v>26.2</v>
      </c>
      <c r="E4023" s="2">
        <v>24.25</v>
      </c>
      <c r="V4023" s="6"/>
    </row>
    <row r="4024" spans="1:22" x14ac:dyDescent="0.3">
      <c r="A4024" s="6">
        <v>43845</v>
      </c>
      <c r="B4024" s="3">
        <v>28.68</v>
      </c>
      <c r="C4024" s="3">
        <v>27.35</v>
      </c>
      <c r="D4024" s="3">
        <v>26.1</v>
      </c>
      <c r="E4024" s="2">
        <v>24.16</v>
      </c>
      <c r="V4024" s="6"/>
    </row>
    <row r="4025" spans="1:22" x14ac:dyDescent="0.3">
      <c r="A4025" s="6">
        <v>43846</v>
      </c>
      <c r="B4025" s="3">
        <v>29.2</v>
      </c>
      <c r="C4025" s="3">
        <v>26.5</v>
      </c>
      <c r="D4025" s="3">
        <v>25.9</v>
      </c>
      <c r="E4025" s="2">
        <v>24.2</v>
      </c>
      <c r="V4025" s="6"/>
    </row>
    <row r="4026" spans="1:22" x14ac:dyDescent="0.3">
      <c r="A4026" s="6">
        <v>43847</v>
      </c>
      <c r="B4026" s="3">
        <v>27.6</v>
      </c>
      <c r="C4026" s="3">
        <v>24.4</v>
      </c>
      <c r="D4026" s="3">
        <v>25.25</v>
      </c>
      <c r="E4026" s="2">
        <v>23</v>
      </c>
      <c r="V4026" s="6"/>
    </row>
    <row r="4027" spans="1:22" x14ac:dyDescent="0.3">
      <c r="A4027" s="6">
        <v>43850</v>
      </c>
      <c r="B4027" s="3">
        <v>25.7</v>
      </c>
      <c r="C4027" s="3">
        <v>22.75</v>
      </c>
      <c r="D4027" s="3">
        <v>23.1</v>
      </c>
      <c r="E4027" s="2">
        <v>21.25</v>
      </c>
      <c r="V4027" s="6"/>
    </row>
    <row r="4028" spans="1:22" x14ac:dyDescent="0.3">
      <c r="A4028" s="6">
        <v>43851</v>
      </c>
      <c r="B4028" s="3">
        <v>23.75</v>
      </c>
      <c r="C4028" s="3">
        <v>22.7</v>
      </c>
      <c r="D4028" s="3">
        <v>21.85</v>
      </c>
      <c r="E4028" s="2">
        <v>20.350000000000001</v>
      </c>
      <c r="V4028" s="6"/>
    </row>
    <row r="4029" spans="1:22" x14ac:dyDescent="0.3">
      <c r="A4029" s="6">
        <v>43852</v>
      </c>
      <c r="B4029" s="3">
        <v>23.55</v>
      </c>
      <c r="C4029" s="3">
        <v>24.1</v>
      </c>
      <c r="D4029" s="3">
        <v>21.8</v>
      </c>
      <c r="E4029" s="2">
        <v>20.45</v>
      </c>
      <c r="V4029" s="6"/>
    </row>
    <row r="4030" spans="1:22" x14ac:dyDescent="0.3">
      <c r="A4030" s="6">
        <v>43853</v>
      </c>
      <c r="B4030" s="3">
        <v>24.65</v>
      </c>
      <c r="C4030" s="3">
        <v>23.5</v>
      </c>
      <c r="D4030" s="3">
        <v>22.95</v>
      </c>
      <c r="E4030" s="2">
        <v>21.4</v>
      </c>
      <c r="V4030" s="6"/>
    </row>
    <row r="4031" spans="1:22" x14ac:dyDescent="0.3">
      <c r="A4031" s="6">
        <v>43854</v>
      </c>
      <c r="B4031" s="3">
        <v>23.65</v>
      </c>
      <c r="C4031" s="3">
        <v>24.65</v>
      </c>
      <c r="D4031" s="3">
        <v>22.65</v>
      </c>
      <c r="E4031" s="2">
        <v>21.2</v>
      </c>
      <c r="V4031" s="6"/>
    </row>
    <row r="4032" spans="1:22" x14ac:dyDescent="0.3">
      <c r="A4032" s="6">
        <v>43857</v>
      </c>
      <c r="B4032" s="3">
        <v>24.8</v>
      </c>
      <c r="C4032" s="3">
        <v>23.6</v>
      </c>
      <c r="D4032" s="3">
        <v>23.65</v>
      </c>
      <c r="E4032" s="2">
        <v>22.33</v>
      </c>
      <c r="V4032" s="6"/>
    </row>
    <row r="4033" spans="1:22" x14ac:dyDescent="0.3">
      <c r="A4033" s="6">
        <v>43858</v>
      </c>
      <c r="B4033" s="3">
        <v>23.4</v>
      </c>
      <c r="C4033" s="3">
        <v>22</v>
      </c>
      <c r="D4033" s="3">
        <v>22.65</v>
      </c>
      <c r="E4033" s="2">
        <v>21.38</v>
      </c>
      <c r="V4033" s="6"/>
    </row>
    <row r="4034" spans="1:22" x14ac:dyDescent="0.3">
      <c r="A4034" s="6">
        <v>43859</v>
      </c>
      <c r="B4034" s="3">
        <v>21.9</v>
      </c>
      <c r="C4034" s="3">
        <v>19.75</v>
      </c>
      <c r="D4034" s="3">
        <v>21.01</v>
      </c>
      <c r="E4034" s="2">
        <v>19.8</v>
      </c>
      <c r="V4034" s="6"/>
    </row>
    <row r="4035" spans="1:22" x14ac:dyDescent="0.3">
      <c r="A4035" s="6">
        <v>43860</v>
      </c>
      <c r="B4035" s="3">
        <v>19.55</v>
      </c>
      <c r="C4035" s="3">
        <v>18.600000000000001</v>
      </c>
      <c r="D4035" s="3">
        <v>18.899999999999999</v>
      </c>
      <c r="E4035" s="2">
        <v>17.75</v>
      </c>
      <c r="V4035" s="6"/>
    </row>
    <row r="4036" spans="1:22" x14ac:dyDescent="0.3">
      <c r="A4036" s="6">
        <v>43861</v>
      </c>
      <c r="B4036" s="3">
        <v>18.05</v>
      </c>
      <c r="C4036" s="3">
        <v>17.5</v>
      </c>
      <c r="D4036" s="3">
        <v>17.95</v>
      </c>
      <c r="E4036" s="2">
        <v>16.88</v>
      </c>
      <c r="V4036" s="6"/>
    </row>
    <row r="4037" spans="1:22" x14ac:dyDescent="0.3">
      <c r="A4037" s="6">
        <v>43864</v>
      </c>
      <c r="B4037" s="3">
        <v>17.850000000000001</v>
      </c>
      <c r="C4037" s="3">
        <v>17.59</v>
      </c>
      <c r="D4037" s="3">
        <v>16.5</v>
      </c>
      <c r="E4037" s="2">
        <v>15.1</v>
      </c>
      <c r="V4037" s="6"/>
    </row>
    <row r="4038" spans="1:22" x14ac:dyDescent="0.3">
      <c r="A4038" s="6">
        <v>43865</v>
      </c>
      <c r="B4038" s="3">
        <v>18</v>
      </c>
      <c r="C4038" s="3">
        <v>16</v>
      </c>
      <c r="D4038" s="3">
        <v>16.45</v>
      </c>
      <c r="E4038" s="2">
        <v>15.25</v>
      </c>
      <c r="V4038" s="6"/>
    </row>
    <row r="4039" spans="1:22" x14ac:dyDescent="0.3">
      <c r="A4039" s="6">
        <v>43866</v>
      </c>
      <c r="B4039" s="3">
        <v>16.350000000000001</v>
      </c>
      <c r="C4039" s="3">
        <v>14.4</v>
      </c>
      <c r="D4039" s="3">
        <v>15</v>
      </c>
      <c r="E4039" s="2">
        <v>13.75</v>
      </c>
      <c r="V4039" s="6"/>
    </row>
    <row r="4040" spans="1:22" x14ac:dyDescent="0.3">
      <c r="A4040" s="6">
        <v>43867</v>
      </c>
      <c r="B4040" s="3">
        <v>14.34</v>
      </c>
      <c r="C4040" s="3">
        <v>14.35</v>
      </c>
      <c r="D4040" s="3">
        <v>14.05</v>
      </c>
      <c r="E4040" s="2">
        <v>13.35</v>
      </c>
      <c r="V4040" s="6"/>
    </row>
    <row r="4041" spans="1:22" x14ac:dyDescent="0.3">
      <c r="A4041" s="6">
        <v>43868</v>
      </c>
      <c r="B4041" s="3">
        <v>14.4</v>
      </c>
      <c r="C4041" s="3">
        <v>13.7</v>
      </c>
      <c r="D4041" s="3">
        <v>13.8</v>
      </c>
      <c r="E4041" s="2">
        <v>12.7</v>
      </c>
      <c r="V4041" s="6"/>
    </row>
    <row r="4042" spans="1:22" x14ac:dyDescent="0.3">
      <c r="A4042" s="6">
        <v>43871</v>
      </c>
      <c r="B4042" s="3">
        <v>13.7</v>
      </c>
      <c r="C4042" s="3">
        <v>15.05</v>
      </c>
      <c r="D4042" s="3">
        <v>13.15</v>
      </c>
      <c r="E4042" s="2">
        <v>12.5</v>
      </c>
      <c r="V4042" s="6"/>
    </row>
    <row r="4043" spans="1:22" x14ac:dyDescent="0.3">
      <c r="A4043" s="6">
        <v>43872</v>
      </c>
      <c r="B4043" s="3">
        <v>14.65</v>
      </c>
      <c r="C4043" s="3">
        <v>14.85</v>
      </c>
      <c r="D4043" s="3">
        <v>14.3</v>
      </c>
      <c r="E4043" s="2">
        <v>13.2</v>
      </c>
      <c r="V4043" s="6"/>
    </row>
    <row r="4044" spans="1:22" x14ac:dyDescent="0.3">
      <c r="A4044" s="6">
        <v>43873</v>
      </c>
      <c r="B4044" s="3">
        <v>14.33</v>
      </c>
      <c r="C4044" s="3">
        <v>15.11</v>
      </c>
      <c r="D4044" s="3">
        <v>14.3</v>
      </c>
      <c r="E4044" s="2">
        <v>13.1</v>
      </c>
      <c r="V4044" s="6"/>
    </row>
    <row r="4045" spans="1:22" x14ac:dyDescent="0.3">
      <c r="A4045" s="6">
        <v>43874</v>
      </c>
      <c r="B4045" s="3">
        <v>14.46</v>
      </c>
      <c r="C4045" s="3">
        <v>14.65</v>
      </c>
      <c r="D4045" s="3">
        <v>14.4</v>
      </c>
      <c r="E4045" s="2">
        <v>13.2</v>
      </c>
      <c r="V4045" s="6"/>
    </row>
    <row r="4046" spans="1:22" x14ac:dyDescent="0.3">
      <c r="A4046" s="6">
        <v>43875</v>
      </c>
      <c r="B4046" s="3">
        <v>14.15</v>
      </c>
      <c r="C4046" s="3">
        <v>13.35</v>
      </c>
      <c r="D4046" s="3">
        <v>13.95</v>
      </c>
      <c r="E4046" s="2">
        <v>12.68</v>
      </c>
      <c r="V4046" s="6"/>
    </row>
    <row r="4047" spans="1:22" x14ac:dyDescent="0.3">
      <c r="A4047" s="6">
        <v>43878</v>
      </c>
      <c r="B4047" s="3">
        <v>13.15</v>
      </c>
      <c r="C4047" s="3">
        <v>12.55</v>
      </c>
      <c r="D4047" s="3">
        <v>13</v>
      </c>
      <c r="E4047" s="2">
        <v>11.8</v>
      </c>
      <c r="V4047" s="6"/>
    </row>
    <row r="4048" spans="1:22" x14ac:dyDescent="0.3">
      <c r="A4048" s="6">
        <v>43879</v>
      </c>
      <c r="B4048" s="3">
        <v>12.2</v>
      </c>
      <c r="C4048" s="3">
        <v>11.9</v>
      </c>
      <c r="D4048" s="3">
        <v>12.12</v>
      </c>
      <c r="E4048" s="2">
        <v>10.85</v>
      </c>
      <c r="V4048" s="6"/>
    </row>
    <row r="4049" spans="1:22" x14ac:dyDescent="0.3">
      <c r="A4049" s="6">
        <v>43880</v>
      </c>
      <c r="B4049" s="3">
        <v>11.5</v>
      </c>
      <c r="C4049" s="3">
        <v>11.25</v>
      </c>
      <c r="D4049" s="3">
        <v>11.55</v>
      </c>
      <c r="E4049" s="2">
        <v>10.5</v>
      </c>
      <c r="V4049" s="6"/>
    </row>
    <row r="4050" spans="1:22" x14ac:dyDescent="0.3">
      <c r="A4050" s="6">
        <v>43881</v>
      </c>
      <c r="B4050" s="3">
        <v>10.65</v>
      </c>
      <c r="C4050" s="3">
        <v>11.75</v>
      </c>
      <c r="D4050" s="3">
        <v>10.95</v>
      </c>
      <c r="E4050" s="2">
        <v>10</v>
      </c>
      <c r="V4050" s="6"/>
    </row>
    <row r="4051" spans="1:22" x14ac:dyDescent="0.3">
      <c r="A4051" s="6">
        <v>43882</v>
      </c>
      <c r="B4051" s="3">
        <v>11.7</v>
      </c>
      <c r="C4051" s="3">
        <v>14.65</v>
      </c>
      <c r="D4051" s="3">
        <v>11.45</v>
      </c>
      <c r="E4051" s="2">
        <v>10.5</v>
      </c>
      <c r="V4051" s="6"/>
    </row>
    <row r="4052" spans="1:22" x14ac:dyDescent="0.3">
      <c r="A4052" s="6">
        <v>43885</v>
      </c>
      <c r="B4052" s="3">
        <v>14.4</v>
      </c>
      <c r="C4052" s="3">
        <v>15.65</v>
      </c>
      <c r="D4052" s="3">
        <v>14.15</v>
      </c>
      <c r="E4052" s="2">
        <v>12.8</v>
      </c>
      <c r="V4052" s="6"/>
    </row>
    <row r="4053" spans="1:22" x14ac:dyDescent="0.3">
      <c r="A4053" s="6">
        <v>43886</v>
      </c>
      <c r="B4053" s="3">
        <v>15.3</v>
      </c>
      <c r="C4053" s="3">
        <v>15.4</v>
      </c>
      <c r="D4053" s="3">
        <v>15.4</v>
      </c>
      <c r="E4053" s="2">
        <v>14.35</v>
      </c>
      <c r="V4053" s="6"/>
    </row>
    <row r="4054" spans="1:22" x14ac:dyDescent="0.3">
      <c r="A4054" s="6">
        <v>43887</v>
      </c>
      <c r="B4054" s="3">
        <v>14.6</v>
      </c>
      <c r="C4054" s="3">
        <v>14.55</v>
      </c>
      <c r="D4054" s="3">
        <v>15</v>
      </c>
      <c r="E4054" s="2">
        <v>14</v>
      </c>
      <c r="V4054" s="6"/>
    </row>
    <row r="4055" spans="1:22" x14ac:dyDescent="0.3">
      <c r="A4055" s="6">
        <v>43888</v>
      </c>
      <c r="B4055" s="3">
        <v>14.2</v>
      </c>
      <c r="C4055" s="3">
        <v>13.9</v>
      </c>
      <c r="D4055" s="3">
        <v>14.1</v>
      </c>
      <c r="E4055" s="2">
        <v>13</v>
      </c>
      <c r="V4055" s="6"/>
    </row>
    <row r="4056" spans="1:22" x14ac:dyDescent="0.3">
      <c r="A4056" s="6">
        <v>43889</v>
      </c>
      <c r="B4056" s="3">
        <v>13.6</v>
      </c>
      <c r="C4056" s="3">
        <v>12.2</v>
      </c>
      <c r="D4056" s="3">
        <v>13.25</v>
      </c>
      <c r="E4056" s="2">
        <v>12.3</v>
      </c>
      <c r="V4056" s="6"/>
    </row>
    <row r="4057" spans="1:22" x14ac:dyDescent="0.3">
      <c r="A4057" s="6">
        <v>43892</v>
      </c>
      <c r="B4057" s="3">
        <v>12.3</v>
      </c>
      <c r="C4057" s="3">
        <v>12.05</v>
      </c>
      <c r="D4057" s="3">
        <v>11.2</v>
      </c>
      <c r="E4057" s="2">
        <v>8.6999999999999993</v>
      </c>
      <c r="V4057" s="6"/>
    </row>
    <row r="4058" spans="1:22" x14ac:dyDescent="0.3">
      <c r="A4058" s="6">
        <v>43893</v>
      </c>
      <c r="B4058" s="3">
        <v>12.3</v>
      </c>
      <c r="C4058" s="3">
        <v>11.7</v>
      </c>
      <c r="D4058" s="3">
        <v>11</v>
      </c>
      <c r="E4058" s="2">
        <v>8.75</v>
      </c>
      <c r="V4058" s="6"/>
    </row>
    <row r="4059" spans="1:22" x14ac:dyDescent="0.3">
      <c r="A4059" s="6">
        <v>43894</v>
      </c>
      <c r="B4059" s="3">
        <v>11.77</v>
      </c>
      <c r="C4059" s="3">
        <v>12.3</v>
      </c>
      <c r="D4059" s="3">
        <v>10.75</v>
      </c>
      <c r="E4059" s="2">
        <v>8.65</v>
      </c>
      <c r="V4059" s="6"/>
    </row>
    <row r="4060" spans="1:22" x14ac:dyDescent="0.3">
      <c r="A4060" s="6">
        <v>43895</v>
      </c>
      <c r="B4060" s="3">
        <v>12.6</v>
      </c>
      <c r="C4060" s="3">
        <v>12.95</v>
      </c>
      <c r="D4060" s="3">
        <v>11.2</v>
      </c>
      <c r="E4060" s="2">
        <v>9.1</v>
      </c>
      <c r="V4060" s="6"/>
    </row>
    <row r="4061" spans="1:22" x14ac:dyDescent="0.3">
      <c r="A4061" s="6">
        <v>43896</v>
      </c>
      <c r="B4061" s="3">
        <v>13.25</v>
      </c>
      <c r="C4061" s="3">
        <v>12.3</v>
      </c>
      <c r="D4061" s="3">
        <v>11.78</v>
      </c>
      <c r="E4061" s="2">
        <v>9.68</v>
      </c>
      <c r="V4061" s="6"/>
    </row>
    <row r="4062" spans="1:22" x14ac:dyDescent="0.3">
      <c r="A4062" s="6">
        <v>43899</v>
      </c>
      <c r="B4062" s="3">
        <v>12.2</v>
      </c>
      <c r="C4062" s="3">
        <v>12.3</v>
      </c>
      <c r="D4062" s="3">
        <v>11.15</v>
      </c>
      <c r="E4062" s="2">
        <v>9.1</v>
      </c>
      <c r="V4062" s="6"/>
    </row>
    <row r="4063" spans="1:22" x14ac:dyDescent="0.3">
      <c r="A4063" s="6">
        <v>43900</v>
      </c>
      <c r="B4063" s="3">
        <v>11.75</v>
      </c>
      <c r="C4063" s="3">
        <v>12.2</v>
      </c>
      <c r="D4063" s="3">
        <v>11.15</v>
      </c>
      <c r="E4063" s="2">
        <v>9.0500000000000007</v>
      </c>
      <c r="V4063" s="6"/>
    </row>
    <row r="4064" spans="1:22" x14ac:dyDescent="0.3">
      <c r="A4064" s="6">
        <v>43901</v>
      </c>
      <c r="B4064" s="3">
        <v>11.6</v>
      </c>
      <c r="C4064" s="3">
        <v>11.85</v>
      </c>
      <c r="D4064" s="3">
        <v>11.25</v>
      </c>
      <c r="E4064" s="2">
        <v>9</v>
      </c>
      <c r="V4064" s="6"/>
    </row>
    <row r="4065" spans="1:22" x14ac:dyDescent="0.3">
      <c r="A4065" s="6">
        <v>43902</v>
      </c>
      <c r="B4065" s="3">
        <v>11.4</v>
      </c>
      <c r="C4065" s="3">
        <v>12.5</v>
      </c>
      <c r="D4065" s="3">
        <v>11.2</v>
      </c>
      <c r="E4065" s="2">
        <v>9.15</v>
      </c>
      <c r="V4065" s="6"/>
    </row>
    <row r="4066" spans="1:22" x14ac:dyDescent="0.3">
      <c r="A4066" s="6">
        <v>43903</v>
      </c>
      <c r="B4066" s="3">
        <v>11.85</v>
      </c>
      <c r="C4066" s="3">
        <v>10.55</v>
      </c>
      <c r="D4066" s="3">
        <v>11.35</v>
      </c>
      <c r="E4066" s="2">
        <v>9.4</v>
      </c>
      <c r="V4066" s="6"/>
    </row>
    <row r="4067" spans="1:22" x14ac:dyDescent="0.3">
      <c r="A4067" s="6">
        <v>43906</v>
      </c>
      <c r="B4067" s="3">
        <v>10.4</v>
      </c>
      <c r="C4067" s="3">
        <v>9.9</v>
      </c>
      <c r="D4067" s="3">
        <v>10</v>
      </c>
      <c r="E4067" s="2">
        <v>8</v>
      </c>
      <c r="V4067" s="6"/>
    </row>
    <row r="4068" spans="1:22" x14ac:dyDescent="0.3">
      <c r="A4068" s="6">
        <v>43907</v>
      </c>
      <c r="B4068" s="3">
        <v>9.4499999999999993</v>
      </c>
      <c r="C4068" s="3">
        <v>8.9</v>
      </c>
      <c r="D4068" s="3">
        <v>9.5</v>
      </c>
      <c r="E4068" s="2">
        <v>7.45</v>
      </c>
      <c r="V4068" s="6"/>
    </row>
    <row r="4069" spans="1:22" x14ac:dyDescent="0.3">
      <c r="A4069" s="6">
        <v>43908</v>
      </c>
      <c r="B4069" s="3">
        <v>8.8000000000000007</v>
      </c>
      <c r="C4069" s="3">
        <v>9.5500000000000007</v>
      </c>
      <c r="D4069" s="3">
        <v>8.5500000000000007</v>
      </c>
      <c r="E4069" s="2">
        <v>6.65</v>
      </c>
      <c r="V4069" s="6"/>
    </row>
    <row r="4070" spans="1:22" x14ac:dyDescent="0.3">
      <c r="A4070" s="6">
        <v>43909</v>
      </c>
      <c r="B4070" s="3">
        <v>9.5500000000000007</v>
      </c>
      <c r="C4070" s="3">
        <v>9.0500000000000007</v>
      </c>
      <c r="D4070" s="3">
        <v>9.6</v>
      </c>
      <c r="E4070" s="2">
        <v>7.35</v>
      </c>
      <c r="V4070" s="6"/>
    </row>
    <row r="4071" spans="1:22" x14ac:dyDescent="0.3">
      <c r="A4071" s="6">
        <v>43910</v>
      </c>
      <c r="B4071" s="3">
        <v>9.25</v>
      </c>
      <c r="C4071" s="3">
        <v>8.15</v>
      </c>
      <c r="D4071" s="3">
        <v>9.15</v>
      </c>
      <c r="E4071" s="2">
        <v>7.15</v>
      </c>
      <c r="V4071" s="6"/>
    </row>
    <row r="4072" spans="1:22" x14ac:dyDescent="0.3">
      <c r="A4072" s="6">
        <v>43913</v>
      </c>
      <c r="B4072" s="3">
        <v>8.4499999999999993</v>
      </c>
      <c r="C4072" s="3">
        <v>8</v>
      </c>
      <c r="D4072" s="3">
        <v>8.0500000000000007</v>
      </c>
      <c r="E4072" s="2">
        <v>6.03</v>
      </c>
      <c r="V4072" s="6"/>
    </row>
    <row r="4073" spans="1:22" x14ac:dyDescent="0.3">
      <c r="A4073" s="6">
        <v>43914</v>
      </c>
      <c r="B4073" s="3">
        <v>8.5500000000000007</v>
      </c>
      <c r="C4073" s="3">
        <v>7.5</v>
      </c>
      <c r="D4073" s="3">
        <v>8.15</v>
      </c>
      <c r="E4073" s="2">
        <v>6.2</v>
      </c>
      <c r="V4073" s="6"/>
    </row>
    <row r="4074" spans="1:22" x14ac:dyDescent="0.3">
      <c r="A4074" s="6">
        <v>43915</v>
      </c>
      <c r="B4074" s="3">
        <v>7.85</v>
      </c>
      <c r="C4074" s="3">
        <v>7.1</v>
      </c>
      <c r="D4074" s="3">
        <v>7.55</v>
      </c>
      <c r="E4074" s="2">
        <v>5.95</v>
      </c>
      <c r="V4074" s="6"/>
    </row>
    <row r="4075" spans="1:22" x14ac:dyDescent="0.3">
      <c r="A4075" s="6">
        <v>43916</v>
      </c>
      <c r="B4075" s="3">
        <v>7.25</v>
      </c>
      <c r="C4075" s="3">
        <v>6.8</v>
      </c>
      <c r="D4075" s="3">
        <v>7.2</v>
      </c>
      <c r="E4075" s="2">
        <v>5.6</v>
      </c>
      <c r="V4075" s="6"/>
    </row>
    <row r="4076" spans="1:22" x14ac:dyDescent="0.3">
      <c r="A4076" s="6">
        <v>43917</v>
      </c>
      <c r="B4076" s="3">
        <v>6.85</v>
      </c>
      <c r="C4076" s="3">
        <v>6.5</v>
      </c>
      <c r="D4076" s="3">
        <v>6.8</v>
      </c>
      <c r="E4076" s="2">
        <v>5.45</v>
      </c>
      <c r="V4076" s="6"/>
    </row>
    <row r="4077" spans="1:22" x14ac:dyDescent="0.3">
      <c r="A4077" s="6">
        <v>43920</v>
      </c>
      <c r="B4077" s="3">
        <v>6.4</v>
      </c>
      <c r="C4077" s="3">
        <v>6.2</v>
      </c>
      <c r="D4077" s="3">
        <v>6.4</v>
      </c>
      <c r="E4077" s="2">
        <v>5.15</v>
      </c>
      <c r="V4077" s="6"/>
    </row>
    <row r="4078" spans="1:22" x14ac:dyDescent="0.3">
      <c r="A4078" s="6">
        <v>43921</v>
      </c>
      <c r="B4078" s="3">
        <v>5.7</v>
      </c>
      <c r="C4078" s="3">
        <v>5.7</v>
      </c>
      <c r="D4078" s="3">
        <v>6.05</v>
      </c>
      <c r="E4078" s="2">
        <v>4.9800000000000004</v>
      </c>
      <c r="V4078" s="6"/>
    </row>
    <row r="4079" spans="1:22" x14ac:dyDescent="0.3">
      <c r="A4079" s="6">
        <v>43922</v>
      </c>
      <c r="B4079" s="3">
        <v>5.8</v>
      </c>
      <c r="C4079" s="3">
        <v>5.5</v>
      </c>
      <c r="D4079" s="3">
        <v>4.9000000000000004</v>
      </c>
      <c r="E4079" s="2">
        <v>7.05</v>
      </c>
      <c r="V4079" s="6"/>
    </row>
    <row r="4080" spans="1:22" x14ac:dyDescent="0.3">
      <c r="A4080" s="6">
        <v>43923</v>
      </c>
      <c r="B4080" s="3">
        <v>5.35</v>
      </c>
      <c r="C4080" s="3">
        <v>5.45</v>
      </c>
      <c r="D4080" s="3">
        <v>4.75</v>
      </c>
      <c r="E4080" s="2">
        <v>7.15</v>
      </c>
      <c r="V4080" s="6"/>
    </row>
    <row r="4081" spans="1:22" x14ac:dyDescent="0.3">
      <c r="A4081" s="6">
        <v>43924</v>
      </c>
      <c r="B4081" s="3">
        <v>5.25</v>
      </c>
      <c r="C4081" s="3">
        <v>6.45</v>
      </c>
      <c r="D4081" s="3">
        <v>4.8</v>
      </c>
      <c r="E4081" s="2">
        <v>7.2</v>
      </c>
      <c r="V4081" s="6"/>
    </row>
    <row r="4082" spans="1:22" x14ac:dyDescent="0.3">
      <c r="A4082" s="6">
        <v>43927</v>
      </c>
      <c r="B4082" s="3">
        <v>6.35</v>
      </c>
      <c r="C4082" s="3">
        <v>6.95</v>
      </c>
      <c r="D4082" s="3">
        <v>5.7</v>
      </c>
      <c r="E4082" s="2">
        <v>8.65</v>
      </c>
      <c r="V4082" s="6"/>
    </row>
    <row r="4083" spans="1:22" x14ac:dyDescent="0.3">
      <c r="A4083" s="6">
        <v>43928</v>
      </c>
      <c r="B4083" s="3">
        <v>6.75</v>
      </c>
      <c r="C4083" s="3">
        <v>6</v>
      </c>
      <c r="D4083" s="3">
        <v>6.1</v>
      </c>
      <c r="E4083" s="2">
        <v>9.3000000000000007</v>
      </c>
      <c r="V4083" s="6"/>
    </row>
    <row r="4084" spans="1:22" x14ac:dyDescent="0.3">
      <c r="A4084" s="6">
        <v>43929</v>
      </c>
      <c r="B4084" s="3">
        <v>6.3</v>
      </c>
      <c r="C4084" s="3">
        <v>6.5</v>
      </c>
      <c r="D4084" s="3">
        <v>5.3</v>
      </c>
      <c r="E4084" s="2">
        <v>8.75</v>
      </c>
      <c r="V4084" s="6"/>
    </row>
    <row r="4085" spans="1:22" x14ac:dyDescent="0.3">
      <c r="A4085" s="6">
        <v>43935</v>
      </c>
      <c r="B4085" s="3">
        <v>6.9</v>
      </c>
      <c r="C4085" s="3">
        <v>6.2</v>
      </c>
      <c r="D4085" s="3">
        <v>5.95</v>
      </c>
      <c r="E4085" s="2">
        <v>9.1</v>
      </c>
      <c r="V4085" s="6"/>
    </row>
    <row r="4086" spans="1:22" x14ac:dyDescent="0.3">
      <c r="A4086" s="6">
        <v>43936</v>
      </c>
      <c r="B4086" s="3">
        <v>6.8</v>
      </c>
      <c r="C4086" s="3">
        <v>6.5</v>
      </c>
      <c r="D4086" s="3">
        <v>5.63</v>
      </c>
      <c r="E4086" s="2">
        <v>8.9</v>
      </c>
      <c r="V4086" s="6"/>
    </row>
    <row r="4087" spans="1:22" x14ac:dyDescent="0.3">
      <c r="A4087" s="6">
        <v>43937</v>
      </c>
      <c r="B4087" s="3">
        <v>7.1</v>
      </c>
      <c r="C4087" s="3">
        <v>6.1</v>
      </c>
      <c r="D4087" s="3">
        <v>6.1</v>
      </c>
      <c r="E4087" s="2">
        <v>9.58</v>
      </c>
      <c r="V4087" s="6"/>
    </row>
    <row r="4088" spans="1:22" x14ac:dyDescent="0.3">
      <c r="A4088" s="6">
        <v>43938</v>
      </c>
      <c r="B4088" s="3">
        <v>6.75</v>
      </c>
      <c r="C4088" s="3">
        <v>5.45</v>
      </c>
      <c r="D4088" s="3">
        <v>5.76</v>
      </c>
      <c r="E4088" s="2">
        <v>9.1</v>
      </c>
      <c r="V4088" s="6"/>
    </row>
    <row r="4089" spans="1:22" x14ac:dyDescent="0.3">
      <c r="A4089" s="6">
        <v>43941</v>
      </c>
      <c r="B4089" s="3">
        <v>5.85</v>
      </c>
      <c r="C4089" s="3">
        <v>5.2</v>
      </c>
      <c r="D4089" s="3">
        <v>4.9000000000000004</v>
      </c>
      <c r="E4089" s="2">
        <v>8.25</v>
      </c>
      <c r="V4089" s="6"/>
    </row>
    <row r="4090" spans="1:22" x14ac:dyDescent="0.3">
      <c r="A4090" s="6">
        <v>43942</v>
      </c>
      <c r="B4090" s="3">
        <v>6.05</v>
      </c>
      <c r="C4090" s="3">
        <v>5.0999999999999996</v>
      </c>
      <c r="D4090" s="3">
        <v>4.8</v>
      </c>
      <c r="E4090" s="2">
        <v>7.9</v>
      </c>
      <c r="V4090" s="6"/>
    </row>
    <row r="4091" spans="1:22" x14ac:dyDescent="0.3">
      <c r="A4091" s="6">
        <v>43943</v>
      </c>
      <c r="B4091" s="3">
        <v>5.85</v>
      </c>
      <c r="C4091" s="3">
        <v>4.75</v>
      </c>
      <c r="D4091" s="3">
        <v>4.7</v>
      </c>
      <c r="E4091" s="2">
        <v>7.7</v>
      </c>
      <c r="V4091" s="6"/>
    </row>
    <row r="4092" spans="1:22" x14ac:dyDescent="0.3">
      <c r="A4092" s="6">
        <v>43944</v>
      </c>
      <c r="B4092" s="3">
        <v>5.5</v>
      </c>
      <c r="C4092" s="3">
        <v>4.9000000000000004</v>
      </c>
      <c r="D4092" s="3">
        <v>4.55</v>
      </c>
      <c r="E4092" s="2">
        <v>7.05</v>
      </c>
      <c r="V4092" s="6"/>
    </row>
    <row r="4093" spans="1:22" x14ac:dyDescent="0.3">
      <c r="A4093" s="6">
        <v>43945</v>
      </c>
      <c r="B4093" s="3">
        <v>5.6</v>
      </c>
      <c r="C4093" s="3">
        <v>4.9000000000000004</v>
      </c>
      <c r="D4093" s="3">
        <v>4.55</v>
      </c>
      <c r="E4093" s="2">
        <v>6.7</v>
      </c>
      <c r="V4093" s="6"/>
    </row>
    <row r="4094" spans="1:22" x14ac:dyDescent="0.3">
      <c r="A4094" s="6">
        <v>43948</v>
      </c>
      <c r="B4094" s="3">
        <v>6.25</v>
      </c>
      <c r="C4094" s="3">
        <v>5.15</v>
      </c>
      <c r="D4094" s="3">
        <v>4.75</v>
      </c>
      <c r="E4094" s="2">
        <v>6.7</v>
      </c>
      <c r="V4094" s="6"/>
    </row>
    <row r="4095" spans="1:22" x14ac:dyDescent="0.3">
      <c r="A4095" s="6">
        <v>43949</v>
      </c>
      <c r="B4095" s="3">
        <v>6.55</v>
      </c>
      <c r="C4095" s="3">
        <v>5.0999999999999996</v>
      </c>
      <c r="D4095" s="3">
        <v>4.93</v>
      </c>
      <c r="E4095" s="2">
        <v>7.15</v>
      </c>
      <c r="V4095" s="6"/>
    </row>
    <row r="4096" spans="1:22" x14ac:dyDescent="0.3">
      <c r="A4096" s="6">
        <v>43950</v>
      </c>
      <c r="B4096" s="3">
        <v>6.5</v>
      </c>
      <c r="C4096" s="3">
        <v>5.4</v>
      </c>
      <c r="D4096" s="3">
        <v>4.84</v>
      </c>
      <c r="E4096" s="2">
        <v>7.3</v>
      </c>
      <c r="V4096" s="6"/>
    </row>
    <row r="4097" spans="1:22" x14ac:dyDescent="0.3">
      <c r="A4097" s="6">
        <v>43951</v>
      </c>
      <c r="B4097" s="3">
        <v>7</v>
      </c>
      <c r="C4097" s="3">
        <v>4.95</v>
      </c>
      <c r="D4097" s="3">
        <v>5.05</v>
      </c>
      <c r="E4097" s="2">
        <v>7.85</v>
      </c>
      <c r="V4097" s="6"/>
    </row>
    <row r="4098" spans="1:22" x14ac:dyDescent="0.3">
      <c r="A4098" s="6">
        <v>43955</v>
      </c>
      <c r="B4098" s="3">
        <v>5.3</v>
      </c>
      <c r="C4098" s="3">
        <v>5.04</v>
      </c>
      <c r="D4098" s="3">
        <v>7.65</v>
      </c>
      <c r="E4098" s="2">
        <v>13.8</v>
      </c>
      <c r="V4098" s="6"/>
    </row>
    <row r="4099" spans="1:22" x14ac:dyDescent="0.3">
      <c r="A4099" s="6">
        <v>43956</v>
      </c>
      <c r="B4099" s="3">
        <v>5.45</v>
      </c>
      <c r="C4099" s="3">
        <v>5</v>
      </c>
      <c r="D4099" s="3">
        <v>7.8</v>
      </c>
      <c r="E4099" s="2">
        <v>14</v>
      </c>
      <c r="V4099" s="6"/>
    </row>
    <row r="4100" spans="1:22" x14ac:dyDescent="0.3">
      <c r="A4100" s="6">
        <v>43957</v>
      </c>
      <c r="B4100" s="3">
        <v>5.4</v>
      </c>
      <c r="C4100" s="3">
        <v>5.05</v>
      </c>
      <c r="D4100" s="3">
        <v>7.75</v>
      </c>
      <c r="E4100" s="2">
        <v>14.18</v>
      </c>
      <c r="V4100" s="6"/>
    </row>
    <row r="4101" spans="1:22" x14ac:dyDescent="0.3">
      <c r="A4101" s="6">
        <v>43958</v>
      </c>
      <c r="B4101" s="3">
        <v>5.5</v>
      </c>
      <c r="C4101" s="3">
        <v>5.3</v>
      </c>
      <c r="D4101" s="3">
        <v>7.85</v>
      </c>
      <c r="E4101" s="2">
        <v>14.3</v>
      </c>
      <c r="V4101" s="6"/>
    </row>
    <row r="4102" spans="1:22" x14ac:dyDescent="0.3">
      <c r="A4102" s="6">
        <v>43959</v>
      </c>
      <c r="B4102" s="3">
        <v>6</v>
      </c>
      <c r="C4102" s="3">
        <v>5.4</v>
      </c>
      <c r="D4102" s="3">
        <v>8.5</v>
      </c>
      <c r="E4102" s="2">
        <v>14.85</v>
      </c>
      <c r="V4102" s="6"/>
    </row>
    <row r="4103" spans="1:22" x14ac:dyDescent="0.3">
      <c r="A4103" s="6">
        <v>43962</v>
      </c>
      <c r="B4103" s="3">
        <v>6.6</v>
      </c>
      <c r="C4103" s="3">
        <v>5.35</v>
      </c>
      <c r="D4103" s="3">
        <v>9</v>
      </c>
      <c r="E4103" s="2">
        <v>15.2</v>
      </c>
      <c r="V4103" s="6"/>
    </row>
    <row r="4104" spans="1:22" x14ac:dyDescent="0.3">
      <c r="A4104" s="6">
        <v>43963</v>
      </c>
      <c r="B4104" s="3">
        <v>7.75</v>
      </c>
      <c r="C4104" s="3">
        <v>5.2</v>
      </c>
      <c r="D4104" s="3">
        <v>9</v>
      </c>
      <c r="E4104" s="2">
        <v>15.4</v>
      </c>
      <c r="V4104" s="6"/>
    </row>
    <row r="4105" spans="1:22" x14ac:dyDescent="0.3">
      <c r="A4105" s="6">
        <v>43964</v>
      </c>
      <c r="B4105" s="3">
        <v>7.2</v>
      </c>
      <c r="C4105" s="3">
        <v>5.6</v>
      </c>
      <c r="D4105" s="3">
        <v>8.6999999999999993</v>
      </c>
      <c r="E4105" s="2">
        <v>15.15</v>
      </c>
      <c r="V4105" s="6"/>
    </row>
    <row r="4106" spans="1:22" x14ac:dyDescent="0.3">
      <c r="A4106" s="6">
        <v>43965</v>
      </c>
      <c r="B4106" s="3">
        <v>7.4</v>
      </c>
      <c r="C4106" s="3">
        <v>5.5</v>
      </c>
      <c r="D4106" s="3">
        <v>9.35</v>
      </c>
      <c r="E4106" s="2">
        <v>15.83</v>
      </c>
      <c r="V4106" s="6"/>
    </row>
    <row r="4107" spans="1:22" x14ac:dyDescent="0.3">
      <c r="A4107" s="6">
        <v>43966</v>
      </c>
      <c r="B4107" s="3">
        <v>7.5</v>
      </c>
      <c r="C4107" s="3">
        <v>4.8499999999999996</v>
      </c>
      <c r="D4107" s="3">
        <v>9.9</v>
      </c>
      <c r="E4107" s="2">
        <v>16.3</v>
      </c>
      <c r="V4107" s="6"/>
    </row>
    <row r="4108" spans="1:22" x14ac:dyDescent="0.3">
      <c r="A4108" s="6">
        <v>43969</v>
      </c>
      <c r="B4108" s="3">
        <v>6.2</v>
      </c>
      <c r="C4108" s="3">
        <v>4.8499999999999996</v>
      </c>
      <c r="D4108" s="3">
        <v>9.5500000000000007</v>
      </c>
      <c r="E4108" s="2">
        <v>15.9</v>
      </c>
      <c r="V4108" s="6"/>
    </row>
    <row r="4109" spans="1:22" x14ac:dyDescent="0.3">
      <c r="A4109" s="6">
        <v>43970</v>
      </c>
      <c r="B4109" s="3">
        <v>6.05</v>
      </c>
      <c r="C4109" s="3">
        <v>4.6500000000000004</v>
      </c>
      <c r="D4109" s="3">
        <v>8.9499999999999993</v>
      </c>
      <c r="E4109" s="2">
        <v>15.3</v>
      </c>
      <c r="V4109" s="6"/>
    </row>
    <row r="4110" spans="1:22" x14ac:dyDescent="0.3">
      <c r="A4110" s="6">
        <v>43971</v>
      </c>
      <c r="B4110" s="3">
        <v>5.7</v>
      </c>
      <c r="C4110" s="3">
        <v>4.25</v>
      </c>
      <c r="D4110" s="3">
        <v>8.65</v>
      </c>
      <c r="E4110" s="2">
        <v>14.6</v>
      </c>
      <c r="V4110" s="6"/>
    </row>
    <row r="4111" spans="1:22" x14ac:dyDescent="0.3">
      <c r="A4111" s="6">
        <v>43973</v>
      </c>
      <c r="B4111" s="3">
        <v>5.0999999999999996</v>
      </c>
      <c r="C4111" s="3">
        <v>4.45</v>
      </c>
      <c r="D4111" s="3">
        <v>7.9</v>
      </c>
      <c r="E4111" s="2">
        <v>13.9</v>
      </c>
      <c r="V4111" s="6"/>
    </row>
    <row r="4112" spans="1:22" x14ac:dyDescent="0.3">
      <c r="A4112" s="6">
        <v>43976</v>
      </c>
      <c r="B4112" s="3">
        <v>4.5</v>
      </c>
      <c r="C4112" s="3">
        <v>4.55</v>
      </c>
      <c r="D4112" s="3">
        <v>8.65</v>
      </c>
      <c r="E4112" s="2">
        <v>14.55</v>
      </c>
      <c r="V4112" s="6"/>
    </row>
    <row r="4113" spans="1:22" x14ac:dyDescent="0.3">
      <c r="A4113" s="6">
        <v>43977</v>
      </c>
      <c r="B4113" s="3">
        <v>4.3</v>
      </c>
      <c r="C4113" s="3">
        <v>4.5</v>
      </c>
      <c r="D4113" s="3">
        <v>8.75</v>
      </c>
      <c r="E4113" s="2">
        <v>14.65</v>
      </c>
      <c r="V4113" s="6"/>
    </row>
    <row r="4114" spans="1:22" x14ac:dyDescent="0.3">
      <c r="A4114" s="6">
        <v>43978</v>
      </c>
      <c r="B4114" s="3">
        <v>4.0999999999999996</v>
      </c>
      <c r="C4114" s="3">
        <v>4.5</v>
      </c>
      <c r="D4114" s="3">
        <v>8.75</v>
      </c>
      <c r="E4114" s="2">
        <v>14.7</v>
      </c>
      <c r="V4114" s="6"/>
    </row>
    <row r="4115" spans="1:22" x14ac:dyDescent="0.3">
      <c r="A4115" s="6">
        <v>43979</v>
      </c>
      <c r="B4115" s="3">
        <v>4.1100000000000003</v>
      </c>
      <c r="C4115" s="3">
        <v>4.4000000000000004</v>
      </c>
      <c r="D4115" s="3">
        <v>8.85</v>
      </c>
      <c r="E4115" s="2">
        <v>14.81</v>
      </c>
      <c r="V4115" s="6"/>
    </row>
    <row r="4116" spans="1:22" x14ac:dyDescent="0.3">
      <c r="A4116" s="6">
        <v>43980</v>
      </c>
      <c r="B4116" s="3">
        <v>3.9</v>
      </c>
      <c r="C4116" s="3">
        <v>8.7200000000000006</v>
      </c>
      <c r="D4116" s="3">
        <v>8.61</v>
      </c>
      <c r="E4116" s="2">
        <v>14.65</v>
      </c>
      <c r="V4116" s="6"/>
    </row>
    <row r="4117" spans="1:22" x14ac:dyDescent="0.3">
      <c r="A4117" s="6">
        <v>43984</v>
      </c>
      <c r="B4117" s="3">
        <v>4.5999999999999996</v>
      </c>
      <c r="C4117" s="3">
        <v>8.85</v>
      </c>
      <c r="D4117" s="3">
        <v>14.85</v>
      </c>
      <c r="E4117" s="2">
        <v>16.05</v>
      </c>
      <c r="V4117" s="6"/>
    </row>
    <row r="4118" spans="1:22" x14ac:dyDescent="0.3">
      <c r="A4118" s="6">
        <v>43985</v>
      </c>
      <c r="B4118" s="3">
        <v>4.9000000000000004</v>
      </c>
      <c r="C4118" s="3">
        <v>9.4</v>
      </c>
      <c r="D4118" s="3">
        <v>15</v>
      </c>
      <c r="E4118" s="2">
        <v>16.28</v>
      </c>
      <c r="V4118" s="6"/>
    </row>
    <row r="4119" spans="1:22" x14ac:dyDescent="0.3">
      <c r="A4119" s="6">
        <v>43986</v>
      </c>
      <c r="B4119" s="3">
        <v>5.1100000000000003</v>
      </c>
      <c r="C4119" s="3">
        <v>11.05</v>
      </c>
      <c r="D4119" s="3">
        <v>15.49</v>
      </c>
      <c r="E4119" s="2">
        <v>16.63</v>
      </c>
      <c r="V4119" s="6"/>
    </row>
    <row r="4120" spans="1:22" x14ac:dyDescent="0.3">
      <c r="A4120" s="6">
        <v>43987</v>
      </c>
      <c r="B4120" s="3">
        <v>6.35</v>
      </c>
      <c r="C4120" s="3">
        <v>15.3</v>
      </c>
      <c r="D4120" s="3">
        <v>17.100000000000001</v>
      </c>
      <c r="E4120" s="2">
        <v>18.25</v>
      </c>
      <c r="V4120" s="6"/>
    </row>
    <row r="4121" spans="1:22" x14ac:dyDescent="0.3">
      <c r="A4121" s="6">
        <v>43990</v>
      </c>
      <c r="B4121" s="3">
        <v>9.3000000000000007</v>
      </c>
      <c r="C4121" s="3">
        <v>15.05</v>
      </c>
      <c r="D4121" s="3">
        <v>20.9</v>
      </c>
      <c r="E4121" s="2">
        <v>20.75</v>
      </c>
      <c r="V4121" s="6"/>
    </row>
    <row r="4122" spans="1:22" x14ac:dyDescent="0.3">
      <c r="A4122" s="6">
        <v>43991</v>
      </c>
      <c r="B4122" s="3">
        <v>9</v>
      </c>
      <c r="C4122" s="3">
        <v>14.7</v>
      </c>
      <c r="D4122" s="3">
        <v>20.5</v>
      </c>
      <c r="E4122" s="2">
        <v>21.7</v>
      </c>
      <c r="V4122" s="6"/>
    </row>
    <row r="4123" spans="1:22" x14ac:dyDescent="0.3">
      <c r="A4123" s="6">
        <v>43992</v>
      </c>
      <c r="B4123" s="3">
        <v>7.7</v>
      </c>
      <c r="C4123" s="3">
        <v>14</v>
      </c>
      <c r="D4123" s="3">
        <v>19.7</v>
      </c>
      <c r="E4123" s="2">
        <v>20.55</v>
      </c>
      <c r="V4123" s="6"/>
    </row>
    <row r="4124" spans="1:22" x14ac:dyDescent="0.3">
      <c r="A4124" s="6">
        <v>43993</v>
      </c>
      <c r="B4124" s="3">
        <v>6.6</v>
      </c>
      <c r="C4124" s="3">
        <v>14.15</v>
      </c>
      <c r="D4124" s="3">
        <v>18.8</v>
      </c>
      <c r="E4124" s="2">
        <v>19.649999999999999</v>
      </c>
      <c r="V4124" s="6"/>
    </row>
    <row r="4125" spans="1:22" x14ac:dyDescent="0.3">
      <c r="A4125" s="6">
        <v>43994</v>
      </c>
      <c r="B4125" s="3">
        <v>6.8</v>
      </c>
      <c r="C4125" s="3">
        <v>13.8</v>
      </c>
      <c r="D4125" s="3">
        <v>19.2</v>
      </c>
      <c r="E4125" s="2">
        <v>19.829999999999998</v>
      </c>
      <c r="V4125" s="6"/>
    </row>
    <row r="4126" spans="1:22" x14ac:dyDescent="0.3">
      <c r="A4126" s="6">
        <v>43997</v>
      </c>
      <c r="B4126" s="3">
        <v>6.6</v>
      </c>
      <c r="C4126" s="3">
        <v>14.65</v>
      </c>
      <c r="D4126" s="3">
        <v>18.25</v>
      </c>
      <c r="E4126" s="2">
        <v>18.75</v>
      </c>
      <c r="V4126" s="6"/>
    </row>
    <row r="4127" spans="1:22" x14ac:dyDescent="0.3">
      <c r="A4127" s="6">
        <v>43998</v>
      </c>
      <c r="B4127" s="3">
        <v>8</v>
      </c>
      <c r="C4127" s="3">
        <v>14.35</v>
      </c>
      <c r="D4127" s="3">
        <v>19</v>
      </c>
      <c r="E4127" s="2">
        <v>19.3</v>
      </c>
      <c r="V4127" s="6"/>
    </row>
    <row r="4128" spans="1:22" x14ac:dyDescent="0.3">
      <c r="A4128" s="6">
        <v>43999</v>
      </c>
      <c r="B4128" s="3">
        <v>7.45</v>
      </c>
      <c r="C4128" s="3">
        <v>12.4</v>
      </c>
      <c r="D4128" s="3">
        <v>18.55</v>
      </c>
      <c r="E4128" s="2">
        <v>18.899999999999999</v>
      </c>
      <c r="V4128" s="6"/>
    </row>
    <row r="4129" spans="1:22" x14ac:dyDescent="0.3">
      <c r="A4129" s="6">
        <v>44000</v>
      </c>
      <c r="B4129" s="3">
        <v>5.85</v>
      </c>
      <c r="C4129" s="3">
        <v>12.5</v>
      </c>
      <c r="D4129" s="3">
        <v>17</v>
      </c>
      <c r="E4129" s="2">
        <v>17.7</v>
      </c>
      <c r="V4129" s="6"/>
    </row>
    <row r="4130" spans="1:22" x14ac:dyDescent="0.3">
      <c r="A4130" s="6">
        <v>44001</v>
      </c>
      <c r="B4130" s="3">
        <v>5.75</v>
      </c>
      <c r="C4130" s="3">
        <v>13</v>
      </c>
      <c r="D4130" s="3">
        <v>17.2</v>
      </c>
      <c r="E4130" s="2">
        <v>17.899999999999999</v>
      </c>
      <c r="V4130" s="6"/>
    </row>
    <row r="4131" spans="1:22" x14ac:dyDescent="0.3">
      <c r="A4131" s="6">
        <v>44004</v>
      </c>
      <c r="B4131" s="3">
        <v>6.65</v>
      </c>
      <c r="C4131" s="3">
        <v>13.1</v>
      </c>
      <c r="D4131" s="3">
        <v>18.100000000000001</v>
      </c>
      <c r="E4131" s="2">
        <v>18.38</v>
      </c>
      <c r="V4131" s="6"/>
    </row>
    <row r="4132" spans="1:22" x14ac:dyDescent="0.3">
      <c r="A4132" s="6">
        <v>44005</v>
      </c>
      <c r="B4132" s="3">
        <v>6.6</v>
      </c>
      <c r="C4132" s="3">
        <v>11.9</v>
      </c>
      <c r="D4132" s="3">
        <v>18</v>
      </c>
      <c r="E4132" s="2">
        <v>18.600000000000001</v>
      </c>
      <c r="V4132" s="6"/>
    </row>
    <row r="4133" spans="1:22" x14ac:dyDescent="0.3">
      <c r="A4133" s="6">
        <v>44006</v>
      </c>
      <c r="B4133" s="3">
        <v>6</v>
      </c>
      <c r="C4133" s="3">
        <v>10.65</v>
      </c>
      <c r="D4133" s="3">
        <v>16.95</v>
      </c>
      <c r="E4133" s="2">
        <v>18.13</v>
      </c>
      <c r="V4133" s="6"/>
    </row>
    <row r="4134" spans="1:22" x14ac:dyDescent="0.3">
      <c r="A4134" s="6">
        <v>44007</v>
      </c>
      <c r="B4134" s="3">
        <v>5.35</v>
      </c>
      <c r="C4134" s="3">
        <v>10.75</v>
      </c>
      <c r="D4134" s="3">
        <v>15.45</v>
      </c>
      <c r="E4134" s="2">
        <v>17</v>
      </c>
      <c r="V4134" s="6"/>
    </row>
    <row r="4135" spans="1:22" x14ac:dyDescent="0.3">
      <c r="A4135" s="6">
        <v>44008</v>
      </c>
      <c r="B4135" s="3">
        <v>5.2</v>
      </c>
      <c r="C4135" s="3">
        <v>9.75</v>
      </c>
      <c r="D4135" s="3">
        <v>15.55</v>
      </c>
      <c r="E4135" s="2">
        <v>16.98</v>
      </c>
      <c r="V4135" s="6"/>
    </row>
    <row r="4136" spans="1:22" x14ac:dyDescent="0.3">
      <c r="A4136" s="6">
        <v>44011</v>
      </c>
      <c r="B4136" s="3">
        <v>4.25</v>
      </c>
      <c r="C4136" s="3">
        <v>9.1</v>
      </c>
      <c r="D4136" s="3">
        <v>14.25</v>
      </c>
      <c r="E4136" s="2">
        <v>15.75</v>
      </c>
      <c r="V4136" s="6"/>
    </row>
    <row r="4137" spans="1:22" x14ac:dyDescent="0.3">
      <c r="A4137" s="6">
        <v>44012</v>
      </c>
      <c r="B4137" s="3">
        <v>4.45</v>
      </c>
      <c r="C4137" s="3">
        <v>13.25</v>
      </c>
      <c r="D4137" s="3">
        <v>13.7</v>
      </c>
      <c r="E4137" s="2">
        <v>14.85</v>
      </c>
      <c r="V4137" s="6"/>
    </row>
    <row r="4138" spans="1:22" x14ac:dyDescent="0.3">
      <c r="A4138" s="6">
        <v>44013</v>
      </c>
      <c r="B4138" s="3">
        <v>9</v>
      </c>
      <c r="C4138" s="3">
        <v>13</v>
      </c>
      <c r="D4138" s="3">
        <v>14.75</v>
      </c>
      <c r="E4138" s="2">
        <v>20.9</v>
      </c>
      <c r="V4138" s="6"/>
    </row>
    <row r="4139" spans="1:22" x14ac:dyDescent="0.3">
      <c r="A4139" s="6">
        <v>44014</v>
      </c>
      <c r="B4139" s="3">
        <v>8.5</v>
      </c>
      <c r="C4139" s="3">
        <v>12.5</v>
      </c>
      <c r="D4139" s="3">
        <v>14.4</v>
      </c>
      <c r="E4139" s="2">
        <v>21.03</v>
      </c>
      <c r="V4139" s="6"/>
    </row>
    <row r="4140" spans="1:22" x14ac:dyDescent="0.3">
      <c r="A4140" s="6">
        <v>44015</v>
      </c>
      <c r="B4140" s="3">
        <v>7.94</v>
      </c>
      <c r="C4140" s="3">
        <v>13.6</v>
      </c>
      <c r="D4140" s="3">
        <v>14</v>
      </c>
      <c r="E4140" s="2">
        <v>21</v>
      </c>
      <c r="V4140" s="6"/>
    </row>
    <row r="4141" spans="1:22" x14ac:dyDescent="0.3">
      <c r="A4141" s="6">
        <v>44018</v>
      </c>
      <c r="B4141" s="3">
        <v>8.65</v>
      </c>
      <c r="C4141" s="3">
        <v>14</v>
      </c>
      <c r="D4141" s="3">
        <v>15</v>
      </c>
      <c r="E4141" s="2">
        <v>22</v>
      </c>
      <c r="V4141" s="6"/>
    </row>
    <row r="4142" spans="1:22" x14ac:dyDescent="0.3">
      <c r="A4142" s="6">
        <v>44019</v>
      </c>
      <c r="B4142" s="3">
        <v>9.3000000000000007</v>
      </c>
      <c r="C4142" s="3">
        <v>13.7</v>
      </c>
      <c r="D4142" s="3">
        <v>15.33</v>
      </c>
      <c r="E4142" s="2">
        <v>22.5</v>
      </c>
      <c r="V4142" s="6"/>
    </row>
    <row r="4143" spans="1:22" x14ac:dyDescent="0.3">
      <c r="A4143" s="6">
        <v>44020</v>
      </c>
      <c r="B4143" s="3">
        <v>9.5</v>
      </c>
      <c r="C4143" s="3">
        <v>13.3</v>
      </c>
      <c r="D4143" s="3">
        <v>15.35</v>
      </c>
      <c r="E4143" s="2">
        <v>22.1</v>
      </c>
      <c r="V4143" s="6"/>
    </row>
    <row r="4144" spans="1:22" x14ac:dyDescent="0.3">
      <c r="A4144" s="6">
        <v>44021</v>
      </c>
      <c r="B4144" s="3">
        <v>9.15</v>
      </c>
      <c r="C4144" s="3">
        <v>12.15</v>
      </c>
      <c r="D4144" s="3">
        <v>14.75</v>
      </c>
      <c r="E4144" s="2">
        <v>21.85</v>
      </c>
      <c r="V4144" s="6"/>
    </row>
    <row r="4145" spans="1:22" x14ac:dyDescent="0.3">
      <c r="A4145" s="6">
        <v>44022</v>
      </c>
      <c r="B4145" s="3">
        <v>8.35</v>
      </c>
      <c r="C4145" s="3">
        <v>12.7</v>
      </c>
      <c r="D4145" s="3">
        <v>13.15</v>
      </c>
      <c r="E4145" s="2">
        <v>20.6</v>
      </c>
      <c r="V4145" s="6"/>
    </row>
    <row r="4146" spans="1:22" x14ac:dyDescent="0.3">
      <c r="A4146" s="6">
        <v>44025</v>
      </c>
      <c r="B4146" s="3">
        <v>8.6999999999999993</v>
      </c>
      <c r="C4146" s="3">
        <v>12.3</v>
      </c>
      <c r="D4146" s="3">
        <v>14</v>
      </c>
      <c r="E4146" s="2">
        <v>22.1</v>
      </c>
      <c r="V4146" s="6"/>
    </row>
    <row r="4147" spans="1:22" x14ac:dyDescent="0.3">
      <c r="A4147" s="6">
        <v>44026</v>
      </c>
      <c r="B4147" s="3">
        <v>7.9</v>
      </c>
      <c r="C4147" s="3">
        <v>11.5</v>
      </c>
      <c r="D4147" s="3">
        <v>13.3</v>
      </c>
      <c r="E4147" s="2">
        <v>20.6</v>
      </c>
      <c r="V4147" s="6"/>
    </row>
    <row r="4148" spans="1:22" x14ac:dyDescent="0.3">
      <c r="A4148" s="6">
        <v>44027</v>
      </c>
      <c r="B4148" s="3">
        <v>6.75</v>
      </c>
      <c r="C4148" s="3">
        <v>11</v>
      </c>
      <c r="D4148" s="3">
        <v>12.6</v>
      </c>
      <c r="E4148" s="2">
        <v>20.25</v>
      </c>
      <c r="V4148" s="6"/>
    </row>
    <row r="4149" spans="1:22" x14ac:dyDescent="0.3">
      <c r="A4149" s="6">
        <v>44028</v>
      </c>
      <c r="B4149" s="3">
        <v>6.3</v>
      </c>
      <c r="C4149" s="3">
        <v>11.15</v>
      </c>
      <c r="D4149" s="3">
        <v>12.16</v>
      </c>
      <c r="E4149" s="2">
        <v>19.600000000000001</v>
      </c>
      <c r="V4149" s="6"/>
    </row>
    <row r="4150" spans="1:22" x14ac:dyDescent="0.3">
      <c r="A4150" s="6">
        <v>44029</v>
      </c>
      <c r="B4150" s="3">
        <v>6.4</v>
      </c>
      <c r="C4150" s="3">
        <v>10.25</v>
      </c>
      <c r="D4150" s="3">
        <v>12.4</v>
      </c>
      <c r="E4150" s="2">
        <v>19.93</v>
      </c>
      <c r="V4150" s="6"/>
    </row>
    <row r="4151" spans="1:22" x14ac:dyDescent="0.3">
      <c r="A4151" s="6">
        <v>44032</v>
      </c>
      <c r="B4151" s="3">
        <v>6.4</v>
      </c>
      <c r="C4151" s="3">
        <v>9.5</v>
      </c>
      <c r="D4151" s="3">
        <v>12.2</v>
      </c>
      <c r="E4151" s="2">
        <v>19.420000000000002</v>
      </c>
      <c r="V4151" s="6"/>
    </row>
    <row r="4152" spans="1:22" x14ac:dyDescent="0.3">
      <c r="A4152" s="6">
        <v>44033</v>
      </c>
      <c r="B4152" s="3">
        <v>5.9</v>
      </c>
      <c r="C4152" s="3">
        <v>9.5399999999999991</v>
      </c>
      <c r="D4152" s="3">
        <v>12</v>
      </c>
      <c r="E4152" s="2">
        <v>18.829999999999998</v>
      </c>
      <c r="V4152" s="6"/>
    </row>
    <row r="4153" spans="1:22" x14ac:dyDescent="0.3">
      <c r="A4153" s="6">
        <v>44034</v>
      </c>
      <c r="B4153" s="3">
        <v>6.1</v>
      </c>
      <c r="C4153" s="3">
        <v>9.32</v>
      </c>
      <c r="D4153" s="3">
        <v>12.05</v>
      </c>
      <c r="E4153" s="2">
        <v>19.23</v>
      </c>
      <c r="V4153" s="6"/>
    </row>
    <row r="4154" spans="1:22" x14ac:dyDescent="0.3">
      <c r="A4154" s="6">
        <v>44035</v>
      </c>
      <c r="B4154" s="3">
        <v>6.02</v>
      </c>
      <c r="C4154" s="3">
        <v>8.9</v>
      </c>
      <c r="D4154" s="3">
        <v>12.05</v>
      </c>
      <c r="E4154" s="2">
        <v>19.62</v>
      </c>
      <c r="V4154" s="6"/>
    </row>
    <row r="4155" spans="1:22" x14ac:dyDescent="0.3">
      <c r="A4155" s="6">
        <v>44036</v>
      </c>
      <c r="B4155" s="3">
        <v>5.7</v>
      </c>
      <c r="C4155" s="3">
        <v>7.95</v>
      </c>
      <c r="D4155" s="3">
        <v>11.75</v>
      </c>
      <c r="E4155" s="2">
        <v>19.25</v>
      </c>
      <c r="V4155" s="6"/>
    </row>
    <row r="4156" spans="1:22" x14ac:dyDescent="0.3">
      <c r="A4156" s="6">
        <v>44039</v>
      </c>
      <c r="B4156" s="3">
        <v>4.75</v>
      </c>
      <c r="C4156" s="3">
        <v>7.65</v>
      </c>
      <c r="D4156" s="3">
        <v>10.75</v>
      </c>
      <c r="E4156" s="2">
        <v>17.75</v>
      </c>
      <c r="V4156" s="6"/>
    </row>
    <row r="4157" spans="1:22" x14ac:dyDescent="0.3">
      <c r="A4157" s="6">
        <v>44040</v>
      </c>
      <c r="B4157" s="3">
        <v>4.55</v>
      </c>
      <c r="C4157" s="3">
        <v>7.85</v>
      </c>
      <c r="D4157" s="3">
        <v>10.35</v>
      </c>
      <c r="E4157" s="2">
        <v>17</v>
      </c>
      <c r="V4157" s="6"/>
    </row>
    <row r="4158" spans="1:22" x14ac:dyDescent="0.3">
      <c r="A4158" s="6">
        <v>44041</v>
      </c>
      <c r="B4158" s="3">
        <v>4.75</v>
      </c>
      <c r="C4158" s="3">
        <v>8.6</v>
      </c>
      <c r="D4158" s="3">
        <v>10.85</v>
      </c>
      <c r="E4158" s="2">
        <v>17.600000000000001</v>
      </c>
      <c r="V4158" s="6"/>
    </row>
    <row r="4159" spans="1:22" x14ac:dyDescent="0.3">
      <c r="A4159" s="6">
        <v>44042</v>
      </c>
      <c r="B4159" s="3">
        <v>5.35</v>
      </c>
      <c r="C4159" s="3">
        <v>9.75</v>
      </c>
      <c r="D4159" s="3">
        <v>11.5</v>
      </c>
      <c r="E4159" s="2">
        <v>18.350000000000001</v>
      </c>
      <c r="V4159" s="6"/>
    </row>
    <row r="4160" spans="1:22" x14ac:dyDescent="0.3">
      <c r="A4160" s="6">
        <v>44043</v>
      </c>
      <c r="B4160" s="3">
        <v>5.7</v>
      </c>
      <c r="C4160" s="3">
        <v>13.45</v>
      </c>
      <c r="D4160" s="3">
        <v>12.5</v>
      </c>
      <c r="E4160" s="2">
        <v>19.899999999999999</v>
      </c>
      <c r="V4160" s="6"/>
    </row>
    <row r="4161" spans="1:22" x14ac:dyDescent="0.3">
      <c r="A4161" s="6">
        <v>44046</v>
      </c>
      <c r="B4161" s="3">
        <v>10.9</v>
      </c>
      <c r="C4161" s="3">
        <v>13.45</v>
      </c>
      <c r="D4161" s="3">
        <v>20.68</v>
      </c>
      <c r="E4161" s="2">
        <v>23</v>
      </c>
      <c r="V4161" s="6"/>
    </row>
    <row r="4162" spans="1:22" x14ac:dyDescent="0.3">
      <c r="A4162" s="6">
        <v>44047</v>
      </c>
      <c r="B4162" s="3">
        <v>10.9</v>
      </c>
      <c r="C4162" s="3">
        <v>13.7</v>
      </c>
      <c r="D4162" s="3">
        <v>20.75</v>
      </c>
      <c r="E4162" s="2">
        <v>22.95</v>
      </c>
      <c r="V4162" s="6"/>
    </row>
    <row r="4163" spans="1:22" x14ac:dyDescent="0.3">
      <c r="A4163" s="6">
        <v>44048</v>
      </c>
      <c r="B4163" s="3">
        <v>10.9</v>
      </c>
      <c r="C4163" s="3">
        <v>12.9</v>
      </c>
      <c r="D4163" s="3">
        <v>21.1</v>
      </c>
      <c r="E4163" s="2">
        <v>23.25</v>
      </c>
      <c r="V4163" s="6"/>
    </row>
    <row r="4164" spans="1:22" x14ac:dyDescent="0.3">
      <c r="A4164" s="6">
        <v>44049</v>
      </c>
      <c r="B4164" s="3">
        <v>9.5</v>
      </c>
      <c r="C4164" s="3">
        <v>12.9</v>
      </c>
      <c r="D4164" s="3">
        <v>20.45</v>
      </c>
      <c r="E4164" s="2">
        <v>22.8</v>
      </c>
      <c r="V4164" s="6"/>
    </row>
    <row r="4165" spans="1:22" x14ac:dyDescent="0.3">
      <c r="A4165" s="6">
        <v>44050</v>
      </c>
      <c r="B4165" s="3">
        <v>9.6999999999999993</v>
      </c>
      <c r="C4165" s="3">
        <v>13.3</v>
      </c>
      <c r="D4165" s="3">
        <v>20.149999999999999</v>
      </c>
      <c r="E4165" s="2">
        <v>22.53</v>
      </c>
      <c r="V4165" s="6"/>
    </row>
    <row r="4166" spans="1:22" x14ac:dyDescent="0.3">
      <c r="A4166" s="6">
        <v>44053</v>
      </c>
      <c r="B4166" s="3">
        <v>10.3</v>
      </c>
      <c r="C4166" s="3">
        <v>14.05</v>
      </c>
      <c r="D4166" s="3">
        <v>20.55</v>
      </c>
      <c r="E4166" s="2">
        <v>23</v>
      </c>
      <c r="V4166" s="6"/>
    </row>
    <row r="4167" spans="1:22" x14ac:dyDescent="0.3">
      <c r="A4167" s="6">
        <v>44054</v>
      </c>
      <c r="B4167" s="3">
        <v>11.25</v>
      </c>
      <c r="C4167" s="3">
        <v>13.36</v>
      </c>
      <c r="D4167" s="3">
        <v>20.65</v>
      </c>
      <c r="E4167" s="2">
        <v>22.8</v>
      </c>
      <c r="V4167" s="6"/>
    </row>
    <row r="4168" spans="1:22" x14ac:dyDescent="0.3">
      <c r="A4168" s="6">
        <v>44055</v>
      </c>
      <c r="B4168" s="3">
        <v>10.5</v>
      </c>
      <c r="C4168" s="3">
        <v>13.6</v>
      </c>
      <c r="D4168" s="3">
        <v>19.55</v>
      </c>
      <c r="E4168" s="2">
        <v>22.05</v>
      </c>
      <c r="V4168" s="6"/>
    </row>
    <row r="4169" spans="1:22" x14ac:dyDescent="0.3">
      <c r="A4169" s="6">
        <v>44056</v>
      </c>
      <c r="B4169" s="3">
        <v>10.6</v>
      </c>
      <c r="C4169" s="3">
        <v>11.9</v>
      </c>
      <c r="D4169" s="3">
        <v>19.600000000000001</v>
      </c>
      <c r="E4169" s="2">
        <v>22.15</v>
      </c>
      <c r="V4169" s="6"/>
    </row>
    <row r="4170" spans="1:22" x14ac:dyDescent="0.3">
      <c r="A4170" s="6">
        <v>44057</v>
      </c>
      <c r="B4170" s="3">
        <v>9.15</v>
      </c>
      <c r="C4170" s="3">
        <v>14</v>
      </c>
      <c r="D4170" s="3">
        <v>18.5</v>
      </c>
      <c r="E4170" s="2">
        <v>21</v>
      </c>
      <c r="V4170" s="6"/>
    </row>
    <row r="4171" spans="1:22" x14ac:dyDescent="0.3">
      <c r="A4171" s="6">
        <v>44060</v>
      </c>
      <c r="B4171" s="3">
        <v>11.3</v>
      </c>
      <c r="C4171" s="3">
        <v>14.65</v>
      </c>
      <c r="D4171" s="3">
        <v>19.3</v>
      </c>
      <c r="E4171" s="2">
        <v>21.9</v>
      </c>
      <c r="V4171" s="6"/>
    </row>
    <row r="4172" spans="1:22" x14ac:dyDescent="0.3">
      <c r="A4172" s="6">
        <v>44061</v>
      </c>
      <c r="B4172" s="3">
        <v>12.45</v>
      </c>
      <c r="C4172" s="3">
        <v>14.4</v>
      </c>
      <c r="D4172" s="3">
        <v>20.3</v>
      </c>
      <c r="E4172" s="2">
        <v>22.75</v>
      </c>
      <c r="V4172" s="6"/>
    </row>
    <row r="4173" spans="1:22" x14ac:dyDescent="0.3">
      <c r="A4173" s="6">
        <v>44062</v>
      </c>
      <c r="B4173" s="3">
        <v>11.75</v>
      </c>
      <c r="C4173" s="3">
        <v>15.99</v>
      </c>
      <c r="D4173" s="3">
        <v>20.149999999999999</v>
      </c>
      <c r="E4173" s="2">
        <v>22.65</v>
      </c>
      <c r="V4173" s="6"/>
    </row>
    <row r="4174" spans="1:22" x14ac:dyDescent="0.3">
      <c r="A4174" s="6">
        <v>44063</v>
      </c>
      <c r="B4174" s="3">
        <v>13.5</v>
      </c>
      <c r="C4174" s="3">
        <v>16.05</v>
      </c>
      <c r="D4174" s="3">
        <v>21.2</v>
      </c>
      <c r="E4174" s="2">
        <v>23.8</v>
      </c>
      <c r="V4174" s="6"/>
    </row>
    <row r="4175" spans="1:22" x14ac:dyDescent="0.3">
      <c r="A4175" s="6">
        <v>44064</v>
      </c>
      <c r="B4175" s="3">
        <v>13.3</v>
      </c>
      <c r="C4175" s="3">
        <v>19.5</v>
      </c>
      <c r="D4175" s="3">
        <v>21.6</v>
      </c>
      <c r="E4175" s="2">
        <v>23.75</v>
      </c>
      <c r="V4175" s="6"/>
    </row>
    <row r="4176" spans="1:22" x14ac:dyDescent="0.3">
      <c r="A4176" s="6">
        <v>44067</v>
      </c>
      <c r="B4176" s="3">
        <v>16.399999999999999</v>
      </c>
      <c r="C4176" s="3">
        <v>20.45</v>
      </c>
      <c r="D4176" s="3">
        <v>24.35</v>
      </c>
      <c r="E4176" s="2">
        <v>26.35</v>
      </c>
      <c r="V4176" s="6"/>
    </row>
    <row r="4177" spans="1:22" x14ac:dyDescent="0.3">
      <c r="A4177" s="6">
        <v>44068</v>
      </c>
      <c r="B4177" s="3">
        <v>17.95</v>
      </c>
      <c r="C4177" s="3">
        <v>20.75</v>
      </c>
      <c r="D4177" s="3">
        <v>24.85</v>
      </c>
      <c r="E4177" s="2">
        <v>26.5</v>
      </c>
      <c r="V4177" s="6"/>
    </row>
    <row r="4178" spans="1:22" x14ac:dyDescent="0.3">
      <c r="A4178" s="6">
        <v>44069</v>
      </c>
      <c r="B4178" s="3">
        <v>18</v>
      </c>
      <c r="C4178" s="3">
        <v>20.85</v>
      </c>
      <c r="D4178" s="3">
        <v>25.2</v>
      </c>
      <c r="E4178" s="2">
        <v>26.75</v>
      </c>
      <c r="V4178" s="6"/>
    </row>
    <row r="4179" spans="1:22" x14ac:dyDescent="0.3">
      <c r="A4179" s="6">
        <v>44070</v>
      </c>
      <c r="B4179" s="3">
        <v>18</v>
      </c>
      <c r="C4179" s="3">
        <v>21.5</v>
      </c>
      <c r="D4179" s="3">
        <v>25.2</v>
      </c>
      <c r="E4179" s="2">
        <v>26.6</v>
      </c>
      <c r="V4179" s="6"/>
    </row>
    <row r="4180" spans="1:22" x14ac:dyDescent="0.3">
      <c r="A4180" s="6">
        <v>44071</v>
      </c>
      <c r="B4180" s="3">
        <v>18.7</v>
      </c>
      <c r="C4180" s="3">
        <v>25</v>
      </c>
      <c r="D4180" s="3">
        <v>25.6</v>
      </c>
      <c r="E4180" s="2">
        <v>27.2</v>
      </c>
      <c r="V4180" s="6"/>
    </row>
    <row r="4181" spans="1:22" x14ac:dyDescent="0.3">
      <c r="A4181" s="6">
        <v>44074</v>
      </c>
      <c r="B4181" s="3">
        <v>22.75</v>
      </c>
      <c r="C4181" s="3">
        <v>27.1</v>
      </c>
      <c r="D4181" s="3">
        <v>28.1</v>
      </c>
      <c r="E4181" s="2">
        <v>29</v>
      </c>
      <c r="V4181" s="6"/>
    </row>
    <row r="4182" spans="1:22" x14ac:dyDescent="0.3">
      <c r="A4182" s="6">
        <v>44075</v>
      </c>
      <c r="B4182" s="3">
        <v>23.2</v>
      </c>
      <c r="C4182" s="3">
        <v>26.45</v>
      </c>
      <c r="D4182" s="3">
        <v>28.1</v>
      </c>
      <c r="E4182" s="2">
        <v>31.38</v>
      </c>
      <c r="V4182" s="6"/>
    </row>
    <row r="4183" spans="1:22" x14ac:dyDescent="0.3">
      <c r="A4183" s="6">
        <v>44076</v>
      </c>
      <c r="B4183" s="3">
        <v>22.3</v>
      </c>
      <c r="C4183" s="3">
        <v>26.3</v>
      </c>
      <c r="D4183" s="3">
        <v>27.5</v>
      </c>
      <c r="E4183" s="2">
        <v>31.25</v>
      </c>
      <c r="V4183" s="6"/>
    </row>
    <row r="4184" spans="1:22" x14ac:dyDescent="0.3">
      <c r="A4184" s="6">
        <v>44077</v>
      </c>
      <c r="B4184" s="3">
        <v>22</v>
      </c>
      <c r="C4184" s="3">
        <v>26.9</v>
      </c>
      <c r="D4184" s="3">
        <v>27.35</v>
      </c>
      <c r="E4184" s="2">
        <v>31</v>
      </c>
      <c r="V4184" s="6"/>
    </row>
    <row r="4185" spans="1:22" x14ac:dyDescent="0.3">
      <c r="A4185" s="6">
        <v>44078</v>
      </c>
      <c r="B4185" s="3">
        <v>23</v>
      </c>
      <c r="C4185" s="3">
        <v>27</v>
      </c>
      <c r="D4185" s="3">
        <v>27.85</v>
      </c>
      <c r="E4185" s="2">
        <v>31.1</v>
      </c>
      <c r="V4185" s="6"/>
    </row>
    <row r="4186" spans="1:22" x14ac:dyDescent="0.3">
      <c r="A4186" s="6">
        <v>44081</v>
      </c>
      <c r="B4186" s="3">
        <v>23.3</v>
      </c>
      <c r="C4186" s="3">
        <v>27</v>
      </c>
      <c r="D4186" s="3">
        <v>28.2</v>
      </c>
      <c r="E4186" s="2">
        <v>31.3</v>
      </c>
      <c r="V4186" s="6"/>
    </row>
    <row r="4187" spans="1:22" x14ac:dyDescent="0.3">
      <c r="A4187" s="6">
        <v>44082</v>
      </c>
      <c r="B4187" s="3">
        <v>23.6</v>
      </c>
      <c r="C4187" s="3">
        <v>26</v>
      </c>
      <c r="D4187" s="3">
        <v>28.2</v>
      </c>
      <c r="E4187" s="2">
        <v>32</v>
      </c>
      <c r="V4187" s="6"/>
    </row>
    <row r="4188" spans="1:22" x14ac:dyDescent="0.3">
      <c r="A4188" s="6">
        <v>44083</v>
      </c>
      <c r="B4188" s="3">
        <v>22.49</v>
      </c>
      <c r="C4188" s="3">
        <v>26.95</v>
      </c>
      <c r="D4188" s="3">
        <v>27.3</v>
      </c>
      <c r="E4188" s="2">
        <v>30.65</v>
      </c>
      <c r="V4188" s="6"/>
    </row>
    <row r="4189" spans="1:22" x14ac:dyDescent="0.3">
      <c r="A4189" s="6">
        <v>44084</v>
      </c>
      <c r="B4189" s="3">
        <v>24</v>
      </c>
      <c r="C4189" s="3">
        <v>26.75</v>
      </c>
      <c r="D4189" s="3">
        <v>28</v>
      </c>
      <c r="E4189" s="2">
        <v>31</v>
      </c>
      <c r="V4189" s="6"/>
    </row>
    <row r="4190" spans="1:22" x14ac:dyDescent="0.3">
      <c r="A4190" s="6">
        <v>44085</v>
      </c>
      <c r="B4190" s="3">
        <v>23.75</v>
      </c>
      <c r="C4190" s="3">
        <v>25.7</v>
      </c>
      <c r="D4190" s="3">
        <v>27.55</v>
      </c>
      <c r="E4190" s="2">
        <v>31</v>
      </c>
      <c r="V4190" s="6"/>
    </row>
    <row r="4191" spans="1:22" x14ac:dyDescent="0.3">
      <c r="A4191" s="6">
        <v>44088</v>
      </c>
      <c r="B4191" s="3">
        <v>22.42</v>
      </c>
      <c r="C4191" s="3">
        <v>24.9</v>
      </c>
      <c r="D4191" s="3">
        <v>26.55</v>
      </c>
      <c r="E4191" s="2">
        <v>30.45</v>
      </c>
      <c r="V4191" s="6"/>
    </row>
    <row r="4192" spans="1:22" x14ac:dyDescent="0.3">
      <c r="A4192" s="6">
        <v>44089</v>
      </c>
      <c r="B4192" s="3">
        <v>21.3</v>
      </c>
      <c r="C4192" s="3">
        <v>23</v>
      </c>
      <c r="D4192" s="3">
        <v>26.05</v>
      </c>
      <c r="E4192" s="2">
        <v>30.1</v>
      </c>
      <c r="V4192" s="6"/>
    </row>
    <row r="4193" spans="1:22" x14ac:dyDescent="0.3">
      <c r="A4193" s="6">
        <v>44090</v>
      </c>
      <c r="B4193" s="3">
        <v>18.7</v>
      </c>
      <c r="C4193" s="3">
        <v>21</v>
      </c>
      <c r="D4193" s="3">
        <v>24.3</v>
      </c>
      <c r="E4193" s="2">
        <v>28.88</v>
      </c>
      <c r="V4193" s="6"/>
    </row>
    <row r="4194" spans="1:22" x14ac:dyDescent="0.3">
      <c r="A4194" s="6">
        <v>44091</v>
      </c>
      <c r="B4194" s="3">
        <v>15.8</v>
      </c>
      <c r="C4194" s="3">
        <v>21.3</v>
      </c>
      <c r="D4194" s="3">
        <v>23.1</v>
      </c>
      <c r="E4194" s="2">
        <v>27.8</v>
      </c>
      <c r="V4194" s="6"/>
    </row>
    <row r="4195" spans="1:22" x14ac:dyDescent="0.3">
      <c r="A4195" s="6">
        <v>44092</v>
      </c>
      <c r="B4195" s="3">
        <v>16.2</v>
      </c>
      <c r="C4195" s="3">
        <v>20.75</v>
      </c>
      <c r="D4195" s="3">
        <v>23.4</v>
      </c>
      <c r="E4195" s="2">
        <v>27.83</v>
      </c>
      <c r="V4195" s="6"/>
    </row>
    <row r="4196" spans="1:22" x14ac:dyDescent="0.3">
      <c r="A4196" s="6">
        <v>44095</v>
      </c>
      <c r="B4196" s="3">
        <v>15.75</v>
      </c>
      <c r="C4196" s="3">
        <v>22.1</v>
      </c>
      <c r="D4196" s="3">
        <v>23.25</v>
      </c>
      <c r="E4196" s="2">
        <v>27.7</v>
      </c>
      <c r="V4196" s="6"/>
    </row>
    <row r="4197" spans="1:22" x14ac:dyDescent="0.3">
      <c r="A4197" s="6">
        <v>44096</v>
      </c>
      <c r="B4197" s="3">
        <v>17.3</v>
      </c>
      <c r="C4197" s="3">
        <v>22</v>
      </c>
      <c r="D4197" s="3">
        <v>24.45</v>
      </c>
      <c r="E4197" s="2">
        <v>29.23</v>
      </c>
      <c r="V4197" s="6"/>
    </row>
    <row r="4198" spans="1:22" x14ac:dyDescent="0.3">
      <c r="A4198" s="6">
        <v>44097</v>
      </c>
      <c r="B4198" s="3">
        <v>16.649999999999999</v>
      </c>
      <c r="C4198" s="3">
        <v>22.55</v>
      </c>
      <c r="D4198" s="3">
        <v>24.7</v>
      </c>
      <c r="E4198" s="2">
        <v>29.1</v>
      </c>
      <c r="V4198" s="6"/>
    </row>
    <row r="4199" spans="1:22" x14ac:dyDescent="0.3">
      <c r="A4199" s="6">
        <v>44098</v>
      </c>
      <c r="B4199" s="3">
        <v>17</v>
      </c>
      <c r="C4199" s="3">
        <v>22.4</v>
      </c>
      <c r="D4199" s="3">
        <v>25.4</v>
      </c>
      <c r="E4199" s="2">
        <v>29.53</v>
      </c>
      <c r="V4199" s="6"/>
    </row>
    <row r="4200" spans="1:22" x14ac:dyDescent="0.3">
      <c r="A4200" s="6">
        <v>44099</v>
      </c>
      <c r="B4200" s="3">
        <v>16.3</v>
      </c>
      <c r="C4200" s="3">
        <v>22.25</v>
      </c>
      <c r="D4200" s="3">
        <v>25.3</v>
      </c>
      <c r="E4200" s="2">
        <v>29.3</v>
      </c>
      <c r="V4200" s="6"/>
    </row>
    <row r="4201" spans="1:22" x14ac:dyDescent="0.3">
      <c r="A4201" s="6">
        <v>44102</v>
      </c>
      <c r="B4201" s="3">
        <v>14.35</v>
      </c>
      <c r="C4201" s="3">
        <v>23</v>
      </c>
      <c r="D4201" s="3">
        <v>25.18</v>
      </c>
      <c r="E4201" s="2">
        <v>29.05</v>
      </c>
      <c r="V4201" s="6"/>
    </row>
    <row r="4202" spans="1:22" x14ac:dyDescent="0.3">
      <c r="A4202" s="6">
        <v>44103</v>
      </c>
      <c r="B4202" s="3">
        <v>15.65</v>
      </c>
      <c r="C4202" s="3">
        <v>23.1</v>
      </c>
      <c r="D4202" s="3">
        <v>26</v>
      </c>
      <c r="E4202" s="2">
        <v>30.35</v>
      </c>
      <c r="V4202" s="6"/>
    </row>
    <row r="4203" spans="1:22" x14ac:dyDescent="0.3">
      <c r="A4203" s="6">
        <v>44104</v>
      </c>
      <c r="B4203" s="3">
        <v>15.7</v>
      </c>
      <c r="C4203" s="3">
        <v>25.95</v>
      </c>
      <c r="D4203" s="3">
        <v>26.05</v>
      </c>
      <c r="E4203" s="2">
        <v>29.95</v>
      </c>
      <c r="V4203" s="6"/>
    </row>
    <row r="4204" spans="1:22" x14ac:dyDescent="0.3">
      <c r="A4204" s="6">
        <v>44105</v>
      </c>
      <c r="B4204" s="3">
        <v>22.95</v>
      </c>
      <c r="C4204" s="3">
        <v>25.65</v>
      </c>
      <c r="D4204" s="3">
        <v>30</v>
      </c>
      <c r="E4204" s="2">
        <v>30.55</v>
      </c>
      <c r="V4204" s="6"/>
    </row>
    <row r="4205" spans="1:22" x14ac:dyDescent="0.3">
      <c r="A4205" s="6">
        <v>44106</v>
      </c>
      <c r="B4205" s="3">
        <v>22.7</v>
      </c>
      <c r="C4205" s="3">
        <v>25.85</v>
      </c>
      <c r="D4205" s="3">
        <v>29.3</v>
      </c>
      <c r="E4205" s="2">
        <v>30.2</v>
      </c>
      <c r="V4205" s="6"/>
    </row>
    <row r="4206" spans="1:22" x14ac:dyDescent="0.3">
      <c r="A4206" s="6">
        <v>44109</v>
      </c>
      <c r="B4206" s="3">
        <v>22.7</v>
      </c>
      <c r="C4206" s="3">
        <v>26.65</v>
      </c>
      <c r="D4206" s="3">
        <v>29.5</v>
      </c>
      <c r="E4206" s="2">
        <v>30.3</v>
      </c>
      <c r="V4206" s="6"/>
    </row>
    <row r="4207" spans="1:22" x14ac:dyDescent="0.3">
      <c r="A4207" s="6">
        <v>44110</v>
      </c>
      <c r="B4207" s="3">
        <v>23.7</v>
      </c>
      <c r="C4207" s="3">
        <v>27.5</v>
      </c>
      <c r="D4207" s="3">
        <v>30.63</v>
      </c>
      <c r="E4207" s="2">
        <v>30.8</v>
      </c>
      <c r="V4207" s="6"/>
    </row>
    <row r="4208" spans="1:22" x14ac:dyDescent="0.3">
      <c r="A4208" s="6">
        <v>44111</v>
      </c>
      <c r="B4208" s="3">
        <v>24.85</v>
      </c>
      <c r="C4208" s="3">
        <v>27.95</v>
      </c>
      <c r="D4208" s="3">
        <v>31.4</v>
      </c>
      <c r="E4208" s="2">
        <v>31.9</v>
      </c>
      <c r="V4208" s="6"/>
    </row>
    <row r="4209" spans="1:22" x14ac:dyDescent="0.3">
      <c r="A4209" s="6">
        <v>44112</v>
      </c>
      <c r="B4209" s="3">
        <v>25.6</v>
      </c>
      <c r="C4209" s="3">
        <v>26.95</v>
      </c>
      <c r="D4209" s="3">
        <v>31.8</v>
      </c>
      <c r="E4209" s="2">
        <v>32.200000000000003</v>
      </c>
      <c r="V4209" s="6"/>
    </row>
    <row r="4210" spans="1:22" x14ac:dyDescent="0.3">
      <c r="A4210" s="6">
        <v>44113</v>
      </c>
      <c r="B4210" s="3">
        <v>25.2</v>
      </c>
      <c r="C4210" s="3">
        <v>26.1</v>
      </c>
      <c r="D4210" s="3">
        <v>31.2</v>
      </c>
      <c r="E4210" s="2">
        <v>31.6</v>
      </c>
      <c r="V4210" s="6"/>
    </row>
    <row r="4211" spans="1:22" x14ac:dyDescent="0.3">
      <c r="A4211" s="6">
        <v>44116</v>
      </c>
      <c r="B4211" s="3">
        <v>24.05</v>
      </c>
      <c r="C4211" s="3">
        <v>26.5</v>
      </c>
      <c r="D4211" s="3">
        <v>29.85</v>
      </c>
      <c r="E4211" s="2">
        <v>30.25</v>
      </c>
      <c r="V4211" s="6"/>
    </row>
    <row r="4212" spans="1:22" x14ac:dyDescent="0.3">
      <c r="A4212" s="6">
        <v>44117</v>
      </c>
      <c r="B4212" s="3">
        <v>24.65</v>
      </c>
      <c r="C4212" s="3">
        <v>26.15</v>
      </c>
      <c r="D4212" s="3">
        <v>30.35</v>
      </c>
      <c r="E4212" s="2">
        <v>30.65</v>
      </c>
      <c r="V4212" s="6"/>
    </row>
    <row r="4213" spans="1:22" x14ac:dyDescent="0.3">
      <c r="A4213" s="6">
        <v>44118</v>
      </c>
      <c r="B4213" s="3">
        <v>24.35</v>
      </c>
      <c r="C4213" s="3">
        <v>24.4</v>
      </c>
      <c r="D4213" s="3">
        <v>30.1</v>
      </c>
      <c r="E4213" s="2">
        <v>30.4</v>
      </c>
      <c r="V4213" s="6"/>
    </row>
    <row r="4214" spans="1:22" x14ac:dyDescent="0.3">
      <c r="A4214" s="6">
        <v>44119</v>
      </c>
      <c r="B4214" s="3">
        <v>22.3</v>
      </c>
      <c r="C4214" s="3">
        <v>23.4</v>
      </c>
      <c r="D4214" s="3">
        <v>28.65</v>
      </c>
      <c r="E4214" s="2">
        <v>29.28</v>
      </c>
      <c r="V4214" s="6"/>
    </row>
    <row r="4215" spans="1:22" x14ac:dyDescent="0.3">
      <c r="A4215" s="6">
        <v>44120</v>
      </c>
      <c r="B4215" s="3">
        <v>21.3</v>
      </c>
      <c r="C4215" s="3">
        <v>21.9</v>
      </c>
      <c r="D4215" s="3">
        <v>27.6</v>
      </c>
      <c r="E4215" s="2">
        <v>28.15</v>
      </c>
      <c r="V4215" s="6"/>
    </row>
    <row r="4216" spans="1:22" x14ac:dyDescent="0.3">
      <c r="A4216" s="6">
        <v>44123</v>
      </c>
      <c r="B4216" s="3">
        <v>19.2</v>
      </c>
      <c r="C4216" s="3">
        <v>21.95</v>
      </c>
      <c r="D4216" s="3">
        <v>26.3</v>
      </c>
      <c r="E4216" s="2">
        <v>26.7</v>
      </c>
      <c r="V4216" s="6"/>
    </row>
    <row r="4217" spans="1:22" x14ac:dyDescent="0.3">
      <c r="A4217" s="6">
        <v>44124</v>
      </c>
      <c r="B4217" s="3">
        <v>19.2</v>
      </c>
      <c r="C4217" s="3">
        <v>20.75</v>
      </c>
      <c r="D4217" s="3">
        <v>26.55</v>
      </c>
      <c r="E4217" s="2">
        <v>26.9</v>
      </c>
      <c r="V4217" s="6"/>
    </row>
    <row r="4218" spans="1:22" x14ac:dyDescent="0.3">
      <c r="A4218" s="6">
        <v>44125</v>
      </c>
      <c r="B4218" s="3">
        <v>17.850000000000001</v>
      </c>
      <c r="C4218" s="3">
        <v>21.8</v>
      </c>
      <c r="D4218" s="3">
        <v>25.65</v>
      </c>
      <c r="E4218" s="2">
        <v>26.15</v>
      </c>
      <c r="V4218" s="6"/>
    </row>
    <row r="4219" spans="1:22" x14ac:dyDescent="0.3">
      <c r="A4219" s="6">
        <v>44126</v>
      </c>
      <c r="B4219" s="3">
        <v>19</v>
      </c>
      <c r="C4219" s="3">
        <v>22.7</v>
      </c>
      <c r="D4219" s="3">
        <v>26.75</v>
      </c>
      <c r="E4219" s="2">
        <v>27.1</v>
      </c>
      <c r="V4219" s="6"/>
    </row>
    <row r="4220" spans="1:22" x14ac:dyDescent="0.3">
      <c r="A4220" s="6">
        <v>44127</v>
      </c>
      <c r="B4220" s="3">
        <v>19.75</v>
      </c>
      <c r="C4220" s="3">
        <v>21.6</v>
      </c>
      <c r="D4220" s="3">
        <v>27.3</v>
      </c>
      <c r="E4220" s="2">
        <v>27.7</v>
      </c>
      <c r="V4220" s="6"/>
    </row>
    <row r="4221" spans="1:22" x14ac:dyDescent="0.3">
      <c r="A4221" s="6">
        <v>44130</v>
      </c>
      <c r="B4221" s="3">
        <v>17.7</v>
      </c>
      <c r="C4221" s="3">
        <v>19.899999999999999</v>
      </c>
      <c r="D4221" s="3">
        <v>25.25</v>
      </c>
      <c r="E4221" s="2">
        <v>25.55</v>
      </c>
      <c r="V4221" s="6"/>
    </row>
    <row r="4222" spans="1:22" x14ac:dyDescent="0.3">
      <c r="A4222" s="6">
        <v>44131</v>
      </c>
      <c r="B4222" s="3">
        <v>16.3</v>
      </c>
      <c r="C4222" s="3">
        <v>18.7</v>
      </c>
      <c r="D4222" s="3">
        <v>24.75</v>
      </c>
      <c r="E4222" s="2">
        <v>25.1</v>
      </c>
      <c r="V4222" s="6"/>
    </row>
    <row r="4223" spans="1:22" x14ac:dyDescent="0.3">
      <c r="A4223" s="6">
        <v>44132</v>
      </c>
      <c r="B4223" s="3">
        <v>14.65</v>
      </c>
      <c r="C4223" s="3">
        <v>18.2</v>
      </c>
      <c r="D4223" s="3">
        <v>23.25</v>
      </c>
      <c r="E4223" s="2">
        <v>23.9</v>
      </c>
      <c r="V4223" s="6"/>
    </row>
    <row r="4224" spans="1:22" x14ac:dyDescent="0.3">
      <c r="A4224" s="6">
        <v>44133</v>
      </c>
      <c r="B4224" s="3">
        <v>13.75</v>
      </c>
      <c r="C4224" s="3">
        <v>18.3</v>
      </c>
      <c r="D4224" s="3">
        <v>22.3</v>
      </c>
      <c r="E4224" s="2">
        <v>22.85</v>
      </c>
      <c r="V4224" s="6"/>
    </row>
    <row r="4225" spans="1:22" x14ac:dyDescent="0.3">
      <c r="A4225" s="6">
        <v>44134</v>
      </c>
      <c r="B4225" s="3">
        <v>14.1</v>
      </c>
      <c r="C4225" s="3">
        <v>21.8</v>
      </c>
      <c r="D4225" s="3">
        <v>22.6</v>
      </c>
      <c r="E4225" s="2">
        <v>23</v>
      </c>
      <c r="V4225" s="6"/>
    </row>
    <row r="4226" spans="1:22" x14ac:dyDescent="0.3">
      <c r="A4226" s="6">
        <v>44137</v>
      </c>
      <c r="B4226" s="3">
        <v>17.05</v>
      </c>
      <c r="C4226" s="3">
        <v>21.75</v>
      </c>
      <c r="D4226" s="3">
        <v>22.4</v>
      </c>
      <c r="E4226" s="2">
        <v>17.899999999999999</v>
      </c>
      <c r="V4226" s="6"/>
    </row>
    <row r="4227" spans="1:22" x14ac:dyDescent="0.3">
      <c r="A4227" s="6">
        <v>44138</v>
      </c>
      <c r="B4227" s="3">
        <v>17.149999999999999</v>
      </c>
      <c r="C4227" s="3">
        <v>21.4</v>
      </c>
      <c r="D4227" s="3">
        <v>22.5</v>
      </c>
      <c r="E4227" s="2">
        <v>17.8</v>
      </c>
      <c r="V4227" s="6"/>
    </row>
    <row r="4228" spans="1:22" x14ac:dyDescent="0.3">
      <c r="A4228" s="6">
        <v>44139</v>
      </c>
      <c r="B4228" s="3">
        <v>16.8</v>
      </c>
      <c r="C4228" s="3">
        <v>21.5</v>
      </c>
      <c r="D4228" s="3">
        <v>22.15</v>
      </c>
      <c r="E4228" s="2">
        <v>17.2</v>
      </c>
      <c r="V4228" s="6"/>
    </row>
    <row r="4229" spans="1:22" x14ac:dyDescent="0.3">
      <c r="A4229" s="6">
        <v>44140</v>
      </c>
      <c r="B4229" s="3">
        <v>16.8</v>
      </c>
      <c r="C4229" s="3">
        <v>20.6</v>
      </c>
      <c r="D4229" s="3">
        <v>22.5</v>
      </c>
      <c r="E4229" s="2">
        <v>17.600000000000001</v>
      </c>
      <c r="V4229" s="6"/>
    </row>
    <row r="4230" spans="1:22" x14ac:dyDescent="0.3">
      <c r="A4230" s="6">
        <v>44141</v>
      </c>
      <c r="B4230" s="3">
        <v>16.05</v>
      </c>
      <c r="C4230" s="3">
        <v>18.100000000000001</v>
      </c>
      <c r="D4230" s="3">
        <v>21.6</v>
      </c>
      <c r="E4230" s="2">
        <v>17.149999999999999</v>
      </c>
      <c r="V4230" s="6"/>
    </row>
    <row r="4231" spans="1:22" x14ac:dyDescent="0.3">
      <c r="A4231" s="6">
        <v>44144</v>
      </c>
      <c r="B4231" s="3">
        <v>13</v>
      </c>
      <c r="C4231" s="3">
        <v>19</v>
      </c>
      <c r="D4231" s="3">
        <v>19.149999999999999</v>
      </c>
      <c r="E4231" s="2">
        <v>15.35</v>
      </c>
      <c r="V4231" s="6"/>
    </row>
    <row r="4232" spans="1:22" x14ac:dyDescent="0.3">
      <c r="A4232" s="6">
        <v>44145</v>
      </c>
      <c r="B4232" s="3">
        <v>13.95</v>
      </c>
      <c r="C4232" s="3">
        <v>17.100000000000001</v>
      </c>
      <c r="D4232" s="3">
        <v>20.2</v>
      </c>
      <c r="E4232" s="2">
        <v>15.6</v>
      </c>
      <c r="V4232" s="6"/>
    </row>
    <row r="4233" spans="1:22" x14ac:dyDescent="0.3">
      <c r="A4233" s="6">
        <v>44146</v>
      </c>
      <c r="B4233" s="3">
        <v>11.6</v>
      </c>
      <c r="C4233" s="3">
        <v>16.2</v>
      </c>
      <c r="D4233" s="3">
        <v>18.55</v>
      </c>
      <c r="E4233" s="2">
        <v>14.1</v>
      </c>
      <c r="V4233" s="6"/>
    </row>
    <row r="4234" spans="1:22" x14ac:dyDescent="0.3">
      <c r="A4234" s="6">
        <v>44147</v>
      </c>
      <c r="B4234" s="3">
        <v>10.050000000000001</v>
      </c>
      <c r="C4234" s="3">
        <v>16.5</v>
      </c>
      <c r="D4234" s="3">
        <v>17.350000000000001</v>
      </c>
      <c r="E4234" s="2">
        <v>13</v>
      </c>
      <c r="V4234" s="6"/>
    </row>
    <row r="4235" spans="1:22" x14ac:dyDescent="0.3">
      <c r="A4235" s="6">
        <v>44148</v>
      </c>
      <c r="B4235" s="3">
        <v>11.35</v>
      </c>
      <c r="C4235" s="3">
        <v>15.2</v>
      </c>
      <c r="D4235" s="3">
        <v>17.850000000000001</v>
      </c>
      <c r="E4235" s="2">
        <v>13.7</v>
      </c>
      <c r="V4235" s="6"/>
    </row>
    <row r="4236" spans="1:22" x14ac:dyDescent="0.3">
      <c r="A4236" s="6">
        <v>44151</v>
      </c>
      <c r="B4236" s="3">
        <v>10</v>
      </c>
      <c r="C4236" s="3">
        <v>13.7</v>
      </c>
      <c r="D4236" s="3">
        <v>16.649999999999999</v>
      </c>
      <c r="E4236" s="2">
        <v>12.4</v>
      </c>
      <c r="V4236" s="6"/>
    </row>
    <row r="4237" spans="1:22" x14ac:dyDescent="0.3">
      <c r="A4237" s="6">
        <v>44152</v>
      </c>
      <c r="B4237" s="3">
        <v>8.3000000000000007</v>
      </c>
      <c r="C4237" s="3">
        <v>13.8</v>
      </c>
      <c r="D4237" s="3">
        <v>15.45</v>
      </c>
      <c r="E4237" s="2">
        <v>11.15</v>
      </c>
      <c r="V4237" s="6"/>
    </row>
    <row r="4238" spans="1:22" x14ac:dyDescent="0.3">
      <c r="A4238" s="6">
        <v>44153</v>
      </c>
      <c r="B4238" s="3">
        <v>8.1999999999999993</v>
      </c>
      <c r="C4238" s="3">
        <v>13.51</v>
      </c>
      <c r="D4238" s="3">
        <v>15.6</v>
      </c>
      <c r="E4238" s="2">
        <v>11.2</v>
      </c>
      <c r="V4238" s="6"/>
    </row>
    <row r="4239" spans="1:22" x14ac:dyDescent="0.3">
      <c r="A4239" s="6">
        <v>44154</v>
      </c>
      <c r="B4239" s="3">
        <v>8.25</v>
      </c>
      <c r="C4239" s="3">
        <v>11.9</v>
      </c>
      <c r="D4239" s="3">
        <v>15.49</v>
      </c>
      <c r="E4239" s="2">
        <v>10.95</v>
      </c>
      <c r="V4239" s="6"/>
    </row>
    <row r="4240" spans="1:22" x14ac:dyDescent="0.3">
      <c r="A4240" s="6">
        <v>44155</v>
      </c>
      <c r="B4240" s="3">
        <v>6.05</v>
      </c>
      <c r="C4240" s="3">
        <v>15.7</v>
      </c>
      <c r="D4240" s="3">
        <v>14</v>
      </c>
      <c r="E4240" s="2">
        <v>9.65</v>
      </c>
      <c r="V4240" s="6"/>
    </row>
    <row r="4241" spans="1:22" x14ac:dyDescent="0.3">
      <c r="A4241" s="6">
        <v>44158</v>
      </c>
      <c r="B4241" s="3">
        <v>10.15</v>
      </c>
      <c r="C4241" s="3">
        <v>17.7</v>
      </c>
      <c r="D4241" s="3">
        <v>17.55</v>
      </c>
      <c r="E4241" s="2">
        <v>13</v>
      </c>
      <c r="V4241" s="6"/>
    </row>
    <row r="4242" spans="1:22" x14ac:dyDescent="0.3">
      <c r="A4242" s="6">
        <v>44159</v>
      </c>
      <c r="B4242" s="3">
        <v>11.6</v>
      </c>
      <c r="C4242" s="3">
        <v>20.149999999999999</v>
      </c>
      <c r="D4242" s="3">
        <v>19.2</v>
      </c>
      <c r="E4242" s="2">
        <v>14.75</v>
      </c>
      <c r="V4242" s="6"/>
    </row>
    <row r="4243" spans="1:22" x14ac:dyDescent="0.3">
      <c r="A4243" s="6">
        <v>44160</v>
      </c>
      <c r="B4243" s="3">
        <v>13.65</v>
      </c>
      <c r="C4243" s="3">
        <v>22.2</v>
      </c>
      <c r="D4243" s="3">
        <v>21.7</v>
      </c>
      <c r="E4243" s="2">
        <v>17.2</v>
      </c>
      <c r="V4243" s="6"/>
    </row>
    <row r="4244" spans="1:22" x14ac:dyDescent="0.3">
      <c r="A4244" s="6">
        <v>44161</v>
      </c>
      <c r="B4244" s="3">
        <v>17.2</v>
      </c>
      <c r="C4244" s="3">
        <v>22.2</v>
      </c>
      <c r="D4244" s="3">
        <v>22.55</v>
      </c>
      <c r="E4244" s="2">
        <v>17.350000000000001</v>
      </c>
      <c r="V4244" s="6"/>
    </row>
    <row r="4245" spans="1:22" x14ac:dyDescent="0.3">
      <c r="A4245" s="6">
        <v>44162</v>
      </c>
      <c r="B4245" s="3">
        <v>17.899999999999999</v>
      </c>
      <c r="C4245" s="3">
        <v>23.35</v>
      </c>
      <c r="D4245" s="3">
        <v>22.5</v>
      </c>
      <c r="E4245" s="2">
        <v>17.5</v>
      </c>
      <c r="V4245" s="6"/>
    </row>
    <row r="4246" spans="1:22" x14ac:dyDescent="0.3">
      <c r="A4246" s="6">
        <v>44165</v>
      </c>
      <c r="B4246" s="3">
        <v>18.899999999999999</v>
      </c>
      <c r="C4246" s="3">
        <v>25.8</v>
      </c>
      <c r="D4246" s="3">
        <v>23.18</v>
      </c>
      <c r="E4246" s="2">
        <v>17.5</v>
      </c>
      <c r="V4246" s="6"/>
    </row>
    <row r="4247" spans="1:22" x14ac:dyDescent="0.3">
      <c r="A4247" s="6">
        <v>44166</v>
      </c>
      <c r="B4247" s="3">
        <v>26.1</v>
      </c>
      <c r="C4247" s="3">
        <v>24.9</v>
      </c>
      <c r="D4247" s="3">
        <v>20</v>
      </c>
      <c r="E4247" s="2">
        <v>17.5</v>
      </c>
      <c r="V4247" s="6"/>
    </row>
    <row r="4248" spans="1:22" x14ac:dyDescent="0.3">
      <c r="A4248" s="6">
        <v>44167</v>
      </c>
      <c r="B4248" s="3">
        <v>25.35</v>
      </c>
      <c r="C4248" s="3">
        <v>23.4</v>
      </c>
      <c r="D4248" s="3">
        <v>19.45</v>
      </c>
      <c r="E4248" s="2">
        <v>17.7</v>
      </c>
      <c r="V4248" s="6"/>
    </row>
    <row r="4249" spans="1:22" x14ac:dyDescent="0.3">
      <c r="A4249" s="6">
        <v>44168</v>
      </c>
      <c r="B4249" s="3">
        <v>23.1</v>
      </c>
      <c r="C4249" s="3">
        <v>23.02</v>
      </c>
      <c r="D4249" s="3">
        <v>17.149999999999999</v>
      </c>
      <c r="E4249" s="2">
        <v>16.600000000000001</v>
      </c>
      <c r="V4249" s="6"/>
    </row>
    <row r="4250" spans="1:22" x14ac:dyDescent="0.3">
      <c r="A4250" s="6">
        <v>44169</v>
      </c>
      <c r="B4250" s="3">
        <v>22.8</v>
      </c>
      <c r="C4250" s="3">
        <v>20.7</v>
      </c>
      <c r="D4250" s="3">
        <v>17.05</v>
      </c>
      <c r="E4250" s="2">
        <v>15.8</v>
      </c>
      <c r="V4250" s="6"/>
    </row>
    <row r="4251" spans="1:22" x14ac:dyDescent="0.3">
      <c r="A4251" s="6">
        <v>44172</v>
      </c>
      <c r="B4251" s="3">
        <v>20.55</v>
      </c>
      <c r="C4251" s="3">
        <v>22.15</v>
      </c>
      <c r="D4251" s="3">
        <v>15</v>
      </c>
      <c r="E4251" s="2">
        <v>14.6</v>
      </c>
      <c r="V4251" s="6"/>
    </row>
    <row r="4252" spans="1:22" x14ac:dyDescent="0.3">
      <c r="A4252" s="6">
        <v>44173</v>
      </c>
      <c r="B4252" s="3">
        <v>22</v>
      </c>
      <c r="C4252" s="3">
        <v>23</v>
      </c>
      <c r="D4252" s="3">
        <v>15.9</v>
      </c>
      <c r="E4252" s="2">
        <v>14.7</v>
      </c>
      <c r="V4252" s="6"/>
    </row>
    <row r="4253" spans="1:22" x14ac:dyDescent="0.3">
      <c r="A4253" s="6">
        <v>44174</v>
      </c>
      <c r="B4253" s="3">
        <v>23.5</v>
      </c>
      <c r="C4253" s="3">
        <v>23.1</v>
      </c>
      <c r="D4253" s="3">
        <v>17.100000000000001</v>
      </c>
      <c r="E4253" s="2">
        <v>15.4</v>
      </c>
      <c r="V4253" s="6"/>
    </row>
    <row r="4254" spans="1:22" x14ac:dyDescent="0.3">
      <c r="A4254" s="6">
        <v>44175</v>
      </c>
      <c r="B4254" s="3">
        <v>23.3</v>
      </c>
      <c r="C4254" s="3">
        <v>20.75</v>
      </c>
      <c r="D4254" s="3">
        <v>17.25</v>
      </c>
      <c r="E4254" s="2">
        <v>16</v>
      </c>
      <c r="V4254" s="6"/>
    </row>
    <row r="4255" spans="1:22" x14ac:dyDescent="0.3">
      <c r="A4255" s="6">
        <v>44176</v>
      </c>
      <c r="B4255" s="3">
        <v>20.9</v>
      </c>
      <c r="C4255" s="3">
        <v>24.1</v>
      </c>
      <c r="D4255" s="3">
        <v>15.85</v>
      </c>
      <c r="E4255" s="2">
        <v>14.75</v>
      </c>
      <c r="V4255" s="6"/>
    </row>
    <row r="4256" spans="1:22" x14ac:dyDescent="0.3">
      <c r="A4256" s="6">
        <v>44179</v>
      </c>
      <c r="B4256" s="3">
        <v>24.05</v>
      </c>
      <c r="C4256" s="3">
        <v>23.8</v>
      </c>
      <c r="D4256" s="3">
        <v>18.36</v>
      </c>
      <c r="E4256" s="2">
        <v>16.55</v>
      </c>
      <c r="V4256" s="6"/>
    </row>
    <row r="4257" spans="1:22" x14ac:dyDescent="0.3">
      <c r="A4257" s="6">
        <v>44180</v>
      </c>
      <c r="B4257" s="3">
        <v>23.7</v>
      </c>
      <c r="C4257" s="3">
        <v>22.6</v>
      </c>
      <c r="D4257" s="3">
        <v>17.649999999999999</v>
      </c>
      <c r="E4257" s="2">
        <v>17.2</v>
      </c>
      <c r="V4257" s="6"/>
    </row>
    <row r="4258" spans="1:22" x14ac:dyDescent="0.3">
      <c r="A4258" s="6">
        <v>44181</v>
      </c>
      <c r="B4258" s="3">
        <v>22.4</v>
      </c>
      <c r="C4258" s="3">
        <v>20.95</v>
      </c>
      <c r="D4258" s="3">
        <v>16.600000000000001</v>
      </c>
      <c r="E4258" s="2">
        <v>15.2</v>
      </c>
      <c r="V4258" s="6"/>
    </row>
    <row r="4259" spans="1:22" x14ac:dyDescent="0.3">
      <c r="A4259" s="6">
        <v>44182</v>
      </c>
      <c r="B4259" s="3">
        <v>20.6</v>
      </c>
      <c r="C4259" s="3">
        <v>20.55</v>
      </c>
      <c r="D4259" s="3">
        <v>15.52</v>
      </c>
      <c r="E4259" s="2">
        <v>14</v>
      </c>
      <c r="V4259" s="6"/>
    </row>
    <row r="4260" spans="1:22" x14ac:dyDescent="0.3">
      <c r="A4260" s="6">
        <v>44183</v>
      </c>
      <c r="B4260" s="3">
        <v>19.649999999999999</v>
      </c>
      <c r="C4260" s="3">
        <v>21.1</v>
      </c>
      <c r="D4260" s="3">
        <v>15.25</v>
      </c>
      <c r="E4260" s="2">
        <v>13.9</v>
      </c>
      <c r="V4260" s="6"/>
    </row>
    <row r="4261" spans="1:22" x14ac:dyDescent="0.3">
      <c r="A4261" s="6">
        <v>44186</v>
      </c>
      <c r="B4261" s="3">
        <v>20.3</v>
      </c>
      <c r="C4261" s="3">
        <v>23.35</v>
      </c>
      <c r="D4261" s="3">
        <v>15.6</v>
      </c>
      <c r="E4261" s="2">
        <v>14.4</v>
      </c>
      <c r="V4261" s="6"/>
    </row>
    <row r="4262" spans="1:22" x14ac:dyDescent="0.3">
      <c r="A4262" s="6">
        <v>44187</v>
      </c>
      <c r="B4262" s="3">
        <v>23.2</v>
      </c>
      <c r="C4262" s="3">
        <v>25.1</v>
      </c>
      <c r="D4262" s="3">
        <v>17.5</v>
      </c>
      <c r="E4262" s="2">
        <v>15.53</v>
      </c>
      <c r="V4262" s="6"/>
    </row>
    <row r="4263" spans="1:22" x14ac:dyDescent="0.3">
      <c r="A4263" s="6">
        <v>44188</v>
      </c>
      <c r="B4263" s="3">
        <v>25.2</v>
      </c>
      <c r="C4263" s="3">
        <v>29.85</v>
      </c>
      <c r="D4263" s="3">
        <v>19.5</v>
      </c>
      <c r="E4263" s="2">
        <v>17.5</v>
      </c>
      <c r="V4263" s="6"/>
    </row>
    <row r="4264" spans="1:22" x14ac:dyDescent="0.3">
      <c r="A4264" s="6">
        <v>44193</v>
      </c>
      <c r="B4264" s="3">
        <v>31.6</v>
      </c>
      <c r="C4264" s="3">
        <v>29</v>
      </c>
      <c r="D4264" s="3">
        <v>22.8</v>
      </c>
      <c r="E4264" s="2">
        <v>21.1</v>
      </c>
      <c r="V4264" s="6"/>
    </row>
    <row r="4265" spans="1:22" x14ac:dyDescent="0.3">
      <c r="A4265" s="6">
        <v>44194</v>
      </c>
      <c r="B4265" s="3">
        <v>30.4</v>
      </c>
      <c r="C4265" s="3">
        <v>29.8</v>
      </c>
      <c r="D4265" s="3">
        <v>22</v>
      </c>
      <c r="E4265" s="2">
        <v>20.6</v>
      </c>
      <c r="V4265" s="6"/>
    </row>
    <row r="4266" spans="1:22" x14ac:dyDescent="0.3">
      <c r="A4266" s="6">
        <v>44195</v>
      </c>
      <c r="B4266" s="3">
        <v>32.5</v>
      </c>
      <c r="C4266" s="3">
        <v>28.6</v>
      </c>
      <c r="D4266" s="3">
        <v>24</v>
      </c>
      <c r="E4266" s="2">
        <v>22.95</v>
      </c>
      <c r="V4266" s="6"/>
    </row>
    <row r="4267" spans="1:22" x14ac:dyDescent="0.3">
      <c r="A4267" s="6">
        <v>44200</v>
      </c>
      <c r="B4267" s="3">
        <v>34.5</v>
      </c>
      <c r="C4267" s="3">
        <v>27.45</v>
      </c>
      <c r="D4267" s="3">
        <v>27.5</v>
      </c>
      <c r="E4267" s="3">
        <v>21.65</v>
      </c>
      <c r="F4267" s="2"/>
      <c r="V4267" s="6"/>
    </row>
    <row r="4268" spans="1:22" x14ac:dyDescent="0.3">
      <c r="A4268" s="6">
        <v>44201</v>
      </c>
      <c r="B4268" s="3">
        <v>32.75</v>
      </c>
      <c r="C4268" s="3">
        <v>28.3</v>
      </c>
      <c r="D4268" s="3">
        <v>26.5</v>
      </c>
      <c r="E4268" s="3">
        <v>22.85</v>
      </c>
      <c r="F4268" s="2"/>
      <c r="V4268" s="6"/>
    </row>
    <row r="4269" spans="1:22" x14ac:dyDescent="0.3">
      <c r="A4269" s="6">
        <v>44202</v>
      </c>
      <c r="B4269" s="3">
        <v>34.200000000000003</v>
      </c>
      <c r="C4269" s="3">
        <v>32.200000000000003</v>
      </c>
      <c r="D4269" s="3">
        <v>26.85</v>
      </c>
      <c r="E4269" s="3">
        <v>23</v>
      </c>
      <c r="F4269" s="2"/>
      <c r="V4269" s="6"/>
    </row>
    <row r="4270" spans="1:22" x14ac:dyDescent="0.3">
      <c r="A4270" s="6">
        <v>44203</v>
      </c>
      <c r="B4270" s="3">
        <v>38.85</v>
      </c>
      <c r="C4270" s="3">
        <v>33.65</v>
      </c>
      <c r="D4270" s="3">
        <v>30.13</v>
      </c>
      <c r="E4270" s="3">
        <v>22.75</v>
      </c>
      <c r="F4270" s="2"/>
      <c r="V4270" s="6"/>
    </row>
    <row r="4271" spans="1:22" x14ac:dyDescent="0.3">
      <c r="A4271" s="6">
        <v>44204</v>
      </c>
      <c r="B4271" s="3">
        <v>40.799999999999997</v>
      </c>
      <c r="C4271" s="3">
        <v>34.9</v>
      </c>
      <c r="D4271" s="3">
        <v>30.8</v>
      </c>
      <c r="E4271" s="3">
        <v>23.65</v>
      </c>
      <c r="F4271" s="2"/>
      <c r="V4271" s="6"/>
    </row>
    <row r="4272" spans="1:22" x14ac:dyDescent="0.3">
      <c r="A4272" s="6">
        <v>44207</v>
      </c>
      <c r="B4272" s="3">
        <v>42</v>
      </c>
      <c r="C4272" s="3">
        <v>39.25</v>
      </c>
      <c r="D4272" s="3">
        <v>31.1</v>
      </c>
      <c r="E4272" s="3">
        <v>23.55</v>
      </c>
      <c r="F4272" s="2"/>
      <c r="V4272" s="6"/>
    </row>
    <row r="4273" spans="1:22" x14ac:dyDescent="0.3">
      <c r="A4273" s="6">
        <v>44208</v>
      </c>
      <c r="B4273" s="3">
        <v>46.75</v>
      </c>
      <c r="C4273" s="3">
        <v>37</v>
      </c>
      <c r="D4273" s="3">
        <v>35.25</v>
      </c>
      <c r="E4273" s="3">
        <v>24.4</v>
      </c>
      <c r="F4273" s="2"/>
      <c r="V4273" s="6"/>
    </row>
    <row r="4274" spans="1:22" x14ac:dyDescent="0.3">
      <c r="A4274" s="6">
        <v>44209</v>
      </c>
      <c r="B4274" s="3">
        <v>42.4</v>
      </c>
      <c r="C4274" s="3">
        <v>36.85</v>
      </c>
      <c r="D4274" s="3">
        <v>32.6</v>
      </c>
      <c r="E4274" s="3">
        <v>25.2</v>
      </c>
      <c r="F4274" s="2"/>
      <c r="V4274" s="6"/>
    </row>
    <row r="4275" spans="1:22" x14ac:dyDescent="0.3">
      <c r="A4275" s="6">
        <v>44210</v>
      </c>
      <c r="B4275" s="3">
        <v>42.9</v>
      </c>
      <c r="C4275" s="3">
        <v>36.25</v>
      </c>
      <c r="D4275" s="3">
        <v>32.200000000000003</v>
      </c>
      <c r="E4275" s="3">
        <v>25.7</v>
      </c>
      <c r="F4275" s="2"/>
      <c r="V4275" s="6"/>
    </row>
    <row r="4276" spans="1:22" x14ac:dyDescent="0.3">
      <c r="A4276" s="6">
        <v>44211</v>
      </c>
      <c r="B4276" s="3">
        <v>41.5</v>
      </c>
      <c r="C4276" s="3">
        <v>36</v>
      </c>
      <c r="D4276" s="3">
        <v>31.6</v>
      </c>
      <c r="E4276" s="3">
        <v>24.98</v>
      </c>
      <c r="F4276" s="2"/>
      <c r="V4276" s="6"/>
    </row>
    <row r="4277" spans="1:22" x14ac:dyDescent="0.3">
      <c r="A4277" s="6">
        <v>44214</v>
      </c>
      <c r="B4277" s="3">
        <v>41.5</v>
      </c>
      <c r="C4277" s="3">
        <v>37.25</v>
      </c>
      <c r="D4277" s="3">
        <v>31.38</v>
      </c>
      <c r="E4277" s="3">
        <v>24.85</v>
      </c>
      <c r="F4277" s="2"/>
      <c r="V4277" s="6"/>
    </row>
    <row r="4278" spans="1:22" x14ac:dyDescent="0.3">
      <c r="A4278" s="6">
        <v>44215</v>
      </c>
      <c r="B4278" s="3">
        <v>43.2</v>
      </c>
      <c r="C4278" s="3">
        <v>37.549999999999997</v>
      </c>
      <c r="D4278" s="3">
        <v>32.299999999999997</v>
      </c>
      <c r="E4278" s="3">
        <v>24.43</v>
      </c>
      <c r="F4278" s="2"/>
      <c r="V4278" s="6"/>
    </row>
    <row r="4279" spans="1:22" x14ac:dyDescent="0.3">
      <c r="A4279" s="6">
        <v>44216</v>
      </c>
      <c r="B4279" s="3">
        <v>43.7</v>
      </c>
      <c r="C4279" s="3">
        <v>36.950000000000003</v>
      </c>
      <c r="D4279" s="3">
        <v>32.799999999999997</v>
      </c>
      <c r="E4279" s="3">
        <v>25.68</v>
      </c>
      <c r="F4279" s="2"/>
      <c r="V4279" s="6"/>
    </row>
    <row r="4280" spans="1:22" x14ac:dyDescent="0.3">
      <c r="A4280" s="6">
        <v>44217</v>
      </c>
      <c r="B4280" s="3">
        <v>42.65</v>
      </c>
      <c r="C4280" s="3">
        <v>38.9</v>
      </c>
      <c r="D4280" s="3">
        <v>33</v>
      </c>
      <c r="E4280" s="3">
        <v>26.28</v>
      </c>
      <c r="F4280" s="2"/>
      <c r="V4280" s="6"/>
    </row>
    <row r="4281" spans="1:22" x14ac:dyDescent="0.3">
      <c r="A4281" s="6">
        <v>44218</v>
      </c>
      <c r="B4281" s="3">
        <v>45.25</v>
      </c>
      <c r="C4281" s="3">
        <v>38.299999999999997</v>
      </c>
      <c r="D4281" s="3">
        <v>34.9</v>
      </c>
      <c r="E4281" s="3">
        <v>27.3</v>
      </c>
      <c r="F4281" s="2"/>
      <c r="V4281" s="6"/>
    </row>
    <row r="4282" spans="1:22" x14ac:dyDescent="0.3">
      <c r="A4282" s="6">
        <v>44221</v>
      </c>
      <c r="B4282" s="3">
        <v>44.5</v>
      </c>
      <c r="C4282" s="3">
        <v>37.75</v>
      </c>
      <c r="D4282" s="3">
        <v>34.200000000000003</v>
      </c>
      <c r="E4282" s="3">
        <v>29</v>
      </c>
      <c r="F4282" s="2"/>
      <c r="V4282" s="6"/>
    </row>
    <row r="4283" spans="1:22" x14ac:dyDescent="0.3">
      <c r="A4283" s="6">
        <v>44222</v>
      </c>
      <c r="B4283" s="3">
        <v>43.95</v>
      </c>
      <c r="C4283" s="3">
        <v>38.25</v>
      </c>
      <c r="D4283" s="3">
        <v>33.75</v>
      </c>
      <c r="E4283" s="3">
        <v>31.5</v>
      </c>
      <c r="F4283" s="2"/>
      <c r="V4283" s="6"/>
    </row>
    <row r="4284" spans="1:22" x14ac:dyDescent="0.3">
      <c r="A4284" s="6">
        <v>44223</v>
      </c>
      <c r="B4284" s="3">
        <v>45.5</v>
      </c>
      <c r="C4284" s="3">
        <v>40.950000000000003</v>
      </c>
      <c r="D4284" s="3">
        <v>34.5</v>
      </c>
      <c r="E4284" s="3">
        <v>31.25</v>
      </c>
      <c r="F4284" s="2"/>
      <c r="V4284" s="6"/>
    </row>
    <row r="4285" spans="1:22" x14ac:dyDescent="0.3">
      <c r="A4285" s="6">
        <v>44224</v>
      </c>
      <c r="B4285" s="3">
        <v>49.8</v>
      </c>
      <c r="C4285" s="3">
        <v>40.9</v>
      </c>
      <c r="D4285" s="3">
        <v>37.15</v>
      </c>
      <c r="E4285" s="3">
        <v>30.93</v>
      </c>
      <c r="F4285" s="2"/>
      <c r="V4285" s="6"/>
    </row>
    <row r="4286" spans="1:22" x14ac:dyDescent="0.3">
      <c r="A4286" s="6">
        <v>44225</v>
      </c>
      <c r="B4286" s="3">
        <v>51.2</v>
      </c>
      <c r="C4286" s="3">
        <v>35.15</v>
      </c>
      <c r="D4286" s="3">
        <v>37.299999999999997</v>
      </c>
      <c r="E4286" s="3">
        <v>31.7</v>
      </c>
      <c r="F4286" s="2"/>
      <c r="V4286" s="6"/>
    </row>
    <row r="4287" spans="1:22" x14ac:dyDescent="0.3">
      <c r="A4287" s="6">
        <v>44228</v>
      </c>
      <c r="B4287" s="3">
        <v>38.15</v>
      </c>
      <c r="C4287" s="3">
        <v>35</v>
      </c>
      <c r="D4287" s="3">
        <v>29.19</v>
      </c>
      <c r="E4287" s="3">
        <v>31.28</v>
      </c>
      <c r="F4287" s="2"/>
      <c r="V4287" s="6"/>
    </row>
    <row r="4288" spans="1:22" x14ac:dyDescent="0.3">
      <c r="A4288" s="6">
        <v>44229</v>
      </c>
      <c r="B4288" s="3">
        <v>38</v>
      </c>
      <c r="C4288" s="3">
        <v>31.9</v>
      </c>
      <c r="D4288" s="3">
        <v>29.25</v>
      </c>
      <c r="E4288" s="3">
        <v>31.1</v>
      </c>
      <c r="F4288" s="2"/>
      <c r="V4288" s="6"/>
    </row>
    <row r="4289" spans="1:22" x14ac:dyDescent="0.3">
      <c r="A4289" s="6">
        <v>44230</v>
      </c>
      <c r="B4289" s="3">
        <v>34.75</v>
      </c>
      <c r="C4289" s="3">
        <v>35.5</v>
      </c>
      <c r="D4289" s="3">
        <v>26.8</v>
      </c>
      <c r="E4289" s="3">
        <v>31.6</v>
      </c>
      <c r="F4289" s="2"/>
      <c r="V4289" s="6"/>
    </row>
    <row r="4290" spans="1:22" x14ac:dyDescent="0.3">
      <c r="A4290" s="6">
        <v>44231</v>
      </c>
      <c r="B4290" s="3">
        <v>38.9</v>
      </c>
      <c r="C4290" s="3">
        <v>35.4</v>
      </c>
      <c r="D4290" s="3">
        <v>30.2</v>
      </c>
      <c r="E4290" s="3">
        <v>29.9</v>
      </c>
      <c r="F4290" s="2"/>
      <c r="V4290" s="6"/>
    </row>
    <row r="4291" spans="1:22" x14ac:dyDescent="0.3">
      <c r="A4291" s="6">
        <v>44232</v>
      </c>
      <c r="B4291" s="3">
        <v>38.549999999999997</v>
      </c>
      <c r="C4291" s="3">
        <v>37.9</v>
      </c>
      <c r="D4291" s="3">
        <v>29.8</v>
      </c>
      <c r="E4291" s="3">
        <v>30.8</v>
      </c>
      <c r="F4291" s="2"/>
      <c r="V4291" s="6"/>
    </row>
    <row r="4292" spans="1:22" x14ac:dyDescent="0.3">
      <c r="A4292" s="6">
        <v>44235</v>
      </c>
      <c r="B4292" s="3">
        <v>42.65</v>
      </c>
      <c r="C4292" s="3">
        <v>35.85</v>
      </c>
      <c r="D4292" s="3">
        <v>32.15</v>
      </c>
      <c r="E4292" s="3">
        <v>30.7</v>
      </c>
      <c r="F4292" s="2"/>
      <c r="V4292" s="6"/>
    </row>
    <row r="4293" spans="1:22" x14ac:dyDescent="0.3">
      <c r="A4293" s="6">
        <v>44236</v>
      </c>
      <c r="B4293" s="3">
        <v>39.85</v>
      </c>
      <c r="C4293" s="3">
        <v>35.15</v>
      </c>
      <c r="D4293" s="3">
        <v>30.2</v>
      </c>
      <c r="E4293" s="3">
        <v>30.58</v>
      </c>
      <c r="F4293" s="2"/>
      <c r="V4293" s="6"/>
    </row>
    <row r="4294" spans="1:22" x14ac:dyDescent="0.3">
      <c r="A4294" s="6">
        <v>44237</v>
      </c>
      <c r="B4294" s="3">
        <v>38.75</v>
      </c>
      <c r="C4294" s="3">
        <v>35</v>
      </c>
      <c r="D4294" s="3">
        <v>29.3</v>
      </c>
      <c r="E4294" s="3">
        <v>29.4</v>
      </c>
      <c r="F4294" s="2"/>
      <c r="V4294" s="6"/>
    </row>
    <row r="4295" spans="1:22" x14ac:dyDescent="0.3">
      <c r="A4295" s="6">
        <v>44238</v>
      </c>
      <c r="B4295" s="3">
        <v>38.549999999999997</v>
      </c>
      <c r="C4295" s="3">
        <v>36.25</v>
      </c>
      <c r="D4295" s="3">
        <v>30</v>
      </c>
      <c r="E4295" s="3">
        <v>29.13</v>
      </c>
      <c r="F4295" s="2"/>
      <c r="V4295" s="6"/>
    </row>
    <row r="4296" spans="1:22" x14ac:dyDescent="0.3">
      <c r="A4296" s="6">
        <v>44239</v>
      </c>
      <c r="B4296" s="3">
        <v>39.200000000000003</v>
      </c>
      <c r="C4296" s="3">
        <v>31.8</v>
      </c>
      <c r="D4296" s="3">
        <v>31.5</v>
      </c>
      <c r="E4296" s="3">
        <v>29.08</v>
      </c>
      <c r="F4296" s="2"/>
      <c r="V4296" s="6"/>
    </row>
    <row r="4297" spans="1:22" x14ac:dyDescent="0.3">
      <c r="A4297" s="6">
        <v>44242</v>
      </c>
      <c r="B4297" s="3">
        <v>34.4</v>
      </c>
      <c r="C4297" s="3">
        <v>32.65</v>
      </c>
      <c r="D4297" s="3">
        <v>27.5</v>
      </c>
      <c r="E4297" s="3">
        <v>30</v>
      </c>
      <c r="F4297" s="2"/>
      <c r="V4297" s="6"/>
    </row>
    <row r="4298" spans="1:22" x14ac:dyDescent="0.3">
      <c r="A4298" s="6">
        <v>44243</v>
      </c>
      <c r="B4298" s="3">
        <v>35.200000000000003</v>
      </c>
      <c r="C4298" s="3">
        <v>30.15</v>
      </c>
      <c r="D4298" s="3">
        <v>28</v>
      </c>
      <c r="E4298" s="3">
        <v>35.25</v>
      </c>
      <c r="F4298" s="2"/>
      <c r="V4298" s="6"/>
    </row>
    <row r="4299" spans="1:22" x14ac:dyDescent="0.3">
      <c r="A4299" s="6">
        <v>44244</v>
      </c>
      <c r="B4299" s="3">
        <v>33.15</v>
      </c>
      <c r="C4299" s="3">
        <v>30.9</v>
      </c>
      <c r="D4299" s="3">
        <v>26.2</v>
      </c>
      <c r="E4299" s="3">
        <v>35.5</v>
      </c>
      <c r="F4299" s="2"/>
      <c r="V4299" s="6"/>
    </row>
    <row r="4300" spans="1:22" x14ac:dyDescent="0.3">
      <c r="A4300" s="6">
        <v>44245</v>
      </c>
      <c r="B4300" s="3">
        <v>34.4</v>
      </c>
      <c r="C4300" s="3">
        <v>30.5</v>
      </c>
      <c r="D4300" s="3">
        <v>26.75</v>
      </c>
      <c r="E4300" s="3">
        <v>35.200000000000003</v>
      </c>
      <c r="F4300" s="2"/>
      <c r="V4300" s="6"/>
    </row>
    <row r="4301" spans="1:22" x14ac:dyDescent="0.3">
      <c r="A4301" s="6">
        <v>44246</v>
      </c>
      <c r="B4301" s="3">
        <v>33.65</v>
      </c>
      <c r="C4301" s="3">
        <v>26.05</v>
      </c>
      <c r="D4301" s="3">
        <v>26.2</v>
      </c>
      <c r="E4301" s="3">
        <v>36</v>
      </c>
      <c r="F4301" s="2"/>
      <c r="V4301" s="6"/>
    </row>
    <row r="4302" spans="1:22" x14ac:dyDescent="0.3">
      <c r="A4302" s="6">
        <v>44249</v>
      </c>
      <c r="B4302" s="3">
        <v>29.95</v>
      </c>
      <c r="C4302" s="3">
        <v>26.57</v>
      </c>
      <c r="D4302" s="3">
        <v>22.9</v>
      </c>
      <c r="E4302" s="3">
        <v>35.200000000000003</v>
      </c>
      <c r="F4302" s="2"/>
      <c r="V4302" s="6"/>
    </row>
    <row r="4303" spans="1:22" x14ac:dyDescent="0.3">
      <c r="A4303" s="6">
        <v>44250</v>
      </c>
      <c r="B4303" s="3">
        <v>31.05</v>
      </c>
      <c r="C4303" s="3">
        <v>26.4</v>
      </c>
      <c r="D4303" s="3">
        <v>23.05</v>
      </c>
      <c r="E4303" s="3">
        <v>34.35</v>
      </c>
      <c r="F4303" s="2"/>
      <c r="V4303" s="6"/>
    </row>
    <row r="4304" spans="1:22" x14ac:dyDescent="0.3">
      <c r="A4304" s="6">
        <v>44251</v>
      </c>
      <c r="B4304" s="3">
        <v>30.55</v>
      </c>
      <c r="C4304" s="3">
        <v>26.35</v>
      </c>
      <c r="D4304" s="3">
        <v>23</v>
      </c>
      <c r="E4304" s="3">
        <v>35</v>
      </c>
      <c r="F4304" s="2"/>
      <c r="V4304" s="6"/>
    </row>
    <row r="4305" spans="1:22" x14ac:dyDescent="0.3">
      <c r="A4305" s="6">
        <v>44252</v>
      </c>
      <c r="B4305" s="3">
        <v>30.4</v>
      </c>
      <c r="C4305" s="3">
        <v>26.55</v>
      </c>
      <c r="D4305" s="3">
        <v>22.65</v>
      </c>
      <c r="E4305" s="3">
        <v>37</v>
      </c>
      <c r="F4305" s="2"/>
      <c r="V4305" s="6"/>
    </row>
    <row r="4306" spans="1:22" x14ac:dyDescent="0.3">
      <c r="A4306" s="6">
        <v>44253</v>
      </c>
      <c r="B4306" s="3">
        <v>30.65</v>
      </c>
      <c r="C4306" s="3">
        <v>25.35</v>
      </c>
      <c r="D4306" s="3">
        <v>23.15</v>
      </c>
      <c r="E4306" s="3">
        <v>36.15</v>
      </c>
      <c r="F4306" s="2"/>
      <c r="V4306" s="6"/>
    </row>
    <row r="4307" spans="1:22" x14ac:dyDescent="0.3">
      <c r="A4307" s="6">
        <v>44256</v>
      </c>
      <c r="B4307" s="3">
        <v>29.1</v>
      </c>
      <c r="C4307" s="3">
        <v>26.25</v>
      </c>
      <c r="D4307" s="3">
        <v>22.8</v>
      </c>
      <c r="E4307" s="3">
        <v>38</v>
      </c>
      <c r="F4307" s="2"/>
      <c r="V4307" s="6"/>
    </row>
    <row r="4308" spans="1:22" x14ac:dyDescent="0.3">
      <c r="A4308" s="6">
        <v>44257</v>
      </c>
      <c r="B4308" s="3">
        <v>29.95</v>
      </c>
      <c r="C4308" s="3">
        <v>25.7</v>
      </c>
      <c r="D4308" s="3">
        <v>23.8</v>
      </c>
      <c r="E4308" s="3">
        <v>36.75</v>
      </c>
      <c r="F4308" s="2"/>
      <c r="V4308" s="6"/>
    </row>
    <row r="4309" spans="1:22" x14ac:dyDescent="0.3">
      <c r="A4309" s="6">
        <v>44258</v>
      </c>
      <c r="B4309" s="3">
        <v>27.85</v>
      </c>
      <c r="C4309" s="3">
        <v>25.95</v>
      </c>
      <c r="D4309" s="3">
        <v>23.4</v>
      </c>
      <c r="E4309" s="3">
        <v>37</v>
      </c>
      <c r="F4309" s="2"/>
      <c r="V4309" s="6"/>
    </row>
    <row r="4310" spans="1:22" x14ac:dyDescent="0.3">
      <c r="A4310" s="6">
        <v>44259</v>
      </c>
      <c r="B4310" s="3">
        <v>28.4</v>
      </c>
      <c r="C4310" s="3">
        <v>26.5</v>
      </c>
      <c r="D4310" s="3">
        <v>23.85</v>
      </c>
      <c r="E4310" s="3">
        <v>36.9</v>
      </c>
      <c r="F4310" s="2"/>
      <c r="V4310" s="6"/>
    </row>
    <row r="4311" spans="1:22" x14ac:dyDescent="0.3">
      <c r="A4311" s="6">
        <v>44260</v>
      </c>
      <c r="B4311" s="3">
        <v>28.9</v>
      </c>
      <c r="C4311" s="3">
        <v>27.45</v>
      </c>
      <c r="D4311" s="3">
        <v>25.2</v>
      </c>
      <c r="E4311" s="3">
        <v>38.700000000000003</v>
      </c>
      <c r="F4311" s="2"/>
      <c r="V4311" s="6"/>
    </row>
    <row r="4312" spans="1:22" x14ac:dyDescent="0.3">
      <c r="A4312" s="6">
        <v>44263</v>
      </c>
      <c r="B4312" s="3">
        <v>30.25</v>
      </c>
      <c r="C4312" s="3">
        <v>28.75</v>
      </c>
      <c r="D4312" s="3">
        <v>25.61</v>
      </c>
      <c r="E4312" s="3">
        <v>39.6</v>
      </c>
      <c r="F4312" s="2"/>
      <c r="V4312" s="6"/>
    </row>
    <row r="4313" spans="1:22" x14ac:dyDescent="0.3">
      <c r="A4313" s="6">
        <v>44264</v>
      </c>
      <c r="B4313" s="3">
        <v>31.45</v>
      </c>
      <c r="C4313" s="3">
        <v>29.75</v>
      </c>
      <c r="D4313" s="3">
        <v>26.75</v>
      </c>
      <c r="E4313" s="3">
        <v>40.200000000000003</v>
      </c>
      <c r="F4313" s="2"/>
      <c r="V4313" s="6"/>
    </row>
    <row r="4314" spans="1:22" x14ac:dyDescent="0.3">
      <c r="A4314" s="6">
        <v>44265</v>
      </c>
      <c r="B4314" s="3">
        <v>32.25</v>
      </c>
      <c r="C4314" s="3">
        <v>30.6</v>
      </c>
      <c r="D4314" s="3">
        <v>27.4</v>
      </c>
      <c r="E4314" s="3">
        <v>40</v>
      </c>
      <c r="F4314" s="2"/>
      <c r="V4314" s="6"/>
    </row>
    <row r="4315" spans="1:22" x14ac:dyDescent="0.3">
      <c r="A4315" s="6">
        <v>44266</v>
      </c>
      <c r="B4315" s="3">
        <v>33.049999999999997</v>
      </c>
      <c r="C4315" s="3">
        <v>30.05</v>
      </c>
      <c r="D4315" s="3">
        <v>28.45</v>
      </c>
      <c r="E4315" s="3">
        <v>42.75</v>
      </c>
      <c r="F4315" s="2"/>
      <c r="V4315" s="6"/>
    </row>
    <row r="4316" spans="1:22" x14ac:dyDescent="0.3">
      <c r="A4316" s="6">
        <v>44267</v>
      </c>
      <c r="B4316" s="3">
        <v>32.6</v>
      </c>
      <c r="C4316" s="3">
        <v>29.3</v>
      </c>
      <c r="D4316" s="3">
        <v>28.15</v>
      </c>
      <c r="E4316" s="3">
        <v>43.5</v>
      </c>
      <c r="F4316" s="2"/>
      <c r="V4316" s="6"/>
    </row>
    <row r="4317" spans="1:22" x14ac:dyDescent="0.3">
      <c r="A4317" s="6">
        <v>44270</v>
      </c>
      <c r="B4317" s="3">
        <v>32.35</v>
      </c>
      <c r="C4317" s="3">
        <v>26.35</v>
      </c>
      <c r="D4317" s="3">
        <v>27.54</v>
      </c>
      <c r="E4317" s="3">
        <v>41.3</v>
      </c>
      <c r="F4317" s="2"/>
      <c r="V4317" s="6"/>
    </row>
    <row r="4318" spans="1:22" x14ac:dyDescent="0.3">
      <c r="A4318" s="6">
        <v>44271</v>
      </c>
      <c r="B4318" s="3">
        <v>29.3</v>
      </c>
      <c r="C4318" s="3">
        <v>27.9</v>
      </c>
      <c r="D4318" s="3">
        <v>24.5</v>
      </c>
      <c r="E4318" s="3">
        <v>41.7</v>
      </c>
      <c r="F4318" s="2"/>
      <c r="V4318" s="6"/>
    </row>
    <row r="4319" spans="1:22" x14ac:dyDescent="0.3">
      <c r="A4319" s="6">
        <v>44272</v>
      </c>
      <c r="B4319" s="3">
        <v>31</v>
      </c>
      <c r="C4319" s="3">
        <v>28</v>
      </c>
      <c r="D4319" s="3">
        <v>25.7</v>
      </c>
      <c r="E4319" s="3">
        <v>39.299999999999997</v>
      </c>
      <c r="F4319" s="2"/>
      <c r="V4319" s="6"/>
    </row>
    <row r="4320" spans="1:22" x14ac:dyDescent="0.3">
      <c r="A4320" s="6">
        <v>44273</v>
      </c>
      <c r="B4320" s="3">
        <v>31.6</v>
      </c>
      <c r="C4320" s="3">
        <v>27.35</v>
      </c>
      <c r="D4320" s="3">
        <v>26.01</v>
      </c>
      <c r="E4320" s="3">
        <v>39.15</v>
      </c>
      <c r="F4320" s="2"/>
      <c r="V4320" s="6"/>
    </row>
    <row r="4321" spans="1:22" x14ac:dyDescent="0.3">
      <c r="A4321" s="6">
        <v>44274</v>
      </c>
      <c r="B4321" s="3">
        <v>30.5</v>
      </c>
      <c r="C4321" s="3">
        <v>28.15</v>
      </c>
      <c r="D4321" s="3">
        <v>25.2</v>
      </c>
      <c r="E4321" s="3">
        <v>41</v>
      </c>
      <c r="F4321" s="2"/>
      <c r="V4321" s="6"/>
    </row>
    <row r="4322" spans="1:22" x14ac:dyDescent="0.3">
      <c r="A4322" s="6">
        <v>44277</v>
      </c>
      <c r="B4322" s="3">
        <v>32.25</v>
      </c>
      <c r="C4322" s="3">
        <v>28.69</v>
      </c>
      <c r="D4322" s="3">
        <v>26.5</v>
      </c>
      <c r="E4322" s="3">
        <v>40.450000000000003</v>
      </c>
      <c r="F4322" s="2"/>
      <c r="V4322" s="6"/>
    </row>
    <row r="4323" spans="1:22" x14ac:dyDescent="0.3">
      <c r="A4323" s="6">
        <v>44278</v>
      </c>
      <c r="B4323" s="3">
        <v>32.299999999999997</v>
      </c>
      <c r="C4323" s="3">
        <v>29.25</v>
      </c>
      <c r="D4323" s="3">
        <v>26.7</v>
      </c>
      <c r="E4323" s="3">
        <v>40.700000000000003</v>
      </c>
      <c r="F4323" s="2"/>
      <c r="V4323" s="6"/>
    </row>
    <row r="4324" spans="1:22" x14ac:dyDescent="0.3">
      <c r="A4324" s="6">
        <v>44279</v>
      </c>
      <c r="B4324" s="3">
        <v>32.549999999999997</v>
      </c>
      <c r="C4324" s="3">
        <v>29.9</v>
      </c>
      <c r="D4324" s="3">
        <v>27.25</v>
      </c>
      <c r="E4324" s="3">
        <v>38.4</v>
      </c>
      <c r="F4324" s="2"/>
      <c r="V4324" s="6"/>
    </row>
    <row r="4325" spans="1:22" x14ac:dyDescent="0.3">
      <c r="A4325" s="6">
        <v>44280</v>
      </c>
      <c r="B4325" s="3">
        <v>33.5</v>
      </c>
      <c r="C4325" s="3">
        <v>29.95</v>
      </c>
      <c r="D4325" s="3">
        <v>28</v>
      </c>
      <c r="E4325" s="3">
        <v>36</v>
      </c>
      <c r="F4325" s="2"/>
      <c r="V4325" s="6"/>
    </row>
    <row r="4326" spans="1:22" x14ac:dyDescent="0.3">
      <c r="A4326" s="6">
        <v>44281</v>
      </c>
      <c r="B4326" s="3">
        <v>33.799999999999997</v>
      </c>
      <c r="C4326" s="3">
        <v>29.35</v>
      </c>
      <c r="D4326" s="3">
        <v>28.5</v>
      </c>
      <c r="E4326" s="3">
        <v>32.5</v>
      </c>
      <c r="F4326" s="2"/>
      <c r="V4326" s="6"/>
    </row>
    <row r="4327" spans="1:22" x14ac:dyDescent="0.3">
      <c r="A4327" s="6">
        <v>44284</v>
      </c>
      <c r="B4327" s="3">
        <v>33.049999999999997</v>
      </c>
      <c r="C4327" s="3">
        <v>28.05</v>
      </c>
      <c r="D4327" s="3">
        <v>27.95</v>
      </c>
      <c r="E4327" s="3">
        <v>33.1</v>
      </c>
      <c r="F4327" s="2"/>
      <c r="V4327" s="6"/>
    </row>
    <row r="4328" spans="1:22" x14ac:dyDescent="0.3">
      <c r="A4328" s="6">
        <v>44285</v>
      </c>
      <c r="B4328" s="3">
        <v>31.95</v>
      </c>
      <c r="C4328" s="3">
        <v>27.99</v>
      </c>
      <c r="D4328" s="3">
        <v>27</v>
      </c>
      <c r="E4328" s="3">
        <v>32.08</v>
      </c>
      <c r="F4328" s="2"/>
      <c r="V4328" s="6"/>
    </row>
    <row r="4329" spans="1:22" x14ac:dyDescent="0.3">
      <c r="A4329" s="6">
        <v>44286</v>
      </c>
      <c r="B4329" s="3">
        <v>32.15</v>
      </c>
      <c r="C4329" s="3">
        <v>26.25</v>
      </c>
      <c r="D4329" s="3">
        <v>27</v>
      </c>
      <c r="E4329" s="3">
        <v>33.5</v>
      </c>
      <c r="F4329" s="2"/>
      <c r="V4329" s="6"/>
    </row>
    <row r="4330" spans="1:22" x14ac:dyDescent="0.3">
      <c r="A4330" s="6">
        <v>44292</v>
      </c>
      <c r="B4330" s="3">
        <v>27.65</v>
      </c>
      <c r="C4330" s="3">
        <v>26.7</v>
      </c>
      <c r="D4330" s="3">
        <v>23.99</v>
      </c>
      <c r="E4330" s="3">
        <v>36.58</v>
      </c>
      <c r="F4330" s="2"/>
      <c r="V4330" s="6"/>
    </row>
    <row r="4331" spans="1:22" x14ac:dyDescent="0.3">
      <c r="A4331" s="6">
        <v>44293</v>
      </c>
      <c r="B4331" s="3">
        <v>28.2</v>
      </c>
      <c r="C4331" s="3">
        <v>28</v>
      </c>
      <c r="D4331" s="3">
        <v>24.13</v>
      </c>
      <c r="E4331" s="3">
        <v>38.35</v>
      </c>
      <c r="F4331" s="2"/>
      <c r="V4331" s="6"/>
    </row>
    <row r="4332" spans="1:22" x14ac:dyDescent="0.3">
      <c r="A4332" s="6">
        <v>44294</v>
      </c>
      <c r="B4332" s="3">
        <v>29.2</v>
      </c>
      <c r="C4332" s="3">
        <v>29.75</v>
      </c>
      <c r="D4332" s="3">
        <v>26.35</v>
      </c>
      <c r="E4332" s="3">
        <v>40.5</v>
      </c>
      <c r="F4332" s="2"/>
      <c r="V4332" s="6"/>
    </row>
    <row r="4333" spans="1:22" x14ac:dyDescent="0.3">
      <c r="A4333" s="6">
        <v>44295</v>
      </c>
      <c r="B4333" s="3">
        <v>30.7</v>
      </c>
      <c r="C4333" s="3">
        <v>31</v>
      </c>
      <c r="D4333" s="3">
        <v>27.75</v>
      </c>
      <c r="E4333" s="3">
        <v>41.2</v>
      </c>
      <c r="F4333" s="2"/>
      <c r="V4333" s="6"/>
    </row>
    <row r="4334" spans="1:22" x14ac:dyDescent="0.3">
      <c r="A4334" s="6">
        <v>44298</v>
      </c>
      <c r="B4334" s="3">
        <v>32</v>
      </c>
      <c r="C4334" s="3">
        <v>30.55</v>
      </c>
      <c r="D4334" s="3">
        <v>29.35</v>
      </c>
      <c r="E4334" s="3">
        <v>41.5</v>
      </c>
      <c r="F4334" s="2"/>
      <c r="V4334" s="6"/>
    </row>
    <row r="4335" spans="1:22" x14ac:dyDescent="0.3">
      <c r="A4335" s="6">
        <v>44299</v>
      </c>
      <c r="B4335" s="3">
        <v>31.55</v>
      </c>
      <c r="C4335" s="3">
        <v>30.6</v>
      </c>
      <c r="D4335" s="3">
        <v>28.7</v>
      </c>
      <c r="E4335" s="3">
        <v>37.799999999999997</v>
      </c>
      <c r="F4335" s="2"/>
      <c r="V4335" s="6"/>
    </row>
    <row r="4336" spans="1:22" x14ac:dyDescent="0.3">
      <c r="A4336" s="6">
        <v>44300</v>
      </c>
      <c r="B4336" s="3">
        <v>32.35</v>
      </c>
      <c r="C4336" s="3">
        <v>31.75</v>
      </c>
      <c r="D4336" s="3">
        <v>28.87</v>
      </c>
      <c r="E4336" s="3">
        <v>39.5</v>
      </c>
      <c r="F4336" s="2"/>
      <c r="V4336" s="6"/>
    </row>
    <row r="4337" spans="1:22" x14ac:dyDescent="0.3">
      <c r="A4337" s="6">
        <v>44301</v>
      </c>
      <c r="B4337" s="3">
        <v>34.25</v>
      </c>
      <c r="C4337" s="3">
        <v>31.5</v>
      </c>
      <c r="D4337" s="3">
        <v>29.3</v>
      </c>
      <c r="E4337" s="3">
        <v>39.799999999999997</v>
      </c>
      <c r="F4337" s="2"/>
      <c r="V4337" s="6"/>
    </row>
    <row r="4338" spans="1:22" x14ac:dyDescent="0.3">
      <c r="A4338" s="6">
        <v>44302</v>
      </c>
      <c r="B4338" s="3">
        <v>34.450000000000003</v>
      </c>
      <c r="C4338" s="3">
        <v>31.65</v>
      </c>
      <c r="D4338" s="3">
        <v>28.95</v>
      </c>
      <c r="E4338" s="3">
        <v>45.2</v>
      </c>
      <c r="F4338" s="2"/>
      <c r="V4338" s="6"/>
    </row>
    <row r="4339" spans="1:22" x14ac:dyDescent="0.3">
      <c r="A4339" s="6">
        <v>44305</v>
      </c>
      <c r="B4339" s="3">
        <v>35</v>
      </c>
      <c r="C4339" s="3">
        <v>32.15</v>
      </c>
      <c r="D4339" s="3">
        <v>28.95</v>
      </c>
      <c r="E4339" s="3">
        <v>44.48</v>
      </c>
      <c r="F4339" s="2"/>
      <c r="V4339" s="6"/>
    </row>
    <row r="4340" spans="1:22" x14ac:dyDescent="0.3">
      <c r="A4340" s="6">
        <v>44306</v>
      </c>
      <c r="B4340" s="3">
        <v>35.6</v>
      </c>
      <c r="C4340" s="3">
        <v>30.4</v>
      </c>
      <c r="D4340" s="3">
        <v>29.05</v>
      </c>
      <c r="E4340" s="3">
        <v>47</v>
      </c>
      <c r="F4340" s="2"/>
      <c r="V4340" s="6"/>
    </row>
    <row r="4341" spans="1:22" x14ac:dyDescent="0.3">
      <c r="A4341" s="6">
        <v>44307</v>
      </c>
      <c r="B4341" s="3">
        <v>34.200000000000003</v>
      </c>
      <c r="C4341" s="3">
        <v>31.25</v>
      </c>
      <c r="D4341" s="3">
        <v>27.35</v>
      </c>
      <c r="E4341" s="3">
        <v>46.35</v>
      </c>
      <c r="F4341" s="2"/>
      <c r="V4341" s="6"/>
    </row>
    <row r="4342" spans="1:22" x14ac:dyDescent="0.3">
      <c r="A4342" s="6">
        <v>44308</v>
      </c>
      <c r="B4342" s="3">
        <v>35.25</v>
      </c>
      <c r="C4342" s="3">
        <v>31.2</v>
      </c>
      <c r="D4342" s="3">
        <v>28.25</v>
      </c>
      <c r="E4342" s="3">
        <v>47.05</v>
      </c>
      <c r="F4342" s="2"/>
      <c r="V4342" s="6"/>
    </row>
    <row r="4343" spans="1:22" x14ac:dyDescent="0.3">
      <c r="A4343" s="6">
        <v>44309</v>
      </c>
      <c r="B4343" s="3">
        <v>35.700000000000003</v>
      </c>
      <c r="C4343" s="3">
        <v>30.9</v>
      </c>
      <c r="D4343" s="3">
        <v>27.93</v>
      </c>
      <c r="E4343" s="3">
        <v>46.3</v>
      </c>
      <c r="F4343" s="2"/>
      <c r="V4343" s="6"/>
    </row>
    <row r="4344" spans="1:22" x14ac:dyDescent="0.3">
      <c r="A4344" s="6">
        <v>44312</v>
      </c>
      <c r="B4344" s="3">
        <v>36.549999999999997</v>
      </c>
      <c r="C4344" s="3">
        <v>29.65</v>
      </c>
      <c r="D4344" s="3">
        <v>27.53</v>
      </c>
      <c r="E4344" s="3">
        <v>48.5</v>
      </c>
      <c r="F4344" s="2"/>
      <c r="V4344" s="6"/>
    </row>
    <row r="4345" spans="1:22" x14ac:dyDescent="0.3">
      <c r="A4345" s="6">
        <v>44313</v>
      </c>
      <c r="B4345" s="3">
        <v>35.6</v>
      </c>
      <c r="C4345" s="3">
        <v>29.45</v>
      </c>
      <c r="D4345" s="3">
        <v>26.25</v>
      </c>
      <c r="E4345" s="3">
        <v>49.4</v>
      </c>
      <c r="F4345" s="2"/>
      <c r="V4345" s="6"/>
    </row>
    <row r="4346" spans="1:22" x14ac:dyDescent="0.3">
      <c r="A4346" s="6">
        <v>44314</v>
      </c>
      <c r="B4346" s="3">
        <v>35.549999999999997</v>
      </c>
      <c r="C4346" s="3">
        <v>29.15</v>
      </c>
      <c r="D4346" s="3">
        <v>26.24</v>
      </c>
      <c r="E4346" s="3">
        <v>50.5</v>
      </c>
      <c r="F4346" s="2"/>
      <c r="V4346" s="6"/>
    </row>
    <row r="4347" spans="1:22" x14ac:dyDescent="0.3">
      <c r="A4347" s="6">
        <v>44315</v>
      </c>
      <c r="B4347" s="3">
        <v>35.9</v>
      </c>
      <c r="C4347" s="3">
        <v>30.1</v>
      </c>
      <c r="D4347" s="3">
        <v>26.4</v>
      </c>
      <c r="E4347" s="3">
        <v>51</v>
      </c>
      <c r="F4347" s="2"/>
      <c r="V4347" s="6"/>
    </row>
    <row r="4348" spans="1:22" x14ac:dyDescent="0.3">
      <c r="A4348" s="6">
        <v>44316</v>
      </c>
      <c r="B4348" s="3">
        <v>37.799999999999997</v>
      </c>
      <c r="C4348" s="3">
        <v>29.8</v>
      </c>
      <c r="D4348" s="3">
        <v>27.3</v>
      </c>
      <c r="E4348" s="3">
        <v>50.23</v>
      </c>
      <c r="F4348" s="2"/>
      <c r="V4348" s="6"/>
    </row>
    <row r="4349" spans="1:22" x14ac:dyDescent="0.3">
      <c r="A4349" s="6">
        <v>44319</v>
      </c>
      <c r="B4349" s="3">
        <v>32.1</v>
      </c>
      <c r="C4349" s="3">
        <v>30.5</v>
      </c>
      <c r="D4349" s="3">
        <v>33.25</v>
      </c>
      <c r="E4349" s="3">
        <v>48.8</v>
      </c>
      <c r="F4349" s="2"/>
      <c r="V4349" s="6"/>
    </row>
    <row r="4350" spans="1:22" x14ac:dyDescent="0.3">
      <c r="A4350" s="6">
        <v>44320</v>
      </c>
      <c r="B4350" s="3">
        <v>32.9</v>
      </c>
      <c r="C4350" s="3">
        <v>30.8</v>
      </c>
      <c r="D4350" s="3">
        <v>33.700000000000003</v>
      </c>
      <c r="E4350" s="3">
        <v>47.45</v>
      </c>
      <c r="F4350" s="2"/>
      <c r="V4350" s="6"/>
    </row>
    <row r="4351" spans="1:22" x14ac:dyDescent="0.3">
      <c r="A4351" s="6">
        <v>44321</v>
      </c>
      <c r="B4351" s="3">
        <v>32.950000000000003</v>
      </c>
      <c r="C4351" s="3">
        <v>31.9</v>
      </c>
      <c r="D4351" s="3">
        <v>33.450000000000003</v>
      </c>
      <c r="E4351" s="3">
        <v>47.45</v>
      </c>
      <c r="F4351" s="2"/>
      <c r="V4351" s="6"/>
    </row>
    <row r="4352" spans="1:22" x14ac:dyDescent="0.3">
      <c r="A4352" s="6">
        <v>44322</v>
      </c>
      <c r="B4352" s="3">
        <v>34</v>
      </c>
      <c r="C4352" s="3">
        <v>31.62</v>
      </c>
      <c r="D4352" s="3">
        <v>34.299999999999997</v>
      </c>
      <c r="E4352" s="3">
        <v>48.43</v>
      </c>
      <c r="F4352" s="2"/>
      <c r="V4352" s="6"/>
    </row>
    <row r="4353" spans="1:22" x14ac:dyDescent="0.3">
      <c r="A4353" s="6">
        <v>44323</v>
      </c>
      <c r="B4353" s="3">
        <v>33.299999999999997</v>
      </c>
      <c r="C4353" s="3">
        <v>28.8</v>
      </c>
      <c r="D4353" s="3">
        <v>33.380000000000003</v>
      </c>
      <c r="E4353" s="3">
        <v>47.8</v>
      </c>
      <c r="F4353" s="2"/>
      <c r="V4353" s="6"/>
    </row>
    <row r="4354" spans="1:22" x14ac:dyDescent="0.3">
      <c r="A4354" s="6">
        <v>44326</v>
      </c>
      <c r="B4354" s="3">
        <v>30.7</v>
      </c>
      <c r="C4354" s="3">
        <v>30.75</v>
      </c>
      <c r="D4354" s="3">
        <v>30.98</v>
      </c>
      <c r="E4354" s="3">
        <v>47.85</v>
      </c>
      <c r="F4354" s="2"/>
      <c r="V4354" s="6"/>
    </row>
    <row r="4355" spans="1:22" x14ac:dyDescent="0.3">
      <c r="A4355" s="6">
        <v>44327</v>
      </c>
      <c r="B4355" s="3">
        <v>32.6</v>
      </c>
      <c r="C4355" s="3">
        <v>32.15</v>
      </c>
      <c r="D4355" s="3">
        <v>32.9</v>
      </c>
      <c r="E4355" s="3">
        <v>47.45</v>
      </c>
      <c r="F4355" s="2"/>
      <c r="V4355" s="6"/>
    </row>
    <row r="4356" spans="1:22" x14ac:dyDescent="0.3">
      <c r="A4356" s="6">
        <v>44328</v>
      </c>
      <c r="B4356" s="3">
        <v>34.1</v>
      </c>
      <c r="C4356" s="3">
        <v>32.200000000000003</v>
      </c>
      <c r="D4356" s="3">
        <v>34.15</v>
      </c>
      <c r="E4356" s="3">
        <v>48.25</v>
      </c>
      <c r="F4356" s="2"/>
      <c r="V4356" s="6"/>
    </row>
    <row r="4357" spans="1:22" x14ac:dyDescent="0.3">
      <c r="A4357" s="6">
        <v>44330</v>
      </c>
      <c r="B4357" s="3">
        <v>34.5</v>
      </c>
      <c r="C4357" s="3">
        <v>34.6</v>
      </c>
      <c r="D4357" s="3">
        <v>34</v>
      </c>
      <c r="E4357" s="3">
        <v>49.3</v>
      </c>
      <c r="F4357" s="2"/>
      <c r="V4357" s="6"/>
    </row>
    <row r="4358" spans="1:22" x14ac:dyDescent="0.3">
      <c r="A4358" s="6">
        <v>44334</v>
      </c>
      <c r="B4358" s="3">
        <v>38.25</v>
      </c>
      <c r="C4358" s="3">
        <v>33.6</v>
      </c>
      <c r="D4358" s="3">
        <v>36.1</v>
      </c>
      <c r="E4358" s="3">
        <v>50.3</v>
      </c>
      <c r="F4358" s="2"/>
      <c r="V4358" s="6"/>
    </row>
    <row r="4359" spans="1:22" x14ac:dyDescent="0.3">
      <c r="A4359" s="6">
        <v>44335</v>
      </c>
      <c r="B4359" s="3">
        <v>37.549999999999997</v>
      </c>
      <c r="C4359" s="3">
        <v>34.049999999999997</v>
      </c>
      <c r="D4359" s="3">
        <v>34.950000000000003</v>
      </c>
      <c r="E4359" s="3">
        <v>51.15</v>
      </c>
      <c r="F4359" s="2"/>
      <c r="V4359" s="6"/>
    </row>
    <row r="4360" spans="1:22" x14ac:dyDescent="0.3">
      <c r="A4360" s="6">
        <v>44336</v>
      </c>
      <c r="B4360" s="3">
        <v>38</v>
      </c>
      <c r="C4360" s="3">
        <v>34.4</v>
      </c>
      <c r="D4360" s="3">
        <v>35.15</v>
      </c>
      <c r="E4360" s="3">
        <v>57.23</v>
      </c>
      <c r="F4360" s="2"/>
      <c r="V4360" s="6"/>
    </row>
    <row r="4361" spans="1:22" x14ac:dyDescent="0.3">
      <c r="A4361" s="6">
        <v>44337</v>
      </c>
      <c r="B4361" s="3">
        <v>38.65</v>
      </c>
      <c r="C4361" s="3">
        <v>36.5</v>
      </c>
      <c r="D4361" s="3">
        <v>35</v>
      </c>
      <c r="E4361" s="3">
        <v>58</v>
      </c>
      <c r="F4361" s="2"/>
      <c r="V4361" s="6"/>
    </row>
    <row r="4362" spans="1:22" x14ac:dyDescent="0.3">
      <c r="A4362" s="6">
        <v>44341</v>
      </c>
      <c r="B4362" s="3">
        <v>41.3</v>
      </c>
      <c r="C4362" s="3">
        <v>37.700000000000003</v>
      </c>
      <c r="D4362" s="3">
        <v>36.9</v>
      </c>
      <c r="E4362" s="3">
        <v>57.1</v>
      </c>
      <c r="F4362" s="2"/>
      <c r="V4362" s="6"/>
    </row>
    <row r="4363" spans="1:22" x14ac:dyDescent="0.3">
      <c r="A4363" s="6">
        <v>44342</v>
      </c>
      <c r="B4363" s="3">
        <v>41.95</v>
      </c>
      <c r="C4363" s="3">
        <v>38.4</v>
      </c>
      <c r="D4363" s="3">
        <v>38.5</v>
      </c>
      <c r="E4363" s="3">
        <v>57.2</v>
      </c>
      <c r="F4363" s="2"/>
      <c r="V4363" s="6"/>
    </row>
    <row r="4364" spans="1:22" x14ac:dyDescent="0.3">
      <c r="A4364" s="6">
        <v>44343</v>
      </c>
      <c r="B4364" s="3">
        <v>41.5</v>
      </c>
      <c r="C4364" s="3">
        <v>38.200000000000003</v>
      </c>
      <c r="D4364" s="3">
        <v>38.9</v>
      </c>
      <c r="E4364" s="3">
        <v>58.1</v>
      </c>
      <c r="F4364" s="2"/>
      <c r="V4364" s="6"/>
    </row>
    <row r="4365" spans="1:22" x14ac:dyDescent="0.3">
      <c r="A4365" s="6">
        <v>44344</v>
      </c>
      <c r="B4365" s="3">
        <v>40.85</v>
      </c>
      <c r="C4365" s="3">
        <v>41.15</v>
      </c>
      <c r="D4365" s="3">
        <v>39</v>
      </c>
      <c r="E4365" s="3">
        <v>61</v>
      </c>
      <c r="F4365" s="2"/>
      <c r="V4365" s="6"/>
    </row>
    <row r="4366" spans="1:22" x14ac:dyDescent="0.3">
      <c r="A4366" s="6">
        <v>44347</v>
      </c>
      <c r="B4366" s="3">
        <v>43.55</v>
      </c>
      <c r="C4366" s="3">
        <v>43</v>
      </c>
      <c r="D4366" s="3">
        <v>41.5</v>
      </c>
      <c r="E4366" s="3">
        <v>61.65</v>
      </c>
      <c r="F4366" s="2"/>
      <c r="V4366" s="6"/>
    </row>
    <row r="4367" spans="1:22" x14ac:dyDescent="0.3">
      <c r="A4367" s="6">
        <v>44348</v>
      </c>
      <c r="B4367" s="3">
        <v>42.8</v>
      </c>
      <c r="C4367" s="3">
        <v>41.25</v>
      </c>
      <c r="D4367" s="3">
        <v>43.6</v>
      </c>
      <c r="E4367" s="3">
        <v>62.1</v>
      </c>
      <c r="F4367" s="2"/>
      <c r="V4367" s="6"/>
    </row>
    <row r="4368" spans="1:22" x14ac:dyDescent="0.3">
      <c r="A4368" s="6">
        <v>44349</v>
      </c>
      <c r="B4368" s="3">
        <v>41.05</v>
      </c>
      <c r="C4368" s="3">
        <v>40</v>
      </c>
      <c r="D4368" s="3">
        <v>41.8</v>
      </c>
      <c r="E4368" s="3">
        <v>63.35</v>
      </c>
      <c r="F4368" s="2"/>
      <c r="V4368" s="6"/>
    </row>
    <row r="4369" spans="1:22" x14ac:dyDescent="0.3">
      <c r="A4369" s="6">
        <v>44350</v>
      </c>
      <c r="B4369" s="3">
        <v>40</v>
      </c>
      <c r="C4369" s="3">
        <v>39.5</v>
      </c>
      <c r="D4369" s="3">
        <v>40.4</v>
      </c>
      <c r="E4369" s="3">
        <v>62.5</v>
      </c>
      <c r="F4369" s="2"/>
      <c r="V4369" s="6"/>
    </row>
    <row r="4370" spans="1:22" x14ac:dyDescent="0.3">
      <c r="A4370" s="6">
        <v>44351</v>
      </c>
      <c r="B4370" s="3">
        <v>39.799999999999997</v>
      </c>
      <c r="C4370" s="3">
        <v>39.200000000000003</v>
      </c>
      <c r="D4370" s="3">
        <v>38.5</v>
      </c>
      <c r="E4370" s="3">
        <v>63.95</v>
      </c>
      <c r="F4370" s="2"/>
      <c r="V4370" s="6"/>
    </row>
    <row r="4371" spans="1:22" x14ac:dyDescent="0.3">
      <c r="A4371" s="6">
        <v>44354</v>
      </c>
      <c r="B4371" s="3">
        <v>39.4</v>
      </c>
      <c r="C4371" s="3">
        <v>41</v>
      </c>
      <c r="D4371" s="3">
        <v>39.31</v>
      </c>
      <c r="E4371" s="3">
        <v>63.66</v>
      </c>
      <c r="F4371" s="2"/>
      <c r="V4371" s="6"/>
    </row>
    <row r="4372" spans="1:22" x14ac:dyDescent="0.3">
      <c r="A4372" s="6">
        <v>44355</v>
      </c>
      <c r="B4372" s="3">
        <v>41.76</v>
      </c>
      <c r="C4372" s="3">
        <v>40.799999999999997</v>
      </c>
      <c r="D4372" s="3">
        <v>41.35</v>
      </c>
      <c r="E4372" s="3">
        <v>61.55</v>
      </c>
      <c r="F4372" s="2"/>
      <c r="V4372" s="6"/>
    </row>
    <row r="4373" spans="1:22" x14ac:dyDescent="0.3">
      <c r="A4373" s="6">
        <v>44356</v>
      </c>
      <c r="B4373" s="3">
        <v>41.2</v>
      </c>
      <c r="C4373" s="3">
        <v>41.21</v>
      </c>
      <c r="D4373" s="3">
        <v>40.799999999999997</v>
      </c>
      <c r="E4373" s="3">
        <v>58</v>
      </c>
      <c r="F4373" s="2"/>
      <c r="V4373" s="6"/>
    </row>
    <row r="4374" spans="1:22" x14ac:dyDescent="0.3">
      <c r="A4374" s="6">
        <v>44357</v>
      </c>
      <c r="B4374" s="3">
        <v>41.7</v>
      </c>
      <c r="C4374" s="3">
        <v>37.700000000000003</v>
      </c>
      <c r="D4374" s="3">
        <v>41.3</v>
      </c>
      <c r="E4374" s="3">
        <v>59.98</v>
      </c>
      <c r="F4374" s="2"/>
      <c r="V4374" s="6"/>
    </row>
    <row r="4375" spans="1:22" x14ac:dyDescent="0.3">
      <c r="A4375" s="6">
        <v>44358</v>
      </c>
      <c r="B4375" s="3">
        <v>39</v>
      </c>
      <c r="C4375" s="3">
        <v>35.950000000000003</v>
      </c>
      <c r="D4375" s="3">
        <v>37.700000000000003</v>
      </c>
      <c r="E4375" s="3">
        <v>61.5</v>
      </c>
      <c r="F4375" s="2"/>
      <c r="V4375" s="6"/>
    </row>
    <row r="4376" spans="1:22" x14ac:dyDescent="0.3">
      <c r="A4376" s="6">
        <v>44361</v>
      </c>
      <c r="B4376" s="3">
        <v>36.700000000000003</v>
      </c>
      <c r="C4376" s="3">
        <v>32.5</v>
      </c>
      <c r="D4376" s="3">
        <v>35.75</v>
      </c>
      <c r="E4376" s="3">
        <v>61.85</v>
      </c>
      <c r="F4376" s="2"/>
      <c r="V4376" s="6"/>
    </row>
    <row r="4377" spans="1:22" x14ac:dyDescent="0.3">
      <c r="A4377" s="6">
        <v>44362</v>
      </c>
      <c r="B4377" s="3">
        <v>33.25</v>
      </c>
      <c r="C4377" s="3">
        <v>33</v>
      </c>
      <c r="D4377" s="3">
        <v>32.25</v>
      </c>
      <c r="E4377" s="3">
        <v>62.45</v>
      </c>
      <c r="F4377" s="2"/>
      <c r="V4377" s="6"/>
    </row>
    <row r="4378" spans="1:22" x14ac:dyDescent="0.3">
      <c r="A4378" s="6">
        <v>44363</v>
      </c>
      <c r="B4378" s="3">
        <v>34</v>
      </c>
      <c r="C4378" s="3">
        <v>32.5</v>
      </c>
      <c r="D4378" s="3">
        <v>32.700000000000003</v>
      </c>
      <c r="E4378" s="3">
        <v>60.95</v>
      </c>
      <c r="F4378" s="2"/>
      <c r="V4378" s="6"/>
    </row>
    <row r="4379" spans="1:22" x14ac:dyDescent="0.3">
      <c r="A4379" s="6">
        <v>44364</v>
      </c>
      <c r="B4379" s="3">
        <v>32.549999999999997</v>
      </c>
      <c r="C4379" s="3">
        <v>34.15</v>
      </c>
      <c r="D4379" s="3">
        <v>32.5</v>
      </c>
      <c r="E4379" s="3">
        <v>61.9</v>
      </c>
      <c r="F4379" s="2"/>
      <c r="V4379" s="6"/>
    </row>
    <row r="4380" spans="1:22" x14ac:dyDescent="0.3">
      <c r="A4380" s="6">
        <v>44365</v>
      </c>
      <c r="B4380" s="3">
        <v>33.950000000000003</v>
      </c>
      <c r="C4380" s="3">
        <v>38.299999999999997</v>
      </c>
      <c r="D4380" s="3">
        <v>34</v>
      </c>
      <c r="E4380" s="3">
        <v>65.5</v>
      </c>
      <c r="F4380" s="2"/>
      <c r="V4380" s="6"/>
    </row>
    <row r="4381" spans="1:22" x14ac:dyDescent="0.3">
      <c r="A4381" s="6">
        <v>44368</v>
      </c>
      <c r="B4381" s="3">
        <v>37.15</v>
      </c>
      <c r="C4381" s="3">
        <v>41.3</v>
      </c>
      <c r="D4381" s="3">
        <v>36.25</v>
      </c>
      <c r="E4381" s="3">
        <v>64.849999999999994</v>
      </c>
      <c r="F4381" s="2"/>
      <c r="V4381" s="6"/>
    </row>
    <row r="4382" spans="1:22" x14ac:dyDescent="0.3">
      <c r="A4382" s="6">
        <v>44369</v>
      </c>
      <c r="B4382" s="3">
        <v>39.200000000000003</v>
      </c>
      <c r="C4382" s="3">
        <v>43.75</v>
      </c>
      <c r="D4382" s="3">
        <v>38.65</v>
      </c>
      <c r="E4382" s="3">
        <v>69.5</v>
      </c>
      <c r="F4382" s="2"/>
      <c r="V4382" s="6"/>
    </row>
    <row r="4383" spans="1:22" x14ac:dyDescent="0.3">
      <c r="A4383" s="6">
        <v>44370</v>
      </c>
      <c r="B4383" s="3">
        <v>42.25</v>
      </c>
      <c r="C4383" s="3">
        <v>43.5</v>
      </c>
      <c r="D4383" s="3">
        <v>41</v>
      </c>
      <c r="E4383" s="3">
        <v>69.599999999999994</v>
      </c>
      <c r="F4383" s="2"/>
      <c r="V4383" s="6"/>
    </row>
    <row r="4384" spans="1:22" x14ac:dyDescent="0.3">
      <c r="A4384" s="6">
        <v>44371</v>
      </c>
      <c r="B4384" s="3">
        <v>43.1</v>
      </c>
      <c r="C4384" s="3">
        <v>44.5</v>
      </c>
      <c r="D4384" s="3">
        <v>40.6</v>
      </c>
      <c r="E4384" s="3">
        <v>71.150000000000006</v>
      </c>
      <c r="F4384" s="2"/>
      <c r="V4384" s="6"/>
    </row>
    <row r="4385" spans="1:22" x14ac:dyDescent="0.3">
      <c r="A4385" s="6">
        <v>44372</v>
      </c>
      <c r="B4385" s="3">
        <v>45.1</v>
      </c>
      <c r="C4385" s="3">
        <v>40.25</v>
      </c>
      <c r="D4385" s="3">
        <v>41.9</v>
      </c>
      <c r="E4385" s="3">
        <v>73.95</v>
      </c>
      <c r="F4385" s="2"/>
      <c r="V4385" s="6"/>
    </row>
    <row r="4386" spans="1:22" x14ac:dyDescent="0.3">
      <c r="A4386" s="6">
        <v>44375</v>
      </c>
      <c r="B4386" s="3">
        <v>40.799999999999997</v>
      </c>
      <c r="C4386" s="3">
        <v>41.8</v>
      </c>
      <c r="D4386" s="3">
        <v>36.299999999999997</v>
      </c>
      <c r="E4386" s="3">
        <v>75.150000000000006</v>
      </c>
      <c r="F4386" s="2"/>
      <c r="V4386" s="6"/>
    </row>
    <row r="4387" spans="1:22" x14ac:dyDescent="0.3">
      <c r="A4387" s="6">
        <v>44376</v>
      </c>
      <c r="B4387" s="3">
        <v>43</v>
      </c>
      <c r="C4387" s="3">
        <v>43.1</v>
      </c>
      <c r="D4387" s="3">
        <v>39.049999999999997</v>
      </c>
      <c r="E4387" s="3">
        <v>77.3</v>
      </c>
      <c r="F4387" s="2"/>
      <c r="V4387" s="6"/>
    </row>
    <row r="4388" spans="1:22" x14ac:dyDescent="0.3">
      <c r="A4388" s="6">
        <v>44377</v>
      </c>
      <c r="B4388" s="3">
        <v>44</v>
      </c>
      <c r="C4388" s="3">
        <v>41.2</v>
      </c>
      <c r="D4388" s="3">
        <v>40</v>
      </c>
      <c r="E4388" s="3">
        <v>78.75</v>
      </c>
      <c r="F4388" s="2"/>
      <c r="V4388" s="6"/>
    </row>
    <row r="4389" spans="1:22" x14ac:dyDescent="0.3">
      <c r="A4389" s="6">
        <v>44378</v>
      </c>
      <c r="B4389" s="3">
        <v>43.65</v>
      </c>
      <c r="C4389" s="3">
        <v>41.5</v>
      </c>
      <c r="D4389" s="3">
        <v>41.55</v>
      </c>
      <c r="E4389" s="3">
        <v>77.75</v>
      </c>
      <c r="F4389" s="2"/>
      <c r="V4389" s="6"/>
    </row>
    <row r="4390" spans="1:22" x14ac:dyDescent="0.3">
      <c r="A4390" s="6">
        <v>44379</v>
      </c>
      <c r="B4390" s="3">
        <v>43.9</v>
      </c>
      <c r="C4390" s="3">
        <v>44.3</v>
      </c>
      <c r="D4390" s="3">
        <v>40.98</v>
      </c>
      <c r="E4390" s="3">
        <v>83.05</v>
      </c>
      <c r="F4390" s="2"/>
      <c r="V4390" s="6"/>
    </row>
    <row r="4391" spans="1:22" x14ac:dyDescent="0.3">
      <c r="A4391" s="6">
        <v>44382</v>
      </c>
      <c r="B4391" s="3">
        <v>46.15</v>
      </c>
      <c r="C4391" s="3">
        <v>43.5</v>
      </c>
      <c r="D4391" s="3">
        <v>43.2</v>
      </c>
      <c r="E4391" s="3">
        <v>85.6</v>
      </c>
      <c r="F4391" s="2"/>
      <c r="V4391" s="6"/>
    </row>
    <row r="4392" spans="1:22" x14ac:dyDescent="0.3">
      <c r="A4392" s="6">
        <v>44383</v>
      </c>
      <c r="B4392" s="3">
        <v>46.4</v>
      </c>
      <c r="C4392" s="3">
        <v>43.75</v>
      </c>
      <c r="D4392" s="3">
        <v>43.15</v>
      </c>
      <c r="E4392" s="3">
        <v>92.05</v>
      </c>
      <c r="F4392" s="2"/>
      <c r="V4392" s="6"/>
    </row>
    <row r="4393" spans="1:22" x14ac:dyDescent="0.3">
      <c r="A4393" s="6">
        <v>44384</v>
      </c>
      <c r="B4393" s="3">
        <v>47.9</v>
      </c>
      <c r="C4393" s="3">
        <v>45.2</v>
      </c>
      <c r="D4393" s="3">
        <v>44.1</v>
      </c>
      <c r="E4393" s="3">
        <v>81</v>
      </c>
      <c r="F4393" s="2"/>
      <c r="V4393" s="6"/>
    </row>
    <row r="4394" spans="1:22" x14ac:dyDescent="0.3">
      <c r="A4394" s="6">
        <v>44385</v>
      </c>
      <c r="B4394" s="3">
        <v>49.8</v>
      </c>
      <c r="C4394" s="3">
        <v>48.2</v>
      </c>
      <c r="D4394" s="3">
        <v>44.4</v>
      </c>
      <c r="E4394" s="3">
        <v>80</v>
      </c>
      <c r="F4394" s="2"/>
      <c r="V4394" s="6"/>
    </row>
    <row r="4395" spans="1:22" x14ac:dyDescent="0.3">
      <c r="A4395" s="6">
        <v>44386</v>
      </c>
      <c r="B4395" s="3">
        <v>52.45</v>
      </c>
      <c r="C4395" s="3">
        <v>50</v>
      </c>
      <c r="D4395" s="3">
        <v>46.55</v>
      </c>
      <c r="E4395" s="3">
        <v>85.55</v>
      </c>
      <c r="F4395" s="2"/>
      <c r="V4395" s="6"/>
    </row>
    <row r="4396" spans="1:22" x14ac:dyDescent="0.3">
      <c r="A4396" s="6">
        <v>44389</v>
      </c>
      <c r="B4396" s="3">
        <v>53.5</v>
      </c>
      <c r="C4396" s="3">
        <v>51.4</v>
      </c>
      <c r="D4396" s="3">
        <v>47</v>
      </c>
      <c r="E4396" s="3">
        <v>85.9</v>
      </c>
      <c r="F4396" s="2"/>
      <c r="V4396" s="6"/>
    </row>
    <row r="4397" spans="1:22" x14ac:dyDescent="0.3">
      <c r="A4397" s="6">
        <v>44390</v>
      </c>
      <c r="B4397" s="3">
        <v>55.3</v>
      </c>
      <c r="C4397" s="3">
        <v>52.5</v>
      </c>
      <c r="D4397" s="3">
        <v>47.4</v>
      </c>
      <c r="E4397" s="3">
        <v>84.2</v>
      </c>
      <c r="F4397" s="2"/>
      <c r="V4397" s="6"/>
    </row>
    <row r="4398" spans="1:22" x14ac:dyDescent="0.3">
      <c r="A4398" s="6">
        <v>44391</v>
      </c>
      <c r="B4398" s="3">
        <v>56.4</v>
      </c>
      <c r="C4398" s="3">
        <v>51</v>
      </c>
      <c r="D4398" s="3">
        <v>48.45</v>
      </c>
      <c r="E4398" s="3">
        <v>83.3</v>
      </c>
      <c r="F4398" s="2"/>
      <c r="V4398" s="6"/>
    </row>
    <row r="4399" spans="1:22" x14ac:dyDescent="0.3">
      <c r="A4399" s="6">
        <v>44392</v>
      </c>
      <c r="B4399" s="3">
        <v>55.15</v>
      </c>
      <c r="C4399" s="3">
        <v>47.7</v>
      </c>
      <c r="D4399" s="3">
        <v>47</v>
      </c>
      <c r="E4399" s="3">
        <v>84</v>
      </c>
      <c r="F4399" s="2"/>
      <c r="V4399" s="6"/>
    </row>
    <row r="4400" spans="1:22" x14ac:dyDescent="0.3">
      <c r="A4400" s="6">
        <v>44393</v>
      </c>
      <c r="B4400" s="3">
        <v>51.4</v>
      </c>
      <c r="C4400" s="3">
        <v>49</v>
      </c>
      <c r="D4400" s="3">
        <v>44</v>
      </c>
      <c r="E4400" s="3">
        <v>82.75</v>
      </c>
      <c r="F4400" s="2"/>
      <c r="V4400" s="6"/>
    </row>
    <row r="4401" spans="1:22" x14ac:dyDescent="0.3">
      <c r="A4401" s="6">
        <v>44396</v>
      </c>
      <c r="B4401" s="3">
        <v>52</v>
      </c>
      <c r="C4401" s="3">
        <v>49</v>
      </c>
      <c r="D4401" s="3">
        <v>44.1</v>
      </c>
      <c r="E4401" s="3">
        <v>84.14</v>
      </c>
      <c r="F4401" s="2"/>
      <c r="V4401" s="6"/>
    </row>
    <row r="4402" spans="1:22" x14ac:dyDescent="0.3">
      <c r="A4402" s="6">
        <v>44397</v>
      </c>
      <c r="B4402" s="3">
        <v>51</v>
      </c>
      <c r="C4402" s="3">
        <v>49.73</v>
      </c>
      <c r="D4402" s="3">
        <v>45.2</v>
      </c>
      <c r="E4402" s="3">
        <v>71.98</v>
      </c>
      <c r="F4402" s="2"/>
      <c r="V4402" s="6"/>
    </row>
    <row r="4403" spans="1:22" x14ac:dyDescent="0.3">
      <c r="A4403" s="6">
        <v>44398</v>
      </c>
      <c r="B4403" s="3">
        <v>50.83</v>
      </c>
      <c r="C4403" s="3">
        <v>49.95</v>
      </c>
      <c r="D4403" s="3">
        <v>46</v>
      </c>
      <c r="E4403" s="3">
        <v>66.8</v>
      </c>
      <c r="F4403" s="2"/>
      <c r="V4403" s="6"/>
    </row>
    <row r="4404" spans="1:22" x14ac:dyDescent="0.3">
      <c r="A4404" s="6">
        <v>44399</v>
      </c>
      <c r="B4404" s="3">
        <v>49.7</v>
      </c>
      <c r="C4404" s="3">
        <v>49.25</v>
      </c>
      <c r="D4404" s="3">
        <v>46.3</v>
      </c>
      <c r="E4404" s="3">
        <v>68.849999999999994</v>
      </c>
      <c r="F4404" s="2"/>
      <c r="V4404" s="6"/>
    </row>
    <row r="4405" spans="1:22" x14ac:dyDescent="0.3">
      <c r="A4405" s="6">
        <v>44400</v>
      </c>
      <c r="B4405" s="3">
        <v>49.5</v>
      </c>
      <c r="C4405" s="3">
        <v>49.75</v>
      </c>
      <c r="D4405" s="3">
        <v>45.25</v>
      </c>
      <c r="E4405" s="3">
        <v>78.45</v>
      </c>
      <c r="F4405" s="2"/>
      <c r="V4405" s="6"/>
    </row>
    <row r="4406" spans="1:22" x14ac:dyDescent="0.3">
      <c r="A4406" s="6">
        <v>44403</v>
      </c>
      <c r="B4406" s="3">
        <v>50</v>
      </c>
      <c r="C4406" s="3">
        <v>49.64</v>
      </c>
      <c r="D4406" s="3">
        <v>45.05</v>
      </c>
      <c r="E4406" s="3">
        <v>84.2</v>
      </c>
      <c r="F4406" s="2"/>
      <c r="V4406" s="6"/>
    </row>
    <row r="4407" spans="1:22" x14ac:dyDescent="0.3">
      <c r="A4407" s="6">
        <v>44404</v>
      </c>
      <c r="B4407" s="3">
        <v>49.89</v>
      </c>
      <c r="C4407" s="3">
        <v>51.65</v>
      </c>
      <c r="D4407" s="3">
        <v>46.08</v>
      </c>
      <c r="E4407" s="3">
        <v>79.849999999999994</v>
      </c>
      <c r="F4407" s="2"/>
      <c r="V4407" s="6"/>
    </row>
    <row r="4408" spans="1:22" x14ac:dyDescent="0.3">
      <c r="A4408" s="6">
        <v>44405</v>
      </c>
      <c r="B4408" s="3">
        <v>52</v>
      </c>
      <c r="C4408" s="3">
        <v>51.95</v>
      </c>
      <c r="D4408" s="3">
        <v>47.25</v>
      </c>
      <c r="E4408" s="3">
        <v>79</v>
      </c>
      <c r="F4408" s="2"/>
      <c r="V4408" s="6"/>
    </row>
    <row r="4409" spans="1:22" x14ac:dyDescent="0.3">
      <c r="A4409" s="6">
        <v>44406</v>
      </c>
      <c r="B4409" s="3">
        <v>51.75</v>
      </c>
      <c r="C4409" s="3">
        <v>51.75</v>
      </c>
      <c r="D4409" s="3">
        <v>48.5</v>
      </c>
      <c r="E4409" s="3">
        <v>72.95</v>
      </c>
      <c r="F4409" s="2"/>
      <c r="V4409" s="6"/>
    </row>
    <row r="4410" spans="1:22" x14ac:dyDescent="0.3">
      <c r="A4410" s="6">
        <v>44407</v>
      </c>
      <c r="B4410" s="3">
        <v>52.4</v>
      </c>
      <c r="C4410" s="3">
        <v>52.65</v>
      </c>
      <c r="D4410" s="3">
        <v>49.1</v>
      </c>
      <c r="E4410" s="3">
        <v>71.3</v>
      </c>
      <c r="F4410" s="2"/>
      <c r="V4410" s="6"/>
    </row>
    <row r="4411" spans="1:22" x14ac:dyDescent="0.3">
      <c r="A4411" s="6">
        <v>44410</v>
      </c>
      <c r="B4411" s="3">
        <v>54.25</v>
      </c>
      <c r="C4411" s="3">
        <v>54</v>
      </c>
      <c r="D4411" s="3">
        <v>55</v>
      </c>
      <c r="E4411" s="3">
        <v>64</v>
      </c>
      <c r="F4411" s="2"/>
      <c r="V4411" s="6"/>
    </row>
    <row r="4412" spans="1:22" x14ac:dyDescent="0.3">
      <c r="A4412" s="6">
        <v>44411</v>
      </c>
      <c r="B4412" s="3">
        <v>55.4</v>
      </c>
      <c r="C4412" s="3">
        <v>53.5</v>
      </c>
      <c r="D4412" s="3">
        <v>56.23</v>
      </c>
      <c r="E4412" s="3">
        <v>61.65</v>
      </c>
      <c r="F4412" s="2"/>
      <c r="V4412" s="6"/>
    </row>
    <row r="4413" spans="1:22" x14ac:dyDescent="0.3">
      <c r="A4413" s="6">
        <v>44412</v>
      </c>
      <c r="B4413" s="3">
        <v>55.6</v>
      </c>
      <c r="C4413" s="3">
        <v>54.4</v>
      </c>
      <c r="D4413" s="3">
        <v>55.5</v>
      </c>
      <c r="E4413" s="3">
        <v>61.39</v>
      </c>
      <c r="F4413" s="2"/>
      <c r="V4413" s="6"/>
    </row>
    <row r="4414" spans="1:22" x14ac:dyDescent="0.3">
      <c r="A4414" s="6">
        <v>44413</v>
      </c>
      <c r="B4414" s="3">
        <v>56.95</v>
      </c>
      <c r="C4414" s="3">
        <v>54.8</v>
      </c>
      <c r="D4414" s="3">
        <v>56.45</v>
      </c>
      <c r="E4414" s="3">
        <v>64</v>
      </c>
      <c r="F4414" s="2"/>
      <c r="V4414" s="6"/>
    </row>
    <row r="4415" spans="1:22" x14ac:dyDescent="0.3">
      <c r="A4415" s="6">
        <v>44414</v>
      </c>
      <c r="B4415" s="3">
        <v>58</v>
      </c>
      <c r="C4415" s="3">
        <v>57.75</v>
      </c>
      <c r="D4415" s="3">
        <v>57.42</v>
      </c>
      <c r="E4415" s="3">
        <v>73</v>
      </c>
      <c r="F4415" s="2"/>
      <c r="V4415" s="6"/>
    </row>
    <row r="4416" spans="1:22" x14ac:dyDescent="0.3">
      <c r="A4416" s="6">
        <v>44417</v>
      </c>
      <c r="B4416" s="3">
        <v>60.75</v>
      </c>
      <c r="C4416" s="3">
        <v>60.25</v>
      </c>
      <c r="D4416" s="3">
        <v>60.4</v>
      </c>
      <c r="E4416" s="3">
        <v>72.5</v>
      </c>
      <c r="F4416" s="2"/>
      <c r="V4416" s="6"/>
    </row>
    <row r="4417" spans="1:22" x14ac:dyDescent="0.3">
      <c r="A4417" s="6">
        <v>44418</v>
      </c>
      <c r="B4417" s="3">
        <v>63.25</v>
      </c>
      <c r="C4417" s="3">
        <v>60.75</v>
      </c>
      <c r="D4417" s="3">
        <v>61.5</v>
      </c>
      <c r="E4417" s="3">
        <v>74.5</v>
      </c>
      <c r="F4417" s="2"/>
      <c r="V4417" s="6"/>
    </row>
    <row r="4418" spans="1:22" x14ac:dyDescent="0.3">
      <c r="A4418" s="6">
        <v>44419</v>
      </c>
      <c r="B4418" s="3">
        <v>63.8</v>
      </c>
      <c r="C4418" s="3">
        <v>62.75</v>
      </c>
      <c r="D4418" s="3">
        <v>61.4</v>
      </c>
      <c r="E4418" s="3">
        <v>71.5</v>
      </c>
      <c r="F4418" s="2"/>
      <c r="V4418" s="6"/>
    </row>
    <row r="4419" spans="1:22" x14ac:dyDescent="0.3">
      <c r="A4419" s="6">
        <v>44420</v>
      </c>
      <c r="B4419" s="3">
        <v>64.45</v>
      </c>
      <c r="C4419" s="3">
        <v>62.35</v>
      </c>
      <c r="D4419" s="3">
        <v>63.85</v>
      </c>
      <c r="E4419" s="3">
        <v>69</v>
      </c>
      <c r="F4419" s="2"/>
      <c r="V4419" s="6"/>
    </row>
    <row r="4420" spans="1:22" x14ac:dyDescent="0.3">
      <c r="A4420" s="6">
        <v>44421</v>
      </c>
      <c r="B4420" s="3">
        <v>65.25</v>
      </c>
      <c r="C4420" s="3">
        <v>64.650000000000006</v>
      </c>
      <c r="D4420" s="3">
        <v>62.25</v>
      </c>
      <c r="E4420" s="3">
        <v>74.8</v>
      </c>
      <c r="F4420" s="2"/>
      <c r="V4420" s="6"/>
    </row>
    <row r="4421" spans="1:22" x14ac:dyDescent="0.3">
      <c r="A4421" s="6">
        <v>44424</v>
      </c>
      <c r="B4421" s="3">
        <v>66.8</v>
      </c>
      <c r="C4421" s="3">
        <v>64.45</v>
      </c>
      <c r="D4421" s="3">
        <v>63.55</v>
      </c>
      <c r="E4421" s="3">
        <v>76</v>
      </c>
      <c r="F4421" s="2"/>
      <c r="V4421" s="6"/>
    </row>
    <row r="4422" spans="1:22" x14ac:dyDescent="0.3">
      <c r="A4422" s="6">
        <v>44425</v>
      </c>
      <c r="B4422" s="3">
        <v>65.75</v>
      </c>
      <c r="C4422" s="3">
        <v>62.64</v>
      </c>
      <c r="D4422" s="3">
        <v>62.75</v>
      </c>
      <c r="E4422" s="3">
        <v>72.5</v>
      </c>
      <c r="F4422" s="2"/>
      <c r="V4422" s="6"/>
    </row>
    <row r="4423" spans="1:22" x14ac:dyDescent="0.3">
      <c r="A4423" s="6">
        <v>44426</v>
      </c>
      <c r="B4423" s="3">
        <v>64.599999999999994</v>
      </c>
      <c r="C4423" s="3">
        <v>57.35</v>
      </c>
      <c r="D4423" s="3">
        <v>61</v>
      </c>
      <c r="E4423" s="3">
        <v>71.5</v>
      </c>
      <c r="F4423" s="2"/>
      <c r="V4423" s="6"/>
    </row>
    <row r="4424" spans="1:22" x14ac:dyDescent="0.3">
      <c r="A4424" s="6">
        <v>44427</v>
      </c>
      <c r="B4424" s="3">
        <v>61.7</v>
      </c>
      <c r="C4424" s="3">
        <v>59.05</v>
      </c>
      <c r="D4424" s="3">
        <v>55.85</v>
      </c>
      <c r="E4424" s="3">
        <v>62.25</v>
      </c>
      <c r="F4424" s="2"/>
      <c r="V4424" s="6"/>
    </row>
    <row r="4425" spans="1:22" x14ac:dyDescent="0.3">
      <c r="A4425" s="6">
        <v>44428</v>
      </c>
      <c r="B4425" s="3">
        <v>64.3</v>
      </c>
      <c r="C4425" s="3">
        <v>62</v>
      </c>
      <c r="D4425" s="3">
        <v>57.65</v>
      </c>
      <c r="E4425" s="3">
        <v>40.1</v>
      </c>
      <c r="F4425" s="2"/>
      <c r="V4425" s="6"/>
    </row>
    <row r="4426" spans="1:22" x14ac:dyDescent="0.3">
      <c r="A4426" s="6">
        <v>44431</v>
      </c>
      <c r="B4426" s="3">
        <v>65.849999999999994</v>
      </c>
      <c r="C4426" s="3">
        <v>62.3</v>
      </c>
      <c r="D4426" s="3">
        <v>60.25</v>
      </c>
      <c r="E4426" s="3">
        <v>42.95</v>
      </c>
      <c r="F4426" s="2"/>
      <c r="V4426" s="6"/>
    </row>
    <row r="4427" spans="1:22" x14ac:dyDescent="0.3">
      <c r="A4427" s="6">
        <v>44432</v>
      </c>
      <c r="B4427" s="3">
        <v>65</v>
      </c>
      <c r="C4427" s="3">
        <v>63</v>
      </c>
      <c r="D4427" s="3">
        <v>60.15</v>
      </c>
      <c r="E4427" s="3">
        <v>43.1</v>
      </c>
      <c r="F4427" s="2"/>
      <c r="V4427" s="6"/>
    </row>
    <row r="4428" spans="1:22" x14ac:dyDescent="0.3">
      <c r="A4428" s="6">
        <v>44433</v>
      </c>
      <c r="B4428" s="3">
        <v>67</v>
      </c>
      <c r="C4428" s="3">
        <v>62.15</v>
      </c>
      <c r="D4428" s="3">
        <v>61.27</v>
      </c>
      <c r="E4428" s="3">
        <v>42</v>
      </c>
      <c r="F4428" s="2"/>
      <c r="V4428" s="6"/>
    </row>
    <row r="4429" spans="1:22" x14ac:dyDescent="0.3">
      <c r="A4429" s="6">
        <v>44434</v>
      </c>
      <c r="B4429" s="3">
        <v>65.849999999999994</v>
      </c>
      <c r="C4429" s="3">
        <v>62.9</v>
      </c>
      <c r="D4429" s="3">
        <v>60</v>
      </c>
      <c r="E4429" s="3">
        <v>44</v>
      </c>
      <c r="F4429" s="2"/>
      <c r="V4429" s="6"/>
    </row>
    <row r="4430" spans="1:22" x14ac:dyDescent="0.3">
      <c r="A4430" s="6">
        <v>44435</v>
      </c>
      <c r="B4430" s="3">
        <v>66.900000000000006</v>
      </c>
      <c r="C4430" s="3">
        <v>67.7</v>
      </c>
      <c r="D4430" s="3">
        <v>61.35</v>
      </c>
      <c r="E4430" s="3">
        <v>45.55</v>
      </c>
      <c r="F4430" s="2"/>
      <c r="V4430" s="6"/>
    </row>
    <row r="4431" spans="1:22" x14ac:dyDescent="0.3">
      <c r="A4431" s="6">
        <v>44438</v>
      </c>
      <c r="B4431" s="3">
        <v>72.7</v>
      </c>
      <c r="C4431" s="3">
        <v>66.3</v>
      </c>
      <c r="D4431" s="3">
        <v>65.25</v>
      </c>
      <c r="E4431" s="3">
        <v>46.5</v>
      </c>
      <c r="F4431" s="2"/>
      <c r="V4431" s="6"/>
    </row>
    <row r="4432" spans="1:22" x14ac:dyDescent="0.3">
      <c r="A4432" s="6">
        <v>44439</v>
      </c>
      <c r="B4432" s="3">
        <v>71.400000000000006</v>
      </c>
      <c r="C4432" s="3">
        <v>66.5</v>
      </c>
      <c r="D4432" s="3">
        <v>64.900000000000006</v>
      </c>
      <c r="E4432" s="3">
        <v>47</v>
      </c>
      <c r="F4432" s="2"/>
      <c r="V4432" s="6"/>
    </row>
    <row r="4433" spans="1:22" x14ac:dyDescent="0.3">
      <c r="A4433" s="6">
        <v>44440</v>
      </c>
      <c r="B4433" s="3">
        <v>69.45</v>
      </c>
      <c r="C4433" s="3">
        <v>64.7</v>
      </c>
      <c r="D4433" s="3">
        <v>67.150000000000006</v>
      </c>
      <c r="E4433" s="3">
        <v>49</v>
      </c>
      <c r="F4433" s="2"/>
      <c r="V4433" s="6"/>
    </row>
    <row r="4434" spans="1:22" x14ac:dyDescent="0.3">
      <c r="A4434" s="6">
        <v>44441</v>
      </c>
      <c r="B4434" s="3">
        <v>66.900000000000006</v>
      </c>
      <c r="C4434" s="3">
        <v>65.05</v>
      </c>
      <c r="D4434" s="3">
        <v>66</v>
      </c>
      <c r="E4434" s="3">
        <v>51</v>
      </c>
      <c r="F4434" s="2"/>
      <c r="V4434" s="6"/>
    </row>
    <row r="4435" spans="1:22" x14ac:dyDescent="0.3">
      <c r="A4435" s="6">
        <v>44442</v>
      </c>
      <c r="B4435" s="3">
        <v>67.75</v>
      </c>
      <c r="C4435" s="3">
        <v>68.709999999999994</v>
      </c>
      <c r="D4435" s="3">
        <v>66.599999999999994</v>
      </c>
      <c r="E4435" s="3">
        <v>56</v>
      </c>
      <c r="F4435" s="2"/>
      <c r="V4435" s="6"/>
    </row>
    <row r="4436" spans="1:22" x14ac:dyDescent="0.3">
      <c r="A4436" s="6">
        <v>44445</v>
      </c>
      <c r="B4436" s="3">
        <v>72.5</v>
      </c>
      <c r="C4436" s="3">
        <v>70.25</v>
      </c>
      <c r="D4436" s="3">
        <v>69.55</v>
      </c>
      <c r="E4436" s="3">
        <v>59.25</v>
      </c>
      <c r="F4436" s="2"/>
      <c r="V4436" s="6"/>
    </row>
    <row r="4437" spans="1:22" x14ac:dyDescent="0.3">
      <c r="A4437" s="6">
        <v>44446</v>
      </c>
      <c r="B4437" s="3">
        <v>74.099999999999994</v>
      </c>
      <c r="C4437" s="3">
        <v>71.95</v>
      </c>
      <c r="D4437" s="3">
        <v>71.3</v>
      </c>
      <c r="E4437" s="3">
        <v>62</v>
      </c>
      <c r="F4437" s="2"/>
      <c r="V4437" s="6"/>
    </row>
    <row r="4438" spans="1:22" x14ac:dyDescent="0.3">
      <c r="A4438" s="6">
        <v>44447</v>
      </c>
      <c r="B4438" s="3">
        <v>75.25</v>
      </c>
      <c r="C4438" s="3">
        <v>72.900000000000006</v>
      </c>
      <c r="D4438" s="3">
        <v>72.25</v>
      </c>
      <c r="E4438" s="3">
        <v>58.1</v>
      </c>
      <c r="F4438" s="2"/>
      <c r="V4438" s="6"/>
    </row>
    <row r="4439" spans="1:22" x14ac:dyDescent="0.3">
      <c r="A4439" s="6">
        <v>44448</v>
      </c>
      <c r="B4439" s="3">
        <v>75.900000000000006</v>
      </c>
      <c r="C4439" s="3">
        <v>71.400000000000006</v>
      </c>
      <c r="D4439" s="3">
        <v>73.2</v>
      </c>
      <c r="E4439" s="3">
        <v>58.44</v>
      </c>
      <c r="F4439" s="2"/>
      <c r="V4439" s="6"/>
    </row>
    <row r="4440" spans="1:22" x14ac:dyDescent="0.3">
      <c r="A4440" s="6">
        <v>44449</v>
      </c>
      <c r="B4440" s="3">
        <v>74.900000000000006</v>
      </c>
      <c r="C4440" s="3">
        <v>78</v>
      </c>
      <c r="D4440" s="3">
        <v>72.25</v>
      </c>
      <c r="E4440" s="3">
        <v>64</v>
      </c>
      <c r="F4440" s="2"/>
      <c r="V4440" s="6"/>
    </row>
    <row r="4441" spans="1:22" x14ac:dyDescent="0.3">
      <c r="A4441" s="6">
        <v>44452</v>
      </c>
      <c r="B4441" s="3">
        <v>79.3</v>
      </c>
      <c r="C4441" s="3">
        <v>82.35</v>
      </c>
      <c r="D4441" s="3">
        <v>77.400000000000006</v>
      </c>
      <c r="E4441" s="3">
        <v>62</v>
      </c>
      <c r="F4441" s="2"/>
      <c r="V4441" s="6"/>
    </row>
    <row r="4442" spans="1:22" x14ac:dyDescent="0.3">
      <c r="A4442" s="6">
        <v>44453</v>
      </c>
      <c r="B4442" s="3">
        <v>82.7</v>
      </c>
      <c r="C4442" s="3">
        <v>88.5</v>
      </c>
      <c r="D4442" s="3">
        <v>80.599999999999994</v>
      </c>
      <c r="E4442" s="3">
        <v>63</v>
      </c>
      <c r="F4442" s="2"/>
      <c r="V4442" s="6"/>
    </row>
    <row r="4443" spans="1:22" x14ac:dyDescent="0.3">
      <c r="A4443" s="6">
        <v>44454</v>
      </c>
      <c r="B4443" s="3">
        <v>89.3</v>
      </c>
      <c r="C4443" s="3">
        <v>74</v>
      </c>
      <c r="D4443" s="3">
        <v>87.03</v>
      </c>
      <c r="E4443" s="3">
        <v>67.25</v>
      </c>
      <c r="F4443" s="2"/>
      <c r="V4443" s="6"/>
    </row>
    <row r="4444" spans="1:22" x14ac:dyDescent="0.3">
      <c r="A4444" s="6">
        <v>44455</v>
      </c>
      <c r="B4444" s="3">
        <v>73.25</v>
      </c>
      <c r="C4444" s="3">
        <v>72.8</v>
      </c>
      <c r="D4444" s="3">
        <v>74.25</v>
      </c>
      <c r="E4444" s="3">
        <v>64.63</v>
      </c>
      <c r="F4444" s="2"/>
      <c r="V4444" s="6"/>
    </row>
    <row r="4445" spans="1:22" x14ac:dyDescent="0.3">
      <c r="A4445" s="6">
        <v>44456</v>
      </c>
      <c r="B4445" s="3">
        <v>69.5</v>
      </c>
      <c r="C4445" s="3">
        <v>77.95</v>
      </c>
      <c r="D4445" s="3">
        <v>73.75</v>
      </c>
      <c r="E4445" s="3">
        <v>68</v>
      </c>
      <c r="F4445" s="2"/>
      <c r="V4445" s="6"/>
    </row>
    <row r="4446" spans="1:22" x14ac:dyDescent="0.3">
      <c r="A4446" s="6">
        <v>44459</v>
      </c>
      <c r="B4446" s="3">
        <v>76.099999999999994</v>
      </c>
      <c r="C4446" s="3">
        <v>78.400000000000006</v>
      </c>
      <c r="D4446" s="3">
        <v>77.75</v>
      </c>
      <c r="E4446" s="3">
        <v>69</v>
      </c>
      <c r="F4446" s="2"/>
      <c r="V4446" s="6"/>
    </row>
    <row r="4447" spans="1:22" x14ac:dyDescent="0.3">
      <c r="A4447" s="6">
        <v>44460</v>
      </c>
      <c r="B4447" s="3">
        <v>78.400000000000006</v>
      </c>
      <c r="C4447" s="3">
        <v>75.5</v>
      </c>
      <c r="D4447" s="3">
        <v>77.400000000000006</v>
      </c>
      <c r="E4447" s="3">
        <v>61</v>
      </c>
      <c r="F4447" s="2"/>
      <c r="V4447" s="6"/>
    </row>
    <row r="4448" spans="1:22" x14ac:dyDescent="0.3">
      <c r="A4448" s="6">
        <v>44461</v>
      </c>
      <c r="B4448" s="3">
        <v>75.5</v>
      </c>
      <c r="C4448" s="3">
        <v>74.900000000000006</v>
      </c>
      <c r="D4448" s="3">
        <v>75</v>
      </c>
      <c r="E4448" s="3">
        <v>62.38</v>
      </c>
      <c r="F4448" s="2"/>
      <c r="V4448" s="6"/>
    </row>
    <row r="4449" spans="1:22" x14ac:dyDescent="0.3">
      <c r="A4449" s="6">
        <v>44462</v>
      </c>
      <c r="B4449" s="3">
        <v>74.8</v>
      </c>
      <c r="C4449" s="3">
        <v>76.599999999999994</v>
      </c>
      <c r="D4449" s="3">
        <v>74.349999999999994</v>
      </c>
      <c r="E4449" s="3">
        <v>62.75</v>
      </c>
      <c r="F4449" s="2"/>
      <c r="V4449" s="6"/>
    </row>
    <row r="4450" spans="1:22" x14ac:dyDescent="0.3">
      <c r="A4450" s="6">
        <v>44463</v>
      </c>
      <c r="B4450" s="3">
        <v>76.150000000000006</v>
      </c>
      <c r="C4450" s="3">
        <v>73.25</v>
      </c>
      <c r="D4450" s="3">
        <v>75.75</v>
      </c>
      <c r="E4450" s="3">
        <v>63.1</v>
      </c>
      <c r="F4450" s="2"/>
      <c r="V4450" s="6"/>
    </row>
    <row r="4451" spans="1:22" x14ac:dyDescent="0.3">
      <c r="A4451" s="6">
        <v>44466</v>
      </c>
      <c r="B4451" s="3">
        <v>72.75</v>
      </c>
      <c r="C4451" s="3">
        <v>70</v>
      </c>
      <c r="D4451" s="3">
        <v>73.25</v>
      </c>
      <c r="E4451" s="3">
        <v>69.2</v>
      </c>
      <c r="F4451" s="2"/>
      <c r="V4451" s="6"/>
    </row>
    <row r="4452" spans="1:22" x14ac:dyDescent="0.3">
      <c r="A4452" s="6">
        <v>44467</v>
      </c>
      <c r="B4452" s="3">
        <v>70.349999999999994</v>
      </c>
      <c r="C4452" s="3">
        <v>62.55</v>
      </c>
      <c r="D4452" s="3">
        <v>70.5</v>
      </c>
      <c r="E4452" s="3">
        <v>75</v>
      </c>
      <c r="F4452" s="2"/>
      <c r="V4452" s="6"/>
    </row>
    <row r="4453" spans="1:22" x14ac:dyDescent="0.3">
      <c r="A4453" s="6">
        <v>44468</v>
      </c>
      <c r="B4453" s="3">
        <v>61.8</v>
      </c>
      <c r="C4453" s="3">
        <v>60.1</v>
      </c>
      <c r="D4453" s="3">
        <v>62.55</v>
      </c>
      <c r="E4453" s="3">
        <v>72</v>
      </c>
      <c r="F4453" s="2"/>
      <c r="V4453" s="6"/>
    </row>
    <row r="4454" spans="1:22" x14ac:dyDescent="0.3">
      <c r="A4454" s="6">
        <v>44469</v>
      </c>
      <c r="B4454" s="3">
        <v>59.35</v>
      </c>
      <c r="C4454" s="3">
        <v>65.5</v>
      </c>
      <c r="D4454" s="3">
        <v>59.6</v>
      </c>
      <c r="E4454" s="3">
        <v>70.75</v>
      </c>
      <c r="F4454" s="2"/>
      <c r="V4454" s="6"/>
    </row>
    <row r="4455" spans="1:22" x14ac:dyDescent="0.3">
      <c r="A4455" s="6">
        <v>44470</v>
      </c>
      <c r="B4455" s="3">
        <v>64.900000000000006</v>
      </c>
      <c r="C4455" s="3">
        <v>73.900000000000006</v>
      </c>
      <c r="D4455" s="3">
        <v>71.5</v>
      </c>
      <c r="E4455" s="3">
        <v>78.88</v>
      </c>
      <c r="F4455" s="2"/>
      <c r="V4455" s="6"/>
    </row>
    <row r="4456" spans="1:22" x14ac:dyDescent="0.3">
      <c r="A4456" s="6">
        <v>44473</v>
      </c>
      <c r="B4456" s="3">
        <v>74.25</v>
      </c>
      <c r="C4456" s="3">
        <v>79.5</v>
      </c>
      <c r="D4456" s="3">
        <v>78.45</v>
      </c>
      <c r="E4456" s="3">
        <v>79.33</v>
      </c>
      <c r="F4456" s="2"/>
      <c r="V4456" s="6"/>
    </row>
    <row r="4457" spans="1:22" x14ac:dyDescent="0.3">
      <c r="A4457" s="6">
        <v>44474</v>
      </c>
      <c r="B4457" s="3">
        <v>79.5</v>
      </c>
      <c r="C4457" s="3">
        <v>77</v>
      </c>
      <c r="D4457" s="3">
        <v>84.9</v>
      </c>
      <c r="E4457" s="3">
        <v>85</v>
      </c>
      <c r="F4457" s="2"/>
      <c r="V4457" s="6"/>
    </row>
    <row r="4458" spans="1:22" x14ac:dyDescent="0.3">
      <c r="A4458" s="6">
        <v>44475</v>
      </c>
      <c r="B4458" s="3">
        <v>78</v>
      </c>
      <c r="C4458" s="3">
        <v>73.05</v>
      </c>
      <c r="D4458" s="3">
        <v>79</v>
      </c>
      <c r="E4458" s="3">
        <v>96</v>
      </c>
      <c r="F4458" s="2"/>
      <c r="V4458" s="6"/>
    </row>
    <row r="4459" spans="1:22" x14ac:dyDescent="0.3">
      <c r="A4459" s="6">
        <v>44476</v>
      </c>
      <c r="B4459" s="3">
        <v>73.349999999999994</v>
      </c>
      <c r="C4459" s="3">
        <v>73</v>
      </c>
      <c r="D4459" s="3">
        <v>74</v>
      </c>
      <c r="E4459" s="3">
        <v>92</v>
      </c>
      <c r="F4459" s="2"/>
      <c r="V4459" s="6"/>
    </row>
    <row r="4460" spans="1:22" x14ac:dyDescent="0.3">
      <c r="A4460" s="6">
        <v>44477</v>
      </c>
      <c r="B4460" s="3">
        <v>75</v>
      </c>
      <c r="C4460" s="3">
        <v>70.5</v>
      </c>
      <c r="D4460" s="3">
        <v>73.989999999999995</v>
      </c>
      <c r="E4460" s="3">
        <v>96.5</v>
      </c>
      <c r="F4460" s="2"/>
      <c r="V4460" s="6"/>
    </row>
    <row r="4461" spans="1:22" x14ac:dyDescent="0.3">
      <c r="A4461" s="6">
        <v>44480</v>
      </c>
      <c r="B4461" s="3">
        <v>72</v>
      </c>
      <c r="C4461" s="3">
        <v>66</v>
      </c>
      <c r="D4461" s="3">
        <v>70.099999999999994</v>
      </c>
      <c r="E4461" s="3">
        <v>108.8</v>
      </c>
      <c r="F4461" s="2"/>
      <c r="V4461" s="6"/>
    </row>
    <row r="4462" spans="1:22" x14ac:dyDescent="0.3">
      <c r="A4462" s="6">
        <v>44481</v>
      </c>
      <c r="B4462" s="3">
        <v>67.55</v>
      </c>
      <c r="C4462" s="3">
        <v>63</v>
      </c>
      <c r="D4462" s="3">
        <v>64.5</v>
      </c>
      <c r="E4462" s="3">
        <v>99</v>
      </c>
      <c r="F4462" s="2"/>
      <c r="V4462" s="6"/>
    </row>
    <row r="4463" spans="1:22" x14ac:dyDescent="0.3">
      <c r="A4463" s="6">
        <v>44482</v>
      </c>
      <c r="B4463" s="3">
        <v>65.3</v>
      </c>
      <c r="C4463" s="3">
        <v>62</v>
      </c>
      <c r="D4463" s="3">
        <v>61.5</v>
      </c>
      <c r="E4463" s="3">
        <v>88</v>
      </c>
      <c r="F4463" s="2"/>
      <c r="V4463" s="6"/>
    </row>
    <row r="4464" spans="1:22" x14ac:dyDescent="0.3">
      <c r="A4464" s="6">
        <v>44483</v>
      </c>
      <c r="B4464" s="3">
        <v>63.1</v>
      </c>
      <c r="C4464" s="3">
        <v>66.17</v>
      </c>
      <c r="D4464" s="3">
        <v>62</v>
      </c>
      <c r="E4464" s="3">
        <v>75.7</v>
      </c>
      <c r="F4464" s="2"/>
      <c r="V4464" s="6"/>
    </row>
    <row r="4465" spans="1:22" x14ac:dyDescent="0.3">
      <c r="A4465" s="6">
        <v>44484</v>
      </c>
      <c r="B4465" s="3">
        <v>65.17</v>
      </c>
      <c r="C4465" s="3">
        <v>70</v>
      </c>
      <c r="D4465" s="3">
        <v>68.5</v>
      </c>
      <c r="E4465" s="3">
        <v>76</v>
      </c>
      <c r="F4465" s="2"/>
      <c r="V4465" s="6"/>
    </row>
    <row r="4466" spans="1:22" x14ac:dyDescent="0.3">
      <c r="A4466" s="6">
        <v>44487</v>
      </c>
      <c r="B4466" s="3">
        <v>71.25</v>
      </c>
      <c r="C4466" s="3">
        <v>69.650000000000006</v>
      </c>
      <c r="D4466" s="3">
        <v>73</v>
      </c>
      <c r="E4466" s="3">
        <v>69</v>
      </c>
      <c r="F4466" s="2"/>
      <c r="V4466" s="6"/>
    </row>
    <row r="4467" spans="1:22" x14ac:dyDescent="0.3">
      <c r="A4467" s="6">
        <v>44488</v>
      </c>
      <c r="B4467" s="3">
        <v>70.349999999999994</v>
      </c>
      <c r="C4467" s="3">
        <v>73</v>
      </c>
      <c r="D4467" s="3">
        <v>72.88</v>
      </c>
      <c r="E4467" s="3">
        <v>67</v>
      </c>
      <c r="F4467" s="2"/>
      <c r="V4467" s="6"/>
    </row>
    <row r="4468" spans="1:22" x14ac:dyDescent="0.3">
      <c r="A4468" s="6">
        <v>44489</v>
      </c>
      <c r="B4468" s="3">
        <v>73</v>
      </c>
      <c r="C4468" s="3">
        <v>71.5</v>
      </c>
      <c r="D4468" s="3">
        <v>74.900000000000006</v>
      </c>
      <c r="E4468" s="3">
        <v>43</v>
      </c>
      <c r="F4468" s="2"/>
      <c r="V4468" s="6"/>
    </row>
    <row r="4469" spans="1:22" x14ac:dyDescent="0.3">
      <c r="A4469" s="6">
        <v>44490</v>
      </c>
      <c r="B4469" s="3">
        <v>70.400000000000006</v>
      </c>
      <c r="C4469" s="3">
        <v>68.150000000000006</v>
      </c>
      <c r="D4469" s="3">
        <v>71.5</v>
      </c>
      <c r="E4469" s="3">
        <v>48</v>
      </c>
      <c r="F4469" s="2"/>
      <c r="V4469" s="6"/>
    </row>
    <row r="4470" spans="1:22" x14ac:dyDescent="0.3">
      <c r="A4470" s="6">
        <v>44491</v>
      </c>
      <c r="B4470" s="3">
        <v>66.75</v>
      </c>
      <c r="C4470" s="3">
        <v>71.05</v>
      </c>
      <c r="D4470" s="3">
        <v>69.3</v>
      </c>
      <c r="E4470" s="3">
        <v>47.5</v>
      </c>
      <c r="F4470" s="2"/>
      <c r="V4470" s="6"/>
    </row>
    <row r="4471" spans="1:22" x14ac:dyDescent="0.3">
      <c r="A4471" s="6">
        <v>44494</v>
      </c>
      <c r="B4471" s="3">
        <v>69</v>
      </c>
      <c r="C4471" s="3">
        <v>72.150000000000006</v>
      </c>
      <c r="D4471" s="3">
        <v>75.08</v>
      </c>
      <c r="E4471" s="3">
        <v>44</v>
      </c>
      <c r="F4471" s="2"/>
      <c r="V4471" s="6"/>
    </row>
    <row r="4472" spans="1:22" x14ac:dyDescent="0.3">
      <c r="A4472" s="6">
        <v>44495</v>
      </c>
      <c r="B4472" s="3">
        <v>68.55</v>
      </c>
      <c r="C4472" s="3">
        <v>68.349999999999994</v>
      </c>
      <c r="D4472" s="3">
        <v>77</v>
      </c>
      <c r="E4472" s="3">
        <v>43.7</v>
      </c>
      <c r="F4472" s="2"/>
      <c r="V4472" s="6"/>
    </row>
    <row r="4473" spans="1:22" x14ac:dyDescent="0.3">
      <c r="A4473" s="6">
        <v>44496</v>
      </c>
      <c r="B4473" s="3">
        <v>64.650000000000006</v>
      </c>
      <c r="C4473" s="3">
        <v>64.75</v>
      </c>
      <c r="D4473" s="3">
        <v>72.5</v>
      </c>
      <c r="E4473" s="3">
        <v>41.25</v>
      </c>
      <c r="F4473" s="2"/>
      <c r="V4473" s="6"/>
    </row>
    <row r="4474" spans="1:22" x14ac:dyDescent="0.3">
      <c r="A4474" s="6">
        <v>44497</v>
      </c>
      <c r="B4474" s="3">
        <v>57.5</v>
      </c>
      <c r="C4474" s="3">
        <v>54.75</v>
      </c>
      <c r="D4474" s="3">
        <v>71.25</v>
      </c>
      <c r="E4474" s="3">
        <v>41.5</v>
      </c>
      <c r="F4474" s="2"/>
      <c r="V4474" s="6"/>
    </row>
    <row r="4475" spans="1:22" x14ac:dyDescent="0.3">
      <c r="A4475" s="6">
        <v>44498</v>
      </c>
      <c r="B4475" s="3">
        <v>48</v>
      </c>
      <c r="C4475" s="3">
        <v>55</v>
      </c>
      <c r="D4475" s="3">
        <v>62</v>
      </c>
      <c r="E4475" s="3">
        <v>41.25</v>
      </c>
      <c r="F4475" s="2"/>
      <c r="V4475" s="6"/>
    </row>
    <row r="4476" spans="1:22" x14ac:dyDescent="0.3">
      <c r="A4476" s="6">
        <v>44501</v>
      </c>
      <c r="B4476" s="3">
        <v>51.35</v>
      </c>
      <c r="C4476" s="3">
        <v>61.53</v>
      </c>
      <c r="D4476" s="3">
        <v>55</v>
      </c>
      <c r="E4476" s="3">
        <v>40.4</v>
      </c>
      <c r="F4476" s="2"/>
      <c r="V4476" s="6"/>
    </row>
    <row r="4477" spans="1:22" x14ac:dyDescent="0.3">
      <c r="A4477" s="6">
        <v>44502</v>
      </c>
      <c r="B4477" s="3">
        <v>55.65</v>
      </c>
      <c r="C4477" s="3">
        <v>62.3</v>
      </c>
      <c r="D4477" s="3">
        <v>61.63</v>
      </c>
      <c r="E4477" s="3">
        <v>46</v>
      </c>
      <c r="F4477" s="2"/>
      <c r="V4477" s="6"/>
    </row>
    <row r="4478" spans="1:22" x14ac:dyDescent="0.3">
      <c r="A4478" s="6">
        <v>44503</v>
      </c>
      <c r="B4478" s="3">
        <v>56.6</v>
      </c>
      <c r="C4478" s="3">
        <v>60.75</v>
      </c>
      <c r="D4478" s="3">
        <v>62.6</v>
      </c>
      <c r="E4478" s="3">
        <v>46.25</v>
      </c>
      <c r="F4478" s="2"/>
      <c r="V4478" s="6"/>
    </row>
    <row r="4479" spans="1:22" x14ac:dyDescent="0.3">
      <c r="A4479" s="6">
        <v>44504</v>
      </c>
      <c r="B4479" s="3">
        <v>56.75</v>
      </c>
      <c r="C4479" s="3">
        <v>62.5</v>
      </c>
      <c r="D4479" s="3">
        <v>60.75</v>
      </c>
      <c r="E4479" s="3">
        <v>45.75</v>
      </c>
      <c r="F4479" s="2"/>
      <c r="V4479" s="6"/>
    </row>
    <row r="4480" spans="1:22" x14ac:dyDescent="0.3">
      <c r="A4480" s="6">
        <v>44505</v>
      </c>
      <c r="B4480" s="3">
        <v>60.25</v>
      </c>
      <c r="C4480" s="3">
        <v>64.53</v>
      </c>
      <c r="D4480" s="3">
        <v>62</v>
      </c>
      <c r="E4480" s="3">
        <v>45</v>
      </c>
      <c r="F4480" s="2"/>
      <c r="V4480" s="6"/>
    </row>
    <row r="4481" spans="1:22" x14ac:dyDescent="0.3">
      <c r="A4481" s="6">
        <v>44508</v>
      </c>
      <c r="B4481" s="3">
        <v>62</v>
      </c>
      <c r="C4481" s="3">
        <v>68.28</v>
      </c>
      <c r="D4481" s="3">
        <v>64.900000000000006</v>
      </c>
      <c r="E4481" s="3">
        <v>42.6</v>
      </c>
      <c r="F4481" s="2"/>
      <c r="V4481" s="6"/>
    </row>
    <row r="4482" spans="1:22" x14ac:dyDescent="0.3">
      <c r="A4482" s="6">
        <v>44509</v>
      </c>
      <c r="B4482" s="3">
        <v>65</v>
      </c>
      <c r="C4482" s="3">
        <v>68.400000000000006</v>
      </c>
      <c r="D4482" s="3">
        <v>68.13</v>
      </c>
      <c r="E4482" s="3">
        <v>44</v>
      </c>
      <c r="F4482" s="2"/>
      <c r="V4482" s="6"/>
    </row>
    <row r="4483" spans="1:22" x14ac:dyDescent="0.3">
      <c r="A4483" s="6">
        <v>44510</v>
      </c>
      <c r="B4483" s="3">
        <v>65</v>
      </c>
      <c r="C4483" s="3">
        <v>69.7</v>
      </c>
      <c r="D4483" s="3">
        <v>66.599999999999994</v>
      </c>
      <c r="E4483" s="3">
        <v>52</v>
      </c>
      <c r="F4483" s="2"/>
      <c r="V4483" s="6"/>
    </row>
    <row r="4484" spans="1:22" x14ac:dyDescent="0.3">
      <c r="A4484" s="6">
        <v>44511</v>
      </c>
      <c r="B4484" s="3">
        <v>67.25</v>
      </c>
      <c r="C4484" s="3">
        <v>73.5</v>
      </c>
      <c r="D4484" s="3">
        <v>70.930000000000007</v>
      </c>
      <c r="E4484" s="3">
        <v>56.5</v>
      </c>
      <c r="F4484" s="2"/>
      <c r="V4484" s="6"/>
    </row>
    <row r="4485" spans="1:22" x14ac:dyDescent="0.3">
      <c r="A4485" s="6">
        <v>44512</v>
      </c>
      <c r="B4485" s="3">
        <v>69.25</v>
      </c>
      <c r="C4485" s="3">
        <v>79</v>
      </c>
      <c r="D4485" s="3">
        <v>72.400000000000006</v>
      </c>
      <c r="E4485" s="3">
        <v>50.5</v>
      </c>
      <c r="F4485" s="2"/>
      <c r="V4485" s="6"/>
    </row>
    <row r="4486" spans="1:22" x14ac:dyDescent="0.3">
      <c r="A4486" s="6">
        <v>44515</v>
      </c>
      <c r="B4486" s="3">
        <v>78.75</v>
      </c>
      <c r="C4486" s="3">
        <v>83</v>
      </c>
      <c r="D4486" s="3">
        <v>79</v>
      </c>
      <c r="E4486" s="3">
        <v>53.4</v>
      </c>
      <c r="F4486" s="2"/>
      <c r="V4486" s="6"/>
    </row>
    <row r="4487" spans="1:22" x14ac:dyDescent="0.3">
      <c r="A4487" s="6">
        <v>44516</v>
      </c>
      <c r="B4487" s="3">
        <v>79.25</v>
      </c>
      <c r="C4487" s="3">
        <v>89.55</v>
      </c>
      <c r="D4487" s="3">
        <v>81</v>
      </c>
      <c r="E4487" s="3">
        <v>54</v>
      </c>
      <c r="F4487" s="2"/>
      <c r="V4487" s="6"/>
    </row>
    <row r="4488" spans="1:22" x14ac:dyDescent="0.3">
      <c r="A4488" s="6">
        <v>44517</v>
      </c>
      <c r="B4488" s="3">
        <v>85.7</v>
      </c>
      <c r="C4488" s="3">
        <v>86.4</v>
      </c>
      <c r="D4488" s="3">
        <v>84.75</v>
      </c>
      <c r="E4488" s="3">
        <v>51.15</v>
      </c>
      <c r="F4488" s="2"/>
      <c r="V4488" s="6"/>
    </row>
    <row r="4489" spans="1:22" x14ac:dyDescent="0.3">
      <c r="A4489" s="6">
        <v>44518</v>
      </c>
      <c r="B4489" s="3">
        <v>80.2</v>
      </c>
      <c r="C4489" s="3">
        <v>86.6</v>
      </c>
      <c r="D4489" s="3">
        <v>80.8</v>
      </c>
      <c r="E4489" s="3">
        <v>37.6</v>
      </c>
      <c r="F4489" s="2"/>
      <c r="V4489" s="6"/>
    </row>
    <row r="4490" spans="1:22" x14ac:dyDescent="0.3">
      <c r="A4490" s="6">
        <v>44519</v>
      </c>
      <c r="B4490" s="3">
        <v>77.599999999999994</v>
      </c>
      <c r="C4490" s="3">
        <v>93.75</v>
      </c>
      <c r="D4490" s="3">
        <v>81.099999999999994</v>
      </c>
      <c r="E4490" s="3">
        <v>41</v>
      </c>
      <c r="F4490" s="2"/>
      <c r="V4490" s="6"/>
    </row>
    <row r="4491" spans="1:22" x14ac:dyDescent="0.3">
      <c r="A4491" s="6">
        <v>44522</v>
      </c>
      <c r="B4491" s="3">
        <v>85.25</v>
      </c>
      <c r="C4491" s="3">
        <v>92</v>
      </c>
      <c r="D4491" s="3">
        <v>88.75</v>
      </c>
      <c r="E4491" s="3">
        <v>39.5</v>
      </c>
      <c r="F4491" s="2"/>
      <c r="V4491" s="6"/>
    </row>
    <row r="4492" spans="1:22" x14ac:dyDescent="0.3">
      <c r="A4492" s="6">
        <v>44523</v>
      </c>
      <c r="B4492" s="3">
        <v>84.5</v>
      </c>
      <c r="C4492" s="3">
        <v>93</v>
      </c>
      <c r="D4492" s="3">
        <v>86.73</v>
      </c>
      <c r="E4492" s="3">
        <v>38.5</v>
      </c>
      <c r="F4492" s="2"/>
      <c r="V4492" s="6"/>
    </row>
    <row r="4493" spans="1:22" x14ac:dyDescent="0.3">
      <c r="A4493" s="6">
        <v>44524</v>
      </c>
      <c r="B4493" s="3">
        <v>88.75</v>
      </c>
      <c r="C4493" s="3">
        <v>97</v>
      </c>
      <c r="D4493" s="3">
        <v>88</v>
      </c>
      <c r="E4493" s="3">
        <v>39</v>
      </c>
      <c r="F4493" s="2"/>
      <c r="V4493" s="6"/>
    </row>
    <row r="4494" spans="1:22" x14ac:dyDescent="0.3">
      <c r="A4494" s="6">
        <v>44525</v>
      </c>
      <c r="B4494" s="3">
        <v>96.2</v>
      </c>
      <c r="C4494" s="3">
        <v>94</v>
      </c>
      <c r="D4494" s="3">
        <v>95.1</v>
      </c>
      <c r="E4494" s="3">
        <v>35</v>
      </c>
      <c r="F4494" s="2"/>
      <c r="V4494" s="6"/>
    </row>
    <row r="4495" spans="1:22" x14ac:dyDescent="0.3">
      <c r="A4495" s="6">
        <v>44526</v>
      </c>
      <c r="B4495" s="3">
        <v>95.75</v>
      </c>
      <c r="C4495" s="3">
        <v>108</v>
      </c>
      <c r="D4495" s="3">
        <v>90.23</v>
      </c>
      <c r="E4495" s="3">
        <v>33</v>
      </c>
      <c r="F4495" s="2"/>
      <c r="V4495" s="6"/>
    </row>
    <row r="4496" spans="1:22" x14ac:dyDescent="0.3">
      <c r="A4496" s="6">
        <v>44529</v>
      </c>
      <c r="B4496" s="3">
        <v>121.5</v>
      </c>
      <c r="C4496" s="3">
        <v>106</v>
      </c>
      <c r="D4496" s="3">
        <v>107</v>
      </c>
      <c r="E4496" s="3">
        <v>33.299999999999997</v>
      </c>
      <c r="F4496" s="2"/>
      <c r="V4496" s="6"/>
    </row>
    <row r="4497" spans="1:22" x14ac:dyDescent="0.3">
      <c r="A4497" s="6">
        <v>44530</v>
      </c>
      <c r="B4497" s="3">
        <v>129.5</v>
      </c>
      <c r="C4497" s="3">
        <v>96</v>
      </c>
      <c r="D4497" s="3">
        <v>101</v>
      </c>
      <c r="E4497" s="3">
        <v>31.75</v>
      </c>
      <c r="F4497" s="2"/>
      <c r="V4497" s="6"/>
    </row>
    <row r="4498" spans="1:22" x14ac:dyDescent="0.3">
      <c r="A4498" s="6">
        <v>44531</v>
      </c>
      <c r="B4498" s="3">
        <v>99</v>
      </c>
      <c r="C4498" s="3">
        <v>93</v>
      </c>
      <c r="D4498" s="3">
        <v>67</v>
      </c>
      <c r="E4498" s="3">
        <v>32.450000000000003</v>
      </c>
      <c r="F4498" s="2"/>
      <c r="V4498" s="6"/>
    </row>
    <row r="4499" spans="1:22" x14ac:dyDescent="0.3">
      <c r="A4499" s="6">
        <v>44532</v>
      </c>
      <c r="B4499" s="3">
        <v>96.5</v>
      </c>
      <c r="C4499" s="3">
        <v>95.55</v>
      </c>
      <c r="D4499" s="3">
        <v>68.63</v>
      </c>
      <c r="E4499" s="3">
        <v>32</v>
      </c>
      <c r="F4499" s="2"/>
      <c r="V4499" s="6"/>
    </row>
    <row r="4500" spans="1:22" x14ac:dyDescent="0.3">
      <c r="A4500" s="6">
        <v>44533</v>
      </c>
      <c r="B4500" s="3">
        <v>98.5</v>
      </c>
      <c r="C4500" s="3">
        <v>94</v>
      </c>
      <c r="D4500" s="3">
        <v>70</v>
      </c>
      <c r="E4500" s="3">
        <v>32</v>
      </c>
      <c r="F4500" s="2"/>
      <c r="V4500" s="6"/>
    </row>
    <row r="4501" spans="1:22" x14ac:dyDescent="0.3">
      <c r="A4501" s="6">
        <v>44536</v>
      </c>
      <c r="B4501" s="3">
        <v>97</v>
      </c>
      <c r="C4501" s="3">
        <v>103.2</v>
      </c>
      <c r="D4501" s="3">
        <v>70</v>
      </c>
      <c r="E4501" s="3">
        <v>32.1</v>
      </c>
      <c r="F4501" s="2"/>
      <c r="V4501" s="6"/>
    </row>
    <row r="4502" spans="1:22" x14ac:dyDescent="0.3">
      <c r="A4502" s="6">
        <v>44537</v>
      </c>
      <c r="B4502" s="3">
        <v>104.5</v>
      </c>
      <c r="C4502" s="3">
        <v>107.5</v>
      </c>
      <c r="D4502" s="3">
        <v>77.25</v>
      </c>
      <c r="E4502" s="3">
        <v>32.6</v>
      </c>
      <c r="F4502" s="2"/>
      <c r="V4502" s="6"/>
    </row>
    <row r="4503" spans="1:22" x14ac:dyDescent="0.3">
      <c r="A4503" s="6">
        <v>44538</v>
      </c>
      <c r="B4503" s="3">
        <v>107.5</v>
      </c>
      <c r="C4503" s="3">
        <v>103</v>
      </c>
      <c r="D4503" s="3">
        <v>83.95</v>
      </c>
      <c r="E4503" s="3">
        <v>32.5</v>
      </c>
      <c r="F4503" s="2"/>
      <c r="V4503" s="6"/>
    </row>
    <row r="4504" spans="1:22" x14ac:dyDescent="0.3">
      <c r="A4504" s="6">
        <v>44539</v>
      </c>
      <c r="B4504" s="3">
        <v>104.25</v>
      </c>
      <c r="C4504" s="3">
        <v>102</v>
      </c>
      <c r="D4504" s="3">
        <v>79.05</v>
      </c>
      <c r="E4504" s="3">
        <v>39</v>
      </c>
      <c r="F4504" s="2"/>
      <c r="V4504" s="6"/>
    </row>
    <row r="4505" spans="1:22" x14ac:dyDescent="0.3">
      <c r="A4505" s="6">
        <v>44540</v>
      </c>
      <c r="B4505" s="3">
        <v>102</v>
      </c>
      <c r="C4505" s="3">
        <v>120.54</v>
      </c>
      <c r="D4505" s="3">
        <v>78.38</v>
      </c>
      <c r="E4505" s="3">
        <v>44.5</v>
      </c>
      <c r="F4505" s="2"/>
      <c r="V4505" s="6"/>
    </row>
    <row r="4506" spans="1:22" x14ac:dyDescent="0.3">
      <c r="A4506" s="6">
        <v>44543</v>
      </c>
      <c r="B4506" s="3">
        <v>121.5</v>
      </c>
      <c r="C4506" s="3">
        <v>127</v>
      </c>
      <c r="D4506" s="3">
        <v>89.05</v>
      </c>
      <c r="E4506" s="3">
        <v>50</v>
      </c>
      <c r="F4506" s="2"/>
      <c r="V4506" s="6"/>
    </row>
    <row r="4507" spans="1:22" x14ac:dyDescent="0.3">
      <c r="A4507" s="6">
        <v>44544</v>
      </c>
      <c r="B4507" s="3">
        <v>132</v>
      </c>
      <c r="C4507" s="3">
        <v>137.5</v>
      </c>
      <c r="D4507" s="3">
        <v>87</v>
      </c>
      <c r="E4507" s="3">
        <v>47</v>
      </c>
      <c r="F4507" s="2"/>
      <c r="V4507" s="6"/>
    </row>
    <row r="4508" spans="1:22" x14ac:dyDescent="0.3">
      <c r="A4508" s="6">
        <v>44545</v>
      </c>
      <c r="B4508" s="3">
        <v>150.19999999999999</v>
      </c>
      <c r="C4508" s="3">
        <v>147</v>
      </c>
      <c r="D4508" s="3">
        <v>95</v>
      </c>
      <c r="E4508" s="3">
        <v>51.5</v>
      </c>
      <c r="F4508" s="2"/>
      <c r="V4508" s="6"/>
    </row>
    <row r="4509" spans="1:22" x14ac:dyDescent="0.3">
      <c r="A4509" s="6">
        <v>44546</v>
      </c>
      <c r="B4509" s="3">
        <v>172.9</v>
      </c>
      <c r="C4509" s="3">
        <v>132</v>
      </c>
      <c r="D4509" s="3">
        <v>107</v>
      </c>
      <c r="E4509" s="3">
        <v>46.88</v>
      </c>
      <c r="F4509" s="2"/>
      <c r="V4509" s="6"/>
    </row>
    <row r="4510" spans="1:22" x14ac:dyDescent="0.3">
      <c r="A4510" s="6">
        <v>44547</v>
      </c>
      <c r="B4510" s="3">
        <v>162</v>
      </c>
      <c r="C4510" s="3">
        <v>134</v>
      </c>
      <c r="D4510" s="3">
        <v>100</v>
      </c>
      <c r="E4510" s="3">
        <v>52</v>
      </c>
      <c r="F4510" s="2"/>
      <c r="V4510" s="6"/>
    </row>
    <row r="4511" spans="1:22" x14ac:dyDescent="0.3">
      <c r="A4511" s="6">
        <v>44550</v>
      </c>
      <c r="B4511" s="3">
        <v>170.1</v>
      </c>
      <c r="C4511" s="3">
        <v>145</v>
      </c>
      <c r="D4511" s="3">
        <v>104.5</v>
      </c>
      <c r="E4511" s="3">
        <v>57.75</v>
      </c>
      <c r="F4511" s="2"/>
      <c r="V4511" s="6"/>
    </row>
    <row r="4512" spans="1:22" x14ac:dyDescent="0.3">
      <c r="A4512" s="6">
        <v>44551</v>
      </c>
      <c r="B4512" s="3">
        <v>188</v>
      </c>
      <c r="C4512" s="3">
        <v>138.9</v>
      </c>
      <c r="D4512" s="3">
        <v>116.1</v>
      </c>
      <c r="E4512" s="3">
        <v>63</v>
      </c>
      <c r="F4512" s="2"/>
      <c r="V4512" s="6"/>
    </row>
    <row r="4513" spans="1:22" x14ac:dyDescent="0.3">
      <c r="A4513" s="6">
        <v>44552</v>
      </c>
      <c r="B4513" s="3">
        <v>182.25</v>
      </c>
      <c r="C4513" s="3">
        <v>127.8</v>
      </c>
      <c r="D4513" s="3">
        <v>106</v>
      </c>
      <c r="E4513" s="3">
        <v>63</v>
      </c>
      <c r="F4513" s="2"/>
      <c r="V4513" s="6"/>
    </row>
    <row r="4514" spans="1:22" x14ac:dyDescent="0.3">
      <c r="A4514" s="6">
        <v>44553</v>
      </c>
      <c r="B4514" s="3">
        <v>168</v>
      </c>
      <c r="C4514" s="3">
        <v>117</v>
      </c>
      <c r="D4514" s="3">
        <v>95.5</v>
      </c>
      <c r="E4514" s="3">
        <v>62.5</v>
      </c>
      <c r="F4514" s="2"/>
      <c r="V4514" s="6"/>
    </row>
    <row r="4515" spans="1:22" x14ac:dyDescent="0.3">
      <c r="A4515" s="6">
        <v>44557</v>
      </c>
      <c r="B4515" s="3">
        <v>147.5</v>
      </c>
      <c r="C4515" s="3">
        <v>117</v>
      </c>
      <c r="D4515" s="3">
        <v>81.5</v>
      </c>
      <c r="E4515" s="3">
        <v>54</v>
      </c>
      <c r="F4515" s="2"/>
      <c r="V4515" s="6"/>
    </row>
    <row r="4516" spans="1:22" x14ac:dyDescent="0.3">
      <c r="A4516" s="6">
        <v>44558</v>
      </c>
      <c r="B4516" s="3">
        <v>146</v>
      </c>
      <c r="C4516" s="3">
        <v>112</v>
      </c>
      <c r="D4516" s="3">
        <v>82.5</v>
      </c>
      <c r="E4516" s="3">
        <v>51.5</v>
      </c>
      <c r="F4516" s="2"/>
      <c r="V4516" s="6"/>
    </row>
    <row r="4517" spans="1:22" x14ac:dyDescent="0.3">
      <c r="A4517" s="6">
        <v>44559</v>
      </c>
      <c r="B4517" s="3">
        <v>120</v>
      </c>
      <c r="C4517" s="3">
        <v>110</v>
      </c>
      <c r="D4517" s="3">
        <v>77</v>
      </c>
      <c r="E4517" s="3">
        <v>51</v>
      </c>
      <c r="F4517" s="2"/>
      <c r="V4517" s="6"/>
    </row>
    <row r="4518" spans="1:22" x14ac:dyDescent="0.3">
      <c r="A4518" s="6">
        <v>44560</v>
      </c>
      <c r="B4518" s="3">
        <v>117</v>
      </c>
      <c r="C4518" s="3">
        <v>68</v>
      </c>
      <c r="D4518" s="3">
        <v>75</v>
      </c>
      <c r="E4518" s="3">
        <v>50.5</v>
      </c>
      <c r="F4518" s="2"/>
      <c r="V4518" s="6"/>
    </row>
    <row r="4519" spans="1:22" x14ac:dyDescent="0.3">
      <c r="A4519" s="6">
        <v>44564</v>
      </c>
      <c r="B4519" s="3">
        <v>98</v>
      </c>
      <c r="C4519" s="3">
        <v>70.5</v>
      </c>
      <c r="D4519" s="3">
        <v>60</v>
      </c>
      <c r="E4519" s="3">
        <v>49</v>
      </c>
      <c r="F4519" s="2"/>
      <c r="V4519" s="6"/>
    </row>
    <row r="4520" spans="1:22" x14ac:dyDescent="0.3">
      <c r="A4520" s="6">
        <v>44565</v>
      </c>
      <c r="B4520" s="3">
        <v>100</v>
      </c>
      <c r="C4520" s="3">
        <v>67.2</v>
      </c>
      <c r="D4520" s="3">
        <v>63.5</v>
      </c>
      <c r="E4520" s="3">
        <v>43</v>
      </c>
      <c r="F4520" s="2"/>
      <c r="V4520" s="6"/>
    </row>
    <row r="4521" spans="1:22" x14ac:dyDescent="0.3">
      <c r="A4521" s="6">
        <v>44566</v>
      </c>
      <c r="B4521" s="3">
        <v>97.55</v>
      </c>
      <c r="C4521" s="3">
        <v>64</v>
      </c>
      <c r="D4521" s="3">
        <v>61.7</v>
      </c>
      <c r="E4521" s="3">
        <v>45</v>
      </c>
      <c r="F4521" s="2"/>
      <c r="V4521" s="6"/>
    </row>
    <row r="4522" spans="1:22" x14ac:dyDescent="0.3">
      <c r="A4522" s="6">
        <v>44567</v>
      </c>
      <c r="B4522" s="3">
        <v>92.2</v>
      </c>
      <c r="C4522" s="3">
        <v>62.15</v>
      </c>
      <c r="D4522" s="3">
        <v>57</v>
      </c>
      <c r="E4522" s="3">
        <v>47</v>
      </c>
      <c r="F4522" s="2"/>
      <c r="V4522" s="6"/>
    </row>
    <row r="4523" spans="1:22" x14ac:dyDescent="0.3">
      <c r="A4523" s="6">
        <v>44568</v>
      </c>
      <c r="B4523" s="3">
        <v>90</v>
      </c>
      <c r="C4523" s="3">
        <v>60</v>
      </c>
      <c r="D4523" s="3">
        <v>54.75</v>
      </c>
      <c r="E4523" s="3">
        <v>48.5</v>
      </c>
      <c r="F4523" s="2"/>
      <c r="V4523" s="6"/>
    </row>
    <row r="4524" spans="1:22" x14ac:dyDescent="0.3">
      <c r="A4524" s="6">
        <v>44571</v>
      </c>
      <c r="B4524" s="3">
        <v>85</v>
      </c>
      <c r="C4524" s="3">
        <v>62.5</v>
      </c>
      <c r="D4524" s="3">
        <v>52</v>
      </c>
      <c r="E4524" s="3">
        <v>53</v>
      </c>
      <c r="F4524" s="2"/>
      <c r="V4524" s="6"/>
    </row>
    <row r="4525" spans="1:22" x14ac:dyDescent="0.3">
      <c r="A4525" s="6">
        <v>44572</v>
      </c>
      <c r="B4525" s="3">
        <v>87.5</v>
      </c>
      <c r="C4525" s="3">
        <v>62.9</v>
      </c>
      <c r="D4525" s="3">
        <v>53.25</v>
      </c>
      <c r="E4525" s="3">
        <v>57.75</v>
      </c>
      <c r="F4525" s="2"/>
      <c r="V4525" s="6"/>
    </row>
    <row r="4526" spans="1:22" x14ac:dyDescent="0.3">
      <c r="A4526" s="6">
        <v>44573</v>
      </c>
      <c r="B4526" s="3">
        <v>90.89</v>
      </c>
      <c r="C4526" s="3">
        <v>62.5</v>
      </c>
      <c r="D4526" s="3">
        <v>53.6</v>
      </c>
      <c r="E4526" s="3">
        <v>57.5</v>
      </c>
      <c r="F4526" s="2"/>
      <c r="V4526" s="6"/>
    </row>
    <row r="4527" spans="1:22" x14ac:dyDescent="0.3">
      <c r="A4527" s="6">
        <v>44574</v>
      </c>
      <c r="B4527" s="3">
        <v>90.3</v>
      </c>
      <c r="C4527" s="3">
        <v>68.5</v>
      </c>
      <c r="D4527" s="3">
        <v>53.75</v>
      </c>
      <c r="E4527" s="3">
        <v>58.5</v>
      </c>
      <c r="F4527" s="2"/>
      <c r="V4527" s="6"/>
    </row>
    <row r="4528" spans="1:22" x14ac:dyDescent="0.3">
      <c r="A4528" s="6">
        <v>44575</v>
      </c>
      <c r="B4528" s="3">
        <v>96.5</v>
      </c>
      <c r="C4528" s="3">
        <v>68.7</v>
      </c>
      <c r="D4528" s="3">
        <v>59.7</v>
      </c>
      <c r="E4528" s="3">
        <v>60.25</v>
      </c>
      <c r="F4528" s="2"/>
      <c r="V4528" s="6"/>
    </row>
    <row r="4529" spans="1:22" x14ac:dyDescent="0.3">
      <c r="A4529" s="6">
        <v>44578</v>
      </c>
      <c r="B4529" s="3">
        <v>97.75</v>
      </c>
      <c r="C4529" s="3">
        <v>69.900000000000006</v>
      </c>
      <c r="D4529" s="3">
        <v>60.5</v>
      </c>
      <c r="E4529" s="3">
        <v>60.5</v>
      </c>
      <c r="F4529" s="2"/>
      <c r="V4529" s="6"/>
    </row>
    <row r="4530" spans="1:22" x14ac:dyDescent="0.3">
      <c r="A4530" s="6">
        <v>44579</v>
      </c>
      <c r="B4530" s="3">
        <v>96</v>
      </c>
      <c r="C4530" s="3">
        <v>69.25</v>
      </c>
      <c r="D4530" s="3">
        <v>61.25</v>
      </c>
      <c r="E4530" s="3">
        <v>61.7</v>
      </c>
      <c r="F4530" s="2"/>
      <c r="V4530" s="6"/>
    </row>
    <row r="4531" spans="1:22" x14ac:dyDescent="0.3">
      <c r="A4531" s="6">
        <v>44580</v>
      </c>
      <c r="B4531" s="3">
        <v>92</v>
      </c>
      <c r="C4531" s="3">
        <v>67</v>
      </c>
      <c r="D4531" s="3">
        <v>60.25</v>
      </c>
      <c r="E4531" s="3">
        <v>55.93</v>
      </c>
      <c r="F4531" s="2"/>
      <c r="V4531" s="6"/>
    </row>
    <row r="4532" spans="1:22" x14ac:dyDescent="0.3">
      <c r="A4532" s="6">
        <v>44581</v>
      </c>
      <c r="B4532" s="3">
        <v>85.6</v>
      </c>
      <c r="C4532" s="3">
        <v>69</v>
      </c>
      <c r="D4532" s="3">
        <v>58.35</v>
      </c>
      <c r="E4532" s="3">
        <v>71.63</v>
      </c>
      <c r="F4532" s="2"/>
      <c r="V4532" s="6"/>
    </row>
    <row r="4533" spans="1:22" x14ac:dyDescent="0.3">
      <c r="A4533" s="6">
        <v>44582</v>
      </c>
      <c r="B4533" s="3">
        <v>87.75</v>
      </c>
      <c r="C4533" s="3">
        <v>80</v>
      </c>
      <c r="D4533" s="3">
        <v>59.4</v>
      </c>
      <c r="E4533" s="3">
        <v>69</v>
      </c>
      <c r="F4533" s="2"/>
      <c r="V4533" s="6"/>
    </row>
    <row r="4534" spans="1:22" x14ac:dyDescent="0.3">
      <c r="A4534" s="6">
        <v>44585</v>
      </c>
      <c r="B4534" s="3">
        <v>102</v>
      </c>
      <c r="C4534" s="3">
        <v>85.25</v>
      </c>
      <c r="D4534" s="3">
        <v>66</v>
      </c>
      <c r="E4534" s="3">
        <v>69</v>
      </c>
      <c r="F4534" s="2"/>
      <c r="V4534" s="6"/>
    </row>
    <row r="4535" spans="1:22" x14ac:dyDescent="0.3">
      <c r="A4535" s="6">
        <v>44586</v>
      </c>
      <c r="B4535" s="3">
        <v>102.45</v>
      </c>
      <c r="C4535" s="3">
        <v>77.400000000000006</v>
      </c>
      <c r="D4535" s="3">
        <v>75.5</v>
      </c>
      <c r="E4535" s="3">
        <v>69.75</v>
      </c>
      <c r="F4535" s="2"/>
      <c r="V4535" s="6"/>
    </row>
    <row r="4536" spans="1:22" x14ac:dyDescent="0.3">
      <c r="A4536" s="6">
        <v>44587</v>
      </c>
      <c r="B4536" s="3">
        <v>91.5</v>
      </c>
      <c r="C4536" s="3">
        <v>80</v>
      </c>
      <c r="D4536" s="3">
        <v>67.650000000000006</v>
      </c>
      <c r="E4536" s="3">
        <v>72.88</v>
      </c>
      <c r="F4536" s="2"/>
      <c r="V4536" s="6"/>
    </row>
    <row r="4537" spans="1:22" x14ac:dyDescent="0.3">
      <c r="A4537" s="6">
        <v>44588</v>
      </c>
      <c r="B4537" s="3">
        <v>94.5</v>
      </c>
      <c r="C4537" s="3">
        <v>82.5</v>
      </c>
      <c r="D4537" s="3">
        <v>70.55</v>
      </c>
      <c r="E4537" s="3">
        <v>75.25</v>
      </c>
      <c r="F4537" s="2"/>
      <c r="V4537" s="6"/>
    </row>
    <row r="4538" spans="1:22" x14ac:dyDescent="0.3">
      <c r="A4538" s="6">
        <v>44589</v>
      </c>
      <c r="B4538" s="3">
        <v>94.75</v>
      </c>
      <c r="C4538" s="3">
        <v>76.25</v>
      </c>
      <c r="D4538" s="3">
        <v>72.5</v>
      </c>
      <c r="E4538" s="3">
        <v>80.25</v>
      </c>
      <c r="F4538" s="2"/>
      <c r="V4538" s="6"/>
    </row>
    <row r="4539" spans="1:22" x14ac:dyDescent="0.3">
      <c r="A4539" s="6">
        <v>44592</v>
      </c>
      <c r="B4539" s="3">
        <v>88.5</v>
      </c>
      <c r="C4539" s="3">
        <v>66.599999999999994</v>
      </c>
      <c r="D4539" s="3">
        <v>67.900000000000006</v>
      </c>
      <c r="E4539" s="3">
        <v>83.63</v>
      </c>
      <c r="F4539" s="2"/>
      <c r="V4539" s="6"/>
    </row>
    <row r="4540" spans="1:22" x14ac:dyDescent="0.3">
      <c r="A4540" s="6">
        <v>44593</v>
      </c>
      <c r="B4540" s="3">
        <v>74.25</v>
      </c>
      <c r="C4540" s="3">
        <v>71.099999999999994</v>
      </c>
      <c r="D4540" s="3">
        <v>50.7</v>
      </c>
      <c r="E4540" s="3">
        <v>86.25</v>
      </c>
      <c r="F4540" s="2"/>
      <c r="V4540" s="6"/>
    </row>
    <row r="4541" spans="1:22" x14ac:dyDescent="0.3">
      <c r="A4541" s="6">
        <v>44594</v>
      </c>
      <c r="B4541" s="3">
        <v>77.77</v>
      </c>
      <c r="C4541" s="3">
        <v>68.98</v>
      </c>
      <c r="D4541" s="3">
        <v>53.5</v>
      </c>
      <c r="E4541" s="3">
        <v>89.25</v>
      </c>
      <c r="F4541" s="2"/>
      <c r="V4541" s="6"/>
    </row>
    <row r="4542" spans="1:22" x14ac:dyDescent="0.3">
      <c r="A4542" s="6">
        <v>44595</v>
      </c>
      <c r="B4542" s="3">
        <v>74.349999999999994</v>
      </c>
      <c r="C4542" s="3">
        <v>66.900000000000006</v>
      </c>
      <c r="D4542" s="3">
        <v>51.5</v>
      </c>
      <c r="E4542" s="3">
        <v>87</v>
      </c>
      <c r="F4542" s="2"/>
      <c r="V4542" s="6"/>
    </row>
    <row r="4543" spans="1:22" x14ac:dyDescent="0.3">
      <c r="A4543" s="6">
        <v>44596</v>
      </c>
      <c r="B4543" s="3">
        <v>70.45</v>
      </c>
      <c r="C4543" s="3">
        <v>65.989999999999995</v>
      </c>
      <c r="D4543" s="3">
        <v>50.65</v>
      </c>
      <c r="E4543" s="3">
        <v>86</v>
      </c>
      <c r="F4543" s="2"/>
      <c r="V4543" s="6"/>
    </row>
    <row r="4544" spans="1:22" x14ac:dyDescent="0.3">
      <c r="A4544" s="6">
        <v>44599</v>
      </c>
      <c r="B4544" s="3">
        <v>69.39</v>
      </c>
      <c r="C4544" s="3">
        <v>61.65</v>
      </c>
      <c r="D4544" s="3">
        <v>50.5</v>
      </c>
      <c r="E4544" s="3">
        <v>86.2</v>
      </c>
      <c r="F4544" s="2"/>
      <c r="V4544" s="6"/>
    </row>
    <row r="4545" spans="1:22" x14ac:dyDescent="0.3">
      <c r="A4545" s="6">
        <v>44600</v>
      </c>
      <c r="B4545" s="3">
        <v>66.150000000000006</v>
      </c>
      <c r="C4545" s="3">
        <v>59.5</v>
      </c>
      <c r="D4545" s="3">
        <v>46</v>
      </c>
      <c r="E4545" s="3">
        <v>88</v>
      </c>
      <c r="F4545" s="2"/>
      <c r="V4545" s="6"/>
    </row>
    <row r="4546" spans="1:22" x14ac:dyDescent="0.3">
      <c r="A4546" s="6">
        <v>44601</v>
      </c>
      <c r="B4546" s="3">
        <v>64</v>
      </c>
      <c r="C4546" s="3">
        <v>60.3</v>
      </c>
      <c r="D4546" s="3">
        <v>42.5</v>
      </c>
      <c r="E4546" s="3">
        <v>84.35</v>
      </c>
      <c r="F4546" s="2"/>
      <c r="V4546" s="6"/>
    </row>
    <row r="4547" spans="1:22" x14ac:dyDescent="0.3">
      <c r="A4547" s="6">
        <v>44602</v>
      </c>
      <c r="B4547" s="3">
        <v>66</v>
      </c>
      <c r="C4547" s="3">
        <v>57.65</v>
      </c>
      <c r="D4547" s="3">
        <v>42.6</v>
      </c>
      <c r="E4547" s="3">
        <v>86.5</v>
      </c>
      <c r="F4547" s="2"/>
      <c r="V4547" s="6"/>
    </row>
    <row r="4548" spans="1:22" x14ac:dyDescent="0.3">
      <c r="A4548" s="6">
        <v>44603</v>
      </c>
      <c r="B4548" s="3">
        <v>64.5</v>
      </c>
      <c r="C4548" s="3">
        <v>60.68</v>
      </c>
      <c r="D4548" s="3">
        <v>39.4</v>
      </c>
      <c r="E4548" s="3">
        <v>84.75</v>
      </c>
      <c r="F4548" s="2"/>
      <c r="V4548" s="6"/>
    </row>
    <row r="4549" spans="1:22" x14ac:dyDescent="0.3">
      <c r="A4549" s="6">
        <v>44606</v>
      </c>
      <c r="B4549" s="3">
        <v>67</v>
      </c>
      <c r="C4549" s="3">
        <v>60</v>
      </c>
      <c r="D4549" s="3">
        <v>41.18</v>
      </c>
      <c r="E4549" s="3">
        <v>83</v>
      </c>
      <c r="F4549" s="2"/>
      <c r="V4549" s="6"/>
    </row>
    <row r="4550" spans="1:22" x14ac:dyDescent="0.3">
      <c r="A4550" s="6">
        <v>44607</v>
      </c>
      <c r="B4550" s="3">
        <v>65.2</v>
      </c>
      <c r="C4550" s="3">
        <v>60.5</v>
      </c>
      <c r="D4550" s="3">
        <v>40.299999999999997</v>
      </c>
      <c r="E4550" s="3">
        <v>105.4</v>
      </c>
      <c r="F4550" s="2"/>
      <c r="V4550" s="6"/>
    </row>
    <row r="4551" spans="1:22" x14ac:dyDescent="0.3">
      <c r="A4551" s="6">
        <v>44608</v>
      </c>
      <c r="B4551" s="3">
        <v>65.5</v>
      </c>
      <c r="C4551" s="3">
        <v>61.75</v>
      </c>
      <c r="D4551" s="3">
        <v>41</v>
      </c>
      <c r="E4551" s="3">
        <v>114</v>
      </c>
      <c r="F4551" s="2"/>
      <c r="V4551" s="6"/>
    </row>
    <row r="4552" spans="1:22" x14ac:dyDescent="0.3">
      <c r="A4552" s="6">
        <v>44609</v>
      </c>
      <c r="B4552" s="3">
        <v>66.25</v>
      </c>
      <c r="C4552" s="3">
        <v>61.55</v>
      </c>
      <c r="D4552" s="3">
        <v>41.4</v>
      </c>
      <c r="E4552" s="3">
        <v>112</v>
      </c>
      <c r="F4552" s="2"/>
      <c r="V4552" s="6"/>
    </row>
    <row r="4553" spans="1:22" x14ac:dyDescent="0.3">
      <c r="A4553" s="6">
        <v>44610</v>
      </c>
      <c r="B4553" s="3">
        <v>65.89</v>
      </c>
      <c r="C4553" s="3">
        <v>61.4</v>
      </c>
      <c r="D4553" s="3">
        <v>42</v>
      </c>
      <c r="E4553" s="3">
        <v>111.68</v>
      </c>
      <c r="F4553" s="2"/>
      <c r="V4553" s="6"/>
    </row>
    <row r="4554" spans="1:22" x14ac:dyDescent="0.3">
      <c r="A4554" s="6">
        <v>44613</v>
      </c>
      <c r="B4554" s="3">
        <v>65.900000000000006</v>
      </c>
      <c r="C4554" s="3">
        <v>68.5</v>
      </c>
      <c r="D4554" s="3">
        <v>42.1</v>
      </c>
      <c r="E4554" s="3">
        <v>108</v>
      </c>
      <c r="F4554" s="2"/>
      <c r="V4554" s="6"/>
    </row>
    <row r="4555" spans="1:22" x14ac:dyDescent="0.3">
      <c r="A4555" s="6">
        <v>44614</v>
      </c>
      <c r="B4555" s="3">
        <v>75</v>
      </c>
      <c r="C4555" s="3">
        <v>76</v>
      </c>
      <c r="D4555" s="3">
        <v>50</v>
      </c>
      <c r="E4555" s="3">
        <v>104.5</v>
      </c>
      <c r="F4555" s="2"/>
      <c r="V4555" s="6"/>
    </row>
    <row r="4556" spans="1:22" x14ac:dyDescent="0.3">
      <c r="A4556" s="6">
        <v>44615</v>
      </c>
      <c r="B4556" s="3">
        <v>90.5</v>
      </c>
      <c r="C4556" s="3">
        <v>94</v>
      </c>
      <c r="D4556" s="3">
        <v>56</v>
      </c>
      <c r="E4556" s="3">
        <v>96.5</v>
      </c>
      <c r="F4556" s="2"/>
      <c r="V4556" s="6"/>
    </row>
    <row r="4557" spans="1:22" x14ac:dyDescent="0.3">
      <c r="A4557" s="6">
        <v>44616</v>
      </c>
      <c r="B4557" s="3">
        <v>110</v>
      </c>
      <c r="C4557" s="3">
        <v>89.5</v>
      </c>
      <c r="D4557" s="3">
        <v>65</v>
      </c>
      <c r="E4557" s="3">
        <v>98</v>
      </c>
      <c r="F4557" s="2"/>
      <c r="V4557" s="6"/>
    </row>
    <row r="4558" spans="1:22" x14ac:dyDescent="0.3">
      <c r="A4558" s="6">
        <v>44617</v>
      </c>
      <c r="B4558" s="3">
        <v>98</v>
      </c>
      <c r="C4558" s="3">
        <v>98</v>
      </c>
      <c r="D4558" s="3">
        <v>62.25</v>
      </c>
      <c r="E4558" s="3">
        <v>104</v>
      </c>
      <c r="F4558" s="2"/>
      <c r="V4558" s="6"/>
    </row>
    <row r="4559" spans="1:22" x14ac:dyDescent="0.3">
      <c r="A4559" s="6">
        <v>44620</v>
      </c>
      <c r="B4559" s="3">
        <v>111</v>
      </c>
      <c r="C4559" s="3">
        <v>77.45</v>
      </c>
      <c r="D4559" s="3">
        <v>70</v>
      </c>
      <c r="E4559" s="3">
        <v>101.25</v>
      </c>
      <c r="F4559" s="2"/>
      <c r="V4559" s="6"/>
    </row>
    <row r="4560" spans="1:22" x14ac:dyDescent="0.3">
      <c r="A4560" s="6">
        <v>44621</v>
      </c>
      <c r="B4560" s="3">
        <v>105</v>
      </c>
      <c r="C4560" s="3">
        <v>87.75</v>
      </c>
      <c r="D4560" s="3">
        <v>57.25</v>
      </c>
      <c r="E4560" s="3">
        <v>103.88</v>
      </c>
      <c r="F4560" s="2"/>
      <c r="V4560" s="6"/>
    </row>
    <row r="4561" spans="1:22" x14ac:dyDescent="0.3">
      <c r="A4561" s="6">
        <v>44622</v>
      </c>
      <c r="B4561" s="3">
        <v>115</v>
      </c>
      <c r="C4561" s="3">
        <v>99.5</v>
      </c>
      <c r="D4561" s="3">
        <v>64</v>
      </c>
      <c r="E4561" s="3">
        <v>104</v>
      </c>
      <c r="F4561" s="2"/>
      <c r="V4561" s="6"/>
    </row>
    <row r="4562" spans="1:22" x14ac:dyDescent="0.3">
      <c r="A4562" s="6">
        <v>44623</v>
      </c>
      <c r="B4562" s="3">
        <v>133.5</v>
      </c>
      <c r="C4562" s="3">
        <v>116</v>
      </c>
      <c r="D4562" s="3">
        <v>69.5</v>
      </c>
      <c r="E4562" s="3">
        <v>101</v>
      </c>
      <c r="F4562" s="2"/>
      <c r="V4562" s="6"/>
    </row>
    <row r="4563" spans="1:22" x14ac:dyDescent="0.3">
      <c r="A4563" s="6">
        <v>44624</v>
      </c>
      <c r="B4563" s="3">
        <v>150</v>
      </c>
      <c r="C4563" s="3">
        <v>125</v>
      </c>
      <c r="D4563" s="3">
        <v>77</v>
      </c>
      <c r="E4563" s="3">
        <v>102</v>
      </c>
      <c r="F4563" s="2"/>
      <c r="V4563" s="6"/>
    </row>
    <row r="4564" spans="1:22" x14ac:dyDescent="0.3">
      <c r="A4564" s="6">
        <v>44627</v>
      </c>
      <c r="B4564" s="3">
        <v>160</v>
      </c>
      <c r="C4564" s="3">
        <v>125.75</v>
      </c>
      <c r="D4564" s="3">
        <v>78</v>
      </c>
      <c r="E4564" s="3">
        <v>100.75</v>
      </c>
      <c r="F4564" s="2"/>
      <c r="V4564" s="6"/>
    </row>
    <row r="4565" spans="1:22" x14ac:dyDescent="0.3">
      <c r="A4565" s="6">
        <v>44628</v>
      </c>
      <c r="B4565" s="3">
        <v>161.5</v>
      </c>
      <c r="C4565" s="3">
        <v>103</v>
      </c>
      <c r="D4565" s="3">
        <v>78.5</v>
      </c>
      <c r="E4565" s="3">
        <v>102</v>
      </c>
      <c r="F4565" s="2"/>
      <c r="V4565" s="6"/>
    </row>
    <row r="4566" spans="1:22" x14ac:dyDescent="0.3">
      <c r="A4566" s="6">
        <v>44629</v>
      </c>
      <c r="B4566" s="3">
        <v>133.5</v>
      </c>
      <c r="C4566" s="3">
        <v>90.25</v>
      </c>
      <c r="D4566" s="3">
        <v>63</v>
      </c>
      <c r="E4566" s="3">
        <v>114</v>
      </c>
      <c r="F4566" s="2"/>
      <c r="V4566" s="6"/>
    </row>
    <row r="4567" spans="1:22" x14ac:dyDescent="0.3">
      <c r="A4567" s="6">
        <v>44630</v>
      </c>
      <c r="B4567" s="3">
        <v>131.5</v>
      </c>
      <c r="C4567" s="3">
        <v>96.5</v>
      </c>
      <c r="D4567" s="3">
        <v>59</v>
      </c>
      <c r="E4567" s="3">
        <v>114.05</v>
      </c>
      <c r="F4567" s="2"/>
      <c r="V4567" s="6"/>
    </row>
    <row r="4568" spans="1:22" x14ac:dyDescent="0.3">
      <c r="A4568" s="6">
        <v>44631</v>
      </c>
      <c r="B4568" s="3">
        <v>129</v>
      </c>
      <c r="C4568" s="3">
        <v>86</v>
      </c>
      <c r="D4568" s="3">
        <v>66</v>
      </c>
      <c r="E4568" s="3">
        <v>116.75</v>
      </c>
      <c r="F4568" s="2"/>
      <c r="V4568" s="6"/>
    </row>
    <row r="4569" spans="1:22" x14ac:dyDescent="0.3">
      <c r="A4569" s="6">
        <v>44634</v>
      </c>
      <c r="B4569" s="3">
        <v>116.75</v>
      </c>
      <c r="C4569" s="3">
        <v>82</v>
      </c>
      <c r="D4569" s="3">
        <v>61</v>
      </c>
      <c r="E4569" s="3">
        <v>121</v>
      </c>
      <c r="F4569" s="2"/>
      <c r="V4569" s="6"/>
    </row>
    <row r="4570" spans="1:22" x14ac:dyDescent="0.3">
      <c r="A4570" s="6">
        <v>44635</v>
      </c>
      <c r="B4570" s="3">
        <v>112.95</v>
      </c>
      <c r="C4570" s="3">
        <v>71.7</v>
      </c>
      <c r="D4570" s="3">
        <v>58</v>
      </c>
      <c r="E4570" s="3">
        <v>123.43</v>
      </c>
      <c r="F4570" s="2"/>
      <c r="V4570" s="6"/>
    </row>
    <row r="4571" spans="1:22" x14ac:dyDescent="0.3">
      <c r="A4571" s="6">
        <v>44636</v>
      </c>
      <c r="B4571" s="3">
        <v>104</v>
      </c>
      <c r="C4571" s="3">
        <v>74</v>
      </c>
      <c r="D4571" s="3">
        <v>53.8</v>
      </c>
      <c r="E4571" s="3">
        <v>118.63</v>
      </c>
      <c r="F4571" s="2"/>
      <c r="V4571" s="6"/>
    </row>
    <row r="4572" spans="1:22" x14ac:dyDescent="0.3">
      <c r="A4572" s="6">
        <v>44637</v>
      </c>
      <c r="B4572" s="3">
        <v>107.35</v>
      </c>
      <c r="C4572" s="3">
        <v>78</v>
      </c>
      <c r="D4572" s="3">
        <v>55.5</v>
      </c>
      <c r="E4572" s="3">
        <v>115.75</v>
      </c>
      <c r="F4572" s="2"/>
      <c r="V4572" s="6"/>
    </row>
    <row r="4573" spans="1:22" x14ac:dyDescent="0.3">
      <c r="A4573" s="6">
        <v>44638</v>
      </c>
      <c r="B4573" s="3">
        <v>110</v>
      </c>
      <c r="C4573" s="3">
        <v>82</v>
      </c>
      <c r="D4573" s="3">
        <v>57</v>
      </c>
      <c r="E4573" s="3">
        <v>108.75</v>
      </c>
      <c r="F4573" s="2"/>
      <c r="V4573" s="6"/>
    </row>
    <row r="4574" spans="1:22" x14ac:dyDescent="0.3">
      <c r="A4574" s="6">
        <v>44641</v>
      </c>
      <c r="B4574" s="3">
        <v>119</v>
      </c>
      <c r="C4574" s="3">
        <v>86.5</v>
      </c>
      <c r="D4574" s="3">
        <v>61.1</v>
      </c>
      <c r="E4574" s="3">
        <v>105</v>
      </c>
      <c r="F4574" s="2"/>
      <c r="V4574" s="6"/>
    </row>
    <row r="4575" spans="1:22" x14ac:dyDescent="0.3">
      <c r="A4575" s="6">
        <v>44642</v>
      </c>
      <c r="B4575" s="3">
        <v>125</v>
      </c>
      <c r="C4575" s="3">
        <v>89.51</v>
      </c>
      <c r="D4575" s="3">
        <v>65.7</v>
      </c>
      <c r="E4575" s="3">
        <v>104.93</v>
      </c>
      <c r="F4575" s="2"/>
      <c r="V4575" s="6"/>
    </row>
    <row r="4576" spans="1:22" x14ac:dyDescent="0.3">
      <c r="A4576" s="6">
        <v>44643</v>
      </c>
      <c r="B4576" s="3">
        <v>130.5</v>
      </c>
      <c r="C4576" s="3">
        <v>90.65</v>
      </c>
      <c r="D4576" s="3">
        <v>67.5</v>
      </c>
      <c r="E4576" s="3">
        <v>101.03</v>
      </c>
      <c r="F4576" s="2"/>
      <c r="V4576" s="6"/>
    </row>
    <row r="4577" spans="1:22" x14ac:dyDescent="0.3">
      <c r="A4577" s="6">
        <v>44644</v>
      </c>
      <c r="B4577" s="3">
        <v>131.6</v>
      </c>
      <c r="C4577" s="3">
        <v>91</v>
      </c>
      <c r="D4577" s="3">
        <v>70</v>
      </c>
      <c r="E4577" s="3">
        <v>95.5</v>
      </c>
      <c r="F4577" s="2"/>
      <c r="V4577" s="6"/>
    </row>
    <row r="4578" spans="1:22" x14ac:dyDescent="0.3">
      <c r="A4578" s="6">
        <v>44645</v>
      </c>
      <c r="B4578" s="3">
        <v>132.69999999999999</v>
      </c>
      <c r="C4578" s="3">
        <v>98.14</v>
      </c>
      <c r="D4578" s="3">
        <v>69.75</v>
      </c>
      <c r="E4578" s="3">
        <v>94</v>
      </c>
      <c r="F4578" s="2"/>
      <c r="V4578" s="6"/>
    </row>
    <row r="4579" spans="1:22" x14ac:dyDescent="0.3">
      <c r="A4579" s="6">
        <v>44648</v>
      </c>
      <c r="B4579" s="3">
        <v>152.13999999999999</v>
      </c>
      <c r="C4579" s="3">
        <v>102.9</v>
      </c>
      <c r="D4579" s="3">
        <v>72.569999999999993</v>
      </c>
      <c r="E4579" s="3">
        <v>98.25</v>
      </c>
      <c r="F4579" s="2"/>
      <c r="V4579" s="6"/>
    </row>
    <row r="4580" spans="1:22" x14ac:dyDescent="0.3">
      <c r="A4580" s="6">
        <v>44649</v>
      </c>
      <c r="B4580" s="3">
        <v>158</v>
      </c>
      <c r="C4580" s="3">
        <v>102.4</v>
      </c>
      <c r="D4580" s="3">
        <v>72.599999999999994</v>
      </c>
      <c r="E4580" s="3">
        <v>116</v>
      </c>
      <c r="F4580" s="2"/>
      <c r="V4580" s="6"/>
    </row>
    <row r="4581" spans="1:22" x14ac:dyDescent="0.3">
      <c r="A4581" s="6">
        <v>44650</v>
      </c>
      <c r="B4581" s="3">
        <v>157.5</v>
      </c>
      <c r="C4581" s="3">
        <v>93.85</v>
      </c>
      <c r="D4581" s="3">
        <v>71.7</v>
      </c>
      <c r="E4581" s="3">
        <v>117</v>
      </c>
      <c r="F4581" s="2"/>
      <c r="V4581" s="6"/>
    </row>
    <row r="4582" spans="1:22" x14ac:dyDescent="0.3">
      <c r="A4582" s="6">
        <v>44651</v>
      </c>
      <c r="B4582" s="3">
        <v>142</v>
      </c>
      <c r="C4582" s="3">
        <v>73</v>
      </c>
      <c r="D4582" s="3">
        <v>70.5</v>
      </c>
      <c r="E4582" s="3">
        <v>132</v>
      </c>
      <c r="F4582" s="2"/>
      <c r="V4582" s="6"/>
    </row>
    <row r="4583" spans="1:22" x14ac:dyDescent="0.3">
      <c r="A4583" s="6">
        <v>44652</v>
      </c>
      <c r="B4583" s="3">
        <v>96</v>
      </c>
      <c r="C4583" s="3">
        <v>72</v>
      </c>
      <c r="D4583" s="3">
        <v>59</v>
      </c>
      <c r="E4583" s="3">
        <v>133</v>
      </c>
      <c r="F4583" s="2"/>
      <c r="V4583" s="6"/>
    </row>
    <row r="4584" spans="1:22" x14ac:dyDescent="0.3">
      <c r="A4584" s="6">
        <v>44655</v>
      </c>
      <c r="B4584" s="3">
        <v>93</v>
      </c>
      <c r="C4584" s="3">
        <v>72</v>
      </c>
      <c r="D4584" s="3">
        <v>60</v>
      </c>
      <c r="E4584" s="3">
        <v>147</v>
      </c>
      <c r="F4584" s="2"/>
      <c r="V4584" s="6"/>
    </row>
    <row r="4585" spans="1:22" x14ac:dyDescent="0.3">
      <c r="A4585" s="6">
        <v>44656</v>
      </c>
      <c r="B4585" s="3">
        <v>92</v>
      </c>
      <c r="C4585" s="3">
        <v>72.5</v>
      </c>
      <c r="D4585" s="3">
        <v>61.75</v>
      </c>
      <c r="E4585" s="3">
        <v>148</v>
      </c>
      <c r="F4585" s="2"/>
      <c r="V4585" s="6"/>
    </row>
    <row r="4586" spans="1:22" x14ac:dyDescent="0.3">
      <c r="A4586" s="6">
        <v>44657</v>
      </c>
      <c r="B4586" s="3">
        <v>91.7</v>
      </c>
      <c r="C4586" s="3">
        <v>73.150000000000006</v>
      </c>
      <c r="D4586" s="3">
        <v>62.3</v>
      </c>
      <c r="E4586" s="3">
        <v>143</v>
      </c>
      <c r="F4586" s="2"/>
      <c r="V4586" s="6"/>
    </row>
    <row r="4587" spans="1:22" x14ac:dyDescent="0.3">
      <c r="A4587" s="6">
        <v>44658</v>
      </c>
      <c r="B4587" s="3">
        <v>92.45</v>
      </c>
      <c r="C4587" s="3">
        <v>77.2</v>
      </c>
      <c r="D4587" s="3">
        <v>63.5</v>
      </c>
      <c r="E4587" s="3">
        <v>134.65</v>
      </c>
      <c r="F4587" s="2"/>
      <c r="V4587" s="6"/>
    </row>
    <row r="4588" spans="1:22" x14ac:dyDescent="0.3">
      <c r="A4588" s="6">
        <v>44659</v>
      </c>
      <c r="B4588" s="3">
        <v>97</v>
      </c>
      <c r="C4588" s="3">
        <v>86</v>
      </c>
      <c r="D4588" s="3">
        <v>67.25</v>
      </c>
      <c r="E4588" s="3">
        <v>140</v>
      </c>
      <c r="F4588" s="2"/>
      <c r="V4588" s="6"/>
    </row>
    <row r="4589" spans="1:22" x14ac:dyDescent="0.3">
      <c r="A4589" s="6">
        <v>44662</v>
      </c>
      <c r="B4589" s="3">
        <v>103</v>
      </c>
      <c r="C4589" s="3">
        <v>87</v>
      </c>
      <c r="D4589" s="3">
        <v>73</v>
      </c>
      <c r="E4589" s="3">
        <v>159.25</v>
      </c>
      <c r="F4589" s="2"/>
      <c r="V4589" s="6"/>
    </row>
    <row r="4590" spans="1:22" x14ac:dyDescent="0.3">
      <c r="A4590" s="6">
        <v>44663</v>
      </c>
      <c r="B4590" s="3">
        <v>106</v>
      </c>
      <c r="C4590" s="3">
        <v>87.3</v>
      </c>
      <c r="D4590" s="3">
        <v>76</v>
      </c>
      <c r="E4590" s="3">
        <v>158.5</v>
      </c>
      <c r="F4590" s="2"/>
      <c r="V4590" s="6"/>
    </row>
    <row r="4591" spans="1:22" x14ac:dyDescent="0.3">
      <c r="A4591" s="6">
        <v>44664</v>
      </c>
      <c r="B4591" s="3">
        <v>107</v>
      </c>
      <c r="C4591" s="3">
        <v>90</v>
      </c>
      <c r="D4591" s="3">
        <v>77.5</v>
      </c>
      <c r="E4591" s="3">
        <v>190</v>
      </c>
      <c r="F4591" s="2"/>
      <c r="V4591" s="6"/>
    </row>
    <row r="4592" spans="1:22" x14ac:dyDescent="0.3">
      <c r="A4592" s="6">
        <v>44670</v>
      </c>
      <c r="B4592" s="3">
        <v>113.85</v>
      </c>
      <c r="C4592" s="3">
        <v>89</v>
      </c>
      <c r="D4592" s="3">
        <v>82</v>
      </c>
      <c r="E4592" s="3">
        <v>188</v>
      </c>
      <c r="F4592" s="2"/>
      <c r="V4592" s="6"/>
    </row>
    <row r="4593" spans="1:22" x14ac:dyDescent="0.3">
      <c r="A4593" s="6">
        <v>44671</v>
      </c>
      <c r="B4593" s="3">
        <v>116</v>
      </c>
      <c r="C4593" s="3">
        <v>87</v>
      </c>
      <c r="D4593" s="3">
        <v>78.13</v>
      </c>
      <c r="E4593" s="3">
        <v>185</v>
      </c>
      <c r="F4593" s="2"/>
      <c r="V4593" s="6"/>
    </row>
    <row r="4594" spans="1:22" x14ac:dyDescent="0.3">
      <c r="A4594" s="6">
        <v>44672</v>
      </c>
      <c r="B4594" s="3">
        <v>114.5</v>
      </c>
      <c r="C4594" s="3">
        <v>88.5</v>
      </c>
      <c r="D4594" s="3">
        <v>75</v>
      </c>
      <c r="E4594" s="3">
        <v>186.75</v>
      </c>
      <c r="F4594" s="2"/>
      <c r="V4594" s="6"/>
    </row>
    <row r="4595" spans="1:22" x14ac:dyDescent="0.3">
      <c r="A4595" s="6">
        <v>44673</v>
      </c>
      <c r="B4595" s="3">
        <v>114.75</v>
      </c>
      <c r="C4595" s="3">
        <v>90.5</v>
      </c>
      <c r="D4595" s="3">
        <v>76</v>
      </c>
      <c r="E4595" s="3">
        <v>193</v>
      </c>
      <c r="F4595" s="2"/>
      <c r="V4595" s="6"/>
    </row>
    <row r="4596" spans="1:22" x14ac:dyDescent="0.3">
      <c r="A4596" s="6">
        <v>44676</v>
      </c>
      <c r="B4596" s="3">
        <v>116.7</v>
      </c>
      <c r="C4596" s="3">
        <v>85</v>
      </c>
      <c r="D4596" s="3">
        <v>78</v>
      </c>
      <c r="E4596" s="3">
        <v>202</v>
      </c>
      <c r="F4596" s="2"/>
      <c r="V4596" s="6"/>
    </row>
    <row r="4597" spans="1:22" x14ac:dyDescent="0.3">
      <c r="A4597" s="6">
        <v>44677</v>
      </c>
      <c r="B4597" s="3">
        <v>111.3</v>
      </c>
      <c r="C4597" s="3">
        <v>86</v>
      </c>
      <c r="D4597" s="3">
        <v>73</v>
      </c>
      <c r="E4597" s="3">
        <v>207.5</v>
      </c>
      <c r="F4597" s="2"/>
      <c r="V4597" s="6"/>
    </row>
    <row r="4598" spans="1:22" x14ac:dyDescent="0.3">
      <c r="A4598" s="6">
        <v>44678</v>
      </c>
      <c r="B4598" s="3">
        <v>114.25</v>
      </c>
      <c r="C4598" s="3">
        <v>82.6</v>
      </c>
      <c r="D4598" s="3">
        <v>76</v>
      </c>
      <c r="E4598" s="3">
        <v>205.75</v>
      </c>
      <c r="F4598" s="2"/>
      <c r="V4598" s="6"/>
    </row>
    <row r="4599" spans="1:22" x14ac:dyDescent="0.3">
      <c r="A4599" s="6">
        <v>44679</v>
      </c>
      <c r="B4599" s="3">
        <v>111.4</v>
      </c>
      <c r="C4599" s="3">
        <v>81.5</v>
      </c>
      <c r="D4599" s="3">
        <v>72.5</v>
      </c>
      <c r="E4599" s="3">
        <v>227.5</v>
      </c>
      <c r="F4599" s="2"/>
      <c r="V4599" s="6"/>
    </row>
    <row r="4600" spans="1:22" x14ac:dyDescent="0.3">
      <c r="A4600" s="6">
        <v>44680</v>
      </c>
      <c r="B4600" s="3">
        <v>106</v>
      </c>
      <c r="C4600" s="3">
        <v>68.5</v>
      </c>
      <c r="D4600" s="3">
        <v>70</v>
      </c>
      <c r="E4600" s="3">
        <v>235</v>
      </c>
      <c r="F4600" s="2"/>
      <c r="V4600" s="6"/>
    </row>
    <row r="4601" spans="1:22" x14ac:dyDescent="0.3">
      <c r="A4601" s="6">
        <v>44683</v>
      </c>
      <c r="B4601" s="3">
        <v>80</v>
      </c>
      <c r="C4601" s="3">
        <v>74</v>
      </c>
      <c r="D4601" s="3">
        <v>82.5</v>
      </c>
      <c r="E4601" s="3">
        <v>245</v>
      </c>
      <c r="F4601" s="2"/>
      <c r="V4601" s="6"/>
    </row>
    <row r="4602" spans="1:22" x14ac:dyDescent="0.3">
      <c r="A4602" s="6">
        <v>44684</v>
      </c>
      <c r="B4602" s="3">
        <v>84</v>
      </c>
      <c r="C4602" s="3">
        <v>70.5</v>
      </c>
      <c r="D4602" s="3">
        <v>88</v>
      </c>
      <c r="E4602" s="3">
        <v>253</v>
      </c>
      <c r="F4602" s="2"/>
      <c r="V4602" s="6"/>
    </row>
    <row r="4603" spans="1:22" x14ac:dyDescent="0.3">
      <c r="A4603" s="6">
        <v>44685</v>
      </c>
      <c r="B4603" s="3">
        <v>82.55</v>
      </c>
      <c r="C4603" s="3">
        <v>71.5</v>
      </c>
      <c r="D4603" s="3">
        <v>86.75</v>
      </c>
      <c r="E4603" s="3">
        <v>266</v>
      </c>
      <c r="F4603" s="2"/>
      <c r="V4603" s="6"/>
    </row>
    <row r="4604" spans="1:22" x14ac:dyDescent="0.3">
      <c r="A4604" s="6">
        <v>44686</v>
      </c>
      <c r="B4604" s="3">
        <v>83.15</v>
      </c>
      <c r="C4604" s="3">
        <v>65.58</v>
      </c>
      <c r="D4604" s="3">
        <v>87.5</v>
      </c>
      <c r="E4604" s="3">
        <v>251</v>
      </c>
      <c r="F4604" s="2"/>
      <c r="V4604" s="6"/>
    </row>
    <row r="4605" spans="1:22" x14ac:dyDescent="0.3">
      <c r="A4605" s="6">
        <v>44687</v>
      </c>
      <c r="B4605" s="3">
        <v>76</v>
      </c>
      <c r="C4605" s="3">
        <v>62</v>
      </c>
      <c r="D4605" s="3">
        <v>83</v>
      </c>
      <c r="E4605" s="3">
        <v>223.5</v>
      </c>
      <c r="F4605" s="2"/>
      <c r="V4605" s="6"/>
    </row>
    <row r="4606" spans="1:22" x14ac:dyDescent="0.3">
      <c r="A4606" s="6">
        <v>44690</v>
      </c>
      <c r="B4606" s="3">
        <v>72.5</v>
      </c>
      <c r="C4606" s="3">
        <v>58</v>
      </c>
      <c r="D4606" s="3">
        <v>79.25</v>
      </c>
      <c r="E4606" s="3">
        <v>224</v>
      </c>
      <c r="F4606" s="2"/>
      <c r="V4606" s="6"/>
    </row>
    <row r="4607" spans="1:22" x14ac:dyDescent="0.3">
      <c r="A4607" s="6">
        <v>44691</v>
      </c>
      <c r="B4607" s="3">
        <v>68.8</v>
      </c>
      <c r="C4607" s="3">
        <v>59.5</v>
      </c>
      <c r="D4607" s="3">
        <v>73.5</v>
      </c>
      <c r="E4607" s="3">
        <v>232.5</v>
      </c>
      <c r="F4607" s="2"/>
      <c r="V4607" s="6"/>
    </row>
    <row r="4608" spans="1:22" x14ac:dyDescent="0.3">
      <c r="A4608" s="6">
        <v>44692</v>
      </c>
      <c r="B4608" s="3">
        <v>70.5</v>
      </c>
      <c r="C4608" s="3">
        <v>66.2</v>
      </c>
      <c r="D4608" s="3">
        <v>74.900000000000006</v>
      </c>
      <c r="E4608" s="3">
        <v>256.75</v>
      </c>
      <c r="F4608" s="2"/>
      <c r="V4608" s="6"/>
    </row>
    <row r="4609" spans="1:22" x14ac:dyDescent="0.3">
      <c r="A4609" s="6">
        <v>44693</v>
      </c>
      <c r="B4609" s="3">
        <v>74.099999999999994</v>
      </c>
      <c r="C4609" s="3">
        <v>67</v>
      </c>
      <c r="D4609" s="3">
        <v>79</v>
      </c>
      <c r="E4609" s="3">
        <v>260</v>
      </c>
      <c r="F4609" s="2"/>
      <c r="V4609" s="6"/>
    </row>
    <row r="4610" spans="1:22" x14ac:dyDescent="0.3">
      <c r="A4610" s="6">
        <v>44694</v>
      </c>
      <c r="B4610" s="3">
        <v>74.75</v>
      </c>
      <c r="C4610" s="3">
        <v>75.5</v>
      </c>
      <c r="D4610" s="3">
        <v>78.599999999999994</v>
      </c>
      <c r="E4610" s="3">
        <v>269.5</v>
      </c>
      <c r="F4610" s="2"/>
      <c r="V4610" s="6"/>
    </row>
    <row r="4611" spans="1:22" x14ac:dyDescent="0.3">
      <c r="A4611" s="6">
        <v>44697</v>
      </c>
      <c r="B4611" s="3">
        <v>81.25</v>
      </c>
      <c r="C4611" s="3">
        <v>76.5</v>
      </c>
      <c r="D4611" s="3">
        <v>87</v>
      </c>
      <c r="E4611" s="3">
        <v>285</v>
      </c>
      <c r="F4611" s="2"/>
      <c r="V4611" s="6"/>
    </row>
    <row r="4612" spans="1:22" x14ac:dyDescent="0.3">
      <c r="A4612" s="6">
        <v>44699</v>
      </c>
      <c r="B4612" s="3">
        <v>84.7</v>
      </c>
      <c r="C4612" s="3">
        <v>76</v>
      </c>
      <c r="D4612" s="3">
        <v>86.75</v>
      </c>
      <c r="E4612" s="3">
        <v>334.5</v>
      </c>
      <c r="F4612" s="2"/>
      <c r="V4612" s="6"/>
    </row>
    <row r="4613" spans="1:22" x14ac:dyDescent="0.3">
      <c r="A4613" s="6">
        <v>44700</v>
      </c>
      <c r="B4613" s="3">
        <v>84</v>
      </c>
      <c r="C4613" s="3">
        <v>77.5</v>
      </c>
      <c r="D4613" s="3">
        <v>85.25</v>
      </c>
      <c r="E4613" s="3">
        <v>335</v>
      </c>
      <c r="F4613" s="2"/>
      <c r="V4613" s="6"/>
    </row>
    <row r="4614" spans="1:22" x14ac:dyDescent="0.3">
      <c r="A4614" s="6">
        <v>44701</v>
      </c>
      <c r="B4614" s="3">
        <v>85.5</v>
      </c>
      <c r="C4614" s="3">
        <v>76.48</v>
      </c>
      <c r="D4614" s="3">
        <v>86.35</v>
      </c>
      <c r="E4614" s="3">
        <v>323</v>
      </c>
      <c r="F4614" s="2"/>
      <c r="V4614" s="6"/>
    </row>
    <row r="4615" spans="1:22" x14ac:dyDescent="0.3">
      <c r="A4615" s="6">
        <v>44704</v>
      </c>
      <c r="B4615" s="3">
        <v>86.25</v>
      </c>
      <c r="C4615" s="3">
        <v>80</v>
      </c>
      <c r="D4615" s="3">
        <v>87.25</v>
      </c>
      <c r="E4615" s="3">
        <v>324.25</v>
      </c>
      <c r="F4615" s="2"/>
      <c r="V4615" s="6"/>
    </row>
    <row r="4616" spans="1:22" x14ac:dyDescent="0.3">
      <c r="A4616" s="6">
        <v>44705</v>
      </c>
      <c r="B4616" s="3">
        <v>93.25</v>
      </c>
      <c r="C4616" s="3">
        <v>83</v>
      </c>
      <c r="D4616" s="3">
        <v>92.5</v>
      </c>
      <c r="E4616" s="3">
        <v>337.63</v>
      </c>
      <c r="F4616" s="2"/>
      <c r="V4616" s="6"/>
    </row>
    <row r="4617" spans="1:22" x14ac:dyDescent="0.3">
      <c r="A4617" s="6">
        <v>44706</v>
      </c>
      <c r="B4617" s="3">
        <v>95.6</v>
      </c>
      <c r="C4617" s="3">
        <v>87.5</v>
      </c>
      <c r="D4617" s="3">
        <v>95.25</v>
      </c>
      <c r="E4617" s="3">
        <v>330</v>
      </c>
      <c r="F4617" s="2"/>
      <c r="V4617" s="6"/>
    </row>
    <row r="4618" spans="1:22" x14ac:dyDescent="0.3">
      <c r="A4618" s="6">
        <v>44708</v>
      </c>
      <c r="B4618" s="3">
        <v>98</v>
      </c>
      <c r="C4618" s="3">
        <v>92</v>
      </c>
      <c r="D4618" s="3">
        <v>95.25</v>
      </c>
      <c r="E4618" s="3">
        <v>295</v>
      </c>
      <c r="F4618" s="2"/>
      <c r="V4618" s="6"/>
    </row>
    <row r="4619" spans="1:22" x14ac:dyDescent="0.3">
      <c r="A4619" s="6">
        <v>44711</v>
      </c>
      <c r="B4619" s="3">
        <v>104</v>
      </c>
      <c r="C4619" s="3">
        <v>97</v>
      </c>
      <c r="D4619" s="3">
        <v>105</v>
      </c>
      <c r="E4619" s="3">
        <v>300</v>
      </c>
      <c r="F4619" s="2"/>
      <c r="V4619" s="6"/>
    </row>
    <row r="4620" spans="1:22" x14ac:dyDescent="0.3">
      <c r="A4620" s="6">
        <v>44712</v>
      </c>
      <c r="B4620" s="3">
        <v>107.75</v>
      </c>
      <c r="C4620" s="3">
        <v>112</v>
      </c>
      <c r="D4620" s="3">
        <v>110.5</v>
      </c>
      <c r="E4620" s="3">
        <v>325</v>
      </c>
      <c r="F4620" s="2"/>
      <c r="V4620" s="6"/>
    </row>
    <row r="4621" spans="1:22" x14ac:dyDescent="0.3">
      <c r="A4621" s="6">
        <v>44713</v>
      </c>
      <c r="B4621" s="3">
        <v>98.75</v>
      </c>
      <c r="C4621" s="3">
        <v>106.63</v>
      </c>
      <c r="D4621" s="3">
        <v>124</v>
      </c>
      <c r="E4621" s="3">
        <v>328</v>
      </c>
      <c r="F4621" s="2"/>
      <c r="V4621" s="6"/>
    </row>
    <row r="4622" spans="1:22" x14ac:dyDescent="0.3">
      <c r="A4622" s="6">
        <v>44714</v>
      </c>
      <c r="B4622" s="3">
        <v>93</v>
      </c>
      <c r="C4622" s="3">
        <v>101</v>
      </c>
      <c r="D4622" s="3">
        <v>120</v>
      </c>
      <c r="E4622" s="3">
        <v>334</v>
      </c>
      <c r="F4622" s="2"/>
      <c r="V4622" s="6"/>
    </row>
    <row r="4623" spans="1:22" x14ac:dyDescent="0.3">
      <c r="A4623" s="6">
        <v>44715</v>
      </c>
      <c r="B4623" s="3">
        <v>87.8</v>
      </c>
      <c r="C4623" s="3">
        <v>97.5</v>
      </c>
      <c r="D4623" s="3">
        <v>115.5</v>
      </c>
      <c r="E4623" s="3">
        <v>343</v>
      </c>
      <c r="F4623" s="2"/>
      <c r="V4623" s="6"/>
    </row>
    <row r="4624" spans="1:22" x14ac:dyDescent="0.3">
      <c r="A4624" s="6">
        <v>44719</v>
      </c>
      <c r="B4624" s="3">
        <v>86</v>
      </c>
      <c r="C4624" s="3">
        <v>91.5</v>
      </c>
      <c r="D4624" s="3">
        <v>111.88</v>
      </c>
      <c r="E4624" s="3">
        <v>326.75</v>
      </c>
      <c r="F4624" s="2"/>
      <c r="V4624" s="6"/>
    </row>
    <row r="4625" spans="1:22" x14ac:dyDescent="0.3">
      <c r="A4625" s="6">
        <v>44720</v>
      </c>
      <c r="B4625" s="3">
        <v>78.900000000000006</v>
      </c>
      <c r="C4625" s="3">
        <v>94</v>
      </c>
      <c r="D4625" s="3">
        <v>107.5</v>
      </c>
      <c r="E4625" s="3">
        <v>335</v>
      </c>
      <c r="F4625" s="2"/>
      <c r="V4625" s="6"/>
    </row>
    <row r="4626" spans="1:22" x14ac:dyDescent="0.3">
      <c r="A4626" s="6">
        <v>44721</v>
      </c>
      <c r="B4626" s="3">
        <v>81</v>
      </c>
      <c r="C4626" s="3">
        <v>90.45</v>
      </c>
      <c r="D4626" s="3">
        <v>106</v>
      </c>
      <c r="E4626" s="3">
        <v>356</v>
      </c>
      <c r="F4626" s="2"/>
      <c r="V4626" s="6"/>
    </row>
    <row r="4627" spans="1:22" x14ac:dyDescent="0.3">
      <c r="A4627" s="6">
        <v>44722</v>
      </c>
      <c r="B4627" s="3">
        <v>77.25</v>
      </c>
      <c r="C4627" s="3">
        <v>82.25</v>
      </c>
      <c r="D4627" s="3">
        <v>103</v>
      </c>
      <c r="E4627" s="3">
        <v>387.5</v>
      </c>
      <c r="F4627" s="2"/>
      <c r="V4627" s="6"/>
    </row>
    <row r="4628" spans="1:22" x14ac:dyDescent="0.3">
      <c r="A4628" s="6">
        <v>44725</v>
      </c>
      <c r="B4628" s="3">
        <v>69.75</v>
      </c>
      <c r="C4628" s="3">
        <v>85</v>
      </c>
      <c r="D4628" s="3">
        <v>98</v>
      </c>
      <c r="E4628" s="3">
        <v>398</v>
      </c>
      <c r="F4628" s="2"/>
      <c r="V4628" s="6"/>
    </row>
    <row r="4629" spans="1:22" x14ac:dyDescent="0.3">
      <c r="A4629" s="6">
        <v>44726</v>
      </c>
      <c r="B4629" s="3">
        <v>72</v>
      </c>
      <c r="C4629" s="3">
        <v>94.5</v>
      </c>
      <c r="D4629" s="3">
        <v>96.75</v>
      </c>
      <c r="E4629" s="3">
        <v>415</v>
      </c>
      <c r="F4629" s="2"/>
      <c r="V4629" s="6"/>
    </row>
    <row r="4630" spans="1:22" x14ac:dyDescent="0.3">
      <c r="A4630" s="6">
        <v>44727</v>
      </c>
      <c r="B4630" s="3">
        <v>83.25</v>
      </c>
      <c r="C4630" s="3">
        <v>102</v>
      </c>
      <c r="D4630" s="3">
        <v>102</v>
      </c>
      <c r="E4630" s="3">
        <v>480</v>
      </c>
      <c r="F4630" s="2"/>
      <c r="V4630" s="6"/>
    </row>
    <row r="4631" spans="1:22" x14ac:dyDescent="0.3">
      <c r="A4631" s="6">
        <v>44728</v>
      </c>
      <c r="B4631" s="3">
        <v>90.5</v>
      </c>
      <c r="C4631" s="3">
        <v>100.5</v>
      </c>
      <c r="D4631" s="3">
        <v>114</v>
      </c>
      <c r="E4631" s="3">
        <v>530</v>
      </c>
      <c r="F4631" s="2"/>
      <c r="V4631" s="6"/>
    </row>
    <row r="4632" spans="1:22" x14ac:dyDescent="0.3">
      <c r="A4632" s="6">
        <v>44729</v>
      </c>
      <c r="B4632" s="3">
        <v>89</v>
      </c>
      <c r="C4632" s="3">
        <v>117.23</v>
      </c>
      <c r="D4632" s="3">
        <v>115</v>
      </c>
      <c r="E4632" s="3">
        <v>450</v>
      </c>
      <c r="F4632" s="2"/>
      <c r="V4632" s="6"/>
    </row>
    <row r="4633" spans="1:22" x14ac:dyDescent="0.3">
      <c r="A4633" s="6">
        <v>44732</v>
      </c>
      <c r="B4633" s="3">
        <v>103.5</v>
      </c>
      <c r="C4633" s="3">
        <v>124.63</v>
      </c>
      <c r="D4633" s="3">
        <v>130</v>
      </c>
      <c r="E4633" s="3">
        <v>405</v>
      </c>
      <c r="F4633" s="2"/>
      <c r="V4633" s="6"/>
    </row>
    <row r="4634" spans="1:22" x14ac:dyDescent="0.3">
      <c r="A4634" s="6">
        <v>44733</v>
      </c>
      <c r="B4634" s="3">
        <v>110</v>
      </c>
      <c r="C4634" s="3">
        <v>130</v>
      </c>
      <c r="D4634" s="3">
        <v>137</v>
      </c>
      <c r="E4634" s="3">
        <v>403</v>
      </c>
      <c r="F4634" s="2"/>
      <c r="V4634" s="6"/>
    </row>
    <row r="4635" spans="1:22" x14ac:dyDescent="0.3">
      <c r="A4635" s="6">
        <v>44734</v>
      </c>
      <c r="B4635" s="3">
        <v>114.5</v>
      </c>
      <c r="C4635" s="3">
        <v>125.5</v>
      </c>
      <c r="D4635" s="3">
        <v>140</v>
      </c>
      <c r="E4635" s="3">
        <v>437.5</v>
      </c>
      <c r="F4635" s="2"/>
      <c r="V4635" s="6"/>
    </row>
    <row r="4636" spans="1:22" x14ac:dyDescent="0.3">
      <c r="A4636" s="6">
        <v>44735</v>
      </c>
      <c r="B4636" s="3">
        <v>109</v>
      </c>
      <c r="C4636" s="3">
        <v>123</v>
      </c>
      <c r="D4636" s="3">
        <v>143</v>
      </c>
      <c r="E4636" s="3">
        <v>426</v>
      </c>
      <c r="F4636" s="2"/>
      <c r="V4636" s="6"/>
    </row>
    <row r="4637" spans="1:22" x14ac:dyDescent="0.3">
      <c r="A4637" s="6">
        <v>44736</v>
      </c>
      <c r="B4637" s="3">
        <v>104.5</v>
      </c>
      <c r="C4637" s="3">
        <v>118</v>
      </c>
      <c r="D4637" s="3">
        <v>141.5</v>
      </c>
      <c r="E4637" s="3">
        <v>441.25</v>
      </c>
      <c r="F4637" s="2"/>
      <c r="V4637" s="6"/>
    </row>
    <row r="4638" spans="1:22" x14ac:dyDescent="0.3">
      <c r="A4638" s="6">
        <v>44739</v>
      </c>
      <c r="B4638" s="3">
        <v>96.5</v>
      </c>
      <c r="C4638" s="3">
        <v>129</v>
      </c>
      <c r="D4638" s="3">
        <v>137</v>
      </c>
      <c r="E4638" s="3">
        <v>405.2</v>
      </c>
      <c r="F4638" s="2"/>
      <c r="V4638" s="6"/>
    </row>
    <row r="4639" spans="1:22" x14ac:dyDescent="0.3">
      <c r="A4639" s="6">
        <v>44740</v>
      </c>
      <c r="B4639" s="3">
        <v>106.5</v>
      </c>
      <c r="C4639" s="3">
        <v>140.99</v>
      </c>
      <c r="D4639" s="3">
        <v>147</v>
      </c>
      <c r="E4639" s="3">
        <v>407.7</v>
      </c>
      <c r="F4639" s="2"/>
      <c r="V4639" s="6"/>
    </row>
    <row r="4640" spans="1:22" x14ac:dyDescent="0.3">
      <c r="A4640" s="6">
        <v>44741</v>
      </c>
      <c r="B4640" s="3">
        <v>115.5</v>
      </c>
      <c r="C4640" s="3">
        <v>140</v>
      </c>
      <c r="D4640" s="3">
        <v>157</v>
      </c>
      <c r="E4640" s="3">
        <v>400</v>
      </c>
      <c r="F4640" s="2"/>
      <c r="V4640" s="6"/>
    </row>
    <row r="4641" spans="1:22" x14ac:dyDescent="0.3">
      <c r="A4641" s="6">
        <v>44742</v>
      </c>
      <c r="B4641" s="3">
        <v>112</v>
      </c>
      <c r="C4641" s="3">
        <v>155</v>
      </c>
      <c r="D4641" s="3">
        <v>160</v>
      </c>
      <c r="E4641" s="3">
        <v>400</v>
      </c>
      <c r="F4641" s="2"/>
      <c r="V4641" s="6"/>
    </row>
    <row r="4642" spans="1:22" x14ac:dyDescent="0.3">
      <c r="A4642" s="6">
        <v>44743</v>
      </c>
      <c r="B4642" s="3">
        <v>137</v>
      </c>
      <c r="C4642" s="3">
        <v>156</v>
      </c>
      <c r="D4642" s="3">
        <v>157</v>
      </c>
      <c r="E4642" s="3">
        <v>382</v>
      </c>
      <c r="F4642" s="2"/>
      <c r="V4642" s="6"/>
    </row>
    <row r="4643" spans="1:22" x14ac:dyDescent="0.3">
      <c r="A4643" s="6">
        <v>44746</v>
      </c>
      <c r="B4643" s="3">
        <v>133</v>
      </c>
      <c r="C4643" s="3">
        <v>153</v>
      </c>
      <c r="D4643" s="3">
        <v>157</v>
      </c>
      <c r="E4643" s="3">
        <v>422.5</v>
      </c>
      <c r="F4643" s="2"/>
      <c r="V4643" s="6"/>
    </row>
    <row r="4644" spans="1:22" x14ac:dyDescent="0.3">
      <c r="A4644" s="6">
        <v>44747</v>
      </c>
      <c r="B4644" s="3">
        <v>134</v>
      </c>
      <c r="C4644" s="3">
        <v>155.9</v>
      </c>
      <c r="D4644" s="3">
        <v>156</v>
      </c>
      <c r="E4644" s="3">
        <v>435</v>
      </c>
      <c r="F4644" s="2"/>
      <c r="V4644" s="6"/>
    </row>
    <row r="4645" spans="1:22" x14ac:dyDescent="0.3">
      <c r="A4645" s="6">
        <v>44748</v>
      </c>
      <c r="B4645" s="3">
        <v>135</v>
      </c>
      <c r="C4645" s="3">
        <v>159</v>
      </c>
      <c r="D4645" s="3">
        <v>155.5</v>
      </c>
      <c r="E4645" s="3">
        <v>444</v>
      </c>
      <c r="F4645" s="2"/>
      <c r="V4645" s="6"/>
    </row>
    <row r="4646" spans="1:22" x14ac:dyDescent="0.3">
      <c r="A4646" s="6">
        <v>44749</v>
      </c>
      <c r="B4646" s="3">
        <v>135.75</v>
      </c>
      <c r="C4646" s="3">
        <v>155.75</v>
      </c>
      <c r="D4646" s="3">
        <v>156.5</v>
      </c>
      <c r="E4646" s="3">
        <v>421.5</v>
      </c>
      <c r="F4646" s="2"/>
      <c r="V4646" s="6"/>
    </row>
    <row r="4647" spans="1:22" x14ac:dyDescent="0.3">
      <c r="A4647" s="6">
        <v>44750</v>
      </c>
      <c r="B4647" s="3">
        <v>133</v>
      </c>
      <c r="C4647" s="3">
        <v>155</v>
      </c>
      <c r="D4647" s="3">
        <v>161.47999999999999</v>
      </c>
      <c r="E4647" s="3">
        <v>430</v>
      </c>
      <c r="F4647" s="2"/>
      <c r="V4647" s="6"/>
    </row>
    <row r="4648" spans="1:22" x14ac:dyDescent="0.3">
      <c r="A4648" s="6">
        <v>44753</v>
      </c>
      <c r="B4648" s="3">
        <v>130.5</v>
      </c>
      <c r="C4648" s="3">
        <v>158</v>
      </c>
      <c r="D4648" s="3">
        <v>160.1</v>
      </c>
      <c r="E4648" s="3">
        <v>440.38</v>
      </c>
      <c r="F4648" s="2"/>
      <c r="V4648" s="6"/>
    </row>
    <row r="4649" spans="1:22" x14ac:dyDescent="0.3">
      <c r="A4649" s="6">
        <v>44754</v>
      </c>
      <c r="B4649" s="3">
        <v>131.5</v>
      </c>
      <c r="C4649" s="3">
        <v>161.5</v>
      </c>
      <c r="D4649" s="3">
        <v>161</v>
      </c>
      <c r="E4649" s="3">
        <v>445</v>
      </c>
      <c r="F4649" s="2"/>
      <c r="V4649" s="6"/>
    </row>
    <row r="4650" spans="1:22" x14ac:dyDescent="0.3">
      <c r="A4650" s="6">
        <v>44755</v>
      </c>
      <c r="B4650" s="3">
        <v>137</v>
      </c>
      <c r="C4650" s="3">
        <v>162.5</v>
      </c>
      <c r="D4650" s="3">
        <v>171</v>
      </c>
      <c r="E4650" s="3">
        <v>460</v>
      </c>
      <c r="F4650" s="2"/>
      <c r="V4650" s="6"/>
    </row>
    <row r="4651" spans="1:22" x14ac:dyDescent="0.3">
      <c r="A4651" s="6">
        <v>44756</v>
      </c>
      <c r="B4651" s="3">
        <v>137.5</v>
      </c>
      <c r="C4651" s="3">
        <v>169</v>
      </c>
      <c r="D4651" s="3">
        <v>174.5</v>
      </c>
      <c r="E4651" s="3">
        <v>445</v>
      </c>
      <c r="F4651" s="2"/>
      <c r="V4651" s="6"/>
    </row>
    <row r="4652" spans="1:22" x14ac:dyDescent="0.3">
      <c r="A4652" s="6">
        <v>44757</v>
      </c>
      <c r="B4652" s="3">
        <v>142</v>
      </c>
      <c r="C4652" s="3">
        <v>169</v>
      </c>
      <c r="D4652" s="3">
        <v>179</v>
      </c>
      <c r="E4652" s="3">
        <v>445</v>
      </c>
      <c r="F4652" s="2"/>
      <c r="V4652" s="6"/>
    </row>
    <row r="4653" spans="1:22" x14ac:dyDescent="0.3">
      <c r="A4653" s="6">
        <v>44760</v>
      </c>
      <c r="B4653" s="3">
        <v>139.5</v>
      </c>
      <c r="C4653" s="3">
        <v>170</v>
      </c>
      <c r="D4653" s="3">
        <v>165</v>
      </c>
      <c r="E4653" s="3">
        <v>460</v>
      </c>
      <c r="F4653" s="2"/>
      <c r="V4653" s="6"/>
    </row>
    <row r="4654" spans="1:22" x14ac:dyDescent="0.3">
      <c r="A4654" s="6">
        <v>44761</v>
      </c>
      <c r="B4654" s="3">
        <v>140</v>
      </c>
      <c r="C4654" s="3">
        <v>171</v>
      </c>
      <c r="D4654" s="3">
        <v>172</v>
      </c>
      <c r="E4654" s="3">
        <v>480</v>
      </c>
      <c r="F4654" s="2"/>
      <c r="V4654" s="6"/>
    </row>
    <row r="4655" spans="1:22" x14ac:dyDescent="0.3">
      <c r="A4655" s="6">
        <v>44762</v>
      </c>
      <c r="B4655" s="3">
        <v>133.5</v>
      </c>
      <c r="C4655" s="3">
        <v>152.25</v>
      </c>
      <c r="D4655" s="3">
        <v>169</v>
      </c>
      <c r="E4655" s="3">
        <v>470</v>
      </c>
      <c r="F4655" s="2"/>
      <c r="V4655" s="6"/>
    </row>
    <row r="4656" spans="1:22" x14ac:dyDescent="0.3">
      <c r="A4656" s="6">
        <v>44763</v>
      </c>
      <c r="B4656" s="3">
        <v>118.5</v>
      </c>
      <c r="C4656" s="3">
        <v>154</v>
      </c>
      <c r="D4656" s="3">
        <v>155</v>
      </c>
      <c r="E4656" s="3">
        <v>450</v>
      </c>
      <c r="F4656" s="2"/>
      <c r="V4656" s="6"/>
    </row>
    <row r="4657" spans="1:22" x14ac:dyDescent="0.3">
      <c r="A4657" s="6">
        <v>44764</v>
      </c>
      <c r="B4657" s="3">
        <v>115</v>
      </c>
      <c r="C4657" s="3">
        <v>155</v>
      </c>
      <c r="D4657" s="3">
        <v>152</v>
      </c>
      <c r="E4657" s="3">
        <v>380</v>
      </c>
      <c r="F4657" s="2"/>
      <c r="V4657" s="6"/>
    </row>
    <row r="4658" spans="1:22" x14ac:dyDescent="0.3">
      <c r="A4658" s="6">
        <v>44767</v>
      </c>
      <c r="B4658" s="3">
        <v>126</v>
      </c>
      <c r="C4658" s="3">
        <v>170</v>
      </c>
      <c r="D4658" s="3">
        <v>157</v>
      </c>
      <c r="E4658" s="3">
        <v>355</v>
      </c>
      <c r="F4658" s="2"/>
      <c r="V4658" s="6"/>
    </row>
    <row r="4659" spans="1:22" x14ac:dyDescent="0.3">
      <c r="A4659" s="6">
        <v>44768</v>
      </c>
      <c r="B4659" s="3">
        <v>140</v>
      </c>
      <c r="C4659" s="3">
        <v>173</v>
      </c>
      <c r="D4659" s="3">
        <v>169.25</v>
      </c>
      <c r="E4659" s="3">
        <v>381.5</v>
      </c>
      <c r="F4659" s="2"/>
      <c r="V4659" s="6"/>
    </row>
    <row r="4660" spans="1:22" x14ac:dyDescent="0.3">
      <c r="A4660" s="6">
        <v>44769</v>
      </c>
      <c r="B4660" s="3">
        <v>145</v>
      </c>
      <c r="C4660" s="3">
        <v>179</v>
      </c>
      <c r="D4660" s="3">
        <v>173</v>
      </c>
      <c r="E4660" s="3">
        <v>387.5</v>
      </c>
      <c r="F4660" s="2"/>
      <c r="V4660" s="6"/>
    </row>
    <row r="4661" spans="1:22" x14ac:dyDescent="0.3">
      <c r="A4661" s="6">
        <v>44770</v>
      </c>
      <c r="B4661" s="3">
        <v>135</v>
      </c>
      <c r="C4661" s="3">
        <v>190</v>
      </c>
      <c r="D4661" s="3">
        <v>183</v>
      </c>
      <c r="E4661" s="3">
        <v>369</v>
      </c>
      <c r="F4661" s="2"/>
      <c r="V4661" s="6"/>
    </row>
    <row r="4662" spans="1:22" x14ac:dyDescent="0.3">
      <c r="A4662" s="6">
        <v>44771</v>
      </c>
      <c r="B4662" s="3">
        <v>140</v>
      </c>
      <c r="C4662" s="3">
        <v>192</v>
      </c>
      <c r="D4662" s="3">
        <v>185</v>
      </c>
      <c r="E4662" s="3">
        <v>366</v>
      </c>
      <c r="F4662" s="2"/>
      <c r="V4662" s="6"/>
    </row>
    <row r="4663" spans="1:22" x14ac:dyDescent="0.3">
      <c r="A4663" s="6">
        <v>44774</v>
      </c>
      <c r="B4663" s="3">
        <v>202</v>
      </c>
      <c r="C4663" s="3">
        <v>198</v>
      </c>
      <c r="D4663" s="3">
        <v>295</v>
      </c>
      <c r="E4663" s="3">
        <v>363.5</v>
      </c>
      <c r="F4663" s="2"/>
      <c r="V4663" s="6"/>
    </row>
    <row r="4664" spans="1:22" x14ac:dyDescent="0.3">
      <c r="A4664" s="6">
        <v>44775</v>
      </c>
      <c r="B4664" s="3">
        <v>214</v>
      </c>
      <c r="C4664" s="3">
        <v>178</v>
      </c>
      <c r="D4664" s="3">
        <v>300</v>
      </c>
      <c r="E4664" s="3">
        <v>357.5</v>
      </c>
      <c r="F4664" s="2"/>
      <c r="V4664" s="6"/>
    </row>
    <row r="4665" spans="1:22" x14ac:dyDescent="0.3">
      <c r="A4665" s="6">
        <v>44776</v>
      </c>
      <c r="B4665" s="3">
        <v>179</v>
      </c>
      <c r="C4665" s="3">
        <v>176</v>
      </c>
      <c r="D4665" s="3">
        <v>280</v>
      </c>
      <c r="E4665" s="3">
        <v>339</v>
      </c>
      <c r="F4665" s="2"/>
      <c r="V4665" s="6"/>
    </row>
    <row r="4666" spans="1:22" x14ac:dyDescent="0.3">
      <c r="A4666" s="6">
        <v>44777</v>
      </c>
      <c r="B4666" s="3">
        <v>173</v>
      </c>
      <c r="C4666" s="3">
        <v>176</v>
      </c>
      <c r="D4666" s="3">
        <v>265</v>
      </c>
      <c r="E4666" s="3">
        <v>325</v>
      </c>
      <c r="F4666" s="2"/>
      <c r="V4666" s="6"/>
    </row>
    <row r="4667" spans="1:22" x14ac:dyDescent="0.3">
      <c r="A4667" s="6">
        <v>44778</v>
      </c>
      <c r="B4667" s="3">
        <v>172</v>
      </c>
      <c r="C4667" s="3">
        <v>162.5</v>
      </c>
      <c r="D4667" s="3">
        <v>285</v>
      </c>
      <c r="E4667" s="3">
        <v>307.5</v>
      </c>
      <c r="F4667" s="2"/>
      <c r="V4667" s="6"/>
    </row>
    <row r="4668" spans="1:22" x14ac:dyDescent="0.3">
      <c r="A4668" s="6">
        <v>44781</v>
      </c>
      <c r="B4668" s="3">
        <v>160</v>
      </c>
      <c r="C4668" s="3">
        <v>142</v>
      </c>
      <c r="D4668" s="3">
        <v>266</v>
      </c>
      <c r="E4668" s="3">
        <v>301</v>
      </c>
      <c r="F4668" s="2"/>
      <c r="V4668" s="6"/>
    </row>
    <row r="4669" spans="1:22" x14ac:dyDescent="0.3">
      <c r="A4669" s="6">
        <v>44782</v>
      </c>
      <c r="B4669" s="3">
        <v>143</v>
      </c>
      <c r="C4669" s="3">
        <v>150</v>
      </c>
      <c r="D4669" s="3">
        <v>232</v>
      </c>
      <c r="E4669" s="3">
        <v>300</v>
      </c>
      <c r="F4669" s="2"/>
      <c r="V4669" s="6"/>
    </row>
    <row r="4670" spans="1:22" x14ac:dyDescent="0.3">
      <c r="A4670" s="6">
        <v>44783</v>
      </c>
      <c r="B4670" s="3">
        <v>155</v>
      </c>
      <c r="C4670" s="3">
        <v>159</v>
      </c>
      <c r="D4670" s="3">
        <v>245</v>
      </c>
      <c r="E4670" s="3">
        <v>300</v>
      </c>
      <c r="F4670" s="2"/>
      <c r="V4670" s="6"/>
    </row>
    <row r="4671" spans="1:22" x14ac:dyDescent="0.3">
      <c r="A4671" s="6">
        <v>44784</v>
      </c>
      <c r="B4671" s="3">
        <v>163</v>
      </c>
      <c r="C4671" s="3">
        <v>164.5</v>
      </c>
      <c r="D4671" s="3">
        <v>260</v>
      </c>
      <c r="E4671" s="3">
        <v>291</v>
      </c>
      <c r="F4671" s="2"/>
      <c r="V4671" s="6"/>
    </row>
    <row r="4672" spans="1:22" x14ac:dyDescent="0.3">
      <c r="A4672" s="6">
        <v>44785</v>
      </c>
      <c r="B4672" s="3">
        <v>167.5</v>
      </c>
      <c r="C4672" s="3">
        <v>183.6</v>
      </c>
      <c r="D4672" s="3">
        <v>268</v>
      </c>
      <c r="E4672" s="3">
        <v>278</v>
      </c>
      <c r="F4672" s="2"/>
      <c r="V4672" s="6"/>
    </row>
    <row r="4673" spans="1:22" x14ac:dyDescent="0.3">
      <c r="A4673" s="6">
        <v>44788</v>
      </c>
      <c r="B4673" s="3">
        <v>186</v>
      </c>
      <c r="C4673" s="3">
        <v>200</v>
      </c>
      <c r="D4673" s="3">
        <v>277</v>
      </c>
      <c r="E4673" s="3">
        <v>274</v>
      </c>
      <c r="F4673" s="2"/>
      <c r="V4673" s="6"/>
    </row>
    <row r="4674" spans="1:22" x14ac:dyDescent="0.3">
      <c r="A4674" s="6">
        <v>44789</v>
      </c>
      <c r="B4674" s="3">
        <v>201.5</v>
      </c>
      <c r="C4674" s="3">
        <v>200</v>
      </c>
      <c r="D4674" s="3">
        <v>292.75</v>
      </c>
      <c r="E4674" s="3">
        <v>270</v>
      </c>
      <c r="F4674" s="2"/>
      <c r="V4674" s="6"/>
    </row>
    <row r="4675" spans="1:22" x14ac:dyDescent="0.3">
      <c r="A4675" s="6">
        <v>44790</v>
      </c>
      <c r="B4675" s="3">
        <v>211</v>
      </c>
      <c r="C4675" s="3">
        <v>234</v>
      </c>
      <c r="D4675" s="3">
        <v>285.5</v>
      </c>
      <c r="E4675" s="3">
        <v>277</v>
      </c>
      <c r="F4675" s="2"/>
      <c r="V4675" s="6"/>
    </row>
    <row r="4676" spans="1:22" x14ac:dyDescent="0.3">
      <c r="A4676" s="6">
        <v>44791</v>
      </c>
      <c r="B4676" s="3">
        <v>240</v>
      </c>
      <c r="C4676" s="3">
        <v>233</v>
      </c>
      <c r="D4676" s="3">
        <v>298</v>
      </c>
      <c r="E4676" s="3">
        <v>307</v>
      </c>
      <c r="F4676" s="2"/>
      <c r="V4676" s="6"/>
    </row>
    <row r="4677" spans="1:22" x14ac:dyDescent="0.3">
      <c r="A4677" s="6">
        <v>44792</v>
      </c>
      <c r="B4677" s="3">
        <v>235</v>
      </c>
      <c r="C4677" s="3">
        <v>270</v>
      </c>
      <c r="D4677" s="3">
        <v>318</v>
      </c>
      <c r="E4677" s="3">
        <v>271</v>
      </c>
      <c r="F4677" s="2"/>
      <c r="V4677" s="6"/>
    </row>
    <row r="4678" spans="1:22" x14ac:dyDescent="0.3">
      <c r="A4678" s="6">
        <v>44795</v>
      </c>
      <c r="B4678" s="3">
        <v>265</v>
      </c>
      <c r="C4678" s="3">
        <v>277</v>
      </c>
      <c r="D4678" s="3">
        <v>354.5</v>
      </c>
      <c r="E4678" s="3">
        <v>163.25</v>
      </c>
      <c r="F4678" s="2"/>
      <c r="V4678" s="6"/>
    </row>
    <row r="4679" spans="1:22" x14ac:dyDescent="0.3">
      <c r="A4679" s="6">
        <v>44796</v>
      </c>
      <c r="B4679" s="3">
        <v>267</v>
      </c>
      <c r="C4679" s="3">
        <v>285</v>
      </c>
      <c r="D4679" s="3">
        <v>358.5</v>
      </c>
      <c r="E4679" s="3">
        <v>147</v>
      </c>
      <c r="F4679" s="2"/>
      <c r="V4679" s="6"/>
    </row>
    <row r="4680" spans="1:22" x14ac:dyDescent="0.3">
      <c r="A4680" s="6">
        <v>44797</v>
      </c>
      <c r="B4680" s="3">
        <v>272</v>
      </c>
      <c r="C4680" s="3">
        <v>320</v>
      </c>
      <c r="D4680" s="3">
        <v>365</v>
      </c>
      <c r="E4680" s="3">
        <v>147.5</v>
      </c>
      <c r="F4680" s="2"/>
      <c r="V4680" s="6"/>
    </row>
    <row r="4681" spans="1:22" x14ac:dyDescent="0.3">
      <c r="A4681" s="6">
        <v>44798</v>
      </c>
      <c r="B4681" s="3">
        <v>313</v>
      </c>
      <c r="C4681" s="3">
        <v>322</v>
      </c>
      <c r="D4681" s="3">
        <v>399</v>
      </c>
      <c r="E4681" s="3">
        <v>145</v>
      </c>
      <c r="F4681" s="2"/>
      <c r="V4681" s="6"/>
    </row>
    <row r="4682" spans="1:22" x14ac:dyDescent="0.3">
      <c r="A4682" s="6">
        <v>44799</v>
      </c>
      <c r="B4682" s="3">
        <v>320</v>
      </c>
      <c r="C4682" s="3">
        <v>275</v>
      </c>
      <c r="D4682" s="3">
        <v>400</v>
      </c>
      <c r="E4682" s="3">
        <v>150</v>
      </c>
      <c r="F4682" s="2"/>
      <c r="V4682" s="6"/>
    </row>
    <row r="4683" spans="1:22" x14ac:dyDescent="0.3">
      <c r="A4683" s="6">
        <v>44802</v>
      </c>
      <c r="B4683" s="3">
        <v>300</v>
      </c>
      <c r="C4683" s="3">
        <v>235</v>
      </c>
      <c r="D4683" s="3">
        <v>330</v>
      </c>
      <c r="E4683" s="3">
        <v>153.5</v>
      </c>
      <c r="F4683" s="2"/>
      <c r="V4683" s="6"/>
    </row>
    <row r="4684" spans="1:22" x14ac:dyDescent="0.3">
      <c r="A4684" s="6">
        <v>44803</v>
      </c>
      <c r="B4684" s="3">
        <v>302</v>
      </c>
      <c r="C4684" s="3">
        <v>237</v>
      </c>
      <c r="D4684" s="3">
        <v>295</v>
      </c>
      <c r="E4684" s="3">
        <v>155.5</v>
      </c>
      <c r="F4684" s="2"/>
      <c r="V4684" s="6"/>
    </row>
    <row r="4685" spans="1:22" x14ac:dyDescent="0.3">
      <c r="A4685" s="6">
        <v>44804</v>
      </c>
      <c r="B4685" s="3">
        <v>305</v>
      </c>
      <c r="C4685" s="3">
        <v>255</v>
      </c>
      <c r="D4685" s="3">
        <v>302</v>
      </c>
      <c r="E4685" s="3">
        <v>167.88</v>
      </c>
      <c r="F4685" s="2"/>
      <c r="V4685" s="6"/>
    </row>
    <row r="4686" spans="1:22" x14ac:dyDescent="0.3">
      <c r="A4686" s="6">
        <v>44805</v>
      </c>
      <c r="B4686" s="3">
        <v>210</v>
      </c>
      <c r="C4686" s="3">
        <v>250</v>
      </c>
      <c r="D4686" s="3">
        <v>353</v>
      </c>
      <c r="E4686" s="3">
        <v>155</v>
      </c>
      <c r="F4686" s="2"/>
      <c r="V4686" s="6"/>
    </row>
    <row r="4687" spans="1:22" x14ac:dyDescent="0.3">
      <c r="A4687" s="6">
        <v>44806</v>
      </c>
      <c r="B4687" s="3">
        <v>195.5</v>
      </c>
      <c r="C4687" s="3">
        <v>265.01</v>
      </c>
      <c r="D4687" s="3">
        <v>332</v>
      </c>
      <c r="E4687" s="3">
        <v>166.5</v>
      </c>
      <c r="F4687" s="2"/>
      <c r="V4687" s="6"/>
    </row>
    <row r="4688" spans="1:22" x14ac:dyDescent="0.3">
      <c r="A4688" s="6">
        <v>44809</v>
      </c>
      <c r="B4688" s="3">
        <v>227</v>
      </c>
      <c r="C4688" s="3">
        <v>245</v>
      </c>
      <c r="D4688" s="3">
        <v>380</v>
      </c>
      <c r="E4688" s="3">
        <v>176.44</v>
      </c>
      <c r="F4688" s="2"/>
      <c r="V4688" s="6"/>
    </row>
    <row r="4689" spans="1:22" x14ac:dyDescent="0.3">
      <c r="A4689" s="6">
        <v>44810</v>
      </c>
      <c r="B4689" s="3">
        <v>205</v>
      </c>
      <c r="C4689" s="3">
        <v>244</v>
      </c>
      <c r="D4689" s="3">
        <v>335</v>
      </c>
      <c r="E4689" s="3">
        <v>165.4</v>
      </c>
      <c r="F4689" s="2"/>
      <c r="V4689" s="6"/>
    </row>
    <row r="4690" spans="1:22" x14ac:dyDescent="0.3">
      <c r="A4690" s="6">
        <v>44811</v>
      </c>
      <c r="B4690" s="3">
        <v>207</v>
      </c>
      <c r="C4690" s="3">
        <v>240</v>
      </c>
      <c r="D4690" s="3">
        <v>334</v>
      </c>
      <c r="E4690" s="3">
        <v>168.75</v>
      </c>
      <c r="F4690" s="2"/>
      <c r="V4690" s="6"/>
    </row>
    <row r="4691" spans="1:22" x14ac:dyDescent="0.3">
      <c r="A4691" s="6">
        <v>44812</v>
      </c>
      <c r="B4691" s="3">
        <v>202</v>
      </c>
      <c r="C4691" s="3">
        <v>245</v>
      </c>
      <c r="D4691" s="3">
        <v>322</v>
      </c>
      <c r="E4691" s="3">
        <v>168.9</v>
      </c>
      <c r="F4691" s="2"/>
      <c r="V4691" s="6"/>
    </row>
    <row r="4692" spans="1:22" x14ac:dyDescent="0.3">
      <c r="A4692" s="6">
        <v>44813</v>
      </c>
      <c r="B4692" s="3">
        <v>205</v>
      </c>
      <c r="C4692" s="3">
        <v>235</v>
      </c>
      <c r="D4692" s="3">
        <v>318.5</v>
      </c>
      <c r="E4692" s="3">
        <v>178</v>
      </c>
      <c r="F4692" s="2"/>
      <c r="V4692" s="6"/>
    </row>
    <row r="4693" spans="1:22" x14ac:dyDescent="0.3">
      <c r="A4693" s="6">
        <v>44816</v>
      </c>
      <c r="B4693" s="3">
        <v>191</v>
      </c>
      <c r="C4693" s="3">
        <v>252</v>
      </c>
      <c r="D4693" s="3">
        <v>305</v>
      </c>
      <c r="E4693" s="3">
        <v>190.5</v>
      </c>
      <c r="F4693" s="2"/>
      <c r="V4693" s="6"/>
    </row>
    <row r="4694" spans="1:22" x14ac:dyDescent="0.3">
      <c r="A4694" s="6">
        <v>44817</v>
      </c>
      <c r="B4694" s="3">
        <v>210</v>
      </c>
      <c r="C4694" s="3">
        <v>272</v>
      </c>
      <c r="D4694" s="3">
        <v>320</v>
      </c>
      <c r="E4694" s="3">
        <v>218</v>
      </c>
      <c r="F4694" s="2"/>
      <c r="V4694" s="6"/>
    </row>
    <row r="4695" spans="1:22" x14ac:dyDescent="0.3">
      <c r="A4695" s="6">
        <v>44818</v>
      </c>
      <c r="B4695" s="3">
        <v>223</v>
      </c>
      <c r="C4695" s="3">
        <v>287</v>
      </c>
      <c r="D4695" s="3">
        <v>345</v>
      </c>
      <c r="E4695" s="3">
        <v>216.21</v>
      </c>
      <c r="F4695" s="2"/>
      <c r="V4695" s="6"/>
    </row>
    <row r="4696" spans="1:22" x14ac:dyDescent="0.3">
      <c r="A4696" s="6">
        <v>44819</v>
      </c>
      <c r="B4696" s="3">
        <v>227</v>
      </c>
      <c r="C4696" s="3">
        <v>265</v>
      </c>
      <c r="D4696" s="3">
        <v>378</v>
      </c>
      <c r="E4696" s="3">
        <v>219.55</v>
      </c>
      <c r="F4696" s="2"/>
      <c r="V4696" s="6"/>
    </row>
    <row r="4697" spans="1:22" x14ac:dyDescent="0.3">
      <c r="A4697" s="6">
        <v>44820</v>
      </c>
      <c r="B4697" s="3">
        <v>212</v>
      </c>
      <c r="C4697" s="3">
        <v>250</v>
      </c>
      <c r="D4697" s="3">
        <v>358</v>
      </c>
      <c r="E4697" s="3">
        <v>230</v>
      </c>
      <c r="F4697" s="2"/>
      <c r="V4697" s="6"/>
    </row>
    <row r="4698" spans="1:22" x14ac:dyDescent="0.3">
      <c r="A4698" s="6">
        <v>44823</v>
      </c>
      <c r="B4698" s="3">
        <v>208</v>
      </c>
      <c r="C4698" s="3">
        <v>278</v>
      </c>
      <c r="D4698" s="3">
        <v>355</v>
      </c>
      <c r="E4698" s="3">
        <v>269.5</v>
      </c>
      <c r="F4698" s="2"/>
      <c r="V4698" s="6"/>
    </row>
    <row r="4699" spans="1:22" x14ac:dyDescent="0.3">
      <c r="A4699" s="6">
        <v>44824</v>
      </c>
      <c r="B4699" s="3">
        <v>197</v>
      </c>
      <c r="C4699" s="3">
        <v>274.5</v>
      </c>
      <c r="D4699" s="3">
        <v>360</v>
      </c>
      <c r="E4699" s="3">
        <v>305</v>
      </c>
      <c r="F4699" s="2"/>
      <c r="V4699" s="6"/>
    </row>
    <row r="4700" spans="1:22" x14ac:dyDescent="0.3">
      <c r="A4700" s="6">
        <v>44825</v>
      </c>
      <c r="B4700" s="3">
        <v>199</v>
      </c>
      <c r="C4700" s="3">
        <v>276</v>
      </c>
      <c r="D4700" s="3">
        <v>360</v>
      </c>
      <c r="E4700" s="3">
        <v>290</v>
      </c>
      <c r="F4700" s="2"/>
      <c r="V4700" s="6"/>
    </row>
    <row r="4701" spans="1:22" x14ac:dyDescent="0.3">
      <c r="A4701" s="6">
        <v>44826</v>
      </c>
      <c r="B4701" s="3">
        <v>202</v>
      </c>
      <c r="C4701" s="3">
        <v>270</v>
      </c>
      <c r="D4701" s="3">
        <v>368</v>
      </c>
      <c r="E4701" s="3">
        <v>295</v>
      </c>
      <c r="F4701" s="2"/>
      <c r="V4701" s="6"/>
    </row>
    <row r="4702" spans="1:22" x14ac:dyDescent="0.3">
      <c r="A4702" s="6">
        <v>44827</v>
      </c>
      <c r="B4702" s="3">
        <v>187</v>
      </c>
      <c r="C4702" s="3">
        <v>270</v>
      </c>
      <c r="D4702" s="3">
        <v>355</v>
      </c>
      <c r="E4702" s="3">
        <v>304.5</v>
      </c>
      <c r="F4702" s="2"/>
      <c r="V4702" s="6"/>
    </row>
    <row r="4703" spans="1:22" x14ac:dyDescent="0.3">
      <c r="A4703" s="6">
        <v>44830</v>
      </c>
      <c r="B4703" s="3">
        <v>185</v>
      </c>
      <c r="C4703" s="3">
        <v>282</v>
      </c>
      <c r="D4703" s="3">
        <v>355</v>
      </c>
      <c r="E4703" s="3">
        <v>310</v>
      </c>
      <c r="F4703" s="2"/>
      <c r="V4703" s="6"/>
    </row>
    <row r="4704" spans="1:22" x14ac:dyDescent="0.3">
      <c r="A4704" s="6">
        <v>44831</v>
      </c>
      <c r="B4704" s="3">
        <v>194</v>
      </c>
      <c r="C4704" s="3">
        <v>296.19</v>
      </c>
      <c r="D4704" s="3">
        <v>367</v>
      </c>
      <c r="E4704" s="3">
        <v>288.77999999999997</v>
      </c>
      <c r="F4704" s="2"/>
      <c r="V4704" s="6"/>
    </row>
    <row r="4705" spans="1:22" x14ac:dyDescent="0.3">
      <c r="A4705" s="6">
        <v>44832</v>
      </c>
      <c r="B4705" s="3">
        <v>206.19</v>
      </c>
      <c r="C4705" s="3">
        <v>285</v>
      </c>
      <c r="D4705" s="3">
        <v>392</v>
      </c>
      <c r="E4705" s="3">
        <v>268</v>
      </c>
      <c r="F4705" s="2"/>
      <c r="V4705" s="6"/>
    </row>
    <row r="4706" spans="1:22" x14ac:dyDescent="0.3">
      <c r="A4706" s="6">
        <v>44833</v>
      </c>
      <c r="B4706" s="3">
        <v>197</v>
      </c>
      <c r="C4706" s="3">
        <v>273</v>
      </c>
      <c r="D4706" s="3">
        <v>395</v>
      </c>
      <c r="E4706" s="3">
        <v>257</v>
      </c>
      <c r="F4706" s="2"/>
      <c r="V4706" s="6"/>
    </row>
    <row r="4707" spans="1:22" x14ac:dyDescent="0.3">
      <c r="A4707" s="6">
        <v>44834</v>
      </c>
      <c r="B4707" s="3">
        <v>173</v>
      </c>
      <c r="C4707" s="3">
        <v>318</v>
      </c>
      <c r="D4707" s="3">
        <v>375</v>
      </c>
      <c r="E4707" s="3">
        <v>240</v>
      </c>
      <c r="F4707" s="2"/>
      <c r="V4707" s="6"/>
    </row>
    <row r="4708" spans="1:22" x14ac:dyDescent="0.3">
      <c r="A4708" s="6">
        <v>44837</v>
      </c>
      <c r="B4708" s="3">
        <v>227</v>
      </c>
      <c r="C4708" s="3">
        <v>302</v>
      </c>
      <c r="D4708" s="3">
        <v>390</v>
      </c>
      <c r="E4708" s="3">
        <v>240</v>
      </c>
      <c r="F4708" s="2"/>
      <c r="V4708" s="6"/>
    </row>
    <row r="4709" spans="1:22" x14ac:dyDescent="0.3">
      <c r="A4709" s="6">
        <v>44838</v>
      </c>
      <c r="B4709" s="3">
        <v>222</v>
      </c>
      <c r="C4709" s="3">
        <v>300.25</v>
      </c>
      <c r="D4709" s="3">
        <v>360</v>
      </c>
      <c r="E4709" s="3">
        <v>215.5</v>
      </c>
      <c r="F4709" s="2"/>
      <c r="V4709" s="6"/>
    </row>
    <row r="4710" spans="1:22" x14ac:dyDescent="0.3">
      <c r="A4710" s="6">
        <v>44839</v>
      </c>
      <c r="B4710" s="3">
        <v>230</v>
      </c>
      <c r="C4710" s="3">
        <v>307</v>
      </c>
      <c r="D4710" s="3">
        <v>370</v>
      </c>
      <c r="E4710" s="3">
        <v>212.25</v>
      </c>
      <c r="F4710" s="2"/>
      <c r="V4710" s="6"/>
    </row>
    <row r="4711" spans="1:22" x14ac:dyDescent="0.3">
      <c r="A4711" s="6">
        <v>44840</v>
      </c>
      <c r="B4711" s="3">
        <v>235.25</v>
      </c>
      <c r="C4711" s="3">
        <v>292</v>
      </c>
      <c r="D4711" s="3">
        <v>390</v>
      </c>
      <c r="E4711" s="3">
        <v>202</v>
      </c>
      <c r="F4711" s="2"/>
      <c r="V4711" s="6"/>
    </row>
    <row r="4712" spans="1:22" x14ac:dyDescent="0.3">
      <c r="A4712" s="6">
        <v>44841</v>
      </c>
      <c r="B4712" s="3">
        <v>223</v>
      </c>
      <c r="C4712" s="3">
        <v>282</v>
      </c>
      <c r="D4712" s="3">
        <v>380</v>
      </c>
      <c r="E4712" s="3">
        <v>191</v>
      </c>
      <c r="F4712" s="2"/>
      <c r="V4712" s="6"/>
    </row>
    <row r="4713" spans="1:22" x14ac:dyDescent="0.3">
      <c r="A4713" s="6">
        <v>44844</v>
      </c>
      <c r="B4713" s="3">
        <v>220</v>
      </c>
      <c r="C4713" s="3">
        <v>280</v>
      </c>
      <c r="D4713" s="3">
        <v>375</v>
      </c>
      <c r="E4713" s="3">
        <v>194.63</v>
      </c>
      <c r="F4713" s="2"/>
      <c r="V4713" s="6"/>
    </row>
    <row r="4714" spans="1:22" x14ac:dyDescent="0.3">
      <c r="A4714" s="6">
        <v>44845</v>
      </c>
      <c r="B4714" s="3">
        <v>216</v>
      </c>
      <c r="C4714" s="3">
        <v>271.5</v>
      </c>
      <c r="D4714" s="3">
        <v>372</v>
      </c>
      <c r="E4714" s="3">
        <v>173.25</v>
      </c>
      <c r="F4714" s="2"/>
      <c r="V4714" s="6"/>
    </row>
    <row r="4715" spans="1:22" x14ac:dyDescent="0.3">
      <c r="A4715" s="6">
        <v>44846</v>
      </c>
      <c r="B4715" s="3">
        <v>216</v>
      </c>
      <c r="C4715" s="3">
        <v>258</v>
      </c>
      <c r="D4715" s="3">
        <v>367.5</v>
      </c>
      <c r="E4715" s="3">
        <v>167.05</v>
      </c>
      <c r="F4715" s="2"/>
      <c r="V4715" s="6"/>
    </row>
    <row r="4716" spans="1:22" x14ac:dyDescent="0.3">
      <c r="A4716" s="6">
        <v>44847</v>
      </c>
      <c r="B4716" s="3">
        <v>203</v>
      </c>
      <c r="C4716" s="3">
        <v>252</v>
      </c>
      <c r="D4716" s="3">
        <v>343.5</v>
      </c>
      <c r="E4716" s="3">
        <v>162</v>
      </c>
      <c r="F4716" s="2"/>
      <c r="V4716" s="6"/>
    </row>
    <row r="4717" spans="1:22" x14ac:dyDescent="0.3">
      <c r="A4717" s="6">
        <v>44848</v>
      </c>
      <c r="B4717" s="3">
        <v>195</v>
      </c>
      <c r="C4717" s="3">
        <v>234</v>
      </c>
      <c r="D4717" s="3">
        <v>330</v>
      </c>
      <c r="E4717" s="3">
        <v>155</v>
      </c>
      <c r="F4717" s="2"/>
      <c r="V4717" s="6"/>
    </row>
    <row r="4718" spans="1:22" x14ac:dyDescent="0.3">
      <c r="A4718" s="6">
        <v>44851</v>
      </c>
      <c r="B4718" s="3">
        <v>173</v>
      </c>
      <c r="C4718" s="3">
        <v>228</v>
      </c>
      <c r="D4718" s="3">
        <v>308</v>
      </c>
      <c r="E4718" s="3">
        <v>152</v>
      </c>
      <c r="F4718" s="2"/>
      <c r="V4718" s="6"/>
    </row>
    <row r="4719" spans="1:22" x14ac:dyDescent="0.3">
      <c r="A4719" s="6">
        <v>44852</v>
      </c>
      <c r="B4719" s="3">
        <v>164</v>
      </c>
      <c r="C4719" s="3">
        <v>228</v>
      </c>
      <c r="D4719" s="3">
        <v>300</v>
      </c>
      <c r="E4719" s="3">
        <v>140</v>
      </c>
      <c r="F4719" s="2"/>
      <c r="V4719" s="6"/>
    </row>
    <row r="4720" spans="1:22" x14ac:dyDescent="0.3">
      <c r="A4720" s="6">
        <v>44853</v>
      </c>
      <c r="B4720" s="3">
        <v>165</v>
      </c>
      <c r="C4720" s="3">
        <v>227</v>
      </c>
      <c r="D4720" s="3">
        <v>299.8</v>
      </c>
      <c r="E4720" s="3">
        <v>138</v>
      </c>
      <c r="F4720" s="2"/>
      <c r="V4720" s="6"/>
    </row>
    <row r="4721" spans="1:22" x14ac:dyDescent="0.3">
      <c r="A4721" s="6">
        <v>44854</v>
      </c>
      <c r="B4721" s="3">
        <v>165</v>
      </c>
      <c r="C4721" s="3">
        <v>224.5</v>
      </c>
      <c r="D4721" s="3">
        <v>300</v>
      </c>
      <c r="E4721" s="3">
        <v>98</v>
      </c>
      <c r="F4721" s="2"/>
      <c r="V4721" s="6"/>
    </row>
    <row r="4722" spans="1:22" x14ac:dyDescent="0.3">
      <c r="A4722" s="6">
        <v>44855</v>
      </c>
      <c r="B4722" s="3">
        <v>165</v>
      </c>
      <c r="C4722" s="3">
        <v>205</v>
      </c>
      <c r="D4722" s="3">
        <v>287</v>
      </c>
      <c r="E4722" s="3">
        <v>89</v>
      </c>
      <c r="F4722" s="2"/>
      <c r="V4722" s="6"/>
    </row>
    <row r="4723" spans="1:22" x14ac:dyDescent="0.3">
      <c r="A4723" s="6">
        <v>44858</v>
      </c>
      <c r="B4723" s="3">
        <v>150</v>
      </c>
      <c r="C4723" s="3">
        <v>202</v>
      </c>
      <c r="D4723" s="3">
        <v>279</v>
      </c>
      <c r="E4723" s="3">
        <v>71</v>
      </c>
      <c r="F4723" s="2"/>
      <c r="V4723" s="6"/>
    </row>
    <row r="4724" spans="1:22" x14ac:dyDescent="0.3">
      <c r="A4724" s="6">
        <v>44859</v>
      </c>
      <c r="B4724" s="3">
        <v>142</v>
      </c>
      <c r="C4724" s="3">
        <v>193.5</v>
      </c>
      <c r="D4724" s="3">
        <v>275</v>
      </c>
      <c r="E4724" s="3">
        <v>77.75</v>
      </c>
      <c r="F4724" s="2"/>
      <c r="V4724" s="6"/>
    </row>
    <row r="4725" spans="1:22" x14ac:dyDescent="0.3">
      <c r="A4725" s="6">
        <v>44860</v>
      </c>
      <c r="B4725" s="3">
        <v>138</v>
      </c>
      <c r="C4725" s="3">
        <v>203</v>
      </c>
      <c r="D4725" s="3">
        <v>270</v>
      </c>
      <c r="E4725" s="3">
        <v>83</v>
      </c>
      <c r="F4725" s="2"/>
      <c r="V4725" s="6"/>
    </row>
    <row r="4726" spans="1:22" x14ac:dyDescent="0.3">
      <c r="A4726" s="6">
        <v>44861</v>
      </c>
      <c r="B4726" s="3">
        <v>140</v>
      </c>
      <c r="C4726" s="3">
        <v>223</v>
      </c>
      <c r="D4726" s="3">
        <v>288</v>
      </c>
      <c r="E4726" s="3">
        <v>86.25</v>
      </c>
      <c r="F4726" s="2"/>
      <c r="V4726" s="6"/>
    </row>
    <row r="4727" spans="1:22" x14ac:dyDescent="0.3">
      <c r="A4727" s="6">
        <v>44862</v>
      </c>
      <c r="B4727" s="3">
        <v>146</v>
      </c>
      <c r="C4727" s="3">
        <v>194.15</v>
      </c>
      <c r="D4727" s="3">
        <v>309</v>
      </c>
      <c r="E4727" s="3">
        <v>82</v>
      </c>
      <c r="F4727" s="2"/>
      <c r="V4727" s="6"/>
    </row>
    <row r="4728" spans="1:22" x14ac:dyDescent="0.3">
      <c r="A4728" s="6">
        <v>44865</v>
      </c>
      <c r="B4728" s="3">
        <v>119</v>
      </c>
      <c r="C4728" s="3">
        <v>285</v>
      </c>
      <c r="D4728" s="3">
        <v>275</v>
      </c>
      <c r="E4728" s="3">
        <v>73.88</v>
      </c>
      <c r="F4728" s="2"/>
      <c r="V4728" s="6"/>
    </row>
    <row r="4729" spans="1:22" x14ac:dyDescent="0.3">
      <c r="A4729" s="6">
        <v>44866</v>
      </c>
      <c r="B4729" s="3">
        <v>199</v>
      </c>
      <c r="C4729" s="3">
        <v>280</v>
      </c>
      <c r="D4729" s="3">
        <v>276.75</v>
      </c>
      <c r="E4729" s="3">
        <v>88</v>
      </c>
      <c r="F4729" s="2"/>
      <c r="V4729" s="6"/>
    </row>
    <row r="4730" spans="1:22" x14ac:dyDescent="0.3">
      <c r="A4730" s="6">
        <v>44867</v>
      </c>
      <c r="B4730" s="3">
        <v>185</v>
      </c>
      <c r="C4730" s="3">
        <v>272</v>
      </c>
      <c r="D4730" s="3">
        <v>273</v>
      </c>
      <c r="E4730" s="3">
        <v>88.25</v>
      </c>
      <c r="F4730" s="2"/>
      <c r="V4730" s="6"/>
    </row>
    <row r="4731" spans="1:22" x14ac:dyDescent="0.3">
      <c r="A4731" s="6">
        <v>44868</v>
      </c>
      <c r="B4731" s="3">
        <v>174</v>
      </c>
      <c r="C4731" s="3">
        <v>266</v>
      </c>
      <c r="D4731" s="3">
        <v>266</v>
      </c>
      <c r="E4731" s="3">
        <v>78.5</v>
      </c>
      <c r="F4731" s="2"/>
      <c r="V4731" s="6"/>
    </row>
    <row r="4732" spans="1:22" x14ac:dyDescent="0.3">
      <c r="A4732" s="6">
        <v>44869</v>
      </c>
      <c r="B4732" s="3">
        <v>162</v>
      </c>
      <c r="C4732" s="3">
        <v>265</v>
      </c>
      <c r="D4732" s="3">
        <v>259</v>
      </c>
      <c r="E4732" s="3">
        <v>85.13</v>
      </c>
      <c r="F4732" s="2"/>
      <c r="V4732" s="6"/>
    </row>
    <row r="4733" spans="1:22" x14ac:dyDescent="0.3">
      <c r="A4733" s="6">
        <v>44872</v>
      </c>
      <c r="B4733" s="3">
        <v>162</v>
      </c>
      <c r="C4733" s="3">
        <v>259</v>
      </c>
      <c r="D4733" s="3">
        <v>265</v>
      </c>
      <c r="E4733" s="3">
        <v>83</v>
      </c>
      <c r="F4733" s="2"/>
      <c r="V4733" s="6"/>
    </row>
    <row r="4734" spans="1:22" x14ac:dyDescent="0.3">
      <c r="A4734" s="6">
        <v>44873</v>
      </c>
      <c r="B4734" s="3">
        <v>154.5</v>
      </c>
      <c r="C4734" s="3">
        <v>258.5</v>
      </c>
      <c r="D4734" s="3">
        <v>261.5</v>
      </c>
      <c r="E4734" s="3">
        <v>78.75</v>
      </c>
      <c r="F4734" s="2"/>
      <c r="V4734" s="6"/>
    </row>
    <row r="4735" spans="1:22" x14ac:dyDescent="0.3">
      <c r="A4735" s="6">
        <v>44874</v>
      </c>
      <c r="B4735" s="3">
        <v>155</v>
      </c>
      <c r="C4735" s="3">
        <v>264</v>
      </c>
      <c r="D4735" s="3">
        <v>262.5</v>
      </c>
      <c r="E4735" s="3">
        <v>71</v>
      </c>
      <c r="F4735" s="2"/>
      <c r="V4735" s="6"/>
    </row>
    <row r="4736" spans="1:22" x14ac:dyDescent="0.3">
      <c r="A4736" s="6">
        <v>44875</v>
      </c>
      <c r="B4736" s="3">
        <v>159</v>
      </c>
      <c r="C4736" s="3">
        <v>239</v>
      </c>
      <c r="D4736" s="3">
        <v>270</v>
      </c>
      <c r="E4736" s="3">
        <v>69.75</v>
      </c>
      <c r="F4736" s="2"/>
      <c r="V4736" s="6"/>
    </row>
    <row r="4737" spans="1:22" x14ac:dyDescent="0.3">
      <c r="A4737" s="6">
        <v>44876</v>
      </c>
      <c r="B4737" s="3">
        <v>145</v>
      </c>
      <c r="C4737" s="3">
        <v>253</v>
      </c>
      <c r="D4737" s="3">
        <v>248</v>
      </c>
      <c r="E4737" s="3">
        <v>54</v>
      </c>
      <c r="F4737" s="2"/>
      <c r="V4737" s="6"/>
    </row>
    <row r="4738" spans="1:22" x14ac:dyDescent="0.3">
      <c r="A4738" s="6">
        <v>44879</v>
      </c>
      <c r="B4738" s="3">
        <v>162</v>
      </c>
      <c r="C4738" s="3">
        <v>269</v>
      </c>
      <c r="D4738" s="3">
        <v>247.25</v>
      </c>
      <c r="E4738" s="3">
        <v>51.5</v>
      </c>
      <c r="F4738" s="2"/>
      <c r="V4738" s="6"/>
    </row>
    <row r="4739" spans="1:22" x14ac:dyDescent="0.3">
      <c r="A4739" s="6">
        <v>44880</v>
      </c>
      <c r="B4739" s="3">
        <v>178.5</v>
      </c>
      <c r="C4739" s="3">
        <v>248</v>
      </c>
      <c r="D4739" s="3">
        <v>266.44</v>
      </c>
      <c r="E4739" s="3">
        <v>54.87</v>
      </c>
      <c r="F4739" s="2"/>
      <c r="V4739" s="6"/>
    </row>
    <row r="4740" spans="1:22" x14ac:dyDescent="0.3">
      <c r="A4740" s="6">
        <v>44881</v>
      </c>
      <c r="B4740" s="3">
        <v>159</v>
      </c>
      <c r="C4740" s="3">
        <v>249</v>
      </c>
      <c r="D4740" s="3">
        <v>251</v>
      </c>
      <c r="E4740" s="3">
        <v>53.5</v>
      </c>
      <c r="F4740" s="2"/>
      <c r="V4740" s="6"/>
    </row>
    <row r="4741" spans="1:22" x14ac:dyDescent="0.3">
      <c r="A4741" s="6">
        <v>44882</v>
      </c>
      <c r="B4741" s="3">
        <v>168</v>
      </c>
      <c r="C4741" s="3">
        <v>236</v>
      </c>
      <c r="D4741" s="3">
        <v>249.5</v>
      </c>
      <c r="E4741" s="3">
        <v>55.5</v>
      </c>
      <c r="F4741" s="2"/>
      <c r="V4741" s="6"/>
    </row>
    <row r="4742" spans="1:22" x14ac:dyDescent="0.3">
      <c r="A4742" s="6">
        <v>44883</v>
      </c>
      <c r="B4742" s="3">
        <v>170</v>
      </c>
      <c r="C4742" s="3">
        <v>243</v>
      </c>
      <c r="D4742" s="3">
        <v>243.9</v>
      </c>
      <c r="E4742" s="3">
        <v>69.5</v>
      </c>
      <c r="F4742" s="2"/>
      <c r="V4742" s="6"/>
    </row>
    <row r="4743" spans="1:22" x14ac:dyDescent="0.3">
      <c r="A4743" s="6">
        <v>44886</v>
      </c>
      <c r="B4743" s="3">
        <v>185</v>
      </c>
      <c r="C4743" s="3">
        <v>250</v>
      </c>
      <c r="D4743" s="3">
        <v>251</v>
      </c>
      <c r="E4743" s="3">
        <v>56.5</v>
      </c>
      <c r="F4743" s="2"/>
      <c r="V4743" s="6"/>
    </row>
    <row r="4744" spans="1:22" x14ac:dyDescent="0.3">
      <c r="A4744" s="6">
        <v>44887</v>
      </c>
      <c r="B4744" s="3">
        <v>200</v>
      </c>
      <c r="C4744" s="3">
        <v>275</v>
      </c>
      <c r="D4744" s="3">
        <v>259.5</v>
      </c>
      <c r="E4744" s="3">
        <v>56</v>
      </c>
      <c r="F4744" s="2"/>
      <c r="V4744" s="6"/>
    </row>
    <row r="4745" spans="1:22" x14ac:dyDescent="0.3">
      <c r="A4745" s="6">
        <v>44888</v>
      </c>
      <c r="B4745" s="3">
        <v>217</v>
      </c>
      <c r="C4745" s="3">
        <v>272</v>
      </c>
      <c r="D4745" s="3">
        <v>280</v>
      </c>
      <c r="E4745" s="3">
        <v>58</v>
      </c>
      <c r="F4745" s="2"/>
      <c r="V4745" s="6"/>
    </row>
    <row r="4746" spans="1:22" x14ac:dyDescent="0.3">
      <c r="A4746" s="6">
        <v>44889</v>
      </c>
      <c r="B4746" s="3">
        <v>230</v>
      </c>
      <c r="C4746" s="3">
        <v>272</v>
      </c>
      <c r="D4746" s="3">
        <v>278</v>
      </c>
      <c r="E4746" s="3">
        <v>77.75</v>
      </c>
      <c r="F4746" s="2"/>
      <c r="V4746" s="6"/>
    </row>
    <row r="4747" spans="1:22" x14ac:dyDescent="0.3">
      <c r="A4747" s="6">
        <v>44890</v>
      </c>
      <c r="B4747" s="3">
        <v>250</v>
      </c>
      <c r="C4747" s="3">
        <v>285</v>
      </c>
      <c r="D4747" s="3">
        <v>275</v>
      </c>
      <c r="E4747" s="3">
        <v>83</v>
      </c>
      <c r="F4747" s="2"/>
      <c r="V4747" s="6"/>
    </row>
    <row r="4748" spans="1:22" x14ac:dyDescent="0.3">
      <c r="A4748" s="6">
        <v>44893</v>
      </c>
      <c r="B4748" s="3">
        <v>280</v>
      </c>
      <c r="C4748" s="3">
        <v>320</v>
      </c>
      <c r="D4748" s="3">
        <v>280</v>
      </c>
      <c r="E4748" s="3">
        <v>86.25</v>
      </c>
      <c r="F4748" s="2"/>
      <c r="V4748" s="6"/>
    </row>
    <row r="4749" spans="1:22" x14ac:dyDescent="0.3">
      <c r="A4749" s="6">
        <v>44894</v>
      </c>
      <c r="B4749" s="3">
        <v>318</v>
      </c>
      <c r="C4749" s="3">
        <v>353</v>
      </c>
      <c r="D4749" s="3">
        <v>310</v>
      </c>
      <c r="E4749" s="3">
        <v>82</v>
      </c>
      <c r="F4749" s="2"/>
      <c r="V4749" s="6"/>
    </row>
    <row r="4750" spans="1:22" x14ac:dyDescent="0.3">
      <c r="A4750" s="6">
        <v>44895</v>
      </c>
      <c r="B4750" s="3">
        <v>332</v>
      </c>
      <c r="C4750" s="3">
        <v>335</v>
      </c>
      <c r="D4750" s="3">
        <v>340</v>
      </c>
      <c r="E4750" s="3">
        <v>73.88</v>
      </c>
      <c r="F4750" s="2"/>
      <c r="V4750" s="6"/>
    </row>
    <row r="4751" spans="1:22" x14ac:dyDescent="0.3">
      <c r="A4751" s="6">
        <v>44896</v>
      </c>
      <c r="B4751" s="3">
        <v>346</v>
      </c>
      <c r="C4751" s="3">
        <v>350</v>
      </c>
      <c r="D4751" s="3">
        <v>300</v>
      </c>
      <c r="E4751" s="3">
        <v>88</v>
      </c>
      <c r="F4751" s="2"/>
      <c r="V4751" s="6"/>
    </row>
    <row r="4752" spans="1:22" x14ac:dyDescent="0.3">
      <c r="A4752" s="6">
        <v>44897</v>
      </c>
      <c r="B4752" s="3">
        <v>350</v>
      </c>
      <c r="C4752" s="3">
        <v>354</v>
      </c>
      <c r="D4752" s="3">
        <v>301</v>
      </c>
      <c r="E4752" s="3">
        <v>88.25</v>
      </c>
      <c r="F4752" s="2"/>
      <c r="V4752" s="6"/>
    </row>
    <row r="4753" spans="1:22" x14ac:dyDescent="0.3">
      <c r="A4753" s="6">
        <v>44900</v>
      </c>
      <c r="B4753" s="3">
        <v>340</v>
      </c>
      <c r="C4753" s="3">
        <v>366</v>
      </c>
      <c r="D4753" s="3">
        <v>308</v>
      </c>
      <c r="E4753" s="3">
        <v>78.5</v>
      </c>
      <c r="F4753" s="2"/>
      <c r="V4753" s="6"/>
    </row>
    <row r="4754" spans="1:22" x14ac:dyDescent="0.3">
      <c r="A4754" s="6">
        <v>44901</v>
      </c>
      <c r="B4754" s="3">
        <v>357</v>
      </c>
      <c r="C4754" s="3">
        <v>343</v>
      </c>
      <c r="D4754" s="3">
        <v>316</v>
      </c>
      <c r="E4754" s="3">
        <v>85.13</v>
      </c>
      <c r="F4754" s="2"/>
      <c r="V4754" s="6"/>
    </row>
    <row r="4755" spans="1:22" x14ac:dyDescent="0.3">
      <c r="A4755" s="6">
        <v>44902</v>
      </c>
      <c r="B4755" s="3">
        <v>331</v>
      </c>
      <c r="C4755" s="3">
        <v>317</v>
      </c>
      <c r="D4755" s="3">
        <v>300.25</v>
      </c>
      <c r="E4755" s="3">
        <v>83</v>
      </c>
      <c r="F4755" s="2"/>
      <c r="V4755" s="6"/>
    </row>
    <row r="4756" spans="1:22" x14ac:dyDescent="0.3">
      <c r="A4756" s="6">
        <v>44903</v>
      </c>
      <c r="B4756" s="3">
        <v>307</v>
      </c>
      <c r="C4756" s="3">
        <v>300</v>
      </c>
      <c r="D4756" s="3">
        <v>277</v>
      </c>
      <c r="E4756" s="3">
        <v>78.75</v>
      </c>
      <c r="F4756" s="2"/>
      <c r="V4756" s="6"/>
    </row>
    <row r="4757" spans="1:22" x14ac:dyDescent="0.3">
      <c r="A4757" s="6">
        <v>44904</v>
      </c>
      <c r="B4757" s="3">
        <v>310</v>
      </c>
      <c r="C4757" s="3">
        <v>289</v>
      </c>
      <c r="D4757" s="3">
        <v>271</v>
      </c>
      <c r="E4757" s="3">
        <v>71</v>
      </c>
      <c r="F4757" s="2"/>
      <c r="V4757" s="6"/>
    </row>
    <row r="4758" spans="1:22" x14ac:dyDescent="0.3">
      <c r="A4758" s="6">
        <v>44907</v>
      </c>
      <c r="B4758" s="3">
        <v>290</v>
      </c>
      <c r="C4758" s="3">
        <v>287</v>
      </c>
      <c r="D4758" s="3">
        <v>250.35</v>
      </c>
      <c r="E4758" s="3">
        <v>69.75</v>
      </c>
      <c r="F4758" s="2"/>
      <c r="V4758" s="6"/>
    </row>
    <row r="4759" spans="1:22" x14ac:dyDescent="0.3">
      <c r="A4759" s="6">
        <v>44908</v>
      </c>
      <c r="B4759" s="3">
        <v>293</v>
      </c>
      <c r="C4759" s="3">
        <v>255</v>
      </c>
      <c r="D4759" s="3">
        <v>243.5</v>
      </c>
      <c r="E4759" s="3">
        <v>54</v>
      </c>
      <c r="F4759" s="2"/>
      <c r="V4759" s="6"/>
    </row>
    <row r="4760" spans="1:22" x14ac:dyDescent="0.3">
      <c r="A4760" s="6">
        <v>44909</v>
      </c>
      <c r="B4760" s="3">
        <v>255</v>
      </c>
      <c r="C4760" s="3">
        <v>252.5</v>
      </c>
      <c r="D4760" s="3">
        <v>220</v>
      </c>
      <c r="E4760" s="3">
        <v>51.5</v>
      </c>
      <c r="F4760" s="2"/>
      <c r="V4760" s="6"/>
    </row>
    <row r="4761" spans="1:22" x14ac:dyDescent="0.3">
      <c r="A4761" s="6">
        <v>44910</v>
      </c>
      <c r="B4761" s="3">
        <v>260</v>
      </c>
      <c r="C4761" s="3">
        <v>238</v>
      </c>
      <c r="D4761" s="3">
        <v>222</v>
      </c>
      <c r="E4761" s="3">
        <v>54.87</v>
      </c>
      <c r="F4761" s="2"/>
      <c r="V4761" s="6"/>
    </row>
    <row r="4762" spans="1:22" x14ac:dyDescent="0.3">
      <c r="A4762" s="6">
        <v>44911</v>
      </c>
      <c r="B4762" s="3">
        <v>243</v>
      </c>
      <c r="C4762" s="3">
        <v>227.66</v>
      </c>
      <c r="D4762" s="3">
        <v>204.5</v>
      </c>
      <c r="E4762" s="3">
        <v>53.5</v>
      </c>
      <c r="F4762" s="2"/>
      <c r="V4762" s="6"/>
    </row>
    <row r="4763" spans="1:22" x14ac:dyDescent="0.3">
      <c r="A4763" s="6">
        <v>44914</v>
      </c>
      <c r="B4763" s="3">
        <v>241.66</v>
      </c>
      <c r="C4763" s="3">
        <v>232</v>
      </c>
      <c r="D4763" s="3">
        <v>198</v>
      </c>
      <c r="E4763" s="3">
        <v>55.5</v>
      </c>
      <c r="F4763" s="2"/>
      <c r="V4763" s="6"/>
    </row>
    <row r="4764" spans="1:22" x14ac:dyDescent="0.3">
      <c r="A4764" s="6">
        <v>44915</v>
      </c>
      <c r="B4764" s="3">
        <v>240</v>
      </c>
      <c r="C4764" s="3">
        <v>212</v>
      </c>
      <c r="D4764" s="3">
        <v>200</v>
      </c>
      <c r="E4764" s="3">
        <v>69.5</v>
      </c>
      <c r="F4764" s="2"/>
      <c r="V4764" s="6"/>
    </row>
    <row r="4765" spans="1:22" x14ac:dyDescent="0.3">
      <c r="A4765" s="6">
        <v>44916</v>
      </c>
      <c r="B4765" s="3">
        <v>215</v>
      </c>
      <c r="C4765" s="3">
        <v>210</v>
      </c>
      <c r="D4765" s="3">
        <v>181</v>
      </c>
      <c r="E4765" s="3">
        <v>56.5</v>
      </c>
      <c r="F4765" s="2"/>
      <c r="V4765" s="6"/>
    </row>
    <row r="4766" spans="1:22" x14ac:dyDescent="0.3">
      <c r="A4766" s="6">
        <v>44917</v>
      </c>
      <c r="B4766" s="3">
        <v>208</v>
      </c>
      <c r="C4766" s="3">
        <v>199</v>
      </c>
      <c r="D4766" s="3">
        <v>175</v>
      </c>
      <c r="E4766" s="3">
        <v>56</v>
      </c>
      <c r="F4766" s="2"/>
      <c r="V4766" s="6"/>
    </row>
    <row r="4767" spans="1:22" x14ac:dyDescent="0.3">
      <c r="A4767" s="6">
        <v>44918</v>
      </c>
      <c r="B4767" s="3">
        <v>198</v>
      </c>
      <c r="C4767" s="3">
        <v>205</v>
      </c>
      <c r="D4767" s="3">
        <v>170</v>
      </c>
      <c r="E4767" s="3">
        <v>58</v>
      </c>
      <c r="F4767" s="2"/>
      <c r="V4767" s="6"/>
    </row>
    <row r="4768" spans="1:22" x14ac:dyDescent="0.3">
      <c r="A4768" s="6">
        <v>44922</v>
      </c>
      <c r="B4768" s="3">
        <v>190</v>
      </c>
      <c r="C4768" s="3">
        <v>197</v>
      </c>
      <c r="D4768" s="3">
        <v>170</v>
      </c>
      <c r="F4768" s="2"/>
      <c r="V4768" s="6"/>
    </row>
    <row r="4769" spans="1:22" x14ac:dyDescent="0.3">
      <c r="A4769" s="6">
        <v>44923</v>
      </c>
      <c r="B4769" s="3">
        <v>179</v>
      </c>
      <c r="C4769" s="3">
        <v>194.71</v>
      </c>
      <c r="D4769" s="3">
        <v>160</v>
      </c>
      <c r="F4769" s="2"/>
      <c r="V4769" s="6"/>
    </row>
    <row r="4770" spans="1:22" x14ac:dyDescent="0.3">
      <c r="A4770" s="6">
        <v>44924</v>
      </c>
      <c r="B4770" s="3">
        <v>165</v>
      </c>
      <c r="C4770" s="3">
        <v>184</v>
      </c>
      <c r="D4770" s="3">
        <v>147.21</v>
      </c>
      <c r="F4770" s="2"/>
      <c r="V4770" s="6"/>
    </row>
    <row r="4771" spans="1:22" x14ac:dyDescent="0.3">
      <c r="A4771" s="6">
        <v>44925</v>
      </c>
      <c r="B4771" s="3">
        <v>160</v>
      </c>
      <c r="C4771" s="3">
        <v>147</v>
      </c>
      <c r="D4771" s="3">
        <v>148</v>
      </c>
      <c r="F4771" s="2"/>
      <c r="V4771" s="6"/>
    </row>
    <row r="4772" spans="1:22" x14ac:dyDescent="0.3">
      <c r="A4772" s="6">
        <v>44928</v>
      </c>
      <c r="B4772" s="3">
        <v>182</v>
      </c>
      <c r="C4772" s="3">
        <v>134.5</v>
      </c>
      <c r="D4772" s="3">
        <v>140.5</v>
      </c>
      <c r="F4772" s="2"/>
      <c r="V4772" s="6"/>
    </row>
    <row r="4773" spans="1:22" x14ac:dyDescent="0.3">
      <c r="A4773" s="6">
        <v>44929</v>
      </c>
      <c r="B4773" s="3">
        <v>168</v>
      </c>
      <c r="C4773" s="3">
        <v>115</v>
      </c>
      <c r="D4773" s="3">
        <v>129</v>
      </c>
      <c r="F4773" s="2"/>
      <c r="V4773" s="6"/>
    </row>
    <row r="4774" spans="1:22" x14ac:dyDescent="0.3">
      <c r="A4774" s="6">
        <v>44930</v>
      </c>
      <c r="B4774" s="3">
        <v>141.80000000000001</v>
      </c>
      <c r="C4774" s="3">
        <v>115</v>
      </c>
      <c r="D4774" s="3">
        <v>112</v>
      </c>
      <c r="F4774" s="2"/>
      <c r="V4774" s="6"/>
    </row>
    <row r="4775" spans="1:22" x14ac:dyDescent="0.3">
      <c r="A4775" s="6">
        <v>44931</v>
      </c>
      <c r="B4775" s="3">
        <v>140.4</v>
      </c>
      <c r="C4775" s="3">
        <v>127</v>
      </c>
      <c r="D4775" s="3">
        <v>110</v>
      </c>
      <c r="F4775" s="2"/>
      <c r="V4775" s="6"/>
    </row>
    <row r="4776" spans="1:22" x14ac:dyDescent="0.3">
      <c r="A4776" s="6">
        <v>44932</v>
      </c>
      <c r="B4776" s="3">
        <v>150</v>
      </c>
      <c r="C4776" s="3">
        <v>127</v>
      </c>
      <c r="D4776" s="3">
        <v>116</v>
      </c>
      <c r="F4776" s="2"/>
      <c r="V4776" s="6"/>
    </row>
    <row r="4777" spans="1:22" x14ac:dyDescent="0.3">
      <c r="A4777" s="6">
        <v>44935</v>
      </c>
      <c r="B4777" s="3">
        <v>148</v>
      </c>
      <c r="C4777" s="3">
        <v>120</v>
      </c>
      <c r="D4777" s="3">
        <v>116</v>
      </c>
      <c r="F4777" s="2"/>
      <c r="V4777" s="6"/>
    </row>
    <row r="4778" spans="1:22" x14ac:dyDescent="0.3">
      <c r="A4778" s="6">
        <v>44936</v>
      </c>
      <c r="B4778" s="3">
        <v>140</v>
      </c>
      <c r="C4778" s="3">
        <v>115</v>
      </c>
      <c r="D4778" s="3">
        <v>110</v>
      </c>
      <c r="F4778" s="2"/>
      <c r="V4778" s="6"/>
    </row>
    <row r="4779" spans="1:22" x14ac:dyDescent="0.3">
      <c r="A4779" s="6">
        <v>44937</v>
      </c>
      <c r="B4779" s="3">
        <v>134</v>
      </c>
      <c r="C4779" s="3">
        <v>131</v>
      </c>
      <c r="D4779" s="3">
        <v>106.5</v>
      </c>
      <c r="F4779" s="2"/>
      <c r="V4779" s="6"/>
    </row>
    <row r="4780" spans="1:22" x14ac:dyDescent="0.3">
      <c r="A4780" s="6">
        <v>44938</v>
      </c>
      <c r="B4780" s="3">
        <v>146.5</v>
      </c>
      <c r="C4780" s="3">
        <v>125</v>
      </c>
      <c r="D4780" s="3">
        <v>122</v>
      </c>
      <c r="F4780" s="2"/>
      <c r="V4780" s="6"/>
    </row>
    <row r="4781" spans="1:22" x14ac:dyDescent="0.3">
      <c r="A4781" s="6">
        <v>44939</v>
      </c>
      <c r="B4781" s="3">
        <v>137</v>
      </c>
      <c r="C4781" s="3">
        <v>109</v>
      </c>
      <c r="D4781" s="3">
        <v>114</v>
      </c>
      <c r="F4781" s="2"/>
      <c r="V4781" s="6"/>
    </row>
    <row r="4782" spans="1:22" x14ac:dyDescent="0.3">
      <c r="A4782" s="6">
        <v>44942</v>
      </c>
      <c r="B4782" s="3">
        <v>120</v>
      </c>
      <c r="C4782" s="3">
        <v>112</v>
      </c>
      <c r="D4782" s="3">
        <v>104</v>
      </c>
      <c r="F4782" s="2"/>
      <c r="V4782" s="6"/>
    </row>
    <row r="4783" spans="1:22" x14ac:dyDescent="0.3">
      <c r="A4783" s="6">
        <v>44943</v>
      </c>
      <c r="B4783" s="3">
        <v>128</v>
      </c>
      <c r="C4783" s="3">
        <v>107.5</v>
      </c>
      <c r="D4783" s="3">
        <v>105</v>
      </c>
      <c r="F4783" s="2"/>
      <c r="V4783" s="6"/>
    </row>
    <row r="4784" spans="1:22" x14ac:dyDescent="0.3">
      <c r="A4784" s="6">
        <v>44944</v>
      </c>
      <c r="B4784" s="3">
        <v>121.2</v>
      </c>
      <c r="C4784" s="3">
        <v>102.5</v>
      </c>
      <c r="D4784" s="3">
        <v>103</v>
      </c>
      <c r="F4784" s="2"/>
      <c r="V4784" s="6"/>
    </row>
    <row r="4785" spans="1:22" x14ac:dyDescent="0.3">
      <c r="A4785" s="6">
        <v>44945</v>
      </c>
      <c r="B4785" s="3">
        <v>114</v>
      </c>
      <c r="C4785" s="3">
        <v>99</v>
      </c>
      <c r="D4785" s="3">
        <v>99</v>
      </c>
      <c r="F4785" s="2"/>
      <c r="V4785" s="6"/>
    </row>
    <row r="4786" spans="1:22" x14ac:dyDescent="0.3">
      <c r="A4786" s="6">
        <v>44946</v>
      </c>
      <c r="B4786" s="3">
        <v>110</v>
      </c>
      <c r="C4786" s="3">
        <v>96</v>
      </c>
      <c r="D4786" s="3">
        <v>95</v>
      </c>
      <c r="F4786" s="2"/>
      <c r="V4786" s="6"/>
    </row>
    <row r="4787" spans="1:22" x14ac:dyDescent="0.3">
      <c r="A4787" s="6">
        <v>44949</v>
      </c>
      <c r="B4787" s="3">
        <v>105</v>
      </c>
      <c r="C4787" s="3">
        <v>83</v>
      </c>
      <c r="D4787" s="3">
        <v>92</v>
      </c>
      <c r="F4787" s="2"/>
      <c r="V4787" s="6"/>
    </row>
    <row r="4788" spans="1:22" x14ac:dyDescent="0.3">
      <c r="A4788" s="6">
        <v>44950</v>
      </c>
      <c r="B4788" s="3">
        <v>92</v>
      </c>
      <c r="C4788" s="3">
        <v>78.2</v>
      </c>
      <c r="D4788" s="3">
        <v>77</v>
      </c>
      <c r="F4788" s="2"/>
      <c r="V4788" s="6"/>
    </row>
    <row r="4789" spans="1:22" x14ac:dyDescent="0.3">
      <c r="A4789" s="6">
        <v>44951</v>
      </c>
      <c r="B4789" s="3">
        <v>86</v>
      </c>
      <c r="C4789" s="3">
        <v>81</v>
      </c>
      <c r="D4789" s="3">
        <v>74.5</v>
      </c>
      <c r="F4789" s="2"/>
      <c r="V4789" s="6"/>
    </row>
    <row r="4790" spans="1:22" x14ac:dyDescent="0.3">
      <c r="A4790" s="6">
        <v>44952</v>
      </c>
      <c r="B4790" s="3">
        <v>88</v>
      </c>
      <c r="C4790" s="3">
        <v>78.5</v>
      </c>
      <c r="D4790" s="3">
        <v>75</v>
      </c>
      <c r="F4790" s="2"/>
      <c r="V4790" s="6"/>
    </row>
    <row r="4791" spans="1:22" x14ac:dyDescent="0.3">
      <c r="A4791" s="6">
        <v>44953</v>
      </c>
      <c r="B4791" s="3">
        <v>87.5</v>
      </c>
      <c r="C4791" s="3">
        <v>77</v>
      </c>
      <c r="D4791" s="3">
        <v>74</v>
      </c>
      <c r="F4791" s="2"/>
      <c r="V4791" s="6"/>
    </row>
    <row r="4792" spans="1:22" x14ac:dyDescent="0.3">
      <c r="A4792" s="6">
        <v>44956</v>
      </c>
      <c r="B4792" s="3">
        <v>87.5</v>
      </c>
      <c r="C4792" s="3">
        <v>92.5</v>
      </c>
      <c r="D4792" s="3">
        <v>73.900000000000006</v>
      </c>
      <c r="F4792" s="2"/>
      <c r="V4792" s="6"/>
    </row>
    <row r="4793" spans="1:22" x14ac:dyDescent="0.3">
      <c r="A4793" s="6">
        <v>44957</v>
      </c>
      <c r="B4793" s="3">
        <v>104.5</v>
      </c>
      <c r="C4793" s="3">
        <v>86</v>
      </c>
      <c r="D4793" s="3">
        <v>86.5</v>
      </c>
      <c r="F4793" s="2"/>
      <c r="V4793" s="6"/>
    </row>
    <row r="4794" spans="1:22" x14ac:dyDescent="0.3">
      <c r="A4794" s="6">
        <v>44958</v>
      </c>
      <c r="B4794" s="3">
        <v>89</v>
      </c>
      <c r="C4794" s="3">
        <v>82.75</v>
      </c>
      <c r="D4794" s="3">
        <v>68.63</v>
      </c>
      <c r="F4794" s="2"/>
      <c r="V4794" s="6"/>
    </row>
    <row r="4795" spans="1:22" x14ac:dyDescent="0.3">
      <c r="A4795" s="6">
        <v>44959</v>
      </c>
      <c r="B4795" s="3">
        <v>86</v>
      </c>
      <c r="C4795" s="3">
        <v>87.5</v>
      </c>
      <c r="D4795" s="3">
        <v>65.13</v>
      </c>
      <c r="F4795" s="2"/>
      <c r="V4795" s="6"/>
    </row>
    <row r="4796" spans="1:22" x14ac:dyDescent="0.3">
      <c r="A4796" s="6">
        <v>44960</v>
      </c>
      <c r="B4796" s="3">
        <v>92</v>
      </c>
      <c r="C4796" s="3">
        <v>115</v>
      </c>
      <c r="D4796" s="3">
        <v>71.5</v>
      </c>
      <c r="F4796" s="2"/>
      <c r="V4796" s="6"/>
    </row>
    <row r="4797" spans="1:22" x14ac:dyDescent="0.3">
      <c r="F4797" s="2"/>
      <c r="V4797" s="6"/>
    </row>
    <row r="4798" spans="1:22" x14ac:dyDescent="0.3">
      <c r="F4798" s="2"/>
      <c r="V4798" s="6"/>
    </row>
    <row r="4799" spans="1:22" x14ac:dyDescent="0.3">
      <c r="F4799" s="2"/>
      <c r="V4799" s="6"/>
    </row>
    <row r="4800" spans="1:22" x14ac:dyDescent="0.3">
      <c r="F4800" s="2"/>
      <c r="V4800" s="6"/>
    </row>
    <row r="4801" spans="6:22" x14ac:dyDescent="0.3">
      <c r="F4801" s="2"/>
      <c r="V4801" s="6"/>
    </row>
    <row r="4802" spans="6:22" x14ac:dyDescent="0.3">
      <c r="F4802" s="2"/>
      <c r="V4802" s="6"/>
    </row>
    <row r="4803" spans="6:22" x14ac:dyDescent="0.3">
      <c r="F4803" s="2"/>
      <c r="V4803" s="6"/>
    </row>
    <row r="4804" spans="6:22" x14ac:dyDescent="0.3">
      <c r="F4804" s="2"/>
      <c r="V4804" s="6"/>
    </row>
    <row r="4805" spans="6:22" x14ac:dyDescent="0.3">
      <c r="F4805" s="2"/>
      <c r="V4805" s="6"/>
    </row>
    <row r="4806" spans="6:22" x14ac:dyDescent="0.3">
      <c r="F4806" s="2"/>
      <c r="V4806" s="6"/>
    </row>
    <row r="4807" spans="6:22" x14ac:dyDescent="0.3">
      <c r="F4807" s="2"/>
      <c r="V4807" s="6"/>
    </row>
    <row r="4808" spans="6:22" x14ac:dyDescent="0.3">
      <c r="F4808" s="2"/>
      <c r="V4808" s="6"/>
    </row>
    <row r="4809" spans="6:22" x14ac:dyDescent="0.3">
      <c r="F4809" s="2"/>
      <c r="V4809" s="6"/>
    </row>
    <row r="4810" spans="6:22" x14ac:dyDescent="0.3">
      <c r="F4810" s="2"/>
      <c r="V4810" s="6"/>
    </row>
    <row r="4811" spans="6:22" x14ac:dyDescent="0.3">
      <c r="F4811" s="2"/>
      <c r="V4811" s="6"/>
    </row>
    <row r="4812" spans="6:22" x14ac:dyDescent="0.3">
      <c r="F4812" s="2"/>
      <c r="V4812" s="6"/>
    </row>
    <row r="4813" spans="6:22" x14ac:dyDescent="0.3">
      <c r="F4813" s="2"/>
      <c r="V4813" s="6"/>
    </row>
    <row r="4814" spans="6:22" x14ac:dyDescent="0.3">
      <c r="F4814" s="2"/>
      <c r="V4814" s="6"/>
    </row>
    <row r="4815" spans="6:22" x14ac:dyDescent="0.3">
      <c r="F4815" s="2"/>
      <c r="V4815" s="6"/>
    </row>
    <row r="4816" spans="6:22" x14ac:dyDescent="0.3">
      <c r="F4816" s="2"/>
      <c r="V4816" s="6"/>
    </row>
    <row r="4817" spans="6:22" x14ac:dyDescent="0.3">
      <c r="F4817" s="2"/>
      <c r="V4817" s="6"/>
    </row>
    <row r="4818" spans="6:22" x14ac:dyDescent="0.3">
      <c r="F4818" s="2"/>
      <c r="V4818" s="6"/>
    </row>
    <row r="4819" spans="6:22" x14ac:dyDescent="0.3">
      <c r="F4819" s="2"/>
      <c r="V4819" s="6"/>
    </row>
    <row r="4820" spans="6:22" x14ac:dyDescent="0.3">
      <c r="F4820" s="2"/>
      <c r="V4820" s="6"/>
    </row>
    <row r="4821" spans="6:22" x14ac:dyDescent="0.3">
      <c r="F4821" s="2"/>
      <c r="V4821" s="6"/>
    </row>
    <row r="4822" spans="6:22" x14ac:dyDescent="0.3">
      <c r="F4822" s="2"/>
      <c r="V4822" s="6"/>
    </row>
    <row r="4823" spans="6:22" x14ac:dyDescent="0.3">
      <c r="F4823" s="2"/>
      <c r="V4823" s="6"/>
    </row>
    <row r="4824" spans="6:22" x14ac:dyDescent="0.3">
      <c r="F4824" s="2"/>
      <c r="V4824" s="6"/>
    </row>
    <row r="4825" spans="6:22" x14ac:dyDescent="0.3">
      <c r="F4825" s="2"/>
      <c r="V4825" s="6"/>
    </row>
    <row r="4826" spans="6:22" x14ac:dyDescent="0.3">
      <c r="F4826" s="2"/>
      <c r="V4826" s="6"/>
    </row>
    <row r="4827" spans="6:22" x14ac:dyDescent="0.3">
      <c r="F4827" s="2"/>
      <c r="V4827" s="6"/>
    </row>
    <row r="4828" spans="6:22" x14ac:dyDescent="0.3">
      <c r="F4828" s="2"/>
      <c r="V4828" s="6"/>
    </row>
    <row r="4829" spans="6:22" x14ac:dyDescent="0.3">
      <c r="F4829" s="2"/>
      <c r="V4829" s="6"/>
    </row>
    <row r="4830" spans="6:22" x14ac:dyDescent="0.3">
      <c r="F4830" s="2"/>
      <c r="V4830" s="6"/>
    </row>
    <row r="4831" spans="6:22" x14ac:dyDescent="0.3">
      <c r="F4831" s="2"/>
      <c r="V4831" s="6"/>
    </row>
    <row r="4832" spans="6:22" x14ac:dyDescent="0.3">
      <c r="F4832" s="2"/>
      <c r="V4832" s="6"/>
    </row>
    <row r="4833" spans="6:22" x14ac:dyDescent="0.3">
      <c r="F4833" s="2"/>
      <c r="V4833" s="6"/>
    </row>
    <row r="4834" spans="6:22" x14ac:dyDescent="0.3">
      <c r="F4834" s="2"/>
      <c r="V4834" s="6"/>
    </row>
    <row r="4835" spans="6:22" x14ac:dyDescent="0.3">
      <c r="F4835" s="2"/>
      <c r="V4835" s="6"/>
    </row>
    <row r="4836" spans="6:22" x14ac:dyDescent="0.3">
      <c r="F4836" s="2"/>
      <c r="V4836" s="6"/>
    </row>
    <row r="4837" spans="6:22" x14ac:dyDescent="0.3">
      <c r="F4837" s="2"/>
      <c r="V4837" s="6"/>
    </row>
    <row r="4838" spans="6:22" x14ac:dyDescent="0.3">
      <c r="F4838" s="2"/>
      <c r="V4838" s="6"/>
    </row>
    <row r="4839" spans="6:22" x14ac:dyDescent="0.3">
      <c r="F4839" s="2"/>
      <c r="V4839" s="6"/>
    </row>
    <row r="4840" spans="6:22" x14ac:dyDescent="0.3">
      <c r="F4840" s="2"/>
      <c r="V4840" s="6"/>
    </row>
    <row r="4841" spans="6:22" x14ac:dyDescent="0.3">
      <c r="F4841" s="2"/>
      <c r="V4841" s="6"/>
    </row>
    <row r="4842" spans="6:22" x14ac:dyDescent="0.3">
      <c r="F4842" s="2"/>
      <c r="V4842" s="6"/>
    </row>
    <row r="4843" spans="6:22" x14ac:dyDescent="0.3">
      <c r="F4843" s="2"/>
      <c r="V4843" s="6"/>
    </row>
    <row r="4844" spans="6:22" x14ac:dyDescent="0.3">
      <c r="F4844" s="2"/>
      <c r="V4844" s="6"/>
    </row>
    <row r="4845" spans="6:22" x14ac:dyDescent="0.3">
      <c r="F4845" s="2"/>
      <c r="V4845" s="6"/>
    </row>
    <row r="4846" spans="6:22" x14ac:dyDescent="0.3">
      <c r="F4846" s="2"/>
      <c r="V4846" s="6"/>
    </row>
    <row r="4847" spans="6:22" x14ac:dyDescent="0.3">
      <c r="F4847" s="2"/>
      <c r="V4847" s="6"/>
    </row>
    <row r="4848" spans="6:22" x14ac:dyDescent="0.3">
      <c r="F4848" s="2"/>
      <c r="V4848" s="6"/>
    </row>
    <row r="4849" spans="6:22" x14ac:dyDescent="0.3">
      <c r="F4849" s="2"/>
      <c r="V4849" s="6"/>
    </row>
    <row r="4850" spans="6:22" x14ac:dyDescent="0.3">
      <c r="F4850" s="2"/>
      <c r="V4850" s="6"/>
    </row>
    <row r="4851" spans="6:22" x14ac:dyDescent="0.3">
      <c r="F4851" s="2"/>
      <c r="V4851" s="6"/>
    </row>
    <row r="4852" spans="6:22" x14ac:dyDescent="0.3">
      <c r="F4852" s="2"/>
      <c r="V4852" s="6"/>
    </row>
    <row r="4853" spans="6:22" x14ac:dyDescent="0.3">
      <c r="F4853" s="2"/>
      <c r="V4853" s="6"/>
    </row>
    <row r="4854" spans="6:22" x14ac:dyDescent="0.3">
      <c r="F4854" s="2"/>
      <c r="V4854" s="6"/>
    </row>
    <row r="4855" spans="6:22" x14ac:dyDescent="0.3">
      <c r="F4855" s="2"/>
      <c r="V4855" s="6"/>
    </row>
    <row r="4856" spans="6:22" x14ac:dyDescent="0.3">
      <c r="F4856" s="2"/>
      <c r="V4856" s="6"/>
    </row>
    <row r="4857" spans="6:22" x14ac:dyDescent="0.3">
      <c r="F4857" s="2"/>
      <c r="V4857" s="6"/>
    </row>
    <row r="4858" spans="6:22" x14ac:dyDescent="0.3">
      <c r="F4858" s="2"/>
      <c r="V4858" s="6"/>
    </row>
    <row r="4859" spans="6:22" x14ac:dyDescent="0.3">
      <c r="F4859" s="2"/>
      <c r="V4859" s="6"/>
    </row>
    <row r="4860" spans="6:22" x14ac:dyDescent="0.3">
      <c r="F4860" s="2"/>
      <c r="V4860" s="6"/>
    </row>
    <row r="4861" spans="6:22" x14ac:dyDescent="0.3">
      <c r="F4861" s="2"/>
      <c r="V4861" s="6"/>
    </row>
    <row r="4862" spans="6:22" x14ac:dyDescent="0.3">
      <c r="F4862" s="2"/>
      <c r="V4862" s="6"/>
    </row>
    <row r="4863" spans="6:22" x14ac:dyDescent="0.3">
      <c r="F4863" s="2"/>
      <c r="V4863" s="6"/>
    </row>
    <row r="4864" spans="6:22" x14ac:dyDescent="0.3">
      <c r="F4864" s="2"/>
      <c r="V4864" s="6"/>
    </row>
    <row r="4865" spans="6:22" x14ac:dyDescent="0.3">
      <c r="F4865" s="2"/>
      <c r="V4865" s="6"/>
    </row>
    <row r="4866" spans="6:22" x14ac:dyDescent="0.3">
      <c r="F4866" s="2"/>
      <c r="V4866" s="6"/>
    </row>
    <row r="4867" spans="6:22" x14ac:dyDescent="0.3">
      <c r="F4867" s="2"/>
      <c r="V4867" s="6"/>
    </row>
    <row r="4868" spans="6:22" x14ac:dyDescent="0.3">
      <c r="F4868" s="2"/>
      <c r="V4868" s="6"/>
    </row>
    <row r="4869" spans="6:22" x14ac:dyDescent="0.3">
      <c r="F4869" s="2"/>
      <c r="V4869" s="6"/>
    </row>
    <row r="4870" spans="6:22" x14ac:dyDescent="0.3">
      <c r="F4870" s="2"/>
      <c r="V4870" s="6"/>
    </row>
    <row r="4871" spans="6:22" x14ac:dyDescent="0.3">
      <c r="F4871" s="2"/>
      <c r="V4871" s="6"/>
    </row>
    <row r="4872" spans="6:22" x14ac:dyDescent="0.3">
      <c r="F4872" s="2"/>
      <c r="V4872" s="6"/>
    </row>
    <row r="4873" spans="6:22" x14ac:dyDescent="0.3">
      <c r="F4873" s="2"/>
      <c r="V4873" s="6"/>
    </row>
    <row r="4874" spans="6:22" x14ac:dyDescent="0.3">
      <c r="F4874" s="2"/>
      <c r="V4874" s="6"/>
    </row>
    <row r="4875" spans="6:22" x14ac:dyDescent="0.3">
      <c r="F4875" s="2"/>
      <c r="V4875" s="6"/>
    </row>
    <row r="4876" spans="6:22" x14ac:dyDescent="0.3">
      <c r="F4876" s="2"/>
      <c r="V4876" s="6"/>
    </row>
    <row r="4877" spans="6:22" x14ac:dyDescent="0.3">
      <c r="F4877" s="2"/>
      <c r="V4877" s="6"/>
    </row>
    <row r="4878" spans="6:22" x14ac:dyDescent="0.3">
      <c r="F4878" s="2"/>
      <c r="V4878" s="6"/>
    </row>
    <row r="4879" spans="6:22" x14ac:dyDescent="0.3">
      <c r="F4879" s="2"/>
      <c r="V4879" s="6"/>
    </row>
    <row r="4880" spans="6:22" x14ac:dyDescent="0.3">
      <c r="F4880" s="2"/>
      <c r="V4880" s="6"/>
    </row>
    <row r="4881" spans="6:22" x14ac:dyDescent="0.3">
      <c r="F4881" s="2"/>
      <c r="V4881" s="6"/>
    </row>
    <row r="4882" spans="6:22" x14ac:dyDescent="0.3">
      <c r="F4882" s="2"/>
      <c r="V4882" s="6"/>
    </row>
    <row r="4883" spans="6:22" x14ac:dyDescent="0.3">
      <c r="F4883" s="2"/>
      <c r="V4883" s="6"/>
    </row>
    <row r="4884" spans="6:22" x14ac:dyDescent="0.3">
      <c r="F4884" s="2"/>
      <c r="V4884" s="6"/>
    </row>
    <row r="4885" spans="6:22" x14ac:dyDescent="0.3">
      <c r="F4885" s="2"/>
      <c r="V4885" s="6"/>
    </row>
    <row r="4886" spans="6:22" x14ac:dyDescent="0.3">
      <c r="F4886" s="2"/>
      <c r="V4886" s="6"/>
    </row>
    <row r="4887" spans="6:22" x14ac:dyDescent="0.3">
      <c r="F4887" s="2"/>
      <c r="V4887" s="6"/>
    </row>
    <row r="4888" spans="6:22" x14ac:dyDescent="0.3">
      <c r="F4888" s="2"/>
      <c r="V4888" s="6"/>
    </row>
    <row r="4889" spans="6:22" x14ac:dyDescent="0.3">
      <c r="F4889" s="2"/>
      <c r="V4889" s="6"/>
    </row>
    <row r="4890" spans="6:22" x14ac:dyDescent="0.3">
      <c r="F4890" s="2"/>
      <c r="V4890" s="6"/>
    </row>
    <row r="4891" spans="6:22" x14ac:dyDescent="0.3">
      <c r="F4891" s="2"/>
      <c r="V4891" s="6"/>
    </row>
    <row r="4892" spans="6:22" x14ac:dyDescent="0.3">
      <c r="F4892" s="2"/>
      <c r="V4892" s="6"/>
    </row>
    <row r="4893" spans="6:22" x14ac:dyDescent="0.3">
      <c r="F4893" s="2"/>
      <c r="V4893" s="6"/>
    </row>
    <row r="4894" spans="6:22" x14ac:dyDescent="0.3">
      <c r="F4894" s="2"/>
      <c r="V4894" s="6"/>
    </row>
    <row r="4895" spans="6:22" x14ac:dyDescent="0.3">
      <c r="F4895" s="2"/>
      <c r="V4895" s="6"/>
    </row>
    <row r="4896" spans="6:22" x14ac:dyDescent="0.3">
      <c r="F4896" s="2"/>
      <c r="V4896" s="6"/>
    </row>
    <row r="4897" spans="6:22" x14ac:dyDescent="0.3">
      <c r="F4897" s="2"/>
      <c r="V4897" s="6"/>
    </row>
    <row r="4898" spans="6:22" x14ac:dyDescent="0.3">
      <c r="F4898" s="2"/>
      <c r="V4898" s="6"/>
    </row>
    <row r="4899" spans="6:22" x14ac:dyDescent="0.3">
      <c r="F4899" s="2"/>
      <c r="V4899" s="6"/>
    </row>
    <row r="4900" spans="6:22" x14ac:dyDescent="0.3">
      <c r="F4900" s="2"/>
      <c r="V4900" s="6"/>
    </row>
    <row r="4901" spans="6:22" x14ac:dyDescent="0.3">
      <c r="F4901" s="2"/>
      <c r="V4901" s="6"/>
    </row>
    <row r="4902" spans="6:22" x14ac:dyDescent="0.3">
      <c r="F4902" s="2"/>
      <c r="V4902" s="6"/>
    </row>
    <row r="4903" spans="6:22" x14ac:dyDescent="0.3">
      <c r="F4903" s="2"/>
      <c r="V4903" s="6"/>
    </row>
    <row r="4904" spans="6:22" x14ac:dyDescent="0.3">
      <c r="F4904" s="2"/>
      <c r="V4904" s="6"/>
    </row>
    <row r="4905" spans="6:22" x14ac:dyDescent="0.3">
      <c r="F4905" s="2"/>
      <c r="V4905" s="6"/>
    </row>
    <row r="4906" spans="6:22" x14ac:dyDescent="0.3">
      <c r="F4906" s="2"/>
      <c r="V4906" s="6"/>
    </row>
    <row r="4907" spans="6:22" x14ac:dyDescent="0.3">
      <c r="F4907" s="2"/>
      <c r="V4907" s="6"/>
    </row>
    <row r="4908" spans="6:22" x14ac:dyDescent="0.3">
      <c r="F4908" s="2"/>
      <c r="V4908" s="6"/>
    </row>
    <row r="4909" spans="6:22" x14ac:dyDescent="0.3">
      <c r="F4909" s="2"/>
      <c r="V4909" s="6"/>
    </row>
    <row r="4910" spans="6:22" x14ac:dyDescent="0.3">
      <c r="F4910" s="2"/>
      <c r="V4910" s="6"/>
    </row>
    <row r="4911" spans="6:22" x14ac:dyDescent="0.3">
      <c r="F4911" s="2"/>
      <c r="V4911" s="6"/>
    </row>
    <row r="4912" spans="6:22" x14ac:dyDescent="0.3">
      <c r="F4912" s="2"/>
      <c r="V4912" s="6"/>
    </row>
    <row r="4913" spans="6:22" x14ac:dyDescent="0.3">
      <c r="F4913" s="2"/>
      <c r="V4913" s="6"/>
    </row>
    <row r="4914" spans="6:22" x14ac:dyDescent="0.3">
      <c r="F4914" s="2"/>
      <c r="V4914" s="6"/>
    </row>
    <row r="4915" spans="6:22" x14ac:dyDescent="0.3">
      <c r="F4915" s="2"/>
      <c r="V4915" s="6"/>
    </row>
    <row r="4916" spans="6:22" x14ac:dyDescent="0.3">
      <c r="F4916" s="2"/>
      <c r="V4916" s="6"/>
    </row>
    <row r="4917" spans="6:22" x14ac:dyDescent="0.3">
      <c r="F4917" s="2"/>
      <c r="V4917" s="6"/>
    </row>
    <row r="4918" spans="6:22" x14ac:dyDescent="0.3">
      <c r="F4918" s="2"/>
      <c r="V4918" s="6"/>
    </row>
    <row r="4919" spans="6:22" x14ac:dyDescent="0.3">
      <c r="F4919" s="2"/>
      <c r="V4919" s="6"/>
    </row>
    <row r="4920" spans="6:22" x14ac:dyDescent="0.3">
      <c r="F4920" s="2"/>
      <c r="V4920" s="6"/>
    </row>
    <row r="4921" spans="6:22" x14ac:dyDescent="0.3">
      <c r="F4921" s="2"/>
      <c r="V4921" s="6"/>
    </row>
    <row r="4922" spans="6:22" x14ac:dyDescent="0.3">
      <c r="F4922" s="2"/>
      <c r="V4922" s="6"/>
    </row>
    <row r="4923" spans="6:22" x14ac:dyDescent="0.3">
      <c r="F4923" s="2"/>
      <c r="V4923" s="6"/>
    </row>
    <row r="4924" spans="6:22" x14ac:dyDescent="0.3">
      <c r="F4924" s="2"/>
      <c r="V4924" s="6"/>
    </row>
    <row r="4925" spans="6:22" x14ac:dyDescent="0.3">
      <c r="F4925" s="2"/>
      <c r="V4925" s="6"/>
    </row>
    <row r="4926" spans="6:22" x14ac:dyDescent="0.3">
      <c r="F4926" s="2"/>
      <c r="V4926" s="6"/>
    </row>
    <row r="4927" spans="6:22" x14ac:dyDescent="0.3">
      <c r="F4927" s="2"/>
      <c r="V4927" s="6"/>
    </row>
    <row r="4928" spans="6:22" x14ac:dyDescent="0.3">
      <c r="F4928" s="2"/>
      <c r="V4928" s="6"/>
    </row>
    <row r="4929" spans="6:22" x14ac:dyDescent="0.3">
      <c r="F4929" s="2"/>
      <c r="V4929" s="6"/>
    </row>
    <row r="4930" spans="6:22" x14ac:dyDescent="0.3">
      <c r="F4930" s="2"/>
      <c r="V4930" s="6"/>
    </row>
    <row r="4931" spans="6:22" x14ac:dyDescent="0.3">
      <c r="F4931" s="2"/>
      <c r="V4931" s="6"/>
    </row>
    <row r="4932" spans="6:22" x14ac:dyDescent="0.3">
      <c r="F4932" s="2"/>
      <c r="V4932" s="6"/>
    </row>
    <row r="4933" spans="6:22" x14ac:dyDescent="0.3">
      <c r="F4933" s="2"/>
      <c r="V4933" s="6"/>
    </row>
    <row r="4934" spans="6:22" x14ac:dyDescent="0.3">
      <c r="F4934" s="2"/>
      <c r="V4934" s="6"/>
    </row>
    <row r="4935" spans="6:22" x14ac:dyDescent="0.3">
      <c r="F4935" s="2"/>
      <c r="V4935" s="6"/>
    </row>
    <row r="4936" spans="6:22" x14ac:dyDescent="0.3">
      <c r="F4936" s="2"/>
      <c r="V4936" s="6"/>
    </row>
    <row r="4937" spans="6:22" x14ac:dyDescent="0.3">
      <c r="F4937" s="2"/>
      <c r="V4937" s="6"/>
    </row>
    <row r="4938" spans="6:22" x14ac:dyDescent="0.3">
      <c r="F4938" s="2"/>
      <c r="V4938" s="6"/>
    </row>
    <row r="4939" spans="6:22" x14ac:dyDescent="0.3">
      <c r="F4939" s="2"/>
      <c r="V4939" s="6"/>
    </row>
    <row r="4940" spans="6:22" x14ac:dyDescent="0.3">
      <c r="F4940" s="2"/>
      <c r="V4940" s="6"/>
    </row>
    <row r="4941" spans="6:22" x14ac:dyDescent="0.3">
      <c r="F4941" s="2"/>
      <c r="V4941" s="6"/>
    </row>
    <row r="4942" spans="6:22" x14ac:dyDescent="0.3">
      <c r="F4942" s="2"/>
      <c r="V4942" s="6"/>
    </row>
    <row r="4943" spans="6:22" x14ac:dyDescent="0.3">
      <c r="F4943" s="2"/>
      <c r="V4943" s="6"/>
    </row>
    <row r="4944" spans="6:22" x14ac:dyDescent="0.3">
      <c r="F4944" s="2"/>
      <c r="V4944" s="6"/>
    </row>
    <row r="4945" spans="6:22" x14ac:dyDescent="0.3">
      <c r="F4945" s="2"/>
      <c r="V4945" s="6"/>
    </row>
    <row r="4946" spans="6:22" x14ac:dyDescent="0.3">
      <c r="F4946" s="2"/>
      <c r="V4946" s="6"/>
    </row>
    <row r="4947" spans="6:22" x14ac:dyDescent="0.3">
      <c r="F4947" s="2"/>
      <c r="V4947" s="6"/>
    </row>
    <row r="4948" spans="6:22" x14ac:dyDescent="0.3">
      <c r="F4948" s="2"/>
      <c r="V4948" s="6"/>
    </row>
    <row r="4949" spans="6:22" x14ac:dyDescent="0.3">
      <c r="F4949" s="2"/>
      <c r="V4949" s="6"/>
    </row>
    <row r="4950" spans="6:22" x14ac:dyDescent="0.3">
      <c r="F4950" s="2"/>
      <c r="V4950" s="6"/>
    </row>
    <row r="4951" spans="6:22" x14ac:dyDescent="0.3">
      <c r="F4951" s="2"/>
      <c r="V4951" s="6"/>
    </row>
    <row r="4952" spans="6:22" x14ac:dyDescent="0.3">
      <c r="F4952" s="2"/>
    </row>
    <row r="4953" spans="6:22" x14ac:dyDescent="0.3">
      <c r="F4953" s="2"/>
    </row>
    <row r="4954" spans="6:22" x14ac:dyDescent="0.3">
      <c r="F4954" s="2"/>
    </row>
    <row r="4955" spans="6:22" x14ac:dyDescent="0.3">
      <c r="F4955" s="2"/>
    </row>
    <row r="4956" spans="6:22" x14ac:dyDescent="0.3">
      <c r="F4956" s="2"/>
    </row>
    <row r="4957" spans="6:22" x14ac:dyDescent="0.3">
      <c r="F4957" s="2"/>
    </row>
    <row r="4958" spans="6:22" x14ac:dyDescent="0.3">
      <c r="F4958" s="2"/>
    </row>
    <row r="4959" spans="6:22" x14ac:dyDescent="0.3">
      <c r="F4959" s="2"/>
    </row>
    <row r="4960" spans="6:22" x14ac:dyDescent="0.3">
      <c r="F4960" s="2"/>
    </row>
    <row r="4961" spans="1:6" x14ac:dyDescent="0.3">
      <c r="F4961" s="2"/>
    </row>
    <row r="4962" spans="1:6" x14ac:dyDescent="0.3">
      <c r="F4962" s="2"/>
    </row>
    <row r="4963" spans="1:6" x14ac:dyDescent="0.3">
      <c r="F4963" s="2"/>
    </row>
    <row r="4964" spans="1:6" x14ac:dyDescent="0.3">
      <c r="F4964" s="2"/>
    </row>
    <row r="4965" spans="1:6" x14ac:dyDescent="0.3">
      <c r="F4965" s="2"/>
    </row>
    <row r="4966" spans="1:6" x14ac:dyDescent="0.3">
      <c r="F4966" s="2"/>
    </row>
    <row r="4967" spans="1:6" x14ac:dyDescent="0.3">
      <c r="F4967" s="2"/>
    </row>
    <row r="4968" spans="1:6" x14ac:dyDescent="0.3">
      <c r="F4968" s="2"/>
    </row>
    <row r="4969" spans="1:6" x14ac:dyDescent="0.3">
      <c r="F4969" s="2"/>
    </row>
    <row r="4970" spans="1:6" x14ac:dyDescent="0.3">
      <c r="F4970" s="2"/>
    </row>
    <row r="4971" spans="1:6" x14ac:dyDescent="0.3">
      <c r="F4971" s="2"/>
    </row>
    <row r="4972" spans="1:6" x14ac:dyDescent="0.3">
      <c r="F4972" s="2"/>
    </row>
    <row r="4973" spans="1:6" x14ac:dyDescent="0.3">
      <c r="A4973" s="6"/>
      <c r="C4973" s="3">
        <v>127</v>
      </c>
      <c r="D4973" s="3">
        <v>110</v>
      </c>
      <c r="F4973" s="2"/>
    </row>
    <row r="4974" spans="1:6" x14ac:dyDescent="0.3">
      <c r="A4974" s="6"/>
      <c r="C4974" s="3">
        <v>127</v>
      </c>
      <c r="D4974" s="3">
        <v>116</v>
      </c>
      <c r="F4974" s="2"/>
    </row>
    <row r="4975" spans="1:6" x14ac:dyDescent="0.3">
      <c r="A4975" s="6"/>
      <c r="C4975" s="3">
        <v>120</v>
      </c>
      <c r="D4975" s="3">
        <v>116</v>
      </c>
      <c r="F4975" s="2"/>
    </row>
    <row r="4976" spans="1:6" x14ac:dyDescent="0.3">
      <c r="A4976" s="6"/>
      <c r="C4976" s="3">
        <v>115</v>
      </c>
      <c r="D4976" s="3">
        <v>110</v>
      </c>
      <c r="F4976" s="2"/>
    </row>
    <row r="4977" spans="1:6" x14ac:dyDescent="0.3">
      <c r="A4977" s="6"/>
      <c r="C4977" s="3">
        <v>131</v>
      </c>
      <c r="D4977" s="3">
        <v>106.5</v>
      </c>
      <c r="F4977" s="2"/>
    </row>
    <row r="4978" spans="1:6" x14ac:dyDescent="0.3">
      <c r="A4978" s="6"/>
      <c r="C4978" s="3">
        <v>125</v>
      </c>
      <c r="D4978" s="3">
        <v>122</v>
      </c>
      <c r="F4978" s="2"/>
    </row>
    <row r="4979" spans="1:6" x14ac:dyDescent="0.3">
      <c r="A4979" s="6"/>
      <c r="C4979" s="3">
        <v>109</v>
      </c>
      <c r="D4979" s="3">
        <v>114</v>
      </c>
      <c r="F4979" s="2"/>
    </row>
    <row r="4980" spans="1:6" x14ac:dyDescent="0.3">
      <c r="A4980" s="6"/>
      <c r="C4980" s="3">
        <v>112</v>
      </c>
      <c r="D4980" s="3">
        <v>104</v>
      </c>
      <c r="F4980" s="2"/>
    </row>
    <row r="4981" spans="1:6" x14ac:dyDescent="0.3">
      <c r="A4981" s="6"/>
      <c r="C4981" s="3">
        <v>107.5</v>
      </c>
      <c r="D4981" s="3">
        <v>105</v>
      </c>
      <c r="F4981" s="2"/>
    </row>
    <row r="4982" spans="1:6" x14ac:dyDescent="0.3">
      <c r="A4982" s="6"/>
      <c r="C4982" s="3">
        <v>102.5</v>
      </c>
      <c r="D4982" s="3">
        <v>103</v>
      </c>
      <c r="F4982" s="2"/>
    </row>
    <row r="4983" spans="1:6" x14ac:dyDescent="0.3">
      <c r="A4983" s="6"/>
      <c r="C4983" s="3">
        <v>99</v>
      </c>
      <c r="D4983" s="3">
        <v>99</v>
      </c>
      <c r="F4983" s="2"/>
    </row>
    <row r="4984" spans="1:6" x14ac:dyDescent="0.3">
      <c r="A4984" s="6"/>
      <c r="C4984" s="3">
        <v>96</v>
      </c>
      <c r="D4984" s="3">
        <v>95</v>
      </c>
      <c r="F4984" s="2"/>
    </row>
    <row r="4985" spans="1:6" x14ac:dyDescent="0.3">
      <c r="A4985" s="6"/>
      <c r="C4985" s="3">
        <v>83</v>
      </c>
      <c r="D4985" s="3">
        <v>92</v>
      </c>
      <c r="F4985" s="2"/>
    </row>
    <row r="4986" spans="1:6" x14ac:dyDescent="0.3">
      <c r="A4986" s="6"/>
      <c r="C4986" s="3">
        <v>78.2</v>
      </c>
      <c r="D4986" s="3">
        <v>77</v>
      </c>
      <c r="F4986" s="2"/>
    </row>
    <row r="4987" spans="1:6" x14ac:dyDescent="0.3">
      <c r="A4987" s="6"/>
      <c r="C4987" s="3">
        <v>81</v>
      </c>
      <c r="D4987" s="3">
        <v>74.5</v>
      </c>
      <c r="F4987" s="2"/>
    </row>
    <row r="4988" spans="1:6" x14ac:dyDescent="0.3">
      <c r="A4988" s="6"/>
      <c r="C4988" s="3">
        <v>78.5</v>
      </c>
      <c r="D4988" s="3">
        <v>75</v>
      </c>
      <c r="F4988" s="2"/>
    </row>
    <row r="4989" spans="1:6" x14ac:dyDescent="0.3">
      <c r="A4989" s="6"/>
      <c r="C4989" s="3">
        <v>77</v>
      </c>
      <c r="D4989" s="3">
        <v>74</v>
      </c>
      <c r="F4989" s="2"/>
    </row>
    <row r="4990" spans="1:6" x14ac:dyDescent="0.3">
      <c r="A4990" s="6"/>
      <c r="C4990" s="3">
        <v>92.5</v>
      </c>
      <c r="D4990" s="3">
        <v>73.900000000000006</v>
      </c>
      <c r="F4990" s="2"/>
    </row>
    <row r="4991" spans="1:6" x14ac:dyDescent="0.3">
      <c r="A4991" s="6"/>
      <c r="C4991" s="3">
        <v>86</v>
      </c>
      <c r="D4991" s="3">
        <v>86.5</v>
      </c>
      <c r="F4991" s="2"/>
    </row>
    <row r="4992" spans="1:6" x14ac:dyDescent="0.3">
      <c r="A4992" s="6"/>
      <c r="C4992" s="3">
        <v>82.75</v>
      </c>
      <c r="D4992" s="3">
        <v>68.63</v>
      </c>
      <c r="F4992" s="2"/>
    </row>
    <row r="4993" spans="1:6" x14ac:dyDescent="0.3">
      <c r="A4993" s="6"/>
      <c r="C4993" s="3">
        <v>87.5</v>
      </c>
      <c r="D4993" s="3">
        <v>65.13</v>
      </c>
      <c r="F4993" s="2"/>
    </row>
    <row r="4994" spans="1:6" x14ac:dyDescent="0.3">
      <c r="A4994" s="6"/>
      <c r="D4994" s="3">
        <v>71.5</v>
      </c>
      <c r="F4994" s="2"/>
    </row>
    <row r="4995" spans="1:6" x14ac:dyDescent="0.3">
      <c r="A4995" s="6"/>
      <c r="D4995" s="3">
        <v>64</v>
      </c>
      <c r="F4995" s="2"/>
    </row>
    <row r="4996" spans="1:6" x14ac:dyDescent="0.3">
      <c r="A4996" s="6"/>
      <c r="D4996" s="3">
        <v>66.75</v>
      </c>
      <c r="F4996" s="2"/>
    </row>
    <row r="4997" spans="1:6" x14ac:dyDescent="0.3">
      <c r="A4997" s="6"/>
      <c r="D4997" s="3">
        <v>62.5</v>
      </c>
      <c r="F4997" s="2"/>
    </row>
    <row r="4998" spans="1:6" x14ac:dyDescent="0.3">
      <c r="A4998" s="6"/>
      <c r="D4998" s="3">
        <v>65</v>
      </c>
      <c r="F4998" s="2"/>
    </row>
    <row r="4999" spans="1:6" x14ac:dyDescent="0.3">
      <c r="A4999" s="6"/>
      <c r="D4999" s="3">
        <v>81.75</v>
      </c>
      <c r="F4999" s="2"/>
    </row>
    <row r="5000" spans="1:6" x14ac:dyDescent="0.3">
      <c r="A5000" s="6"/>
      <c r="D5000" s="3">
        <v>81.5</v>
      </c>
      <c r="F5000" s="2"/>
    </row>
    <row r="5001" spans="1:6" x14ac:dyDescent="0.3">
      <c r="A5001" s="6"/>
      <c r="F5001" s="2"/>
    </row>
    <row r="5002" spans="1:6" x14ac:dyDescent="0.3">
      <c r="A5002" s="6"/>
      <c r="F5002" s="2"/>
    </row>
    <row r="5003" spans="1:6" x14ac:dyDescent="0.3">
      <c r="A5003" s="6"/>
      <c r="F5003" s="2"/>
    </row>
    <row r="5004" spans="1:6" x14ac:dyDescent="0.3">
      <c r="A5004" s="6"/>
      <c r="F5004" s="2"/>
    </row>
    <row r="5005" spans="1:6" x14ac:dyDescent="0.3">
      <c r="A5005" s="6"/>
      <c r="F5005" s="2"/>
    </row>
    <row r="5006" spans="1:6" x14ac:dyDescent="0.3">
      <c r="A5006" s="6"/>
      <c r="F5006" s="2"/>
    </row>
    <row r="5007" spans="1:6" x14ac:dyDescent="0.3">
      <c r="A5007" s="6"/>
      <c r="F5007" s="2"/>
    </row>
    <row r="5008" spans="1:6" x14ac:dyDescent="0.3">
      <c r="A5008" s="6"/>
      <c r="F5008" s="2"/>
    </row>
    <row r="5009" spans="1:6" x14ac:dyDescent="0.3">
      <c r="A5009" s="6"/>
      <c r="F5009" s="2"/>
    </row>
    <row r="5010" spans="1:6" x14ac:dyDescent="0.3">
      <c r="A5010" s="6"/>
      <c r="F5010" s="2"/>
    </row>
    <row r="5011" spans="1:6" x14ac:dyDescent="0.3">
      <c r="A5011" s="6"/>
      <c r="F5011" s="2"/>
    </row>
    <row r="5012" spans="1:6" x14ac:dyDescent="0.3">
      <c r="A5012" s="6"/>
      <c r="F5012" s="2"/>
    </row>
    <row r="5014" spans="1:6" x14ac:dyDescent="0.3">
      <c r="F5014" s="2"/>
    </row>
    <row r="5015" spans="1:6" x14ac:dyDescent="0.3">
      <c r="F5015" s="2"/>
    </row>
    <row r="5016" spans="1:6" x14ac:dyDescent="0.3">
      <c r="F5016" s="2"/>
    </row>
    <row r="5017" spans="1:6" x14ac:dyDescent="0.3">
      <c r="F5017" s="2"/>
    </row>
    <row r="5018" spans="1:6" x14ac:dyDescent="0.3">
      <c r="F5018" s="2"/>
    </row>
    <row r="5019" spans="1:6" x14ac:dyDescent="0.3">
      <c r="F5019" s="2"/>
    </row>
    <row r="5020" spans="1:6" x14ac:dyDescent="0.3">
      <c r="F5020" s="2"/>
    </row>
    <row r="5021" spans="1:6" x14ac:dyDescent="0.3">
      <c r="F5021" s="2"/>
    </row>
    <row r="5022" spans="1:6" x14ac:dyDescent="0.3">
      <c r="F5022" s="2"/>
    </row>
    <row r="5023" spans="1:6" x14ac:dyDescent="0.3">
      <c r="F5023" s="2"/>
    </row>
    <row r="5024" spans="1:6" x14ac:dyDescent="0.3">
      <c r="F5024" s="2"/>
    </row>
    <row r="5025" spans="6:6" x14ac:dyDescent="0.3">
      <c r="F5025" s="2"/>
    </row>
    <row r="5026" spans="6:6" x14ac:dyDescent="0.3">
      <c r="F5026" s="2"/>
    </row>
    <row r="5027" spans="6:6" x14ac:dyDescent="0.3">
      <c r="F5027" s="2"/>
    </row>
    <row r="5028" spans="6:6" x14ac:dyDescent="0.3">
      <c r="F5028" s="2"/>
    </row>
    <row r="5029" spans="6:6" x14ac:dyDescent="0.3">
      <c r="F5029" s="2"/>
    </row>
    <row r="5030" spans="6:6" x14ac:dyDescent="0.3">
      <c r="F5030" s="2"/>
    </row>
    <row r="5031" spans="6:6" x14ac:dyDescent="0.3">
      <c r="F5031" s="2"/>
    </row>
    <row r="5032" spans="6:6" x14ac:dyDescent="0.3">
      <c r="F5032" s="2"/>
    </row>
    <row r="5033" spans="6:6" x14ac:dyDescent="0.3">
      <c r="F5033" s="2"/>
    </row>
    <row r="5034" spans="6:6" x14ac:dyDescent="0.3">
      <c r="F5034" s="2"/>
    </row>
    <row r="5035" spans="6:6" x14ac:dyDescent="0.3">
      <c r="F5035" s="2"/>
    </row>
    <row r="5036" spans="6:6" x14ac:dyDescent="0.3">
      <c r="F5036" s="2"/>
    </row>
    <row r="5037" spans="6:6" x14ac:dyDescent="0.3">
      <c r="F5037" s="2"/>
    </row>
    <row r="5038" spans="6:6" x14ac:dyDescent="0.3">
      <c r="F5038" s="2"/>
    </row>
    <row r="5039" spans="6:6" x14ac:dyDescent="0.3">
      <c r="F5039" s="2"/>
    </row>
    <row r="5040" spans="6:6" x14ac:dyDescent="0.3">
      <c r="F5040" s="2"/>
    </row>
    <row r="5041" spans="6:6" x14ac:dyDescent="0.3">
      <c r="F5041" s="2"/>
    </row>
    <row r="5042" spans="6:6" x14ac:dyDescent="0.3">
      <c r="F5042" s="2"/>
    </row>
    <row r="5043" spans="6:6" x14ac:dyDescent="0.3">
      <c r="F5043" s="2"/>
    </row>
    <row r="5044" spans="6:6" x14ac:dyDescent="0.3">
      <c r="F5044" s="2"/>
    </row>
    <row r="5045" spans="6:6" x14ac:dyDescent="0.3">
      <c r="F5045" s="2"/>
    </row>
    <row r="5046" spans="6:6" x14ac:dyDescent="0.3">
      <c r="F5046" s="2"/>
    </row>
    <row r="5047" spans="6:6" x14ac:dyDescent="0.3">
      <c r="F5047" s="2"/>
    </row>
    <row r="5048" spans="6:6" x14ac:dyDescent="0.3">
      <c r="F5048" s="2"/>
    </row>
    <row r="5049" spans="6:6" x14ac:dyDescent="0.3">
      <c r="F5049" s="2"/>
    </row>
    <row r="5050" spans="6:6" x14ac:dyDescent="0.3">
      <c r="F5050" s="2"/>
    </row>
    <row r="5051" spans="6:6" x14ac:dyDescent="0.3">
      <c r="F5051" s="2"/>
    </row>
    <row r="5052" spans="6:6" x14ac:dyDescent="0.3">
      <c r="F5052" s="2"/>
    </row>
    <row r="5053" spans="6:6" x14ac:dyDescent="0.3">
      <c r="F5053" s="2"/>
    </row>
    <row r="5054" spans="6:6" x14ac:dyDescent="0.3">
      <c r="F5054" s="2"/>
    </row>
    <row r="5055" spans="6:6" x14ac:dyDescent="0.3">
      <c r="F5055" s="2"/>
    </row>
    <row r="5056" spans="6:6" x14ac:dyDescent="0.3">
      <c r="F5056" s="2"/>
    </row>
    <row r="5057" spans="6:6" x14ac:dyDescent="0.3">
      <c r="F5057" s="2"/>
    </row>
    <row r="5058" spans="6:6" x14ac:dyDescent="0.3">
      <c r="F5058" s="2"/>
    </row>
    <row r="5059" spans="6:6" x14ac:dyDescent="0.3">
      <c r="F5059" s="2"/>
    </row>
    <row r="5060" spans="6:6" x14ac:dyDescent="0.3">
      <c r="F5060" s="2"/>
    </row>
    <row r="5061" spans="6:6" x14ac:dyDescent="0.3">
      <c r="F5061" s="2"/>
    </row>
    <row r="5062" spans="6:6" x14ac:dyDescent="0.3">
      <c r="F5062" s="2"/>
    </row>
    <row r="5063" spans="6:6" x14ac:dyDescent="0.3">
      <c r="F5063" s="2"/>
    </row>
    <row r="5064" spans="6:6" x14ac:dyDescent="0.3">
      <c r="F5064" s="2"/>
    </row>
    <row r="5065" spans="6:6" x14ac:dyDescent="0.3">
      <c r="F5065" s="2"/>
    </row>
    <row r="5066" spans="6:6" x14ac:dyDescent="0.3">
      <c r="F5066" s="2"/>
    </row>
    <row r="5067" spans="6:6" x14ac:dyDescent="0.3">
      <c r="F5067" s="2"/>
    </row>
    <row r="5068" spans="6:6" x14ac:dyDescent="0.3">
      <c r="F5068" s="2"/>
    </row>
    <row r="5069" spans="6:6" x14ac:dyDescent="0.3">
      <c r="F5069" s="2"/>
    </row>
    <row r="5070" spans="6:6" x14ac:dyDescent="0.3">
      <c r="F5070" s="2"/>
    </row>
    <row r="5071" spans="6:6" x14ac:dyDescent="0.3">
      <c r="F5071" s="2"/>
    </row>
    <row r="5072" spans="6:6" x14ac:dyDescent="0.3">
      <c r="F5072" s="2"/>
    </row>
    <row r="5073" spans="6:6" x14ac:dyDescent="0.3">
      <c r="F5073" s="2"/>
    </row>
    <row r="5074" spans="6:6" x14ac:dyDescent="0.3">
      <c r="F5074" s="2"/>
    </row>
    <row r="5075" spans="6:6" x14ac:dyDescent="0.3">
      <c r="F5075" s="2"/>
    </row>
    <row r="5076" spans="6:6" x14ac:dyDescent="0.3">
      <c r="F5076" s="2"/>
    </row>
    <row r="5077" spans="6:6" x14ac:dyDescent="0.3">
      <c r="F5077" s="2"/>
    </row>
    <row r="5078" spans="6:6" x14ac:dyDescent="0.3">
      <c r="F5078" s="2"/>
    </row>
    <row r="5079" spans="6:6" x14ac:dyDescent="0.3">
      <c r="F5079" s="2"/>
    </row>
    <row r="5080" spans="6:6" x14ac:dyDescent="0.3">
      <c r="F5080" s="2"/>
    </row>
    <row r="5081" spans="6:6" x14ac:dyDescent="0.3">
      <c r="F5081" s="2"/>
    </row>
    <row r="5082" spans="6:6" x14ac:dyDescent="0.3">
      <c r="F5082" s="2"/>
    </row>
    <row r="5083" spans="6:6" x14ac:dyDescent="0.3">
      <c r="F5083" s="2"/>
    </row>
    <row r="5084" spans="6:6" x14ac:dyDescent="0.3">
      <c r="F5084" s="2"/>
    </row>
    <row r="5085" spans="6:6" x14ac:dyDescent="0.3">
      <c r="F5085" s="2"/>
    </row>
    <row r="5086" spans="6:6" x14ac:dyDescent="0.3">
      <c r="F5086" s="2"/>
    </row>
    <row r="5087" spans="6:6" x14ac:dyDescent="0.3">
      <c r="F5087" s="2"/>
    </row>
    <row r="5088" spans="6:6" x14ac:dyDescent="0.3">
      <c r="F5088" s="2"/>
    </row>
    <row r="5089" spans="6:6" x14ac:dyDescent="0.3">
      <c r="F5089" s="2"/>
    </row>
    <row r="5090" spans="6:6" x14ac:dyDescent="0.3">
      <c r="F5090" s="2"/>
    </row>
    <row r="5091" spans="6:6" x14ac:dyDescent="0.3">
      <c r="F5091" s="2"/>
    </row>
    <row r="5092" spans="6:6" x14ac:dyDescent="0.3">
      <c r="F5092" s="2"/>
    </row>
    <row r="5093" spans="6:6" x14ac:dyDescent="0.3">
      <c r="F5093" s="2"/>
    </row>
    <row r="5094" spans="6:6" x14ac:dyDescent="0.3">
      <c r="F5094" s="2"/>
    </row>
    <row r="5095" spans="6:6" x14ac:dyDescent="0.3">
      <c r="F5095" s="2"/>
    </row>
    <row r="5096" spans="6:6" x14ac:dyDescent="0.3">
      <c r="F5096" s="2"/>
    </row>
    <row r="5097" spans="6:6" x14ac:dyDescent="0.3">
      <c r="F5097" s="2"/>
    </row>
    <row r="5098" spans="6:6" x14ac:dyDescent="0.3">
      <c r="F5098" s="2"/>
    </row>
    <row r="5099" spans="6:6" x14ac:dyDescent="0.3">
      <c r="F5099" s="2"/>
    </row>
    <row r="5100" spans="6:6" x14ac:dyDescent="0.3">
      <c r="F5100" s="2"/>
    </row>
    <row r="5101" spans="6:6" x14ac:dyDescent="0.3">
      <c r="F5101" s="2"/>
    </row>
    <row r="5102" spans="6:6" x14ac:dyDescent="0.3">
      <c r="F5102" s="2"/>
    </row>
    <row r="5103" spans="6:6" x14ac:dyDescent="0.3">
      <c r="F5103" s="2"/>
    </row>
    <row r="5104" spans="6:6" x14ac:dyDescent="0.3">
      <c r="F5104" s="2"/>
    </row>
    <row r="5105" spans="6:6" x14ac:dyDescent="0.3">
      <c r="F5105" s="2"/>
    </row>
    <row r="5106" spans="6:6" x14ac:dyDescent="0.3">
      <c r="F5106" s="2"/>
    </row>
    <row r="5107" spans="6:6" x14ac:dyDescent="0.3">
      <c r="F5107" s="2"/>
    </row>
    <row r="5108" spans="6:6" x14ac:dyDescent="0.3">
      <c r="F5108" s="2"/>
    </row>
    <row r="5109" spans="6:6" x14ac:dyDescent="0.3">
      <c r="F5109" s="2"/>
    </row>
    <row r="5110" spans="6:6" x14ac:dyDescent="0.3">
      <c r="F5110" s="2"/>
    </row>
    <row r="5111" spans="6:6" x14ac:dyDescent="0.3">
      <c r="F5111" s="2"/>
    </row>
    <row r="5112" spans="6:6" x14ac:dyDescent="0.3">
      <c r="F5112" s="2"/>
    </row>
    <row r="5113" spans="6:6" x14ac:dyDescent="0.3">
      <c r="F5113" s="2"/>
    </row>
    <row r="5114" spans="6:6" x14ac:dyDescent="0.3">
      <c r="F5114" s="2"/>
    </row>
    <row r="5115" spans="6:6" x14ac:dyDescent="0.3">
      <c r="F5115" s="2"/>
    </row>
    <row r="5116" spans="6:6" x14ac:dyDescent="0.3">
      <c r="F5116" s="2"/>
    </row>
    <row r="5117" spans="6:6" x14ac:dyDescent="0.3">
      <c r="F5117" s="2"/>
    </row>
    <row r="5118" spans="6:6" x14ac:dyDescent="0.3">
      <c r="F5118" s="2"/>
    </row>
    <row r="5119" spans="6:6" x14ac:dyDescent="0.3">
      <c r="F5119" s="2"/>
    </row>
    <row r="5120" spans="6:6" x14ac:dyDescent="0.3">
      <c r="F5120" s="2"/>
    </row>
    <row r="5121" spans="6:6" x14ac:dyDescent="0.3">
      <c r="F5121" s="2"/>
    </row>
    <row r="5122" spans="6:6" x14ac:dyDescent="0.3">
      <c r="F5122" s="2"/>
    </row>
    <row r="5123" spans="6:6" x14ac:dyDescent="0.3">
      <c r="F5123" s="2"/>
    </row>
    <row r="5124" spans="6:6" x14ac:dyDescent="0.3">
      <c r="F5124" s="2"/>
    </row>
    <row r="5125" spans="6:6" x14ac:dyDescent="0.3">
      <c r="F5125" s="2"/>
    </row>
    <row r="5126" spans="6:6" x14ac:dyDescent="0.3">
      <c r="F5126" s="2"/>
    </row>
    <row r="5127" spans="6:6" x14ac:dyDescent="0.3">
      <c r="F5127" s="2"/>
    </row>
    <row r="5128" spans="6:6" x14ac:dyDescent="0.3">
      <c r="F5128" s="2"/>
    </row>
    <row r="5129" spans="6:6" x14ac:dyDescent="0.3">
      <c r="F5129" s="2"/>
    </row>
    <row r="5130" spans="6:6" x14ac:dyDescent="0.3">
      <c r="F5130" s="2"/>
    </row>
    <row r="5131" spans="6:6" x14ac:dyDescent="0.3">
      <c r="F5131" s="2"/>
    </row>
    <row r="5132" spans="6:6" x14ac:dyDescent="0.3">
      <c r="F5132" s="2"/>
    </row>
    <row r="5133" spans="6:6" x14ac:dyDescent="0.3">
      <c r="F5133" s="2"/>
    </row>
    <row r="5134" spans="6:6" x14ac:dyDescent="0.3">
      <c r="F5134" s="2"/>
    </row>
    <row r="5135" spans="6:6" x14ac:dyDescent="0.3">
      <c r="F5135" s="2"/>
    </row>
    <row r="5136" spans="6:6" x14ac:dyDescent="0.3">
      <c r="F5136" s="2"/>
    </row>
    <row r="5137" spans="6:6" x14ac:dyDescent="0.3">
      <c r="F5137" s="2"/>
    </row>
    <row r="5138" spans="6:6" x14ac:dyDescent="0.3">
      <c r="F5138" s="2"/>
    </row>
    <row r="5139" spans="6:6" x14ac:dyDescent="0.3">
      <c r="F5139" s="2"/>
    </row>
    <row r="5140" spans="6:6" x14ac:dyDescent="0.3">
      <c r="F5140" s="2"/>
    </row>
    <row r="5141" spans="6:6" x14ac:dyDescent="0.3">
      <c r="F5141" s="2"/>
    </row>
    <row r="5142" spans="6:6" x14ac:dyDescent="0.3">
      <c r="F5142" s="2"/>
    </row>
    <row r="5143" spans="6:6" x14ac:dyDescent="0.3">
      <c r="F5143" s="2"/>
    </row>
    <row r="5144" spans="6:6" x14ac:dyDescent="0.3">
      <c r="F5144" s="2"/>
    </row>
    <row r="5145" spans="6:6" x14ac:dyDescent="0.3">
      <c r="F5145" s="2"/>
    </row>
    <row r="5146" spans="6:6" x14ac:dyDescent="0.3">
      <c r="F5146" s="2"/>
    </row>
    <row r="5147" spans="6:6" x14ac:dyDescent="0.3">
      <c r="F5147" s="2"/>
    </row>
    <row r="5148" spans="6:6" x14ac:dyDescent="0.3">
      <c r="F5148" s="2"/>
    </row>
    <row r="5149" spans="6:6" x14ac:dyDescent="0.3">
      <c r="F5149" s="2"/>
    </row>
    <row r="5150" spans="6:6" x14ac:dyDescent="0.3">
      <c r="F5150" s="2"/>
    </row>
    <row r="5151" spans="6:6" x14ac:dyDescent="0.3">
      <c r="F5151" s="2"/>
    </row>
    <row r="5152" spans="6:6" x14ac:dyDescent="0.3">
      <c r="F5152" s="2"/>
    </row>
    <row r="5153" spans="6:6" x14ac:dyDescent="0.3">
      <c r="F5153" s="2"/>
    </row>
    <row r="5154" spans="6:6" x14ac:dyDescent="0.3">
      <c r="F5154" s="2"/>
    </row>
    <row r="5155" spans="6:6" x14ac:dyDescent="0.3">
      <c r="F5155" s="2"/>
    </row>
    <row r="5156" spans="6:6" x14ac:dyDescent="0.3">
      <c r="F5156" s="2"/>
    </row>
    <row r="5157" spans="6:6" x14ac:dyDescent="0.3">
      <c r="F5157" s="2"/>
    </row>
    <row r="5158" spans="6:6" x14ac:dyDescent="0.3">
      <c r="F5158" s="2"/>
    </row>
    <row r="5159" spans="6:6" x14ac:dyDescent="0.3">
      <c r="F5159" s="2"/>
    </row>
    <row r="5160" spans="6:6" x14ac:dyDescent="0.3">
      <c r="F5160" s="2"/>
    </row>
    <row r="5161" spans="6:6" x14ac:dyDescent="0.3">
      <c r="F5161" s="2"/>
    </row>
    <row r="5162" spans="6:6" x14ac:dyDescent="0.3">
      <c r="F5162" s="2"/>
    </row>
    <row r="5163" spans="6:6" x14ac:dyDescent="0.3">
      <c r="F5163" s="2"/>
    </row>
    <row r="5164" spans="6:6" x14ac:dyDescent="0.3">
      <c r="F5164" s="2"/>
    </row>
    <row r="5165" spans="6:6" x14ac:dyDescent="0.3">
      <c r="F5165" s="2"/>
    </row>
    <row r="5166" spans="6:6" x14ac:dyDescent="0.3">
      <c r="F5166" s="2"/>
    </row>
    <row r="5167" spans="6:6" x14ac:dyDescent="0.3">
      <c r="F5167" s="2"/>
    </row>
    <row r="5168" spans="6:6" x14ac:dyDescent="0.3">
      <c r="F5168" s="2"/>
    </row>
    <row r="5169" spans="6:6" x14ac:dyDescent="0.3">
      <c r="F5169" s="2"/>
    </row>
    <row r="5170" spans="6:6" x14ac:dyDescent="0.3">
      <c r="F5170" s="2"/>
    </row>
    <row r="5171" spans="6:6" x14ac:dyDescent="0.3">
      <c r="F5171" s="2"/>
    </row>
    <row r="5172" spans="6:6" x14ac:dyDescent="0.3">
      <c r="F5172" s="2"/>
    </row>
    <row r="5173" spans="6:6" x14ac:dyDescent="0.3">
      <c r="F5173" s="2"/>
    </row>
    <row r="5174" spans="6:6" x14ac:dyDescent="0.3">
      <c r="F5174" s="2"/>
    </row>
    <row r="5175" spans="6:6" x14ac:dyDescent="0.3">
      <c r="F5175" s="2"/>
    </row>
    <row r="5176" spans="6:6" x14ac:dyDescent="0.3">
      <c r="F5176" s="2"/>
    </row>
    <row r="5177" spans="6:6" x14ac:dyDescent="0.3">
      <c r="F5177" s="2"/>
    </row>
    <row r="5178" spans="6:6" x14ac:dyDescent="0.3">
      <c r="F5178" s="2"/>
    </row>
    <row r="5179" spans="6:6" x14ac:dyDescent="0.3">
      <c r="F5179" s="2"/>
    </row>
    <row r="5180" spans="6:6" x14ac:dyDescent="0.3">
      <c r="F5180" s="2"/>
    </row>
    <row r="5181" spans="6:6" x14ac:dyDescent="0.3">
      <c r="F5181" s="2"/>
    </row>
    <row r="5182" spans="6:6" x14ac:dyDescent="0.3">
      <c r="F5182" s="2"/>
    </row>
    <row r="5183" spans="6:6" x14ac:dyDescent="0.3">
      <c r="F5183" s="2"/>
    </row>
    <row r="5184" spans="6:6" x14ac:dyDescent="0.3">
      <c r="F5184" s="2"/>
    </row>
    <row r="5185" spans="6:6" x14ac:dyDescent="0.3">
      <c r="F5185" s="2"/>
    </row>
    <row r="5186" spans="6:6" x14ac:dyDescent="0.3">
      <c r="F5186" s="2"/>
    </row>
    <row r="5187" spans="6:6" x14ac:dyDescent="0.3">
      <c r="F5187" s="2"/>
    </row>
    <row r="5188" spans="6:6" x14ac:dyDescent="0.3">
      <c r="F5188" s="2"/>
    </row>
    <row r="5189" spans="6:6" x14ac:dyDescent="0.3">
      <c r="F5189" s="2"/>
    </row>
    <row r="5190" spans="6:6" x14ac:dyDescent="0.3">
      <c r="F5190" s="2"/>
    </row>
    <row r="5191" spans="6:6" x14ac:dyDescent="0.3">
      <c r="F5191" s="2"/>
    </row>
    <row r="5192" spans="6:6" x14ac:dyDescent="0.3">
      <c r="F5192" s="2"/>
    </row>
    <row r="5193" spans="6:6" x14ac:dyDescent="0.3">
      <c r="F5193" s="2"/>
    </row>
    <row r="5194" spans="6:6" x14ac:dyDescent="0.3">
      <c r="F5194" s="2"/>
    </row>
    <row r="5195" spans="6:6" x14ac:dyDescent="0.3">
      <c r="F5195" s="2"/>
    </row>
    <row r="5196" spans="6:6" x14ac:dyDescent="0.3">
      <c r="F5196" s="2"/>
    </row>
    <row r="5197" spans="6:6" x14ac:dyDescent="0.3">
      <c r="F5197" s="2"/>
    </row>
    <row r="5198" spans="6:6" x14ac:dyDescent="0.3">
      <c r="F5198" s="2"/>
    </row>
    <row r="5199" spans="6:6" x14ac:dyDescent="0.3">
      <c r="F5199" s="2"/>
    </row>
    <row r="5200" spans="6:6" x14ac:dyDescent="0.3">
      <c r="F5200" s="2"/>
    </row>
    <row r="5201" spans="6:6" x14ac:dyDescent="0.3">
      <c r="F5201" s="2"/>
    </row>
    <row r="5202" spans="6:6" x14ac:dyDescent="0.3">
      <c r="F5202" s="2"/>
    </row>
    <row r="5203" spans="6:6" x14ac:dyDescent="0.3">
      <c r="F5203" s="2"/>
    </row>
    <row r="5204" spans="6:6" x14ac:dyDescent="0.3">
      <c r="F5204" s="2"/>
    </row>
    <row r="5205" spans="6:6" x14ac:dyDescent="0.3">
      <c r="F5205" s="2"/>
    </row>
    <row r="5206" spans="6:6" x14ac:dyDescent="0.3">
      <c r="F5206" s="2"/>
    </row>
    <row r="5207" spans="6:6" x14ac:dyDescent="0.3">
      <c r="F5207" s="2"/>
    </row>
    <row r="5208" spans="6:6" x14ac:dyDescent="0.3">
      <c r="F5208" s="2"/>
    </row>
    <row r="5209" spans="6:6" x14ac:dyDescent="0.3">
      <c r="F5209" s="2"/>
    </row>
    <row r="5210" spans="6:6" x14ac:dyDescent="0.3">
      <c r="F5210" s="2"/>
    </row>
    <row r="5211" spans="6:6" x14ac:dyDescent="0.3">
      <c r="F5211" s="2"/>
    </row>
    <row r="5212" spans="6:6" x14ac:dyDescent="0.3">
      <c r="F5212" s="2"/>
    </row>
    <row r="5213" spans="6:6" x14ac:dyDescent="0.3">
      <c r="F5213" s="2"/>
    </row>
    <row r="5214" spans="6:6" x14ac:dyDescent="0.3">
      <c r="F5214" s="2"/>
    </row>
    <row r="5215" spans="6:6" x14ac:dyDescent="0.3">
      <c r="F5215" s="2"/>
    </row>
    <row r="5216" spans="6:6" x14ac:dyDescent="0.3">
      <c r="F5216" s="2"/>
    </row>
    <row r="5217" spans="6:6" x14ac:dyDescent="0.3">
      <c r="F5217" s="2"/>
    </row>
    <row r="5218" spans="6:6" x14ac:dyDescent="0.3">
      <c r="F5218" s="2"/>
    </row>
    <row r="5219" spans="6:6" x14ac:dyDescent="0.3">
      <c r="F5219" s="2"/>
    </row>
    <row r="5220" spans="6:6" x14ac:dyDescent="0.3">
      <c r="F5220" s="2"/>
    </row>
    <row r="5221" spans="6:6" x14ac:dyDescent="0.3">
      <c r="F5221" s="2"/>
    </row>
    <row r="5222" spans="6:6" x14ac:dyDescent="0.3">
      <c r="F5222" s="2"/>
    </row>
    <row r="5223" spans="6:6" x14ac:dyDescent="0.3">
      <c r="F5223" s="2"/>
    </row>
    <row r="5224" spans="6:6" x14ac:dyDescent="0.3">
      <c r="F5224" s="2"/>
    </row>
    <row r="5225" spans="6:6" x14ac:dyDescent="0.3">
      <c r="F5225" s="2"/>
    </row>
    <row r="5226" spans="6:6" x14ac:dyDescent="0.3">
      <c r="F5226" s="2"/>
    </row>
    <row r="5227" spans="6:6" x14ac:dyDescent="0.3">
      <c r="F5227" s="2"/>
    </row>
    <row r="5228" spans="6:6" x14ac:dyDescent="0.3">
      <c r="F5228" s="2"/>
    </row>
    <row r="5229" spans="6:6" x14ac:dyDescent="0.3">
      <c r="F5229" s="2"/>
    </row>
    <row r="5230" spans="6:6" x14ac:dyDescent="0.3">
      <c r="F5230" s="2"/>
    </row>
    <row r="5231" spans="6:6" x14ac:dyDescent="0.3">
      <c r="F5231" s="2"/>
    </row>
    <row r="5232" spans="6:6" x14ac:dyDescent="0.3">
      <c r="F5232" s="2"/>
    </row>
    <row r="5233" spans="6:6" x14ac:dyDescent="0.3">
      <c r="F5233" s="2"/>
    </row>
    <row r="5234" spans="6:6" x14ac:dyDescent="0.3">
      <c r="F5234" s="2"/>
    </row>
    <row r="5235" spans="6:6" x14ac:dyDescent="0.3">
      <c r="F5235" s="2"/>
    </row>
    <row r="5236" spans="6:6" x14ac:dyDescent="0.3">
      <c r="F5236" s="2"/>
    </row>
    <row r="5237" spans="6:6" x14ac:dyDescent="0.3">
      <c r="F5237" s="2"/>
    </row>
    <row r="5238" spans="6:6" x14ac:dyDescent="0.3">
      <c r="F5238" s="2"/>
    </row>
    <row r="5239" spans="6:6" x14ac:dyDescent="0.3">
      <c r="F5239" s="2"/>
    </row>
    <row r="5240" spans="6:6" x14ac:dyDescent="0.3">
      <c r="F5240" s="2"/>
    </row>
    <row r="5241" spans="6:6" x14ac:dyDescent="0.3">
      <c r="F5241" s="2"/>
    </row>
    <row r="5242" spans="6:6" x14ac:dyDescent="0.3">
      <c r="F5242" s="2"/>
    </row>
    <row r="5243" spans="6:6" x14ac:dyDescent="0.3">
      <c r="F5243" s="2"/>
    </row>
    <row r="5244" spans="6:6" x14ac:dyDescent="0.3">
      <c r="F5244" s="2"/>
    </row>
    <row r="5245" spans="6:6" x14ac:dyDescent="0.3">
      <c r="F5245" s="2"/>
    </row>
    <row r="5246" spans="6:6" x14ac:dyDescent="0.3">
      <c r="F5246" s="2"/>
    </row>
    <row r="5247" spans="6:6" x14ac:dyDescent="0.3">
      <c r="F5247" s="2"/>
    </row>
    <row r="5248" spans="6:6" x14ac:dyDescent="0.3">
      <c r="F5248" s="2"/>
    </row>
    <row r="5249" spans="6:6" x14ac:dyDescent="0.3">
      <c r="F5249" s="2"/>
    </row>
    <row r="5250" spans="6:6" x14ac:dyDescent="0.3">
      <c r="F5250" s="2"/>
    </row>
    <row r="5251" spans="6:6" x14ac:dyDescent="0.3">
      <c r="F5251" s="2"/>
    </row>
    <row r="5252" spans="6:6" x14ac:dyDescent="0.3">
      <c r="F5252" s="2"/>
    </row>
    <row r="5253" spans="6:6" x14ac:dyDescent="0.3">
      <c r="F5253" s="2"/>
    </row>
    <row r="5254" spans="6:6" x14ac:dyDescent="0.3">
      <c r="F5254" s="2"/>
    </row>
    <row r="5255" spans="6:6" x14ac:dyDescent="0.3">
      <c r="F5255" s="2"/>
    </row>
    <row r="5256" spans="6:6" x14ac:dyDescent="0.3">
      <c r="F5256" s="2"/>
    </row>
    <row r="5257" spans="6:6" x14ac:dyDescent="0.3">
      <c r="F5257" s="2"/>
    </row>
    <row r="5258" spans="6:6" x14ac:dyDescent="0.3">
      <c r="F5258" s="2"/>
    </row>
    <row r="5259" spans="6:6" x14ac:dyDescent="0.3">
      <c r="F5259" s="2"/>
    </row>
    <row r="5260" spans="6:6" x14ac:dyDescent="0.3">
      <c r="F5260" s="2"/>
    </row>
    <row r="5261" spans="6:6" x14ac:dyDescent="0.3">
      <c r="F5261" s="2"/>
    </row>
    <row r="5262" spans="6:6" x14ac:dyDescent="0.3">
      <c r="F5262" s="2"/>
    </row>
    <row r="5263" spans="6:6" x14ac:dyDescent="0.3">
      <c r="F5263" s="2"/>
    </row>
    <row r="5264" spans="6:6" x14ac:dyDescent="0.3">
      <c r="F5264" s="2"/>
    </row>
    <row r="5265" spans="6:6" x14ac:dyDescent="0.3">
      <c r="F5265" s="2"/>
    </row>
    <row r="5266" spans="6:6" x14ac:dyDescent="0.3">
      <c r="F5266" s="2"/>
    </row>
    <row r="5267" spans="6:6" x14ac:dyDescent="0.3">
      <c r="F5267" s="2"/>
    </row>
    <row r="5268" spans="6:6" x14ac:dyDescent="0.3">
      <c r="F5268" s="2"/>
    </row>
    <row r="5269" spans="6:6" x14ac:dyDescent="0.3">
      <c r="F5269" s="2"/>
    </row>
    <row r="5270" spans="6:6" x14ac:dyDescent="0.3">
      <c r="F5270" s="2"/>
    </row>
    <row r="5271" spans="6:6" x14ac:dyDescent="0.3">
      <c r="F5271" s="2"/>
    </row>
    <row r="5272" spans="6:6" x14ac:dyDescent="0.3">
      <c r="F5272" s="2"/>
    </row>
    <row r="5273" spans="6:6" x14ac:dyDescent="0.3">
      <c r="F5273" s="2"/>
    </row>
    <row r="5274" spans="6:6" x14ac:dyDescent="0.3">
      <c r="F5274" s="2"/>
    </row>
    <row r="5275" spans="6:6" x14ac:dyDescent="0.3">
      <c r="F5275" s="2"/>
    </row>
    <row r="5276" spans="6:6" x14ac:dyDescent="0.3">
      <c r="F5276" s="2"/>
    </row>
    <row r="5277" spans="6:6" x14ac:dyDescent="0.3">
      <c r="F5277" s="2"/>
    </row>
    <row r="5278" spans="6:6" x14ac:dyDescent="0.3">
      <c r="F5278" s="2"/>
    </row>
    <row r="5279" spans="6:6" x14ac:dyDescent="0.3">
      <c r="F5279" s="2"/>
    </row>
    <row r="5280" spans="6:6" x14ac:dyDescent="0.3">
      <c r="F5280" s="2"/>
    </row>
    <row r="5281" spans="6:6" x14ac:dyDescent="0.3">
      <c r="F5281" s="2"/>
    </row>
    <row r="5282" spans="6:6" x14ac:dyDescent="0.3">
      <c r="F5282" s="2"/>
    </row>
    <row r="5283" spans="6:6" x14ac:dyDescent="0.3">
      <c r="F5283" s="2"/>
    </row>
    <row r="5284" spans="6:6" x14ac:dyDescent="0.3">
      <c r="F5284" s="2"/>
    </row>
    <row r="5285" spans="6:6" x14ac:dyDescent="0.3">
      <c r="F5285" s="2"/>
    </row>
    <row r="5286" spans="6:6" x14ac:dyDescent="0.3">
      <c r="F5286" s="2"/>
    </row>
    <row r="5287" spans="6:6" x14ac:dyDescent="0.3">
      <c r="F5287" s="2"/>
    </row>
    <row r="5288" spans="6:6" x14ac:dyDescent="0.3">
      <c r="F5288" s="2"/>
    </row>
    <row r="5289" spans="6:6" x14ac:dyDescent="0.3">
      <c r="F5289" s="2"/>
    </row>
    <row r="5290" spans="6:6" x14ac:dyDescent="0.3">
      <c r="F5290" s="2"/>
    </row>
    <row r="5291" spans="6:6" x14ac:dyDescent="0.3">
      <c r="F5291" s="2"/>
    </row>
    <row r="5292" spans="6:6" x14ac:dyDescent="0.3">
      <c r="F5292" s="2"/>
    </row>
    <row r="5293" spans="6:6" x14ac:dyDescent="0.3">
      <c r="F5293" s="2"/>
    </row>
    <row r="5294" spans="6:6" x14ac:dyDescent="0.3">
      <c r="F5294" s="2"/>
    </row>
    <row r="5295" spans="6:6" x14ac:dyDescent="0.3">
      <c r="F5295" s="2"/>
    </row>
    <row r="5296" spans="6:6" x14ac:dyDescent="0.3">
      <c r="F5296" s="2"/>
    </row>
    <row r="5297" spans="6:6" x14ac:dyDescent="0.3">
      <c r="F5297" s="2"/>
    </row>
    <row r="5298" spans="6:6" x14ac:dyDescent="0.3">
      <c r="F5298" s="2"/>
    </row>
    <row r="5299" spans="6:6" x14ac:dyDescent="0.3">
      <c r="F5299" s="2"/>
    </row>
    <row r="5300" spans="6:6" x14ac:dyDescent="0.3">
      <c r="F5300" s="2"/>
    </row>
    <row r="5301" spans="6:6" x14ac:dyDescent="0.3">
      <c r="F5301" s="2"/>
    </row>
    <row r="5302" spans="6:6" x14ac:dyDescent="0.3">
      <c r="F5302" s="2"/>
    </row>
    <row r="5303" spans="6:6" x14ac:dyDescent="0.3">
      <c r="F5303" s="2"/>
    </row>
    <row r="5304" spans="6:6" x14ac:dyDescent="0.3">
      <c r="F5304" s="2"/>
    </row>
    <row r="5305" spans="6:6" x14ac:dyDescent="0.3">
      <c r="F5305" s="2"/>
    </row>
    <row r="5306" spans="6:6" x14ac:dyDescent="0.3">
      <c r="F5306" s="2"/>
    </row>
    <row r="5307" spans="6:6" x14ac:dyDescent="0.3">
      <c r="F5307" s="2"/>
    </row>
    <row r="5308" spans="6:6" x14ac:dyDescent="0.3">
      <c r="F5308" s="2"/>
    </row>
    <row r="5309" spans="6:6" x14ac:dyDescent="0.3">
      <c r="F5309" s="2"/>
    </row>
    <row r="5310" spans="6:6" x14ac:dyDescent="0.3">
      <c r="F5310" s="2"/>
    </row>
    <row r="5311" spans="6:6" x14ac:dyDescent="0.3">
      <c r="F5311" s="2"/>
    </row>
    <row r="5312" spans="6:6" x14ac:dyDescent="0.3">
      <c r="F5312" s="2"/>
    </row>
    <row r="5313" spans="6:6" x14ac:dyDescent="0.3">
      <c r="F5313" s="2"/>
    </row>
    <row r="5314" spans="6:6" x14ac:dyDescent="0.3">
      <c r="F5314" s="2"/>
    </row>
    <row r="5315" spans="6:6" x14ac:dyDescent="0.3">
      <c r="F5315" s="2"/>
    </row>
    <row r="5316" spans="6:6" x14ac:dyDescent="0.3">
      <c r="F5316" s="2"/>
    </row>
    <row r="5317" spans="6:6" x14ac:dyDescent="0.3">
      <c r="F5317" s="2"/>
    </row>
    <row r="5318" spans="6:6" x14ac:dyDescent="0.3">
      <c r="F5318" s="2"/>
    </row>
    <row r="5319" spans="6:6" x14ac:dyDescent="0.3">
      <c r="F5319" s="2"/>
    </row>
    <row r="5320" spans="6:6" x14ac:dyDescent="0.3">
      <c r="F5320" s="2"/>
    </row>
    <row r="5321" spans="6:6" x14ac:dyDescent="0.3">
      <c r="F5321" s="2"/>
    </row>
    <row r="5322" spans="6:6" x14ac:dyDescent="0.3">
      <c r="F5322" s="2"/>
    </row>
    <row r="5323" spans="6:6" x14ac:dyDescent="0.3">
      <c r="F5323" s="2"/>
    </row>
    <row r="5324" spans="6:6" x14ac:dyDescent="0.3">
      <c r="F5324" s="2"/>
    </row>
    <row r="5325" spans="6:6" x14ac:dyDescent="0.3">
      <c r="F5325" s="2"/>
    </row>
    <row r="5326" spans="6:6" x14ac:dyDescent="0.3">
      <c r="F5326" s="2"/>
    </row>
    <row r="5327" spans="6:6" x14ac:dyDescent="0.3">
      <c r="F5327" s="2"/>
    </row>
    <row r="5328" spans="6:6" x14ac:dyDescent="0.3">
      <c r="F5328" s="2"/>
    </row>
    <row r="5329" spans="6:6" x14ac:dyDescent="0.3">
      <c r="F5329" s="2"/>
    </row>
    <row r="5330" spans="6:6" x14ac:dyDescent="0.3">
      <c r="F5330" s="2"/>
    </row>
    <row r="5331" spans="6:6" x14ac:dyDescent="0.3">
      <c r="F5331" s="2"/>
    </row>
    <row r="5332" spans="6:6" x14ac:dyDescent="0.3">
      <c r="F5332" s="2"/>
    </row>
    <row r="5333" spans="6:6" x14ac:dyDescent="0.3">
      <c r="F5333" s="2"/>
    </row>
    <row r="5334" spans="6:6" x14ac:dyDescent="0.3">
      <c r="F5334" s="2"/>
    </row>
    <row r="5335" spans="6:6" x14ac:dyDescent="0.3">
      <c r="F5335" s="2"/>
    </row>
    <row r="5336" spans="6:6" x14ac:dyDescent="0.3">
      <c r="F5336" s="2"/>
    </row>
    <row r="5337" spans="6:6" x14ac:dyDescent="0.3">
      <c r="F5337" s="2"/>
    </row>
    <row r="5338" spans="6:6" x14ac:dyDescent="0.3">
      <c r="F5338" s="2"/>
    </row>
    <row r="5339" spans="6:6" x14ac:dyDescent="0.3">
      <c r="F5339" s="2"/>
    </row>
    <row r="5340" spans="6:6" x14ac:dyDescent="0.3">
      <c r="F5340" s="2"/>
    </row>
    <row r="5341" spans="6:6" x14ac:dyDescent="0.3">
      <c r="F5341" s="2"/>
    </row>
    <row r="5342" spans="6:6" x14ac:dyDescent="0.3">
      <c r="F5342" s="2"/>
    </row>
    <row r="5343" spans="6:6" x14ac:dyDescent="0.3">
      <c r="F5343" s="2"/>
    </row>
    <row r="5344" spans="6:6" x14ac:dyDescent="0.3">
      <c r="F5344" s="2"/>
    </row>
    <row r="5345" spans="6:6" x14ac:dyDescent="0.3">
      <c r="F5345" s="2"/>
    </row>
    <row r="5346" spans="6:6" x14ac:dyDescent="0.3">
      <c r="F5346" s="2"/>
    </row>
    <row r="5347" spans="6:6" x14ac:dyDescent="0.3">
      <c r="F5347" s="2"/>
    </row>
    <row r="5348" spans="6:6" x14ac:dyDescent="0.3">
      <c r="F5348" s="2"/>
    </row>
    <row r="5349" spans="6:6" x14ac:dyDescent="0.3">
      <c r="F5349" s="2"/>
    </row>
    <row r="5350" spans="6:6" x14ac:dyDescent="0.3">
      <c r="F5350" s="2"/>
    </row>
    <row r="5351" spans="6:6" x14ac:dyDescent="0.3">
      <c r="F5351" s="2"/>
    </row>
    <row r="5352" spans="6:6" x14ac:dyDescent="0.3">
      <c r="F5352" s="2"/>
    </row>
    <row r="5353" spans="6:6" x14ac:dyDescent="0.3">
      <c r="F5353" s="2"/>
    </row>
    <row r="5354" spans="6:6" x14ac:dyDescent="0.3">
      <c r="F5354" s="2"/>
    </row>
    <row r="5355" spans="6:6" x14ac:dyDescent="0.3">
      <c r="F5355" s="2"/>
    </row>
    <row r="5356" spans="6:6" x14ac:dyDescent="0.3">
      <c r="F5356" s="2"/>
    </row>
    <row r="5357" spans="6:6" x14ac:dyDescent="0.3">
      <c r="F5357" s="2"/>
    </row>
    <row r="5358" spans="6:6" x14ac:dyDescent="0.3">
      <c r="F5358" s="2"/>
    </row>
    <row r="5359" spans="6:6" x14ac:dyDescent="0.3">
      <c r="F5359" s="2"/>
    </row>
    <row r="5360" spans="6:6" x14ac:dyDescent="0.3">
      <c r="F5360" s="2"/>
    </row>
    <row r="5361" spans="6:6" x14ac:dyDescent="0.3">
      <c r="F5361" s="2"/>
    </row>
    <row r="5362" spans="6:6" x14ac:dyDescent="0.3">
      <c r="F5362" s="2"/>
    </row>
    <row r="5363" spans="6:6" x14ac:dyDescent="0.3">
      <c r="F5363" s="2"/>
    </row>
    <row r="5364" spans="6:6" x14ac:dyDescent="0.3">
      <c r="F5364" s="2"/>
    </row>
    <row r="5365" spans="6:6" x14ac:dyDescent="0.3">
      <c r="F5365" s="2"/>
    </row>
    <row r="5366" spans="6:6" x14ac:dyDescent="0.3">
      <c r="F5366" s="2"/>
    </row>
    <row r="5367" spans="6:6" x14ac:dyDescent="0.3">
      <c r="F5367" s="2"/>
    </row>
    <row r="5368" spans="6:6" x14ac:dyDescent="0.3">
      <c r="F5368" s="2"/>
    </row>
    <row r="5369" spans="6:6" x14ac:dyDescent="0.3">
      <c r="F5369" s="2"/>
    </row>
    <row r="5370" spans="6:6" x14ac:dyDescent="0.3">
      <c r="F5370" s="2"/>
    </row>
    <row r="5371" spans="6:6" x14ac:dyDescent="0.3">
      <c r="F5371" s="2"/>
    </row>
    <row r="5372" spans="6:6" x14ac:dyDescent="0.3">
      <c r="F5372" s="2"/>
    </row>
    <row r="5373" spans="6:6" x14ac:dyDescent="0.3">
      <c r="F5373" s="2"/>
    </row>
    <row r="5374" spans="6:6" x14ac:dyDescent="0.3">
      <c r="F5374" s="2"/>
    </row>
    <row r="5375" spans="6:6" x14ac:dyDescent="0.3">
      <c r="F5375" s="2"/>
    </row>
    <row r="5376" spans="6:6" x14ac:dyDescent="0.3">
      <c r="F5376" s="2"/>
    </row>
    <row r="5377" spans="6:6" x14ac:dyDescent="0.3">
      <c r="F5377" s="2"/>
    </row>
    <row r="5378" spans="6:6" x14ac:dyDescent="0.3">
      <c r="F5378" s="2"/>
    </row>
    <row r="5379" spans="6:6" x14ac:dyDescent="0.3">
      <c r="F5379" s="2"/>
    </row>
    <row r="5380" spans="6:6" x14ac:dyDescent="0.3">
      <c r="F5380" s="2"/>
    </row>
    <row r="5381" spans="6:6" x14ac:dyDescent="0.3">
      <c r="F5381" s="2"/>
    </row>
    <row r="5382" spans="6:6" x14ac:dyDescent="0.3">
      <c r="F5382" s="2"/>
    </row>
    <row r="5383" spans="6:6" x14ac:dyDescent="0.3">
      <c r="F5383" s="2"/>
    </row>
    <row r="5384" spans="6:6" x14ac:dyDescent="0.3">
      <c r="F5384" s="2"/>
    </row>
    <row r="5385" spans="6:6" x14ac:dyDescent="0.3">
      <c r="F5385" s="2"/>
    </row>
    <row r="5386" spans="6:6" x14ac:dyDescent="0.3">
      <c r="F5386" s="2"/>
    </row>
    <row r="5387" spans="6:6" x14ac:dyDescent="0.3">
      <c r="F5387" s="2"/>
    </row>
    <row r="5388" spans="6:6" x14ac:dyDescent="0.3">
      <c r="F5388" s="2"/>
    </row>
    <row r="5389" spans="6:6" x14ac:dyDescent="0.3">
      <c r="F5389" s="2"/>
    </row>
    <row r="5390" spans="6:6" x14ac:dyDescent="0.3">
      <c r="F5390" s="2"/>
    </row>
    <row r="5391" spans="6:6" x14ac:dyDescent="0.3">
      <c r="F5391" s="2"/>
    </row>
    <row r="5392" spans="6:6" x14ac:dyDescent="0.3">
      <c r="F5392" s="2"/>
    </row>
    <row r="5393" spans="6:6" x14ac:dyDescent="0.3">
      <c r="F5393" s="2"/>
    </row>
    <row r="5394" spans="6:6" x14ac:dyDescent="0.3">
      <c r="F5394" s="2"/>
    </row>
    <row r="5395" spans="6:6" x14ac:dyDescent="0.3">
      <c r="F5395" s="2"/>
    </row>
    <row r="5396" spans="6:6" x14ac:dyDescent="0.3">
      <c r="F5396" s="2"/>
    </row>
    <row r="5397" spans="6:6" x14ac:dyDescent="0.3">
      <c r="F5397" s="2"/>
    </row>
    <row r="5398" spans="6:6" x14ac:dyDescent="0.3">
      <c r="F5398" s="2"/>
    </row>
    <row r="5399" spans="6:6" x14ac:dyDescent="0.3">
      <c r="F5399" s="2"/>
    </row>
    <row r="5400" spans="6:6" x14ac:dyDescent="0.3">
      <c r="F5400" s="2"/>
    </row>
    <row r="5401" spans="6:6" x14ac:dyDescent="0.3">
      <c r="F5401" s="2"/>
    </row>
    <row r="5402" spans="6:6" x14ac:dyDescent="0.3">
      <c r="F5402" s="2"/>
    </row>
    <row r="5403" spans="6:6" x14ac:dyDescent="0.3">
      <c r="F5403" s="2"/>
    </row>
    <row r="5404" spans="6:6" x14ac:dyDescent="0.3">
      <c r="F5404" s="2"/>
    </row>
    <row r="5405" spans="6:6" x14ac:dyDescent="0.3">
      <c r="F5405" s="2"/>
    </row>
    <row r="5406" spans="6:6" x14ac:dyDescent="0.3">
      <c r="F5406" s="2"/>
    </row>
    <row r="5407" spans="6:6" x14ac:dyDescent="0.3">
      <c r="F5407" s="2"/>
    </row>
    <row r="5408" spans="6:6" x14ac:dyDescent="0.3">
      <c r="F5408" s="2"/>
    </row>
    <row r="5409" spans="6:6" x14ac:dyDescent="0.3">
      <c r="F5409" s="2"/>
    </row>
    <row r="5410" spans="6:6" x14ac:dyDescent="0.3">
      <c r="F5410" s="2"/>
    </row>
    <row r="5411" spans="6:6" x14ac:dyDescent="0.3">
      <c r="F5411" s="2"/>
    </row>
    <row r="5412" spans="6:6" x14ac:dyDescent="0.3">
      <c r="F5412" s="2"/>
    </row>
    <row r="5413" spans="6:6" x14ac:dyDescent="0.3">
      <c r="F5413" s="2"/>
    </row>
    <row r="5414" spans="6:6" x14ac:dyDescent="0.3">
      <c r="F5414" s="2"/>
    </row>
    <row r="5415" spans="6:6" x14ac:dyDescent="0.3">
      <c r="F5415" s="2"/>
    </row>
    <row r="5416" spans="6:6" x14ac:dyDescent="0.3">
      <c r="F5416" s="2"/>
    </row>
    <row r="5417" spans="6:6" x14ac:dyDescent="0.3">
      <c r="F5417" s="2"/>
    </row>
    <row r="5418" spans="6:6" x14ac:dyDescent="0.3">
      <c r="F5418" s="2"/>
    </row>
    <row r="5419" spans="6:6" x14ac:dyDescent="0.3">
      <c r="F5419" s="2"/>
    </row>
    <row r="5420" spans="6:6" x14ac:dyDescent="0.3">
      <c r="F5420" s="2"/>
    </row>
    <row r="5421" spans="6:6" x14ac:dyDescent="0.3">
      <c r="F5421" s="2"/>
    </row>
    <row r="5422" spans="6:6" x14ac:dyDescent="0.3">
      <c r="F5422" s="2"/>
    </row>
    <row r="5423" spans="6:6" x14ac:dyDescent="0.3">
      <c r="F5423" s="2"/>
    </row>
    <row r="5424" spans="6:6" x14ac:dyDescent="0.3">
      <c r="F5424" s="2"/>
    </row>
    <row r="5425" spans="6:6" x14ac:dyDescent="0.3">
      <c r="F5425" s="2"/>
    </row>
    <row r="5426" spans="6:6" x14ac:dyDescent="0.3">
      <c r="F5426" s="2"/>
    </row>
    <row r="5427" spans="6:6" x14ac:dyDescent="0.3">
      <c r="F5427" s="2"/>
    </row>
    <row r="5428" spans="6:6" x14ac:dyDescent="0.3">
      <c r="F5428" s="2"/>
    </row>
    <row r="5429" spans="6:6" x14ac:dyDescent="0.3">
      <c r="F5429" s="2"/>
    </row>
    <row r="5430" spans="6:6" x14ac:dyDescent="0.3">
      <c r="F5430" s="2"/>
    </row>
    <row r="5431" spans="6:6" x14ac:dyDescent="0.3">
      <c r="F5431" s="2"/>
    </row>
    <row r="5432" spans="6:6" x14ac:dyDescent="0.3">
      <c r="F5432" s="2"/>
    </row>
    <row r="5433" spans="6:6" x14ac:dyDescent="0.3">
      <c r="F5433" s="2"/>
    </row>
    <row r="5434" spans="6:6" x14ac:dyDescent="0.3">
      <c r="F5434" s="2"/>
    </row>
    <row r="5435" spans="6:6" x14ac:dyDescent="0.3">
      <c r="F5435" s="2"/>
    </row>
    <row r="5436" spans="6:6" x14ac:dyDescent="0.3">
      <c r="F5436" s="2"/>
    </row>
    <row r="5437" spans="6:6" x14ac:dyDescent="0.3">
      <c r="F5437" s="2"/>
    </row>
    <row r="5438" spans="6:6" x14ac:dyDescent="0.3">
      <c r="F5438" s="2"/>
    </row>
    <row r="5439" spans="6:6" x14ac:dyDescent="0.3">
      <c r="F5439" s="2"/>
    </row>
    <row r="5440" spans="6:6" x14ac:dyDescent="0.3">
      <c r="F5440" s="2"/>
    </row>
    <row r="5441" spans="6:6" x14ac:dyDescent="0.3">
      <c r="F5441" s="2"/>
    </row>
    <row r="5442" spans="6:6" x14ac:dyDescent="0.3">
      <c r="F5442" s="2"/>
    </row>
    <row r="5443" spans="6:6" x14ac:dyDescent="0.3">
      <c r="F5443" s="2"/>
    </row>
    <row r="5444" spans="6:6" x14ac:dyDescent="0.3">
      <c r="F5444" s="2"/>
    </row>
    <row r="5445" spans="6:6" x14ac:dyDescent="0.3">
      <c r="F5445" s="2"/>
    </row>
    <row r="5446" spans="6:6" x14ac:dyDescent="0.3">
      <c r="F5446" s="2"/>
    </row>
    <row r="5447" spans="6:6" x14ac:dyDescent="0.3">
      <c r="F5447" s="2"/>
    </row>
    <row r="5448" spans="6:6" x14ac:dyDescent="0.3">
      <c r="F5448" s="2"/>
    </row>
    <row r="5449" spans="6:6" x14ac:dyDescent="0.3">
      <c r="F5449" s="2"/>
    </row>
    <row r="5450" spans="6:6" x14ac:dyDescent="0.3">
      <c r="F5450" s="2"/>
    </row>
    <row r="5451" spans="6:6" x14ac:dyDescent="0.3">
      <c r="F5451" s="2"/>
    </row>
    <row r="5452" spans="6:6" x14ac:dyDescent="0.3">
      <c r="F5452" s="2"/>
    </row>
    <row r="5453" spans="6:6" x14ac:dyDescent="0.3">
      <c r="F5453" s="2"/>
    </row>
    <row r="5454" spans="6:6" x14ac:dyDescent="0.3">
      <c r="F5454" s="2"/>
    </row>
    <row r="5455" spans="6:6" x14ac:dyDescent="0.3">
      <c r="F5455" s="2"/>
    </row>
    <row r="5456" spans="6:6" x14ac:dyDescent="0.3">
      <c r="F5456" s="2"/>
    </row>
    <row r="5457" spans="6:6" x14ac:dyDescent="0.3">
      <c r="F5457" s="2"/>
    </row>
    <row r="5458" spans="6:6" x14ac:dyDescent="0.3">
      <c r="F5458" s="2"/>
    </row>
    <row r="5459" spans="6:6" x14ac:dyDescent="0.3">
      <c r="F5459" s="2"/>
    </row>
    <row r="5460" spans="6:6" x14ac:dyDescent="0.3">
      <c r="F5460" s="2"/>
    </row>
    <row r="5461" spans="6:6" x14ac:dyDescent="0.3">
      <c r="F5461" s="2"/>
    </row>
    <row r="5462" spans="6:6" x14ac:dyDescent="0.3">
      <c r="F5462" s="2"/>
    </row>
    <row r="5463" spans="6:6" x14ac:dyDescent="0.3">
      <c r="F5463" s="2"/>
    </row>
    <row r="5464" spans="6:6" x14ac:dyDescent="0.3">
      <c r="F5464" s="2"/>
    </row>
    <row r="5465" spans="6:6" x14ac:dyDescent="0.3">
      <c r="F5465" s="2"/>
    </row>
    <row r="5466" spans="6:6" x14ac:dyDescent="0.3">
      <c r="F5466" s="2"/>
    </row>
    <row r="5467" spans="6:6" x14ac:dyDescent="0.3">
      <c r="F5467" s="2"/>
    </row>
    <row r="5468" spans="6:6" x14ac:dyDescent="0.3">
      <c r="F5468" s="2"/>
    </row>
    <row r="5469" spans="6:6" x14ac:dyDescent="0.3">
      <c r="F5469" s="2"/>
    </row>
    <row r="5470" spans="6:6" x14ac:dyDescent="0.3">
      <c r="F5470" s="2"/>
    </row>
    <row r="5471" spans="6:6" x14ac:dyDescent="0.3">
      <c r="F5471" s="2"/>
    </row>
    <row r="5472" spans="6:6" x14ac:dyDescent="0.3">
      <c r="F5472" s="2"/>
    </row>
    <row r="5473" spans="6:6" x14ac:dyDescent="0.3">
      <c r="F5473" s="2"/>
    </row>
    <row r="5474" spans="6:6" x14ac:dyDescent="0.3">
      <c r="F5474" s="2"/>
    </row>
    <row r="5475" spans="6:6" x14ac:dyDescent="0.3">
      <c r="F5475" s="2"/>
    </row>
    <row r="5476" spans="6:6" x14ac:dyDescent="0.3">
      <c r="F5476" s="2"/>
    </row>
    <row r="5477" spans="6:6" x14ac:dyDescent="0.3">
      <c r="F5477" s="2"/>
    </row>
    <row r="5478" spans="6:6" x14ac:dyDescent="0.3">
      <c r="F5478" s="2"/>
    </row>
    <row r="5479" spans="6:6" x14ac:dyDescent="0.3">
      <c r="F5479" s="2"/>
    </row>
    <row r="5480" spans="6:6" x14ac:dyDescent="0.3">
      <c r="F5480" s="2"/>
    </row>
    <row r="5481" spans="6:6" x14ac:dyDescent="0.3">
      <c r="F5481" s="2"/>
    </row>
    <row r="5482" spans="6:6" x14ac:dyDescent="0.3">
      <c r="F5482" s="2"/>
    </row>
    <row r="5483" spans="6:6" x14ac:dyDescent="0.3">
      <c r="F5483" s="2"/>
    </row>
    <row r="5484" spans="6:6" x14ac:dyDescent="0.3">
      <c r="F5484" s="2"/>
    </row>
    <row r="5485" spans="6:6" x14ac:dyDescent="0.3">
      <c r="F5485" s="2"/>
    </row>
    <row r="5486" spans="6:6" x14ac:dyDescent="0.3">
      <c r="F5486" s="2"/>
    </row>
    <row r="5487" spans="6:6" x14ac:dyDescent="0.3">
      <c r="F5487" s="2"/>
    </row>
    <row r="5488" spans="6:6" x14ac:dyDescent="0.3">
      <c r="F5488" s="2"/>
    </row>
    <row r="5489" spans="6:6" x14ac:dyDescent="0.3">
      <c r="F5489" s="2"/>
    </row>
    <row r="5490" spans="6:6" x14ac:dyDescent="0.3">
      <c r="F5490" s="2"/>
    </row>
    <row r="5491" spans="6:6" x14ac:dyDescent="0.3">
      <c r="F5491" s="2"/>
    </row>
    <row r="5492" spans="6:6" x14ac:dyDescent="0.3">
      <c r="F5492" s="2"/>
    </row>
    <row r="5493" spans="6:6" x14ac:dyDescent="0.3">
      <c r="F5493" s="2"/>
    </row>
    <row r="5494" spans="6:6" x14ac:dyDescent="0.3">
      <c r="F5494" s="2"/>
    </row>
    <row r="5495" spans="6:6" x14ac:dyDescent="0.3">
      <c r="F5495" s="2"/>
    </row>
    <row r="5496" spans="6:6" x14ac:dyDescent="0.3">
      <c r="F5496" s="2"/>
    </row>
    <row r="5497" spans="6:6" x14ac:dyDescent="0.3">
      <c r="F5497" s="2"/>
    </row>
    <row r="5498" spans="6:6" x14ac:dyDescent="0.3">
      <c r="F5498" s="2"/>
    </row>
    <row r="5499" spans="6:6" x14ac:dyDescent="0.3">
      <c r="F5499" s="2"/>
    </row>
    <row r="5500" spans="6:6" x14ac:dyDescent="0.3">
      <c r="F5500" s="2"/>
    </row>
    <row r="5501" spans="6:6" x14ac:dyDescent="0.3">
      <c r="F5501" s="2"/>
    </row>
    <row r="5502" spans="6:6" x14ac:dyDescent="0.3">
      <c r="F5502" s="2"/>
    </row>
    <row r="5503" spans="6:6" x14ac:dyDescent="0.3">
      <c r="F5503" s="2"/>
    </row>
    <row r="5504" spans="6:6" x14ac:dyDescent="0.3">
      <c r="F5504" s="2"/>
    </row>
    <row r="5505" spans="6:6" x14ac:dyDescent="0.3">
      <c r="F5505" s="2"/>
    </row>
    <row r="5506" spans="6:6" x14ac:dyDescent="0.3">
      <c r="F5506" s="2"/>
    </row>
    <row r="5507" spans="6:6" x14ac:dyDescent="0.3">
      <c r="F5507" s="2"/>
    </row>
    <row r="5508" spans="6:6" x14ac:dyDescent="0.3">
      <c r="F5508" s="2"/>
    </row>
    <row r="5509" spans="6:6" x14ac:dyDescent="0.3">
      <c r="F5509" s="2"/>
    </row>
    <row r="5510" spans="6:6" x14ac:dyDescent="0.3">
      <c r="F5510" s="2"/>
    </row>
    <row r="5511" spans="6:6" x14ac:dyDescent="0.3">
      <c r="F5511" s="2"/>
    </row>
    <row r="5512" spans="6:6" x14ac:dyDescent="0.3">
      <c r="F5512" s="2"/>
    </row>
    <row r="5513" spans="6:6" x14ac:dyDescent="0.3">
      <c r="F5513" s="2"/>
    </row>
    <row r="5514" spans="6:6" x14ac:dyDescent="0.3">
      <c r="F5514" s="2"/>
    </row>
    <row r="5515" spans="6:6" x14ac:dyDescent="0.3">
      <c r="F5515" s="2"/>
    </row>
    <row r="5516" spans="6:6" x14ac:dyDescent="0.3">
      <c r="F5516" s="2"/>
    </row>
    <row r="5517" spans="6:6" x14ac:dyDescent="0.3">
      <c r="F5517" s="2"/>
    </row>
    <row r="5518" spans="6:6" x14ac:dyDescent="0.3">
      <c r="F5518" s="2"/>
    </row>
    <row r="5519" spans="6:6" x14ac:dyDescent="0.3">
      <c r="F5519" s="2"/>
    </row>
    <row r="5520" spans="6:6" x14ac:dyDescent="0.3">
      <c r="F5520" s="2"/>
    </row>
    <row r="5521" spans="6:6" x14ac:dyDescent="0.3">
      <c r="F5521" s="2"/>
    </row>
    <row r="5522" spans="6:6" x14ac:dyDescent="0.3">
      <c r="F5522" s="2"/>
    </row>
    <row r="5523" spans="6:6" x14ac:dyDescent="0.3">
      <c r="F5523" s="2"/>
    </row>
    <row r="5524" spans="6:6" x14ac:dyDescent="0.3">
      <c r="F5524" s="2"/>
    </row>
    <row r="5525" spans="6:6" x14ac:dyDescent="0.3">
      <c r="F5525" s="2"/>
    </row>
    <row r="5526" spans="6:6" x14ac:dyDescent="0.3">
      <c r="F5526" s="2"/>
    </row>
    <row r="5527" spans="6:6" x14ac:dyDescent="0.3">
      <c r="F5527" s="2"/>
    </row>
    <row r="5528" spans="6:6" x14ac:dyDescent="0.3">
      <c r="F5528" s="2"/>
    </row>
    <row r="5529" spans="6:6" x14ac:dyDescent="0.3">
      <c r="F5529" s="2"/>
    </row>
    <row r="5530" spans="6:6" x14ac:dyDescent="0.3">
      <c r="F5530" s="2"/>
    </row>
    <row r="5531" spans="6:6" x14ac:dyDescent="0.3">
      <c r="F5531" s="2"/>
    </row>
    <row r="5532" spans="6:6" x14ac:dyDescent="0.3">
      <c r="F5532" s="2"/>
    </row>
    <row r="5533" spans="6:6" x14ac:dyDescent="0.3">
      <c r="F5533" s="2"/>
    </row>
    <row r="5534" spans="6:6" x14ac:dyDescent="0.3">
      <c r="F5534" s="2"/>
    </row>
    <row r="5535" spans="6:6" x14ac:dyDescent="0.3">
      <c r="F5535" s="2"/>
    </row>
    <row r="5536" spans="6:6" x14ac:dyDescent="0.3">
      <c r="F5536" s="2"/>
    </row>
    <row r="5537" spans="6:6" x14ac:dyDescent="0.3">
      <c r="F5537" s="2"/>
    </row>
    <row r="5538" spans="6:6" x14ac:dyDescent="0.3">
      <c r="F5538" s="2"/>
    </row>
    <row r="5539" spans="6:6" x14ac:dyDescent="0.3">
      <c r="F5539" s="2"/>
    </row>
    <row r="5540" spans="6:6" x14ac:dyDescent="0.3">
      <c r="F5540" s="2"/>
    </row>
    <row r="5541" spans="6:6" x14ac:dyDescent="0.3">
      <c r="F5541" s="2"/>
    </row>
    <row r="5542" spans="6:6" x14ac:dyDescent="0.3">
      <c r="F5542" s="2"/>
    </row>
    <row r="5543" spans="6:6" x14ac:dyDescent="0.3">
      <c r="F5543" s="2"/>
    </row>
    <row r="5544" spans="6:6" x14ac:dyDescent="0.3">
      <c r="F5544" s="2"/>
    </row>
    <row r="5545" spans="6:6" x14ac:dyDescent="0.3">
      <c r="F5545" s="2"/>
    </row>
    <row r="5546" spans="6:6" x14ac:dyDescent="0.3">
      <c r="F5546" s="2"/>
    </row>
    <row r="5547" spans="6:6" x14ac:dyDescent="0.3">
      <c r="F5547" s="2"/>
    </row>
    <row r="5548" spans="6:6" x14ac:dyDescent="0.3">
      <c r="F5548" s="2"/>
    </row>
    <row r="5549" spans="6:6" x14ac:dyDescent="0.3">
      <c r="F5549" s="2"/>
    </row>
    <row r="5550" spans="6:6" x14ac:dyDescent="0.3">
      <c r="F5550" s="2"/>
    </row>
    <row r="5551" spans="6:6" x14ac:dyDescent="0.3">
      <c r="F5551" s="2"/>
    </row>
    <row r="5552" spans="6:6" x14ac:dyDescent="0.3">
      <c r="F5552" s="2"/>
    </row>
    <row r="5553" spans="6:6" x14ac:dyDescent="0.3">
      <c r="F5553" s="2"/>
    </row>
    <row r="5554" spans="6:6" x14ac:dyDescent="0.3">
      <c r="F5554" s="2"/>
    </row>
    <row r="5555" spans="6:6" x14ac:dyDescent="0.3">
      <c r="F5555" s="2"/>
    </row>
    <row r="5556" spans="6:6" x14ac:dyDescent="0.3">
      <c r="F5556" s="2"/>
    </row>
    <row r="5557" spans="6:6" x14ac:dyDescent="0.3">
      <c r="F5557" s="2"/>
    </row>
    <row r="5558" spans="6:6" x14ac:dyDescent="0.3">
      <c r="F5558" s="2"/>
    </row>
    <row r="5559" spans="6:6" x14ac:dyDescent="0.3">
      <c r="F5559" s="2"/>
    </row>
    <row r="5560" spans="6:6" x14ac:dyDescent="0.3">
      <c r="F5560" s="2"/>
    </row>
    <row r="5561" spans="6:6" x14ac:dyDescent="0.3">
      <c r="F5561" s="2"/>
    </row>
    <row r="5562" spans="6:6" x14ac:dyDescent="0.3">
      <c r="F5562" s="2"/>
    </row>
    <row r="5563" spans="6:6" x14ac:dyDescent="0.3">
      <c r="F5563" s="2"/>
    </row>
    <row r="5564" spans="6:6" x14ac:dyDescent="0.3">
      <c r="F5564" s="2"/>
    </row>
    <row r="5565" spans="6:6" x14ac:dyDescent="0.3">
      <c r="F5565" s="2"/>
    </row>
    <row r="5566" spans="6:6" x14ac:dyDescent="0.3">
      <c r="F5566" s="2"/>
    </row>
    <row r="5567" spans="6:6" x14ac:dyDescent="0.3">
      <c r="F5567" s="2"/>
    </row>
    <row r="5568" spans="6:6" x14ac:dyDescent="0.3">
      <c r="F5568" s="2"/>
    </row>
    <row r="5569" spans="6:6" x14ac:dyDescent="0.3">
      <c r="F5569" s="2"/>
    </row>
    <row r="5570" spans="6:6" x14ac:dyDescent="0.3">
      <c r="F5570" s="2"/>
    </row>
    <row r="5571" spans="6:6" x14ac:dyDescent="0.3">
      <c r="F5571" s="2"/>
    </row>
    <row r="5572" spans="6:6" x14ac:dyDescent="0.3">
      <c r="F5572" s="2"/>
    </row>
    <row r="5573" spans="6:6" x14ac:dyDescent="0.3">
      <c r="F5573" s="2"/>
    </row>
    <row r="5574" spans="6:6" x14ac:dyDescent="0.3">
      <c r="F5574" s="2"/>
    </row>
    <row r="5575" spans="6:6" x14ac:dyDescent="0.3">
      <c r="F5575" s="2"/>
    </row>
    <row r="5576" spans="6:6" x14ac:dyDescent="0.3">
      <c r="F5576" s="2"/>
    </row>
    <row r="5577" spans="6:6" x14ac:dyDescent="0.3">
      <c r="F5577" s="2"/>
    </row>
    <row r="5578" spans="6:6" x14ac:dyDescent="0.3">
      <c r="F5578" s="2"/>
    </row>
    <row r="5579" spans="6:6" x14ac:dyDescent="0.3">
      <c r="F5579" s="2"/>
    </row>
    <row r="5580" spans="6:6" x14ac:dyDescent="0.3">
      <c r="F5580" s="2"/>
    </row>
    <row r="5581" spans="6:6" x14ac:dyDescent="0.3">
      <c r="F5581" s="2"/>
    </row>
    <row r="5582" spans="6:6" x14ac:dyDescent="0.3">
      <c r="F5582" s="2"/>
    </row>
    <row r="5583" spans="6:6" x14ac:dyDescent="0.3">
      <c r="F5583" s="2"/>
    </row>
    <row r="5584" spans="6:6" x14ac:dyDescent="0.3">
      <c r="F5584" s="2"/>
    </row>
    <row r="5585" spans="6:6" x14ac:dyDescent="0.3">
      <c r="F5585" s="2"/>
    </row>
    <row r="5586" spans="6:6" x14ac:dyDescent="0.3">
      <c r="F5586" s="2"/>
    </row>
    <row r="5587" spans="6:6" x14ac:dyDescent="0.3">
      <c r="F5587" s="2"/>
    </row>
    <row r="5588" spans="6:6" x14ac:dyDescent="0.3">
      <c r="F5588" s="2"/>
    </row>
    <row r="5589" spans="6:6" x14ac:dyDescent="0.3">
      <c r="F5589" s="2"/>
    </row>
    <row r="5590" spans="6:6" x14ac:dyDescent="0.3">
      <c r="F5590" s="2"/>
    </row>
    <row r="5591" spans="6:6" x14ac:dyDescent="0.3">
      <c r="F5591" s="2"/>
    </row>
    <row r="5592" spans="6:6" x14ac:dyDescent="0.3">
      <c r="F5592" s="2"/>
    </row>
    <row r="5593" spans="6:6" x14ac:dyDescent="0.3">
      <c r="F5593" s="2"/>
    </row>
    <row r="5594" spans="6:6" x14ac:dyDescent="0.3">
      <c r="F5594" s="2"/>
    </row>
    <row r="5595" spans="6:6" x14ac:dyDescent="0.3">
      <c r="F5595" s="2"/>
    </row>
    <row r="5596" spans="6:6" x14ac:dyDescent="0.3">
      <c r="F5596" s="2"/>
    </row>
    <row r="5597" spans="6:6" x14ac:dyDescent="0.3">
      <c r="F5597" s="2"/>
    </row>
    <row r="5598" spans="6:6" x14ac:dyDescent="0.3">
      <c r="F5598" s="2"/>
    </row>
    <row r="5599" spans="6:6" x14ac:dyDescent="0.3">
      <c r="F5599" s="2"/>
    </row>
    <row r="5600" spans="6:6" x14ac:dyDescent="0.3">
      <c r="F5600" s="2"/>
    </row>
    <row r="5601" spans="6:6" x14ac:dyDescent="0.3">
      <c r="F5601" s="2"/>
    </row>
    <row r="5602" spans="6:6" x14ac:dyDescent="0.3">
      <c r="F5602" s="2"/>
    </row>
    <row r="5603" spans="6:6" x14ac:dyDescent="0.3">
      <c r="F5603" s="2"/>
    </row>
    <row r="5604" spans="6:6" x14ac:dyDescent="0.3">
      <c r="F5604" s="2"/>
    </row>
    <row r="5605" spans="6:6" x14ac:dyDescent="0.3">
      <c r="F5605" s="2"/>
    </row>
    <row r="5606" spans="6:6" x14ac:dyDescent="0.3">
      <c r="F5606" s="2"/>
    </row>
    <row r="5607" spans="6:6" x14ac:dyDescent="0.3">
      <c r="F5607" s="2"/>
    </row>
    <row r="5608" spans="6:6" x14ac:dyDescent="0.3">
      <c r="F5608" s="2"/>
    </row>
    <row r="5609" spans="6:6" x14ac:dyDescent="0.3">
      <c r="F5609" s="2"/>
    </row>
    <row r="5610" spans="6:6" x14ac:dyDescent="0.3">
      <c r="F5610" s="2"/>
    </row>
    <row r="5611" spans="6:6" x14ac:dyDescent="0.3">
      <c r="F5611" s="2"/>
    </row>
    <row r="5612" spans="6:6" x14ac:dyDescent="0.3">
      <c r="F5612" s="2"/>
    </row>
    <row r="5613" spans="6:6" x14ac:dyDescent="0.3">
      <c r="F5613" s="2"/>
    </row>
    <row r="5614" spans="6:6" x14ac:dyDescent="0.3">
      <c r="F5614" s="2"/>
    </row>
    <row r="5615" spans="6:6" x14ac:dyDescent="0.3">
      <c r="F5615" s="2"/>
    </row>
    <row r="5616" spans="6:6" x14ac:dyDescent="0.3">
      <c r="F5616" s="2"/>
    </row>
    <row r="5617" spans="6:6" x14ac:dyDescent="0.3">
      <c r="F5617" s="2"/>
    </row>
    <row r="5618" spans="6:6" x14ac:dyDescent="0.3">
      <c r="F5618" s="2"/>
    </row>
    <row r="5619" spans="6:6" x14ac:dyDescent="0.3">
      <c r="F5619" s="2"/>
    </row>
    <row r="5620" spans="6:6" x14ac:dyDescent="0.3">
      <c r="F5620" s="2"/>
    </row>
    <row r="5621" spans="6:6" x14ac:dyDescent="0.3">
      <c r="F5621" s="2"/>
    </row>
    <row r="5622" spans="6:6" x14ac:dyDescent="0.3">
      <c r="F5622" s="2"/>
    </row>
    <row r="5623" spans="6:6" x14ac:dyDescent="0.3">
      <c r="F5623" s="2"/>
    </row>
    <row r="5624" spans="6:6" x14ac:dyDescent="0.3">
      <c r="F5624" s="2"/>
    </row>
    <row r="5625" spans="6:6" x14ac:dyDescent="0.3">
      <c r="F5625" s="2"/>
    </row>
    <row r="5626" spans="6:6" x14ac:dyDescent="0.3">
      <c r="F5626" s="2"/>
    </row>
    <row r="5627" spans="6:6" x14ac:dyDescent="0.3">
      <c r="F5627" s="2"/>
    </row>
    <row r="5628" spans="6:6" x14ac:dyDescent="0.3">
      <c r="F5628" s="2"/>
    </row>
    <row r="5629" spans="6:6" x14ac:dyDescent="0.3">
      <c r="F5629" s="2"/>
    </row>
    <row r="5630" spans="6:6" x14ac:dyDescent="0.3">
      <c r="F5630" s="2"/>
    </row>
    <row r="5631" spans="6:6" x14ac:dyDescent="0.3">
      <c r="F5631" s="2"/>
    </row>
    <row r="5632" spans="6:6" x14ac:dyDescent="0.3">
      <c r="F5632" s="2"/>
    </row>
    <row r="5633" spans="6:6" x14ac:dyDescent="0.3">
      <c r="F5633" s="2"/>
    </row>
    <row r="5634" spans="6:6" x14ac:dyDescent="0.3">
      <c r="F5634" s="2"/>
    </row>
    <row r="5635" spans="6:6" x14ac:dyDescent="0.3">
      <c r="F5635" s="2"/>
    </row>
    <row r="5636" spans="6:6" x14ac:dyDescent="0.3">
      <c r="F5636" s="2"/>
    </row>
    <row r="5637" spans="6:6" x14ac:dyDescent="0.3">
      <c r="F5637" s="2"/>
    </row>
    <row r="5638" spans="6:6" x14ac:dyDescent="0.3">
      <c r="F5638" s="2"/>
    </row>
    <row r="5639" spans="6:6" x14ac:dyDescent="0.3">
      <c r="F5639" s="2"/>
    </row>
    <row r="5640" spans="6:6" x14ac:dyDescent="0.3">
      <c r="F5640" s="2"/>
    </row>
    <row r="5641" spans="6:6" x14ac:dyDescent="0.3">
      <c r="F5641" s="2"/>
    </row>
    <row r="5642" spans="6:6" x14ac:dyDescent="0.3">
      <c r="F5642" s="2"/>
    </row>
    <row r="5643" spans="6:6" x14ac:dyDescent="0.3">
      <c r="F5643" s="2"/>
    </row>
    <row r="5644" spans="6:6" x14ac:dyDescent="0.3">
      <c r="F5644" s="2"/>
    </row>
    <row r="5645" spans="6:6" x14ac:dyDescent="0.3">
      <c r="F5645" s="2"/>
    </row>
    <row r="5646" spans="6:6" x14ac:dyDescent="0.3">
      <c r="F5646" s="2"/>
    </row>
    <row r="5647" spans="6:6" x14ac:dyDescent="0.3">
      <c r="F5647" s="2"/>
    </row>
    <row r="5648" spans="6:6" x14ac:dyDescent="0.3">
      <c r="F5648" s="2"/>
    </row>
    <row r="5649" spans="6:6" x14ac:dyDescent="0.3">
      <c r="F5649" s="2"/>
    </row>
    <row r="5650" spans="6:6" x14ac:dyDescent="0.3">
      <c r="F5650" s="2"/>
    </row>
    <row r="5651" spans="6:6" x14ac:dyDescent="0.3">
      <c r="F5651" s="2"/>
    </row>
    <row r="5652" spans="6:6" x14ac:dyDescent="0.3">
      <c r="F5652" s="2"/>
    </row>
    <row r="5653" spans="6:6" x14ac:dyDescent="0.3">
      <c r="F5653" s="2"/>
    </row>
    <row r="5654" spans="6:6" x14ac:dyDescent="0.3">
      <c r="F5654" s="2"/>
    </row>
    <row r="5655" spans="6:6" x14ac:dyDescent="0.3">
      <c r="F5655" s="2"/>
    </row>
    <row r="5656" spans="6:6" x14ac:dyDescent="0.3">
      <c r="F5656" s="2"/>
    </row>
    <row r="5657" spans="6:6" x14ac:dyDescent="0.3">
      <c r="F5657" s="2"/>
    </row>
    <row r="5658" spans="6:6" x14ac:dyDescent="0.3">
      <c r="F5658" s="2"/>
    </row>
    <row r="5659" spans="6:6" x14ac:dyDescent="0.3">
      <c r="F5659" s="2"/>
    </row>
    <row r="5660" spans="6:6" x14ac:dyDescent="0.3">
      <c r="F5660" s="2"/>
    </row>
    <row r="5661" spans="6:6" x14ac:dyDescent="0.3">
      <c r="F5661" s="2"/>
    </row>
    <row r="5662" spans="6:6" x14ac:dyDescent="0.3">
      <c r="F5662" s="2"/>
    </row>
    <row r="5663" spans="6:6" x14ac:dyDescent="0.3">
      <c r="F5663" s="2"/>
    </row>
    <row r="5664" spans="6:6" x14ac:dyDescent="0.3">
      <c r="F5664" s="2"/>
    </row>
    <row r="5665" spans="6:6" x14ac:dyDescent="0.3">
      <c r="F5665" s="2"/>
    </row>
    <row r="5666" spans="6:6" x14ac:dyDescent="0.3">
      <c r="F5666" s="2"/>
    </row>
    <row r="5667" spans="6:6" x14ac:dyDescent="0.3">
      <c r="F5667" s="2"/>
    </row>
    <row r="5668" spans="6:6" x14ac:dyDescent="0.3">
      <c r="F5668" s="2"/>
    </row>
    <row r="5669" spans="6:6" x14ac:dyDescent="0.3">
      <c r="F5669" s="2"/>
    </row>
    <row r="5670" spans="6:6" x14ac:dyDescent="0.3">
      <c r="F5670" s="2"/>
    </row>
    <row r="5671" spans="6:6" x14ac:dyDescent="0.3">
      <c r="F5671" s="2"/>
    </row>
    <row r="5672" spans="6:6" x14ac:dyDescent="0.3">
      <c r="F5672" s="2"/>
    </row>
    <row r="5673" spans="6:6" x14ac:dyDescent="0.3">
      <c r="F5673" s="2"/>
    </row>
    <row r="5674" spans="6:6" x14ac:dyDescent="0.3">
      <c r="F5674" s="2"/>
    </row>
    <row r="5675" spans="6:6" x14ac:dyDescent="0.3">
      <c r="F5675" s="2"/>
    </row>
    <row r="5676" spans="6:6" x14ac:dyDescent="0.3">
      <c r="F5676" s="2"/>
    </row>
    <row r="5677" spans="6:6" x14ac:dyDescent="0.3">
      <c r="F5677" s="2"/>
    </row>
    <row r="5678" spans="6:6" x14ac:dyDescent="0.3">
      <c r="F5678" s="2"/>
    </row>
    <row r="5679" spans="6:6" x14ac:dyDescent="0.3">
      <c r="F5679" s="2"/>
    </row>
    <row r="5680" spans="6:6" x14ac:dyDescent="0.3">
      <c r="F5680" s="2"/>
    </row>
    <row r="5681" spans="6:6" x14ac:dyDescent="0.3">
      <c r="F5681" s="2"/>
    </row>
    <row r="5682" spans="6:6" x14ac:dyDescent="0.3">
      <c r="F5682" s="2"/>
    </row>
    <row r="5683" spans="6:6" x14ac:dyDescent="0.3">
      <c r="F5683" s="2"/>
    </row>
    <row r="5684" spans="6:6" x14ac:dyDescent="0.3">
      <c r="F5684" s="2"/>
    </row>
    <row r="5685" spans="6:6" x14ac:dyDescent="0.3">
      <c r="F5685" s="2"/>
    </row>
    <row r="5686" spans="6:6" x14ac:dyDescent="0.3">
      <c r="F5686" s="2"/>
    </row>
    <row r="5687" spans="6:6" x14ac:dyDescent="0.3">
      <c r="F5687" s="2"/>
    </row>
    <row r="5688" spans="6:6" x14ac:dyDescent="0.3">
      <c r="F5688" s="2"/>
    </row>
    <row r="5689" spans="6:6" x14ac:dyDescent="0.3">
      <c r="F5689" s="2"/>
    </row>
    <row r="5690" spans="6:6" x14ac:dyDescent="0.3">
      <c r="F5690" s="2"/>
    </row>
    <row r="5691" spans="6:6" x14ac:dyDescent="0.3">
      <c r="F5691" s="2"/>
    </row>
    <row r="5692" spans="6:6" x14ac:dyDescent="0.3">
      <c r="F5692" s="2"/>
    </row>
    <row r="5693" spans="6:6" x14ac:dyDescent="0.3">
      <c r="F5693" s="2"/>
    </row>
    <row r="5694" spans="6:6" x14ac:dyDescent="0.3">
      <c r="F5694" s="2"/>
    </row>
    <row r="5695" spans="6:6" x14ac:dyDescent="0.3">
      <c r="F5695" s="2"/>
    </row>
    <row r="5696" spans="6:6" x14ac:dyDescent="0.3">
      <c r="F5696" s="2"/>
    </row>
    <row r="5697" spans="6:6" x14ac:dyDescent="0.3">
      <c r="F5697" s="2"/>
    </row>
    <row r="5698" spans="6:6" x14ac:dyDescent="0.3">
      <c r="F5698" s="2"/>
    </row>
    <row r="5699" spans="6:6" x14ac:dyDescent="0.3">
      <c r="F5699" s="2"/>
    </row>
    <row r="5700" spans="6:6" x14ac:dyDescent="0.3">
      <c r="F5700" s="2"/>
    </row>
    <row r="5701" spans="6:6" x14ac:dyDescent="0.3">
      <c r="F5701" s="2"/>
    </row>
    <row r="5702" spans="6:6" x14ac:dyDescent="0.3">
      <c r="F5702" s="2"/>
    </row>
    <row r="5703" spans="6:6" x14ac:dyDescent="0.3">
      <c r="F5703" s="2"/>
    </row>
    <row r="5704" spans="6:6" x14ac:dyDescent="0.3">
      <c r="F5704" s="2"/>
    </row>
    <row r="5705" spans="6:6" x14ac:dyDescent="0.3">
      <c r="F5705" s="2"/>
    </row>
    <row r="5706" spans="6:6" x14ac:dyDescent="0.3">
      <c r="F5706" s="2"/>
    </row>
    <row r="5707" spans="6:6" x14ac:dyDescent="0.3">
      <c r="F5707" s="2"/>
    </row>
    <row r="5708" spans="6:6" x14ac:dyDescent="0.3">
      <c r="F5708" s="2"/>
    </row>
    <row r="5709" spans="6:6" x14ac:dyDescent="0.3">
      <c r="F5709" s="2"/>
    </row>
    <row r="5710" spans="6:6" x14ac:dyDescent="0.3">
      <c r="F5710" s="2"/>
    </row>
    <row r="5711" spans="6:6" x14ac:dyDescent="0.3">
      <c r="F5711" s="2"/>
    </row>
    <row r="5712" spans="6:6" x14ac:dyDescent="0.3">
      <c r="F5712" s="2"/>
    </row>
    <row r="5713" spans="6:6" x14ac:dyDescent="0.3">
      <c r="F5713" s="2"/>
    </row>
    <row r="5714" spans="6:6" x14ac:dyDescent="0.3">
      <c r="F5714" s="2"/>
    </row>
    <row r="5715" spans="6:6" x14ac:dyDescent="0.3">
      <c r="F5715" s="2"/>
    </row>
    <row r="5716" spans="6:6" x14ac:dyDescent="0.3">
      <c r="F5716" s="2"/>
    </row>
    <row r="5717" spans="6:6" x14ac:dyDescent="0.3">
      <c r="F5717" s="2"/>
    </row>
    <row r="5718" spans="6:6" x14ac:dyDescent="0.3">
      <c r="F5718" s="2"/>
    </row>
    <row r="5719" spans="6:6" x14ac:dyDescent="0.3">
      <c r="F5719" s="2"/>
    </row>
    <row r="5720" spans="6:6" x14ac:dyDescent="0.3">
      <c r="F5720" s="2"/>
    </row>
    <row r="5721" spans="6:6" x14ac:dyDescent="0.3">
      <c r="F5721" s="2"/>
    </row>
    <row r="5722" spans="6:6" x14ac:dyDescent="0.3">
      <c r="F5722" s="2"/>
    </row>
    <row r="5723" spans="6:6" x14ac:dyDescent="0.3">
      <c r="F5723" s="2"/>
    </row>
    <row r="5724" spans="6:6" x14ac:dyDescent="0.3">
      <c r="F5724" s="2"/>
    </row>
    <row r="5725" spans="6:6" x14ac:dyDescent="0.3">
      <c r="F5725" s="2"/>
    </row>
    <row r="5726" spans="6:6" x14ac:dyDescent="0.3">
      <c r="F5726" s="2"/>
    </row>
    <row r="5727" spans="6:6" x14ac:dyDescent="0.3">
      <c r="F5727" s="2"/>
    </row>
    <row r="5728" spans="6:6" x14ac:dyDescent="0.3">
      <c r="F5728" s="2"/>
    </row>
    <row r="5729" spans="6:6" x14ac:dyDescent="0.3">
      <c r="F5729" s="2"/>
    </row>
    <row r="5730" spans="6:6" x14ac:dyDescent="0.3">
      <c r="F5730" s="2"/>
    </row>
    <row r="5731" spans="6:6" x14ac:dyDescent="0.3">
      <c r="F5731" s="2"/>
    </row>
    <row r="5732" spans="6:6" x14ac:dyDescent="0.3">
      <c r="F5732" s="2"/>
    </row>
    <row r="5733" spans="6:6" x14ac:dyDescent="0.3">
      <c r="F5733" s="2"/>
    </row>
    <row r="5734" spans="6:6" x14ac:dyDescent="0.3">
      <c r="F5734" s="2"/>
    </row>
    <row r="5735" spans="6:6" x14ac:dyDescent="0.3">
      <c r="F5735" s="2"/>
    </row>
    <row r="5736" spans="6:6" x14ac:dyDescent="0.3">
      <c r="F5736" s="2"/>
    </row>
    <row r="5737" spans="6:6" x14ac:dyDescent="0.3">
      <c r="F5737" s="2"/>
    </row>
    <row r="5738" spans="6:6" x14ac:dyDescent="0.3">
      <c r="F5738" s="2"/>
    </row>
    <row r="5739" spans="6:6" x14ac:dyDescent="0.3">
      <c r="F5739" s="2"/>
    </row>
    <row r="5740" spans="6:6" x14ac:dyDescent="0.3">
      <c r="F5740" s="2"/>
    </row>
    <row r="5741" spans="6:6" x14ac:dyDescent="0.3">
      <c r="F5741" s="2"/>
    </row>
    <row r="5742" spans="6:6" x14ac:dyDescent="0.3">
      <c r="F5742" s="2"/>
    </row>
    <row r="5743" spans="6:6" x14ac:dyDescent="0.3">
      <c r="F5743" s="2"/>
    </row>
    <row r="5744" spans="6:6" x14ac:dyDescent="0.3">
      <c r="F5744" s="2"/>
    </row>
    <row r="5745" spans="6:6" x14ac:dyDescent="0.3">
      <c r="F5745" s="2"/>
    </row>
    <row r="5746" spans="6:6" x14ac:dyDescent="0.3">
      <c r="F5746" s="2"/>
    </row>
    <row r="5747" spans="6:6" x14ac:dyDescent="0.3">
      <c r="F5747" s="2"/>
    </row>
    <row r="5748" spans="6:6" x14ac:dyDescent="0.3">
      <c r="F5748" s="2"/>
    </row>
    <row r="5749" spans="6:6" x14ac:dyDescent="0.3">
      <c r="F5749" s="2"/>
    </row>
    <row r="5750" spans="6:6" x14ac:dyDescent="0.3">
      <c r="F5750" s="2"/>
    </row>
    <row r="5751" spans="6:6" x14ac:dyDescent="0.3">
      <c r="F5751" s="2"/>
    </row>
    <row r="5752" spans="6:6" x14ac:dyDescent="0.3">
      <c r="F5752" s="2"/>
    </row>
    <row r="5753" spans="6:6" x14ac:dyDescent="0.3">
      <c r="F5753" s="2"/>
    </row>
    <row r="5754" spans="6:6" x14ac:dyDescent="0.3">
      <c r="F5754" s="2"/>
    </row>
    <row r="5755" spans="6:6" x14ac:dyDescent="0.3">
      <c r="F5755" s="2"/>
    </row>
    <row r="5756" spans="6:6" x14ac:dyDescent="0.3">
      <c r="F5756" s="2"/>
    </row>
    <row r="5757" spans="6:6" x14ac:dyDescent="0.3">
      <c r="F5757" s="2"/>
    </row>
    <row r="5758" spans="6:6" x14ac:dyDescent="0.3">
      <c r="F5758" s="2"/>
    </row>
    <row r="5759" spans="6:6" x14ac:dyDescent="0.3">
      <c r="F5759" s="2"/>
    </row>
    <row r="5760" spans="6:6" x14ac:dyDescent="0.3">
      <c r="F5760" s="2"/>
    </row>
    <row r="5761" spans="6:6" x14ac:dyDescent="0.3">
      <c r="F5761" s="2"/>
    </row>
    <row r="5762" spans="6:6" x14ac:dyDescent="0.3">
      <c r="F5762" s="2"/>
    </row>
    <row r="5763" spans="6:6" x14ac:dyDescent="0.3">
      <c r="F5763" s="2"/>
    </row>
    <row r="5764" spans="6:6" x14ac:dyDescent="0.3">
      <c r="F5764" s="2"/>
    </row>
    <row r="5765" spans="6:6" x14ac:dyDescent="0.3">
      <c r="F5765" s="2"/>
    </row>
    <row r="5766" spans="6:6" x14ac:dyDescent="0.3">
      <c r="F5766" s="2"/>
    </row>
    <row r="5767" spans="6:6" x14ac:dyDescent="0.3">
      <c r="F5767" s="2"/>
    </row>
    <row r="5768" spans="6:6" x14ac:dyDescent="0.3">
      <c r="F5768" s="2"/>
    </row>
    <row r="5769" spans="6:6" x14ac:dyDescent="0.3">
      <c r="F5769" s="2"/>
    </row>
    <row r="5770" spans="6:6" x14ac:dyDescent="0.3">
      <c r="F5770" s="2"/>
    </row>
    <row r="5771" spans="6:6" x14ac:dyDescent="0.3">
      <c r="F5771" s="2"/>
    </row>
    <row r="5772" spans="6:6" x14ac:dyDescent="0.3">
      <c r="F5772" s="2"/>
    </row>
    <row r="5773" spans="6:6" x14ac:dyDescent="0.3">
      <c r="F5773" s="2"/>
    </row>
    <row r="5774" spans="6:6" x14ac:dyDescent="0.3">
      <c r="F5774" s="2"/>
    </row>
    <row r="5775" spans="6:6" x14ac:dyDescent="0.3">
      <c r="F5775" s="2"/>
    </row>
    <row r="5776" spans="6:6" x14ac:dyDescent="0.3">
      <c r="F5776" s="2"/>
    </row>
    <row r="5777" spans="6:6" x14ac:dyDescent="0.3">
      <c r="F5777" s="2"/>
    </row>
    <row r="5778" spans="6:6" x14ac:dyDescent="0.3">
      <c r="F5778" s="2"/>
    </row>
    <row r="5779" spans="6:6" x14ac:dyDescent="0.3">
      <c r="F5779" s="2"/>
    </row>
    <row r="5780" spans="6:6" x14ac:dyDescent="0.3">
      <c r="F5780" s="2"/>
    </row>
    <row r="5781" spans="6:6" x14ac:dyDescent="0.3">
      <c r="F5781" s="2"/>
    </row>
    <row r="5782" spans="6:6" x14ac:dyDescent="0.3">
      <c r="F5782" s="2"/>
    </row>
    <row r="5783" spans="6:6" x14ac:dyDescent="0.3">
      <c r="F5783" s="2"/>
    </row>
    <row r="5784" spans="6:6" x14ac:dyDescent="0.3">
      <c r="F5784" s="2"/>
    </row>
    <row r="5785" spans="6:6" x14ac:dyDescent="0.3">
      <c r="F5785" s="2"/>
    </row>
    <row r="5786" spans="6:6" x14ac:dyDescent="0.3">
      <c r="F5786" s="2"/>
    </row>
    <row r="5787" spans="6:6" x14ac:dyDescent="0.3">
      <c r="F5787" s="2"/>
    </row>
    <row r="5788" spans="6:6" x14ac:dyDescent="0.3">
      <c r="F5788" s="2"/>
    </row>
    <row r="5789" spans="6:6" x14ac:dyDescent="0.3">
      <c r="F5789" s="2"/>
    </row>
    <row r="5790" spans="6:6" x14ac:dyDescent="0.3">
      <c r="F5790" s="2"/>
    </row>
    <row r="5791" spans="6:6" x14ac:dyDescent="0.3">
      <c r="F5791" s="2"/>
    </row>
    <row r="5792" spans="6:6" x14ac:dyDescent="0.3">
      <c r="F5792" s="2"/>
    </row>
    <row r="5793" spans="6:6" x14ac:dyDescent="0.3">
      <c r="F5793" s="2"/>
    </row>
    <row r="5794" spans="6:6" x14ac:dyDescent="0.3">
      <c r="F5794" s="2"/>
    </row>
    <row r="5795" spans="6:6" x14ac:dyDescent="0.3">
      <c r="F5795" s="2"/>
    </row>
    <row r="5796" spans="6:6" x14ac:dyDescent="0.3">
      <c r="F5796" s="2"/>
    </row>
    <row r="5797" spans="6:6" x14ac:dyDescent="0.3">
      <c r="F5797" s="2"/>
    </row>
    <row r="5798" spans="6:6" x14ac:dyDescent="0.3">
      <c r="F5798" s="2"/>
    </row>
    <row r="5799" spans="6:6" x14ac:dyDescent="0.3">
      <c r="F5799" s="2"/>
    </row>
    <row r="5800" spans="6:6" x14ac:dyDescent="0.3">
      <c r="F5800" s="2"/>
    </row>
    <row r="5801" spans="6:6" x14ac:dyDescent="0.3">
      <c r="F5801" s="2"/>
    </row>
    <row r="5802" spans="6:6" x14ac:dyDescent="0.3">
      <c r="F5802" s="2"/>
    </row>
    <row r="5803" spans="6:6" x14ac:dyDescent="0.3">
      <c r="F5803" s="2"/>
    </row>
    <row r="5804" spans="6:6" x14ac:dyDescent="0.3">
      <c r="F5804" s="2"/>
    </row>
    <row r="5805" spans="6:6" x14ac:dyDescent="0.3">
      <c r="F5805" s="2"/>
    </row>
    <row r="5806" spans="6:6" x14ac:dyDescent="0.3">
      <c r="F5806" s="2"/>
    </row>
    <row r="5807" spans="6:6" x14ac:dyDescent="0.3">
      <c r="F5807" s="2"/>
    </row>
    <row r="5808" spans="6:6" x14ac:dyDescent="0.3">
      <c r="F5808" s="2"/>
    </row>
    <row r="5809" spans="6:6" x14ac:dyDescent="0.3">
      <c r="F5809" s="2"/>
    </row>
    <row r="5810" spans="6:6" x14ac:dyDescent="0.3">
      <c r="F5810" s="2"/>
    </row>
    <row r="5811" spans="6:6" x14ac:dyDescent="0.3">
      <c r="F5811" s="2"/>
    </row>
    <row r="5812" spans="6:6" x14ac:dyDescent="0.3">
      <c r="F5812" s="2"/>
    </row>
    <row r="5813" spans="6:6" x14ac:dyDescent="0.3">
      <c r="F5813" s="2"/>
    </row>
    <row r="5814" spans="6:6" x14ac:dyDescent="0.3">
      <c r="F5814" s="2"/>
    </row>
    <row r="5815" spans="6:6" x14ac:dyDescent="0.3">
      <c r="F5815" s="2"/>
    </row>
    <row r="5816" spans="6:6" x14ac:dyDescent="0.3">
      <c r="F5816" s="2"/>
    </row>
    <row r="5817" spans="6:6" x14ac:dyDescent="0.3">
      <c r="F5817" s="2"/>
    </row>
    <row r="5818" spans="6:6" x14ac:dyDescent="0.3">
      <c r="F5818" s="2"/>
    </row>
    <row r="5819" spans="6:6" x14ac:dyDescent="0.3">
      <c r="F5819" s="2"/>
    </row>
    <row r="5820" spans="6:6" x14ac:dyDescent="0.3">
      <c r="F5820" s="2"/>
    </row>
    <row r="5821" spans="6:6" x14ac:dyDescent="0.3">
      <c r="F5821" s="2"/>
    </row>
    <row r="5822" spans="6:6" x14ac:dyDescent="0.3">
      <c r="F5822" s="2"/>
    </row>
    <row r="5823" spans="6:6" x14ac:dyDescent="0.3">
      <c r="F5823" s="2"/>
    </row>
    <row r="5824" spans="6:6" x14ac:dyDescent="0.3">
      <c r="F5824" s="2"/>
    </row>
    <row r="5825" spans="6:6" x14ac:dyDescent="0.3">
      <c r="F5825" s="2"/>
    </row>
    <row r="5826" spans="6:6" x14ac:dyDescent="0.3">
      <c r="F5826" s="2"/>
    </row>
    <row r="5827" spans="6:6" x14ac:dyDescent="0.3">
      <c r="F5827" s="2"/>
    </row>
    <row r="5828" spans="6:6" x14ac:dyDescent="0.3">
      <c r="F5828" s="2"/>
    </row>
    <row r="5829" spans="6:6" x14ac:dyDescent="0.3">
      <c r="F5829" s="2"/>
    </row>
    <row r="5830" spans="6:6" x14ac:dyDescent="0.3">
      <c r="F5830" s="2"/>
    </row>
    <row r="5831" spans="6:6" x14ac:dyDescent="0.3">
      <c r="F5831" s="2"/>
    </row>
    <row r="5832" spans="6:6" x14ac:dyDescent="0.3">
      <c r="F5832" s="2"/>
    </row>
    <row r="5833" spans="6:6" x14ac:dyDescent="0.3">
      <c r="F5833" s="2"/>
    </row>
    <row r="5834" spans="6:6" x14ac:dyDescent="0.3">
      <c r="F5834" s="2"/>
    </row>
    <row r="5835" spans="6:6" x14ac:dyDescent="0.3">
      <c r="F5835" s="2"/>
    </row>
    <row r="5836" spans="6:6" x14ac:dyDescent="0.3">
      <c r="F5836" s="2"/>
    </row>
    <row r="5837" spans="6:6" x14ac:dyDescent="0.3">
      <c r="F5837" s="2"/>
    </row>
    <row r="5838" spans="6:6" x14ac:dyDescent="0.3">
      <c r="F5838" s="2"/>
    </row>
    <row r="5839" spans="6:6" x14ac:dyDescent="0.3">
      <c r="F5839" s="2"/>
    </row>
    <row r="5840" spans="6:6" x14ac:dyDescent="0.3">
      <c r="F5840" s="2"/>
    </row>
    <row r="5841" spans="6:6" x14ac:dyDescent="0.3">
      <c r="F5841" s="2"/>
    </row>
    <row r="5842" spans="6:6" x14ac:dyDescent="0.3">
      <c r="F5842" s="2"/>
    </row>
    <row r="5843" spans="6:6" x14ac:dyDescent="0.3">
      <c r="F5843" s="2"/>
    </row>
    <row r="5844" spans="6:6" x14ac:dyDescent="0.3">
      <c r="F5844" s="2"/>
    </row>
    <row r="5845" spans="6:6" x14ac:dyDescent="0.3">
      <c r="F5845" s="2"/>
    </row>
    <row r="5846" spans="6:6" x14ac:dyDescent="0.3">
      <c r="F5846" s="2"/>
    </row>
    <row r="5847" spans="6:6" x14ac:dyDescent="0.3">
      <c r="F5847" s="2"/>
    </row>
    <row r="5848" spans="6:6" x14ac:dyDescent="0.3">
      <c r="F5848" s="2"/>
    </row>
    <row r="5849" spans="6:6" x14ac:dyDescent="0.3">
      <c r="F5849" s="2"/>
    </row>
    <row r="5850" spans="6:6" x14ac:dyDescent="0.3">
      <c r="F5850" s="2"/>
    </row>
    <row r="5851" spans="6:6" x14ac:dyDescent="0.3">
      <c r="F5851" s="2"/>
    </row>
    <row r="5852" spans="6:6" x14ac:dyDescent="0.3">
      <c r="F5852" s="2"/>
    </row>
    <row r="5853" spans="6:6" x14ac:dyDescent="0.3">
      <c r="F5853" s="2"/>
    </row>
    <row r="5854" spans="6:6" x14ac:dyDescent="0.3">
      <c r="F5854" s="2"/>
    </row>
    <row r="5855" spans="6:6" x14ac:dyDescent="0.3">
      <c r="F5855" s="2"/>
    </row>
    <row r="5856" spans="6:6" x14ac:dyDescent="0.3">
      <c r="F5856" s="2"/>
    </row>
    <row r="5857" spans="6:6" x14ac:dyDescent="0.3">
      <c r="F5857" s="2"/>
    </row>
    <row r="5858" spans="6:6" x14ac:dyDescent="0.3">
      <c r="F5858" s="2"/>
    </row>
    <row r="5859" spans="6:6" x14ac:dyDescent="0.3">
      <c r="F5859" s="2"/>
    </row>
    <row r="5860" spans="6:6" x14ac:dyDescent="0.3">
      <c r="F5860" s="2"/>
    </row>
    <row r="5861" spans="6:6" x14ac:dyDescent="0.3">
      <c r="F5861" s="2"/>
    </row>
    <row r="5862" spans="6:6" x14ac:dyDescent="0.3">
      <c r="F5862" s="2"/>
    </row>
    <row r="5863" spans="6:6" x14ac:dyDescent="0.3">
      <c r="F5863" s="2"/>
    </row>
    <row r="5864" spans="6:6" x14ac:dyDescent="0.3">
      <c r="F5864" s="2"/>
    </row>
    <row r="5865" spans="6:6" x14ac:dyDescent="0.3">
      <c r="F5865" s="2"/>
    </row>
    <row r="5866" spans="6:6" x14ac:dyDescent="0.3">
      <c r="F5866" s="2"/>
    </row>
    <row r="5867" spans="6:6" x14ac:dyDescent="0.3">
      <c r="F5867" s="2"/>
    </row>
    <row r="5868" spans="6:6" x14ac:dyDescent="0.3">
      <c r="F5868" s="2"/>
    </row>
    <row r="5869" spans="6:6" x14ac:dyDescent="0.3">
      <c r="F5869" s="2"/>
    </row>
    <row r="5870" spans="6:6" x14ac:dyDescent="0.3">
      <c r="F5870" s="2"/>
    </row>
    <row r="5871" spans="6:6" x14ac:dyDescent="0.3">
      <c r="F5871" s="2"/>
    </row>
    <row r="5872" spans="6:6" x14ac:dyDescent="0.3">
      <c r="F5872" s="2"/>
    </row>
    <row r="5873" spans="6:6" x14ac:dyDescent="0.3">
      <c r="F5873" s="2"/>
    </row>
    <row r="5874" spans="6:6" x14ac:dyDescent="0.3">
      <c r="F5874" s="2"/>
    </row>
    <row r="5875" spans="6:6" x14ac:dyDescent="0.3">
      <c r="F5875" s="2"/>
    </row>
    <row r="5876" spans="6:6" x14ac:dyDescent="0.3">
      <c r="F5876" s="2"/>
    </row>
    <row r="5877" spans="6:6" x14ac:dyDescent="0.3">
      <c r="F5877" s="2"/>
    </row>
    <row r="5878" spans="6:6" x14ac:dyDescent="0.3">
      <c r="F5878" s="2"/>
    </row>
    <row r="5879" spans="6:6" x14ac:dyDescent="0.3">
      <c r="F5879" s="2"/>
    </row>
    <row r="5880" spans="6:6" x14ac:dyDescent="0.3">
      <c r="F5880" s="2"/>
    </row>
    <row r="5881" spans="6:6" x14ac:dyDescent="0.3">
      <c r="F5881" s="2"/>
    </row>
    <row r="5882" spans="6:6" x14ac:dyDescent="0.3">
      <c r="F5882" s="2"/>
    </row>
    <row r="5883" spans="6:6" x14ac:dyDescent="0.3">
      <c r="F5883" s="2"/>
    </row>
    <row r="5884" spans="6:6" x14ac:dyDescent="0.3">
      <c r="F5884" s="2"/>
    </row>
    <row r="5885" spans="6:6" x14ac:dyDescent="0.3">
      <c r="F5885" s="2"/>
    </row>
    <row r="5886" spans="6:6" x14ac:dyDescent="0.3">
      <c r="F5886" s="2"/>
    </row>
    <row r="5887" spans="6:6" x14ac:dyDescent="0.3">
      <c r="F5887" s="2"/>
    </row>
    <row r="5888" spans="6:6" x14ac:dyDescent="0.3">
      <c r="F5888" s="2"/>
    </row>
    <row r="5889" spans="6:6" x14ac:dyDescent="0.3">
      <c r="F5889" s="2"/>
    </row>
    <row r="5890" spans="6:6" x14ac:dyDescent="0.3">
      <c r="F5890" s="2"/>
    </row>
    <row r="5891" spans="6:6" x14ac:dyDescent="0.3">
      <c r="F5891" s="2"/>
    </row>
    <row r="5892" spans="6:6" x14ac:dyDescent="0.3">
      <c r="F5892" s="2"/>
    </row>
    <row r="5893" spans="6:6" x14ac:dyDescent="0.3">
      <c r="F5893" s="2"/>
    </row>
    <row r="5894" spans="6:6" x14ac:dyDescent="0.3">
      <c r="F5894" s="2"/>
    </row>
    <row r="5895" spans="6:6" x14ac:dyDescent="0.3">
      <c r="F5895" s="2"/>
    </row>
    <row r="5896" spans="6:6" x14ac:dyDescent="0.3">
      <c r="F5896" s="2"/>
    </row>
    <row r="5897" spans="6:6" x14ac:dyDescent="0.3">
      <c r="F5897" s="2"/>
    </row>
    <row r="5898" spans="6:6" x14ac:dyDescent="0.3">
      <c r="F5898" s="2"/>
    </row>
    <row r="5899" spans="6:6" x14ac:dyDescent="0.3">
      <c r="F5899" s="2"/>
    </row>
    <row r="5900" spans="6:6" x14ac:dyDescent="0.3">
      <c r="F5900" s="2"/>
    </row>
    <row r="5901" spans="6:6" x14ac:dyDescent="0.3">
      <c r="F5901" s="2"/>
    </row>
    <row r="5902" spans="6:6" x14ac:dyDescent="0.3">
      <c r="F5902" s="2"/>
    </row>
    <row r="5903" spans="6:6" x14ac:dyDescent="0.3">
      <c r="F5903" s="2"/>
    </row>
    <row r="5904" spans="6:6" x14ac:dyDescent="0.3">
      <c r="F5904" s="2"/>
    </row>
    <row r="5905" spans="6:6" x14ac:dyDescent="0.3">
      <c r="F5905" s="2"/>
    </row>
    <row r="5906" spans="6:6" x14ac:dyDescent="0.3">
      <c r="F5906" s="2"/>
    </row>
    <row r="5907" spans="6:6" x14ac:dyDescent="0.3">
      <c r="F5907" s="2"/>
    </row>
    <row r="5908" spans="6:6" x14ac:dyDescent="0.3">
      <c r="F5908" s="2"/>
    </row>
    <row r="5909" spans="6:6" x14ac:dyDescent="0.3">
      <c r="F5909" s="2"/>
    </row>
    <row r="5910" spans="6:6" x14ac:dyDescent="0.3">
      <c r="F5910" s="2"/>
    </row>
    <row r="5911" spans="6:6" x14ac:dyDescent="0.3">
      <c r="F5911" s="2"/>
    </row>
    <row r="5912" spans="6:6" x14ac:dyDescent="0.3">
      <c r="F5912" s="2"/>
    </row>
    <row r="5913" spans="6:6" x14ac:dyDescent="0.3">
      <c r="F5913" s="2"/>
    </row>
    <row r="5914" spans="6:6" x14ac:dyDescent="0.3">
      <c r="F5914" s="2"/>
    </row>
    <row r="5915" spans="6:6" x14ac:dyDescent="0.3">
      <c r="F5915" s="2"/>
    </row>
    <row r="5916" spans="6:6" x14ac:dyDescent="0.3">
      <c r="F5916" s="2"/>
    </row>
    <row r="5917" spans="6:6" x14ac:dyDescent="0.3">
      <c r="F5917" s="2"/>
    </row>
    <row r="5918" spans="6:6" x14ac:dyDescent="0.3">
      <c r="F5918" s="2"/>
    </row>
    <row r="5919" spans="6:6" x14ac:dyDescent="0.3">
      <c r="F5919" s="2"/>
    </row>
    <row r="5920" spans="6:6" x14ac:dyDescent="0.3">
      <c r="F5920" s="2"/>
    </row>
    <row r="5921" spans="6:6" x14ac:dyDescent="0.3">
      <c r="F5921" s="2"/>
    </row>
    <row r="5922" spans="6:6" x14ac:dyDescent="0.3">
      <c r="F5922" s="2"/>
    </row>
    <row r="5923" spans="6:6" x14ac:dyDescent="0.3">
      <c r="F5923" s="2"/>
    </row>
    <row r="5924" spans="6:6" x14ac:dyDescent="0.3">
      <c r="F5924" s="2"/>
    </row>
    <row r="5925" spans="6:6" x14ac:dyDescent="0.3">
      <c r="F5925" s="2"/>
    </row>
    <row r="5926" spans="6:6" x14ac:dyDescent="0.3">
      <c r="F5926" s="2"/>
    </row>
    <row r="5927" spans="6:6" x14ac:dyDescent="0.3">
      <c r="F5927" s="2"/>
    </row>
    <row r="5928" spans="6:6" x14ac:dyDescent="0.3">
      <c r="F5928" s="2"/>
    </row>
    <row r="5929" spans="6:6" x14ac:dyDescent="0.3">
      <c r="F5929" s="2"/>
    </row>
    <row r="5930" spans="6:6" x14ac:dyDescent="0.3">
      <c r="F5930" s="2"/>
    </row>
    <row r="5931" spans="6:6" x14ac:dyDescent="0.3">
      <c r="F5931" s="2"/>
    </row>
    <row r="5932" spans="6:6" x14ac:dyDescent="0.3">
      <c r="F5932" s="2"/>
    </row>
    <row r="5933" spans="6:6" x14ac:dyDescent="0.3">
      <c r="F5933" s="2"/>
    </row>
    <row r="5934" spans="6:6" x14ac:dyDescent="0.3">
      <c r="F5934" s="2"/>
    </row>
    <row r="5935" spans="6:6" x14ac:dyDescent="0.3">
      <c r="F5935" s="2"/>
    </row>
    <row r="5936" spans="6:6" x14ac:dyDescent="0.3">
      <c r="F5936" s="2"/>
    </row>
    <row r="5937" spans="6:6" x14ac:dyDescent="0.3">
      <c r="F5937" s="2"/>
    </row>
    <row r="5938" spans="6:6" x14ac:dyDescent="0.3">
      <c r="F5938" s="2"/>
    </row>
    <row r="5939" spans="6:6" x14ac:dyDescent="0.3">
      <c r="F5939" s="2"/>
    </row>
    <row r="5940" spans="6:6" x14ac:dyDescent="0.3">
      <c r="F5940" s="2"/>
    </row>
    <row r="5941" spans="6:6" x14ac:dyDescent="0.3">
      <c r="F5941" s="2"/>
    </row>
    <row r="5942" spans="6:6" x14ac:dyDescent="0.3">
      <c r="F5942" s="2"/>
    </row>
    <row r="5943" spans="6:6" x14ac:dyDescent="0.3">
      <c r="F5943" s="2"/>
    </row>
    <row r="5944" spans="6:6" x14ac:dyDescent="0.3">
      <c r="F5944" s="2"/>
    </row>
    <row r="5945" spans="6:6" x14ac:dyDescent="0.3">
      <c r="F5945" s="2"/>
    </row>
    <row r="5946" spans="6:6" x14ac:dyDescent="0.3">
      <c r="F5946" s="2"/>
    </row>
    <row r="5947" spans="6:6" x14ac:dyDescent="0.3">
      <c r="F5947" s="2"/>
    </row>
    <row r="5948" spans="6:6" x14ac:dyDescent="0.3">
      <c r="F5948" s="2"/>
    </row>
    <row r="5949" spans="6:6" x14ac:dyDescent="0.3">
      <c r="F5949" s="2"/>
    </row>
    <row r="5950" spans="6:6" x14ac:dyDescent="0.3">
      <c r="F5950" s="2"/>
    </row>
    <row r="5951" spans="6:6" x14ac:dyDescent="0.3">
      <c r="F5951" s="2"/>
    </row>
    <row r="5952" spans="6:6" x14ac:dyDescent="0.3">
      <c r="F5952" s="2"/>
    </row>
    <row r="5953" spans="6:6" x14ac:dyDescent="0.3">
      <c r="F5953" s="2"/>
    </row>
    <row r="5954" spans="6:6" x14ac:dyDescent="0.3">
      <c r="F5954" s="2"/>
    </row>
    <row r="5955" spans="6:6" x14ac:dyDescent="0.3">
      <c r="F5955" s="2"/>
    </row>
    <row r="5956" spans="6:6" x14ac:dyDescent="0.3">
      <c r="F5956" s="2"/>
    </row>
    <row r="5957" spans="6:6" x14ac:dyDescent="0.3">
      <c r="F5957" s="2"/>
    </row>
    <row r="5958" spans="6:6" x14ac:dyDescent="0.3">
      <c r="F5958" s="2"/>
    </row>
    <row r="5959" spans="6:6" x14ac:dyDescent="0.3">
      <c r="F5959" s="2"/>
    </row>
    <row r="5960" spans="6:6" x14ac:dyDescent="0.3">
      <c r="F5960" s="2"/>
    </row>
    <row r="5961" spans="6:6" x14ac:dyDescent="0.3">
      <c r="F5961" s="2"/>
    </row>
    <row r="5962" spans="6:6" x14ac:dyDescent="0.3">
      <c r="F5962" s="2"/>
    </row>
    <row r="5963" spans="6:6" x14ac:dyDescent="0.3">
      <c r="F5963" s="2"/>
    </row>
    <row r="5964" spans="6:6" x14ac:dyDescent="0.3">
      <c r="F5964" s="2"/>
    </row>
    <row r="5965" spans="6:6" x14ac:dyDescent="0.3">
      <c r="F5965" s="2"/>
    </row>
    <row r="5966" spans="6:6" x14ac:dyDescent="0.3">
      <c r="F5966" s="2"/>
    </row>
    <row r="5967" spans="6:6" x14ac:dyDescent="0.3">
      <c r="F5967" s="2"/>
    </row>
    <row r="5968" spans="6:6" x14ac:dyDescent="0.3">
      <c r="F5968" s="2"/>
    </row>
    <row r="5969" spans="6:6" x14ac:dyDescent="0.3">
      <c r="F5969" s="2"/>
    </row>
    <row r="5970" spans="6:6" x14ac:dyDescent="0.3">
      <c r="F5970" s="2"/>
    </row>
    <row r="5971" spans="6:6" x14ac:dyDescent="0.3">
      <c r="F5971" s="2"/>
    </row>
    <row r="5972" spans="6:6" x14ac:dyDescent="0.3">
      <c r="F5972" s="2"/>
    </row>
    <row r="5973" spans="6:6" x14ac:dyDescent="0.3">
      <c r="F5973" s="2"/>
    </row>
    <row r="5974" spans="6:6" x14ac:dyDescent="0.3">
      <c r="F5974" s="2"/>
    </row>
    <row r="5975" spans="6:6" x14ac:dyDescent="0.3">
      <c r="F5975" s="2"/>
    </row>
    <row r="5976" spans="6:6" x14ac:dyDescent="0.3">
      <c r="F5976" s="2"/>
    </row>
    <row r="5977" spans="6:6" x14ac:dyDescent="0.3">
      <c r="F5977" s="2"/>
    </row>
    <row r="5978" spans="6:6" x14ac:dyDescent="0.3">
      <c r="F5978" s="2"/>
    </row>
    <row r="5979" spans="6:6" x14ac:dyDescent="0.3">
      <c r="F5979" s="2"/>
    </row>
    <row r="5980" spans="6:6" x14ac:dyDescent="0.3">
      <c r="F5980" s="2"/>
    </row>
    <row r="5981" spans="6:6" x14ac:dyDescent="0.3">
      <c r="F5981" s="2"/>
    </row>
    <row r="5982" spans="6:6" x14ac:dyDescent="0.3">
      <c r="F5982" s="2"/>
    </row>
    <row r="5983" spans="6:6" x14ac:dyDescent="0.3">
      <c r="F5983" s="2"/>
    </row>
    <row r="5984" spans="6:6" x14ac:dyDescent="0.3">
      <c r="F5984" s="2"/>
    </row>
    <row r="5985" spans="6:6" x14ac:dyDescent="0.3">
      <c r="F5985" s="2"/>
    </row>
    <row r="5986" spans="6:6" x14ac:dyDescent="0.3">
      <c r="F5986" s="2"/>
    </row>
    <row r="5987" spans="6:6" x14ac:dyDescent="0.3">
      <c r="F5987" s="2"/>
    </row>
    <row r="5988" spans="6:6" x14ac:dyDescent="0.3">
      <c r="F5988" s="2"/>
    </row>
    <row r="5989" spans="6:6" x14ac:dyDescent="0.3">
      <c r="F5989" s="2"/>
    </row>
    <row r="5990" spans="6:6" x14ac:dyDescent="0.3">
      <c r="F5990" s="2"/>
    </row>
    <row r="5991" spans="6:6" x14ac:dyDescent="0.3">
      <c r="F5991" s="2"/>
    </row>
    <row r="5992" spans="6:6" x14ac:dyDescent="0.3">
      <c r="F5992" s="2"/>
    </row>
    <row r="5993" spans="6:6" x14ac:dyDescent="0.3">
      <c r="F5993" s="2"/>
    </row>
    <row r="5994" spans="6:6" x14ac:dyDescent="0.3">
      <c r="F5994" s="2"/>
    </row>
    <row r="5995" spans="6:6" x14ac:dyDescent="0.3">
      <c r="F5995" s="2"/>
    </row>
    <row r="5996" spans="6:6" x14ac:dyDescent="0.3">
      <c r="F5996" s="2"/>
    </row>
    <row r="5997" spans="6:6" x14ac:dyDescent="0.3">
      <c r="F5997" s="2"/>
    </row>
    <row r="5998" spans="6:6" x14ac:dyDescent="0.3">
      <c r="F5998" s="2"/>
    </row>
    <row r="5999" spans="6:6" x14ac:dyDescent="0.3">
      <c r="F5999" s="2"/>
    </row>
    <row r="6000" spans="6:6" x14ac:dyDescent="0.3">
      <c r="F6000" s="2"/>
    </row>
    <row r="6001" spans="6:6" x14ac:dyDescent="0.3">
      <c r="F6001" s="2"/>
    </row>
    <row r="6002" spans="6:6" x14ac:dyDescent="0.3">
      <c r="F6002" s="2"/>
    </row>
    <row r="6003" spans="6:6" x14ac:dyDescent="0.3">
      <c r="F6003" s="2"/>
    </row>
    <row r="6004" spans="6:6" x14ac:dyDescent="0.3">
      <c r="F6004" s="2"/>
    </row>
    <row r="6005" spans="6:6" x14ac:dyDescent="0.3">
      <c r="F6005" s="2"/>
    </row>
    <row r="6006" spans="6:6" x14ac:dyDescent="0.3">
      <c r="F6006" s="2"/>
    </row>
    <row r="6007" spans="6:6" x14ac:dyDescent="0.3">
      <c r="F6007" s="2"/>
    </row>
    <row r="6008" spans="6:6" x14ac:dyDescent="0.3">
      <c r="F6008" s="2"/>
    </row>
    <row r="6009" spans="6:6" x14ac:dyDescent="0.3">
      <c r="F6009" s="2"/>
    </row>
    <row r="6010" spans="6:6" x14ac:dyDescent="0.3">
      <c r="F6010" s="2"/>
    </row>
    <row r="6011" spans="6:6" x14ac:dyDescent="0.3">
      <c r="F6011" s="2"/>
    </row>
    <row r="6012" spans="6:6" x14ac:dyDescent="0.3">
      <c r="F6012" s="2"/>
    </row>
    <row r="6013" spans="6:6" x14ac:dyDescent="0.3">
      <c r="F6013" s="2"/>
    </row>
    <row r="6014" spans="6:6" x14ac:dyDescent="0.3">
      <c r="F6014" s="2"/>
    </row>
    <row r="6015" spans="6:6" x14ac:dyDescent="0.3">
      <c r="F6015" s="2"/>
    </row>
    <row r="6016" spans="6:6" x14ac:dyDescent="0.3">
      <c r="F6016" s="2"/>
    </row>
    <row r="6017" spans="6:6" x14ac:dyDescent="0.3">
      <c r="F6017" s="2"/>
    </row>
    <row r="6018" spans="6:6" x14ac:dyDescent="0.3">
      <c r="F6018" s="2"/>
    </row>
    <row r="6019" spans="6:6" x14ac:dyDescent="0.3">
      <c r="F6019" s="2"/>
    </row>
    <row r="6020" spans="6:6" x14ac:dyDescent="0.3">
      <c r="F6020" s="2"/>
    </row>
    <row r="6021" spans="6:6" x14ac:dyDescent="0.3">
      <c r="F6021" s="2"/>
    </row>
    <row r="6022" spans="6:6" x14ac:dyDescent="0.3">
      <c r="F6022" s="2"/>
    </row>
    <row r="6023" spans="6:6" x14ac:dyDescent="0.3">
      <c r="F6023" s="2"/>
    </row>
    <row r="6024" spans="6:6" x14ac:dyDescent="0.3">
      <c r="F6024" s="2"/>
    </row>
    <row r="6025" spans="6:6" x14ac:dyDescent="0.3">
      <c r="F6025" s="2"/>
    </row>
    <row r="6026" spans="6:6" x14ac:dyDescent="0.3">
      <c r="F6026" s="2"/>
    </row>
    <row r="6027" spans="6:6" x14ac:dyDescent="0.3">
      <c r="F6027" s="2"/>
    </row>
    <row r="6028" spans="6:6" x14ac:dyDescent="0.3">
      <c r="F6028" s="2"/>
    </row>
    <row r="6029" spans="6:6" x14ac:dyDescent="0.3">
      <c r="F6029" s="2"/>
    </row>
    <row r="6030" spans="6:6" x14ac:dyDescent="0.3">
      <c r="F6030" s="2"/>
    </row>
    <row r="6031" spans="6:6" x14ac:dyDescent="0.3">
      <c r="F6031" s="2"/>
    </row>
    <row r="6032" spans="6:6" x14ac:dyDescent="0.3">
      <c r="F6032" s="2"/>
    </row>
    <row r="6033" spans="6:6" x14ac:dyDescent="0.3">
      <c r="F6033" s="2"/>
    </row>
    <row r="6034" spans="6:6" x14ac:dyDescent="0.3">
      <c r="F6034" s="2"/>
    </row>
    <row r="6035" spans="6:6" x14ac:dyDescent="0.3">
      <c r="F6035" s="2"/>
    </row>
    <row r="6036" spans="6:6" x14ac:dyDescent="0.3">
      <c r="F6036" s="2"/>
    </row>
    <row r="6037" spans="6:6" x14ac:dyDescent="0.3">
      <c r="F6037" s="2"/>
    </row>
    <row r="6038" spans="6:6" x14ac:dyDescent="0.3">
      <c r="F6038" s="2"/>
    </row>
    <row r="6039" spans="6:6" x14ac:dyDescent="0.3">
      <c r="F6039" s="2"/>
    </row>
    <row r="6040" spans="6:6" x14ac:dyDescent="0.3">
      <c r="F6040" s="2"/>
    </row>
    <row r="6041" spans="6:6" x14ac:dyDescent="0.3">
      <c r="F6041" s="2"/>
    </row>
    <row r="6042" spans="6:6" x14ac:dyDescent="0.3">
      <c r="F6042" s="2"/>
    </row>
    <row r="6043" spans="6:6" x14ac:dyDescent="0.3">
      <c r="F6043" s="2"/>
    </row>
    <row r="6044" spans="6:6" x14ac:dyDescent="0.3">
      <c r="F6044" s="2"/>
    </row>
    <row r="6045" spans="6:6" x14ac:dyDescent="0.3">
      <c r="F6045" s="2"/>
    </row>
    <row r="6046" spans="6:6" x14ac:dyDescent="0.3">
      <c r="F6046" s="2"/>
    </row>
    <row r="6047" spans="6:6" x14ac:dyDescent="0.3">
      <c r="F6047" s="2"/>
    </row>
    <row r="6048" spans="6:6" x14ac:dyDescent="0.3">
      <c r="F6048" s="2"/>
    </row>
    <row r="6049" spans="6:6" x14ac:dyDescent="0.3">
      <c r="F6049" s="2"/>
    </row>
    <row r="6050" spans="6:6" x14ac:dyDescent="0.3">
      <c r="F6050" s="2"/>
    </row>
    <row r="6051" spans="6:6" x14ac:dyDescent="0.3">
      <c r="F6051" s="2"/>
    </row>
    <row r="6052" spans="6:6" x14ac:dyDescent="0.3">
      <c r="F6052" s="2"/>
    </row>
    <row r="6053" spans="6:6" x14ac:dyDescent="0.3">
      <c r="F6053" s="2"/>
    </row>
    <row r="6054" spans="6:6" x14ac:dyDescent="0.3">
      <c r="F6054" s="2"/>
    </row>
    <row r="6055" spans="6:6" x14ac:dyDescent="0.3">
      <c r="F6055" s="2"/>
    </row>
    <row r="6056" spans="6:6" x14ac:dyDescent="0.3">
      <c r="F6056" s="2"/>
    </row>
    <row r="6057" spans="6:6" x14ac:dyDescent="0.3">
      <c r="F6057" s="2"/>
    </row>
    <row r="6058" spans="6:6" x14ac:dyDescent="0.3">
      <c r="F6058" s="2"/>
    </row>
    <row r="6059" spans="6:6" x14ac:dyDescent="0.3">
      <c r="F6059" s="2"/>
    </row>
    <row r="6060" spans="6:6" x14ac:dyDescent="0.3">
      <c r="F6060" s="2"/>
    </row>
    <row r="6061" spans="6:6" x14ac:dyDescent="0.3">
      <c r="F6061" s="2"/>
    </row>
    <row r="6062" spans="6:6" x14ac:dyDescent="0.3">
      <c r="F6062" s="2"/>
    </row>
    <row r="6063" spans="6:6" x14ac:dyDescent="0.3">
      <c r="F6063" s="2"/>
    </row>
    <row r="6064" spans="6:6" x14ac:dyDescent="0.3">
      <c r="F6064" s="2"/>
    </row>
    <row r="6065" spans="6:6" x14ac:dyDescent="0.3">
      <c r="F6065" s="2"/>
    </row>
    <row r="6066" spans="6:6" x14ac:dyDescent="0.3">
      <c r="F6066" s="2"/>
    </row>
    <row r="6067" spans="6:6" x14ac:dyDescent="0.3">
      <c r="F6067" s="2"/>
    </row>
    <row r="6068" spans="6:6" x14ac:dyDescent="0.3">
      <c r="F6068" s="2"/>
    </row>
    <row r="6069" spans="6:6" x14ac:dyDescent="0.3">
      <c r="F6069" s="2"/>
    </row>
    <row r="6070" spans="6:6" x14ac:dyDescent="0.3">
      <c r="F6070" s="2"/>
    </row>
    <row r="6071" spans="6:6" x14ac:dyDescent="0.3">
      <c r="F6071" s="2"/>
    </row>
    <row r="6072" spans="6:6" x14ac:dyDescent="0.3">
      <c r="F6072" s="2"/>
    </row>
    <row r="6073" spans="6:6" x14ac:dyDescent="0.3">
      <c r="F6073" s="2"/>
    </row>
    <row r="6074" spans="6:6" x14ac:dyDescent="0.3">
      <c r="F6074" s="2"/>
    </row>
    <row r="6075" spans="6:6" x14ac:dyDescent="0.3">
      <c r="F6075" s="2"/>
    </row>
    <row r="6076" spans="6:6" x14ac:dyDescent="0.3">
      <c r="F6076" s="2"/>
    </row>
    <row r="6077" spans="6:6" x14ac:dyDescent="0.3">
      <c r="F6077" s="2"/>
    </row>
    <row r="6078" spans="6:6" x14ac:dyDescent="0.3">
      <c r="F6078" s="2"/>
    </row>
    <row r="6079" spans="6:6" x14ac:dyDescent="0.3">
      <c r="F6079" s="2"/>
    </row>
    <row r="6080" spans="6:6" x14ac:dyDescent="0.3">
      <c r="F6080" s="2"/>
    </row>
    <row r="6081" spans="6:6" x14ac:dyDescent="0.3">
      <c r="F6081" s="2"/>
    </row>
    <row r="6082" spans="6:6" x14ac:dyDescent="0.3">
      <c r="F6082" s="2"/>
    </row>
    <row r="6083" spans="6:6" x14ac:dyDescent="0.3">
      <c r="F6083" s="2"/>
    </row>
    <row r="6084" spans="6:6" x14ac:dyDescent="0.3">
      <c r="F6084" s="2"/>
    </row>
    <row r="6085" spans="6:6" x14ac:dyDescent="0.3">
      <c r="F6085" s="2"/>
    </row>
    <row r="6086" spans="6:6" x14ac:dyDescent="0.3">
      <c r="F6086" s="2"/>
    </row>
    <row r="6087" spans="6:6" x14ac:dyDescent="0.3">
      <c r="F6087" s="2"/>
    </row>
    <row r="6088" spans="6:6" x14ac:dyDescent="0.3">
      <c r="F6088" s="2"/>
    </row>
    <row r="6089" spans="6:6" x14ac:dyDescent="0.3">
      <c r="F6089" s="2"/>
    </row>
    <row r="6090" spans="6:6" x14ac:dyDescent="0.3">
      <c r="F6090" s="2"/>
    </row>
    <row r="6091" spans="6:6" x14ac:dyDescent="0.3">
      <c r="F6091" s="2"/>
    </row>
    <row r="6092" spans="6:6" x14ac:dyDescent="0.3">
      <c r="F6092" s="2"/>
    </row>
    <row r="6093" spans="6:6" x14ac:dyDescent="0.3">
      <c r="F6093" s="2"/>
    </row>
    <row r="6094" spans="6:6" x14ac:dyDescent="0.3">
      <c r="F6094" s="2"/>
    </row>
    <row r="6095" spans="6:6" x14ac:dyDescent="0.3">
      <c r="F6095" s="2"/>
    </row>
    <row r="6096" spans="6:6" x14ac:dyDescent="0.3">
      <c r="F6096" s="2"/>
    </row>
    <row r="6097" spans="6:6" x14ac:dyDescent="0.3">
      <c r="F6097" s="2"/>
    </row>
    <row r="6098" spans="6:6" x14ac:dyDescent="0.3">
      <c r="F6098" s="2"/>
    </row>
    <row r="6099" spans="6:6" x14ac:dyDescent="0.3">
      <c r="F6099" s="2"/>
    </row>
    <row r="6100" spans="6:6" x14ac:dyDescent="0.3">
      <c r="F6100" s="2"/>
    </row>
    <row r="6101" spans="6:6" x14ac:dyDescent="0.3">
      <c r="F6101" s="2"/>
    </row>
    <row r="6102" spans="6:6" x14ac:dyDescent="0.3">
      <c r="F6102" s="2"/>
    </row>
    <row r="6103" spans="6:6" x14ac:dyDescent="0.3">
      <c r="F6103" s="2"/>
    </row>
    <row r="6104" spans="6:6" x14ac:dyDescent="0.3">
      <c r="F6104" s="2"/>
    </row>
    <row r="6105" spans="6:6" x14ac:dyDescent="0.3">
      <c r="F6105" s="2"/>
    </row>
    <row r="6106" spans="6:6" x14ac:dyDescent="0.3">
      <c r="F6106" s="2"/>
    </row>
    <row r="6107" spans="6:6" x14ac:dyDescent="0.3">
      <c r="F6107" s="2"/>
    </row>
    <row r="6108" spans="6:6" x14ac:dyDescent="0.3">
      <c r="F6108" s="2"/>
    </row>
    <row r="6109" spans="6:6" x14ac:dyDescent="0.3">
      <c r="F6109" s="2"/>
    </row>
    <row r="6110" spans="6:6" x14ac:dyDescent="0.3">
      <c r="F6110" s="2"/>
    </row>
    <row r="6111" spans="6:6" x14ac:dyDescent="0.3">
      <c r="F6111" s="2"/>
    </row>
    <row r="6112" spans="6:6" x14ac:dyDescent="0.3">
      <c r="F6112" s="2"/>
    </row>
    <row r="6113" spans="6:6" x14ac:dyDescent="0.3">
      <c r="F6113" s="2"/>
    </row>
    <row r="6114" spans="6:6" x14ac:dyDescent="0.3">
      <c r="F6114" s="2"/>
    </row>
    <row r="6115" spans="6:6" x14ac:dyDescent="0.3">
      <c r="F6115" s="2"/>
    </row>
    <row r="6116" spans="6:6" x14ac:dyDescent="0.3">
      <c r="F6116" s="2"/>
    </row>
    <row r="6117" spans="6:6" x14ac:dyDescent="0.3">
      <c r="F6117" s="2"/>
    </row>
    <row r="6118" spans="6:6" x14ac:dyDescent="0.3">
      <c r="F6118" s="2"/>
    </row>
    <row r="6119" spans="6:6" x14ac:dyDescent="0.3">
      <c r="F6119" s="2"/>
    </row>
    <row r="6120" spans="6:6" x14ac:dyDescent="0.3">
      <c r="F6120" s="2"/>
    </row>
    <row r="6121" spans="6:6" x14ac:dyDescent="0.3">
      <c r="F6121" s="2"/>
    </row>
    <row r="6122" spans="6:6" x14ac:dyDescent="0.3">
      <c r="F6122" s="2"/>
    </row>
    <row r="6123" spans="6:6" x14ac:dyDescent="0.3">
      <c r="F6123" s="2"/>
    </row>
    <row r="6124" spans="6:6" x14ac:dyDescent="0.3">
      <c r="F6124" s="2"/>
    </row>
    <row r="6125" spans="6:6" x14ac:dyDescent="0.3">
      <c r="F6125" s="2"/>
    </row>
    <row r="6126" spans="6:6" x14ac:dyDescent="0.3">
      <c r="F6126" s="2"/>
    </row>
    <row r="6127" spans="6:6" x14ac:dyDescent="0.3">
      <c r="F6127" s="2"/>
    </row>
    <row r="6128" spans="6:6" x14ac:dyDescent="0.3">
      <c r="F6128" s="2"/>
    </row>
    <row r="6129" spans="6:6" x14ac:dyDescent="0.3">
      <c r="F6129" s="2"/>
    </row>
    <row r="6130" spans="6:6" x14ac:dyDescent="0.3">
      <c r="F6130" s="2"/>
    </row>
    <row r="6131" spans="6:6" x14ac:dyDescent="0.3">
      <c r="F6131" s="2"/>
    </row>
    <row r="6132" spans="6:6" x14ac:dyDescent="0.3">
      <c r="F6132" s="2"/>
    </row>
    <row r="6133" spans="6:6" x14ac:dyDescent="0.3">
      <c r="F6133" s="2"/>
    </row>
    <row r="6134" spans="6:6" x14ac:dyDescent="0.3">
      <c r="F6134" s="2"/>
    </row>
    <row r="6135" spans="6:6" x14ac:dyDescent="0.3">
      <c r="F6135" s="2"/>
    </row>
    <row r="6136" spans="6:6" x14ac:dyDescent="0.3">
      <c r="F6136" s="2"/>
    </row>
    <row r="6137" spans="6:6" x14ac:dyDescent="0.3">
      <c r="F6137" s="2"/>
    </row>
    <row r="6138" spans="6:6" x14ac:dyDescent="0.3">
      <c r="F6138" s="2"/>
    </row>
    <row r="6139" spans="6:6" x14ac:dyDescent="0.3">
      <c r="F6139" s="2"/>
    </row>
    <row r="6140" spans="6:6" x14ac:dyDescent="0.3">
      <c r="F6140" s="2"/>
    </row>
    <row r="6141" spans="6:6" x14ac:dyDescent="0.3">
      <c r="F6141" s="2"/>
    </row>
    <row r="6142" spans="6:6" x14ac:dyDescent="0.3">
      <c r="F6142" s="2"/>
    </row>
    <row r="6143" spans="6:6" x14ac:dyDescent="0.3">
      <c r="F6143" s="2"/>
    </row>
    <row r="6144" spans="6:6" x14ac:dyDescent="0.3">
      <c r="F6144" s="2"/>
    </row>
    <row r="6145" spans="6:6" x14ac:dyDescent="0.3">
      <c r="F6145" s="2"/>
    </row>
    <row r="6146" spans="6:6" x14ac:dyDescent="0.3">
      <c r="F6146" s="2"/>
    </row>
    <row r="6147" spans="6:6" x14ac:dyDescent="0.3">
      <c r="F6147" s="2"/>
    </row>
    <row r="6148" spans="6:6" x14ac:dyDescent="0.3">
      <c r="F6148" s="2"/>
    </row>
    <row r="6149" spans="6:6" x14ac:dyDescent="0.3">
      <c r="F6149" s="2"/>
    </row>
    <row r="6150" spans="6:6" x14ac:dyDescent="0.3">
      <c r="F6150" s="2"/>
    </row>
    <row r="6151" spans="6:6" x14ac:dyDescent="0.3">
      <c r="F6151" s="2"/>
    </row>
    <row r="6152" spans="6:6" x14ac:dyDescent="0.3">
      <c r="F6152" s="2"/>
    </row>
    <row r="6153" spans="6:6" x14ac:dyDescent="0.3">
      <c r="F6153" s="2"/>
    </row>
    <row r="6154" spans="6:6" x14ac:dyDescent="0.3">
      <c r="F6154" s="2"/>
    </row>
    <row r="6155" spans="6:6" x14ac:dyDescent="0.3">
      <c r="F6155" s="2"/>
    </row>
    <row r="6156" spans="6:6" x14ac:dyDescent="0.3">
      <c r="F6156" s="2"/>
    </row>
    <row r="6157" spans="6:6" x14ac:dyDescent="0.3">
      <c r="F6157" s="2"/>
    </row>
    <row r="6158" spans="6:6" x14ac:dyDescent="0.3">
      <c r="F6158" s="2"/>
    </row>
    <row r="6159" spans="6:6" x14ac:dyDescent="0.3">
      <c r="F6159" s="2"/>
    </row>
    <row r="6160" spans="6:6" x14ac:dyDescent="0.3">
      <c r="F6160" s="2"/>
    </row>
    <row r="6161" spans="6:6" x14ac:dyDescent="0.3">
      <c r="F6161" s="2"/>
    </row>
    <row r="6162" spans="6:6" x14ac:dyDescent="0.3">
      <c r="F6162" s="2"/>
    </row>
    <row r="6163" spans="6:6" x14ac:dyDescent="0.3">
      <c r="F6163" s="2"/>
    </row>
    <row r="6164" spans="6:6" x14ac:dyDescent="0.3">
      <c r="F6164" s="2"/>
    </row>
    <row r="6165" spans="6:6" x14ac:dyDescent="0.3">
      <c r="F6165" s="2"/>
    </row>
    <row r="6166" spans="6:6" x14ac:dyDescent="0.3">
      <c r="F6166" s="2"/>
    </row>
    <row r="6167" spans="6:6" x14ac:dyDescent="0.3">
      <c r="F6167" s="2"/>
    </row>
    <row r="6168" spans="6:6" x14ac:dyDescent="0.3">
      <c r="F6168" s="2"/>
    </row>
    <row r="6169" spans="6:6" x14ac:dyDescent="0.3">
      <c r="F6169" s="2"/>
    </row>
    <row r="6170" spans="6:6" x14ac:dyDescent="0.3">
      <c r="F6170" s="2"/>
    </row>
    <row r="6171" spans="6:6" x14ac:dyDescent="0.3">
      <c r="F6171" s="2"/>
    </row>
    <row r="6172" spans="6:6" x14ac:dyDescent="0.3">
      <c r="F6172" s="2"/>
    </row>
    <row r="6173" spans="6:6" x14ac:dyDescent="0.3">
      <c r="F6173" s="2"/>
    </row>
    <row r="6174" spans="6:6" x14ac:dyDescent="0.3">
      <c r="F6174" s="2"/>
    </row>
    <row r="6175" spans="6:6" x14ac:dyDescent="0.3">
      <c r="F6175" s="2"/>
    </row>
    <row r="6176" spans="6:6" x14ac:dyDescent="0.3">
      <c r="F6176" s="2"/>
    </row>
    <row r="6177" spans="6:6" x14ac:dyDescent="0.3">
      <c r="F6177" s="2"/>
    </row>
    <row r="6178" spans="6:6" x14ac:dyDescent="0.3">
      <c r="F6178" s="2"/>
    </row>
    <row r="6179" spans="6:6" x14ac:dyDescent="0.3">
      <c r="F6179" s="2"/>
    </row>
    <row r="6180" spans="6:6" x14ac:dyDescent="0.3">
      <c r="F6180" s="2"/>
    </row>
    <row r="6181" spans="6:6" x14ac:dyDescent="0.3">
      <c r="F6181" s="2"/>
    </row>
    <row r="6182" spans="6:6" x14ac:dyDescent="0.3">
      <c r="F6182" s="2"/>
    </row>
    <row r="6183" spans="6:6" x14ac:dyDescent="0.3">
      <c r="F6183" s="2"/>
    </row>
    <row r="6184" spans="6:6" x14ac:dyDescent="0.3">
      <c r="F6184" s="2"/>
    </row>
    <row r="6185" spans="6:6" x14ac:dyDescent="0.3">
      <c r="F6185" s="2"/>
    </row>
    <row r="6186" spans="6:6" x14ac:dyDescent="0.3">
      <c r="F6186" s="2"/>
    </row>
    <row r="6187" spans="6:6" x14ac:dyDescent="0.3">
      <c r="F6187" s="2"/>
    </row>
    <row r="6188" spans="6:6" x14ac:dyDescent="0.3">
      <c r="F6188" s="2"/>
    </row>
    <row r="6189" spans="6:6" x14ac:dyDescent="0.3">
      <c r="F6189" s="2"/>
    </row>
    <row r="6190" spans="6:6" x14ac:dyDescent="0.3">
      <c r="F6190" s="2"/>
    </row>
    <row r="6191" spans="6:6" x14ac:dyDescent="0.3">
      <c r="F6191" s="2"/>
    </row>
    <row r="6192" spans="6:6" x14ac:dyDescent="0.3">
      <c r="F6192" s="2"/>
    </row>
    <row r="6193" spans="6:6" x14ac:dyDescent="0.3">
      <c r="F6193" s="2"/>
    </row>
    <row r="6194" spans="6:6" x14ac:dyDescent="0.3">
      <c r="F6194" s="2"/>
    </row>
    <row r="6195" spans="6:6" x14ac:dyDescent="0.3">
      <c r="F6195" s="2"/>
    </row>
    <row r="6196" spans="6:6" x14ac:dyDescent="0.3">
      <c r="F6196" s="2"/>
    </row>
    <row r="6197" spans="6:6" x14ac:dyDescent="0.3">
      <c r="F6197" s="2"/>
    </row>
    <row r="6198" spans="6:6" x14ac:dyDescent="0.3">
      <c r="F6198" s="2"/>
    </row>
    <row r="6199" spans="6:6" x14ac:dyDescent="0.3">
      <c r="F6199" s="2"/>
    </row>
    <row r="6200" spans="6:6" x14ac:dyDescent="0.3">
      <c r="F6200" s="2"/>
    </row>
    <row r="6201" spans="6:6" x14ac:dyDescent="0.3">
      <c r="F6201" s="2"/>
    </row>
    <row r="6202" spans="6:6" x14ac:dyDescent="0.3">
      <c r="F6202" s="2"/>
    </row>
    <row r="6203" spans="6:6" x14ac:dyDescent="0.3">
      <c r="F6203" s="2"/>
    </row>
    <row r="6204" spans="6:6" x14ac:dyDescent="0.3">
      <c r="F6204" s="2"/>
    </row>
    <row r="6205" spans="6:6" x14ac:dyDescent="0.3">
      <c r="F6205" s="2"/>
    </row>
    <row r="6206" spans="6:6" x14ac:dyDescent="0.3">
      <c r="F6206" s="2"/>
    </row>
    <row r="6207" spans="6:6" x14ac:dyDescent="0.3">
      <c r="F6207" s="2"/>
    </row>
    <row r="6208" spans="6:6" x14ac:dyDescent="0.3">
      <c r="F6208" s="2"/>
    </row>
    <row r="6209" spans="6:6" x14ac:dyDescent="0.3">
      <c r="F6209" s="2"/>
    </row>
    <row r="6210" spans="6:6" x14ac:dyDescent="0.3">
      <c r="F6210" s="2"/>
    </row>
    <row r="6211" spans="6:6" x14ac:dyDescent="0.3">
      <c r="F6211" s="2"/>
    </row>
    <row r="6212" spans="6:6" x14ac:dyDescent="0.3">
      <c r="F6212" s="2"/>
    </row>
    <row r="6213" spans="6:6" x14ac:dyDescent="0.3">
      <c r="F6213" s="2"/>
    </row>
    <row r="6214" spans="6:6" x14ac:dyDescent="0.3">
      <c r="F6214" s="2"/>
    </row>
    <row r="6215" spans="6:6" x14ac:dyDescent="0.3">
      <c r="F6215" s="2"/>
    </row>
    <row r="6216" spans="6:6" x14ac:dyDescent="0.3">
      <c r="F6216" s="2"/>
    </row>
    <row r="6217" spans="6:6" x14ac:dyDescent="0.3">
      <c r="F6217" s="2"/>
    </row>
    <row r="6218" spans="6:6" x14ac:dyDescent="0.3">
      <c r="F6218" s="2"/>
    </row>
    <row r="6219" spans="6:6" x14ac:dyDescent="0.3">
      <c r="F6219" s="2"/>
    </row>
    <row r="6220" spans="6:6" x14ac:dyDescent="0.3">
      <c r="F6220" s="2"/>
    </row>
    <row r="6221" spans="6:6" x14ac:dyDescent="0.3">
      <c r="F6221" s="2"/>
    </row>
    <row r="6222" spans="6:6" x14ac:dyDescent="0.3">
      <c r="F6222" s="2"/>
    </row>
    <row r="6223" spans="6:6" x14ac:dyDescent="0.3">
      <c r="F6223" s="2"/>
    </row>
    <row r="6224" spans="6:6" x14ac:dyDescent="0.3">
      <c r="F6224" s="2"/>
    </row>
    <row r="6225" spans="6:6" x14ac:dyDescent="0.3">
      <c r="F6225" s="2"/>
    </row>
    <row r="6226" spans="6:6" x14ac:dyDescent="0.3">
      <c r="F6226" s="2"/>
    </row>
    <row r="6227" spans="6:6" x14ac:dyDescent="0.3">
      <c r="F6227" s="2"/>
    </row>
    <row r="6228" spans="6:6" x14ac:dyDescent="0.3">
      <c r="F6228" s="2"/>
    </row>
    <row r="6229" spans="6:6" x14ac:dyDescent="0.3">
      <c r="F6229" s="2"/>
    </row>
    <row r="6230" spans="6:6" x14ac:dyDescent="0.3">
      <c r="F6230" s="2"/>
    </row>
    <row r="6231" spans="6:6" x14ac:dyDescent="0.3">
      <c r="F6231" s="2"/>
    </row>
    <row r="6232" spans="6:6" x14ac:dyDescent="0.3">
      <c r="F6232" s="2"/>
    </row>
    <row r="6233" spans="6:6" x14ac:dyDescent="0.3">
      <c r="F6233" s="2"/>
    </row>
    <row r="6234" spans="6:6" x14ac:dyDescent="0.3">
      <c r="F6234" s="2"/>
    </row>
    <row r="6235" spans="6:6" x14ac:dyDescent="0.3">
      <c r="F6235" s="2"/>
    </row>
    <row r="6236" spans="6:6" x14ac:dyDescent="0.3">
      <c r="F6236" s="2"/>
    </row>
    <row r="6237" spans="6:6" x14ac:dyDescent="0.3">
      <c r="F6237" s="2"/>
    </row>
    <row r="6238" spans="6:6" x14ac:dyDescent="0.3">
      <c r="F6238" s="2"/>
    </row>
    <row r="6239" spans="6:6" x14ac:dyDescent="0.3">
      <c r="F6239" s="2"/>
    </row>
    <row r="6240" spans="6:6" x14ac:dyDescent="0.3">
      <c r="F6240" s="2"/>
    </row>
    <row r="6241" spans="6:6" x14ac:dyDescent="0.3">
      <c r="F6241" s="2"/>
    </row>
    <row r="6242" spans="6:6" x14ac:dyDescent="0.3">
      <c r="F6242" s="2"/>
    </row>
    <row r="6243" spans="6:6" x14ac:dyDescent="0.3">
      <c r="F6243" s="2"/>
    </row>
    <row r="6244" spans="6:6" x14ac:dyDescent="0.3">
      <c r="F6244" s="2"/>
    </row>
    <row r="6245" spans="6:6" x14ac:dyDescent="0.3">
      <c r="F6245" s="2"/>
    </row>
    <row r="6246" spans="6:6" x14ac:dyDescent="0.3">
      <c r="F6246" s="2"/>
    </row>
    <row r="6247" spans="6:6" x14ac:dyDescent="0.3">
      <c r="F6247" s="2"/>
    </row>
    <row r="6248" spans="6:6" x14ac:dyDescent="0.3">
      <c r="F6248" s="2"/>
    </row>
    <row r="6249" spans="6:6" x14ac:dyDescent="0.3">
      <c r="F6249" s="2"/>
    </row>
    <row r="6250" spans="6:6" x14ac:dyDescent="0.3">
      <c r="F6250" s="2"/>
    </row>
    <row r="6251" spans="6:6" x14ac:dyDescent="0.3">
      <c r="F6251" s="2"/>
    </row>
    <row r="6252" spans="6:6" x14ac:dyDescent="0.3">
      <c r="F6252" s="2"/>
    </row>
    <row r="6253" spans="6:6" x14ac:dyDescent="0.3">
      <c r="F6253" s="2"/>
    </row>
    <row r="6254" spans="6:6" x14ac:dyDescent="0.3">
      <c r="F6254" s="2"/>
    </row>
    <row r="6255" spans="6:6" x14ac:dyDescent="0.3">
      <c r="F6255" s="2"/>
    </row>
    <row r="6256" spans="6:6" x14ac:dyDescent="0.3">
      <c r="F6256" s="2"/>
    </row>
    <row r="6257" spans="6:6" x14ac:dyDescent="0.3">
      <c r="F6257" s="2"/>
    </row>
    <row r="6258" spans="6:6" x14ac:dyDescent="0.3">
      <c r="F6258" s="2"/>
    </row>
    <row r="6259" spans="6:6" x14ac:dyDescent="0.3">
      <c r="F6259" s="2"/>
    </row>
    <row r="6260" spans="6:6" x14ac:dyDescent="0.3">
      <c r="F6260" s="2"/>
    </row>
    <row r="6261" spans="6:6" x14ac:dyDescent="0.3">
      <c r="F6261" s="2"/>
    </row>
    <row r="6262" spans="6:6" x14ac:dyDescent="0.3">
      <c r="F6262" s="2"/>
    </row>
    <row r="6263" spans="6:6" x14ac:dyDescent="0.3">
      <c r="F6263" s="2"/>
    </row>
    <row r="6264" spans="6:6" x14ac:dyDescent="0.3">
      <c r="F6264" s="2"/>
    </row>
    <row r="6265" spans="6:6" x14ac:dyDescent="0.3">
      <c r="F6265" s="2"/>
    </row>
    <row r="6266" spans="6:6" x14ac:dyDescent="0.3">
      <c r="F6266" s="2"/>
    </row>
    <row r="6267" spans="6:6" x14ac:dyDescent="0.3">
      <c r="F6267" s="2"/>
    </row>
    <row r="6268" spans="6:6" x14ac:dyDescent="0.3">
      <c r="F6268" s="2"/>
    </row>
    <row r="6269" spans="6:6" x14ac:dyDescent="0.3">
      <c r="F6269" s="2"/>
    </row>
    <row r="6270" spans="6:6" x14ac:dyDescent="0.3">
      <c r="F6270" s="2"/>
    </row>
    <row r="6271" spans="6:6" x14ac:dyDescent="0.3">
      <c r="F6271" s="2"/>
    </row>
    <row r="6272" spans="6:6" x14ac:dyDescent="0.3">
      <c r="F6272" s="2"/>
    </row>
    <row r="6273" spans="6:6" x14ac:dyDescent="0.3">
      <c r="F6273" s="2"/>
    </row>
    <row r="6274" spans="6:6" x14ac:dyDescent="0.3">
      <c r="F6274" s="2"/>
    </row>
    <row r="6275" spans="6:6" x14ac:dyDescent="0.3">
      <c r="F6275" s="2"/>
    </row>
    <row r="6276" spans="6:6" x14ac:dyDescent="0.3">
      <c r="F6276" s="2"/>
    </row>
    <row r="6277" spans="6:6" x14ac:dyDescent="0.3">
      <c r="F6277" s="2"/>
    </row>
    <row r="6278" spans="6:6" x14ac:dyDescent="0.3">
      <c r="F6278" s="2"/>
    </row>
    <row r="6279" spans="6:6" x14ac:dyDescent="0.3">
      <c r="F6279" s="2"/>
    </row>
    <row r="6280" spans="6:6" x14ac:dyDescent="0.3">
      <c r="F6280" s="2"/>
    </row>
    <row r="6281" spans="6:6" x14ac:dyDescent="0.3">
      <c r="F6281" s="2"/>
    </row>
    <row r="6282" spans="6:6" x14ac:dyDescent="0.3">
      <c r="F6282" s="2"/>
    </row>
    <row r="6283" spans="6:6" x14ac:dyDescent="0.3">
      <c r="F6283" s="2"/>
    </row>
    <row r="6284" spans="6:6" x14ac:dyDescent="0.3">
      <c r="F6284" s="2"/>
    </row>
    <row r="6285" spans="6:6" x14ac:dyDescent="0.3">
      <c r="F6285" s="2"/>
    </row>
    <row r="6286" spans="6:6" x14ac:dyDescent="0.3">
      <c r="F6286" s="2"/>
    </row>
    <row r="6287" spans="6:6" x14ac:dyDescent="0.3">
      <c r="F6287" s="2"/>
    </row>
    <row r="6288" spans="6:6" x14ac:dyDescent="0.3">
      <c r="F6288" s="2"/>
    </row>
    <row r="6289" spans="6:6" x14ac:dyDescent="0.3">
      <c r="F6289" s="2"/>
    </row>
    <row r="6290" spans="6:6" x14ac:dyDescent="0.3">
      <c r="F6290" s="2"/>
    </row>
    <row r="6291" spans="6:6" x14ac:dyDescent="0.3">
      <c r="F6291" s="2"/>
    </row>
    <row r="6292" spans="6:6" x14ac:dyDescent="0.3">
      <c r="F6292" s="2"/>
    </row>
    <row r="6293" spans="6:6" x14ac:dyDescent="0.3">
      <c r="F6293" s="2"/>
    </row>
    <row r="6294" spans="6:6" x14ac:dyDescent="0.3">
      <c r="F6294" s="2"/>
    </row>
    <row r="6295" spans="6:6" x14ac:dyDescent="0.3">
      <c r="F6295" s="2"/>
    </row>
    <row r="6296" spans="6:6" x14ac:dyDescent="0.3">
      <c r="F6296" s="2"/>
    </row>
    <row r="6297" spans="6:6" x14ac:dyDescent="0.3">
      <c r="F6297" s="2"/>
    </row>
    <row r="6298" spans="6:6" x14ac:dyDescent="0.3">
      <c r="F6298" s="2"/>
    </row>
    <row r="6299" spans="6:6" x14ac:dyDescent="0.3">
      <c r="F6299" s="2"/>
    </row>
    <row r="6300" spans="6:6" x14ac:dyDescent="0.3">
      <c r="F6300" s="2"/>
    </row>
    <row r="6301" spans="6:6" x14ac:dyDescent="0.3">
      <c r="F6301" s="2"/>
    </row>
    <row r="6302" spans="6:6" x14ac:dyDescent="0.3">
      <c r="F6302" s="2"/>
    </row>
    <row r="6303" spans="6:6" x14ac:dyDescent="0.3">
      <c r="F6303" s="2"/>
    </row>
    <row r="6304" spans="6:6" x14ac:dyDescent="0.3">
      <c r="F6304" s="2"/>
    </row>
    <row r="6305" spans="6:6" x14ac:dyDescent="0.3">
      <c r="F6305" s="2"/>
    </row>
    <row r="6306" spans="6:6" x14ac:dyDescent="0.3">
      <c r="F6306" s="2"/>
    </row>
    <row r="6307" spans="6:6" x14ac:dyDescent="0.3">
      <c r="F6307" s="2"/>
    </row>
    <row r="6308" spans="6:6" x14ac:dyDescent="0.3">
      <c r="F6308" s="2"/>
    </row>
    <row r="6309" spans="6:6" x14ac:dyDescent="0.3">
      <c r="F6309" s="2"/>
    </row>
    <row r="6310" spans="6:6" x14ac:dyDescent="0.3">
      <c r="F6310" s="2"/>
    </row>
    <row r="6311" spans="6:6" x14ac:dyDescent="0.3">
      <c r="F6311" s="2"/>
    </row>
    <row r="6312" spans="6:6" x14ac:dyDescent="0.3">
      <c r="F6312" s="2"/>
    </row>
    <row r="6313" spans="6:6" x14ac:dyDescent="0.3">
      <c r="F6313" s="2"/>
    </row>
    <row r="6314" spans="6:6" x14ac:dyDescent="0.3">
      <c r="F6314" s="2"/>
    </row>
    <row r="6315" spans="6:6" x14ac:dyDescent="0.3">
      <c r="F6315" s="2"/>
    </row>
    <row r="6316" spans="6:6" x14ac:dyDescent="0.3">
      <c r="F6316" s="2"/>
    </row>
    <row r="6317" spans="6:6" x14ac:dyDescent="0.3">
      <c r="F6317" s="2"/>
    </row>
    <row r="6318" spans="6:6" x14ac:dyDescent="0.3">
      <c r="F6318" s="2"/>
    </row>
    <row r="6319" spans="6:6" x14ac:dyDescent="0.3">
      <c r="F6319" s="2"/>
    </row>
    <row r="6320" spans="6:6" x14ac:dyDescent="0.3">
      <c r="F6320" s="2"/>
    </row>
    <row r="6321" spans="6:6" x14ac:dyDescent="0.3">
      <c r="F6321" s="2"/>
    </row>
    <row r="6322" spans="6:6" x14ac:dyDescent="0.3">
      <c r="F6322" s="2"/>
    </row>
    <row r="6323" spans="6:6" x14ac:dyDescent="0.3">
      <c r="F6323" s="2"/>
    </row>
    <row r="6324" spans="6:6" x14ac:dyDescent="0.3">
      <c r="F6324" s="2"/>
    </row>
    <row r="6325" spans="6:6" x14ac:dyDescent="0.3">
      <c r="F6325" s="2"/>
    </row>
    <row r="6326" spans="6:6" x14ac:dyDescent="0.3">
      <c r="F6326" s="2"/>
    </row>
    <row r="6327" spans="6:6" x14ac:dyDescent="0.3">
      <c r="F6327" s="2"/>
    </row>
    <row r="6328" spans="6:6" x14ac:dyDescent="0.3">
      <c r="F6328" s="2"/>
    </row>
    <row r="6329" spans="6:6" x14ac:dyDescent="0.3">
      <c r="F6329" s="2"/>
    </row>
    <row r="6330" spans="6:6" x14ac:dyDescent="0.3">
      <c r="F6330" s="2"/>
    </row>
    <row r="6331" spans="6:6" x14ac:dyDescent="0.3">
      <c r="F6331" s="2"/>
    </row>
    <row r="6332" spans="6:6" x14ac:dyDescent="0.3">
      <c r="F6332" s="2"/>
    </row>
    <row r="6333" spans="6:6" x14ac:dyDescent="0.3">
      <c r="F6333" s="2"/>
    </row>
    <row r="6334" spans="6:6" x14ac:dyDescent="0.3">
      <c r="F6334" s="2"/>
    </row>
    <row r="6335" spans="6:6" x14ac:dyDescent="0.3">
      <c r="F6335" s="2"/>
    </row>
    <row r="6336" spans="6:6" x14ac:dyDescent="0.3">
      <c r="F6336" s="2"/>
    </row>
    <row r="6337" spans="6:6" x14ac:dyDescent="0.3">
      <c r="F6337" s="2"/>
    </row>
    <row r="6338" spans="6:6" x14ac:dyDescent="0.3">
      <c r="F6338" s="2"/>
    </row>
    <row r="6339" spans="6:6" x14ac:dyDescent="0.3">
      <c r="F6339" s="2"/>
    </row>
    <row r="6340" spans="6:6" x14ac:dyDescent="0.3">
      <c r="F6340" s="2"/>
    </row>
    <row r="6341" spans="6:6" x14ac:dyDescent="0.3">
      <c r="F6341" s="2"/>
    </row>
    <row r="6342" spans="6:6" x14ac:dyDescent="0.3">
      <c r="F6342" s="2"/>
    </row>
    <row r="6343" spans="6:6" x14ac:dyDescent="0.3">
      <c r="F6343" s="2"/>
    </row>
    <row r="6344" spans="6:6" x14ac:dyDescent="0.3">
      <c r="F6344" s="2"/>
    </row>
    <row r="6345" spans="6:6" x14ac:dyDescent="0.3">
      <c r="F6345" s="2"/>
    </row>
    <row r="6346" spans="6:6" x14ac:dyDescent="0.3">
      <c r="F6346" s="2"/>
    </row>
    <row r="6347" spans="6:6" x14ac:dyDescent="0.3">
      <c r="F6347" s="2"/>
    </row>
    <row r="6348" spans="6:6" x14ac:dyDescent="0.3">
      <c r="F6348" s="2"/>
    </row>
    <row r="6349" spans="6:6" x14ac:dyDescent="0.3">
      <c r="F6349" s="2"/>
    </row>
    <row r="6350" spans="6:6" x14ac:dyDescent="0.3">
      <c r="F6350" s="2"/>
    </row>
    <row r="6351" spans="6:6" x14ac:dyDescent="0.3">
      <c r="F6351" s="2"/>
    </row>
    <row r="6352" spans="6:6" x14ac:dyDescent="0.3">
      <c r="F6352" s="2"/>
    </row>
    <row r="6353" spans="6:6" x14ac:dyDescent="0.3">
      <c r="F6353" s="2"/>
    </row>
    <row r="6354" spans="6:6" x14ac:dyDescent="0.3">
      <c r="F6354" s="2"/>
    </row>
    <row r="6355" spans="6:6" x14ac:dyDescent="0.3">
      <c r="F6355" s="2"/>
    </row>
    <row r="6356" spans="6:6" x14ac:dyDescent="0.3">
      <c r="F6356" s="2"/>
    </row>
    <row r="6357" spans="6:6" x14ac:dyDescent="0.3">
      <c r="F6357" s="2"/>
    </row>
    <row r="6358" spans="6:6" x14ac:dyDescent="0.3">
      <c r="F6358" s="2"/>
    </row>
    <row r="6359" spans="6:6" x14ac:dyDescent="0.3">
      <c r="F6359" s="2"/>
    </row>
    <row r="6360" spans="6:6" x14ac:dyDescent="0.3">
      <c r="F6360" s="2"/>
    </row>
    <row r="6361" spans="6:6" x14ac:dyDescent="0.3">
      <c r="F6361" s="2"/>
    </row>
    <row r="6362" spans="6:6" x14ac:dyDescent="0.3">
      <c r="F6362" s="2"/>
    </row>
    <row r="6363" spans="6:6" x14ac:dyDescent="0.3">
      <c r="F6363" s="2"/>
    </row>
    <row r="6364" spans="6:6" x14ac:dyDescent="0.3">
      <c r="F6364" s="2"/>
    </row>
    <row r="6365" spans="6:6" x14ac:dyDescent="0.3">
      <c r="F6365" s="2"/>
    </row>
    <row r="6366" spans="6:6" x14ac:dyDescent="0.3">
      <c r="F6366" s="2"/>
    </row>
    <row r="6367" spans="6:6" x14ac:dyDescent="0.3">
      <c r="F6367" s="2"/>
    </row>
    <row r="6368" spans="6:6" x14ac:dyDescent="0.3">
      <c r="F6368" s="2"/>
    </row>
    <row r="6369" spans="6:6" x14ac:dyDescent="0.3">
      <c r="F6369" s="2"/>
    </row>
    <row r="6370" spans="6:6" x14ac:dyDescent="0.3">
      <c r="F6370" s="2"/>
    </row>
    <row r="6371" spans="6:6" x14ac:dyDescent="0.3">
      <c r="F6371" s="2"/>
    </row>
    <row r="6372" spans="6:6" x14ac:dyDescent="0.3">
      <c r="F6372" s="2"/>
    </row>
    <row r="6373" spans="6:6" x14ac:dyDescent="0.3">
      <c r="F6373" s="2"/>
    </row>
    <row r="6374" spans="6:6" x14ac:dyDescent="0.3">
      <c r="F6374" s="2"/>
    </row>
    <row r="6375" spans="6:6" x14ac:dyDescent="0.3">
      <c r="F6375" s="2"/>
    </row>
    <row r="6376" spans="6:6" x14ac:dyDescent="0.3">
      <c r="F6376" s="2"/>
    </row>
    <row r="6377" spans="6:6" x14ac:dyDescent="0.3">
      <c r="F6377" s="2"/>
    </row>
    <row r="6378" spans="6:6" x14ac:dyDescent="0.3">
      <c r="F6378" s="2"/>
    </row>
    <row r="6379" spans="6:6" x14ac:dyDescent="0.3">
      <c r="F6379" s="2"/>
    </row>
    <row r="6380" spans="6:6" x14ac:dyDescent="0.3">
      <c r="F6380" s="2"/>
    </row>
    <row r="6381" spans="6:6" x14ac:dyDescent="0.3">
      <c r="F6381" s="2"/>
    </row>
    <row r="6382" spans="6:6" x14ac:dyDescent="0.3">
      <c r="F6382" s="2"/>
    </row>
    <row r="6383" spans="6:6" x14ac:dyDescent="0.3">
      <c r="F6383" s="2"/>
    </row>
    <row r="6384" spans="6:6" x14ac:dyDescent="0.3">
      <c r="F6384" s="2"/>
    </row>
    <row r="6385" spans="6:6" x14ac:dyDescent="0.3">
      <c r="F6385" s="2"/>
    </row>
    <row r="6386" spans="6:6" x14ac:dyDescent="0.3">
      <c r="F6386" s="2"/>
    </row>
    <row r="6387" spans="6:6" x14ac:dyDescent="0.3">
      <c r="F6387" s="2"/>
    </row>
    <row r="6388" spans="6:6" x14ac:dyDescent="0.3">
      <c r="F6388" s="2"/>
    </row>
    <row r="6389" spans="6:6" x14ac:dyDescent="0.3">
      <c r="F6389" s="2"/>
    </row>
    <row r="6390" spans="6:6" x14ac:dyDescent="0.3">
      <c r="F6390" s="2"/>
    </row>
    <row r="6391" spans="6:6" x14ac:dyDescent="0.3">
      <c r="F6391" s="2"/>
    </row>
    <row r="6392" spans="6:6" x14ac:dyDescent="0.3">
      <c r="F6392" s="2"/>
    </row>
    <row r="6393" spans="6:6" x14ac:dyDescent="0.3">
      <c r="F6393" s="2"/>
    </row>
    <row r="6394" spans="6:6" x14ac:dyDescent="0.3">
      <c r="F6394" s="2"/>
    </row>
    <row r="6395" spans="6:6" x14ac:dyDescent="0.3">
      <c r="F6395" s="2"/>
    </row>
    <row r="6396" spans="6:6" x14ac:dyDescent="0.3">
      <c r="F6396" s="2"/>
    </row>
    <row r="6397" spans="6:6" x14ac:dyDescent="0.3">
      <c r="F6397" s="2"/>
    </row>
    <row r="6398" spans="6:6" x14ac:dyDescent="0.3">
      <c r="F6398" s="2"/>
    </row>
    <row r="6399" spans="6:6" x14ac:dyDescent="0.3">
      <c r="F6399" s="2"/>
    </row>
    <row r="6400" spans="6:6" x14ac:dyDescent="0.3">
      <c r="F6400" s="2"/>
    </row>
    <row r="6401" spans="6:6" x14ac:dyDescent="0.3">
      <c r="F6401" s="2"/>
    </row>
    <row r="6402" spans="6:6" x14ac:dyDescent="0.3">
      <c r="F6402" s="2"/>
    </row>
    <row r="6403" spans="6:6" x14ac:dyDescent="0.3">
      <c r="F6403" s="2"/>
    </row>
    <row r="6404" spans="6:6" x14ac:dyDescent="0.3">
      <c r="F6404" s="2"/>
    </row>
    <row r="6405" spans="6:6" x14ac:dyDescent="0.3">
      <c r="F6405" s="2"/>
    </row>
    <row r="6406" spans="6:6" x14ac:dyDescent="0.3">
      <c r="F6406" s="2"/>
    </row>
    <row r="6407" spans="6:6" x14ac:dyDescent="0.3">
      <c r="F6407" s="2"/>
    </row>
    <row r="6408" spans="6:6" x14ac:dyDescent="0.3">
      <c r="F6408" s="2"/>
    </row>
    <row r="6409" spans="6:6" x14ac:dyDescent="0.3">
      <c r="F6409" s="2"/>
    </row>
    <row r="6410" spans="6:6" x14ac:dyDescent="0.3">
      <c r="F6410" s="2"/>
    </row>
    <row r="6411" spans="6:6" x14ac:dyDescent="0.3">
      <c r="F6411" s="2"/>
    </row>
    <row r="6412" spans="6:6" x14ac:dyDescent="0.3">
      <c r="F6412" s="2"/>
    </row>
    <row r="6413" spans="6:6" x14ac:dyDescent="0.3">
      <c r="F6413" s="2"/>
    </row>
    <row r="6414" spans="6:6" x14ac:dyDescent="0.3">
      <c r="F6414" s="2"/>
    </row>
    <row r="6415" spans="6:6" x14ac:dyDescent="0.3">
      <c r="F6415" s="2"/>
    </row>
    <row r="6416" spans="6:6" x14ac:dyDescent="0.3">
      <c r="F6416" s="2"/>
    </row>
    <row r="6417" spans="6:6" x14ac:dyDescent="0.3">
      <c r="F6417" s="2"/>
    </row>
    <row r="6418" spans="6:6" x14ac:dyDescent="0.3">
      <c r="F6418" s="2"/>
    </row>
    <row r="6419" spans="6:6" x14ac:dyDescent="0.3">
      <c r="F6419" s="2"/>
    </row>
    <row r="6420" spans="6:6" x14ac:dyDescent="0.3">
      <c r="F6420" s="2"/>
    </row>
    <row r="6421" spans="6:6" x14ac:dyDescent="0.3">
      <c r="F6421" s="2"/>
    </row>
    <row r="6422" spans="6:6" x14ac:dyDescent="0.3">
      <c r="F6422" s="2"/>
    </row>
    <row r="6423" spans="6:6" x14ac:dyDescent="0.3">
      <c r="F6423" s="2"/>
    </row>
    <row r="6424" spans="6:6" x14ac:dyDescent="0.3">
      <c r="F6424" s="2"/>
    </row>
    <row r="6425" spans="6:6" x14ac:dyDescent="0.3">
      <c r="F6425" s="2"/>
    </row>
    <row r="6426" spans="6:6" x14ac:dyDescent="0.3">
      <c r="F6426" s="2"/>
    </row>
    <row r="6427" spans="6:6" x14ac:dyDescent="0.3">
      <c r="F6427" s="2"/>
    </row>
    <row r="6428" spans="6:6" x14ac:dyDescent="0.3">
      <c r="F6428" s="2"/>
    </row>
    <row r="6429" spans="6:6" x14ac:dyDescent="0.3">
      <c r="F6429" s="2"/>
    </row>
    <row r="6430" spans="6:6" x14ac:dyDescent="0.3">
      <c r="F6430" s="2"/>
    </row>
    <row r="6431" spans="6:6" x14ac:dyDescent="0.3">
      <c r="F6431" s="2"/>
    </row>
    <row r="6432" spans="6:6" x14ac:dyDescent="0.3">
      <c r="F6432" s="2"/>
    </row>
    <row r="6433" spans="6:6" x14ac:dyDescent="0.3">
      <c r="F6433" s="2"/>
    </row>
    <row r="6434" spans="6:6" x14ac:dyDescent="0.3">
      <c r="F6434" s="2"/>
    </row>
    <row r="6435" spans="6:6" x14ac:dyDescent="0.3">
      <c r="F6435" s="2"/>
    </row>
    <row r="6436" spans="6:6" x14ac:dyDescent="0.3">
      <c r="F6436" s="2"/>
    </row>
    <row r="6437" spans="6:6" x14ac:dyDescent="0.3">
      <c r="F6437" s="2"/>
    </row>
    <row r="6438" spans="6:6" x14ac:dyDescent="0.3">
      <c r="F6438" s="2"/>
    </row>
    <row r="6439" spans="6:6" x14ac:dyDescent="0.3">
      <c r="F6439" s="2"/>
    </row>
    <row r="6440" spans="6:6" x14ac:dyDescent="0.3">
      <c r="F6440" s="2"/>
    </row>
    <row r="6441" spans="6:6" x14ac:dyDescent="0.3">
      <c r="F6441" s="2"/>
    </row>
    <row r="6442" spans="6:6" x14ac:dyDescent="0.3">
      <c r="F6442" s="2"/>
    </row>
    <row r="6443" spans="6:6" x14ac:dyDescent="0.3">
      <c r="F6443" s="2"/>
    </row>
    <row r="6444" spans="6:6" x14ac:dyDescent="0.3">
      <c r="F6444" s="2"/>
    </row>
    <row r="6445" spans="6:6" x14ac:dyDescent="0.3">
      <c r="F6445" s="2"/>
    </row>
    <row r="6446" spans="6:6" x14ac:dyDescent="0.3">
      <c r="F6446" s="2"/>
    </row>
    <row r="6447" spans="6:6" x14ac:dyDescent="0.3">
      <c r="F6447" s="2"/>
    </row>
    <row r="6448" spans="6:6" x14ac:dyDescent="0.3">
      <c r="F6448" s="2"/>
    </row>
    <row r="6449" spans="6:6" x14ac:dyDescent="0.3">
      <c r="F6449" s="2"/>
    </row>
    <row r="6450" spans="6:6" x14ac:dyDescent="0.3">
      <c r="F6450" s="2"/>
    </row>
    <row r="6451" spans="6:6" x14ac:dyDescent="0.3">
      <c r="F6451" s="2"/>
    </row>
    <row r="6452" spans="6:6" x14ac:dyDescent="0.3">
      <c r="F6452" s="2"/>
    </row>
    <row r="6453" spans="6:6" x14ac:dyDescent="0.3">
      <c r="F6453" s="2"/>
    </row>
    <row r="6454" spans="6:6" x14ac:dyDescent="0.3">
      <c r="F6454" s="2"/>
    </row>
    <row r="6455" spans="6:6" x14ac:dyDescent="0.3">
      <c r="F6455" s="2"/>
    </row>
    <row r="6456" spans="6:6" x14ac:dyDescent="0.3">
      <c r="F6456" s="2"/>
    </row>
    <row r="6457" spans="6:6" x14ac:dyDescent="0.3">
      <c r="F6457" s="2"/>
    </row>
    <row r="6458" spans="6:6" x14ac:dyDescent="0.3">
      <c r="F6458" s="2"/>
    </row>
    <row r="6459" spans="6:6" x14ac:dyDescent="0.3">
      <c r="F6459" s="2"/>
    </row>
    <row r="6460" spans="6:6" x14ac:dyDescent="0.3">
      <c r="F6460" s="2"/>
    </row>
    <row r="6461" spans="6:6" x14ac:dyDescent="0.3">
      <c r="F6461" s="2"/>
    </row>
    <row r="6462" spans="6:6" x14ac:dyDescent="0.3">
      <c r="F6462" s="2"/>
    </row>
    <row r="6463" spans="6:6" x14ac:dyDescent="0.3">
      <c r="F6463" s="2"/>
    </row>
    <row r="6464" spans="6:6" x14ac:dyDescent="0.3">
      <c r="F6464" s="2"/>
    </row>
    <row r="6465" spans="6:6" x14ac:dyDescent="0.3">
      <c r="F6465" s="2"/>
    </row>
    <row r="6466" spans="6:6" x14ac:dyDescent="0.3">
      <c r="F6466" s="2"/>
    </row>
    <row r="6467" spans="6:6" x14ac:dyDescent="0.3">
      <c r="F6467" s="2"/>
    </row>
    <row r="6468" spans="6:6" x14ac:dyDescent="0.3">
      <c r="F6468" s="2"/>
    </row>
    <row r="6469" spans="6:6" x14ac:dyDescent="0.3">
      <c r="F6469" s="2"/>
    </row>
    <row r="6470" spans="6:6" x14ac:dyDescent="0.3">
      <c r="F6470" s="2"/>
    </row>
    <row r="6471" spans="6:6" x14ac:dyDescent="0.3">
      <c r="F6471" s="2"/>
    </row>
    <row r="6472" spans="6:6" x14ac:dyDescent="0.3">
      <c r="F6472" s="2"/>
    </row>
    <row r="6473" spans="6:6" x14ac:dyDescent="0.3">
      <c r="F6473" s="2"/>
    </row>
    <row r="6474" spans="6:6" x14ac:dyDescent="0.3">
      <c r="F6474" s="2"/>
    </row>
    <row r="6475" spans="6:6" x14ac:dyDescent="0.3">
      <c r="F6475" s="2"/>
    </row>
    <row r="6476" spans="6:6" x14ac:dyDescent="0.3">
      <c r="F6476" s="2"/>
    </row>
    <row r="6477" spans="6:6" x14ac:dyDescent="0.3">
      <c r="F6477" s="2"/>
    </row>
    <row r="6478" spans="6:6" x14ac:dyDescent="0.3">
      <c r="F6478" s="2"/>
    </row>
    <row r="6479" spans="6:6" x14ac:dyDescent="0.3">
      <c r="F6479" s="2"/>
    </row>
    <row r="6480" spans="6:6" x14ac:dyDescent="0.3">
      <c r="F6480" s="2"/>
    </row>
    <row r="6481" spans="6:6" x14ac:dyDescent="0.3">
      <c r="F6481" s="2"/>
    </row>
    <row r="6482" spans="6:6" x14ac:dyDescent="0.3">
      <c r="F6482" s="2"/>
    </row>
    <row r="6483" spans="6:6" x14ac:dyDescent="0.3">
      <c r="F6483" s="2"/>
    </row>
    <row r="6484" spans="6:6" x14ac:dyDescent="0.3">
      <c r="F6484" s="2"/>
    </row>
    <row r="6485" spans="6:6" x14ac:dyDescent="0.3">
      <c r="F6485" s="2"/>
    </row>
    <row r="6486" spans="6:6" x14ac:dyDescent="0.3">
      <c r="F6486" s="2"/>
    </row>
    <row r="6487" spans="6:6" x14ac:dyDescent="0.3">
      <c r="F6487" s="2"/>
    </row>
    <row r="6488" spans="6:6" x14ac:dyDescent="0.3">
      <c r="F6488" s="2"/>
    </row>
    <row r="6489" spans="6:6" x14ac:dyDescent="0.3">
      <c r="F6489" s="2"/>
    </row>
    <row r="6490" spans="6:6" x14ac:dyDescent="0.3">
      <c r="F6490" s="2"/>
    </row>
    <row r="6491" spans="6:6" x14ac:dyDescent="0.3">
      <c r="F6491" s="2"/>
    </row>
    <row r="6492" spans="6:6" x14ac:dyDescent="0.3">
      <c r="F6492" s="2"/>
    </row>
    <row r="6493" spans="6:6" x14ac:dyDescent="0.3">
      <c r="F6493" s="2"/>
    </row>
    <row r="6494" spans="6:6" x14ac:dyDescent="0.3">
      <c r="F6494" s="2"/>
    </row>
    <row r="6495" spans="6:6" x14ac:dyDescent="0.3">
      <c r="F6495" s="2"/>
    </row>
    <row r="6496" spans="6:6" x14ac:dyDescent="0.3">
      <c r="F6496" s="2"/>
    </row>
    <row r="6497" spans="6:6" x14ac:dyDescent="0.3">
      <c r="F6497" s="2"/>
    </row>
    <row r="6498" spans="6:6" x14ac:dyDescent="0.3">
      <c r="F6498" s="2"/>
    </row>
    <row r="6499" spans="6:6" x14ac:dyDescent="0.3">
      <c r="F6499" s="2"/>
    </row>
    <row r="6500" spans="6:6" x14ac:dyDescent="0.3">
      <c r="F6500" s="2"/>
    </row>
    <row r="6501" spans="6:6" x14ac:dyDescent="0.3">
      <c r="F6501" s="2"/>
    </row>
    <row r="6502" spans="6:6" x14ac:dyDescent="0.3">
      <c r="F6502" s="2"/>
    </row>
    <row r="6503" spans="6:6" x14ac:dyDescent="0.3">
      <c r="F6503" s="2"/>
    </row>
    <row r="6504" spans="6:6" x14ac:dyDescent="0.3">
      <c r="F6504" s="2"/>
    </row>
    <row r="6505" spans="6:6" x14ac:dyDescent="0.3">
      <c r="F6505" s="2"/>
    </row>
    <row r="6506" spans="6:6" x14ac:dyDescent="0.3">
      <c r="F6506" s="2"/>
    </row>
    <row r="6507" spans="6:6" x14ac:dyDescent="0.3">
      <c r="F6507" s="2"/>
    </row>
    <row r="6508" spans="6:6" x14ac:dyDescent="0.3">
      <c r="F6508" s="2"/>
    </row>
    <row r="6509" spans="6:6" x14ac:dyDescent="0.3">
      <c r="F6509" s="2"/>
    </row>
    <row r="6510" spans="6:6" x14ac:dyDescent="0.3">
      <c r="F6510" s="2"/>
    </row>
    <row r="6511" spans="6:6" x14ac:dyDescent="0.3">
      <c r="F6511" s="2"/>
    </row>
    <row r="6512" spans="6:6" x14ac:dyDescent="0.3">
      <c r="F6512" s="2"/>
    </row>
    <row r="6513" spans="6:6" x14ac:dyDescent="0.3">
      <c r="F6513" s="2"/>
    </row>
    <row r="6514" spans="6:6" x14ac:dyDescent="0.3">
      <c r="F6514" s="2"/>
    </row>
    <row r="6515" spans="6:6" x14ac:dyDescent="0.3">
      <c r="F6515" s="2"/>
    </row>
    <row r="6516" spans="6:6" x14ac:dyDescent="0.3">
      <c r="F6516" s="2"/>
    </row>
    <row r="6517" spans="6:6" x14ac:dyDescent="0.3">
      <c r="F6517" s="2"/>
    </row>
    <row r="6518" spans="6:6" x14ac:dyDescent="0.3">
      <c r="F6518" s="2"/>
    </row>
    <row r="6519" spans="6:6" x14ac:dyDescent="0.3">
      <c r="F6519" s="2"/>
    </row>
    <row r="6520" spans="6:6" x14ac:dyDescent="0.3">
      <c r="F6520" s="2"/>
    </row>
    <row r="6521" spans="6:6" x14ac:dyDescent="0.3">
      <c r="F6521" s="2"/>
    </row>
    <row r="6522" spans="6:6" x14ac:dyDescent="0.3">
      <c r="F6522" s="2"/>
    </row>
    <row r="6523" spans="6:6" x14ac:dyDescent="0.3">
      <c r="F6523" s="2"/>
    </row>
    <row r="6524" spans="6:6" x14ac:dyDescent="0.3">
      <c r="F6524" s="2"/>
    </row>
    <row r="6525" spans="6:6" x14ac:dyDescent="0.3">
      <c r="F6525" s="2"/>
    </row>
    <row r="6526" spans="6:6" x14ac:dyDescent="0.3">
      <c r="F6526" s="2"/>
    </row>
    <row r="6527" spans="6:6" x14ac:dyDescent="0.3">
      <c r="F6527" s="2"/>
    </row>
    <row r="6528" spans="6:6" x14ac:dyDescent="0.3">
      <c r="F6528" s="2"/>
    </row>
    <row r="6529" spans="6:6" x14ac:dyDescent="0.3">
      <c r="F6529" s="2"/>
    </row>
    <row r="6530" spans="6:6" x14ac:dyDescent="0.3">
      <c r="F6530" s="2"/>
    </row>
    <row r="6531" spans="6:6" x14ac:dyDescent="0.3">
      <c r="F6531" s="2"/>
    </row>
    <row r="6532" spans="6:6" x14ac:dyDescent="0.3">
      <c r="F6532" s="2"/>
    </row>
    <row r="6533" spans="6:6" x14ac:dyDescent="0.3">
      <c r="F6533" s="2"/>
    </row>
    <row r="6534" spans="6:6" x14ac:dyDescent="0.3">
      <c r="F6534" s="2"/>
    </row>
    <row r="6535" spans="6:6" x14ac:dyDescent="0.3">
      <c r="F6535" s="2"/>
    </row>
    <row r="6536" spans="6:6" x14ac:dyDescent="0.3">
      <c r="F6536" s="2"/>
    </row>
    <row r="6537" spans="6:6" x14ac:dyDescent="0.3">
      <c r="F6537" s="2"/>
    </row>
    <row r="6538" spans="6:6" x14ac:dyDescent="0.3">
      <c r="F6538" s="2"/>
    </row>
    <row r="6539" spans="6:6" x14ac:dyDescent="0.3">
      <c r="F6539" s="2"/>
    </row>
    <row r="6540" spans="6:6" x14ac:dyDescent="0.3">
      <c r="F6540" s="2"/>
    </row>
    <row r="6541" spans="6:6" x14ac:dyDescent="0.3">
      <c r="F6541" s="2"/>
    </row>
    <row r="6542" spans="6:6" x14ac:dyDescent="0.3">
      <c r="F6542" s="2"/>
    </row>
    <row r="6543" spans="6:6" x14ac:dyDescent="0.3">
      <c r="F6543" s="2"/>
    </row>
    <row r="6544" spans="6:6" x14ac:dyDescent="0.3">
      <c r="F6544" s="2"/>
    </row>
    <row r="6545" spans="6:6" x14ac:dyDescent="0.3">
      <c r="F6545" s="2"/>
    </row>
    <row r="6546" spans="6:6" x14ac:dyDescent="0.3">
      <c r="F6546" s="2"/>
    </row>
    <row r="6547" spans="6:6" x14ac:dyDescent="0.3">
      <c r="F6547" s="2"/>
    </row>
    <row r="6548" spans="6:6" x14ac:dyDescent="0.3">
      <c r="F6548" s="2"/>
    </row>
    <row r="6549" spans="6:6" x14ac:dyDescent="0.3">
      <c r="F6549" s="2"/>
    </row>
    <row r="6550" spans="6:6" x14ac:dyDescent="0.3">
      <c r="F6550" s="2"/>
    </row>
    <row r="6551" spans="6:6" x14ac:dyDescent="0.3">
      <c r="F6551" s="2"/>
    </row>
    <row r="6552" spans="6:6" x14ac:dyDescent="0.3">
      <c r="F6552" s="2"/>
    </row>
    <row r="6553" spans="6:6" x14ac:dyDescent="0.3">
      <c r="F6553" s="2"/>
    </row>
    <row r="6554" spans="6:6" x14ac:dyDescent="0.3">
      <c r="F6554" s="2"/>
    </row>
    <row r="6555" spans="6:6" x14ac:dyDescent="0.3">
      <c r="F6555" s="2"/>
    </row>
    <row r="6556" spans="6:6" x14ac:dyDescent="0.3">
      <c r="F6556" s="2"/>
    </row>
    <row r="6557" spans="6:6" x14ac:dyDescent="0.3">
      <c r="F6557" s="2"/>
    </row>
    <row r="6558" spans="6:6" x14ac:dyDescent="0.3">
      <c r="F6558" s="2"/>
    </row>
    <row r="6559" spans="6:6" x14ac:dyDescent="0.3">
      <c r="F6559" s="2"/>
    </row>
    <row r="6560" spans="6:6" x14ac:dyDescent="0.3">
      <c r="F6560" s="2"/>
    </row>
    <row r="6561" spans="6:6" x14ac:dyDescent="0.3">
      <c r="F6561" s="2"/>
    </row>
    <row r="6562" spans="6:6" x14ac:dyDescent="0.3">
      <c r="F6562" s="2"/>
    </row>
    <row r="6563" spans="6:6" x14ac:dyDescent="0.3">
      <c r="F6563" s="2"/>
    </row>
    <row r="6564" spans="6:6" x14ac:dyDescent="0.3">
      <c r="F6564" s="2"/>
    </row>
    <row r="6565" spans="6:6" x14ac:dyDescent="0.3">
      <c r="F6565" s="2"/>
    </row>
    <row r="6566" spans="6:6" x14ac:dyDescent="0.3">
      <c r="F6566" s="2"/>
    </row>
    <row r="6567" spans="6:6" x14ac:dyDescent="0.3">
      <c r="F6567" s="2"/>
    </row>
    <row r="6568" spans="6:6" x14ac:dyDescent="0.3">
      <c r="F6568" s="2"/>
    </row>
    <row r="6569" spans="6:6" x14ac:dyDescent="0.3">
      <c r="F6569" s="2"/>
    </row>
    <row r="6570" spans="6:6" x14ac:dyDescent="0.3">
      <c r="F6570" s="2"/>
    </row>
    <row r="6571" spans="6:6" x14ac:dyDescent="0.3">
      <c r="F6571" s="2"/>
    </row>
    <row r="6572" spans="6:6" x14ac:dyDescent="0.3">
      <c r="F6572" s="2"/>
    </row>
    <row r="6573" spans="6:6" x14ac:dyDescent="0.3">
      <c r="F6573" s="2"/>
    </row>
    <row r="6574" spans="6:6" x14ac:dyDescent="0.3">
      <c r="F6574" s="2"/>
    </row>
    <row r="6575" spans="6:6" x14ac:dyDescent="0.3">
      <c r="F6575" s="2"/>
    </row>
    <row r="6576" spans="6:6" x14ac:dyDescent="0.3">
      <c r="F6576" s="2"/>
    </row>
    <row r="6577" spans="6:6" x14ac:dyDescent="0.3">
      <c r="F6577" s="2"/>
    </row>
    <row r="6578" spans="6:6" x14ac:dyDescent="0.3">
      <c r="F6578" s="2"/>
    </row>
    <row r="6579" spans="6:6" x14ac:dyDescent="0.3">
      <c r="F6579" s="2"/>
    </row>
    <row r="6580" spans="6:6" x14ac:dyDescent="0.3">
      <c r="F6580" s="2"/>
    </row>
    <row r="6581" spans="6:6" x14ac:dyDescent="0.3">
      <c r="F6581" s="2"/>
    </row>
    <row r="6582" spans="6:6" x14ac:dyDescent="0.3">
      <c r="F6582" s="2"/>
    </row>
    <row r="6583" spans="6:6" x14ac:dyDescent="0.3">
      <c r="F6583" s="2"/>
    </row>
    <row r="6584" spans="6:6" x14ac:dyDescent="0.3">
      <c r="F6584" s="2"/>
    </row>
    <row r="6585" spans="6:6" x14ac:dyDescent="0.3">
      <c r="F6585" s="2"/>
    </row>
    <row r="6586" spans="6:6" x14ac:dyDescent="0.3">
      <c r="F6586" s="2"/>
    </row>
    <row r="6587" spans="6:6" x14ac:dyDescent="0.3">
      <c r="F6587" s="2"/>
    </row>
    <row r="6588" spans="6:6" x14ac:dyDescent="0.3">
      <c r="F6588" s="2"/>
    </row>
    <row r="6589" spans="6:6" x14ac:dyDescent="0.3">
      <c r="F6589" s="2"/>
    </row>
    <row r="6590" spans="6:6" x14ac:dyDescent="0.3">
      <c r="F6590" s="2"/>
    </row>
    <row r="6591" spans="6:6" x14ac:dyDescent="0.3">
      <c r="F6591" s="2"/>
    </row>
    <row r="6592" spans="6:6" x14ac:dyDescent="0.3">
      <c r="F6592" s="2"/>
    </row>
    <row r="6593" spans="6:6" x14ac:dyDescent="0.3">
      <c r="F6593" s="2"/>
    </row>
    <row r="6594" spans="6:6" x14ac:dyDescent="0.3">
      <c r="F6594" s="2"/>
    </row>
    <row r="6595" spans="6:6" x14ac:dyDescent="0.3">
      <c r="F6595" s="2"/>
    </row>
    <row r="6596" spans="6:6" x14ac:dyDescent="0.3">
      <c r="F6596" s="2"/>
    </row>
    <row r="6597" spans="6:6" x14ac:dyDescent="0.3">
      <c r="F6597" s="2"/>
    </row>
    <row r="6598" spans="6:6" x14ac:dyDescent="0.3">
      <c r="F6598" s="2"/>
    </row>
    <row r="6599" spans="6:6" x14ac:dyDescent="0.3">
      <c r="F6599" s="2"/>
    </row>
    <row r="6600" spans="6:6" x14ac:dyDescent="0.3">
      <c r="F6600" s="2"/>
    </row>
    <row r="6601" spans="6:6" x14ac:dyDescent="0.3">
      <c r="F6601" s="2"/>
    </row>
    <row r="6602" spans="6:6" x14ac:dyDescent="0.3">
      <c r="F6602" s="2"/>
    </row>
    <row r="6603" spans="6:6" x14ac:dyDescent="0.3">
      <c r="F6603" s="2"/>
    </row>
    <row r="6604" spans="6:6" x14ac:dyDescent="0.3">
      <c r="F6604" s="2"/>
    </row>
    <row r="6605" spans="6:6" x14ac:dyDescent="0.3">
      <c r="F6605" s="2"/>
    </row>
    <row r="6606" spans="6:6" x14ac:dyDescent="0.3">
      <c r="F6606" s="2"/>
    </row>
    <row r="6607" spans="6:6" x14ac:dyDescent="0.3">
      <c r="F6607" s="2"/>
    </row>
    <row r="6608" spans="6:6" x14ac:dyDescent="0.3">
      <c r="F6608" s="2"/>
    </row>
    <row r="6609" spans="6:6" x14ac:dyDescent="0.3">
      <c r="F6609" s="2"/>
    </row>
    <row r="6610" spans="6:6" x14ac:dyDescent="0.3">
      <c r="F6610" s="2"/>
    </row>
    <row r="6611" spans="6:6" x14ac:dyDescent="0.3">
      <c r="F6611" s="2"/>
    </row>
    <row r="6612" spans="6:6" x14ac:dyDescent="0.3">
      <c r="F6612" s="2"/>
    </row>
    <row r="6613" spans="6:6" x14ac:dyDescent="0.3">
      <c r="F6613" s="2"/>
    </row>
    <row r="6614" spans="6:6" x14ac:dyDescent="0.3">
      <c r="F6614" s="2"/>
    </row>
    <row r="6615" spans="6:6" x14ac:dyDescent="0.3">
      <c r="F6615" s="2"/>
    </row>
    <row r="6616" spans="6:6" x14ac:dyDescent="0.3">
      <c r="F6616" s="2"/>
    </row>
    <row r="6617" spans="6:6" x14ac:dyDescent="0.3">
      <c r="F6617" s="2"/>
    </row>
    <row r="6618" spans="6:6" x14ac:dyDescent="0.3">
      <c r="F6618" s="2"/>
    </row>
    <row r="6619" spans="6:6" x14ac:dyDescent="0.3">
      <c r="F6619" s="2"/>
    </row>
    <row r="6620" spans="6:6" x14ac:dyDescent="0.3">
      <c r="F6620" s="2"/>
    </row>
    <row r="6621" spans="6:6" x14ac:dyDescent="0.3">
      <c r="F6621" s="2"/>
    </row>
    <row r="6622" spans="6:6" x14ac:dyDescent="0.3">
      <c r="F6622" s="2"/>
    </row>
    <row r="6623" spans="6:6" x14ac:dyDescent="0.3">
      <c r="F6623" s="2"/>
    </row>
    <row r="6624" spans="6:6" x14ac:dyDescent="0.3">
      <c r="F6624" s="2"/>
    </row>
    <row r="6625" spans="6:6" x14ac:dyDescent="0.3">
      <c r="F6625" s="2"/>
    </row>
    <row r="6626" spans="6:6" x14ac:dyDescent="0.3">
      <c r="F6626" s="2"/>
    </row>
    <row r="6627" spans="6:6" x14ac:dyDescent="0.3">
      <c r="F6627" s="2"/>
    </row>
    <row r="6628" spans="6:6" x14ac:dyDescent="0.3">
      <c r="F6628" s="2"/>
    </row>
    <row r="6629" spans="6:6" x14ac:dyDescent="0.3">
      <c r="F6629" s="2"/>
    </row>
    <row r="6630" spans="6:6" x14ac:dyDescent="0.3">
      <c r="F6630" s="2"/>
    </row>
    <row r="6631" spans="6:6" x14ac:dyDescent="0.3">
      <c r="F6631" s="2"/>
    </row>
    <row r="6632" spans="6:6" x14ac:dyDescent="0.3">
      <c r="F6632" s="2"/>
    </row>
    <row r="6633" spans="6:6" x14ac:dyDescent="0.3">
      <c r="F6633" s="2"/>
    </row>
    <row r="6634" spans="6:6" x14ac:dyDescent="0.3">
      <c r="F6634" s="2"/>
    </row>
    <row r="6635" spans="6:6" x14ac:dyDescent="0.3">
      <c r="F6635" s="2"/>
    </row>
    <row r="6636" spans="6:6" x14ac:dyDescent="0.3">
      <c r="F6636" s="2"/>
    </row>
    <row r="6637" spans="6:6" x14ac:dyDescent="0.3">
      <c r="F6637" s="2"/>
    </row>
    <row r="6638" spans="6:6" x14ac:dyDescent="0.3">
      <c r="F6638" s="2"/>
    </row>
    <row r="6639" spans="6:6" x14ac:dyDescent="0.3">
      <c r="F6639" s="2"/>
    </row>
    <row r="6640" spans="6:6" x14ac:dyDescent="0.3">
      <c r="F6640" s="2"/>
    </row>
    <row r="6641" spans="6:6" x14ac:dyDescent="0.3">
      <c r="F6641" s="2"/>
    </row>
    <row r="6642" spans="6:6" x14ac:dyDescent="0.3">
      <c r="F6642" s="2"/>
    </row>
    <row r="6643" spans="6:6" x14ac:dyDescent="0.3">
      <c r="F6643" s="2"/>
    </row>
    <row r="6644" spans="6:6" x14ac:dyDescent="0.3">
      <c r="F6644" s="2"/>
    </row>
    <row r="6645" spans="6:6" x14ac:dyDescent="0.3">
      <c r="F6645" s="2"/>
    </row>
    <row r="6646" spans="6:6" x14ac:dyDescent="0.3">
      <c r="F6646" s="2"/>
    </row>
    <row r="6647" spans="6:6" x14ac:dyDescent="0.3">
      <c r="F6647" s="2"/>
    </row>
    <row r="6648" spans="6:6" x14ac:dyDescent="0.3">
      <c r="F6648" s="2"/>
    </row>
    <row r="6649" spans="6:6" x14ac:dyDescent="0.3">
      <c r="F6649" s="2"/>
    </row>
    <row r="6650" spans="6:6" x14ac:dyDescent="0.3">
      <c r="F6650" s="2"/>
    </row>
    <row r="6651" spans="6:6" x14ac:dyDescent="0.3">
      <c r="F6651" s="2"/>
    </row>
    <row r="6652" spans="6:6" x14ac:dyDescent="0.3">
      <c r="F6652" s="2"/>
    </row>
    <row r="6653" spans="6:6" x14ac:dyDescent="0.3">
      <c r="F6653" s="2"/>
    </row>
    <row r="6654" spans="6:6" x14ac:dyDescent="0.3">
      <c r="F6654" s="2"/>
    </row>
    <row r="6655" spans="6:6" x14ac:dyDescent="0.3">
      <c r="F6655" s="2"/>
    </row>
    <row r="6656" spans="6:6" x14ac:dyDescent="0.3">
      <c r="F6656" s="2"/>
    </row>
    <row r="6657" spans="6:6" x14ac:dyDescent="0.3">
      <c r="F6657" s="2"/>
    </row>
    <row r="6658" spans="6:6" x14ac:dyDescent="0.3">
      <c r="F6658" s="2"/>
    </row>
    <row r="6659" spans="6:6" x14ac:dyDescent="0.3">
      <c r="F6659" s="2"/>
    </row>
    <row r="6660" spans="6:6" x14ac:dyDescent="0.3">
      <c r="F6660" s="2"/>
    </row>
    <row r="6661" spans="6:6" x14ac:dyDescent="0.3">
      <c r="F6661" s="2"/>
    </row>
    <row r="6662" spans="6:6" x14ac:dyDescent="0.3">
      <c r="F6662" s="2"/>
    </row>
    <row r="6663" spans="6:6" x14ac:dyDescent="0.3">
      <c r="F6663" s="2"/>
    </row>
    <row r="6664" spans="6:6" x14ac:dyDescent="0.3">
      <c r="F6664" s="2"/>
    </row>
    <row r="6665" spans="6:6" x14ac:dyDescent="0.3">
      <c r="F6665" s="2"/>
    </row>
    <row r="6666" spans="6:6" x14ac:dyDescent="0.3">
      <c r="F6666" s="2"/>
    </row>
    <row r="6667" spans="6:6" x14ac:dyDescent="0.3">
      <c r="F6667" s="2"/>
    </row>
    <row r="6668" spans="6:6" x14ac:dyDescent="0.3">
      <c r="F6668" s="2"/>
    </row>
    <row r="6669" spans="6:6" x14ac:dyDescent="0.3">
      <c r="F6669" s="2"/>
    </row>
    <row r="6670" spans="6:6" x14ac:dyDescent="0.3">
      <c r="F6670" s="2"/>
    </row>
    <row r="6671" spans="6:6" x14ac:dyDescent="0.3">
      <c r="F6671" s="2"/>
    </row>
    <row r="6672" spans="6:6" x14ac:dyDescent="0.3">
      <c r="F6672" s="2"/>
    </row>
    <row r="6673" spans="6:6" x14ac:dyDescent="0.3">
      <c r="F6673" s="2"/>
    </row>
    <row r="6674" spans="6:6" x14ac:dyDescent="0.3">
      <c r="F6674" s="2"/>
    </row>
    <row r="6675" spans="6:6" x14ac:dyDescent="0.3">
      <c r="F6675" s="2"/>
    </row>
    <row r="6676" spans="6:6" x14ac:dyDescent="0.3">
      <c r="F6676" s="2"/>
    </row>
    <row r="6677" spans="6:6" x14ac:dyDescent="0.3">
      <c r="F6677" s="2"/>
    </row>
    <row r="6678" spans="6:6" x14ac:dyDescent="0.3">
      <c r="F6678" s="2"/>
    </row>
    <row r="6679" spans="6:6" x14ac:dyDescent="0.3">
      <c r="F6679" s="2"/>
    </row>
    <row r="6680" spans="6:6" x14ac:dyDescent="0.3">
      <c r="F6680" s="2"/>
    </row>
    <row r="6681" spans="6:6" x14ac:dyDescent="0.3">
      <c r="F6681" s="2"/>
    </row>
    <row r="6682" spans="6:6" x14ac:dyDescent="0.3">
      <c r="F6682" s="2"/>
    </row>
    <row r="6683" spans="6:6" x14ac:dyDescent="0.3">
      <c r="F6683" s="2"/>
    </row>
    <row r="6684" spans="6:6" x14ac:dyDescent="0.3">
      <c r="F6684" s="2"/>
    </row>
    <row r="6685" spans="6:6" x14ac:dyDescent="0.3">
      <c r="F6685" s="2"/>
    </row>
    <row r="6686" spans="6:6" x14ac:dyDescent="0.3">
      <c r="F6686" s="2"/>
    </row>
    <row r="6687" spans="6:6" x14ac:dyDescent="0.3">
      <c r="F6687" s="2"/>
    </row>
    <row r="6688" spans="6:6" x14ac:dyDescent="0.3">
      <c r="F6688" s="2"/>
    </row>
    <row r="6689" spans="6:6" x14ac:dyDescent="0.3">
      <c r="F6689" s="2"/>
    </row>
    <row r="6690" spans="6:6" x14ac:dyDescent="0.3">
      <c r="F6690" s="2"/>
    </row>
    <row r="6691" spans="6:6" x14ac:dyDescent="0.3">
      <c r="F6691" s="2"/>
    </row>
    <row r="6692" spans="6:6" x14ac:dyDescent="0.3">
      <c r="F6692" s="2"/>
    </row>
    <row r="6693" spans="6:6" x14ac:dyDescent="0.3">
      <c r="F6693" s="2"/>
    </row>
    <row r="6694" spans="6:6" x14ac:dyDescent="0.3">
      <c r="F6694" s="2"/>
    </row>
    <row r="6695" spans="6:6" x14ac:dyDescent="0.3">
      <c r="F6695" s="2"/>
    </row>
    <row r="6696" spans="6:6" x14ac:dyDescent="0.3">
      <c r="F6696" s="2"/>
    </row>
    <row r="6697" spans="6:6" x14ac:dyDescent="0.3">
      <c r="F6697" s="2"/>
    </row>
    <row r="6698" spans="6:6" x14ac:dyDescent="0.3">
      <c r="F6698" s="2"/>
    </row>
    <row r="6699" spans="6:6" x14ac:dyDescent="0.3">
      <c r="F6699" s="2"/>
    </row>
    <row r="6700" spans="6:6" x14ac:dyDescent="0.3">
      <c r="F6700" s="2"/>
    </row>
    <row r="6701" spans="6:6" x14ac:dyDescent="0.3">
      <c r="F6701" s="2"/>
    </row>
    <row r="6702" spans="6:6" x14ac:dyDescent="0.3">
      <c r="F6702" s="2"/>
    </row>
    <row r="6703" spans="6:6" x14ac:dyDescent="0.3">
      <c r="F6703" s="2"/>
    </row>
    <row r="6704" spans="6:6" x14ac:dyDescent="0.3">
      <c r="F6704" s="2"/>
    </row>
    <row r="6705" spans="6:6" x14ac:dyDescent="0.3">
      <c r="F6705" s="2"/>
    </row>
    <row r="6706" spans="6:6" x14ac:dyDescent="0.3">
      <c r="F6706" s="2"/>
    </row>
    <row r="6707" spans="6:6" x14ac:dyDescent="0.3">
      <c r="F6707" s="2"/>
    </row>
    <row r="6708" spans="6:6" x14ac:dyDescent="0.3">
      <c r="F6708" s="2"/>
    </row>
    <row r="6709" spans="6:6" x14ac:dyDescent="0.3">
      <c r="F6709" s="2"/>
    </row>
    <row r="6710" spans="6:6" x14ac:dyDescent="0.3">
      <c r="F6710" s="2"/>
    </row>
    <row r="6711" spans="6:6" x14ac:dyDescent="0.3">
      <c r="F6711" s="2"/>
    </row>
    <row r="6712" spans="6:6" x14ac:dyDescent="0.3">
      <c r="F6712" s="2"/>
    </row>
    <row r="6713" spans="6:6" x14ac:dyDescent="0.3">
      <c r="F6713" s="2"/>
    </row>
    <row r="6714" spans="6:6" x14ac:dyDescent="0.3">
      <c r="F6714" s="2"/>
    </row>
    <row r="6715" spans="6:6" x14ac:dyDescent="0.3">
      <c r="F6715" s="2"/>
    </row>
    <row r="6716" spans="6:6" x14ac:dyDescent="0.3">
      <c r="F6716" s="2"/>
    </row>
    <row r="6717" spans="6:6" x14ac:dyDescent="0.3">
      <c r="F6717" s="2"/>
    </row>
    <row r="6718" spans="6:6" x14ac:dyDescent="0.3">
      <c r="F6718" s="2"/>
    </row>
    <row r="6719" spans="6:6" x14ac:dyDescent="0.3">
      <c r="F6719" s="2"/>
    </row>
    <row r="6720" spans="6:6" x14ac:dyDescent="0.3">
      <c r="F6720" s="2"/>
    </row>
    <row r="6721" spans="6:6" x14ac:dyDescent="0.3">
      <c r="F6721" s="2"/>
    </row>
    <row r="6722" spans="6:6" x14ac:dyDescent="0.3">
      <c r="F6722" s="2"/>
    </row>
    <row r="6723" spans="6:6" x14ac:dyDescent="0.3">
      <c r="F6723" s="2"/>
    </row>
    <row r="6724" spans="6:6" x14ac:dyDescent="0.3">
      <c r="F6724" s="2"/>
    </row>
    <row r="6725" spans="6:6" x14ac:dyDescent="0.3">
      <c r="F6725" s="2"/>
    </row>
    <row r="6726" spans="6:6" x14ac:dyDescent="0.3">
      <c r="F6726" s="2"/>
    </row>
    <row r="6727" spans="6:6" x14ac:dyDescent="0.3">
      <c r="F6727" s="2"/>
    </row>
    <row r="6728" spans="6:6" x14ac:dyDescent="0.3">
      <c r="F6728" s="2"/>
    </row>
    <row r="6729" spans="6:6" x14ac:dyDescent="0.3">
      <c r="F6729" s="2"/>
    </row>
    <row r="6730" spans="6:6" x14ac:dyDescent="0.3">
      <c r="F6730" s="2"/>
    </row>
    <row r="6731" spans="6:6" x14ac:dyDescent="0.3">
      <c r="F6731" s="2"/>
    </row>
    <row r="6732" spans="6:6" x14ac:dyDescent="0.3">
      <c r="F6732" s="2"/>
    </row>
    <row r="6733" spans="6:6" x14ac:dyDescent="0.3">
      <c r="F6733" s="2"/>
    </row>
    <row r="6734" spans="6:6" x14ac:dyDescent="0.3">
      <c r="F6734" s="2"/>
    </row>
    <row r="6735" spans="6:6" x14ac:dyDescent="0.3">
      <c r="F6735" s="2"/>
    </row>
    <row r="6736" spans="6:6" x14ac:dyDescent="0.3">
      <c r="F6736" s="2"/>
    </row>
    <row r="6737" spans="6:6" x14ac:dyDescent="0.3">
      <c r="F6737" s="2"/>
    </row>
    <row r="6738" spans="6:6" x14ac:dyDescent="0.3">
      <c r="F6738" s="2"/>
    </row>
    <row r="6739" spans="6:6" x14ac:dyDescent="0.3">
      <c r="F6739" s="2"/>
    </row>
    <row r="6740" spans="6:6" x14ac:dyDescent="0.3">
      <c r="F6740" s="2"/>
    </row>
    <row r="6741" spans="6:6" x14ac:dyDescent="0.3">
      <c r="F6741" s="2"/>
    </row>
    <row r="6742" spans="6:6" x14ac:dyDescent="0.3">
      <c r="F6742" s="2"/>
    </row>
    <row r="6743" spans="6:6" x14ac:dyDescent="0.3">
      <c r="F6743" s="2"/>
    </row>
    <row r="6744" spans="6:6" x14ac:dyDescent="0.3">
      <c r="F6744" s="2"/>
    </row>
    <row r="6745" spans="6:6" x14ac:dyDescent="0.3">
      <c r="F6745" s="2"/>
    </row>
    <row r="6746" spans="6:6" x14ac:dyDescent="0.3">
      <c r="F6746" s="2"/>
    </row>
    <row r="6747" spans="6:6" x14ac:dyDescent="0.3">
      <c r="F6747" s="2"/>
    </row>
    <row r="6748" spans="6:6" x14ac:dyDescent="0.3">
      <c r="F6748" s="2"/>
    </row>
    <row r="6749" spans="6:6" x14ac:dyDescent="0.3">
      <c r="F6749" s="2"/>
    </row>
    <row r="6750" spans="6:6" x14ac:dyDescent="0.3">
      <c r="F6750" s="2"/>
    </row>
    <row r="6751" spans="6:6" x14ac:dyDescent="0.3">
      <c r="F6751" s="2"/>
    </row>
    <row r="6752" spans="6:6" x14ac:dyDescent="0.3">
      <c r="F6752" s="2"/>
    </row>
    <row r="6753" spans="6:6" x14ac:dyDescent="0.3">
      <c r="F6753" s="2"/>
    </row>
    <row r="6754" spans="6:6" x14ac:dyDescent="0.3">
      <c r="F6754" s="2"/>
    </row>
    <row r="6755" spans="6:6" x14ac:dyDescent="0.3">
      <c r="F6755" s="2"/>
    </row>
    <row r="6756" spans="6:6" x14ac:dyDescent="0.3">
      <c r="F6756" s="2"/>
    </row>
    <row r="6757" spans="6:6" x14ac:dyDescent="0.3">
      <c r="F6757" s="2"/>
    </row>
    <row r="6758" spans="6:6" x14ac:dyDescent="0.3">
      <c r="F6758" s="2"/>
    </row>
    <row r="6759" spans="6:6" x14ac:dyDescent="0.3">
      <c r="F6759" s="2"/>
    </row>
    <row r="6760" spans="6:6" x14ac:dyDescent="0.3">
      <c r="F6760" s="2"/>
    </row>
    <row r="6761" spans="6:6" x14ac:dyDescent="0.3">
      <c r="F6761" s="2"/>
    </row>
    <row r="6762" spans="6:6" x14ac:dyDescent="0.3">
      <c r="F6762" s="2"/>
    </row>
    <row r="6763" spans="6:6" x14ac:dyDescent="0.3">
      <c r="F6763" s="2"/>
    </row>
    <row r="6764" spans="6:6" x14ac:dyDescent="0.3">
      <c r="F6764" s="2"/>
    </row>
    <row r="6765" spans="6:6" x14ac:dyDescent="0.3">
      <c r="F6765" s="2"/>
    </row>
    <row r="6766" spans="6:6" x14ac:dyDescent="0.3">
      <c r="F6766" s="2"/>
    </row>
    <row r="6767" spans="6:6" x14ac:dyDescent="0.3">
      <c r="F6767" s="2"/>
    </row>
    <row r="6768" spans="6:6" x14ac:dyDescent="0.3">
      <c r="F6768" s="2"/>
    </row>
    <row r="6769" spans="6:6" x14ac:dyDescent="0.3">
      <c r="F6769" s="2"/>
    </row>
    <row r="6770" spans="6:6" x14ac:dyDescent="0.3">
      <c r="F6770" s="2"/>
    </row>
    <row r="6771" spans="6:6" x14ac:dyDescent="0.3">
      <c r="F6771" s="2"/>
    </row>
    <row r="6772" spans="6:6" x14ac:dyDescent="0.3">
      <c r="F6772" s="2"/>
    </row>
    <row r="6773" spans="6:6" x14ac:dyDescent="0.3">
      <c r="F6773" s="2"/>
    </row>
    <row r="6774" spans="6:6" x14ac:dyDescent="0.3">
      <c r="F6774" s="2"/>
    </row>
    <row r="6775" spans="6:6" x14ac:dyDescent="0.3">
      <c r="F6775" s="2"/>
    </row>
    <row r="6776" spans="6:6" x14ac:dyDescent="0.3">
      <c r="F6776" s="2"/>
    </row>
    <row r="6777" spans="6:6" x14ac:dyDescent="0.3">
      <c r="F6777" s="2"/>
    </row>
    <row r="6778" spans="6:6" x14ac:dyDescent="0.3">
      <c r="F6778" s="2"/>
    </row>
    <row r="6779" spans="6:6" x14ac:dyDescent="0.3">
      <c r="F6779" s="2"/>
    </row>
    <row r="6780" spans="6:6" x14ac:dyDescent="0.3">
      <c r="F6780" s="2"/>
    </row>
    <row r="6781" spans="6:6" x14ac:dyDescent="0.3">
      <c r="F6781" s="2"/>
    </row>
    <row r="6782" spans="6:6" x14ac:dyDescent="0.3">
      <c r="F6782" s="2"/>
    </row>
    <row r="6783" spans="6:6" x14ac:dyDescent="0.3">
      <c r="F6783" s="2"/>
    </row>
    <row r="6784" spans="6:6" x14ac:dyDescent="0.3">
      <c r="F6784" s="2"/>
    </row>
    <row r="6785" spans="6:6" x14ac:dyDescent="0.3">
      <c r="F6785" s="2"/>
    </row>
    <row r="6786" spans="6:6" x14ac:dyDescent="0.3">
      <c r="F6786" s="2"/>
    </row>
    <row r="6787" spans="6:6" x14ac:dyDescent="0.3">
      <c r="F6787" s="2"/>
    </row>
    <row r="6788" spans="6:6" x14ac:dyDescent="0.3">
      <c r="F6788" s="2"/>
    </row>
    <row r="6789" spans="6:6" x14ac:dyDescent="0.3">
      <c r="F6789" s="2"/>
    </row>
    <row r="6790" spans="6:6" x14ac:dyDescent="0.3">
      <c r="F6790" s="2"/>
    </row>
    <row r="6791" spans="6:6" x14ac:dyDescent="0.3">
      <c r="F6791" s="2"/>
    </row>
    <row r="6792" spans="6:6" x14ac:dyDescent="0.3">
      <c r="F6792" s="2"/>
    </row>
    <row r="6793" spans="6:6" x14ac:dyDescent="0.3">
      <c r="F6793" s="2"/>
    </row>
    <row r="6794" spans="6:6" x14ac:dyDescent="0.3">
      <c r="F6794" s="2"/>
    </row>
    <row r="6795" spans="6:6" x14ac:dyDescent="0.3">
      <c r="F6795" s="2"/>
    </row>
    <row r="6796" spans="6:6" x14ac:dyDescent="0.3">
      <c r="F6796" s="2"/>
    </row>
    <row r="6797" spans="6:6" x14ac:dyDescent="0.3">
      <c r="F6797" s="2"/>
    </row>
    <row r="6798" spans="6:6" x14ac:dyDescent="0.3">
      <c r="F6798" s="2"/>
    </row>
    <row r="6799" spans="6:6" x14ac:dyDescent="0.3">
      <c r="F6799" s="2"/>
    </row>
    <row r="6800" spans="6:6" x14ac:dyDescent="0.3">
      <c r="F6800" s="2"/>
    </row>
    <row r="6801" spans="6:6" x14ac:dyDescent="0.3">
      <c r="F6801" s="2"/>
    </row>
    <row r="6802" spans="6:6" x14ac:dyDescent="0.3">
      <c r="F6802" s="2"/>
    </row>
    <row r="6803" spans="6:6" x14ac:dyDescent="0.3">
      <c r="F6803" s="2"/>
    </row>
    <row r="6804" spans="6:6" x14ac:dyDescent="0.3">
      <c r="F6804" s="2"/>
    </row>
    <row r="6805" spans="6:6" x14ac:dyDescent="0.3">
      <c r="F6805" s="2"/>
    </row>
    <row r="6806" spans="6:6" x14ac:dyDescent="0.3">
      <c r="F6806" s="2"/>
    </row>
    <row r="6807" spans="6:6" x14ac:dyDescent="0.3">
      <c r="F6807" s="2"/>
    </row>
    <row r="6808" spans="6:6" x14ac:dyDescent="0.3">
      <c r="F6808" s="2"/>
    </row>
    <row r="6809" spans="6:6" x14ac:dyDescent="0.3">
      <c r="F6809" s="2"/>
    </row>
    <row r="6810" spans="6:6" x14ac:dyDescent="0.3">
      <c r="F6810" s="2"/>
    </row>
    <row r="6811" spans="6:6" x14ac:dyDescent="0.3">
      <c r="F6811" s="2"/>
    </row>
    <row r="6812" spans="6:6" x14ac:dyDescent="0.3">
      <c r="F6812" s="2"/>
    </row>
    <row r="6813" spans="6:6" x14ac:dyDescent="0.3">
      <c r="F6813" s="2"/>
    </row>
    <row r="6814" spans="6:6" x14ac:dyDescent="0.3">
      <c r="F6814" s="2"/>
    </row>
    <row r="6815" spans="6:6" x14ac:dyDescent="0.3">
      <c r="F6815" s="2"/>
    </row>
    <row r="6816" spans="6:6" x14ac:dyDescent="0.3">
      <c r="F6816" s="2"/>
    </row>
    <row r="6817" spans="6:6" x14ac:dyDescent="0.3">
      <c r="F6817" s="2"/>
    </row>
    <row r="6818" spans="6:6" x14ac:dyDescent="0.3">
      <c r="F6818" s="2"/>
    </row>
    <row r="6819" spans="6:6" x14ac:dyDescent="0.3">
      <c r="F6819" s="2"/>
    </row>
    <row r="6820" spans="6:6" x14ac:dyDescent="0.3">
      <c r="F6820" s="2"/>
    </row>
    <row r="6821" spans="6:6" x14ac:dyDescent="0.3">
      <c r="F6821" s="2"/>
    </row>
    <row r="6822" spans="6:6" x14ac:dyDescent="0.3">
      <c r="F6822" s="2"/>
    </row>
    <row r="6823" spans="6:6" x14ac:dyDescent="0.3">
      <c r="F6823" s="2"/>
    </row>
    <row r="6824" spans="6:6" x14ac:dyDescent="0.3">
      <c r="F6824" s="2"/>
    </row>
    <row r="6825" spans="6:6" x14ac:dyDescent="0.3">
      <c r="F6825" s="2"/>
    </row>
    <row r="6826" spans="6:6" x14ac:dyDescent="0.3">
      <c r="F6826" s="2"/>
    </row>
    <row r="6827" spans="6:6" x14ac:dyDescent="0.3">
      <c r="F6827" s="2"/>
    </row>
    <row r="6828" spans="6:6" x14ac:dyDescent="0.3">
      <c r="F6828" s="2"/>
    </row>
    <row r="6829" spans="6:6" x14ac:dyDescent="0.3">
      <c r="F6829" s="2"/>
    </row>
    <row r="6830" spans="6:6" x14ac:dyDescent="0.3">
      <c r="F6830" s="2"/>
    </row>
    <row r="6831" spans="6:6" x14ac:dyDescent="0.3">
      <c r="F6831" s="2"/>
    </row>
    <row r="6832" spans="6:6" x14ac:dyDescent="0.3">
      <c r="F6832" s="2"/>
    </row>
    <row r="6833" spans="6:6" x14ac:dyDescent="0.3">
      <c r="F6833" s="2"/>
    </row>
    <row r="6834" spans="6:6" x14ac:dyDescent="0.3">
      <c r="F6834" s="2"/>
    </row>
    <row r="6835" spans="6:6" x14ac:dyDescent="0.3">
      <c r="F6835" s="2"/>
    </row>
    <row r="6836" spans="6:6" x14ac:dyDescent="0.3">
      <c r="F6836" s="2"/>
    </row>
    <row r="6837" spans="6:6" x14ac:dyDescent="0.3">
      <c r="F6837" s="2"/>
    </row>
    <row r="6838" spans="6:6" x14ac:dyDescent="0.3">
      <c r="F6838" s="2"/>
    </row>
    <row r="6839" spans="6:6" x14ac:dyDescent="0.3">
      <c r="F6839" s="2"/>
    </row>
    <row r="6840" spans="6:6" x14ac:dyDescent="0.3">
      <c r="F6840" s="2"/>
    </row>
    <row r="6841" spans="6:6" x14ac:dyDescent="0.3">
      <c r="F6841" s="2"/>
    </row>
    <row r="6842" spans="6:6" x14ac:dyDescent="0.3">
      <c r="F6842" s="2"/>
    </row>
    <row r="6843" spans="6:6" x14ac:dyDescent="0.3">
      <c r="F6843" s="2"/>
    </row>
    <row r="6844" spans="6:6" x14ac:dyDescent="0.3">
      <c r="F6844" s="2"/>
    </row>
    <row r="6845" spans="6:6" x14ac:dyDescent="0.3">
      <c r="F6845" s="2"/>
    </row>
    <row r="6846" spans="6:6" x14ac:dyDescent="0.3">
      <c r="F6846" s="2"/>
    </row>
    <row r="6847" spans="6:6" x14ac:dyDescent="0.3">
      <c r="F6847" s="2"/>
    </row>
    <row r="6848" spans="6:6" x14ac:dyDescent="0.3">
      <c r="F6848" s="2"/>
    </row>
    <row r="6849" spans="6:6" x14ac:dyDescent="0.3">
      <c r="F6849" s="2"/>
    </row>
    <row r="6850" spans="6:6" x14ac:dyDescent="0.3">
      <c r="F6850" s="2"/>
    </row>
    <row r="6851" spans="6:6" x14ac:dyDescent="0.3">
      <c r="F6851" s="2"/>
    </row>
    <row r="6852" spans="6:6" x14ac:dyDescent="0.3">
      <c r="F6852" s="2"/>
    </row>
    <row r="6853" spans="6:6" x14ac:dyDescent="0.3">
      <c r="F6853" s="2"/>
    </row>
    <row r="6854" spans="6:6" x14ac:dyDescent="0.3">
      <c r="F6854" s="2"/>
    </row>
    <row r="6855" spans="6:6" x14ac:dyDescent="0.3">
      <c r="F6855" s="2"/>
    </row>
    <row r="6856" spans="6:6" x14ac:dyDescent="0.3">
      <c r="F6856" s="2"/>
    </row>
    <row r="6857" spans="6:6" x14ac:dyDescent="0.3">
      <c r="F6857" s="2"/>
    </row>
    <row r="6858" spans="6:6" x14ac:dyDescent="0.3">
      <c r="F6858" s="2"/>
    </row>
    <row r="6859" spans="6:6" x14ac:dyDescent="0.3">
      <c r="F6859" s="2"/>
    </row>
    <row r="6860" spans="6:6" x14ac:dyDescent="0.3">
      <c r="F6860" s="2"/>
    </row>
    <row r="6861" spans="6:6" x14ac:dyDescent="0.3">
      <c r="F6861" s="2"/>
    </row>
    <row r="6862" spans="6:6" x14ac:dyDescent="0.3">
      <c r="F6862" s="2"/>
    </row>
    <row r="6863" spans="6:6" x14ac:dyDescent="0.3">
      <c r="F6863" s="2"/>
    </row>
    <row r="6864" spans="6:6" x14ac:dyDescent="0.3">
      <c r="F6864" s="2"/>
    </row>
    <row r="6865" spans="6:6" x14ac:dyDescent="0.3">
      <c r="F6865" s="2"/>
    </row>
    <row r="6866" spans="6:6" x14ac:dyDescent="0.3">
      <c r="F6866" s="2"/>
    </row>
    <row r="6867" spans="6:6" x14ac:dyDescent="0.3">
      <c r="F6867" s="2"/>
    </row>
    <row r="6868" spans="6:6" x14ac:dyDescent="0.3">
      <c r="F6868" s="2"/>
    </row>
    <row r="6869" spans="6:6" x14ac:dyDescent="0.3">
      <c r="F6869" s="2"/>
    </row>
    <row r="6870" spans="6:6" x14ac:dyDescent="0.3">
      <c r="F6870" s="2"/>
    </row>
    <row r="6871" spans="6:6" x14ac:dyDescent="0.3">
      <c r="F6871" s="2"/>
    </row>
    <row r="6872" spans="6:6" x14ac:dyDescent="0.3">
      <c r="F6872" s="2"/>
    </row>
    <row r="6873" spans="6:6" x14ac:dyDescent="0.3">
      <c r="F6873" s="2"/>
    </row>
    <row r="6874" spans="6:6" x14ac:dyDescent="0.3">
      <c r="F6874" s="2"/>
    </row>
    <row r="6875" spans="6:6" x14ac:dyDescent="0.3">
      <c r="F6875" s="2"/>
    </row>
    <row r="6876" spans="6:6" x14ac:dyDescent="0.3">
      <c r="F6876" s="2"/>
    </row>
    <row r="6877" spans="6:6" x14ac:dyDescent="0.3">
      <c r="F6877" s="2"/>
    </row>
    <row r="6878" spans="6:6" x14ac:dyDescent="0.3">
      <c r="F6878" s="2"/>
    </row>
    <row r="6879" spans="6:6" x14ac:dyDescent="0.3">
      <c r="F6879" s="2"/>
    </row>
    <row r="6880" spans="6:6" x14ac:dyDescent="0.3">
      <c r="F6880" s="2"/>
    </row>
    <row r="6881" spans="6:6" x14ac:dyDescent="0.3">
      <c r="F6881" s="2"/>
    </row>
    <row r="6882" spans="6:6" x14ac:dyDescent="0.3">
      <c r="F6882" s="2"/>
    </row>
    <row r="6883" spans="6:6" x14ac:dyDescent="0.3">
      <c r="F6883" s="2"/>
    </row>
    <row r="6884" spans="6:6" x14ac:dyDescent="0.3">
      <c r="F6884" s="2"/>
    </row>
    <row r="6885" spans="6:6" x14ac:dyDescent="0.3">
      <c r="F6885" s="2"/>
    </row>
    <row r="6886" spans="6:6" x14ac:dyDescent="0.3">
      <c r="F6886" s="2"/>
    </row>
    <row r="6887" spans="6:6" x14ac:dyDescent="0.3">
      <c r="F6887" s="2"/>
    </row>
    <row r="6888" spans="6:6" x14ac:dyDescent="0.3">
      <c r="F6888" s="2"/>
    </row>
    <row r="6889" spans="6:6" x14ac:dyDescent="0.3">
      <c r="F6889" s="2"/>
    </row>
    <row r="6890" spans="6:6" x14ac:dyDescent="0.3">
      <c r="F6890" s="2"/>
    </row>
    <row r="6891" spans="6:6" x14ac:dyDescent="0.3">
      <c r="F6891" s="2"/>
    </row>
    <row r="6892" spans="6:6" x14ac:dyDescent="0.3">
      <c r="F6892" s="2"/>
    </row>
    <row r="6893" spans="6:6" x14ac:dyDescent="0.3">
      <c r="F6893" s="2"/>
    </row>
    <row r="6894" spans="6:6" x14ac:dyDescent="0.3">
      <c r="F6894" s="2"/>
    </row>
    <row r="6895" spans="6:6" x14ac:dyDescent="0.3">
      <c r="F6895" s="2"/>
    </row>
    <row r="6896" spans="6:6" x14ac:dyDescent="0.3">
      <c r="F6896" s="2"/>
    </row>
    <row r="6897" spans="6:6" x14ac:dyDescent="0.3">
      <c r="F6897" s="2"/>
    </row>
    <row r="6898" spans="6:6" x14ac:dyDescent="0.3">
      <c r="F6898" s="2"/>
    </row>
    <row r="6899" spans="6:6" x14ac:dyDescent="0.3">
      <c r="F6899" s="2"/>
    </row>
    <row r="6900" spans="6:6" x14ac:dyDescent="0.3">
      <c r="F6900" s="2"/>
    </row>
    <row r="6901" spans="6:6" x14ac:dyDescent="0.3">
      <c r="F6901" s="2"/>
    </row>
    <row r="6902" spans="6:6" x14ac:dyDescent="0.3">
      <c r="F6902" s="2"/>
    </row>
    <row r="6903" spans="6:6" x14ac:dyDescent="0.3">
      <c r="F6903" s="2"/>
    </row>
    <row r="6904" spans="6:6" x14ac:dyDescent="0.3">
      <c r="F6904" s="2"/>
    </row>
    <row r="6905" spans="6:6" x14ac:dyDescent="0.3">
      <c r="F6905" s="2"/>
    </row>
    <row r="6906" spans="6:6" x14ac:dyDescent="0.3">
      <c r="F6906" s="2"/>
    </row>
    <row r="6907" spans="6:6" x14ac:dyDescent="0.3">
      <c r="F6907" s="2"/>
    </row>
    <row r="6908" spans="6:6" x14ac:dyDescent="0.3">
      <c r="F6908" s="2"/>
    </row>
    <row r="6909" spans="6:6" x14ac:dyDescent="0.3">
      <c r="F6909" s="2"/>
    </row>
    <row r="6910" spans="6:6" x14ac:dyDescent="0.3">
      <c r="F6910" s="2"/>
    </row>
    <row r="6911" spans="6:6" x14ac:dyDescent="0.3">
      <c r="F6911" s="2"/>
    </row>
    <row r="6912" spans="6:6" x14ac:dyDescent="0.3">
      <c r="F6912" s="2"/>
    </row>
    <row r="6913" spans="6:6" x14ac:dyDescent="0.3">
      <c r="F6913" s="2"/>
    </row>
    <row r="6914" spans="6:6" x14ac:dyDescent="0.3">
      <c r="F6914" s="2"/>
    </row>
    <row r="6915" spans="6:6" x14ac:dyDescent="0.3">
      <c r="F6915" s="2"/>
    </row>
    <row r="6916" spans="6:6" x14ac:dyDescent="0.3">
      <c r="F6916" s="2"/>
    </row>
    <row r="6917" spans="6:6" x14ac:dyDescent="0.3">
      <c r="F6917" s="2"/>
    </row>
    <row r="6918" spans="6:6" x14ac:dyDescent="0.3">
      <c r="F6918" s="2"/>
    </row>
    <row r="6919" spans="6:6" x14ac:dyDescent="0.3">
      <c r="F6919" s="2"/>
    </row>
    <row r="6920" spans="6:6" x14ac:dyDescent="0.3">
      <c r="F6920" s="2"/>
    </row>
    <row r="6921" spans="6:6" x14ac:dyDescent="0.3">
      <c r="F6921" s="2"/>
    </row>
    <row r="6922" spans="6:6" x14ac:dyDescent="0.3">
      <c r="F6922" s="2"/>
    </row>
    <row r="6923" spans="6:6" x14ac:dyDescent="0.3">
      <c r="F6923" s="2"/>
    </row>
    <row r="6924" spans="6:6" x14ac:dyDescent="0.3">
      <c r="F6924" s="2"/>
    </row>
    <row r="6925" spans="6:6" x14ac:dyDescent="0.3">
      <c r="F6925" s="2"/>
    </row>
    <row r="6926" spans="6:6" x14ac:dyDescent="0.3">
      <c r="F6926" s="2"/>
    </row>
    <row r="6927" spans="6:6" x14ac:dyDescent="0.3">
      <c r="F6927" s="2"/>
    </row>
    <row r="6928" spans="6:6" x14ac:dyDescent="0.3">
      <c r="F6928" s="2"/>
    </row>
    <row r="6929" spans="6:6" x14ac:dyDescent="0.3">
      <c r="F6929" s="2"/>
    </row>
    <row r="6930" spans="6:6" x14ac:dyDescent="0.3">
      <c r="F6930" s="2"/>
    </row>
    <row r="6931" spans="6:6" x14ac:dyDescent="0.3">
      <c r="F6931" s="2"/>
    </row>
    <row r="6932" spans="6:6" x14ac:dyDescent="0.3">
      <c r="F6932" s="2"/>
    </row>
    <row r="6933" spans="6:6" x14ac:dyDescent="0.3">
      <c r="F6933" s="2"/>
    </row>
    <row r="6934" spans="6:6" x14ac:dyDescent="0.3">
      <c r="F6934" s="2"/>
    </row>
    <row r="6935" spans="6:6" x14ac:dyDescent="0.3">
      <c r="F6935" s="2"/>
    </row>
    <row r="6936" spans="6:6" x14ac:dyDescent="0.3">
      <c r="F6936" s="2"/>
    </row>
    <row r="6937" spans="6:6" x14ac:dyDescent="0.3">
      <c r="F6937" s="2"/>
    </row>
    <row r="6938" spans="6:6" x14ac:dyDescent="0.3">
      <c r="F6938" s="2"/>
    </row>
    <row r="6939" spans="6:6" x14ac:dyDescent="0.3">
      <c r="F6939" s="2"/>
    </row>
    <row r="6940" spans="6:6" x14ac:dyDescent="0.3">
      <c r="F6940" s="2"/>
    </row>
    <row r="6941" spans="6:6" x14ac:dyDescent="0.3">
      <c r="F6941" s="2"/>
    </row>
    <row r="6942" spans="6:6" x14ac:dyDescent="0.3">
      <c r="F6942" s="2"/>
    </row>
    <row r="6943" spans="6:6" x14ac:dyDescent="0.3">
      <c r="F6943" s="2"/>
    </row>
    <row r="6944" spans="6:6" x14ac:dyDescent="0.3">
      <c r="F6944" s="2"/>
    </row>
    <row r="6945" spans="6:6" x14ac:dyDescent="0.3">
      <c r="F6945" s="2"/>
    </row>
    <row r="6946" spans="6:6" x14ac:dyDescent="0.3">
      <c r="F6946" s="2"/>
    </row>
    <row r="6947" spans="6:6" x14ac:dyDescent="0.3">
      <c r="F6947" s="2"/>
    </row>
    <row r="6948" spans="6:6" x14ac:dyDescent="0.3">
      <c r="F6948" s="2"/>
    </row>
    <row r="6949" spans="6:6" x14ac:dyDescent="0.3">
      <c r="F6949" s="2"/>
    </row>
    <row r="6950" spans="6:6" x14ac:dyDescent="0.3">
      <c r="F6950" s="2"/>
    </row>
    <row r="6951" spans="6:6" x14ac:dyDescent="0.3">
      <c r="F6951" s="2"/>
    </row>
    <row r="6952" spans="6:6" x14ac:dyDescent="0.3">
      <c r="F6952" s="2"/>
    </row>
    <row r="6953" spans="6:6" x14ac:dyDescent="0.3">
      <c r="F6953" s="2"/>
    </row>
    <row r="6954" spans="6:6" x14ac:dyDescent="0.3">
      <c r="F6954" s="2"/>
    </row>
    <row r="6955" spans="6:6" x14ac:dyDescent="0.3">
      <c r="F6955" s="2"/>
    </row>
    <row r="6956" spans="6:6" x14ac:dyDescent="0.3">
      <c r="F6956" s="2"/>
    </row>
    <row r="6957" spans="6:6" x14ac:dyDescent="0.3">
      <c r="F6957" s="2"/>
    </row>
    <row r="6958" spans="6:6" x14ac:dyDescent="0.3">
      <c r="F6958" s="2"/>
    </row>
    <row r="6959" spans="6:6" x14ac:dyDescent="0.3">
      <c r="F6959" s="2"/>
    </row>
    <row r="6960" spans="6:6" x14ac:dyDescent="0.3">
      <c r="F6960" s="2"/>
    </row>
    <row r="6961" spans="6:6" x14ac:dyDescent="0.3">
      <c r="F6961" s="2"/>
    </row>
    <row r="6962" spans="6:6" x14ac:dyDescent="0.3">
      <c r="F6962" s="2"/>
    </row>
    <row r="6963" spans="6:6" x14ac:dyDescent="0.3">
      <c r="F6963" s="2"/>
    </row>
    <row r="6964" spans="6:6" x14ac:dyDescent="0.3">
      <c r="F6964" s="2"/>
    </row>
    <row r="6965" spans="6:6" x14ac:dyDescent="0.3">
      <c r="F6965" s="2"/>
    </row>
    <row r="6966" spans="6:6" x14ac:dyDescent="0.3">
      <c r="F6966" s="2"/>
    </row>
    <row r="6967" spans="6:6" x14ac:dyDescent="0.3">
      <c r="F6967" s="2"/>
    </row>
    <row r="6968" spans="6:6" x14ac:dyDescent="0.3">
      <c r="F6968" s="2"/>
    </row>
    <row r="6969" spans="6:6" x14ac:dyDescent="0.3">
      <c r="F6969" s="2"/>
    </row>
    <row r="6970" spans="6:6" x14ac:dyDescent="0.3">
      <c r="F6970" s="2"/>
    </row>
    <row r="6971" spans="6:6" x14ac:dyDescent="0.3">
      <c r="F6971" s="2"/>
    </row>
    <row r="6972" spans="6:6" x14ac:dyDescent="0.3">
      <c r="F6972" s="2"/>
    </row>
    <row r="6973" spans="6:6" x14ac:dyDescent="0.3">
      <c r="F6973" s="2"/>
    </row>
    <row r="6974" spans="6:6" x14ac:dyDescent="0.3">
      <c r="F6974" s="2"/>
    </row>
    <row r="6975" spans="6:6" x14ac:dyDescent="0.3">
      <c r="F6975" s="2"/>
    </row>
    <row r="6976" spans="6:6" x14ac:dyDescent="0.3">
      <c r="F6976" s="2"/>
    </row>
    <row r="6977" spans="6:6" x14ac:dyDescent="0.3">
      <c r="F6977" s="2"/>
    </row>
    <row r="6978" spans="6:6" x14ac:dyDescent="0.3">
      <c r="F6978" s="2"/>
    </row>
    <row r="6979" spans="6:6" x14ac:dyDescent="0.3">
      <c r="F6979" s="2"/>
    </row>
    <row r="6980" spans="6:6" x14ac:dyDescent="0.3">
      <c r="F6980" s="2"/>
    </row>
    <row r="6981" spans="6:6" x14ac:dyDescent="0.3">
      <c r="F6981" s="2"/>
    </row>
    <row r="6982" spans="6:6" x14ac:dyDescent="0.3">
      <c r="F6982" s="2"/>
    </row>
    <row r="6983" spans="6:6" x14ac:dyDescent="0.3">
      <c r="F6983" s="2"/>
    </row>
    <row r="6984" spans="6:6" x14ac:dyDescent="0.3">
      <c r="F6984" s="2"/>
    </row>
    <row r="6985" spans="6:6" x14ac:dyDescent="0.3">
      <c r="F6985" s="2"/>
    </row>
    <row r="6986" spans="6:6" x14ac:dyDescent="0.3">
      <c r="F6986" s="2"/>
    </row>
    <row r="6987" spans="6:6" x14ac:dyDescent="0.3">
      <c r="F6987" s="2"/>
    </row>
    <row r="6988" spans="6:6" x14ac:dyDescent="0.3">
      <c r="F6988" s="2"/>
    </row>
    <row r="6989" spans="6:6" x14ac:dyDescent="0.3">
      <c r="F6989" s="2"/>
    </row>
    <row r="6990" spans="6:6" x14ac:dyDescent="0.3">
      <c r="F6990" s="2"/>
    </row>
    <row r="6991" spans="6:6" x14ac:dyDescent="0.3">
      <c r="F6991" s="2"/>
    </row>
    <row r="6992" spans="6:6" x14ac:dyDescent="0.3">
      <c r="F6992" s="2"/>
    </row>
    <row r="6993" spans="6:6" x14ac:dyDescent="0.3">
      <c r="F6993" s="2"/>
    </row>
    <row r="6994" spans="6:6" x14ac:dyDescent="0.3">
      <c r="F6994" s="2"/>
    </row>
    <row r="6995" spans="6:6" x14ac:dyDescent="0.3">
      <c r="F6995" s="2"/>
    </row>
    <row r="6996" spans="6:6" x14ac:dyDescent="0.3">
      <c r="F6996" s="2"/>
    </row>
    <row r="6997" spans="6:6" x14ac:dyDescent="0.3">
      <c r="F6997" s="2"/>
    </row>
    <row r="6998" spans="6:6" x14ac:dyDescent="0.3">
      <c r="F6998" s="2"/>
    </row>
    <row r="6999" spans="6:6" x14ac:dyDescent="0.3">
      <c r="F6999" s="2"/>
    </row>
    <row r="7000" spans="6:6" x14ac:dyDescent="0.3">
      <c r="F7000" s="2"/>
    </row>
    <row r="7001" spans="6:6" x14ac:dyDescent="0.3">
      <c r="F7001" s="2"/>
    </row>
    <row r="7002" spans="6:6" x14ac:dyDescent="0.3">
      <c r="F7002" s="2"/>
    </row>
    <row r="7003" spans="6:6" x14ac:dyDescent="0.3">
      <c r="F7003" s="2"/>
    </row>
    <row r="7004" spans="6:6" x14ac:dyDescent="0.3">
      <c r="F7004" s="2"/>
    </row>
    <row r="7005" spans="6:6" x14ac:dyDescent="0.3">
      <c r="F7005" s="2"/>
    </row>
    <row r="7006" spans="6:6" x14ac:dyDescent="0.3">
      <c r="F7006" s="2"/>
    </row>
    <row r="7007" spans="6:6" x14ac:dyDescent="0.3">
      <c r="F7007" s="2"/>
    </row>
    <row r="7008" spans="6:6" x14ac:dyDescent="0.3">
      <c r="F7008" s="2"/>
    </row>
    <row r="7009" spans="6:6" x14ac:dyDescent="0.3">
      <c r="F7009" s="2"/>
    </row>
    <row r="7010" spans="6:6" x14ac:dyDescent="0.3">
      <c r="F7010" s="2"/>
    </row>
    <row r="7011" spans="6:6" x14ac:dyDescent="0.3">
      <c r="F7011" s="2"/>
    </row>
    <row r="7012" spans="6:6" x14ac:dyDescent="0.3">
      <c r="F7012" s="2"/>
    </row>
    <row r="7013" spans="6:6" x14ac:dyDescent="0.3">
      <c r="F7013" s="2"/>
    </row>
    <row r="7014" spans="6:6" x14ac:dyDescent="0.3">
      <c r="F7014" s="2"/>
    </row>
    <row r="7015" spans="6:6" x14ac:dyDescent="0.3">
      <c r="F7015" s="2"/>
    </row>
    <row r="7016" spans="6:6" x14ac:dyDescent="0.3">
      <c r="F7016" s="2"/>
    </row>
    <row r="7017" spans="6:6" x14ac:dyDescent="0.3">
      <c r="F7017" s="2"/>
    </row>
    <row r="7018" spans="6:6" x14ac:dyDescent="0.3">
      <c r="F7018" s="2"/>
    </row>
    <row r="7019" spans="6:6" x14ac:dyDescent="0.3">
      <c r="F7019" s="2"/>
    </row>
    <row r="7020" spans="6:6" x14ac:dyDescent="0.3">
      <c r="F7020" s="2"/>
    </row>
    <row r="7021" spans="6:6" x14ac:dyDescent="0.3">
      <c r="F7021" s="2"/>
    </row>
    <row r="7022" spans="6:6" x14ac:dyDescent="0.3">
      <c r="F7022" s="2"/>
    </row>
    <row r="7023" spans="6:6" x14ac:dyDescent="0.3">
      <c r="F7023" s="2"/>
    </row>
    <row r="7024" spans="6:6" x14ac:dyDescent="0.3">
      <c r="F7024" s="2"/>
    </row>
    <row r="7025" spans="6:6" x14ac:dyDescent="0.3">
      <c r="F7025" s="2"/>
    </row>
    <row r="7026" spans="6:6" x14ac:dyDescent="0.3">
      <c r="F7026" s="2"/>
    </row>
    <row r="7027" spans="6:6" x14ac:dyDescent="0.3">
      <c r="F7027" s="2"/>
    </row>
    <row r="7028" spans="6:6" x14ac:dyDescent="0.3">
      <c r="F7028" s="2"/>
    </row>
    <row r="7029" spans="6:6" x14ac:dyDescent="0.3">
      <c r="F7029" s="2"/>
    </row>
    <row r="7030" spans="6:6" x14ac:dyDescent="0.3">
      <c r="F7030" s="2"/>
    </row>
    <row r="7031" spans="6:6" x14ac:dyDescent="0.3">
      <c r="F7031" s="2"/>
    </row>
    <row r="7032" spans="6:6" x14ac:dyDescent="0.3">
      <c r="F7032" s="2"/>
    </row>
    <row r="7033" spans="6:6" x14ac:dyDescent="0.3">
      <c r="F7033" s="2"/>
    </row>
    <row r="7034" spans="6:6" x14ac:dyDescent="0.3">
      <c r="F7034" s="2"/>
    </row>
    <row r="7035" spans="6:6" x14ac:dyDescent="0.3">
      <c r="F7035" s="2"/>
    </row>
    <row r="7036" spans="6:6" x14ac:dyDescent="0.3">
      <c r="F7036" s="2"/>
    </row>
    <row r="7037" spans="6:6" x14ac:dyDescent="0.3">
      <c r="F7037" s="2"/>
    </row>
    <row r="7038" spans="6:6" x14ac:dyDescent="0.3">
      <c r="F7038" s="2"/>
    </row>
    <row r="7039" spans="6:6" x14ac:dyDescent="0.3">
      <c r="F7039" s="2"/>
    </row>
    <row r="7040" spans="6:6" x14ac:dyDescent="0.3">
      <c r="F7040" s="2"/>
    </row>
    <row r="7041" spans="6:6" x14ac:dyDescent="0.3">
      <c r="F7041" s="2"/>
    </row>
    <row r="7042" spans="6:6" x14ac:dyDescent="0.3">
      <c r="F7042" s="2"/>
    </row>
    <row r="7043" spans="6:6" x14ac:dyDescent="0.3">
      <c r="F7043" s="2"/>
    </row>
    <row r="7044" spans="6:6" x14ac:dyDescent="0.3">
      <c r="F7044" s="2"/>
    </row>
    <row r="7045" spans="6:6" x14ac:dyDescent="0.3">
      <c r="F7045" s="2"/>
    </row>
    <row r="7046" spans="6:6" x14ac:dyDescent="0.3">
      <c r="F7046" s="2"/>
    </row>
    <row r="7047" spans="6:6" x14ac:dyDescent="0.3">
      <c r="F7047" s="2"/>
    </row>
    <row r="7048" spans="6:6" x14ac:dyDescent="0.3">
      <c r="F7048" s="2"/>
    </row>
    <row r="7049" spans="6:6" x14ac:dyDescent="0.3">
      <c r="F7049" s="2"/>
    </row>
    <row r="7050" spans="6:6" x14ac:dyDescent="0.3">
      <c r="F7050" s="2"/>
    </row>
    <row r="7051" spans="6:6" x14ac:dyDescent="0.3">
      <c r="F7051" s="2"/>
    </row>
    <row r="7052" spans="6:6" x14ac:dyDescent="0.3">
      <c r="F7052" s="2"/>
    </row>
    <row r="7053" spans="6:6" x14ac:dyDescent="0.3">
      <c r="F7053" s="2"/>
    </row>
    <row r="7054" spans="6:6" x14ac:dyDescent="0.3">
      <c r="F7054" s="2"/>
    </row>
    <row r="7055" spans="6:6" x14ac:dyDescent="0.3">
      <c r="F7055" s="2"/>
    </row>
    <row r="7056" spans="6:6" x14ac:dyDescent="0.3">
      <c r="F7056" s="2"/>
    </row>
    <row r="7057" spans="6:6" x14ac:dyDescent="0.3">
      <c r="F7057" s="2"/>
    </row>
    <row r="7058" spans="6:6" x14ac:dyDescent="0.3">
      <c r="F7058" s="2"/>
    </row>
    <row r="7059" spans="6:6" x14ac:dyDescent="0.3">
      <c r="F7059" s="2"/>
    </row>
    <row r="7060" spans="6:6" x14ac:dyDescent="0.3">
      <c r="F7060" s="2"/>
    </row>
    <row r="7061" spans="6:6" x14ac:dyDescent="0.3">
      <c r="F7061" s="2"/>
    </row>
    <row r="7062" spans="6:6" x14ac:dyDescent="0.3">
      <c r="F7062" s="2"/>
    </row>
    <row r="7063" spans="6:6" x14ac:dyDescent="0.3">
      <c r="F7063" s="2"/>
    </row>
    <row r="7064" spans="6:6" x14ac:dyDescent="0.3">
      <c r="F7064" s="2"/>
    </row>
    <row r="7065" spans="6:6" x14ac:dyDescent="0.3">
      <c r="F7065" s="2"/>
    </row>
    <row r="7066" spans="6:6" x14ac:dyDescent="0.3">
      <c r="F7066" s="2"/>
    </row>
    <row r="7067" spans="6:6" x14ac:dyDescent="0.3">
      <c r="F7067" s="2"/>
    </row>
    <row r="7068" spans="6:6" x14ac:dyDescent="0.3">
      <c r="F7068" s="2"/>
    </row>
    <row r="7069" spans="6:6" x14ac:dyDescent="0.3">
      <c r="F7069" s="2"/>
    </row>
    <row r="7070" spans="6:6" x14ac:dyDescent="0.3">
      <c r="F7070" s="2"/>
    </row>
    <row r="7071" spans="6:6" x14ac:dyDescent="0.3">
      <c r="F7071" s="2"/>
    </row>
    <row r="7072" spans="6:6" x14ac:dyDescent="0.3">
      <c r="F7072" s="2"/>
    </row>
    <row r="7073" spans="6:6" x14ac:dyDescent="0.3">
      <c r="F7073" s="2"/>
    </row>
    <row r="7074" spans="6:6" x14ac:dyDescent="0.3">
      <c r="F7074" s="2"/>
    </row>
    <row r="7075" spans="6:6" x14ac:dyDescent="0.3">
      <c r="F7075" s="2"/>
    </row>
    <row r="7076" spans="6:6" x14ac:dyDescent="0.3">
      <c r="F7076" s="2"/>
    </row>
    <row r="7077" spans="6:6" x14ac:dyDescent="0.3">
      <c r="F7077" s="2"/>
    </row>
    <row r="7078" spans="6:6" x14ac:dyDescent="0.3">
      <c r="F7078" s="2"/>
    </row>
    <row r="7079" spans="6:6" x14ac:dyDescent="0.3">
      <c r="F7079" s="2"/>
    </row>
    <row r="7080" spans="6:6" x14ac:dyDescent="0.3">
      <c r="F7080" s="2"/>
    </row>
    <row r="7081" spans="6:6" x14ac:dyDescent="0.3">
      <c r="F7081" s="2"/>
    </row>
    <row r="7082" spans="6:6" x14ac:dyDescent="0.3">
      <c r="F7082" s="2"/>
    </row>
    <row r="7083" spans="6:6" x14ac:dyDescent="0.3">
      <c r="F7083" s="2"/>
    </row>
    <row r="7084" spans="6:6" x14ac:dyDescent="0.3">
      <c r="F7084" s="2"/>
    </row>
    <row r="7085" spans="6:6" x14ac:dyDescent="0.3">
      <c r="F7085" s="2"/>
    </row>
    <row r="7086" spans="6:6" x14ac:dyDescent="0.3">
      <c r="F7086" s="2"/>
    </row>
    <row r="7087" spans="6:6" x14ac:dyDescent="0.3">
      <c r="F7087" s="2"/>
    </row>
    <row r="7088" spans="6:6" x14ac:dyDescent="0.3">
      <c r="F7088" s="2"/>
    </row>
    <row r="7089" spans="6:6" x14ac:dyDescent="0.3">
      <c r="F7089" s="2"/>
    </row>
    <row r="7090" spans="6:6" x14ac:dyDescent="0.3">
      <c r="F7090" s="2"/>
    </row>
    <row r="7091" spans="6:6" x14ac:dyDescent="0.3">
      <c r="F7091" s="2"/>
    </row>
    <row r="7092" spans="6:6" x14ac:dyDescent="0.3">
      <c r="F7092" s="2"/>
    </row>
    <row r="7093" spans="6:6" x14ac:dyDescent="0.3">
      <c r="F7093" s="2"/>
    </row>
    <row r="7094" spans="6:6" x14ac:dyDescent="0.3">
      <c r="F7094" s="2"/>
    </row>
    <row r="7095" spans="6:6" x14ac:dyDescent="0.3">
      <c r="F7095" s="2"/>
    </row>
    <row r="7096" spans="6:6" x14ac:dyDescent="0.3">
      <c r="F7096" s="2"/>
    </row>
    <row r="7097" spans="6:6" x14ac:dyDescent="0.3">
      <c r="F7097" s="2"/>
    </row>
    <row r="7098" spans="6:6" x14ac:dyDescent="0.3">
      <c r="F7098" s="2"/>
    </row>
    <row r="7099" spans="6:6" x14ac:dyDescent="0.3">
      <c r="F7099" s="2"/>
    </row>
    <row r="7100" spans="6:6" x14ac:dyDescent="0.3">
      <c r="F7100" s="2"/>
    </row>
    <row r="7101" spans="6:6" x14ac:dyDescent="0.3">
      <c r="F7101" s="2"/>
    </row>
    <row r="7102" spans="6:6" x14ac:dyDescent="0.3">
      <c r="F7102" s="2"/>
    </row>
    <row r="7103" spans="6:6" x14ac:dyDescent="0.3">
      <c r="F7103" s="2"/>
    </row>
    <row r="7104" spans="6:6" x14ac:dyDescent="0.3">
      <c r="F7104" s="2"/>
    </row>
    <row r="7105" spans="6:6" x14ac:dyDescent="0.3">
      <c r="F7105" s="2"/>
    </row>
    <row r="7106" spans="6:6" x14ac:dyDescent="0.3">
      <c r="F7106" s="2"/>
    </row>
    <row r="7107" spans="6:6" x14ac:dyDescent="0.3">
      <c r="F7107" s="2"/>
    </row>
    <row r="7108" spans="6:6" x14ac:dyDescent="0.3">
      <c r="F7108" s="2"/>
    </row>
    <row r="7109" spans="6:6" x14ac:dyDescent="0.3">
      <c r="F7109" s="2"/>
    </row>
    <row r="7110" spans="6:6" x14ac:dyDescent="0.3">
      <c r="F7110" s="2"/>
    </row>
    <row r="7111" spans="6:6" x14ac:dyDescent="0.3">
      <c r="F7111" s="2"/>
    </row>
    <row r="7112" spans="6:6" x14ac:dyDescent="0.3">
      <c r="F7112" s="2"/>
    </row>
    <row r="7113" spans="6:6" x14ac:dyDescent="0.3">
      <c r="F7113" s="2"/>
    </row>
    <row r="7114" spans="6:6" x14ac:dyDescent="0.3">
      <c r="F7114" s="2"/>
    </row>
    <row r="7115" spans="6:6" x14ac:dyDescent="0.3">
      <c r="F7115" s="2"/>
    </row>
    <row r="7116" spans="6:6" x14ac:dyDescent="0.3">
      <c r="F7116" s="2"/>
    </row>
    <row r="7117" spans="6:6" x14ac:dyDescent="0.3">
      <c r="F7117" s="2"/>
    </row>
    <row r="7118" spans="6:6" x14ac:dyDescent="0.3">
      <c r="F7118" s="2"/>
    </row>
    <row r="7119" spans="6:6" x14ac:dyDescent="0.3">
      <c r="F7119" s="2"/>
    </row>
    <row r="7120" spans="6:6" x14ac:dyDescent="0.3">
      <c r="F7120" s="2"/>
    </row>
    <row r="7121" spans="6:6" x14ac:dyDescent="0.3">
      <c r="F7121" s="2"/>
    </row>
    <row r="7122" spans="6:6" x14ac:dyDescent="0.3">
      <c r="F7122" s="2"/>
    </row>
    <row r="7123" spans="6:6" x14ac:dyDescent="0.3">
      <c r="F7123" s="2"/>
    </row>
    <row r="7124" spans="6:6" x14ac:dyDescent="0.3">
      <c r="F7124" s="2"/>
    </row>
    <row r="7125" spans="6:6" x14ac:dyDescent="0.3">
      <c r="F7125" s="2"/>
    </row>
    <row r="7126" spans="6:6" x14ac:dyDescent="0.3">
      <c r="F7126" s="2"/>
    </row>
    <row r="7127" spans="6:6" x14ac:dyDescent="0.3">
      <c r="F7127" s="2"/>
    </row>
    <row r="7128" spans="6:6" x14ac:dyDescent="0.3">
      <c r="F7128" s="2"/>
    </row>
    <row r="7129" spans="6:6" x14ac:dyDescent="0.3">
      <c r="F7129" s="2"/>
    </row>
    <row r="7130" spans="6:6" x14ac:dyDescent="0.3">
      <c r="F7130" s="2"/>
    </row>
    <row r="7131" spans="6:6" x14ac:dyDescent="0.3">
      <c r="F7131" s="2"/>
    </row>
    <row r="7132" spans="6:6" x14ac:dyDescent="0.3">
      <c r="F7132" s="2"/>
    </row>
    <row r="7133" spans="6:6" x14ac:dyDescent="0.3">
      <c r="F7133" s="2"/>
    </row>
    <row r="7134" spans="6:6" x14ac:dyDescent="0.3">
      <c r="F7134" s="2"/>
    </row>
    <row r="7135" spans="6:6" x14ac:dyDescent="0.3">
      <c r="F7135" s="2"/>
    </row>
    <row r="7136" spans="6:6" x14ac:dyDescent="0.3">
      <c r="F7136" s="2"/>
    </row>
    <row r="7137" spans="6:6" x14ac:dyDescent="0.3">
      <c r="F7137" s="2"/>
    </row>
    <row r="7138" spans="6:6" x14ac:dyDescent="0.3">
      <c r="F7138" s="2"/>
    </row>
    <row r="7139" spans="6:6" x14ac:dyDescent="0.3">
      <c r="F7139" s="2"/>
    </row>
    <row r="7140" spans="6:6" x14ac:dyDescent="0.3">
      <c r="F7140" s="2"/>
    </row>
    <row r="7141" spans="6:6" x14ac:dyDescent="0.3">
      <c r="F7141" s="2"/>
    </row>
    <row r="7142" spans="6:6" x14ac:dyDescent="0.3">
      <c r="F7142" s="2"/>
    </row>
    <row r="7143" spans="6:6" x14ac:dyDescent="0.3">
      <c r="F7143" s="2"/>
    </row>
    <row r="7144" spans="6:6" x14ac:dyDescent="0.3">
      <c r="F7144" s="2"/>
    </row>
    <row r="7145" spans="6:6" x14ac:dyDescent="0.3">
      <c r="F7145" s="2"/>
    </row>
    <row r="7146" spans="6:6" x14ac:dyDescent="0.3">
      <c r="F7146" s="2"/>
    </row>
    <row r="7147" spans="6:6" x14ac:dyDescent="0.3">
      <c r="F7147" s="2"/>
    </row>
    <row r="7148" spans="6:6" x14ac:dyDescent="0.3">
      <c r="F7148" s="2"/>
    </row>
    <row r="7149" spans="6:6" x14ac:dyDescent="0.3">
      <c r="F7149" s="2"/>
    </row>
    <row r="7150" spans="6:6" x14ac:dyDescent="0.3">
      <c r="F7150" s="2"/>
    </row>
    <row r="7151" spans="6:6" x14ac:dyDescent="0.3">
      <c r="F7151" s="2"/>
    </row>
    <row r="7152" spans="6:6" x14ac:dyDescent="0.3">
      <c r="F7152" s="2"/>
    </row>
    <row r="7153" spans="6:6" x14ac:dyDescent="0.3">
      <c r="F7153" s="2"/>
    </row>
    <row r="7154" spans="6:6" x14ac:dyDescent="0.3">
      <c r="F7154" s="2"/>
    </row>
    <row r="7155" spans="6:6" x14ac:dyDescent="0.3">
      <c r="F7155" s="2"/>
    </row>
    <row r="7156" spans="6:6" x14ac:dyDescent="0.3">
      <c r="F7156" s="2"/>
    </row>
    <row r="7157" spans="6:6" x14ac:dyDescent="0.3">
      <c r="F7157" s="2"/>
    </row>
    <row r="7158" spans="6:6" x14ac:dyDescent="0.3">
      <c r="F7158" s="2"/>
    </row>
    <row r="7159" spans="6:6" x14ac:dyDescent="0.3">
      <c r="F7159" s="2"/>
    </row>
    <row r="7160" spans="6:6" x14ac:dyDescent="0.3">
      <c r="F7160" s="2"/>
    </row>
    <row r="7161" spans="6:6" x14ac:dyDescent="0.3">
      <c r="F7161" s="2"/>
    </row>
    <row r="7162" spans="6:6" x14ac:dyDescent="0.3">
      <c r="F7162" s="2"/>
    </row>
    <row r="7163" spans="6:6" x14ac:dyDescent="0.3">
      <c r="F7163" s="2"/>
    </row>
    <row r="7164" spans="6:6" x14ac:dyDescent="0.3">
      <c r="F7164" s="2"/>
    </row>
    <row r="7165" spans="6:6" x14ac:dyDescent="0.3">
      <c r="F7165" s="2"/>
    </row>
    <row r="7166" spans="6:6" x14ac:dyDescent="0.3">
      <c r="F7166" s="2"/>
    </row>
    <row r="7167" spans="6:6" x14ac:dyDescent="0.3">
      <c r="F7167" s="2"/>
    </row>
    <row r="7168" spans="6:6" x14ac:dyDescent="0.3">
      <c r="F7168" s="2"/>
    </row>
    <row r="7169" spans="6:6" x14ac:dyDescent="0.3">
      <c r="F7169" s="2"/>
    </row>
    <row r="7170" spans="6:6" x14ac:dyDescent="0.3">
      <c r="F7170" s="2"/>
    </row>
    <row r="7171" spans="6:6" x14ac:dyDescent="0.3">
      <c r="F7171" s="2"/>
    </row>
    <row r="7172" spans="6:6" x14ac:dyDescent="0.3">
      <c r="F7172" s="2"/>
    </row>
    <row r="7173" spans="6:6" x14ac:dyDescent="0.3">
      <c r="F7173" s="2"/>
    </row>
    <row r="7174" spans="6:6" x14ac:dyDescent="0.3">
      <c r="F7174" s="2"/>
    </row>
    <row r="7175" spans="6:6" x14ac:dyDescent="0.3">
      <c r="F7175" s="2"/>
    </row>
    <row r="7176" spans="6:6" x14ac:dyDescent="0.3">
      <c r="F7176" s="2"/>
    </row>
    <row r="7177" spans="6:6" x14ac:dyDescent="0.3">
      <c r="F7177" s="2"/>
    </row>
    <row r="7178" spans="6:6" x14ac:dyDescent="0.3">
      <c r="F7178" s="2"/>
    </row>
    <row r="7179" spans="6:6" x14ac:dyDescent="0.3">
      <c r="F7179" s="2"/>
    </row>
    <row r="7180" spans="6:6" x14ac:dyDescent="0.3">
      <c r="F7180" s="2"/>
    </row>
    <row r="7181" spans="6:6" x14ac:dyDescent="0.3">
      <c r="F7181" s="2"/>
    </row>
    <row r="7182" spans="6:6" x14ac:dyDescent="0.3">
      <c r="F7182" s="2"/>
    </row>
    <row r="7183" spans="6:6" x14ac:dyDescent="0.3">
      <c r="F7183" s="2"/>
    </row>
    <row r="7184" spans="6:6" x14ac:dyDescent="0.3">
      <c r="F7184" s="2"/>
    </row>
    <row r="7185" spans="6:6" x14ac:dyDescent="0.3">
      <c r="F7185" s="2"/>
    </row>
    <row r="7186" spans="6:6" x14ac:dyDescent="0.3">
      <c r="F7186" s="2"/>
    </row>
    <row r="7187" spans="6:6" x14ac:dyDescent="0.3">
      <c r="F7187" s="2"/>
    </row>
    <row r="7188" spans="6:6" x14ac:dyDescent="0.3">
      <c r="F7188" s="2"/>
    </row>
    <row r="7189" spans="6:6" x14ac:dyDescent="0.3">
      <c r="F7189" s="2"/>
    </row>
    <row r="7190" spans="6:6" x14ac:dyDescent="0.3">
      <c r="F7190" s="2"/>
    </row>
    <row r="7191" spans="6:6" x14ac:dyDescent="0.3">
      <c r="F7191" s="2"/>
    </row>
    <row r="7192" spans="6:6" x14ac:dyDescent="0.3">
      <c r="F7192" s="2"/>
    </row>
    <row r="7193" spans="6:6" x14ac:dyDescent="0.3">
      <c r="F7193" s="2"/>
    </row>
    <row r="7194" spans="6:6" x14ac:dyDescent="0.3">
      <c r="F7194" s="2"/>
    </row>
    <row r="7195" spans="6:6" x14ac:dyDescent="0.3">
      <c r="F7195" s="2"/>
    </row>
    <row r="7196" spans="6:6" x14ac:dyDescent="0.3">
      <c r="F7196" s="2"/>
    </row>
    <row r="7197" spans="6:6" x14ac:dyDescent="0.3">
      <c r="F7197" s="2"/>
    </row>
    <row r="7198" spans="6:6" x14ac:dyDescent="0.3">
      <c r="F7198" s="2"/>
    </row>
    <row r="7199" spans="6:6" x14ac:dyDescent="0.3">
      <c r="F7199" s="2"/>
    </row>
    <row r="7200" spans="6:6" x14ac:dyDescent="0.3">
      <c r="F7200" s="2"/>
    </row>
    <row r="7201" spans="6:6" x14ac:dyDescent="0.3">
      <c r="F7201" s="2"/>
    </row>
    <row r="7202" spans="6:6" x14ac:dyDescent="0.3">
      <c r="F7202" s="2"/>
    </row>
    <row r="7203" spans="6:6" x14ac:dyDescent="0.3">
      <c r="F7203" s="2"/>
    </row>
    <row r="7204" spans="6:6" x14ac:dyDescent="0.3">
      <c r="F7204" s="2"/>
    </row>
    <row r="7205" spans="6:6" x14ac:dyDescent="0.3">
      <c r="F7205" s="2"/>
    </row>
    <row r="7206" spans="6:6" x14ac:dyDescent="0.3">
      <c r="F7206" s="2"/>
    </row>
    <row r="7207" spans="6:6" x14ac:dyDescent="0.3">
      <c r="F7207" s="2"/>
    </row>
    <row r="7208" spans="6:6" x14ac:dyDescent="0.3">
      <c r="F7208" s="2"/>
    </row>
    <row r="7209" spans="6:6" x14ac:dyDescent="0.3">
      <c r="F7209" s="2"/>
    </row>
    <row r="7210" spans="6:6" x14ac:dyDescent="0.3">
      <c r="F7210" s="2"/>
    </row>
    <row r="7211" spans="6:6" x14ac:dyDescent="0.3">
      <c r="F7211" s="2"/>
    </row>
    <row r="7212" spans="6:6" x14ac:dyDescent="0.3">
      <c r="F7212" s="2"/>
    </row>
    <row r="7213" spans="6:6" x14ac:dyDescent="0.3">
      <c r="F7213" s="2"/>
    </row>
    <row r="7214" spans="6:6" x14ac:dyDescent="0.3">
      <c r="F7214" s="2"/>
    </row>
    <row r="7215" spans="6:6" x14ac:dyDescent="0.3">
      <c r="F7215" s="2"/>
    </row>
    <row r="7216" spans="6:6" x14ac:dyDescent="0.3">
      <c r="F7216" s="2"/>
    </row>
    <row r="7217" spans="6:6" x14ac:dyDescent="0.3">
      <c r="F7217" s="2"/>
    </row>
    <row r="7218" spans="6:6" x14ac:dyDescent="0.3">
      <c r="F7218" s="2"/>
    </row>
    <row r="7219" spans="6:6" x14ac:dyDescent="0.3">
      <c r="F7219" s="2"/>
    </row>
    <row r="7220" spans="6:6" x14ac:dyDescent="0.3">
      <c r="F7220" s="2"/>
    </row>
    <row r="7221" spans="6:6" x14ac:dyDescent="0.3">
      <c r="F7221" s="2"/>
    </row>
    <row r="7222" spans="6:6" x14ac:dyDescent="0.3">
      <c r="F7222" s="2"/>
    </row>
    <row r="7223" spans="6:6" x14ac:dyDescent="0.3">
      <c r="F7223" s="2"/>
    </row>
    <row r="7224" spans="6:6" x14ac:dyDescent="0.3">
      <c r="F7224" s="2"/>
    </row>
    <row r="7225" spans="6:6" x14ac:dyDescent="0.3">
      <c r="F7225" s="2"/>
    </row>
    <row r="7226" spans="6:6" x14ac:dyDescent="0.3">
      <c r="F7226" s="2"/>
    </row>
    <row r="7227" spans="6:6" x14ac:dyDescent="0.3">
      <c r="F7227" s="2"/>
    </row>
    <row r="7228" spans="6:6" x14ac:dyDescent="0.3">
      <c r="F7228" s="2"/>
    </row>
    <row r="7229" spans="6:6" x14ac:dyDescent="0.3">
      <c r="F7229" s="2"/>
    </row>
    <row r="7230" spans="6:6" x14ac:dyDescent="0.3">
      <c r="F7230" s="2"/>
    </row>
    <row r="7231" spans="6:6" x14ac:dyDescent="0.3">
      <c r="F7231" s="2"/>
    </row>
    <row r="7232" spans="6:6" x14ac:dyDescent="0.3">
      <c r="F7232" s="2"/>
    </row>
    <row r="7233" spans="6:6" x14ac:dyDescent="0.3">
      <c r="F7233" s="2"/>
    </row>
    <row r="7234" spans="6:6" x14ac:dyDescent="0.3">
      <c r="F7234" s="2"/>
    </row>
    <row r="7235" spans="6:6" x14ac:dyDescent="0.3">
      <c r="F7235" s="2"/>
    </row>
    <row r="7236" spans="6:6" x14ac:dyDescent="0.3">
      <c r="F7236" s="2"/>
    </row>
    <row r="7237" spans="6:6" x14ac:dyDescent="0.3">
      <c r="F7237" s="2"/>
    </row>
    <row r="7238" spans="6:6" x14ac:dyDescent="0.3">
      <c r="F7238" s="2"/>
    </row>
    <row r="7239" spans="6:6" x14ac:dyDescent="0.3">
      <c r="F7239" s="2"/>
    </row>
    <row r="7240" spans="6:6" x14ac:dyDescent="0.3">
      <c r="F7240" s="2"/>
    </row>
    <row r="7241" spans="6:6" x14ac:dyDescent="0.3">
      <c r="F7241" s="2"/>
    </row>
  </sheetData>
  <mergeCells count="9">
    <mergeCell ref="P42:V42"/>
    <mergeCell ref="P44:P47"/>
    <mergeCell ref="O4:T4"/>
    <mergeCell ref="O5:T5"/>
    <mergeCell ref="A2:F2"/>
    <mergeCell ref="H2:M2"/>
    <mergeCell ref="H3:M3"/>
    <mergeCell ref="G4:L4"/>
    <mergeCell ref="G5:L5"/>
  </mergeCells>
  <phoneticPr fontId="26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B5546-7142-4C87-892F-29C2B337C5D0}">
  <sheetPr>
    <tabColor theme="4"/>
  </sheetPr>
  <dimension ref="B1:T241"/>
  <sheetViews>
    <sheetView zoomScale="80" zoomScaleNormal="80" workbookViewId="0">
      <selection activeCell="J41" sqref="J41"/>
    </sheetView>
  </sheetViews>
  <sheetFormatPr baseColWidth="10" defaultColWidth="11" defaultRowHeight="15.6" x14ac:dyDescent="0.3"/>
  <cols>
    <col min="3" max="6" width="24.69921875" bestFit="1" customWidth="1"/>
    <col min="8" max="11" width="24.69921875" bestFit="1" customWidth="1"/>
  </cols>
  <sheetData>
    <row r="1" spans="2:16" x14ac:dyDescent="0.3">
      <c r="H1" s="188" t="s">
        <v>257</v>
      </c>
      <c r="I1" s="188"/>
      <c r="J1" s="188"/>
      <c r="K1" s="188"/>
    </row>
    <row r="2" spans="2:16" x14ac:dyDescent="0.3">
      <c r="C2" s="187" t="s">
        <v>258</v>
      </c>
      <c r="D2" s="187"/>
      <c r="E2" s="187"/>
      <c r="F2" s="187"/>
      <c r="H2" s="177" t="s">
        <v>259</v>
      </c>
      <c r="I2" s="177"/>
      <c r="J2" s="177"/>
      <c r="K2" s="177"/>
    </row>
    <row r="3" spans="2:16" x14ac:dyDescent="0.3">
      <c r="B3" s="7" t="s">
        <v>260</v>
      </c>
      <c r="C3" s="19" t="s">
        <v>261</v>
      </c>
      <c r="D3" s="19" t="s">
        <v>262</v>
      </c>
      <c r="E3" s="19" t="s">
        <v>263</v>
      </c>
      <c r="F3" s="19" t="s">
        <v>264</v>
      </c>
      <c r="G3" s="3" t="s">
        <v>265</v>
      </c>
      <c r="H3" s="19" t="s">
        <v>261</v>
      </c>
      <c r="I3" s="19" t="s">
        <v>262</v>
      </c>
      <c r="J3" s="19" t="s">
        <v>263</v>
      </c>
      <c r="K3" s="19" t="s">
        <v>264</v>
      </c>
    </row>
    <row r="4" spans="2:16" x14ac:dyDescent="0.3">
      <c r="B4" s="10" t="s">
        <v>29</v>
      </c>
      <c r="C4">
        <v>257.65300000000002</v>
      </c>
      <c r="D4">
        <v>245.363</v>
      </c>
      <c r="E4">
        <v>235.01249999999999</v>
      </c>
      <c r="F4">
        <v>219.8065</v>
      </c>
      <c r="G4" s="13">
        <v>8.5924999999999994</v>
      </c>
      <c r="H4">
        <f>C4</f>
        <v>257.65300000000002</v>
      </c>
      <c r="I4">
        <f t="shared" ref="I4:K4" si="0">D4</f>
        <v>245.363</v>
      </c>
      <c r="J4">
        <f t="shared" si="0"/>
        <v>235.01249999999999</v>
      </c>
      <c r="K4">
        <f t="shared" si="0"/>
        <v>219.8065</v>
      </c>
    </row>
    <row r="5" spans="2:16" x14ac:dyDescent="0.3">
      <c r="B5" s="10" t="s">
        <v>30</v>
      </c>
      <c r="C5">
        <v>238.47649999999999</v>
      </c>
      <c r="D5">
        <v>227.58150000000001</v>
      </c>
      <c r="E5">
        <v>217.14400000000001</v>
      </c>
      <c r="F5">
        <v>211.01300000000001</v>
      </c>
      <c r="G5" s="13">
        <v>8.7751000000000001</v>
      </c>
      <c r="H5">
        <f t="shared" ref="H5:H26" si="1">C5</f>
        <v>238.47649999999999</v>
      </c>
      <c r="I5">
        <f t="shared" ref="I5:I25" si="2">D5</f>
        <v>227.58150000000001</v>
      </c>
      <c r="J5">
        <f t="shared" ref="J5:J24" si="3">E5</f>
        <v>217.14400000000001</v>
      </c>
      <c r="K5">
        <f t="shared" ref="K5:K23" si="4">F5</f>
        <v>211.01300000000001</v>
      </c>
    </row>
    <row r="6" spans="2:16" x14ac:dyDescent="0.3">
      <c r="B6" s="10" t="s">
        <v>31</v>
      </c>
      <c r="C6">
        <v>243</v>
      </c>
      <c r="D6">
        <v>233.48391304347825</v>
      </c>
      <c r="E6">
        <v>227.82652173913044</v>
      </c>
      <c r="F6">
        <v>217.79913043478263</v>
      </c>
      <c r="G6" s="13">
        <v>8.5406999999999993</v>
      </c>
      <c r="H6">
        <f t="shared" si="1"/>
        <v>243</v>
      </c>
      <c r="I6">
        <f t="shared" si="2"/>
        <v>233.48391304347825</v>
      </c>
      <c r="J6">
        <f t="shared" si="3"/>
        <v>227.82652173913044</v>
      </c>
      <c r="K6">
        <f t="shared" si="4"/>
        <v>217.79913043478263</v>
      </c>
    </row>
    <row r="7" spans="2:16" x14ac:dyDescent="0.3">
      <c r="B7" s="10" t="s">
        <v>32</v>
      </c>
      <c r="C7">
        <v>239.57842105263157</v>
      </c>
      <c r="D7">
        <v>235.5863157894737</v>
      </c>
      <c r="E7">
        <v>229.30263157894737</v>
      </c>
      <c r="F7">
        <v>245.48684210526315</v>
      </c>
      <c r="G7" s="13">
        <v>8.2937999999999992</v>
      </c>
      <c r="H7">
        <f t="shared" si="1"/>
        <v>239.57842105263157</v>
      </c>
      <c r="I7">
        <f t="shared" si="2"/>
        <v>235.5863157894737</v>
      </c>
      <c r="J7">
        <f t="shared" si="3"/>
        <v>229.30263157894737</v>
      </c>
      <c r="K7">
        <f t="shared" si="4"/>
        <v>245.48684210526315</v>
      </c>
    </row>
    <row r="8" spans="2:16" x14ac:dyDescent="0.3">
      <c r="B8" s="10" t="s">
        <v>33</v>
      </c>
      <c r="C8">
        <v>244.22388888888887</v>
      </c>
      <c r="D8">
        <v>241.67388888888888</v>
      </c>
      <c r="E8">
        <v>258.7716666666667</v>
      </c>
      <c r="F8">
        <v>264.93111111111114</v>
      </c>
      <c r="G8" s="13">
        <v>8.2005999999999997</v>
      </c>
      <c r="H8">
        <f t="shared" si="1"/>
        <v>244.22388888888887</v>
      </c>
      <c r="I8">
        <f t="shared" si="2"/>
        <v>241.67388888888888</v>
      </c>
      <c r="J8">
        <f t="shared" si="3"/>
        <v>258.7716666666667</v>
      </c>
      <c r="K8">
        <f t="shared" si="4"/>
        <v>264.93111111111114</v>
      </c>
    </row>
    <row r="9" spans="2:16" x14ac:dyDescent="0.3">
      <c r="B9" s="10" t="s">
        <v>34</v>
      </c>
      <c r="C9">
        <v>260.89714285714285</v>
      </c>
      <c r="D9">
        <v>283.79761904761904</v>
      </c>
      <c r="E9">
        <v>287.72095238095238</v>
      </c>
      <c r="F9">
        <v>289.41761904761904</v>
      </c>
      <c r="G9" s="13">
        <v>8.2856000000000005</v>
      </c>
      <c r="H9">
        <f t="shared" si="1"/>
        <v>260.89714285714285</v>
      </c>
      <c r="I9">
        <f t="shared" si="2"/>
        <v>283.79761904761904</v>
      </c>
      <c r="J9">
        <f t="shared" si="3"/>
        <v>287.72095238095238</v>
      </c>
      <c r="K9">
        <f t="shared" si="4"/>
        <v>289.41761904761904</v>
      </c>
      <c r="O9" s="113"/>
      <c r="P9" s="113"/>
    </row>
    <row r="10" spans="2:16" x14ac:dyDescent="0.3">
      <c r="B10" s="10" t="s">
        <v>35</v>
      </c>
      <c r="C10">
        <v>268.05272727272728</v>
      </c>
      <c r="D10">
        <v>277.28454545454548</v>
      </c>
      <c r="E10">
        <v>280.55136363636365</v>
      </c>
      <c r="F10">
        <v>293.10227272727275</v>
      </c>
      <c r="G10" s="13">
        <v>8.4750999999999994</v>
      </c>
      <c r="H10">
        <f t="shared" si="1"/>
        <v>268.05272727272728</v>
      </c>
      <c r="I10">
        <f t="shared" si="2"/>
        <v>277.28454545454548</v>
      </c>
      <c r="J10">
        <f t="shared" si="3"/>
        <v>280.55136363636365</v>
      </c>
      <c r="K10">
        <f t="shared" si="4"/>
        <v>293.10227272727275</v>
      </c>
    </row>
    <row r="11" spans="2:16" x14ac:dyDescent="0.3">
      <c r="B11" s="10" t="s">
        <v>36</v>
      </c>
      <c r="C11">
        <v>280.54227272727275</v>
      </c>
      <c r="D11">
        <v>283.91500000000002</v>
      </c>
      <c r="E11">
        <v>296.88090909090909</v>
      </c>
      <c r="F11">
        <v>307.1990909090909</v>
      </c>
      <c r="G11" s="13">
        <v>8.3315000000000001</v>
      </c>
      <c r="H11">
        <f t="shared" si="1"/>
        <v>280.54227272727275</v>
      </c>
      <c r="I11">
        <f t="shared" si="2"/>
        <v>283.91500000000002</v>
      </c>
      <c r="J11">
        <f t="shared" si="3"/>
        <v>296.88090909090909</v>
      </c>
      <c r="K11">
        <f t="shared" si="4"/>
        <v>307.1990909090909</v>
      </c>
    </row>
    <row r="12" spans="2:16" x14ac:dyDescent="0.3">
      <c r="B12" s="10" t="s">
        <v>37</v>
      </c>
      <c r="C12">
        <v>256.26045454545459</v>
      </c>
      <c r="D12">
        <v>273.63090909090909</v>
      </c>
      <c r="E12">
        <v>286.89227272727271</v>
      </c>
      <c r="F12">
        <v>295.60227272727275</v>
      </c>
      <c r="G12" s="13">
        <v>8.3604000000000003</v>
      </c>
      <c r="H12">
        <f t="shared" si="1"/>
        <v>256.26045454545459</v>
      </c>
      <c r="I12">
        <f t="shared" si="2"/>
        <v>273.63090909090909</v>
      </c>
      <c r="J12">
        <f t="shared" si="3"/>
        <v>286.89227272727271</v>
      </c>
      <c r="K12">
        <f t="shared" si="4"/>
        <v>295.60227272727275</v>
      </c>
    </row>
    <row r="13" spans="2:16" x14ac:dyDescent="0.3">
      <c r="B13" s="10" t="s">
        <v>38</v>
      </c>
      <c r="C13">
        <v>252.21666666666667</v>
      </c>
      <c r="D13">
        <v>268.30428571428575</v>
      </c>
      <c r="E13">
        <v>282.85714285714283</v>
      </c>
      <c r="F13">
        <v>283.22047619047618</v>
      </c>
      <c r="G13" s="13">
        <v>8.2348999999999997</v>
      </c>
      <c r="H13">
        <f t="shared" si="1"/>
        <v>252.21666666666667</v>
      </c>
      <c r="I13">
        <f t="shared" si="2"/>
        <v>268.30428571428575</v>
      </c>
      <c r="J13">
        <f t="shared" si="3"/>
        <v>282.85714285714283</v>
      </c>
      <c r="K13">
        <f t="shared" si="4"/>
        <v>283.22047619047618</v>
      </c>
    </row>
    <row r="14" spans="2:16" x14ac:dyDescent="0.3">
      <c r="B14" s="10" t="s">
        <v>39</v>
      </c>
      <c r="C14">
        <v>251.22045454545457</v>
      </c>
      <c r="D14">
        <v>263.96590909090907</v>
      </c>
      <c r="E14">
        <v>266.77909090909094</v>
      </c>
      <c r="F14">
        <v>251.77318181818183</v>
      </c>
      <c r="G14" s="13">
        <v>8.1411999999999995</v>
      </c>
      <c r="H14">
        <f t="shared" si="1"/>
        <v>251.22045454545457</v>
      </c>
      <c r="I14">
        <f t="shared" si="2"/>
        <v>263.96590909090907</v>
      </c>
      <c r="J14">
        <f t="shared" si="3"/>
        <v>266.77909090909094</v>
      </c>
      <c r="K14">
        <f t="shared" si="4"/>
        <v>251.77318181818183</v>
      </c>
    </row>
    <row r="15" spans="2:16" x14ac:dyDescent="0.3">
      <c r="B15" s="10" t="s">
        <v>40</v>
      </c>
      <c r="C15">
        <v>229.73523809523809</v>
      </c>
      <c r="D15">
        <v>230.30380952380952</v>
      </c>
      <c r="E15">
        <v>223.84571428571431</v>
      </c>
      <c r="F15">
        <v>216</v>
      </c>
      <c r="G15" s="13">
        <v>8.2180999999999997</v>
      </c>
      <c r="H15">
        <f t="shared" si="1"/>
        <v>229.73523809523809</v>
      </c>
      <c r="I15">
        <f t="shared" si="2"/>
        <v>230.30380952380952</v>
      </c>
      <c r="J15">
        <f t="shared" si="3"/>
        <v>223.84571428571431</v>
      </c>
      <c r="K15">
        <f t="shared" si="4"/>
        <v>216</v>
      </c>
    </row>
    <row r="16" spans="2:16" x14ac:dyDescent="0.3">
      <c r="B16" s="10" t="s">
        <v>41</v>
      </c>
      <c r="C16">
        <v>194.83750000000001</v>
      </c>
      <c r="D16">
        <v>177.88749999999999</v>
      </c>
      <c r="E16">
        <v>174.3125</v>
      </c>
      <c r="F16">
        <v>164.41249999999999</v>
      </c>
      <c r="G16" s="13">
        <v>8.2125000000000004</v>
      </c>
      <c r="H16">
        <f t="shared" si="1"/>
        <v>194.83750000000001</v>
      </c>
      <c r="I16">
        <f t="shared" si="2"/>
        <v>177.88749999999999</v>
      </c>
      <c r="J16">
        <f t="shared" si="3"/>
        <v>174.3125</v>
      </c>
      <c r="K16">
        <f t="shared" si="4"/>
        <v>164.41249999999999</v>
      </c>
    </row>
    <row r="17" spans="2:20" x14ac:dyDescent="0.3">
      <c r="B17" s="10" t="s">
        <v>42</v>
      </c>
      <c r="C17">
        <v>191.72499999999999</v>
      </c>
      <c r="D17">
        <v>184.35</v>
      </c>
      <c r="E17">
        <v>172.72499999999999</v>
      </c>
      <c r="F17">
        <v>165.83150000000001</v>
      </c>
      <c r="G17" s="13">
        <v>8.3199000000000005</v>
      </c>
      <c r="H17">
        <f t="shared" si="1"/>
        <v>191.72499999999999</v>
      </c>
      <c r="I17">
        <f t="shared" si="2"/>
        <v>184.35</v>
      </c>
      <c r="J17">
        <f t="shared" si="3"/>
        <v>172.72499999999999</v>
      </c>
      <c r="K17">
        <f t="shared" si="4"/>
        <v>165.83150000000001</v>
      </c>
      <c r="O17" s="114"/>
      <c r="P17" s="114"/>
      <c r="Q17" s="114"/>
      <c r="R17" s="114"/>
      <c r="S17" s="114"/>
      <c r="T17" s="114"/>
    </row>
    <row r="18" spans="2:20" x14ac:dyDescent="0.3">
      <c r="B18" s="10" t="s">
        <v>43</v>
      </c>
      <c r="C18">
        <v>222.0625</v>
      </c>
      <c r="D18">
        <v>211.48750000000001</v>
      </c>
      <c r="E18">
        <v>203.46250000000001</v>
      </c>
      <c r="F18">
        <v>188.25650000000002</v>
      </c>
      <c r="G18" s="13">
        <v>8.1870999999999992</v>
      </c>
      <c r="H18">
        <f t="shared" si="1"/>
        <v>222.0625</v>
      </c>
      <c r="I18">
        <f t="shared" si="2"/>
        <v>211.48750000000001</v>
      </c>
      <c r="J18">
        <f t="shared" si="3"/>
        <v>203.46250000000001</v>
      </c>
      <c r="K18">
        <f t="shared" si="4"/>
        <v>188.25650000000002</v>
      </c>
    </row>
    <row r="19" spans="2:20" x14ac:dyDescent="0.3">
      <c r="B19" s="10" t="s">
        <v>44</v>
      </c>
      <c r="C19">
        <v>252.0952380952381</v>
      </c>
      <c r="D19">
        <v>249.64285714285714</v>
      </c>
      <c r="E19">
        <v>232.72619047619048</v>
      </c>
      <c r="F19">
        <v>249.76190476190476</v>
      </c>
      <c r="G19" s="13">
        <v>8.1762999999999995</v>
      </c>
      <c r="H19">
        <f t="shared" si="1"/>
        <v>252.0952380952381</v>
      </c>
      <c r="I19">
        <f t="shared" si="2"/>
        <v>249.64285714285714</v>
      </c>
      <c r="J19">
        <f t="shared" si="3"/>
        <v>232.72619047619048</v>
      </c>
      <c r="K19">
        <f t="shared" si="4"/>
        <v>249.76190476190476</v>
      </c>
    </row>
    <row r="20" spans="2:20" x14ac:dyDescent="0.3">
      <c r="B20" s="10" t="s">
        <v>45</v>
      </c>
      <c r="C20">
        <v>247.78947368421052</v>
      </c>
      <c r="D20">
        <v>236.90789473684211</v>
      </c>
      <c r="E20">
        <v>255.35526315789474</v>
      </c>
      <c r="F20">
        <v>263.43421052631578</v>
      </c>
      <c r="G20" s="13">
        <v>8.0772999999999993</v>
      </c>
      <c r="H20">
        <f t="shared" si="1"/>
        <v>247.78947368421052</v>
      </c>
      <c r="I20">
        <f t="shared" si="2"/>
        <v>236.90789473684211</v>
      </c>
      <c r="J20">
        <f t="shared" si="3"/>
        <v>255.35526315789474</v>
      </c>
      <c r="K20">
        <f t="shared" si="4"/>
        <v>263.43421052631578</v>
      </c>
    </row>
    <row r="21" spans="2:20" x14ac:dyDescent="0.3">
      <c r="B21" s="10" t="s">
        <v>46</v>
      </c>
      <c r="C21">
        <v>205.76190476190476</v>
      </c>
      <c r="D21">
        <v>239.71428571428572</v>
      </c>
      <c r="E21">
        <v>256.91666666666669</v>
      </c>
      <c r="F21">
        <v>266.60714285714283</v>
      </c>
      <c r="G21" s="13">
        <v>7.8932000000000002</v>
      </c>
      <c r="H21">
        <f t="shared" si="1"/>
        <v>205.76190476190476</v>
      </c>
      <c r="I21">
        <f t="shared" si="2"/>
        <v>239.71428571428572</v>
      </c>
      <c r="J21">
        <f t="shared" si="3"/>
        <v>256.91666666666669</v>
      </c>
      <c r="K21">
        <f t="shared" si="4"/>
        <v>266.60714285714283</v>
      </c>
    </row>
    <row r="22" spans="2:20" x14ac:dyDescent="0.3">
      <c r="B22" s="10" t="s">
        <v>47</v>
      </c>
      <c r="C22">
        <v>264.79761904761904</v>
      </c>
      <c r="D22">
        <v>283.27380952380952</v>
      </c>
      <c r="E22">
        <v>294.04761904761904</v>
      </c>
      <c r="F22">
        <v>322.16666666666669</v>
      </c>
      <c r="G22" s="13">
        <v>7.92</v>
      </c>
      <c r="H22">
        <f t="shared" si="1"/>
        <v>264.79761904761904</v>
      </c>
      <c r="I22">
        <f t="shared" si="2"/>
        <v>283.27380952380952</v>
      </c>
      <c r="J22">
        <f t="shared" si="3"/>
        <v>294.04761904761904</v>
      </c>
      <c r="K22">
        <f t="shared" si="4"/>
        <v>322.16666666666669</v>
      </c>
    </row>
    <row r="23" spans="2:20" x14ac:dyDescent="0.3">
      <c r="B23" s="10" t="s">
        <v>48</v>
      </c>
      <c r="C23">
        <v>268.13043478260869</v>
      </c>
      <c r="D23">
        <v>281.72826086956519</v>
      </c>
      <c r="E23">
        <v>307.63043478260869</v>
      </c>
      <c r="F23">
        <v>321.80434782608694</v>
      </c>
      <c r="G23" s="13">
        <v>7.9165000000000001</v>
      </c>
      <c r="H23">
        <f t="shared" si="1"/>
        <v>268.13043478260869</v>
      </c>
      <c r="I23">
        <f t="shared" si="2"/>
        <v>281.72826086956519</v>
      </c>
      <c r="J23">
        <f t="shared" si="3"/>
        <v>307.63043478260869</v>
      </c>
      <c r="K23">
        <f t="shared" si="4"/>
        <v>321.80434782608694</v>
      </c>
    </row>
    <row r="24" spans="2:20" x14ac:dyDescent="0.3">
      <c r="B24" s="10" t="s">
        <v>49</v>
      </c>
      <c r="C24">
        <v>255.65909090909091</v>
      </c>
      <c r="D24">
        <v>286.71590909090907</v>
      </c>
      <c r="E24">
        <v>309.03409090909093</v>
      </c>
      <c r="F24">
        <v>41.17045454545454</v>
      </c>
      <c r="G24" s="13">
        <v>7.8087</v>
      </c>
      <c r="H24">
        <f t="shared" si="1"/>
        <v>255.65909090909091</v>
      </c>
      <c r="I24">
        <f t="shared" si="2"/>
        <v>286.71590909090907</v>
      </c>
      <c r="J24">
        <f t="shared" si="3"/>
        <v>309.03409090909093</v>
      </c>
      <c r="K24">
        <f>F24*G24</f>
        <v>321.48772840909083</v>
      </c>
    </row>
    <row r="25" spans="2:20" x14ac:dyDescent="0.3">
      <c r="B25" s="10" t="s">
        <v>50</v>
      </c>
      <c r="C25">
        <v>286.82142857142856</v>
      </c>
      <c r="D25">
        <v>297.16666666666669</v>
      </c>
      <c r="E25">
        <v>41.661904761904758</v>
      </c>
      <c r="F25">
        <v>41.564761904761909</v>
      </c>
      <c r="G25" s="13">
        <v>7.8346999999999998</v>
      </c>
      <c r="H25" s="153">
        <f t="shared" si="1"/>
        <v>286.82142857142856</v>
      </c>
      <c r="I25" s="153">
        <f t="shared" si="2"/>
        <v>297.16666666666669</v>
      </c>
      <c r="J25" s="153">
        <f>E25*G25</f>
        <v>326.40852523809519</v>
      </c>
      <c r="K25">
        <f t="shared" ref="K25:K88" si="5">F25*G25</f>
        <v>325.6474400952381</v>
      </c>
    </row>
    <row r="26" spans="2:20" x14ac:dyDescent="0.3">
      <c r="B26" s="10" t="s">
        <v>51</v>
      </c>
      <c r="C26">
        <v>289.13636363636363</v>
      </c>
      <c r="D26">
        <v>40.051818181818184</v>
      </c>
      <c r="E26">
        <v>40.129545454545458</v>
      </c>
      <c r="F26">
        <v>36.474545454545449</v>
      </c>
      <c r="G26" s="13">
        <v>7.8295000000000003</v>
      </c>
      <c r="H26" s="153">
        <f t="shared" si="1"/>
        <v>289.13636363636363</v>
      </c>
      <c r="I26" s="153">
        <f>D26*G26</f>
        <v>313.58571045454551</v>
      </c>
      <c r="J26" s="153">
        <f>E26*G26</f>
        <v>314.19427613636367</v>
      </c>
      <c r="K26">
        <f t="shared" si="5"/>
        <v>285.5774536363636</v>
      </c>
    </row>
    <row r="27" spans="2:20" x14ac:dyDescent="0.3">
      <c r="B27" s="10" t="s">
        <v>52</v>
      </c>
      <c r="C27">
        <v>39.80238095238095</v>
      </c>
      <c r="D27">
        <v>40.19047619047619</v>
      </c>
      <c r="E27">
        <v>37.438095238095237</v>
      </c>
      <c r="F27">
        <v>36.384761904761902</v>
      </c>
      <c r="G27" s="13">
        <v>7.9737</v>
      </c>
      <c r="H27" s="153">
        <f>C27*G27</f>
        <v>317.37224499999996</v>
      </c>
      <c r="I27" s="153">
        <f t="shared" ref="I27:I90" si="6">D27*G27</f>
        <v>320.46679999999998</v>
      </c>
      <c r="J27" s="153">
        <f t="shared" ref="J27:J90" si="7">E27*G27</f>
        <v>298.52013999999997</v>
      </c>
      <c r="K27">
        <f t="shared" si="5"/>
        <v>290.12117599999999</v>
      </c>
    </row>
    <row r="28" spans="2:20" x14ac:dyDescent="0.3">
      <c r="B28" s="10" t="s">
        <v>53</v>
      </c>
      <c r="C28">
        <v>42.884090909090908</v>
      </c>
      <c r="D28">
        <v>41.730454545454549</v>
      </c>
      <c r="E28">
        <v>40.49545454545455</v>
      </c>
      <c r="F28">
        <v>39.683181818181822</v>
      </c>
      <c r="G28" s="13">
        <v>8.0366</v>
      </c>
      <c r="H28" s="153">
        <f t="shared" ref="H28:H91" si="8">C28*G28</f>
        <v>344.64228500000002</v>
      </c>
      <c r="I28" s="153">
        <f t="shared" si="6"/>
        <v>335.37097100000005</v>
      </c>
      <c r="J28" s="153">
        <f t="shared" si="7"/>
        <v>325.44577000000004</v>
      </c>
      <c r="K28">
        <f t="shared" si="5"/>
        <v>318.91785900000002</v>
      </c>
    </row>
    <row r="29" spans="2:20" x14ac:dyDescent="0.3">
      <c r="B29" s="10" t="s">
        <v>54</v>
      </c>
      <c r="C29">
        <v>44.52600000000001</v>
      </c>
      <c r="D29">
        <v>43.17</v>
      </c>
      <c r="E29">
        <v>41.569999999999993</v>
      </c>
      <c r="F29">
        <v>41.210000000000008</v>
      </c>
      <c r="G29" s="13">
        <v>8.0593000000000004</v>
      </c>
      <c r="H29" s="153">
        <f t="shared" si="8"/>
        <v>358.84839180000012</v>
      </c>
      <c r="I29" s="153">
        <f t="shared" si="6"/>
        <v>347.91998100000001</v>
      </c>
      <c r="J29" s="153">
        <f t="shared" si="7"/>
        <v>335.02510099999995</v>
      </c>
      <c r="K29">
        <f t="shared" si="5"/>
        <v>332.12375300000008</v>
      </c>
    </row>
    <row r="30" spans="2:20" x14ac:dyDescent="0.3">
      <c r="B30" s="10" t="s">
        <v>55</v>
      </c>
      <c r="C30">
        <v>51.576086956521742</v>
      </c>
      <c r="D30">
        <v>49.68782608695652</v>
      </c>
      <c r="E30">
        <v>49.434782608695649</v>
      </c>
      <c r="F30">
        <v>48.236521739130438</v>
      </c>
      <c r="G30" s="13">
        <v>7.9775</v>
      </c>
      <c r="H30" s="153">
        <f t="shared" si="8"/>
        <v>411.44823369565222</v>
      </c>
      <c r="I30" s="153">
        <f t="shared" si="6"/>
        <v>396.38463260869565</v>
      </c>
      <c r="J30" s="153">
        <f t="shared" si="7"/>
        <v>394.36597826086955</v>
      </c>
      <c r="K30">
        <f t="shared" si="5"/>
        <v>384.80685217391306</v>
      </c>
    </row>
    <row r="31" spans="2:20" x14ac:dyDescent="0.3">
      <c r="B31" s="10" t="s">
        <v>56</v>
      </c>
      <c r="C31">
        <v>50.329411764705881</v>
      </c>
      <c r="D31">
        <v>50.250000000000007</v>
      </c>
      <c r="E31">
        <v>49.72117647058824</v>
      </c>
      <c r="F31">
        <v>52.064705882352939</v>
      </c>
      <c r="G31" s="13">
        <v>7.8414000000000001</v>
      </c>
      <c r="H31" s="153">
        <f t="shared" si="8"/>
        <v>394.6530494117647</v>
      </c>
      <c r="I31" s="153">
        <f t="shared" si="6"/>
        <v>394.03035000000006</v>
      </c>
      <c r="J31" s="153">
        <f t="shared" si="7"/>
        <v>389.88363317647065</v>
      </c>
      <c r="K31">
        <f t="shared" si="5"/>
        <v>408.26018470588235</v>
      </c>
    </row>
    <row r="32" spans="2:20" x14ac:dyDescent="0.3">
      <c r="B32" s="10" t="s">
        <v>57</v>
      </c>
      <c r="C32">
        <v>41.955999999999996</v>
      </c>
      <c r="D32">
        <v>41.803000000000004</v>
      </c>
      <c r="E32">
        <v>44.603000000000002</v>
      </c>
      <c r="F32">
        <v>45.333500000000001</v>
      </c>
      <c r="G32" s="13">
        <v>7.7968000000000002</v>
      </c>
      <c r="H32" s="153">
        <f t="shared" si="8"/>
        <v>327.12254079999997</v>
      </c>
      <c r="I32" s="153">
        <f t="shared" si="6"/>
        <v>325.92963040000006</v>
      </c>
      <c r="J32" s="153">
        <f t="shared" si="7"/>
        <v>347.76067040000004</v>
      </c>
      <c r="K32">
        <f t="shared" si="5"/>
        <v>353.45623280000001</v>
      </c>
    </row>
    <row r="33" spans="2:11" x14ac:dyDescent="0.3">
      <c r="B33" s="10" t="s">
        <v>58</v>
      </c>
      <c r="C33">
        <v>45.563809523809532</v>
      </c>
      <c r="D33">
        <v>49.043333333333337</v>
      </c>
      <c r="E33">
        <v>49.896190476190476</v>
      </c>
      <c r="F33">
        <v>50.201904761904771</v>
      </c>
      <c r="G33" s="13">
        <v>7.8604000000000003</v>
      </c>
      <c r="H33" s="153">
        <f t="shared" si="8"/>
        <v>358.14976838095248</v>
      </c>
      <c r="I33" s="153">
        <f t="shared" si="6"/>
        <v>385.50021733333335</v>
      </c>
      <c r="J33" s="153">
        <f t="shared" si="7"/>
        <v>392.20401561904765</v>
      </c>
      <c r="K33">
        <f t="shared" si="5"/>
        <v>394.60705219047628</v>
      </c>
    </row>
    <row r="34" spans="2:11" x14ac:dyDescent="0.3">
      <c r="B34" s="10" t="s">
        <v>59</v>
      </c>
      <c r="C34">
        <v>54.509047619047614</v>
      </c>
      <c r="D34">
        <v>55.93571428571429</v>
      </c>
      <c r="E34">
        <v>55.734285714285718</v>
      </c>
      <c r="F34">
        <v>58.846666666666664</v>
      </c>
      <c r="G34" s="13">
        <v>7.9386000000000001</v>
      </c>
      <c r="H34" s="153">
        <f t="shared" si="8"/>
        <v>432.72552542857142</v>
      </c>
      <c r="I34" s="153">
        <f t="shared" si="6"/>
        <v>444.05126142857148</v>
      </c>
      <c r="J34" s="153">
        <f t="shared" si="7"/>
        <v>442.45220057142859</v>
      </c>
      <c r="K34">
        <f t="shared" si="5"/>
        <v>467.16014799999999</v>
      </c>
    </row>
    <row r="35" spans="2:11" x14ac:dyDescent="0.3">
      <c r="B35" s="10" t="s">
        <v>60</v>
      </c>
      <c r="C35">
        <v>69.308260869565217</v>
      </c>
      <c r="D35">
        <v>68.855652173913043</v>
      </c>
      <c r="E35">
        <v>70.6795652173913</v>
      </c>
      <c r="F35">
        <v>72.544782608695655</v>
      </c>
      <c r="G35" s="13">
        <v>7.992</v>
      </c>
      <c r="H35" s="153">
        <f t="shared" si="8"/>
        <v>553.91162086956524</v>
      </c>
      <c r="I35" s="153">
        <f t="shared" si="6"/>
        <v>550.29437217391308</v>
      </c>
      <c r="J35" s="153">
        <f t="shared" si="7"/>
        <v>564.87108521739128</v>
      </c>
      <c r="K35">
        <f t="shared" si="5"/>
        <v>579.77790260869563</v>
      </c>
    </row>
    <row r="36" spans="2:11" x14ac:dyDescent="0.3">
      <c r="B36" s="10" t="s">
        <v>61</v>
      </c>
      <c r="C36">
        <v>66.086190476190467</v>
      </c>
      <c r="D36">
        <v>69.719047619047615</v>
      </c>
      <c r="E36">
        <v>74.326190476190476</v>
      </c>
      <c r="F36">
        <v>75.79190476190476</v>
      </c>
      <c r="G36" s="13">
        <v>8.2571999999999992</v>
      </c>
      <c r="H36" s="153">
        <f t="shared" si="8"/>
        <v>545.68689199999983</v>
      </c>
      <c r="I36" s="153">
        <f t="shared" si="6"/>
        <v>575.68411999999989</v>
      </c>
      <c r="J36" s="153">
        <f t="shared" si="7"/>
        <v>613.7262199999999</v>
      </c>
      <c r="K36">
        <f t="shared" si="5"/>
        <v>625.82891599999994</v>
      </c>
    </row>
    <row r="37" spans="2:11" x14ac:dyDescent="0.3">
      <c r="B37" s="10" t="s">
        <v>62</v>
      </c>
      <c r="C37">
        <v>60.764090909090903</v>
      </c>
      <c r="D37">
        <v>66.025000000000006</v>
      </c>
      <c r="E37">
        <v>69.070454545454538</v>
      </c>
      <c r="F37">
        <v>69.045909090909092</v>
      </c>
      <c r="G37" s="13">
        <v>8.3960000000000008</v>
      </c>
      <c r="H37" s="153">
        <f t="shared" si="8"/>
        <v>510.17530727272725</v>
      </c>
      <c r="I37" s="153">
        <f t="shared" si="6"/>
        <v>554.34590000000014</v>
      </c>
      <c r="J37" s="153">
        <f t="shared" si="7"/>
        <v>579.91553636363631</v>
      </c>
      <c r="K37">
        <f t="shared" si="5"/>
        <v>579.70945272727283</v>
      </c>
    </row>
    <row r="38" spans="2:11" x14ac:dyDescent="0.3">
      <c r="B38" s="10" t="s">
        <v>63</v>
      </c>
      <c r="C38">
        <v>50.513636363636373</v>
      </c>
      <c r="D38">
        <v>53.631818181818183</v>
      </c>
      <c r="E38">
        <v>54.75363636363636</v>
      </c>
      <c r="F38">
        <v>49.465909090909093</v>
      </c>
      <c r="G38" s="13">
        <v>8.2446000000000002</v>
      </c>
      <c r="H38" s="153">
        <f t="shared" si="8"/>
        <v>416.46472636363643</v>
      </c>
      <c r="I38" s="153">
        <f t="shared" si="6"/>
        <v>442.17288818181822</v>
      </c>
      <c r="J38" s="153">
        <f t="shared" si="7"/>
        <v>451.42183036363633</v>
      </c>
      <c r="K38">
        <f t="shared" si="5"/>
        <v>407.82663409090912</v>
      </c>
    </row>
    <row r="39" spans="2:11" x14ac:dyDescent="0.3">
      <c r="B39" s="10" t="s">
        <v>64</v>
      </c>
      <c r="C39">
        <v>39.711111111111109</v>
      </c>
      <c r="D39">
        <v>40.944444444444443</v>
      </c>
      <c r="E39">
        <v>39.143333333333338</v>
      </c>
      <c r="F39">
        <v>36.81055555555556</v>
      </c>
      <c r="G39" s="13">
        <v>8.1575000000000006</v>
      </c>
      <c r="H39" s="153">
        <f t="shared" si="8"/>
        <v>323.94338888888888</v>
      </c>
      <c r="I39" s="153">
        <f t="shared" si="6"/>
        <v>334.00430555555556</v>
      </c>
      <c r="J39" s="153">
        <f t="shared" si="7"/>
        <v>319.31174166666671</v>
      </c>
      <c r="K39">
        <f t="shared" si="5"/>
        <v>300.28210694444448</v>
      </c>
    </row>
    <row r="40" spans="2:11" x14ac:dyDescent="0.3">
      <c r="B40" s="10" t="s">
        <v>65</v>
      </c>
      <c r="C40">
        <v>30.802727272727278</v>
      </c>
      <c r="D40">
        <v>29.452272727272724</v>
      </c>
      <c r="E40">
        <v>28.252272727272725</v>
      </c>
      <c r="F40">
        <v>27.25090909090909</v>
      </c>
      <c r="G40" s="13">
        <v>8.2780000000000005</v>
      </c>
      <c r="H40" s="153">
        <f t="shared" si="8"/>
        <v>254.98497636363643</v>
      </c>
      <c r="I40" s="153">
        <f t="shared" si="6"/>
        <v>243.80591363636364</v>
      </c>
      <c r="J40" s="153">
        <f t="shared" si="7"/>
        <v>233.87231363636363</v>
      </c>
      <c r="K40">
        <f t="shared" si="5"/>
        <v>225.58302545454546</v>
      </c>
    </row>
    <row r="41" spans="2:11" x14ac:dyDescent="0.3">
      <c r="B41" s="10" t="s">
        <v>66</v>
      </c>
      <c r="C41">
        <v>28.087499999999995</v>
      </c>
      <c r="D41">
        <v>26.988</v>
      </c>
      <c r="E41">
        <v>26.4925</v>
      </c>
      <c r="F41">
        <v>26.122500000000002</v>
      </c>
      <c r="G41" s="13">
        <v>8.0876000000000001</v>
      </c>
      <c r="H41" s="153">
        <f t="shared" si="8"/>
        <v>227.16046499999996</v>
      </c>
      <c r="I41" s="153">
        <f t="shared" si="6"/>
        <v>218.26814880000001</v>
      </c>
      <c r="J41" s="153">
        <f t="shared" si="7"/>
        <v>214.26074299999999</v>
      </c>
      <c r="K41">
        <f t="shared" si="5"/>
        <v>211.26833100000002</v>
      </c>
    </row>
    <row r="42" spans="2:11" x14ac:dyDescent="0.3">
      <c r="B42" s="10" t="s">
        <v>67</v>
      </c>
      <c r="C42">
        <v>23.893181818181823</v>
      </c>
      <c r="D42">
        <v>23.827272727272728</v>
      </c>
      <c r="E42">
        <v>24.259090909090911</v>
      </c>
      <c r="F42">
        <v>23.231363636363632</v>
      </c>
      <c r="G42" s="13">
        <v>8.1340000000000003</v>
      </c>
      <c r="H42" s="153">
        <f t="shared" si="8"/>
        <v>194.34714090909097</v>
      </c>
      <c r="I42" s="153">
        <f t="shared" si="6"/>
        <v>193.81103636363639</v>
      </c>
      <c r="J42" s="153">
        <f t="shared" si="7"/>
        <v>197.32344545454549</v>
      </c>
      <c r="K42">
        <f t="shared" si="5"/>
        <v>188.9639118181818</v>
      </c>
    </row>
    <row r="43" spans="2:11" x14ac:dyDescent="0.3">
      <c r="B43" s="10" t="s">
        <v>68</v>
      </c>
      <c r="C43">
        <v>22.586111111111109</v>
      </c>
      <c r="D43">
        <v>23.28</v>
      </c>
      <c r="E43">
        <v>22.462777777777777</v>
      </c>
      <c r="F43">
        <v>25.39777777777778</v>
      </c>
      <c r="G43" s="13">
        <v>8.1191999999999993</v>
      </c>
      <c r="H43" s="153">
        <f t="shared" si="8"/>
        <v>183.38115333333329</v>
      </c>
      <c r="I43" s="153">
        <f t="shared" si="6"/>
        <v>189.01497599999999</v>
      </c>
      <c r="J43" s="153">
        <f t="shared" si="7"/>
        <v>182.3797853333333</v>
      </c>
      <c r="K43">
        <f t="shared" si="5"/>
        <v>206.20963733333332</v>
      </c>
    </row>
    <row r="44" spans="2:11" x14ac:dyDescent="0.3">
      <c r="B44" s="10" t="s">
        <v>69</v>
      </c>
      <c r="C44">
        <v>21.433000000000003</v>
      </c>
      <c r="D44">
        <v>21.294999999999998</v>
      </c>
      <c r="E44">
        <v>24.698999999999998</v>
      </c>
      <c r="F44">
        <v>27.967500000000001</v>
      </c>
      <c r="G44" s="13">
        <v>8.14</v>
      </c>
      <c r="H44" s="153">
        <f t="shared" si="8"/>
        <v>174.46462000000005</v>
      </c>
      <c r="I44" s="153">
        <f t="shared" si="6"/>
        <v>173.34129999999999</v>
      </c>
      <c r="J44" s="153">
        <f t="shared" si="7"/>
        <v>201.04986</v>
      </c>
      <c r="K44">
        <f t="shared" si="5"/>
        <v>227.65545000000003</v>
      </c>
    </row>
    <row r="45" spans="2:11" x14ac:dyDescent="0.3">
      <c r="B45" s="10" t="s">
        <v>70</v>
      </c>
      <c r="C45">
        <v>24.416666666666668</v>
      </c>
      <c r="D45">
        <v>28.695238095238096</v>
      </c>
      <c r="E45">
        <v>31.216190476190473</v>
      </c>
      <c r="F45">
        <v>33.254761904761914</v>
      </c>
      <c r="G45" s="13">
        <v>8.0589999999999993</v>
      </c>
      <c r="H45" s="153">
        <f t="shared" si="8"/>
        <v>196.77391666666665</v>
      </c>
      <c r="I45" s="153">
        <f t="shared" si="6"/>
        <v>231.2549238095238</v>
      </c>
      <c r="J45" s="153">
        <f t="shared" si="7"/>
        <v>251.57127904761899</v>
      </c>
      <c r="K45">
        <f t="shared" si="5"/>
        <v>268.00012619047624</v>
      </c>
    </row>
    <row r="46" spans="2:11" x14ac:dyDescent="0.3">
      <c r="B46" s="10" t="s">
        <v>71</v>
      </c>
      <c r="C46">
        <v>23.060909090909092</v>
      </c>
      <c r="D46">
        <v>27.192727272727268</v>
      </c>
      <c r="E46">
        <v>29.682727272727274</v>
      </c>
      <c r="F46">
        <v>37.965000000000003</v>
      </c>
      <c r="G46" s="13">
        <v>7.9379999999999997</v>
      </c>
      <c r="H46" s="153">
        <f t="shared" si="8"/>
        <v>183.05749636363637</v>
      </c>
      <c r="I46" s="153">
        <f t="shared" si="6"/>
        <v>215.85586909090904</v>
      </c>
      <c r="J46" s="153">
        <f t="shared" si="7"/>
        <v>235.62148909090908</v>
      </c>
      <c r="K46">
        <f t="shared" si="5"/>
        <v>301.36617000000001</v>
      </c>
    </row>
    <row r="47" spans="2:11" x14ac:dyDescent="0.3">
      <c r="B47" s="10" t="s">
        <v>72</v>
      </c>
      <c r="C47">
        <v>24.108695652173907</v>
      </c>
      <c r="D47">
        <v>28.521739130434774</v>
      </c>
      <c r="E47">
        <v>36.910869565217389</v>
      </c>
      <c r="F47">
        <v>42.146956521739128</v>
      </c>
      <c r="G47" s="13">
        <v>7.9734999999999996</v>
      </c>
      <c r="H47" s="153">
        <f t="shared" si="8"/>
        <v>192.23068478260865</v>
      </c>
      <c r="I47" s="153">
        <f t="shared" si="6"/>
        <v>227.41808695652165</v>
      </c>
      <c r="J47" s="153">
        <f t="shared" si="7"/>
        <v>294.30881847826083</v>
      </c>
      <c r="K47">
        <f t="shared" si="5"/>
        <v>336.05875782608689</v>
      </c>
    </row>
    <row r="48" spans="2:11" x14ac:dyDescent="0.3">
      <c r="B48" s="10" t="s">
        <v>73</v>
      </c>
      <c r="C48">
        <v>29.15</v>
      </c>
      <c r="D48">
        <v>37.049500000000002</v>
      </c>
      <c r="E48">
        <v>41.7</v>
      </c>
      <c r="F48">
        <v>49.030499999999996</v>
      </c>
      <c r="G48" s="13">
        <v>7.8305999999999996</v>
      </c>
      <c r="H48" s="153">
        <f t="shared" si="8"/>
        <v>228.26198999999997</v>
      </c>
      <c r="I48" s="153">
        <f t="shared" si="6"/>
        <v>290.11981470000001</v>
      </c>
      <c r="J48" s="153">
        <f t="shared" si="7"/>
        <v>326.53602000000001</v>
      </c>
      <c r="K48">
        <f t="shared" si="5"/>
        <v>383.93823329999992</v>
      </c>
    </row>
    <row r="49" spans="2:11" x14ac:dyDescent="0.3">
      <c r="B49" s="10" t="s">
        <v>74</v>
      </c>
      <c r="C49">
        <v>44.167391304347824</v>
      </c>
      <c r="D49">
        <v>49.041304347826092</v>
      </c>
      <c r="E49">
        <v>54.356521739130429</v>
      </c>
      <c r="F49">
        <v>55.474347826086948</v>
      </c>
      <c r="G49" s="13">
        <v>7.6962999999999999</v>
      </c>
      <c r="H49" s="153">
        <f t="shared" si="8"/>
        <v>339.92549369565216</v>
      </c>
      <c r="I49" s="153">
        <f t="shared" si="6"/>
        <v>377.43659065217395</v>
      </c>
      <c r="J49" s="153">
        <f t="shared" si="7"/>
        <v>418.34409826086949</v>
      </c>
      <c r="K49">
        <f t="shared" si="5"/>
        <v>426.94722317391296</v>
      </c>
    </row>
    <row r="50" spans="2:11" x14ac:dyDescent="0.3">
      <c r="B50" s="10" t="s">
        <v>75</v>
      </c>
      <c r="C50">
        <v>50.045454545454547</v>
      </c>
      <c r="D50">
        <v>55.636363636363633</v>
      </c>
      <c r="E50">
        <v>57.263636363636358</v>
      </c>
      <c r="F50">
        <v>53.17818181818182</v>
      </c>
      <c r="G50" s="13">
        <v>7.9519000000000002</v>
      </c>
      <c r="H50" s="153">
        <f t="shared" si="8"/>
        <v>397.95645000000002</v>
      </c>
      <c r="I50" s="153">
        <f t="shared" si="6"/>
        <v>442.41479999999996</v>
      </c>
      <c r="J50" s="153">
        <f t="shared" si="7"/>
        <v>455.35470999999995</v>
      </c>
      <c r="K50">
        <f t="shared" si="5"/>
        <v>422.86758400000002</v>
      </c>
    </row>
    <row r="51" spans="2:11" x14ac:dyDescent="0.3">
      <c r="B51" s="10" t="s">
        <v>76</v>
      </c>
      <c r="C51">
        <v>52.164705882352948</v>
      </c>
      <c r="D51">
        <v>53.474117647058819</v>
      </c>
      <c r="E51">
        <v>50.743529411764705</v>
      </c>
      <c r="F51">
        <v>49.784705882352938</v>
      </c>
      <c r="G51" s="13">
        <v>8.0129999999999999</v>
      </c>
      <c r="H51" s="153">
        <f t="shared" si="8"/>
        <v>417.99578823529419</v>
      </c>
      <c r="I51" s="153">
        <f t="shared" si="6"/>
        <v>428.48810470588234</v>
      </c>
      <c r="J51" s="153">
        <f t="shared" si="7"/>
        <v>406.60790117647059</v>
      </c>
      <c r="K51">
        <f t="shared" si="5"/>
        <v>398.92484823529406</v>
      </c>
    </row>
    <row r="52" spans="2:11" x14ac:dyDescent="0.3">
      <c r="B52" s="10" t="s">
        <v>77</v>
      </c>
      <c r="C52">
        <v>48.152272727272724</v>
      </c>
      <c r="D52">
        <v>46.481818181818184</v>
      </c>
      <c r="E52">
        <v>46.652272727272724</v>
      </c>
      <c r="F52">
        <v>45.097272727272724</v>
      </c>
      <c r="G52" s="13">
        <v>7.9565999999999999</v>
      </c>
      <c r="H52" s="153">
        <f t="shared" si="8"/>
        <v>383.12837318181818</v>
      </c>
      <c r="I52" s="153">
        <f t="shared" si="6"/>
        <v>369.83723454545458</v>
      </c>
      <c r="J52" s="153">
        <f t="shared" si="7"/>
        <v>371.19347318181815</v>
      </c>
      <c r="K52">
        <f t="shared" si="5"/>
        <v>358.82096018181818</v>
      </c>
    </row>
    <row r="53" spans="2:11" x14ac:dyDescent="0.3">
      <c r="B53" s="10" t="s">
        <v>78</v>
      </c>
      <c r="C53">
        <v>37.909523809523812</v>
      </c>
      <c r="D53">
        <v>37.795238095238098</v>
      </c>
      <c r="E53">
        <v>38.206190476190478</v>
      </c>
      <c r="F53">
        <v>39.528571428571432</v>
      </c>
      <c r="G53" s="13">
        <v>7.9480000000000004</v>
      </c>
      <c r="H53" s="153">
        <f t="shared" si="8"/>
        <v>301.30489523809524</v>
      </c>
      <c r="I53" s="153">
        <f t="shared" si="6"/>
        <v>300.39655238095241</v>
      </c>
      <c r="J53" s="153">
        <f t="shared" si="7"/>
        <v>303.66280190476192</v>
      </c>
      <c r="K53">
        <f t="shared" si="5"/>
        <v>314.17308571428578</v>
      </c>
    </row>
    <row r="54" spans="2:11" x14ac:dyDescent="0.3">
      <c r="B54" s="10" t="s">
        <v>79</v>
      </c>
      <c r="C54">
        <v>29.747222222222224</v>
      </c>
      <c r="D54">
        <v>29.992777777777778</v>
      </c>
      <c r="E54">
        <v>31.43333333333333</v>
      </c>
      <c r="F54">
        <v>30.880555555555564</v>
      </c>
      <c r="G54" s="13">
        <v>7.9629000000000003</v>
      </c>
      <c r="H54" s="153">
        <f t="shared" si="8"/>
        <v>236.87415583333336</v>
      </c>
      <c r="I54" s="153">
        <f t="shared" si="6"/>
        <v>238.82949016666669</v>
      </c>
      <c r="J54" s="153">
        <f t="shared" si="7"/>
        <v>250.30049</v>
      </c>
      <c r="K54">
        <f t="shared" si="5"/>
        <v>245.89877583333342</v>
      </c>
    </row>
    <row r="55" spans="2:11" x14ac:dyDescent="0.3">
      <c r="B55" s="10" t="s">
        <v>80</v>
      </c>
      <c r="C55">
        <v>35.18</v>
      </c>
      <c r="D55">
        <v>34.661363636363639</v>
      </c>
      <c r="E55">
        <v>32.552272727272729</v>
      </c>
      <c r="F55">
        <v>39.647272727272728</v>
      </c>
      <c r="G55" s="13">
        <v>7.9629000000000003</v>
      </c>
      <c r="H55" s="153">
        <f t="shared" si="8"/>
        <v>280.13482199999999</v>
      </c>
      <c r="I55" s="153">
        <f t="shared" si="6"/>
        <v>276.00497250000001</v>
      </c>
      <c r="J55" s="153">
        <f t="shared" si="7"/>
        <v>259.21049250000004</v>
      </c>
      <c r="K55">
        <f t="shared" si="5"/>
        <v>315.707268</v>
      </c>
    </row>
    <row r="56" spans="2:11" x14ac:dyDescent="0.3">
      <c r="B56" s="10" t="s">
        <v>81</v>
      </c>
      <c r="C56">
        <v>36.175000000000004</v>
      </c>
      <c r="D56">
        <v>38.457499999999996</v>
      </c>
      <c r="E56">
        <v>46.350499999999997</v>
      </c>
      <c r="F56">
        <v>53.353999999999999</v>
      </c>
      <c r="G56" s="13">
        <v>7.8659999999999997</v>
      </c>
      <c r="H56" s="153">
        <f t="shared" si="8"/>
        <v>284.55255</v>
      </c>
      <c r="I56" s="153">
        <f t="shared" si="6"/>
        <v>302.50669499999998</v>
      </c>
      <c r="J56" s="153">
        <f t="shared" si="7"/>
        <v>364.59303299999993</v>
      </c>
      <c r="K56">
        <f t="shared" si="5"/>
        <v>419.68256399999996</v>
      </c>
    </row>
    <row r="57" spans="2:11" x14ac:dyDescent="0.3">
      <c r="B57" s="10" t="s">
        <v>82</v>
      </c>
      <c r="C57">
        <v>44.660952380952381</v>
      </c>
      <c r="D57">
        <v>53.680952380952377</v>
      </c>
      <c r="E57">
        <v>58.973809523809528</v>
      </c>
      <c r="F57">
        <v>62.30952380952381</v>
      </c>
      <c r="G57" s="13">
        <v>7.9915000000000003</v>
      </c>
      <c r="H57" s="153">
        <f t="shared" si="8"/>
        <v>356.90800095238097</v>
      </c>
      <c r="I57" s="153">
        <f t="shared" si="6"/>
        <v>428.99133095238091</v>
      </c>
      <c r="J57" s="153">
        <f t="shared" si="7"/>
        <v>471.28919880952384</v>
      </c>
      <c r="K57">
        <f t="shared" si="5"/>
        <v>497.94655952380953</v>
      </c>
    </row>
    <row r="58" spans="2:11" x14ac:dyDescent="0.3">
      <c r="B58" s="10" t="s">
        <v>83</v>
      </c>
      <c r="C58">
        <v>55.313043478260873</v>
      </c>
      <c r="D58">
        <v>60.345217391304352</v>
      </c>
      <c r="E58">
        <v>62.810434782608688</v>
      </c>
      <c r="F58">
        <v>68.028695652173909</v>
      </c>
      <c r="G58" s="13">
        <v>8.0487000000000002</v>
      </c>
      <c r="H58" s="153">
        <f t="shared" si="8"/>
        <v>445.19809304347831</v>
      </c>
      <c r="I58" s="153">
        <f t="shared" si="6"/>
        <v>485.70055121739136</v>
      </c>
      <c r="J58" s="153">
        <f t="shared" si="7"/>
        <v>505.54234643478253</v>
      </c>
      <c r="K58">
        <f t="shared" si="5"/>
        <v>547.54256269565212</v>
      </c>
    </row>
    <row r="59" spans="2:11" x14ac:dyDescent="0.3">
      <c r="B59" s="10" t="s">
        <v>84</v>
      </c>
      <c r="C59">
        <v>60.661904761904765</v>
      </c>
      <c r="D59">
        <v>63.673809523809531</v>
      </c>
      <c r="E59">
        <v>67.546666666666681</v>
      </c>
      <c r="F59">
        <v>70.673809523809524</v>
      </c>
      <c r="G59" s="13">
        <v>7.9722999999999997</v>
      </c>
      <c r="H59" s="153">
        <f t="shared" si="8"/>
        <v>483.61490333333336</v>
      </c>
      <c r="I59" s="153">
        <f t="shared" si="6"/>
        <v>507.62671166666672</v>
      </c>
      <c r="J59" s="153">
        <f t="shared" si="7"/>
        <v>538.5022906666668</v>
      </c>
      <c r="K59">
        <f t="shared" si="5"/>
        <v>563.43281166666668</v>
      </c>
    </row>
    <row r="60" spans="2:11" x14ac:dyDescent="0.3">
      <c r="B60" s="10" t="s">
        <v>85</v>
      </c>
      <c r="C60">
        <v>68.138636363636365</v>
      </c>
      <c r="D60">
        <v>70.390909090909091</v>
      </c>
      <c r="E60">
        <v>72.204545454545453</v>
      </c>
      <c r="F60">
        <v>74.465909090909093</v>
      </c>
      <c r="G60" s="13">
        <v>8.1565999999999992</v>
      </c>
      <c r="H60" s="153">
        <f t="shared" si="8"/>
        <v>555.77960136363629</v>
      </c>
      <c r="I60" s="153">
        <f t="shared" si="6"/>
        <v>574.15048909090899</v>
      </c>
      <c r="J60" s="153">
        <f t="shared" si="7"/>
        <v>588.9435954545454</v>
      </c>
      <c r="K60">
        <f t="shared" si="5"/>
        <v>607.38863409090902</v>
      </c>
    </row>
    <row r="61" spans="2:11" x14ac:dyDescent="0.3">
      <c r="B61" s="10" t="s">
        <v>86</v>
      </c>
      <c r="C61">
        <v>58.345652173913045</v>
      </c>
      <c r="D61">
        <v>59.119565217391312</v>
      </c>
      <c r="E61">
        <v>61.435217391304349</v>
      </c>
      <c r="F61">
        <v>61.828695652173913</v>
      </c>
      <c r="G61" s="13">
        <v>8.5928000000000004</v>
      </c>
      <c r="H61" s="153">
        <f t="shared" si="8"/>
        <v>501.35252000000003</v>
      </c>
      <c r="I61" s="153">
        <f t="shared" si="6"/>
        <v>508.00260000000009</v>
      </c>
      <c r="J61" s="153">
        <f t="shared" si="7"/>
        <v>527.90053599999999</v>
      </c>
      <c r="K61">
        <f t="shared" si="5"/>
        <v>531.28161599999999</v>
      </c>
    </row>
    <row r="62" spans="2:11" x14ac:dyDescent="0.3">
      <c r="B62" s="10" t="s">
        <v>87</v>
      </c>
      <c r="C62">
        <v>53.042500000000004</v>
      </c>
      <c r="D62">
        <v>52.417499999999997</v>
      </c>
      <c r="E62">
        <v>52.391499999999994</v>
      </c>
      <c r="F62">
        <v>47.639500000000005</v>
      </c>
      <c r="G62" s="13">
        <v>8.8094000000000001</v>
      </c>
      <c r="H62" s="153">
        <f t="shared" si="8"/>
        <v>467.27259950000007</v>
      </c>
      <c r="I62" s="153">
        <f t="shared" si="6"/>
        <v>461.76672449999995</v>
      </c>
      <c r="J62" s="153">
        <f t="shared" si="7"/>
        <v>461.53768009999993</v>
      </c>
      <c r="K62">
        <f t="shared" si="5"/>
        <v>419.67541130000006</v>
      </c>
    </row>
    <row r="63" spans="2:11" x14ac:dyDescent="0.3">
      <c r="B63" s="10" t="s">
        <v>88</v>
      </c>
      <c r="C63">
        <v>44.662105263157891</v>
      </c>
      <c r="D63">
        <v>43.771052631578947</v>
      </c>
      <c r="E63">
        <v>41.579473684210527</v>
      </c>
      <c r="F63">
        <v>39.777368421052628</v>
      </c>
      <c r="G63" s="13">
        <v>9.4039000000000001</v>
      </c>
      <c r="H63" s="153">
        <f t="shared" si="8"/>
        <v>419.99797168421048</v>
      </c>
      <c r="I63" s="153">
        <f t="shared" si="6"/>
        <v>411.61860184210525</v>
      </c>
      <c r="J63" s="153">
        <f t="shared" si="7"/>
        <v>391.00921257894737</v>
      </c>
      <c r="K63">
        <f t="shared" si="5"/>
        <v>374.06239489473683</v>
      </c>
    </row>
    <row r="64" spans="2:11" x14ac:dyDescent="0.3">
      <c r="B64" s="10" t="s">
        <v>89</v>
      </c>
      <c r="C64">
        <v>41.376190476190473</v>
      </c>
      <c r="D64">
        <v>40.200000000000003</v>
      </c>
      <c r="E64">
        <v>38.61904761904762</v>
      </c>
      <c r="F64">
        <v>34.654761904761898</v>
      </c>
      <c r="G64" s="13">
        <v>9.2164000000000001</v>
      </c>
      <c r="H64" s="153">
        <f t="shared" si="8"/>
        <v>381.33952190476191</v>
      </c>
      <c r="I64" s="153">
        <f t="shared" si="6"/>
        <v>370.49928000000006</v>
      </c>
      <c r="J64" s="153">
        <f t="shared" si="7"/>
        <v>355.92859047619049</v>
      </c>
      <c r="K64">
        <f t="shared" si="5"/>
        <v>319.39214761904753</v>
      </c>
    </row>
    <row r="65" spans="2:11" x14ac:dyDescent="0.3">
      <c r="B65" s="10" t="s">
        <v>90</v>
      </c>
      <c r="C65">
        <v>37.580000000000005</v>
      </c>
      <c r="D65">
        <v>35.851999999999997</v>
      </c>
      <c r="E65">
        <v>32.565000000000005</v>
      </c>
      <c r="F65">
        <v>31.862499999999994</v>
      </c>
      <c r="G65" s="13">
        <v>8.7837999999999994</v>
      </c>
      <c r="H65" s="153">
        <f t="shared" si="8"/>
        <v>330.09520400000002</v>
      </c>
      <c r="I65" s="153">
        <f t="shared" si="6"/>
        <v>314.91679759999994</v>
      </c>
      <c r="J65" s="153">
        <f t="shared" si="7"/>
        <v>286.04444700000005</v>
      </c>
      <c r="K65">
        <f t="shared" si="5"/>
        <v>279.87382749999995</v>
      </c>
    </row>
    <row r="66" spans="2:11" x14ac:dyDescent="0.3">
      <c r="B66" s="10" t="s">
        <v>91</v>
      </c>
      <c r="C66">
        <v>34.154545454545456</v>
      </c>
      <c r="D66">
        <v>31.188636363636363</v>
      </c>
      <c r="E66">
        <v>30.597727272727273</v>
      </c>
      <c r="F66">
        <v>28.917727272727276</v>
      </c>
      <c r="G66" s="13">
        <v>8.8388000000000009</v>
      </c>
      <c r="H66" s="153">
        <f t="shared" si="8"/>
        <v>301.8851963636364</v>
      </c>
      <c r="I66" s="153">
        <f t="shared" si="6"/>
        <v>275.67011909090911</v>
      </c>
      <c r="J66" s="153">
        <f t="shared" si="7"/>
        <v>270.44719181818186</v>
      </c>
      <c r="K66">
        <f t="shared" si="5"/>
        <v>255.59800781818188</v>
      </c>
    </row>
    <row r="67" spans="2:11" x14ac:dyDescent="0.3">
      <c r="B67" s="10" t="s">
        <v>92</v>
      </c>
      <c r="C67">
        <v>32.455263157894734</v>
      </c>
      <c r="D67">
        <v>33.34473684210527</v>
      </c>
      <c r="E67">
        <v>32.171052631578952</v>
      </c>
      <c r="F67">
        <v>34.74</v>
      </c>
      <c r="G67" s="13">
        <v>8.7870000000000008</v>
      </c>
      <c r="H67" s="153">
        <f t="shared" si="8"/>
        <v>285.18439736842106</v>
      </c>
      <c r="I67" s="153">
        <f t="shared" si="6"/>
        <v>293.00020263157904</v>
      </c>
      <c r="J67" s="153">
        <f t="shared" si="7"/>
        <v>282.68703947368425</v>
      </c>
      <c r="K67">
        <f t="shared" si="5"/>
        <v>305.26038000000005</v>
      </c>
    </row>
    <row r="68" spans="2:11" x14ac:dyDescent="0.3">
      <c r="B68" s="10" t="s">
        <v>93</v>
      </c>
      <c r="C68">
        <v>34.73333333333332</v>
      </c>
      <c r="D68">
        <v>34.288888888888891</v>
      </c>
      <c r="E68">
        <v>37.043333333333329</v>
      </c>
      <c r="F68">
        <v>38.171111111111117</v>
      </c>
      <c r="G68" s="13">
        <v>8.7919999999999998</v>
      </c>
      <c r="H68" s="153">
        <f t="shared" si="8"/>
        <v>305.37546666666657</v>
      </c>
      <c r="I68" s="153">
        <f t="shared" si="6"/>
        <v>301.46791111111111</v>
      </c>
      <c r="J68" s="153">
        <f t="shared" si="7"/>
        <v>325.68498666666665</v>
      </c>
      <c r="K68">
        <f t="shared" si="5"/>
        <v>335.60040888888892</v>
      </c>
    </row>
    <row r="69" spans="2:11" x14ac:dyDescent="0.3">
      <c r="B69" s="10" t="s">
        <v>94</v>
      </c>
      <c r="C69">
        <v>33.799999999999997</v>
      </c>
      <c r="D69">
        <v>36.340476190476188</v>
      </c>
      <c r="E69">
        <v>38.334285714285713</v>
      </c>
      <c r="F69">
        <v>38.737619047619049</v>
      </c>
      <c r="G69" s="13">
        <v>8.9450000000000003</v>
      </c>
      <c r="H69" s="153">
        <f t="shared" si="8"/>
        <v>302.34100000000001</v>
      </c>
      <c r="I69" s="153">
        <f t="shared" si="6"/>
        <v>325.0655595238095</v>
      </c>
      <c r="J69" s="153">
        <f t="shared" si="7"/>
        <v>342.90018571428573</v>
      </c>
      <c r="K69">
        <f t="shared" si="5"/>
        <v>346.50800238095241</v>
      </c>
    </row>
    <row r="70" spans="2:11" x14ac:dyDescent="0.3">
      <c r="B70" s="10" t="s">
        <v>95</v>
      </c>
      <c r="C70">
        <v>34.951904761904771</v>
      </c>
      <c r="D70">
        <v>36.361428571428569</v>
      </c>
      <c r="E70">
        <v>36.83142857142856</v>
      </c>
      <c r="F70">
        <v>38.044285714285714</v>
      </c>
      <c r="G70" s="13">
        <v>8.9494000000000007</v>
      </c>
      <c r="H70" s="153">
        <f t="shared" si="8"/>
        <v>312.79857647619059</v>
      </c>
      <c r="I70" s="153">
        <f t="shared" si="6"/>
        <v>325.41296885714286</v>
      </c>
      <c r="J70" s="153">
        <f t="shared" si="7"/>
        <v>329.61918685714278</v>
      </c>
      <c r="K70">
        <f t="shared" si="5"/>
        <v>340.47353057142857</v>
      </c>
    </row>
    <row r="71" spans="2:11" x14ac:dyDescent="0.3">
      <c r="B71" s="10" t="s">
        <v>96</v>
      </c>
      <c r="C71">
        <v>34.059047619047618</v>
      </c>
      <c r="D71">
        <v>34.3595238095238</v>
      </c>
      <c r="E71">
        <v>35.928571428571423</v>
      </c>
      <c r="F71">
        <v>37.221428571428568</v>
      </c>
      <c r="G71" s="13">
        <v>8.6601999999999997</v>
      </c>
      <c r="H71" s="153">
        <f t="shared" si="8"/>
        <v>294.95816419047617</v>
      </c>
      <c r="I71" s="153">
        <f t="shared" si="6"/>
        <v>297.560348095238</v>
      </c>
      <c r="J71" s="153">
        <f t="shared" si="7"/>
        <v>311.14861428571425</v>
      </c>
      <c r="K71">
        <f t="shared" si="5"/>
        <v>322.34501571428569</v>
      </c>
    </row>
    <row r="72" spans="2:11" x14ac:dyDescent="0.3">
      <c r="B72" s="10" t="s">
        <v>97</v>
      </c>
      <c r="C72">
        <v>30.429545454545458</v>
      </c>
      <c r="D72">
        <v>33.004090909090912</v>
      </c>
      <c r="E72">
        <v>34.106818181818191</v>
      </c>
      <c r="F72">
        <v>35.590454545454548</v>
      </c>
      <c r="G72" s="13">
        <v>8.5963999999999992</v>
      </c>
      <c r="H72" s="153">
        <f t="shared" si="8"/>
        <v>261.58454454545455</v>
      </c>
      <c r="I72" s="153">
        <f t="shared" si="6"/>
        <v>283.7163670909091</v>
      </c>
      <c r="J72" s="153">
        <f t="shared" si="7"/>
        <v>293.19585181818189</v>
      </c>
      <c r="K72">
        <f t="shared" si="5"/>
        <v>305.94978345454547</v>
      </c>
    </row>
    <row r="73" spans="2:11" x14ac:dyDescent="0.3">
      <c r="B73" s="10" t="s">
        <v>98</v>
      </c>
      <c r="C73">
        <v>35.211363636363643</v>
      </c>
      <c r="D73">
        <v>35.921818181818182</v>
      </c>
      <c r="E73">
        <v>36.549090909090907</v>
      </c>
      <c r="F73">
        <v>37.078636363636363</v>
      </c>
      <c r="G73" s="13">
        <v>8.3596000000000004</v>
      </c>
      <c r="H73" s="153">
        <f t="shared" si="8"/>
        <v>294.3529154545455</v>
      </c>
      <c r="I73" s="153">
        <f t="shared" si="6"/>
        <v>300.29203127272729</v>
      </c>
      <c r="J73" s="153">
        <f t="shared" si="7"/>
        <v>305.53578036363638</v>
      </c>
      <c r="K73">
        <f t="shared" si="5"/>
        <v>309.96256854545453</v>
      </c>
    </row>
    <row r="74" spans="2:11" x14ac:dyDescent="0.3">
      <c r="B74" s="10" t="s">
        <v>99</v>
      </c>
      <c r="C74">
        <v>36.654761904761905</v>
      </c>
      <c r="D74">
        <v>36.940000000000005</v>
      </c>
      <c r="E74">
        <v>37.206190476190478</v>
      </c>
      <c r="F74">
        <v>35.346190476190479</v>
      </c>
      <c r="G74" s="13">
        <v>8.4143000000000008</v>
      </c>
      <c r="H74" s="153">
        <f t="shared" si="8"/>
        <v>308.4241630952381</v>
      </c>
      <c r="I74" s="153">
        <f t="shared" si="6"/>
        <v>310.82424200000008</v>
      </c>
      <c r="J74" s="153">
        <f t="shared" si="7"/>
        <v>313.06404852380956</v>
      </c>
      <c r="K74">
        <f t="shared" si="5"/>
        <v>297.41345052380956</v>
      </c>
    </row>
    <row r="75" spans="2:11" x14ac:dyDescent="0.3">
      <c r="B75" s="10" t="s">
        <v>100</v>
      </c>
      <c r="C75">
        <v>40.269999999999996</v>
      </c>
      <c r="D75">
        <v>39.562499999999993</v>
      </c>
      <c r="E75">
        <v>37.343000000000004</v>
      </c>
      <c r="F75">
        <v>36.685500000000005</v>
      </c>
      <c r="G75" s="13">
        <v>8.4107000000000003</v>
      </c>
      <c r="H75" s="153">
        <f t="shared" si="8"/>
        <v>338.69888899999995</v>
      </c>
      <c r="I75" s="153">
        <f t="shared" si="6"/>
        <v>332.74831874999995</v>
      </c>
      <c r="J75" s="153">
        <f t="shared" si="7"/>
        <v>314.08077010000005</v>
      </c>
      <c r="K75">
        <f t="shared" si="5"/>
        <v>308.55073485000003</v>
      </c>
    </row>
    <row r="76" spans="2:11" x14ac:dyDescent="0.3">
      <c r="B76" s="10" t="s">
        <v>101</v>
      </c>
      <c r="C76">
        <v>50.568000000000005</v>
      </c>
      <c r="D76">
        <v>48.385000000000005</v>
      </c>
      <c r="E76">
        <v>46.66</v>
      </c>
      <c r="F76">
        <v>42.820499999999996</v>
      </c>
      <c r="G76" s="13">
        <v>8.1816999999999993</v>
      </c>
      <c r="H76" s="153">
        <f t="shared" si="8"/>
        <v>413.73220559999999</v>
      </c>
      <c r="I76" s="153">
        <f t="shared" si="6"/>
        <v>395.8715545</v>
      </c>
      <c r="J76" s="153">
        <f t="shared" si="7"/>
        <v>381.75812199999996</v>
      </c>
      <c r="K76">
        <f t="shared" si="5"/>
        <v>350.34448484999996</v>
      </c>
    </row>
    <row r="77" spans="2:11" x14ac:dyDescent="0.3">
      <c r="B77" s="10" t="s">
        <v>102</v>
      </c>
      <c r="C77">
        <v>64.487499999999997</v>
      </c>
      <c r="D77">
        <v>58.052499999999995</v>
      </c>
      <c r="E77">
        <v>46.87</v>
      </c>
      <c r="F77">
        <v>45.904499999999999</v>
      </c>
      <c r="G77" s="13">
        <v>8.0970999999999993</v>
      </c>
      <c r="H77" s="153">
        <f t="shared" si="8"/>
        <v>522.16173624999988</v>
      </c>
      <c r="I77" s="153">
        <f t="shared" si="6"/>
        <v>470.05689774999991</v>
      </c>
      <c r="J77" s="153">
        <f t="shared" si="7"/>
        <v>379.51107699999994</v>
      </c>
      <c r="K77">
        <f t="shared" si="5"/>
        <v>371.69332694999997</v>
      </c>
    </row>
    <row r="78" spans="2:11" x14ac:dyDescent="0.3">
      <c r="B78" s="10" t="s">
        <v>103</v>
      </c>
      <c r="C78">
        <v>49.923913043478258</v>
      </c>
      <c r="D78">
        <v>43.264782608695661</v>
      </c>
      <c r="E78">
        <v>43.126086956521746</v>
      </c>
      <c r="F78">
        <v>41.593043478260867</v>
      </c>
      <c r="G78" s="13">
        <v>8.0367999999999995</v>
      </c>
      <c r="H78" s="153">
        <f t="shared" si="8"/>
        <v>401.22850434782606</v>
      </c>
      <c r="I78" s="153">
        <f t="shared" si="6"/>
        <v>347.71040486956525</v>
      </c>
      <c r="J78" s="153">
        <f t="shared" si="7"/>
        <v>346.59573565217397</v>
      </c>
      <c r="K78">
        <f t="shared" si="5"/>
        <v>334.27497182608693</v>
      </c>
    </row>
    <row r="79" spans="2:11" x14ac:dyDescent="0.3">
      <c r="B79" s="10" t="s">
        <v>104</v>
      </c>
      <c r="C79">
        <v>43.368421052631575</v>
      </c>
      <c r="D79">
        <v>44.676315789473691</v>
      </c>
      <c r="E79">
        <v>43.289473684210527</v>
      </c>
      <c r="F79">
        <v>45.03947368421052</v>
      </c>
      <c r="G79" s="13">
        <v>7.9278000000000004</v>
      </c>
      <c r="H79" s="153">
        <f t="shared" si="8"/>
        <v>343.81616842105262</v>
      </c>
      <c r="I79" s="153">
        <f t="shared" si="6"/>
        <v>354.18489631578956</v>
      </c>
      <c r="J79" s="153">
        <f t="shared" si="7"/>
        <v>343.19028947368423</v>
      </c>
      <c r="K79">
        <f t="shared" si="5"/>
        <v>357.06393947368417</v>
      </c>
    </row>
    <row r="80" spans="2:11" x14ac:dyDescent="0.3">
      <c r="B80" s="10" t="s">
        <v>105</v>
      </c>
      <c r="C80">
        <v>45.794444444444451</v>
      </c>
      <c r="D80">
        <v>46.080555555555556</v>
      </c>
      <c r="E80">
        <v>48.162222222222226</v>
      </c>
      <c r="F80">
        <v>49.971666666666671</v>
      </c>
      <c r="G80" s="13">
        <v>7.8971999999999998</v>
      </c>
      <c r="H80" s="153">
        <f t="shared" si="8"/>
        <v>361.64788666666669</v>
      </c>
      <c r="I80" s="153">
        <f t="shared" si="6"/>
        <v>363.90736333333331</v>
      </c>
      <c r="J80" s="153">
        <f t="shared" si="7"/>
        <v>380.34670133333333</v>
      </c>
      <c r="K80">
        <f t="shared" si="5"/>
        <v>394.63624600000003</v>
      </c>
    </row>
    <row r="81" spans="2:11" x14ac:dyDescent="0.3">
      <c r="B81" s="10" t="s">
        <v>106</v>
      </c>
      <c r="C81">
        <v>45.57500000000001</v>
      </c>
      <c r="D81">
        <v>47.918636363636367</v>
      </c>
      <c r="E81">
        <v>50.887727272727282</v>
      </c>
      <c r="F81">
        <v>51.419545454545442</v>
      </c>
      <c r="G81" s="13">
        <v>7.9062000000000001</v>
      </c>
      <c r="H81" s="153">
        <f t="shared" si="8"/>
        <v>360.32506500000011</v>
      </c>
      <c r="I81" s="153">
        <f t="shared" si="6"/>
        <v>378.85432281818186</v>
      </c>
      <c r="J81" s="153">
        <f t="shared" si="7"/>
        <v>402.32854936363645</v>
      </c>
      <c r="K81">
        <f t="shared" si="5"/>
        <v>406.53321027272716</v>
      </c>
    </row>
    <row r="82" spans="2:11" x14ac:dyDescent="0.3">
      <c r="B82" s="10" t="s">
        <v>107</v>
      </c>
      <c r="C82">
        <v>44.37772727272727</v>
      </c>
      <c r="D82">
        <v>45.515909090909091</v>
      </c>
      <c r="E82">
        <v>46.336818181818174</v>
      </c>
      <c r="F82">
        <v>46.845454545454544</v>
      </c>
      <c r="G82" s="13">
        <v>8.0200999999999993</v>
      </c>
      <c r="H82" s="153">
        <f t="shared" si="8"/>
        <v>355.91381049999995</v>
      </c>
      <c r="I82" s="153">
        <f t="shared" si="6"/>
        <v>365.04214249999995</v>
      </c>
      <c r="J82" s="153">
        <f t="shared" si="7"/>
        <v>371.62591549999991</v>
      </c>
      <c r="K82">
        <f t="shared" si="5"/>
        <v>375.70522999999997</v>
      </c>
    </row>
    <row r="83" spans="2:11" x14ac:dyDescent="0.3">
      <c r="B83" s="10" t="s">
        <v>108</v>
      </c>
      <c r="C83">
        <v>46.397727272727266</v>
      </c>
      <c r="D83">
        <v>47.513181818181806</v>
      </c>
      <c r="E83">
        <v>47.758636363636356</v>
      </c>
      <c r="F83">
        <v>48.104545454545452</v>
      </c>
      <c r="G83" s="13">
        <v>7.9325000000000001</v>
      </c>
      <c r="H83" s="153">
        <f t="shared" si="8"/>
        <v>368.04997159090902</v>
      </c>
      <c r="I83" s="153">
        <f t="shared" si="6"/>
        <v>376.89831477272719</v>
      </c>
      <c r="J83" s="153">
        <f t="shared" si="7"/>
        <v>378.84538295454541</v>
      </c>
      <c r="K83">
        <f t="shared" si="5"/>
        <v>381.5893068181818</v>
      </c>
    </row>
    <row r="84" spans="2:11" x14ac:dyDescent="0.3">
      <c r="B84" s="10" t="s">
        <v>109</v>
      </c>
      <c r="C84">
        <v>50.874545454545455</v>
      </c>
      <c r="D84">
        <v>51.065909090909102</v>
      </c>
      <c r="E84">
        <v>50.228636363636355</v>
      </c>
      <c r="F84">
        <v>51.607272727272722</v>
      </c>
      <c r="G84" s="13">
        <v>7.9156000000000004</v>
      </c>
      <c r="H84" s="153">
        <f t="shared" si="8"/>
        <v>402.70255200000003</v>
      </c>
      <c r="I84" s="153">
        <f t="shared" si="6"/>
        <v>404.21731000000011</v>
      </c>
      <c r="J84" s="153">
        <f t="shared" si="7"/>
        <v>397.58979399999993</v>
      </c>
      <c r="K84">
        <f t="shared" si="5"/>
        <v>408.50252799999998</v>
      </c>
    </row>
    <row r="85" spans="2:11" x14ac:dyDescent="0.3">
      <c r="B85" s="10" t="s">
        <v>110</v>
      </c>
      <c r="C85">
        <v>50.67619047619047</v>
      </c>
      <c r="D85">
        <v>50.05714285714285</v>
      </c>
      <c r="E85">
        <v>51.116190476190468</v>
      </c>
      <c r="F85">
        <v>51.752380952380953</v>
      </c>
      <c r="G85" s="13">
        <v>8.1110000000000007</v>
      </c>
      <c r="H85" s="153">
        <f t="shared" si="8"/>
        <v>411.03458095238096</v>
      </c>
      <c r="I85" s="153">
        <f t="shared" si="6"/>
        <v>406.01348571428571</v>
      </c>
      <c r="J85" s="153">
        <f t="shared" si="7"/>
        <v>414.60342095238093</v>
      </c>
      <c r="K85">
        <f t="shared" si="5"/>
        <v>419.76356190476196</v>
      </c>
    </row>
    <row r="86" spans="2:11" x14ac:dyDescent="0.3">
      <c r="B86" s="10" t="s">
        <v>111</v>
      </c>
      <c r="C86">
        <v>56.854999999999997</v>
      </c>
      <c r="D86">
        <v>58.688636363636377</v>
      </c>
      <c r="E86">
        <v>58.402272727272724</v>
      </c>
      <c r="F86">
        <v>55.524999999999999</v>
      </c>
      <c r="G86" s="13">
        <v>8.1463000000000001</v>
      </c>
      <c r="H86" s="153">
        <f t="shared" si="8"/>
        <v>463.15788649999996</v>
      </c>
      <c r="I86" s="153">
        <f t="shared" si="6"/>
        <v>478.095238409091</v>
      </c>
      <c r="J86" s="153">
        <f t="shared" si="7"/>
        <v>475.76243431818182</v>
      </c>
      <c r="K86">
        <f t="shared" si="5"/>
        <v>452.3233075</v>
      </c>
    </row>
    <row r="87" spans="2:11" x14ac:dyDescent="0.3">
      <c r="B87" s="10" t="s">
        <v>112</v>
      </c>
      <c r="C87">
        <v>77.061904761904756</v>
      </c>
      <c r="D87">
        <v>73.455238095238073</v>
      </c>
      <c r="E87">
        <v>68.655714285714282</v>
      </c>
      <c r="F87">
        <v>65.885238095238094</v>
      </c>
      <c r="G87" s="13">
        <v>7.9059999999999997</v>
      </c>
      <c r="H87" s="153">
        <f t="shared" si="8"/>
        <v>609.25141904761892</v>
      </c>
      <c r="I87" s="153">
        <f t="shared" si="6"/>
        <v>580.73711238095223</v>
      </c>
      <c r="J87" s="153">
        <f t="shared" si="7"/>
        <v>542.79207714285712</v>
      </c>
      <c r="K87">
        <f t="shared" si="5"/>
        <v>520.88869238095231</v>
      </c>
    </row>
    <row r="88" spans="2:11" x14ac:dyDescent="0.3">
      <c r="B88" s="10" t="s">
        <v>113</v>
      </c>
      <c r="C88">
        <v>65.654761904761898</v>
      </c>
      <c r="D88">
        <v>62.688571428571429</v>
      </c>
      <c r="E88">
        <v>60.595238095238095</v>
      </c>
      <c r="F88">
        <v>51.135714285714279</v>
      </c>
      <c r="G88" s="13">
        <v>7.8198999999999996</v>
      </c>
      <c r="H88" s="153">
        <f t="shared" si="8"/>
        <v>513.41367261904759</v>
      </c>
      <c r="I88" s="153">
        <f t="shared" si="6"/>
        <v>490.21835971428567</v>
      </c>
      <c r="J88" s="153">
        <f t="shared" si="7"/>
        <v>473.84870238095237</v>
      </c>
      <c r="K88">
        <f t="shared" si="5"/>
        <v>399.87617214285706</v>
      </c>
    </row>
    <row r="89" spans="2:11" x14ac:dyDescent="0.3">
      <c r="B89" s="10" t="s">
        <v>114</v>
      </c>
      <c r="C89">
        <v>64.176000000000002</v>
      </c>
      <c r="D89">
        <v>61.745500000000007</v>
      </c>
      <c r="E89">
        <v>51.855999999999995</v>
      </c>
      <c r="F89">
        <v>50.024999999999991</v>
      </c>
      <c r="G89" s="13">
        <v>7.8205999999999998</v>
      </c>
      <c r="H89" s="153">
        <f t="shared" si="8"/>
        <v>501.89482559999999</v>
      </c>
      <c r="I89" s="153">
        <f t="shared" si="6"/>
        <v>482.88685730000003</v>
      </c>
      <c r="J89" s="153">
        <f t="shared" si="7"/>
        <v>405.54503359999995</v>
      </c>
      <c r="K89">
        <f t="shared" ref="K89:K152" si="9">F89*G89</f>
        <v>391.22551499999992</v>
      </c>
    </row>
    <row r="90" spans="2:11" x14ac:dyDescent="0.3">
      <c r="B90" s="10" t="s">
        <v>115</v>
      </c>
      <c r="C90">
        <v>63.195652173913054</v>
      </c>
      <c r="D90">
        <v>54.894347826086964</v>
      </c>
      <c r="E90">
        <v>53.322173913043478</v>
      </c>
      <c r="F90">
        <v>51.651304347826091</v>
      </c>
      <c r="G90" s="13">
        <v>7.8295000000000003</v>
      </c>
      <c r="H90" s="153">
        <f t="shared" si="8"/>
        <v>494.79035869565229</v>
      </c>
      <c r="I90" s="153">
        <f t="shared" si="6"/>
        <v>429.79529630434791</v>
      </c>
      <c r="J90" s="153">
        <f t="shared" si="7"/>
        <v>417.48596065217396</v>
      </c>
      <c r="K90">
        <f t="shared" si="9"/>
        <v>404.40388739130441</v>
      </c>
    </row>
    <row r="91" spans="2:11" x14ac:dyDescent="0.3">
      <c r="B91" s="10" t="s">
        <v>116</v>
      </c>
      <c r="C91">
        <v>54.108333333333327</v>
      </c>
      <c r="D91">
        <v>54.555555555555557</v>
      </c>
      <c r="E91">
        <v>53.233333333333348</v>
      </c>
      <c r="F91">
        <v>54.715000000000003</v>
      </c>
      <c r="G91" s="13">
        <v>7.8068999999999997</v>
      </c>
      <c r="H91" s="153">
        <f t="shared" si="8"/>
        <v>422.41834749999992</v>
      </c>
      <c r="I91" s="153">
        <f t="shared" ref="I91:I154" si="10">D91*G91</f>
        <v>425.90976666666666</v>
      </c>
      <c r="J91" s="153">
        <f t="shared" ref="J91:J154" si="11">E91*G91</f>
        <v>415.58731000000012</v>
      </c>
      <c r="K91">
        <f t="shared" si="9"/>
        <v>427.15453350000001</v>
      </c>
    </row>
    <row r="92" spans="2:11" x14ac:dyDescent="0.3">
      <c r="B92" s="10" t="s">
        <v>117</v>
      </c>
      <c r="C92">
        <v>54.656190476190488</v>
      </c>
      <c r="D92">
        <v>53.349523809523802</v>
      </c>
      <c r="E92">
        <v>55.076190476190483</v>
      </c>
      <c r="F92">
        <v>58.037619047619046</v>
      </c>
      <c r="G92" s="13">
        <v>7.8335999999999997</v>
      </c>
      <c r="H92" s="153">
        <f t="shared" ref="H92:H155" si="12">C92*G92</f>
        <v>428.15473371428578</v>
      </c>
      <c r="I92" s="153">
        <f t="shared" si="10"/>
        <v>417.91882971428566</v>
      </c>
      <c r="J92" s="153">
        <f t="shared" si="11"/>
        <v>431.44484571428575</v>
      </c>
      <c r="K92">
        <f t="shared" si="9"/>
        <v>454.64349257142857</v>
      </c>
    </row>
    <row r="93" spans="2:11" x14ac:dyDescent="0.3">
      <c r="B93" s="10" t="s">
        <v>118</v>
      </c>
      <c r="C93">
        <v>46.078499999999984</v>
      </c>
      <c r="D93">
        <v>47.713499999999996</v>
      </c>
      <c r="E93">
        <v>51.172499999999999</v>
      </c>
      <c r="F93">
        <v>52.091499999999996</v>
      </c>
      <c r="G93" s="13">
        <v>7.8319999999999999</v>
      </c>
      <c r="H93" s="153">
        <f t="shared" si="12"/>
        <v>360.88681199999985</v>
      </c>
      <c r="I93" s="153">
        <f t="shared" si="10"/>
        <v>373.69213199999996</v>
      </c>
      <c r="J93" s="153">
        <f t="shared" si="11"/>
        <v>400.78301999999996</v>
      </c>
      <c r="K93">
        <f t="shared" si="9"/>
        <v>407.98062799999997</v>
      </c>
    </row>
    <row r="94" spans="2:11" x14ac:dyDescent="0.3">
      <c r="B94" s="10" t="s">
        <v>119</v>
      </c>
      <c r="C94">
        <v>43.800000000000004</v>
      </c>
      <c r="D94">
        <v>47.923809523809517</v>
      </c>
      <c r="E94">
        <v>49.445714285714288</v>
      </c>
      <c r="F94">
        <v>50.54904761904762</v>
      </c>
      <c r="G94" s="13">
        <v>7.7828999999999997</v>
      </c>
      <c r="H94" s="153">
        <f t="shared" si="12"/>
        <v>340.89102000000003</v>
      </c>
      <c r="I94" s="153">
        <f t="shared" si="10"/>
        <v>372.98621714285707</v>
      </c>
      <c r="J94" s="153">
        <f t="shared" si="11"/>
        <v>384.83104971428571</v>
      </c>
      <c r="K94">
        <f t="shared" si="9"/>
        <v>393.41818271428571</v>
      </c>
    </row>
    <row r="95" spans="2:11" x14ac:dyDescent="0.3">
      <c r="B95" s="10" t="s">
        <v>120</v>
      </c>
      <c r="C95">
        <v>45.300000000000011</v>
      </c>
      <c r="D95">
        <v>48.286956521739128</v>
      </c>
      <c r="E95">
        <v>49.493478260869558</v>
      </c>
      <c r="F95">
        <v>50.223913043478255</v>
      </c>
      <c r="G95" s="13">
        <v>7.7881999999999998</v>
      </c>
      <c r="H95" s="153">
        <f t="shared" si="12"/>
        <v>352.8054600000001</v>
      </c>
      <c r="I95" s="153">
        <f t="shared" si="10"/>
        <v>376.06847478260869</v>
      </c>
      <c r="J95" s="153">
        <f t="shared" si="11"/>
        <v>385.46510739130429</v>
      </c>
      <c r="K95">
        <f t="shared" si="9"/>
        <v>391.15387956521732</v>
      </c>
    </row>
    <row r="96" spans="2:11" x14ac:dyDescent="0.3">
      <c r="B96" s="10" t="s">
        <v>121</v>
      </c>
      <c r="C96">
        <v>41.543181818181829</v>
      </c>
      <c r="D96">
        <v>47.457727272727269</v>
      </c>
      <c r="E96">
        <v>48.78</v>
      </c>
      <c r="F96">
        <v>49.777272727272724</v>
      </c>
      <c r="G96" s="13">
        <v>7.7243000000000004</v>
      </c>
      <c r="H96" s="153">
        <f t="shared" si="12"/>
        <v>320.89199931818189</v>
      </c>
      <c r="I96" s="153">
        <f t="shared" si="10"/>
        <v>366.57772277272727</v>
      </c>
      <c r="J96" s="153">
        <f t="shared" si="11"/>
        <v>376.79135400000001</v>
      </c>
      <c r="K96">
        <f t="shared" si="9"/>
        <v>384.49458772727274</v>
      </c>
    </row>
    <row r="97" spans="2:11" x14ac:dyDescent="0.3">
      <c r="B97" s="10" t="s">
        <v>122</v>
      </c>
      <c r="C97">
        <v>44.361904761904761</v>
      </c>
      <c r="D97">
        <v>46.76428571428572</v>
      </c>
      <c r="E97">
        <v>47.550000000000004</v>
      </c>
      <c r="F97">
        <v>47.727619047619044</v>
      </c>
      <c r="G97" s="13">
        <v>7.7473999999999998</v>
      </c>
      <c r="H97" s="153">
        <f t="shared" si="12"/>
        <v>343.68942095238094</v>
      </c>
      <c r="I97" s="153">
        <f t="shared" si="10"/>
        <v>362.30162714285717</v>
      </c>
      <c r="J97" s="153">
        <f t="shared" si="11"/>
        <v>368.38887</v>
      </c>
      <c r="K97">
        <f t="shared" si="9"/>
        <v>369.76495580952377</v>
      </c>
    </row>
    <row r="98" spans="2:11" x14ac:dyDescent="0.3">
      <c r="B98" s="10" t="s">
        <v>123</v>
      </c>
      <c r="C98">
        <v>44.722727272727269</v>
      </c>
      <c r="D98">
        <v>46.194545454545455</v>
      </c>
      <c r="E98">
        <v>46.781818181818181</v>
      </c>
      <c r="F98">
        <v>44.685909090909085</v>
      </c>
      <c r="G98" s="13">
        <v>7.7868000000000004</v>
      </c>
      <c r="H98" s="153">
        <f t="shared" si="12"/>
        <v>348.24693272727274</v>
      </c>
      <c r="I98" s="153">
        <f t="shared" si="10"/>
        <v>359.70768654545458</v>
      </c>
      <c r="J98" s="153">
        <f t="shared" si="11"/>
        <v>364.28066181818184</v>
      </c>
      <c r="K98">
        <f t="shared" si="9"/>
        <v>347.9602369090909</v>
      </c>
    </row>
    <row r="99" spans="2:11" x14ac:dyDescent="0.3">
      <c r="B99" s="10" t="s">
        <v>124</v>
      </c>
      <c r="C99">
        <v>38.299047619047613</v>
      </c>
      <c r="D99">
        <v>39.520476190476195</v>
      </c>
      <c r="E99">
        <v>38.187142857142852</v>
      </c>
      <c r="F99">
        <v>37.018095238095235</v>
      </c>
      <c r="G99" s="13">
        <v>7.7450999999999999</v>
      </c>
      <c r="H99" s="153">
        <f t="shared" si="12"/>
        <v>296.62995371428565</v>
      </c>
      <c r="I99" s="153">
        <f t="shared" si="10"/>
        <v>306.09004014285716</v>
      </c>
      <c r="J99" s="153">
        <f t="shared" si="11"/>
        <v>295.76324014285711</v>
      </c>
      <c r="K99">
        <f t="shared" si="9"/>
        <v>286.7088494285714</v>
      </c>
    </row>
    <row r="100" spans="2:11" x14ac:dyDescent="0.3">
      <c r="B100" s="10" t="s">
        <v>125</v>
      </c>
      <c r="C100">
        <v>40.695454545454545</v>
      </c>
      <c r="D100">
        <v>37.639090909090918</v>
      </c>
      <c r="E100">
        <v>35.304999999999986</v>
      </c>
      <c r="F100">
        <v>32.30409090909091</v>
      </c>
      <c r="G100" s="13">
        <v>7.6752000000000002</v>
      </c>
      <c r="H100" s="153">
        <f t="shared" si="12"/>
        <v>312.34575272727272</v>
      </c>
      <c r="I100" s="153">
        <f t="shared" si="10"/>
        <v>288.88755054545464</v>
      </c>
      <c r="J100" s="153">
        <f t="shared" si="11"/>
        <v>270.97293599999989</v>
      </c>
      <c r="K100">
        <f t="shared" si="9"/>
        <v>247.94035854545456</v>
      </c>
    </row>
    <row r="101" spans="2:11" x14ac:dyDescent="0.3">
      <c r="B101" s="10" t="s">
        <v>126</v>
      </c>
      <c r="C101">
        <v>38.481428571428566</v>
      </c>
      <c r="D101">
        <v>35.866666666666667</v>
      </c>
      <c r="E101">
        <v>33.972857142857137</v>
      </c>
      <c r="F101">
        <v>35.373333333333335</v>
      </c>
      <c r="G101" s="13">
        <v>7.5522</v>
      </c>
      <c r="H101" s="153">
        <f t="shared" si="12"/>
        <v>290.61944485714281</v>
      </c>
      <c r="I101" s="153">
        <f t="shared" si="10"/>
        <v>270.87223999999998</v>
      </c>
      <c r="J101" s="153">
        <f t="shared" si="11"/>
        <v>256.56981171428566</v>
      </c>
      <c r="K101">
        <f t="shared" si="9"/>
        <v>267.14648800000003</v>
      </c>
    </row>
    <row r="102" spans="2:11" x14ac:dyDescent="0.3">
      <c r="B102" s="10" t="s">
        <v>127</v>
      </c>
      <c r="C102">
        <v>28.574999999999999</v>
      </c>
      <c r="D102">
        <v>28.315454545454543</v>
      </c>
      <c r="E102">
        <v>31.130454545454551</v>
      </c>
      <c r="F102">
        <v>29.179090909090906</v>
      </c>
      <c r="G102" s="13">
        <v>7.5315000000000003</v>
      </c>
      <c r="H102" s="153">
        <f t="shared" si="12"/>
        <v>215.21261250000001</v>
      </c>
      <c r="I102" s="153">
        <f t="shared" si="10"/>
        <v>213.25784590909089</v>
      </c>
      <c r="J102" s="153">
        <f t="shared" si="11"/>
        <v>234.45901840909096</v>
      </c>
      <c r="K102">
        <f t="shared" si="9"/>
        <v>219.76232318181818</v>
      </c>
    </row>
    <row r="103" spans="2:11" x14ac:dyDescent="0.3">
      <c r="B103" s="10" t="s">
        <v>128</v>
      </c>
      <c r="C103">
        <v>27.255555555555556</v>
      </c>
      <c r="D103">
        <v>28.853333333333335</v>
      </c>
      <c r="E103">
        <v>27.400000000000002</v>
      </c>
      <c r="F103">
        <v>31.321111111111115</v>
      </c>
      <c r="G103" s="13">
        <v>7.5697999999999999</v>
      </c>
      <c r="H103" s="153">
        <f t="shared" si="12"/>
        <v>206.31910444444443</v>
      </c>
      <c r="I103" s="153">
        <f t="shared" si="10"/>
        <v>218.41396266666669</v>
      </c>
      <c r="J103" s="153">
        <f t="shared" si="11"/>
        <v>207.41252</v>
      </c>
      <c r="K103">
        <f t="shared" si="9"/>
        <v>237.09454688888891</v>
      </c>
    </row>
    <row r="104" spans="2:11" x14ac:dyDescent="0.3">
      <c r="B104" s="10" t="s">
        <v>129</v>
      </c>
      <c r="C104">
        <v>25.817500000000003</v>
      </c>
      <c r="D104">
        <v>25.217500000000005</v>
      </c>
      <c r="E104">
        <v>29.474999999999994</v>
      </c>
      <c r="F104">
        <v>33.565000000000005</v>
      </c>
      <c r="G104" s="13">
        <v>7.5663</v>
      </c>
      <c r="H104" s="153">
        <f t="shared" si="12"/>
        <v>195.34295025000003</v>
      </c>
      <c r="I104" s="153">
        <f t="shared" si="10"/>
        <v>190.80317025000002</v>
      </c>
      <c r="J104" s="153">
        <f t="shared" si="11"/>
        <v>223.01669249999995</v>
      </c>
      <c r="K104">
        <f t="shared" si="9"/>
        <v>253.96285950000004</v>
      </c>
    </row>
    <row r="105" spans="2:11" x14ac:dyDescent="0.3">
      <c r="B105" s="10" t="s">
        <v>130</v>
      </c>
      <c r="C105">
        <v>23.567142857142851</v>
      </c>
      <c r="D105">
        <v>27.235714285714284</v>
      </c>
      <c r="E105">
        <v>31.740476190476187</v>
      </c>
      <c r="F105">
        <v>33.778571428571418</v>
      </c>
      <c r="G105" s="13">
        <v>7.5400999999999998</v>
      </c>
      <c r="H105" s="153">
        <f t="shared" si="12"/>
        <v>177.69861385714282</v>
      </c>
      <c r="I105" s="153">
        <f t="shared" si="10"/>
        <v>205.36000928571426</v>
      </c>
      <c r="J105" s="153">
        <f t="shared" si="11"/>
        <v>239.3263645238095</v>
      </c>
      <c r="K105">
        <f t="shared" si="9"/>
        <v>254.69380642857135</v>
      </c>
    </row>
    <row r="106" spans="2:11" x14ac:dyDescent="0.3">
      <c r="B106" s="10" t="s">
        <v>131</v>
      </c>
      <c r="C106">
        <v>20.775000000000002</v>
      </c>
      <c r="D106">
        <v>27.654090909090915</v>
      </c>
      <c r="E106">
        <v>31.624545454545451</v>
      </c>
      <c r="F106">
        <v>38.753636363636367</v>
      </c>
      <c r="G106" s="13">
        <v>7.4579000000000004</v>
      </c>
      <c r="H106" s="153">
        <f t="shared" si="12"/>
        <v>154.93787250000003</v>
      </c>
      <c r="I106" s="153">
        <f t="shared" si="10"/>
        <v>206.24144459090914</v>
      </c>
      <c r="J106" s="153">
        <f t="shared" si="11"/>
        <v>235.85269754545453</v>
      </c>
      <c r="K106">
        <f t="shared" si="9"/>
        <v>289.0207446363637</v>
      </c>
    </row>
    <row r="107" spans="2:11" x14ac:dyDescent="0.3">
      <c r="B107" s="10" t="s">
        <v>132</v>
      </c>
      <c r="C107">
        <v>29.053913043478257</v>
      </c>
      <c r="D107">
        <v>33.917391304347824</v>
      </c>
      <c r="E107">
        <v>40.963913043478257</v>
      </c>
      <c r="F107">
        <v>42.876956521739132</v>
      </c>
      <c r="G107" s="13">
        <v>7.3239000000000001</v>
      </c>
      <c r="H107" s="153">
        <f t="shared" si="12"/>
        <v>212.78795373913042</v>
      </c>
      <c r="I107" s="153">
        <f t="shared" si="10"/>
        <v>248.40758217391303</v>
      </c>
      <c r="J107" s="153">
        <f t="shared" si="11"/>
        <v>300.01560273913043</v>
      </c>
      <c r="K107">
        <f t="shared" si="9"/>
        <v>314.02654186956522</v>
      </c>
    </row>
    <row r="108" spans="2:11" x14ac:dyDescent="0.3">
      <c r="B108" s="10" t="s">
        <v>133</v>
      </c>
      <c r="C108">
        <v>30.834500000000002</v>
      </c>
      <c r="D108">
        <v>38.529000000000003</v>
      </c>
      <c r="E108">
        <v>41.228999999999999</v>
      </c>
      <c r="F108">
        <v>42.91</v>
      </c>
      <c r="G108" s="13">
        <v>7.3944999999999999</v>
      </c>
      <c r="H108" s="153">
        <f t="shared" si="12"/>
        <v>228.00571025000002</v>
      </c>
      <c r="I108" s="153">
        <f t="shared" si="10"/>
        <v>284.90269050000001</v>
      </c>
      <c r="J108" s="153">
        <f t="shared" si="11"/>
        <v>304.8678405</v>
      </c>
      <c r="K108">
        <f t="shared" si="9"/>
        <v>317.29799499999996</v>
      </c>
    </row>
    <row r="109" spans="2:11" x14ac:dyDescent="0.3">
      <c r="B109" s="10" t="s">
        <v>134</v>
      </c>
      <c r="C109">
        <v>39.26913043478261</v>
      </c>
      <c r="D109">
        <v>41.106086956521736</v>
      </c>
      <c r="E109">
        <v>42.926521739130443</v>
      </c>
      <c r="F109">
        <v>43.546086956521741</v>
      </c>
      <c r="G109" s="13">
        <v>7.4076000000000004</v>
      </c>
      <c r="H109" s="153">
        <f t="shared" si="12"/>
        <v>290.89001060869566</v>
      </c>
      <c r="I109" s="153">
        <f t="shared" si="10"/>
        <v>304.49744973913045</v>
      </c>
      <c r="J109" s="153">
        <f t="shared" si="11"/>
        <v>317.9825024347827</v>
      </c>
      <c r="K109">
        <f t="shared" si="9"/>
        <v>322.57199373913045</v>
      </c>
    </row>
    <row r="110" spans="2:11" x14ac:dyDescent="0.3">
      <c r="B110" s="10" t="s">
        <v>135</v>
      </c>
      <c r="C110">
        <v>39.518636363636368</v>
      </c>
      <c r="D110">
        <v>41.44590909090909</v>
      </c>
      <c r="E110">
        <v>42.224545454545449</v>
      </c>
      <c r="F110">
        <v>38.330000000000005</v>
      </c>
      <c r="G110" s="13">
        <v>7.3371000000000004</v>
      </c>
      <c r="H110" s="153">
        <f t="shared" si="12"/>
        <v>289.95218686363643</v>
      </c>
      <c r="I110" s="153">
        <f t="shared" si="10"/>
        <v>304.09277959090912</v>
      </c>
      <c r="J110" s="153">
        <f t="shared" si="11"/>
        <v>309.80571245454541</v>
      </c>
      <c r="K110">
        <f t="shared" si="9"/>
        <v>281.23104300000006</v>
      </c>
    </row>
    <row r="111" spans="2:11" x14ac:dyDescent="0.3">
      <c r="B111" s="10" t="s">
        <v>136</v>
      </c>
      <c r="C111">
        <v>42.65</v>
      </c>
      <c r="D111">
        <v>42.835882352941177</v>
      </c>
      <c r="E111">
        <v>38.614117647058819</v>
      </c>
      <c r="F111">
        <v>37.550000000000004</v>
      </c>
      <c r="G111" s="13">
        <v>7.3489000000000004</v>
      </c>
      <c r="H111" s="153">
        <f t="shared" si="12"/>
        <v>313.43058500000001</v>
      </c>
      <c r="I111" s="153">
        <f t="shared" si="10"/>
        <v>314.79661582352941</v>
      </c>
      <c r="J111" s="153">
        <f t="shared" si="11"/>
        <v>283.77128917647059</v>
      </c>
      <c r="K111">
        <f t="shared" si="9"/>
        <v>275.95119500000004</v>
      </c>
    </row>
    <row r="112" spans="2:11" x14ac:dyDescent="0.3">
      <c r="B112" s="10" t="s">
        <v>137</v>
      </c>
      <c r="C112">
        <v>43.932727272727277</v>
      </c>
      <c r="D112">
        <v>39.628181818181822</v>
      </c>
      <c r="E112">
        <v>38.582727272727261</v>
      </c>
      <c r="F112">
        <v>35.719545454545461</v>
      </c>
      <c r="G112" s="13">
        <v>7.3821000000000003</v>
      </c>
      <c r="H112" s="153">
        <f t="shared" si="12"/>
        <v>324.31578600000006</v>
      </c>
      <c r="I112" s="153">
        <f t="shared" si="10"/>
        <v>292.53920100000005</v>
      </c>
      <c r="J112" s="153">
        <f t="shared" si="11"/>
        <v>284.82155099999994</v>
      </c>
      <c r="K112">
        <f t="shared" si="9"/>
        <v>263.68525650000004</v>
      </c>
    </row>
    <row r="113" spans="2:11" x14ac:dyDescent="0.3">
      <c r="B113" s="10" t="s">
        <v>138</v>
      </c>
      <c r="C113">
        <v>38.127500000000005</v>
      </c>
      <c r="D113">
        <v>37.593000000000004</v>
      </c>
      <c r="E113">
        <v>35.572499999999998</v>
      </c>
      <c r="F113">
        <v>35.757500000000007</v>
      </c>
      <c r="G113" s="13">
        <v>7.4231999999999996</v>
      </c>
      <c r="H113" s="153">
        <f t="shared" si="12"/>
        <v>283.02805800000004</v>
      </c>
      <c r="I113" s="153">
        <f t="shared" si="10"/>
        <v>279.06035760000003</v>
      </c>
      <c r="J113" s="153">
        <f t="shared" si="11"/>
        <v>264.06178199999999</v>
      </c>
      <c r="K113">
        <f t="shared" si="9"/>
        <v>265.43507400000004</v>
      </c>
    </row>
    <row r="114" spans="2:11" x14ac:dyDescent="0.3">
      <c r="B114" s="10" t="s">
        <v>139</v>
      </c>
      <c r="C114">
        <v>40.685263157894738</v>
      </c>
      <c r="D114">
        <v>37.429473684210528</v>
      </c>
      <c r="E114">
        <v>37.042631578947372</v>
      </c>
      <c r="F114">
        <v>35.467894736842112</v>
      </c>
      <c r="G114" s="13">
        <v>7.4851000000000001</v>
      </c>
      <c r="H114" s="153">
        <f t="shared" si="12"/>
        <v>304.53326326315789</v>
      </c>
      <c r="I114" s="153">
        <f t="shared" si="10"/>
        <v>280.16335347368425</v>
      </c>
      <c r="J114" s="153">
        <f t="shared" si="11"/>
        <v>277.267801631579</v>
      </c>
      <c r="K114">
        <f t="shared" si="9"/>
        <v>265.48073889473687</v>
      </c>
    </row>
    <row r="115" spans="2:11" x14ac:dyDescent="0.3">
      <c r="B115" s="10" t="s">
        <v>140</v>
      </c>
      <c r="C115">
        <v>38.055714285714281</v>
      </c>
      <c r="D115">
        <v>37.259047619047614</v>
      </c>
      <c r="E115">
        <v>35.587142857142865</v>
      </c>
      <c r="F115">
        <v>37.568095238095239</v>
      </c>
      <c r="G115" s="13">
        <v>7.5444000000000004</v>
      </c>
      <c r="H115" s="153">
        <f t="shared" si="12"/>
        <v>287.10753085714282</v>
      </c>
      <c r="I115" s="153">
        <f t="shared" si="10"/>
        <v>281.09715885714286</v>
      </c>
      <c r="J115" s="153">
        <f t="shared" si="11"/>
        <v>268.48364057142862</v>
      </c>
      <c r="K115">
        <f t="shared" si="9"/>
        <v>283.42873771428572</v>
      </c>
    </row>
    <row r="116" spans="2:11" x14ac:dyDescent="0.3">
      <c r="B116" s="10" t="s">
        <v>141</v>
      </c>
      <c r="C116">
        <v>34.989999999999995</v>
      </c>
      <c r="D116">
        <v>33.225263157894744</v>
      </c>
      <c r="E116">
        <v>35.678947368421049</v>
      </c>
      <c r="F116">
        <v>38.352631578947367</v>
      </c>
      <c r="G116" s="13">
        <v>7.5628000000000002</v>
      </c>
      <c r="H116" s="153">
        <f t="shared" si="12"/>
        <v>264.62237199999998</v>
      </c>
      <c r="I116" s="153">
        <f t="shared" si="10"/>
        <v>251.27602021052638</v>
      </c>
      <c r="J116" s="153">
        <f t="shared" si="11"/>
        <v>269.8327431578947</v>
      </c>
      <c r="K116">
        <f t="shared" si="9"/>
        <v>290.05328210526318</v>
      </c>
    </row>
    <row r="117" spans="2:11" x14ac:dyDescent="0.3">
      <c r="B117" s="10" t="s">
        <v>142</v>
      </c>
      <c r="C117">
        <v>29.825499999999998</v>
      </c>
      <c r="D117">
        <v>32.244500000000002</v>
      </c>
      <c r="E117">
        <v>35.332499999999996</v>
      </c>
      <c r="F117">
        <v>36.130499999999998</v>
      </c>
      <c r="G117" s="13">
        <v>7.7393999999999998</v>
      </c>
      <c r="H117" s="153">
        <f t="shared" si="12"/>
        <v>230.83147469999997</v>
      </c>
      <c r="I117" s="153">
        <f t="shared" si="10"/>
        <v>249.5530833</v>
      </c>
      <c r="J117" s="153">
        <f t="shared" si="11"/>
        <v>273.45235049999997</v>
      </c>
      <c r="K117">
        <f t="shared" si="9"/>
        <v>279.62839169999995</v>
      </c>
    </row>
    <row r="118" spans="2:11" x14ac:dyDescent="0.3">
      <c r="B118" s="10" t="s">
        <v>143</v>
      </c>
      <c r="C118">
        <v>34.660000000000004</v>
      </c>
      <c r="D118">
        <v>36.074347826086949</v>
      </c>
      <c r="E118">
        <v>36.565217391304351</v>
      </c>
      <c r="F118">
        <v>38.394782608695657</v>
      </c>
      <c r="G118" s="13">
        <v>7.8837000000000002</v>
      </c>
      <c r="H118" s="153">
        <f t="shared" si="12"/>
        <v>273.24904200000003</v>
      </c>
      <c r="I118" s="153">
        <f t="shared" si="10"/>
        <v>284.39933595652167</v>
      </c>
      <c r="J118" s="153">
        <f t="shared" si="11"/>
        <v>288.26920434782613</v>
      </c>
      <c r="K118">
        <f t="shared" si="9"/>
        <v>302.69294765217393</v>
      </c>
    </row>
    <row r="119" spans="2:11" x14ac:dyDescent="0.3">
      <c r="B119" s="10" t="s">
        <v>144</v>
      </c>
      <c r="C119">
        <v>35.667272727272724</v>
      </c>
      <c r="D119">
        <v>36.628636363636367</v>
      </c>
      <c r="E119">
        <v>37.781818181818181</v>
      </c>
      <c r="F119">
        <v>38.949090909090906</v>
      </c>
      <c r="G119" s="13">
        <v>7.9386000000000001</v>
      </c>
      <c r="H119" s="153">
        <f t="shared" si="12"/>
        <v>283.14821127272728</v>
      </c>
      <c r="I119" s="153">
        <f t="shared" si="10"/>
        <v>290.78009263636369</v>
      </c>
      <c r="J119" s="153">
        <f t="shared" si="11"/>
        <v>299.93474181818181</v>
      </c>
      <c r="K119">
        <f t="shared" si="9"/>
        <v>309.20125309090906</v>
      </c>
    </row>
    <row r="120" spans="2:11" x14ac:dyDescent="0.3">
      <c r="B120" s="10" t="s">
        <v>145</v>
      </c>
      <c r="C120">
        <v>39.370952380952382</v>
      </c>
      <c r="D120">
        <v>40.538095238095238</v>
      </c>
      <c r="E120">
        <v>41.371428571428567</v>
      </c>
      <c r="F120">
        <v>43.285238095238093</v>
      </c>
      <c r="G120" s="13">
        <v>7.9725000000000001</v>
      </c>
      <c r="H120" s="153">
        <f t="shared" si="12"/>
        <v>313.88491785714285</v>
      </c>
      <c r="I120" s="153">
        <f t="shared" si="10"/>
        <v>323.18996428571427</v>
      </c>
      <c r="J120" s="153">
        <f t="shared" si="11"/>
        <v>329.83371428571428</v>
      </c>
      <c r="K120">
        <f t="shared" si="9"/>
        <v>345.09156071428572</v>
      </c>
    </row>
    <row r="121" spans="2:11" x14ac:dyDescent="0.3">
      <c r="B121" s="10" t="s">
        <v>146</v>
      </c>
      <c r="C121">
        <v>40.414782608695653</v>
      </c>
      <c r="D121">
        <v>41.489130434782609</v>
      </c>
      <c r="E121">
        <v>43.287826086956514</v>
      </c>
      <c r="F121">
        <v>43.536086956521743</v>
      </c>
      <c r="G121" s="13">
        <v>8.1207999999999991</v>
      </c>
      <c r="H121" s="153">
        <f t="shared" si="12"/>
        <v>328.20036660869562</v>
      </c>
      <c r="I121" s="153">
        <f t="shared" si="10"/>
        <v>336.9249304347826</v>
      </c>
      <c r="J121" s="153">
        <f t="shared" si="11"/>
        <v>351.53177808695642</v>
      </c>
      <c r="K121">
        <f t="shared" si="9"/>
        <v>353.54785495652175</v>
      </c>
    </row>
    <row r="122" spans="2:11" x14ac:dyDescent="0.3">
      <c r="B122" s="10" t="s">
        <v>147</v>
      </c>
      <c r="C122">
        <v>39.521904761904764</v>
      </c>
      <c r="D122">
        <v>41.110476190476184</v>
      </c>
      <c r="E122">
        <v>41.700952380952387</v>
      </c>
      <c r="F122">
        <v>38.819047619047623</v>
      </c>
      <c r="G122" s="13">
        <v>8.2055000000000007</v>
      </c>
      <c r="H122" s="153">
        <f t="shared" si="12"/>
        <v>324.29698952380954</v>
      </c>
      <c r="I122" s="153">
        <f t="shared" si="10"/>
        <v>337.33201238095234</v>
      </c>
      <c r="J122" s="153">
        <f t="shared" si="11"/>
        <v>342.17716476190486</v>
      </c>
      <c r="K122">
        <f t="shared" si="9"/>
        <v>318.52969523809531</v>
      </c>
    </row>
    <row r="123" spans="2:11" x14ac:dyDescent="0.3">
      <c r="B123" s="10" t="s">
        <v>148</v>
      </c>
      <c r="C123">
        <v>36.49444444444444</v>
      </c>
      <c r="D123">
        <v>37.351666666666659</v>
      </c>
      <c r="E123">
        <v>35.051111111111119</v>
      </c>
      <c r="F123">
        <v>33.782777777777767</v>
      </c>
      <c r="G123" s="13">
        <v>8.4047999999999998</v>
      </c>
      <c r="H123" s="153">
        <f t="shared" si="12"/>
        <v>306.72850666666665</v>
      </c>
      <c r="I123" s="153">
        <f t="shared" si="10"/>
        <v>313.93328799999995</v>
      </c>
      <c r="J123" s="153">
        <f t="shared" si="11"/>
        <v>294.59757866666672</v>
      </c>
      <c r="K123">
        <f t="shared" si="9"/>
        <v>283.93749066666658</v>
      </c>
    </row>
    <row r="124" spans="2:11" x14ac:dyDescent="0.3">
      <c r="B124" s="10" t="s">
        <v>149</v>
      </c>
      <c r="C124">
        <v>35.254999999999995</v>
      </c>
      <c r="D124">
        <v>32.92909090909091</v>
      </c>
      <c r="E124">
        <v>31.939090909090908</v>
      </c>
      <c r="F124">
        <v>29.793181818181814</v>
      </c>
      <c r="G124" s="13">
        <v>8.3926999999999996</v>
      </c>
      <c r="H124" s="153">
        <f t="shared" si="12"/>
        <v>295.88463849999994</v>
      </c>
      <c r="I124" s="153">
        <f t="shared" si="10"/>
        <v>276.36398127272724</v>
      </c>
      <c r="J124" s="153">
        <f t="shared" si="11"/>
        <v>268.05520827272727</v>
      </c>
      <c r="K124">
        <f t="shared" si="9"/>
        <v>250.04523704545451</v>
      </c>
    </row>
    <row r="125" spans="2:11" x14ac:dyDescent="0.3">
      <c r="B125" s="10" t="s">
        <v>150</v>
      </c>
      <c r="C125">
        <v>29.687500000000007</v>
      </c>
      <c r="D125">
        <v>28.802499999999998</v>
      </c>
      <c r="E125">
        <v>28.466500000000003</v>
      </c>
      <c r="F125">
        <v>28.095500000000005</v>
      </c>
      <c r="G125" s="13">
        <v>8.3561999999999994</v>
      </c>
      <c r="H125" s="153">
        <f t="shared" si="12"/>
        <v>248.07468750000004</v>
      </c>
      <c r="I125" s="153">
        <f t="shared" si="10"/>
        <v>240.67945049999997</v>
      </c>
      <c r="J125" s="153">
        <f t="shared" si="11"/>
        <v>237.87176730000002</v>
      </c>
      <c r="K125">
        <f t="shared" si="9"/>
        <v>234.77161710000001</v>
      </c>
    </row>
    <row r="126" spans="2:11" x14ac:dyDescent="0.3">
      <c r="B126" s="10" t="s">
        <v>151</v>
      </c>
      <c r="C126">
        <v>26.314285714285717</v>
      </c>
      <c r="D126">
        <v>25.742380952380948</v>
      </c>
      <c r="E126">
        <v>25.666190476190472</v>
      </c>
      <c r="F126">
        <v>22.915714285714284</v>
      </c>
      <c r="G126" s="13">
        <v>8.2905999999999995</v>
      </c>
      <c r="H126" s="153">
        <f t="shared" si="12"/>
        <v>218.16121714285714</v>
      </c>
      <c r="I126" s="153">
        <f t="shared" si="10"/>
        <v>213.41978352380949</v>
      </c>
      <c r="J126" s="153">
        <f t="shared" si="11"/>
        <v>212.78811876190471</v>
      </c>
      <c r="K126">
        <f t="shared" si="9"/>
        <v>189.98502085714284</v>
      </c>
    </row>
    <row r="127" spans="2:11" x14ac:dyDescent="0.3">
      <c r="B127" s="10" t="s">
        <v>152</v>
      </c>
      <c r="C127">
        <v>25.086842105263155</v>
      </c>
      <c r="D127">
        <v>24.355263157894729</v>
      </c>
      <c r="E127">
        <v>21.547368421052635</v>
      </c>
      <c r="F127">
        <v>24.737368421052629</v>
      </c>
      <c r="G127" s="13">
        <v>8.2484000000000002</v>
      </c>
      <c r="H127" s="153">
        <f t="shared" si="12"/>
        <v>206.92630842105262</v>
      </c>
      <c r="I127" s="153">
        <f t="shared" si="10"/>
        <v>200.89195263157887</v>
      </c>
      <c r="J127" s="153">
        <f t="shared" si="11"/>
        <v>177.73131368421056</v>
      </c>
      <c r="K127">
        <f t="shared" si="9"/>
        <v>204.04370968421051</v>
      </c>
    </row>
    <row r="128" spans="2:11" x14ac:dyDescent="0.3">
      <c r="B128" s="10" t="s">
        <v>153</v>
      </c>
      <c r="C128">
        <v>26.024999999999999</v>
      </c>
      <c r="D128">
        <v>23.354999999999997</v>
      </c>
      <c r="E128">
        <v>26.532499999999999</v>
      </c>
      <c r="F128">
        <v>28.909500000000001</v>
      </c>
      <c r="G128" s="13">
        <v>8.1532999999999998</v>
      </c>
      <c r="H128" s="153">
        <f t="shared" si="12"/>
        <v>212.18963249999999</v>
      </c>
      <c r="I128" s="153">
        <f t="shared" si="10"/>
        <v>190.42032149999997</v>
      </c>
      <c r="J128" s="153">
        <f t="shared" si="11"/>
        <v>216.32743224999999</v>
      </c>
      <c r="K128">
        <f t="shared" si="9"/>
        <v>235.70782635</v>
      </c>
    </row>
    <row r="129" spans="2:11" x14ac:dyDescent="0.3">
      <c r="B129" s="10" t="s">
        <v>154</v>
      </c>
      <c r="C129">
        <v>23.154999999999998</v>
      </c>
      <c r="D129">
        <v>27.429000000000002</v>
      </c>
      <c r="E129">
        <v>29.402000000000005</v>
      </c>
      <c r="F129">
        <v>30.215499999999999</v>
      </c>
      <c r="G129" s="13">
        <v>8.2207000000000008</v>
      </c>
      <c r="H129" s="153">
        <f t="shared" si="12"/>
        <v>190.35030850000001</v>
      </c>
      <c r="I129" s="153">
        <f t="shared" si="10"/>
        <v>225.48558030000004</v>
      </c>
      <c r="J129" s="153">
        <f t="shared" si="11"/>
        <v>241.70502140000005</v>
      </c>
      <c r="K129">
        <f t="shared" si="9"/>
        <v>248.39256085000002</v>
      </c>
    </row>
    <row r="130" spans="2:11" x14ac:dyDescent="0.3">
      <c r="B130" s="10" t="s">
        <v>155</v>
      </c>
      <c r="C130">
        <v>30.219565217391303</v>
      </c>
      <c r="D130">
        <v>32.003043478260864</v>
      </c>
      <c r="E130">
        <v>32.141739130434779</v>
      </c>
      <c r="F130">
        <v>34.040434782608692</v>
      </c>
      <c r="G130" s="13">
        <v>8.3879999999999999</v>
      </c>
      <c r="H130" s="153">
        <f t="shared" si="12"/>
        <v>253.48171304347824</v>
      </c>
      <c r="I130" s="153">
        <f t="shared" si="10"/>
        <v>268.4415286956521</v>
      </c>
      <c r="J130" s="153">
        <f t="shared" si="11"/>
        <v>269.6049078260869</v>
      </c>
      <c r="K130">
        <f t="shared" si="9"/>
        <v>285.5311669565217</v>
      </c>
    </row>
    <row r="131" spans="2:11" x14ac:dyDescent="0.3">
      <c r="B131" s="10" t="s">
        <v>156</v>
      </c>
      <c r="C131">
        <v>32.627619047619049</v>
      </c>
      <c r="D131">
        <v>32.72</v>
      </c>
      <c r="E131">
        <v>34.261904761904759</v>
      </c>
      <c r="F131">
        <v>35.585714285714289</v>
      </c>
      <c r="G131" s="13">
        <v>8.2522000000000002</v>
      </c>
      <c r="H131" s="153">
        <f t="shared" si="12"/>
        <v>269.24963790476193</v>
      </c>
      <c r="I131" s="153">
        <f t="shared" si="10"/>
        <v>270.01198399999998</v>
      </c>
      <c r="J131" s="153">
        <f t="shared" si="11"/>
        <v>282.73609047619044</v>
      </c>
      <c r="K131">
        <f t="shared" si="9"/>
        <v>293.66043142857148</v>
      </c>
    </row>
    <row r="132" spans="2:11" x14ac:dyDescent="0.3">
      <c r="B132" s="10" t="s">
        <v>157</v>
      </c>
      <c r="C132">
        <v>34.479545454545459</v>
      </c>
      <c r="D132">
        <v>35.672727272727279</v>
      </c>
      <c r="E132">
        <v>36.563636363636363</v>
      </c>
      <c r="F132">
        <v>38.079545454545453</v>
      </c>
      <c r="G132" s="13">
        <v>8.1798000000000002</v>
      </c>
      <c r="H132" s="153">
        <f t="shared" si="12"/>
        <v>282.03578590909098</v>
      </c>
      <c r="I132" s="153">
        <f t="shared" si="10"/>
        <v>291.79577454545461</v>
      </c>
      <c r="J132" s="153">
        <f t="shared" si="11"/>
        <v>299.08323272727273</v>
      </c>
      <c r="K132">
        <f t="shared" si="9"/>
        <v>311.4830659090909</v>
      </c>
    </row>
    <row r="133" spans="2:11" x14ac:dyDescent="0.3">
      <c r="B133" s="10" t="s">
        <v>158</v>
      </c>
      <c r="C133">
        <v>31.804782608695653</v>
      </c>
      <c r="D133">
        <v>33.491739130434787</v>
      </c>
      <c r="E133">
        <v>35.042173913043477</v>
      </c>
      <c r="F133">
        <v>35.426956521739129</v>
      </c>
      <c r="G133" s="13">
        <v>8.3135999999999992</v>
      </c>
      <c r="H133" s="153">
        <f t="shared" si="12"/>
        <v>264.41224069565214</v>
      </c>
      <c r="I133" s="153">
        <f t="shared" si="10"/>
        <v>278.43692243478262</v>
      </c>
      <c r="J133" s="153">
        <f t="shared" si="11"/>
        <v>291.32661704347822</v>
      </c>
      <c r="K133">
        <f t="shared" si="9"/>
        <v>294.52554573913039</v>
      </c>
    </row>
    <row r="134" spans="2:11" x14ac:dyDescent="0.3">
      <c r="B134" s="10" t="s">
        <v>159</v>
      </c>
      <c r="C134">
        <v>32.798500000000004</v>
      </c>
      <c r="D134">
        <v>34.4925</v>
      </c>
      <c r="E134">
        <v>35.077500000000001</v>
      </c>
      <c r="F134">
        <v>32.767499999999998</v>
      </c>
      <c r="G134" s="13">
        <v>8.4911999999999992</v>
      </c>
      <c r="H134" s="153">
        <f t="shared" si="12"/>
        <v>278.4986232</v>
      </c>
      <c r="I134" s="153">
        <f t="shared" si="10"/>
        <v>292.88271599999996</v>
      </c>
      <c r="J134" s="153">
        <f t="shared" si="11"/>
        <v>297.85006799999996</v>
      </c>
      <c r="K134">
        <f t="shared" si="9"/>
        <v>278.23539599999998</v>
      </c>
    </row>
    <row r="135" spans="2:11" x14ac:dyDescent="0.3">
      <c r="B135" s="10" t="s">
        <v>160</v>
      </c>
      <c r="C135">
        <v>33.526315789473678</v>
      </c>
      <c r="D135">
        <v>34.163157894736848</v>
      </c>
      <c r="E135">
        <v>32.187368421052632</v>
      </c>
      <c r="F135">
        <v>31.444736842105264</v>
      </c>
      <c r="G135" s="13">
        <v>8.9713999999999992</v>
      </c>
      <c r="H135" s="153">
        <f t="shared" si="12"/>
        <v>300.7779894736841</v>
      </c>
      <c r="I135" s="153">
        <f t="shared" si="10"/>
        <v>306.49135473684214</v>
      </c>
      <c r="J135" s="153">
        <f t="shared" si="11"/>
        <v>288.76575705263156</v>
      </c>
      <c r="K135">
        <f t="shared" si="9"/>
        <v>282.10331210526311</v>
      </c>
    </row>
    <row r="136" spans="2:11" x14ac:dyDescent="0.3">
      <c r="B136" s="10" t="s">
        <v>161</v>
      </c>
      <c r="C136">
        <v>31.511904761904763</v>
      </c>
      <c r="D136">
        <v>28.294285714285714</v>
      </c>
      <c r="E136">
        <v>27.453809523809529</v>
      </c>
      <c r="F136">
        <v>26.108571428571427</v>
      </c>
      <c r="G136" s="13">
        <v>8.9320000000000004</v>
      </c>
      <c r="H136" s="153">
        <f t="shared" si="12"/>
        <v>281.46433333333334</v>
      </c>
      <c r="I136" s="153">
        <f t="shared" si="10"/>
        <v>252.72456</v>
      </c>
      <c r="J136" s="153">
        <f t="shared" si="11"/>
        <v>245.21742666666671</v>
      </c>
      <c r="K136">
        <f t="shared" si="9"/>
        <v>233.20176000000001</v>
      </c>
    </row>
    <row r="137" spans="2:11" x14ac:dyDescent="0.3">
      <c r="B137" s="10" t="s">
        <v>162</v>
      </c>
      <c r="C137">
        <v>26.385499999999997</v>
      </c>
      <c r="D137">
        <v>25.524999999999999</v>
      </c>
      <c r="E137">
        <v>24.890000000000004</v>
      </c>
      <c r="F137">
        <v>24.769499999999997</v>
      </c>
      <c r="G137" s="13">
        <v>8.6188000000000002</v>
      </c>
      <c r="H137" s="153">
        <f t="shared" si="12"/>
        <v>227.41134739999998</v>
      </c>
      <c r="I137" s="153">
        <f t="shared" si="10"/>
        <v>219.99486999999999</v>
      </c>
      <c r="J137" s="153">
        <f t="shared" si="11"/>
        <v>214.52193200000005</v>
      </c>
      <c r="K137">
        <f t="shared" si="9"/>
        <v>213.48336659999998</v>
      </c>
    </row>
    <row r="138" spans="2:11" x14ac:dyDescent="0.3">
      <c r="B138" s="10" t="s">
        <v>163</v>
      </c>
      <c r="C138">
        <v>24.734090909090913</v>
      </c>
      <c r="D138">
        <v>24.478636363636369</v>
      </c>
      <c r="E138">
        <v>24.336818181818181</v>
      </c>
      <c r="F138">
        <v>22.048181818181817</v>
      </c>
      <c r="G138" s="13">
        <v>8.6433999999999997</v>
      </c>
      <c r="H138" s="153">
        <f t="shared" si="12"/>
        <v>213.78664136363639</v>
      </c>
      <c r="I138" s="153">
        <f t="shared" si="10"/>
        <v>211.57864554545458</v>
      </c>
      <c r="J138" s="153">
        <f t="shared" si="11"/>
        <v>210.35285427272726</v>
      </c>
      <c r="K138">
        <f t="shared" si="9"/>
        <v>190.5712547272727</v>
      </c>
    </row>
    <row r="139" spans="2:11" x14ac:dyDescent="0.3">
      <c r="B139" s="10" t="s">
        <v>164</v>
      </c>
      <c r="C139">
        <v>23.363157894736837</v>
      </c>
      <c r="D139">
        <v>22.276315789473689</v>
      </c>
      <c r="E139">
        <v>20.435263157894738</v>
      </c>
      <c r="F139">
        <v>23.657368421052627</v>
      </c>
      <c r="G139" s="13">
        <v>8.4987999999999992</v>
      </c>
      <c r="H139" s="153">
        <f t="shared" si="12"/>
        <v>198.55880631578941</v>
      </c>
      <c r="I139" s="153">
        <f t="shared" si="10"/>
        <v>189.32195263157897</v>
      </c>
      <c r="J139" s="153">
        <f t="shared" si="11"/>
        <v>173.67521452631578</v>
      </c>
      <c r="K139">
        <f t="shared" si="9"/>
        <v>201.05924273684207</v>
      </c>
    </row>
    <row r="140" spans="2:11" x14ac:dyDescent="0.3">
      <c r="B140" s="10" t="s">
        <v>165</v>
      </c>
      <c r="C140">
        <v>18.616666666666667</v>
      </c>
      <c r="D140">
        <v>16.118333333333332</v>
      </c>
      <c r="E140">
        <v>20.180555555555557</v>
      </c>
      <c r="F140">
        <v>23.742222222222225</v>
      </c>
      <c r="G140" s="13">
        <v>8.4101999999999997</v>
      </c>
      <c r="H140" s="153">
        <f t="shared" si="12"/>
        <v>156.56988999999999</v>
      </c>
      <c r="I140" s="153">
        <f t="shared" si="10"/>
        <v>135.55840699999999</v>
      </c>
      <c r="J140" s="153">
        <f t="shared" si="11"/>
        <v>169.72250833333334</v>
      </c>
      <c r="K140">
        <f t="shared" si="9"/>
        <v>199.67683733333334</v>
      </c>
    </row>
    <row r="141" spans="2:11" x14ac:dyDescent="0.3">
      <c r="B141" s="10" t="s">
        <v>166</v>
      </c>
      <c r="C141">
        <v>11.645454545454545</v>
      </c>
      <c r="D141">
        <v>16.068181818181817</v>
      </c>
      <c r="E141">
        <v>21.09272727272727</v>
      </c>
      <c r="F141">
        <v>26.521818181818183</v>
      </c>
      <c r="G141" s="13">
        <v>8.7550000000000008</v>
      </c>
      <c r="H141" s="153">
        <f t="shared" si="12"/>
        <v>101.95595454545455</v>
      </c>
      <c r="I141" s="153">
        <f t="shared" si="10"/>
        <v>140.67693181818183</v>
      </c>
      <c r="J141" s="153">
        <f t="shared" si="11"/>
        <v>184.66682727272726</v>
      </c>
      <c r="K141">
        <f t="shared" si="9"/>
        <v>232.1985181818182</v>
      </c>
    </row>
    <row r="142" spans="2:11" x14ac:dyDescent="0.3">
      <c r="B142" s="10" t="s">
        <v>167</v>
      </c>
      <c r="C142">
        <v>14.713043478260866</v>
      </c>
      <c r="D142">
        <v>20.427826086956522</v>
      </c>
      <c r="E142">
        <v>25.929130434782603</v>
      </c>
      <c r="F142">
        <v>27.806086956521739</v>
      </c>
      <c r="G142" s="13">
        <v>8.9357000000000006</v>
      </c>
      <c r="H142" s="153">
        <f t="shared" si="12"/>
        <v>131.47134260869564</v>
      </c>
      <c r="I142" s="153">
        <f t="shared" si="10"/>
        <v>182.53692556521742</v>
      </c>
      <c r="J142" s="153">
        <f t="shared" si="11"/>
        <v>231.69493082608693</v>
      </c>
      <c r="K142">
        <f t="shared" si="9"/>
        <v>248.46685121739131</v>
      </c>
    </row>
    <row r="143" spans="2:11" x14ac:dyDescent="0.3">
      <c r="B143" s="10" t="s">
        <v>168</v>
      </c>
      <c r="C143">
        <v>20.280952380952378</v>
      </c>
      <c r="D143">
        <v>25.191904761904759</v>
      </c>
      <c r="E143">
        <v>27.231428571428573</v>
      </c>
      <c r="F143">
        <v>29.274285714285714</v>
      </c>
      <c r="G143" s="13">
        <v>9.1814999999999998</v>
      </c>
      <c r="H143" s="153">
        <f t="shared" si="12"/>
        <v>186.20956428571426</v>
      </c>
      <c r="I143" s="153">
        <f t="shared" si="10"/>
        <v>231.29947357142854</v>
      </c>
      <c r="J143" s="153">
        <f t="shared" si="11"/>
        <v>250.02536142857144</v>
      </c>
      <c r="K143">
        <f t="shared" si="9"/>
        <v>268.7818542857143</v>
      </c>
    </row>
    <row r="144" spans="2:11" x14ac:dyDescent="0.3">
      <c r="B144" s="10" t="s">
        <v>169</v>
      </c>
      <c r="C144">
        <v>23.806818181818183</v>
      </c>
      <c r="D144">
        <v>25.625</v>
      </c>
      <c r="E144">
        <v>27.753636363636357</v>
      </c>
      <c r="F144">
        <v>28.330909090909088</v>
      </c>
      <c r="G144" s="13">
        <v>9.3074999999999992</v>
      </c>
      <c r="H144" s="153">
        <f t="shared" si="12"/>
        <v>221.58196022727273</v>
      </c>
      <c r="I144" s="153">
        <f t="shared" si="10"/>
        <v>238.50468749999999</v>
      </c>
      <c r="J144" s="153">
        <f t="shared" si="11"/>
        <v>258.31697045454536</v>
      </c>
      <c r="K144">
        <f t="shared" si="9"/>
        <v>263.68993636363632</v>
      </c>
    </row>
    <row r="145" spans="2:11" x14ac:dyDescent="0.3">
      <c r="B145" s="10" t="s">
        <v>170</v>
      </c>
      <c r="C145">
        <v>24.811363636363641</v>
      </c>
      <c r="D145">
        <v>26.038636363636364</v>
      </c>
      <c r="E145">
        <v>27.591363636363635</v>
      </c>
      <c r="F145">
        <v>28.197272727272722</v>
      </c>
      <c r="G145" s="13">
        <v>9.2891999999999992</v>
      </c>
      <c r="H145" s="153">
        <f t="shared" si="12"/>
        <v>230.47771909090912</v>
      </c>
      <c r="I145" s="153">
        <f t="shared" si="10"/>
        <v>241.8781009090909</v>
      </c>
      <c r="J145" s="153">
        <f t="shared" si="11"/>
        <v>256.30169509090905</v>
      </c>
      <c r="K145">
        <f t="shared" si="9"/>
        <v>261.93010581818174</v>
      </c>
    </row>
    <row r="146" spans="2:11" x14ac:dyDescent="0.3">
      <c r="B146" s="10" t="s">
        <v>171</v>
      </c>
      <c r="C146">
        <v>24.640476190476186</v>
      </c>
      <c r="D146">
        <v>25.359047619047619</v>
      </c>
      <c r="E146">
        <v>26.094761904761906</v>
      </c>
      <c r="F146">
        <v>21.88095238095238</v>
      </c>
      <c r="G146" s="13">
        <v>9.2571999999999992</v>
      </c>
      <c r="H146" s="153">
        <f t="shared" si="12"/>
        <v>228.10181619047611</v>
      </c>
      <c r="I146" s="153">
        <f t="shared" si="10"/>
        <v>234.75377561904759</v>
      </c>
      <c r="J146" s="153">
        <f t="shared" si="11"/>
        <v>241.56442990476191</v>
      </c>
      <c r="K146">
        <f t="shared" si="9"/>
        <v>202.55635238095235</v>
      </c>
    </row>
    <row r="147" spans="2:11" x14ac:dyDescent="0.3">
      <c r="B147" s="10" t="s">
        <v>172</v>
      </c>
      <c r="C147">
        <v>21.78</v>
      </c>
      <c r="D147">
        <v>22.650500000000001</v>
      </c>
      <c r="E147">
        <v>18.455499999999997</v>
      </c>
      <c r="F147">
        <v>17.953000000000003</v>
      </c>
      <c r="G147" s="13">
        <v>9.4626000000000001</v>
      </c>
      <c r="H147" s="153">
        <f t="shared" si="12"/>
        <v>206.09542800000003</v>
      </c>
      <c r="I147" s="153">
        <f t="shared" si="10"/>
        <v>214.3326213</v>
      </c>
      <c r="J147" s="153">
        <f t="shared" si="11"/>
        <v>174.63701429999998</v>
      </c>
      <c r="K147">
        <f t="shared" si="9"/>
        <v>169.88205780000004</v>
      </c>
    </row>
    <row r="148" spans="2:11" x14ac:dyDescent="0.3">
      <c r="B148" s="10" t="s">
        <v>173</v>
      </c>
      <c r="C148">
        <v>23.521499999999996</v>
      </c>
      <c r="D148">
        <v>19.525500000000001</v>
      </c>
      <c r="E148">
        <v>18.585500000000003</v>
      </c>
      <c r="F148">
        <v>16.783500000000004</v>
      </c>
      <c r="G148" s="13">
        <v>9.5899000000000001</v>
      </c>
      <c r="H148" s="153">
        <f t="shared" si="12"/>
        <v>225.56883284999998</v>
      </c>
      <c r="I148" s="153">
        <f t="shared" si="10"/>
        <v>187.24759245000001</v>
      </c>
      <c r="J148" s="153">
        <f t="shared" si="11"/>
        <v>178.23308645000003</v>
      </c>
      <c r="K148">
        <f t="shared" si="9"/>
        <v>160.95208665000004</v>
      </c>
    </row>
    <row r="149" spans="2:11" x14ac:dyDescent="0.3">
      <c r="B149" s="10" t="s">
        <v>174</v>
      </c>
      <c r="C149">
        <v>18.630476190476195</v>
      </c>
      <c r="D149">
        <v>17.364761904761902</v>
      </c>
      <c r="E149">
        <v>15.866190476190473</v>
      </c>
      <c r="F149">
        <v>15.456190476190478</v>
      </c>
      <c r="G149" s="13">
        <v>9.5627999999999993</v>
      </c>
      <c r="H149" s="153">
        <f t="shared" si="12"/>
        <v>178.15951771428576</v>
      </c>
      <c r="I149" s="153">
        <f t="shared" si="10"/>
        <v>166.05574514285712</v>
      </c>
      <c r="J149" s="153">
        <f t="shared" si="11"/>
        <v>151.72520628571425</v>
      </c>
      <c r="K149">
        <f t="shared" si="9"/>
        <v>147.8044582857143</v>
      </c>
    </row>
    <row r="150" spans="2:11" x14ac:dyDescent="0.3">
      <c r="B150" s="10" t="s">
        <v>175</v>
      </c>
      <c r="C150">
        <v>20.277999999999999</v>
      </c>
      <c r="D150">
        <v>17.839999999999996</v>
      </c>
      <c r="E150">
        <v>17.281500000000001</v>
      </c>
      <c r="F150">
        <v>15.524999999999997</v>
      </c>
      <c r="G150" s="13">
        <v>9.4245999999999999</v>
      </c>
      <c r="H150" s="153">
        <f t="shared" si="12"/>
        <v>191.11203879999999</v>
      </c>
      <c r="I150" s="153">
        <f t="shared" si="10"/>
        <v>168.13486399999996</v>
      </c>
      <c r="J150" s="153">
        <f t="shared" si="11"/>
        <v>162.87122490000002</v>
      </c>
      <c r="K150">
        <f t="shared" si="9"/>
        <v>146.31691499999997</v>
      </c>
    </row>
    <row r="151" spans="2:11" x14ac:dyDescent="0.3">
      <c r="B151" s="10" t="s">
        <v>176</v>
      </c>
      <c r="C151">
        <v>20.222857142857144</v>
      </c>
      <c r="D151">
        <v>19.263333333333332</v>
      </c>
      <c r="E151">
        <v>17.15904761904762</v>
      </c>
      <c r="F151">
        <v>18.434285714285714</v>
      </c>
      <c r="G151" s="13">
        <v>9.3224</v>
      </c>
      <c r="H151" s="153">
        <f t="shared" si="12"/>
        <v>188.52556342857145</v>
      </c>
      <c r="I151" s="153">
        <f t="shared" si="10"/>
        <v>179.58049866666664</v>
      </c>
      <c r="J151" s="153">
        <f t="shared" si="11"/>
        <v>159.96350552380952</v>
      </c>
      <c r="K151">
        <f t="shared" si="9"/>
        <v>171.85178514285715</v>
      </c>
    </row>
    <row r="152" spans="2:11" x14ac:dyDescent="0.3">
      <c r="B152" s="10" t="s">
        <v>177</v>
      </c>
      <c r="C152">
        <v>22.667368421052632</v>
      </c>
      <c r="D152">
        <v>20.481052631578947</v>
      </c>
      <c r="E152">
        <v>21.29789473684211</v>
      </c>
      <c r="F152">
        <v>22.356842105263159</v>
      </c>
      <c r="G152" s="13">
        <v>9.3099000000000007</v>
      </c>
      <c r="H152" s="153">
        <f t="shared" si="12"/>
        <v>211.03093326315792</v>
      </c>
      <c r="I152" s="153">
        <f t="shared" si="10"/>
        <v>190.67655189473686</v>
      </c>
      <c r="J152" s="153">
        <f t="shared" si="11"/>
        <v>198.28127021052637</v>
      </c>
      <c r="K152">
        <f t="shared" si="9"/>
        <v>208.13996431578948</v>
      </c>
    </row>
    <row r="153" spans="2:11" x14ac:dyDescent="0.3">
      <c r="B153" s="10" t="s">
        <v>178</v>
      </c>
      <c r="C153">
        <v>22.730454545454542</v>
      </c>
      <c r="D153">
        <v>23.306363636363638</v>
      </c>
      <c r="E153">
        <v>24.004090909090905</v>
      </c>
      <c r="F153">
        <v>24.352727272727279</v>
      </c>
      <c r="G153" s="13">
        <v>9.3277999999999999</v>
      </c>
      <c r="H153" s="153">
        <f t="shared" si="12"/>
        <v>212.02513390909087</v>
      </c>
      <c r="I153" s="153">
        <f t="shared" si="10"/>
        <v>217.39709872727275</v>
      </c>
      <c r="J153" s="153">
        <f t="shared" si="11"/>
        <v>223.90535918181814</v>
      </c>
      <c r="K153">
        <f t="shared" ref="K153:K216" si="13">F153*G153</f>
        <v>227.15736945454552</v>
      </c>
    </row>
    <row r="154" spans="2:11" x14ac:dyDescent="0.3">
      <c r="B154" s="10" t="s">
        <v>179</v>
      </c>
      <c r="C154">
        <v>24.907619047619043</v>
      </c>
      <c r="D154">
        <v>25.565714285714286</v>
      </c>
      <c r="E154">
        <v>25.712380952380954</v>
      </c>
      <c r="F154">
        <v>27.221428571428575</v>
      </c>
      <c r="G154" s="13">
        <v>9.3689999999999998</v>
      </c>
      <c r="H154" s="153">
        <f t="shared" si="12"/>
        <v>233.35948285714281</v>
      </c>
      <c r="I154" s="153">
        <f t="shared" si="10"/>
        <v>239.52517714285713</v>
      </c>
      <c r="J154" s="153">
        <f t="shared" si="11"/>
        <v>240.89929714285716</v>
      </c>
      <c r="K154">
        <f t="shared" si="13"/>
        <v>255.03756428571432</v>
      </c>
    </row>
    <row r="155" spans="2:11" x14ac:dyDescent="0.3">
      <c r="B155" s="10" t="s">
        <v>180</v>
      </c>
      <c r="C155">
        <v>25.531304347826087</v>
      </c>
      <c r="D155">
        <v>25.818260869565218</v>
      </c>
      <c r="E155">
        <v>26.888695652173915</v>
      </c>
      <c r="F155">
        <v>27.666521739130438</v>
      </c>
      <c r="G155" s="13">
        <v>9.3030000000000008</v>
      </c>
      <c r="H155" s="153">
        <f t="shared" si="12"/>
        <v>237.51772434782612</v>
      </c>
      <c r="I155" s="153">
        <f t="shared" ref="I155:I218" si="14">D155*G155</f>
        <v>240.18728086956526</v>
      </c>
      <c r="J155" s="153">
        <f t="shared" ref="J155:J218" si="15">E155*G155</f>
        <v>250.14553565217395</v>
      </c>
      <c r="K155">
        <f t="shared" si="13"/>
        <v>257.38165173913046</v>
      </c>
    </row>
    <row r="156" spans="2:11" x14ac:dyDescent="0.3">
      <c r="B156" s="10" t="s">
        <v>181</v>
      </c>
      <c r="C156">
        <v>25.543181818181814</v>
      </c>
      <c r="D156">
        <v>27.211818181818185</v>
      </c>
      <c r="E156">
        <v>27.705909090909095</v>
      </c>
      <c r="F156">
        <v>29.349090909090911</v>
      </c>
      <c r="G156" s="13">
        <v>9.1971000000000007</v>
      </c>
      <c r="H156" s="153">
        <f t="shared" ref="H156:H219" si="16">C156*G156</f>
        <v>234.92319749999999</v>
      </c>
      <c r="I156" s="153">
        <f t="shared" si="14"/>
        <v>250.26981300000006</v>
      </c>
      <c r="J156" s="153">
        <f t="shared" si="15"/>
        <v>254.81401650000006</v>
      </c>
      <c r="K156">
        <f t="shared" si="13"/>
        <v>269.92652400000003</v>
      </c>
    </row>
    <row r="157" spans="2:11" x14ac:dyDescent="0.3">
      <c r="B157" s="10" t="s">
        <v>182</v>
      </c>
      <c r="C157">
        <v>36.251428571428569</v>
      </c>
      <c r="D157">
        <v>38.241904761904763</v>
      </c>
      <c r="E157">
        <v>38.670952380952379</v>
      </c>
      <c r="F157">
        <v>38.659523809523812</v>
      </c>
      <c r="G157" s="13">
        <v>9.0008999999999997</v>
      </c>
      <c r="H157" s="153">
        <f t="shared" si="16"/>
        <v>326.2954834285714</v>
      </c>
      <c r="I157" s="153">
        <f t="shared" si="14"/>
        <v>344.21156057142855</v>
      </c>
      <c r="J157" s="153">
        <f t="shared" si="15"/>
        <v>348.07337528571423</v>
      </c>
      <c r="K157">
        <f t="shared" si="13"/>
        <v>347.97050785714288</v>
      </c>
    </row>
    <row r="158" spans="2:11" x14ac:dyDescent="0.3">
      <c r="B158" s="10" t="s">
        <v>183</v>
      </c>
      <c r="C158">
        <v>41.190909090909088</v>
      </c>
      <c r="D158">
        <v>41.870000000000005</v>
      </c>
      <c r="E158">
        <v>40.205909090909095</v>
      </c>
      <c r="F158">
        <v>34.61181818181818</v>
      </c>
      <c r="G158" s="13">
        <v>9.0807000000000002</v>
      </c>
      <c r="H158" s="153">
        <f t="shared" si="16"/>
        <v>374.04228818181815</v>
      </c>
      <c r="I158" s="153">
        <f t="shared" si="14"/>
        <v>380.20890900000006</v>
      </c>
      <c r="J158" s="153">
        <f t="shared" si="15"/>
        <v>365.09779868181823</v>
      </c>
      <c r="K158">
        <f t="shared" si="13"/>
        <v>314.29953736363638</v>
      </c>
    </row>
    <row r="159" spans="2:11" x14ac:dyDescent="0.3">
      <c r="B159" s="10" t="s">
        <v>184</v>
      </c>
      <c r="C159">
        <v>33.328571428571429</v>
      </c>
      <c r="D159">
        <v>33.002380952380953</v>
      </c>
      <c r="E159">
        <v>28.256666666666671</v>
      </c>
      <c r="F159">
        <v>26.952857142857141</v>
      </c>
      <c r="G159" s="13">
        <v>9.0251999999999999</v>
      </c>
      <c r="H159" s="153">
        <f t="shared" si="16"/>
        <v>300.79702285714285</v>
      </c>
      <c r="I159" s="153">
        <f t="shared" si="14"/>
        <v>297.8530885714286</v>
      </c>
      <c r="J159" s="153">
        <f t="shared" si="15"/>
        <v>255.02206800000005</v>
      </c>
      <c r="K159">
        <f t="shared" si="13"/>
        <v>243.25492628571428</v>
      </c>
    </row>
    <row r="160" spans="2:11" x14ac:dyDescent="0.3">
      <c r="B160" s="10" t="s">
        <v>185</v>
      </c>
      <c r="C160">
        <v>30.355454545454549</v>
      </c>
      <c r="D160">
        <v>27.770454545454548</v>
      </c>
      <c r="E160">
        <v>25.479545454545452</v>
      </c>
      <c r="F160">
        <v>22.26409090909091</v>
      </c>
      <c r="G160" s="13">
        <v>8.9990000000000006</v>
      </c>
      <c r="H160" s="153">
        <f t="shared" si="16"/>
        <v>273.16873545454553</v>
      </c>
      <c r="I160" s="153">
        <f t="shared" si="14"/>
        <v>249.90632045454549</v>
      </c>
      <c r="J160" s="153">
        <f t="shared" si="15"/>
        <v>229.29042954545454</v>
      </c>
      <c r="K160">
        <f t="shared" si="13"/>
        <v>200.35455409090912</v>
      </c>
    </row>
    <row r="161" spans="2:11" x14ac:dyDescent="0.3">
      <c r="B161" s="10" t="s">
        <v>186</v>
      </c>
      <c r="C161">
        <v>29.857499999999995</v>
      </c>
      <c r="D161">
        <v>27.439000000000004</v>
      </c>
      <c r="E161">
        <v>24.168499999999995</v>
      </c>
      <c r="F161">
        <v>23.924999999999997</v>
      </c>
      <c r="G161" s="13">
        <v>8.8603000000000005</v>
      </c>
      <c r="H161" s="153">
        <f t="shared" si="16"/>
        <v>264.54640724999996</v>
      </c>
      <c r="I161" s="153">
        <f t="shared" si="14"/>
        <v>243.11777170000005</v>
      </c>
      <c r="J161" s="153">
        <f t="shared" si="15"/>
        <v>214.14016054999996</v>
      </c>
      <c r="K161">
        <f t="shared" si="13"/>
        <v>211.98267749999999</v>
      </c>
    </row>
    <row r="162" spans="2:11" x14ac:dyDescent="0.3">
      <c r="B162" s="10" t="s">
        <v>187</v>
      </c>
      <c r="C162">
        <v>26.979130434782597</v>
      </c>
      <c r="D162">
        <v>24.021739130434788</v>
      </c>
      <c r="E162">
        <v>23.687826086956523</v>
      </c>
      <c r="F162">
        <v>22.190434782608694</v>
      </c>
      <c r="G162" s="13">
        <v>9.0919000000000008</v>
      </c>
      <c r="H162" s="153">
        <f t="shared" si="16"/>
        <v>245.29155599999993</v>
      </c>
      <c r="I162" s="153">
        <f t="shared" si="14"/>
        <v>218.40325000000007</v>
      </c>
      <c r="J162" s="153">
        <f t="shared" si="15"/>
        <v>215.36734600000003</v>
      </c>
      <c r="K162">
        <f t="shared" si="13"/>
        <v>201.75321400000001</v>
      </c>
    </row>
    <row r="163" spans="2:11" x14ac:dyDescent="0.3">
      <c r="B163" s="10" t="s">
        <v>188</v>
      </c>
      <c r="C163">
        <v>26.132352941176467</v>
      </c>
      <c r="D163">
        <v>23.879411764705878</v>
      </c>
      <c r="E163">
        <v>21.852941176470591</v>
      </c>
      <c r="F163">
        <v>23.832352941176474</v>
      </c>
      <c r="G163" s="13">
        <v>9.2049000000000003</v>
      </c>
      <c r="H163" s="153">
        <f t="shared" si="16"/>
        <v>240.54569558823528</v>
      </c>
      <c r="I163" s="153">
        <f t="shared" si="14"/>
        <v>219.80759735294114</v>
      </c>
      <c r="J163" s="153">
        <f t="shared" si="15"/>
        <v>201.15413823529414</v>
      </c>
      <c r="K163">
        <f t="shared" si="13"/>
        <v>219.37442558823534</v>
      </c>
    </row>
    <row r="164" spans="2:11" x14ac:dyDescent="0.3">
      <c r="B164" s="10" t="s">
        <v>189</v>
      </c>
      <c r="C164">
        <v>24.141500000000001</v>
      </c>
      <c r="D164">
        <v>22.090499999999999</v>
      </c>
      <c r="E164">
        <v>23.605500000000003</v>
      </c>
      <c r="F164">
        <v>25.829500000000003</v>
      </c>
      <c r="G164" s="13">
        <v>9.4049999999999994</v>
      </c>
      <c r="H164" s="153">
        <f t="shared" si="16"/>
        <v>227.05080749999999</v>
      </c>
      <c r="I164" s="153">
        <f t="shared" si="14"/>
        <v>207.76115249999998</v>
      </c>
      <c r="J164" s="153">
        <f t="shared" si="15"/>
        <v>222.00972750000003</v>
      </c>
      <c r="K164">
        <f t="shared" si="13"/>
        <v>242.92644750000002</v>
      </c>
    </row>
    <row r="165" spans="2:11" x14ac:dyDescent="0.3">
      <c r="B165" s="10" t="s">
        <v>190</v>
      </c>
      <c r="C165">
        <v>22.448571428571427</v>
      </c>
      <c r="D165">
        <v>23.968571428571426</v>
      </c>
      <c r="E165">
        <v>26.399523809523814</v>
      </c>
      <c r="F165">
        <v>26.256190476190476</v>
      </c>
      <c r="G165" s="13">
        <v>9.4997000000000007</v>
      </c>
      <c r="H165" s="153">
        <f t="shared" si="16"/>
        <v>213.254694</v>
      </c>
      <c r="I165" s="153">
        <f t="shared" si="14"/>
        <v>227.69423799999998</v>
      </c>
      <c r="J165" s="153">
        <f t="shared" si="15"/>
        <v>250.78755633333338</v>
      </c>
      <c r="K165">
        <f t="shared" si="13"/>
        <v>249.42593266666668</v>
      </c>
    </row>
    <row r="166" spans="2:11" x14ac:dyDescent="0.3">
      <c r="B166" s="10" t="s">
        <v>191</v>
      </c>
      <c r="C166">
        <v>26.718571428571426</v>
      </c>
      <c r="D166">
        <v>28.616666666666664</v>
      </c>
      <c r="E166">
        <v>28.414761904761907</v>
      </c>
      <c r="F166">
        <v>30.784761904761904</v>
      </c>
      <c r="G166" s="13">
        <v>9.3987999999999996</v>
      </c>
      <c r="H166" s="153">
        <f t="shared" si="16"/>
        <v>251.1225091428571</v>
      </c>
      <c r="I166" s="153">
        <f t="shared" si="14"/>
        <v>268.96232666666663</v>
      </c>
      <c r="J166" s="153">
        <f t="shared" si="15"/>
        <v>267.06466419047621</v>
      </c>
      <c r="K166">
        <f t="shared" si="13"/>
        <v>289.33982019047619</v>
      </c>
    </row>
    <row r="167" spans="2:11" x14ac:dyDescent="0.3">
      <c r="B167" s="10" t="s">
        <v>192</v>
      </c>
      <c r="C167">
        <v>28.63652173913043</v>
      </c>
      <c r="D167">
        <v>28.383478260869566</v>
      </c>
      <c r="E167">
        <v>30.527391304347827</v>
      </c>
      <c r="F167">
        <v>31.506086956521745</v>
      </c>
      <c r="G167" s="13">
        <v>9.3201000000000001</v>
      </c>
      <c r="H167" s="153">
        <f t="shared" si="16"/>
        <v>266.8952462608695</v>
      </c>
      <c r="I167" s="153">
        <f t="shared" si="14"/>
        <v>264.53685573913043</v>
      </c>
      <c r="J167" s="153">
        <f t="shared" si="15"/>
        <v>284.51833969565217</v>
      </c>
      <c r="K167">
        <f t="shared" si="13"/>
        <v>293.63988104347834</v>
      </c>
    </row>
    <row r="168" spans="2:11" x14ac:dyDescent="0.3">
      <c r="B168" s="10" t="s">
        <v>193</v>
      </c>
      <c r="C168">
        <v>30.35619047619047</v>
      </c>
      <c r="D168">
        <v>31.899047619047614</v>
      </c>
      <c r="E168">
        <v>33.055238095238096</v>
      </c>
      <c r="F168">
        <v>35.158571428571427</v>
      </c>
      <c r="G168" s="13">
        <v>9.3275000000000006</v>
      </c>
      <c r="H168" s="153">
        <f t="shared" si="16"/>
        <v>283.14736666666664</v>
      </c>
      <c r="I168" s="153">
        <f t="shared" si="14"/>
        <v>297.53836666666666</v>
      </c>
      <c r="J168" s="153">
        <f t="shared" si="15"/>
        <v>308.32273333333336</v>
      </c>
      <c r="K168">
        <f t="shared" si="13"/>
        <v>327.941575</v>
      </c>
    </row>
    <row r="169" spans="2:11" x14ac:dyDescent="0.3">
      <c r="B169" s="10" t="s">
        <v>194</v>
      </c>
      <c r="C169">
        <v>29.791818181818179</v>
      </c>
      <c r="D169">
        <v>31.436363636363634</v>
      </c>
      <c r="E169">
        <v>33.146818181818169</v>
      </c>
      <c r="F169">
        <v>33.368636363636355</v>
      </c>
      <c r="G169" s="13">
        <v>9.3976000000000006</v>
      </c>
      <c r="H169" s="153">
        <f t="shared" si="16"/>
        <v>279.97159054545455</v>
      </c>
      <c r="I169" s="153">
        <f t="shared" si="14"/>
        <v>295.42637090909091</v>
      </c>
      <c r="J169" s="153">
        <f t="shared" si="15"/>
        <v>311.50053854545445</v>
      </c>
      <c r="K169">
        <f t="shared" si="13"/>
        <v>313.58509709090902</v>
      </c>
    </row>
    <row r="170" spans="2:11" x14ac:dyDescent="0.3">
      <c r="B170" s="10" t="s">
        <v>195</v>
      </c>
      <c r="C170">
        <v>32.913636363636357</v>
      </c>
      <c r="D170">
        <v>34.48636363636362</v>
      </c>
      <c r="E170">
        <v>34.552272727272729</v>
      </c>
      <c r="F170">
        <v>29.081363636363644</v>
      </c>
      <c r="G170" s="13">
        <v>9.6082000000000001</v>
      </c>
      <c r="H170" s="153">
        <f t="shared" si="16"/>
        <v>316.24080090909086</v>
      </c>
      <c r="I170" s="153">
        <f t="shared" si="14"/>
        <v>331.35187909090894</v>
      </c>
      <c r="J170" s="153">
        <f t="shared" si="15"/>
        <v>331.98514681818182</v>
      </c>
      <c r="K170">
        <f t="shared" si="13"/>
        <v>279.41955809090916</v>
      </c>
    </row>
    <row r="171" spans="2:11" x14ac:dyDescent="0.3">
      <c r="B171" s="10" t="s">
        <v>196</v>
      </c>
      <c r="C171">
        <v>33.736842105263158</v>
      </c>
      <c r="D171">
        <v>33.239473684210523</v>
      </c>
      <c r="E171">
        <v>28.032105263157895</v>
      </c>
      <c r="F171">
        <v>26.71842105263158</v>
      </c>
      <c r="G171" s="13">
        <v>9.8412000000000006</v>
      </c>
      <c r="H171" s="153">
        <f t="shared" si="16"/>
        <v>332.01101052631583</v>
      </c>
      <c r="I171" s="153">
        <f t="shared" si="14"/>
        <v>327.11630842105262</v>
      </c>
      <c r="J171" s="153">
        <f t="shared" si="15"/>
        <v>275.86955431578951</v>
      </c>
      <c r="K171">
        <f t="shared" si="13"/>
        <v>262.94132526315792</v>
      </c>
    </row>
    <row r="172" spans="2:11" x14ac:dyDescent="0.3">
      <c r="B172" s="10" t="s">
        <v>197</v>
      </c>
      <c r="C172">
        <v>34.414090909090902</v>
      </c>
      <c r="D172">
        <v>30.141818181818177</v>
      </c>
      <c r="E172">
        <v>28.329090909090908</v>
      </c>
      <c r="F172">
        <v>23.955909090909088</v>
      </c>
      <c r="G172" s="13">
        <v>9.6463999999999999</v>
      </c>
      <c r="H172" s="153">
        <f t="shared" si="16"/>
        <v>331.97208654545449</v>
      </c>
      <c r="I172" s="153">
        <f t="shared" si="14"/>
        <v>290.76003490909085</v>
      </c>
      <c r="J172" s="153">
        <f t="shared" si="15"/>
        <v>273.27374254545452</v>
      </c>
      <c r="K172">
        <f t="shared" si="13"/>
        <v>231.08828145454544</v>
      </c>
    </row>
    <row r="173" spans="2:11" x14ac:dyDescent="0.3">
      <c r="B173" s="10" t="s">
        <v>198</v>
      </c>
      <c r="C173">
        <v>35.682500000000005</v>
      </c>
      <c r="D173">
        <v>32.048999999999999</v>
      </c>
      <c r="E173">
        <v>26.512999999999998</v>
      </c>
      <c r="F173">
        <v>25.188499999999998</v>
      </c>
      <c r="G173" s="13">
        <v>9.6712000000000007</v>
      </c>
      <c r="H173" s="153">
        <f t="shared" si="16"/>
        <v>345.09259400000008</v>
      </c>
      <c r="I173" s="153">
        <f t="shared" si="14"/>
        <v>309.95228880000002</v>
      </c>
      <c r="J173" s="153">
        <f t="shared" si="15"/>
        <v>256.41252559999998</v>
      </c>
      <c r="K173">
        <f t="shared" si="13"/>
        <v>243.6030212</v>
      </c>
    </row>
    <row r="174" spans="2:11" x14ac:dyDescent="0.3">
      <c r="B174" s="10" t="s">
        <v>199</v>
      </c>
      <c r="C174">
        <v>36.149500000000003</v>
      </c>
      <c r="D174">
        <v>28.446500000000004</v>
      </c>
      <c r="E174">
        <v>26.947999999999997</v>
      </c>
      <c r="F174">
        <v>24.911999999999999</v>
      </c>
      <c r="G174" s="13">
        <v>9.5800999999999998</v>
      </c>
      <c r="H174" s="153">
        <f t="shared" si="16"/>
        <v>346.31582495000004</v>
      </c>
      <c r="I174" s="153">
        <f t="shared" si="14"/>
        <v>272.52031465000005</v>
      </c>
      <c r="J174" s="153">
        <f t="shared" si="15"/>
        <v>258.16453479999996</v>
      </c>
      <c r="K174">
        <f t="shared" si="13"/>
        <v>238.65945119999998</v>
      </c>
    </row>
    <row r="175" spans="2:11" x14ac:dyDescent="0.3">
      <c r="B175" s="10" t="s">
        <v>200</v>
      </c>
      <c r="C175">
        <v>32.279999999999994</v>
      </c>
      <c r="D175">
        <v>31.044999999999998</v>
      </c>
      <c r="E175">
        <v>28.808500000000002</v>
      </c>
      <c r="F175">
        <v>31.219499999999993</v>
      </c>
      <c r="G175" s="13">
        <v>9.6202000000000005</v>
      </c>
      <c r="H175" s="153">
        <f t="shared" si="16"/>
        <v>310.54005599999994</v>
      </c>
      <c r="I175" s="153">
        <f t="shared" si="14"/>
        <v>298.659109</v>
      </c>
      <c r="J175" s="153">
        <f t="shared" si="15"/>
        <v>277.14353170000004</v>
      </c>
      <c r="K175">
        <f t="shared" si="13"/>
        <v>300.33783389999996</v>
      </c>
    </row>
    <row r="176" spans="2:11" x14ac:dyDescent="0.3">
      <c r="B176" s="10" t="s">
        <v>201</v>
      </c>
      <c r="C176">
        <v>36.986842105263158</v>
      </c>
      <c r="D176">
        <v>36.276315789473692</v>
      </c>
      <c r="E176">
        <v>37.495263157894726</v>
      </c>
      <c r="F176">
        <v>39.400526315789477</v>
      </c>
      <c r="G176" s="13">
        <v>9.5673999999999992</v>
      </c>
      <c r="H176" s="153">
        <f t="shared" si="16"/>
        <v>353.86791315789469</v>
      </c>
      <c r="I176" s="153">
        <f t="shared" si="14"/>
        <v>347.07002368421058</v>
      </c>
      <c r="J176" s="153">
        <f t="shared" si="15"/>
        <v>358.732180736842</v>
      </c>
      <c r="K176">
        <f t="shared" si="13"/>
        <v>376.96059547368424</v>
      </c>
    </row>
    <row r="177" spans="2:11" x14ac:dyDescent="0.3">
      <c r="B177" s="10" t="s">
        <v>202</v>
      </c>
      <c r="C177">
        <v>42.664761904761896</v>
      </c>
      <c r="D177">
        <v>42.877619047619049</v>
      </c>
      <c r="E177">
        <v>43.615238095238098</v>
      </c>
      <c r="F177">
        <v>43.138571428571431</v>
      </c>
      <c r="G177" s="13">
        <v>9.4746000000000006</v>
      </c>
      <c r="H177" s="153">
        <f t="shared" si="16"/>
        <v>404.23155314285708</v>
      </c>
      <c r="I177" s="153">
        <f t="shared" si="14"/>
        <v>406.24828942857147</v>
      </c>
      <c r="J177" s="153">
        <f t="shared" si="15"/>
        <v>413.2369348571429</v>
      </c>
      <c r="K177">
        <f t="shared" si="13"/>
        <v>408.72070885714288</v>
      </c>
    </row>
    <row r="178" spans="2:11" x14ac:dyDescent="0.3">
      <c r="B178" s="10" t="s">
        <v>203</v>
      </c>
      <c r="C178">
        <v>52.083181818181814</v>
      </c>
      <c r="D178">
        <v>52.55681818181818</v>
      </c>
      <c r="E178">
        <v>50.521818181818183</v>
      </c>
      <c r="F178">
        <v>52.154090909090904</v>
      </c>
      <c r="G178" s="13">
        <v>9.4975000000000005</v>
      </c>
      <c r="H178" s="153">
        <f t="shared" si="16"/>
        <v>494.66001931818181</v>
      </c>
      <c r="I178" s="153">
        <f t="shared" si="14"/>
        <v>499.15838068181819</v>
      </c>
      <c r="J178" s="153">
        <f t="shared" si="15"/>
        <v>479.83096818181821</v>
      </c>
      <c r="K178">
        <f t="shared" si="13"/>
        <v>495.3334784090909</v>
      </c>
    </row>
    <row r="179" spans="2:11" x14ac:dyDescent="0.3">
      <c r="B179" s="10" t="s">
        <v>204</v>
      </c>
      <c r="C179">
        <v>51.995652173913037</v>
      </c>
      <c r="D179">
        <v>50.996521739130429</v>
      </c>
      <c r="E179">
        <v>51.650434782608706</v>
      </c>
      <c r="F179">
        <v>51.547826086956519</v>
      </c>
      <c r="G179" s="13">
        <v>9.6160999999999994</v>
      </c>
      <c r="H179" s="153">
        <f t="shared" si="16"/>
        <v>499.99539086956514</v>
      </c>
      <c r="I179" s="153">
        <f t="shared" si="14"/>
        <v>490.38765269565209</v>
      </c>
      <c r="J179" s="153">
        <f t="shared" si="15"/>
        <v>496.67574591304356</v>
      </c>
      <c r="K179">
        <f t="shared" si="13"/>
        <v>495.68905043478253</v>
      </c>
    </row>
    <row r="180" spans="2:11" x14ac:dyDescent="0.3">
      <c r="B180" s="10" t="s">
        <v>205</v>
      </c>
      <c r="C180">
        <v>48.197500000000005</v>
      </c>
      <c r="D180">
        <v>49.952500000000008</v>
      </c>
      <c r="E180">
        <v>50.120999999999995</v>
      </c>
      <c r="F180">
        <v>51.542499999999997</v>
      </c>
      <c r="G180" s="13">
        <v>9.6204999999999998</v>
      </c>
      <c r="H180" s="153">
        <f t="shared" si="16"/>
        <v>463.68404875000004</v>
      </c>
      <c r="I180" s="153">
        <f t="shared" si="14"/>
        <v>480.56802625000006</v>
      </c>
      <c r="J180" s="153">
        <f t="shared" si="15"/>
        <v>482.18908049999993</v>
      </c>
      <c r="K180">
        <f t="shared" si="13"/>
        <v>495.86462124999997</v>
      </c>
    </row>
    <row r="181" spans="2:11" x14ac:dyDescent="0.3">
      <c r="B181" s="10" t="s">
        <v>206</v>
      </c>
      <c r="C181">
        <v>47.374347826086954</v>
      </c>
      <c r="D181">
        <v>47.049565217391297</v>
      </c>
      <c r="E181">
        <v>49.349130434782616</v>
      </c>
      <c r="F181">
        <v>49.519565217391303</v>
      </c>
      <c r="G181" s="13">
        <v>9.4793000000000003</v>
      </c>
      <c r="H181" s="153">
        <f t="shared" si="16"/>
        <v>449.07565534782606</v>
      </c>
      <c r="I181" s="153">
        <f t="shared" si="14"/>
        <v>445.99694356521735</v>
      </c>
      <c r="J181" s="153">
        <f t="shared" si="15"/>
        <v>467.79521213043489</v>
      </c>
      <c r="K181">
        <f t="shared" si="13"/>
        <v>469.41081456521738</v>
      </c>
    </row>
    <row r="182" spans="2:11" x14ac:dyDescent="0.3">
      <c r="B182" s="10" t="s">
        <v>207</v>
      </c>
      <c r="C182">
        <v>49.815909090909102</v>
      </c>
      <c r="D182">
        <v>52.234090909090902</v>
      </c>
      <c r="E182">
        <v>51.904999999999994</v>
      </c>
      <c r="F182">
        <v>45.536818181818184</v>
      </c>
      <c r="G182" s="13">
        <v>9.6272000000000002</v>
      </c>
      <c r="H182" s="153">
        <f t="shared" si="16"/>
        <v>479.5877200000001</v>
      </c>
      <c r="I182" s="153">
        <f t="shared" si="14"/>
        <v>502.86803999999995</v>
      </c>
      <c r="J182" s="153">
        <f t="shared" si="15"/>
        <v>499.69981599999994</v>
      </c>
      <c r="K182">
        <f t="shared" si="13"/>
        <v>438.39205600000003</v>
      </c>
    </row>
    <row r="183" spans="2:11" x14ac:dyDescent="0.3">
      <c r="B183" s="10" t="s">
        <v>208</v>
      </c>
      <c r="C183">
        <v>55.02117647058823</v>
      </c>
      <c r="D183">
        <v>54.988235294117636</v>
      </c>
      <c r="E183">
        <v>49.955882352941167</v>
      </c>
      <c r="F183">
        <v>48.197058823529417</v>
      </c>
      <c r="G183" s="13">
        <v>9.7946000000000009</v>
      </c>
      <c r="H183" s="153">
        <f t="shared" si="16"/>
        <v>538.91041505882356</v>
      </c>
      <c r="I183" s="153">
        <f t="shared" si="14"/>
        <v>538.58776941176461</v>
      </c>
      <c r="J183" s="153">
        <f t="shared" si="15"/>
        <v>489.29788529411758</v>
      </c>
      <c r="K183">
        <f t="shared" si="13"/>
        <v>472.07091235294126</v>
      </c>
    </row>
    <row r="184" spans="2:11" x14ac:dyDescent="0.3">
      <c r="B184" s="10" t="s">
        <v>209</v>
      </c>
      <c r="C184">
        <v>58.572272727272747</v>
      </c>
      <c r="D184">
        <v>54.332272727272738</v>
      </c>
      <c r="E184">
        <v>52.793181818181822</v>
      </c>
      <c r="F184">
        <v>47.052272727272729</v>
      </c>
      <c r="G184" s="13">
        <v>9.7630999999999997</v>
      </c>
      <c r="H184" s="153">
        <f t="shared" si="16"/>
        <v>571.84695586363648</v>
      </c>
      <c r="I184" s="153">
        <f t="shared" si="14"/>
        <v>530.45141186363639</v>
      </c>
      <c r="J184" s="153">
        <f t="shared" si="15"/>
        <v>515.42511340909095</v>
      </c>
      <c r="K184">
        <f t="shared" si="13"/>
        <v>459.37604386363637</v>
      </c>
    </row>
    <row r="185" spans="2:11" x14ac:dyDescent="0.3">
      <c r="B185" s="10" t="s">
        <v>210</v>
      </c>
      <c r="C185">
        <v>43.909500000000001</v>
      </c>
      <c r="D185">
        <v>42.124999999999993</v>
      </c>
      <c r="E185">
        <v>39.345500000000001</v>
      </c>
      <c r="F185">
        <v>38.226499999999994</v>
      </c>
      <c r="G185" s="13">
        <v>9.7444000000000006</v>
      </c>
      <c r="H185" s="153">
        <f t="shared" si="16"/>
        <v>427.87173180000002</v>
      </c>
      <c r="I185" s="153">
        <f t="shared" si="14"/>
        <v>410.48284999999998</v>
      </c>
      <c r="J185" s="153">
        <f t="shared" si="15"/>
        <v>383.39829020000002</v>
      </c>
      <c r="K185">
        <f t="shared" si="13"/>
        <v>372.49430659999996</v>
      </c>
    </row>
    <row r="186" spans="2:11" x14ac:dyDescent="0.3">
      <c r="B186" s="10" t="s">
        <v>211</v>
      </c>
      <c r="C186">
        <v>39.888095238095239</v>
      </c>
      <c r="D186">
        <v>37.504761904761914</v>
      </c>
      <c r="E186">
        <v>36.978571428571428</v>
      </c>
      <c r="F186">
        <v>35.54904761904762</v>
      </c>
      <c r="G186" s="13">
        <v>9.7180999999999997</v>
      </c>
      <c r="H186" s="153">
        <f t="shared" si="16"/>
        <v>387.63649833333335</v>
      </c>
      <c r="I186" s="153">
        <f t="shared" si="14"/>
        <v>364.47502666666674</v>
      </c>
      <c r="J186" s="153">
        <f t="shared" si="15"/>
        <v>359.36145499999998</v>
      </c>
      <c r="K186">
        <f t="shared" si="13"/>
        <v>345.46919966666667</v>
      </c>
    </row>
    <row r="187" spans="2:11" x14ac:dyDescent="0.3">
      <c r="B187" s="10" t="s">
        <v>212</v>
      </c>
      <c r="C187">
        <v>40.242105263157889</v>
      </c>
      <c r="D187">
        <v>40.648947368421048</v>
      </c>
      <c r="E187">
        <v>39.691578947368427</v>
      </c>
      <c r="F187">
        <v>41.092631578947369</v>
      </c>
      <c r="G187" s="13">
        <v>9.6247000000000007</v>
      </c>
      <c r="H187" s="153">
        <f t="shared" si="16"/>
        <v>387.31819052631579</v>
      </c>
      <c r="I187" s="153">
        <f t="shared" si="14"/>
        <v>391.23392373684209</v>
      </c>
      <c r="J187" s="153">
        <f t="shared" si="15"/>
        <v>382.01953989473691</v>
      </c>
      <c r="K187">
        <f t="shared" si="13"/>
        <v>395.50425115789477</v>
      </c>
    </row>
    <row r="188" spans="2:11" x14ac:dyDescent="0.3">
      <c r="B188" s="10" t="s">
        <v>213</v>
      </c>
      <c r="C188">
        <v>38.381999999999998</v>
      </c>
      <c r="D188">
        <v>37.599000000000004</v>
      </c>
      <c r="E188">
        <v>38.798999999999992</v>
      </c>
      <c r="F188">
        <v>40.996499999999997</v>
      </c>
      <c r="G188" s="13">
        <v>9.7792999999999992</v>
      </c>
      <c r="H188" s="153">
        <f t="shared" si="16"/>
        <v>375.34909259999995</v>
      </c>
      <c r="I188" s="153">
        <f t="shared" si="14"/>
        <v>367.69190070000002</v>
      </c>
      <c r="J188" s="153">
        <f t="shared" si="15"/>
        <v>379.42706069999991</v>
      </c>
      <c r="K188">
        <f t="shared" si="13"/>
        <v>400.91707244999992</v>
      </c>
    </row>
    <row r="189" spans="2:11" x14ac:dyDescent="0.3">
      <c r="B189" s="10" t="s">
        <v>214</v>
      </c>
      <c r="C189">
        <v>29.677368421052631</v>
      </c>
      <c r="D189">
        <v>32.231578947368419</v>
      </c>
      <c r="E189">
        <v>35.189473684210526</v>
      </c>
      <c r="F189">
        <v>34.827894736842104</v>
      </c>
      <c r="G189" s="13">
        <v>9.7446999999999999</v>
      </c>
      <c r="H189" s="153">
        <f t="shared" si="16"/>
        <v>289.19705205263159</v>
      </c>
      <c r="I189" s="153">
        <f t="shared" si="14"/>
        <v>314.087067368421</v>
      </c>
      <c r="J189" s="153">
        <f t="shared" si="15"/>
        <v>342.91086421052631</v>
      </c>
      <c r="K189">
        <f t="shared" si="13"/>
        <v>339.38738584210523</v>
      </c>
    </row>
    <row r="190" spans="2:11" x14ac:dyDescent="0.3">
      <c r="B190" s="10" t="s">
        <v>215</v>
      </c>
      <c r="C190">
        <v>36.695217391304354</v>
      </c>
      <c r="D190">
        <v>38.896086956521735</v>
      </c>
      <c r="E190">
        <v>38.4995652173913</v>
      </c>
      <c r="F190">
        <v>42.307826086956531</v>
      </c>
      <c r="G190" s="13">
        <v>9.6586999999999996</v>
      </c>
      <c r="H190" s="153">
        <f t="shared" si="16"/>
        <v>354.42809621739133</v>
      </c>
      <c r="I190" s="153">
        <f t="shared" si="14"/>
        <v>375.68563508695649</v>
      </c>
      <c r="J190" s="153">
        <f t="shared" si="15"/>
        <v>371.85575056521736</v>
      </c>
      <c r="K190">
        <f t="shared" si="13"/>
        <v>408.63859982608705</v>
      </c>
    </row>
    <row r="191" spans="2:11" x14ac:dyDescent="0.3">
      <c r="B191" s="10" t="s">
        <v>216</v>
      </c>
      <c r="C191">
        <v>36.290454545454551</v>
      </c>
      <c r="D191">
        <v>35.936363636363637</v>
      </c>
      <c r="E191">
        <v>38.699090909090913</v>
      </c>
      <c r="F191">
        <v>40.857272727272722</v>
      </c>
      <c r="G191" s="13">
        <v>9.9741999999999997</v>
      </c>
      <c r="H191" s="153">
        <f t="shared" si="16"/>
        <v>361.96825172727279</v>
      </c>
      <c r="I191" s="153">
        <f t="shared" si="14"/>
        <v>358.43647818181819</v>
      </c>
      <c r="J191" s="153">
        <f t="shared" si="15"/>
        <v>385.99247254545458</v>
      </c>
      <c r="K191">
        <f t="shared" si="13"/>
        <v>407.51860963636358</v>
      </c>
    </row>
    <row r="192" spans="2:11" x14ac:dyDescent="0.3">
      <c r="B192" s="10" t="s">
        <v>217</v>
      </c>
      <c r="C192">
        <v>34.733333333333334</v>
      </c>
      <c r="D192">
        <v>38.189047619047606</v>
      </c>
      <c r="E192">
        <v>40.123809523809527</v>
      </c>
      <c r="F192">
        <v>43.404761904761912</v>
      </c>
      <c r="G192" s="13">
        <v>9.9202999999999992</v>
      </c>
      <c r="H192" s="153">
        <f t="shared" si="16"/>
        <v>344.56508666666667</v>
      </c>
      <c r="I192" s="153">
        <f t="shared" si="14"/>
        <v>378.84680909523792</v>
      </c>
      <c r="J192" s="153">
        <f t="shared" si="15"/>
        <v>398.04022761904764</v>
      </c>
      <c r="K192">
        <f t="shared" si="13"/>
        <v>430.58825952380954</v>
      </c>
    </row>
    <row r="193" spans="2:11" x14ac:dyDescent="0.3">
      <c r="B193" s="10" t="s">
        <v>218</v>
      </c>
      <c r="C193">
        <v>39.185652173913049</v>
      </c>
      <c r="D193">
        <v>40.146956521739142</v>
      </c>
      <c r="E193">
        <v>42.922173913043473</v>
      </c>
      <c r="F193">
        <v>43.019565217391303</v>
      </c>
      <c r="G193" s="13">
        <v>10.1165</v>
      </c>
      <c r="H193" s="153">
        <f t="shared" si="16"/>
        <v>396.42165021739135</v>
      </c>
      <c r="I193" s="153">
        <f t="shared" si="14"/>
        <v>406.14668565217403</v>
      </c>
      <c r="J193" s="153">
        <f t="shared" si="15"/>
        <v>434.2221723913043</v>
      </c>
      <c r="K193">
        <f t="shared" si="13"/>
        <v>435.20743152173912</v>
      </c>
    </row>
    <row r="194" spans="2:11" x14ac:dyDescent="0.3">
      <c r="B194" s="10" t="s">
        <v>219</v>
      </c>
      <c r="C194">
        <v>41.080000000000005</v>
      </c>
      <c r="D194">
        <v>44.09095238095238</v>
      </c>
      <c r="E194">
        <v>44.682380952380946</v>
      </c>
      <c r="F194">
        <v>41.534761904761908</v>
      </c>
      <c r="G194" s="13">
        <v>10.108700000000001</v>
      </c>
      <c r="H194" s="153">
        <f t="shared" si="16"/>
        <v>415.26539600000007</v>
      </c>
      <c r="I194" s="153">
        <f t="shared" si="14"/>
        <v>445.70221033333337</v>
      </c>
      <c r="J194" s="153">
        <f t="shared" si="15"/>
        <v>451.68078433333329</v>
      </c>
      <c r="K194">
        <f t="shared" si="13"/>
        <v>419.8624476666667</v>
      </c>
    </row>
    <row r="195" spans="2:11" x14ac:dyDescent="0.3">
      <c r="B195" s="10" t="s">
        <v>220</v>
      </c>
      <c r="C195">
        <v>41.163888888888899</v>
      </c>
      <c r="D195">
        <v>41.586111111111116</v>
      </c>
      <c r="E195">
        <v>39.54999999999999</v>
      </c>
      <c r="F195">
        <v>37.138888888888893</v>
      </c>
      <c r="G195" s="13">
        <v>10.049799999999999</v>
      </c>
      <c r="H195" s="153">
        <f t="shared" si="16"/>
        <v>413.68885055555563</v>
      </c>
      <c r="I195" s="153">
        <f t="shared" si="14"/>
        <v>417.93209944444448</v>
      </c>
      <c r="J195" s="153">
        <f t="shared" si="15"/>
        <v>397.46958999999987</v>
      </c>
      <c r="K195">
        <f t="shared" si="13"/>
        <v>373.23840555555557</v>
      </c>
    </row>
    <row r="196" spans="2:11" x14ac:dyDescent="0.3">
      <c r="B196" s="10" t="s">
        <v>221</v>
      </c>
      <c r="C196">
        <v>26.98772727272727</v>
      </c>
      <c r="D196">
        <v>25.456818181818186</v>
      </c>
      <c r="E196">
        <v>24.869090909090911</v>
      </c>
      <c r="F196">
        <v>22.909545454545452</v>
      </c>
      <c r="G196" s="13">
        <v>9.9383999999999997</v>
      </c>
      <c r="H196" s="153">
        <f t="shared" si="16"/>
        <v>268.21482872727267</v>
      </c>
      <c r="I196" s="153">
        <f t="shared" si="14"/>
        <v>253.00004181818184</v>
      </c>
      <c r="J196" s="153">
        <f t="shared" si="15"/>
        <v>247.15897309090911</v>
      </c>
      <c r="K196">
        <f t="shared" si="13"/>
        <v>227.68422654545452</v>
      </c>
    </row>
    <row r="197" spans="2:11" x14ac:dyDescent="0.3">
      <c r="B197" s="10" t="s">
        <v>222</v>
      </c>
      <c r="C197">
        <v>14.176500000000001</v>
      </c>
      <c r="D197">
        <v>14.142499999999998</v>
      </c>
      <c r="E197">
        <v>13.843500000000001</v>
      </c>
      <c r="F197">
        <v>12.746500000000001</v>
      </c>
      <c r="G197" s="13">
        <v>10.1327</v>
      </c>
      <c r="H197" s="153">
        <f t="shared" si="16"/>
        <v>143.64622155000001</v>
      </c>
      <c r="I197" s="153">
        <f t="shared" si="14"/>
        <v>143.30170974999999</v>
      </c>
      <c r="J197" s="153">
        <f t="shared" si="15"/>
        <v>140.27203245000001</v>
      </c>
      <c r="K197">
        <f t="shared" si="13"/>
        <v>129.15646055000002</v>
      </c>
    </row>
    <row r="198" spans="2:11" x14ac:dyDescent="0.3">
      <c r="B198" s="10" t="s">
        <v>223</v>
      </c>
      <c r="C198">
        <v>9.9781818181818167</v>
      </c>
      <c r="D198">
        <v>9.7295454545454554</v>
      </c>
      <c r="E198">
        <v>9.5013636363636405</v>
      </c>
      <c r="F198">
        <v>7.5699999999999985</v>
      </c>
      <c r="G198" s="13">
        <v>11.2943</v>
      </c>
      <c r="H198" s="153">
        <f t="shared" si="16"/>
        <v>112.69657890909089</v>
      </c>
      <c r="I198" s="153">
        <f t="shared" si="14"/>
        <v>109.88840522727274</v>
      </c>
      <c r="J198" s="153">
        <f t="shared" si="15"/>
        <v>107.31125131818186</v>
      </c>
      <c r="K198">
        <f t="shared" si="13"/>
        <v>85.497850999999983</v>
      </c>
    </row>
    <row r="199" spans="2:11" x14ac:dyDescent="0.3">
      <c r="B199" s="10" t="s">
        <v>224</v>
      </c>
      <c r="C199">
        <v>6.2368421052631566</v>
      </c>
      <c r="D199">
        <v>5.6078947368421055</v>
      </c>
      <c r="E199">
        <v>5.1610526315789471</v>
      </c>
      <c r="F199">
        <v>7.9673684210526314</v>
      </c>
      <c r="G199" s="13">
        <v>11.3429</v>
      </c>
      <c r="H199" s="153">
        <f t="shared" si="16"/>
        <v>70.743876315789464</v>
      </c>
      <c r="I199" s="153">
        <f t="shared" si="14"/>
        <v>63.609789210526323</v>
      </c>
      <c r="J199" s="153">
        <f t="shared" si="15"/>
        <v>58.541303894736842</v>
      </c>
      <c r="K199">
        <f t="shared" si="13"/>
        <v>90.373063263157889</v>
      </c>
    </row>
    <row r="200" spans="2:11" x14ac:dyDescent="0.3">
      <c r="B200" s="10" t="s">
        <v>225</v>
      </c>
      <c r="C200">
        <v>5.6873684210526312</v>
      </c>
      <c r="D200">
        <v>5.1136842105263165</v>
      </c>
      <c r="E200">
        <v>8.64</v>
      </c>
      <c r="F200">
        <v>14.84578947368421</v>
      </c>
      <c r="G200" s="13">
        <v>10.990600000000001</v>
      </c>
      <c r="H200" s="153">
        <f t="shared" si="16"/>
        <v>62.507591368421053</v>
      </c>
      <c r="I200" s="153">
        <f t="shared" si="14"/>
        <v>56.202457684210536</v>
      </c>
      <c r="J200" s="153">
        <f t="shared" si="15"/>
        <v>94.958784000000009</v>
      </c>
      <c r="K200">
        <f t="shared" si="13"/>
        <v>163.16413378947368</v>
      </c>
    </row>
    <row r="201" spans="2:11" x14ac:dyDescent="0.3">
      <c r="B201" s="10" t="s">
        <v>226</v>
      </c>
      <c r="C201">
        <v>6.31</v>
      </c>
      <c r="D201">
        <v>12.461904761904764</v>
      </c>
      <c r="E201">
        <v>17.311428571428571</v>
      </c>
      <c r="F201">
        <v>18.187142857142859</v>
      </c>
      <c r="G201" s="13">
        <v>10.727</v>
      </c>
      <c r="H201" s="153">
        <f t="shared" si="16"/>
        <v>67.687370000000001</v>
      </c>
      <c r="I201" s="153">
        <f t="shared" si="14"/>
        <v>133.67885238095241</v>
      </c>
      <c r="J201" s="153">
        <f t="shared" si="15"/>
        <v>185.69969428571429</v>
      </c>
      <c r="K201">
        <f t="shared" si="13"/>
        <v>195.09348142857147</v>
      </c>
    </row>
    <row r="202" spans="2:11" x14ac:dyDescent="0.3">
      <c r="B202" s="10" t="s">
        <v>227</v>
      </c>
      <c r="C202">
        <v>7.028695652173913</v>
      </c>
      <c r="D202">
        <v>11.028695652173912</v>
      </c>
      <c r="E202">
        <v>12.921304347826089</v>
      </c>
      <c r="F202">
        <v>20.061304347826088</v>
      </c>
      <c r="G202" s="13">
        <v>10.654400000000001</v>
      </c>
      <c r="H202" s="153">
        <f t="shared" si="16"/>
        <v>74.886534956521743</v>
      </c>
      <c r="I202" s="153">
        <f t="shared" si="14"/>
        <v>117.50413495652174</v>
      </c>
      <c r="J202" s="153">
        <f t="shared" si="15"/>
        <v>137.66874504347828</v>
      </c>
      <c r="K202">
        <f t="shared" si="13"/>
        <v>213.74116104347829</v>
      </c>
    </row>
    <row r="203" spans="2:11" x14ac:dyDescent="0.3">
      <c r="B203" s="10" t="s">
        <v>228</v>
      </c>
      <c r="C203">
        <v>13.228571428571426</v>
      </c>
      <c r="D203">
        <v>16.638095238095239</v>
      </c>
      <c r="E203">
        <v>21.801428571428577</v>
      </c>
      <c r="F203">
        <v>23.941904761904766</v>
      </c>
      <c r="G203" s="13">
        <v>10.579700000000001</v>
      </c>
      <c r="H203" s="153">
        <f t="shared" si="16"/>
        <v>139.95431714285712</v>
      </c>
      <c r="I203" s="153">
        <f t="shared" si="14"/>
        <v>176.02605619047623</v>
      </c>
      <c r="J203" s="153">
        <f t="shared" si="15"/>
        <v>230.65257385714293</v>
      </c>
      <c r="K203">
        <f t="shared" si="13"/>
        <v>253.29816980952387</v>
      </c>
    </row>
    <row r="204" spans="2:11" x14ac:dyDescent="0.3">
      <c r="B204" s="10" t="s">
        <v>229</v>
      </c>
      <c r="C204">
        <v>19.579999999999998</v>
      </c>
      <c r="D204">
        <v>24.243181818181821</v>
      </c>
      <c r="E204">
        <v>26.080909090909088</v>
      </c>
      <c r="F204">
        <v>29.997727272727275</v>
      </c>
      <c r="G204" s="13">
        <v>10.776899999999999</v>
      </c>
      <c r="H204" s="153">
        <f t="shared" si="16"/>
        <v>211.01170199999999</v>
      </c>
      <c r="I204" s="153">
        <f t="shared" si="14"/>
        <v>261.26634613636367</v>
      </c>
      <c r="J204" s="153">
        <f t="shared" si="15"/>
        <v>281.07134918181816</v>
      </c>
      <c r="K204">
        <f t="shared" si="13"/>
        <v>323.28250704545457</v>
      </c>
    </row>
    <row r="205" spans="2:11" x14ac:dyDescent="0.3">
      <c r="B205" s="10" t="s">
        <v>230</v>
      </c>
      <c r="C205">
        <v>20.720454545454547</v>
      </c>
      <c r="D205">
        <v>23.395454545454541</v>
      </c>
      <c r="E205">
        <v>27.776363636363637</v>
      </c>
      <c r="F205">
        <v>28.23772727272727</v>
      </c>
      <c r="G205" s="13">
        <v>10.922000000000001</v>
      </c>
      <c r="H205" s="153">
        <f t="shared" si="16"/>
        <v>226.30880454545459</v>
      </c>
      <c r="I205" s="153">
        <f t="shared" si="14"/>
        <v>255.52515454545451</v>
      </c>
      <c r="J205" s="153">
        <f t="shared" si="15"/>
        <v>303.37344363636367</v>
      </c>
      <c r="K205">
        <f t="shared" si="13"/>
        <v>308.41245727272724</v>
      </c>
    </row>
    <row r="206" spans="2:11" x14ac:dyDescent="0.3">
      <c r="B206" s="10" t="s">
        <v>231</v>
      </c>
      <c r="C206">
        <v>13.047619047619047</v>
      </c>
      <c r="D206">
        <v>18.445714285714285</v>
      </c>
      <c r="E206">
        <v>19.434285714285714</v>
      </c>
      <c r="F206">
        <v>14.859523809523811</v>
      </c>
      <c r="G206" s="13">
        <v>10.7453</v>
      </c>
      <c r="H206" s="153">
        <f t="shared" si="16"/>
        <v>140.20058095238096</v>
      </c>
      <c r="I206" s="153">
        <f t="shared" si="14"/>
        <v>198.20473371428571</v>
      </c>
      <c r="J206" s="153">
        <f t="shared" si="15"/>
        <v>208.82723028571428</v>
      </c>
      <c r="K206">
        <f t="shared" si="13"/>
        <v>159.67004119047621</v>
      </c>
    </row>
    <row r="207" spans="2:11" x14ac:dyDescent="0.3">
      <c r="B207" s="161" t="s">
        <v>232</v>
      </c>
      <c r="C207" s="20">
        <v>24.06</v>
      </c>
      <c r="D207" s="20">
        <v>23.991000000000007</v>
      </c>
      <c r="E207" s="20">
        <v>17.976500000000001</v>
      </c>
      <c r="F207" s="20">
        <v>16.599000000000004</v>
      </c>
      <c r="G207" s="162">
        <v>10.605</v>
      </c>
      <c r="H207" s="163">
        <f t="shared" si="16"/>
        <v>255.15629999999999</v>
      </c>
      <c r="I207" s="163">
        <f t="shared" si="14"/>
        <v>254.42455500000008</v>
      </c>
      <c r="J207" s="163">
        <f t="shared" si="15"/>
        <v>190.64078250000003</v>
      </c>
      <c r="K207" s="20">
        <f t="shared" si="13"/>
        <v>176.03239500000004</v>
      </c>
    </row>
    <row r="208" spans="2:11" x14ac:dyDescent="0.3">
      <c r="B208" s="10" t="s">
        <v>233</v>
      </c>
      <c r="C208">
        <v>42.394999999999996</v>
      </c>
      <c r="D208">
        <v>36.19</v>
      </c>
      <c r="E208">
        <v>32.290499999999994</v>
      </c>
      <c r="F208">
        <v>27.546499999999998</v>
      </c>
      <c r="G208" s="13">
        <v>10.366099999999999</v>
      </c>
      <c r="H208" s="153">
        <f t="shared" si="16"/>
        <v>439.47080949999992</v>
      </c>
      <c r="I208" s="153">
        <f t="shared" si="14"/>
        <v>375.14915899999994</v>
      </c>
      <c r="J208" s="153">
        <f t="shared" si="15"/>
        <v>334.7265520499999</v>
      </c>
      <c r="K208" s="20">
        <f t="shared" si="13"/>
        <v>285.54977364999996</v>
      </c>
    </row>
    <row r="209" spans="2:11" x14ac:dyDescent="0.3">
      <c r="B209" s="10" t="s">
        <v>234</v>
      </c>
      <c r="C209">
        <v>35.537499999999994</v>
      </c>
      <c r="D209">
        <v>31.561</v>
      </c>
      <c r="E209">
        <v>27.389499999999998</v>
      </c>
      <c r="F209">
        <v>24.879000000000001</v>
      </c>
      <c r="G209" s="13">
        <v>10.2791</v>
      </c>
      <c r="H209" s="153">
        <f t="shared" si="16"/>
        <v>365.29351624999993</v>
      </c>
      <c r="I209" s="153">
        <f t="shared" si="14"/>
        <v>324.41867509999997</v>
      </c>
      <c r="J209" s="153">
        <f t="shared" si="15"/>
        <v>281.53940944999999</v>
      </c>
      <c r="K209" s="20">
        <f t="shared" si="13"/>
        <v>255.73372890000002</v>
      </c>
    </row>
    <row r="210" spans="2:11" x14ac:dyDescent="0.3">
      <c r="B210" s="10" t="s">
        <v>235</v>
      </c>
      <c r="C210">
        <v>31.30869565217391</v>
      </c>
      <c r="D210">
        <v>28.151304347826088</v>
      </c>
      <c r="E210">
        <v>26.228695652173911</v>
      </c>
      <c r="F210">
        <v>23.359130434782607</v>
      </c>
      <c r="G210" s="13">
        <v>10.1469</v>
      </c>
      <c r="H210" s="153">
        <f t="shared" si="16"/>
        <v>317.68620391304347</v>
      </c>
      <c r="I210" s="153">
        <f t="shared" si="14"/>
        <v>285.64847008695654</v>
      </c>
      <c r="J210" s="153">
        <f t="shared" si="15"/>
        <v>266.13995191304349</v>
      </c>
      <c r="K210" s="20">
        <f t="shared" si="13"/>
        <v>237.02276060869565</v>
      </c>
    </row>
    <row r="211" spans="2:11" x14ac:dyDescent="0.3">
      <c r="B211" s="10" t="s">
        <v>236</v>
      </c>
      <c r="C211">
        <v>33.552631578947363</v>
      </c>
      <c r="D211">
        <v>30.292105263157886</v>
      </c>
      <c r="E211">
        <v>27.507368421052632</v>
      </c>
      <c r="F211">
        <v>29.853157894736839</v>
      </c>
      <c r="G211" s="13">
        <v>10.0375</v>
      </c>
      <c r="H211" s="153">
        <f t="shared" si="16"/>
        <v>336.78453947368416</v>
      </c>
      <c r="I211" s="153">
        <f t="shared" si="14"/>
        <v>304.05700657894727</v>
      </c>
      <c r="J211" s="153">
        <f t="shared" si="15"/>
        <v>276.10521052631577</v>
      </c>
      <c r="K211" s="20">
        <f t="shared" si="13"/>
        <v>299.65107236842101</v>
      </c>
    </row>
    <row r="212" spans="2:11" x14ac:dyDescent="0.3">
      <c r="B212" s="10" t="s">
        <v>237</v>
      </c>
      <c r="C212">
        <v>36.597222222222221</v>
      </c>
      <c r="D212">
        <v>34.462222222222223</v>
      </c>
      <c r="E212">
        <v>35.339444444444439</v>
      </c>
      <c r="F212">
        <v>37.197222222222223</v>
      </c>
      <c r="G212" s="13">
        <v>10.0863</v>
      </c>
      <c r="H212" s="153">
        <f t="shared" si="16"/>
        <v>369.1305625</v>
      </c>
      <c r="I212" s="153">
        <f t="shared" si="14"/>
        <v>347.59631200000001</v>
      </c>
      <c r="J212" s="153">
        <f t="shared" si="15"/>
        <v>356.44423849999993</v>
      </c>
      <c r="K212" s="20">
        <f t="shared" si="13"/>
        <v>375.1823425</v>
      </c>
    </row>
    <row r="213" spans="2:11" x14ac:dyDescent="0.3">
      <c r="B213" s="10" t="s">
        <v>238</v>
      </c>
      <c r="C213">
        <v>39.625454545454545</v>
      </c>
      <c r="D213">
        <v>39.384545454545453</v>
      </c>
      <c r="E213">
        <v>38.441363636363633</v>
      </c>
      <c r="F213">
        <v>38.541363636363641</v>
      </c>
      <c r="G213" s="13">
        <v>10.144399999999999</v>
      </c>
      <c r="H213" s="153">
        <f t="shared" si="16"/>
        <v>401.97646109090903</v>
      </c>
      <c r="I213" s="153">
        <f t="shared" si="14"/>
        <v>399.53258290909088</v>
      </c>
      <c r="J213" s="153">
        <f t="shared" si="15"/>
        <v>389.9645692727272</v>
      </c>
      <c r="K213" s="20">
        <f t="shared" si="13"/>
        <v>390.9790092727273</v>
      </c>
    </row>
    <row r="214" spans="2:11" x14ac:dyDescent="0.3">
      <c r="B214" s="10" t="s">
        <v>239</v>
      </c>
      <c r="C214">
        <v>50.503181818181822</v>
      </c>
      <c r="D214">
        <v>48.789545454545461</v>
      </c>
      <c r="E214">
        <v>45.482272727272729</v>
      </c>
      <c r="F214">
        <v>48.192727272727275</v>
      </c>
      <c r="G214" s="13">
        <v>10.3767</v>
      </c>
      <c r="H214" s="153">
        <f t="shared" si="16"/>
        <v>524.0563667727273</v>
      </c>
      <c r="I214" s="153">
        <f t="shared" si="14"/>
        <v>506.27447631818188</v>
      </c>
      <c r="J214" s="153">
        <f t="shared" si="15"/>
        <v>471.95589940909093</v>
      </c>
      <c r="K214" s="20">
        <f t="shared" si="13"/>
        <v>500.08147309090907</v>
      </c>
    </row>
    <row r="215" spans="2:11" x14ac:dyDescent="0.3">
      <c r="B215" s="10" t="s">
        <v>240</v>
      </c>
      <c r="C215">
        <v>63.434090909090919</v>
      </c>
      <c r="D215">
        <v>60.979090909090907</v>
      </c>
      <c r="E215">
        <v>60.180454545454545</v>
      </c>
      <c r="F215">
        <v>61.107727272727267</v>
      </c>
      <c r="G215" s="13">
        <v>10.419499999999999</v>
      </c>
      <c r="H215" s="153">
        <f t="shared" si="16"/>
        <v>660.95151022727282</v>
      </c>
      <c r="I215" s="153">
        <f t="shared" si="14"/>
        <v>635.37163772727263</v>
      </c>
      <c r="J215" s="153">
        <f t="shared" si="15"/>
        <v>627.05024613636363</v>
      </c>
      <c r="K215" s="20">
        <f t="shared" si="13"/>
        <v>636.71196431818169</v>
      </c>
    </row>
    <row r="216" spans="2:11" x14ac:dyDescent="0.3">
      <c r="B216" s="10" t="s">
        <v>241</v>
      </c>
      <c r="C216">
        <v>73.454545454545439</v>
      </c>
      <c r="D216">
        <v>72.516363636363636</v>
      </c>
      <c r="E216">
        <v>72.61272727272727</v>
      </c>
      <c r="F216">
        <v>79.248636363636365</v>
      </c>
      <c r="G216" s="13">
        <v>10.1861</v>
      </c>
      <c r="H216" s="153">
        <f t="shared" si="16"/>
        <v>748.21534545454529</v>
      </c>
      <c r="I216" s="153">
        <f t="shared" si="14"/>
        <v>738.6589316363636</v>
      </c>
      <c r="J216" s="153">
        <f t="shared" si="15"/>
        <v>739.64050127272719</v>
      </c>
      <c r="K216" s="20">
        <f t="shared" si="13"/>
        <v>807.23453486363633</v>
      </c>
    </row>
    <row r="217" spans="2:11" x14ac:dyDescent="0.3">
      <c r="B217" s="10" t="s">
        <v>242</v>
      </c>
      <c r="C217">
        <v>68.455714285714279</v>
      </c>
      <c r="D217">
        <v>68.689047619047614</v>
      </c>
      <c r="E217">
        <v>71.802380952380943</v>
      </c>
      <c r="F217">
        <v>71.580476190476176</v>
      </c>
      <c r="G217" s="13">
        <v>9.8142999999999994</v>
      </c>
      <c r="H217" s="153">
        <f t="shared" si="16"/>
        <v>671.84491671428566</v>
      </c>
      <c r="I217" s="153">
        <f t="shared" si="14"/>
        <v>674.13492004761895</v>
      </c>
      <c r="J217" s="153">
        <f t="shared" si="15"/>
        <v>704.69010738095221</v>
      </c>
      <c r="K217" s="20">
        <f t="shared" ref="K217:K231" si="17">F217*G217</f>
        <v>702.51226747619035</v>
      </c>
    </row>
    <row r="218" spans="2:11" x14ac:dyDescent="0.3">
      <c r="B218" s="10" t="s">
        <v>243</v>
      </c>
      <c r="C218">
        <v>77.820454545454552</v>
      </c>
      <c r="D218">
        <v>81.62681818181818</v>
      </c>
      <c r="E218">
        <v>77.654545454545442</v>
      </c>
      <c r="F218">
        <v>54.675909090909073</v>
      </c>
      <c r="G218" s="13">
        <v>9.9661000000000008</v>
      </c>
      <c r="H218" s="153">
        <f t="shared" si="16"/>
        <v>775.56643204545469</v>
      </c>
      <c r="I218" s="153">
        <f t="shared" si="14"/>
        <v>813.50103268181829</v>
      </c>
      <c r="J218" s="153">
        <f t="shared" si="15"/>
        <v>773.91296545454543</v>
      </c>
      <c r="K218" s="20">
        <f t="shared" si="17"/>
        <v>544.90557759090893</v>
      </c>
    </row>
    <row r="219" spans="2:11" x14ac:dyDescent="0.3">
      <c r="B219" s="10" t="s">
        <v>244</v>
      </c>
      <c r="C219">
        <v>132.69999999999999</v>
      </c>
      <c r="D219">
        <v>115.8090476190476</v>
      </c>
      <c r="E219">
        <v>86.21</v>
      </c>
      <c r="F219">
        <v>78.447142857142865</v>
      </c>
      <c r="G219" s="13">
        <v>10.1366</v>
      </c>
      <c r="H219" s="153">
        <f t="shared" si="16"/>
        <v>1345.1268199999997</v>
      </c>
      <c r="I219" s="153">
        <f t="shared" ref="I219:I231" si="18">D219*G219</f>
        <v>1173.9099920952378</v>
      </c>
      <c r="J219" s="153">
        <f t="shared" ref="J219:J231" si="19">E219*G219</f>
        <v>873.87628599999994</v>
      </c>
      <c r="K219" s="20">
        <f t="shared" si="17"/>
        <v>795.18730828571438</v>
      </c>
    </row>
    <row r="220" spans="2:11" x14ac:dyDescent="0.3">
      <c r="B220" s="10" t="s">
        <v>245</v>
      </c>
      <c r="C220">
        <v>93.368571428571428</v>
      </c>
      <c r="D220">
        <v>70.099999999999994</v>
      </c>
      <c r="E220">
        <v>61.385714285714293</v>
      </c>
      <c r="F220">
        <v>46.559523809523817</v>
      </c>
      <c r="G220" s="13">
        <v>10.007</v>
      </c>
      <c r="H220" s="153">
        <f t="shared" ref="H220:H231" si="20">C220*G220</f>
        <v>934.33929428571423</v>
      </c>
      <c r="I220" s="153">
        <f t="shared" si="18"/>
        <v>701.49069999999995</v>
      </c>
      <c r="J220" s="153">
        <f t="shared" si="19"/>
        <v>614.28684285714291</v>
      </c>
      <c r="K220" s="20">
        <f t="shared" si="17"/>
        <v>465.9211547619048</v>
      </c>
    </row>
    <row r="221" spans="2:11" x14ac:dyDescent="0.3">
      <c r="B221" s="10" t="s">
        <v>246</v>
      </c>
      <c r="C221">
        <v>75.35499999999999</v>
      </c>
      <c r="D221">
        <v>69.069999999999993</v>
      </c>
      <c r="E221">
        <v>48.929000000000002</v>
      </c>
      <c r="F221">
        <v>37.715000000000003</v>
      </c>
      <c r="G221" s="13">
        <v>10.054399999999999</v>
      </c>
      <c r="H221" s="153">
        <f t="shared" si="20"/>
        <v>757.6493119999999</v>
      </c>
      <c r="I221" s="153">
        <f t="shared" si="18"/>
        <v>694.45740799999987</v>
      </c>
      <c r="J221" s="153">
        <f t="shared" si="19"/>
        <v>491.9517376</v>
      </c>
      <c r="K221" s="20">
        <f t="shared" si="17"/>
        <v>379.20169600000003</v>
      </c>
    </row>
    <row r="222" spans="2:11" x14ac:dyDescent="0.3">
      <c r="B222" s="10" t="s">
        <v>247</v>
      </c>
      <c r="C222">
        <v>131.2386956521739</v>
      </c>
      <c r="D222">
        <v>93.278260869565244</v>
      </c>
      <c r="E222">
        <v>66.04217391304347</v>
      </c>
      <c r="F222">
        <v>54.337391304347832</v>
      </c>
      <c r="G222" s="13">
        <v>9.7367000000000008</v>
      </c>
      <c r="H222" s="153">
        <f t="shared" si="20"/>
        <v>1277.8318079565217</v>
      </c>
      <c r="I222" s="153">
        <f t="shared" si="18"/>
        <v>908.22244260869604</v>
      </c>
      <c r="J222" s="153">
        <f t="shared" si="19"/>
        <v>643.03283473913041</v>
      </c>
      <c r="K222" s="20">
        <f t="shared" si="17"/>
        <v>529.06687791304364</v>
      </c>
    </row>
    <row r="223" spans="2:11" x14ac:dyDescent="0.3">
      <c r="B223" s="10" t="s">
        <v>248</v>
      </c>
      <c r="C223">
        <v>105.38333333333334</v>
      </c>
      <c r="D223">
        <v>81.9861111111111</v>
      </c>
      <c r="E223">
        <v>71.162777777777762</v>
      </c>
      <c r="F223">
        <v>80.704999999999998</v>
      </c>
      <c r="G223" s="13">
        <v>9.6239000000000008</v>
      </c>
      <c r="H223" s="153">
        <f t="shared" si="20"/>
        <v>1014.1986616666668</v>
      </c>
      <c r="I223" s="153">
        <f t="shared" si="18"/>
        <v>789.0261347222222</v>
      </c>
      <c r="J223" s="153">
        <f t="shared" si="19"/>
        <v>684.8634570555555</v>
      </c>
      <c r="K223" s="20">
        <f t="shared" si="17"/>
        <v>776.6968495000001</v>
      </c>
    </row>
    <row r="224" spans="2:11" x14ac:dyDescent="0.3">
      <c r="B224" s="10" t="s">
        <v>249</v>
      </c>
      <c r="C224">
        <v>84.33250000000001</v>
      </c>
      <c r="D224">
        <v>76.388000000000005</v>
      </c>
      <c r="E224">
        <v>87.204999999999998</v>
      </c>
      <c r="F224">
        <v>106.73799999999999</v>
      </c>
      <c r="G224" s="13">
        <v>10.1373</v>
      </c>
      <c r="H224" s="153">
        <f t="shared" si="20"/>
        <v>854.90385225000011</v>
      </c>
      <c r="I224" s="153">
        <f t="shared" si="18"/>
        <v>774.36807240000007</v>
      </c>
      <c r="J224" s="153">
        <f t="shared" si="19"/>
        <v>884.02324649999991</v>
      </c>
      <c r="K224" s="20">
        <f t="shared" si="17"/>
        <v>1082.0351273999997</v>
      </c>
    </row>
    <row r="225" spans="2:11" x14ac:dyDescent="0.3">
      <c r="B225" s="10" t="s">
        <v>250</v>
      </c>
      <c r="C225">
        <v>94.247619047619054</v>
      </c>
      <c r="D225">
        <v>111.84190476190477</v>
      </c>
      <c r="E225">
        <v>124.10142857142857</v>
      </c>
      <c r="F225">
        <v>123.50809523809524</v>
      </c>
      <c r="G225" s="13">
        <v>10.3072</v>
      </c>
      <c r="H225" s="153">
        <f t="shared" si="20"/>
        <v>971.42905904761915</v>
      </c>
      <c r="I225" s="153">
        <f t="shared" si="18"/>
        <v>1152.7768807619047</v>
      </c>
      <c r="J225" s="153">
        <f t="shared" si="19"/>
        <v>1279.1382445714285</v>
      </c>
      <c r="K225" s="20">
        <f t="shared" si="17"/>
        <v>1273.0226392380953</v>
      </c>
    </row>
    <row r="226" spans="2:11" x14ac:dyDescent="0.3">
      <c r="B226" s="10" t="s">
        <v>251</v>
      </c>
      <c r="C226">
        <v>134.22619047619048</v>
      </c>
      <c r="D226">
        <v>164.8047619047619</v>
      </c>
      <c r="E226">
        <v>165.20619047619047</v>
      </c>
      <c r="F226">
        <v>227.9404761904762</v>
      </c>
      <c r="G226" s="13">
        <v>10.1823</v>
      </c>
      <c r="H226" s="153">
        <f t="shared" si="20"/>
        <v>1366.7313392857143</v>
      </c>
      <c r="I226" s="153">
        <f t="shared" si="18"/>
        <v>1678.0915271428571</v>
      </c>
      <c r="J226" s="153">
        <f t="shared" si="19"/>
        <v>1682.1789932857141</v>
      </c>
      <c r="K226" s="20">
        <f t="shared" si="17"/>
        <v>2320.9583107142857</v>
      </c>
    </row>
    <row r="227" spans="2:11" x14ac:dyDescent="0.3">
      <c r="B227" s="10" t="s">
        <v>252</v>
      </c>
      <c r="C227">
        <v>223.7391304347826</v>
      </c>
      <c r="D227">
        <v>218.80869565217392</v>
      </c>
      <c r="E227">
        <v>303.0978260869565</v>
      </c>
      <c r="F227">
        <v>365.02739130434787</v>
      </c>
      <c r="G227" s="13">
        <v>9.8308999999999997</v>
      </c>
      <c r="H227" s="153">
        <f t="shared" si="20"/>
        <v>2199.5570173913043</v>
      </c>
      <c r="I227" s="153">
        <f t="shared" si="18"/>
        <v>2151.0864060869567</v>
      </c>
      <c r="J227" s="153">
        <f t="shared" si="19"/>
        <v>2979.7244184782608</v>
      </c>
      <c r="K227" s="20">
        <f t="shared" si="17"/>
        <v>3588.5477811739133</v>
      </c>
    </row>
    <row r="228" spans="2:11" x14ac:dyDescent="0.3">
      <c r="B228" s="10" t="s">
        <v>253</v>
      </c>
      <c r="C228">
        <v>202.84954545454548</v>
      </c>
      <c r="D228">
        <v>266.94090909090909</v>
      </c>
      <c r="E228">
        <v>352.84090909090907</v>
      </c>
      <c r="F228">
        <v>434.00136363636369</v>
      </c>
      <c r="G228" s="13">
        <v>10.169700000000001</v>
      </c>
      <c r="H228" s="153">
        <f t="shared" si="20"/>
        <v>2062.9190224090912</v>
      </c>
      <c r="I228" s="153">
        <f t="shared" si="18"/>
        <v>2714.7089631818185</v>
      </c>
      <c r="J228" s="153">
        <f t="shared" si="19"/>
        <v>3588.2861931818184</v>
      </c>
      <c r="K228" s="20">
        <f t="shared" si="17"/>
        <v>4413.6636677727283</v>
      </c>
    </row>
    <row r="229" spans="2:11" x14ac:dyDescent="0.3">
      <c r="B229" s="10" t="s">
        <v>254</v>
      </c>
      <c r="C229">
        <v>183.53571428571428</v>
      </c>
      <c r="D229">
        <v>247.23333333333332</v>
      </c>
      <c r="E229">
        <v>327.08571428571429</v>
      </c>
      <c r="F229">
        <v>323.83333333333331</v>
      </c>
      <c r="G229" s="13">
        <v>10.3919</v>
      </c>
      <c r="H229" s="153">
        <f t="shared" si="20"/>
        <v>1907.2847892857142</v>
      </c>
      <c r="I229" s="153">
        <f t="shared" si="18"/>
        <v>2569.2240766666664</v>
      </c>
      <c r="J229" s="153">
        <f t="shared" si="19"/>
        <v>3399.0420342857142</v>
      </c>
      <c r="K229" s="20">
        <f t="shared" si="17"/>
        <v>3365.2436166666662</v>
      </c>
    </row>
    <row r="230" spans="2:11" x14ac:dyDescent="0.3">
      <c r="B230" s="10" t="s">
        <v>255</v>
      </c>
      <c r="C230">
        <v>197.5</v>
      </c>
      <c r="D230">
        <v>271.06818181818181</v>
      </c>
      <c r="E230">
        <v>268.78818181818184</v>
      </c>
      <c r="F230">
        <v>184.42636363636365</v>
      </c>
      <c r="G230" s="13">
        <v>10.335699999999999</v>
      </c>
      <c r="H230" s="153">
        <f t="shared" si="20"/>
        <v>2041.3007499999999</v>
      </c>
      <c r="I230" s="153">
        <f t="shared" si="18"/>
        <v>2801.6794068181816</v>
      </c>
      <c r="J230" s="153">
        <f t="shared" si="19"/>
        <v>2778.1140108181817</v>
      </c>
      <c r="K230" s="20">
        <f t="shared" si="17"/>
        <v>1906.1755666363636</v>
      </c>
    </row>
    <row r="231" spans="2:11" x14ac:dyDescent="0.3">
      <c r="B231" s="10" t="s">
        <v>256</v>
      </c>
      <c r="C231">
        <v>260.88857142857142</v>
      </c>
      <c r="D231">
        <v>255.23190476190476</v>
      </c>
      <c r="E231">
        <v>226.80047619047622</v>
      </c>
      <c r="F231">
        <v>218.85523809523809</v>
      </c>
      <c r="G231" s="13">
        <v>10.448</v>
      </c>
      <c r="H231" s="153">
        <f t="shared" si="20"/>
        <v>2725.7637942857145</v>
      </c>
      <c r="I231" s="153">
        <f t="shared" si="18"/>
        <v>2666.6629409523812</v>
      </c>
      <c r="J231" s="153">
        <f t="shared" si="19"/>
        <v>2369.6113752380957</v>
      </c>
      <c r="K231" s="20">
        <f t="shared" si="17"/>
        <v>2286.5995276190479</v>
      </c>
    </row>
    <row r="232" spans="2:11" x14ac:dyDescent="0.3">
      <c r="B232" s="10" t="s">
        <v>266</v>
      </c>
      <c r="G232" s="13">
        <v>10.7149</v>
      </c>
      <c r="H232" s="153"/>
      <c r="I232" s="153"/>
      <c r="J232" s="153"/>
    </row>
    <row r="233" spans="2:11" x14ac:dyDescent="0.3">
      <c r="H233" s="153"/>
      <c r="I233" s="153"/>
      <c r="J233" s="153"/>
    </row>
    <row r="234" spans="2:11" x14ac:dyDescent="0.3">
      <c r="H234" s="153"/>
      <c r="I234" s="153"/>
      <c r="J234" s="153"/>
    </row>
    <row r="235" spans="2:11" x14ac:dyDescent="0.3">
      <c r="H235" s="153"/>
      <c r="I235" s="153"/>
      <c r="J235" s="153"/>
    </row>
    <row r="236" spans="2:11" x14ac:dyDescent="0.3">
      <c r="H236" s="153"/>
      <c r="I236" s="153"/>
      <c r="J236" s="153"/>
    </row>
    <row r="237" spans="2:11" x14ac:dyDescent="0.3">
      <c r="H237" s="153"/>
      <c r="I237" s="153"/>
      <c r="J237" s="153"/>
    </row>
    <row r="238" spans="2:11" x14ac:dyDescent="0.3">
      <c r="H238" s="153"/>
      <c r="I238" s="153"/>
      <c r="J238" s="153"/>
    </row>
    <row r="239" spans="2:11" x14ac:dyDescent="0.3">
      <c r="H239" s="153"/>
      <c r="I239" s="153"/>
      <c r="J239" s="153"/>
    </row>
    <row r="240" spans="2:11" x14ac:dyDescent="0.3">
      <c r="H240" s="153"/>
      <c r="I240" s="153"/>
      <c r="J240" s="153"/>
    </row>
    <row r="241" spans="8:10" x14ac:dyDescent="0.3">
      <c r="H241" s="153"/>
      <c r="I241" s="153"/>
      <c r="J241" s="153"/>
    </row>
  </sheetData>
  <mergeCells count="3">
    <mergeCell ref="C2:F2"/>
    <mergeCell ref="H2:K2"/>
    <mergeCell ref="H1:K1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c 6 c 1 4 d 1 - e 2 8 a - 4 5 3 a - a 5 3 3 - a 4 b 8 8 0 b d 4 a 4 6 " > < C u s t o m C o n t e n t > < ! [ C D A T A [ < ? x m l   v e r s i o n = " 1 . 0 "   e n c o d i n g = " u t f - 1 6 " ? > < S e t t i n g s > < C a l c u l a t e d F i e l d s > < i t e m > < M e a s u r e N a m e > m e a s u r e   1 < / M e a s u r e N a m e > < D i s p l a y N a m e > m e a s u r e   1 < / D i s p l a y N a m e > < V i s i b l e > T r u e < / V i s i b l e > < / i t e m > < i t e m > < M e a s u r e N a m e > m e a s u r e   2 < / M e a s u r e N a m e > < D i s p l a y N a m e > m e a s u r e   2 < / D i s p l a y N a m e > < V i s i b l e > T r u e < / V i s i b l e > < / i t e m > < i t e m > < M e a s u r e N a m e > m e a s u r e   3 < / M e a s u r e N a m e > < D i s p l a y N a m e > m e a s u r e   3 < / D i s p l a y N a m e > < V i s i b l e > T r u e < / V i s i b l e > < / i t e m > < i t e m > < M e a s u r e N a m e > m e a s u r e   4 < / M e a s u r e N a m e > < D i s p l a y N a m e > m e a s u r e   4 < / D i s p l a y N a m e > < V i s i b l e > T r u e < / V i s i b l e > < / i t e m > < i t e m > < M e a s u r e N a m e > m e a s u r e   5 < / M e a s u r e N a m e > < D i s p l a y N a m e > m e a s u r e   5 < / D i s p l a y N a m e > < V i s i b l e > F a l s e < / V i s i b l e > < / i t e m > < i t e m > < M e a s u r e N a m e > m e a s u r e   6 < / M e a s u r e N a m e > < D i s p l a y N a m e > m e a s u r e   6 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 M e a s u r e O m r � d e [ m e a s u r e   6 ] < / a : K e y > < a : V a l u e > < D e s c r i p t i o n > K a n   i k k e   l � s e   n a v n e t   n o r d e n .   D e t   e r   i k k e   e n   g y l d i g   t a b e l l ,   v a r i a b e l   e l l e r   e t   g y l d i g   f u n k s j o n s n a v n . < / D e s c r i p t i o n > < L o c a t i o n > < S t a r t C h a r a c t e r > 1 8 6 < / S t a r t C h a r a c t e r > < T e x t L e n g t h > 6 < / T e x t L e n g t h > < / L o c a t i o n > < R o w N u m b e r > - 1 < / R o w N u m b e r > < S o u r c e > < N a m e > m e a s u r e   6 < / N a m e > < T a b l e > O m r � d e < / T a b l e > < / S o u r c e > < / a : V a l u e > < / a : K e y V a l u e O f s t r i n g S a n d b o x E r r o r V S n 7 U v A O > < / E r r o r C a c h e D i c t i o n a r y > < L a s t P r o c e s s e d T i m e > 2 0 2 3 - 0 3 - 2 0 T 1 9 : 1 0 : 2 0 . 6 6 5 6 1 8 2 + 0 1 : 0 0 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3C63A7F62C51E45832604D654F4D5F9" ma:contentTypeVersion="15" ma:contentTypeDescription="Opprett et nytt dokument." ma:contentTypeScope="" ma:versionID="6836363df7d79c0d6432c7b622a65d21">
  <xsd:schema xmlns:xsd="http://www.w3.org/2001/XMLSchema" xmlns:xs="http://www.w3.org/2001/XMLSchema" xmlns:p="http://schemas.microsoft.com/office/2006/metadata/properties" xmlns:ns2="dcc75867-4b81-416b-ba87-cf9041e81374" xmlns:ns3="8bcd404e-b814-4f6b-98b6-e29ae617f55a" targetNamespace="http://schemas.microsoft.com/office/2006/metadata/properties" ma:root="true" ma:fieldsID="f138d31d22324ffc37a8eb14864e4de8" ns2:_="" ns3:_="">
    <xsd:import namespace="dcc75867-4b81-416b-ba87-cf9041e81374"/>
    <xsd:import namespace="8bcd404e-b814-4f6b-98b6-e29ae617f5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c75867-4b81-416b-ba87-cf9041e813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emerkelapper" ma:readOnly="false" ma:fieldId="{5cf76f15-5ced-4ddc-b409-7134ff3c332f}" ma:taxonomyMulti="true" ma:sspId="55554886-c2b2-42e7-ae49-e712ab45e6c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cd404e-b814-4f6b-98b6-e29ae617f55a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9b5bb074-76dd-4778-af22-38e353ddfcd9}" ma:internalName="TaxCatchAll" ma:showField="CatchAllData" ma:web="8bcd404e-b814-4f6b-98b6-e29ae617f5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8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511599-9611-41D7-81E2-15CD04A5BA9E}">
  <ds:schemaRefs>
    <ds:schemaRef ds:uri="http://gemini/pivotcustomization/PowerPivotVersion"/>
  </ds:schemaRefs>
</ds:datastoreItem>
</file>

<file path=customXml/itemProps2.xml><?xml version="1.0" encoding="utf-8"?>
<ds:datastoreItem xmlns:ds="http://schemas.openxmlformats.org/officeDocument/2006/customXml" ds:itemID="{FE422080-D628-42C5-B859-D04E6B320D88}">
  <ds:schemaRefs>
    <ds:schemaRef ds:uri="http://gemini/pivotcustomization/fc6c14d1-e28a-453a-a533-a4b880bd4a46"/>
  </ds:schemaRefs>
</ds:datastoreItem>
</file>

<file path=customXml/itemProps3.xml><?xml version="1.0" encoding="utf-8"?>
<ds:datastoreItem xmlns:ds="http://schemas.openxmlformats.org/officeDocument/2006/customXml" ds:itemID="{8827C1D5-65EB-4210-AF39-A3D5E011B6C9}">
  <ds:schemaRefs>
    <ds:schemaRef ds:uri="http://gemini/pivotcustomization/ErrorCache"/>
  </ds:schemaRefs>
</ds:datastoreItem>
</file>

<file path=customXml/itemProps4.xml><?xml version="1.0" encoding="utf-8"?>
<ds:datastoreItem xmlns:ds="http://schemas.openxmlformats.org/officeDocument/2006/customXml" ds:itemID="{2DCA8A1C-8766-4275-9F2A-A827D6C8548F}">
  <ds:schemaRefs>
    <ds:schemaRef ds:uri="http://gemini/pivotcustomization/RelationshipAutoDetectionEnabled"/>
  </ds:schemaRefs>
</ds:datastoreItem>
</file>

<file path=customXml/itemProps5.xml><?xml version="1.0" encoding="utf-8"?>
<ds:datastoreItem xmlns:ds="http://schemas.openxmlformats.org/officeDocument/2006/customXml" ds:itemID="{9623263D-6A82-481E-B3E1-65DF29F486C4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07837A78-69C0-48D6-805B-4EC7571C2422}">
  <ds:schemaRefs>
    <ds:schemaRef ds:uri="http://gemini/pivotcustomization/IsSandboxEmbedded"/>
  </ds:schemaRefs>
</ds:datastoreItem>
</file>

<file path=customXml/itemProps7.xml><?xml version="1.0" encoding="utf-8"?>
<ds:datastoreItem xmlns:ds="http://schemas.openxmlformats.org/officeDocument/2006/customXml" ds:itemID="{08A5D29A-0745-4B4B-9BB9-98121DF00545}"/>
</file>

<file path=customXml/itemProps8.xml><?xml version="1.0" encoding="utf-8"?>
<ds:datastoreItem xmlns:ds="http://schemas.openxmlformats.org/officeDocument/2006/customXml" ds:itemID="{CEC65B6D-76EE-4DEE-BADF-FFE7B949BE3F}"/>
</file>

<file path=docMetadata/LabelInfo.xml><?xml version="1.0" encoding="utf-8"?>
<clbl:labelList xmlns:clbl="http://schemas.microsoft.com/office/2020/mipLabelMetadata">
  <clbl:label id="{fd873446-2530-497e-8874-95622ddd5de1}" enabled="1" method="Privileged" siteId="{9a8ff9e3-0e35-4620-a724-e9834dc50b5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Monthly Prices</vt:lpstr>
      <vt:lpstr>Vann+tilsig Median</vt:lpstr>
      <vt:lpstr>Tilsig pivot</vt:lpstr>
      <vt:lpstr>P&amp;C</vt:lpstr>
      <vt:lpstr>Wind </vt:lpstr>
      <vt:lpstr>Temperature</vt:lpstr>
      <vt:lpstr> Basis</vt:lpstr>
      <vt:lpstr>Futures last closing</vt:lpstr>
      <vt:lpstr>Futures Average </vt:lpstr>
      <vt:lpstr>FUTURES FIRST CLOSING</vt:lpstr>
      <vt:lpstr>M1 mars</vt:lpstr>
      <vt:lpstr>M2 April</vt:lpstr>
      <vt:lpstr>M3 MAI</vt:lpstr>
      <vt:lpstr>M4 juni</vt:lpstr>
      <vt:lpstr>Spot average</vt:lpstr>
      <vt:lpstr>Spot </vt:lpstr>
      <vt:lpstr> EURO NB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Administrator</cp:lastModifiedBy>
  <cp:revision/>
  <dcterms:created xsi:type="dcterms:W3CDTF">2023-01-27T17:12:44Z</dcterms:created>
  <dcterms:modified xsi:type="dcterms:W3CDTF">2023-06-29T10:42:01Z</dcterms:modified>
  <cp:category/>
  <cp:contentStatus/>
</cp:coreProperties>
</file>